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ables/table27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moore\Downloads\"/>
    </mc:Choice>
  </mc:AlternateContent>
  <xr:revisionPtr revIDLastSave="0" documentId="13_ncr:1_{7E87FF4A-CEC4-472F-99E7-802CB3C2F583}" xr6:coauthVersionLast="47" xr6:coauthVersionMax="47" xr10:uidLastSave="{00000000-0000-0000-0000-000000000000}"/>
  <bookViews>
    <workbookView xWindow="-120" yWindow="-120" windowWidth="38640" windowHeight="15720" firstSheet="4" activeTab="14" xr2:uid="{00000000-000D-0000-FFFF-FFFF00000000}"/>
  </bookViews>
  <sheets>
    <sheet name="Sheet2" sheetId="7" state="veryHidden" r:id="rId1"/>
    <sheet name="SheetX" sheetId="6" state="veryHidden" r:id="rId2"/>
    <sheet name="Drop Down List" sheetId="18" state="veryHidden" r:id="rId3"/>
    <sheet name="SheetY" sheetId="20" state="veryHidden" r:id="rId4"/>
    <sheet name="Overview" sheetId="10" r:id="rId5"/>
    <sheet name="Card Access" sheetId="11" r:id="rId6"/>
    <sheet name="Cameras" sheetId="12" state="veryHidden" r:id="rId7"/>
    <sheet name="Camera Detail Takeover Chec..." sheetId="1" r:id="rId8"/>
    <sheet name="Video Infrastructure $ Add Ons" sheetId="13" r:id="rId9"/>
    <sheet name="Elevators-Turnstiles" sheetId="14" r:id="rId10"/>
    <sheet name="Intercoms" sheetId="15" r:id="rId11"/>
    <sheet name="Door Schedule" sheetId="26" r:id="rId12"/>
    <sheet name="Camera Schedule" sheetId="24" r:id="rId13"/>
    <sheet name="Closet Locations" sheetId="25" r:id="rId14"/>
    <sheet name="Misc. Parts &amp; Equip." sheetId="16" r:id="rId15"/>
    <sheet name="SheetZ" sheetId="22" state="veryHidden" r:id="rId16"/>
    <sheet name="Sheet3" sheetId="21" state="veryHidden" r:id="rId17"/>
    <sheet name="hiddenSheet" sheetId="2" state="veryHidden" r:id="rId18"/>
  </sheets>
  <externalReferences>
    <externalReference r:id="rId19"/>
  </externalReferences>
  <definedNames>
    <definedName name="_xlnm._FilterDatabase" localSheetId="2" hidden="1">'Drop Down List'!$AA$169:$AE$196</definedName>
    <definedName name="AAC" localSheetId="12">'[1]Drop Down List'!$E$19:$E$23</definedName>
    <definedName name="AAC" localSheetId="13">'[1]Drop Down List'!$E$19:$E$23</definedName>
    <definedName name="AAC" localSheetId="16">#REF!</definedName>
    <definedName name="AAC" localSheetId="3">#REF!</definedName>
    <definedName name="AAC" localSheetId="15">#REF!</definedName>
    <definedName name="AAC">'Drop Down List'!$E$19:$E$23</definedName>
    <definedName name="CameraStreamName" localSheetId="2">#REF!</definedName>
    <definedName name="CameraStreamName" localSheetId="14">#REF!</definedName>
    <definedName name="CameraStreamName" localSheetId="16">#REF!</definedName>
    <definedName name="CameraStreamName" localSheetId="3">#REF!</definedName>
    <definedName name="CameraStreamName" localSheetId="15">#REF!</definedName>
    <definedName name="CameraStreamName">Sheet2!$B:$B</definedName>
    <definedName name="Details" localSheetId="12">[1]!Table5[Details list]</definedName>
    <definedName name="Details" localSheetId="13">[1]!Table5[Details list]</definedName>
    <definedName name="Details" localSheetId="2">#REF!</definedName>
    <definedName name="Details" localSheetId="16">#REF!</definedName>
    <definedName name="Details" localSheetId="3">#REF!</definedName>
    <definedName name="Details" localSheetId="15">#REF!</definedName>
    <definedName name="Details" localSheetId="8">#REF!</definedName>
    <definedName name="Details">#REF!</definedName>
    <definedName name="DetailsU" localSheetId="12">#REF!</definedName>
    <definedName name="DetailsU" localSheetId="13">#REF!</definedName>
    <definedName name="DetailsU" localSheetId="8">#REF!</definedName>
    <definedName name="DetailsU">#REF!</definedName>
    <definedName name="ExistingIndoor" localSheetId="12">[1]!Table30[TakeoverIndoor]</definedName>
    <definedName name="ExistingIndoor" localSheetId="13">[1]!Table30[TakeoverIndoor]</definedName>
    <definedName name="ExistingIndoor" localSheetId="16">#REF!</definedName>
    <definedName name="ExistingIndoor" localSheetId="3">#REF!</definedName>
    <definedName name="ExistingIndoor" localSheetId="15">#REF!</definedName>
    <definedName name="ExistingIndoor" localSheetId="8">#REF!</definedName>
    <definedName name="ExistingIndoor">Table30[TakeoverIndoor]</definedName>
    <definedName name="ExistingOutdoor" localSheetId="12">[1]!Table28[ExistingOutdoor]</definedName>
    <definedName name="ExistingOutdoor" localSheetId="13">[1]!Table28[ExistingOutdoor]</definedName>
    <definedName name="ExistingOutdoor" localSheetId="16">#REF!</definedName>
    <definedName name="ExistingOutdoor" localSheetId="3">#REF!</definedName>
    <definedName name="ExistingOutdoor" localSheetId="15">#REF!</definedName>
    <definedName name="ExistingOutdoor" localSheetId="8">#REF!</definedName>
    <definedName name="ExistingOutdoor">Table28[ExistingOutdoor]</definedName>
    <definedName name="ExistingUpgradeIndoor" localSheetId="12">[1]!Table3133[ExistingUpgradeIndoor]</definedName>
    <definedName name="ExistingUpgradeIndoor" localSheetId="13">[1]!Table3133[ExistingUpgradeIndoor]</definedName>
    <definedName name="ExistingUpgradeIndoor" localSheetId="16">#REF!</definedName>
    <definedName name="ExistingUpgradeIndoor" localSheetId="3">#REF!</definedName>
    <definedName name="ExistingUpgradeIndoor" localSheetId="15">#REF!</definedName>
    <definedName name="ExistingUpgradeIndoor" localSheetId="8">#REF!</definedName>
    <definedName name="ExistingUpgradeIndoor">Table3133[ExistingUpgradeIndoor]</definedName>
    <definedName name="ExistingUpgradeOutdoor" localSheetId="12">[1]!Table2934[ExistingUpgradeOutdoor]</definedName>
    <definedName name="ExistingUpgradeOutdoor" localSheetId="13">[1]!Table2934[ExistingUpgradeOutdoor]</definedName>
    <definedName name="ExistingUpgradeOutdoor" localSheetId="16">#REF!</definedName>
    <definedName name="ExistingUpgradeOutdoor" localSheetId="3">#REF!</definedName>
    <definedName name="ExistingUpgradeOutdoor" localSheetId="15">#REF!</definedName>
    <definedName name="ExistingUpgradeOutdoor" localSheetId="8">#REF!</definedName>
    <definedName name="ExistingUpgradeOutdoor">Table2934[ExistingUpgradeOutdoor]</definedName>
    <definedName name="Fruit" localSheetId="12">#REF!</definedName>
    <definedName name="Fruit" localSheetId="13">#REF!</definedName>
    <definedName name="Fruit" localSheetId="16">#REF!</definedName>
    <definedName name="Fruit" localSheetId="3">#REF!</definedName>
    <definedName name="Fruit" localSheetId="15">#REF!</definedName>
    <definedName name="Fruit" localSheetId="8">#REF!</definedName>
    <definedName name="Fruit">#REF!</definedName>
    <definedName name="IndoorOutdoor" localSheetId="12">[1]!Table25[Indoor/Outdoor]</definedName>
    <definedName name="IndoorOutdoor" localSheetId="13">[1]!Table25[Indoor/Outdoor]</definedName>
    <definedName name="IndoorOutdoor" localSheetId="16">#REF!</definedName>
    <definedName name="IndoorOutdoor" localSheetId="3">#REF!</definedName>
    <definedName name="IndoorOutdoor" localSheetId="15">#REF!</definedName>
    <definedName name="IndoorOutdoor" localSheetId="8">#REF!</definedName>
    <definedName name="IndoorOutdoor">Table25[Indoor/Outdoor]</definedName>
    <definedName name="InNe" localSheetId="12">'[1]Drop Down List'!$U$334:$U$341</definedName>
    <definedName name="InNe" localSheetId="13">'[1]Drop Down List'!$U$334:$U$341</definedName>
    <definedName name="InNe" localSheetId="16">#REF!</definedName>
    <definedName name="InNe" localSheetId="3">#REF!</definedName>
    <definedName name="InNe" localSheetId="15">#REF!</definedName>
    <definedName name="InNe">'Drop Down List'!$U$334:$U$341</definedName>
    <definedName name="InTa" localSheetId="12">'[1]Drop Down List'!$U$342:$U$348</definedName>
    <definedName name="InTa" localSheetId="13">'[1]Drop Down List'!$U$342:$U$348</definedName>
    <definedName name="InTa" localSheetId="16">#REF!</definedName>
    <definedName name="InTa" localSheetId="3">#REF!</definedName>
    <definedName name="InTa" localSheetId="15">#REF!</definedName>
    <definedName name="InTa">'Drop Down List'!$U$342:$U$348</definedName>
    <definedName name="Interior_Perimeter">"'Drop Down List'!$C$32:$C$34'"</definedName>
    <definedName name="LockType" localSheetId="12">'[1]Drop Down List'!$E$19:$E$23</definedName>
    <definedName name="LockType" localSheetId="13">'[1]Drop Down List'!$E$19:$E$23</definedName>
    <definedName name="LockType" localSheetId="16">#REF!</definedName>
    <definedName name="LockType" localSheetId="3">#REF!</definedName>
    <definedName name="LockType" localSheetId="15">#REF!</definedName>
    <definedName name="LockType">'Drop Down List'!$E$19:$E$23</definedName>
    <definedName name="LockTypes" localSheetId="12">[1]!Table7[LockType List]</definedName>
    <definedName name="LockTypes" localSheetId="13">[1]!Table7[LockType List]</definedName>
    <definedName name="LockTypes" localSheetId="2">#REF!</definedName>
    <definedName name="LockTypes" localSheetId="16">#REF!</definedName>
    <definedName name="LockTypes" localSheetId="3">#REF!</definedName>
    <definedName name="LockTypes" localSheetId="15">#REF!</definedName>
    <definedName name="LockTypes" localSheetId="8">#REF!</definedName>
    <definedName name="LockTypes">#REF!</definedName>
    <definedName name="NewIndoor" localSheetId="12">[1]!Table31[NewIndoor]</definedName>
    <definedName name="NewIndoor" localSheetId="13">[1]!Table31[NewIndoor]</definedName>
    <definedName name="NewIndoor" localSheetId="16">#REF!</definedName>
    <definedName name="NewIndoor" localSheetId="3">#REF!</definedName>
    <definedName name="NewIndoor" localSheetId="15">#REF!</definedName>
    <definedName name="NewIndoor" localSheetId="8">#REF!</definedName>
    <definedName name="NewIndoor">Table31[NewIndoor]</definedName>
    <definedName name="NewIndoorDome" localSheetId="12">[1]!Table20[NewIndoorDome]</definedName>
    <definedName name="NewIndoorDome" localSheetId="13">[1]!Table20[NewIndoorDome]</definedName>
    <definedName name="NewIndoorDome" localSheetId="16">#REF!</definedName>
    <definedName name="NewIndoorDome" localSheetId="3">#REF!</definedName>
    <definedName name="NewIndoorDome" localSheetId="15">#REF!</definedName>
    <definedName name="NewIndoorDome" localSheetId="8">#REF!</definedName>
    <definedName name="NewIndoorDome">Table20[NewIndoorDome]</definedName>
    <definedName name="NewIndoorPanoramic" localSheetId="12">[1]!Table19[NewIndoorPanoramic]</definedName>
    <definedName name="NewIndoorPanoramic" localSheetId="13">[1]!Table19[NewIndoorPanoramic]</definedName>
    <definedName name="NewIndoorPanoramic" localSheetId="16">#REF!</definedName>
    <definedName name="NewIndoorPanoramic" localSheetId="3">#REF!</definedName>
    <definedName name="NewIndoorPanoramic" localSheetId="15">#REF!</definedName>
    <definedName name="NewIndoorPanoramic" localSheetId="8">#REF!</definedName>
    <definedName name="NewIndoorPanoramic">Table19[NewIndoorPanoramic]</definedName>
    <definedName name="NewIndoorPTZ" localSheetId="12">[1]!Table21[NewIndoorPTZ]</definedName>
    <definedName name="NewIndoorPTZ" localSheetId="13">[1]!Table21[NewIndoorPTZ]</definedName>
    <definedName name="NewIndoorPTZ" localSheetId="16">#REF!</definedName>
    <definedName name="NewIndoorPTZ" localSheetId="3">#REF!</definedName>
    <definedName name="NewIndoorPTZ" localSheetId="15">#REF!</definedName>
    <definedName name="NewIndoorPTZ" localSheetId="8">#REF!</definedName>
    <definedName name="NewIndoorPTZ">Table21[NewIndoorPTZ]</definedName>
    <definedName name="NewInstallIndoorDome">'Drop Down List'!$I$41:$I$44</definedName>
    <definedName name="NewInstallIndoorPanoramic">'Drop Down List'!$I$37:$I$38</definedName>
    <definedName name="NewInstallIndoorPTZ">'Drop Down List'!$I$47:$I$48</definedName>
    <definedName name="NewInstallOutdoorBullet">'Drop Down List'!$I$12</definedName>
    <definedName name="NewInstallOutdoorDome">'Drop Down List'!$I$15:$I$17</definedName>
    <definedName name="NewInstallOutdoorDual">'Drop Down List'!$I$20</definedName>
    <definedName name="NewInstallOutdoorPanoramic">'Drop Down List'!$I$8:$I$9</definedName>
    <definedName name="NewInstallOutdoorQuad">'Drop Down List'!$I$23</definedName>
    <definedName name="NewOutdoor" localSheetId="12">[1]!Table29[NewOutdoor]</definedName>
    <definedName name="NewOutdoor" localSheetId="13">[1]!Table29[NewOutdoor]</definedName>
    <definedName name="NewOutdoor" localSheetId="16">#REF!</definedName>
    <definedName name="NewOutdoor" localSheetId="3">#REF!</definedName>
    <definedName name="NewOutdoor" localSheetId="15">#REF!</definedName>
    <definedName name="NewOutdoor" localSheetId="8">#REF!</definedName>
    <definedName name="NewOutdoor">Table29[NewOutdoor]</definedName>
    <definedName name="NewOutdoorBullet" localSheetId="12">[1]!Table12[NewOutdoorBullet]</definedName>
    <definedName name="NewOutdoorBullet" localSheetId="13">[1]!Table12[NewOutdoorBullet]</definedName>
    <definedName name="NewOutdoorBullet" localSheetId="16">#REF!</definedName>
    <definedName name="NewOutdoorBullet" localSheetId="3">#REF!</definedName>
    <definedName name="NewOutdoorBullet" localSheetId="15">#REF!</definedName>
    <definedName name="NewOutdoorBullet" localSheetId="8">#REF!</definedName>
    <definedName name="NewOutdoorBullet">Table12[NewOutdoorBullet]</definedName>
    <definedName name="NewOutdoorDome" localSheetId="12">[1]!Table13[NewOutdoorDome]</definedName>
    <definedName name="NewOutdoorDome" localSheetId="13">[1]!Table13[NewOutdoorDome]</definedName>
    <definedName name="NewOutdoorDome" localSheetId="16">#REF!</definedName>
    <definedName name="NewOutdoorDome" localSheetId="3">#REF!</definedName>
    <definedName name="NewOutdoorDome" localSheetId="15">#REF!</definedName>
    <definedName name="NewOutdoorDome" localSheetId="8">#REF!</definedName>
    <definedName name="NewOutdoorDome">Table13[NewOutdoorDome]</definedName>
    <definedName name="NewOutdoorDual" localSheetId="12">[1]!Table14[NewOutdoorDual]</definedName>
    <definedName name="NewOutdoorDual" localSheetId="13">[1]!Table14[NewOutdoorDual]</definedName>
    <definedName name="NewOutdoorDual" localSheetId="16">#REF!</definedName>
    <definedName name="NewOutdoorDual" localSheetId="3">#REF!</definedName>
    <definedName name="NewOutdoorDual" localSheetId="15">#REF!</definedName>
    <definedName name="NewOutdoorDual" localSheetId="8">#REF!</definedName>
    <definedName name="NewOutdoorDual">Table14[NewOutdoorDual]</definedName>
    <definedName name="NewOutdoorPanoramic" localSheetId="12">[1]!Table11[NewOutdoorPanoramic]</definedName>
    <definedName name="NewOutdoorPanoramic" localSheetId="13">[1]!Table11[NewOutdoorPanoramic]</definedName>
    <definedName name="NewOutdoorPanoramic" localSheetId="16">#REF!</definedName>
    <definedName name="NewOutdoorPanoramic" localSheetId="3">#REF!</definedName>
    <definedName name="NewOutdoorPanoramic" localSheetId="15">#REF!</definedName>
    <definedName name="NewOutdoorPanoramic" localSheetId="8">#REF!</definedName>
    <definedName name="NewOutdoorPanoramic">Table11[NewOutdoorPanoramic]</definedName>
    <definedName name="NewOutdoorQuad" localSheetId="12">[1]!Table15[NewOutdoorQuad]</definedName>
    <definedName name="NewOutdoorQuad" localSheetId="13">[1]!Table15[NewOutdoorQuad]</definedName>
    <definedName name="NewOutdoorQuad" localSheetId="16">#REF!</definedName>
    <definedName name="NewOutdoorQuad" localSheetId="3">#REF!</definedName>
    <definedName name="NewOutdoorQuad" localSheetId="15">#REF!</definedName>
    <definedName name="NewOutdoorQuad" localSheetId="8">#REF!</definedName>
    <definedName name="NewOutdoorQuad">Table15[NewOutdoorQuad]</definedName>
    <definedName name="OptionsEmpty">""</definedName>
    <definedName name="Positions" localSheetId="12">[1]!Table6[Position List]</definedName>
    <definedName name="Positions" localSheetId="13">[1]!Table6[Position List]</definedName>
    <definedName name="Positions" localSheetId="2">#REF!</definedName>
    <definedName name="Positions" localSheetId="16">#REF!</definedName>
    <definedName name="Positions" localSheetId="3">#REF!</definedName>
    <definedName name="Positions" localSheetId="15">#REF!</definedName>
    <definedName name="Positions" localSheetId="8">#REF!</definedName>
    <definedName name="Positions">#REF!</definedName>
    <definedName name="PrNe" localSheetId="12">'[1]Drop Down List'!$U$518:$U$522</definedName>
    <definedName name="PrNe" localSheetId="13">'[1]Drop Down List'!$U$518:$U$522</definedName>
    <definedName name="PrNe" localSheetId="16">#REF!</definedName>
    <definedName name="PrNe" localSheetId="3">#REF!</definedName>
    <definedName name="PrNe" localSheetId="15">#REF!</definedName>
    <definedName name="PrNe">'Drop Down List'!$U$518:$U$522</definedName>
    <definedName name="Produce" localSheetId="12">#REF!</definedName>
    <definedName name="Produce" localSheetId="13">#REF!</definedName>
    <definedName name="Produce" localSheetId="16">#REF!</definedName>
    <definedName name="Produce" localSheetId="3">#REF!</definedName>
    <definedName name="Produce" localSheetId="15">#REF!</definedName>
    <definedName name="Produce" localSheetId="8">#REF!</definedName>
    <definedName name="Produce">#REF!</definedName>
    <definedName name="PropPointsNewInstall" localSheetId="12">'[1]Drop Down List'!$F$151:$F$157</definedName>
    <definedName name="PropPointsNewInstall" localSheetId="13">'[1]Drop Down List'!$F$151:$F$157</definedName>
    <definedName name="PropPointsNewInstall" localSheetId="16">#REF!</definedName>
    <definedName name="PropPointsNewInstall" localSheetId="3">#REF!</definedName>
    <definedName name="PropPointsNewInstall" localSheetId="15">#REF!</definedName>
    <definedName name="PropPointsNewInstall">'Drop Down List'!$F$151:$F$157</definedName>
    <definedName name="PropPointsTakeover" localSheetId="12">'[1]Drop Down List'!$F$158:$F$164</definedName>
    <definedName name="PropPointsTakeover" localSheetId="13">'[1]Drop Down List'!$F$158:$F$164</definedName>
    <definedName name="PropPointsTakeover" localSheetId="16">#REF!</definedName>
    <definedName name="PropPointsTakeover" localSheetId="3">#REF!</definedName>
    <definedName name="PropPointsTakeover" localSheetId="15">#REF!</definedName>
    <definedName name="PropPointsTakeover">'Drop Down List'!$F$158:$F$164</definedName>
    <definedName name="ProvidedLockOnly">#REF!</definedName>
    <definedName name="PrTa" localSheetId="12">'[1]Drop Down List'!$U$523:$U$527</definedName>
    <definedName name="PrTa" localSheetId="13">'[1]Drop Down List'!$U$523:$U$527</definedName>
    <definedName name="PrTa" localSheetId="16">#REF!</definedName>
    <definedName name="PrTa" localSheetId="3">#REF!</definedName>
    <definedName name="PrTa" localSheetId="15">#REF!</definedName>
    <definedName name="PrTa">'Drop Down List'!$U$523:$U$527</definedName>
    <definedName name="SheetList" localSheetId="2">INDIRECT("SheetList!R1C1:R" &amp; COUNTA(#REF!) &amp; "C1", FALSE)</definedName>
    <definedName name="SheetList" localSheetId="14">INDIRECT("SheetList!R1C1:R" &amp; COUNTA(#REF!) &amp; "C1", FALSE)</definedName>
    <definedName name="SheetList" localSheetId="16">INDIRECT("SheetList!R1C1:R" &amp; COUNTA(#REF!) &amp; "C1", FALSE)</definedName>
    <definedName name="SheetList" localSheetId="3">INDIRECT("SheetList!R1C1:R" &amp; COUNTA(#REF!) &amp; "C1", FALSE)</definedName>
    <definedName name="SheetList" localSheetId="15">INDIRECT("SheetList!R1C1:R" &amp; COUNTA(#REF!) &amp; "C1", FALSE)</definedName>
    <definedName name="SheetList">INDIRECT("SheetList!R1C1:R" &amp; COUNTA(#REF!) &amp; "C1", FALSE)</definedName>
    <definedName name="TakeOver">#REF!</definedName>
    <definedName name="TakeOverIndoor" localSheetId="12">[1]!Table30[TakeoverIndoor]</definedName>
    <definedName name="TakeOverIndoor" localSheetId="13">[1]!Table30[TakeoverIndoor]</definedName>
    <definedName name="TakeOverIndoor" localSheetId="16">#REF!</definedName>
    <definedName name="TakeOverIndoor" localSheetId="3">#REF!</definedName>
    <definedName name="TakeOverIndoor" localSheetId="15">#REF!</definedName>
    <definedName name="TakeOverIndoor" localSheetId="8">#REF!</definedName>
    <definedName name="TakeOverIndoor">Table30[TakeoverIndoor]</definedName>
    <definedName name="TakeoverIndoorAnalog">'Drop Down List'!$I$58</definedName>
    <definedName name="TakeoverIndoorIP">'Drop Down List'!$I$51:$I$52</definedName>
    <definedName name="TakeoverIndoorPanoramic">'Drop Down List'!$I$55</definedName>
    <definedName name="TakeoverOutdoor">'Drop Down List'!$H$26:$H$28</definedName>
    <definedName name="TakeoverOutdoorAnalog">'Drop Down List'!$I$34</definedName>
    <definedName name="TakeoverOutdoorIP">'Drop Down List'!$I$30:$I$31</definedName>
    <definedName name="TakeoverOutdoorPanoramic">'Drop Down List'!$I$26:$I$27</definedName>
    <definedName name="Total" localSheetId="12">[1]!Table8[Total List]</definedName>
    <definedName name="Total" localSheetId="13">[1]!Table8[Total List]</definedName>
    <definedName name="Total" localSheetId="2">#REF!</definedName>
    <definedName name="Total" localSheetId="16">#REF!</definedName>
    <definedName name="Total" localSheetId="3">#REF!</definedName>
    <definedName name="Total" localSheetId="15">#REF!</definedName>
    <definedName name="Total" localSheetId="8">#REF!</definedName>
    <definedName name="Total">#REF!</definedName>
    <definedName name="ValidationListResolution" comment="=IF(U1=1,1,T1)" localSheetId="12">#REF!</definedName>
    <definedName name="ValidationListResolution" comment="=IF(U1=1,1,T1)" localSheetId="13">#REF!</definedName>
    <definedName name="ValidationListResolution" comment="=IF(U1=1,1,T1)" localSheetId="2">#REF!</definedName>
    <definedName name="ValidationListResolution" comment="=IF(U1=1,1,T1)" localSheetId="14">#REF!</definedName>
    <definedName name="ValidationListResolution" comment="=IF(U1=1,1,T1)" localSheetId="0">#REF!</definedName>
    <definedName name="ValidationListResolution" comment="=IF(U1=1,1,T1)" localSheetId="16">#REF!</definedName>
    <definedName name="ValidationListResolution" comment="=IF(U1=1,1,T1)" localSheetId="1">#REF!</definedName>
    <definedName name="ValidationListResolution" comment="=IF(U1=1,1,T1)" localSheetId="3">#REF!</definedName>
    <definedName name="ValidationListResolution" comment="=IF(U1=1,1,T1)" localSheetId="15">#REF!</definedName>
    <definedName name="ValidationListResolution" comment="=IF(U1=1,1,T1)">#REF!</definedName>
    <definedName name="Vegetable" localSheetId="12">#REF!</definedName>
    <definedName name="Vegetable" localSheetId="13">#REF!</definedName>
    <definedName name="Vegetable" localSheetId="16">#REF!</definedName>
    <definedName name="Vegetable" localSheetId="3">#REF!</definedName>
    <definedName name="Vegetable" localSheetId="15">#REF!</definedName>
    <definedName name="Vegetable" localSheetId="8">#REF!</definedName>
    <definedName name="Vege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6" l="1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32" i="26"/>
  <c r="C32" i="26"/>
  <c r="D32" i="26"/>
  <c r="E32" i="26"/>
  <c r="F32" i="26"/>
  <c r="J32" i="26"/>
  <c r="B33" i="26"/>
  <c r="C33" i="26"/>
  <c r="D33" i="26"/>
  <c r="E33" i="26"/>
  <c r="F33" i="26"/>
  <c r="J33" i="26"/>
  <c r="B34" i="26"/>
  <c r="C34" i="26"/>
  <c r="D34" i="26"/>
  <c r="E34" i="26"/>
  <c r="F34" i="26"/>
  <c r="J34" i="26"/>
  <c r="B35" i="26"/>
  <c r="C35" i="26"/>
  <c r="D35" i="26"/>
  <c r="E35" i="26"/>
  <c r="F35" i="26"/>
  <c r="J35" i="26"/>
  <c r="B36" i="26"/>
  <c r="C36" i="26"/>
  <c r="D36" i="26"/>
  <c r="E36" i="26"/>
  <c r="F36" i="26"/>
  <c r="J36" i="26"/>
  <c r="B37" i="26"/>
  <c r="C37" i="26"/>
  <c r="D37" i="26"/>
  <c r="E37" i="26"/>
  <c r="F37" i="26"/>
  <c r="J37" i="26"/>
  <c r="B38" i="26"/>
  <c r="C38" i="26"/>
  <c r="D38" i="26"/>
  <c r="E38" i="26"/>
  <c r="F38" i="26"/>
  <c r="J38" i="26"/>
  <c r="B39" i="26"/>
  <c r="C39" i="26"/>
  <c r="D39" i="26"/>
  <c r="E39" i="26"/>
  <c r="F39" i="26"/>
  <c r="J39" i="26"/>
  <c r="B40" i="26"/>
  <c r="C40" i="26"/>
  <c r="D40" i="26"/>
  <c r="E40" i="26"/>
  <c r="F40" i="26"/>
  <c r="J40" i="26"/>
  <c r="B41" i="26"/>
  <c r="C41" i="26"/>
  <c r="D41" i="26"/>
  <c r="E41" i="26"/>
  <c r="F41" i="26"/>
  <c r="J41" i="26"/>
  <c r="B42" i="26"/>
  <c r="C42" i="26"/>
  <c r="D42" i="26"/>
  <c r="E42" i="26"/>
  <c r="F42" i="26"/>
  <c r="J42" i="26"/>
  <c r="B43" i="26"/>
  <c r="C43" i="26"/>
  <c r="D43" i="26"/>
  <c r="E43" i="26"/>
  <c r="F43" i="26"/>
  <c r="J43" i="26"/>
  <c r="B44" i="26"/>
  <c r="C44" i="26"/>
  <c r="D44" i="26"/>
  <c r="E44" i="26"/>
  <c r="F44" i="26"/>
  <c r="J44" i="26"/>
  <c r="B45" i="26"/>
  <c r="C45" i="26"/>
  <c r="D45" i="26"/>
  <c r="E45" i="26"/>
  <c r="F45" i="26"/>
  <c r="J45" i="26"/>
  <c r="B46" i="26"/>
  <c r="C46" i="26"/>
  <c r="D46" i="26"/>
  <c r="E46" i="26"/>
  <c r="F46" i="26"/>
  <c r="J46" i="26"/>
  <c r="B47" i="26"/>
  <c r="C47" i="26"/>
  <c r="D47" i="26"/>
  <c r="E47" i="26"/>
  <c r="F47" i="26"/>
  <c r="J47" i="26"/>
  <c r="B48" i="26"/>
  <c r="C48" i="26"/>
  <c r="D48" i="26"/>
  <c r="E48" i="26"/>
  <c r="F48" i="26"/>
  <c r="J48" i="26"/>
  <c r="B49" i="26"/>
  <c r="C49" i="26"/>
  <c r="D49" i="26"/>
  <c r="E49" i="26"/>
  <c r="F49" i="26"/>
  <c r="J49" i="26"/>
  <c r="B50" i="26"/>
  <c r="C50" i="26"/>
  <c r="D50" i="26"/>
  <c r="E50" i="26"/>
  <c r="F50" i="26"/>
  <c r="J50" i="26"/>
  <c r="B51" i="26"/>
  <c r="C51" i="26"/>
  <c r="D51" i="26"/>
  <c r="E51" i="26"/>
  <c r="F51" i="26"/>
  <c r="J51" i="26"/>
  <c r="B52" i="26"/>
  <c r="C52" i="26"/>
  <c r="D52" i="26"/>
  <c r="E52" i="26"/>
  <c r="F52" i="26"/>
  <c r="J52" i="26"/>
  <c r="C5" i="26"/>
  <c r="D5" i="26"/>
  <c r="E5" i="26"/>
  <c r="F5" i="26"/>
  <c r="C6" i="26"/>
  <c r="D6" i="26"/>
  <c r="E6" i="26"/>
  <c r="F6" i="26"/>
  <c r="C7" i="26"/>
  <c r="D7" i="26"/>
  <c r="E7" i="26"/>
  <c r="F7" i="26"/>
  <c r="C8" i="26"/>
  <c r="D8" i="26"/>
  <c r="E8" i="26"/>
  <c r="F8" i="26"/>
  <c r="C9" i="26"/>
  <c r="D9" i="26"/>
  <c r="E9" i="26"/>
  <c r="F9" i="26"/>
  <c r="C10" i="26"/>
  <c r="D10" i="26"/>
  <c r="E10" i="26"/>
  <c r="F10" i="26"/>
  <c r="C11" i="26"/>
  <c r="D11" i="26"/>
  <c r="E11" i="26"/>
  <c r="F11" i="26"/>
  <c r="C12" i="26"/>
  <c r="D12" i="26"/>
  <c r="E12" i="26"/>
  <c r="F12" i="26"/>
  <c r="C13" i="26"/>
  <c r="D13" i="26"/>
  <c r="E13" i="26"/>
  <c r="F13" i="26"/>
  <c r="C14" i="26"/>
  <c r="D14" i="26"/>
  <c r="E14" i="26"/>
  <c r="F14" i="26"/>
  <c r="C15" i="26"/>
  <c r="D15" i="26"/>
  <c r="E15" i="26"/>
  <c r="F15" i="26"/>
  <c r="C16" i="26"/>
  <c r="D16" i="26"/>
  <c r="E16" i="26"/>
  <c r="F16" i="26"/>
  <c r="C17" i="26"/>
  <c r="D17" i="26"/>
  <c r="E17" i="26"/>
  <c r="F17" i="26"/>
  <c r="C18" i="26"/>
  <c r="D18" i="26"/>
  <c r="E18" i="26"/>
  <c r="F18" i="26"/>
  <c r="B19" i="26"/>
  <c r="C19" i="26"/>
  <c r="D19" i="26"/>
  <c r="E19" i="26"/>
  <c r="F19" i="26"/>
  <c r="B20" i="26"/>
  <c r="C20" i="26"/>
  <c r="D20" i="26"/>
  <c r="E20" i="26"/>
  <c r="F20" i="26"/>
  <c r="B21" i="26"/>
  <c r="C21" i="26"/>
  <c r="D21" i="26"/>
  <c r="E21" i="26"/>
  <c r="F21" i="26"/>
  <c r="B22" i="26"/>
  <c r="C22" i="26"/>
  <c r="D22" i="26"/>
  <c r="E22" i="26"/>
  <c r="F22" i="26"/>
  <c r="B23" i="26"/>
  <c r="C23" i="26"/>
  <c r="D23" i="26"/>
  <c r="E23" i="26"/>
  <c r="F23" i="26"/>
  <c r="J23" i="26"/>
  <c r="B24" i="26"/>
  <c r="C24" i="26"/>
  <c r="D24" i="26"/>
  <c r="E24" i="26"/>
  <c r="F24" i="26"/>
  <c r="J24" i="26"/>
  <c r="B25" i="26"/>
  <c r="C25" i="26"/>
  <c r="D25" i="26"/>
  <c r="E25" i="26"/>
  <c r="F25" i="26"/>
  <c r="J25" i="26"/>
  <c r="B26" i="26"/>
  <c r="C26" i="26"/>
  <c r="D26" i="26"/>
  <c r="E26" i="26"/>
  <c r="F26" i="26"/>
  <c r="J26" i="26"/>
  <c r="B27" i="26"/>
  <c r="C27" i="26"/>
  <c r="D27" i="26"/>
  <c r="E27" i="26"/>
  <c r="F27" i="26"/>
  <c r="J27" i="26"/>
  <c r="B28" i="26"/>
  <c r="C28" i="26"/>
  <c r="D28" i="26"/>
  <c r="E28" i="26"/>
  <c r="F28" i="26"/>
  <c r="J28" i="26"/>
  <c r="B29" i="26"/>
  <c r="C29" i="26"/>
  <c r="D29" i="26"/>
  <c r="E29" i="26"/>
  <c r="F29" i="26"/>
  <c r="J29" i="26"/>
  <c r="B30" i="26"/>
  <c r="C30" i="26"/>
  <c r="D30" i="26"/>
  <c r="E30" i="26"/>
  <c r="F30" i="26"/>
  <c r="J30" i="26"/>
  <c r="B31" i="26"/>
  <c r="C31" i="26"/>
  <c r="D31" i="26"/>
  <c r="E31" i="26"/>
  <c r="F31" i="26"/>
  <c r="J31" i="26"/>
  <c r="F4" i="26"/>
  <c r="E4" i="26"/>
  <c r="D4" i="26"/>
  <c r="C4" i="26"/>
  <c r="E9" i="25"/>
  <c r="F9" i="25"/>
  <c r="J5" i="24"/>
  <c r="K5" i="24"/>
  <c r="J6" i="24"/>
  <c r="K6" i="24"/>
  <c r="J7" i="24"/>
  <c r="K7" i="24"/>
  <c r="J8" i="24"/>
  <c r="K8" i="24"/>
  <c r="J9" i="24"/>
  <c r="K9" i="24"/>
  <c r="J10" i="24"/>
  <c r="K10" i="24"/>
  <c r="J11" i="24"/>
  <c r="K11" i="24"/>
  <c r="J12" i="24"/>
  <c r="K12" i="24"/>
  <c r="J13" i="24"/>
  <c r="K13" i="24"/>
  <c r="J14" i="24"/>
  <c r="K14" i="24"/>
  <c r="J15" i="24"/>
  <c r="K15" i="24"/>
  <c r="J16" i="24"/>
  <c r="K16" i="24"/>
  <c r="J17" i="24"/>
  <c r="K17" i="24"/>
  <c r="J18" i="24"/>
  <c r="K18" i="24"/>
  <c r="J19" i="24"/>
  <c r="K19" i="24"/>
  <c r="J20" i="24"/>
  <c r="K20" i="24"/>
  <c r="J21" i="24"/>
  <c r="K21" i="24"/>
  <c r="J22" i="24"/>
  <c r="K22" i="24"/>
  <c r="J23" i="24"/>
  <c r="K23" i="24"/>
  <c r="J24" i="24"/>
  <c r="K24" i="24"/>
  <c r="J25" i="24"/>
  <c r="K25" i="24"/>
  <c r="J26" i="24"/>
  <c r="K26" i="24"/>
  <c r="J27" i="24"/>
  <c r="K27" i="24"/>
  <c r="J28" i="24"/>
  <c r="K28" i="24"/>
  <c r="J29" i="24"/>
  <c r="K29" i="24"/>
  <c r="J30" i="24"/>
  <c r="K30" i="24"/>
  <c r="J31" i="24"/>
  <c r="K31" i="24"/>
  <c r="J32" i="24"/>
  <c r="K32" i="24"/>
  <c r="J33" i="24"/>
  <c r="K33" i="24"/>
  <c r="J34" i="24"/>
  <c r="K34" i="24"/>
  <c r="J35" i="24"/>
  <c r="K35" i="24"/>
  <c r="J36" i="24"/>
  <c r="K36" i="24"/>
  <c r="J37" i="24"/>
  <c r="K37" i="24"/>
  <c r="J38" i="24"/>
  <c r="K38" i="24"/>
  <c r="J39" i="24"/>
  <c r="K39" i="24"/>
  <c r="J40" i="24"/>
  <c r="K40" i="24"/>
  <c r="J41" i="24"/>
  <c r="K41" i="24"/>
  <c r="J42" i="24"/>
  <c r="K42" i="24"/>
  <c r="J43" i="24"/>
  <c r="K43" i="24"/>
  <c r="J44" i="24"/>
  <c r="K44" i="24"/>
  <c r="J45" i="24"/>
  <c r="K45" i="24"/>
  <c r="J46" i="24"/>
  <c r="K46" i="24"/>
  <c r="J47" i="24"/>
  <c r="K47" i="24"/>
  <c r="J48" i="24"/>
  <c r="K48" i="24"/>
  <c r="J49" i="24"/>
  <c r="K49" i="24"/>
  <c r="J50" i="24"/>
  <c r="K50" i="24"/>
  <c r="J51" i="24"/>
  <c r="K51" i="24"/>
  <c r="J52" i="24"/>
  <c r="K52" i="24"/>
  <c r="J53" i="24"/>
  <c r="K53" i="24"/>
  <c r="J54" i="24"/>
  <c r="K54" i="24"/>
  <c r="J55" i="24"/>
  <c r="K55" i="24"/>
  <c r="J56" i="24"/>
  <c r="K56" i="24"/>
  <c r="J57" i="24"/>
  <c r="K57" i="24"/>
  <c r="J58" i="24"/>
  <c r="K58" i="24"/>
  <c r="J59" i="24"/>
  <c r="K59" i="24"/>
  <c r="J60" i="24"/>
  <c r="K60" i="24"/>
  <c r="J61" i="24"/>
  <c r="K61" i="24"/>
  <c r="J62" i="24"/>
  <c r="K62" i="24"/>
  <c r="J63" i="24"/>
  <c r="K63" i="24"/>
  <c r="J64" i="24"/>
  <c r="K64" i="24"/>
  <c r="J65" i="24"/>
  <c r="K65" i="24"/>
  <c r="J66" i="24"/>
  <c r="K66" i="24"/>
  <c r="J67" i="24"/>
  <c r="K67" i="24"/>
  <c r="J68" i="24"/>
  <c r="K68" i="24"/>
  <c r="J69" i="24"/>
  <c r="K69" i="24"/>
  <c r="J70" i="24"/>
  <c r="K70" i="24"/>
  <c r="J71" i="24"/>
  <c r="K71" i="24"/>
  <c r="J72" i="24"/>
  <c r="K72" i="24"/>
  <c r="J73" i="24"/>
  <c r="K73" i="24"/>
  <c r="J74" i="24"/>
  <c r="K74" i="24"/>
  <c r="J75" i="24"/>
  <c r="K75" i="24"/>
  <c r="J76" i="24"/>
  <c r="K76" i="24"/>
  <c r="J4" i="24"/>
  <c r="K4" i="24"/>
  <c r="E5" i="24"/>
  <c r="F5" i="24"/>
  <c r="G5" i="24"/>
  <c r="H5" i="24"/>
  <c r="I5" i="24"/>
  <c r="E6" i="24"/>
  <c r="F6" i="24"/>
  <c r="G6" i="24"/>
  <c r="H6" i="24"/>
  <c r="I6" i="24"/>
  <c r="E7" i="24"/>
  <c r="F7" i="24"/>
  <c r="G7" i="24"/>
  <c r="H7" i="24"/>
  <c r="I7" i="24"/>
  <c r="E8" i="24"/>
  <c r="F8" i="24"/>
  <c r="G8" i="24"/>
  <c r="H8" i="24"/>
  <c r="I8" i="24"/>
  <c r="E9" i="24"/>
  <c r="F9" i="24"/>
  <c r="G9" i="24"/>
  <c r="H9" i="24"/>
  <c r="I9" i="24"/>
  <c r="E10" i="24"/>
  <c r="F10" i="24"/>
  <c r="G10" i="24"/>
  <c r="H10" i="24"/>
  <c r="I10" i="24"/>
  <c r="E11" i="24"/>
  <c r="F11" i="24"/>
  <c r="G11" i="24"/>
  <c r="H11" i="24"/>
  <c r="I11" i="24"/>
  <c r="E12" i="24"/>
  <c r="F12" i="24"/>
  <c r="G12" i="24"/>
  <c r="H12" i="24"/>
  <c r="I12" i="24"/>
  <c r="E13" i="24"/>
  <c r="F13" i="24"/>
  <c r="G13" i="24"/>
  <c r="H13" i="24"/>
  <c r="I13" i="24"/>
  <c r="E14" i="24"/>
  <c r="F14" i="24"/>
  <c r="G14" i="24"/>
  <c r="H14" i="24"/>
  <c r="I14" i="24"/>
  <c r="E15" i="24"/>
  <c r="F15" i="24"/>
  <c r="G15" i="24"/>
  <c r="H15" i="24"/>
  <c r="I15" i="24"/>
  <c r="E16" i="24"/>
  <c r="F16" i="24"/>
  <c r="G16" i="24"/>
  <c r="H16" i="24"/>
  <c r="I16" i="24"/>
  <c r="E17" i="24"/>
  <c r="F17" i="24"/>
  <c r="G17" i="24"/>
  <c r="H17" i="24"/>
  <c r="I17" i="24"/>
  <c r="E18" i="24"/>
  <c r="F18" i="24"/>
  <c r="G18" i="24"/>
  <c r="H18" i="24"/>
  <c r="I18" i="24"/>
  <c r="E19" i="24"/>
  <c r="F19" i="24"/>
  <c r="G19" i="24"/>
  <c r="H19" i="24"/>
  <c r="I19" i="24"/>
  <c r="E20" i="24"/>
  <c r="F20" i="24"/>
  <c r="G20" i="24"/>
  <c r="H20" i="24"/>
  <c r="I20" i="24"/>
  <c r="E21" i="24"/>
  <c r="F21" i="24"/>
  <c r="G21" i="24"/>
  <c r="H21" i="24"/>
  <c r="I21" i="24"/>
  <c r="E22" i="24"/>
  <c r="F22" i="24"/>
  <c r="G22" i="24"/>
  <c r="H22" i="24"/>
  <c r="I22" i="24"/>
  <c r="E23" i="24"/>
  <c r="F23" i="24"/>
  <c r="G23" i="24"/>
  <c r="H23" i="24"/>
  <c r="I23" i="24"/>
  <c r="E24" i="24"/>
  <c r="F24" i="24"/>
  <c r="G24" i="24"/>
  <c r="H24" i="24"/>
  <c r="I24" i="24"/>
  <c r="E25" i="24"/>
  <c r="F25" i="24"/>
  <c r="G25" i="24"/>
  <c r="H25" i="24"/>
  <c r="I25" i="24"/>
  <c r="E26" i="24"/>
  <c r="F26" i="24"/>
  <c r="G26" i="24"/>
  <c r="H26" i="24"/>
  <c r="I26" i="24"/>
  <c r="E27" i="24"/>
  <c r="F27" i="24"/>
  <c r="G27" i="24"/>
  <c r="H27" i="24"/>
  <c r="I27" i="24"/>
  <c r="E28" i="24"/>
  <c r="F28" i="24"/>
  <c r="G28" i="24"/>
  <c r="H28" i="24"/>
  <c r="I28" i="24"/>
  <c r="E29" i="24"/>
  <c r="F29" i="24"/>
  <c r="G29" i="24"/>
  <c r="H29" i="24"/>
  <c r="I29" i="24"/>
  <c r="E30" i="24"/>
  <c r="F30" i="24"/>
  <c r="G30" i="24"/>
  <c r="H30" i="24"/>
  <c r="I30" i="24"/>
  <c r="E31" i="24"/>
  <c r="F31" i="24"/>
  <c r="G31" i="24"/>
  <c r="H31" i="24"/>
  <c r="I31" i="24"/>
  <c r="E32" i="24"/>
  <c r="F32" i="24"/>
  <c r="G32" i="24"/>
  <c r="H32" i="24"/>
  <c r="I32" i="24"/>
  <c r="E33" i="24"/>
  <c r="F33" i="24"/>
  <c r="G33" i="24"/>
  <c r="H33" i="24"/>
  <c r="I33" i="24"/>
  <c r="E34" i="24"/>
  <c r="F34" i="24"/>
  <c r="G34" i="24"/>
  <c r="H34" i="24"/>
  <c r="I34" i="24"/>
  <c r="E35" i="24"/>
  <c r="F35" i="24"/>
  <c r="G35" i="24"/>
  <c r="H35" i="24"/>
  <c r="I35" i="24"/>
  <c r="E36" i="24"/>
  <c r="F36" i="24"/>
  <c r="G36" i="24"/>
  <c r="H36" i="24"/>
  <c r="I36" i="24"/>
  <c r="E37" i="24"/>
  <c r="F37" i="24"/>
  <c r="G37" i="24"/>
  <c r="H37" i="24"/>
  <c r="I37" i="24"/>
  <c r="E38" i="24"/>
  <c r="F38" i="24"/>
  <c r="G38" i="24"/>
  <c r="H38" i="24"/>
  <c r="I38" i="24"/>
  <c r="E39" i="24"/>
  <c r="F39" i="24"/>
  <c r="G39" i="24"/>
  <c r="H39" i="24"/>
  <c r="I39" i="24"/>
  <c r="E40" i="24"/>
  <c r="F40" i="24"/>
  <c r="G40" i="24"/>
  <c r="H40" i="24"/>
  <c r="I40" i="24"/>
  <c r="E41" i="24"/>
  <c r="F41" i="24"/>
  <c r="G41" i="24"/>
  <c r="H41" i="24"/>
  <c r="I41" i="24"/>
  <c r="E42" i="24"/>
  <c r="F42" i="24"/>
  <c r="G42" i="24"/>
  <c r="H42" i="24"/>
  <c r="I42" i="24"/>
  <c r="E43" i="24"/>
  <c r="F43" i="24"/>
  <c r="G43" i="24"/>
  <c r="H43" i="24"/>
  <c r="I43" i="24"/>
  <c r="E44" i="24"/>
  <c r="F44" i="24"/>
  <c r="G44" i="24"/>
  <c r="H44" i="24"/>
  <c r="I44" i="24"/>
  <c r="E45" i="24"/>
  <c r="F45" i="24"/>
  <c r="G45" i="24"/>
  <c r="H45" i="24"/>
  <c r="I45" i="24"/>
  <c r="E46" i="24"/>
  <c r="F46" i="24"/>
  <c r="G46" i="24"/>
  <c r="H46" i="24"/>
  <c r="I46" i="24"/>
  <c r="E47" i="24"/>
  <c r="F47" i="24"/>
  <c r="G47" i="24"/>
  <c r="H47" i="24"/>
  <c r="I47" i="24"/>
  <c r="E48" i="24"/>
  <c r="F48" i="24"/>
  <c r="G48" i="24"/>
  <c r="H48" i="24"/>
  <c r="I48" i="24"/>
  <c r="E49" i="24"/>
  <c r="F49" i="24"/>
  <c r="G49" i="24"/>
  <c r="H49" i="24"/>
  <c r="I49" i="24"/>
  <c r="E50" i="24"/>
  <c r="F50" i="24"/>
  <c r="G50" i="24"/>
  <c r="H50" i="24"/>
  <c r="I50" i="24"/>
  <c r="E51" i="24"/>
  <c r="F51" i="24"/>
  <c r="G51" i="24"/>
  <c r="H51" i="24"/>
  <c r="I51" i="24"/>
  <c r="E52" i="24"/>
  <c r="F52" i="24"/>
  <c r="G52" i="24"/>
  <c r="H52" i="24"/>
  <c r="I52" i="24"/>
  <c r="E53" i="24"/>
  <c r="F53" i="24"/>
  <c r="G53" i="24"/>
  <c r="H53" i="24"/>
  <c r="I53" i="24"/>
  <c r="E54" i="24"/>
  <c r="F54" i="24"/>
  <c r="G54" i="24"/>
  <c r="H54" i="24"/>
  <c r="I54" i="24"/>
  <c r="E55" i="24"/>
  <c r="F55" i="24"/>
  <c r="G55" i="24"/>
  <c r="H55" i="24"/>
  <c r="I55" i="24"/>
  <c r="E56" i="24"/>
  <c r="F56" i="24"/>
  <c r="G56" i="24"/>
  <c r="H56" i="24"/>
  <c r="I56" i="24"/>
  <c r="E57" i="24"/>
  <c r="F57" i="24"/>
  <c r="G57" i="24"/>
  <c r="H57" i="24"/>
  <c r="I57" i="24"/>
  <c r="E58" i="24"/>
  <c r="F58" i="24"/>
  <c r="G58" i="24"/>
  <c r="H58" i="24"/>
  <c r="I58" i="24"/>
  <c r="E59" i="24"/>
  <c r="F59" i="24"/>
  <c r="G59" i="24"/>
  <c r="H59" i="24"/>
  <c r="I59" i="24"/>
  <c r="E60" i="24"/>
  <c r="F60" i="24"/>
  <c r="G60" i="24"/>
  <c r="H60" i="24"/>
  <c r="I60" i="24"/>
  <c r="E61" i="24"/>
  <c r="F61" i="24"/>
  <c r="G61" i="24"/>
  <c r="H61" i="24"/>
  <c r="I61" i="24"/>
  <c r="E62" i="24"/>
  <c r="F62" i="24"/>
  <c r="G62" i="24"/>
  <c r="H62" i="24"/>
  <c r="I62" i="24"/>
  <c r="E63" i="24"/>
  <c r="F63" i="24"/>
  <c r="G63" i="24"/>
  <c r="H63" i="24"/>
  <c r="I63" i="24"/>
  <c r="E64" i="24"/>
  <c r="F64" i="24"/>
  <c r="G64" i="24"/>
  <c r="H64" i="24"/>
  <c r="I64" i="24"/>
  <c r="E65" i="24"/>
  <c r="F65" i="24"/>
  <c r="G65" i="24"/>
  <c r="H65" i="24"/>
  <c r="I65" i="24"/>
  <c r="E66" i="24"/>
  <c r="F66" i="24"/>
  <c r="G66" i="24"/>
  <c r="H66" i="24"/>
  <c r="I66" i="24"/>
  <c r="E67" i="24"/>
  <c r="F67" i="24"/>
  <c r="G67" i="24"/>
  <c r="H67" i="24"/>
  <c r="I67" i="24"/>
  <c r="E68" i="24"/>
  <c r="F68" i="24"/>
  <c r="G68" i="24"/>
  <c r="H68" i="24"/>
  <c r="I68" i="24"/>
  <c r="E69" i="24"/>
  <c r="F69" i="24"/>
  <c r="G69" i="24"/>
  <c r="H69" i="24"/>
  <c r="I69" i="24"/>
  <c r="E70" i="24"/>
  <c r="F70" i="24"/>
  <c r="G70" i="24"/>
  <c r="H70" i="24"/>
  <c r="I70" i="24"/>
  <c r="E71" i="24"/>
  <c r="F71" i="24"/>
  <c r="G71" i="24"/>
  <c r="H71" i="24"/>
  <c r="I71" i="24"/>
  <c r="E72" i="24"/>
  <c r="F72" i="24"/>
  <c r="G72" i="24"/>
  <c r="H72" i="24"/>
  <c r="I72" i="24"/>
  <c r="E73" i="24"/>
  <c r="F73" i="24"/>
  <c r="G73" i="24"/>
  <c r="H73" i="24"/>
  <c r="I73" i="24"/>
  <c r="E74" i="24"/>
  <c r="F74" i="24"/>
  <c r="G74" i="24"/>
  <c r="H74" i="24"/>
  <c r="I74" i="24"/>
  <c r="E75" i="24"/>
  <c r="F75" i="24"/>
  <c r="G75" i="24"/>
  <c r="H75" i="24"/>
  <c r="I75" i="24"/>
  <c r="E76" i="24"/>
  <c r="F76" i="24"/>
  <c r="G76" i="24"/>
  <c r="H76" i="24"/>
  <c r="I76" i="24"/>
  <c r="E4" i="24"/>
  <c r="F4" i="24"/>
  <c r="G4" i="24"/>
  <c r="H4" i="24"/>
  <c r="I4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A6" i="12"/>
  <c r="B6" i="12"/>
  <c r="C6" i="12"/>
  <c r="O493" i="20" s="1"/>
  <c r="D6" i="12"/>
  <c r="E6" i="12"/>
  <c r="F6" i="12"/>
  <c r="G6" i="12"/>
  <c r="H6" i="12"/>
  <c r="I6" i="12"/>
  <c r="J6" i="12"/>
  <c r="K6" i="12"/>
  <c r="L6" i="12"/>
  <c r="M6" i="12"/>
  <c r="N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A40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A43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A44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A45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A46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A48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A49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A52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A92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9" i="25"/>
  <c r="N9" i="25"/>
  <c r="M9" i="25"/>
  <c r="L9" i="25"/>
  <c r="J9" i="25"/>
  <c r="I9" i="25"/>
  <c r="H9" i="25"/>
  <c r="G9" i="25"/>
  <c r="P3" i="6"/>
  <c r="P4" i="6"/>
  <c r="P5" i="6"/>
  <c r="F5" i="6" s="1"/>
  <c r="J15" i="7" s="1"/>
  <c r="P6" i="6"/>
  <c r="F6" i="6" s="1"/>
  <c r="P7" i="6"/>
  <c r="F7" i="6" s="1"/>
  <c r="J24" i="7" s="1"/>
  <c r="P8" i="6"/>
  <c r="F8" i="6" s="1"/>
  <c r="P9" i="6"/>
  <c r="P10" i="6"/>
  <c r="P11" i="6"/>
  <c r="F11" i="6" s="1"/>
  <c r="P12" i="6"/>
  <c r="F12" i="6" s="1"/>
  <c r="P13" i="6"/>
  <c r="F13" i="6" s="1"/>
  <c r="P14" i="6"/>
  <c r="P15" i="6"/>
  <c r="F15" i="6" s="1"/>
  <c r="J55" i="7" s="1"/>
  <c r="P16" i="6"/>
  <c r="F16" i="6" s="1"/>
  <c r="P17" i="6"/>
  <c r="P18" i="6"/>
  <c r="P19" i="6"/>
  <c r="F19" i="6" s="1"/>
  <c r="P20" i="6"/>
  <c r="F20" i="6" s="1"/>
  <c r="P21" i="6"/>
  <c r="F21" i="6" s="1"/>
  <c r="J77" i="7" s="1"/>
  <c r="P22" i="6"/>
  <c r="P23" i="6"/>
  <c r="P24" i="6"/>
  <c r="F24" i="6" s="1"/>
  <c r="P25" i="6"/>
  <c r="P26" i="6"/>
  <c r="P27" i="6"/>
  <c r="F27" i="6" s="1"/>
  <c r="P28" i="6"/>
  <c r="P29" i="6"/>
  <c r="F29" i="6" s="1"/>
  <c r="J111" i="7" s="1"/>
  <c r="P30" i="6"/>
  <c r="P31" i="6"/>
  <c r="P32" i="6"/>
  <c r="F32" i="6" s="1"/>
  <c r="P33" i="6"/>
  <c r="P34" i="6"/>
  <c r="P35" i="6"/>
  <c r="F35" i="6" s="1"/>
  <c r="P36" i="6"/>
  <c r="P37" i="6"/>
  <c r="F37" i="6" s="1"/>
  <c r="J143" i="7" s="1"/>
  <c r="P38" i="6"/>
  <c r="P39" i="6"/>
  <c r="P40" i="6"/>
  <c r="F40" i="6" s="1"/>
  <c r="P41" i="6"/>
  <c r="P42" i="6"/>
  <c r="P43" i="6"/>
  <c r="F43" i="6" s="1"/>
  <c r="P44" i="6"/>
  <c r="F44" i="6" s="1"/>
  <c r="J169" i="7" s="1"/>
  <c r="P45" i="6"/>
  <c r="F45" i="6" s="1"/>
  <c r="J175" i="7" s="1"/>
  <c r="P46" i="6"/>
  <c r="P47" i="6"/>
  <c r="P48" i="6"/>
  <c r="F48" i="6" s="1"/>
  <c r="P49" i="6"/>
  <c r="P50" i="6"/>
  <c r="P51" i="6"/>
  <c r="F51" i="6" s="1"/>
  <c r="P52" i="6"/>
  <c r="F52" i="6" s="1"/>
  <c r="P53" i="6"/>
  <c r="F53" i="6" s="1"/>
  <c r="J207" i="7" s="1"/>
  <c r="P54" i="6"/>
  <c r="P55" i="6"/>
  <c r="P56" i="6"/>
  <c r="F56" i="6" s="1"/>
  <c r="P57" i="6"/>
  <c r="P58" i="6"/>
  <c r="P59" i="6"/>
  <c r="F59" i="6" s="1"/>
  <c r="P60" i="6"/>
  <c r="P61" i="6"/>
  <c r="F61" i="6" s="1"/>
  <c r="J239" i="7" s="1"/>
  <c r="P62" i="6"/>
  <c r="P63" i="6"/>
  <c r="P64" i="6"/>
  <c r="F64" i="6" s="1"/>
  <c r="P65" i="6"/>
  <c r="P66" i="6"/>
  <c r="P67" i="6"/>
  <c r="F67" i="6" s="1"/>
  <c r="P68" i="6"/>
  <c r="F68" i="6" s="1"/>
  <c r="P69" i="6"/>
  <c r="F69" i="6" s="1"/>
  <c r="J271" i="7" s="1"/>
  <c r="P70" i="6"/>
  <c r="P71" i="6"/>
  <c r="P72" i="6"/>
  <c r="F72" i="6" s="1"/>
  <c r="P73" i="6"/>
  <c r="P74" i="6"/>
  <c r="P75" i="6"/>
  <c r="F75" i="6" s="1"/>
  <c r="P76" i="6"/>
  <c r="P77" i="6"/>
  <c r="F77" i="6" s="1"/>
  <c r="J302" i="7" s="1"/>
  <c r="P78" i="6"/>
  <c r="P79" i="6"/>
  <c r="P80" i="6"/>
  <c r="F80" i="6" s="1"/>
  <c r="P81" i="6"/>
  <c r="P82" i="6"/>
  <c r="P83" i="6"/>
  <c r="F83" i="6" s="1"/>
  <c r="J326" i="7" s="1"/>
  <c r="P84" i="6"/>
  <c r="F84" i="6" s="1"/>
  <c r="P85" i="6"/>
  <c r="F85" i="6" s="1"/>
  <c r="J335" i="7" s="1"/>
  <c r="P86" i="6"/>
  <c r="P87" i="6"/>
  <c r="P88" i="6"/>
  <c r="F88" i="6" s="1"/>
  <c r="P89" i="6"/>
  <c r="P90" i="6"/>
  <c r="P91" i="6"/>
  <c r="F91" i="6" s="1"/>
  <c r="P92" i="6"/>
  <c r="P93" i="6"/>
  <c r="F93" i="6" s="1"/>
  <c r="P94" i="6"/>
  <c r="P95" i="6"/>
  <c r="P96" i="6"/>
  <c r="F96" i="6" s="1"/>
  <c r="P97" i="6"/>
  <c r="P98" i="6"/>
  <c r="P99" i="6"/>
  <c r="F99" i="6" s="1"/>
  <c r="P100" i="6"/>
  <c r="F100" i="6" s="1"/>
  <c r="P101" i="6"/>
  <c r="F101" i="6" s="1"/>
  <c r="J399" i="7" s="1"/>
  <c r="P102" i="6"/>
  <c r="P103" i="6"/>
  <c r="P104" i="6"/>
  <c r="F104" i="6" s="1"/>
  <c r="P105" i="6"/>
  <c r="P106" i="6"/>
  <c r="P107" i="6"/>
  <c r="F107" i="6" s="1"/>
  <c r="P108" i="6"/>
  <c r="P109" i="6"/>
  <c r="F109" i="6" s="1"/>
  <c r="J432" i="7" s="1"/>
  <c r="P110" i="6"/>
  <c r="P111" i="6"/>
  <c r="P112" i="6"/>
  <c r="F112" i="6" s="1"/>
  <c r="P113" i="6"/>
  <c r="P114" i="6"/>
  <c r="P115" i="6"/>
  <c r="F115" i="6" s="1"/>
  <c r="P116" i="6"/>
  <c r="P117" i="6"/>
  <c r="F117" i="6" s="1"/>
  <c r="J463" i="7" s="1"/>
  <c r="P118" i="6"/>
  <c r="P119" i="6"/>
  <c r="P120" i="6"/>
  <c r="F120" i="6" s="1"/>
  <c r="P121" i="6"/>
  <c r="P122" i="6"/>
  <c r="P123" i="6"/>
  <c r="F123" i="6" s="1"/>
  <c r="P124" i="6"/>
  <c r="F124" i="6" s="1"/>
  <c r="P125" i="6"/>
  <c r="F125" i="6" s="1"/>
  <c r="J495" i="7" s="1"/>
  <c r="P126" i="6"/>
  <c r="P127" i="6"/>
  <c r="P128" i="6"/>
  <c r="F128" i="6" s="1"/>
  <c r="P129" i="6"/>
  <c r="P130" i="6"/>
  <c r="P131" i="6"/>
  <c r="F131" i="6" s="1"/>
  <c r="P132" i="6"/>
  <c r="F132" i="6" s="1"/>
  <c r="P133" i="6"/>
  <c r="F133" i="6" s="1"/>
  <c r="J528" i="7" s="1"/>
  <c r="P134" i="6"/>
  <c r="P135" i="6"/>
  <c r="P136" i="6"/>
  <c r="F136" i="6" s="1"/>
  <c r="P137" i="6"/>
  <c r="P138" i="6"/>
  <c r="P139" i="6"/>
  <c r="F139" i="6" s="1"/>
  <c r="P140" i="6"/>
  <c r="P141" i="6"/>
  <c r="F141" i="6" s="1"/>
  <c r="J560" i="7" s="1"/>
  <c r="P142" i="6"/>
  <c r="P143" i="6"/>
  <c r="P144" i="6"/>
  <c r="F144" i="6" s="1"/>
  <c r="P145" i="6"/>
  <c r="P146" i="6"/>
  <c r="P147" i="6"/>
  <c r="F147" i="6" s="1"/>
  <c r="P148" i="6"/>
  <c r="F148" i="6" s="1"/>
  <c r="P149" i="6"/>
  <c r="F149" i="6" s="1"/>
  <c r="J592" i="7" s="1"/>
  <c r="P150" i="6"/>
  <c r="P151" i="6"/>
  <c r="P152" i="6"/>
  <c r="F152" i="6" s="1"/>
  <c r="P153" i="6"/>
  <c r="P154" i="6"/>
  <c r="P155" i="6"/>
  <c r="F155" i="6" s="1"/>
  <c r="P156" i="6"/>
  <c r="P157" i="6"/>
  <c r="F157" i="6" s="1"/>
  <c r="J622" i="7" s="1"/>
  <c r="P158" i="6"/>
  <c r="P159" i="6"/>
  <c r="P160" i="6"/>
  <c r="F160" i="6" s="1"/>
  <c r="J634" i="7" s="1"/>
  <c r="P161" i="6"/>
  <c r="P162" i="6"/>
  <c r="P163" i="6"/>
  <c r="F163" i="6" s="1"/>
  <c r="P164" i="6"/>
  <c r="P165" i="6"/>
  <c r="F165" i="6" s="1"/>
  <c r="J654" i="7" s="1"/>
  <c r="P166" i="6"/>
  <c r="P167" i="6"/>
  <c r="P168" i="6"/>
  <c r="F168" i="6" s="1"/>
  <c r="P169" i="6"/>
  <c r="P170" i="6"/>
  <c r="P171" i="6"/>
  <c r="F171" i="6" s="1"/>
  <c r="P172" i="6"/>
  <c r="P173" i="6"/>
  <c r="F173" i="6" s="1"/>
  <c r="J685" i="7" s="1"/>
  <c r="P174" i="6"/>
  <c r="P175" i="6"/>
  <c r="P176" i="6"/>
  <c r="F176" i="6" s="1"/>
  <c r="P177" i="6"/>
  <c r="P178" i="6"/>
  <c r="P179" i="6"/>
  <c r="F179" i="6" s="1"/>
  <c r="P180" i="6"/>
  <c r="P181" i="6"/>
  <c r="F181" i="6" s="1"/>
  <c r="J717" i="7" s="1"/>
  <c r="P182" i="6"/>
  <c r="P183" i="6"/>
  <c r="P184" i="6"/>
  <c r="F184" i="6" s="1"/>
  <c r="P185" i="6"/>
  <c r="P186" i="6"/>
  <c r="P187" i="6"/>
  <c r="F187" i="6" s="1"/>
  <c r="P188" i="6"/>
  <c r="F188" i="6" s="1"/>
  <c r="P189" i="6"/>
  <c r="F189" i="6" s="1"/>
  <c r="J749" i="7" s="1"/>
  <c r="P190" i="6"/>
  <c r="P191" i="6"/>
  <c r="P192" i="6"/>
  <c r="F192" i="6" s="1"/>
  <c r="P193" i="6"/>
  <c r="P194" i="6"/>
  <c r="P195" i="6"/>
  <c r="F195" i="6" s="1"/>
  <c r="P196" i="6"/>
  <c r="P197" i="6"/>
  <c r="F197" i="6" s="1"/>
  <c r="J781" i="7" s="1"/>
  <c r="P198" i="6"/>
  <c r="P199" i="6"/>
  <c r="P200" i="6"/>
  <c r="F200" i="6" s="1"/>
  <c r="P201" i="6"/>
  <c r="P202" i="6"/>
  <c r="P203" i="6"/>
  <c r="F203" i="6" s="1"/>
  <c r="P204" i="6"/>
  <c r="F204" i="6" s="1"/>
  <c r="J809" i="7" s="1"/>
  <c r="P205" i="6"/>
  <c r="F205" i="6" s="1"/>
  <c r="P206" i="6"/>
  <c r="P207" i="6"/>
  <c r="P208" i="6"/>
  <c r="F208" i="6" s="1"/>
  <c r="P209" i="6"/>
  <c r="P210" i="6"/>
  <c r="P211" i="6"/>
  <c r="F211" i="6" s="1"/>
  <c r="P212" i="6"/>
  <c r="F212" i="6" s="1"/>
  <c r="P213" i="6"/>
  <c r="F213" i="6" s="1"/>
  <c r="P214" i="6"/>
  <c r="P215" i="6"/>
  <c r="P216" i="6"/>
  <c r="F216" i="6" s="1"/>
  <c r="P217" i="6"/>
  <c r="P218" i="6"/>
  <c r="P219" i="6"/>
  <c r="P220" i="6"/>
  <c r="F220" i="6" s="1"/>
  <c r="P221" i="6"/>
  <c r="F221" i="6" s="1"/>
  <c r="J877" i="7" s="1"/>
  <c r="P222" i="6"/>
  <c r="P223" i="6"/>
  <c r="P224" i="6"/>
  <c r="F224" i="6" s="1"/>
  <c r="P225" i="6"/>
  <c r="P226" i="6"/>
  <c r="P227" i="6"/>
  <c r="F227" i="6" s="1"/>
  <c r="P228" i="6"/>
  <c r="P229" i="6"/>
  <c r="F229" i="6" s="1"/>
  <c r="J909" i="7" s="1"/>
  <c r="P230" i="6"/>
  <c r="P231" i="6"/>
  <c r="P232" i="6"/>
  <c r="F232" i="6" s="1"/>
  <c r="P233" i="6"/>
  <c r="P234" i="6"/>
  <c r="P235" i="6"/>
  <c r="F235" i="6" s="1"/>
  <c r="P236" i="6"/>
  <c r="P237" i="6"/>
  <c r="F237" i="6" s="1"/>
  <c r="J941" i="7" s="1"/>
  <c r="P238" i="6"/>
  <c r="P239" i="6"/>
  <c r="P240" i="6"/>
  <c r="F240" i="6" s="1"/>
  <c r="P241" i="6"/>
  <c r="P242" i="6"/>
  <c r="P243" i="6"/>
  <c r="F243" i="6" s="1"/>
  <c r="P244" i="6"/>
  <c r="F244" i="6" s="1"/>
  <c r="P245" i="6"/>
  <c r="F245" i="6" s="1"/>
  <c r="J973" i="7" s="1"/>
  <c r="P246" i="6"/>
  <c r="P247" i="6"/>
  <c r="P248" i="6"/>
  <c r="F248" i="6" s="1"/>
  <c r="P249" i="6"/>
  <c r="P250" i="6"/>
  <c r="P251" i="6"/>
  <c r="F251" i="6" s="1"/>
  <c r="P252" i="6"/>
  <c r="P253" i="6"/>
  <c r="F253" i="6" s="1"/>
  <c r="P254" i="6"/>
  <c r="P255" i="6"/>
  <c r="P256" i="6"/>
  <c r="F256" i="6" s="1"/>
  <c r="P257" i="6"/>
  <c r="P258" i="6"/>
  <c r="P259" i="6"/>
  <c r="F259" i="6" s="1"/>
  <c r="P260" i="6"/>
  <c r="F260" i="6" s="1"/>
  <c r="P261" i="6"/>
  <c r="F261" i="6" s="1"/>
  <c r="P262" i="6"/>
  <c r="P263" i="6"/>
  <c r="P264" i="6"/>
  <c r="F264" i="6" s="1"/>
  <c r="P265" i="6"/>
  <c r="P266" i="6"/>
  <c r="P267" i="6"/>
  <c r="F267" i="6" s="1"/>
  <c r="P268" i="6"/>
  <c r="P269" i="6"/>
  <c r="F269" i="6" s="1"/>
  <c r="P270" i="6"/>
  <c r="P271" i="6"/>
  <c r="P272" i="6"/>
  <c r="F272" i="6" s="1"/>
  <c r="P273" i="6"/>
  <c r="P274" i="6"/>
  <c r="P275" i="6"/>
  <c r="F275" i="6" s="1"/>
  <c r="P276" i="6"/>
  <c r="P277" i="6"/>
  <c r="F277" i="6" s="1"/>
  <c r="P278" i="6"/>
  <c r="P279" i="6"/>
  <c r="P280" i="6"/>
  <c r="F280" i="6" s="1"/>
  <c r="P281" i="6"/>
  <c r="P282" i="6"/>
  <c r="P283" i="6"/>
  <c r="F283" i="6" s="1"/>
  <c r="P284" i="6"/>
  <c r="P285" i="6"/>
  <c r="F285" i="6" s="1"/>
  <c r="P286" i="6"/>
  <c r="P287" i="6"/>
  <c r="P288" i="6"/>
  <c r="F288" i="6" s="1"/>
  <c r="P289" i="6"/>
  <c r="P290" i="6"/>
  <c r="P291" i="6"/>
  <c r="F291" i="6" s="1"/>
  <c r="P292" i="6"/>
  <c r="P293" i="6"/>
  <c r="F293" i="6" s="1"/>
  <c r="P294" i="6"/>
  <c r="P295" i="6"/>
  <c r="P296" i="6"/>
  <c r="F296" i="6" s="1"/>
  <c r="P297" i="6"/>
  <c r="P298" i="6"/>
  <c r="P299" i="6"/>
  <c r="F299" i="6" s="1"/>
  <c r="P300" i="6"/>
  <c r="F300" i="6" s="1"/>
  <c r="P301" i="6"/>
  <c r="F301" i="6" s="1"/>
  <c r="P302" i="6"/>
  <c r="P303" i="6"/>
  <c r="P304" i="6"/>
  <c r="F304" i="6" s="1"/>
  <c r="P305" i="6"/>
  <c r="P306" i="6"/>
  <c r="P307" i="6"/>
  <c r="F307" i="6" s="1"/>
  <c r="P308" i="6"/>
  <c r="P309" i="6"/>
  <c r="F309" i="6" s="1"/>
  <c r="P310" i="6"/>
  <c r="P311" i="6"/>
  <c r="P312" i="6"/>
  <c r="F312" i="6" s="1"/>
  <c r="P313" i="6"/>
  <c r="P314" i="6"/>
  <c r="P315" i="6"/>
  <c r="F315" i="6" s="1"/>
  <c r="P316" i="6"/>
  <c r="F316" i="6" s="1"/>
  <c r="P317" i="6"/>
  <c r="F317" i="6" s="1"/>
  <c r="P318" i="6"/>
  <c r="P319" i="6"/>
  <c r="P320" i="6"/>
  <c r="F320" i="6" s="1"/>
  <c r="P321" i="6"/>
  <c r="P322" i="6"/>
  <c r="P323" i="6"/>
  <c r="F323" i="6" s="1"/>
  <c r="P324" i="6"/>
  <c r="P325" i="6"/>
  <c r="F325" i="6" s="1"/>
  <c r="P326" i="6"/>
  <c r="P327" i="6"/>
  <c r="P328" i="6"/>
  <c r="F328" i="6" s="1"/>
  <c r="P329" i="6"/>
  <c r="P330" i="6"/>
  <c r="P331" i="6"/>
  <c r="F331" i="6" s="1"/>
  <c r="P332" i="6"/>
  <c r="P333" i="6"/>
  <c r="F333" i="6" s="1"/>
  <c r="P334" i="6"/>
  <c r="P335" i="6"/>
  <c r="P336" i="6"/>
  <c r="F336" i="6" s="1"/>
  <c r="P337" i="6"/>
  <c r="P338" i="6"/>
  <c r="P339" i="6"/>
  <c r="F339" i="6" s="1"/>
  <c r="P340" i="6"/>
  <c r="P341" i="6"/>
  <c r="F341" i="6" s="1"/>
  <c r="P342" i="6"/>
  <c r="P343" i="6"/>
  <c r="P344" i="6"/>
  <c r="F344" i="6" s="1"/>
  <c r="P345" i="6"/>
  <c r="P346" i="6"/>
  <c r="P347" i="6"/>
  <c r="F347" i="6" s="1"/>
  <c r="P348" i="6"/>
  <c r="P349" i="6"/>
  <c r="F349" i="6" s="1"/>
  <c r="P350" i="6"/>
  <c r="P351" i="6"/>
  <c r="P352" i="6"/>
  <c r="F352" i="6" s="1"/>
  <c r="P353" i="6"/>
  <c r="P354" i="6"/>
  <c r="P355" i="6"/>
  <c r="F355" i="6" s="1"/>
  <c r="P356" i="6"/>
  <c r="F356" i="6" s="1"/>
  <c r="P357" i="6"/>
  <c r="F357" i="6" s="1"/>
  <c r="P358" i="6"/>
  <c r="P359" i="6"/>
  <c r="P360" i="6"/>
  <c r="F360" i="6" s="1"/>
  <c r="P361" i="6"/>
  <c r="P362" i="6"/>
  <c r="P363" i="6"/>
  <c r="F363" i="6" s="1"/>
  <c r="P364" i="6"/>
  <c r="P365" i="6"/>
  <c r="F365" i="6" s="1"/>
  <c r="P366" i="6"/>
  <c r="P367" i="6"/>
  <c r="P368" i="6"/>
  <c r="F368" i="6" s="1"/>
  <c r="P369" i="6"/>
  <c r="P370" i="6"/>
  <c r="P371" i="6"/>
  <c r="F371" i="6" s="1"/>
  <c r="P372" i="6"/>
  <c r="P373" i="6"/>
  <c r="F373" i="6" s="1"/>
  <c r="P374" i="6"/>
  <c r="P375" i="6"/>
  <c r="P376" i="6"/>
  <c r="F376" i="6" s="1"/>
  <c r="P377" i="6"/>
  <c r="P378" i="6"/>
  <c r="P379" i="6"/>
  <c r="F379" i="6" s="1"/>
  <c r="P380" i="6"/>
  <c r="F380" i="6" s="1"/>
  <c r="P381" i="6"/>
  <c r="F381" i="6" s="1"/>
  <c r="P382" i="6"/>
  <c r="P383" i="6"/>
  <c r="P384" i="6"/>
  <c r="F384" i="6" s="1"/>
  <c r="P385" i="6"/>
  <c r="P386" i="6"/>
  <c r="P387" i="6"/>
  <c r="F387" i="6" s="1"/>
  <c r="P388" i="6"/>
  <c r="P389" i="6"/>
  <c r="F389" i="6" s="1"/>
  <c r="P390" i="6"/>
  <c r="P391" i="6"/>
  <c r="P392" i="6"/>
  <c r="F392" i="6" s="1"/>
  <c r="P393" i="6"/>
  <c r="P394" i="6"/>
  <c r="P395" i="6"/>
  <c r="F395" i="6" s="1"/>
  <c r="P396" i="6"/>
  <c r="P397" i="6"/>
  <c r="F397" i="6" s="1"/>
  <c r="P398" i="6"/>
  <c r="P399" i="6"/>
  <c r="P400" i="6"/>
  <c r="F400" i="6" s="1"/>
  <c r="P401" i="6"/>
  <c r="P402" i="6"/>
  <c r="P403" i="6"/>
  <c r="F403" i="6" s="1"/>
  <c r="P404" i="6"/>
  <c r="F404" i="6" s="1"/>
  <c r="P405" i="6"/>
  <c r="F405" i="6" s="1"/>
  <c r="P406" i="6"/>
  <c r="P407" i="6"/>
  <c r="P408" i="6"/>
  <c r="F408" i="6" s="1"/>
  <c r="P409" i="6"/>
  <c r="P410" i="6"/>
  <c r="P411" i="6"/>
  <c r="F411" i="6" s="1"/>
  <c r="P412" i="6"/>
  <c r="P413" i="6"/>
  <c r="F413" i="6" s="1"/>
  <c r="P414" i="6"/>
  <c r="P415" i="6"/>
  <c r="P416" i="6"/>
  <c r="F416" i="6" s="1"/>
  <c r="P417" i="6"/>
  <c r="P418" i="6"/>
  <c r="P419" i="6"/>
  <c r="F419" i="6" s="1"/>
  <c r="P420" i="6"/>
  <c r="P421" i="6"/>
  <c r="F421" i="6" s="1"/>
  <c r="P422" i="6"/>
  <c r="P423" i="6"/>
  <c r="P424" i="6"/>
  <c r="F424" i="6" s="1"/>
  <c r="P425" i="6"/>
  <c r="P426" i="6"/>
  <c r="P427" i="6"/>
  <c r="F427" i="6" s="1"/>
  <c r="P428" i="6"/>
  <c r="P429" i="6"/>
  <c r="F429" i="6" s="1"/>
  <c r="P430" i="6"/>
  <c r="P431" i="6"/>
  <c r="P432" i="6"/>
  <c r="F432" i="6" s="1"/>
  <c r="P433" i="6"/>
  <c r="P434" i="6"/>
  <c r="P435" i="6"/>
  <c r="F435" i="6" s="1"/>
  <c r="P436" i="6"/>
  <c r="P437" i="6"/>
  <c r="F437" i="6" s="1"/>
  <c r="P438" i="6"/>
  <c r="P439" i="6"/>
  <c r="P440" i="6"/>
  <c r="F440" i="6" s="1"/>
  <c r="P441" i="6"/>
  <c r="P442" i="6"/>
  <c r="P443" i="6"/>
  <c r="F443" i="6" s="1"/>
  <c r="P444" i="6"/>
  <c r="P445" i="6"/>
  <c r="F445" i="6" s="1"/>
  <c r="P446" i="6"/>
  <c r="P447" i="6"/>
  <c r="P448" i="6"/>
  <c r="F448" i="6" s="1"/>
  <c r="P449" i="6"/>
  <c r="P450" i="6"/>
  <c r="P451" i="6"/>
  <c r="F451" i="6" s="1"/>
  <c r="P452" i="6"/>
  <c r="P453" i="6"/>
  <c r="F453" i="6" s="1"/>
  <c r="P454" i="6"/>
  <c r="P455" i="6"/>
  <c r="P456" i="6"/>
  <c r="F456" i="6" s="1"/>
  <c r="P457" i="6"/>
  <c r="P458" i="6"/>
  <c r="P459" i="6"/>
  <c r="F459" i="6" s="1"/>
  <c r="P460" i="6"/>
  <c r="P461" i="6"/>
  <c r="F461" i="6" s="1"/>
  <c r="P462" i="6"/>
  <c r="P463" i="6"/>
  <c r="P464" i="6"/>
  <c r="F464" i="6" s="1"/>
  <c r="P465" i="6"/>
  <c r="P466" i="6"/>
  <c r="P467" i="6"/>
  <c r="F467" i="6" s="1"/>
  <c r="P468" i="6"/>
  <c r="F468" i="6" s="1"/>
  <c r="P469" i="6"/>
  <c r="F469" i="6" s="1"/>
  <c r="P470" i="6"/>
  <c r="P471" i="6"/>
  <c r="P472" i="6"/>
  <c r="F472" i="6" s="1"/>
  <c r="P473" i="6"/>
  <c r="P474" i="6"/>
  <c r="P475" i="6"/>
  <c r="F475" i="6" s="1"/>
  <c r="P476" i="6"/>
  <c r="P477" i="6"/>
  <c r="F477" i="6" s="1"/>
  <c r="P478" i="6"/>
  <c r="P479" i="6"/>
  <c r="P480" i="6"/>
  <c r="F480" i="6" s="1"/>
  <c r="P481" i="6"/>
  <c r="P482" i="6"/>
  <c r="P483" i="6"/>
  <c r="F483" i="6" s="1"/>
  <c r="P484" i="6"/>
  <c r="F484" i="6" s="1"/>
  <c r="P485" i="6"/>
  <c r="F485" i="6" s="1"/>
  <c r="P486" i="6"/>
  <c r="P487" i="6"/>
  <c r="P488" i="6"/>
  <c r="F488" i="6" s="1"/>
  <c r="P489" i="6"/>
  <c r="P490" i="6"/>
  <c r="P491" i="6"/>
  <c r="F491" i="6" s="1"/>
  <c r="P492" i="6"/>
  <c r="F492" i="6" s="1"/>
  <c r="P493" i="6"/>
  <c r="F493" i="6" s="1"/>
  <c r="P494" i="6"/>
  <c r="P495" i="6"/>
  <c r="P496" i="6"/>
  <c r="F496" i="6" s="1"/>
  <c r="P497" i="6"/>
  <c r="P498" i="6"/>
  <c r="P499" i="6"/>
  <c r="F499" i="6" s="1"/>
  <c r="P500" i="6"/>
  <c r="P501" i="6"/>
  <c r="F501" i="6" s="1"/>
  <c r="P502" i="6"/>
  <c r="P503" i="6"/>
  <c r="P504" i="6"/>
  <c r="F504" i="6" s="1"/>
  <c r="P505" i="6"/>
  <c r="P506" i="6"/>
  <c r="P507" i="6"/>
  <c r="F507" i="6" s="1"/>
  <c r="P508" i="6"/>
  <c r="P509" i="6"/>
  <c r="F509" i="6" s="1"/>
  <c r="P510" i="6"/>
  <c r="P511" i="6"/>
  <c r="P512" i="6"/>
  <c r="F512" i="6" s="1"/>
  <c r="P513" i="6"/>
  <c r="P514" i="6"/>
  <c r="P515" i="6"/>
  <c r="F515" i="6" s="1"/>
  <c r="P516" i="6"/>
  <c r="P517" i="6"/>
  <c r="F517" i="6" s="1"/>
  <c r="P518" i="6"/>
  <c r="P519" i="6"/>
  <c r="P520" i="6"/>
  <c r="F520" i="6" s="1"/>
  <c r="P521" i="6"/>
  <c r="P522" i="6"/>
  <c r="P523" i="6"/>
  <c r="F523" i="6" s="1"/>
  <c r="P524" i="6"/>
  <c r="F524" i="6" s="1"/>
  <c r="P525" i="6"/>
  <c r="F525" i="6" s="1"/>
  <c r="P526" i="6"/>
  <c r="P527" i="6"/>
  <c r="P528" i="6"/>
  <c r="F528" i="6" s="1"/>
  <c r="P529" i="6"/>
  <c r="P530" i="6"/>
  <c r="P531" i="6"/>
  <c r="F531" i="6" s="1"/>
  <c r="P532" i="6"/>
  <c r="P533" i="6"/>
  <c r="F533" i="6" s="1"/>
  <c r="P534" i="6"/>
  <c r="P535" i="6"/>
  <c r="P536" i="6"/>
  <c r="F536" i="6" s="1"/>
  <c r="P537" i="6"/>
  <c r="P538" i="6"/>
  <c r="P539" i="6"/>
  <c r="F539" i="6" s="1"/>
  <c r="P540" i="6"/>
  <c r="P541" i="6"/>
  <c r="F541" i="6" s="1"/>
  <c r="P542" i="6"/>
  <c r="P543" i="6"/>
  <c r="P544" i="6"/>
  <c r="F544" i="6" s="1"/>
  <c r="P545" i="6"/>
  <c r="P546" i="6"/>
  <c r="P547" i="6"/>
  <c r="F547" i="6" s="1"/>
  <c r="P548" i="6"/>
  <c r="P549" i="6"/>
  <c r="F549" i="6" s="1"/>
  <c r="P550" i="6"/>
  <c r="P551" i="6"/>
  <c r="P552" i="6"/>
  <c r="F552" i="6" s="1"/>
  <c r="P553" i="6"/>
  <c r="P554" i="6"/>
  <c r="P555" i="6"/>
  <c r="F555" i="6" s="1"/>
  <c r="P556" i="6"/>
  <c r="F556" i="6" s="1"/>
  <c r="P557" i="6"/>
  <c r="F557" i="6" s="1"/>
  <c r="P558" i="6"/>
  <c r="P559" i="6"/>
  <c r="P560" i="6"/>
  <c r="F560" i="6" s="1"/>
  <c r="P561" i="6"/>
  <c r="P562" i="6"/>
  <c r="P563" i="6"/>
  <c r="F563" i="6" s="1"/>
  <c r="P564" i="6"/>
  <c r="P565" i="6"/>
  <c r="F565" i="6" s="1"/>
  <c r="P566" i="6"/>
  <c r="P567" i="6"/>
  <c r="P568" i="6"/>
  <c r="F568" i="6" s="1"/>
  <c r="P569" i="6"/>
  <c r="P570" i="6"/>
  <c r="P571" i="6"/>
  <c r="F571" i="6" s="1"/>
  <c r="P572" i="6"/>
  <c r="F572" i="6" s="1"/>
  <c r="P573" i="6"/>
  <c r="F573" i="6" s="1"/>
  <c r="P574" i="6"/>
  <c r="P575" i="6"/>
  <c r="P576" i="6"/>
  <c r="F576" i="6" s="1"/>
  <c r="P577" i="6"/>
  <c r="P578" i="6"/>
  <c r="P579" i="6"/>
  <c r="F579" i="6" s="1"/>
  <c r="P580" i="6"/>
  <c r="F580" i="6" s="1"/>
  <c r="P581" i="6"/>
  <c r="F581" i="6" s="1"/>
  <c r="P582" i="6"/>
  <c r="P583" i="6"/>
  <c r="P584" i="6"/>
  <c r="F584" i="6" s="1"/>
  <c r="P585" i="6"/>
  <c r="P586" i="6"/>
  <c r="P587" i="6"/>
  <c r="F587" i="6" s="1"/>
  <c r="P588" i="6"/>
  <c r="P589" i="6"/>
  <c r="F589" i="6" s="1"/>
  <c r="P590" i="6"/>
  <c r="P591" i="6"/>
  <c r="P592" i="6"/>
  <c r="F592" i="6" s="1"/>
  <c r="P593" i="6"/>
  <c r="P594" i="6"/>
  <c r="P595" i="6"/>
  <c r="F595" i="6" s="1"/>
  <c r="P596" i="6"/>
  <c r="P597" i="6"/>
  <c r="F597" i="6" s="1"/>
  <c r="P598" i="6"/>
  <c r="P599" i="6"/>
  <c r="P600" i="6"/>
  <c r="F600" i="6" s="1"/>
  <c r="P601" i="6"/>
  <c r="P602" i="6"/>
  <c r="P603" i="6"/>
  <c r="F603" i="6" s="1"/>
  <c r="P604" i="6"/>
  <c r="F604" i="6" s="1"/>
  <c r="P605" i="6"/>
  <c r="F605" i="6" s="1"/>
  <c r="P606" i="6"/>
  <c r="P607" i="6"/>
  <c r="P608" i="6"/>
  <c r="F608" i="6" s="1"/>
  <c r="P609" i="6"/>
  <c r="P610" i="6"/>
  <c r="P611" i="6"/>
  <c r="F611" i="6" s="1"/>
  <c r="P612" i="6"/>
  <c r="F612" i="6" s="1"/>
  <c r="P613" i="6"/>
  <c r="F613" i="6" s="1"/>
  <c r="P614" i="6"/>
  <c r="P615" i="6"/>
  <c r="P616" i="6"/>
  <c r="F616" i="6" s="1"/>
  <c r="P617" i="6"/>
  <c r="P618" i="6"/>
  <c r="P619" i="6"/>
  <c r="F619" i="6" s="1"/>
  <c r="P620" i="6"/>
  <c r="F620" i="6" s="1"/>
  <c r="P621" i="6"/>
  <c r="F621" i="6" s="1"/>
  <c r="P622" i="6"/>
  <c r="P623" i="6"/>
  <c r="P624" i="6"/>
  <c r="F624" i="6" s="1"/>
  <c r="P625" i="6"/>
  <c r="P626" i="6"/>
  <c r="P627" i="6"/>
  <c r="F627" i="6" s="1"/>
  <c r="P628" i="6"/>
  <c r="F628" i="6" s="1"/>
  <c r="P629" i="6"/>
  <c r="F629" i="6" s="1"/>
  <c r="P630" i="6"/>
  <c r="P631" i="6"/>
  <c r="P632" i="6"/>
  <c r="F632" i="6" s="1"/>
  <c r="P633" i="6"/>
  <c r="P634" i="6"/>
  <c r="P635" i="6"/>
  <c r="F635" i="6" s="1"/>
  <c r="P636" i="6"/>
  <c r="P637" i="6"/>
  <c r="F637" i="6" s="1"/>
  <c r="P638" i="6"/>
  <c r="P639" i="6"/>
  <c r="P640" i="6"/>
  <c r="F640" i="6" s="1"/>
  <c r="P641" i="6"/>
  <c r="P642" i="6"/>
  <c r="P643" i="6"/>
  <c r="F643" i="6" s="1"/>
  <c r="P644" i="6"/>
  <c r="F644" i="6" s="1"/>
  <c r="P645" i="6"/>
  <c r="F645" i="6" s="1"/>
  <c r="P646" i="6"/>
  <c r="P647" i="6"/>
  <c r="P648" i="6"/>
  <c r="F648" i="6" s="1"/>
  <c r="P649" i="6"/>
  <c r="P650" i="6"/>
  <c r="P651" i="6"/>
  <c r="F651" i="6" s="1"/>
  <c r="P652" i="6"/>
  <c r="P653" i="6"/>
  <c r="F653" i="6" s="1"/>
  <c r="P654" i="6"/>
  <c r="P655" i="6"/>
  <c r="P656" i="6"/>
  <c r="F656" i="6" s="1"/>
  <c r="P657" i="6"/>
  <c r="P658" i="6"/>
  <c r="P659" i="6"/>
  <c r="F659" i="6" s="1"/>
  <c r="P660" i="6"/>
  <c r="F660" i="6" s="1"/>
  <c r="P661" i="6"/>
  <c r="F661" i="6" s="1"/>
  <c r="P662" i="6"/>
  <c r="P663" i="6"/>
  <c r="P664" i="6"/>
  <c r="F664" i="6" s="1"/>
  <c r="P665" i="6"/>
  <c r="P666" i="6"/>
  <c r="P667" i="6"/>
  <c r="F667" i="6" s="1"/>
  <c r="P668" i="6"/>
  <c r="F668" i="6" s="1"/>
  <c r="P669" i="6"/>
  <c r="F669" i="6" s="1"/>
  <c r="P670" i="6"/>
  <c r="P671" i="6"/>
  <c r="P672" i="6"/>
  <c r="F672" i="6" s="1"/>
  <c r="P673" i="6"/>
  <c r="P674" i="6"/>
  <c r="P675" i="6"/>
  <c r="F675" i="6" s="1"/>
  <c r="P676" i="6"/>
  <c r="P677" i="6"/>
  <c r="F677" i="6" s="1"/>
  <c r="P678" i="6"/>
  <c r="P679" i="6"/>
  <c r="P680" i="6"/>
  <c r="F680" i="6" s="1"/>
  <c r="P681" i="6"/>
  <c r="P682" i="6"/>
  <c r="P683" i="6"/>
  <c r="F683" i="6" s="1"/>
  <c r="P684" i="6"/>
  <c r="F684" i="6" s="1"/>
  <c r="P685" i="6"/>
  <c r="F685" i="6" s="1"/>
  <c r="P686" i="6"/>
  <c r="P687" i="6"/>
  <c r="P688" i="6"/>
  <c r="F688" i="6" s="1"/>
  <c r="P689" i="6"/>
  <c r="P690" i="6"/>
  <c r="P691" i="6"/>
  <c r="F691" i="6" s="1"/>
  <c r="P692" i="6"/>
  <c r="P693" i="6"/>
  <c r="F693" i="6" s="1"/>
  <c r="P694" i="6"/>
  <c r="P695" i="6"/>
  <c r="P696" i="6"/>
  <c r="F696" i="6" s="1"/>
  <c r="P697" i="6"/>
  <c r="P698" i="6"/>
  <c r="P699" i="6"/>
  <c r="F699" i="6" s="1"/>
  <c r="P700" i="6"/>
  <c r="P701" i="6"/>
  <c r="F701" i="6" s="1"/>
  <c r="P702" i="6"/>
  <c r="P703" i="6"/>
  <c r="P704" i="6"/>
  <c r="F704" i="6" s="1"/>
  <c r="P705" i="6"/>
  <c r="P706" i="6"/>
  <c r="P707" i="6"/>
  <c r="F707" i="6" s="1"/>
  <c r="P708" i="6"/>
  <c r="F708" i="6" s="1"/>
  <c r="P709" i="6"/>
  <c r="F709" i="6" s="1"/>
  <c r="P710" i="6"/>
  <c r="P711" i="6"/>
  <c r="P712" i="6"/>
  <c r="F712" i="6" s="1"/>
  <c r="P713" i="6"/>
  <c r="P714" i="6"/>
  <c r="P715" i="6"/>
  <c r="F715" i="6" s="1"/>
  <c r="P716" i="6"/>
  <c r="P717" i="6"/>
  <c r="F717" i="6" s="1"/>
  <c r="P718" i="6"/>
  <c r="P719" i="6"/>
  <c r="P720" i="6"/>
  <c r="F720" i="6" s="1"/>
  <c r="P721" i="6"/>
  <c r="P722" i="6"/>
  <c r="P723" i="6"/>
  <c r="P724" i="6"/>
  <c r="F724" i="6" s="1"/>
  <c r="P725" i="6"/>
  <c r="F725" i="6" s="1"/>
  <c r="P726" i="6"/>
  <c r="P727" i="6"/>
  <c r="P728" i="6"/>
  <c r="F728" i="6" s="1"/>
  <c r="P729" i="6"/>
  <c r="P730" i="6"/>
  <c r="P731" i="6"/>
  <c r="F731" i="6" s="1"/>
  <c r="P732" i="6"/>
  <c r="P733" i="6"/>
  <c r="F733" i="6" s="1"/>
  <c r="P734" i="6"/>
  <c r="P735" i="6"/>
  <c r="P736" i="6"/>
  <c r="F736" i="6" s="1"/>
  <c r="P737" i="6"/>
  <c r="P738" i="6"/>
  <c r="P739" i="6"/>
  <c r="F739" i="6" s="1"/>
  <c r="P740" i="6"/>
  <c r="F740" i="6" s="1"/>
  <c r="P741" i="6"/>
  <c r="F741" i="6" s="1"/>
  <c r="P742" i="6"/>
  <c r="P743" i="6"/>
  <c r="P744" i="6"/>
  <c r="F744" i="6" s="1"/>
  <c r="P745" i="6"/>
  <c r="P746" i="6"/>
  <c r="P747" i="6"/>
  <c r="F747" i="6" s="1"/>
  <c r="P748" i="6"/>
  <c r="P749" i="6"/>
  <c r="F749" i="6" s="1"/>
  <c r="P750" i="6"/>
  <c r="P751" i="6"/>
  <c r="P752" i="6"/>
  <c r="F752" i="6" s="1"/>
  <c r="P753" i="6"/>
  <c r="P754" i="6"/>
  <c r="P755" i="6"/>
  <c r="F755" i="6" s="1"/>
  <c r="P756" i="6"/>
  <c r="P757" i="6"/>
  <c r="F757" i="6" s="1"/>
  <c r="P758" i="6"/>
  <c r="P759" i="6"/>
  <c r="P760" i="6"/>
  <c r="F760" i="6" s="1"/>
  <c r="P761" i="6"/>
  <c r="P762" i="6"/>
  <c r="P763" i="6"/>
  <c r="F763" i="6" s="1"/>
  <c r="P764" i="6"/>
  <c r="P765" i="6"/>
  <c r="F765" i="6" s="1"/>
  <c r="P766" i="6"/>
  <c r="P767" i="6"/>
  <c r="P768" i="6"/>
  <c r="F768" i="6" s="1"/>
  <c r="P769" i="6"/>
  <c r="P770" i="6"/>
  <c r="P771" i="6"/>
  <c r="F771" i="6" s="1"/>
  <c r="P772" i="6"/>
  <c r="P773" i="6"/>
  <c r="F773" i="6" s="1"/>
  <c r="P774" i="6"/>
  <c r="P775" i="6"/>
  <c r="P776" i="6"/>
  <c r="F776" i="6" s="1"/>
  <c r="P777" i="6"/>
  <c r="P778" i="6"/>
  <c r="P779" i="6"/>
  <c r="F779" i="6" s="1"/>
  <c r="P780" i="6"/>
  <c r="F780" i="6" s="1"/>
  <c r="P781" i="6"/>
  <c r="F781" i="6" s="1"/>
  <c r="P782" i="6"/>
  <c r="P783" i="6"/>
  <c r="P784" i="6"/>
  <c r="F784" i="6" s="1"/>
  <c r="P785" i="6"/>
  <c r="P786" i="6"/>
  <c r="P787" i="6"/>
  <c r="F787" i="6" s="1"/>
  <c r="P788" i="6"/>
  <c r="P789" i="6"/>
  <c r="F789" i="6" s="1"/>
  <c r="P790" i="6"/>
  <c r="P791" i="6"/>
  <c r="P792" i="6"/>
  <c r="F792" i="6" s="1"/>
  <c r="P793" i="6"/>
  <c r="P794" i="6"/>
  <c r="P795" i="6"/>
  <c r="F795" i="6" s="1"/>
  <c r="P796" i="6"/>
  <c r="P797" i="6"/>
  <c r="F797" i="6" s="1"/>
  <c r="P798" i="6"/>
  <c r="P799" i="6"/>
  <c r="P800" i="6"/>
  <c r="F800" i="6" s="1"/>
  <c r="P801" i="6"/>
  <c r="P802" i="6"/>
  <c r="P803" i="6"/>
  <c r="P804" i="6"/>
  <c r="P805" i="6"/>
  <c r="F805" i="6" s="1"/>
  <c r="P806" i="6"/>
  <c r="P807" i="6"/>
  <c r="P808" i="6"/>
  <c r="F808" i="6" s="1"/>
  <c r="P809" i="6"/>
  <c r="P810" i="6"/>
  <c r="P811" i="6"/>
  <c r="F811" i="6" s="1"/>
  <c r="P812" i="6"/>
  <c r="P813" i="6"/>
  <c r="F813" i="6" s="1"/>
  <c r="P814" i="6"/>
  <c r="P815" i="6"/>
  <c r="P816" i="6"/>
  <c r="F816" i="6" s="1"/>
  <c r="P817" i="6"/>
  <c r="P818" i="6"/>
  <c r="P819" i="6"/>
  <c r="F819" i="6" s="1"/>
  <c r="P820" i="6"/>
  <c r="P821" i="6"/>
  <c r="F821" i="6" s="1"/>
  <c r="P822" i="6"/>
  <c r="P823" i="6"/>
  <c r="P824" i="6"/>
  <c r="F824" i="6" s="1"/>
  <c r="P825" i="6"/>
  <c r="P826" i="6"/>
  <c r="P827" i="6"/>
  <c r="F827" i="6" s="1"/>
  <c r="P828" i="6"/>
  <c r="F828" i="6" s="1"/>
  <c r="P829" i="6"/>
  <c r="F829" i="6" s="1"/>
  <c r="P830" i="6"/>
  <c r="P831" i="6"/>
  <c r="P832" i="6"/>
  <c r="F832" i="6" s="1"/>
  <c r="P833" i="6"/>
  <c r="P834" i="6"/>
  <c r="P835" i="6"/>
  <c r="F835" i="6" s="1"/>
  <c r="P836" i="6"/>
  <c r="P837" i="6"/>
  <c r="F837" i="6" s="1"/>
  <c r="P838" i="6"/>
  <c r="P839" i="6"/>
  <c r="P840" i="6"/>
  <c r="F840" i="6" s="1"/>
  <c r="P841" i="6"/>
  <c r="P842" i="6"/>
  <c r="P843" i="6"/>
  <c r="F843" i="6" s="1"/>
  <c r="P844" i="6"/>
  <c r="P845" i="6"/>
  <c r="F845" i="6" s="1"/>
  <c r="P846" i="6"/>
  <c r="P847" i="6"/>
  <c r="P848" i="6"/>
  <c r="F848" i="6" s="1"/>
  <c r="P849" i="6"/>
  <c r="P850" i="6"/>
  <c r="P851" i="6"/>
  <c r="F851" i="6" s="1"/>
  <c r="P852" i="6"/>
  <c r="F852" i="6" s="1"/>
  <c r="P853" i="6"/>
  <c r="F853" i="6" s="1"/>
  <c r="P854" i="6"/>
  <c r="P855" i="6"/>
  <c r="P856" i="6"/>
  <c r="F856" i="6" s="1"/>
  <c r="P857" i="6"/>
  <c r="P858" i="6"/>
  <c r="P859" i="6"/>
  <c r="F859" i="6" s="1"/>
  <c r="P860" i="6"/>
  <c r="P861" i="6"/>
  <c r="F861" i="6" s="1"/>
  <c r="P862" i="6"/>
  <c r="P863" i="6"/>
  <c r="P864" i="6"/>
  <c r="F864" i="6" s="1"/>
  <c r="P865" i="6"/>
  <c r="P866" i="6"/>
  <c r="P867" i="6"/>
  <c r="F867" i="6" s="1"/>
  <c r="P868" i="6"/>
  <c r="P869" i="6"/>
  <c r="F869" i="6" s="1"/>
  <c r="P870" i="6"/>
  <c r="P871" i="6"/>
  <c r="P872" i="6"/>
  <c r="F872" i="6" s="1"/>
  <c r="P873" i="6"/>
  <c r="P874" i="6"/>
  <c r="P875" i="6"/>
  <c r="F875" i="6" s="1"/>
  <c r="P876" i="6"/>
  <c r="F876" i="6" s="1"/>
  <c r="P877" i="6"/>
  <c r="F877" i="6" s="1"/>
  <c r="P878" i="6"/>
  <c r="P879" i="6"/>
  <c r="P880" i="6"/>
  <c r="F880" i="6" s="1"/>
  <c r="P881" i="6"/>
  <c r="P882" i="6"/>
  <c r="P883" i="6"/>
  <c r="F883" i="6" s="1"/>
  <c r="P884" i="6"/>
  <c r="P885" i="6"/>
  <c r="F885" i="6" s="1"/>
  <c r="P886" i="6"/>
  <c r="P887" i="6"/>
  <c r="P888" i="6"/>
  <c r="F888" i="6" s="1"/>
  <c r="P889" i="6"/>
  <c r="P890" i="6"/>
  <c r="P891" i="6"/>
  <c r="F891" i="6" s="1"/>
  <c r="P892" i="6"/>
  <c r="P893" i="6"/>
  <c r="F893" i="6" s="1"/>
  <c r="P894" i="6"/>
  <c r="P895" i="6"/>
  <c r="P896" i="6"/>
  <c r="F896" i="6" s="1"/>
  <c r="P897" i="6"/>
  <c r="P898" i="6"/>
  <c r="P899" i="6"/>
  <c r="F899" i="6" s="1"/>
  <c r="P900" i="6"/>
  <c r="F900" i="6" s="1"/>
  <c r="P901" i="6"/>
  <c r="F901" i="6" s="1"/>
  <c r="P902" i="6"/>
  <c r="P903" i="6"/>
  <c r="P904" i="6"/>
  <c r="F904" i="6" s="1"/>
  <c r="P905" i="6"/>
  <c r="P906" i="6"/>
  <c r="P907" i="6"/>
  <c r="F907" i="6" s="1"/>
  <c r="P908" i="6"/>
  <c r="P909" i="6"/>
  <c r="F909" i="6" s="1"/>
  <c r="P910" i="6"/>
  <c r="P911" i="6"/>
  <c r="P912" i="6"/>
  <c r="F912" i="6" s="1"/>
  <c r="P913" i="6"/>
  <c r="P914" i="6"/>
  <c r="P915" i="6"/>
  <c r="F915" i="6" s="1"/>
  <c r="P916" i="6"/>
  <c r="P917" i="6"/>
  <c r="F917" i="6" s="1"/>
  <c r="P918" i="6"/>
  <c r="P919" i="6"/>
  <c r="P920" i="6"/>
  <c r="F920" i="6" s="1"/>
  <c r="P921" i="6"/>
  <c r="P922" i="6"/>
  <c r="P923" i="6"/>
  <c r="F923" i="6" s="1"/>
  <c r="P924" i="6"/>
  <c r="P925" i="6"/>
  <c r="F925" i="6" s="1"/>
  <c r="P926" i="6"/>
  <c r="P927" i="6"/>
  <c r="P928" i="6"/>
  <c r="F928" i="6" s="1"/>
  <c r="P929" i="6"/>
  <c r="P930" i="6"/>
  <c r="P931" i="6"/>
  <c r="F931" i="6" s="1"/>
  <c r="P932" i="6"/>
  <c r="P933" i="6"/>
  <c r="F933" i="6" s="1"/>
  <c r="P934" i="6"/>
  <c r="P935" i="6"/>
  <c r="P936" i="6"/>
  <c r="F936" i="6" s="1"/>
  <c r="P937" i="6"/>
  <c r="P938" i="6"/>
  <c r="P939" i="6"/>
  <c r="F939" i="6" s="1"/>
  <c r="P940" i="6"/>
  <c r="P941" i="6"/>
  <c r="F941" i="6" s="1"/>
  <c r="P942" i="6"/>
  <c r="P943" i="6"/>
  <c r="P944" i="6"/>
  <c r="F944" i="6" s="1"/>
  <c r="P945" i="6"/>
  <c r="P946" i="6"/>
  <c r="P947" i="6"/>
  <c r="F947" i="6" s="1"/>
  <c r="P948" i="6"/>
  <c r="P949" i="6"/>
  <c r="F949" i="6" s="1"/>
  <c r="P950" i="6"/>
  <c r="P951" i="6"/>
  <c r="P952" i="6"/>
  <c r="F952" i="6" s="1"/>
  <c r="P953" i="6"/>
  <c r="P954" i="6"/>
  <c r="P955" i="6"/>
  <c r="F955" i="6" s="1"/>
  <c r="P956" i="6"/>
  <c r="P957" i="6"/>
  <c r="F957" i="6" s="1"/>
  <c r="P958" i="6"/>
  <c r="P959" i="6"/>
  <c r="P960" i="6"/>
  <c r="F960" i="6" s="1"/>
  <c r="P961" i="6"/>
  <c r="P962" i="6"/>
  <c r="P963" i="6"/>
  <c r="F963" i="6" s="1"/>
  <c r="P964" i="6"/>
  <c r="F964" i="6" s="1"/>
  <c r="P965" i="6"/>
  <c r="F965" i="6" s="1"/>
  <c r="P966" i="6"/>
  <c r="P967" i="6"/>
  <c r="P968" i="6"/>
  <c r="F968" i="6" s="1"/>
  <c r="P969" i="6"/>
  <c r="P970" i="6"/>
  <c r="P971" i="6"/>
  <c r="F971" i="6" s="1"/>
  <c r="P972" i="6"/>
  <c r="P973" i="6"/>
  <c r="F973" i="6" s="1"/>
  <c r="P974" i="6"/>
  <c r="P975" i="6"/>
  <c r="P976" i="6"/>
  <c r="F976" i="6" s="1"/>
  <c r="P977" i="6"/>
  <c r="P978" i="6"/>
  <c r="P979" i="6"/>
  <c r="F979" i="6" s="1"/>
  <c r="P980" i="6"/>
  <c r="P981" i="6"/>
  <c r="F981" i="6" s="1"/>
  <c r="P982" i="6"/>
  <c r="P983" i="6"/>
  <c r="P984" i="6"/>
  <c r="F984" i="6" s="1"/>
  <c r="P985" i="6"/>
  <c r="P986" i="6"/>
  <c r="P987" i="6"/>
  <c r="F987" i="6" s="1"/>
  <c r="P988" i="6"/>
  <c r="F988" i="6" s="1"/>
  <c r="P989" i="6"/>
  <c r="F989" i="6" s="1"/>
  <c r="P990" i="6"/>
  <c r="P991" i="6"/>
  <c r="P992" i="6"/>
  <c r="F992" i="6" s="1"/>
  <c r="P993" i="6"/>
  <c r="P994" i="6"/>
  <c r="P995" i="6"/>
  <c r="F995" i="6" s="1"/>
  <c r="P996" i="6"/>
  <c r="F996" i="6" s="1"/>
  <c r="P997" i="6"/>
  <c r="F997" i="6" s="1"/>
  <c r="P998" i="6"/>
  <c r="P999" i="6"/>
  <c r="P1000" i="6"/>
  <c r="F1000" i="6" s="1"/>
  <c r="P1001" i="6"/>
  <c r="F1001" i="6" s="1"/>
  <c r="P1002" i="6"/>
  <c r="P1003" i="6"/>
  <c r="F1003" i="6" s="1"/>
  <c r="P1004" i="6"/>
  <c r="F1004" i="6" s="1"/>
  <c r="P1005" i="6"/>
  <c r="F1005" i="6" s="1"/>
  <c r="P1006" i="6"/>
  <c r="P1007" i="6"/>
  <c r="P1008" i="6"/>
  <c r="F1008" i="6" s="1"/>
  <c r="P1009" i="6"/>
  <c r="F1009" i="6" s="1"/>
  <c r="P1010" i="6"/>
  <c r="P1011" i="6"/>
  <c r="F1011" i="6" s="1"/>
  <c r="P1012" i="6"/>
  <c r="F1012" i="6" s="1"/>
  <c r="P1013" i="6"/>
  <c r="F1013" i="6" s="1"/>
  <c r="P1014" i="6"/>
  <c r="P1015" i="6"/>
  <c r="P1016" i="6"/>
  <c r="F1016" i="6" s="1"/>
  <c r="P1017" i="6"/>
  <c r="F1017" i="6" s="1"/>
  <c r="P1018" i="6"/>
  <c r="P1019" i="6"/>
  <c r="F1019" i="6" s="1"/>
  <c r="P1020" i="6"/>
  <c r="F1020" i="6" s="1"/>
  <c r="P1021" i="6"/>
  <c r="F1021" i="6" s="1"/>
  <c r="P1022" i="6"/>
  <c r="P1023" i="6"/>
  <c r="P1024" i="6"/>
  <c r="F1024" i="6" s="1"/>
  <c r="P1025" i="6"/>
  <c r="F1025" i="6" s="1"/>
  <c r="P1026" i="6"/>
  <c r="P1027" i="6"/>
  <c r="F1027" i="6" s="1"/>
  <c r="P1028" i="6"/>
  <c r="F1028" i="6" s="1"/>
  <c r="P1029" i="6"/>
  <c r="F1029" i="6" s="1"/>
  <c r="P1030" i="6"/>
  <c r="P1031" i="6"/>
  <c r="P1032" i="6"/>
  <c r="F1032" i="6" s="1"/>
  <c r="P1033" i="6"/>
  <c r="P1034" i="6"/>
  <c r="P1035" i="6"/>
  <c r="F1035" i="6" s="1"/>
  <c r="P1036" i="6"/>
  <c r="P1037" i="6"/>
  <c r="F1037" i="6" s="1"/>
  <c r="P1038" i="6"/>
  <c r="P1039" i="6"/>
  <c r="P1040" i="6"/>
  <c r="F1040" i="6" s="1"/>
  <c r="P1041" i="6"/>
  <c r="P1042" i="6"/>
  <c r="P1043" i="6"/>
  <c r="F1043" i="6" s="1"/>
  <c r="P1044" i="6"/>
  <c r="P1045" i="6"/>
  <c r="F1045" i="6" s="1"/>
  <c r="P1046" i="6"/>
  <c r="P1047" i="6"/>
  <c r="P1048" i="6"/>
  <c r="F1048" i="6" s="1"/>
  <c r="P1049" i="6"/>
  <c r="P1050" i="6"/>
  <c r="P1051" i="6"/>
  <c r="F1051" i="6" s="1"/>
  <c r="P1052" i="6"/>
  <c r="P1053" i="6"/>
  <c r="F1053" i="6" s="1"/>
  <c r="P1054" i="6"/>
  <c r="P1055" i="6"/>
  <c r="P1056" i="6"/>
  <c r="F1056" i="6" s="1"/>
  <c r="P1057" i="6"/>
  <c r="P1058" i="6"/>
  <c r="P1059" i="6"/>
  <c r="F1059" i="6" s="1"/>
  <c r="P1060" i="6"/>
  <c r="P1061" i="6"/>
  <c r="F1061" i="6" s="1"/>
  <c r="P1062" i="6"/>
  <c r="P1063" i="6"/>
  <c r="P1064" i="6"/>
  <c r="F1064" i="6" s="1"/>
  <c r="P1065" i="6"/>
  <c r="P1066" i="6"/>
  <c r="P1067" i="6"/>
  <c r="F1067" i="6" s="1"/>
  <c r="P1068" i="6"/>
  <c r="P1069" i="6"/>
  <c r="F1069" i="6" s="1"/>
  <c r="P1070" i="6"/>
  <c r="P1071" i="6"/>
  <c r="P1072" i="6"/>
  <c r="F1072" i="6" s="1"/>
  <c r="P1073" i="6"/>
  <c r="P1074" i="6"/>
  <c r="P1075" i="6"/>
  <c r="F1075" i="6" s="1"/>
  <c r="P1076" i="6"/>
  <c r="P1077" i="6"/>
  <c r="F1077" i="6" s="1"/>
  <c r="P1078" i="6"/>
  <c r="P1079" i="6"/>
  <c r="P1080" i="6"/>
  <c r="F1080" i="6" s="1"/>
  <c r="P1081" i="6"/>
  <c r="P1082" i="6"/>
  <c r="P1083" i="6"/>
  <c r="F1083" i="6" s="1"/>
  <c r="P1084" i="6"/>
  <c r="P1085" i="6"/>
  <c r="F1085" i="6" s="1"/>
  <c r="P1086" i="6"/>
  <c r="P1087" i="6"/>
  <c r="P1088" i="6"/>
  <c r="F1088" i="6" s="1"/>
  <c r="P1089" i="6"/>
  <c r="P1090" i="6"/>
  <c r="P1091" i="6"/>
  <c r="F1091" i="6" s="1"/>
  <c r="P1092" i="6"/>
  <c r="P1093" i="6"/>
  <c r="F1093" i="6" s="1"/>
  <c r="P1094" i="6"/>
  <c r="P1095" i="6"/>
  <c r="P1096" i="6"/>
  <c r="F1096" i="6" s="1"/>
  <c r="P1097" i="6"/>
  <c r="P1098" i="6"/>
  <c r="P1099" i="6"/>
  <c r="F1099" i="6" s="1"/>
  <c r="P1100" i="6"/>
  <c r="P1101" i="6"/>
  <c r="F1101" i="6" s="1"/>
  <c r="P1102" i="6"/>
  <c r="P1103" i="6"/>
  <c r="P1104" i="6"/>
  <c r="F1104" i="6" s="1"/>
  <c r="P1105" i="6"/>
  <c r="P1106" i="6"/>
  <c r="P1107" i="6"/>
  <c r="F1107" i="6" s="1"/>
  <c r="P1108" i="6"/>
  <c r="P1109" i="6"/>
  <c r="F1109" i="6" s="1"/>
  <c r="P1110" i="6"/>
  <c r="P1111" i="6"/>
  <c r="P1112" i="6"/>
  <c r="F1112" i="6" s="1"/>
  <c r="P1113" i="6"/>
  <c r="P1114" i="6"/>
  <c r="P1115" i="6"/>
  <c r="F1115" i="6" s="1"/>
  <c r="P1116" i="6"/>
  <c r="P1117" i="6"/>
  <c r="F1117" i="6" s="1"/>
  <c r="P1118" i="6"/>
  <c r="P1119" i="6"/>
  <c r="P1120" i="6"/>
  <c r="F1120" i="6" s="1"/>
  <c r="P1121" i="6"/>
  <c r="P1122" i="6"/>
  <c r="P1123" i="6"/>
  <c r="F1123" i="6" s="1"/>
  <c r="P1124" i="6"/>
  <c r="P1125" i="6"/>
  <c r="F1125" i="6" s="1"/>
  <c r="P1126" i="6"/>
  <c r="P1127" i="6"/>
  <c r="P1128" i="6"/>
  <c r="F1128" i="6" s="1"/>
  <c r="P1129" i="6"/>
  <c r="P1130" i="6"/>
  <c r="P1131" i="6"/>
  <c r="F1131" i="6" s="1"/>
  <c r="P1132" i="6"/>
  <c r="P1133" i="6"/>
  <c r="F1133" i="6" s="1"/>
  <c r="P1134" i="6"/>
  <c r="P1135" i="6"/>
  <c r="P1136" i="6"/>
  <c r="F1136" i="6" s="1"/>
  <c r="P1137" i="6"/>
  <c r="P1138" i="6"/>
  <c r="P1139" i="6"/>
  <c r="F1139" i="6" s="1"/>
  <c r="P1140" i="6"/>
  <c r="P1141" i="6"/>
  <c r="F1141" i="6" s="1"/>
  <c r="P1142" i="6"/>
  <c r="P1143" i="6"/>
  <c r="P1144" i="6"/>
  <c r="F1144" i="6" s="1"/>
  <c r="P1145" i="6"/>
  <c r="P1146" i="6"/>
  <c r="P1147" i="6"/>
  <c r="F1147" i="6" s="1"/>
  <c r="P1148" i="6"/>
  <c r="P1149" i="6"/>
  <c r="F1149" i="6" s="1"/>
  <c r="P1150" i="6"/>
  <c r="P1151" i="6"/>
  <c r="P1152" i="6"/>
  <c r="F1152" i="6" s="1"/>
  <c r="P1153" i="6"/>
  <c r="P1154" i="6"/>
  <c r="P1155" i="6"/>
  <c r="F1155" i="6" s="1"/>
  <c r="P1156" i="6"/>
  <c r="P1157" i="6"/>
  <c r="F1157" i="6" s="1"/>
  <c r="P1158" i="6"/>
  <c r="P1159" i="6"/>
  <c r="P1160" i="6"/>
  <c r="F1160" i="6" s="1"/>
  <c r="P1161" i="6"/>
  <c r="P1162" i="6"/>
  <c r="P1163" i="6"/>
  <c r="F1163" i="6" s="1"/>
  <c r="P1164" i="6"/>
  <c r="P1165" i="6"/>
  <c r="F1165" i="6" s="1"/>
  <c r="P1166" i="6"/>
  <c r="P1167" i="6"/>
  <c r="P1168" i="6"/>
  <c r="F1168" i="6" s="1"/>
  <c r="P1169" i="6"/>
  <c r="P1170" i="6"/>
  <c r="P1171" i="6"/>
  <c r="F1171" i="6" s="1"/>
  <c r="P1172" i="6"/>
  <c r="P1173" i="6"/>
  <c r="F1173" i="6" s="1"/>
  <c r="P1174" i="6"/>
  <c r="P1175" i="6"/>
  <c r="P1176" i="6"/>
  <c r="F1176" i="6" s="1"/>
  <c r="P1177" i="6"/>
  <c r="P1178" i="6"/>
  <c r="P1179" i="6"/>
  <c r="F1179" i="6" s="1"/>
  <c r="P1180" i="6"/>
  <c r="P1181" i="6"/>
  <c r="F1181" i="6" s="1"/>
  <c r="P1182" i="6"/>
  <c r="P1183" i="6"/>
  <c r="P1184" i="6"/>
  <c r="F1184" i="6" s="1"/>
  <c r="P1185" i="6"/>
  <c r="P1186" i="6"/>
  <c r="P1187" i="6"/>
  <c r="F1187" i="6" s="1"/>
  <c r="P1188" i="6"/>
  <c r="P1189" i="6"/>
  <c r="F1189" i="6" s="1"/>
  <c r="P1190" i="6"/>
  <c r="P1191" i="6"/>
  <c r="P1192" i="6"/>
  <c r="F1192" i="6" s="1"/>
  <c r="P1193" i="6"/>
  <c r="P1194" i="6"/>
  <c r="P1195" i="6"/>
  <c r="F1195" i="6" s="1"/>
  <c r="P1196" i="6"/>
  <c r="P1197" i="6"/>
  <c r="F1197" i="6" s="1"/>
  <c r="P1198" i="6"/>
  <c r="P1199" i="6"/>
  <c r="P1200" i="6"/>
  <c r="F1200" i="6" s="1"/>
  <c r="P1201" i="6"/>
  <c r="P1202" i="6"/>
  <c r="P1203" i="6"/>
  <c r="P1204" i="6"/>
  <c r="P1205" i="6"/>
  <c r="F1205" i="6" s="1"/>
  <c r="P1206" i="6"/>
  <c r="P1207" i="6"/>
  <c r="P1208" i="6"/>
  <c r="F1208" i="6" s="1"/>
  <c r="P1209" i="6"/>
  <c r="P1210" i="6"/>
  <c r="P1211" i="6"/>
  <c r="F1211" i="6" s="1"/>
  <c r="P1212" i="6"/>
  <c r="P1213" i="6"/>
  <c r="F1213" i="6" s="1"/>
  <c r="P1214" i="6"/>
  <c r="P1215" i="6"/>
  <c r="P1216" i="6"/>
  <c r="F1216" i="6" s="1"/>
  <c r="P1217" i="6"/>
  <c r="P1218" i="6"/>
  <c r="P1219" i="6"/>
  <c r="F1219" i="6" s="1"/>
  <c r="P1220" i="6"/>
  <c r="P1221" i="6"/>
  <c r="F1221" i="6" s="1"/>
  <c r="P1222" i="6"/>
  <c r="P1223" i="6"/>
  <c r="P1224" i="6"/>
  <c r="F1224" i="6" s="1"/>
  <c r="P1225" i="6"/>
  <c r="P1226" i="6"/>
  <c r="P1227" i="6"/>
  <c r="F1227" i="6" s="1"/>
  <c r="P1228" i="6"/>
  <c r="P1229" i="6"/>
  <c r="F1229" i="6" s="1"/>
  <c r="P1230" i="6"/>
  <c r="P1231" i="6"/>
  <c r="P1232" i="6"/>
  <c r="F1232" i="6" s="1"/>
  <c r="P1233" i="6"/>
  <c r="P1234" i="6"/>
  <c r="P1235" i="6"/>
  <c r="F1235" i="6" s="1"/>
  <c r="P1236" i="6"/>
  <c r="P1237" i="6"/>
  <c r="F1237" i="6" s="1"/>
  <c r="P1238" i="6"/>
  <c r="P1239" i="6"/>
  <c r="P1240" i="6"/>
  <c r="F1240" i="6" s="1"/>
  <c r="P1241" i="6"/>
  <c r="P1242" i="6"/>
  <c r="P1243" i="6"/>
  <c r="F1243" i="6" s="1"/>
  <c r="P1244" i="6"/>
  <c r="P1245" i="6"/>
  <c r="F1245" i="6" s="1"/>
  <c r="P1246" i="6"/>
  <c r="P1247" i="6"/>
  <c r="P1248" i="6"/>
  <c r="F1248" i="6" s="1"/>
  <c r="P1249" i="6"/>
  <c r="P1250" i="6"/>
  <c r="P1251" i="6"/>
  <c r="F1251" i="6" s="1"/>
  <c r="P1252" i="6"/>
  <c r="P1253" i="6"/>
  <c r="F1253" i="6" s="1"/>
  <c r="P1254" i="6"/>
  <c r="P1255" i="6"/>
  <c r="P1256" i="6"/>
  <c r="F1256" i="6" s="1"/>
  <c r="P1257" i="6"/>
  <c r="P1258" i="6"/>
  <c r="P1259" i="6"/>
  <c r="P1260" i="6"/>
  <c r="P1261" i="6"/>
  <c r="F1261" i="6" s="1"/>
  <c r="P1262" i="6"/>
  <c r="P1263" i="6"/>
  <c r="P1264" i="6"/>
  <c r="F1264" i="6" s="1"/>
  <c r="P1265" i="6"/>
  <c r="P1266" i="6"/>
  <c r="P1267" i="6"/>
  <c r="F1267" i="6" s="1"/>
  <c r="P1268" i="6"/>
  <c r="P1269" i="6"/>
  <c r="F1269" i="6" s="1"/>
  <c r="P1270" i="6"/>
  <c r="P1271" i="6"/>
  <c r="P1272" i="6"/>
  <c r="F1272" i="6" s="1"/>
  <c r="P1273" i="6"/>
  <c r="P1274" i="6"/>
  <c r="P1275" i="6"/>
  <c r="F1275" i="6" s="1"/>
  <c r="P1276" i="6"/>
  <c r="P1277" i="6"/>
  <c r="F1277" i="6" s="1"/>
  <c r="P1278" i="6"/>
  <c r="P1279" i="6"/>
  <c r="P1280" i="6"/>
  <c r="F1280" i="6" s="1"/>
  <c r="P1281" i="6"/>
  <c r="P1282" i="6"/>
  <c r="P1283" i="6"/>
  <c r="F1283" i="6" s="1"/>
  <c r="P1284" i="6"/>
  <c r="P1285" i="6"/>
  <c r="F1285" i="6" s="1"/>
  <c r="P1286" i="6"/>
  <c r="P1287" i="6"/>
  <c r="P1288" i="6"/>
  <c r="F1288" i="6" s="1"/>
  <c r="P1289" i="6"/>
  <c r="P1290" i="6"/>
  <c r="P1291" i="6"/>
  <c r="F1291" i="6" s="1"/>
  <c r="P1292" i="6"/>
  <c r="P1293" i="6"/>
  <c r="F1293" i="6" s="1"/>
  <c r="P1294" i="6"/>
  <c r="P1295" i="6"/>
  <c r="P1296" i="6"/>
  <c r="F1296" i="6" s="1"/>
  <c r="P1297" i="6"/>
  <c r="P1298" i="6"/>
  <c r="P1299" i="6"/>
  <c r="F1299" i="6" s="1"/>
  <c r="P1300" i="6"/>
  <c r="P1301" i="6"/>
  <c r="F1301" i="6" s="1"/>
  <c r="P1302" i="6"/>
  <c r="P1303" i="6"/>
  <c r="P1304" i="6"/>
  <c r="F1304" i="6" s="1"/>
  <c r="P1305" i="6"/>
  <c r="P1306" i="6"/>
  <c r="P1307" i="6"/>
  <c r="F1307" i="6" s="1"/>
  <c r="P1308" i="6"/>
  <c r="P1309" i="6"/>
  <c r="F1309" i="6" s="1"/>
  <c r="P1310" i="6"/>
  <c r="P1311" i="6"/>
  <c r="P1312" i="6"/>
  <c r="F1312" i="6" s="1"/>
  <c r="P1313" i="6"/>
  <c r="P1314" i="6"/>
  <c r="P1315" i="6"/>
  <c r="F1315" i="6" s="1"/>
  <c r="P1316" i="6"/>
  <c r="P1317" i="6"/>
  <c r="F1317" i="6" s="1"/>
  <c r="P1318" i="6"/>
  <c r="P1319" i="6"/>
  <c r="P1320" i="6"/>
  <c r="F1320" i="6" s="1"/>
  <c r="P1321" i="6"/>
  <c r="P1322" i="6"/>
  <c r="P1323" i="6"/>
  <c r="F1323" i="6" s="1"/>
  <c r="P1324" i="6"/>
  <c r="P1325" i="6"/>
  <c r="F1325" i="6" s="1"/>
  <c r="P1326" i="6"/>
  <c r="P1327" i="6"/>
  <c r="P1328" i="6"/>
  <c r="F1328" i="6" s="1"/>
  <c r="P1329" i="6"/>
  <c r="P1330" i="6"/>
  <c r="P1331" i="6"/>
  <c r="F1331" i="6" s="1"/>
  <c r="P1332" i="6"/>
  <c r="P1333" i="6"/>
  <c r="F1333" i="6" s="1"/>
  <c r="P1334" i="6"/>
  <c r="P1335" i="6"/>
  <c r="P1336" i="6"/>
  <c r="F1336" i="6" s="1"/>
  <c r="P1337" i="6"/>
  <c r="P1338" i="6"/>
  <c r="P1339" i="6"/>
  <c r="F1339" i="6" s="1"/>
  <c r="P1340" i="6"/>
  <c r="P1341" i="6"/>
  <c r="F1341" i="6" s="1"/>
  <c r="P1342" i="6"/>
  <c r="P1343" i="6"/>
  <c r="P1344" i="6"/>
  <c r="F1344" i="6" s="1"/>
  <c r="P1345" i="6"/>
  <c r="P1346" i="6"/>
  <c r="P1347" i="6"/>
  <c r="F1347" i="6" s="1"/>
  <c r="P1348" i="6"/>
  <c r="P1349" i="6"/>
  <c r="F1349" i="6" s="1"/>
  <c r="P1350" i="6"/>
  <c r="P1351" i="6"/>
  <c r="P1352" i="6"/>
  <c r="F1352" i="6" s="1"/>
  <c r="P1353" i="6"/>
  <c r="P1354" i="6"/>
  <c r="P1355" i="6"/>
  <c r="F1355" i="6" s="1"/>
  <c r="P1356" i="6"/>
  <c r="P1357" i="6"/>
  <c r="F1357" i="6" s="1"/>
  <c r="P1358" i="6"/>
  <c r="P1359" i="6"/>
  <c r="P1360" i="6"/>
  <c r="F1360" i="6" s="1"/>
  <c r="P1361" i="6"/>
  <c r="P1362" i="6"/>
  <c r="P1363" i="6"/>
  <c r="F1363" i="6" s="1"/>
  <c r="P1364" i="6"/>
  <c r="P1365" i="6"/>
  <c r="F1365" i="6" s="1"/>
  <c r="P1366" i="6"/>
  <c r="P1367" i="6"/>
  <c r="P1368" i="6"/>
  <c r="F1368" i="6" s="1"/>
  <c r="P1369" i="6"/>
  <c r="P1370" i="6"/>
  <c r="P1371" i="6"/>
  <c r="F1371" i="6" s="1"/>
  <c r="P1372" i="6"/>
  <c r="P1373" i="6"/>
  <c r="F1373" i="6" s="1"/>
  <c r="P1374" i="6"/>
  <c r="P1375" i="6"/>
  <c r="P1376" i="6"/>
  <c r="F1376" i="6" s="1"/>
  <c r="P1377" i="6"/>
  <c r="P1378" i="6"/>
  <c r="P1379" i="6"/>
  <c r="P1380" i="6"/>
  <c r="P1381" i="6"/>
  <c r="F1381" i="6" s="1"/>
  <c r="P1382" i="6"/>
  <c r="P1383" i="6"/>
  <c r="P1384" i="6"/>
  <c r="F1384" i="6" s="1"/>
  <c r="P1385" i="6"/>
  <c r="P1386" i="6"/>
  <c r="P1387" i="6"/>
  <c r="F1387" i="6" s="1"/>
  <c r="P1388" i="6"/>
  <c r="P1389" i="6"/>
  <c r="F1389" i="6" s="1"/>
  <c r="P1390" i="6"/>
  <c r="P1391" i="6"/>
  <c r="P1392" i="6"/>
  <c r="F1392" i="6" s="1"/>
  <c r="P1393" i="6"/>
  <c r="P1394" i="6"/>
  <c r="P1395" i="6"/>
  <c r="F1395" i="6" s="1"/>
  <c r="P1396" i="6"/>
  <c r="P1397" i="6"/>
  <c r="F1397" i="6" s="1"/>
  <c r="P1398" i="6"/>
  <c r="P1399" i="6"/>
  <c r="P1400" i="6"/>
  <c r="F1400" i="6" s="1"/>
  <c r="P1401" i="6"/>
  <c r="P1402" i="6"/>
  <c r="P1403" i="6"/>
  <c r="F1403" i="6" s="1"/>
  <c r="P1404" i="6"/>
  <c r="P1405" i="6"/>
  <c r="F1405" i="6" s="1"/>
  <c r="P1406" i="6"/>
  <c r="P1407" i="6"/>
  <c r="P1408" i="6"/>
  <c r="F1408" i="6" s="1"/>
  <c r="P1409" i="6"/>
  <c r="P1410" i="6"/>
  <c r="P1411" i="6"/>
  <c r="F1411" i="6" s="1"/>
  <c r="P1412" i="6"/>
  <c r="P1413" i="6"/>
  <c r="F1413" i="6" s="1"/>
  <c r="P1414" i="6"/>
  <c r="P1415" i="6"/>
  <c r="P1416" i="6"/>
  <c r="F1416" i="6" s="1"/>
  <c r="P1417" i="6"/>
  <c r="P1418" i="6"/>
  <c r="P1419" i="6"/>
  <c r="F1419" i="6" s="1"/>
  <c r="P1420" i="6"/>
  <c r="P1421" i="6"/>
  <c r="F1421" i="6" s="1"/>
  <c r="P1422" i="6"/>
  <c r="P1423" i="6"/>
  <c r="P1424" i="6"/>
  <c r="F1424" i="6" s="1"/>
  <c r="P1425" i="6"/>
  <c r="P1426" i="6"/>
  <c r="P1427" i="6"/>
  <c r="F1427" i="6" s="1"/>
  <c r="P1428" i="6"/>
  <c r="P1429" i="6"/>
  <c r="F1429" i="6" s="1"/>
  <c r="P1430" i="6"/>
  <c r="P1431" i="6"/>
  <c r="P1432" i="6"/>
  <c r="F1432" i="6" s="1"/>
  <c r="P1433" i="6"/>
  <c r="P1434" i="6"/>
  <c r="P1435" i="6"/>
  <c r="F1435" i="6" s="1"/>
  <c r="P1436" i="6"/>
  <c r="P1437" i="6"/>
  <c r="F1437" i="6" s="1"/>
  <c r="P1438" i="6"/>
  <c r="P1439" i="6"/>
  <c r="P1440" i="6"/>
  <c r="F1440" i="6" s="1"/>
  <c r="P1441" i="6"/>
  <c r="P1442" i="6"/>
  <c r="P1443" i="6"/>
  <c r="F1443" i="6" s="1"/>
  <c r="P1444" i="6"/>
  <c r="P1445" i="6"/>
  <c r="F1445" i="6" s="1"/>
  <c r="P1446" i="6"/>
  <c r="P1447" i="6"/>
  <c r="P1448" i="6"/>
  <c r="F1448" i="6" s="1"/>
  <c r="P1449" i="6"/>
  <c r="P1450" i="6"/>
  <c r="P1451" i="6"/>
  <c r="F1451" i="6" s="1"/>
  <c r="P1452" i="6"/>
  <c r="P1453" i="6"/>
  <c r="F1453" i="6" s="1"/>
  <c r="P1454" i="6"/>
  <c r="P1455" i="6"/>
  <c r="P1456" i="6"/>
  <c r="F1456" i="6" s="1"/>
  <c r="P1457" i="6"/>
  <c r="P1458" i="6"/>
  <c r="P1459" i="6"/>
  <c r="F1459" i="6" s="1"/>
  <c r="P1460" i="6"/>
  <c r="P1461" i="6"/>
  <c r="F1461" i="6" s="1"/>
  <c r="P1462" i="6"/>
  <c r="P1463" i="6"/>
  <c r="P1464" i="6"/>
  <c r="F1464" i="6" s="1"/>
  <c r="P1465" i="6"/>
  <c r="P1466" i="6"/>
  <c r="P1467" i="6"/>
  <c r="F1467" i="6" s="1"/>
  <c r="P1468" i="6"/>
  <c r="P1469" i="6"/>
  <c r="F1469" i="6" s="1"/>
  <c r="P1470" i="6"/>
  <c r="P1471" i="6"/>
  <c r="P1472" i="6"/>
  <c r="F1472" i="6" s="1"/>
  <c r="P1473" i="6"/>
  <c r="P1474" i="6"/>
  <c r="P1475" i="6"/>
  <c r="F1475" i="6" s="1"/>
  <c r="P1476" i="6"/>
  <c r="P1477" i="6"/>
  <c r="F1477" i="6" s="1"/>
  <c r="P1478" i="6"/>
  <c r="P1479" i="6"/>
  <c r="P1480" i="6"/>
  <c r="F1480" i="6" s="1"/>
  <c r="P1481" i="6"/>
  <c r="P1482" i="6"/>
  <c r="P1483" i="6"/>
  <c r="F1483" i="6" s="1"/>
  <c r="P1484" i="6"/>
  <c r="P1485" i="6"/>
  <c r="F1485" i="6" s="1"/>
  <c r="P1486" i="6"/>
  <c r="P1487" i="6"/>
  <c r="P1488" i="6"/>
  <c r="F1488" i="6" s="1"/>
  <c r="P1489" i="6"/>
  <c r="P1490" i="6"/>
  <c r="P1491" i="6"/>
  <c r="F1491" i="6" s="1"/>
  <c r="P1492" i="6"/>
  <c r="P1493" i="6"/>
  <c r="F1493" i="6" s="1"/>
  <c r="P1494" i="6"/>
  <c r="P1495" i="6"/>
  <c r="P1496" i="6"/>
  <c r="F1496" i="6" s="1"/>
  <c r="P1497" i="6"/>
  <c r="P1498" i="6"/>
  <c r="P1499" i="6"/>
  <c r="F1499" i="6" s="1"/>
  <c r="P1500" i="6"/>
  <c r="P1501" i="6"/>
  <c r="F1501" i="6" s="1"/>
  <c r="P1502" i="6"/>
  <c r="P1503" i="6"/>
  <c r="P1504" i="6"/>
  <c r="F1504" i="6" s="1"/>
  <c r="P1505" i="6"/>
  <c r="P1506" i="6"/>
  <c r="P1507" i="6"/>
  <c r="P1508" i="6"/>
  <c r="P1509" i="6"/>
  <c r="F1509" i="6" s="1"/>
  <c r="P1510" i="6"/>
  <c r="P1511" i="6"/>
  <c r="P1512" i="6"/>
  <c r="F1512" i="6" s="1"/>
  <c r="P1513" i="6"/>
  <c r="P1514" i="6"/>
  <c r="P1515" i="6"/>
  <c r="F1515" i="6" s="1"/>
  <c r="P1516" i="6"/>
  <c r="P1517" i="6"/>
  <c r="F1517" i="6" s="1"/>
  <c r="P1518" i="6"/>
  <c r="P1519" i="6"/>
  <c r="P1520" i="6"/>
  <c r="F1520" i="6" s="1"/>
  <c r="P1521" i="6"/>
  <c r="P1522" i="6"/>
  <c r="P1523" i="6"/>
  <c r="F1523" i="6" s="1"/>
  <c r="P1524" i="6"/>
  <c r="P1525" i="6"/>
  <c r="F1525" i="6" s="1"/>
  <c r="P1526" i="6"/>
  <c r="P1527" i="6"/>
  <c r="P1528" i="6"/>
  <c r="F1528" i="6" s="1"/>
  <c r="P1529" i="6"/>
  <c r="P1530" i="6"/>
  <c r="P1531" i="6"/>
  <c r="F1531" i="6" s="1"/>
  <c r="P1532" i="6"/>
  <c r="P1533" i="6"/>
  <c r="F1533" i="6" s="1"/>
  <c r="P1534" i="6"/>
  <c r="P1535" i="6"/>
  <c r="P1536" i="6"/>
  <c r="F1536" i="6" s="1"/>
  <c r="P1537" i="6"/>
  <c r="P1538" i="6"/>
  <c r="P1539" i="6"/>
  <c r="F1539" i="6" s="1"/>
  <c r="P1540" i="6"/>
  <c r="P1541" i="6"/>
  <c r="F1541" i="6" s="1"/>
  <c r="P1542" i="6"/>
  <c r="P1543" i="6"/>
  <c r="P1544" i="6"/>
  <c r="F1544" i="6" s="1"/>
  <c r="P1545" i="6"/>
  <c r="P1546" i="6"/>
  <c r="P1547" i="6"/>
  <c r="F1547" i="6" s="1"/>
  <c r="P1548" i="6"/>
  <c r="P1549" i="6"/>
  <c r="F1549" i="6" s="1"/>
  <c r="P1550" i="6"/>
  <c r="P1551" i="6"/>
  <c r="P1552" i="6"/>
  <c r="F1552" i="6" s="1"/>
  <c r="P1553" i="6"/>
  <c r="P1554" i="6"/>
  <c r="P1555" i="6"/>
  <c r="P1556" i="6"/>
  <c r="P1557" i="6"/>
  <c r="F1557" i="6" s="1"/>
  <c r="P1558" i="6"/>
  <c r="P1559" i="6"/>
  <c r="P1560" i="6"/>
  <c r="F1560" i="6" s="1"/>
  <c r="P1561" i="6"/>
  <c r="P1562" i="6"/>
  <c r="P1563" i="6"/>
  <c r="P1564" i="6"/>
  <c r="P1565" i="6"/>
  <c r="F1565" i="6" s="1"/>
  <c r="P1566" i="6"/>
  <c r="P1567" i="6"/>
  <c r="P1568" i="6"/>
  <c r="F1568" i="6" s="1"/>
  <c r="P1569" i="6"/>
  <c r="P1570" i="6"/>
  <c r="P1571" i="6"/>
  <c r="F1571" i="6" s="1"/>
  <c r="P1572" i="6"/>
  <c r="P1573" i="6"/>
  <c r="F1573" i="6" s="1"/>
  <c r="P1574" i="6"/>
  <c r="P1575" i="6"/>
  <c r="P1576" i="6"/>
  <c r="F1576" i="6" s="1"/>
  <c r="P1577" i="6"/>
  <c r="P1578" i="6"/>
  <c r="P1579" i="6"/>
  <c r="P1580" i="6"/>
  <c r="P1581" i="6"/>
  <c r="F1581" i="6" s="1"/>
  <c r="P1582" i="6"/>
  <c r="P1583" i="6"/>
  <c r="P1584" i="6"/>
  <c r="F1584" i="6" s="1"/>
  <c r="P1585" i="6"/>
  <c r="P1586" i="6"/>
  <c r="P1587" i="6"/>
  <c r="F1587" i="6" s="1"/>
  <c r="P1588" i="6"/>
  <c r="P1589" i="6"/>
  <c r="F1589" i="6" s="1"/>
  <c r="P1590" i="6"/>
  <c r="P1591" i="6"/>
  <c r="P1592" i="6"/>
  <c r="F1592" i="6" s="1"/>
  <c r="P1593" i="6"/>
  <c r="P1594" i="6"/>
  <c r="P1595" i="6"/>
  <c r="F1595" i="6" s="1"/>
  <c r="P1596" i="6"/>
  <c r="P1597" i="6"/>
  <c r="F1597" i="6" s="1"/>
  <c r="P1598" i="6"/>
  <c r="P1599" i="6"/>
  <c r="P1600" i="6"/>
  <c r="F1600" i="6" s="1"/>
  <c r="P1601" i="6"/>
  <c r="P1602" i="6"/>
  <c r="P1603" i="6"/>
  <c r="F1603" i="6" s="1"/>
  <c r="P1604" i="6"/>
  <c r="P1605" i="6"/>
  <c r="F1605" i="6" s="1"/>
  <c r="P1606" i="6"/>
  <c r="P1607" i="6"/>
  <c r="P1608" i="6"/>
  <c r="F1608" i="6" s="1"/>
  <c r="P1609" i="6"/>
  <c r="P1610" i="6"/>
  <c r="P1611" i="6"/>
  <c r="P1612" i="6"/>
  <c r="P1613" i="6"/>
  <c r="F1613" i="6" s="1"/>
  <c r="P1614" i="6"/>
  <c r="P1615" i="6"/>
  <c r="P1616" i="6"/>
  <c r="F1616" i="6" s="1"/>
  <c r="P1617" i="6"/>
  <c r="P1618" i="6"/>
  <c r="P1619" i="6"/>
  <c r="F1619" i="6" s="1"/>
  <c r="P1620" i="6"/>
  <c r="P1621" i="6"/>
  <c r="F1621" i="6" s="1"/>
  <c r="P1622" i="6"/>
  <c r="P1623" i="6"/>
  <c r="P1624" i="6"/>
  <c r="F1624" i="6" s="1"/>
  <c r="P1625" i="6"/>
  <c r="P1626" i="6"/>
  <c r="P1627" i="6"/>
  <c r="F1627" i="6" s="1"/>
  <c r="P1628" i="6"/>
  <c r="P1629" i="6"/>
  <c r="F1629" i="6" s="1"/>
  <c r="P1630" i="6"/>
  <c r="P1631" i="6"/>
  <c r="P1632" i="6"/>
  <c r="F1632" i="6" s="1"/>
  <c r="P1633" i="6"/>
  <c r="P1634" i="6"/>
  <c r="P1635" i="6"/>
  <c r="P1636" i="6"/>
  <c r="P1637" i="6"/>
  <c r="F1637" i="6" s="1"/>
  <c r="P1638" i="6"/>
  <c r="P1639" i="6"/>
  <c r="P1640" i="6"/>
  <c r="F1640" i="6" s="1"/>
  <c r="P1641" i="6"/>
  <c r="P1642" i="6"/>
  <c r="P1643" i="6"/>
  <c r="F1643" i="6" s="1"/>
  <c r="P1644" i="6"/>
  <c r="P1645" i="6"/>
  <c r="F1645" i="6" s="1"/>
  <c r="P1646" i="6"/>
  <c r="P1647" i="6"/>
  <c r="P1648" i="6"/>
  <c r="F1648" i="6" s="1"/>
  <c r="P1649" i="6"/>
  <c r="P1650" i="6"/>
  <c r="P1651" i="6"/>
  <c r="F1651" i="6" s="1"/>
  <c r="P1652" i="6"/>
  <c r="P1653" i="6"/>
  <c r="F1653" i="6" s="1"/>
  <c r="P1654" i="6"/>
  <c r="P1655" i="6"/>
  <c r="P1656" i="6"/>
  <c r="F1656" i="6" s="1"/>
  <c r="P1657" i="6"/>
  <c r="P1658" i="6"/>
  <c r="P1659" i="6"/>
  <c r="F1659" i="6" s="1"/>
  <c r="P1660" i="6"/>
  <c r="P1661" i="6"/>
  <c r="F1661" i="6" s="1"/>
  <c r="P1662" i="6"/>
  <c r="P1663" i="6"/>
  <c r="P1664" i="6"/>
  <c r="F1664" i="6" s="1"/>
  <c r="P1665" i="6"/>
  <c r="P1666" i="6"/>
  <c r="P1667" i="6"/>
  <c r="F1667" i="6" s="1"/>
  <c r="P1668" i="6"/>
  <c r="P1669" i="6"/>
  <c r="F1669" i="6" s="1"/>
  <c r="P1670" i="6"/>
  <c r="P1671" i="6"/>
  <c r="P1672" i="6"/>
  <c r="F1672" i="6" s="1"/>
  <c r="P1673" i="6"/>
  <c r="P1674" i="6"/>
  <c r="P1675" i="6"/>
  <c r="F1675" i="6" s="1"/>
  <c r="P1676" i="6"/>
  <c r="P1677" i="6"/>
  <c r="F1677" i="6" s="1"/>
  <c r="P1678" i="6"/>
  <c r="P1679" i="6"/>
  <c r="P1680" i="6"/>
  <c r="F1680" i="6" s="1"/>
  <c r="P1681" i="6"/>
  <c r="P1682" i="6"/>
  <c r="P1683" i="6"/>
  <c r="F1683" i="6" s="1"/>
  <c r="P1684" i="6"/>
  <c r="P1685" i="6"/>
  <c r="F1685" i="6" s="1"/>
  <c r="P1686" i="6"/>
  <c r="P1687" i="6"/>
  <c r="P1688" i="6"/>
  <c r="F1688" i="6" s="1"/>
  <c r="P1689" i="6"/>
  <c r="P1690" i="6"/>
  <c r="P1691" i="6"/>
  <c r="P1692" i="6"/>
  <c r="P1693" i="6"/>
  <c r="F1693" i="6" s="1"/>
  <c r="P1694" i="6"/>
  <c r="P1695" i="6"/>
  <c r="P1696" i="6"/>
  <c r="F1696" i="6" s="1"/>
  <c r="P1697" i="6"/>
  <c r="P1698" i="6"/>
  <c r="P1699" i="6"/>
  <c r="F1699" i="6" s="1"/>
  <c r="P1700" i="6"/>
  <c r="P1701" i="6"/>
  <c r="F1701" i="6" s="1"/>
  <c r="P1702" i="6"/>
  <c r="P1703" i="6"/>
  <c r="P1704" i="6"/>
  <c r="F1704" i="6" s="1"/>
  <c r="P1705" i="6"/>
  <c r="P1706" i="6"/>
  <c r="P1707" i="6"/>
  <c r="F1707" i="6" s="1"/>
  <c r="P1708" i="6"/>
  <c r="P1709" i="6"/>
  <c r="F1709" i="6" s="1"/>
  <c r="P1710" i="6"/>
  <c r="P1711" i="6"/>
  <c r="P1712" i="6"/>
  <c r="F1712" i="6" s="1"/>
  <c r="P1713" i="6"/>
  <c r="P1714" i="6"/>
  <c r="P1715" i="6"/>
  <c r="F1715" i="6" s="1"/>
  <c r="P1716" i="6"/>
  <c r="P1717" i="6"/>
  <c r="F1717" i="6" s="1"/>
  <c r="P1718" i="6"/>
  <c r="P1719" i="6"/>
  <c r="P1720" i="6"/>
  <c r="F1720" i="6" s="1"/>
  <c r="P1721" i="6"/>
  <c r="P1722" i="6"/>
  <c r="P1723" i="6"/>
  <c r="F1723" i="6" s="1"/>
  <c r="P1724" i="6"/>
  <c r="P1725" i="6"/>
  <c r="F1725" i="6" s="1"/>
  <c r="P1726" i="6"/>
  <c r="P1727" i="6"/>
  <c r="P1728" i="6"/>
  <c r="F1728" i="6" s="1"/>
  <c r="P1729" i="6"/>
  <c r="P1730" i="6"/>
  <c r="P1731" i="6"/>
  <c r="P1732" i="6"/>
  <c r="P1733" i="6"/>
  <c r="F1733" i="6" s="1"/>
  <c r="P1734" i="6"/>
  <c r="P1735" i="6"/>
  <c r="P1736" i="6"/>
  <c r="F1736" i="6" s="1"/>
  <c r="P1737" i="6"/>
  <c r="P1738" i="6"/>
  <c r="P1739" i="6"/>
  <c r="F1739" i="6" s="1"/>
  <c r="P1740" i="6"/>
  <c r="P1741" i="6"/>
  <c r="F1741" i="6" s="1"/>
  <c r="P1742" i="6"/>
  <c r="P1743" i="6"/>
  <c r="P1744" i="6"/>
  <c r="F1744" i="6" s="1"/>
  <c r="P1745" i="6"/>
  <c r="P1746" i="6"/>
  <c r="P1747" i="6"/>
  <c r="F1747" i="6" s="1"/>
  <c r="P1748" i="6"/>
  <c r="P1749" i="6"/>
  <c r="F1749" i="6" s="1"/>
  <c r="P1750" i="6"/>
  <c r="P1751" i="6"/>
  <c r="P1752" i="6"/>
  <c r="F1752" i="6" s="1"/>
  <c r="P1753" i="6"/>
  <c r="P1754" i="6"/>
  <c r="P1755" i="6"/>
  <c r="F1755" i="6" s="1"/>
  <c r="P1756" i="6"/>
  <c r="P1757" i="6"/>
  <c r="F1757" i="6" s="1"/>
  <c r="P1758" i="6"/>
  <c r="P1759" i="6"/>
  <c r="P1760" i="6"/>
  <c r="F1760" i="6" s="1"/>
  <c r="P1761" i="6"/>
  <c r="P1762" i="6"/>
  <c r="P1763" i="6"/>
  <c r="F1763" i="6" s="1"/>
  <c r="P1764" i="6"/>
  <c r="P1765" i="6"/>
  <c r="F1765" i="6" s="1"/>
  <c r="P1766" i="6"/>
  <c r="P1767" i="6"/>
  <c r="P1768" i="6"/>
  <c r="F1768" i="6" s="1"/>
  <c r="P1769" i="6"/>
  <c r="P1770" i="6"/>
  <c r="P1771" i="6"/>
  <c r="P1772" i="6"/>
  <c r="P1773" i="6"/>
  <c r="F1773" i="6" s="1"/>
  <c r="P1774" i="6"/>
  <c r="P1775" i="6"/>
  <c r="P1776" i="6"/>
  <c r="F1776" i="6" s="1"/>
  <c r="P1777" i="6"/>
  <c r="P1778" i="6"/>
  <c r="P1779" i="6"/>
  <c r="F1779" i="6" s="1"/>
  <c r="P1780" i="6"/>
  <c r="P1781" i="6"/>
  <c r="F1781" i="6" s="1"/>
  <c r="P1782" i="6"/>
  <c r="P1783" i="6"/>
  <c r="P1784" i="6"/>
  <c r="F1784" i="6" s="1"/>
  <c r="P1785" i="6"/>
  <c r="P1786" i="6"/>
  <c r="P1787" i="6"/>
  <c r="P1788" i="6"/>
  <c r="P1789" i="6"/>
  <c r="F1789" i="6" s="1"/>
  <c r="P1790" i="6"/>
  <c r="P1791" i="6"/>
  <c r="P1792" i="6"/>
  <c r="F1792" i="6" s="1"/>
  <c r="P1793" i="6"/>
  <c r="P1794" i="6"/>
  <c r="P1795" i="6"/>
  <c r="F1795" i="6" s="1"/>
  <c r="P1796" i="6"/>
  <c r="P1797" i="6"/>
  <c r="F1797" i="6" s="1"/>
  <c r="P1798" i="6"/>
  <c r="P1799" i="6"/>
  <c r="P1800" i="6"/>
  <c r="F1800" i="6" s="1"/>
  <c r="P1801" i="6"/>
  <c r="P1802" i="6"/>
  <c r="P1803" i="6"/>
  <c r="F1803" i="6" s="1"/>
  <c r="P1804" i="6"/>
  <c r="P1805" i="6"/>
  <c r="F1805" i="6" s="1"/>
  <c r="P1806" i="6"/>
  <c r="P1807" i="6"/>
  <c r="P1808" i="6"/>
  <c r="F1808" i="6" s="1"/>
  <c r="P1809" i="6"/>
  <c r="P1810" i="6"/>
  <c r="P1811" i="6"/>
  <c r="F1811" i="6" s="1"/>
  <c r="P1812" i="6"/>
  <c r="P1813" i="6"/>
  <c r="F1813" i="6" s="1"/>
  <c r="P1814" i="6"/>
  <c r="P1815" i="6"/>
  <c r="P1816" i="6"/>
  <c r="F1816" i="6" s="1"/>
  <c r="P1817" i="6"/>
  <c r="P1818" i="6"/>
  <c r="P1819" i="6"/>
  <c r="P1820" i="6"/>
  <c r="P1821" i="6"/>
  <c r="F1821" i="6" s="1"/>
  <c r="P1822" i="6"/>
  <c r="P1823" i="6"/>
  <c r="P1824" i="6"/>
  <c r="F1824" i="6" s="1"/>
  <c r="P1825" i="6"/>
  <c r="P1826" i="6"/>
  <c r="P1827" i="6"/>
  <c r="F1827" i="6" s="1"/>
  <c r="P1828" i="6"/>
  <c r="P1829" i="6"/>
  <c r="F1829" i="6" s="1"/>
  <c r="P1830" i="6"/>
  <c r="P1831" i="6"/>
  <c r="P1832" i="6"/>
  <c r="F1832" i="6" s="1"/>
  <c r="P1833" i="6"/>
  <c r="P1834" i="6"/>
  <c r="P1835" i="6"/>
  <c r="F1835" i="6" s="1"/>
  <c r="P1836" i="6"/>
  <c r="P1837" i="6"/>
  <c r="F1837" i="6" s="1"/>
  <c r="P1838" i="6"/>
  <c r="P1839" i="6"/>
  <c r="P1840" i="6"/>
  <c r="F1840" i="6" s="1"/>
  <c r="P1841" i="6"/>
  <c r="P1842" i="6"/>
  <c r="P1843" i="6"/>
  <c r="F1843" i="6" s="1"/>
  <c r="P1844" i="6"/>
  <c r="P1845" i="6"/>
  <c r="F1845" i="6" s="1"/>
  <c r="P1846" i="6"/>
  <c r="P1847" i="6"/>
  <c r="P1848" i="6"/>
  <c r="F1848" i="6" s="1"/>
  <c r="P1849" i="6"/>
  <c r="P1850" i="6"/>
  <c r="P1851" i="6"/>
  <c r="F1851" i="6" s="1"/>
  <c r="P1852" i="6"/>
  <c r="P1853" i="6"/>
  <c r="F1853" i="6" s="1"/>
  <c r="P1854" i="6"/>
  <c r="P1855" i="6"/>
  <c r="P1856" i="6"/>
  <c r="F1856" i="6" s="1"/>
  <c r="P1857" i="6"/>
  <c r="P1858" i="6"/>
  <c r="P1859" i="6"/>
  <c r="P1860" i="6"/>
  <c r="P1861" i="6"/>
  <c r="F1861" i="6" s="1"/>
  <c r="P1862" i="6"/>
  <c r="P1863" i="6"/>
  <c r="P1864" i="6"/>
  <c r="F1864" i="6" s="1"/>
  <c r="P1865" i="6"/>
  <c r="P1866" i="6"/>
  <c r="P1867" i="6"/>
  <c r="F1867" i="6" s="1"/>
  <c r="P1868" i="6"/>
  <c r="P1869" i="6"/>
  <c r="F1869" i="6" s="1"/>
  <c r="P1870" i="6"/>
  <c r="P1871" i="6"/>
  <c r="P1872" i="6"/>
  <c r="F1872" i="6" s="1"/>
  <c r="P1873" i="6"/>
  <c r="P1874" i="6"/>
  <c r="P1875" i="6"/>
  <c r="F1875" i="6" s="1"/>
  <c r="P1876" i="6"/>
  <c r="P1877" i="6"/>
  <c r="F1877" i="6" s="1"/>
  <c r="P1878" i="6"/>
  <c r="P1879" i="6"/>
  <c r="P1880" i="6"/>
  <c r="F1880" i="6" s="1"/>
  <c r="P1881" i="6"/>
  <c r="P1882" i="6"/>
  <c r="P1883" i="6"/>
  <c r="P1884" i="6"/>
  <c r="P1885" i="6"/>
  <c r="F1885" i="6" s="1"/>
  <c r="P1886" i="6"/>
  <c r="P1887" i="6"/>
  <c r="P1888" i="6"/>
  <c r="F1888" i="6" s="1"/>
  <c r="P1889" i="6"/>
  <c r="P1890" i="6"/>
  <c r="P1891" i="6"/>
  <c r="F1891" i="6" s="1"/>
  <c r="P1892" i="6"/>
  <c r="P1893" i="6"/>
  <c r="F1893" i="6" s="1"/>
  <c r="P1894" i="6"/>
  <c r="P1895" i="6"/>
  <c r="P1896" i="6"/>
  <c r="F1896" i="6" s="1"/>
  <c r="P1897" i="6"/>
  <c r="P1898" i="6"/>
  <c r="P1899" i="6"/>
  <c r="F1899" i="6" s="1"/>
  <c r="P1900" i="6"/>
  <c r="P1901" i="6"/>
  <c r="F1901" i="6" s="1"/>
  <c r="P1902" i="6"/>
  <c r="P1903" i="6"/>
  <c r="P1904" i="6"/>
  <c r="F1904" i="6" s="1"/>
  <c r="P1905" i="6"/>
  <c r="P1906" i="6"/>
  <c r="P1907" i="6"/>
  <c r="F1907" i="6" s="1"/>
  <c r="P1908" i="6"/>
  <c r="P1909" i="6"/>
  <c r="F1909" i="6" s="1"/>
  <c r="P1910" i="6"/>
  <c r="P1911" i="6"/>
  <c r="P1912" i="6"/>
  <c r="F1912" i="6" s="1"/>
  <c r="P1913" i="6"/>
  <c r="P1914" i="6"/>
  <c r="P1915" i="6"/>
  <c r="P1916" i="6"/>
  <c r="P1917" i="6"/>
  <c r="F1917" i="6" s="1"/>
  <c r="P1918" i="6"/>
  <c r="P1919" i="6"/>
  <c r="P1920" i="6"/>
  <c r="F1920" i="6" s="1"/>
  <c r="P1921" i="6"/>
  <c r="P1922" i="6"/>
  <c r="P1923" i="6"/>
  <c r="F1923" i="6" s="1"/>
  <c r="P1924" i="6"/>
  <c r="P1925" i="6"/>
  <c r="F1925" i="6" s="1"/>
  <c r="P1926" i="6"/>
  <c r="P1927" i="6"/>
  <c r="P1928" i="6"/>
  <c r="F1928" i="6" s="1"/>
  <c r="P1929" i="6"/>
  <c r="P1930" i="6"/>
  <c r="P1931" i="6"/>
  <c r="F1931" i="6" s="1"/>
  <c r="P1932" i="6"/>
  <c r="P1933" i="6"/>
  <c r="F1933" i="6" s="1"/>
  <c r="P1934" i="6"/>
  <c r="P1935" i="6"/>
  <c r="P1936" i="6"/>
  <c r="F1936" i="6" s="1"/>
  <c r="P1937" i="6"/>
  <c r="P1938" i="6"/>
  <c r="P1939" i="6"/>
  <c r="F1939" i="6" s="1"/>
  <c r="P1940" i="6"/>
  <c r="P1941" i="6"/>
  <c r="F1941" i="6" s="1"/>
  <c r="P1942" i="6"/>
  <c r="P1943" i="6"/>
  <c r="P1944" i="6"/>
  <c r="F1944" i="6" s="1"/>
  <c r="P1945" i="6"/>
  <c r="P1946" i="6"/>
  <c r="P1947" i="6"/>
  <c r="F1947" i="6" s="1"/>
  <c r="P1948" i="6"/>
  <c r="P1949" i="6"/>
  <c r="F1949" i="6" s="1"/>
  <c r="P1950" i="6"/>
  <c r="P1951" i="6"/>
  <c r="P1952" i="6"/>
  <c r="F1952" i="6" s="1"/>
  <c r="P1953" i="6"/>
  <c r="P1954" i="6"/>
  <c r="P1955" i="6"/>
  <c r="P1956" i="6"/>
  <c r="P1957" i="6"/>
  <c r="F1957" i="6" s="1"/>
  <c r="P1958" i="6"/>
  <c r="P1959" i="6"/>
  <c r="P1960" i="6"/>
  <c r="F1960" i="6" s="1"/>
  <c r="P1961" i="6"/>
  <c r="P1962" i="6"/>
  <c r="P1963" i="6"/>
  <c r="F1963" i="6" s="1"/>
  <c r="P1964" i="6"/>
  <c r="P1965" i="6"/>
  <c r="F1965" i="6" s="1"/>
  <c r="P1966" i="6"/>
  <c r="P1967" i="6"/>
  <c r="P1968" i="6"/>
  <c r="F1968" i="6" s="1"/>
  <c r="P1969" i="6"/>
  <c r="P1970" i="6"/>
  <c r="P1971" i="6"/>
  <c r="F1971" i="6" s="1"/>
  <c r="P1972" i="6"/>
  <c r="P1973" i="6"/>
  <c r="F1973" i="6" s="1"/>
  <c r="P1974" i="6"/>
  <c r="P1975" i="6"/>
  <c r="P1976" i="6"/>
  <c r="F1976" i="6" s="1"/>
  <c r="P1977" i="6"/>
  <c r="P1978" i="6"/>
  <c r="P1979" i="6"/>
  <c r="F1979" i="6" s="1"/>
  <c r="P1980" i="6"/>
  <c r="P1981" i="6"/>
  <c r="F1981" i="6" s="1"/>
  <c r="P1982" i="6"/>
  <c r="P1983" i="6"/>
  <c r="P1984" i="6"/>
  <c r="F1984" i="6" s="1"/>
  <c r="P1985" i="6"/>
  <c r="P1986" i="6"/>
  <c r="P1987" i="6"/>
  <c r="P1988" i="6"/>
  <c r="P1989" i="6"/>
  <c r="F1989" i="6" s="1"/>
  <c r="P1990" i="6"/>
  <c r="P1991" i="6"/>
  <c r="P1992" i="6"/>
  <c r="F1992" i="6" s="1"/>
  <c r="P1993" i="6"/>
  <c r="P1994" i="6"/>
  <c r="P1995" i="6"/>
  <c r="F1995" i="6" s="1"/>
  <c r="P1996" i="6"/>
  <c r="P1997" i="6"/>
  <c r="F1997" i="6" s="1"/>
  <c r="P1998" i="6"/>
  <c r="P1999" i="6"/>
  <c r="P2000" i="6"/>
  <c r="F2000" i="6" s="1"/>
  <c r="P2001" i="6"/>
  <c r="P2002" i="6"/>
  <c r="P2003" i="6"/>
  <c r="F2003" i="6" s="1"/>
  <c r="P2004" i="6"/>
  <c r="P2005" i="6"/>
  <c r="F2005" i="6" s="1"/>
  <c r="P2006" i="6"/>
  <c r="P2007" i="6"/>
  <c r="P2008" i="6"/>
  <c r="F2008" i="6" s="1"/>
  <c r="P2009" i="6"/>
  <c r="P2010" i="6"/>
  <c r="P2011" i="6"/>
  <c r="F2011" i="6" s="1"/>
  <c r="P2012" i="6"/>
  <c r="P2013" i="6"/>
  <c r="F2013" i="6" s="1"/>
  <c r="P2014" i="6"/>
  <c r="P2015" i="6"/>
  <c r="P2016" i="6"/>
  <c r="F2016" i="6" s="1"/>
  <c r="P2017" i="6"/>
  <c r="P2018" i="6"/>
  <c r="P2019" i="6"/>
  <c r="F2019" i="6" s="1"/>
  <c r="P2020" i="6"/>
  <c r="P2021" i="6"/>
  <c r="F2021" i="6" s="1"/>
  <c r="P2022" i="6"/>
  <c r="P2023" i="6"/>
  <c r="P2024" i="6"/>
  <c r="F2024" i="6" s="1"/>
  <c r="P2025" i="6"/>
  <c r="P2026" i="6"/>
  <c r="P2027" i="6"/>
  <c r="P2028" i="6"/>
  <c r="P2029" i="6"/>
  <c r="F2029" i="6" s="1"/>
  <c r="P2030" i="6"/>
  <c r="P2031" i="6"/>
  <c r="P2032" i="6"/>
  <c r="F2032" i="6" s="1"/>
  <c r="P2033" i="6"/>
  <c r="P2034" i="6"/>
  <c r="P2035" i="6"/>
  <c r="F2035" i="6" s="1"/>
  <c r="P2036" i="6"/>
  <c r="P2037" i="6"/>
  <c r="F2037" i="6" s="1"/>
  <c r="P2038" i="6"/>
  <c r="P2039" i="6"/>
  <c r="P2040" i="6"/>
  <c r="F2040" i="6" s="1"/>
  <c r="P2041" i="6"/>
  <c r="P2042" i="6"/>
  <c r="P2043" i="6"/>
  <c r="F2043" i="6" s="1"/>
  <c r="P2044" i="6"/>
  <c r="P2045" i="6"/>
  <c r="F2045" i="6" s="1"/>
  <c r="P2046" i="6"/>
  <c r="P2047" i="6"/>
  <c r="P2048" i="6"/>
  <c r="F2048" i="6" s="1"/>
  <c r="P2049" i="6"/>
  <c r="P2050" i="6"/>
  <c r="P2051" i="6"/>
  <c r="P2052" i="6"/>
  <c r="P2053" i="6"/>
  <c r="F2053" i="6" s="1"/>
  <c r="P2054" i="6"/>
  <c r="P2055" i="6"/>
  <c r="P2056" i="6"/>
  <c r="F2056" i="6" s="1"/>
  <c r="P2057" i="6"/>
  <c r="P2058" i="6"/>
  <c r="P2059" i="6"/>
  <c r="F2059" i="6" s="1"/>
  <c r="P2060" i="6"/>
  <c r="P2061" i="6"/>
  <c r="F2061" i="6" s="1"/>
  <c r="P2062" i="6"/>
  <c r="P2063" i="6"/>
  <c r="P2064" i="6"/>
  <c r="F2064" i="6" s="1"/>
  <c r="P2065" i="6"/>
  <c r="P2066" i="6"/>
  <c r="P2067" i="6"/>
  <c r="P2068" i="6"/>
  <c r="P2069" i="6"/>
  <c r="F2069" i="6" s="1"/>
  <c r="P2070" i="6"/>
  <c r="P2071" i="6"/>
  <c r="P2072" i="6"/>
  <c r="F2072" i="6" s="1"/>
  <c r="P2073" i="6"/>
  <c r="P2074" i="6"/>
  <c r="P2075" i="6"/>
  <c r="F2075" i="6" s="1"/>
  <c r="P2076" i="6"/>
  <c r="P2077" i="6"/>
  <c r="F2077" i="6" s="1"/>
  <c r="P2078" i="6"/>
  <c r="P2079" i="6"/>
  <c r="P2080" i="6"/>
  <c r="F2080" i="6" s="1"/>
  <c r="P2081" i="6"/>
  <c r="P2082" i="6"/>
  <c r="P2083" i="6"/>
  <c r="F2083" i="6" s="1"/>
  <c r="P2084" i="6"/>
  <c r="P2085" i="6"/>
  <c r="F2085" i="6" s="1"/>
  <c r="P2086" i="6"/>
  <c r="P2087" i="6"/>
  <c r="P2088" i="6"/>
  <c r="F2088" i="6" s="1"/>
  <c r="P2089" i="6"/>
  <c r="P2090" i="6"/>
  <c r="P2091" i="6"/>
  <c r="F2091" i="6" s="1"/>
  <c r="P2092" i="6"/>
  <c r="P2093" i="6"/>
  <c r="F2093" i="6" s="1"/>
  <c r="P2094" i="6"/>
  <c r="P2095" i="6"/>
  <c r="P2096" i="6"/>
  <c r="F2096" i="6" s="1"/>
  <c r="P2097" i="6"/>
  <c r="P2098" i="6"/>
  <c r="P2099" i="6"/>
  <c r="F2099" i="6" s="1"/>
  <c r="P2100" i="6"/>
  <c r="P2101" i="6"/>
  <c r="F2101" i="6" s="1"/>
  <c r="P2102" i="6"/>
  <c r="P2103" i="6"/>
  <c r="P2104" i="6"/>
  <c r="F2104" i="6" s="1"/>
  <c r="P2105" i="6"/>
  <c r="P2106" i="6"/>
  <c r="P2107" i="6"/>
  <c r="F2107" i="6" s="1"/>
  <c r="P2108" i="6"/>
  <c r="P2109" i="6"/>
  <c r="F2109" i="6" s="1"/>
  <c r="P2110" i="6"/>
  <c r="P2111" i="6"/>
  <c r="P2112" i="6"/>
  <c r="F2112" i="6" s="1"/>
  <c r="P2113" i="6"/>
  <c r="P2114" i="6"/>
  <c r="P2115" i="6"/>
  <c r="F2115" i="6" s="1"/>
  <c r="P2116" i="6"/>
  <c r="P2117" i="6"/>
  <c r="F2117" i="6" s="1"/>
  <c r="P2118" i="6"/>
  <c r="P2119" i="6"/>
  <c r="P2120" i="6"/>
  <c r="F2120" i="6" s="1"/>
  <c r="P2121" i="6"/>
  <c r="P2122" i="6"/>
  <c r="P2123" i="6"/>
  <c r="F2123" i="6" s="1"/>
  <c r="P2124" i="6"/>
  <c r="P2125" i="6"/>
  <c r="F2125" i="6" s="1"/>
  <c r="P2126" i="6"/>
  <c r="P2127" i="6"/>
  <c r="P2128" i="6"/>
  <c r="F2128" i="6" s="1"/>
  <c r="P2129" i="6"/>
  <c r="P2130" i="6"/>
  <c r="P2131" i="6"/>
  <c r="F2131" i="6" s="1"/>
  <c r="P2132" i="6"/>
  <c r="P2133" i="6"/>
  <c r="F2133" i="6" s="1"/>
  <c r="P2134" i="6"/>
  <c r="P2135" i="6"/>
  <c r="P2136" i="6"/>
  <c r="F2136" i="6" s="1"/>
  <c r="P2137" i="6"/>
  <c r="P2138" i="6"/>
  <c r="P2139" i="6"/>
  <c r="F2139" i="6" s="1"/>
  <c r="P2140" i="6"/>
  <c r="P2141" i="6"/>
  <c r="F2141" i="6" s="1"/>
  <c r="P2142" i="6"/>
  <c r="P2143" i="6"/>
  <c r="P2144" i="6"/>
  <c r="F2144" i="6" s="1"/>
  <c r="P2145" i="6"/>
  <c r="P2146" i="6"/>
  <c r="P2147" i="6"/>
  <c r="F2147" i="6" s="1"/>
  <c r="P2148" i="6"/>
  <c r="P2149" i="6"/>
  <c r="F2149" i="6" s="1"/>
  <c r="P2150" i="6"/>
  <c r="P2151" i="6"/>
  <c r="P2152" i="6"/>
  <c r="F2152" i="6" s="1"/>
  <c r="P2153" i="6"/>
  <c r="P2154" i="6"/>
  <c r="P2155" i="6"/>
  <c r="F2155" i="6" s="1"/>
  <c r="P2156" i="6"/>
  <c r="P2157" i="6"/>
  <c r="F2157" i="6" s="1"/>
  <c r="P2158" i="6"/>
  <c r="P2159" i="6"/>
  <c r="P2160" i="6"/>
  <c r="F2160" i="6" s="1"/>
  <c r="P2161" i="6"/>
  <c r="P2162" i="6"/>
  <c r="P2163" i="6"/>
  <c r="F2163" i="6" s="1"/>
  <c r="P2164" i="6"/>
  <c r="P2165" i="6"/>
  <c r="F2165" i="6" s="1"/>
  <c r="P2166" i="6"/>
  <c r="P2167" i="6"/>
  <c r="P2168" i="6"/>
  <c r="F2168" i="6" s="1"/>
  <c r="P2169" i="6"/>
  <c r="P2170" i="6"/>
  <c r="P2171" i="6"/>
  <c r="P2172" i="6"/>
  <c r="P2173" i="6"/>
  <c r="F2173" i="6" s="1"/>
  <c r="P2174" i="6"/>
  <c r="P2175" i="6"/>
  <c r="P2176" i="6"/>
  <c r="F2176" i="6" s="1"/>
  <c r="P2177" i="6"/>
  <c r="P2178" i="6"/>
  <c r="P2179" i="6"/>
  <c r="F2179" i="6" s="1"/>
  <c r="P2180" i="6"/>
  <c r="P2181" i="6"/>
  <c r="F2181" i="6" s="1"/>
  <c r="P2182" i="6"/>
  <c r="P2183" i="6"/>
  <c r="P2184" i="6"/>
  <c r="F2184" i="6" s="1"/>
  <c r="P2185" i="6"/>
  <c r="P2186" i="6"/>
  <c r="P2187" i="6"/>
  <c r="P2188" i="6"/>
  <c r="P2189" i="6"/>
  <c r="F2189" i="6" s="1"/>
  <c r="P2190" i="6"/>
  <c r="P2191" i="6"/>
  <c r="P2192" i="6"/>
  <c r="F2192" i="6" s="1"/>
  <c r="P2193" i="6"/>
  <c r="P2194" i="6"/>
  <c r="P2195" i="6"/>
  <c r="F2195" i="6" s="1"/>
  <c r="P2196" i="6"/>
  <c r="P2197" i="6"/>
  <c r="F2197" i="6" s="1"/>
  <c r="P2198" i="6"/>
  <c r="P2199" i="6"/>
  <c r="P2200" i="6"/>
  <c r="F2200" i="6" s="1"/>
  <c r="P2201" i="6"/>
  <c r="P2202" i="6"/>
  <c r="P2203" i="6"/>
  <c r="P2204" i="6"/>
  <c r="P2205" i="6"/>
  <c r="F2205" i="6" s="1"/>
  <c r="P2206" i="6"/>
  <c r="P2207" i="6"/>
  <c r="P2208" i="6"/>
  <c r="F2208" i="6" s="1"/>
  <c r="P2209" i="6"/>
  <c r="P2210" i="6"/>
  <c r="P2211" i="6"/>
  <c r="F2211" i="6" s="1"/>
  <c r="P2212" i="6"/>
  <c r="P2213" i="6"/>
  <c r="F2213" i="6" s="1"/>
  <c r="P2214" i="6"/>
  <c r="P2215" i="6"/>
  <c r="P2216" i="6"/>
  <c r="F2216" i="6" s="1"/>
  <c r="P2217" i="6"/>
  <c r="P2218" i="6"/>
  <c r="P2219" i="6"/>
  <c r="P2220" i="6"/>
  <c r="F2220" i="6" s="1"/>
  <c r="P2221" i="6"/>
  <c r="F2221" i="6" s="1"/>
  <c r="P2222" i="6"/>
  <c r="P2223" i="6"/>
  <c r="P2224" i="6"/>
  <c r="F2224" i="6" s="1"/>
  <c r="P2225" i="6"/>
  <c r="P2226" i="6"/>
  <c r="P2227" i="6"/>
  <c r="F2227" i="6" s="1"/>
  <c r="P2228" i="6"/>
  <c r="F2228" i="6" s="1"/>
  <c r="P2229" i="6"/>
  <c r="F2229" i="6" s="1"/>
  <c r="P2230" i="6"/>
  <c r="P2231" i="6"/>
  <c r="P2232" i="6"/>
  <c r="F2232" i="6" s="1"/>
  <c r="P2233" i="6"/>
  <c r="P2234" i="6"/>
  <c r="P2235" i="6"/>
  <c r="P2236" i="6"/>
  <c r="P2237" i="6"/>
  <c r="F2237" i="6" s="1"/>
  <c r="P2238" i="6"/>
  <c r="P2239" i="6"/>
  <c r="P2240" i="6"/>
  <c r="F2240" i="6" s="1"/>
  <c r="P2241" i="6"/>
  <c r="P2242" i="6"/>
  <c r="P2243" i="6"/>
  <c r="F2243" i="6" s="1"/>
  <c r="P2244" i="6"/>
  <c r="F2244" i="6" s="1"/>
  <c r="P2245" i="6"/>
  <c r="F2245" i="6" s="1"/>
  <c r="P2246" i="6"/>
  <c r="P2247" i="6"/>
  <c r="P2248" i="6"/>
  <c r="F2248" i="6" s="1"/>
  <c r="P2249" i="6"/>
  <c r="P2250" i="6"/>
  <c r="P2251" i="6"/>
  <c r="F2251" i="6" s="1"/>
  <c r="P2252" i="6"/>
  <c r="F2252" i="6" s="1"/>
  <c r="P2253" i="6"/>
  <c r="F2253" i="6" s="1"/>
  <c r="P2254" i="6"/>
  <c r="P2255" i="6"/>
  <c r="P2256" i="6"/>
  <c r="F2256" i="6" s="1"/>
  <c r="P2257" i="6"/>
  <c r="P2258" i="6"/>
  <c r="P2259" i="6"/>
  <c r="P2260" i="6"/>
  <c r="F2260" i="6" s="1"/>
  <c r="P2261" i="6"/>
  <c r="F2261" i="6" s="1"/>
  <c r="P2262" i="6"/>
  <c r="P2263" i="6"/>
  <c r="P2264" i="6"/>
  <c r="F2264" i="6" s="1"/>
  <c r="P2265" i="6"/>
  <c r="P2266" i="6"/>
  <c r="P2267" i="6"/>
  <c r="F2267" i="6" s="1"/>
  <c r="P2268" i="6"/>
  <c r="P2269" i="6"/>
  <c r="F2269" i="6" s="1"/>
  <c r="P2270" i="6"/>
  <c r="P2271" i="6"/>
  <c r="P2272" i="6"/>
  <c r="F2272" i="6" s="1"/>
  <c r="P2273" i="6"/>
  <c r="P2274" i="6"/>
  <c r="P2275" i="6"/>
  <c r="F2275" i="6" s="1"/>
  <c r="P2276" i="6"/>
  <c r="F2276" i="6" s="1"/>
  <c r="P2277" i="6"/>
  <c r="F2277" i="6" s="1"/>
  <c r="P2278" i="6"/>
  <c r="P2279" i="6"/>
  <c r="P2280" i="6"/>
  <c r="F2280" i="6" s="1"/>
  <c r="P2281" i="6"/>
  <c r="P2282" i="6"/>
  <c r="P2283" i="6"/>
  <c r="F2283" i="6" s="1"/>
  <c r="P2284" i="6"/>
  <c r="F2284" i="6" s="1"/>
  <c r="P2285" i="6"/>
  <c r="F2285" i="6" s="1"/>
  <c r="P2286" i="6"/>
  <c r="P2287" i="6"/>
  <c r="P2288" i="6"/>
  <c r="F2288" i="6" s="1"/>
  <c r="P2289" i="6"/>
  <c r="P2290" i="6"/>
  <c r="P2291" i="6"/>
  <c r="P2292" i="6"/>
  <c r="P2293" i="6"/>
  <c r="F2293" i="6" s="1"/>
  <c r="P2294" i="6"/>
  <c r="P2295" i="6"/>
  <c r="P2296" i="6"/>
  <c r="F2296" i="6" s="1"/>
  <c r="P2297" i="6"/>
  <c r="P2298" i="6"/>
  <c r="P2299" i="6"/>
  <c r="F2299" i="6" s="1"/>
  <c r="P2300" i="6"/>
  <c r="F2300" i="6" s="1"/>
  <c r="P2301" i="6"/>
  <c r="F2301" i="6" s="1"/>
  <c r="P2302" i="6"/>
  <c r="P2303" i="6"/>
  <c r="P2304" i="6"/>
  <c r="F2304" i="6" s="1"/>
  <c r="P2305" i="6"/>
  <c r="P2306" i="6"/>
  <c r="P2307" i="6"/>
  <c r="P2308" i="6"/>
  <c r="P2309" i="6"/>
  <c r="F2309" i="6" s="1"/>
  <c r="P2310" i="6"/>
  <c r="P2311" i="6"/>
  <c r="P2312" i="6"/>
  <c r="F2312" i="6" s="1"/>
  <c r="P2313" i="6"/>
  <c r="P2314" i="6"/>
  <c r="P2315" i="6"/>
  <c r="F2315" i="6" s="1"/>
  <c r="P2316" i="6"/>
  <c r="P2317" i="6"/>
  <c r="F2317" i="6" s="1"/>
  <c r="P2318" i="6"/>
  <c r="P2319" i="6"/>
  <c r="P2320" i="6"/>
  <c r="F2320" i="6" s="1"/>
  <c r="P2321" i="6"/>
  <c r="P2322" i="6"/>
  <c r="P2323" i="6"/>
  <c r="P2324" i="6"/>
  <c r="F2324" i="6" s="1"/>
  <c r="P2325" i="6"/>
  <c r="F2325" i="6" s="1"/>
  <c r="P2326" i="6"/>
  <c r="P2327" i="6"/>
  <c r="P2328" i="6"/>
  <c r="F2328" i="6" s="1"/>
  <c r="P2329" i="6"/>
  <c r="P2330" i="6"/>
  <c r="P2331" i="6"/>
  <c r="P2332" i="6"/>
  <c r="F2332" i="6" s="1"/>
  <c r="P2333" i="6"/>
  <c r="F2333" i="6" s="1"/>
  <c r="P2334" i="6"/>
  <c r="P2335" i="6"/>
  <c r="P2336" i="6"/>
  <c r="F2336" i="6" s="1"/>
  <c r="P2337" i="6"/>
  <c r="P2338" i="6"/>
  <c r="P2339" i="6"/>
  <c r="P2340" i="6"/>
  <c r="F2340" i="6" s="1"/>
  <c r="P2341" i="6"/>
  <c r="F2341" i="6" s="1"/>
  <c r="P2342" i="6"/>
  <c r="P2343" i="6"/>
  <c r="P2344" i="6"/>
  <c r="F2344" i="6" s="1"/>
  <c r="P2345" i="6"/>
  <c r="P2346" i="6"/>
  <c r="P2347" i="6"/>
  <c r="P2348" i="6"/>
  <c r="F2348" i="6" s="1"/>
  <c r="P2349" i="6"/>
  <c r="F2349" i="6" s="1"/>
  <c r="P2350" i="6"/>
  <c r="P2351" i="6"/>
  <c r="P2352" i="6"/>
  <c r="F2352" i="6" s="1"/>
  <c r="P2353" i="6"/>
  <c r="P2354" i="6"/>
  <c r="P2355" i="6"/>
  <c r="P2356" i="6"/>
  <c r="F2356" i="6" s="1"/>
  <c r="P2357" i="6"/>
  <c r="F2357" i="6" s="1"/>
  <c r="P2358" i="6"/>
  <c r="P2359" i="6"/>
  <c r="P2360" i="6"/>
  <c r="F2360" i="6" s="1"/>
  <c r="P2361" i="6"/>
  <c r="P2362" i="6"/>
  <c r="P2363" i="6"/>
  <c r="P2364" i="6"/>
  <c r="P2365" i="6"/>
  <c r="F2365" i="6" s="1"/>
  <c r="P2366" i="6"/>
  <c r="P2367" i="6"/>
  <c r="P2368" i="6"/>
  <c r="F2368" i="6" s="1"/>
  <c r="P2369" i="6"/>
  <c r="P2370" i="6"/>
  <c r="P2371" i="6"/>
  <c r="F2371" i="6" s="1"/>
  <c r="P2372" i="6"/>
  <c r="F2372" i="6" s="1"/>
  <c r="P2373" i="6"/>
  <c r="F2373" i="6" s="1"/>
  <c r="P2374" i="6"/>
  <c r="P2375" i="6"/>
  <c r="P2376" i="6"/>
  <c r="F2376" i="6" s="1"/>
  <c r="P2377" i="6"/>
  <c r="P2378" i="6"/>
  <c r="P2379" i="6"/>
  <c r="P2380" i="6"/>
  <c r="F2380" i="6" s="1"/>
  <c r="P2381" i="6"/>
  <c r="F2381" i="6" s="1"/>
  <c r="P2382" i="6"/>
  <c r="P2383" i="6"/>
  <c r="P2384" i="6"/>
  <c r="F2384" i="6" s="1"/>
  <c r="P2385" i="6"/>
  <c r="P2386" i="6"/>
  <c r="P2387" i="6"/>
  <c r="P2388" i="6"/>
  <c r="P2389" i="6"/>
  <c r="F2389" i="6" s="1"/>
  <c r="P2390" i="6"/>
  <c r="P2391" i="6"/>
  <c r="P2392" i="6"/>
  <c r="F2392" i="6" s="1"/>
  <c r="P2393" i="6"/>
  <c r="P2394" i="6"/>
  <c r="P2395" i="6"/>
  <c r="P2396" i="6"/>
  <c r="F2396" i="6" s="1"/>
  <c r="P2397" i="6"/>
  <c r="F2397" i="6" s="1"/>
  <c r="P2398" i="6"/>
  <c r="P2399" i="6"/>
  <c r="P2400" i="6"/>
  <c r="F2400" i="6" s="1"/>
  <c r="P2401" i="6"/>
  <c r="P2402" i="6"/>
  <c r="P2403" i="6"/>
  <c r="P2404" i="6"/>
  <c r="P2405" i="6"/>
  <c r="F2405" i="6" s="1"/>
  <c r="P2406" i="6"/>
  <c r="P2407" i="6"/>
  <c r="P2408" i="6"/>
  <c r="F2408" i="6" s="1"/>
  <c r="P2409" i="6"/>
  <c r="P2410" i="6"/>
  <c r="P2411" i="6"/>
  <c r="P2412" i="6"/>
  <c r="F2412" i="6" s="1"/>
  <c r="P2413" i="6"/>
  <c r="F2413" i="6" s="1"/>
  <c r="P2414" i="6"/>
  <c r="P2415" i="6"/>
  <c r="P2416" i="6"/>
  <c r="F2416" i="6" s="1"/>
  <c r="P2417" i="6"/>
  <c r="P2418" i="6"/>
  <c r="P2419" i="6"/>
  <c r="P2420" i="6"/>
  <c r="P2421" i="6"/>
  <c r="F2421" i="6" s="1"/>
  <c r="P2422" i="6"/>
  <c r="P2423" i="6"/>
  <c r="P2424" i="6"/>
  <c r="F2424" i="6" s="1"/>
  <c r="P2425" i="6"/>
  <c r="P2426" i="6"/>
  <c r="P2427" i="6"/>
  <c r="P2428" i="6"/>
  <c r="F2428" i="6" s="1"/>
  <c r="P2429" i="6"/>
  <c r="F2429" i="6" s="1"/>
  <c r="P2430" i="6"/>
  <c r="P2431" i="6"/>
  <c r="P2432" i="6"/>
  <c r="F2432" i="6" s="1"/>
  <c r="P2433" i="6"/>
  <c r="P2434" i="6"/>
  <c r="P2435" i="6"/>
  <c r="F2435" i="6" s="1"/>
  <c r="P2436" i="6"/>
  <c r="F2436" i="6" s="1"/>
  <c r="P2437" i="6"/>
  <c r="F2437" i="6" s="1"/>
  <c r="P2438" i="6"/>
  <c r="P2439" i="6"/>
  <c r="P2440" i="6"/>
  <c r="F2440" i="6" s="1"/>
  <c r="P2441" i="6"/>
  <c r="P2442" i="6"/>
  <c r="P2443" i="6"/>
  <c r="P2444" i="6"/>
  <c r="P2445" i="6"/>
  <c r="F2445" i="6" s="1"/>
  <c r="P2446" i="6"/>
  <c r="P2447" i="6"/>
  <c r="P2448" i="6"/>
  <c r="F2448" i="6" s="1"/>
  <c r="P2449" i="6"/>
  <c r="P2450" i="6"/>
  <c r="P2451" i="6"/>
  <c r="P2452" i="6"/>
  <c r="F2452" i="6" s="1"/>
  <c r="P2453" i="6"/>
  <c r="F2453" i="6" s="1"/>
  <c r="P2454" i="6"/>
  <c r="P2455" i="6"/>
  <c r="P2456" i="6"/>
  <c r="F2456" i="6" s="1"/>
  <c r="P2457" i="6"/>
  <c r="P2458" i="6"/>
  <c r="P2459" i="6"/>
  <c r="F2459" i="6" s="1"/>
  <c r="P2460" i="6"/>
  <c r="F2460" i="6" s="1"/>
  <c r="P2461" i="6"/>
  <c r="F2461" i="6" s="1"/>
  <c r="P2462" i="6"/>
  <c r="P2463" i="6"/>
  <c r="P2464" i="6"/>
  <c r="F2464" i="6" s="1"/>
  <c r="P2465" i="6"/>
  <c r="P2466" i="6"/>
  <c r="P2467" i="6"/>
  <c r="P2468" i="6"/>
  <c r="F2468" i="6" s="1"/>
  <c r="P2469" i="6"/>
  <c r="F2469" i="6" s="1"/>
  <c r="P2470" i="6"/>
  <c r="P2471" i="6"/>
  <c r="P2472" i="6"/>
  <c r="F2472" i="6" s="1"/>
  <c r="P2473" i="6"/>
  <c r="P2474" i="6"/>
  <c r="P2475" i="6"/>
  <c r="P2476" i="6"/>
  <c r="P2477" i="6"/>
  <c r="F2477" i="6" s="1"/>
  <c r="P2478" i="6"/>
  <c r="P2479" i="6"/>
  <c r="P2480" i="6"/>
  <c r="F2480" i="6" s="1"/>
  <c r="P2481" i="6"/>
  <c r="P2482" i="6"/>
  <c r="P2483" i="6"/>
  <c r="F2483" i="6" s="1"/>
  <c r="P2484" i="6"/>
  <c r="F2484" i="6" s="1"/>
  <c r="P2485" i="6"/>
  <c r="F2485" i="6" s="1"/>
  <c r="P2486" i="6"/>
  <c r="P2487" i="6"/>
  <c r="P2488" i="6"/>
  <c r="F2488" i="6" s="1"/>
  <c r="P2489" i="6"/>
  <c r="P2490" i="6"/>
  <c r="P2491" i="6"/>
  <c r="P2492" i="6"/>
  <c r="F2492" i="6" s="1"/>
  <c r="P2493" i="6"/>
  <c r="F2493" i="6" s="1"/>
  <c r="P2494" i="6"/>
  <c r="P2495" i="6"/>
  <c r="P2496" i="6"/>
  <c r="F2496" i="6" s="1"/>
  <c r="P2497" i="6"/>
  <c r="P2498" i="6"/>
  <c r="P2499" i="6"/>
  <c r="P2500" i="6"/>
  <c r="F2500" i="6" s="1"/>
  <c r="P2501" i="6"/>
  <c r="F2501" i="6" s="1"/>
  <c r="P2502" i="6"/>
  <c r="P2503" i="6"/>
  <c r="P2504" i="6"/>
  <c r="F2504" i="6" s="1"/>
  <c r="P2505" i="6"/>
  <c r="P2506" i="6"/>
  <c r="P2507" i="6"/>
  <c r="P2508" i="6"/>
  <c r="F2508" i="6" s="1"/>
  <c r="P2509" i="6"/>
  <c r="F2509" i="6" s="1"/>
  <c r="P2510" i="6"/>
  <c r="P2511" i="6"/>
  <c r="P2512" i="6"/>
  <c r="F2512" i="6" s="1"/>
  <c r="P2513" i="6"/>
  <c r="P2514" i="6"/>
  <c r="P2515" i="6"/>
  <c r="P2516" i="6"/>
  <c r="F2516" i="6" s="1"/>
  <c r="P2517" i="6"/>
  <c r="F2517" i="6" s="1"/>
  <c r="P2518" i="6"/>
  <c r="P2519" i="6"/>
  <c r="P2520" i="6"/>
  <c r="F2520" i="6" s="1"/>
  <c r="P2521" i="6"/>
  <c r="P2522" i="6"/>
  <c r="P2523" i="6"/>
  <c r="P2524" i="6"/>
  <c r="F2524" i="6" s="1"/>
  <c r="P2525" i="6"/>
  <c r="F2525" i="6" s="1"/>
  <c r="P2526" i="6"/>
  <c r="P2527" i="6"/>
  <c r="P2528" i="6"/>
  <c r="F2528" i="6" s="1"/>
  <c r="P2529" i="6"/>
  <c r="P2530" i="6"/>
  <c r="P2531" i="6"/>
  <c r="P2532" i="6"/>
  <c r="P2533" i="6"/>
  <c r="F2533" i="6" s="1"/>
  <c r="P2534" i="6"/>
  <c r="P2535" i="6"/>
  <c r="P2536" i="6"/>
  <c r="F2536" i="6" s="1"/>
  <c r="P2537" i="6"/>
  <c r="P2538" i="6"/>
  <c r="P2539" i="6"/>
  <c r="P2540" i="6"/>
  <c r="F2540" i="6" s="1"/>
  <c r="P2541" i="6"/>
  <c r="F2541" i="6" s="1"/>
  <c r="P2542" i="6"/>
  <c r="P2543" i="6"/>
  <c r="P2544" i="6"/>
  <c r="F2544" i="6" s="1"/>
  <c r="P2545" i="6"/>
  <c r="P2546" i="6"/>
  <c r="P2547" i="6"/>
  <c r="P2548" i="6"/>
  <c r="F2548" i="6" s="1"/>
  <c r="P2549" i="6"/>
  <c r="F2549" i="6" s="1"/>
  <c r="P2550" i="6"/>
  <c r="P2551" i="6"/>
  <c r="P2552" i="6"/>
  <c r="F2552" i="6" s="1"/>
  <c r="P2553" i="6"/>
  <c r="P2554" i="6"/>
  <c r="P2555" i="6"/>
  <c r="P2556" i="6"/>
  <c r="F2556" i="6" s="1"/>
  <c r="P2557" i="6"/>
  <c r="F2557" i="6" s="1"/>
  <c r="P2558" i="6"/>
  <c r="P2559" i="6"/>
  <c r="P2560" i="6"/>
  <c r="F2560" i="6" s="1"/>
  <c r="P2561" i="6"/>
  <c r="P2562" i="6"/>
  <c r="P2563" i="6"/>
  <c r="P2564" i="6"/>
  <c r="F2564" i="6" s="1"/>
  <c r="P2565" i="6"/>
  <c r="F2565" i="6" s="1"/>
  <c r="P2566" i="6"/>
  <c r="P2567" i="6"/>
  <c r="P2568" i="6"/>
  <c r="F2568" i="6" s="1"/>
  <c r="P2569" i="6"/>
  <c r="P2570" i="6"/>
  <c r="P2571" i="6"/>
  <c r="P2572" i="6"/>
  <c r="F2572" i="6" s="1"/>
  <c r="P2573" i="6"/>
  <c r="F2573" i="6" s="1"/>
  <c r="P2574" i="6"/>
  <c r="P2575" i="6"/>
  <c r="P2576" i="6"/>
  <c r="F2576" i="6" s="1"/>
  <c r="P2577" i="6"/>
  <c r="P2578" i="6"/>
  <c r="P2579" i="6"/>
  <c r="P2580" i="6"/>
  <c r="P2581" i="6"/>
  <c r="F2581" i="6" s="1"/>
  <c r="P2582" i="6"/>
  <c r="P2583" i="6"/>
  <c r="P2584" i="6"/>
  <c r="F2584" i="6" s="1"/>
  <c r="P2585" i="6"/>
  <c r="P2586" i="6"/>
  <c r="P2587" i="6"/>
  <c r="P2588" i="6"/>
  <c r="F2588" i="6" s="1"/>
  <c r="P2589" i="6"/>
  <c r="F2589" i="6" s="1"/>
  <c r="P2590" i="6"/>
  <c r="P2591" i="6"/>
  <c r="P2592" i="6"/>
  <c r="F2592" i="6" s="1"/>
  <c r="P2593" i="6"/>
  <c r="P2594" i="6"/>
  <c r="P2595" i="6"/>
  <c r="P2596" i="6"/>
  <c r="P2597" i="6"/>
  <c r="F2597" i="6" s="1"/>
  <c r="P2598" i="6"/>
  <c r="P2599" i="6"/>
  <c r="P2600" i="6"/>
  <c r="F2600" i="6" s="1"/>
  <c r="P2601" i="6"/>
  <c r="P2602" i="6"/>
  <c r="P2603" i="6"/>
  <c r="P2604" i="6"/>
  <c r="F2604" i="6" s="1"/>
  <c r="P2605" i="6"/>
  <c r="F2605" i="6" s="1"/>
  <c r="P2606" i="6"/>
  <c r="P2607" i="6"/>
  <c r="P2608" i="6"/>
  <c r="F2608" i="6" s="1"/>
  <c r="P2609" i="6"/>
  <c r="P2610" i="6"/>
  <c r="P2611" i="6"/>
  <c r="P2612" i="6"/>
  <c r="F2612" i="6" s="1"/>
  <c r="P2613" i="6"/>
  <c r="F2613" i="6" s="1"/>
  <c r="P2614" i="6"/>
  <c r="P2615" i="6"/>
  <c r="P2616" i="6"/>
  <c r="F2616" i="6" s="1"/>
  <c r="P2617" i="6"/>
  <c r="P2618" i="6"/>
  <c r="P2619" i="6"/>
  <c r="P2620" i="6"/>
  <c r="F2620" i="6" s="1"/>
  <c r="P2621" i="6"/>
  <c r="F2621" i="6" s="1"/>
  <c r="P2622" i="6"/>
  <c r="P2623" i="6"/>
  <c r="P2624" i="6"/>
  <c r="F2624" i="6" s="1"/>
  <c r="P2625" i="6"/>
  <c r="P2626" i="6"/>
  <c r="P2627" i="6"/>
  <c r="P2628" i="6"/>
  <c r="F2628" i="6" s="1"/>
  <c r="P2629" i="6"/>
  <c r="F2629" i="6" s="1"/>
  <c r="P2630" i="6"/>
  <c r="P2631" i="6"/>
  <c r="P2632" i="6"/>
  <c r="F2632" i="6" s="1"/>
  <c r="P2633" i="6"/>
  <c r="P2634" i="6"/>
  <c r="P2635" i="6"/>
  <c r="P2636" i="6"/>
  <c r="P2637" i="6"/>
  <c r="F2637" i="6" s="1"/>
  <c r="P2638" i="6"/>
  <c r="P2639" i="6"/>
  <c r="P2640" i="6"/>
  <c r="F2640" i="6" s="1"/>
  <c r="P2641" i="6"/>
  <c r="P2642" i="6"/>
  <c r="P2643" i="6"/>
  <c r="P2644" i="6"/>
  <c r="F2644" i="6" s="1"/>
  <c r="P2645" i="6"/>
  <c r="F2645" i="6" s="1"/>
  <c r="P2646" i="6"/>
  <c r="P2647" i="6"/>
  <c r="P2648" i="6"/>
  <c r="F2648" i="6" s="1"/>
  <c r="P2649" i="6"/>
  <c r="P2650" i="6"/>
  <c r="P2651" i="6"/>
  <c r="P2652" i="6"/>
  <c r="P2653" i="6"/>
  <c r="F2653" i="6" s="1"/>
  <c r="P2654" i="6"/>
  <c r="P2655" i="6"/>
  <c r="P2656" i="6"/>
  <c r="F2656" i="6" s="1"/>
  <c r="P2657" i="6"/>
  <c r="P2658" i="6"/>
  <c r="P2659" i="6"/>
  <c r="P2660" i="6"/>
  <c r="P2661" i="6"/>
  <c r="F2661" i="6" s="1"/>
  <c r="P2662" i="6"/>
  <c r="P2663" i="6"/>
  <c r="P2664" i="6"/>
  <c r="F2664" i="6" s="1"/>
  <c r="P2665" i="6"/>
  <c r="P2666" i="6"/>
  <c r="P2667" i="6"/>
  <c r="P2668" i="6"/>
  <c r="F2668" i="6" s="1"/>
  <c r="P2669" i="6"/>
  <c r="F2669" i="6" s="1"/>
  <c r="P2670" i="6"/>
  <c r="P2671" i="6"/>
  <c r="P2672" i="6"/>
  <c r="F2672" i="6" s="1"/>
  <c r="P2673" i="6"/>
  <c r="P2674" i="6"/>
  <c r="P2675" i="6"/>
  <c r="P2676" i="6"/>
  <c r="F2676" i="6" s="1"/>
  <c r="P2677" i="6"/>
  <c r="F2677" i="6" s="1"/>
  <c r="P2678" i="6"/>
  <c r="P2679" i="6"/>
  <c r="P2680" i="6"/>
  <c r="F2680" i="6" s="1"/>
  <c r="P2681" i="6"/>
  <c r="P2682" i="6"/>
  <c r="P2683" i="6"/>
  <c r="P2684" i="6"/>
  <c r="F2684" i="6" s="1"/>
  <c r="P2685" i="6"/>
  <c r="F2685" i="6" s="1"/>
  <c r="P2686" i="6"/>
  <c r="P2687" i="6"/>
  <c r="P2688" i="6"/>
  <c r="F2688" i="6" s="1"/>
  <c r="P2689" i="6"/>
  <c r="P2690" i="6"/>
  <c r="P2691" i="6"/>
  <c r="P2692" i="6"/>
  <c r="F2692" i="6" s="1"/>
  <c r="P2693" i="6"/>
  <c r="F2693" i="6" s="1"/>
  <c r="P2694" i="6"/>
  <c r="P2695" i="6"/>
  <c r="P2696" i="6"/>
  <c r="F2696" i="6" s="1"/>
  <c r="P2697" i="6"/>
  <c r="P2698" i="6"/>
  <c r="P2699" i="6"/>
  <c r="P2700" i="6"/>
  <c r="F2700" i="6" s="1"/>
  <c r="P2701" i="6"/>
  <c r="F2701" i="6" s="1"/>
  <c r="P2702" i="6"/>
  <c r="P2703" i="6"/>
  <c r="P2704" i="6"/>
  <c r="F2704" i="6" s="1"/>
  <c r="P2705" i="6"/>
  <c r="P2706" i="6"/>
  <c r="P2707" i="6"/>
  <c r="P2708" i="6"/>
  <c r="F2708" i="6" s="1"/>
  <c r="P2709" i="6"/>
  <c r="F2709" i="6" s="1"/>
  <c r="P2710" i="6"/>
  <c r="P2711" i="6"/>
  <c r="P2712" i="6"/>
  <c r="F2712" i="6" s="1"/>
  <c r="P2713" i="6"/>
  <c r="P2714" i="6"/>
  <c r="P2715" i="6"/>
  <c r="P2716" i="6"/>
  <c r="P2717" i="6"/>
  <c r="F2717" i="6" s="1"/>
  <c r="P2718" i="6"/>
  <c r="P2719" i="6"/>
  <c r="P2720" i="6"/>
  <c r="F2720" i="6" s="1"/>
  <c r="P2721" i="6"/>
  <c r="P2722" i="6"/>
  <c r="P2723" i="6"/>
  <c r="P2724" i="6"/>
  <c r="P2725" i="6"/>
  <c r="F2725" i="6" s="1"/>
  <c r="P2726" i="6"/>
  <c r="P2727" i="6"/>
  <c r="P2728" i="6"/>
  <c r="F2728" i="6" s="1"/>
  <c r="P2729" i="6"/>
  <c r="P2730" i="6"/>
  <c r="P2731" i="6"/>
  <c r="P2732" i="6"/>
  <c r="F2732" i="6" s="1"/>
  <c r="P2733" i="6"/>
  <c r="F2733" i="6" s="1"/>
  <c r="P2734" i="6"/>
  <c r="P2735" i="6"/>
  <c r="P2736" i="6"/>
  <c r="F2736" i="6" s="1"/>
  <c r="P2737" i="6"/>
  <c r="P2738" i="6"/>
  <c r="P2739" i="6"/>
  <c r="P2740" i="6"/>
  <c r="F2740" i="6" s="1"/>
  <c r="P2741" i="6"/>
  <c r="F2741" i="6" s="1"/>
  <c r="P2742" i="6"/>
  <c r="P2743" i="6"/>
  <c r="P2744" i="6"/>
  <c r="F2744" i="6" s="1"/>
  <c r="P2745" i="6"/>
  <c r="P2746" i="6"/>
  <c r="P2747" i="6"/>
  <c r="P2748" i="6"/>
  <c r="F2748" i="6" s="1"/>
  <c r="P2749" i="6"/>
  <c r="F2749" i="6" s="1"/>
  <c r="P2750" i="6"/>
  <c r="P2751" i="6"/>
  <c r="P2752" i="6"/>
  <c r="F2752" i="6" s="1"/>
  <c r="P2753" i="6"/>
  <c r="P2754" i="6"/>
  <c r="P2755" i="6"/>
  <c r="P2756" i="6"/>
  <c r="F2756" i="6" s="1"/>
  <c r="P2757" i="6"/>
  <c r="F2757" i="6" s="1"/>
  <c r="P2758" i="6"/>
  <c r="P2759" i="6"/>
  <c r="P2760" i="6"/>
  <c r="F2760" i="6" s="1"/>
  <c r="P2761" i="6"/>
  <c r="P2762" i="6"/>
  <c r="P2763" i="6"/>
  <c r="P2764" i="6"/>
  <c r="F2764" i="6" s="1"/>
  <c r="P2765" i="6"/>
  <c r="F2765" i="6" s="1"/>
  <c r="P2766" i="6"/>
  <c r="P2767" i="6"/>
  <c r="P2768" i="6"/>
  <c r="F2768" i="6" s="1"/>
  <c r="P2769" i="6"/>
  <c r="P2770" i="6"/>
  <c r="P2771" i="6"/>
  <c r="P2772" i="6"/>
  <c r="P2773" i="6"/>
  <c r="F2773" i="6" s="1"/>
  <c r="P2774" i="6"/>
  <c r="P2775" i="6"/>
  <c r="P2776" i="6"/>
  <c r="F2776" i="6" s="1"/>
  <c r="P2777" i="6"/>
  <c r="P2778" i="6"/>
  <c r="P2779" i="6"/>
  <c r="P2780" i="6"/>
  <c r="F2780" i="6" s="1"/>
  <c r="P2781" i="6"/>
  <c r="F2781" i="6" s="1"/>
  <c r="P2782" i="6"/>
  <c r="P2783" i="6"/>
  <c r="P2784" i="6"/>
  <c r="F2784" i="6" s="1"/>
  <c r="P2785" i="6"/>
  <c r="P2786" i="6"/>
  <c r="P2787" i="6"/>
  <c r="P2788" i="6"/>
  <c r="F2788" i="6" s="1"/>
  <c r="P2789" i="6"/>
  <c r="F2789" i="6" s="1"/>
  <c r="P2790" i="6"/>
  <c r="P2791" i="6"/>
  <c r="P2792" i="6"/>
  <c r="F2792" i="6" s="1"/>
  <c r="P2793" i="6"/>
  <c r="P2794" i="6"/>
  <c r="P2795" i="6"/>
  <c r="P2796" i="6"/>
  <c r="F2796" i="6" s="1"/>
  <c r="P2797" i="6"/>
  <c r="F2797" i="6" s="1"/>
  <c r="P2798" i="6"/>
  <c r="P2799" i="6"/>
  <c r="P2800" i="6"/>
  <c r="F2800" i="6" s="1"/>
  <c r="P2801" i="6"/>
  <c r="P2802" i="6"/>
  <c r="P2803" i="6"/>
  <c r="P2804" i="6"/>
  <c r="F2804" i="6" s="1"/>
  <c r="P2805" i="6"/>
  <c r="F2805" i="6" s="1"/>
  <c r="P2806" i="6"/>
  <c r="P2807" i="6"/>
  <c r="P2808" i="6"/>
  <c r="F2808" i="6" s="1"/>
  <c r="P2809" i="6"/>
  <c r="P2810" i="6"/>
  <c r="P2811" i="6"/>
  <c r="P2812" i="6"/>
  <c r="F2812" i="6" s="1"/>
  <c r="P2813" i="6"/>
  <c r="F2813" i="6" s="1"/>
  <c r="P2814" i="6"/>
  <c r="P2815" i="6"/>
  <c r="P2816" i="6"/>
  <c r="F2816" i="6" s="1"/>
  <c r="P2817" i="6"/>
  <c r="P2818" i="6"/>
  <c r="P2819" i="6"/>
  <c r="P2820" i="6"/>
  <c r="F2820" i="6" s="1"/>
  <c r="P2821" i="6"/>
  <c r="F2821" i="6" s="1"/>
  <c r="P2822" i="6"/>
  <c r="P2823" i="6"/>
  <c r="P2824" i="6"/>
  <c r="F2824" i="6" s="1"/>
  <c r="P2825" i="6"/>
  <c r="P2826" i="6"/>
  <c r="P2827" i="6"/>
  <c r="P2828" i="6"/>
  <c r="F2828" i="6" s="1"/>
  <c r="P2829" i="6"/>
  <c r="F2829" i="6" s="1"/>
  <c r="P2830" i="6"/>
  <c r="P2831" i="6"/>
  <c r="P2832" i="6"/>
  <c r="F2832" i="6" s="1"/>
  <c r="P2833" i="6"/>
  <c r="P2834" i="6"/>
  <c r="P2835" i="6"/>
  <c r="P2836" i="6"/>
  <c r="F2836" i="6" s="1"/>
  <c r="P2837" i="6"/>
  <c r="F2837" i="6" s="1"/>
  <c r="P2838" i="6"/>
  <c r="P2839" i="6"/>
  <c r="P2840" i="6"/>
  <c r="F2840" i="6" s="1"/>
  <c r="P2841" i="6"/>
  <c r="P2842" i="6"/>
  <c r="P2843" i="6"/>
  <c r="P2844" i="6"/>
  <c r="F2844" i="6" s="1"/>
  <c r="P2845" i="6"/>
  <c r="F2845" i="6" s="1"/>
  <c r="P2846" i="6"/>
  <c r="P2847" i="6"/>
  <c r="P2848" i="6"/>
  <c r="F2848" i="6" s="1"/>
  <c r="P2849" i="6"/>
  <c r="P2850" i="6"/>
  <c r="P2851" i="6"/>
  <c r="P2852" i="6"/>
  <c r="F2852" i="6" s="1"/>
  <c r="P2853" i="6"/>
  <c r="F2853" i="6" s="1"/>
  <c r="P2854" i="6"/>
  <c r="P2855" i="6"/>
  <c r="P2856" i="6"/>
  <c r="F2856" i="6" s="1"/>
  <c r="P2857" i="6"/>
  <c r="P2858" i="6"/>
  <c r="P2859" i="6"/>
  <c r="P2860" i="6"/>
  <c r="F2860" i="6" s="1"/>
  <c r="P2861" i="6"/>
  <c r="F2861" i="6" s="1"/>
  <c r="P2862" i="6"/>
  <c r="P2863" i="6"/>
  <c r="P2864" i="6"/>
  <c r="P2865" i="6"/>
  <c r="P2866" i="6"/>
  <c r="P2867" i="6"/>
  <c r="P2868" i="6"/>
  <c r="P2869" i="6"/>
  <c r="F2869" i="6" s="1"/>
  <c r="P2870" i="6"/>
  <c r="P2871" i="6"/>
  <c r="P2872" i="6"/>
  <c r="F2872" i="6" s="1"/>
  <c r="P2873" i="6"/>
  <c r="P2874" i="6"/>
  <c r="P2875" i="6"/>
  <c r="P2876" i="6"/>
  <c r="F2876" i="6" s="1"/>
  <c r="P2877" i="6"/>
  <c r="F2877" i="6" s="1"/>
  <c r="P2878" i="6"/>
  <c r="P2879" i="6"/>
  <c r="P2880" i="6"/>
  <c r="F2880" i="6" s="1"/>
  <c r="P2881" i="6"/>
  <c r="P2882" i="6"/>
  <c r="P2883" i="6"/>
  <c r="P2884" i="6"/>
  <c r="P2885" i="6"/>
  <c r="F2885" i="6" s="1"/>
  <c r="P2886" i="6"/>
  <c r="P2887" i="6"/>
  <c r="P2888" i="6"/>
  <c r="F2888" i="6" s="1"/>
  <c r="P2889" i="6"/>
  <c r="P2890" i="6"/>
  <c r="P2891" i="6"/>
  <c r="P2892" i="6"/>
  <c r="F2892" i="6" s="1"/>
  <c r="P2893" i="6"/>
  <c r="F2893" i="6" s="1"/>
  <c r="P2894" i="6"/>
  <c r="P2895" i="6"/>
  <c r="P2896" i="6"/>
  <c r="F2896" i="6" s="1"/>
  <c r="P2897" i="6"/>
  <c r="P2898" i="6"/>
  <c r="P2899" i="6"/>
  <c r="P2900" i="6"/>
  <c r="F2900" i="6" s="1"/>
  <c r="P2901" i="6"/>
  <c r="F2901" i="6" s="1"/>
  <c r="P2902" i="6"/>
  <c r="P2903" i="6"/>
  <c r="P2904" i="6"/>
  <c r="F2904" i="6" s="1"/>
  <c r="P2905" i="6"/>
  <c r="P2906" i="6"/>
  <c r="P2907" i="6"/>
  <c r="P2908" i="6"/>
  <c r="F2908" i="6" s="1"/>
  <c r="P2909" i="6"/>
  <c r="F2909" i="6" s="1"/>
  <c r="P2910" i="6"/>
  <c r="P2911" i="6"/>
  <c r="P2912" i="6"/>
  <c r="F2912" i="6" s="1"/>
  <c r="P2913" i="6"/>
  <c r="P2914" i="6"/>
  <c r="P2915" i="6"/>
  <c r="P2916" i="6"/>
  <c r="F2916" i="6" s="1"/>
  <c r="P2917" i="6"/>
  <c r="F2917" i="6" s="1"/>
  <c r="P2918" i="6"/>
  <c r="P2919" i="6"/>
  <c r="P2920" i="6"/>
  <c r="F2920" i="6" s="1"/>
  <c r="P2921" i="6"/>
  <c r="P2922" i="6"/>
  <c r="P2923" i="6"/>
  <c r="P2924" i="6"/>
  <c r="P2925" i="6"/>
  <c r="F2925" i="6" s="1"/>
  <c r="P2926" i="6"/>
  <c r="P2927" i="6"/>
  <c r="P2928" i="6"/>
  <c r="F2928" i="6" s="1"/>
  <c r="P2929" i="6"/>
  <c r="P2930" i="6"/>
  <c r="P2931" i="6"/>
  <c r="P2932" i="6"/>
  <c r="F2932" i="6" s="1"/>
  <c r="P2933" i="6"/>
  <c r="F2933" i="6" s="1"/>
  <c r="P2934" i="6"/>
  <c r="P2935" i="6"/>
  <c r="P2936" i="6"/>
  <c r="F2936" i="6" s="1"/>
  <c r="P2937" i="6"/>
  <c r="P2938" i="6"/>
  <c r="P2939" i="6"/>
  <c r="P2940" i="6"/>
  <c r="F2940" i="6" s="1"/>
  <c r="P2941" i="6"/>
  <c r="F2941" i="6" s="1"/>
  <c r="P2942" i="6"/>
  <c r="P2943" i="6"/>
  <c r="P2944" i="6"/>
  <c r="F2944" i="6" s="1"/>
  <c r="P2945" i="6"/>
  <c r="P2946" i="6"/>
  <c r="P2947" i="6"/>
  <c r="P2948" i="6"/>
  <c r="F2948" i="6" s="1"/>
  <c r="P2949" i="6"/>
  <c r="F2949" i="6" s="1"/>
  <c r="P2950" i="6"/>
  <c r="P2951" i="6"/>
  <c r="P2952" i="6"/>
  <c r="F2952" i="6" s="1"/>
  <c r="P2953" i="6"/>
  <c r="P2954" i="6"/>
  <c r="P2955" i="6"/>
  <c r="P2956" i="6"/>
  <c r="F2956" i="6" s="1"/>
  <c r="P2957" i="6"/>
  <c r="F2957" i="6" s="1"/>
  <c r="P2958" i="6"/>
  <c r="P2959" i="6"/>
  <c r="P2960" i="6"/>
  <c r="F2960" i="6" s="1"/>
  <c r="P2961" i="6"/>
  <c r="P2962" i="6"/>
  <c r="P2963" i="6"/>
  <c r="P2964" i="6"/>
  <c r="F2964" i="6" s="1"/>
  <c r="P2965" i="6"/>
  <c r="F2965" i="6" s="1"/>
  <c r="P2966" i="6"/>
  <c r="P2967" i="6"/>
  <c r="P2968" i="6"/>
  <c r="F2968" i="6" s="1"/>
  <c r="P2969" i="6"/>
  <c r="P2970" i="6"/>
  <c r="P2971" i="6"/>
  <c r="P2972" i="6"/>
  <c r="F2972" i="6" s="1"/>
  <c r="P2973" i="6"/>
  <c r="F2973" i="6" s="1"/>
  <c r="P2974" i="6"/>
  <c r="P2975" i="6"/>
  <c r="P2976" i="6"/>
  <c r="F2976" i="6" s="1"/>
  <c r="P2977" i="6"/>
  <c r="P2978" i="6"/>
  <c r="P2979" i="6"/>
  <c r="P2980" i="6"/>
  <c r="F2980" i="6" s="1"/>
  <c r="P2981" i="6"/>
  <c r="F2981" i="6" s="1"/>
  <c r="P2982" i="6"/>
  <c r="P2983" i="6"/>
  <c r="P2984" i="6"/>
  <c r="F2984" i="6" s="1"/>
  <c r="P2985" i="6"/>
  <c r="P2986" i="6"/>
  <c r="P2987" i="6"/>
  <c r="P2988" i="6"/>
  <c r="F2988" i="6" s="1"/>
  <c r="P2989" i="6"/>
  <c r="F2989" i="6" s="1"/>
  <c r="P2990" i="6"/>
  <c r="P2991" i="6"/>
  <c r="P2992" i="6"/>
  <c r="F2992" i="6" s="1"/>
  <c r="P2993" i="6"/>
  <c r="P2994" i="6"/>
  <c r="P2995" i="6"/>
  <c r="P2996" i="6"/>
  <c r="F2996" i="6" s="1"/>
  <c r="P2997" i="6"/>
  <c r="F2997" i="6" s="1"/>
  <c r="P2998" i="6"/>
  <c r="P2999" i="6"/>
  <c r="P3000" i="6"/>
  <c r="F3000" i="6" s="1"/>
  <c r="P3001" i="6"/>
  <c r="P3002" i="6"/>
  <c r="P3003" i="6"/>
  <c r="P3004" i="6"/>
  <c r="F3004" i="6" s="1"/>
  <c r="P3005" i="6"/>
  <c r="F3005" i="6" s="1"/>
  <c r="P3006" i="6"/>
  <c r="P3007" i="6"/>
  <c r="P3008" i="6"/>
  <c r="F3008" i="6" s="1"/>
  <c r="P3009" i="6"/>
  <c r="P3010" i="6"/>
  <c r="P3011" i="6"/>
  <c r="P3012" i="6"/>
  <c r="F3012" i="6" s="1"/>
  <c r="P3013" i="6"/>
  <c r="F3013" i="6" s="1"/>
  <c r="P3014" i="6"/>
  <c r="P3015" i="6"/>
  <c r="P3016" i="6"/>
  <c r="F3016" i="6" s="1"/>
  <c r="P3017" i="6"/>
  <c r="P3018" i="6"/>
  <c r="P3019" i="6"/>
  <c r="P3020" i="6"/>
  <c r="F3020" i="6" s="1"/>
  <c r="P3021" i="6"/>
  <c r="F3021" i="6" s="1"/>
  <c r="P3022" i="6"/>
  <c r="P3023" i="6"/>
  <c r="P3024" i="6"/>
  <c r="F3024" i="6" s="1"/>
  <c r="P3025" i="6"/>
  <c r="P3026" i="6"/>
  <c r="P3027" i="6"/>
  <c r="P3028" i="6"/>
  <c r="F3028" i="6" s="1"/>
  <c r="P3029" i="6"/>
  <c r="F3029" i="6" s="1"/>
  <c r="P3030" i="6"/>
  <c r="P3031" i="6"/>
  <c r="P3032" i="6"/>
  <c r="F3032" i="6" s="1"/>
  <c r="P3033" i="6"/>
  <c r="P3034" i="6"/>
  <c r="P3035" i="6"/>
  <c r="P3036" i="6"/>
  <c r="F3036" i="6" s="1"/>
  <c r="P3037" i="6"/>
  <c r="F3037" i="6" s="1"/>
  <c r="P3038" i="6"/>
  <c r="P3039" i="6"/>
  <c r="P3040" i="6"/>
  <c r="F3040" i="6" s="1"/>
  <c r="P3041" i="6"/>
  <c r="P3042" i="6"/>
  <c r="P3043" i="6"/>
  <c r="P3044" i="6"/>
  <c r="F3044" i="6" s="1"/>
  <c r="P3045" i="6"/>
  <c r="F3045" i="6" s="1"/>
  <c r="P3046" i="6"/>
  <c r="P3047" i="6"/>
  <c r="P3048" i="6"/>
  <c r="F3048" i="6" s="1"/>
  <c r="P3049" i="6"/>
  <c r="P3050" i="6"/>
  <c r="P3051" i="6"/>
  <c r="P3052" i="6"/>
  <c r="F3052" i="6" s="1"/>
  <c r="P3053" i="6"/>
  <c r="F3053" i="6" s="1"/>
  <c r="P3054" i="6"/>
  <c r="P3055" i="6"/>
  <c r="P3056" i="6"/>
  <c r="F3056" i="6" s="1"/>
  <c r="P3057" i="6"/>
  <c r="P3058" i="6"/>
  <c r="P3059" i="6"/>
  <c r="P3060" i="6"/>
  <c r="F3060" i="6" s="1"/>
  <c r="P3061" i="6"/>
  <c r="F3061" i="6" s="1"/>
  <c r="P3062" i="6"/>
  <c r="P3063" i="6"/>
  <c r="P3064" i="6"/>
  <c r="F3064" i="6" s="1"/>
  <c r="P3065" i="6"/>
  <c r="P3066" i="6"/>
  <c r="P3067" i="6"/>
  <c r="P3068" i="6"/>
  <c r="P3069" i="6"/>
  <c r="F3069" i="6" s="1"/>
  <c r="P3070" i="6"/>
  <c r="P3071" i="6"/>
  <c r="P3072" i="6"/>
  <c r="F3072" i="6" s="1"/>
  <c r="P3073" i="6"/>
  <c r="P3074" i="6"/>
  <c r="P3075" i="6"/>
  <c r="P3076" i="6"/>
  <c r="P3077" i="6"/>
  <c r="F3077" i="6" s="1"/>
  <c r="P3078" i="6"/>
  <c r="P3079" i="6"/>
  <c r="P3080" i="6"/>
  <c r="F3080" i="6" s="1"/>
  <c r="P3081" i="6"/>
  <c r="P3082" i="6"/>
  <c r="P3083" i="6"/>
  <c r="P3084" i="6"/>
  <c r="P3085" i="6"/>
  <c r="F3085" i="6" s="1"/>
  <c r="P3086" i="6"/>
  <c r="P3087" i="6"/>
  <c r="P3088" i="6"/>
  <c r="F3088" i="6" s="1"/>
  <c r="P3089" i="6"/>
  <c r="P3090" i="6"/>
  <c r="P3091" i="6"/>
  <c r="P3092" i="6"/>
  <c r="P3093" i="6"/>
  <c r="F3093" i="6" s="1"/>
  <c r="P3094" i="6"/>
  <c r="P3095" i="6"/>
  <c r="P3096" i="6"/>
  <c r="F3096" i="6" s="1"/>
  <c r="P3097" i="6"/>
  <c r="P3098" i="6"/>
  <c r="P3099" i="6"/>
  <c r="P3100" i="6"/>
  <c r="F3100" i="6" s="1"/>
  <c r="P3101" i="6"/>
  <c r="F3101" i="6" s="1"/>
  <c r="P3102" i="6"/>
  <c r="P3103" i="6"/>
  <c r="P3104" i="6"/>
  <c r="F3104" i="6" s="1"/>
  <c r="P3105" i="6"/>
  <c r="P3106" i="6"/>
  <c r="P3107" i="6"/>
  <c r="P3108" i="6"/>
  <c r="F3108" i="6" s="1"/>
  <c r="P3109" i="6"/>
  <c r="F3109" i="6" s="1"/>
  <c r="P3110" i="6"/>
  <c r="P3111" i="6"/>
  <c r="P3112" i="6"/>
  <c r="F3112" i="6" s="1"/>
  <c r="P3113" i="6"/>
  <c r="P3114" i="6"/>
  <c r="P3115" i="6"/>
  <c r="P3116" i="6"/>
  <c r="F3116" i="6" s="1"/>
  <c r="P3117" i="6"/>
  <c r="F3117" i="6" s="1"/>
  <c r="P3118" i="6"/>
  <c r="P3119" i="6"/>
  <c r="P3120" i="6"/>
  <c r="F3120" i="6" s="1"/>
  <c r="P3121" i="6"/>
  <c r="P3122" i="6"/>
  <c r="P3123" i="6"/>
  <c r="P3124" i="6"/>
  <c r="F3124" i="6" s="1"/>
  <c r="P3125" i="6"/>
  <c r="F3125" i="6" s="1"/>
  <c r="P3126" i="6"/>
  <c r="P3127" i="6"/>
  <c r="P3128" i="6"/>
  <c r="F3128" i="6" s="1"/>
  <c r="P3129" i="6"/>
  <c r="P3130" i="6"/>
  <c r="P3131" i="6"/>
  <c r="P3132" i="6"/>
  <c r="F3132" i="6" s="1"/>
  <c r="P3133" i="6"/>
  <c r="F3133" i="6" s="1"/>
  <c r="P3134" i="6"/>
  <c r="P3135" i="6"/>
  <c r="P3136" i="6"/>
  <c r="F3136" i="6" s="1"/>
  <c r="P3137" i="6"/>
  <c r="P3138" i="6"/>
  <c r="P3139" i="6"/>
  <c r="P3140" i="6"/>
  <c r="F3140" i="6" s="1"/>
  <c r="P3141" i="6"/>
  <c r="F3141" i="6" s="1"/>
  <c r="P3142" i="6"/>
  <c r="P3143" i="6"/>
  <c r="P3144" i="6"/>
  <c r="F3144" i="6" s="1"/>
  <c r="P3145" i="6"/>
  <c r="P3146" i="6"/>
  <c r="P3147" i="6"/>
  <c r="P3148" i="6"/>
  <c r="F3148" i="6" s="1"/>
  <c r="P3149" i="6"/>
  <c r="F3149" i="6" s="1"/>
  <c r="P3150" i="6"/>
  <c r="P3151" i="6"/>
  <c r="P3152" i="6"/>
  <c r="F3152" i="6" s="1"/>
  <c r="P3153" i="6"/>
  <c r="P3154" i="6"/>
  <c r="P3155" i="6"/>
  <c r="P3156" i="6"/>
  <c r="F3156" i="6" s="1"/>
  <c r="P3157" i="6"/>
  <c r="F3157" i="6" s="1"/>
  <c r="P3158" i="6"/>
  <c r="P3159" i="6"/>
  <c r="P3160" i="6"/>
  <c r="F3160" i="6" s="1"/>
  <c r="P3161" i="6"/>
  <c r="P3162" i="6"/>
  <c r="P3163" i="6"/>
  <c r="P3164" i="6"/>
  <c r="F3164" i="6" s="1"/>
  <c r="P3165" i="6"/>
  <c r="F3165" i="6" s="1"/>
  <c r="P3166" i="6"/>
  <c r="P3167" i="6"/>
  <c r="P3168" i="6"/>
  <c r="F3168" i="6" s="1"/>
  <c r="P3169" i="6"/>
  <c r="P3170" i="6"/>
  <c r="P3171" i="6"/>
  <c r="P3172" i="6"/>
  <c r="F3172" i="6" s="1"/>
  <c r="P3173" i="6"/>
  <c r="F3173" i="6" s="1"/>
  <c r="P3174" i="6"/>
  <c r="P3175" i="6"/>
  <c r="P3176" i="6"/>
  <c r="F3176" i="6" s="1"/>
  <c r="P3177" i="6"/>
  <c r="P3178" i="6"/>
  <c r="P3179" i="6"/>
  <c r="P3180" i="6"/>
  <c r="F3180" i="6" s="1"/>
  <c r="P3181" i="6"/>
  <c r="F3181" i="6" s="1"/>
  <c r="P3182" i="6"/>
  <c r="P3183" i="6"/>
  <c r="P3184" i="6"/>
  <c r="F3184" i="6" s="1"/>
  <c r="P3185" i="6"/>
  <c r="P3186" i="6"/>
  <c r="P3187" i="6"/>
  <c r="P3188" i="6"/>
  <c r="P3189" i="6"/>
  <c r="F3189" i="6" s="1"/>
  <c r="P3190" i="6"/>
  <c r="P3191" i="6"/>
  <c r="P3192" i="6"/>
  <c r="F3192" i="6" s="1"/>
  <c r="P3193" i="6"/>
  <c r="P3194" i="6"/>
  <c r="P3195" i="6"/>
  <c r="P3196" i="6"/>
  <c r="F3196" i="6" s="1"/>
  <c r="P3197" i="6"/>
  <c r="F3197" i="6" s="1"/>
  <c r="P3198" i="6"/>
  <c r="P3199" i="6"/>
  <c r="P3200" i="6"/>
  <c r="F3200" i="6" s="1"/>
  <c r="P3201" i="6"/>
  <c r="P3202" i="6"/>
  <c r="P3203" i="6"/>
  <c r="P3204" i="6"/>
  <c r="F3204" i="6" s="1"/>
  <c r="P3205" i="6"/>
  <c r="F3205" i="6" s="1"/>
  <c r="P3206" i="6"/>
  <c r="P3207" i="6"/>
  <c r="P3208" i="6"/>
  <c r="F3208" i="6" s="1"/>
  <c r="P3209" i="6"/>
  <c r="P3210" i="6"/>
  <c r="P3211" i="6"/>
  <c r="P3212" i="6"/>
  <c r="F3212" i="6" s="1"/>
  <c r="P3213" i="6"/>
  <c r="F3213" i="6" s="1"/>
  <c r="P3214" i="6"/>
  <c r="P3215" i="6"/>
  <c r="P3216" i="6"/>
  <c r="F3216" i="6" s="1"/>
  <c r="P3217" i="6"/>
  <c r="P3218" i="6"/>
  <c r="P3219" i="6"/>
  <c r="P3220" i="6"/>
  <c r="F3220" i="6" s="1"/>
  <c r="P3221" i="6"/>
  <c r="F3221" i="6" s="1"/>
  <c r="P3222" i="6"/>
  <c r="P3223" i="6"/>
  <c r="P3224" i="6"/>
  <c r="F3224" i="6" s="1"/>
  <c r="P3225" i="6"/>
  <c r="P3226" i="6"/>
  <c r="P3227" i="6"/>
  <c r="P3228" i="6"/>
  <c r="F3228" i="6" s="1"/>
  <c r="P3229" i="6"/>
  <c r="F3229" i="6" s="1"/>
  <c r="P3230" i="6"/>
  <c r="P3231" i="6"/>
  <c r="P3232" i="6"/>
  <c r="F3232" i="6" s="1"/>
  <c r="P3233" i="6"/>
  <c r="P3234" i="6"/>
  <c r="P3235" i="6"/>
  <c r="P3236" i="6"/>
  <c r="F3236" i="6" s="1"/>
  <c r="P3237" i="6"/>
  <c r="F3237" i="6" s="1"/>
  <c r="P3238" i="6"/>
  <c r="P3239" i="6"/>
  <c r="P3240" i="6"/>
  <c r="F3240" i="6" s="1"/>
  <c r="P3241" i="6"/>
  <c r="P3242" i="6"/>
  <c r="P3243" i="6"/>
  <c r="P3244" i="6"/>
  <c r="F3244" i="6" s="1"/>
  <c r="P3245" i="6"/>
  <c r="F3245" i="6" s="1"/>
  <c r="P3246" i="6"/>
  <c r="P3247" i="6"/>
  <c r="P3248" i="6"/>
  <c r="F3248" i="6" s="1"/>
  <c r="P3249" i="6"/>
  <c r="P3250" i="6"/>
  <c r="P3251" i="6"/>
  <c r="P3252" i="6"/>
  <c r="F3252" i="6" s="1"/>
  <c r="P3253" i="6"/>
  <c r="F3253" i="6" s="1"/>
  <c r="P3254" i="6"/>
  <c r="P3255" i="6"/>
  <c r="P3256" i="6"/>
  <c r="F3256" i="6" s="1"/>
  <c r="P3257" i="6"/>
  <c r="P3258" i="6"/>
  <c r="P3259" i="6"/>
  <c r="P3260" i="6"/>
  <c r="F3260" i="6" s="1"/>
  <c r="P3261" i="6"/>
  <c r="F3261" i="6" s="1"/>
  <c r="P3262" i="6"/>
  <c r="P3263" i="6"/>
  <c r="P3264" i="6"/>
  <c r="F3264" i="6" s="1"/>
  <c r="P3265" i="6"/>
  <c r="P3266" i="6"/>
  <c r="P3267" i="6"/>
  <c r="P3268" i="6"/>
  <c r="F3268" i="6" s="1"/>
  <c r="P3269" i="6"/>
  <c r="F3269" i="6" s="1"/>
  <c r="P3270" i="6"/>
  <c r="P3271" i="6"/>
  <c r="P3272" i="6"/>
  <c r="F3272" i="6" s="1"/>
  <c r="P3273" i="6"/>
  <c r="P3274" i="6"/>
  <c r="P3275" i="6"/>
  <c r="P3276" i="6"/>
  <c r="F3276" i="6" s="1"/>
  <c r="P3277" i="6"/>
  <c r="F3277" i="6" s="1"/>
  <c r="P3278" i="6"/>
  <c r="P3279" i="6"/>
  <c r="P3280" i="6"/>
  <c r="F3280" i="6" s="1"/>
  <c r="P3281" i="6"/>
  <c r="P3282" i="6"/>
  <c r="P3283" i="6"/>
  <c r="P3284" i="6"/>
  <c r="F3284" i="6" s="1"/>
  <c r="P3285" i="6"/>
  <c r="F3285" i="6" s="1"/>
  <c r="P3286" i="6"/>
  <c r="P3287" i="6"/>
  <c r="P3288" i="6"/>
  <c r="F3288" i="6" s="1"/>
  <c r="P3289" i="6"/>
  <c r="P3290" i="6"/>
  <c r="P3291" i="6"/>
  <c r="P3292" i="6"/>
  <c r="F3292" i="6" s="1"/>
  <c r="P3293" i="6"/>
  <c r="F3293" i="6" s="1"/>
  <c r="P3294" i="6"/>
  <c r="P3295" i="6"/>
  <c r="P3296" i="6"/>
  <c r="P3297" i="6"/>
  <c r="P3298" i="6"/>
  <c r="P3299" i="6"/>
  <c r="P3300" i="6"/>
  <c r="F3300" i="6" s="1"/>
  <c r="P3301" i="6"/>
  <c r="F3301" i="6" s="1"/>
  <c r="P3302" i="6"/>
  <c r="P3303" i="6"/>
  <c r="P3304" i="6"/>
  <c r="F3304" i="6" s="1"/>
  <c r="P3305" i="6"/>
  <c r="P3306" i="6"/>
  <c r="P3307" i="6"/>
  <c r="P3308" i="6"/>
  <c r="P3309" i="6"/>
  <c r="F3309" i="6" s="1"/>
  <c r="P3310" i="6"/>
  <c r="P3311" i="6"/>
  <c r="P3312" i="6"/>
  <c r="F3312" i="6" s="1"/>
  <c r="P3313" i="6"/>
  <c r="P3314" i="6"/>
  <c r="P3315" i="6"/>
  <c r="P3316" i="6"/>
  <c r="F3316" i="6" s="1"/>
  <c r="P3317" i="6"/>
  <c r="F3317" i="6" s="1"/>
  <c r="P3318" i="6"/>
  <c r="P3319" i="6"/>
  <c r="P3320" i="6"/>
  <c r="F3320" i="6" s="1"/>
  <c r="P3321" i="6"/>
  <c r="P3322" i="6"/>
  <c r="P3323" i="6"/>
  <c r="P3324" i="6"/>
  <c r="P3325" i="6"/>
  <c r="F3325" i="6" s="1"/>
  <c r="P3326" i="6"/>
  <c r="P3327" i="6"/>
  <c r="P3328" i="6"/>
  <c r="F3328" i="6" s="1"/>
  <c r="P3329" i="6"/>
  <c r="P3330" i="6"/>
  <c r="P3331" i="6"/>
  <c r="P3332" i="6"/>
  <c r="F3332" i="6" s="1"/>
  <c r="P3333" i="6"/>
  <c r="F3333" i="6" s="1"/>
  <c r="P3334" i="6"/>
  <c r="P3335" i="6"/>
  <c r="P3336" i="6"/>
  <c r="F3336" i="6" s="1"/>
  <c r="P3337" i="6"/>
  <c r="P3338" i="6"/>
  <c r="P3339" i="6"/>
  <c r="P3340" i="6"/>
  <c r="F3340" i="6" s="1"/>
  <c r="P3341" i="6"/>
  <c r="F3341" i="6" s="1"/>
  <c r="P3342" i="6"/>
  <c r="P3343" i="6"/>
  <c r="P3344" i="6"/>
  <c r="F3344" i="6" s="1"/>
  <c r="P3345" i="6"/>
  <c r="P3346" i="6"/>
  <c r="P3347" i="6"/>
  <c r="P3348" i="6"/>
  <c r="F3348" i="6" s="1"/>
  <c r="P3349" i="6"/>
  <c r="F3349" i="6" s="1"/>
  <c r="P3350" i="6"/>
  <c r="P3351" i="6"/>
  <c r="P3352" i="6"/>
  <c r="F3352" i="6" s="1"/>
  <c r="P3353" i="6"/>
  <c r="P3354" i="6"/>
  <c r="P3355" i="6"/>
  <c r="P3356" i="6"/>
  <c r="F3356" i="6" s="1"/>
  <c r="P3357" i="6"/>
  <c r="F3357" i="6" s="1"/>
  <c r="P3358" i="6"/>
  <c r="P3359" i="6"/>
  <c r="P3360" i="6"/>
  <c r="F3360" i="6" s="1"/>
  <c r="P3361" i="6"/>
  <c r="P3362" i="6"/>
  <c r="P3363" i="6"/>
  <c r="P3364" i="6"/>
  <c r="F3364" i="6" s="1"/>
  <c r="P3365" i="6"/>
  <c r="F3365" i="6" s="1"/>
  <c r="P3366" i="6"/>
  <c r="P3367" i="6"/>
  <c r="P3368" i="6"/>
  <c r="F3368" i="6" s="1"/>
  <c r="P3369" i="6"/>
  <c r="P3370" i="6"/>
  <c r="P3371" i="6"/>
  <c r="P3372" i="6"/>
  <c r="F3372" i="6" s="1"/>
  <c r="P3373" i="6"/>
  <c r="F3373" i="6" s="1"/>
  <c r="P3374" i="6"/>
  <c r="P3375" i="6"/>
  <c r="P3376" i="6"/>
  <c r="F3376" i="6" s="1"/>
  <c r="P3377" i="6"/>
  <c r="P3378" i="6"/>
  <c r="P3379" i="6"/>
  <c r="P3380" i="6"/>
  <c r="P3381" i="6"/>
  <c r="F3381" i="6" s="1"/>
  <c r="P3382" i="6"/>
  <c r="P3383" i="6"/>
  <c r="P3384" i="6"/>
  <c r="F3384" i="6" s="1"/>
  <c r="P3385" i="6"/>
  <c r="P3386" i="6"/>
  <c r="P3387" i="6"/>
  <c r="P3388" i="6"/>
  <c r="P3389" i="6"/>
  <c r="F3389" i="6" s="1"/>
  <c r="P3390" i="6"/>
  <c r="P3391" i="6"/>
  <c r="P3392" i="6"/>
  <c r="F3392" i="6" s="1"/>
  <c r="P3393" i="6"/>
  <c r="P3394" i="6"/>
  <c r="P3395" i="6"/>
  <c r="P3396" i="6"/>
  <c r="F3396" i="6" s="1"/>
  <c r="P3397" i="6"/>
  <c r="F3397" i="6" s="1"/>
  <c r="P3398" i="6"/>
  <c r="P3399" i="6"/>
  <c r="P3400" i="6"/>
  <c r="F3400" i="6" s="1"/>
  <c r="P3401" i="6"/>
  <c r="P3402" i="6"/>
  <c r="P3403" i="6"/>
  <c r="P3404" i="6"/>
  <c r="F3404" i="6" s="1"/>
  <c r="P3405" i="6"/>
  <c r="F3405" i="6" s="1"/>
  <c r="P3406" i="6"/>
  <c r="P3407" i="6"/>
  <c r="P3408" i="6"/>
  <c r="F3408" i="6" s="1"/>
  <c r="P3409" i="6"/>
  <c r="P3410" i="6"/>
  <c r="P3411" i="6"/>
  <c r="P3412" i="6"/>
  <c r="F3412" i="6" s="1"/>
  <c r="P3413" i="6"/>
  <c r="F3413" i="6" s="1"/>
  <c r="P3414" i="6"/>
  <c r="P3415" i="6"/>
  <c r="P3416" i="6"/>
  <c r="F3416" i="6" s="1"/>
  <c r="P3417" i="6"/>
  <c r="P3418" i="6"/>
  <c r="P3419" i="6"/>
  <c r="P3420" i="6"/>
  <c r="F3420" i="6" s="1"/>
  <c r="P3421" i="6"/>
  <c r="F3421" i="6" s="1"/>
  <c r="P3422" i="6"/>
  <c r="P3423" i="6"/>
  <c r="P3424" i="6"/>
  <c r="P3425" i="6"/>
  <c r="P3426" i="6"/>
  <c r="P3427" i="6"/>
  <c r="P3428" i="6"/>
  <c r="F3428" i="6" s="1"/>
  <c r="P3429" i="6"/>
  <c r="F3429" i="6" s="1"/>
  <c r="P3430" i="6"/>
  <c r="P3431" i="6"/>
  <c r="P3432" i="6"/>
  <c r="F3432" i="6" s="1"/>
  <c r="P3433" i="6"/>
  <c r="P3434" i="6"/>
  <c r="P3435" i="6"/>
  <c r="P3436" i="6"/>
  <c r="F3436" i="6" s="1"/>
  <c r="P3437" i="6"/>
  <c r="F3437" i="6" s="1"/>
  <c r="P3438" i="6"/>
  <c r="P3439" i="6"/>
  <c r="P3440" i="6"/>
  <c r="F3440" i="6" s="1"/>
  <c r="P3441" i="6"/>
  <c r="P3442" i="6"/>
  <c r="P3443" i="6"/>
  <c r="P3444" i="6"/>
  <c r="F3444" i="6" s="1"/>
  <c r="P3445" i="6"/>
  <c r="F3445" i="6" s="1"/>
  <c r="P3446" i="6"/>
  <c r="P3447" i="6"/>
  <c r="P3448" i="6"/>
  <c r="F3448" i="6" s="1"/>
  <c r="P3449" i="6"/>
  <c r="P3450" i="6"/>
  <c r="P3451" i="6"/>
  <c r="P3452" i="6"/>
  <c r="F3452" i="6" s="1"/>
  <c r="P3453" i="6"/>
  <c r="F3453" i="6" s="1"/>
  <c r="P3454" i="6"/>
  <c r="P3455" i="6"/>
  <c r="P3456" i="6"/>
  <c r="F3456" i="6" s="1"/>
  <c r="P3457" i="6"/>
  <c r="P3458" i="6"/>
  <c r="P3459" i="6"/>
  <c r="P3460" i="6"/>
  <c r="F3460" i="6" s="1"/>
  <c r="P3461" i="6"/>
  <c r="F3461" i="6" s="1"/>
  <c r="P3462" i="6"/>
  <c r="P3463" i="6"/>
  <c r="P3464" i="6"/>
  <c r="F3464" i="6" s="1"/>
  <c r="P3465" i="6"/>
  <c r="P3466" i="6"/>
  <c r="P3467" i="6"/>
  <c r="P3468" i="6"/>
  <c r="P3469" i="6"/>
  <c r="F3469" i="6" s="1"/>
  <c r="P3470" i="6"/>
  <c r="P3471" i="6"/>
  <c r="P3472" i="6"/>
  <c r="F3472" i="6" s="1"/>
  <c r="P3473" i="6"/>
  <c r="P3474" i="6"/>
  <c r="P3475" i="6"/>
  <c r="P3476" i="6"/>
  <c r="F3476" i="6" s="1"/>
  <c r="P3477" i="6"/>
  <c r="F3477" i="6" s="1"/>
  <c r="P3478" i="6"/>
  <c r="P3479" i="6"/>
  <c r="P3480" i="6"/>
  <c r="F3480" i="6" s="1"/>
  <c r="P3481" i="6"/>
  <c r="P3482" i="6"/>
  <c r="P3483" i="6"/>
  <c r="P3484" i="6"/>
  <c r="F3484" i="6" s="1"/>
  <c r="P3485" i="6"/>
  <c r="F3485" i="6" s="1"/>
  <c r="P3486" i="6"/>
  <c r="P3487" i="6"/>
  <c r="P3488" i="6"/>
  <c r="F3488" i="6" s="1"/>
  <c r="P3489" i="6"/>
  <c r="P3490" i="6"/>
  <c r="P3491" i="6"/>
  <c r="P3492" i="6"/>
  <c r="F3492" i="6" s="1"/>
  <c r="P3493" i="6"/>
  <c r="F3493" i="6" s="1"/>
  <c r="P3494" i="6"/>
  <c r="P3495" i="6"/>
  <c r="P3496" i="6"/>
  <c r="F3496" i="6" s="1"/>
  <c r="P3497" i="6"/>
  <c r="P3498" i="6"/>
  <c r="P3499" i="6"/>
  <c r="P3500" i="6"/>
  <c r="P3501" i="6"/>
  <c r="F3501" i="6" s="1"/>
  <c r="P3502" i="6"/>
  <c r="P3503" i="6"/>
  <c r="P3504" i="6"/>
  <c r="F3504" i="6" s="1"/>
  <c r="P3505" i="6"/>
  <c r="P3506" i="6"/>
  <c r="P3507" i="6"/>
  <c r="P3508" i="6"/>
  <c r="F3508" i="6" s="1"/>
  <c r="P3509" i="6"/>
  <c r="F3509" i="6" s="1"/>
  <c r="P3510" i="6"/>
  <c r="P3511" i="6"/>
  <c r="P3512" i="6"/>
  <c r="F3512" i="6" s="1"/>
  <c r="P3513" i="6"/>
  <c r="P3514" i="6"/>
  <c r="P3515" i="6"/>
  <c r="P3516" i="6"/>
  <c r="F3516" i="6" s="1"/>
  <c r="P3517" i="6"/>
  <c r="F3517" i="6" s="1"/>
  <c r="P3518" i="6"/>
  <c r="P3519" i="6"/>
  <c r="P3520" i="6"/>
  <c r="F3520" i="6" s="1"/>
  <c r="P3521" i="6"/>
  <c r="P3522" i="6"/>
  <c r="P3523" i="6"/>
  <c r="P3524" i="6"/>
  <c r="F3524" i="6" s="1"/>
  <c r="P3525" i="6"/>
  <c r="F3525" i="6" s="1"/>
  <c r="P3526" i="6"/>
  <c r="P3527" i="6"/>
  <c r="P3528" i="6"/>
  <c r="F3528" i="6" s="1"/>
  <c r="P3529" i="6"/>
  <c r="P3530" i="6"/>
  <c r="P3531" i="6"/>
  <c r="P3532" i="6"/>
  <c r="F3532" i="6" s="1"/>
  <c r="P3533" i="6"/>
  <c r="F3533" i="6" s="1"/>
  <c r="P3534" i="6"/>
  <c r="P3535" i="6"/>
  <c r="P3536" i="6"/>
  <c r="F3536" i="6" s="1"/>
  <c r="P3537" i="6"/>
  <c r="P3538" i="6"/>
  <c r="P3539" i="6"/>
  <c r="P3540" i="6"/>
  <c r="P3541" i="6"/>
  <c r="F3541" i="6" s="1"/>
  <c r="P3542" i="6"/>
  <c r="P3543" i="6"/>
  <c r="P3544" i="6"/>
  <c r="F3544" i="6" s="1"/>
  <c r="P3545" i="6"/>
  <c r="P3546" i="6"/>
  <c r="P3547" i="6"/>
  <c r="P3548" i="6"/>
  <c r="F3548" i="6" s="1"/>
  <c r="P3549" i="6"/>
  <c r="F3549" i="6" s="1"/>
  <c r="P3550" i="6"/>
  <c r="P3551" i="6"/>
  <c r="P3552" i="6"/>
  <c r="F3552" i="6" s="1"/>
  <c r="P3553" i="6"/>
  <c r="P3554" i="6"/>
  <c r="P3555" i="6"/>
  <c r="P3556" i="6"/>
  <c r="P3557" i="6"/>
  <c r="F3557" i="6" s="1"/>
  <c r="P3558" i="6"/>
  <c r="P3559" i="6"/>
  <c r="P3560" i="6"/>
  <c r="F3560" i="6" s="1"/>
  <c r="P3561" i="6"/>
  <c r="P3562" i="6"/>
  <c r="P3563" i="6"/>
  <c r="P3564" i="6"/>
  <c r="F3564" i="6" s="1"/>
  <c r="P3565" i="6"/>
  <c r="F3565" i="6" s="1"/>
  <c r="P3566" i="6"/>
  <c r="P3567" i="6"/>
  <c r="P3568" i="6"/>
  <c r="F3568" i="6" s="1"/>
  <c r="P3569" i="6"/>
  <c r="P3570" i="6"/>
  <c r="P3571" i="6"/>
  <c r="P3572" i="6"/>
  <c r="F3572" i="6" s="1"/>
  <c r="P3573" i="6"/>
  <c r="F3573" i="6" s="1"/>
  <c r="P3574" i="6"/>
  <c r="P3575" i="6"/>
  <c r="P3576" i="6"/>
  <c r="P3577" i="6"/>
  <c r="P3578" i="6"/>
  <c r="P3579" i="6"/>
  <c r="P3580" i="6"/>
  <c r="P3581" i="6"/>
  <c r="F3581" i="6" s="1"/>
  <c r="P3582" i="6"/>
  <c r="P3583" i="6"/>
  <c r="P3584" i="6"/>
  <c r="P3585" i="6"/>
  <c r="P3586" i="6"/>
  <c r="P3587" i="6"/>
  <c r="P3588" i="6"/>
  <c r="P3589" i="6"/>
  <c r="F3589" i="6" s="1"/>
  <c r="P3590" i="6"/>
  <c r="P3591" i="6"/>
  <c r="P3592" i="6"/>
  <c r="P3593" i="6"/>
  <c r="P3594" i="6"/>
  <c r="P3595" i="6"/>
  <c r="P3596" i="6"/>
  <c r="P3597" i="6"/>
  <c r="F3597" i="6" s="1"/>
  <c r="P3598" i="6"/>
  <c r="P3599" i="6"/>
  <c r="P3600" i="6"/>
  <c r="F3600" i="6" s="1"/>
  <c r="P3601" i="6"/>
  <c r="P3602" i="6"/>
  <c r="P3603" i="6"/>
  <c r="P3604" i="6"/>
  <c r="P3605" i="6"/>
  <c r="F3605" i="6" s="1"/>
  <c r="P3606" i="6"/>
  <c r="P3607" i="6"/>
  <c r="P3608" i="6"/>
  <c r="P3609" i="6"/>
  <c r="P3610" i="6"/>
  <c r="P3611" i="6"/>
  <c r="P3612" i="6"/>
  <c r="P3613" i="6"/>
  <c r="F3613" i="6" s="1"/>
  <c r="P3614" i="6"/>
  <c r="P3615" i="6"/>
  <c r="P3616" i="6"/>
  <c r="F3616" i="6" s="1"/>
  <c r="P3617" i="6"/>
  <c r="P3618" i="6"/>
  <c r="P3619" i="6"/>
  <c r="P3620" i="6"/>
  <c r="P3621" i="6"/>
  <c r="F3621" i="6" s="1"/>
  <c r="P3622" i="6"/>
  <c r="P3623" i="6"/>
  <c r="P3624" i="6"/>
  <c r="F3624" i="6" s="1"/>
  <c r="P3625" i="6"/>
  <c r="P3626" i="6"/>
  <c r="P3627" i="6"/>
  <c r="P3628" i="6"/>
  <c r="P3629" i="6"/>
  <c r="F3629" i="6" s="1"/>
  <c r="P3630" i="6"/>
  <c r="P3631" i="6"/>
  <c r="P3632" i="6"/>
  <c r="P3633" i="6"/>
  <c r="P3634" i="6"/>
  <c r="P3635" i="6"/>
  <c r="P3636" i="6"/>
  <c r="P3637" i="6"/>
  <c r="F3637" i="6" s="1"/>
  <c r="P3638" i="6"/>
  <c r="P3639" i="6"/>
  <c r="P3640" i="6"/>
  <c r="F3640" i="6" s="1"/>
  <c r="P3641" i="6"/>
  <c r="P3642" i="6"/>
  <c r="P3643" i="6"/>
  <c r="P3644" i="6"/>
  <c r="P3645" i="6"/>
  <c r="F3645" i="6" s="1"/>
  <c r="P3646" i="6"/>
  <c r="P3647" i="6"/>
  <c r="P3648" i="6"/>
  <c r="P3649" i="6"/>
  <c r="P3650" i="6"/>
  <c r="P3651" i="6"/>
  <c r="P3652" i="6"/>
  <c r="P3653" i="6"/>
  <c r="F3653" i="6" s="1"/>
  <c r="P3654" i="6"/>
  <c r="P3655" i="6"/>
  <c r="P3656" i="6"/>
  <c r="P3657" i="6"/>
  <c r="P3658" i="6"/>
  <c r="P3659" i="6"/>
  <c r="P3660" i="6"/>
  <c r="P3661" i="6"/>
  <c r="F3661" i="6" s="1"/>
  <c r="P3662" i="6"/>
  <c r="P3663" i="6"/>
  <c r="P3664" i="6"/>
  <c r="F3664" i="6" s="1"/>
  <c r="P3665" i="6"/>
  <c r="P3666" i="6"/>
  <c r="P3667" i="6"/>
  <c r="P3668" i="6"/>
  <c r="P3669" i="6"/>
  <c r="F3669" i="6" s="1"/>
  <c r="P3670" i="6"/>
  <c r="P3671" i="6"/>
  <c r="P3672" i="6"/>
  <c r="P3673" i="6"/>
  <c r="P3674" i="6"/>
  <c r="P3675" i="6"/>
  <c r="P3676" i="6"/>
  <c r="P3677" i="6"/>
  <c r="F3677" i="6" s="1"/>
  <c r="P3678" i="6"/>
  <c r="P3679" i="6"/>
  <c r="P3680" i="6"/>
  <c r="F3680" i="6" s="1"/>
  <c r="P3681" i="6"/>
  <c r="P3682" i="6"/>
  <c r="P3683" i="6"/>
  <c r="P3684" i="6"/>
  <c r="P3685" i="6"/>
  <c r="F3685" i="6" s="1"/>
  <c r="P3686" i="6"/>
  <c r="P3687" i="6"/>
  <c r="P3688" i="6"/>
  <c r="F3688" i="6" s="1"/>
  <c r="P3689" i="6"/>
  <c r="P3690" i="6"/>
  <c r="P3691" i="6"/>
  <c r="P3692" i="6"/>
  <c r="P3693" i="6"/>
  <c r="F3693" i="6" s="1"/>
  <c r="P3694" i="6"/>
  <c r="P3695" i="6"/>
  <c r="P3696" i="6"/>
  <c r="P3697" i="6"/>
  <c r="P3698" i="6"/>
  <c r="P3699" i="6"/>
  <c r="P3700" i="6"/>
  <c r="P3701" i="6"/>
  <c r="F3701" i="6" s="1"/>
  <c r="P3702" i="6"/>
  <c r="P3703" i="6"/>
  <c r="P3704" i="6"/>
  <c r="F3704" i="6" s="1"/>
  <c r="P3705" i="6"/>
  <c r="P3706" i="6"/>
  <c r="P3707" i="6"/>
  <c r="P3708" i="6"/>
  <c r="P3709" i="6"/>
  <c r="F3709" i="6" s="1"/>
  <c r="P3710" i="6"/>
  <c r="P3711" i="6"/>
  <c r="P3712" i="6"/>
  <c r="P3713" i="6"/>
  <c r="P3714" i="6"/>
  <c r="P3715" i="6"/>
  <c r="P3716" i="6"/>
  <c r="P3717" i="6"/>
  <c r="F3717" i="6" s="1"/>
  <c r="P3718" i="6"/>
  <c r="P3719" i="6"/>
  <c r="P3720" i="6"/>
  <c r="P3721" i="6"/>
  <c r="P3722" i="6"/>
  <c r="P3723" i="6"/>
  <c r="P3724" i="6"/>
  <c r="P3725" i="6"/>
  <c r="F3725" i="6" s="1"/>
  <c r="P3726" i="6"/>
  <c r="P3727" i="6"/>
  <c r="P3728" i="6"/>
  <c r="F3728" i="6" s="1"/>
  <c r="P3729" i="6"/>
  <c r="P3730" i="6"/>
  <c r="P3731" i="6"/>
  <c r="P3732" i="6"/>
  <c r="P3733" i="6"/>
  <c r="F3733" i="6" s="1"/>
  <c r="P3734" i="6"/>
  <c r="P3735" i="6"/>
  <c r="P3736" i="6"/>
  <c r="F3736" i="6" s="1"/>
  <c r="P3737" i="6"/>
  <c r="P3738" i="6"/>
  <c r="P3739" i="6"/>
  <c r="P3740" i="6"/>
  <c r="P3741" i="6"/>
  <c r="F3741" i="6" s="1"/>
  <c r="P3742" i="6"/>
  <c r="P3743" i="6"/>
  <c r="P3744" i="6"/>
  <c r="F3744" i="6" s="1"/>
  <c r="P3745" i="6"/>
  <c r="P3746" i="6"/>
  <c r="P3747" i="6"/>
  <c r="P3748" i="6"/>
  <c r="P3749" i="6"/>
  <c r="F3749" i="6" s="1"/>
  <c r="P3750" i="6"/>
  <c r="P3751" i="6"/>
  <c r="P3752" i="6"/>
  <c r="F3752" i="6" s="1"/>
  <c r="P3753" i="6"/>
  <c r="P3754" i="6"/>
  <c r="P3755" i="6"/>
  <c r="P3756" i="6"/>
  <c r="P3757" i="6"/>
  <c r="F3757" i="6" s="1"/>
  <c r="P3758" i="6"/>
  <c r="P3759" i="6"/>
  <c r="P3760" i="6"/>
  <c r="F3760" i="6" s="1"/>
  <c r="P3761" i="6"/>
  <c r="P3762" i="6"/>
  <c r="P3763" i="6"/>
  <c r="P3764" i="6"/>
  <c r="P3765" i="6"/>
  <c r="F3765" i="6" s="1"/>
  <c r="P3766" i="6"/>
  <c r="P3767" i="6"/>
  <c r="P3768" i="6"/>
  <c r="F3768" i="6" s="1"/>
  <c r="P3769" i="6"/>
  <c r="P3770" i="6"/>
  <c r="P3771" i="6"/>
  <c r="P3772" i="6"/>
  <c r="P3773" i="6"/>
  <c r="F3773" i="6" s="1"/>
  <c r="P3774" i="6"/>
  <c r="P3775" i="6"/>
  <c r="P3776" i="6"/>
  <c r="F3776" i="6" s="1"/>
  <c r="P3777" i="6"/>
  <c r="P3778" i="6"/>
  <c r="P3779" i="6"/>
  <c r="P3780" i="6"/>
  <c r="P3781" i="6"/>
  <c r="F3781" i="6" s="1"/>
  <c r="P3782" i="6"/>
  <c r="P3783" i="6"/>
  <c r="P3784" i="6"/>
  <c r="F3784" i="6" s="1"/>
  <c r="P3785" i="6"/>
  <c r="P3786" i="6"/>
  <c r="P3787" i="6"/>
  <c r="P3788" i="6"/>
  <c r="P3789" i="6"/>
  <c r="F3789" i="6" s="1"/>
  <c r="P3790" i="6"/>
  <c r="P3791" i="6"/>
  <c r="P3792" i="6"/>
  <c r="F3792" i="6" s="1"/>
  <c r="P3793" i="6"/>
  <c r="P3794" i="6"/>
  <c r="P3795" i="6"/>
  <c r="P3796" i="6"/>
  <c r="P3797" i="6"/>
  <c r="F3797" i="6" s="1"/>
  <c r="P3798" i="6"/>
  <c r="P3799" i="6"/>
  <c r="P3800" i="6"/>
  <c r="F3800" i="6" s="1"/>
  <c r="P3801" i="6"/>
  <c r="P3802" i="6"/>
  <c r="P3803" i="6"/>
  <c r="P3804" i="6"/>
  <c r="P3805" i="6"/>
  <c r="F3805" i="6" s="1"/>
  <c r="P3806" i="6"/>
  <c r="P3807" i="6"/>
  <c r="P3808" i="6"/>
  <c r="F3808" i="6" s="1"/>
  <c r="P3809" i="6"/>
  <c r="P3810" i="6"/>
  <c r="P3811" i="6"/>
  <c r="P3812" i="6"/>
  <c r="P3813" i="6"/>
  <c r="F3813" i="6" s="1"/>
  <c r="P3814" i="6"/>
  <c r="P3815" i="6"/>
  <c r="P3816" i="6"/>
  <c r="F3816" i="6" s="1"/>
  <c r="P3817" i="6"/>
  <c r="P3818" i="6"/>
  <c r="P3819" i="6"/>
  <c r="P3820" i="6"/>
  <c r="P3821" i="6"/>
  <c r="F3821" i="6" s="1"/>
  <c r="P3822" i="6"/>
  <c r="P3823" i="6"/>
  <c r="P3824" i="6"/>
  <c r="F3824" i="6" s="1"/>
  <c r="P3825" i="6"/>
  <c r="P3826" i="6"/>
  <c r="P3827" i="6"/>
  <c r="P3828" i="6"/>
  <c r="P3829" i="6"/>
  <c r="F3829" i="6" s="1"/>
  <c r="P3830" i="6"/>
  <c r="P3831" i="6"/>
  <c r="P3832" i="6"/>
  <c r="F3832" i="6" s="1"/>
  <c r="P3833" i="6"/>
  <c r="P3834" i="6"/>
  <c r="P3835" i="6"/>
  <c r="P3836" i="6"/>
  <c r="P3837" i="6"/>
  <c r="F3837" i="6" s="1"/>
  <c r="P3838" i="6"/>
  <c r="P3839" i="6"/>
  <c r="P3840" i="6"/>
  <c r="F3840" i="6" s="1"/>
  <c r="P3841" i="6"/>
  <c r="P3842" i="6"/>
  <c r="P3843" i="6"/>
  <c r="P3844" i="6"/>
  <c r="P3845" i="6"/>
  <c r="F3845" i="6" s="1"/>
  <c r="P3846" i="6"/>
  <c r="P3847" i="6"/>
  <c r="P3848" i="6"/>
  <c r="F3848" i="6" s="1"/>
  <c r="P3849" i="6"/>
  <c r="P3850" i="6"/>
  <c r="P3851" i="6"/>
  <c r="P3852" i="6"/>
  <c r="P3853" i="6"/>
  <c r="F3853" i="6" s="1"/>
  <c r="P3854" i="6"/>
  <c r="P3855" i="6"/>
  <c r="P3856" i="6"/>
  <c r="F3856" i="6" s="1"/>
  <c r="P3857" i="6"/>
  <c r="P3858" i="6"/>
  <c r="P3859" i="6"/>
  <c r="P3860" i="6"/>
  <c r="P3861" i="6"/>
  <c r="F3861" i="6" s="1"/>
  <c r="P3862" i="6"/>
  <c r="P3863" i="6"/>
  <c r="P3864" i="6"/>
  <c r="P3865" i="6"/>
  <c r="P3866" i="6"/>
  <c r="P3867" i="6"/>
  <c r="P3868" i="6"/>
  <c r="P3869" i="6"/>
  <c r="F3869" i="6" s="1"/>
  <c r="P3870" i="6"/>
  <c r="P3871" i="6"/>
  <c r="P3872" i="6"/>
  <c r="F3872" i="6" s="1"/>
  <c r="P3873" i="6"/>
  <c r="P3874" i="6"/>
  <c r="P3875" i="6"/>
  <c r="P3876" i="6"/>
  <c r="P3877" i="6"/>
  <c r="F3877" i="6" s="1"/>
  <c r="P3878" i="6"/>
  <c r="P3879" i="6"/>
  <c r="P3880" i="6"/>
  <c r="F3880" i="6" s="1"/>
  <c r="P3881" i="6"/>
  <c r="P3882" i="6"/>
  <c r="P3883" i="6"/>
  <c r="P3884" i="6"/>
  <c r="P3885" i="6"/>
  <c r="F3885" i="6" s="1"/>
  <c r="P3886" i="6"/>
  <c r="P3887" i="6"/>
  <c r="P3888" i="6"/>
  <c r="F3888" i="6" s="1"/>
  <c r="P3889" i="6"/>
  <c r="P3890" i="6"/>
  <c r="P3891" i="6"/>
  <c r="P3892" i="6"/>
  <c r="P3893" i="6"/>
  <c r="F3893" i="6" s="1"/>
  <c r="P3894" i="6"/>
  <c r="P3895" i="6"/>
  <c r="P3896" i="6"/>
  <c r="F3896" i="6" s="1"/>
  <c r="P3897" i="6"/>
  <c r="P3898" i="6"/>
  <c r="P3899" i="6"/>
  <c r="P3900" i="6"/>
  <c r="P3901" i="6"/>
  <c r="F3901" i="6" s="1"/>
  <c r="P3902" i="6"/>
  <c r="P3903" i="6"/>
  <c r="P3904" i="6"/>
  <c r="F3904" i="6" s="1"/>
  <c r="P3905" i="6"/>
  <c r="P3906" i="6"/>
  <c r="P3907" i="6"/>
  <c r="P3908" i="6"/>
  <c r="P3909" i="6"/>
  <c r="F3909" i="6" s="1"/>
  <c r="P3910" i="6"/>
  <c r="P3911" i="6"/>
  <c r="P3912" i="6"/>
  <c r="F3912" i="6" s="1"/>
  <c r="P3913" i="6"/>
  <c r="P3914" i="6"/>
  <c r="P3915" i="6"/>
  <c r="P3916" i="6"/>
  <c r="P3917" i="6"/>
  <c r="F3917" i="6" s="1"/>
  <c r="P3918" i="6"/>
  <c r="P3919" i="6"/>
  <c r="P3920" i="6"/>
  <c r="F3920" i="6" s="1"/>
  <c r="P3921" i="6"/>
  <c r="P3922" i="6"/>
  <c r="P3923" i="6"/>
  <c r="P3924" i="6"/>
  <c r="P3925" i="6"/>
  <c r="F3925" i="6" s="1"/>
  <c r="P3926" i="6"/>
  <c r="P3927" i="6"/>
  <c r="P3928" i="6"/>
  <c r="F3928" i="6" s="1"/>
  <c r="P3929" i="6"/>
  <c r="P3930" i="6"/>
  <c r="P3931" i="6"/>
  <c r="P3932" i="6"/>
  <c r="P3933" i="6"/>
  <c r="F3933" i="6" s="1"/>
  <c r="P3934" i="6"/>
  <c r="P3935" i="6"/>
  <c r="P3936" i="6"/>
  <c r="P3937" i="6"/>
  <c r="P3938" i="6"/>
  <c r="P3939" i="6"/>
  <c r="P3940" i="6"/>
  <c r="P3941" i="6"/>
  <c r="F3941" i="6" s="1"/>
  <c r="P3942" i="6"/>
  <c r="P3943" i="6"/>
  <c r="P3944" i="6"/>
  <c r="P3945" i="6"/>
  <c r="P3946" i="6"/>
  <c r="P3947" i="6"/>
  <c r="P3948" i="6"/>
  <c r="P3949" i="6"/>
  <c r="F3949" i="6" s="1"/>
  <c r="P3950" i="6"/>
  <c r="P3951" i="6"/>
  <c r="P3952" i="6"/>
  <c r="F3952" i="6" s="1"/>
  <c r="P3953" i="6"/>
  <c r="P3954" i="6"/>
  <c r="P3955" i="6"/>
  <c r="P3956" i="6"/>
  <c r="P3957" i="6"/>
  <c r="F3957" i="6" s="1"/>
  <c r="P3958" i="6"/>
  <c r="P3959" i="6"/>
  <c r="P3960" i="6"/>
  <c r="F3960" i="6" s="1"/>
  <c r="P3961" i="6"/>
  <c r="P3962" i="6"/>
  <c r="P3963" i="6"/>
  <c r="P3964" i="6"/>
  <c r="P3965" i="6"/>
  <c r="F3965" i="6" s="1"/>
  <c r="P3966" i="6"/>
  <c r="P3967" i="6"/>
  <c r="P3968" i="6"/>
  <c r="F3968" i="6" s="1"/>
  <c r="P3969" i="6"/>
  <c r="P3970" i="6"/>
  <c r="P3971" i="6"/>
  <c r="P3972" i="6"/>
  <c r="P3973" i="6"/>
  <c r="F3973" i="6" s="1"/>
  <c r="P3974" i="6"/>
  <c r="P3975" i="6"/>
  <c r="P3976" i="6"/>
  <c r="F3976" i="6" s="1"/>
  <c r="P3977" i="6"/>
  <c r="P3978" i="6"/>
  <c r="P3979" i="6"/>
  <c r="P3980" i="6"/>
  <c r="P3981" i="6"/>
  <c r="F3981" i="6" s="1"/>
  <c r="P3982" i="6"/>
  <c r="P3983" i="6"/>
  <c r="P3984" i="6"/>
  <c r="F3984" i="6" s="1"/>
  <c r="P3985" i="6"/>
  <c r="P3986" i="6"/>
  <c r="P3987" i="6"/>
  <c r="P3988" i="6"/>
  <c r="P3989" i="6"/>
  <c r="F3989" i="6" s="1"/>
  <c r="P3990" i="6"/>
  <c r="P3991" i="6"/>
  <c r="P3992" i="6"/>
  <c r="F3992" i="6" s="1"/>
  <c r="P3993" i="6"/>
  <c r="P3994" i="6"/>
  <c r="P3995" i="6"/>
  <c r="P3996" i="6"/>
  <c r="P3997" i="6"/>
  <c r="F3997" i="6" s="1"/>
  <c r="P3998" i="6"/>
  <c r="P3999" i="6"/>
  <c r="P4000" i="6"/>
  <c r="F4000" i="6" s="1"/>
  <c r="P4001" i="6"/>
  <c r="P4002" i="6"/>
  <c r="P4003" i="6"/>
  <c r="P4004" i="6"/>
  <c r="P4005" i="6"/>
  <c r="F4005" i="6" s="1"/>
  <c r="P4006" i="6"/>
  <c r="P4007" i="6"/>
  <c r="P4008" i="6"/>
  <c r="F4008" i="6" s="1"/>
  <c r="P4009" i="6"/>
  <c r="P4010" i="6"/>
  <c r="P4011" i="6"/>
  <c r="P4012" i="6"/>
  <c r="P4013" i="6"/>
  <c r="F4013" i="6" s="1"/>
  <c r="P4014" i="6"/>
  <c r="P4015" i="6"/>
  <c r="P4016" i="6"/>
  <c r="F4016" i="6" s="1"/>
  <c r="P4017" i="6"/>
  <c r="P4018" i="6"/>
  <c r="P4019" i="6"/>
  <c r="P4020" i="6"/>
  <c r="P4021" i="6"/>
  <c r="F4021" i="6" s="1"/>
  <c r="P4022" i="6"/>
  <c r="P4023" i="6"/>
  <c r="P4024" i="6"/>
  <c r="F4024" i="6" s="1"/>
  <c r="P4025" i="6"/>
  <c r="P4026" i="6"/>
  <c r="P4027" i="6"/>
  <c r="P4028" i="6"/>
  <c r="P4029" i="6"/>
  <c r="F4029" i="6" s="1"/>
  <c r="P4030" i="6"/>
  <c r="P4031" i="6"/>
  <c r="P4032" i="6"/>
  <c r="P4033" i="6"/>
  <c r="P4034" i="6"/>
  <c r="P4035" i="6"/>
  <c r="P4036" i="6"/>
  <c r="P4037" i="6"/>
  <c r="F4037" i="6" s="1"/>
  <c r="P4038" i="6"/>
  <c r="P4039" i="6"/>
  <c r="P4040" i="6"/>
  <c r="P4041" i="6"/>
  <c r="P4042" i="6"/>
  <c r="P4043" i="6"/>
  <c r="P4044" i="6"/>
  <c r="P4045" i="6"/>
  <c r="F4045" i="6" s="1"/>
  <c r="P4046" i="6"/>
  <c r="P4047" i="6"/>
  <c r="P4048" i="6"/>
  <c r="F4048" i="6" s="1"/>
  <c r="P4049" i="6"/>
  <c r="P4050" i="6"/>
  <c r="P4051" i="6"/>
  <c r="P4052" i="6"/>
  <c r="P4053" i="6"/>
  <c r="F4053" i="6" s="1"/>
  <c r="P4054" i="6"/>
  <c r="P4055" i="6"/>
  <c r="P4056" i="6"/>
  <c r="F4056" i="6" s="1"/>
  <c r="P4057" i="6"/>
  <c r="P4058" i="6"/>
  <c r="P4059" i="6"/>
  <c r="P4060" i="6"/>
  <c r="P4061" i="6"/>
  <c r="F4061" i="6" s="1"/>
  <c r="P4062" i="6"/>
  <c r="P4063" i="6"/>
  <c r="P4064" i="6"/>
  <c r="F4064" i="6" s="1"/>
  <c r="P4065" i="6"/>
  <c r="P4066" i="6"/>
  <c r="P4067" i="6"/>
  <c r="P4068" i="6"/>
  <c r="P4069" i="6"/>
  <c r="F4069" i="6" s="1"/>
  <c r="P4070" i="6"/>
  <c r="P4071" i="6"/>
  <c r="P4072" i="6"/>
  <c r="F4072" i="6" s="1"/>
  <c r="P4073" i="6"/>
  <c r="P4074" i="6"/>
  <c r="P4075" i="6"/>
  <c r="P4076" i="6"/>
  <c r="P4077" i="6"/>
  <c r="F4077" i="6" s="1"/>
  <c r="P4078" i="6"/>
  <c r="P4079" i="6"/>
  <c r="P4080" i="6"/>
  <c r="F4080" i="6" s="1"/>
  <c r="P4081" i="6"/>
  <c r="P4082" i="6"/>
  <c r="P4083" i="6"/>
  <c r="P4084" i="6"/>
  <c r="P4085" i="6"/>
  <c r="F4085" i="6" s="1"/>
  <c r="P4086" i="6"/>
  <c r="P4087" i="6"/>
  <c r="P4088" i="6"/>
  <c r="F4088" i="6" s="1"/>
  <c r="P4089" i="6"/>
  <c r="P4090" i="6"/>
  <c r="P4091" i="6"/>
  <c r="P4092" i="6"/>
  <c r="P4093" i="6"/>
  <c r="F4093" i="6" s="1"/>
  <c r="P4094" i="6"/>
  <c r="P4095" i="6"/>
  <c r="P4096" i="6"/>
  <c r="F4096" i="6" s="1"/>
  <c r="P4097" i="6"/>
  <c r="P4098" i="6"/>
  <c r="P4099" i="6"/>
  <c r="P4100" i="6"/>
  <c r="P4101" i="6"/>
  <c r="F4101" i="6" s="1"/>
  <c r="P4102" i="6"/>
  <c r="P4103" i="6"/>
  <c r="P4104" i="6"/>
  <c r="F4104" i="6" s="1"/>
  <c r="P4105" i="6"/>
  <c r="P4106" i="6"/>
  <c r="P4107" i="6"/>
  <c r="P4108" i="6"/>
  <c r="P4109" i="6"/>
  <c r="F4109" i="6" s="1"/>
  <c r="P4110" i="6"/>
  <c r="P4111" i="6"/>
  <c r="P4112" i="6"/>
  <c r="F4112" i="6" s="1"/>
  <c r="P4113" i="6"/>
  <c r="P4114" i="6"/>
  <c r="P4115" i="6"/>
  <c r="P4116" i="6"/>
  <c r="P4117" i="6"/>
  <c r="F4117" i="6" s="1"/>
  <c r="P4118" i="6"/>
  <c r="P4119" i="6"/>
  <c r="P4120" i="6"/>
  <c r="F4120" i="6" s="1"/>
  <c r="P4121" i="6"/>
  <c r="P4122" i="6"/>
  <c r="P4123" i="6"/>
  <c r="P4124" i="6"/>
  <c r="P4125" i="6"/>
  <c r="F4125" i="6" s="1"/>
  <c r="P4126" i="6"/>
  <c r="P4127" i="6"/>
  <c r="P4128" i="6"/>
  <c r="F4128" i="6" s="1"/>
  <c r="P4129" i="6"/>
  <c r="P4130" i="6"/>
  <c r="P4131" i="6"/>
  <c r="P4132" i="6"/>
  <c r="P4133" i="6"/>
  <c r="F4133" i="6" s="1"/>
  <c r="P4134" i="6"/>
  <c r="P4135" i="6"/>
  <c r="P4136" i="6"/>
  <c r="F4136" i="6" s="1"/>
  <c r="P4137" i="6"/>
  <c r="P4138" i="6"/>
  <c r="P4139" i="6"/>
  <c r="P4140" i="6"/>
  <c r="P4141" i="6"/>
  <c r="F4141" i="6" s="1"/>
  <c r="P4142" i="6"/>
  <c r="P4143" i="6"/>
  <c r="P4144" i="6"/>
  <c r="F4144" i="6" s="1"/>
  <c r="P4145" i="6"/>
  <c r="P4146" i="6"/>
  <c r="P4147" i="6"/>
  <c r="P4148" i="6"/>
  <c r="P4149" i="6"/>
  <c r="F4149" i="6" s="1"/>
  <c r="P4150" i="6"/>
  <c r="P4151" i="6"/>
  <c r="P4152" i="6"/>
  <c r="F4152" i="6" s="1"/>
  <c r="P4153" i="6"/>
  <c r="P4154" i="6"/>
  <c r="P4155" i="6"/>
  <c r="P4156" i="6"/>
  <c r="P4157" i="6"/>
  <c r="F4157" i="6" s="1"/>
  <c r="P4158" i="6"/>
  <c r="P4159" i="6"/>
  <c r="P4160" i="6"/>
  <c r="P4161" i="6"/>
  <c r="P4162" i="6"/>
  <c r="P4163" i="6"/>
  <c r="P4164" i="6"/>
  <c r="P4165" i="6"/>
  <c r="F4165" i="6" s="1"/>
  <c r="P4166" i="6"/>
  <c r="P4167" i="6"/>
  <c r="P4168" i="6"/>
  <c r="F4168" i="6" s="1"/>
  <c r="P4169" i="6"/>
  <c r="P4170" i="6"/>
  <c r="P4171" i="6"/>
  <c r="P4172" i="6"/>
  <c r="P4173" i="6"/>
  <c r="F4173" i="6" s="1"/>
  <c r="P4174" i="6"/>
  <c r="P4175" i="6"/>
  <c r="P4176" i="6"/>
  <c r="P4177" i="6"/>
  <c r="P4178" i="6"/>
  <c r="P4179" i="6"/>
  <c r="P4180" i="6"/>
  <c r="P4181" i="6"/>
  <c r="F4181" i="6" s="1"/>
  <c r="P4182" i="6"/>
  <c r="P4183" i="6"/>
  <c r="P4184" i="6"/>
  <c r="F4184" i="6" s="1"/>
  <c r="P4185" i="6"/>
  <c r="P4186" i="6"/>
  <c r="P4187" i="6"/>
  <c r="P4188" i="6"/>
  <c r="P4189" i="6"/>
  <c r="F4189" i="6" s="1"/>
  <c r="P4190" i="6"/>
  <c r="P4191" i="6"/>
  <c r="P4192" i="6"/>
  <c r="F4192" i="6" s="1"/>
  <c r="P4193" i="6"/>
  <c r="P4194" i="6"/>
  <c r="P4195" i="6"/>
  <c r="P4196" i="6"/>
  <c r="P4197" i="6"/>
  <c r="F4197" i="6" s="1"/>
  <c r="P4198" i="6"/>
  <c r="P4199" i="6"/>
  <c r="P4200" i="6"/>
  <c r="P4201" i="6"/>
  <c r="P4202" i="6"/>
  <c r="P4203" i="6"/>
  <c r="P4204" i="6"/>
  <c r="P4205" i="6"/>
  <c r="F4205" i="6" s="1"/>
  <c r="P4206" i="6"/>
  <c r="P4207" i="6"/>
  <c r="P4208" i="6"/>
  <c r="F4208" i="6" s="1"/>
  <c r="P4209" i="6"/>
  <c r="P4210" i="6"/>
  <c r="P4211" i="6"/>
  <c r="P4212" i="6"/>
  <c r="P4213" i="6"/>
  <c r="F4213" i="6" s="1"/>
  <c r="P4214" i="6"/>
  <c r="P4215" i="6"/>
  <c r="P4216" i="6"/>
  <c r="F4216" i="6" s="1"/>
  <c r="P4217" i="6"/>
  <c r="P4218" i="6"/>
  <c r="P4219" i="6"/>
  <c r="P4220" i="6"/>
  <c r="P4221" i="6"/>
  <c r="F4221" i="6" s="1"/>
  <c r="P4222" i="6"/>
  <c r="P4223" i="6"/>
  <c r="P4224" i="6"/>
  <c r="F4224" i="6" s="1"/>
  <c r="P4225" i="6"/>
  <c r="P4226" i="6"/>
  <c r="P4227" i="6"/>
  <c r="P4228" i="6"/>
  <c r="P4229" i="6"/>
  <c r="F4229" i="6" s="1"/>
  <c r="P4230" i="6"/>
  <c r="P4231" i="6"/>
  <c r="P4232" i="6"/>
  <c r="F4232" i="6" s="1"/>
  <c r="P4233" i="6"/>
  <c r="P4234" i="6"/>
  <c r="P4235" i="6"/>
  <c r="P4236" i="6"/>
  <c r="P4237" i="6"/>
  <c r="F4237" i="6" s="1"/>
  <c r="P4238" i="6"/>
  <c r="P4239" i="6"/>
  <c r="P4240" i="6"/>
  <c r="F4240" i="6" s="1"/>
  <c r="P4241" i="6"/>
  <c r="P4242" i="6"/>
  <c r="P4243" i="6"/>
  <c r="P4244" i="6"/>
  <c r="P4245" i="6"/>
  <c r="F4245" i="6" s="1"/>
  <c r="P4246" i="6"/>
  <c r="P4247" i="6"/>
  <c r="P4248" i="6"/>
  <c r="F4248" i="6" s="1"/>
  <c r="P4249" i="6"/>
  <c r="P4250" i="6"/>
  <c r="P4251" i="6"/>
  <c r="P4252" i="6"/>
  <c r="P4253" i="6"/>
  <c r="F4253" i="6" s="1"/>
  <c r="P4254" i="6"/>
  <c r="P4255" i="6"/>
  <c r="P4256" i="6"/>
  <c r="F4256" i="6" s="1"/>
  <c r="P4257" i="6"/>
  <c r="P4258" i="6"/>
  <c r="P4259" i="6"/>
  <c r="P4260" i="6"/>
  <c r="P4261" i="6"/>
  <c r="F4261" i="6" s="1"/>
  <c r="P4262" i="6"/>
  <c r="P4263" i="6"/>
  <c r="P4264" i="6"/>
  <c r="F4264" i="6" s="1"/>
  <c r="P4265" i="6"/>
  <c r="P4266" i="6"/>
  <c r="P4267" i="6"/>
  <c r="P4268" i="6"/>
  <c r="P4269" i="6"/>
  <c r="F4269" i="6" s="1"/>
  <c r="P4270" i="6"/>
  <c r="P4271" i="6"/>
  <c r="P4272" i="6"/>
  <c r="F4272" i="6" s="1"/>
  <c r="P4273" i="6"/>
  <c r="P4274" i="6"/>
  <c r="P4275" i="6"/>
  <c r="P4276" i="6"/>
  <c r="P4277" i="6"/>
  <c r="F4277" i="6" s="1"/>
  <c r="P4278" i="6"/>
  <c r="P4279" i="6"/>
  <c r="P4280" i="6"/>
  <c r="F4280" i="6" s="1"/>
  <c r="P4281" i="6"/>
  <c r="P4282" i="6"/>
  <c r="P4283" i="6"/>
  <c r="P4284" i="6"/>
  <c r="P4285" i="6"/>
  <c r="F4285" i="6" s="1"/>
  <c r="P4286" i="6"/>
  <c r="P4287" i="6"/>
  <c r="P4288" i="6"/>
  <c r="F4288" i="6" s="1"/>
  <c r="P4289" i="6"/>
  <c r="P4290" i="6"/>
  <c r="P4291" i="6"/>
  <c r="P4292" i="6"/>
  <c r="P4293" i="6"/>
  <c r="F4293" i="6" s="1"/>
  <c r="P4294" i="6"/>
  <c r="P4295" i="6"/>
  <c r="P4296" i="6"/>
  <c r="F4296" i="6" s="1"/>
  <c r="P4297" i="6"/>
  <c r="P4298" i="6"/>
  <c r="P4299" i="6"/>
  <c r="P4300" i="6"/>
  <c r="P4301" i="6"/>
  <c r="F4301" i="6" s="1"/>
  <c r="P4302" i="6"/>
  <c r="P4303" i="6"/>
  <c r="P4304" i="6"/>
  <c r="F4304" i="6" s="1"/>
  <c r="P4305" i="6"/>
  <c r="P4306" i="6"/>
  <c r="P4307" i="6"/>
  <c r="P4308" i="6"/>
  <c r="P4309" i="6"/>
  <c r="F4309" i="6" s="1"/>
  <c r="P4310" i="6"/>
  <c r="P4311" i="6"/>
  <c r="P4312" i="6"/>
  <c r="F4312" i="6" s="1"/>
  <c r="P4313" i="6"/>
  <c r="P4314" i="6"/>
  <c r="P4315" i="6"/>
  <c r="P4316" i="6"/>
  <c r="P4317" i="6"/>
  <c r="F4317" i="6" s="1"/>
  <c r="P4318" i="6"/>
  <c r="P4319" i="6"/>
  <c r="P4320" i="6"/>
  <c r="P4321" i="6"/>
  <c r="P4322" i="6"/>
  <c r="P4323" i="6"/>
  <c r="P4324" i="6"/>
  <c r="P4325" i="6"/>
  <c r="F4325" i="6" s="1"/>
  <c r="P4326" i="6"/>
  <c r="P4327" i="6"/>
  <c r="P4328" i="6"/>
  <c r="P4329" i="6"/>
  <c r="P4330" i="6"/>
  <c r="P4331" i="6"/>
  <c r="P4332" i="6"/>
  <c r="P4333" i="6"/>
  <c r="F4333" i="6" s="1"/>
  <c r="P4334" i="6"/>
  <c r="P4335" i="6"/>
  <c r="P4336" i="6"/>
  <c r="F4336" i="6" s="1"/>
  <c r="P4337" i="6"/>
  <c r="P4338" i="6"/>
  <c r="P4339" i="6"/>
  <c r="P4340" i="6"/>
  <c r="P4341" i="6"/>
  <c r="F4341" i="6" s="1"/>
  <c r="P4342" i="6"/>
  <c r="P4343" i="6"/>
  <c r="P4344" i="6"/>
  <c r="F4344" i="6" s="1"/>
  <c r="P4345" i="6"/>
  <c r="P4346" i="6"/>
  <c r="P4347" i="6"/>
  <c r="P4348" i="6"/>
  <c r="P4349" i="6"/>
  <c r="F4349" i="6" s="1"/>
  <c r="P4350" i="6"/>
  <c r="P4351" i="6"/>
  <c r="P4352" i="6"/>
  <c r="F4352" i="6" s="1"/>
  <c r="P4353" i="6"/>
  <c r="P4354" i="6"/>
  <c r="P4355" i="6"/>
  <c r="P4356" i="6"/>
  <c r="P4357" i="6"/>
  <c r="F4357" i="6" s="1"/>
  <c r="P4358" i="6"/>
  <c r="P4359" i="6"/>
  <c r="P4360" i="6"/>
  <c r="F4360" i="6" s="1"/>
  <c r="P4361" i="6"/>
  <c r="P4362" i="6"/>
  <c r="P4363" i="6"/>
  <c r="P4364" i="6"/>
  <c r="P4365" i="6"/>
  <c r="F4365" i="6" s="1"/>
  <c r="P4366" i="6"/>
  <c r="P4367" i="6"/>
  <c r="P4368" i="6"/>
  <c r="F4368" i="6" s="1"/>
  <c r="P4369" i="6"/>
  <c r="P4370" i="6"/>
  <c r="P4371" i="6"/>
  <c r="P4372" i="6"/>
  <c r="P4373" i="6"/>
  <c r="F4373" i="6" s="1"/>
  <c r="P4374" i="6"/>
  <c r="P4375" i="6"/>
  <c r="P4376" i="6"/>
  <c r="F4376" i="6" s="1"/>
  <c r="P4377" i="6"/>
  <c r="P4378" i="6"/>
  <c r="P4379" i="6"/>
  <c r="P4380" i="6"/>
  <c r="P4381" i="6"/>
  <c r="F4381" i="6" s="1"/>
  <c r="P4382" i="6"/>
  <c r="P4383" i="6"/>
  <c r="P4384" i="6"/>
  <c r="F4384" i="6" s="1"/>
  <c r="P4385" i="6"/>
  <c r="P4386" i="6"/>
  <c r="P4387" i="6"/>
  <c r="P4388" i="6"/>
  <c r="P4389" i="6"/>
  <c r="F4389" i="6" s="1"/>
  <c r="P4390" i="6"/>
  <c r="P4391" i="6"/>
  <c r="P4392" i="6"/>
  <c r="F4392" i="6" s="1"/>
  <c r="P4393" i="6"/>
  <c r="P4394" i="6"/>
  <c r="P4395" i="6"/>
  <c r="P4396" i="6"/>
  <c r="P4397" i="6"/>
  <c r="F4397" i="6" s="1"/>
  <c r="P4398" i="6"/>
  <c r="P4399" i="6"/>
  <c r="P4400" i="6"/>
  <c r="F4400" i="6" s="1"/>
  <c r="P4401" i="6"/>
  <c r="P4402" i="6"/>
  <c r="P4403" i="6"/>
  <c r="P4404" i="6"/>
  <c r="P4405" i="6"/>
  <c r="F4405" i="6" s="1"/>
  <c r="P4406" i="6"/>
  <c r="P4407" i="6"/>
  <c r="P4408" i="6"/>
  <c r="F4408" i="6" s="1"/>
  <c r="P4409" i="6"/>
  <c r="P4410" i="6"/>
  <c r="P4411" i="6"/>
  <c r="P4412" i="6"/>
  <c r="P4413" i="6"/>
  <c r="F4413" i="6" s="1"/>
  <c r="P4414" i="6"/>
  <c r="P4415" i="6"/>
  <c r="P4416" i="6"/>
  <c r="P4417" i="6"/>
  <c r="P4418" i="6"/>
  <c r="P4419" i="6"/>
  <c r="P4420" i="6"/>
  <c r="P4421" i="6"/>
  <c r="F4421" i="6" s="1"/>
  <c r="P4422" i="6"/>
  <c r="P4423" i="6"/>
  <c r="P4424" i="6"/>
  <c r="F4424" i="6" s="1"/>
  <c r="P4425" i="6"/>
  <c r="P4426" i="6"/>
  <c r="P4427" i="6"/>
  <c r="P4428" i="6"/>
  <c r="P4429" i="6"/>
  <c r="F4429" i="6" s="1"/>
  <c r="P4430" i="6"/>
  <c r="P4431" i="6"/>
  <c r="P4432" i="6"/>
  <c r="F4432" i="6" s="1"/>
  <c r="P4433" i="6"/>
  <c r="P4434" i="6"/>
  <c r="P4435" i="6"/>
  <c r="P4436" i="6"/>
  <c r="P4437" i="6"/>
  <c r="F4437" i="6" s="1"/>
  <c r="P4438" i="6"/>
  <c r="P4439" i="6"/>
  <c r="P4440" i="6"/>
  <c r="F4440" i="6" s="1"/>
  <c r="P4441" i="6"/>
  <c r="P4442" i="6"/>
  <c r="P4443" i="6"/>
  <c r="P4444" i="6"/>
  <c r="P4445" i="6"/>
  <c r="F4445" i="6" s="1"/>
  <c r="P4446" i="6"/>
  <c r="P4447" i="6"/>
  <c r="P4448" i="6"/>
  <c r="F4448" i="6" s="1"/>
  <c r="P4449" i="6"/>
  <c r="P4450" i="6"/>
  <c r="P4451" i="6"/>
  <c r="P4452" i="6"/>
  <c r="P4453" i="6"/>
  <c r="F4453" i="6" s="1"/>
  <c r="P4454" i="6"/>
  <c r="P4455" i="6"/>
  <c r="P4456" i="6"/>
  <c r="F4456" i="6" s="1"/>
  <c r="P4457" i="6"/>
  <c r="P2" i="6"/>
  <c r="F2" i="6" s="1"/>
  <c r="O3" i="6"/>
  <c r="E3" i="6" s="1"/>
  <c r="O4" i="6"/>
  <c r="E4" i="6" s="1"/>
  <c r="H10" i="7" s="1"/>
  <c r="O5" i="6"/>
  <c r="E5" i="6" s="1"/>
  <c r="H13" i="7" s="1"/>
  <c r="O6" i="6"/>
  <c r="O7" i="6"/>
  <c r="E7" i="6" s="1"/>
  <c r="H22" i="7" s="1"/>
  <c r="O8" i="6"/>
  <c r="E8" i="6" s="1"/>
  <c r="O9" i="6"/>
  <c r="O10" i="6"/>
  <c r="E10" i="6" s="1"/>
  <c r="O11" i="6"/>
  <c r="E11" i="6" s="1"/>
  <c r="O12" i="6"/>
  <c r="O13" i="6"/>
  <c r="E13" i="6" s="1"/>
  <c r="H45" i="7" s="1"/>
  <c r="O14" i="6"/>
  <c r="O15" i="6"/>
  <c r="O16" i="6"/>
  <c r="E16" i="6" s="1"/>
  <c r="H60" i="7" s="1"/>
  <c r="O17" i="6"/>
  <c r="O18" i="6"/>
  <c r="E18" i="6" s="1"/>
  <c r="O19" i="6"/>
  <c r="O20" i="6"/>
  <c r="E20" i="6" s="1"/>
  <c r="O21" i="6"/>
  <c r="E21" i="6" s="1"/>
  <c r="H77" i="7" s="1"/>
  <c r="O22" i="6"/>
  <c r="O23" i="6"/>
  <c r="E23" i="6" s="1"/>
  <c r="H87" i="7" s="1"/>
  <c r="O24" i="6"/>
  <c r="E24" i="6" s="1"/>
  <c r="O25" i="6"/>
  <c r="O26" i="6"/>
  <c r="E26" i="6" s="1"/>
  <c r="O27" i="6"/>
  <c r="E27" i="6" s="1"/>
  <c r="O28" i="6"/>
  <c r="E28" i="6" s="1"/>
  <c r="H106" i="7" s="1"/>
  <c r="O29" i="6"/>
  <c r="E29" i="6" s="1"/>
  <c r="H109" i="7" s="1"/>
  <c r="O30" i="6"/>
  <c r="O31" i="6"/>
  <c r="O32" i="6"/>
  <c r="E32" i="6" s="1"/>
  <c r="O33" i="6"/>
  <c r="O34" i="6"/>
  <c r="E34" i="6" s="1"/>
  <c r="O35" i="6"/>
  <c r="E35" i="6" s="1"/>
  <c r="O36" i="6"/>
  <c r="E36" i="6" s="1"/>
  <c r="O37" i="6"/>
  <c r="E37" i="6" s="1"/>
  <c r="H141" i="7" s="1"/>
  <c r="O38" i="6"/>
  <c r="O39" i="6"/>
  <c r="O40" i="6"/>
  <c r="E40" i="6" s="1"/>
  <c r="O41" i="6"/>
  <c r="O42" i="6"/>
  <c r="E42" i="6" s="1"/>
  <c r="O43" i="6"/>
  <c r="E43" i="6" s="1"/>
  <c r="O44" i="6"/>
  <c r="E44" i="6" s="1"/>
  <c r="O45" i="6"/>
  <c r="E45" i="6" s="1"/>
  <c r="H173" i="7" s="1"/>
  <c r="O46" i="6"/>
  <c r="O47" i="6"/>
  <c r="E47" i="6" s="1"/>
  <c r="H184" i="7" s="1"/>
  <c r="O48" i="6"/>
  <c r="E48" i="6" s="1"/>
  <c r="O49" i="6"/>
  <c r="O50" i="6"/>
  <c r="E50" i="6" s="1"/>
  <c r="O51" i="6"/>
  <c r="E51" i="6" s="1"/>
  <c r="O52" i="6"/>
  <c r="E52" i="6" s="1"/>
  <c r="O53" i="6"/>
  <c r="E53" i="6" s="1"/>
  <c r="H205" i="7" s="1"/>
  <c r="O54" i="6"/>
  <c r="O55" i="6"/>
  <c r="O56" i="6"/>
  <c r="E56" i="6" s="1"/>
  <c r="O57" i="6"/>
  <c r="O58" i="6"/>
  <c r="E58" i="6" s="1"/>
  <c r="O59" i="6"/>
  <c r="E59" i="6" s="1"/>
  <c r="O60" i="6"/>
  <c r="O61" i="6"/>
  <c r="E61" i="6" s="1"/>
  <c r="H237" i="7" s="1"/>
  <c r="O62" i="6"/>
  <c r="O63" i="6"/>
  <c r="O64" i="6"/>
  <c r="E64" i="6" s="1"/>
  <c r="O65" i="6"/>
  <c r="O66" i="6"/>
  <c r="E66" i="6" s="1"/>
  <c r="O67" i="6"/>
  <c r="E67" i="6" s="1"/>
  <c r="O68" i="6"/>
  <c r="O69" i="6"/>
  <c r="E69" i="6" s="1"/>
  <c r="H269" i="7" s="1"/>
  <c r="O70" i="6"/>
  <c r="O71" i="6"/>
  <c r="O72" i="6"/>
  <c r="E72" i="6" s="1"/>
  <c r="O73" i="6"/>
  <c r="O74" i="6"/>
  <c r="E74" i="6" s="1"/>
  <c r="O75" i="6"/>
  <c r="E75" i="6" s="1"/>
  <c r="O76" i="6"/>
  <c r="O77" i="6"/>
  <c r="E77" i="6" s="1"/>
  <c r="H301" i="7" s="1"/>
  <c r="O78" i="6"/>
  <c r="O79" i="6"/>
  <c r="O80" i="6"/>
  <c r="E80" i="6" s="1"/>
  <c r="O81" i="6"/>
  <c r="O82" i="6"/>
  <c r="E82" i="6" s="1"/>
  <c r="O83" i="6"/>
  <c r="E83" i="6" s="1"/>
  <c r="O84" i="6"/>
  <c r="E84" i="6" s="1"/>
  <c r="O85" i="6"/>
  <c r="E85" i="6" s="1"/>
  <c r="H333" i="7" s="1"/>
  <c r="O86" i="6"/>
  <c r="O87" i="6"/>
  <c r="O88" i="6"/>
  <c r="E88" i="6" s="1"/>
  <c r="O89" i="6"/>
  <c r="O90" i="6"/>
  <c r="E90" i="6" s="1"/>
  <c r="O91" i="6"/>
  <c r="E91" i="6" s="1"/>
  <c r="O92" i="6"/>
  <c r="E92" i="6" s="1"/>
  <c r="O93" i="6"/>
  <c r="E93" i="6" s="1"/>
  <c r="O94" i="6"/>
  <c r="O95" i="6"/>
  <c r="O96" i="6"/>
  <c r="E96" i="6" s="1"/>
  <c r="O97" i="6"/>
  <c r="O98" i="6"/>
  <c r="E98" i="6" s="1"/>
  <c r="O99" i="6"/>
  <c r="E99" i="6" s="1"/>
  <c r="O100" i="6"/>
  <c r="O101" i="6"/>
  <c r="E101" i="6" s="1"/>
  <c r="H397" i="7" s="1"/>
  <c r="O102" i="6"/>
  <c r="O103" i="6"/>
  <c r="O104" i="6"/>
  <c r="E104" i="6" s="1"/>
  <c r="O105" i="6"/>
  <c r="O106" i="6"/>
  <c r="E106" i="6" s="1"/>
  <c r="O107" i="6"/>
  <c r="E107" i="6" s="1"/>
  <c r="O108" i="6"/>
  <c r="E108" i="6" s="1"/>
  <c r="O109" i="6"/>
  <c r="E109" i="6" s="1"/>
  <c r="O110" i="6"/>
  <c r="O111" i="6"/>
  <c r="O112" i="6"/>
  <c r="E112" i="6" s="1"/>
  <c r="O113" i="6"/>
  <c r="O114" i="6"/>
  <c r="E114" i="6" s="1"/>
  <c r="O115" i="6"/>
  <c r="E115" i="6" s="1"/>
  <c r="O116" i="6"/>
  <c r="O117" i="6"/>
  <c r="E117" i="6" s="1"/>
  <c r="O118" i="6"/>
  <c r="O119" i="6"/>
  <c r="O120" i="6"/>
  <c r="E120" i="6" s="1"/>
  <c r="O121" i="6"/>
  <c r="O122" i="6"/>
  <c r="E122" i="6" s="1"/>
  <c r="O123" i="6"/>
  <c r="E123" i="6" s="1"/>
  <c r="O124" i="6"/>
  <c r="O125" i="6"/>
  <c r="E125" i="6" s="1"/>
  <c r="O126" i="6"/>
  <c r="O127" i="6"/>
  <c r="O128" i="6"/>
  <c r="E128" i="6" s="1"/>
  <c r="O129" i="6"/>
  <c r="O130" i="6"/>
  <c r="E130" i="6" s="1"/>
  <c r="O131" i="6"/>
  <c r="E131" i="6" s="1"/>
  <c r="O132" i="6"/>
  <c r="O133" i="6"/>
  <c r="E133" i="6" s="1"/>
  <c r="O134" i="6"/>
  <c r="O135" i="6"/>
  <c r="O136" i="6"/>
  <c r="E136" i="6" s="1"/>
  <c r="H537" i="7" s="1"/>
  <c r="O137" i="6"/>
  <c r="O138" i="6"/>
  <c r="E138" i="6" s="1"/>
  <c r="O139" i="6"/>
  <c r="E139" i="6" s="1"/>
  <c r="O140" i="6"/>
  <c r="O141" i="6"/>
  <c r="E141" i="6" s="1"/>
  <c r="H558" i="7" s="1"/>
  <c r="O142" i="6"/>
  <c r="O143" i="6"/>
  <c r="O144" i="6"/>
  <c r="E144" i="6" s="1"/>
  <c r="O145" i="6"/>
  <c r="O146" i="6"/>
  <c r="E146" i="6" s="1"/>
  <c r="O147" i="6"/>
  <c r="E147" i="6" s="1"/>
  <c r="O148" i="6"/>
  <c r="O149" i="6"/>
  <c r="E149" i="6" s="1"/>
  <c r="O150" i="6"/>
  <c r="O151" i="6"/>
  <c r="O152" i="6"/>
  <c r="E152" i="6" s="1"/>
  <c r="O153" i="6"/>
  <c r="O154" i="6"/>
  <c r="E154" i="6" s="1"/>
  <c r="O155" i="6"/>
  <c r="E155" i="6" s="1"/>
  <c r="O156" i="6"/>
  <c r="O157" i="6"/>
  <c r="E157" i="6" s="1"/>
  <c r="O158" i="6"/>
  <c r="O159" i="6"/>
  <c r="O160" i="6"/>
  <c r="E160" i="6" s="1"/>
  <c r="O161" i="6"/>
  <c r="O162" i="6"/>
  <c r="E162" i="6" s="1"/>
  <c r="O163" i="6"/>
  <c r="E163" i="6" s="1"/>
  <c r="O164" i="6"/>
  <c r="E164" i="6" s="1"/>
  <c r="O165" i="6"/>
  <c r="E165" i="6" s="1"/>
  <c r="H655" i="7" s="1"/>
  <c r="O166" i="6"/>
  <c r="O167" i="6"/>
  <c r="O168" i="6"/>
  <c r="E168" i="6" s="1"/>
  <c r="O169" i="6"/>
  <c r="O170" i="6"/>
  <c r="E170" i="6" s="1"/>
  <c r="O171" i="6"/>
  <c r="E171" i="6" s="1"/>
  <c r="O172" i="6"/>
  <c r="E172" i="6" s="1"/>
  <c r="O173" i="6"/>
  <c r="E173" i="6" s="1"/>
  <c r="O174" i="6"/>
  <c r="O175" i="6"/>
  <c r="O176" i="6"/>
  <c r="E176" i="6" s="1"/>
  <c r="O177" i="6"/>
  <c r="O178" i="6"/>
  <c r="E178" i="6" s="1"/>
  <c r="O179" i="6"/>
  <c r="E179" i="6" s="1"/>
  <c r="O180" i="6"/>
  <c r="E180" i="6" s="1"/>
  <c r="O181" i="6"/>
  <c r="E181" i="6" s="1"/>
  <c r="O182" i="6"/>
  <c r="O183" i="6"/>
  <c r="O184" i="6"/>
  <c r="E184" i="6" s="1"/>
  <c r="O185" i="6"/>
  <c r="O186" i="6"/>
  <c r="E186" i="6" s="1"/>
  <c r="O187" i="6"/>
  <c r="E187" i="6" s="1"/>
  <c r="O188" i="6"/>
  <c r="O189" i="6"/>
  <c r="E189" i="6" s="1"/>
  <c r="O190" i="6"/>
  <c r="O191" i="6"/>
  <c r="O192" i="6"/>
  <c r="E192" i="6" s="1"/>
  <c r="O193" i="6"/>
  <c r="O194" i="6"/>
  <c r="E194" i="6" s="1"/>
  <c r="O195" i="6"/>
  <c r="E195" i="6" s="1"/>
  <c r="O196" i="6"/>
  <c r="E196" i="6" s="1"/>
  <c r="O197" i="6"/>
  <c r="E197" i="6" s="1"/>
  <c r="O198" i="6"/>
  <c r="O199" i="6"/>
  <c r="O200" i="6"/>
  <c r="E200" i="6" s="1"/>
  <c r="O201" i="6"/>
  <c r="O202" i="6"/>
  <c r="E202" i="6" s="1"/>
  <c r="O203" i="6"/>
  <c r="E203" i="6" s="1"/>
  <c r="O204" i="6"/>
  <c r="O205" i="6"/>
  <c r="E205" i="6" s="1"/>
  <c r="O206" i="6"/>
  <c r="O207" i="6"/>
  <c r="O208" i="6"/>
  <c r="E208" i="6" s="1"/>
  <c r="O209" i="6"/>
  <c r="O210" i="6"/>
  <c r="E210" i="6" s="1"/>
  <c r="O211" i="6"/>
  <c r="E211" i="6" s="1"/>
  <c r="O212" i="6"/>
  <c r="O213" i="6"/>
  <c r="E213" i="6" s="1"/>
  <c r="H848" i="7" s="1"/>
  <c r="O214" i="6"/>
  <c r="O215" i="6"/>
  <c r="O216" i="6"/>
  <c r="E216" i="6" s="1"/>
  <c r="O217" i="6"/>
  <c r="O218" i="6"/>
  <c r="E218" i="6" s="1"/>
  <c r="O219" i="6"/>
  <c r="E219" i="6" s="1"/>
  <c r="O220" i="6"/>
  <c r="O221" i="6"/>
  <c r="E221" i="6" s="1"/>
  <c r="O222" i="6"/>
  <c r="O223" i="6"/>
  <c r="O224" i="6"/>
  <c r="E224" i="6" s="1"/>
  <c r="O225" i="6"/>
  <c r="O226" i="6"/>
  <c r="E226" i="6" s="1"/>
  <c r="O227" i="6"/>
  <c r="E227" i="6" s="1"/>
  <c r="O228" i="6"/>
  <c r="E228" i="6" s="1"/>
  <c r="O229" i="6"/>
  <c r="E229" i="6" s="1"/>
  <c r="O230" i="6"/>
  <c r="O231" i="6"/>
  <c r="O232" i="6"/>
  <c r="E232" i="6" s="1"/>
  <c r="O233" i="6"/>
  <c r="O234" i="6"/>
  <c r="E234" i="6" s="1"/>
  <c r="O235" i="6"/>
  <c r="E235" i="6" s="1"/>
  <c r="O236" i="6"/>
  <c r="O237" i="6"/>
  <c r="E237" i="6" s="1"/>
  <c r="O238" i="6"/>
  <c r="O239" i="6"/>
  <c r="O240" i="6"/>
  <c r="E240" i="6" s="1"/>
  <c r="O241" i="6"/>
  <c r="O242" i="6"/>
  <c r="E242" i="6" s="1"/>
  <c r="O243" i="6"/>
  <c r="E243" i="6" s="1"/>
  <c r="O244" i="6"/>
  <c r="E244" i="6" s="1"/>
  <c r="O245" i="6"/>
  <c r="E245" i="6" s="1"/>
  <c r="O246" i="6"/>
  <c r="O247" i="6"/>
  <c r="O248" i="6"/>
  <c r="E248" i="6" s="1"/>
  <c r="O249" i="6"/>
  <c r="O250" i="6"/>
  <c r="E250" i="6" s="1"/>
  <c r="O251" i="6"/>
  <c r="E251" i="6" s="1"/>
  <c r="O252" i="6"/>
  <c r="E252" i="6" s="1"/>
  <c r="O253" i="6"/>
  <c r="E253" i="6" s="1"/>
  <c r="O254" i="6"/>
  <c r="O255" i="6"/>
  <c r="O256" i="6"/>
  <c r="E256" i="6" s="1"/>
  <c r="O257" i="6"/>
  <c r="O258" i="6"/>
  <c r="E258" i="6" s="1"/>
  <c r="O259" i="6"/>
  <c r="E259" i="6" s="1"/>
  <c r="O260" i="6"/>
  <c r="O261" i="6"/>
  <c r="E261" i="6" s="1"/>
  <c r="O262" i="6"/>
  <c r="O263" i="6"/>
  <c r="O264" i="6"/>
  <c r="E264" i="6" s="1"/>
  <c r="O265" i="6"/>
  <c r="O266" i="6"/>
  <c r="E266" i="6" s="1"/>
  <c r="O267" i="6"/>
  <c r="E267" i="6" s="1"/>
  <c r="O268" i="6"/>
  <c r="O269" i="6"/>
  <c r="E269" i="6" s="1"/>
  <c r="O270" i="6"/>
  <c r="O271" i="6"/>
  <c r="O272" i="6"/>
  <c r="E272" i="6" s="1"/>
  <c r="O273" i="6"/>
  <c r="O274" i="6"/>
  <c r="E274" i="6" s="1"/>
  <c r="O275" i="6"/>
  <c r="E275" i="6" s="1"/>
  <c r="O276" i="6"/>
  <c r="E276" i="6" s="1"/>
  <c r="O277" i="6"/>
  <c r="E277" i="6" s="1"/>
  <c r="O278" i="6"/>
  <c r="O279" i="6"/>
  <c r="O280" i="6"/>
  <c r="E280" i="6" s="1"/>
  <c r="O281" i="6"/>
  <c r="O282" i="6"/>
  <c r="E282" i="6" s="1"/>
  <c r="O283" i="6"/>
  <c r="E283" i="6" s="1"/>
  <c r="O284" i="6"/>
  <c r="E284" i="6" s="1"/>
  <c r="O285" i="6"/>
  <c r="E285" i="6" s="1"/>
  <c r="O286" i="6"/>
  <c r="O287" i="6"/>
  <c r="O288" i="6"/>
  <c r="E288" i="6" s="1"/>
  <c r="O289" i="6"/>
  <c r="O290" i="6"/>
  <c r="E290" i="6" s="1"/>
  <c r="O291" i="6"/>
  <c r="E291" i="6" s="1"/>
  <c r="O292" i="6"/>
  <c r="E292" i="6" s="1"/>
  <c r="O293" i="6"/>
  <c r="E293" i="6" s="1"/>
  <c r="O294" i="6"/>
  <c r="O295" i="6"/>
  <c r="O296" i="6"/>
  <c r="E296" i="6" s="1"/>
  <c r="O297" i="6"/>
  <c r="O298" i="6"/>
  <c r="E298" i="6" s="1"/>
  <c r="O299" i="6"/>
  <c r="E299" i="6" s="1"/>
  <c r="O300" i="6"/>
  <c r="E300" i="6" s="1"/>
  <c r="O301" i="6"/>
  <c r="E301" i="6" s="1"/>
  <c r="O302" i="6"/>
  <c r="O303" i="6"/>
  <c r="O304" i="6"/>
  <c r="E304" i="6" s="1"/>
  <c r="O305" i="6"/>
  <c r="O306" i="6"/>
  <c r="E306" i="6" s="1"/>
  <c r="O307" i="6"/>
  <c r="E307" i="6" s="1"/>
  <c r="O308" i="6"/>
  <c r="O309" i="6"/>
  <c r="E309" i="6" s="1"/>
  <c r="O310" i="6"/>
  <c r="O311" i="6"/>
  <c r="O312" i="6"/>
  <c r="E312" i="6" s="1"/>
  <c r="O313" i="6"/>
  <c r="O314" i="6"/>
  <c r="E314" i="6" s="1"/>
  <c r="O315" i="6"/>
  <c r="E315" i="6" s="1"/>
  <c r="O316" i="6"/>
  <c r="E316" i="6" s="1"/>
  <c r="O317" i="6"/>
  <c r="E317" i="6" s="1"/>
  <c r="O318" i="6"/>
  <c r="O319" i="6"/>
  <c r="O320" i="6"/>
  <c r="E320" i="6" s="1"/>
  <c r="O321" i="6"/>
  <c r="O322" i="6"/>
  <c r="E322" i="6" s="1"/>
  <c r="O323" i="6"/>
  <c r="E323" i="6" s="1"/>
  <c r="O324" i="6"/>
  <c r="O325" i="6"/>
  <c r="E325" i="6" s="1"/>
  <c r="O326" i="6"/>
  <c r="O327" i="6"/>
  <c r="O328" i="6"/>
  <c r="E328" i="6" s="1"/>
  <c r="O329" i="6"/>
  <c r="O330" i="6"/>
  <c r="E330" i="6" s="1"/>
  <c r="O331" i="6"/>
  <c r="E331" i="6" s="1"/>
  <c r="O332" i="6"/>
  <c r="E332" i="6" s="1"/>
  <c r="O333" i="6"/>
  <c r="E333" i="6" s="1"/>
  <c r="O334" i="6"/>
  <c r="O335" i="6"/>
  <c r="O336" i="6"/>
  <c r="E336" i="6" s="1"/>
  <c r="O337" i="6"/>
  <c r="O338" i="6"/>
  <c r="E338" i="6" s="1"/>
  <c r="O339" i="6"/>
  <c r="E339" i="6" s="1"/>
  <c r="O340" i="6"/>
  <c r="E340" i="6" s="1"/>
  <c r="O341" i="6"/>
  <c r="E341" i="6" s="1"/>
  <c r="O342" i="6"/>
  <c r="O343" i="6"/>
  <c r="O344" i="6"/>
  <c r="E344" i="6" s="1"/>
  <c r="O345" i="6"/>
  <c r="O346" i="6"/>
  <c r="E346" i="6" s="1"/>
  <c r="O347" i="6"/>
  <c r="E347" i="6" s="1"/>
  <c r="O348" i="6"/>
  <c r="O349" i="6"/>
  <c r="E349" i="6" s="1"/>
  <c r="O350" i="6"/>
  <c r="O351" i="6"/>
  <c r="O352" i="6"/>
  <c r="E352" i="6" s="1"/>
  <c r="O353" i="6"/>
  <c r="O354" i="6"/>
  <c r="E354" i="6" s="1"/>
  <c r="O355" i="6"/>
  <c r="E355" i="6" s="1"/>
  <c r="O356" i="6"/>
  <c r="O357" i="6"/>
  <c r="E357" i="6" s="1"/>
  <c r="O358" i="6"/>
  <c r="O359" i="6"/>
  <c r="O360" i="6"/>
  <c r="E360" i="6" s="1"/>
  <c r="O361" i="6"/>
  <c r="O362" i="6"/>
  <c r="E362" i="6" s="1"/>
  <c r="O363" i="6"/>
  <c r="E363" i="6" s="1"/>
  <c r="O364" i="6"/>
  <c r="E364" i="6" s="1"/>
  <c r="O365" i="6"/>
  <c r="E365" i="6" s="1"/>
  <c r="O366" i="6"/>
  <c r="O367" i="6"/>
  <c r="O368" i="6"/>
  <c r="E368" i="6" s="1"/>
  <c r="O369" i="6"/>
  <c r="O370" i="6"/>
  <c r="E370" i="6" s="1"/>
  <c r="O371" i="6"/>
  <c r="E371" i="6" s="1"/>
  <c r="O372" i="6"/>
  <c r="E372" i="6" s="1"/>
  <c r="O373" i="6"/>
  <c r="E373" i="6" s="1"/>
  <c r="O374" i="6"/>
  <c r="O375" i="6"/>
  <c r="O376" i="6"/>
  <c r="E376" i="6" s="1"/>
  <c r="O377" i="6"/>
  <c r="O378" i="6"/>
  <c r="E378" i="6" s="1"/>
  <c r="O379" i="6"/>
  <c r="E379" i="6" s="1"/>
  <c r="O380" i="6"/>
  <c r="O381" i="6"/>
  <c r="E381" i="6" s="1"/>
  <c r="O382" i="6"/>
  <c r="O383" i="6"/>
  <c r="O384" i="6"/>
  <c r="E384" i="6" s="1"/>
  <c r="O385" i="6"/>
  <c r="O386" i="6"/>
  <c r="E386" i="6" s="1"/>
  <c r="O387" i="6"/>
  <c r="E387" i="6" s="1"/>
  <c r="O388" i="6"/>
  <c r="E388" i="6" s="1"/>
  <c r="O389" i="6"/>
  <c r="E389" i="6" s="1"/>
  <c r="O390" i="6"/>
  <c r="O391" i="6"/>
  <c r="O392" i="6"/>
  <c r="E392" i="6" s="1"/>
  <c r="O393" i="6"/>
  <c r="O394" i="6"/>
  <c r="E394" i="6" s="1"/>
  <c r="O395" i="6"/>
  <c r="O396" i="6"/>
  <c r="E396" i="6" s="1"/>
  <c r="O397" i="6"/>
  <c r="E397" i="6" s="1"/>
  <c r="O398" i="6"/>
  <c r="O399" i="6"/>
  <c r="O400" i="6"/>
  <c r="E400" i="6" s="1"/>
  <c r="O401" i="6"/>
  <c r="O402" i="6"/>
  <c r="E402" i="6" s="1"/>
  <c r="O403" i="6"/>
  <c r="E403" i="6" s="1"/>
  <c r="O404" i="6"/>
  <c r="E404" i="6" s="1"/>
  <c r="O405" i="6"/>
  <c r="E405" i="6" s="1"/>
  <c r="O406" i="6"/>
  <c r="O407" i="6"/>
  <c r="O408" i="6"/>
  <c r="E408" i="6" s="1"/>
  <c r="O409" i="6"/>
  <c r="O410" i="6"/>
  <c r="E410" i="6" s="1"/>
  <c r="O411" i="6"/>
  <c r="E411" i="6" s="1"/>
  <c r="O412" i="6"/>
  <c r="O413" i="6"/>
  <c r="E413" i="6" s="1"/>
  <c r="O414" i="6"/>
  <c r="O415" i="6"/>
  <c r="O416" i="6"/>
  <c r="E416" i="6" s="1"/>
  <c r="O417" i="6"/>
  <c r="O418" i="6"/>
  <c r="E418" i="6" s="1"/>
  <c r="O419" i="6"/>
  <c r="E419" i="6" s="1"/>
  <c r="O420" i="6"/>
  <c r="E420" i="6" s="1"/>
  <c r="O421" i="6"/>
  <c r="E421" i="6" s="1"/>
  <c r="O422" i="6"/>
  <c r="O423" i="6"/>
  <c r="O424" i="6"/>
  <c r="E424" i="6" s="1"/>
  <c r="O425" i="6"/>
  <c r="O426" i="6"/>
  <c r="E426" i="6" s="1"/>
  <c r="O427" i="6"/>
  <c r="E427" i="6" s="1"/>
  <c r="O428" i="6"/>
  <c r="E428" i="6" s="1"/>
  <c r="O429" i="6"/>
  <c r="E429" i="6" s="1"/>
  <c r="O430" i="6"/>
  <c r="O431" i="6"/>
  <c r="O432" i="6"/>
  <c r="E432" i="6" s="1"/>
  <c r="O433" i="6"/>
  <c r="O434" i="6"/>
  <c r="E434" i="6" s="1"/>
  <c r="O435" i="6"/>
  <c r="E435" i="6" s="1"/>
  <c r="O436" i="6"/>
  <c r="E436" i="6" s="1"/>
  <c r="O437" i="6"/>
  <c r="E437" i="6" s="1"/>
  <c r="O438" i="6"/>
  <c r="O439" i="6"/>
  <c r="O440" i="6"/>
  <c r="E440" i="6" s="1"/>
  <c r="O441" i="6"/>
  <c r="O442" i="6"/>
  <c r="E442" i="6" s="1"/>
  <c r="O443" i="6"/>
  <c r="E443" i="6" s="1"/>
  <c r="O444" i="6"/>
  <c r="O445" i="6"/>
  <c r="E445" i="6" s="1"/>
  <c r="O446" i="6"/>
  <c r="O447" i="6"/>
  <c r="O448" i="6"/>
  <c r="E448" i="6" s="1"/>
  <c r="O449" i="6"/>
  <c r="O450" i="6"/>
  <c r="E450" i="6" s="1"/>
  <c r="O451" i="6"/>
  <c r="E451" i="6" s="1"/>
  <c r="O452" i="6"/>
  <c r="E452" i="6" s="1"/>
  <c r="O453" i="6"/>
  <c r="E453" i="6" s="1"/>
  <c r="O454" i="6"/>
  <c r="O455" i="6"/>
  <c r="O456" i="6"/>
  <c r="E456" i="6" s="1"/>
  <c r="O457" i="6"/>
  <c r="O458" i="6"/>
  <c r="E458" i="6" s="1"/>
  <c r="O459" i="6"/>
  <c r="E459" i="6" s="1"/>
  <c r="O460" i="6"/>
  <c r="O461" i="6"/>
  <c r="E461" i="6" s="1"/>
  <c r="O462" i="6"/>
  <c r="O463" i="6"/>
  <c r="O464" i="6"/>
  <c r="E464" i="6" s="1"/>
  <c r="O465" i="6"/>
  <c r="O466" i="6"/>
  <c r="E466" i="6" s="1"/>
  <c r="O467" i="6"/>
  <c r="E467" i="6" s="1"/>
  <c r="O468" i="6"/>
  <c r="E468" i="6" s="1"/>
  <c r="O469" i="6"/>
  <c r="E469" i="6" s="1"/>
  <c r="O470" i="6"/>
  <c r="O471" i="6"/>
  <c r="O472" i="6"/>
  <c r="E472" i="6" s="1"/>
  <c r="O473" i="6"/>
  <c r="O474" i="6"/>
  <c r="E474" i="6" s="1"/>
  <c r="O475" i="6"/>
  <c r="E475" i="6" s="1"/>
  <c r="O476" i="6"/>
  <c r="O477" i="6"/>
  <c r="E477" i="6" s="1"/>
  <c r="O478" i="6"/>
  <c r="O479" i="6"/>
  <c r="O480" i="6"/>
  <c r="E480" i="6" s="1"/>
  <c r="O481" i="6"/>
  <c r="O482" i="6"/>
  <c r="E482" i="6" s="1"/>
  <c r="O483" i="6"/>
  <c r="E483" i="6" s="1"/>
  <c r="O484" i="6"/>
  <c r="E484" i="6" s="1"/>
  <c r="O485" i="6"/>
  <c r="E485" i="6" s="1"/>
  <c r="O486" i="6"/>
  <c r="O487" i="6"/>
  <c r="O488" i="6"/>
  <c r="E488" i="6" s="1"/>
  <c r="O489" i="6"/>
  <c r="O490" i="6"/>
  <c r="E490" i="6" s="1"/>
  <c r="O491" i="6"/>
  <c r="E491" i="6" s="1"/>
  <c r="O492" i="6"/>
  <c r="O493" i="6"/>
  <c r="E493" i="6" s="1"/>
  <c r="O494" i="6"/>
  <c r="O495" i="6"/>
  <c r="O496" i="6"/>
  <c r="E496" i="6" s="1"/>
  <c r="O497" i="6"/>
  <c r="O498" i="6"/>
  <c r="E498" i="6" s="1"/>
  <c r="O499" i="6"/>
  <c r="E499" i="6" s="1"/>
  <c r="O500" i="6"/>
  <c r="E500" i="6" s="1"/>
  <c r="O501" i="6"/>
  <c r="E501" i="6" s="1"/>
  <c r="O502" i="6"/>
  <c r="O503" i="6"/>
  <c r="O504" i="6"/>
  <c r="E504" i="6" s="1"/>
  <c r="O505" i="6"/>
  <c r="O506" i="6"/>
  <c r="E506" i="6" s="1"/>
  <c r="O507" i="6"/>
  <c r="E507" i="6" s="1"/>
  <c r="O508" i="6"/>
  <c r="E508" i="6" s="1"/>
  <c r="O509" i="6"/>
  <c r="E509" i="6" s="1"/>
  <c r="O510" i="6"/>
  <c r="O511" i="6"/>
  <c r="O512" i="6"/>
  <c r="E512" i="6" s="1"/>
  <c r="O513" i="6"/>
  <c r="O514" i="6"/>
  <c r="E514" i="6" s="1"/>
  <c r="O515" i="6"/>
  <c r="E515" i="6" s="1"/>
  <c r="O516" i="6"/>
  <c r="E516" i="6" s="1"/>
  <c r="O517" i="6"/>
  <c r="E517" i="6" s="1"/>
  <c r="O518" i="6"/>
  <c r="O519" i="6"/>
  <c r="O520" i="6"/>
  <c r="E520" i="6" s="1"/>
  <c r="O521" i="6"/>
  <c r="O522" i="6"/>
  <c r="E522" i="6" s="1"/>
  <c r="O523" i="6"/>
  <c r="E523" i="6" s="1"/>
  <c r="O524" i="6"/>
  <c r="E524" i="6" s="1"/>
  <c r="O525" i="6"/>
  <c r="E525" i="6" s="1"/>
  <c r="O526" i="6"/>
  <c r="O527" i="6"/>
  <c r="O528" i="6"/>
  <c r="E528" i="6" s="1"/>
  <c r="O529" i="6"/>
  <c r="O530" i="6"/>
  <c r="E530" i="6" s="1"/>
  <c r="O531" i="6"/>
  <c r="E531" i="6" s="1"/>
  <c r="O532" i="6"/>
  <c r="E532" i="6" s="1"/>
  <c r="O533" i="6"/>
  <c r="E533" i="6" s="1"/>
  <c r="O534" i="6"/>
  <c r="O535" i="6"/>
  <c r="O536" i="6"/>
  <c r="E536" i="6" s="1"/>
  <c r="O537" i="6"/>
  <c r="O538" i="6"/>
  <c r="E538" i="6" s="1"/>
  <c r="O539" i="6"/>
  <c r="E539" i="6" s="1"/>
  <c r="O540" i="6"/>
  <c r="E540" i="6" s="1"/>
  <c r="O541" i="6"/>
  <c r="E541" i="6" s="1"/>
  <c r="O542" i="6"/>
  <c r="O543" i="6"/>
  <c r="O544" i="6"/>
  <c r="E544" i="6" s="1"/>
  <c r="O545" i="6"/>
  <c r="O546" i="6"/>
  <c r="E546" i="6" s="1"/>
  <c r="O547" i="6"/>
  <c r="E547" i="6" s="1"/>
  <c r="O548" i="6"/>
  <c r="E548" i="6" s="1"/>
  <c r="O549" i="6"/>
  <c r="E549" i="6" s="1"/>
  <c r="O550" i="6"/>
  <c r="O551" i="6"/>
  <c r="O552" i="6"/>
  <c r="E552" i="6" s="1"/>
  <c r="O553" i="6"/>
  <c r="O554" i="6"/>
  <c r="E554" i="6" s="1"/>
  <c r="O555" i="6"/>
  <c r="E555" i="6" s="1"/>
  <c r="O556" i="6"/>
  <c r="O557" i="6"/>
  <c r="E557" i="6" s="1"/>
  <c r="O558" i="6"/>
  <c r="O559" i="6"/>
  <c r="O560" i="6"/>
  <c r="E560" i="6" s="1"/>
  <c r="O561" i="6"/>
  <c r="O562" i="6"/>
  <c r="E562" i="6" s="1"/>
  <c r="O563" i="6"/>
  <c r="E563" i="6" s="1"/>
  <c r="O564" i="6"/>
  <c r="E564" i="6" s="1"/>
  <c r="O565" i="6"/>
  <c r="E565" i="6" s="1"/>
  <c r="O566" i="6"/>
  <c r="O567" i="6"/>
  <c r="O568" i="6"/>
  <c r="E568" i="6" s="1"/>
  <c r="O569" i="6"/>
  <c r="O570" i="6"/>
  <c r="E570" i="6" s="1"/>
  <c r="O571" i="6"/>
  <c r="E571" i="6" s="1"/>
  <c r="O572" i="6"/>
  <c r="E572" i="6" s="1"/>
  <c r="O573" i="6"/>
  <c r="E573" i="6" s="1"/>
  <c r="O574" i="6"/>
  <c r="O575" i="6"/>
  <c r="O576" i="6"/>
  <c r="E576" i="6" s="1"/>
  <c r="O577" i="6"/>
  <c r="O578" i="6"/>
  <c r="E578" i="6" s="1"/>
  <c r="O579" i="6"/>
  <c r="E579" i="6" s="1"/>
  <c r="O580" i="6"/>
  <c r="E580" i="6" s="1"/>
  <c r="O581" i="6"/>
  <c r="E581" i="6" s="1"/>
  <c r="O582" i="6"/>
  <c r="O583" i="6"/>
  <c r="O584" i="6"/>
  <c r="E584" i="6" s="1"/>
  <c r="O585" i="6"/>
  <c r="O586" i="6"/>
  <c r="E586" i="6" s="1"/>
  <c r="O587" i="6"/>
  <c r="E587" i="6" s="1"/>
  <c r="O588" i="6"/>
  <c r="O589" i="6"/>
  <c r="E589" i="6" s="1"/>
  <c r="O590" i="6"/>
  <c r="O591" i="6"/>
  <c r="O592" i="6"/>
  <c r="E592" i="6" s="1"/>
  <c r="O593" i="6"/>
  <c r="O594" i="6"/>
  <c r="E594" i="6" s="1"/>
  <c r="O595" i="6"/>
  <c r="E595" i="6" s="1"/>
  <c r="O596" i="6"/>
  <c r="E596" i="6" s="1"/>
  <c r="O597" i="6"/>
  <c r="E597" i="6" s="1"/>
  <c r="O598" i="6"/>
  <c r="O599" i="6"/>
  <c r="O600" i="6"/>
  <c r="E600" i="6" s="1"/>
  <c r="O601" i="6"/>
  <c r="O602" i="6"/>
  <c r="O603" i="6"/>
  <c r="E603" i="6" s="1"/>
  <c r="O604" i="6"/>
  <c r="E604" i="6" s="1"/>
  <c r="O605" i="6"/>
  <c r="E605" i="6" s="1"/>
  <c r="O606" i="6"/>
  <c r="O607" i="6"/>
  <c r="O608" i="6"/>
  <c r="E608" i="6" s="1"/>
  <c r="O609" i="6"/>
  <c r="O610" i="6"/>
  <c r="E610" i="6" s="1"/>
  <c r="O611" i="6"/>
  <c r="E611" i="6" s="1"/>
  <c r="O612" i="6"/>
  <c r="O613" i="6"/>
  <c r="E613" i="6" s="1"/>
  <c r="O614" i="6"/>
  <c r="O615" i="6"/>
  <c r="O616" i="6"/>
  <c r="E616" i="6" s="1"/>
  <c r="O617" i="6"/>
  <c r="O618" i="6"/>
  <c r="E618" i="6" s="1"/>
  <c r="O619" i="6"/>
  <c r="E619" i="6" s="1"/>
  <c r="O620" i="6"/>
  <c r="O621" i="6"/>
  <c r="E621" i="6" s="1"/>
  <c r="O622" i="6"/>
  <c r="O623" i="6"/>
  <c r="O624" i="6"/>
  <c r="E624" i="6" s="1"/>
  <c r="O625" i="6"/>
  <c r="O626" i="6"/>
  <c r="E626" i="6" s="1"/>
  <c r="O627" i="6"/>
  <c r="E627" i="6" s="1"/>
  <c r="O628" i="6"/>
  <c r="E628" i="6" s="1"/>
  <c r="O629" i="6"/>
  <c r="E629" i="6" s="1"/>
  <c r="O630" i="6"/>
  <c r="O631" i="6"/>
  <c r="O632" i="6"/>
  <c r="E632" i="6" s="1"/>
  <c r="O633" i="6"/>
  <c r="O634" i="6"/>
  <c r="E634" i="6" s="1"/>
  <c r="O635" i="6"/>
  <c r="E635" i="6" s="1"/>
  <c r="O636" i="6"/>
  <c r="O637" i="6"/>
  <c r="E637" i="6" s="1"/>
  <c r="O638" i="6"/>
  <c r="O639" i="6"/>
  <c r="O640" i="6"/>
  <c r="E640" i="6" s="1"/>
  <c r="O641" i="6"/>
  <c r="O642" i="6"/>
  <c r="E642" i="6" s="1"/>
  <c r="O643" i="6"/>
  <c r="E643" i="6" s="1"/>
  <c r="O644" i="6"/>
  <c r="E644" i="6" s="1"/>
  <c r="O645" i="6"/>
  <c r="E645" i="6" s="1"/>
  <c r="O646" i="6"/>
  <c r="O647" i="6"/>
  <c r="O648" i="6"/>
  <c r="E648" i="6" s="1"/>
  <c r="O649" i="6"/>
  <c r="O650" i="6"/>
  <c r="E650" i="6" s="1"/>
  <c r="O651" i="6"/>
  <c r="E651" i="6" s="1"/>
  <c r="O652" i="6"/>
  <c r="O653" i="6"/>
  <c r="E653" i="6" s="1"/>
  <c r="O654" i="6"/>
  <c r="O655" i="6"/>
  <c r="O656" i="6"/>
  <c r="E656" i="6" s="1"/>
  <c r="O657" i="6"/>
  <c r="O658" i="6"/>
  <c r="E658" i="6" s="1"/>
  <c r="O659" i="6"/>
  <c r="E659" i="6" s="1"/>
  <c r="O660" i="6"/>
  <c r="O661" i="6"/>
  <c r="E661" i="6" s="1"/>
  <c r="O662" i="6"/>
  <c r="O663" i="6"/>
  <c r="O664" i="6"/>
  <c r="E664" i="6" s="1"/>
  <c r="O665" i="6"/>
  <c r="O666" i="6"/>
  <c r="E666" i="6" s="1"/>
  <c r="O667" i="6"/>
  <c r="E667" i="6" s="1"/>
  <c r="O668" i="6"/>
  <c r="E668" i="6" s="1"/>
  <c r="O669" i="6"/>
  <c r="E669" i="6" s="1"/>
  <c r="O670" i="6"/>
  <c r="O671" i="6"/>
  <c r="O672" i="6"/>
  <c r="E672" i="6" s="1"/>
  <c r="O673" i="6"/>
  <c r="O674" i="6"/>
  <c r="E674" i="6" s="1"/>
  <c r="O675" i="6"/>
  <c r="O676" i="6"/>
  <c r="O677" i="6"/>
  <c r="E677" i="6" s="1"/>
  <c r="O678" i="6"/>
  <c r="O679" i="6"/>
  <c r="O680" i="6"/>
  <c r="E680" i="6" s="1"/>
  <c r="O681" i="6"/>
  <c r="O682" i="6"/>
  <c r="E682" i="6" s="1"/>
  <c r="O683" i="6"/>
  <c r="E683" i="6" s="1"/>
  <c r="O684" i="6"/>
  <c r="E684" i="6" s="1"/>
  <c r="O685" i="6"/>
  <c r="E685" i="6" s="1"/>
  <c r="O686" i="6"/>
  <c r="O687" i="6"/>
  <c r="O688" i="6"/>
  <c r="E688" i="6" s="1"/>
  <c r="O689" i="6"/>
  <c r="O690" i="6"/>
  <c r="E690" i="6" s="1"/>
  <c r="O691" i="6"/>
  <c r="E691" i="6" s="1"/>
  <c r="O692" i="6"/>
  <c r="E692" i="6" s="1"/>
  <c r="O693" i="6"/>
  <c r="E693" i="6" s="1"/>
  <c r="O694" i="6"/>
  <c r="O695" i="6"/>
  <c r="O696" i="6"/>
  <c r="E696" i="6" s="1"/>
  <c r="O697" i="6"/>
  <c r="O698" i="6"/>
  <c r="E698" i="6" s="1"/>
  <c r="O699" i="6"/>
  <c r="E699" i="6" s="1"/>
  <c r="O700" i="6"/>
  <c r="E700" i="6" s="1"/>
  <c r="O701" i="6"/>
  <c r="E701" i="6" s="1"/>
  <c r="O702" i="6"/>
  <c r="O703" i="6"/>
  <c r="O704" i="6"/>
  <c r="E704" i="6" s="1"/>
  <c r="O705" i="6"/>
  <c r="O706" i="6"/>
  <c r="E706" i="6" s="1"/>
  <c r="O707" i="6"/>
  <c r="E707" i="6" s="1"/>
  <c r="O708" i="6"/>
  <c r="E708" i="6" s="1"/>
  <c r="O709" i="6"/>
  <c r="E709" i="6" s="1"/>
  <c r="O710" i="6"/>
  <c r="O711" i="6"/>
  <c r="O712" i="6"/>
  <c r="E712" i="6" s="1"/>
  <c r="O713" i="6"/>
  <c r="O714" i="6"/>
  <c r="E714" i="6" s="1"/>
  <c r="O715" i="6"/>
  <c r="E715" i="6" s="1"/>
  <c r="O716" i="6"/>
  <c r="E716" i="6" s="1"/>
  <c r="O717" i="6"/>
  <c r="E717" i="6" s="1"/>
  <c r="O718" i="6"/>
  <c r="O719" i="6"/>
  <c r="O720" i="6"/>
  <c r="E720" i="6" s="1"/>
  <c r="O721" i="6"/>
  <c r="O722" i="6"/>
  <c r="E722" i="6" s="1"/>
  <c r="O723" i="6"/>
  <c r="E723" i="6" s="1"/>
  <c r="O724" i="6"/>
  <c r="E724" i="6" s="1"/>
  <c r="O725" i="6"/>
  <c r="E725" i="6" s="1"/>
  <c r="O726" i="6"/>
  <c r="O727" i="6"/>
  <c r="O728" i="6"/>
  <c r="E728" i="6" s="1"/>
  <c r="O729" i="6"/>
  <c r="O730" i="6"/>
  <c r="E730" i="6" s="1"/>
  <c r="O731" i="6"/>
  <c r="E731" i="6" s="1"/>
  <c r="O732" i="6"/>
  <c r="O733" i="6"/>
  <c r="E733" i="6" s="1"/>
  <c r="O734" i="6"/>
  <c r="O735" i="6"/>
  <c r="O736" i="6"/>
  <c r="E736" i="6" s="1"/>
  <c r="O737" i="6"/>
  <c r="O738" i="6"/>
  <c r="E738" i="6" s="1"/>
  <c r="O739" i="6"/>
  <c r="E739" i="6" s="1"/>
  <c r="O740" i="6"/>
  <c r="E740" i="6" s="1"/>
  <c r="O741" i="6"/>
  <c r="E741" i="6" s="1"/>
  <c r="O742" i="6"/>
  <c r="O743" i="6"/>
  <c r="O744" i="6"/>
  <c r="E744" i="6" s="1"/>
  <c r="O745" i="6"/>
  <c r="O746" i="6"/>
  <c r="E746" i="6" s="1"/>
  <c r="O747" i="6"/>
  <c r="E747" i="6" s="1"/>
  <c r="O748" i="6"/>
  <c r="E748" i="6" s="1"/>
  <c r="O749" i="6"/>
  <c r="E749" i="6" s="1"/>
  <c r="O750" i="6"/>
  <c r="O751" i="6"/>
  <c r="O752" i="6"/>
  <c r="E752" i="6" s="1"/>
  <c r="O753" i="6"/>
  <c r="O754" i="6"/>
  <c r="E754" i="6" s="1"/>
  <c r="O755" i="6"/>
  <c r="E755" i="6" s="1"/>
  <c r="O756" i="6"/>
  <c r="E756" i="6" s="1"/>
  <c r="O757" i="6"/>
  <c r="E757" i="6" s="1"/>
  <c r="O758" i="6"/>
  <c r="O759" i="6"/>
  <c r="O760" i="6"/>
  <c r="E760" i="6" s="1"/>
  <c r="O761" i="6"/>
  <c r="O762" i="6"/>
  <c r="E762" i="6" s="1"/>
  <c r="O763" i="6"/>
  <c r="E763" i="6" s="1"/>
  <c r="O764" i="6"/>
  <c r="O765" i="6"/>
  <c r="E765" i="6" s="1"/>
  <c r="O766" i="6"/>
  <c r="O767" i="6"/>
  <c r="O768" i="6"/>
  <c r="E768" i="6" s="1"/>
  <c r="O769" i="6"/>
  <c r="O770" i="6"/>
  <c r="E770" i="6" s="1"/>
  <c r="O771" i="6"/>
  <c r="E771" i="6" s="1"/>
  <c r="O772" i="6"/>
  <c r="E772" i="6" s="1"/>
  <c r="O773" i="6"/>
  <c r="E773" i="6" s="1"/>
  <c r="O774" i="6"/>
  <c r="O775" i="6"/>
  <c r="O776" i="6"/>
  <c r="E776" i="6" s="1"/>
  <c r="O777" i="6"/>
  <c r="O778" i="6"/>
  <c r="E778" i="6" s="1"/>
  <c r="O779" i="6"/>
  <c r="E779" i="6" s="1"/>
  <c r="O780" i="6"/>
  <c r="O781" i="6"/>
  <c r="E781" i="6" s="1"/>
  <c r="O782" i="6"/>
  <c r="O783" i="6"/>
  <c r="O784" i="6"/>
  <c r="E784" i="6" s="1"/>
  <c r="O785" i="6"/>
  <c r="O786" i="6"/>
  <c r="E786" i="6" s="1"/>
  <c r="O787" i="6"/>
  <c r="E787" i="6" s="1"/>
  <c r="O788" i="6"/>
  <c r="E788" i="6" s="1"/>
  <c r="O789" i="6"/>
  <c r="E789" i="6" s="1"/>
  <c r="O790" i="6"/>
  <c r="O791" i="6"/>
  <c r="O792" i="6"/>
  <c r="E792" i="6" s="1"/>
  <c r="O793" i="6"/>
  <c r="O794" i="6"/>
  <c r="E794" i="6" s="1"/>
  <c r="O795" i="6"/>
  <c r="E795" i="6" s="1"/>
  <c r="O796" i="6"/>
  <c r="E796" i="6" s="1"/>
  <c r="O797" i="6"/>
  <c r="E797" i="6" s="1"/>
  <c r="O798" i="6"/>
  <c r="O799" i="6"/>
  <c r="O800" i="6"/>
  <c r="E800" i="6" s="1"/>
  <c r="O801" i="6"/>
  <c r="O802" i="6"/>
  <c r="E802" i="6" s="1"/>
  <c r="O803" i="6"/>
  <c r="E803" i="6" s="1"/>
  <c r="O804" i="6"/>
  <c r="E804" i="6" s="1"/>
  <c r="O805" i="6"/>
  <c r="E805" i="6" s="1"/>
  <c r="O806" i="6"/>
  <c r="O807" i="6"/>
  <c r="O808" i="6"/>
  <c r="E808" i="6" s="1"/>
  <c r="O809" i="6"/>
  <c r="O810" i="6"/>
  <c r="E810" i="6" s="1"/>
  <c r="O811" i="6"/>
  <c r="E811" i="6" s="1"/>
  <c r="O812" i="6"/>
  <c r="O813" i="6"/>
  <c r="E813" i="6" s="1"/>
  <c r="O814" i="6"/>
  <c r="O815" i="6"/>
  <c r="O816" i="6"/>
  <c r="E816" i="6" s="1"/>
  <c r="O817" i="6"/>
  <c r="O818" i="6"/>
  <c r="E818" i="6" s="1"/>
  <c r="O819" i="6"/>
  <c r="E819" i="6" s="1"/>
  <c r="O820" i="6"/>
  <c r="O821" i="6"/>
  <c r="E821" i="6" s="1"/>
  <c r="O822" i="6"/>
  <c r="O823" i="6"/>
  <c r="O824" i="6"/>
  <c r="E824" i="6" s="1"/>
  <c r="O825" i="6"/>
  <c r="O826" i="6"/>
  <c r="E826" i="6" s="1"/>
  <c r="O827" i="6"/>
  <c r="E827" i="6" s="1"/>
  <c r="O828" i="6"/>
  <c r="E828" i="6" s="1"/>
  <c r="O829" i="6"/>
  <c r="E829" i="6" s="1"/>
  <c r="O830" i="6"/>
  <c r="O831" i="6"/>
  <c r="O832" i="6"/>
  <c r="E832" i="6" s="1"/>
  <c r="O833" i="6"/>
  <c r="O834" i="6"/>
  <c r="E834" i="6" s="1"/>
  <c r="O835" i="6"/>
  <c r="E835" i="6" s="1"/>
  <c r="O836" i="6"/>
  <c r="O837" i="6"/>
  <c r="E837" i="6" s="1"/>
  <c r="O838" i="6"/>
  <c r="O839" i="6"/>
  <c r="O840" i="6"/>
  <c r="E840" i="6" s="1"/>
  <c r="O841" i="6"/>
  <c r="O842" i="6"/>
  <c r="E842" i="6" s="1"/>
  <c r="O843" i="6"/>
  <c r="E843" i="6" s="1"/>
  <c r="O844" i="6"/>
  <c r="O845" i="6"/>
  <c r="E845" i="6" s="1"/>
  <c r="O846" i="6"/>
  <c r="O847" i="6"/>
  <c r="O848" i="6"/>
  <c r="E848" i="6" s="1"/>
  <c r="O849" i="6"/>
  <c r="O850" i="6"/>
  <c r="E850" i="6" s="1"/>
  <c r="O851" i="6"/>
  <c r="E851" i="6" s="1"/>
  <c r="O852" i="6"/>
  <c r="O853" i="6"/>
  <c r="E853" i="6" s="1"/>
  <c r="O854" i="6"/>
  <c r="O855" i="6"/>
  <c r="O856" i="6"/>
  <c r="E856" i="6" s="1"/>
  <c r="O857" i="6"/>
  <c r="O858" i="6"/>
  <c r="E858" i="6" s="1"/>
  <c r="O859" i="6"/>
  <c r="E859" i="6" s="1"/>
  <c r="O860" i="6"/>
  <c r="O861" i="6"/>
  <c r="E861" i="6" s="1"/>
  <c r="O862" i="6"/>
  <c r="O863" i="6"/>
  <c r="O864" i="6"/>
  <c r="E864" i="6" s="1"/>
  <c r="O865" i="6"/>
  <c r="O866" i="6"/>
  <c r="E866" i="6" s="1"/>
  <c r="O867" i="6"/>
  <c r="E867" i="6" s="1"/>
  <c r="O868" i="6"/>
  <c r="O869" i="6"/>
  <c r="E869" i="6" s="1"/>
  <c r="O870" i="6"/>
  <c r="O871" i="6"/>
  <c r="O872" i="6"/>
  <c r="E872" i="6" s="1"/>
  <c r="O873" i="6"/>
  <c r="O874" i="6"/>
  <c r="E874" i="6" s="1"/>
  <c r="O875" i="6"/>
  <c r="E875" i="6" s="1"/>
  <c r="O876" i="6"/>
  <c r="E876" i="6" s="1"/>
  <c r="O877" i="6"/>
  <c r="E877" i="6" s="1"/>
  <c r="O878" i="6"/>
  <c r="O879" i="6"/>
  <c r="O880" i="6"/>
  <c r="E880" i="6" s="1"/>
  <c r="O881" i="6"/>
  <c r="O882" i="6"/>
  <c r="E882" i="6" s="1"/>
  <c r="O883" i="6"/>
  <c r="E883" i="6" s="1"/>
  <c r="O884" i="6"/>
  <c r="O885" i="6"/>
  <c r="E885" i="6" s="1"/>
  <c r="O886" i="6"/>
  <c r="O887" i="6"/>
  <c r="O888" i="6"/>
  <c r="E888" i="6" s="1"/>
  <c r="O889" i="6"/>
  <c r="O890" i="6"/>
  <c r="E890" i="6" s="1"/>
  <c r="O891" i="6"/>
  <c r="E891" i="6" s="1"/>
  <c r="O892" i="6"/>
  <c r="E892" i="6" s="1"/>
  <c r="O893" i="6"/>
  <c r="E893" i="6" s="1"/>
  <c r="O894" i="6"/>
  <c r="O895" i="6"/>
  <c r="O896" i="6"/>
  <c r="E896" i="6" s="1"/>
  <c r="O897" i="6"/>
  <c r="O898" i="6"/>
  <c r="E898" i="6" s="1"/>
  <c r="O899" i="6"/>
  <c r="E899" i="6" s="1"/>
  <c r="O900" i="6"/>
  <c r="O901" i="6"/>
  <c r="E901" i="6" s="1"/>
  <c r="O902" i="6"/>
  <c r="O903" i="6"/>
  <c r="O904" i="6"/>
  <c r="E904" i="6" s="1"/>
  <c r="O905" i="6"/>
  <c r="O906" i="6"/>
  <c r="E906" i="6" s="1"/>
  <c r="O907" i="6"/>
  <c r="E907" i="6" s="1"/>
  <c r="O908" i="6"/>
  <c r="O909" i="6"/>
  <c r="E909" i="6" s="1"/>
  <c r="O910" i="6"/>
  <c r="O911" i="6"/>
  <c r="O912" i="6"/>
  <c r="E912" i="6" s="1"/>
  <c r="O913" i="6"/>
  <c r="O914" i="6"/>
  <c r="E914" i="6" s="1"/>
  <c r="O915" i="6"/>
  <c r="E915" i="6" s="1"/>
  <c r="O916" i="6"/>
  <c r="O917" i="6"/>
  <c r="E917" i="6" s="1"/>
  <c r="O918" i="6"/>
  <c r="O919" i="6"/>
  <c r="O920" i="6"/>
  <c r="E920" i="6" s="1"/>
  <c r="O921" i="6"/>
  <c r="O922" i="6"/>
  <c r="E922" i="6" s="1"/>
  <c r="O923" i="6"/>
  <c r="E923" i="6" s="1"/>
  <c r="O924" i="6"/>
  <c r="E924" i="6" s="1"/>
  <c r="O925" i="6"/>
  <c r="E925" i="6" s="1"/>
  <c r="O926" i="6"/>
  <c r="O927" i="6"/>
  <c r="O928" i="6"/>
  <c r="E928" i="6" s="1"/>
  <c r="O929" i="6"/>
  <c r="O930" i="6"/>
  <c r="E930" i="6" s="1"/>
  <c r="O931" i="6"/>
  <c r="E931" i="6" s="1"/>
  <c r="O932" i="6"/>
  <c r="O933" i="6"/>
  <c r="E933" i="6" s="1"/>
  <c r="O934" i="6"/>
  <c r="O935" i="6"/>
  <c r="O936" i="6"/>
  <c r="E936" i="6" s="1"/>
  <c r="O937" i="6"/>
  <c r="O938" i="6"/>
  <c r="E938" i="6" s="1"/>
  <c r="O939" i="6"/>
  <c r="E939" i="6" s="1"/>
  <c r="O940" i="6"/>
  <c r="E940" i="6" s="1"/>
  <c r="O941" i="6"/>
  <c r="E941" i="6" s="1"/>
  <c r="O942" i="6"/>
  <c r="O943" i="6"/>
  <c r="O944" i="6"/>
  <c r="E944" i="6" s="1"/>
  <c r="O945" i="6"/>
  <c r="O946" i="6"/>
  <c r="E946" i="6" s="1"/>
  <c r="O947" i="6"/>
  <c r="E947" i="6" s="1"/>
  <c r="O948" i="6"/>
  <c r="O949" i="6"/>
  <c r="E949" i="6" s="1"/>
  <c r="O950" i="6"/>
  <c r="O951" i="6"/>
  <c r="O952" i="6"/>
  <c r="E952" i="6" s="1"/>
  <c r="O953" i="6"/>
  <c r="O954" i="6"/>
  <c r="E954" i="6" s="1"/>
  <c r="O955" i="6"/>
  <c r="E955" i="6" s="1"/>
  <c r="O956" i="6"/>
  <c r="O957" i="6"/>
  <c r="E957" i="6" s="1"/>
  <c r="O958" i="6"/>
  <c r="O959" i="6"/>
  <c r="O960" i="6"/>
  <c r="E960" i="6" s="1"/>
  <c r="O961" i="6"/>
  <c r="O962" i="6"/>
  <c r="E962" i="6" s="1"/>
  <c r="O963" i="6"/>
  <c r="E963" i="6" s="1"/>
  <c r="O964" i="6"/>
  <c r="E964" i="6" s="1"/>
  <c r="O965" i="6"/>
  <c r="E965" i="6" s="1"/>
  <c r="O966" i="6"/>
  <c r="O967" i="6"/>
  <c r="O968" i="6"/>
  <c r="E968" i="6" s="1"/>
  <c r="O969" i="6"/>
  <c r="O970" i="6"/>
  <c r="E970" i="6" s="1"/>
  <c r="O971" i="6"/>
  <c r="E971" i="6" s="1"/>
  <c r="O972" i="6"/>
  <c r="O973" i="6"/>
  <c r="E973" i="6" s="1"/>
  <c r="O974" i="6"/>
  <c r="O975" i="6"/>
  <c r="O976" i="6"/>
  <c r="E976" i="6" s="1"/>
  <c r="O977" i="6"/>
  <c r="O978" i="6"/>
  <c r="E978" i="6" s="1"/>
  <c r="O979" i="6"/>
  <c r="E979" i="6" s="1"/>
  <c r="O980" i="6"/>
  <c r="O981" i="6"/>
  <c r="E981" i="6" s="1"/>
  <c r="O982" i="6"/>
  <c r="O983" i="6"/>
  <c r="O984" i="6"/>
  <c r="E984" i="6" s="1"/>
  <c r="O985" i="6"/>
  <c r="O986" i="6"/>
  <c r="E986" i="6" s="1"/>
  <c r="O987" i="6"/>
  <c r="E987" i="6" s="1"/>
  <c r="O988" i="6"/>
  <c r="O989" i="6"/>
  <c r="E989" i="6" s="1"/>
  <c r="O990" i="6"/>
  <c r="O991" i="6"/>
  <c r="O992" i="6"/>
  <c r="E992" i="6" s="1"/>
  <c r="O993" i="6"/>
  <c r="O994" i="6"/>
  <c r="E994" i="6" s="1"/>
  <c r="O995" i="6"/>
  <c r="E995" i="6" s="1"/>
  <c r="O996" i="6"/>
  <c r="E996" i="6" s="1"/>
  <c r="O997" i="6"/>
  <c r="E997" i="6" s="1"/>
  <c r="O998" i="6"/>
  <c r="O999" i="6"/>
  <c r="O1000" i="6"/>
  <c r="E1000" i="6" s="1"/>
  <c r="O1001" i="6"/>
  <c r="E1001" i="6" s="1"/>
  <c r="O1002" i="6"/>
  <c r="E1002" i="6" s="1"/>
  <c r="O1003" i="6"/>
  <c r="E1003" i="6" s="1"/>
  <c r="O1004" i="6"/>
  <c r="E1004" i="6" s="1"/>
  <c r="O1005" i="6"/>
  <c r="E1005" i="6" s="1"/>
  <c r="O1006" i="6"/>
  <c r="O1007" i="6"/>
  <c r="O1008" i="6"/>
  <c r="E1008" i="6" s="1"/>
  <c r="O1009" i="6"/>
  <c r="E1009" i="6" s="1"/>
  <c r="O1010" i="6"/>
  <c r="E1010" i="6" s="1"/>
  <c r="O1011" i="6"/>
  <c r="E1011" i="6" s="1"/>
  <c r="O1012" i="6"/>
  <c r="E1012" i="6" s="1"/>
  <c r="O1013" i="6"/>
  <c r="E1013" i="6" s="1"/>
  <c r="O1014" i="6"/>
  <c r="O1015" i="6"/>
  <c r="O1016" i="6"/>
  <c r="E1016" i="6" s="1"/>
  <c r="O1017" i="6"/>
  <c r="E1017" i="6" s="1"/>
  <c r="O1018" i="6"/>
  <c r="E1018" i="6" s="1"/>
  <c r="O1019" i="6"/>
  <c r="E1019" i="6" s="1"/>
  <c r="O1020" i="6"/>
  <c r="E1020" i="6" s="1"/>
  <c r="O1021" i="6"/>
  <c r="E1021" i="6" s="1"/>
  <c r="O1022" i="6"/>
  <c r="O1023" i="6"/>
  <c r="O1024" i="6"/>
  <c r="E1024" i="6" s="1"/>
  <c r="O1025" i="6"/>
  <c r="E1025" i="6" s="1"/>
  <c r="O1026" i="6"/>
  <c r="E1026" i="6" s="1"/>
  <c r="O1027" i="6"/>
  <c r="E1027" i="6" s="1"/>
  <c r="O1028" i="6"/>
  <c r="E1028" i="6" s="1"/>
  <c r="O1029" i="6"/>
  <c r="E1029" i="6" s="1"/>
  <c r="O1030" i="6"/>
  <c r="O1031" i="6"/>
  <c r="O1032" i="6"/>
  <c r="E1032" i="6" s="1"/>
  <c r="O1033" i="6"/>
  <c r="E1033" i="6" s="1"/>
  <c r="O1034" i="6"/>
  <c r="E1034" i="6" s="1"/>
  <c r="O1035" i="6"/>
  <c r="E1035" i="6" s="1"/>
  <c r="O1036" i="6"/>
  <c r="E1036" i="6" s="1"/>
  <c r="O1037" i="6"/>
  <c r="E1037" i="6" s="1"/>
  <c r="O1038" i="6"/>
  <c r="O1039" i="6"/>
  <c r="O1040" i="6"/>
  <c r="E1040" i="6" s="1"/>
  <c r="O1041" i="6"/>
  <c r="O1042" i="6"/>
  <c r="E1042" i="6" s="1"/>
  <c r="O1043" i="6"/>
  <c r="E1043" i="6" s="1"/>
  <c r="O1044" i="6"/>
  <c r="O1045" i="6"/>
  <c r="E1045" i="6" s="1"/>
  <c r="O1046" i="6"/>
  <c r="O1047" i="6"/>
  <c r="O1048" i="6"/>
  <c r="E1048" i="6" s="1"/>
  <c r="O1049" i="6"/>
  <c r="O1050" i="6"/>
  <c r="E1050" i="6" s="1"/>
  <c r="O1051" i="6"/>
  <c r="E1051" i="6" s="1"/>
  <c r="O1052" i="6"/>
  <c r="O1053" i="6"/>
  <c r="E1053" i="6" s="1"/>
  <c r="O1054" i="6"/>
  <c r="O1055" i="6"/>
  <c r="O1056" i="6"/>
  <c r="E1056" i="6" s="1"/>
  <c r="O1057" i="6"/>
  <c r="O1058" i="6"/>
  <c r="E1058" i="6" s="1"/>
  <c r="O1059" i="6"/>
  <c r="O1060" i="6"/>
  <c r="O1061" i="6"/>
  <c r="E1061" i="6" s="1"/>
  <c r="O1062" i="6"/>
  <c r="O1063" i="6"/>
  <c r="O1064" i="6"/>
  <c r="E1064" i="6" s="1"/>
  <c r="O1065" i="6"/>
  <c r="O1066" i="6"/>
  <c r="E1066" i="6" s="1"/>
  <c r="O1067" i="6"/>
  <c r="E1067" i="6" s="1"/>
  <c r="O1068" i="6"/>
  <c r="O1069" i="6"/>
  <c r="E1069" i="6" s="1"/>
  <c r="O1070" i="6"/>
  <c r="O1071" i="6"/>
  <c r="O1072" i="6"/>
  <c r="E1072" i="6" s="1"/>
  <c r="O1073" i="6"/>
  <c r="O1074" i="6"/>
  <c r="E1074" i="6" s="1"/>
  <c r="O1075" i="6"/>
  <c r="E1075" i="6" s="1"/>
  <c r="O1076" i="6"/>
  <c r="O1077" i="6"/>
  <c r="E1077" i="6" s="1"/>
  <c r="O1078" i="6"/>
  <c r="O1079" i="6"/>
  <c r="O1080" i="6"/>
  <c r="E1080" i="6" s="1"/>
  <c r="O1081" i="6"/>
  <c r="O1082" i="6"/>
  <c r="E1082" i="6" s="1"/>
  <c r="O1083" i="6"/>
  <c r="E1083" i="6" s="1"/>
  <c r="O1084" i="6"/>
  <c r="O1085" i="6"/>
  <c r="E1085" i="6" s="1"/>
  <c r="O1086" i="6"/>
  <c r="O1087" i="6"/>
  <c r="O1088" i="6"/>
  <c r="E1088" i="6" s="1"/>
  <c r="O1089" i="6"/>
  <c r="O1090" i="6"/>
  <c r="E1090" i="6" s="1"/>
  <c r="O1091" i="6"/>
  <c r="E1091" i="6" s="1"/>
  <c r="O1092" i="6"/>
  <c r="O1093" i="6"/>
  <c r="E1093" i="6" s="1"/>
  <c r="O1094" i="6"/>
  <c r="O1095" i="6"/>
  <c r="O1096" i="6"/>
  <c r="E1096" i="6" s="1"/>
  <c r="O1097" i="6"/>
  <c r="O1098" i="6"/>
  <c r="E1098" i="6" s="1"/>
  <c r="O1099" i="6"/>
  <c r="E1099" i="6" s="1"/>
  <c r="O1100" i="6"/>
  <c r="O1101" i="6"/>
  <c r="E1101" i="6" s="1"/>
  <c r="O1102" i="6"/>
  <c r="O1103" i="6"/>
  <c r="O1104" i="6"/>
  <c r="E1104" i="6" s="1"/>
  <c r="O1105" i="6"/>
  <c r="O1106" i="6"/>
  <c r="E1106" i="6" s="1"/>
  <c r="O1107" i="6"/>
  <c r="E1107" i="6" s="1"/>
  <c r="O1108" i="6"/>
  <c r="O1109" i="6"/>
  <c r="E1109" i="6" s="1"/>
  <c r="O1110" i="6"/>
  <c r="O1111" i="6"/>
  <c r="O1112" i="6"/>
  <c r="E1112" i="6" s="1"/>
  <c r="O1113" i="6"/>
  <c r="O1114" i="6"/>
  <c r="E1114" i="6" s="1"/>
  <c r="O1115" i="6"/>
  <c r="E1115" i="6" s="1"/>
  <c r="O1116" i="6"/>
  <c r="O1117" i="6"/>
  <c r="E1117" i="6" s="1"/>
  <c r="O1118" i="6"/>
  <c r="O1119" i="6"/>
  <c r="O1120" i="6"/>
  <c r="E1120" i="6" s="1"/>
  <c r="O1121" i="6"/>
  <c r="O1122" i="6"/>
  <c r="E1122" i="6" s="1"/>
  <c r="O1123" i="6"/>
  <c r="E1123" i="6" s="1"/>
  <c r="O1124" i="6"/>
  <c r="O1125" i="6"/>
  <c r="E1125" i="6" s="1"/>
  <c r="O1126" i="6"/>
  <c r="O1127" i="6"/>
  <c r="O1128" i="6"/>
  <c r="E1128" i="6" s="1"/>
  <c r="O1129" i="6"/>
  <c r="O1130" i="6"/>
  <c r="E1130" i="6" s="1"/>
  <c r="O1131" i="6"/>
  <c r="E1131" i="6" s="1"/>
  <c r="O1132" i="6"/>
  <c r="O1133" i="6"/>
  <c r="E1133" i="6" s="1"/>
  <c r="O1134" i="6"/>
  <c r="O1135" i="6"/>
  <c r="O1136" i="6"/>
  <c r="E1136" i="6" s="1"/>
  <c r="O1137" i="6"/>
  <c r="O1138" i="6"/>
  <c r="E1138" i="6" s="1"/>
  <c r="O1139" i="6"/>
  <c r="E1139" i="6" s="1"/>
  <c r="O1140" i="6"/>
  <c r="O1141" i="6"/>
  <c r="E1141" i="6" s="1"/>
  <c r="O1142" i="6"/>
  <c r="O1143" i="6"/>
  <c r="O1144" i="6"/>
  <c r="E1144" i="6" s="1"/>
  <c r="O1145" i="6"/>
  <c r="O1146" i="6"/>
  <c r="E1146" i="6" s="1"/>
  <c r="O1147" i="6"/>
  <c r="E1147" i="6" s="1"/>
  <c r="O1148" i="6"/>
  <c r="O1149" i="6"/>
  <c r="E1149" i="6" s="1"/>
  <c r="O1150" i="6"/>
  <c r="O1151" i="6"/>
  <c r="O1152" i="6"/>
  <c r="E1152" i="6" s="1"/>
  <c r="O1153" i="6"/>
  <c r="O1154" i="6"/>
  <c r="E1154" i="6" s="1"/>
  <c r="O1155" i="6"/>
  <c r="E1155" i="6" s="1"/>
  <c r="O1156" i="6"/>
  <c r="O1157" i="6"/>
  <c r="E1157" i="6" s="1"/>
  <c r="O1158" i="6"/>
  <c r="O1159" i="6"/>
  <c r="O1160" i="6"/>
  <c r="E1160" i="6" s="1"/>
  <c r="O1161" i="6"/>
  <c r="O1162" i="6"/>
  <c r="E1162" i="6" s="1"/>
  <c r="O1163" i="6"/>
  <c r="E1163" i="6" s="1"/>
  <c r="O1164" i="6"/>
  <c r="O1165" i="6"/>
  <c r="E1165" i="6" s="1"/>
  <c r="O1166" i="6"/>
  <c r="O1167" i="6"/>
  <c r="O1168" i="6"/>
  <c r="E1168" i="6" s="1"/>
  <c r="O1169" i="6"/>
  <c r="O1170" i="6"/>
  <c r="E1170" i="6" s="1"/>
  <c r="O1171" i="6"/>
  <c r="E1171" i="6" s="1"/>
  <c r="O1172" i="6"/>
  <c r="O1173" i="6"/>
  <c r="E1173" i="6" s="1"/>
  <c r="O1174" i="6"/>
  <c r="O1175" i="6"/>
  <c r="O1176" i="6"/>
  <c r="E1176" i="6" s="1"/>
  <c r="O1177" i="6"/>
  <c r="O1178" i="6"/>
  <c r="E1178" i="6" s="1"/>
  <c r="O1179" i="6"/>
  <c r="E1179" i="6" s="1"/>
  <c r="O1180" i="6"/>
  <c r="O1181" i="6"/>
  <c r="E1181" i="6" s="1"/>
  <c r="O1182" i="6"/>
  <c r="O1183" i="6"/>
  <c r="O1184" i="6"/>
  <c r="E1184" i="6" s="1"/>
  <c r="O1185" i="6"/>
  <c r="O1186" i="6"/>
  <c r="E1186" i="6" s="1"/>
  <c r="O1187" i="6"/>
  <c r="E1187" i="6" s="1"/>
  <c r="O1188" i="6"/>
  <c r="O1189" i="6"/>
  <c r="E1189" i="6" s="1"/>
  <c r="O1190" i="6"/>
  <c r="O1191" i="6"/>
  <c r="O1192" i="6"/>
  <c r="E1192" i="6" s="1"/>
  <c r="O1193" i="6"/>
  <c r="O1194" i="6"/>
  <c r="E1194" i="6" s="1"/>
  <c r="O1195" i="6"/>
  <c r="E1195" i="6" s="1"/>
  <c r="O1196" i="6"/>
  <c r="O1197" i="6"/>
  <c r="E1197" i="6" s="1"/>
  <c r="O1198" i="6"/>
  <c r="O1199" i="6"/>
  <c r="O1200" i="6"/>
  <c r="E1200" i="6" s="1"/>
  <c r="O1201" i="6"/>
  <c r="O1202" i="6"/>
  <c r="E1202" i="6" s="1"/>
  <c r="O1203" i="6"/>
  <c r="E1203" i="6" s="1"/>
  <c r="O1204" i="6"/>
  <c r="O1205" i="6"/>
  <c r="E1205" i="6" s="1"/>
  <c r="O1206" i="6"/>
  <c r="O1207" i="6"/>
  <c r="O1208" i="6"/>
  <c r="E1208" i="6" s="1"/>
  <c r="O1209" i="6"/>
  <c r="O1210" i="6"/>
  <c r="E1210" i="6" s="1"/>
  <c r="O1211" i="6"/>
  <c r="E1211" i="6" s="1"/>
  <c r="O1212" i="6"/>
  <c r="O1213" i="6"/>
  <c r="E1213" i="6" s="1"/>
  <c r="O1214" i="6"/>
  <c r="O1215" i="6"/>
  <c r="O1216" i="6"/>
  <c r="E1216" i="6" s="1"/>
  <c r="O1217" i="6"/>
  <c r="O1218" i="6"/>
  <c r="E1218" i="6" s="1"/>
  <c r="O1219" i="6"/>
  <c r="E1219" i="6" s="1"/>
  <c r="O1220" i="6"/>
  <c r="O1221" i="6"/>
  <c r="E1221" i="6" s="1"/>
  <c r="O1222" i="6"/>
  <c r="O1223" i="6"/>
  <c r="O1224" i="6"/>
  <c r="E1224" i="6" s="1"/>
  <c r="O1225" i="6"/>
  <c r="O1226" i="6"/>
  <c r="E1226" i="6" s="1"/>
  <c r="O1227" i="6"/>
  <c r="E1227" i="6" s="1"/>
  <c r="O1228" i="6"/>
  <c r="O1229" i="6"/>
  <c r="E1229" i="6" s="1"/>
  <c r="O1230" i="6"/>
  <c r="O1231" i="6"/>
  <c r="O1232" i="6"/>
  <c r="E1232" i="6" s="1"/>
  <c r="O1233" i="6"/>
  <c r="O1234" i="6"/>
  <c r="E1234" i="6" s="1"/>
  <c r="O1235" i="6"/>
  <c r="E1235" i="6" s="1"/>
  <c r="O1236" i="6"/>
  <c r="O1237" i="6"/>
  <c r="E1237" i="6" s="1"/>
  <c r="O1238" i="6"/>
  <c r="O1239" i="6"/>
  <c r="O1240" i="6"/>
  <c r="E1240" i="6" s="1"/>
  <c r="O1241" i="6"/>
  <c r="O1242" i="6"/>
  <c r="E1242" i="6" s="1"/>
  <c r="O1243" i="6"/>
  <c r="E1243" i="6" s="1"/>
  <c r="O1244" i="6"/>
  <c r="O1245" i="6"/>
  <c r="E1245" i="6" s="1"/>
  <c r="O1246" i="6"/>
  <c r="O1247" i="6"/>
  <c r="O1248" i="6"/>
  <c r="E1248" i="6" s="1"/>
  <c r="O1249" i="6"/>
  <c r="O1250" i="6"/>
  <c r="E1250" i="6" s="1"/>
  <c r="O1251" i="6"/>
  <c r="E1251" i="6" s="1"/>
  <c r="O1252" i="6"/>
  <c r="O1253" i="6"/>
  <c r="E1253" i="6" s="1"/>
  <c r="O1254" i="6"/>
  <c r="O1255" i="6"/>
  <c r="O1256" i="6"/>
  <c r="E1256" i="6" s="1"/>
  <c r="O1257" i="6"/>
  <c r="O1258" i="6"/>
  <c r="E1258" i="6" s="1"/>
  <c r="O1259" i="6"/>
  <c r="E1259" i="6" s="1"/>
  <c r="O1260" i="6"/>
  <c r="O1261" i="6"/>
  <c r="E1261" i="6" s="1"/>
  <c r="O1262" i="6"/>
  <c r="O1263" i="6"/>
  <c r="O1264" i="6"/>
  <c r="E1264" i="6" s="1"/>
  <c r="O1265" i="6"/>
  <c r="O1266" i="6"/>
  <c r="E1266" i="6" s="1"/>
  <c r="O1267" i="6"/>
  <c r="E1267" i="6" s="1"/>
  <c r="O1268" i="6"/>
  <c r="O1269" i="6"/>
  <c r="E1269" i="6" s="1"/>
  <c r="O1270" i="6"/>
  <c r="O1271" i="6"/>
  <c r="O1272" i="6"/>
  <c r="E1272" i="6" s="1"/>
  <c r="O1273" i="6"/>
  <c r="O1274" i="6"/>
  <c r="E1274" i="6" s="1"/>
  <c r="O1275" i="6"/>
  <c r="E1275" i="6" s="1"/>
  <c r="O1276" i="6"/>
  <c r="O1277" i="6"/>
  <c r="E1277" i="6" s="1"/>
  <c r="O1278" i="6"/>
  <c r="O1279" i="6"/>
  <c r="O1280" i="6"/>
  <c r="E1280" i="6" s="1"/>
  <c r="O1281" i="6"/>
  <c r="O1282" i="6"/>
  <c r="E1282" i="6" s="1"/>
  <c r="O1283" i="6"/>
  <c r="E1283" i="6" s="1"/>
  <c r="O1284" i="6"/>
  <c r="O1285" i="6"/>
  <c r="E1285" i="6" s="1"/>
  <c r="O1286" i="6"/>
  <c r="O1287" i="6"/>
  <c r="O1288" i="6"/>
  <c r="E1288" i="6" s="1"/>
  <c r="O1289" i="6"/>
  <c r="O1290" i="6"/>
  <c r="E1290" i="6" s="1"/>
  <c r="O1291" i="6"/>
  <c r="E1291" i="6" s="1"/>
  <c r="O1292" i="6"/>
  <c r="O1293" i="6"/>
  <c r="E1293" i="6" s="1"/>
  <c r="O1294" i="6"/>
  <c r="O1295" i="6"/>
  <c r="O1296" i="6"/>
  <c r="O1297" i="6"/>
  <c r="O1298" i="6"/>
  <c r="E1298" i="6" s="1"/>
  <c r="O1299" i="6"/>
  <c r="E1299" i="6" s="1"/>
  <c r="O1300" i="6"/>
  <c r="O1301" i="6"/>
  <c r="E1301" i="6" s="1"/>
  <c r="O1302" i="6"/>
  <c r="O1303" i="6"/>
  <c r="O1304" i="6"/>
  <c r="E1304" i="6" s="1"/>
  <c r="O1305" i="6"/>
  <c r="O1306" i="6"/>
  <c r="E1306" i="6" s="1"/>
  <c r="O1307" i="6"/>
  <c r="E1307" i="6" s="1"/>
  <c r="O1308" i="6"/>
  <c r="O1309" i="6"/>
  <c r="E1309" i="6" s="1"/>
  <c r="O1310" i="6"/>
  <c r="O1311" i="6"/>
  <c r="O1312" i="6"/>
  <c r="E1312" i="6" s="1"/>
  <c r="O1313" i="6"/>
  <c r="O1314" i="6"/>
  <c r="E1314" i="6" s="1"/>
  <c r="O1315" i="6"/>
  <c r="E1315" i="6" s="1"/>
  <c r="O1316" i="6"/>
  <c r="O1317" i="6"/>
  <c r="E1317" i="6" s="1"/>
  <c r="O1318" i="6"/>
  <c r="O1319" i="6"/>
  <c r="O1320" i="6"/>
  <c r="E1320" i="6" s="1"/>
  <c r="O1321" i="6"/>
  <c r="O1322" i="6"/>
  <c r="E1322" i="6" s="1"/>
  <c r="O1323" i="6"/>
  <c r="E1323" i="6" s="1"/>
  <c r="O1324" i="6"/>
  <c r="O1325" i="6"/>
  <c r="E1325" i="6" s="1"/>
  <c r="O1326" i="6"/>
  <c r="O1327" i="6"/>
  <c r="O1328" i="6"/>
  <c r="E1328" i="6" s="1"/>
  <c r="O1329" i="6"/>
  <c r="O1330" i="6"/>
  <c r="E1330" i="6" s="1"/>
  <c r="O1331" i="6"/>
  <c r="E1331" i="6" s="1"/>
  <c r="O1332" i="6"/>
  <c r="O1333" i="6"/>
  <c r="E1333" i="6" s="1"/>
  <c r="O1334" i="6"/>
  <c r="O1335" i="6"/>
  <c r="O1336" i="6"/>
  <c r="E1336" i="6" s="1"/>
  <c r="O1337" i="6"/>
  <c r="O1338" i="6"/>
  <c r="E1338" i="6" s="1"/>
  <c r="O1339" i="6"/>
  <c r="E1339" i="6" s="1"/>
  <c r="O1340" i="6"/>
  <c r="O1341" i="6"/>
  <c r="E1341" i="6" s="1"/>
  <c r="O1342" i="6"/>
  <c r="O1343" i="6"/>
  <c r="O1344" i="6"/>
  <c r="E1344" i="6" s="1"/>
  <c r="O1345" i="6"/>
  <c r="O1346" i="6"/>
  <c r="E1346" i="6" s="1"/>
  <c r="O1347" i="6"/>
  <c r="E1347" i="6" s="1"/>
  <c r="O1348" i="6"/>
  <c r="O1349" i="6"/>
  <c r="E1349" i="6" s="1"/>
  <c r="O1350" i="6"/>
  <c r="O1351" i="6"/>
  <c r="O1352" i="6"/>
  <c r="E1352" i="6" s="1"/>
  <c r="O1353" i="6"/>
  <c r="O1354" i="6"/>
  <c r="E1354" i="6" s="1"/>
  <c r="O1355" i="6"/>
  <c r="E1355" i="6" s="1"/>
  <c r="O1356" i="6"/>
  <c r="O1357" i="6"/>
  <c r="E1357" i="6" s="1"/>
  <c r="O1358" i="6"/>
  <c r="O1359" i="6"/>
  <c r="O1360" i="6"/>
  <c r="E1360" i="6" s="1"/>
  <c r="O1361" i="6"/>
  <c r="O1362" i="6"/>
  <c r="E1362" i="6" s="1"/>
  <c r="O1363" i="6"/>
  <c r="E1363" i="6" s="1"/>
  <c r="O1364" i="6"/>
  <c r="O1365" i="6"/>
  <c r="E1365" i="6" s="1"/>
  <c r="O1366" i="6"/>
  <c r="O1367" i="6"/>
  <c r="O1368" i="6"/>
  <c r="E1368" i="6" s="1"/>
  <c r="O1369" i="6"/>
  <c r="O1370" i="6"/>
  <c r="E1370" i="6" s="1"/>
  <c r="O1371" i="6"/>
  <c r="E1371" i="6" s="1"/>
  <c r="O1372" i="6"/>
  <c r="O1373" i="6"/>
  <c r="E1373" i="6" s="1"/>
  <c r="O1374" i="6"/>
  <c r="O1375" i="6"/>
  <c r="O1376" i="6"/>
  <c r="E1376" i="6" s="1"/>
  <c r="O1377" i="6"/>
  <c r="O1378" i="6"/>
  <c r="E1378" i="6" s="1"/>
  <c r="O1379" i="6"/>
  <c r="E1379" i="6" s="1"/>
  <c r="O1380" i="6"/>
  <c r="O1381" i="6"/>
  <c r="E1381" i="6" s="1"/>
  <c r="O1382" i="6"/>
  <c r="O1383" i="6"/>
  <c r="O1384" i="6"/>
  <c r="E1384" i="6" s="1"/>
  <c r="O1385" i="6"/>
  <c r="O1386" i="6"/>
  <c r="E1386" i="6" s="1"/>
  <c r="O1387" i="6"/>
  <c r="E1387" i="6" s="1"/>
  <c r="O1388" i="6"/>
  <c r="O1389" i="6"/>
  <c r="E1389" i="6" s="1"/>
  <c r="O1390" i="6"/>
  <c r="O1391" i="6"/>
  <c r="O1392" i="6"/>
  <c r="E1392" i="6" s="1"/>
  <c r="O1393" i="6"/>
  <c r="O1394" i="6"/>
  <c r="E1394" i="6" s="1"/>
  <c r="O1395" i="6"/>
  <c r="E1395" i="6" s="1"/>
  <c r="O1396" i="6"/>
  <c r="O1397" i="6"/>
  <c r="E1397" i="6" s="1"/>
  <c r="O1398" i="6"/>
  <c r="O1399" i="6"/>
  <c r="O1400" i="6"/>
  <c r="E1400" i="6" s="1"/>
  <c r="O1401" i="6"/>
  <c r="O1402" i="6"/>
  <c r="E1402" i="6" s="1"/>
  <c r="O1403" i="6"/>
  <c r="E1403" i="6" s="1"/>
  <c r="O1404" i="6"/>
  <c r="O1405" i="6"/>
  <c r="E1405" i="6" s="1"/>
  <c r="O1406" i="6"/>
  <c r="O1407" i="6"/>
  <c r="O1408" i="6"/>
  <c r="E1408" i="6" s="1"/>
  <c r="O1409" i="6"/>
  <c r="O1410" i="6"/>
  <c r="E1410" i="6" s="1"/>
  <c r="O1411" i="6"/>
  <c r="O1412" i="6"/>
  <c r="O1413" i="6"/>
  <c r="E1413" i="6" s="1"/>
  <c r="O1414" i="6"/>
  <c r="O1415" i="6"/>
  <c r="O1416" i="6"/>
  <c r="E1416" i="6" s="1"/>
  <c r="O1417" i="6"/>
  <c r="O1418" i="6"/>
  <c r="E1418" i="6" s="1"/>
  <c r="O1419" i="6"/>
  <c r="E1419" i="6" s="1"/>
  <c r="O1420" i="6"/>
  <c r="O1421" i="6"/>
  <c r="E1421" i="6" s="1"/>
  <c r="O1422" i="6"/>
  <c r="O1423" i="6"/>
  <c r="O1424" i="6"/>
  <c r="E1424" i="6" s="1"/>
  <c r="O1425" i="6"/>
  <c r="O1426" i="6"/>
  <c r="E1426" i="6" s="1"/>
  <c r="O1427" i="6"/>
  <c r="E1427" i="6" s="1"/>
  <c r="O1428" i="6"/>
  <c r="O1429" i="6"/>
  <c r="E1429" i="6" s="1"/>
  <c r="O1430" i="6"/>
  <c r="O1431" i="6"/>
  <c r="O1432" i="6"/>
  <c r="E1432" i="6" s="1"/>
  <c r="O1433" i="6"/>
  <c r="O1434" i="6"/>
  <c r="E1434" i="6" s="1"/>
  <c r="O1435" i="6"/>
  <c r="E1435" i="6" s="1"/>
  <c r="O1436" i="6"/>
  <c r="O1437" i="6"/>
  <c r="E1437" i="6" s="1"/>
  <c r="O1438" i="6"/>
  <c r="O1439" i="6"/>
  <c r="O1440" i="6"/>
  <c r="E1440" i="6" s="1"/>
  <c r="O1441" i="6"/>
  <c r="O1442" i="6"/>
  <c r="E1442" i="6" s="1"/>
  <c r="O1443" i="6"/>
  <c r="E1443" i="6" s="1"/>
  <c r="O1444" i="6"/>
  <c r="O1445" i="6"/>
  <c r="E1445" i="6" s="1"/>
  <c r="O1446" i="6"/>
  <c r="O1447" i="6"/>
  <c r="O1448" i="6"/>
  <c r="E1448" i="6" s="1"/>
  <c r="O1449" i="6"/>
  <c r="O1450" i="6"/>
  <c r="E1450" i="6" s="1"/>
  <c r="O1451" i="6"/>
  <c r="E1451" i="6" s="1"/>
  <c r="O1452" i="6"/>
  <c r="O1453" i="6"/>
  <c r="E1453" i="6" s="1"/>
  <c r="O1454" i="6"/>
  <c r="O1455" i="6"/>
  <c r="O1456" i="6"/>
  <c r="E1456" i="6" s="1"/>
  <c r="O1457" i="6"/>
  <c r="O1458" i="6"/>
  <c r="E1458" i="6" s="1"/>
  <c r="O1459" i="6"/>
  <c r="E1459" i="6" s="1"/>
  <c r="O1460" i="6"/>
  <c r="O1461" i="6"/>
  <c r="E1461" i="6" s="1"/>
  <c r="O1462" i="6"/>
  <c r="O1463" i="6"/>
  <c r="O1464" i="6"/>
  <c r="E1464" i="6" s="1"/>
  <c r="O1465" i="6"/>
  <c r="O1466" i="6"/>
  <c r="E1466" i="6" s="1"/>
  <c r="O1467" i="6"/>
  <c r="E1467" i="6" s="1"/>
  <c r="O1468" i="6"/>
  <c r="O1469" i="6"/>
  <c r="E1469" i="6" s="1"/>
  <c r="O1470" i="6"/>
  <c r="O1471" i="6"/>
  <c r="O1472" i="6"/>
  <c r="E1472" i="6" s="1"/>
  <c r="O1473" i="6"/>
  <c r="O1474" i="6"/>
  <c r="E1474" i="6" s="1"/>
  <c r="O1475" i="6"/>
  <c r="E1475" i="6" s="1"/>
  <c r="O1476" i="6"/>
  <c r="O1477" i="6"/>
  <c r="E1477" i="6" s="1"/>
  <c r="O1478" i="6"/>
  <c r="O1479" i="6"/>
  <c r="O1480" i="6"/>
  <c r="E1480" i="6" s="1"/>
  <c r="O1481" i="6"/>
  <c r="O1482" i="6"/>
  <c r="E1482" i="6" s="1"/>
  <c r="O1483" i="6"/>
  <c r="E1483" i="6" s="1"/>
  <c r="O1484" i="6"/>
  <c r="O1485" i="6"/>
  <c r="E1485" i="6" s="1"/>
  <c r="O1486" i="6"/>
  <c r="O1487" i="6"/>
  <c r="O1488" i="6"/>
  <c r="E1488" i="6" s="1"/>
  <c r="O1489" i="6"/>
  <c r="O1490" i="6"/>
  <c r="E1490" i="6" s="1"/>
  <c r="O1491" i="6"/>
  <c r="E1491" i="6" s="1"/>
  <c r="O1492" i="6"/>
  <c r="O1493" i="6"/>
  <c r="E1493" i="6" s="1"/>
  <c r="O1494" i="6"/>
  <c r="O1495" i="6"/>
  <c r="O1496" i="6"/>
  <c r="E1496" i="6" s="1"/>
  <c r="O1497" i="6"/>
  <c r="O1498" i="6"/>
  <c r="E1498" i="6" s="1"/>
  <c r="O1499" i="6"/>
  <c r="E1499" i="6" s="1"/>
  <c r="O1500" i="6"/>
  <c r="O1501" i="6"/>
  <c r="E1501" i="6" s="1"/>
  <c r="O1502" i="6"/>
  <c r="O1503" i="6"/>
  <c r="O1504" i="6"/>
  <c r="E1504" i="6" s="1"/>
  <c r="O1505" i="6"/>
  <c r="O1506" i="6"/>
  <c r="E1506" i="6" s="1"/>
  <c r="O1507" i="6"/>
  <c r="E1507" i="6" s="1"/>
  <c r="O1508" i="6"/>
  <c r="O1509" i="6"/>
  <c r="E1509" i="6" s="1"/>
  <c r="O1510" i="6"/>
  <c r="O1511" i="6"/>
  <c r="O1512" i="6"/>
  <c r="E1512" i="6" s="1"/>
  <c r="O1513" i="6"/>
  <c r="O1514" i="6"/>
  <c r="E1514" i="6" s="1"/>
  <c r="O1515" i="6"/>
  <c r="E1515" i="6" s="1"/>
  <c r="O1516" i="6"/>
  <c r="O1517" i="6"/>
  <c r="E1517" i="6" s="1"/>
  <c r="O1518" i="6"/>
  <c r="O1519" i="6"/>
  <c r="O1520" i="6"/>
  <c r="E1520" i="6" s="1"/>
  <c r="O1521" i="6"/>
  <c r="O1522" i="6"/>
  <c r="E1522" i="6" s="1"/>
  <c r="O1523" i="6"/>
  <c r="E1523" i="6" s="1"/>
  <c r="O1524" i="6"/>
  <c r="O1525" i="6"/>
  <c r="E1525" i="6" s="1"/>
  <c r="O1526" i="6"/>
  <c r="O1527" i="6"/>
  <c r="O1528" i="6"/>
  <c r="E1528" i="6" s="1"/>
  <c r="O1529" i="6"/>
  <c r="O1530" i="6"/>
  <c r="E1530" i="6" s="1"/>
  <c r="O1531" i="6"/>
  <c r="E1531" i="6" s="1"/>
  <c r="O1532" i="6"/>
  <c r="O1533" i="6"/>
  <c r="E1533" i="6" s="1"/>
  <c r="O1534" i="6"/>
  <c r="O1535" i="6"/>
  <c r="O1536" i="6"/>
  <c r="O1537" i="6"/>
  <c r="O1538" i="6"/>
  <c r="E1538" i="6" s="1"/>
  <c r="O1539" i="6"/>
  <c r="E1539" i="6" s="1"/>
  <c r="O1540" i="6"/>
  <c r="O1541" i="6"/>
  <c r="E1541" i="6" s="1"/>
  <c r="O1542" i="6"/>
  <c r="O1543" i="6"/>
  <c r="O1544" i="6"/>
  <c r="E1544" i="6" s="1"/>
  <c r="O1545" i="6"/>
  <c r="O1546" i="6"/>
  <c r="E1546" i="6" s="1"/>
  <c r="O1547" i="6"/>
  <c r="E1547" i="6" s="1"/>
  <c r="O1548" i="6"/>
  <c r="O1549" i="6"/>
  <c r="E1549" i="6" s="1"/>
  <c r="O1550" i="6"/>
  <c r="O1551" i="6"/>
  <c r="O1552" i="6"/>
  <c r="E1552" i="6" s="1"/>
  <c r="O1553" i="6"/>
  <c r="O1554" i="6"/>
  <c r="E1554" i="6" s="1"/>
  <c r="O1555" i="6"/>
  <c r="E1555" i="6" s="1"/>
  <c r="O1556" i="6"/>
  <c r="O1557" i="6"/>
  <c r="E1557" i="6" s="1"/>
  <c r="O1558" i="6"/>
  <c r="O1559" i="6"/>
  <c r="O1560" i="6"/>
  <c r="E1560" i="6" s="1"/>
  <c r="O1561" i="6"/>
  <c r="O1562" i="6"/>
  <c r="E1562" i="6" s="1"/>
  <c r="O1563" i="6"/>
  <c r="E1563" i="6" s="1"/>
  <c r="O1564" i="6"/>
  <c r="O1565" i="6"/>
  <c r="E1565" i="6" s="1"/>
  <c r="O1566" i="6"/>
  <c r="O1567" i="6"/>
  <c r="O1568" i="6"/>
  <c r="E1568" i="6" s="1"/>
  <c r="O1569" i="6"/>
  <c r="O1570" i="6"/>
  <c r="E1570" i="6" s="1"/>
  <c r="O1571" i="6"/>
  <c r="E1571" i="6" s="1"/>
  <c r="O1572" i="6"/>
  <c r="O1573" i="6"/>
  <c r="E1573" i="6" s="1"/>
  <c r="O1574" i="6"/>
  <c r="O1575" i="6"/>
  <c r="O1576" i="6"/>
  <c r="E1576" i="6" s="1"/>
  <c r="O1577" i="6"/>
  <c r="O1578" i="6"/>
  <c r="E1578" i="6" s="1"/>
  <c r="O1579" i="6"/>
  <c r="E1579" i="6" s="1"/>
  <c r="O1580" i="6"/>
  <c r="O1581" i="6"/>
  <c r="E1581" i="6" s="1"/>
  <c r="O1582" i="6"/>
  <c r="O1583" i="6"/>
  <c r="O1584" i="6"/>
  <c r="E1584" i="6" s="1"/>
  <c r="O1585" i="6"/>
  <c r="O1586" i="6"/>
  <c r="E1586" i="6" s="1"/>
  <c r="O1587" i="6"/>
  <c r="E1587" i="6" s="1"/>
  <c r="O1588" i="6"/>
  <c r="O1589" i="6"/>
  <c r="E1589" i="6" s="1"/>
  <c r="O1590" i="6"/>
  <c r="O1591" i="6"/>
  <c r="O1592" i="6"/>
  <c r="E1592" i="6" s="1"/>
  <c r="O1593" i="6"/>
  <c r="O1594" i="6"/>
  <c r="E1594" i="6" s="1"/>
  <c r="O1595" i="6"/>
  <c r="E1595" i="6" s="1"/>
  <c r="O1596" i="6"/>
  <c r="O1597" i="6"/>
  <c r="E1597" i="6" s="1"/>
  <c r="O1598" i="6"/>
  <c r="O1599" i="6"/>
  <c r="O1600" i="6"/>
  <c r="E1600" i="6" s="1"/>
  <c r="O1601" i="6"/>
  <c r="O1602" i="6"/>
  <c r="E1602" i="6" s="1"/>
  <c r="O1603" i="6"/>
  <c r="E1603" i="6" s="1"/>
  <c r="O1604" i="6"/>
  <c r="O1605" i="6"/>
  <c r="E1605" i="6" s="1"/>
  <c r="O1606" i="6"/>
  <c r="O1607" i="6"/>
  <c r="O1608" i="6"/>
  <c r="E1608" i="6" s="1"/>
  <c r="O1609" i="6"/>
  <c r="O1610" i="6"/>
  <c r="E1610" i="6" s="1"/>
  <c r="O1611" i="6"/>
  <c r="E1611" i="6" s="1"/>
  <c r="O1612" i="6"/>
  <c r="O1613" i="6"/>
  <c r="E1613" i="6" s="1"/>
  <c r="O1614" i="6"/>
  <c r="O1615" i="6"/>
  <c r="O1616" i="6"/>
  <c r="E1616" i="6" s="1"/>
  <c r="O1617" i="6"/>
  <c r="O1618" i="6"/>
  <c r="E1618" i="6" s="1"/>
  <c r="O1619" i="6"/>
  <c r="E1619" i="6" s="1"/>
  <c r="O1620" i="6"/>
  <c r="O1621" i="6"/>
  <c r="E1621" i="6" s="1"/>
  <c r="O1622" i="6"/>
  <c r="O1623" i="6"/>
  <c r="O1624" i="6"/>
  <c r="E1624" i="6" s="1"/>
  <c r="O1625" i="6"/>
  <c r="O1626" i="6"/>
  <c r="E1626" i="6" s="1"/>
  <c r="O1627" i="6"/>
  <c r="E1627" i="6" s="1"/>
  <c r="O1628" i="6"/>
  <c r="O1629" i="6"/>
  <c r="E1629" i="6" s="1"/>
  <c r="O1630" i="6"/>
  <c r="O1631" i="6"/>
  <c r="O1632" i="6"/>
  <c r="E1632" i="6" s="1"/>
  <c r="O1633" i="6"/>
  <c r="O1634" i="6"/>
  <c r="E1634" i="6" s="1"/>
  <c r="O1635" i="6"/>
  <c r="E1635" i="6" s="1"/>
  <c r="O1636" i="6"/>
  <c r="O1637" i="6"/>
  <c r="E1637" i="6" s="1"/>
  <c r="O1638" i="6"/>
  <c r="O1639" i="6"/>
  <c r="O1640" i="6"/>
  <c r="E1640" i="6" s="1"/>
  <c r="O1641" i="6"/>
  <c r="O1642" i="6"/>
  <c r="E1642" i="6" s="1"/>
  <c r="O1643" i="6"/>
  <c r="E1643" i="6" s="1"/>
  <c r="O1644" i="6"/>
  <c r="E1644" i="6" s="1"/>
  <c r="O1645" i="6"/>
  <c r="E1645" i="6" s="1"/>
  <c r="O1646" i="6"/>
  <c r="O1647" i="6"/>
  <c r="O1648" i="6"/>
  <c r="E1648" i="6" s="1"/>
  <c r="O1649" i="6"/>
  <c r="O1650" i="6"/>
  <c r="E1650" i="6" s="1"/>
  <c r="O1651" i="6"/>
  <c r="E1651" i="6" s="1"/>
  <c r="O1652" i="6"/>
  <c r="O1653" i="6"/>
  <c r="E1653" i="6" s="1"/>
  <c r="O1654" i="6"/>
  <c r="O1655" i="6"/>
  <c r="O1656" i="6"/>
  <c r="E1656" i="6" s="1"/>
  <c r="O1657" i="6"/>
  <c r="O1658" i="6"/>
  <c r="E1658" i="6" s="1"/>
  <c r="O1659" i="6"/>
  <c r="E1659" i="6" s="1"/>
  <c r="O1660" i="6"/>
  <c r="E1660" i="6" s="1"/>
  <c r="O1661" i="6"/>
  <c r="E1661" i="6" s="1"/>
  <c r="O1662" i="6"/>
  <c r="O1663" i="6"/>
  <c r="O1664" i="6"/>
  <c r="E1664" i="6" s="1"/>
  <c r="O1665" i="6"/>
  <c r="O1666" i="6"/>
  <c r="E1666" i="6" s="1"/>
  <c r="O1667" i="6"/>
  <c r="O1668" i="6"/>
  <c r="O1669" i="6"/>
  <c r="E1669" i="6" s="1"/>
  <c r="O1670" i="6"/>
  <c r="O1671" i="6"/>
  <c r="O1672" i="6"/>
  <c r="E1672" i="6" s="1"/>
  <c r="O1673" i="6"/>
  <c r="O1674" i="6"/>
  <c r="E1674" i="6" s="1"/>
  <c r="O1675" i="6"/>
  <c r="E1675" i="6" s="1"/>
  <c r="O1676" i="6"/>
  <c r="E1676" i="6" s="1"/>
  <c r="O1677" i="6"/>
  <c r="E1677" i="6" s="1"/>
  <c r="O1678" i="6"/>
  <c r="O1679" i="6"/>
  <c r="O1680" i="6"/>
  <c r="E1680" i="6" s="1"/>
  <c r="O1681" i="6"/>
  <c r="O1682" i="6"/>
  <c r="E1682" i="6" s="1"/>
  <c r="O1683" i="6"/>
  <c r="E1683" i="6" s="1"/>
  <c r="O1684" i="6"/>
  <c r="O1685" i="6"/>
  <c r="E1685" i="6" s="1"/>
  <c r="O1686" i="6"/>
  <c r="O1687" i="6"/>
  <c r="O1688" i="6"/>
  <c r="E1688" i="6" s="1"/>
  <c r="O1689" i="6"/>
  <c r="O1690" i="6"/>
  <c r="E1690" i="6" s="1"/>
  <c r="O1691" i="6"/>
  <c r="E1691" i="6" s="1"/>
  <c r="O1692" i="6"/>
  <c r="O1693" i="6"/>
  <c r="E1693" i="6" s="1"/>
  <c r="O1694" i="6"/>
  <c r="O1695" i="6"/>
  <c r="O1696" i="6"/>
  <c r="E1696" i="6" s="1"/>
  <c r="O1697" i="6"/>
  <c r="O1698" i="6"/>
  <c r="E1698" i="6" s="1"/>
  <c r="O1699" i="6"/>
  <c r="O1700" i="6"/>
  <c r="E1700" i="6" s="1"/>
  <c r="O1701" i="6"/>
  <c r="E1701" i="6" s="1"/>
  <c r="O1702" i="6"/>
  <c r="O1703" i="6"/>
  <c r="O1704" i="6"/>
  <c r="E1704" i="6" s="1"/>
  <c r="O1705" i="6"/>
  <c r="O1706" i="6"/>
  <c r="E1706" i="6" s="1"/>
  <c r="O1707" i="6"/>
  <c r="O1708" i="6"/>
  <c r="O1709" i="6"/>
  <c r="E1709" i="6" s="1"/>
  <c r="O1710" i="6"/>
  <c r="O1711" i="6"/>
  <c r="O1712" i="6"/>
  <c r="E1712" i="6" s="1"/>
  <c r="O1713" i="6"/>
  <c r="O1714" i="6"/>
  <c r="E1714" i="6" s="1"/>
  <c r="O1715" i="6"/>
  <c r="E1715" i="6" s="1"/>
  <c r="O1716" i="6"/>
  <c r="O1717" i="6"/>
  <c r="E1717" i="6" s="1"/>
  <c r="O1718" i="6"/>
  <c r="O1719" i="6"/>
  <c r="O1720" i="6"/>
  <c r="E1720" i="6" s="1"/>
  <c r="O1721" i="6"/>
  <c r="O1722" i="6"/>
  <c r="E1722" i="6" s="1"/>
  <c r="O1723" i="6"/>
  <c r="E1723" i="6" s="1"/>
  <c r="O1724" i="6"/>
  <c r="E1724" i="6" s="1"/>
  <c r="O1725" i="6"/>
  <c r="E1725" i="6" s="1"/>
  <c r="O1726" i="6"/>
  <c r="O1727" i="6"/>
  <c r="O1728" i="6"/>
  <c r="E1728" i="6" s="1"/>
  <c r="O1729" i="6"/>
  <c r="O1730" i="6"/>
  <c r="E1730" i="6" s="1"/>
  <c r="O1731" i="6"/>
  <c r="E1731" i="6" s="1"/>
  <c r="O1732" i="6"/>
  <c r="O1733" i="6"/>
  <c r="E1733" i="6" s="1"/>
  <c r="O1734" i="6"/>
  <c r="O1735" i="6"/>
  <c r="O1736" i="6"/>
  <c r="E1736" i="6" s="1"/>
  <c r="O1737" i="6"/>
  <c r="O1738" i="6"/>
  <c r="E1738" i="6" s="1"/>
  <c r="O1739" i="6"/>
  <c r="E1739" i="6" s="1"/>
  <c r="O1740" i="6"/>
  <c r="O1741" i="6"/>
  <c r="E1741" i="6" s="1"/>
  <c r="O1742" i="6"/>
  <c r="O1743" i="6"/>
  <c r="O1744" i="6"/>
  <c r="E1744" i="6" s="1"/>
  <c r="O1745" i="6"/>
  <c r="O1746" i="6"/>
  <c r="E1746" i="6" s="1"/>
  <c r="O1747" i="6"/>
  <c r="E1747" i="6" s="1"/>
  <c r="O1748" i="6"/>
  <c r="O1749" i="6"/>
  <c r="E1749" i="6" s="1"/>
  <c r="O1750" i="6"/>
  <c r="O1751" i="6"/>
  <c r="O1752" i="6"/>
  <c r="E1752" i="6" s="1"/>
  <c r="O1753" i="6"/>
  <c r="O1754" i="6"/>
  <c r="E1754" i="6" s="1"/>
  <c r="O1755" i="6"/>
  <c r="E1755" i="6" s="1"/>
  <c r="O1756" i="6"/>
  <c r="O1757" i="6"/>
  <c r="E1757" i="6" s="1"/>
  <c r="O1758" i="6"/>
  <c r="O1759" i="6"/>
  <c r="O1760" i="6"/>
  <c r="O1761" i="6"/>
  <c r="O1762" i="6"/>
  <c r="E1762" i="6" s="1"/>
  <c r="O1763" i="6"/>
  <c r="O1764" i="6"/>
  <c r="E1764" i="6" s="1"/>
  <c r="O1765" i="6"/>
  <c r="E1765" i="6" s="1"/>
  <c r="O1766" i="6"/>
  <c r="O1767" i="6"/>
  <c r="O1768" i="6"/>
  <c r="E1768" i="6" s="1"/>
  <c r="O1769" i="6"/>
  <c r="O1770" i="6"/>
  <c r="E1770" i="6" s="1"/>
  <c r="O1771" i="6"/>
  <c r="E1771" i="6" s="1"/>
  <c r="O1772" i="6"/>
  <c r="E1772" i="6" s="1"/>
  <c r="O1773" i="6"/>
  <c r="E1773" i="6" s="1"/>
  <c r="O1774" i="6"/>
  <c r="O1775" i="6"/>
  <c r="O1776" i="6"/>
  <c r="E1776" i="6" s="1"/>
  <c r="O1777" i="6"/>
  <c r="O1778" i="6"/>
  <c r="E1778" i="6" s="1"/>
  <c r="O1779" i="6"/>
  <c r="E1779" i="6" s="1"/>
  <c r="O1780" i="6"/>
  <c r="O1781" i="6"/>
  <c r="E1781" i="6" s="1"/>
  <c r="O1782" i="6"/>
  <c r="O1783" i="6"/>
  <c r="O1784" i="6"/>
  <c r="E1784" i="6" s="1"/>
  <c r="O1785" i="6"/>
  <c r="O1786" i="6"/>
  <c r="E1786" i="6" s="1"/>
  <c r="O1787" i="6"/>
  <c r="E1787" i="6" s="1"/>
  <c r="O1788" i="6"/>
  <c r="O1789" i="6"/>
  <c r="E1789" i="6" s="1"/>
  <c r="O1790" i="6"/>
  <c r="O1791" i="6"/>
  <c r="O1792" i="6"/>
  <c r="E1792" i="6" s="1"/>
  <c r="O1793" i="6"/>
  <c r="O1794" i="6"/>
  <c r="E1794" i="6" s="1"/>
  <c r="O1795" i="6"/>
  <c r="E1795" i="6" s="1"/>
  <c r="O1796" i="6"/>
  <c r="O1797" i="6"/>
  <c r="E1797" i="6" s="1"/>
  <c r="O1798" i="6"/>
  <c r="O1799" i="6"/>
  <c r="O1800" i="6"/>
  <c r="E1800" i="6" s="1"/>
  <c r="O1801" i="6"/>
  <c r="O1802" i="6"/>
  <c r="E1802" i="6" s="1"/>
  <c r="O1803" i="6"/>
  <c r="E1803" i="6" s="1"/>
  <c r="O1804" i="6"/>
  <c r="O1805" i="6"/>
  <c r="E1805" i="6" s="1"/>
  <c r="O1806" i="6"/>
  <c r="O1807" i="6"/>
  <c r="O1808" i="6"/>
  <c r="E1808" i="6" s="1"/>
  <c r="O1809" i="6"/>
  <c r="O1810" i="6"/>
  <c r="E1810" i="6" s="1"/>
  <c r="O1811" i="6"/>
  <c r="E1811" i="6" s="1"/>
  <c r="O1812" i="6"/>
  <c r="O1813" i="6"/>
  <c r="E1813" i="6" s="1"/>
  <c r="O1814" i="6"/>
  <c r="O1815" i="6"/>
  <c r="O1816" i="6"/>
  <c r="E1816" i="6" s="1"/>
  <c r="O1817" i="6"/>
  <c r="O1818" i="6"/>
  <c r="E1818" i="6" s="1"/>
  <c r="O1819" i="6"/>
  <c r="E1819" i="6" s="1"/>
  <c r="O1820" i="6"/>
  <c r="O1821" i="6"/>
  <c r="E1821" i="6" s="1"/>
  <c r="O1822" i="6"/>
  <c r="O1823" i="6"/>
  <c r="O1824" i="6"/>
  <c r="E1824" i="6" s="1"/>
  <c r="O1825" i="6"/>
  <c r="O1826" i="6"/>
  <c r="E1826" i="6" s="1"/>
  <c r="O1827" i="6"/>
  <c r="E1827" i="6" s="1"/>
  <c r="O1828" i="6"/>
  <c r="O1829" i="6"/>
  <c r="E1829" i="6" s="1"/>
  <c r="O1830" i="6"/>
  <c r="O1831" i="6"/>
  <c r="O1832" i="6"/>
  <c r="E1832" i="6" s="1"/>
  <c r="O1833" i="6"/>
  <c r="O1834" i="6"/>
  <c r="E1834" i="6" s="1"/>
  <c r="O1835" i="6"/>
  <c r="E1835" i="6" s="1"/>
  <c r="O1836" i="6"/>
  <c r="O1837" i="6"/>
  <c r="E1837" i="6" s="1"/>
  <c r="O1838" i="6"/>
  <c r="O1839" i="6"/>
  <c r="O1840" i="6"/>
  <c r="E1840" i="6" s="1"/>
  <c r="O1841" i="6"/>
  <c r="O1842" i="6"/>
  <c r="E1842" i="6" s="1"/>
  <c r="O1843" i="6"/>
  <c r="E1843" i="6" s="1"/>
  <c r="O1844" i="6"/>
  <c r="O1845" i="6"/>
  <c r="E1845" i="6" s="1"/>
  <c r="O1846" i="6"/>
  <c r="O1847" i="6"/>
  <c r="O1848" i="6"/>
  <c r="E1848" i="6" s="1"/>
  <c r="O1849" i="6"/>
  <c r="O1850" i="6"/>
  <c r="E1850" i="6" s="1"/>
  <c r="O1851" i="6"/>
  <c r="E1851" i="6" s="1"/>
  <c r="O1852" i="6"/>
  <c r="O1853" i="6"/>
  <c r="E1853" i="6" s="1"/>
  <c r="O1854" i="6"/>
  <c r="O1855" i="6"/>
  <c r="O1856" i="6"/>
  <c r="E1856" i="6" s="1"/>
  <c r="O1857" i="6"/>
  <c r="O1858" i="6"/>
  <c r="E1858" i="6" s="1"/>
  <c r="O1859" i="6"/>
  <c r="E1859" i="6" s="1"/>
  <c r="O1860" i="6"/>
  <c r="O1861" i="6"/>
  <c r="E1861" i="6" s="1"/>
  <c r="O1862" i="6"/>
  <c r="O1863" i="6"/>
  <c r="O1864" i="6"/>
  <c r="E1864" i="6" s="1"/>
  <c r="O1865" i="6"/>
  <c r="O1866" i="6"/>
  <c r="E1866" i="6" s="1"/>
  <c r="O1867" i="6"/>
  <c r="O1868" i="6"/>
  <c r="O1869" i="6"/>
  <c r="E1869" i="6" s="1"/>
  <c r="O1870" i="6"/>
  <c r="O1871" i="6"/>
  <c r="O1872" i="6"/>
  <c r="E1872" i="6" s="1"/>
  <c r="O1873" i="6"/>
  <c r="O1874" i="6"/>
  <c r="E1874" i="6" s="1"/>
  <c r="O1875" i="6"/>
  <c r="E1875" i="6" s="1"/>
  <c r="O1876" i="6"/>
  <c r="O1877" i="6"/>
  <c r="E1877" i="6" s="1"/>
  <c r="O1878" i="6"/>
  <c r="O1879" i="6"/>
  <c r="O1880" i="6"/>
  <c r="E1880" i="6" s="1"/>
  <c r="O1881" i="6"/>
  <c r="O1882" i="6"/>
  <c r="E1882" i="6" s="1"/>
  <c r="O1883" i="6"/>
  <c r="E1883" i="6" s="1"/>
  <c r="O1884" i="6"/>
  <c r="O1885" i="6"/>
  <c r="E1885" i="6" s="1"/>
  <c r="O1886" i="6"/>
  <c r="O1887" i="6"/>
  <c r="O1888" i="6"/>
  <c r="E1888" i="6" s="1"/>
  <c r="O1889" i="6"/>
  <c r="O1890" i="6"/>
  <c r="E1890" i="6" s="1"/>
  <c r="O1891" i="6"/>
  <c r="E1891" i="6" s="1"/>
  <c r="O1892" i="6"/>
  <c r="O1893" i="6"/>
  <c r="E1893" i="6" s="1"/>
  <c r="O1894" i="6"/>
  <c r="O1895" i="6"/>
  <c r="O1896" i="6"/>
  <c r="E1896" i="6" s="1"/>
  <c r="O1897" i="6"/>
  <c r="O1898" i="6"/>
  <c r="E1898" i="6" s="1"/>
  <c r="O1899" i="6"/>
  <c r="E1899" i="6" s="1"/>
  <c r="O1900" i="6"/>
  <c r="O1901" i="6"/>
  <c r="E1901" i="6" s="1"/>
  <c r="O1902" i="6"/>
  <c r="O1903" i="6"/>
  <c r="O1904" i="6"/>
  <c r="E1904" i="6" s="1"/>
  <c r="O1905" i="6"/>
  <c r="O1906" i="6"/>
  <c r="E1906" i="6" s="1"/>
  <c r="O1907" i="6"/>
  <c r="O1908" i="6"/>
  <c r="O1909" i="6"/>
  <c r="E1909" i="6" s="1"/>
  <c r="O1910" i="6"/>
  <c r="O1911" i="6"/>
  <c r="O1912" i="6"/>
  <c r="E1912" i="6" s="1"/>
  <c r="O1913" i="6"/>
  <c r="O1914" i="6"/>
  <c r="E1914" i="6" s="1"/>
  <c r="O1915" i="6"/>
  <c r="E1915" i="6" s="1"/>
  <c r="O1916" i="6"/>
  <c r="O1917" i="6"/>
  <c r="E1917" i="6" s="1"/>
  <c r="O1918" i="6"/>
  <c r="O1919" i="6"/>
  <c r="O1920" i="6"/>
  <c r="E1920" i="6" s="1"/>
  <c r="O1921" i="6"/>
  <c r="O1922" i="6"/>
  <c r="E1922" i="6" s="1"/>
  <c r="O1923" i="6"/>
  <c r="E1923" i="6" s="1"/>
  <c r="O1924" i="6"/>
  <c r="O1925" i="6"/>
  <c r="E1925" i="6" s="1"/>
  <c r="O1926" i="6"/>
  <c r="O1927" i="6"/>
  <c r="O1928" i="6"/>
  <c r="E1928" i="6" s="1"/>
  <c r="O1929" i="6"/>
  <c r="O1930" i="6"/>
  <c r="E1930" i="6" s="1"/>
  <c r="O1931" i="6"/>
  <c r="E1931" i="6" s="1"/>
  <c r="O1932" i="6"/>
  <c r="O1933" i="6"/>
  <c r="E1933" i="6" s="1"/>
  <c r="O1934" i="6"/>
  <c r="O1935" i="6"/>
  <c r="O1936" i="6"/>
  <c r="E1936" i="6" s="1"/>
  <c r="O1937" i="6"/>
  <c r="O1938" i="6"/>
  <c r="E1938" i="6" s="1"/>
  <c r="O1939" i="6"/>
  <c r="E1939" i="6" s="1"/>
  <c r="O1940" i="6"/>
  <c r="O1941" i="6"/>
  <c r="E1941" i="6" s="1"/>
  <c r="O1942" i="6"/>
  <c r="O1943" i="6"/>
  <c r="O1944" i="6"/>
  <c r="E1944" i="6" s="1"/>
  <c r="O1945" i="6"/>
  <c r="O1946" i="6"/>
  <c r="O1947" i="6"/>
  <c r="E1947" i="6" s="1"/>
  <c r="O1948" i="6"/>
  <c r="O1949" i="6"/>
  <c r="E1949" i="6" s="1"/>
  <c r="O1950" i="6"/>
  <c r="O1951" i="6"/>
  <c r="O1952" i="6"/>
  <c r="E1952" i="6" s="1"/>
  <c r="O1953" i="6"/>
  <c r="O1954" i="6"/>
  <c r="O1955" i="6"/>
  <c r="E1955" i="6" s="1"/>
  <c r="O1956" i="6"/>
  <c r="O1957" i="6"/>
  <c r="E1957" i="6" s="1"/>
  <c r="O1958" i="6"/>
  <c r="O1959" i="6"/>
  <c r="O1960" i="6"/>
  <c r="O1961" i="6"/>
  <c r="O1962" i="6"/>
  <c r="O1963" i="6"/>
  <c r="O1964" i="6"/>
  <c r="O1965" i="6"/>
  <c r="E1965" i="6" s="1"/>
  <c r="O1966" i="6"/>
  <c r="O1967" i="6"/>
  <c r="O1968" i="6"/>
  <c r="O1969" i="6"/>
  <c r="O1970" i="6"/>
  <c r="E1970" i="6" s="1"/>
  <c r="O1971" i="6"/>
  <c r="E1971" i="6" s="1"/>
  <c r="O1972" i="6"/>
  <c r="O1973" i="6"/>
  <c r="E1973" i="6" s="1"/>
  <c r="O1974" i="6"/>
  <c r="O1975" i="6"/>
  <c r="O1976" i="6"/>
  <c r="E1976" i="6" s="1"/>
  <c r="O1977" i="6"/>
  <c r="O1978" i="6"/>
  <c r="E1978" i="6" s="1"/>
  <c r="O1979" i="6"/>
  <c r="E1979" i="6" s="1"/>
  <c r="O1980" i="6"/>
  <c r="O1981" i="6"/>
  <c r="E1981" i="6" s="1"/>
  <c r="O1982" i="6"/>
  <c r="O1983" i="6"/>
  <c r="O1984" i="6"/>
  <c r="E1984" i="6" s="1"/>
  <c r="O1985" i="6"/>
  <c r="O1986" i="6"/>
  <c r="E1986" i="6" s="1"/>
  <c r="O1987" i="6"/>
  <c r="E1987" i="6" s="1"/>
  <c r="O1988" i="6"/>
  <c r="O1989" i="6"/>
  <c r="E1989" i="6" s="1"/>
  <c r="O1990" i="6"/>
  <c r="O1991" i="6"/>
  <c r="O1992" i="6"/>
  <c r="E1992" i="6" s="1"/>
  <c r="O1993" i="6"/>
  <c r="O1994" i="6"/>
  <c r="E1994" i="6" s="1"/>
  <c r="O1995" i="6"/>
  <c r="E1995" i="6" s="1"/>
  <c r="O1996" i="6"/>
  <c r="O1997" i="6"/>
  <c r="E1997" i="6" s="1"/>
  <c r="O1998" i="6"/>
  <c r="O1999" i="6"/>
  <c r="O2000" i="6"/>
  <c r="E2000" i="6" s="1"/>
  <c r="O2001" i="6"/>
  <c r="O2002" i="6"/>
  <c r="E2002" i="6" s="1"/>
  <c r="O2003" i="6"/>
  <c r="E2003" i="6" s="1"/>
  <c r="O2004" i="6"/>
  <c r="O2005" i="6"/>
  <c r="E2005" i="6" s="1"/>
  <c r="O2006" i="6"/>
  <c r="O2007" i="6"/>
  <c r="O2008" i="6"/>
  <c r="E2008" i="6" s="1"/>
  <c r="O2009" i="6"/>
  <c r="O2010" i="6"/>
  <c r="E2010" i="6" s="1"/>
  <c r="O2011" i="6"/>
  <c r="E2011" i="6" s="1"/>
  <c r="O2012" i="6"/>
  <c r="O2013" i="6"/>
  <c r="E2013" i="6" s="1"/>
  <c r="O2014" i="6"/>
  <c r="O2015" i="6"/>
  <c r="O2016" i="6"/>
  <c r="E2016" i="6" s="1"/>
  <c r="O2017" i="6"/>
  <c r="O2018" i="6"/>
  <c r="E2018" i="6" s="1"/>
  <c r="O2019" i="6"/>
  <c r="E2019" i="6" s="1"/>
  <c r="O2020" i="6"/>
  <c r="O2021" i="6"/>
  <c r="E2021" i="6" s="1"/>
  <c r="O2022" i="6"/>
  <c r="O2023" i="6"/>
  <c r="O2024" i="6"/>
  <c r="E2024" i="6" s="1"/>
  <c r="O2025" i="6"/>
  <c r="O2026" i="6"/>
  <c r="E2026" i="6" s="1"/>
  <c r="O2027" i="6"/>
  <c r="E2027" i="6" s="1"/>
  <c r="O2028" i="6"/>
  <c r="O2029" i="6"/>
  <c r="E2029" i="6" s="1"/>
  <c r="O2030" i="6"/>
  <c r="O2031" i="6"/>
  <c r="O2032" i="6"/>
  <c r="O2033" i="6"/>
  <c r="O2034" i="6"/>
  <c r="E2034" i="6" s="1"/>
  <c r="O2035" i="6"/>
  <c r="E2035" i="6" s="1"/>
  <c r="O2036" i="6"/>
  <c r="O2037" i="6"/>
  <c r="E2037" i="6" s="1"/>
  <c r="O2038" i="6"/>
  <c r="O2039" i="6"/>
  <c r="O2040" i="6"/>
  <c r="E2040" i="6" s="1"/>
  <c r="O2041" i="6"/>
  <c r="O2042" i="6"/>
  <c r="E2042" i="6" s="1"/>
  <c r="O2043" i="6"/>
  <c r="E2043" i="6" s="1"/>
  <c r="O2044" i="6"/>
  <c r="O2045" i="6"/>
  <c r="E2045" i="6" s="1"/>
  <c r="O2046" i="6"/>
  <c r="O2047" i="6"/>
  <c r="O2048" i="6"/>
  <c r="E2048" i="6" s="1"/>
  <c r="O2049" i="6"/>
  <c r="O2050" i="6"/>
  <c r="E2050" i="6" s="1"/>
  <c r="O2051" i="6"/>
  <c r="E2051" i="6" s="1"/>
  <c r="O2052" i="6"/>
  <c r="O2053" i="6"/>
  <c r="E2053" i="6" s="1"/>
  <c r="O2054" i="6"/>
  <c r="O2055" i="6"/>
  <c r="O2056" i="6"/>
  <c r="E2056" i="6" s="1"/>
  <c r="O2057" i="6"/>
  <c r="O2058" i="6"/>
  <c r="E2058" i="6" s="1"/>
  <c r="O2059" i="6"/>
  <c r="E2059" i="6" s="1"/>
  <c r="O2060" i="6"/>
  <c r="O2061" i="6"/>
  <c r="E2061" i="6" s="1"/>
  <c r="O2062" i="6"/>
  <c r="O2063" i="6"/>
  <c r="O2064" i="6"/>
  <c r="E2064" i="6" s="1"/>
  <c r="O2065" i="6"/>
  <c r="O2066" i="6"/>
  <c r="E2066" i="6" s="1"/>
  <c r="O2067" i="6"/>
  <c r="E2067" i="6" s="1"/>
  <c r="O2068" i="6"/>
  <c r="O2069" i="6"/>
  <c r="E2069" i="6" s="1"/>
  <c r="O2070" i="6"/>
  <c r="O2071" i="6"/>
  <c r="O2072" i="6"/>
  <c r="E2072" i="6" s="1"/>
  <c r="O2073" i="6"/>
  <c r="O2074" i="6"/>
  <c r="E2074" i="6" s="1"/>
  <c r="O2075" i="6"/>
  <c r="E2075" i="6" s="1"/>
  <c r="O2076" i="6"/>
  <c r="O2077" i="6"/>
  <c r="E2077" i="6" s="1"/>
  <c r="O2078" i="6"/>
  <c r="O2079" i="6"/>
  <c r="O2080" i="6"/>
  <c r="E2080" i="6" s="1"/>
  <c r="O2081" i="6"/>
  <c r="O2082" i="6"/>
  <c r="E2082" i="6" s="1"/>
  <c r="O2083" i="6"/>
  <c r="E2083" i="6" s="1"/>
  <c r="O2084" i="6"/>
  <c r="O2085" i="6"/>
  <c r="E2085" i="6" s="1"/>
  <c r="O2086" i="6"/>
  <c r="O2087" i="6"/>
  <c r="O2088" i="6"/>
  <c r="E2088" i="6" s="1"/>
  <c r="O2089" i="6"/>
  <c r="O2090" i="6"/>
  <c r="E2090" i="6" s="1"/>
  <c r="O2091" i="6"/>
  <c r="E2091" i="6" s="1"/>
  <c r="O2092" i="6"/>
  <c r="O2093" i="6"/>
  <c r="E2093" i="6" s="1"/>
  <c r="O2094" i="6"/>
  <c r="O2095" i="6"/>
  <c r="O2096" i="6"/>
  <c r="E2096" i="6" s="1"/>
  <c r="O2097" i="6"/>
  <c r="O2098" i="6"/>
  <c r="E2098" i="6" s="1"/>
  <c r="O2099" i="6"/>
  <c r="E2099" i="6" s="1"/>
  <c r="O2100" i="6"/>
  <c r="O2101" i="6"/>
  <c r="E2101" i="6" s="1"/>
  <c r="O2102" i="6"/>
  <c r="O2103" i="6"/>
  <c r="O2104" i="6"/>
  <c r="E2104" i="6" s="1"/>
  <c r="O2105" i="6"/>
  <c r="O2106" i="6"/>
  <c r="E2106" i="6" s="1"/>
  <c r="O2107" i="6"/>
  <c r="E2107" i="6" s="1"/>
  <c r="O2108" i="6"/>
  <c r="O2109" i="6"/>
  <c r="E2109" i="6" s="1"/>
  <c r="O2110" i="6"/>
  <c r="O2111" i="6"/>
  <c r="O2112" i="6"/>
  <c r="E2112" i="6" s="1"/>
  <c r="O2113" i="6"/>
  <c r="O2114" i="6"/>
  <c r="E2114" i="6" s="1"/>
  <c r="O2115" i="6"/>
  <c r="O2116" i="6"/>
  <c r="O2117" i="6"/>
  <c r="E2117" i="6" s="1"/>
  <c r="O2118" i="6"/>
  <c r="O2119" i="6"/>
  <c r="O2120" i="6"/>
  <c r="E2120" i="6" s="1"/>
  <c r="O2121" i="6"/>
  <c r="O2122" i="6"/>
  <c r="E2122" i="6" s="1"/>
  <c r="O2123" i="6"/>
  <c r="E2123" i="6" s="1"/>
  <c r="O2124" i="6"/>
  <c r="O2125" i="6"/>
  <c r="E2125" i="6" s="1"/>
  <c r="O2126" i="6"/>
  <c r="O2127" i="6"/>
  <c r="O2128" i="6"/>
  <c r="E2128" i="6" s="1"/>
  <c r="O2129" i="6"/>
  <c r="O2130" i="6"/>
  <c r="E2130" i="6" s="1"/>
  <c r="O2131" i="6"/>
  <c r="E2131" i="6" s="1"/>
  <c r="O2132" i="6"/>
  <c r="O2133" i="6"/>
  <c r="E2133" i="6" s="1"/>
  <c r="O2134" i="6"/>
  <c r="O2135" i="6"/>
  <c r="O2136" i="6"/>
  <c r="E2136" i="6" s="1"/>
  <c r="O2137" i="6"/>
  <c r="O2138" i="6"/>
  <c r="E2138" i="6" s="1"/>
  <c r="O2139" i="6"/>
  <c r="E2139" i="6" s="1"/>
  <c r="O2140" i="6"/>
  <c r="O2141" i="6"/>
  <c r="E2141" i="6" s="1"/>
  <c r="O2142" i="6"/>
  <c r="O2143" i="6"/>
  <c r="O2144" i="6"/>
  <c r="E2144" i="6" s="1"/>
  <c r="O2145" i="6"/>
  <c r="O2146" i="6"/>
  <c r="E2146" i="6" s="1"/>
  <c r="O2147" i="6"/>
  <c r="O2148" i="6"/>
  <c r="O2149" i="6"/>
  <c r="E2149" i="6" s="1"/>
  <c r="O2150" i="6"/>
  <c r="O2151" i="6"/>
  <c r="O2152" i="6"/>
  <c r="E2152" i="6" s="1"/>
  <c r="O2153" i="6"/>
  <c r="O2154" i="6"/>
  <c r="E2154" i="6" s="1"/>
  <c r="O2155" i="6"/>
  <c r="E2155" i="6" s="1"/>
  <c r="O2156" i="6"/>
  <c r="O2157" i="6"/>
  <c r="E2157" i="6" s="1"/>
  <c r="O2158" i="6"/>
  <c r="O2159" i="6"/>
  <c r="O2160" i="6"/>
  <c r="O2161" i="6"/>
  <c r="O2162" i="6"/>
  <c r="E2162" i="6" s="1"/>
  <c r="O2163" i="6"/>
  <c r="E2163" i="6" s="1"/>
  <c r="O2164" i="6"/>
  <c r="O2165" i="6"/>
  <c r="E2165" i="6" s="1"/>
  <c r="O2166" i="6"/>
  <c r="O2167" i="6"/>
  <c r="O2168" i="6"/>
  <c r="E2168" i="6" s="1"/>
  <c r="O2169" i="6"/>
  <c r="O2170" i="6"/>
  <c r="E2170" i="6" s="1"/>
  <c r="O2171" i="6"/>
  <c r="E2171" i="6" s="1"/>
  <c r="O2172" i="6"/>
  <c r="O2173" i="6"/>
  <c r="E2173" i="6" s="1"/>
  <c r="O2174" i="6"/>
  <c r="O2175" i="6"/>
  <c r="O2176" i="6"/>
  <c r="E2176" i="6" s="1"/>
  <c r="O2177" i="6"/>
  <c r="O2178" i="6"/>
  <c r="E2178" i="6" s="1"/>
  <c r="O2179" i="6"/>
  <c r="E2179" i="6" s="1"/>
  <c r="O2180" i="6"/>
  <c r="O2181" i="6"/>
  <c r="E2181" i="6" s="1"/>
  <c r="O2182" i="6"/>
  <c r="O2183" i="6"/>
  <c r="O2184" i="6"/>
  <c r="E2184" i="6" s="1"/>
  <c r="O2185" i="6"/>
  <c r="O2186" i="6"/>
  <c r="E2186" i="6" s="1"/>
  <c r="O2187" i="6"/>
  <c r="E2187" i="6" s="1"/>
  <c r="O2188" i="6"/>
  <c r="O2189" i="6"/>
  <c r="E2189" i="6" s="1"/>
  <c r="O2190" i="6"/>
  <c r="O2191" i="6"/>
  <c r="O2192" i="6"/>
  <c r="E2192" i="6" s="1"/>
  <c r="O2193" i="6"/>
  <c r="O2194" i="6"/>
  <c r="E2194" i="6" s="1"/>
  <c r="O2195" i="6"/>
  <c r="E2195" i="6" s="1"/>
  <c r="O2196" i="6"/>
  <c r="O2197" i="6"/>
  <c r="E2197" i="6" s="1"/>
  <c r="O2198" i="6"/>
  <c r="O2199" i="6"/>
  <c r="O2200" i="6"/>
  <c r="O2201" i="6"/>
  <c r="O2202" i="6"/>
  <c r="E2202" i="6" s="1"/>
  <c r="O2203" i="6"/>
  <c r="E2203" i="6" s="1"/>
  <c r="O2204" i="6"/>
  <c r="O2205" i="6"/>
  <c r="E2205" i="6" s="1"/>
  <c r="O2206" i="6"/>
  <c r="O2207" i="6"/>
  <c r="O2208" i="6"/>
  <c r="E2208" i="6" s="1"/>
  <c r="O2209" i="6"/>
  <c r="O2210" i="6"/>
  <c r="E2210" i="6" s="1"/>
  <c r="O2211" i="6"/>
  <c r="O2212" i="6"/>
  <c r="O2213" i="6"/>
  <c r="E2213" i="6" s="1"/>
  <c r="O2214" i="6"/>
  <c r="O2215" i="6"/>
  <c r="O2216" i="6"/>
  <c r="E2216" i="6" s="1"/>
  <c r="O2217" i="6"/>
  <c r="O2218" i="6"/>
  <c r="E2218" i="6" s="1"/>
  <c r="O2219" i="6"/>
  <c r="E2219" i="6" s="1"/>
  <c r="O2220" i="6"/>
  <c r="O2221" i="6"/>
  <c r="E2221" i="6" s="1"/>
  <c r="O2222" i="6"/>
  <c r="O2223" i="6"/>
  <c r="O2224" i="6"/>
  <c r="E2224" i="6" s="1"/>
  <c r="O2225" i="6"/>
  <c r="O2226" i="6"/>
  <c r="E2226" i="6" s="1"/>
  <c r="O2227" i="6"/>
  <c r="E2227" i="6" s="1"/>
  <c r="O2228" i="6"/>
  <c r="O2229" i="6"/>
  <c r="E2229" i="6" s="1"/>
  <c r="O2230" i="6"/>
  <c r="O2231" i="6"/>
  <c r="O2232" i="6"/>
  <c r="E2232" i="6" s="1"/>
  <c r="O2233" i="6"/>
  <c r="O2234" i="6"/>
  <c r="E2234" i="6" s="1"/>
  <c r="O2235" i="6"/>
  <c r="E2235" i="6" s="1"/>
  <c r="O2236" i="6"/>
  <c r="O2237" i="6"/>
  <c r="E2237" i="6" s="1"/>
  <c r="O2238" i="6"/>
  <c r="O2239" i="6"/>
  <c r="O2240" i="6"/>
  <c r="E2240" i="6" s="1"/>
  <c r="O2241" i="6"/>
  <c r="O2242" i="6"/>
  <c r="E2242" i="6" s="1"/>
  <c r="O2243" i="6"/>
  <c r="E2243" i="6" s="1"/>
  <c r="O2244" i="6"/>
  <c r="O2245" i="6"/>
  <c r="E2245" i="6" s="1"/>
  <c r="O2246" i="6"/>
  <c r="O2247" i="6"/>
  <c r="O2248" i="6"/>
  <c r="E2248" i="6" s="1"/>
  <c r="O2249" i="6"/>
  <c r="O2250" i="6"/>
  <c r="E2250" i="6" s="1"/>
  <c r="O2251" i="6"/>
  <c r="E2251" i="6" s="1"/>
  <c r="O2252" i="6"/>
  <c r="O2253" i="6"/>
  <c r="E2253" i="6" s="1"/>
  <c r="O2254" i="6"/>
  <c r="O2255" i="6"/>
  <c r="O2256" i="6"/>
  <c r="E2256" i="6" s="1"/>
  <c r="O2257" i="6"/>
  <c r="O2258" i="6"/>
  <c r="E2258" i="6" s="1"/>
  <c r="O2259" i="6"/>
  <c r="E2259" i="6" s="1"/>
  <c r="O2260" i="6"/>
  <c r="O2261" i="6"/>
  <c r="E2261" i="6" s="1"/>
  <c r="O2262" i="6"/>
  <c r="O2263" i="6"/>
  <c r="O2264" i="6"/>
  <c r="E2264" i="6" s="1"/>
  <c r="O2265" i="6"/>
  <c r="O2266" i="6"/>
  <c r="E2266" i="6" s="1"/>
  <c r="O2267" i="6"/>
  <c r="E2267" i="6" s="1"/>
  <c r="O2268" i="6"/>
  <c r="O2269" i="6"/>
  <c r="E2269" i="6" s="1"/>
  <c r="O2270" i="6"/>
  <c r="O2271" i="6"/>
  <c r="O2272" i="6"/>
  <c r="E2272" i="6" s="1"/>
  <c r="O2273" i="6"/>
  <c r="O2274" i="6"/>
  <c r="E2274" i="6" s="1"/>
  <c r="O2275" i="6"/>
  <c r="E2275" i="6" s="1"/>
  <c r="O2276" i="6"/>
  <c r="O2277" i="6"/>
  <c r="E2277" i="6" s="1"/>
  <c r="O2278" i="6"/>
  <c r="O2279" i="6"/>
  <c r="O2280" i="6"/>
  <c r="O2281" i="6"/>
  <c r="O2282" i="6"/>
  <c r="E2282" i="6" s="1"/>
  <c r="O2283" i="6"/>
  <c r="O2284" i="6"/>
  <c r="O2285" i="6"/>
  <c r="E2285" i="6" s="1"/>
  <c r="O2286" i="6"/>
  <c r="O2287" i="6"/>
  <c r="O2288" i="6"/>
  <c r="E2288" i="6" s="1"/>
  <c r="O2289" i="6"/>
  <c r="O2290" i="6"/>
  <c r="E2290" i="6" s="1"/>
  <c r="O2291" i="6"/>
  <c r="E2291" i="6" s="1"/>
  <c r="O2292" i="6"/>
  <c r="O2293" i="6"/>
  <c r="E2293" i="6" s="1"/>
  <c r="O2294" i="6"/>
  <c r="O2295" i="6"/>
  <c r="O2296" i="6"/>
  <c r="E2296" i="6" s="1"/>
  <c r="O2297" i="6"/>
  <c r="O2298" i="6"/>
  <c r="E2298" i="6" s="1"/>
  <c r="O2299" i="6"/>
  <c r="E2299" i="6" s="1"/>
  <c r="O2300" i="6"/>
  <c r="O2301" i="6"/>
  <c r="E2301" i="6" s="1"/>
  <c r="O2302" i="6"/>
  <c r="O2303" i="6"/>
  <c r="O2304" i="6"/>
  <c r="E2304" i="6" s="1"/>
  <c r="O2305" i="6"/>
  <c r="O2306" i="6"/>
  <c r="E2306" i="6" s="1"/>
  <c r="O2307" i="6"/>
  <c r="E2307" i="6" s="1"/>
  <c r="O2308" i="6"/>
  <c r="O2309" i="6"/>
  <c r="E2309" i="6" s="1"/>
  <c r="O2310" i="6"/>
  <c r="O2311" i="6"/>
  <c r="O2312" i="6"/>
  <c r="E2312" i="6" s="1"/>
  <c r="O2313" i="6"/>
  <c r="O2314" i="6"/>
  <c r="E2314" i="6" s="1"/>
  <c r="O2315" i="6"/>
  <c r="O2316" i="6"/>
  <c r="O2317" i="6"/>
  <c r="E2317" i="6" s="1"/>
  <c r="O2318" i="6"/>
  <c r="O2319" i="6"/>
  <c r="O2320" i="6"/>
  <c r="E2320" i="6" s="1"/>
  <c r="O2321" i="6"/>
  <c r="O2322" i="6"/>
  <c r="E2322" i="6" s="1"/>
  <c r="O2323" i="6"/>
  <c r="E2323" i="6" s="1"/>
  <c r="O2324" i="6"/>
  <c r="O2325" i="6"/>
  <c r="E2325" i="6" s="1"/>
  <c r="O2326" i="6"/>
  <c r="O2327" i="6"/>
  <c r="O2328" i="6"/>
  <c r="E2328" i="6" s="1"/>
  <c r="O2329" i="6"/>
  <c r="O2330" i="6"/>
  <c r="E2330" i="6" s="1"/>
  <c r="O2331" i="6"/>
  <c r="E2331" i="6" s="1"/>
  <c r="O2332" i="6"/>
  <c r="O2333" i="6"/>
  <c r="E2333" i="6" s="1"/>
  <c r="O2334" i="6"/>
  <c r="O2335" i="6"/>
  <c r="O2336" i="6"/>
  <c r="E2336" i="6" s="1"/>
  <c r="O2337" i="6"/>
  <c r="O2338" i="6"/>
  <c r="E2338" i="6" s="1"/>
  <c r="O2339" i="6"/>
  <c r="E2339" i="6" s="1"/>
  <c r="O2340" i="6"/>
  <c r="O2341" i="6"/>
  <c r="E2341" i="6" s="1"/>
  <c r="O2342" i="6"/>
  <c r="O2343" i="6"/>
  <c r="O2344" i="6"/>
  <c r="E2344" i="6" s="1"/>
  <c r="O2345" i="6"/>
  <c r="O2346" i="6"/>
  <c r="E2346" i="6" s="1"/>
  <c r="O2347" i="6"/>
  <c r="E2347" i="6" s="1"/>
  <c r="O2348" i="6"/>
  <c r="O2349" i="6"/>
  <c r="E2349" i="6" s="1"/>
  <c r="O2350" i="6"/>
  <c r="O2351" i="6"/>
  <c r="O2352" i="6"/>
  <c r="E2352" i="6" s="1"/>
  <c r="O2353" i="6"/>
  <c r="O2354" i="6"/>
  <c r="E2354" i="6" s="1"/>
  <c r="O2355" i="6"/>
  <c r="E2355" i="6" s="1"/>
  <c r="O2356" i="6"/>
  <c r="O2357" i="6"/>
  <c r="E2357" i="6" s="1"/>
  <c r="O2358" i="6"/>
  <c r="O2359" i="6"/>
  <c r="O2360" i="6"/>
  <c r="E2360" i="6" s="1"/>
  <c r="O2361" i="6"/>
  <c r="O2362" i="6"/>
  <c r="E2362" i="6" s="1"/>
  <c r="O2363" i="6"/>
  <c r="O2364" i="6"/>
  <c r="O2365" i="6"/>
  <c r="E2365" i="6" s="1"/>
  <c r="O2366" i="6"/>
  <c r="O2367" i="6"/>
  <c r="O2368" i="6"/>
  <c r="E2368" i="6" s="1"/>
  <c r="O2369" i="6"/>
  <c r="O2370" i="6"/>
  <c r="E2370" i="6" s="1"/>
  <c r="O2371" i="6"/>
  <c r="E2371" i="6" s="1"/>
  <c r="O2372" i="6"/>
  <c r="O2373" i="6"/>
  <c r="E2373" i="6" s="1"/>
  <c r="O2374" i="6"/>
  <c r="O2375" i="6"/>
  <c r="O2376" i="6"/>
  <c r="E2376" i="6" s="1"/>
  <c r="O2377" i="6"/>
  <c r="O2378" i="6"/>
  <c r="E2378" i="6" s="1"/>
  <c r="O2379" i="6"/>
  <c r="E2379" i="6" s="1"/>
  <c r="O2380" i="6"/>
  <c r="O2381" i="6"/>
  <c r="E2381" i="6" s="1"/>
  <c r="O2382" i="6"/>
  <c r="O2383" i="6"/>
  <c r="O2384" i="6"/>
  <c r="E2384" i="6" s="1"/>
  <c r="O2385" i="6"/>
  <c r="O2386" i="6"/>
  <c r="E2386" i="6" s="1"/>
  <c r="O2387" i="6"/>
  <c r="E2387" i="6" s="1"/>
  <c r="O2388" i="6"/>
  <c r="O2389" i="6"/>
  <c r="E2389" i="6" s="1"/>
  <c r="O2390" i="6"/>
  <c r="O2391" i="6"/>
  <c r="O2392" i="6"/>
  <c r="E2392" i="6" s="1"/>
  <c r="O2393" i="6"/>
  <c r="O2394" i="6"/>
  <c r="E2394" i="6" s="1"/>
  <c r="O2395" i="6"/>
  <c r="E2395" i="6" s="1"/>
  <c r="O2396" i="6"/>
  <c r="O2397" i="6"/>
  <c r="E2397" i="6" s="1"/>
  <c r="O2398" i="6"/>
  <c r="O2399" i="6"/>
  <c r="O2400" i="6"/>
  <c r="O2401" i="6"/>
  <c r="O2402" i="6"/>
  <c r="E2402" i="6" s="1"/>
  <c r="O2403" i="6"/>
  <c r="E2403" i="6" s="1"/>
  <c r="O2404" i="6"/>
  <c r="O2405" i="6"/>
  <c r="E2405" i="6" s="1"/>
  <c r="O2406" i="6"/>
  <c r="O2407" i="6"/>
  <c r="O2408" i="6"/>
  <c r="E2408" i="6" s="1"/>
  <c r="O2409" i="6"/>
  <c r="O2410" i="6"/>
  <c r="E2410" i="6" s="1"/>
  <c r="O2411" i="6"/>
  <c r="E2411" i="6" s="1"/>
  <c r="O2412" i="6"/>
  <c r="O2413" i="6"/>
  <c r="E2413" i="6" s="1"/>
  <c r="O2414" i="6"/>
  <c r="O2415" i="6"/>
  <c r="O2416" i="6"/>
  <c r="E2416" i="6" s="1"/>
  <c r="O2417" i="6"/>
  <c r="O2418" i="6"/>
  <c r="E2418" i="6" s="1"/>
  <c r="O2419" i="6"/>
  <c r="E2419" i="6" s="1"/>
  <c r="O2420" i="6"/>
  <c r="O2421" i="6"/>
  <c r="E2421" i="6" s="1"/>
  <c r="O2422" i="6"/>
  <c r="O2423" i="6"/>
  <c r="O2424" i="6"/>
  <c r="E2424" i="6" s="1"/>
  <c r="O2425" i="6"/>
  <c r="O2426" i="6"/>
  <c r="E2426" i="6" s="1"/>
  <c r="O2427" i="6"/>
  <c r="E2427" i="6" s="1"/>
  <c r="O2428" i="6"/>
  <c r="O2429" i="6"/>
  <c r="E2429" i="6" s="1"/>
  <c r="O2430" i="6"/>
  <c r="O2431" i="6"/>
  <c r="O2432" i="6"/>
  <c r="O2433" i="6"/>
  <c r="O2434" i="6"/>
  <c r="E2434" i="6" s="1"/>
  <c r="O2435" i="6"/>
  <c r="O2436" i="6"/>
  <c r="O2437" i="6"/>
  <c r="E2437" i="6" s="1"/>
  <c r="O2438" i="6"/>
  <c r="O2439" i="6"/>
  <c r="O2440" i="6"/>
  <c r="E2440" i="6" s="1"/>
  <c r="O2441" i="6"/>
  <c r="O2442" i="6"/>
  <c r="E2442" i="6" s="1"/>
  <c r="O2443" i="6"/>
  <c r="E2443" i="6" s="1"/>
  <c r="O2444" i="6"/>
  <c r="O2445" i="6"/>
  <c r="E2445" i="6" s="1"/>
  <c r="O2446" i="6"/>
  <c r="O2447" i="6"/>
  <c r="O2448" i="6"/>
  <c r="E2448" i="6" s="1"/>
  <c r="O2449" i="6"/>
  <c r="O2450" i="6"/>
  <c r="E2450" i="6" s="1"/>
  <c r="O2451" i="6"/>
  <c r="E2451" i="6" s="1"/>
  <c r="O2452" i="6"/>
  <c r="O2453" i="6"/>
  <c r="E2453" i="6" s="1"/>
  <c r="O2454" i="6"/>
  <c r="O2455" i="6"/>
  <c r="O2456" i="6"/>
  <c r="E2456" i="6" s="1"/>
  <c r="O2457" i="6"/>
  <c r="O2458" i="6"/>
  <c r="E2458" i="6" s="1"/>
  <c r="O2459" i="6"/>
  <c r="E2459" i="6" s="1"/>
  <c r="O2460" i="6"/>
  <c r="O2461" i="6"/>
  <c r="E2461" i="6" s="1"/>
  <c r="O2462" i="6"/>
  <c r="O2463" i="6"/>
  <c r="O2464" i="6"/>
  <c r="E2464" i="6" s="1"/>
  <c r="O2465" i="6"/>
  <c r="O2466" i="6"/>
  <c r="E2466" i="6" s="1"/>
  <c r="O2467" i="6"/>
  <c r="E2467" i="6" s="1"/>
  <c r="O2468" i="6"/>
  <c r="O2469" i="6"/>
  <c r="E2469" i="6" s="1"/>
  <c r="O2470" i="6"/>
  <c r="O2471" i="6"/>
  <c r="O2472" i="6"/>
  <c r="E2472" i="6" s="1"/>
  <c r="O2473" i="6"/>
  <c r="O2474" i="6"/>
  <c r="E2474" i="6" s="1"/>
  <c r="O2475" i="6"/>
  <c r="E2475" i="6" s="1"/>
  <c r="O2476" i="6"/>
  <c r="O2477" i="6"/>
  <c r="E2477" i="6" s="1"/>
  <c r="O2478" i="6"/>
  <c r="O2479" i="6"/>
  <c r="O2480" i="6"/>
  <c r="E2480" i="6" s="1"/>
  <c r="O2481" i="6"/>
  <c r="O2482" i="6"/>
  <c r="E2482" i="6" s="1"/>
  <c r="O2483" i="6"/>
  <c r="E2483" i="6" s="1"/>
  <c r="O2484" i="6"/>
  <c r="O2485" i="6"/>
  <c r="E2485" i="6" s="1"/>
  <c r="O2486" i="6"/>
  <c r="O2487" i="6"/>
  <c r="O2488" i="6"/>
  <c r="E2488" i="6" s="1"/>
  <c r="O2489" i="6"/>
  <c r="O2490" i="6"/>
  <c r="E2490" i="6" s="1"/>
  <c r="O2491" i="6"/>
  <c r="E2491" i="6" s="1"/>
  <c r="O2492" i="6"/>
  <c r="O2493" i="6"/>
  <c r="E2493" i="6" s="1"/>
  <c r="O2494" i="6"/>
  <c r="O2495" i="6"/>
  <c r="O2496" i="6"/>
  <c r="E2496" i="6" s="1"/>
  <c r="O2497" i="6"/>
  <c r="O2498" i="6"/>
  <c r="E2498" i="6" s="1"/>
  <c r="O2499" i="6"/>
  <c r="E2499" i="6" s="1"/>
  <c r="O2500" i="6"/>
  <c r="O2501" i="6"/>
  <c r="E2501" i="6" s="1"/>
  <c r="O2502" i="6"/>
  <c r="O2503" i="6"/>
  <c r="O2504" i="6"/>
  <c r="O2505" i="6"/>
  <c r="O2506" i="6"/>
  <c r="E2506" i="6" s="1"/>
  <c r="O2507" i="6"/>
  <c r="O2508" i="6"/>
  <c r="O2509" i="6"/>
  <c r="E2509" i="6" s="1"/>
  <c r="O2510" i="6"/>
  <c r="O2511" i="6"/>
  <c r="O2512" i="6"/>
  <c r="E2512" i="6" s="1"/>
  <c r="O2513" i="6"/>
  <c r="O2514" i="6"/>
  <c r="E2514" i="6" s="1"/>
  <c r="O2515" i="6"/>
  <c r="E2515" i="6" s="1"/>
  <c r="O2516" i="6"/>
  <c r="O2517" i="6"/>
  <c r="E2517" i="6" s="1"/>
  <c r="O2518" i="6"/>
  <c r="O2519" i="6"/>
  <c r="O2520" i="6"/>
  <c r="E2520" i="6" s="1"/>
  <c r="O2521" i="6"/>
  <c r="O2522" i="6"/>
  <c r="E2522" i="6" s="1"/>
  <c r="O2523" i="6"/>
  <c r="E2523" i="6" s="1"/>
  <c r="O2524" i="6"/>
  <c r="O2525" i="6"/>
  <c r="E2525" i="6" s="1"/>
  <c r="O2526" i="6"/>
  <c r="O2527" i="6"/>
  <c r="O2528" i="6"/>
  <c r="E2528" i="6" s="1"/>
  <c r="O2529" i="6"/>
  <c r="O2530" i="6"/>
  <c r="E2530" i="6" s="1"/>
  <c r="O2531" i="6"/>
  <c r="E2531" i="6" s="1"/>
  <c r="O2532" i="6"/>
  <c r="O2533" i="6"/>
  <c r="E2533" i="6" s="1"/>
  <c r="O2534" i="6"/>
  <c r="O2535" i="6"/>
  <c r="O2536" i="6"/>
  <c r="E2536" i="6" s="1"/>
  <c r="O2537" i="6"/>
  <c r="O2538" i="6"/>
  <c r="E2538" i="6" s="1"/>
  <c r="O2539" i="6"/>
  <c r="E2539" i="6" s="1"/>
  <c r="O2540" i="6"/>
  <c r="O2541" i="6"/>
  <c r="E2541" i="6" s="1"/>
  <c r="O2542" i="6"/>
  <c r="O2543" i="6"/>
  <c r="O2544" i="6"/>
  <c r="O2545" i="6"/>
  <c r="O2546" i="6"/>
  <c r="E2546" i="6" s="1"/>
  <c r="O2547" i="6"/>
  <c r="E2547" i="6" s="1"/>
  <c r="O2548" i="6"/>
  <c r="O2549" i="6"/>
  <c r="E2549" i="6" s="1"/>
  <c r="O2550" i="6"/>
  <c r="O2551" i="6"/>
  <c r="O2552" i="6"/>
  <c r="O2553" i="6"/>
  <c r="O2554" i="6"/>
  <c r="E2554" i="6" s="1"/>
  <c r="O2555" i="6"/>
  <c r="O2556" i="6"/>
  <c r="O2557" i="6"/>
  <c r="E2557" i="6" s="1"/>
  <c r="O2558" i="6"/>
  <c r="O2559" i="6"/>
  <c r="O2560" i="6"/>
  <c r="E2560" i="6" s="1"/>
  <c r="O2561" i="6"/>
  <c r="O2562" i="6"/>
  <c r="E2562" i="6" s="1"/>
  <c r="O2563" i="6"/>
  <c r="E2563" i="6" s="1"/>
  <c r="O2564" i="6"/>
  <c r="O2565" i="6"/>
  <c r="E2565" i="6" s="1"/>
  <c r="O2566" i="6"/>
  <c r="O2567" i="6"/>
  <c r="O2568" i="6"/>
  <c r="E2568" i="6" s="1"/>
  <c r="O2569" i="6"/>
  <c r="O2570" i="6"/>
  <c r="E2570" i="6" s="1"/>
  <c r="O2571" i="6"/>
  <c r="E2571" i="6" s="1"/>
  <c r="O2572" i="6"/>
  <c r="O2573" i="6"/>
  <c r="E2573" i="6" s="1"/>
  <c r="O2574" i="6"/>
  <c r="O2575" i="6"/>
  <c r="O2576" i="6"/>
  <c r="E2576" i="6" s="1"/>
  <c r="O2577" i="6"/>
  <c r="O2578" i="6"/>
  <c r="E2578" i="6" s="1"/>
  <c r="O2579" i="6"/>
  <c r="O2580" i="6"/>
  <c r="O2581" i="6"/>
  <c r="E2581" i="6" s="1"/>
  <c r="O2582" i="6"/>
  <c r="O2583" i="6"/>
  <c r="O2584" i="6"/>
  <c r="E2584" i="6" s="1"/>
  <c r="O2585" i="6"/>
  <c r="O2586" i="6"/>
  <c r="E2586" i="6" s="1"/>
  <c r="O2587" i="6"/>
  <c r="E2587" i="6" s="1"/>
  <c r="O2588" i="6"/>
  <c r="O2589" i="6"/>
  <c r="E2589" i="6" s="1"/>
  <c r="O2590" i="6"/>
  <c r="O2591" i="6"/>
  <c r="O2592" i="6"/>
  <c r="O2593" i="6"/>
  <c r="O2594" i="6"/>
  <c r="E2594" i="6" s="1"/>
  <c r="O2595" i="6"/>
  <c r="E2595" i="6" s="1"/>
  <c r="O2596" i="6"/>
  <c r="O2597" i="6"/>
  <c r="E2597" i="6" s="1"/>
  <c r="O2598" i="6"/>
  <c r="O2599" i="6"/>
  <c r="O2600" i="6"/>
  <c r="E2600" i="6" s="1"/>
  <c r="O2601" i="6"/>
  <c r="O2602" i="6"/>
  <c r="E2602" i="6" s="1"/>
  <c r="O2603" i="6"/>
  <c r="O2604" i="6"/>
  <c r="O2605" i="6"/>
  <c r="E2605" i="6" s="1"/>
  <c r="O2606" i="6"/>
  <c r="O2607" i="6"/>
  <c r="O2608" i="6"/>
  <c r="E2608" i="6" s="1"/>
  <c r="O2609" i="6"/>
  <c r="O2610" i="6"/>
  <c r="E2610" i="6" s="1"/>
  <c r="O2611" i="6"/>
  <c r="E2611" i="6" s="1"/>
  <c r="O2612" i="6"/>
  <c r="O2613" i="6"/>
  <c r="E2613" i="6" s="1"/>
  <c r="O2614" i="6"/>
  <c r="O2615" i="6"/>
  <c r="O2616" i="6"/>
  <c r="E2616" i="6" s="1"/>
  <c r="O2617" i="6"/>
  <c r="O2618" i="6"/>
  <c r="E2618" i="6" s="1"/>
  <c r="O2619" i="6"/>
  <c r="E2619" i="6" s="1"/>
  <c r="O2620" i="6"/>
  <c r="O2621" i="6"/>
  <c r="E2621" i="6" s="1"/>
  <c r="O2622" i="6"/>
  <c r="O2623" i="6"/>
  <c r="O2624" i="6"/>
  <c r="E2624" i="6" s="1"/>
  <c r="O2625" i="6"/>
  <c r="O2626" i="6"/>
  <c r="E2626" i="6" s="1"/>
  <c r="O2627" i="6"/>
  <c r="O2628" i="6"/>
  <c r="O2629" i="6"/>
  <c r="E2629" i="6" s="1"/>
  <c r="O2630" i="6"/>
  <c r="O2631" i="6"/>
  <c r="O2632" i="6"/>
  <c r="E2632" i="6" s="1"/>
  <c r="O2633" i="6"/>
  <c r="O2634" i="6"/>
  <c r="E2634" i="6" s="1"/>
  <c r="O2635" i="6"/>
  <c r="O2636" i="6"/>
  <c r="O2637" i="6"/>
  <c r="E2637" i="6" s="1"/>
  <c r="O2638" i="6"/>
  <c r="O2639" i="6"/>
  <c r="O2640" i="6"/>
  <c r="E2640" i="6" s="1"/>
  <c r="O2641" i="6"/>
  <c r="O2642" i="6"/>
  <c r="E2642" i="6" s="1"/>
  <c r="O2643" i="6"/>
  <c r="O2644" i="6"/>
  <c r="O2645" i="6"/>
  <c r="E2645" i="6" s="1"/>
  <c r="O2646" i="6"/>
  <c r="O2647" i="6"/>
  <c r="O2648" i="6"/>
  <c r="E2648" i="6" s="1"/>
  <c r="O2649" i="6"/>
  <c r="O2650" i="6"/>
  <c r="E2650" i="6" s="1"/>
  <c r="O2651" i="6"/>
  <c r="E2651" i="6" s="1"/>
  <c r="O2652" i="6"/>
  <c r="O2653" i="6"/>
  <c r="E2653" i="6" s="1"/>
  <c r="O2654" i="6"/>
  <c r="O2655" i="6"/>
  <c r="O2656" i="6"/>
  <c r="E2656" i="6" s="1"/>
  <c r="O2657" i="6"/>
  <c r="O2658" i="6"/>
  <c r="E2658" i="6" s="1"/>
  <c r="O2659" i="6"/>
  <c r="E2659" i="6" s="1"/>
  <c r="O2660" i="6"/>
  <c r="O2661" i="6"/>
  <c r="E2661" i="6" s="1"/>
  <c r="O2662" i="6"/>
  <c r="O2663" i="6"/>
  <c r="O2664" i="6"/>
  <c r="E2664" i="6" s="1"/>
  <c r="O2665" i="6"/>
  <c r="O2666" i="6"/>
  <c r="E2666" i="6" s="1"/>
  <c r="O2667" i="6"/>
  <c r="E2667" i="6" s="1"/>
  <c r="O2668" i="6"/>
  <c r="O2669" i="6"/>
  <c r="E2669" i="6" s="1"/>
  <c r="O2670" i="6"/>
  <c r="O2671" i="6"/>
  <c r="O2672" i="6"/>
  <c r="O2673" i="6"/>
  <c r="O2674" i="6"/>
  <c r="E2674" i="6" s="1"/>
  <c r="O2675" i="6"/>
  <c r="E2675" i="6" s="1"/>
  <c r="O2676" i="6"/>
  <c r="O2677" i="6"/>
  <c r="E2677" i="6" s="1"/>
  <c r="O2678" i="6"/>
  <c r="O2679" i="6"/>
  <c r="O2680" i="6"/>
  <c r="O2681" i="6"/>
  <c r="O2682" i="6"/>
  <c r="E2682" i="6" s="1"/>
  <c r="O2683" i="6"/>
  <c r="O2684" i="6"/>
  <c r="O2685" i="6"/>
  <c r="E2685" i="6" s="1"/>
  <c r="O2686" i="6"/>
  <c r="O2687" i="6"/>
  <c r="O2688" i="6"/>
  <c r="E2688" i="6" s="1"/>
  <c r="O2689" i="6"/>
  <c r="O2690" i="6"/>
  <c r="E2690" i="6" s="1"/>
  <c r="O2691" i="6"/>
  <c r="O2692" i="6"/>
  <c r="O2693" i="6"/>
  <c r="E2693" i="6" s="1"/>
  <c r="O2694" i="6"/>
  <c r="O2695" i="6"/>
  <c r="O2696" i="6"/>
  <c r="E2696" i="6" s="1"/>
  <c r="O2697" i="6"/>
  <c r="O2698" i="6"/>
  <c r="E2698" i="6" s="1"/>
  <c r="O2699" i="6"/>
  <c r="E2699" i="6" s="1"/>
  <c r="O2700" i="6"/>
  <c r="O2701" i="6"/>
  <c r="E2701" i="6" s="1"/>
  <c r="O2702" i="6"/>
  <c r="O2703" i="6"/>
  <c r="O2704" i="6"/>
  <c r="E2704" i="6" s="1"/>
  <c r="O2705" i="6"/>
  <c r="O2706" i="6"/>
  <c r="E2706" i="6" s="1"/>
  <c r="O2707" i="6"/>
  <c r="E2707" i="6" s="1"/>
  <c r="O2708" i="6"/>
  <c r="O2709" i="6"/>
  <c r="E2709" i="6" s="1"/>
  <c r="O2710" i="6"/>
  <c r="O2711" i="6"/>
  <c r="O2712" i="6"/>
  <c r="E2712" i="6" s="1"/>
  <c r="O2713" i="6"/>
  <c r="O2714" i="6"/>
  <c r="E2714" i="6" s="1"/>
  <c r="O2715" i="6"/>
  <c r="E2715" i="6" s="1"/>
  <c r="O2716" i="6"/>
  <c r="O2717" i="6"/>
  <c r="E2717" i="6" s="1"/>
  <c r="O2718" i="6"/>
  <c r="O2719" i="6"/>
  <c r="O2720" i="6"/>
  <c r="E2720" i="6" s="1"/>
  <c r="O2721" i="6"/>
  <c r="O2722" i="6"/>
  <c r="E2722" i="6" s="1"/>
  <c r="O2723" i="6"/>
  <c r="O2724" i="6"/>
  <c r="O2725" i="6"/>
  <c r="E2725" i="6" s="1"/>
  <c r="O2726" i="6"/>
  <c r="O2727" i="6"/>
  <c r="O2728" i="6"/>
  <c r="E2728" i="6" s="1"/>
  <c r="O2729" i="6"/>
  <c r="O2730" i="6"/>
  <c r="E2730" i="6" s="1"/>
  <c r="O2731" i="6"/>
  <c r="O2732" i="6"/>
  <c r="O2733" i="6"/>
  <c r="E2733" i="6" s="1"/>
  <c r="O2734" i="6"/>
  <c r="O2735" i="6"/>
  <c r="O2736" i="6"/>
  <c r="E2736" i="6" s="1"/>
  <c r="O2737" i="6"/>
  <c r="O2738" i="6"/>
  <c r="E2738" i="6" s="1"/>
  <c r="O2739" i="6"/>
  <c r="E2739" i="6" s="1"/>
  <c r="O2740" i="6"/>
  <c r="O2741" i="6"/>
  <c r="E2741" i="6" s="1"/>
  <c r="O2742" i="6"/>
  <c r="O2743" i="6"/>
  <c r="O2744" i="6"/>
  <c r="E2744" i="6" s="1"/>
  <c r="O2745" i="6"/>
  <c r="O2746" i="6"/>
  <c r="E2746" i="6" s="1"/>
  <c r="O2747" i="6"/>
  <c r="O2748" i="6"/>
  <c r="O2749" i="6"/>
  <c r="E2749" i="6" s="1"/>
  <c r="O2750" i="6"/>
  <c r="O2751" i="6"/>
  <c r="O2752" i="6"/>
  <c r="E2752" i="6" s="1"/>
  <c r="O2753" i="6"/>
  <c r="O2754" i="6"/>
  <c r="E2754" i="6" s="1"/>
  <c r="O2755" i="6"/>
  <c r="E2755" i="6" s="1"/>
  <c r="O2756" i="6"/>
  <c r="O2757" i="6"/>
  <c r="E2757" i="6" s="1"/>
  <c r="O2758" i="6"/>
  <c r="O2759" i="6"/>
  <c r="O2760" i="6"/>
  <c r="O2761" i="6"/>
  <c r="O2762" i="6"/>
  <c r="E2762" i="6" s="1"/>
  <c r="O2763" i="6"/>
  <c r="O2764" i="6"/>
  <c r="O2765" i="6"/>
  <c r="E2765" i="6" s="1"/>
  <c r="O2766" i="6"/>
  <c r="O2767" i="6"/>
  <c r="O2768" i="6"/>
  <c r="E2768" i="6" s="1"/>
  <c r="O2769" i="6"/>
  <c r="O2770" i="6"/>
  <c r="E2770" i="6" s="1"/>
  <c r="O2771" i="6"/>
  <c r="O2772" i="6"/>
  <c r="O2773" i="6"/>
  <c r="E2773" i="6" s="1"/>
  <c r="O2774" i="6"/>
  <c r="O2775" i="6"/>
  <c r="O2776" i="6"/>
  <c r="O2777" i="6"/>
  <c r="O2778" i="6"/>
  <c r="E2778" i="6" s="1"/>
  <c r="O2779" i="6"/>
  <c r="E2779" i="6" s="1"/>
  <c r="O2780" i="6"/>
  <c r="O2781" i="6"/>
  <c r="E2781" i="6" s="1"/>
  <c r="O2782" i="6"/>
  <c r="O2783" i="6"/>
  <c r="O2784" i="6"/>
  <c r="E2784" i="6" s="1"/>
  <c r="O2785" i="6"/>
  <c r="O2786" i="6"/>
  <c r="E2786" i="6" s="1"/>
  <c r="O2787" i="6"/>
  <c r="E2787" i="6" s="1"/>
  <c r="O2788" i="6"/>
  <c r="O2789" i="6"/>
  <c r="E2789" i="6" s="1"/>
  <c r="O2790" i="6"/>
  <c r="O2791" i="6"/>
  <c r="O2792" i="6"/>
  <c r="E2792" i="6" s="1"/>
  <c r="O2793" i="6"/>
  <c r="O2794" i="6"/>
  <c r="E2794" i="6" s="1"/>
  <c r="O2795" i="6"/>
  <c r="O2796" i="6"/>
  <c r="O2797" i="6"/>
  <c r="E2797" i="6" s="1"/>
  <c r="O2798" i="6"/>
  <c r="O2799" i="6"/>
  <c r="O2800" i="6"/>
  <c r="E2800" i="6" s="1"/>
  <c r="O2801" i="6"/>
  <c r="O2802" i="6"/>
  <c r="E2802" i="6" s="1"/>
  <c r="O2803" i="6"/>
  <c r="O2804" i="6"/>
  <c r="O2805" i="6"/>
  <c r="E2805" i="6" s="1"/>
  <c r="O2806" i="6"/>
  <c r="O2807" i="6"/>
  <c r="O2808" i="6"/>
  <c r="E2808" i="6" s="1"/>
  <c r="O2809" i="6"/>
  <c r="O2810" i="6"/>
  <c r="E2810" i="6" s="1"/>
  <c r="O2811" i="6"/>
  <c r="O2812" i="6"/>
  <c r="O2813" i="6"/>
  <c r="E2813" i="6" s="1"/>
  <c r="O2814" i="6"/>
  <c r="O2815" i="6"/>
  <c r="O2816" i="6"/>
  <c r="O2817" i="6"/>
  <c r="O2818" i="6"/>
  <c r="O2819" i="6"/>
  <c r="E2819" i="6" s="1"/>
  <c r="O2820" i="6"/>
  <c r="O2821" i="6"/>
  <c r="E2821" i="6" s="1"/>
  <c r="O2822" i="6"/>
  <c r="O2823" i="6"/>
  <c r="O2824" i="6"/>
  <c r="E2824" i="6" s="1"/>
  <c r="O2825" i="6"/>
  <c r="O2826" i="6"/>
  <c r="O2827" i="6"/>
  <c r="E2827" i="6" s="1"/>
  <c r="O2828" i="6"/>
  <c r="O2829" i="6"/>
  <c r="E2829" i="6" s="1"/>
  <c r="O2830" i="6"/>
  <c r="O2831" i="6"/>
  <c r="O2832" i="6"/>
  <c r="O2833" i="6"/>
  <c r="O2834" i="6"/>
  <c r="E2834" i="6" s="1"/>
  <c r="O2835" i="6"/>
  <c r="E2835" i="6" s="1"/>
  <c r="O2836" i="6"/>
  <c r="O2837" i="6"/>
  <c r="E2837" i="6" s="1"/>
  <c r="O2838" i="6"/>
  <c r="O2839" i="6"/>
  <c r="O2840" i="6"/>
  <c r="E2840" i="6" s="1"/>
  <c r="O2841" i="6"/>
  <c r="O2842" i="6"/>
  <c r="E2842" i="6" s="1"/>
  <c r="O2843" i="6"/>
  <c r="E2843" i="6" s="1"/>
  <c r="O2844" i="6"/>
  <c r="O2845" i="6"/>
  <c r="E2845" i="6" s="1"/>
  <c r="O2846" i="6"/>
  <c r="O2847" i="6"/>
  <c r="O2848" i="6"/>
  <c r="O2849" i="6"/>
  <c r="O2850" i="6"/>
  <c r="E2850" i="6" s="1"/>
  <c r="O2851" i="6"/>
  <c r="E2851" i="6" s="1"/>
  <c r="O2852" i="6"/>
  <c r="O2853" i="6"/>
  <c r="E2853" i="6" s="1"/>
  <c r="O2854" i="6"/>
  <c r="O2855" i="6"/>
  <c r="O2856" i="6"/>
  <c r="E2856" i="6" s="1"/>
  <c r="O2857" i="6"/>
  <c r="O2858" i="6"/>
  <c r="E2858" i="6" s="1"/>
  <c r="O2859" i="6"/>
  <c r="O2860" i="6"/>
  <c r="O2861" i="6"/>
  <c r="E2861" i="6" s="1"/>
  <c r="O2862" i="6"/>
  <c r="O2863" i="6"/>
  <c r="O2864" i="6"/>
  <c r="E2864" i="6" s="1"/>
  <c r="O2865" i="6"/>
  <c r="O2866" i="6"/>
  <c r="E2866" i="6" s="1"/>
  <c r="O2867" i="6"/>
  <c r="E2867" i="6" s="1"/>
  <c r="O2868" i="6"/>
  <c r="O2869" i="6"/>
  <c r="E2869" i="6" s="1"/>
  <c r="O2870" i="6"/>
  <c r="O2871" i="6"/>
  <c r="O2872" i="6"/>
  <c r="E2872" i="6" s="1"/>
  <c r="O2873" i="6"/>
  <c r="O2874" i="6"/>
  <c r="E2874" i="6" s="1"/>
  <c r="O2875" i="6"/>
  <c r="E2875" i="6" s="1"/>
  <c r="O2876" i="6"/>
  <c r="O2877" i="6"/>
  <c r="E2877" i="6" s="1"/>
  <c r="O2878" i="6"/>
  <c r="O2879" i="6"/>
  <c r="O2880" i="6"/>
  <c r="E2880" i="6" s="1"/>
  <c r="O2881" i="6"/>
  <c r="O2882" i="6"/>
  <c r="E2882" i="6" s="1"/>
  <c r="O2883" i="6"/>
  <c r="E2883" i="6" s="1"/>
  <c r="O2884" i="6"/>
  <c r="O2885" i="6"/>
  <c r="E2885" i="6" s="1"/>
  <c r="O2886" i="6"/>
  <c r="O2887" i="6"/>
  <c r="O2888" i="6"/>
  <c r="E2888" i="6" s="1"/>
  <c r="O2889" i="6"/>
  <c r="O2890" i="6"/>
  <c r="E2890" i="6" s="1"/>
  <c r="O2891" i="6"/>
  <c r="O2892" i="6"/>
  <c r="O2893" i="6"/>
  <c r="E2893" i="6" s="1"/>
  <c r="O2894" i="6"/>
  <c r="O2895" i="6"/>
  <c r="O2896" i="6"/>
  <c r="E2896" i="6" s="1"/>
  <c r="O2897" i="6"/>
  <c r="O2898" i="6"/>
  <c r="E2898" i="6" s="1"/>
  <c r="O2899" i="6"/>
  <c r="E2899" i="6" s="1"/>
  <c r="O2900" i="6"/>
  <c r="O2901" i="6"/>
  <c r="E2901" i="6" s="1"/>
  <c r="O2902" i="6"/>
  <c r="O2903" i="6"/>
  <c r="O2904" i="6"/>
  <c r="E2904" i="6" s="1"/>
  <c r="O2905" i="6"/>
  <c r="O2906" i="6"/>
  <c r="E2906" i="6" s="1"/>
  <c r="O2907" i="6"/>
  <c r="O2908" i="6"/>
  <c r="O2909" i="6"/>
  <c r="E2909" i="6" s="1"/>
  <c r="O2910" i="6"/>
  <c r="O2911" i="6"/>
  <c r="O2912" i="6"/>
  <c r="E2912" i="6" s="1"/>
  <c r="O2913" i="6"/>
  <c r="O2914" i="6"/>
  <c r="E2914" i="6" s="1"/>
  <c r="O2915" i="6"/>
  <c r="O2916" i="6"/>
  <c r="O2917" i="6"/>
  <c r="E2917" i="6" s="1"/>
  <c r="O2918" i="6"/>
  <c r="O2919" i="6"/>
  <c r="O2920" i="6"/>
  <c r="E2920" i="6" s="1"/>
  <c r="O2921" i="6"/>
  <c r="O2922" i="6"/>
  <c r="E2922" i="6" s="1"/>
  <c r="O2923" i="6"/>
  <c r="O2924" i="6"/>
  <c r="O2925" i="6"/>
  <c r="E2925" i="6" s="1"/>
  <c r="O2926" i="6"/>
  <c r="O2927" i="6"/>
  <c r="O2928" i="6"/>
  <c r="E2928" i="6" s="1"/>
  <c r="O2929" i="6"/>
  <c r="O2930" i="6"/>
  <c r="E2930" i="6" s="1"/>
  <c r="O2931" i="6"/>
  <c r="E2931" i="6" s="1"/>
  <c r="O2932" i="6"/>
  <c r="O2933" i="6"/>
  <c r="E2933" i="6" s="1"/>
  <c r="O2934" i="6"/>
  <c r="O2935" i="6"/>
  <c r="O2936" i="6"/>
  <c r="E2936" i="6" s="1"/>
  <c r="O2937" i="6"/>
  <c r="O2938" i="6"/>
  <c r="E2938" i="6" s="1"/>
  <c r="O2939" i="6"/>
  <c r="E2939" i="6" s="1"/>
  <c r="O2940" i="6"/>
  <c r="O2941" i="6"/>
  <c r="E2941" i="6" s="1"/>
  <c r="O2942" i="6"/>
  <c r="O2943" i="6"/>
  <c r="O2944" i="6"/>
  <c r="E2944" i="6" s="1"/>
  <c r="O2945" i="6"/>
  <c r="O2946" i="6"/>
  <c r="E2946" i="6" s="1"/>
  <c r="O2947" i="6"/>
  <c r="E2947" i="6" s="1"/>
  <c r="O2948" i="6"/>
  <c r="O2949" i="6"/>
  <c r="E2949" i="6" s="1"/>
  <c r="O2950" i="6"/>
  <c r="O2951" i="6"/>
  <c r="O2952" i="6"/>
  <c r="E2952" i="6" s="1"/>
  <c r="O2953" i="6"/>
  <c r="O2954" i="6"/>
  <c r="E2954" i="6" s="1"/>
  <c r="O2955" i="6"/>
  <c r="E2955" i="6" s="1"/>
  <c r="O2956" i="6"/>
  <c r="O2957" i="6"/>
  <c r="E2957" i="6" s="1"/>
  <c r="O2958" i="6"/>
  <c r="O2959" i="6"/>
  <c r="O2960" i="6"/>
  <c r="E2960" i="6" s="1"/>
  <c r="O2961" i="6"/>
  <c r="O2962" i="6"/>
  <c r="E2962" i="6" s="1"/>
  <c r="O2963" i="6"/>
  <c r="O2964" i="6"/>
  <c r="O2965" i="6"/>
  <c r="E2965" i="6" s="1"/>
  <c r="O2966" i="6"/>
  <c r="O2967" i="6"/>
  <c r="O2968" i="6"/>
  <c r="E2968" i="6" s="1"/>
  <c r="O2969" i="6"/>
  <c r="O2970" i="6"/>
  <c r="E2970" i="6" s="1"/>
  <c r="O2971" i="6"/>
  <c r="O2972" i="6"/>
  <c r="O2973" i="6"/>
  <c r="E2973" i="6" s="1"/>
  <c r="O2974" i="6"/>
  <c r="O2975" i="6"/>
  <c r="O2976" i="6"/>
  <c r="E2976" i="6" s="1"/>
  <c r="O2977" i="6"/>
  <c r="O2978" i="6"/>
  <c r="E2978" i="6" s="1"/>
  <c r="O2979" i="6"/>
  <c r="E2979" i="6" s="1"/>
  <c r="O2980" i="6"/>
  <c r="O2981" i="6"/>
  <c r="E2981" i="6" s="1"/>
  <c r="O2982" i="6"/>
  <c r="O2983" i="6"/>
  <c r="O2984" i="6"/>
  <c r="O2985" i="6"/>
  <c r="O2986" i="6"/>
  <c r="E2986" i="6" s="1"/>
  <c r="O2987" i="6"/>
  <c r="E2987" i="6" s="1"/>
  <c r="O2988" i="6"/>
  <c r="O2989" i="6"/>
  <c r="E2989" i="6" s="1"/>
  <c r="O2990" i="6"/>
  <c r="O2991" i="6"/>
  <c r="O2992" i="6"/>
  <c r="E2992" i="6" s="1"/>
  <c r="O2993" i="6"/>
  <c r="O2994" i="6"/>
  <c r="E2994" i="6" s="1"/>
  <c r="O2995" i="6"/>
  <c r="O2996" i="6"/>
  <c r="O2997" i="6"/>
  <c r="E2997" i="6" s="1"/>
  <c r="O2998" i="6"/>
  <c r="O2999" i="6"/>
  <c r="O3000" i="6"/>
  <c r="E3000" i="6" s="1"/>
  <c r="O3001" i="6"/>
  <c r="O3002" i="6"/>
  <c r="E3002" i="6" s="1"/>
  <c r="O3003" i="6"/>
  <c r="E3003" i="6" s="1"/>
  <c r="O3004" i="6"/>
  <c r="O3005" i="6"/>
  <c r="E3005" i="6" s="1"/>
  <c r="O3006" i="6"/>
  <c r="O3007" i="6"/>
  <c r="O3008" i="6"/>
  <c r="E3008" i="6" s="1"/>
  <c r="O3009" i="6"/>
  <c r="O3010" i="6"/>
  <c r="E3010" i="6" s="1"/>
  <c r="O3011" i="6"/>
  <c r="E3011" i="6" s="1"/>
  <c r="O3012" i="6"/>
  <c r="O3013" i="6"/>
  <c r="E3013" i="6" s="1"/>
  <c r="O3014" i="6"/>
  <c r="O3015" i="6"/>
  <c r="O3016" i="6"/>
  <c r="E3016" i="6" s="1"/>
  <c r="O3017" i="6"/>
  <c r="O3018" i="6"/>
  <c r="E3018" i="6" s="1"/>
  <c r="O3019" i="6"/>
  <c r="O3020" i="6"/>
  <c r="O3021" i="6"/>
  <c r="E3021" i="6" s="1"/>
  <c r="O3022" i="6"/>
  <c r="O3023" i="6"/>
  <c r="O3024" i="6"/>
  <c r="E3024" i="6" s="1"/>
  <c r="O3025" i="6"/>
  <c r="O3026" i="6"/>
  <c r="E3026" i="6" s="1"/>
  <c r="O3027" i="6"/>
  <c r="O3028" i="6"/>
  <c r="O3029" i="6"/>
  <c r="E3029" i="6" s="1"/>
  <c r="O3030" i="6"/>
  <c r="O3031" i="6"/>
  <c r="O3032" i="6"/>
  <c r="E3032" i="6" s="1"/>
  <c r="O3033" i="6"/>
  <c r="O3034" i="6"/>
  <c r="E3034" i="6" s="1"/>
  <c r="O3035" i="6"/>
  <c r="O3036" i="6"/>
  <c r="O3037" i="6"/>
  <c r="E3037" i="6" s="1"/>
  <c r="O3038" i="6"/>
  <c r="O3039" i="6"/>
  <c r="O3040" i="6"/>
  <c r="E3040" i="6" s="1"/>
  <c r="O3041" i="6"/>
  <c r="O3042" i="6"/>
  <c r="E3042" i="6" s="1"/>
  <c r="O3043" i="6"/>
  <c r="O3044" i="6"/>
  <c r="O3045" i="6"/>
  <c r="E3045" i="6" s="1"/>
  <c r="O3046" i="6"/>
  <c r="O3047" i="6"/>
  <c r="O3048" i="6"/>
  <c r="O3049" i="6"/>
  <c r="O3050" i="6"/>
  <c r="E3050" i="6" s="1"/>
  <c r="O3051" i="6"/>
  <c r="O3052" i="6"/>
  <c r="O3053" i="6"/>
  <c r="E3053" i="6" s="1"/>
  <c r="O3054" i="6"/>
  <c r="O3055" i="6"/>
  <c r="O3056" i="6"/>
  <c r="E3056" i="6" s="1"/>
  <c r="O3057" i="6"/>
  <c r="O3058" i="6"/>
  <c r="E3058" i="6" s="1"/>
  <c r="O3059" i="6"/>
  <c r="O3060" i="6"/>
  <c r="O3061" i="6"/>
  <c r="E3061" i="6" s="1"/>
  <c r="O3062" i="6"/>
  <c r="O3063" i="6"/>
  <c r="O3064" i="6"/>
  <c r="E3064" i="6" s="1"/>
  <c r="O3065" i="6"/>
  <c r="O3066" i="6"/>
  <c r="E3066" i="6" s="1"/>
  <c r="O3067" i="6"/>
  <c r="E3067" i="6" s="1"/>
  <c r="O3068" i="6"/>
  <c r="O3069" i="6"/>
  <c r="E3069" i="6" s="1"/>
  <c r="O3070" i="6"/>
  <c r="O3071" i="6"/>
  <c r="O3072" i="6"/>
  <c r="E3072" i="6" s="1"/>
  <c r="O3073" i="6"/>
  <c r="O3074" i="6"/>
  <c r="E3074" i="6" s="1"/>
  <c r="O3075" i="6"/>
  <c r="E3075" i="6" s="1"/>
  <c r="O3076" i="6"/>
  <c r="O3077" i="6"/>
  <c r="E3077" i="6" s="1"/>
  <c r="O3078" i="6"/>
  <c r="O3079" i="6"/>
  <c r="O3080" i="6"/>
  <c r="E3080" i="6" s="1"/>
  <c r="O3081" i="6"/>
  <c r="O3082" i="6"/>
  <c r="E3082" i="6" s="1"/>
  <c r="O3083" i="6"/>
  <c r="O3084" i="6"/>
  <c r="O3085" i="6"/>
  <c r="E3085" i="6" s="1"/>
  <c r="O3086" i="6"/>
  <c r="O3087" i="6"/>
  <c r="O3088" i="6"/>
  <c r="E3088" i="6" s="1"/>
  <c r="O3089" i="6"/>
  <c r="O3090" i="6"/>
  <c r="E3090" i="6" s="1"/>
  <c r="O3091" i="6"/>
  <c r="E3091" i="6" s="1"/>
  <c r="O3092" i="6"/>
  <c r="O3093" i="6"/>
  <c r="E3093" i="6" s="1"/>
  <c r="O3094" i="6"/>
  <c r="O3095" i="6"/>
  <c r="O3096" i="6"/>
  <c r="E3096" i="6" s="1"/>
  <c r="O3097" i="6"/>
  <c r="O3098" i="6"/>
  <c r="E3098" i="6" s="1"/>
  <c r="O3099" i="6"/>
  <c r="O3100" i="6"/>
  <c r="O3101" i="6"/>
  <c r="E3101" i="6" s="1"/>
  <c r="O3102" i="6"/>
  <c r="O3103" i="6"/>
  <c r="O3104" i="6"/>
  <c r="O3105" i="6"/>
  <c r="O3106" i="6"/>
  <c r="E3106" i="6" s="1"/>
  <c r="O3107" i="6"/>
  <c r="O3108" i="6"/>
  <c r="O3109" i="6"/>
  <c r="E3109" i="6" s="1"/>
  <c r="O3110" i="6"/>
  <c r="O3111" i="6"/>
  <c r="O3112" i="6"/>
  <c r="E3112" i="6" s="1"/>
  <c r="O3113" i="6"/>
  <c r="O3114" i="6"/>
  <c r="E3114" i="6" s="1"/>
  <c r="O3115" i="6"/>
  <c r="O3116" i="6"/>
  <c r="O3117" i="6"/>
  <c r="E3117" i="6" s="1"/>
  <c r="O3118" i="6"/>
  <c r="O3119" i="6"/>
  <c r="O3120" i="6"/>
  <c r="E3120" i="6" s="1"/>
  <c r="O3121" i="6"/>
  <c r="O3122" i="6"/>
  <c r="E3122" i="6" s="1"/>
  <c r="O3123" i="6"/>
  <c r="O3124" i="6"/>
  <c r="O3125" i="6"/>
  <c r="E3125" i="6" s="1"/>
  <c r="O3126" i="6"/>
  <c r="O3127" i="6"/>
  <c r="O3128" i="6"/>
  <c r="E3128" i="6" s="1"/>
  <c r="O3129" i="6"/>
  <c r="O3130" i="6"/>
  <c r="E3130" i="6" s="1"/>
  <c r="O3131" i="6"/>
  <c r="O3132" i="6"/>
  <c r="O3133" i="6"/>
  <c r="E3133" i="6" s="1"/>
  <c r="O3134" i="6"/>
  <c r="O3135" i="6"/>
  <c r="O3136" i="6"/>
  <c r="E3136" i="6" s="1"/>
  <c r="O3137" i="6"/>
  <c r="O3138" i="6"/>
  <c r="E3138" i="6" s="1"/>
  <c r="O3139" i="6"/>
  <c r="E3139" i="6" s="1"/>
  <c r="O3140" i="6"/>
  <c r="O3141" i="6"/>
  <c r="E3141" i="6" s="1"/>
  <c r="O3142" i="6"/>
  <c r="O3143" i="6"/>
  <c r="O3144" i="6"/>
  <c r="E3144" i="6" s="1"/>
  <c r="O3145" i="6"/>
  <c r="O3146" i="6"/>
  <c r="E3146" i="6" s="1"/>
  <c r="O3147" i="6"/>
  <c r="O3148" i="6"/>
  <c r="O3149" i="6"/>
  <c r="E3149" i="6" s="1"/>
  <c r="O3150" i="6"/>
  <c r="O3151" i="6"/>
  <c r="O3152" i="6"/>
  <c r="E3152" i="6" s="1"/>
  <c r="O3153" i="6"/>
  <c r="O3154" i="6"/>
  <c r="E3154" i="6" s="1"/>
  <c r="O3155" i="6"/>
  <c r="E3155" i="6" s="1"/>
  <c r="O3156" i="6"/>
  <c r="O3157" i="6"/>
  <c r="E3157" i="6" s="1"/>
  <c r="O3158" i="6"/>
  <c r="O3159" i="6"/>
  <c r="O3160" i="6"/>
  <c r="E3160" i="6" s="1"/>
  <c r="O3161" i="6"/>
  <c r="O3162" i="6"/>
  <c r="E3162" i="6" s="1"/>
  <c r="O3163" i="6"/>
  <c r="O3164" i="6"/>
  <c r="O3165" i="6"/>
  <c r="E3165" i="6" s="1"/>
  <c r="O3166" i="6"/>
  <c r="O3167" i="6"/>
  <c r="O3168" i="6"/>
  <c r="O3169" i="6"/>
  <c r="O3170" i="6"/>
  <c r="E3170" i="6" s="1"/>
  <c r="O3171" i="6"/>
  <c r="O3172" i="6"/>
  <c r="O3173" i="6"/>
  <c r="E3173" i="6" s="1"/>
  <c r="O3174" i="6"/>
  <c r="O3175" i="6"/>
  <c r="O3176" i="6"/>
  <c r="O3177" i="6"/>
  <c r="O3178" i="6"/>
  <c r="E3178" i="6" s="1"/>
  <c r="O3179" i="6"/>
  <c r="E3179" i="6" s="1"/>
  <c r="O3180" i="6"/>
  <c r="O3181" i="6"/>
  <c r="E3181" i="6" s="1"/>
  <c r="O3182" i="6"/>
  <c r="O3183" i="6"/>
  <c r="O3184" i="6"/>
  <c r="O3185" i="6"/>
  <c r="O3186" i="6"/>
  <c r="E3186" i="6" s="1"/>
  <c r="O3187" i="6"/>
  <c r="O3188" i="6"/>
  <c r="O3189" i="6"/>
  <c r="E3189" i="6" s="1"/>
  <c r="O3190" i="6"/>
  <c r="O3191" i="6"/>
  <c r="O3192" i="6"/>
  <c r="O3193" i="6"/>
  <c r="O3194" i="6"/>
  <c r="E3194" i="6" s="1"/>
  <c r="O3195" i="6"/>
  <c r="O3196" i="6"/>
  <c r="O3197" i="6"/>
  <c r="E3197" i="6" s="1"/>
  <c r="O3198" i="6"/>
  <c r="O3199" i="6"/>
  <c r="O3200" i="6"/>
  <c r="O3201" i="6"/>
  <c r="O3202" i="6"/>
  <c r="E3202" i="6" s="1"/>
  <c r="O3203" i="6"/>
  <c r="O3204" i="6"/>
  <c r="O3205" i="6"/>
  <c r="E3205" i="6" s="1"/>
  <c r="O3206" i="6"/>
  <c r="O3207" i="6"/>
  <c r="O3208" i="6"/>
  <c r="O3209" i="6"/>
  <c r="O3210" i="6"/>
  <c r="E3210" i="6" s="1"/>
  <c r="O3211" i="6"/>
  <c r="O3212" i="6"/>
  <c r="O3213" i="6"/>
  <c r="E3213" i="6" s="1"/>
  <c r="O3214" i="6"/>
  <c r="O3215" i="6"/>
  <c r="O3216" i="6"/>
  <c r="O3217" i="6"/>
  <c r="O3218" i="6"/>
  <c r="E3218" i="6" s="1"/>
  <c r="O3219" i="6"/>
  <c r="O3220" i="6"/>
  <c r="O3221" i="6"/>
  <c r="E3221" i="6" s="1"/>
  <c r="O3222" i="6"/>
  <c r="O3223" i="6"/>
  <c r="O3224" i="6"/>
  <c r="O3225" i="6"/>
  <c r="O3226" i="6"/>
  <c r="E3226" i="6" s="1"/>
  <c r="O3227" i="6"/>
  <c r="O3228" i="6"/>
  <c r="O3229" i="6"/>
  <c r="E3229" i="6" s="1"/>
  <c r="O3230" i="6"/>
  <c r="O3231" i="6"/>
  <c r="O3232" i="6"/>
  <c r="O3233" i="6"/>
  <c r="O3234" i="6"/>
  <c r="E3234" i="6" s="1"/>
  <c r="O3235" i="6"/>
  <c r="O3236" i="6"/>
  <c r="O3237" i="6"/>
  <c r="E3237" i="6" s="1"/>
  <c r="O3238" i="6"/>
  <c r="O3239" i="6"/>
  <c r="O3240" i="6"/>
  <c r="O3241" i="6"/>
  <c r="O3242" i="6"/>
  <c r="E3242" i="6" s="1"/>
  <c r="O3243" i="6"/>
  <c r="O3244" i="6"/>
  <c r="O3245" i="6"/>
  <c r="E3245" i="6" s="1"/>
  <c r="O3246" i="6"/>
  <c r="O3247" i="6"/>
  <c r="O3248" i="6"/>
  <c r="O3249" i="6"/>
  <c r="O3250" i="6"/>
  <c r="E3250" i="6" s="1"/>
  <c r="O3251" i="6"/>
  <c r="O3252" i="6"/>
  <c r="O3253" i="6"/>
  <c r="E3253" i="6" s="1"/>
  <c r="O3254" i="6"/>
  <c r="O3255" i="6"/>
  <c r="O3256" i="6"/>
  <c r="O3257" i="6"/>
  <c r="O3258" i="6"/>
  <c r="E3258" i="6" s="1"/>
  <c r="O3259" i="6"/>
  <c r="O3260" i="6"/>
  <c r="O3261" i="6"/>
  <c r="E3261" i="6" s="1"/>
  <c r="O3262" i="6"/>
  <c r="O3263" i="6"/>
  <c r="O3264" i="6"/>
  <c r="O3265" i="6"/>
  <c r="O3266" i="6"/>
  <c r="E3266" i="6" s="1"/>
  <c r="O3267" i="6"/>
  <c r="O3268" i="6"/>
  <c r="O3269" i="6"/>
  <c r="E3269" i="6" s="1"/>
  <c r="O3270" i="6"/>
  <c r="O3271" i="6"/>
  <c r="O3272" i="6"/>
  <c r="O3273" i="6"/>
  <c r="O3274" i="6"/>
  <c r="E3274" i="6" s="1"/>
  <c r="O3275" i="6"/>
  <c r="O3276" i="6"/>
  <c r="O3277" i="6"/>
  <c r="E3277" i="6" s="1"/>
  <c r="O3278" i="6"/>
  <c r="O3279" i="6"/>
  <c r="O3280" i="6"/>
  <c r="O3281" i="6"/>
  <c r="O3282" i="6"/>
  <c r="E3282" i="6" s="1"/>
  <c r="O3283" i="6"/>
  <c r="O3284" i="6"/>
  <c r="O3285" i="6"/>
  <c r="E3285" i="6" s="1"/>
  <c r="O3286" i="6"/>
  <c r="O3287" i="6"/>
  <c r="O3288" i="6"/>
  <c r="O3289" i="6"/>
  <c r="O3290" i="6"/>
  <c r="E3290" i="6" s="1"/>
  <c r="O3291" i="6"/>
  <c r="O3292" i="6"/>
  <c r="O3293" i="6"/>
  <c r="E3293" i="6" s="1"/>
  <c r="O3294" i="6"/>
  <c r="O3295" i="6"/>
  <c r="O3296" i="6"/>
  <c r="O3297" i="6"/>
  <c r="O3298" i="6"/>
  <c r="E3298" i="6" s="1"/>
  <c r="O3299" i="6"/>
  <c r="E3299" i="6" s="1"/>
  <c r="O3300" i="6"/>
  <c r="O3301" i="6"/>
  <c r="E3301" i="6" s="1"/>
  <c r="O3302" i="6"/>
  <c r="O3303" i="6"/>
  <c r="O3304" i="6"/>
  <c r="O3305" i="6"/>
  <c r="O3306" i="6"/>
  <c r="E3306" i="6" s="1"/>
  <c r="O3307" i="6"/>
  <c r="O3308" i="6"/>
  <c r="O3309" i="6"/>
  <c r="E3309" i="6" s="1"/>
  <c r="O3310" i="6"/>
  <c r="O3311" i="6"/>
  <c r="O3312" i="6"/>
  <c r="O3313" i="6"/>
  <c r="O3314" i="6"/>
  <c r="E3314" i="6" s="1"/>
  <c r="O3315" i="6"/>
  <c r="E3315" i="6" s="1"/>
  <c r="O3316" i="6"/>
  <c r="O3317" i="6"/>
  <c r="E3317" i="6" s="1"/>
  <c r="O3318" i="6"/>
  <c r="O3319" i="6"/>
  <c r="O3320" i="6"/>
  <c r="O3321" i="6"/>
  <c r="O3322" i="6"/>
  <c r="E3322" i="6" s="1"/>
  <c r="O3323" i="6"/>
  <c r="O3324" i="6"/>
  <c r="O3325" i="6"/>
  <c r="E3325" i="6" s="1"/>
  <c r="O3326" i="6"/>
  <c r="O3327" i="6"/>
  <c r="O3328" i="6"/>
  <c r="O3329" i="6"/>
  <c r="O3330" i="6"/>
  <c r="E3330" i="6" s="1"/>
  <c r="O3331" i="6"/>
  <c r="E3331" i="6" s="1"/>
  <c r="O3332" i="6"/>
  <c r="O3333" i="6"/>
  <c r="E3333" i="6" s="1"/>
  <c r="O3334" i="6"/>
  <c r="O3335" i="6"/>
  <c r="O3336" i="6"/>
  <c r="O3337" i="6"/>
  <c r="O3338" i="6"/>
  <c r="E3338" i="6" s="1"/>
  <c r="O3339" i="6"/>
  <c r="O3340" i="6"/>
  <c r="O3341" i="6"/>
  <c r="E3341" i="6" s="1"/>
  <c r="O3342" i="6"/>
  <c r="O3343" i="6"/>
  <c r="O3344" i="6"/>
  <c r="O3345" i="6"/>
  <c r="O3346" i="6"/>
  <c r="E3346" i="6" s="1"/>
  <c r="O3347" i="6"/>
  <c r="O3348" i="6"/>
  <c r="O3349" i="6"/>
  <c r="E3349" i="6" s="1"/>
  <c r="O3350" i="6"/>
  <c r="O3351" i="6"/>
  <c r="O3352" i="6"/>
  <c r="O3353" i="6"/>
  <c r="O3354" i="6"/>
  <c r="E3354" i="6" s="1"/>
  <c r="O3355" i="6"/>
  <c r="O3356" i="6"/>
  <c r="O3357" i="6"/>
  <c r="E3357" i="6" s="1"/>
  <c r="O3358" i="6"/>
  <c r="O3359" i="6"/>
  <c r="O3360" i="6"/>
  <c r="O3361" i="6"/>
  <c r="O3362" i="6"/>
  <c r="E3362" i="6" s="1"/>
  <c r="O3363" i="6"/>
  <c r="O3364" i="6"/>
  <c r="O3365" i="6"/>
  <c r="E3365" i="6" s="1"/>
  <c r="O3366" i="6"/>
  <c r="O3367" i="6"/>
  <c r="O3368" i="6"/>
  <c r="O3369" i="6"/>
  <c r="O3370" i="6"/>
  <c r="E3370" i="6" s="1"/>
  <c r="O3371" i="6"/>
  <c r="O3372" i="6"/>
  <c r="O3373" i="6"/>
  <c r="E3373" i="6" s="1"/>
  <c r="O3374" i="6"/>
  <c r="O3375" i="6"/>
  <c r="O3376" i="6"/>
  <c r="O3377" i="6"/>
  <c r="O3378" i="6"/>
  <c r="E3378" i="6" s="1"/>
  <c r="O3379" i="6"/>
  <c r="O3380" i="6"/>
  <c r="O3381" i="6"/>
  <c r="E3381" i="6" s="1"/>
  <c r="O3382" i="6"/>
  <c r="O3383" i="6"/>
  <c r="O3384" i="6"/>
  <c r="O3385" i="6"/>
  <c r="O3386" i="6"/>
  <c r="E3386" i="6" s="1"/>
  <c r="O3387" i="6"/>
  <c r="O3388" i="6"/>
  <c r="O3389" i="6"/>
  <c r="E3389" i="6" s="1"/>
  <c r="O3390" i="6"/>
  <c r="O3391" i="6"/>
  <c r="O3392" i="6"/>
  <c r="O3393" i="6"/>
  <c r="O3394" i="6"/>
  <c r="E3394" i="6" s="1"/>
  <c r="O3395" i="6"/>
  <c r="O3396" i="6"/>
  <c r="O3397" i="6"/>
  <c r="E3397" i="6" s="1"/>
  <c r="O3398" i="6"/>
  <c r="O3399" i="6"/>
  <c r="O3400" i="6"/>
  <c r="O3401" i="6"/>
  <c r="O3402" i="6"/>
  <c r="E3402" i="6" s="1"/>
  <c r="O3403" i="6"/>
  <c r="O3404" i="6"/>
  <c r="O3405" i="6"/>
  <c r="E3405" i="6" s="1"/>
  <c r="O3406" i="6"/>
  <c r="O3407" i="6"/>
  <c r="O3408" i="6"/>
  <c r="O3409" i="6"/>
  <c r="O3410" i="6"/>
  <c r="E3410" i="6" s="1"/>
  <c r="O3411" i="6"/>
  <c r="O3412" i="6"/>
  <c r="O3413" i="6"/>
  <c r="E3413" i="6" s="1"/>
  <c r="O3414" i="6"/>
  <c r="O3415" i="6"/>
  <c r="O3416" i="6"/>
  <c r="O3417" i="6"/>
  <c r="O3418" i="6"/>
  <c r="E3418" i="6" s="1"/>
  <c r="O3419" i="6"/>
  <c r="O3420" i="6"/>
  <c r="O3421" i="6"/>
  <c r="E3421" i="6" s="1"/>
  <c r="O3422" i="6"/>
  <c r="O3423" i="6"/>
  <c r="O3424" i="6"/>
  <c r="O3425" i="6"/>
  <c r="O3426" i="6"/>
  <c r="E3426" i="6" s="1"/>
  <c r="O3427" i="6"/>
  <c r="O3428" i="6"/>
  <c r="O3429" i="6"/>
  <c r="E3429" i="6" s="1"/>
  <c r="O3430" i="6"/>
  <c r="O3431" i="6"/>
  <c r="O3432" i="6"/>
  <c r="O3433" i="6"/>
  <c r="O3434" i="6"/>
  <c r="E3434" i="6" s="1"/>
  <c r="O3435" i="6"/>
  <c r="O3436" i="6"/>
  <c r="O3437" i="6"/>
  <c r="E3437" i="6" s="1"/>
  <c r="O3438" i="6"/>
  <c r="O3439" i="6"/>
  <c r="O3440" i="6"/>
  <c r="O3441" i="6"/>
  <c r="O3442" i="6"/>
  <c r="E3442" i="6" s="1"/>
  <c r="O3443" i="6"/>
  <c r="O3444" i="6"/>
  <c r="O3445" i="6"/>
  <c r="E3445" i="6" s="1"/>
  <c r="O3446" i="6"/>
  <c r="O3447" i="6"/>
  <c r="O3448" i="6"/>
  <c r="O3449" i="6"/>
  <c r="O3450" i="6"/>
  <c r="E3450" i="6" s="1"/>
  <c r="O3451" i="6"/>
  <c r="O3452" i="6"/>
  <c r="O3453" i="6"/>
  <c r="E3453" i="6" s="1"/>
  <c r="O3454" i="6"/>
  <c r="O3455" i="6"/>
  <c r="O3456" i="6"/>
  <c r="O3457" i="6"/>
  <c r="O3458" i="6"/>
  <c r="E3458" i="6" s="1"/>
  <c r="O3459" i="6"/>
  <c r="O3460" i="6"/>
  <c r="O3461" i="6"/>
  <c r="E3461" i="6" s="1"/>
  <c r="O3462" i="6"/>
  <c r="O3463" i="6"/>
  <c r="O3464" i="6"/>
  <c r="O3465" i="6"/>
  <c r="O3466" i="6"/>
  <c r="E3466" i="6" s="1"/>
  <c r="O3467" i="6"/>
  <c r="O3468" i="6"/>
  <c r="O3469" i="6"/>
  <c r="E3469" i="6" s="1"/>
  <c r="O3470" i="6"/>
  <c r="O3471" i="6"/>
  <c r="O3472" i="6"/>
  <c r="O3473" i="6"/>
  <c r="O3474" i="6"/>
  <c r="E3474" i="6" s="1"/>
  <c r="O3475" i="6"/>
  <c r="O3476" i="6"/>
  <c r="O3477" i="6"/>
  <c r="E3477" i="6" s="1"/>
  <c r="O3478" i="6"/>
  <c r="O3479" i="6"/>
  <c r="O3480" i="6"/>
  <c r="O3481" i="6"/>
  <c r="O3482" i="6"/>
  <c r="E3482" i="6" s="1"/>
  <c r="O3483" i="6"/>
  <c r="O3484" i="6"/>
  <c r="O3485" i="6"/>
  <c r="E3485" i="6" s="1"/>
  <c r="O3486" i="6"/>
  <c r="O3487" i="6"/>
  <c r="O3488" i="6"/>
  <c r="O3489" i="6"/>
  <c r="O3490" i="6"/>
  <c r="E3490" i="6" s="1"/>
  <c r="O3491" i="6"/>
  <c r="O3492" i="6"/>
  <c r="O3493" i="6"/>
  <c r="E3493" i="6" s="1"/>
  <c r="O3494" i="6"/>
  <c r="O3495" i="6"/>
  <c r="O3496" i="6"/>
  <c r="O3497" i="6"/>
  <c r="O3498" i="6"/>
  <c r="E3498" i="6" s="1"/>
  <c r="O3499" i="6"/>
  <c r="O3500" i="6"/>
  <c r="O3501" i="6"/>
  <c r="E3501" i="6" s="1"/>
  <c r="O3502" i="6"/>
  <c r="O3503" i="6"/>
  <c r="O3504" i="6"/>
  <c r="O3505" i="6"/>
  <c r="O3506" i="6"/>
  <c r="E3506" i="6" s="1"/>
  <c r="O3507" i="6"/>
  <c r="O3508" i="6"/>
  <c r="O3509" i="6"/>
  <c r="E3509" i="6" s="1"/>
  <c r="O3510" i="6"/>
  <c r="O3511" i="6"/>
  <c r="O3512" i="6"/>
  <c r="O3513" i="6"/>
  <c r="O3514" i="6"/>
  <c r="E3514" i="6" s="1"/>
  <c r="O3515" i="6"/>
  <c r="O3516" i="6"/>
  <c r="O3517" i="6"/>
  <c r="E3517" i="6" s="1"/>
  <c r="O3518" i="6"/>
  <c r="O3519" i="6"/>
  <c r="O3520" i="6"/>
  <c r="O3521" i="6"/>
  <c r="O3522" i="6"/>
  <c r="E3522" i="6" s="1"/>
  <c r="O3523" i="6"/>
  <c r="O3524" i="6"/>
  <c r="O3525" i="6"/>
  <c r="E3525" i="6" s="1"/>
  <c r="O3526" i="6"/>
  <c r="O3527" i="6"/>
  <c r="O3528" i="6"/>
  <c r="O3529" i="6"/>
  <c r="O3530" i="6"/>
  <c r="E3530" i="6" s="1"/>
  <c r="O3531" i="6"/>
  <c r="O3532" i="6"/>
  <c r="O3533" i="6"/>
  <c r="O3534" i="6"/>
  <c r="O3535" i="6"/>
  <c r="O3536" i="6"/>
  <c r="O3537" i="6"/>
  <c r="O3538" i="6"/>
  <c r="E3538" i="6" s="1"/>
  <c r="O3539" i="6"/>
  <c r="O3540" i="6"/>
  <c r="O3541" i="6"/>
  <c r="E3541" i="6" s="1"/>
  <c r="O3542" i="6"/>
  <c r="O3543" i="6"/>
  <c r="O3544" i="6"/>
  <c r="O3545" i="6"/>
  <c r="O3546" i="6"/>
  <c r="E3546" i="6" s="1"/>
  <c r="O3547" i="6"/>
  <c r="O3548" i="6"/>
  <c r="O3549" i="6"/>
  <c r="E3549" i="6" s="1"/>
  <c r="O3550" i="6"/>
  <c r="O3551" i="6"/>
  <c r="O3552" i="6"/>
  <c r="O3553" i="6"/>
  <c r="O3554" i="6"/>
  <c r="E3554" i="6" s="1"/>
  <c r="O3555" i="6"/>
  <c r="O3556" i="6"/>
  <c r="O3557" i="6"/>
  <c r="E3557" i="6" s="1"/>
  <c r="O3558" i="6"/>
  <c r="O3559" i="6"/>
  <c r="O3560" i="6"/>
  <c r="O3561" i="6"/>
  <c r="O3562" i="6"/>
  <c r="E3562" i="6" s="1"/>
  <c r="O3563" i="6"/>
  <c r="O3564" i="6"/>
  <c r="O3565" i="6"/>
  <c r="E3565" i="6" s="1"/>
  <c r="O3566" i="6"/>
  <c r="O3567" i="6"/>
  <c r="O3568" i="6"/>
  <c r="O3569" i="6"/>
  <c r="O3570" i="6"/>
  <c r="E3570" i="6" s="1"/>
  <c r="O3571" i="6"/>
  <c r="O3572" i="6"/>
  <c r="O3573" i="6"/>
  <c r="E3573" i="6" s="1"/>
  <c r="O3574" i="6"/>
  <c r="O3575" i="6"/>
  <c r="O3576" i="6"/>
  <c r="O3577" i="6"/>
  <c r="O3578" i="6"/>
  <c r="E3578" i="6" s="1"/>
  <c r="O3579" i="6"/>
  <c r="O3580" i="6"/>
  <c r="O3581" i="6"/>
  <c r="E3581" i="6" s="1"/>
  <c r="O3582" i="6"/>
  <c r="O3583" i="6"/>
  <c r="O3584" i="6"/>
  <c r="O3585" i="6"/>
  <c r="O3586" i="6"/>
  <c r="E3586" i="6" s="1"/>
  <c r="O3587" i="6"/>
  <c r="O3588" i="6"/>
  <c r="O3589" i="6"/>
  <c r="E3589" i="6" s="1"/>
  <c r="O3590" i="6"/>
  <c r="O3591" i="6"/>
  <c r="O3592" i="6"/>
  <c r="O3593" i="6"/>
  <c r="O3594" i="6"/>
  <c r="O3595" i="6"/>
  <c r="O3596" i="6"/>
  <c r="O3597" i="6"/>
  <c r="E3597" i="6" s="1"/>
  <c r="O3598" i="6"/>
  <c r="O3599" i="6"/>
  <c r="O3600" i="6"/>
  <c r="O3601" i="6"/>
  <c r="O3602" i="6"/>
  <c r="O3603" i="6"/>
  <c r="O3604" i="6"/>
  <c r="O3605" i="6"/>
  <c r="E3605" i="6" s="1"/>
  <c r="O3606" i="6"/>
  <c r="O3607" i="6"/>
  <c r="O3608" i="6"/>
  <c r="O3609" i="6"/>
  <c r="O3610" i="6"/>
  <c r="E3610" i="6" s="1"/>
  <c r="O3611" i="6"/>
  <c r="O3612" i="6"/>
  <c r="O3613" i="6"/>
  <c r="E3613" i="6" s="1"/>
  <c r="O3614" i="6"/>
  <c r="O3615" i="6"/>
  <c r="O3616" i="6"/>
  <c r="O3617" i="6"/>
  <c r="O3618" i="6"/>
  <c r="E3618" i="6" s="1"/>
  <c r="O3619" i="6"/>
  <c r="O3620" i="6"/>
  <c r="O3621" i="6"/>
  <c r="E3621" i="6" s="1"/>
  <c r="O3622" i="6"/>
  <c r="O3623" i="6"/>
  <c r="O3624" i="6"/>
  <c r="O3625" i="6"/>
  <c r="O3626" i="6"/>
  <c r="E3626" i="6" s="1"/>
  <c r="O3627" i="6"/>
  <c r="O3628" i="6"/>
  <c r="O3629" i="6"/>
  <c r="E3629" i="6" s="1"/>
  <c r="O3630" i="6"/>
  <c r="O3631" i="6"/>
  <c r="O3632" i="6"/>
  <c r="O3633" i="6"/>
  <c r="O3634" i="6"/>
  <c r="E3634" i="6" s="1"/>
  <c r="O3635" i="6"/>
  <c r="O3636" i="6"/>
  <c r="O3637" i="6"/>
  <c r="E3637" i="6" s="1"/>
  <c r="O3638" i="6"/>
  <c r="O3639" i="6"/>
  <c r="O3640" i="6"/>
  <c r="O3641" i="6"/>
  <c r="O3642" i="6"/>
  <c r="E3642" i="6" s="1"/>
  <c r="O3643" i="6"/>
  <c r="O3644" i="6"/>
  <c r="O3645" i="6"/>
  <c r="E3645" i="6" s="1"/>
  <c r="O3646" i="6"/>
  <c r="O3647" i="6"/>
  <c r="O3648" i="6"/>
  <c r="O3649" i="6"/>
  <c r="O3650" i="6"/>
  <c r="E3650" i="6" s="1"/>
  <c r="O3651" i="6"/>
  <c r="O3652" i="6"/>
  <c r="O3653" i="6"/>
  <c r="E3653" i="6" s="1"/>
  <c r="O3654" i="6"/>
  <c r="O3655" i="6"/>
  <c r="O3656" i="6"/>
  <c r="O3657" i="6"/>
  <c r="O3658" i="6"/>
  <c r="E3658" i="6" s="1"/>
  <c r="O3659" i="6"/>
  <c r="O3660" i="6"/>
  <c r="O3661" i="6"/>
  <c r="E3661" i="6" s="1"/>
  <c r="O3662" i="6"/>
  <c r="O3663" i="6"/>
  <c r="O3664" i="6"/>
  <c r="O3665" i="6"/>
  <c r="O3666" i="6"/>
  <c r="E3666" i="6" s="1"/>
  <c r="O3667" i="6"/>
  <c r="O3668" i="6"/>
  <c r="O3669" i="6"/>
  <c r="E3669" i="6" s="1"/>
  <c r="O3670" i="6"/>
  <c r="O3671" i="6"/>
  <c r="O3672" i="6"/>
  <c r="O3673" i="6"/>
  <c r="O3674" i="6"/>
  <c r="E3674" i="6" s="1"/>
  <c r="O3675" i="6"/>
  <c r="O3676" i="6"/>
  <c r="O3677" i="6"/>
  <c r="E3677" i="6" s="1"/>
  <c r="O3678" i="6"/>
  <c r="O3679" i="6"/>
  <c r="O3680" i="6"/>
  <c r="O3681" i="6"/>
  <c r="O3682" i="6"/>
  <c r="E3682" i="6" s="1"/>
  <c r="O3683" i="6"/>
  <c r="O3684" i="6"/>
  <c r="O3685" i="6"/>
  <c r="E3685" i="6" s="1"/>
  <c r="O3686" i="6"/>
  <c r="O3687" i="6"/>
  <c r="O3688" i="6"/>
  <c r="O3689" i="6"/>
  <c r="O3690" i="6"/>
  <c r="E3690" i="6" s="1"/>
  <c r="O3691" i="6"/>
  <c r="O3692" i="6"/>
  <c r="O3693" i="6"/>
  <c r="E3693" i="6" s="1"/>
  <c r="O3694" i="6"/>
  <c r="O3695" i="6"/>
  <c r="O3696" i="6"/>
  <c r="O3697" i="6"/>
  <c r="O3698" i="6"/>
  <c r="E3698" i="6" s="1"/>
  <c r="O3699" i="6"/>
  <c r="O3700" i="6"/>
  <c r="O3701" i="6"/>
  <c r="E3701" i="6" s="1"/>
  <c r="O3702" i="6"/>
  <c r="O3703" i="6"/>
  <c r="O3704" i="6"/>
  <c r="O3705" i="6"/>
  <c r="O3706" i="6"/>
  <c r="E3706" i="6" s="1"/>
  <c r="O3707" i="6"/>
  <c r="O3708" i="6"/>
  <c r="O3709" i="6"/>
  <c r="E3709" i="6" s="1"/>
  <c r="O3710" i="6"/>
  <c r="O3711" i="6"/>
  <c r="O3712" i="6"/>
  <c r="O3713" i="6"/>
  <c r="O3714" i="6"/>
  <c r="E3714" i="6" s="1"/>
  <c r="O3715" i="6"/>
  <c r="O3716" i="6"/>
  <c r="O3717" i="6"/>
  <c r="E3717" i="6" s="1"/>
  <c r="O3718" i="6"/>
  <c r="O3719" i="6"/>
  <c r="O3720" i="6"/>
  <c r="O3721" i="6"/>
  <c r="O3722" i="6"/>
  <c r="E3722" i="6" s="1"/>
  <c r="O3723" i="6"/>
  <c r="O3724" i="6"/>
  <c r="O3725" i="6"/>
  <c r="E3725" i="6" s="1"/>
  <c r="O3726" i="6"/>
  <c r="O3727" i="6"/>
  <c r="O3728" i="6"/>
  <c r="O3729" i="6"/>
  <c r="O3730" i="6"/>
  <c r="E3730" i="6" s="1"/>
  <c r="O3731" i="6"/>
  <c r="O3732" i="6"/>
  <c r="O3733" i="6"/>
  <c r="E3733" i="6" s="1"/>
  <c r="O3734" i="6"/>
  <c r="O3735" i="6"/>
  <c r="O3736" i="6"/>
  <c r="O3737" i="6"/>
  <c r="O3738" i="6"/>
  <c r="E3738" i="6" s="1"/>
  <c r="O3739" i="6"/>
  <c r="O3740" i="6"/>
  <c r="O3741" i="6"/>
  <c r="E3741" i="6" s="1"/>
  <c r="O3742" i="6"/>
  <c r="O3743" i="6"/>
  <c r="O3744" i="6"/>
  <c r="O3745" i="6"/>
  <c r="O3746" i="6"/>
  <c r="E3746" i="6" s="1"/>
  <c r="O3747" i="6"/>
  <c r="O3748" i="6"/>
  <c r="O3749" i="6"/>
  <c r="E3749" i="6" s="1"/>
  <c r="O3750" i="6"/>
  <c r="O3751" i="6"/>
  <c r="O3752" i="6"/>
  <c r="O3753" i="6"/>
  <c r="O3754" i="6"/>
  <c r="E3754" i="6" s="1"/>
  <c r="O3755" i="6"/>
  <c r="O3756" i="6"/>
  <c r="O3757" i="6"/>
  <c r="E3757" i="6" s="1"/>
  <c r="O3758" i="6"/>
  <c r="O3759" i="6"/>
  <c r="O3760" i="6"/>
  <c r="O3761" i="6"/>
  <c r="O3762" i="6"/>
  <c r="E3762" i="6" s="1"/>
  <c r="O3763" i="6"/>
  <c r="O3764" i="6"/>
  <c r="O3765" i="6"/>
  <c r="E3765" i="6" s="1"/>
  <c r="O3766" i="6"/>
  <c r="O3767" i="6"/>
  <c r="O3768" i="6"/>
  <c r="O3769" i="6"/>
  <c r="O3770" i="6"/>
  <c r="E3770" i="6" s="1"/>
  <c r="O3771" i="6"/>
  <c r="O3772" i="6"/>
  <c r="O3773" i="6"/>
  <c r="E3773" i="6" s="1"/>
  <c r="O3774" i="6"/>
  <c r="O3775" i="6"/>
  <c r="O3776" i="6"/>
  <c r="O3777" i="6"/>
  <c r="O3778" i="6"/>
  <c r="E3778" i="6" s="1"/>
  <c r="O3779" i="6"/>
  <c r="O3780" i="6"/>
  <c r="O3781" i="6"/>
  <c r="E3781" i="6" s="1"/>
  <c r="O3782" i="6"/>
  <c r="O3783" i="6"/>
  <c r="O3784" i="6"/>
  <c r="O3785" i="6"/>
  <c r="O3786" i="6"/>
  <c r="E3786" i="6" s="1"/>
  <c r="O3787" i="6"/>
  <c r="O3788" i="6"/>
  <c r="O3789" i="6"/>
  <c r="E3789" i="6" s="1"/>
  <c r="O3790" i="6"/>
  <c r="O3791" i="6"/>
  <c r="O3792" i="6"/>
  <c r="O3793" i="6"/>
  <c r="O3794" i="6"/>
  <c r="E3794" i="6" s="1"/>
  <c r="O3795" i="6"/>
  <c r="O3796" i="6"/>
  <c r="O3797" i="6"/>
  <c r="E3797" i="6" s="1"/>
  <c r="O3798" i="6"/>
  <c r="O3799" i="6"/>
  <c r="O3800" i="6"/>
  <c r="O3801" i="6"/>
  <c r="O3802" i="6"/>
  <c r="E3802" i="6" s="1"/>
  <c r="O3803" i="6"/>
  <c r="O3804" i="6"/>
  <c r="O3805" i="6"/>
  <c r="E3805" i="6" s="1"/>
  <c r="O3806" i="6"/>
  <c r="O3807" i="6"/>
  <c r="O3808" i="6"/>
  <c r="O3809" i="6"/>
  <c r="O3810" i="6"/>
  <c r="E3810" i="6" s="1"/>
  <c r="O3811" i="6"/>
  <c r="O3812" i="6"/>
  <c r="O3813" i="6"/>
  <c r="E3813" i="6" s="1"/>
  <c r="O3814" i="6"/>
  <c r="O3815" i="6"/>
  <c r="O3816" i="6"/>
  <c r="O3817" i="6"/>
  <c r="O3818" i="6"/>
  <c r="E3818" i="6" s="1"/>
  <c r="O3819" i="6"/>
  <c r="O3820" i="6"/>
  <c r="O3821" i="6"/>
  <c r="E3821" i="6" s="1"/>
  <c r="O3822" i="6"/>
  <c r="O3823" i="6"/>
  <c r="O3824" i="6"/>
  <c r="O3825" i="6"/>
  <c r="O3826" i="6"/>
  <c r="E3826" i="6" s="1"/>
  <c r="O3827" i="6"/>
  <c r="O3828" i="6"/>
  <c r="O3829" i="6"/>
  <c r="E3829" i="6" s="1"/>
  <c r="O3830" i="6"/>
  <c r="O3831" i="6"/>
  <c r="O3832" i="6"/>
  <c r="O3833" i="6"/>
  <c r="O3834" i="6"/>
  <c r="E3834" i="6" s="1"/>
  <c r="O3835" i="6"/>
  <c r="O3836" i="6"/>
  <c r="O3837" i="6"/>
  <c r="E3837" i="6" s="1"/>
  <c r="O3838" i="6"/>
  <c r="O3839" i="6"/>
  <c r="O3840" i="6"/>
  <c r="O3841" i="6"/>
  <c r="O3842" i="6"/>
  <c r="E3842" i="6" s="1"/>
  <c r="O3843" i="6"/>
  <c r="O3844" i="6"/>
  <c r="O3845" i="6"/>
  <c r="E3845" i="6" s="1"/>
  <c r="O3846" i="6"/>
  <c r="O3847" i="6"/>
  <c r="O3848" i="6"/>
  <c r="O3849" i="6"/>
  <c r="O3850" i="6"/>
  <c r="E3850" i="6" s="1"/>
  <c r="O3851" i="6"/>
  <c r="O3852" i="6"/>
  <c r="O3853" i="6"/>
  <c r="E3853" i="6" s="1"/>
  <c r="O3854" i="6"/>
  <c r="O3855" i="6"/>
  <c r="O3856" i="6"/>
  <c r="O3857" i="6"/>
  <c r="O3858" i="6"/>
  <c r="E3858" i="6" s="1"/>
  <c r="O3859" i="6"/>
  <c r="O3860" i="6"/>
  <c r="O3861" i="6"/>
  <c r="E3861" i="6" s="1"/>
  <c r="O3862" i="6"/>
  <c r="O3863" i="6"/>
  <c r="O3864" i="6"/>
  <c r="O3865" i="6"/>
  <c r="O3866" i="6"/>
  <c r="E3866" i="6" s="1"/>
  <c r="O3867" i="6"/>
  <c r="O3868" i="6"/>
  <c r="O3869" i="6"/>
  <c r="E3869" i="6" s="1"/>
  <c r="O3870" i="6"/>
  <c r="O3871" i="6"/>
  <c r="O3872" i="6"/>
  <c r="O3873" i="6"/>
  <c r="O3874" i="6"/>
  <c r="E3874" i="6" s="1"/>
  <c r="O3875" i="6"/>
  <c r="O3876" i="6"/>
  <c r="O3877" i="6"/>
  <c r="E3877" i="6" s="1"/>
  <c r="O3878" i="6"/>
  <c r="O3879" i="6"/>
  <c r="O3880" i="6"/>
  <c r="O3881" i="6"/>
  <c r="O3882" i="6"/>
  <c r="E3882" i="6" s="1"/>
  <c r="O3883" i="6"/>
  <c r="O3884" i="6"/>
  <c r="O3885" i="6"/>
  <c r="E3885" i="6" s="1"/>
  <c r="O3886" i="6"/>
  <c r="O3887" i="6"/>
  <c r="O3888" i="6"/>
  <c r="O3889" i="6"/>
  <c r="O3890" i="6"/>
  <c r="E3890" i="6" s="1"/>
  <c r="O3891" i="6"/>
  <c r="O3892" i="6"/>
  <c r="O3893" i="6"/>
  <c r="E3893" i="6" s="1"/>
  <c r="O3894" i="6"/>
  <c r="O3895" i="6"/>
  <c r="O3896" i="6"/>
  <c r="O3897" i="6"/>
  <c r="O3898" i="6"/>
  <c r="E3898" i="6" s="1"/>
  <c r="O3899" i="6"/>
  <c r="O3900" i="6"/>
  <c r="O3901" i="6"/>
  <c r="E3901" i="6" s="1"/>
  <c r="O3902" i="6"/>
  <c r="O3903" i="6"/>
  <c r="O3904" i="6"/>
  <c r="O3905" i="6"/>
  <c r="O3906" i="6"/>
  <c r="E3906" i="6" s="1"/>
  <c r="O3907" i="6"/>
  <c r="O3908" i="6"/>
  <c r="O3909" i="6"/>
  <c r="E3909" i="6" s="1"/>
  <c r="O3910" i="6"/>
  <c r="O3911" i="6"/>
  <c r="O3912" i="6"/>
  <c r="O3913" i="6"/>
  <c r="O3914" i="6"/>
  <c r="E3914" i="6" s="1"/>
  <c r="O3915" i="6"/>
  <c r="O3916" i="6"/>
  <c r="O3917" i="6"/>
  <c r="E3917" i="6" s="1"/>
  <c r="O3918" i="6"/>
  <c r="O3919" i="6"/>
  <c r="O3920" i="6"/>
  <c r="O3921" i="6"/>
  <c r="O3922" i="6"/>
  <c r="E3922" i="6" s="1"/>
  <c r="O3923" i="6"/>
  <c r="O3924" i="6"/>
  <c r="O3925" i="6"/>
  <c r="E3925" i="6" s="1"/>
  <c r="O3926" i="6"/>
  <c r="O3927" i="6"/>
  <c r="O3928" i="6"/>
  <c r="O3929" i="6"/>
  <c r="O3930" i="6"/>
  <c r="E3930" i="6" s="1"/>
  <c r="O3931" i="6"/>
  <c r="O3932" i="6"/>
  <c r="O3933" i="6"/>
  <c r="E3933" i="6" s="1"/>
  <c r="O3934" i="6"/>
  <c r="O3935" i="6"/>
  <c r="O3936" i="6"/>
  <c r="O3937" i="6"/>
  <c r="O3938" i="6"/>
  <c r="E3938" i="6" s="1"/>
  <c r="O3939" i="6"/>
  <c r="O3940" i="6"/>
  <c r="O3941" i="6"/>
  <c r="E3941" i="6" s="1"/>
  <c r="O3942" i="6"/>
  <c r="O3943" i="6"/>
  <c r="O3944" i="6"/>
  <c r="O3945" i="6"/>
  <c r="O3946" i="6"/>
  <c r="E3946" i="6" s="1"/>
  <c r="O3947" i="6"/>
  <c r="O3948" i="6"/>
  <c r="O3949" i="6"/>
  <c r="E3949" i="6" s="1"/>
  <c r="O3950" i="6"/>
  <c r="O3951" i="6"/>
  <c r="O3952" i="6"/>
  <c r="O3953" i="6"/>
  <c r="O3954" i="6"/>
  <c r="E3954" i="6" s="1"/>
  <c r="O3955" i="6"/>
  <c r="O3956" i="6"/>
  <c r="O3957" i="6"/>
  <c r="E3957" i="6" s="1"/>
  <c r="O3958" i="6"/>
  <c r="O3959" i="6"/>
  <c r="O3960" i="6"/>
  <c r="O3961" i="6"/>
  <c r="O3962" i="6"/>
  <c r="E3962" i="6" s="1"/>
  <c r="O3963" i="6"/>
  <c r="O3964" i="6"/>
  <c r="O3965" i="6"/>
  <c r="E3965" i="6" s="1"/>
  <c r="O3966" i="6"/>
  <c r="O3967" i="6"/>
  <c r="O3968" i="6"/>
  <c r="O3969" i="6"/>
  <c r="O3970" i="6"/>
  <c r="E3970" i="6" s="1"/>
  <c r="O3971" i="6"/>
  <c r="O3972" i="6"/>
  <c r="O3973" i="6"/>
  <c r="E3973" i="6" s="1"/>
  <c r="O3974" i="6"/>
  <c r="O3975" i="6"/>
  <c r="O3976" i="6"/>
  <c r="O3977" i="6"/>
  <c r="O3978" i="6"/>
  <c r="E3978" i="6" s="1"/>
  <c r="O3979" i="6"/>
  <c r="O3980" i="6"/>
  <c r="O3981" i="6"/>
  <c r="E3981" i="6" s="1"/>
  <c r="O3982" i="6"/>
  <c r="O3983" i="6"/>
  <c r="O3984" i="6"/>
  <c r="O3985" i="6"/>
  <c r="O3986" i="6"/>
  <c r="E3986" i="6" s="1"/>
  <c r="O3987" i="6"/>
  <c r="O3988" i="6"/>
  <c r="O3989" i="6"/>
  <c r="E3989" i="6" s="1"/>
  <c r="O3990" i="6"/>
  <c r="O3991" i="6"/>
  <c r="O3992" i="6"/>
  <c r="O3993" i="6"/>
  <c r="O3994" i="6"/>
  <c r="E3994" i="6" s="1"/>
  <c r="O3995" i="6"/>
  <c r="O3996" i="6"/>
  <c r="O3997" i="6"/>
  <c r="E3997" i="6" s="1"/>
  <c r="O3998" i="6"/>
  <c r="O3999" i="6"/>
  <c r="O4000" i="6"/>
  <c r="O4001" i="6"/>
  <c r="O4002" i="6"/>
  <c r="E4002" i="6" s="1"/>
  <c r="O4003" i="6"/>
  <c r="O4004" i="6"/>
  <c r="O4005" i="6"/>
  <c r="E4005" i="6" s="1"/>
  <c r="O4006" i="6"/>
  <c r="O4007" i="6"/>
  <c r="O4008" i="6"/>
  <c r="O4009" i="6"/>
  <c r="O4010" i="6"/>
  <c r="E4010" i="6" s="1"/>
  <c r="O4011" i="6"/>
  <c r="O4012" i="6"/>
  <c r="O4013" i="6"/>
  <c r="E4013" i="6" s="1"/>
  <c r="O4014" i="6"/>
  <c r="O4015" i="6"/>
  <c r="O4016" i="6"/>
  <c r="O4017" i="6"/>
  <c r="O4018" i="6"/>
  <c r="E4018" i="6" s="1"/>
  <c r="O4019" i="6"/>
  <c r="O4020" i="6"/>
  <c r="O4021" i="6"/>
  <c r="E4021" i="6" s="1"/>
  <c r="O4022" i="6"/>
  <c r="O4023" i="6"/>
  <c r="O4024" i="6"/>
  <c r="O4025" i="6"/>
  <c r="O4026" i="6"/>
  <c r="E4026" i="6" s="1"/>
  <c r="O4027" i="6"/>
  <c r="O4028" i="6"/>
  <c r="O4029" i="6"/>
  <c r="E4029" i="6" s="1"/>
  <c r="O4030" i="6"/>
  <c r="O4031" i="6"/>
  <c r="O4032" i="6"/>
  <c r="O4033" i="6"/>
  <c r="O4034" i="6"/>
  <c r="E4034" i="6" s="1"/>
  <c r="O4035" i="6"/>
  <c r="O4036" i="6"/>
  <c r="O4037" i="6"/>
  <c r="E4037" i="6" s="1"/>
  <c r="O4038" i="6"/>
  <c r="O4039" i="6"/>
  <c r="O4040" i="6"/>
  <c r="O4041" i="6"/>
  <c r="O4042" i="6"/>
  <c r="E4042" i="6" s="1"/>
  <c r="O4043" i="6"/>
  <c r="O4044" i="6"/>
  <c r="O4045" i="6"/>
  <c r="E4045" i="6" s="1"/>
  <c r="O4046" i="6"/>
  <c r="O4047" i="6"/>
  <c r="O4048" i="6"/>
  <c r="O4049" i="6"/>
  <c r="O4050" i="6"/>
  <c r="E4050" i="6" s="1"/>
  <c r="O4051" i="6"/>
  <c r="O4052" i="6"/>
  <c r="O4053" i="6"/>
  <c r="E4053" i="6" s="1"/>
  <c r="O4054" i="6"/>
  <c r="O4055" i="6"/>
  <c r="O4056" i="6"/>
  <c r="O4057" i="6"/>
  <c r="O4058" i="6"/>
  <c r="E4058" i="6" s="1"/>
  <c r="O4059" i="6"/>
  <c r="O4060" i="6"/>
  <c r="O4061" i="6"/>
  <c r="E4061" i="6" s="1"/>
  <c r="O4062" i="6"/>
  <c r="O4063" i="6"/>
  <c r="O4064" i="6"/>
  <c r="O4065" i="6"/>
  <c r="O4066" i="6"/>
  <c r="E4066" i="6" s="1"/>
  <c r="O4067" i="6"/>
  <c r="O4068" i="6"/>
  <c r="O4069" i="6"/>
  <c r="E4069" i="6" s="1"/>
  <c r="O4070" i="6"/>
  <c r="O4071" i="6"/>
  <c r="O4072" i="6"/>
  <c r="O4073" i="6"/>
  <c r="O4074" i="6"/>
  <c r="E4074" i="6" s="1"/>
  <c r="O4075" i="6"/>
  <c r="O4076" i="6"/>
  <c r="O4077" i="6"/>
  <c r="E4077" i="6" s="1"/>
  <c r="O4078" i="6"/>
  <c r="O4079" i="6"/>
  <c r="O4080" i="6"/>
  <c r="O4081" i="6"/>
  <c r="O4082" i="6"/>
  <c r="E4082" i="6" s="1"/>
  <c r="O4083" i="6"/>
  <c r="O4084" i="6"/>
  <c r="O4085" i="6"/>
  <c r="E4085" i="6" s="1"/>
  <c r="O4086" i="6"/>
  <c r="O4087" i="6"/>
  <c r="O4088" i="6"/>
  <c r="O4089" i="6"/>
  <c r="O4090" i="6"/>
  <c r="E4090" i="6" s="1"/>
  <c r="O4091" i="6"/>
  <c r="O4092" i="6"/>
  <c r="O4093" i="6"/>
  <c r="E4093" i="6" s="1"/>
  <c r="O4094" i="6"/>
  <c r="O4095" i="6"/>
  <c r="O4096" i="6"/>
  <c r="O4097" i="6"/>
  <c r="O4098" i="6"/>
  <c r="E4098" i="6" s="1"/>
  <c r="O4099" i="6"/>
  <c r="O4100" i="6"/>
  <c r="O4101" i="6"/>
  <c r="E4101" i="6" s="1"/>
  <c r="O4102" i="6"/>
  <c r="O4103" i="6"/>
  <c r="O4104" i="6"/>
  <c r="O4105" i="6"/>
  <c r="O4106" i="6"/>
  <c r="E4106" i="6" s="1"/>
  <c r="O4107" i="6"/>
  <c r="O4108" i="6"/>
  <c r="O4109" i="6"/>
  <c r="E4109" i="6" s="1"/>
  <c r="O4110" i="6"/>
  <c r="O4111" i="6"/>
  <c r="O4112" i="6"/>
  <c r="O4113" i="6"/>
  <c r="O4114" i="6"/>
  <c r="E4114" i="6" s="1"/>
  <c r="O4115" i="6"/>
  <c r="O4116" i="6"/>
  <c r="O4117" i="6"/>
  <c r="E4117" i="6" s="1"/>
  <c r="O4118" i="6"/>
  <c r="O4119" i="6"/>
  <c r="O4120" i="6"/>
  <c r="O4121" i="6"/>
  <c r="O4122" i="6"/>
  <c r="E4122" i="6" s="1"/>
  <c r="O4123" i="6"/>
  <c r="O4124" i="6"/>
  <c r="O4125" i="6"/>
  <c r="E4125" i="6" s="1"/>
  <c r="O4126" i="6"/>
  <c r="O4127" i="6"/>
  <c r="O4128" i="6"/>
  <c r="O4129" i="6"/>
  <c r="O4130" i="6"/>
  <c r="E4130" i="6" s="1"/>
  <c r="O4131" i="6"/>
  <c r="O4132" i="6"/>
  <c r="O4133" i="6"/>
  <c r="E4133" i="6" s="1"/>
  <c r="O4134" i="6"/>
  <c r="O4135" i="6"/>
  <c r="O4136" i="6"/>
  <c r="O4137" i="6"/>
  <c r="O4138" i="6"/>
  <c r="E4138" i="6" s="1"/>
  <c r="O4139" i="6"/>
  <c r="O4140" i="6"/>
  <c r="O4141" i="6"/>
  <c r="E4141" i="6" s="1"/>
  <c r="O4142" i="6"/>
  <c r="O4143" i="6"/>
  <c r="O4144" i="6"/>
  <c r="O4145" i="6"/>
  <c r="O4146" i="6"/>
  <c r="E4146" i="6" s="1"/>
  <c r="O4147" i="6"/>
  <c r="O4148" i="6"/>
  <c r="O4149" i="6"/>
  <c r="E4149" i="6" s="1"/>
  <c r="O4150" i="6"/>
  <c r="O4151" i="6"/>
  <c r="O4152" i="6"/>
  <c r="O4153" i="6"/>
  <c r="O4154" i="6"/>
  <c r="E4154" i="6" s="1"/>
  <c r="O4155" i="6"/>
  <c r="O4156" i="6"/>
  <c r="O4157" i="6"/>
  <c r="E4157" i="6" s="1"/>
  <c r="O4158" i="6"/>
  <c r="O4159" i="6"/>
  <c r="O4160" i="6"/>
  <c r="O4161" i="6"/>
  <c r="O4162" i="6"/>
  <c r="E4162" i="6" s="1"/>
  <c r="O4163" i="6"/>
  <c r="O4164" i="6"/>
  <c r="O4165" i="6"/>
  <c r="E4165" i="6" s="1"/>
  <c r="O4166" i="6"/>
  <c r="O4167" i="6"/>
  <c r="O4168" i="6"/>
  <c r="O4169" i="6"/>
  <c r="O4170" i="6"/>
  <c r="E4170" i="6" s="1"/>
  <c r="O4171" i="6"/>
  <c r="O4172" i="6"/>
  <c r="O4173" i="6"/>
  <c r="E4173" i="6" s="1"/>
  <c r="O4174" i="6"/>
  <c r="O4175" i="6"/>
  <c r="O4176" i="6"/>
  <c r="O4177" i="6"/>
  <c r="O4178" i="6"/>
  <c r="E4178" i="6" s="1"/>
  <c r="O4179" i="6"/>
  <c r="O4180" i="6"/>
  <c r="O4181" i="6"/>
  <c r="E4181" i="6" s="1"/>
  <c r="O4182" i="6"/>
  <c r="O4183" i="6"/>
  <c r="O4184" i="6"/>
  <c r="O4185" i="6"/>
  <c r="O4186" i="6"/>
  <c r="E4186" i="6" s="1"/>
  <c r="O4187" i="6"/>
  <c r="O4188" i="6"/>
  <c r="O4189" i="6"/>
  <c r="E4189" i="6" s="1"/>
  <c r="O4190" i="6"/>
  <c r="O4191" i="6"/>
  <c r="O4192" i="6"/>
  <c r="O4193" i="6"/>
  <c r="O4194" i="6"/>
  <c r="E4194" i="6" s="1"/>
  <c r="O4195" i="6"/>
  <c r="O4196" i="6"/>
  <c r="O4197" i="6"/>
  <c r="E4197" i="6" s="1"/>
  <c r="O4198" i="6"/>
  <c r="O4199" i="6"/>
  <c r="O4200" i="6"/>
  <c r="O4201" i="6"/>
  <c r="O4202" i="6"/>
  <c r="E4202" i="6" s="1"/>
  <c r="O4203" i="6"/>
  <c r="O4204" i="6"/>
  <c r="O4205" i="6"/>
  <c r="E4205" i="6" s="1"/>
  <c r="O4206" i="6"/>
  <c r="O4207" i="6"/>
  <c r="O4208" i="6"/>
  <c r="O4209" i="6"/>
  <c r="O4210" i="6"/>
  <c r="E4210" i="6" s="1"/>
  <c r="O4211" i="6"/>
  <c r="O4212" i="6"/>
  <c r="O4213" i="6"/>
  <c r="E4213" i="6" s="1"/>
  <c r="O4214" i="6"/>
  <c r="O4215" i="6"/>
  <c r="O4216" i="6"/>
  <c r="O4217" i="6"/>
  <c r="O4218" i="6"/>
  <c r="E4218" i="6" s="1"/>
  <c r="O4219" i="6"/>
  <c r="O4220" i="6"/>
  <c r="O4221" i="6"/>
  <c r="E4221" i="6" s="1"/>
  <c r="O4222" i="6"/>
  <c r="O4223" i="6"/>
  <c r="O4224" i="6"/>
  <c r="O4225" i="6"/>
  <c r="O4226" i="6"/>
  <c r="E4226" i="6" s="1"/>
  <c r="O4227" i="6"/>
  <c r="O4228" i="6"/>
  <c r="O4229" i="6"/>
  <c r="E4229" i="6" s="1"/>
  <c r="O4230" i="6"/>
  <c r="O4231" i="6"/>
  <c r="O4232" i="6"/>
  <c r="O4233" i="6"/>
  <c r="O4234" i="6"/>
  <c r="E4234" i="6" s="1"/>
  <c r="O4235" i="6"/>
  <c r="O4236" i="6"/>
  <c r="O4237" i="6"/>
  <c r="E4237" i="6" s="1"/>
  <c r="O4238" i="6"/>
  <c r="O4239" i="6"/>
  <c r="O4240" i="6"/>
  <c r="O4241" i="6"/>
  <c r="O4242" i="6"/>
  <c r="E4242" i="6" s="1"/>
  <c r="O4243" i="6"/>
  <c r="O4244" i="6"/>
  <c r="O4245" i="6"/>
  <c r="E4245" i="6" s="1"/>
  <c r="O4246" i="6"/>
  <c r="O4247" i="6"/>
  <c r="O4248" i="6"/>
  <c r="O4249" i="6"/>
  <c r="O4250" i="6"/>
  <c r="E4250" i="6" s="1"/>
  <c r="O4251" i="6"/>
  <c r="O4252" i="6"/>
  <c r="O4253" i="6"/>
  <c r="E4253" i="6" s="1"/>
  <c r="O4254" i="6"/>
  <c r="O4255" i="6"/>
  <c r="O4256" i="6"/>
  <c r="O4257" i="6"/>
  <c r="O4258" i="6"/>
  <c r="E4258" i="6" s="1"/>
  <c r="O4259" i="6"/>
  <c r="O4260" i="6"/>
  <c r="O4261" i="6"/>
  <c r="E4261" i="6" s="1"/>
  <c r="O4262" i="6"/>
  <c r="O4263" i="6"/>
  <c r="O4264" i="6"/>
  <c r="O4265" i="6"/>
  <c r="O4266" i="6"/>
  <c r="E4266" i="6" s="1"/>
  <c r="O4267" i="6"/>
  <c r="O4268" i="6"/>
  <c r="O4269" i="6"/>
  <c r="E4269" i="6" s="1"/>
  <c r="O4270" i="6"/>
  <c r="O4271" i="6"/>
  <c r="O4272" i="6"/>
  <c r="O4273" i="6"/>
  <c r="O4274" i="6"/>
  <c r="E4274" i="6" s="1"/>
  <c r="O4275" i="6"/>
  <c r="O4276" i="6"/>
  <c r="O4277" i="6"/>
  <c r="E4277" i="6" s="1"/>
  <c r="O4278" i="6"/>
  <c r="O4279" i="6"/>
  <c r="O4280" i="6"/>
  <c r="O4281" i="6"/>
  <c r="O4282" i="6"/>
  <c r="E4282" i="6" s="1"/>
  <c r="O4283" i="6"/>
  <c r="O4284" i="6"/>
  <c r="O4285" i="6"/>
  <c r="E4285" i="6" s="1"/>
  <c r="O4286" i="6"/>
  <c r="O4287" i="6"/>
  <c r="O4288" i="6"/>
  <c r="O4289" i="6"/>
  <c r="O4290" i="6"/>
  <c r="E4290" i="6" s="1"/>
  <c r="O4291" i="6"/>
  <c r="O4292" i="6"/>
  <c r="O4293" i="6"/>
  <c r="E4293" i="6" s="1"/>
  <c r="O4294" i="6"/>
  <c r="O4295" i="6"/>
  <c r="O4296" i="6"/>
  <c r="O4297" i="6"/>
  <c r="O4298" i="6"/>
  <c r="E4298" i="6" s="1"/>
  <c r="O4299" i="6"/>
  <c r="O4300" i="6"/>
  <c r="O4301" i="6"/>
  <c r="E4301" i="6" s="1"/>
  <c r="O4302" i="6"/>
  <c r="O4303" i="6"/>
  <c r="O4304" i="6"/>
  <c r="O4305" i="6"/>
  <c r="O4306" i="6"/>
  <c r="E4306" i="6" s="1"/>
  <c r="O4307" i="6"/>
  <c r="O4308" i="6"/>
  <c r="O4309" i="6"/>
  <c r="E4309" i="6" s="1"/>
  <c r="O4310" i="6"/>
  <c r="O4311" i="6"/>
  <c r="O4312" i="6"/>
  <c r="O4313" i="6"/>
  <c r="O4314" i="6"/>
  <c r="E4314" i="6" s="1"/>
  <c r="O4315" i="6"/>
  <c r="O4316" i="6"/>
  <c r="O4317" i="6"/>
  <c r="E4317" i="6" s="1"/>
  <c r="O4318" i="6"/>
  <c r="O4319" i="6"/>
  <c r="O4320" i="6"/>
  <c r="O4321" i="6"/>
  <c r="O4322" i="6"/>
  <c r="O4323" i="6"/>
  <c r="O4324" i="6"/>
  <c r="O4325" i="6"/>
  <c r="E4325" i="6" s="1"/>
  <c r="O4326" i="6"/>
  <c r="O4327" i="6"/>
  <c r="O4328" i="6"/>
  <c r="O4329" i="6"/>
  <c r="O4330" i="6"/>
  <c r="O4331" i="6"/>
  <c r="O4332" i="6"/>
  <c r="O4333" i="6"/>
  <c r="E4333" i="6" s="1"/>
  <c r="O4334" i="6"/>
  <c r="O4335" i="6"/>
  <c r="O4336" i="6"/>
  <c r="O4337" i="6"/>
  <c r="O4338" i="6"/>
  <c r="E4338" i="6" s="1"/>
  <c r="O4339" i="6"/>
  <c r="O4340" i="6"/>
  <c r="O4341" i="6"/>
  <c r="E4341" i="6" s="1"/>
  <c r="O4342" i="6"/>
  <c r="O4343" i="6"/>
  <c r="O4344" i="6"/>
  <c r="O4345" i="6"/>
  <c r="O4346" i="6"/>
  <c r="E4346" i="6" s="1"/>
  <c r="O4347" i="6"/>
  <c r="O4348" i="6"/>
  <c r="O4349" i="6"/>
  <c r="E4349" i="6" s="1"/>
  <c r="O4350" i="6"/>
  <c r="O4351" i="6"/>
  <c r="O4352" i="6"/>
  <c r="O4353" i="6"/>
  <c r="O4354" i="6"/>
  <c r="E4354" i="6" s="1"/>
  <c r="O4355" i="6"/>
  <c r="O4356" i="6"/>
  <c r="O4357" i="6"/>
  <c r="E4357" i="6" s="1"/>
  <c r="O4358" i="6"/>
  <c r="O4359" i="6"/>
  <c r="O4360" i="6"/>
  <c r="O4361" i="6"/>
  <c r="O4362" i="6"/>
  <c r="E4362" i="6" s="1"/>
  <c r="O4363" i="6"/>
  <c r="O4364" i="6"/>
  <c r="O4365" i="6"/>
  <c r="E4365" i="6" s="1"/>
  <c r="O4366" i="6"/>
  <c r="O4367" i="6"/>
  <c r="O4368" i="6"/>
  <c r="O4369" i="6"/>
  <c r="O4370" i="6"/>
  <c r="E4370" i="6" s="1"/>
  <c r="O4371" i="6"/>
  <c r="O4372" i="6"/>
  <c r="O4373" i="6"/>
  <c r="E4373" i="6" s="1"/>
  <c r="O4374" i="6"/>
  <c r="O4375" i="6"/>
  <c r="O4376" i="6"/>
  <c r="O4377" i="6"/>
  <c r="O4378" i="6"/>
  <c r="E4378" i="6" s="1"/>
  <c r="O4379" i="6"/>
  <c r="O4380" i="6"/>
  <c r="O4381" i="6"/>
  <c r="E4381" i="6" s="1"/>
  <c r="O4382" i="6"/>
  <c r="O4383" i="6"/>
  <c r="O4384" i="6"/>
  <c r="O4385" i="6"/>
  <c r="O4386" i="6"/>
  <c r="E4386" i="6" s="1"/>
  <c r="O4387" i="6"/>
  <c r="O4388" i="6"/>
  <c r="O4389" i="6"/>
  <c r="E4389" i="6" s="1"/>
  <c r="O4390" i="6"/>
  <c r="O4391" i="6"/>
  <c r="O4392" i="6"/>
  <c r="O4393" i="6"/>
  <c r="O4394" i="6"/>
  <c r="E4394" i="6" s="1"/>
  <c r="O4395" i="6"/>
  <c r="O4396" i="6"/>
  <c r="O4397" i="6"/>
  <c r="E4397" i="6" s="1"/>
  <c r="O4398" i="6"/>
  <c r="O4399" i="6"/>
  <c r="O4400" i="6"/>
  <c r="O4401" i="6"/>
  <c r="O4402" i="6"/>
  <c r="O4403" i="6"/>
  <c r="O4404" i="6"/>
  <c r="O4405" i="6"/>
  <c r="E4405" i="6" s="1"/>
  <c r="O4406" i="6"/>
  <c r="O4407" i="6"/>
  <c r="O4408" i="6"/>
  <c r="O4409" i="6"/>
  <c r="O4410" i="6"/>
  <c r="E4410" i="6" s="1"/>
  <c r="O4411" i="6"/>
  <c r="O4412" i="6"/>
  <c r="O4413" i="6"/>
  <c r="E4413" i="6" s="1"/>
  <c r="O4414" i="6"/>
  <c r="O4415" i="6"/>
  <c r="O4416" i="6"/>
  <c r="O4417" i="6"/>
  <c r="O4418" i="6"/>
  <c r="E4418" i="6" s="1"/>
  <c r="O4419" i="6"/>
  <c r="O4420" i="6"/>
  <c r="O4421" i="6"/>
  <c r="E4421" i="6" s="1"/>
  <c r="O4422" i="6"/>
  <c r="O4423" i="6"/>
  <c r="O4424" i="6"/>
  <c r="O4425" i="6"/>
  <c r="O4426" i="6"/>
  <c r="E4426" i="6" s="1"/>
  <c r="O4427" i="6"/>
  <c r="O4428" i="6"/>
  <c r="O4429" i="6"/>
  <c r="E4429" i="6" s="1"/>
  <c r="O4430" i="6"/>
  <c r="O4431" i="6"/>
  <c r="O4432" i="6"/>
  <c r="O4433" i="6"/>
  <c r="O4434" i="6"/>
  <c r="E4434" i="6" s="1"/>
  <c r="O4435" i="6"/>
  <c r="O4436" i="6"/>
  <c r="O4437" i="6"/>
  <c r="E4437" i="6" s="1"/>
  <c r="O4438" i="6"/>
  <c r="O4439" i="6"/>
  <c r="O4440" i="6"/>
  <c r="O4441" i="6"/>
  <c r="O4442" i="6"/>
  <c r="E4442" i="6" s="1"/>
  <c r="O4443" i="6"/>
  <c r="O4444" i="6"/>
  <c r="O4445" i="6"/>
  <c r="E4445" i="6" s="1"/>
  <c r="O4446" i="6"/>
  <c r="O4447" i="6"/>
  <c r="O4448" i="6"/>
  <c r="O4449" i="6"/>
  <c r="O4450" i="6"/>
  <c r="E4450" i="6" s="1"/>
  <c r="O4451" i="6"/>
  <c r="O4452" i="6"/>
  <c r="O4453" i="6"/>
  <c r="E4453" i="6" s="1"/>
  <c r="O2" i="6"/>
  <c r="E2" i="6" s="1"/>
  <c r="M3" i="6"/>
  <c r="C3" i="6" s="1"/>
  <c r="M4" i="6"/>
  <c r="C4" i="6" s="1"/>
  <c r="D12" i="7" s="1"/>
  <c r="M5" i="6"/>
  <c r="M6" i="6"/>
  <c r="M7" i="6"/>
  <c r="C7" i="6" s="1"/>
  <c r="M8" i="6"/>
  <c r="C8" i="6" s="1"/>
  <c r="M9" i="6"/>
  <c r="C9" i="6" s="1"/>
  <c r="M10" i="6"/>
  <c r="C10" i="6" s="1"/>
  <c r="M11" i="6"/>
  <c r="C11" i="6" s="1"/>
  <c r="M12" i="6"/>
  <c r="C12" i="6" s="1"/>
  <c r="D44" i="7" s="1"/>
  <c r="M13" i="6"/>
  <c r="M14" i="6"/>
  <c r="M15" i="6"/>
  <c r="C15" i="6" s="1"/>
  <c r="M16" i="6"/>
  <c r="C16" i="6" s="1"/>
  <c r="M17" i="6"/>
  <c r="C17" i="6" s="1"/>
  <c r="M18" i="6"/>
  <c r="C18" i="6" s="1"/>
  <c r="M19" i="6"/>
  <c r="C19" i="6" s="1"/>
  <c r="M20" i="6"/>
  <c r="C20" i="6" s="1"/>
  <c r="M21" i="6"/>
  <c r="M22" i="6"/>
  <c r="M23" i="6"/>
  <c r="C23" i="6" s="1"/>
  <c r="M24" i="6"/>
  <c r="C24" i="6" s="1"/>
  <c r="M25" i="6"/>
  <c r="C25" i="6" s="1"/>
  <c r="M26" i="6"/>
  <c r="C26" i="6" s="1"/>
  <c r="M27" i="6"/>
  <c r="M28" i="6"/>
  <c r="C28" i="6" s="1"/>
  <c r="M29" i="6"/>
  <c r="M30" i="6"/>
  <c r="M31" i="6"/>
  <c r="C31" i="6" s="1"/>
  <c r="M32" i="6"/>
  <c r="C32" i="6" s="1"/>
  <c r="M33" i="6"/>
  <c r="C33" i="6" s="1"/>
  <c r="M34" i="6"/>
  <c r="C34" i="6" s="1"/>
  <c r="M35" i="6"/>
  <c r="C35" i="6" s="1"/>
  <c r="M36" i="6"/>
  <c r="C36" i="6" s="1"/>
  <c r="M37" i="6"/>
  <c r="M38" i="6"/>
  <c r="M39" i="6"/>
  <c r="C39" i="6" s="1"/>
  <c r="M40" i="6"/>
  <c r="C40" i="6" s="1"/>
  <c r="M41" i="6"/>
  <c r="C41" i="6" s="1"/>
  <c r="M42" i="6"/>
  <c r="C42" i="6" s="1"/>
  <c r="M43" i="6"/>
  <c r="C43" i="6" s="1"/>
  <c r="M44" i="6"/>
  <c r="C44" i="6" s="1"/>
  <c r="M45" i="6"/>
  <c r="C45" i="6" s="1"/>
  <c r="M46" i="6"/>
  <c r="M47" i="6"/>
  <c r="C47" i="6" s="1"/>
  <c r="M48" i="6"/>
  <c r="C48" i="6" s="1"/>
  <c r="M49" i="6"/>
  <c r="C49" i="6" s="1"/>
  <c r="M50" i="6"/>
  <c r="C50" i="6" s="1"/>
  <c r="M51" i="6"/>
  <c r="C51" i="6" s="1"/>
  <c r="M52" i="6"/>
  <c r="C52" i="6" s="1"/>
  <c r="M53" i="6"/>
  <c r="M54" i="6"/>
  <c r="M55" i="6"/>
  <c r="C55" i="6" s="1"/>
  <c r="M56" i="6"/>
  <c r="C56" i="6" s="1"/>
  <c r="M57" i="6"/>
  <c r="C57" i="6" s="1"/>
  <c r="M58" i="6"/>
  <c r="C58" i="6" s="1"/>
  <c r="M59" i="6"/>
  <c r="M60" i="6"/>
  <c r="C60" i="6" s="1"/>
  <c r="M61" i="6"/>
  <c r="C61" i="6" s="1"/>
  <c r="M62" i="6"/>
  <c r="M63" i="6"/>
  <c r="C63" i="6" s="1"/>
  <c r="M64" i="6"/>
  <c r="C64" i="6" s="1"/>
  <c r="M65" i="6"/>
  <c r="C65" i="6" s="1"/>
  <c r="M66" i="6"/>
  <c r="C66" i="6" s="1"/>
  <c r="M67" i="6"/>
  <c r="C67" i="6" s="1"/>
  <c r="M68" i="6"/>
  <c r="C68" i="6" s="1"/>
  <c r="M69" i="6"/>
  <c r="M70" i="6"/>
  <c r="M71" i="6"/>
  <c r="C71" i="6" s="1"/>
  <c r="M72" i="6"/>
  <c r="C72" i="6" s="1"/>
  <c r="M73" i="6"/>
  <c r="C73" i="6" s="1"/>
  <c r="M74" i="6"/>
  <c r="C74" i="6" s="1"/>
  <c r="M75" i="6"/>
  <c r="M76" i="6"/>
  <c r="C76" i="6" s="1"/>
  <c r="M77" i="6"/>
  <c r="M78" i="6"/>
  <c r="M79" i="6"/>
  <c r="C79" i="6" s="1"/>
  <c r="M80" i="6"/>
  <c r="C80" i="6" s="1"/>
  <c r="M81" i="6"/>
  <c r="C81" i="6" s="1"/>
  <c r="M82" i="6"/>
  <c r="C82" i="6" s="1"/>
  <c r="M83" i="6"/>
  <c r="C83" i="6" s="1"/>
  <c r="M84" i="6"/>
  <c r="C84" i="6" s="1"/>
  <c r="M85" i="6"/>
  <c r="M86" i="6"/>
  <c r="M87" i="6"/>
  <c r="C87" i="6" s="1"/>
  <c r="M88" i="6"/>
  <c r="C88" i="6" s="1"/>
  <c r="M89" i="6"/>
  <c r="C89" i="6" s="1"/>
  <c r="M90" i="6"/>
  <c r="C90" i="6" s="1"/>
  <c r="M91" i="6"/>
  <c r="M92" i="6"/>
  <c r="C92" i="6" s="1"/>
  <c r="M93" i="6"/>
  <c r="M94" i="6"/>
  <c r="M95" i="6"/>
  <c r="C95" i="6" s="1"/>
  <c r="M96" i="6"/>
  <c r="M97" i="6"/>
  <c r="C97" i="6" s="1"/>
  <c r="M98" i="6"/>
  <c r="C98" i="6" s="1"/>
  <c r="M99" i="6"/>
  <c r="M100" i="6"/>
  <c r="C100" i="6" s="1"/>
  <c r="M101" i="6"/>
  <c r="M102" i="6"/>
  <c r="M103" i="6"/>
  <c r="C103" i="6" s="1"/>
  <c r="M104" i="6"/>
  <c r="C104" i="6" s="1"/>
  <c r="M105" i="6"/>
  <c r="C105" i="6" s="1"/>
  <c r="M106" i="6"/>
  <c r="C106" i="6" s="1"/>
  <c r="M107" i="6"/>
  <c r="C107" i="6" s="1"/>
  <c r="M108" i="6"/>
  <c r="C108" i="6" s="1"/>
  <c r="M109" i="6"/>
  <c r="M110" i="6"/>
  <c r="M111" i="6"/>
  <c r="C111" i="6" s="1"/>
  <c r="M112" i="6"/>
  <c r="C112" i="6" s="1"/>
  <c r="M113" i="6"/>
  <c r="C113" i="6" s="1"/>
  <c r="M114" i="6"/>
  <c r="C114" i="6" s="1"/>
  <c r="M115" i="6"/>
  <c r="C115" i="6" s="1"/>
  <c r="M116" i="6"/>
  <c r="C116" i="6" s="1"/>
  <c r="M117" i="6"/>
  <c r="M118" i="6"/>
  <c r="M119" i="6"/>
  <c r="C119" i="6" s="1"/>
  <c r="M120" i="6"/>
  <c r="C120" i="6" s="1"/>
  <c r="M121" i="6"/>
  <c r="C121" i="6" s="1"/>
  <c r="M122" i="6"/>
  <c r="C122" i="6" s="1"/>
  <c r="M123" i="6"/>
  <c r="M124" i="6"/>
  <c r="C124" i="6" s="1"/>
  <c r="M125" i="6"/>
  <c r="M126" i="6"/>
  <c r="M127" i="6"/>
  <c r="C127" i="6" s="1"/>
  <c r="M128" i="6"/>
  <c r="C128" i="6" s="1"/>
  <c r="M129" i="6"/>
  <c r="C129" i="6" s="1"/>
  <c r="M130" i="6"/>
  <c r="C130" i="6" s="1"/>
  <c r="M131" i="6"/>
  <c r="C131" i="6" s="1"/>
  <c r="M132" i="6"/>
  <c r="C132" i="6" s="1"/>
  <c r="M133" i="6"/>
  <c r="M134" i="6"/>
  <c r="M135" i="6"/>
  <c r="C135" i="6" s="1"/>
  <c r="M136" i="6"/>
  <c r="C136" i="6" s="1"/>
  <c r="M137" i="6"/>
  <c r="C137" i="6" s="1"/>
  <c r="M138" i="6"/>
  <c r="C138" i="6" s="1"/>
  <c r="M139" i="6"/>
  <c r="M140" i="6"/>
  <c r="C140" i="6" s="1"/>
  <c r="M141" i="6"/>
  <c r="M142" i="6"/>
  <c r="M143" i="6"/>
  <c r="C143" i="6" s="1"/>
  <c r="M144" i="6"/>
  <c r="C144" i="6" s="1"/>
  <c r="M145" i="6"/>
  <c r="C145" i="6" s="1"/>
  <c r="M146" i="6"/>
  <c r="C146" i="6" s="1"/>
  <c r="M147" i="6"/>
  <c r="M148" i="6"/>
  <c r="C148" i="6" s="1"/>
  <c r="M149" i="6"/>
  <c r="M150" i="6"/>
  <c r="M151" i="6"/>
  <c r="C151" i="6" s="1"/>
  <c r="M152" i="6"/>
  <c r="C152" i="6" s="1"/>
  <c r="M153" i="6"/>
  <c r="C153" i="6" s="1"/>
  <c r="M154" i="6"/>
  <c r="M155" i="6"/>
  <c r="M156" i="6"/>
  <c r="C156" i="6" s="1"/>
  <c r="M157" i="6"/>
  <c r="M158" i="6"/>
  <c r="M159" i="6"/>
  <c r="C159" i="6" s="1"/>
  <c r="M160" i="6"/>
  <c r="C160" i="6" s="1"/>
  <c r="M161" i="6"/>
  <c r="C161" i="6" s="1"/>
  <c r="M162" i="6"/>
  <c r="M163" i="6"/>
  <c r="M164" i="6"/>
  <c r="C164" i="6" s="1"/>
  <c r="M165" i="6"/>
  <c r="M166" i="6"/>
  <c r="M167" i="6"/>
  <c r="C167" i="6" s="1"/>
  <c r="M168" i="6"/>
  <c r="C168" i="6" s="1"/>
  <c r="M169" i="6"/>
  <c r="C169" i="6" s="1"/>
  <c r="M170" i="6"/>
  <c r="C170" i="6" s="1"/>
  <c r="M171" i="6"/>
  <c r="M172" i="6"/>
  <c r="C172" i="6" s="1"/>
  <c r="M173" i="6"/>
  <c r="M174" i="6"/>
  <c r="M175" i="6"/>
  <c r="C175" i="6" s="1"/>
  <c r="M176" i="6"/>
  <c r="C176" i="6" s="1"/>
  <c r="M177" i="6"/>
  <c r="C177" i="6" s="1"/>
  <c r="M178" i="6"/>
  <c r="C178" i="6" s="1"/>
  <c r="M179" i="6"/>
  <c r="M180" i="6"/>
  <c r="C180" i="6" s="1"/>
  <c r="M181" i="6"/>
  <c r="M182" i="6"/>
  <c r="M183" i="6"/>
  <c r="C183" i="6" s="1"/>
  <c r="M184" i="6"/>
  <c r="C184" i="6" s="1"/>
  <c r="M185" i="6"/>
  <c r="C185" i="6" s="1"/>
  <c r="M186" i="6"/>
  <c r="C186" i="6" s="1"/>
  <c r="M187" i="6"/>
  <c r="C187" i="6" s="1"/>
  <c r="M188" i="6"/>
  <c r="C188" i="6" s="1"/>
  <c r="M189" i="6"/>
  <c r="M190" i="6"/>
  <c r="M191" i="6"/>
  <c r="C191" i="6" s="1"/>
  <c r="M192" i="6"/>
  <c r="C192" i="6" s="1"/>
  <c r="M193" i="6"/>
  <c r="C193" i="6" s="1"/>
  <c r="M194" i="6"/>
  <c r="C194" i="6" s="1"/>
  <c r="M195" i="6"/>
  <c r="M196" i="6"/>
  <c r="C196" i="6" s="1"/>
  <c r="M197" i="6"/>
  <c r="M198" i="6"/>
  <c r="M199" i="6"/>
  <c r="C199" i="6" s="1"/>
  <c r="M200" i="6"/>
  <c r="C200" i="6" s="1"/>
  <c r="M201" i="6"/>
  <c r="C201" i="6" s="1"/>
  <c r="M202" i="6"/>
  <c r="C202" i="6" s="1"/>
  <c r="M203" i="6"/>
  <c r="M204" i="6"/>
  <c r="C204" i="6" s="1"/>
  <c r="M205" i="6"/>
  <c r="M206" i="6"/>
  <c r="M207" i="6"/>
  <c r="C207" i="6" s="1"/>
  <c r="M208" i="6"/>
  <c r="C208" i="6" s="1"/>
  <c r="M209" i="6"/>
  <c r="C209" i="6" s="1"/>
  <c r="M210" i="6"/>
  <c r="C210" i="6" s="1"/>
  <c r="M211" i="6"/>
  <c r="M212" i="6"/>
  <c r="C212" i="6" s="1"/>
  <c r="M213" i="6"/>
  <c r="M214" i="6"/>
  <c r="M215" i="6"/>
  <c r="C215" i="6" s="1"/>
  <c r="M216" i="6"/>
  <c r="C216" i="6" s="1"/>
  <c r="M217" i="6"/>
  <c r="C217" i="6" s="1"/>
  <c r="M218" i="6"/>
  <c r="C218" i="6" s="1"/>
  <c r="M219" i="6"/>
  <c r="M220" i="6"/>
  <c r="C220" i="6" s="1"/>
  <c r="M221" i="6"/>
  <c r="M222" i="6"/>
  <c r="M223" i="6"/>
  <c r="C223" i="6" s="1"/>
  <c r="M224" i="6"/>
  <c r="C224" i="6" s="1"/>
  <c r="M225" i="6"/>
  <c r="C225" i="6" s="1"/>
  <c r="M226" i="6"/>
  <c r="C226" i="6" s="1"/>
  <c r="M227" i="6"/>
  <c r="M228" i="6"/>
  <c r="C228" i="6" s="1"/>
  <c r="M229" i="6"/>
  <c r="M230" i="6"/>
  <c r="M231" i="6"/>
  <c r="C231" i="6" s="1"/>
  <c r="M232" i="6"/>
  <c r="C232" i="6" s="1"/>
  <c r="M233" i="6"/>
  <c r="C233" i="6" s="1"/>
  <c r="M234" i="6"/>
  <c r="C234" i="6" s="1"/>
  <c r="M235" i="6"/>
  <c r="M236" i="6"/>
  <c r="C236" i="6" s="1"/>
  <c r="M237" i="6"/>
  <c r="M238" i="6"/>
  <c r="M239" i="6"/>
  <c r="C239" i="6" s="1"/>
  <c r="M240" i="6"/>
  <c r="C240" i="6" s="1"/>
  <c r="M241" i="6"/>
  <c r="C241" i="6" s="1"/>
  <c r="M242" i="6"/>
  <c r="C242" i="6" s="1"/>
  <c r="M243" i="6"/>
  <c r="M244" i="6"/>
  <c r="C244" i="6" s="1"/>
  <c r="M245" i="6"/>
  <c r="M246" i="6"/>
  <c r="M247" i="6"/>
  <c r="C247" i="6" s="1"/>
  <c r="M248" i="6"/>
  <c r="C248" i="6" s="1"/>
  <c r="M249" i="6"/>
  <c r="C249" i="6" s="1"/>
  <c r="M250" i="6"/>
  <c r="C250" i="6" s="1"/>
  <c r="M251" i="6"/>
  <c r="C251" i="6" s="1"/>
  <c r="M252" i="6"/>
  <c r="C252" i="6" s="1"/>
  <c r="M253" i="6"/>
  <c r="M254" i="6"/>
  <c r="M255" i="6"/>
  <c r="C255" i="6" s="1"/>
  <c r="M256" i="6"/>
  <c r="C256" i="6" s="1"/>
  <c r="M257" i="6"/>
  <c r="C257" i="6" s="1"/>
  <c r="M258" i="6"/>
  <c r="C258" i="6" s="1"/>
  <c r="M259" i="6"/>
  <c r="M260" i="6"/>
  <c r="C260" i="6" s="1"/>
  <c r="M261" i="6"/>
  <c r="M262" i="6"/>
  <c r="M263" i="6"/>
  <c r="C263" i="6" s="1"/>
  <c r="M264" i="6"/>
  <c r="C264" i="6" s="1"/>
  <c r="M265" i="6"/>
  <c r="C265" i="6" s="1"/>
  <c r="M266" i="6"/>
  <c r="C266" i="6" s="1"/>
  <c r="M267" i="6"/>
  <c r="M268" i="6"/>
  <c r="C268" i="6" s="1"/>
  <c r="M269" i="6"/>
  <c r="M270" i="6"/>
  <c r="M271" i="6"/>
  <c r="C271" i="6" s="1"/>
  <c r="M272" i="6"/>
  <c r="C272" i="6" s="1"/>
  <c r="M273" i="6"/>
  <c r="C273" i="6" s="1"/>
  <c r="M274" i="6"/>
  <c r="C274" i="6" s="1"/>
  <c r="M275" i="6"/>
  <c r="M276" i="6"/>
  <c r="C276" i="6" s="1"/>
  <c r="M277" i="6"/>
  <c r="M278" i="6"/>
  <c r="M279" i="6"/>
  <c r="C279" i="6" s="1"/>
  <c r="M280" i="6"/>
  <c r="C280" i="6" s="1"/>
  <c r="M281" i="6"/>
  <c r="C281" i="6" s="1"/>
  <c r="M282" i="6"/>
  <c r="C282" i="6" s="1"/>
  <c r="M283" i="6"/>
  <c r="C283" i="6" s="1"/>
  <c r="M284" i="6"/>
  <c r="C284" i="6" s="1"/>
  <c r="M285" i="6"/>
  <c r="M286" i="6"/>
  <c r="M287" i="6"/>
  <c r="C287" i="6" s="1"/>
  <c r="M288" i="6"/>
  <c r="C288" i="6" s="1"/>
  <c r="M289" i="6"/>
  <c r="C289" i="6" s="1"/>
  <c r="M290" i="6"/>
  <c r="C290" i="6" s="1"/>
  <c r="M291" i="6"/>
  <c r="M292" i="6"/>
  <c r="C292" i="6" s="1"/>
  <c r="M293" i="6"/>
  <c r="M294" i="6"/>
  <c r="M295" i="6"/>
  <c r="C295" i="6" s="1"/>
  <c r="M296" i="6"/>
  <c r="C296" i="6" s="1"/>
  <c r="M297" i="6"/>
  <c r="C297" i="6" s="1"/>
  <c r="M298" i="6"/>
  <c r="C298" i="6" s="1"/>
  <c r="M299" i="6"/>
  <c r="C299" i="6" s="1"/>
  <c r="M300" i="6"/>
  <c r="C300" i="6" s="1"/>
  <c r="M301" i="6"/>
  <c r="M302" i="6"/>
  <c r="M303" i="6"/>
  <c r="C303" i="6" s="1"/>
  <c r="M304" i="6"/>
  <c r="C304" i="6" s="1"/>
  <c r="M305" i="6"/>
  <c r="C305" i="6" s="1"/>
  <c r="M306" i="6"/>
  <c r="C306" i="6" s="1"/>
  <c r="M307" i="6"/>
  <c r="M308" i="6"/>
  <c r="C308" i="6" s="1"/>
  <c r="M309" i="6"/>
  <c r="M310" i="6"/>
  <c r="M311" i="6"/>
  <c r="C311" i="6" s="1"/>
  <c r="M312" i="6"/>
  <c r="C312" i="6" s="1"/>
  <c r="M313" i="6"/>
  <c r="C313" i="6" s="1"/>
  <c r="M314" i="6"/>
  <c r="C314" i="6" s="1"/>
  <c r="M315" i="6"/>
  <c r="C315" i="6" s="1"/>
  <c r="M316" i="6"/>
  <c r="C316" i="6" s="1"/>
  <c r="M317" i="6"/>
  <c r="M318" i="6"/>
  <c r="M319" i="6"/>
  <c r="C319" i="6" s="1"/>
  <c r="M320" i="6"/>
  <c r="C320" i="6" s="1"/>
  <c r="M321" i="6"/>
  <c r="C321" i="6" s="1"/>
  <c r="M322" i="6"/>
  <c r="C322" i="6" s="1"/>
  <c r="M323" i="6"/>
  <c r="C323" i="6" s="1"/>
  <c r="M324" i="6"/>
  <c r="C324" i="6" s="1"/>
  <c r="M325" i="6"/>
  <c r="M326" i="6"/>
  <c r="M327" i="6"/>
  <c r="C327" i="6" s="1"/>
  <c r="M328" i="6"/>
  <c r="C328" i="6" s="1"/>
  <c r="M329" i="6"/>
  <c r="C329" i="6" s="1"/>
  <c r="M330" i="6"/>
  <c r="C330" i="6" s="1"/>
  <c r="M331" i="6"/>
  <c r="M332" i="6"/>
  <c r="C332" i="6" s="1"/>
  <c r="M333" i="6"/>
  <c r="M334" i="6"/>
  <c r="M335" i="6"/>
  <c r="C335" i="6" s="1"/>
  <c r="M336" i="6"/>
  <c r="C336" i="6" s="1"/>
  <c r="M337" i="6"/>
  <c r="C337" i="6" s="1"/>
  <c r="M338" i="6"/>
  <c r="C338" i="6" s="1"/>
  <c r="M339" i="6"/>
  <c r="M340" i="6"/>
  <c r="C340" i="6" s="1"/>
  <c r="M341" i="6"/>
  <c r="M342" i="6"/>
  <c r="M343" i="6"/>
  <c r="C343" i="6" s="1"/>
  <c r="M344" i="6"/>
  <c r="C344" i="6" s="1"/>
  <c r="M345" i="6"/>
  <c r="C345" i="6" s="1"/>
  <c r="M346" i="6"/>
  <c r="C346" i="6" s="1"/>
  <c r="M347" i="6"/>
  <c r="C347" i="6" s="1"/>
  <c r="M348" i="6"/>
  <c r="C348" i="6" s="1"/>
  <c r="M349" i="6"/>
  <c r="M350" i="6"/>
  <c r="M351" i="6"/>
  <c r="C351" i="6" s="1"/>
  <c r="M352" i="6"/>
  <c r="C352" i="6" s="1"/>
  <c r="M353" i="6"/>
  <c r="C353" i="6" s="1"/>
  <c r="M354" i="6"/>
  <c r="C354" i="6" s="1"/>
  <c r="M355" i="6"/>
  <c r="C355" i="6" s="1"/>
  <c r="M356" i="6"/>
  <c r="C356" i="6" s="1"/>
  <c r="M357" i="6"/>
  <c r="M358" i="6"/>
  <c r="M359" i="6"/>
  <c r="C359" i="6" s="1"/>
  <c r="M360" i="6"/>
  <c r="C360" i="6" s="1"/>
  <c r="M361" i="6"/>
  <c r="C361" i="6" s="1"/>
  <c r="M362" i="6"/>
  <c r="C362" i="6" s="1"/>
  <c r="M363" i="6"/>
  <c r="M364" i="6"/>
  <c r="C364" i="6" s="1"/>
  <c r="M365" i="6"/>
  <c r="M366" i="6"/>
  <c r="M367" i="6"/>
  <c r="C367" i="6" s="1"/>
  <c r="M368" i="6"/>
  <c r="C368" i="6" s="1"/>
  <c r="M369" i="6"/>
  <c r="C369" i="6" s="1"/>
  <c r="M370" i="6"/>
  <c r="M371" i="6"/>
  <c r="M372" i="6"/>
  <c r="C372" i="6" s="1"/>
  <c r="M373" i="6"/>
  <c r="M374" i="6"/>
  <c r="M375" i="6"/>
  <c r="C375" i="6" s="1"/>
  <c r="M376" i="6"/>
  <c r="C376" i="6" s="1"/>
  <c r="M377" i="6"/>
  <c r="C377" i="6" s="1"/>
  <c r="M378" i="6"/>
  <c r="C378" i="6" s="1"/>
  <c r="M379" i="6"/>
  <c r="M380" i="6"/>
  <c r="C380" i="6" s="1"/>
  <c r="M381" i="6"/>
  <c r="M382" i="6"/>
  <c r="M383" i="6"/>
  <c r="C383" i="6" s="1"/>
  <c r="M384" i="6"/>
  <c r="C384" i="6" s="1"/>
  <c r="M385" i="6"/>
  <c r="C385" i="6" s="1"/>
  <c r="M386" i="6"/>
  <c r="M387" i="6"/>
  <c r="C387" i="6" s="1"/>
  <c r="M388" i="6"/>
  <c r="C388" i="6" s="1"/>
  <c r="M389" i="6"/>
  <c r="M390" i="6"/>
  <c r="M391" i="6"/>
  <c r="C391" i="6" s="1"/>
  <c r="M392" i="6"/>
  <c r="C392" i="6" s="1"/>
  <c r="M393" i="6"/>
  <c r="C393" i="6" s="1"/>
  <c r="M394" i="6"/>
  <c r="C394" i="6" s="1"/>
  <c r="M395" i="6"/>
  <c r="M396" i="6"/>
  <c r="C396" i="6" s="1"/>
  <c r="M397" i="6"/>
  <c r="M398" i="6"/>
  <c r="M399" i="6"/>
  <c r="C399" i="6" s="1"/>
  <c r="M400" i="6"/>
  <c r="C400" i="6" s="1"/>
  <c r="M401" i="6"/>
  <c r="C401" i="6" s="1"/>
  <c r="M402" i="6"/>
  <c r="C402" i="6" s="1"/>
  <c r="M403" i="6"/>
  <c r="M404" i="6"/>
  <c r="C404" i="6" s="1"/>
  <c r="M405" i="6"/>
  <c r="M406" i="6"/>
  <c r="M407" i="6"/>
  <c r="C407" i="6" s="1"/>
  <c r="M408" i="6"/>
  <c r="C408" i="6" s="1"/>
  <c r="M409" i="6"/>
  <c r="C409" i="6" s="1"/>
  <c r="M410" i="6"/>
  <c r="C410" i="6" s="1"/>
  <c r="M411" i="6"/>
  <c r="C411" i="6" s="1"/>
  <c r="M412" i="6"/>
  <c r="C412" i="6" s="1"/>
  <c r="M413" i="6"/>
  <c r="M414" i="6"/>
  <c r="M415" i="6"/>
  <c r="C415" i="6" s="1"/>
  <c r="M416" i="6"/>
  <c r="C416" i="6" s="1"/>
  <c r="M417" i="6"/>
  <c r="C417" i="6" s="1"/>
  <c r="M418" i="6"/>
  <c r="C418" i="6" s="1"/>
  <c r="M419" i="6"/>
  <c r="C419" i="6" s="1"/>
  <c r="M420" i="6"/>
  <c r="C420" i="6" s="1"/>
  <c r="M421" i="6"/>
  <c r="M422" i="6"/>
  <c r="M423" i="6"/>
  <c r="C423" i="6" s="1"/>
  <c r="M424" i="6"/>
  <c r="C424" i="6" s="1"/>
  <c r="M425" i="6"/>
  <c r="C425" i="6" s="1"/>
  <c r="M426" i="6"/>
  <c r="C426" i="6" s="1"/>
  <c r="M427" i="6"/>
  <c r="M428" i="6"/>
  <c r="C428" i="6" s="1"/>
  <c r="M429" i="6"/>
  <c r="M430" i="6"/>
  <c r="M431" i="6"/>
  <c r="C431" i="6" s="1"/>
  <c r="M432" i="6"/>
  <c r="C432" i="6" s="1"/>
  <c r="M433" i="6"/>
  <c r="C433" i="6" s="1"/>
  <c r="M434" i="6"/>
  <c r="C434" i="6" s="1"/>
  <c r="M435" i="6"/>
  <c r="C435" i="6" s="1"/>
  <c r="M436" i="6"/>
  <c r="C436" i="6" s="1"/>
  <c r="M437" i="6"/>
  <c r="M438" i="6"/>
  <c r="M439" i="6"/>
  <c r="C439" i="6" s="1"/>
  <c r="M440" i="6"/>
  <c r="C440" i="6" s="1"/>
  <c r="M441" i="6"/>
  <c r="C441" i="6" s="1"/>
  <c r="M442" i="6"/>
  <c r="C442" i="6" s="1"/>
  <c r="M443" i="6"/>
  <c r="M444" i="6"/>
  <c r="C444" i="6" s="1"/>
  <c r="M445" i="6"/>
  <c r="M446" i="6"/>
  <c r="M447" i="6"/>
  <c r="C447" i="6" s="1"/>
  <c r="M448" i="6"/>
  <c r="C448" i="6" s="1"/>
  <c r="M449" i="6"/>
  <c r="C449" i="6" s="1"/>
  <c r="M450" i="6"/>
  <c r="C450" i="6" s="1"/>
  <c r="M451" i="6"/>
  <c r="M452" i="6"/>
  <c r="C452" i="6" s="1"/>
  <c r="M453" i="6"/>
  <c r="M454" i="6"/>
  <c r="M455" i="6"/>
  <c r="C455" i="6" s="1"/>
  <c r="M456" i="6"/>
  <c r="C456" i="6" s="1"/>
  <c r="M457" i="6"/>
  <c r="C457" i="6" s="1"/>
  <c r="M458" i="6"/>
  <c r="C458" i="6" s="1"/>
  <c r="M459" i="6"/>
  <c r="C459" i="6" s="1"/>
  <c r="M460" i="6"/>
  <c r="C460" i="6" s="1"/>
  <c r="M461" i="6"/>
  <c r="M462" i="6"/>
  <c r="M463" i="6"/>
  <c r="C463" i="6" s="1"/>
  <c r="M464" i="6"/>
  <c r="C464" i="6" s="1"/>
  <c r="M465" i="6"/>
  <c r="C465" i="6" s="1"/>
  <c r="M466" i="6"/>
  <c r="C466" i="6" s="1"/>
  <c r="M467" i="6"/>
  <c r="C467" i="6" s="1"/>
  <c r="M468" i="6"/>
  <c r="C468" i="6" s="1"/>
  <c r="M469" i="6"/>
  <c r="M470" i="6"/>
  <c r="M471" i="6"/>
  <c r="C471" i="6" s="1"/>
  <c r="M472" i="6"/>
  <c r="C472" i="6" s="1"/>
  <c r="M473" i="6"/>
  <c r="C473" i="6" s="1"/>
  <c r="M474" i="6"/>
  <c r="C474" i="6" s="1"/>
  <c r="M475" i="6"/>
  <c r="C475" i="6" s="1"/>
  <c r="M476" i="6"/>
  <c r="C476" i="6" s="1"/>
  <c r="M477" i="6"/>
  <c r="M478" i="6"/>
  <c r="M479" i="6"/>
  <c r="C479" i="6" s="1"/>
  <c r="M480" i="6"/>
  <c r="C480" i="6" s="1"/>
  <c r="M481" i="6"/>
  <c r="C481" i="6" s="1"/>
  <c r="M482" i="6"/>
  <c r="C482" i="6" s="1"/>
  <c r="M483" i="6"/>
  <c r="M484" i="6"/>
  <c r="C484" i="6" s="1"/>
  <c r="M485" i="6"/>
  <c r="M486" i="6"/>
  <c r="M487" i="6"/>
  <c r="C487" i="6" s="1"/>
  <c r="M488" i="6"/>
  <c r="C488" i="6" s="1"/>
  <c r="M489" i="6"/>
  <c r="C489" i="6" s="1"/>
  <c r="M490" i="6"/>
  <c r="C490" i="6" s="1"/>
  <c r="M491" i="6"/>
  <c r="M492" i="6"/>
  <c r="C492" i="6" s="1"/>
  <c r="M493" i="6"/>
  <c r="M494" i="6"/>
  <c r="M495" i="6"/>
  <c r="C495" i="6" s="1"/>
  <c r="M496" i="6"/>
  <c r="C496" i="6" s="1"/>
  <c r="M497" i="6"/>
  <c r="C497" i="6" s="1"/>
  <c r="M498" i="6"/>
  <c r="C498" i="6" s="1"/>
  <c r="M499" i="6"/>
  <c r="C499" i="6" s="1"/>
  <c r="M500" i="6"/>
  <c r="C500" i="6" s="1"/>
  <c r="M501" i="6"/>
  <c r="M502" i="6"/>
  <c r="M503" i="6"/>
  <c r="C503" i="6" s="1"/>
  <c r="M504" i="6"/>
  <c r="C504" i="6" s="1"/>
  <c r="M505" i="6"/>
  <c r="C505" i="6" s="1"/>
  <c r="M506" i="6"/>
  <c r="C506" i="6" s="1"/>
  <c r="M507" i="6"/>
  <c r="C507" i="6" s="1"/>
  <c r="M508" i="6"/>
  <c r="C508" i="6" s="1"/>
  <c r="M509" i="6"/>
  <c r="M510" i="6"/>
  <c r="M511" i="6"/>
  <c r="C511" i="6" s="1"/>
  <c r="M512" i="6"/>
  <c r="C512" i="6" s="1"/>
  <c r="M513" i="6"/>
  <c r="C513" i="6" s="1"/>
  <c r="M514" i="6"/>
  <c r="C514" i="6" s="1"/>
  <c r="M515" i="6"/>
  <c r="M516" i="6"/>
  <c r="C516" i="6" s="1"/>
  <c r="M517" i="6"/>
  <c r="M518" i="6"/>
  <c r="M519" i="6"/>
  <c r="C519" i="6" s="1"/>
  <c r="M520" i="6"/>
  <c r="C520" i="6" s="1"/>
  <c r="M521" i="6"/>
  <c r="C521" i="6" s="1"/>
  <c r="M522" i="6"/>
  <c r="C522" i="6" s="1"/>
  <c r="M523" i="6"/>
  <c r="M524" i="6"/>
  <c r="C524" i="6" s="1"/>
  <c r="M525" i="6"/>
  <c r="M526" i="6"/>
  <c r="M527" i="6"/>
  <c r="C527" i="6" s="1"/>
  <c r="M528" i="6"/>
  <c r="C528" i="6" s="1"/>
  <c r="M529" i="6"/>
  <c r="C529" i="6" s="1"/>
  <c r="M530" i="6"/>
  <c r="C530" i="6" s="1"/>
  <c r="M531" i="6"/>
  <c r="C531" i="6" s="1"/>
  <c r="M532" i="6"/>
  <c r="C532" i="6" s="1"/>
  <c r="M533" i="6"/>
  <c r="M534" i="6"/>
  <c r="M535" i="6"/>
  <c r="C535" i="6" s="1"/>
  <c r="M536" i="6"/>
  <c r="C536" i="6" s="1"/>
  <c r="M537" i="6"/>
  <c r="C537" i="6" s="1"/>
  <c r="M538" i="6"/>
  <c r="C538" i="6" s="1"/>
  <c r="M539" i="6"/>
  <c r="C539" i="6" s="1"/>
  <c r="M540" i="6"/>
  <c r="C540" i="6" s="1"/>
  <c r="M541" i="6"/>
  <c r="M542" i="6"/>
  <c r="M543" i="6"/>
  <c r="C543" i="6" s="1"/>
  <c r="M544" i="6"/>
  <c r="C544" i="6" s="1"/>
  <c r="M545" i="6"/>
  <c r="C545" i="6" s="1"/>
  <c r="M546" i="6"/>
  <c r="C546" i="6" s="1"/>
  <c r="M547" i="6"/>
  <c r="M548" i="6"/>
  <c r="C548" i="6" s="1"/>
  <c r="M549" i="6"/>
  <c r="M550" i="6"/>
  <c r="M551" i="6"/>
  <c r="C551" i="6" s="1"/>
  <c r="M552" i="6"/>
  <c r="C552" i="6" s="1"/>
  <c r="M553" i="6"/>
  <c r="C553" i="6" s="1"/>
  <c r="M554" i="6"/>
  <c r="C554" i="6" s="1"/>
  <c r="M555" i="6"/>
  <c r="C555" i="6" s="1"/>
  <c r="M556" i="6"/>
  <c r="C556" i="6" s="1"/>
  <c r="M557" i="6"/>
  <c r="M558" i="6"/>
  <c r="M559" i="6"/>
  <c r="C559" i="6" s="1"/>
  <c r="M560" i="6"/>
  <c r="C560" i="6" s="1"/>
  <c r="M561" i="6"/>
  <c r="C561" i="6" s="1"/>
  <c r="M562" i="6"/>
  <c r="C562" i="6" s="1"/>
  <c r="M563" i="6"/>
  <c r="M564" i="6"/>
  <c r="C564" i="6" s="1"/>
  <c r="M565" i="6"/>
  <c r="M566" i="6"/>
  <c r="M567" i="6"/>
  <c r="C567" i="6" s="1"/>
  <c r="M568" i="6"/>
  <c r="C568" i="6" s="1"/>
  <c r="M569" i="6"/>
  <c r="C569" i="6" s="1"/>
  <c r="M570" i="6"/>
  <c r="C570" i="6" s="1"/>
  <c r="M571" i="6"/>
  <c r="M572" i="6"/>
  <c r="C572" i="6" s="1"/>
  <c r="M573" i="6"/>
  <c r="M574" i="6"/>
  <c r="M575" i="6"/>
  <c r="C575" i="6" s="1"/>
  <c r="M576" i="6"/>
  <c r="C576" i="6" s="1"/>
  <c r="M577" i="6"/>
  <c r="C577" i="6" s="1"/>
  <c r="M578" i="6"/>
  <c r="C578" i="6" s="1"/>
  <c r="M579" i="6"/>
  <c r="M580" i="6"/>
  <c r="C580" i="6" s="1"/>
  <c r="M581" i="6"/>
  <c r="M582" i="6"/>
  <c r="M583" i="6"/>
  <c r="C583" i="6" s="1"/>
  <c r="M584" i="6"/>
  <c r="C584" i="6" s="1"/>
  <c r="M585" i="6"/>
  <c r="C585" i="6" s="1"/>
  <c r="M586" i="6"/>
  <c r="C586" i="6" s="1"/>
  <c r="M587" i="6"/>
  <c r="M588" i="6"/>
  <c r="C588" i="6" s="1"/>
  <c r="M589" i="6"/>
  <c r="M590" i="6"/>
  <c r="M591" i="6"/>
  <c r="C591" i="6" s="1"/>
  <c r="M592" i="6"/>
  <c r="C592" i="6" s="1"/>
  <c r="M593" i="6"/>
  <c r="C593" i="6" s="1"/>
  <c r="M594" i="6"/>
  <c r="C594" i="6" s="1"/>
  <c r="M595" i="6"/>
  <c r="M596" i="6"/>
  <c r="C596" i="6" s="1"/>
  <c r="M597" i="6"/>
  <c r="M598" i="6"/>
  <c r="M599" i="6"/>
  <c r="C599" i="6" s="1"/>
  <c r="M600" i="6"/>
  <c r="C600" i="6" s="1"/>
  <c r="M601" i="6"/>
  <c r="C601" i="6" s="1"/>
  <c r="M602" i="6"/>
  <c r="C602" i="6" s="1"/>
  <c r="M603" i="6"/>
  <c r="M604" i="6"/>
  <c r="C604" i="6" s="1"/>
  <c r="M605" i="6"/>
  <c r="M606" i="6"/>
  <c r="M607" i="6"/>
  <c r="C607" i="6" s="1"/>
  <c r="M608" i="6"/>
  <c r="C608" i="6" s="1"/>
  <c r="M609" i="6"/>
  <c r="C609" i="6" s="1"/>
  <c r="M610" i="6"/>
  <c r="C610" i="6" s="1"/>
  <c r="M611" i="6"/>
  <c r="M612" i="6"/>
  <c r="C612" i="6" s="1"/>
  <c r="M613" i="6"/>
  <c r="M614" i="6"/>
  <c r="M615" i="6"/>
  <c r="C615" i="6" s="1"/>
  <c r="M616" i="6"/>
  <c r="C616" i="6" s="1"/>
  <c r="M617" i="6"/>
  <c r="C617" i="6" s="1"/>
  <c r="M618" i="6"/>
  <c r="C618" i="6" s="1"/>
  <c r="M619" i="6"/>
  <c r="C619" i="6" s="1"/>
  <c r="M620" i="6"/>
  <c r="C620" i="6" s="1"/>
  <c r="M621" i="6"/>
  <c r="M622" i="6"/>
  <c r="M623" i="6"/>
  <c r="C623" i="6" s="1"/>
  <c r="M624" i="6"/>
  <c r="C624" i="6" s="1"/>
  <c r="M625" i="6"/>
  <c r="C625" i="6" s="1"/>
  <c r="M626" i="6"/>
  <c r="C626" i="6" s="1"/>
  <c r="M627" i="6"/>
  <c r="M628" i="6"/>
  <c r="C628" i="6" s="1"/>
  <c r="M629" i="6"/>
  <c r="M630" i="6"/>
  <c r="M631" i="6"/>
  <c r="C631" i="6" s="1"/>
  <c r="M632" i="6"/>
  <c r="C632" i="6" s="1"/>
  <c r="M633" i="6"/>
  <c r="C633" i="6" s="1"/>
  <c r="M634" i="6"/>
  <c r="C634" i="6" s="1"/>
  <c r="M635" i="6"/>
  <c r="C635" i="6" s="1"/>
  <c r="M636" i="6"/>
  <c r="C636" i="6" s="1"/>
  <c r="M637" i="6"/>
  <c r="M638" i="6"/>
  <c r="M639" i="6"/>
  <c r="C639" i="6" s="1"/>
  <c r="M640" i="6"/>
  <c r="C640" i="6" s="1"/>
  <c r="M641" i="6"/>
  <c r="C641" i="6" s="1"/>
  <c r="M642" i="6"/>
  <c r="C642" i="6" s="1"/>
  <c r="M643" i="6"/>
  <c r="C643" i="6" s="1"/>
  <c r="M644" i="6"/>
  <c r="C644" i="6" s="1"/>
  <c r="M645" i="6"/>
  <c r="M646" i="6"/>
  <c r="M647" i="6"/>
  <c r="C647" i="6" s="1"/>
  <c r="M648" i="6"/>
  <c r="C648" i="6" s="1"/>
  <c r="M649" i="6"/>
  <c r="C649" i="6" s="1"/>
  <c r="M650" i="6"/>
  <c r="C650" i="6" s="1"/>
  <c r="M651" i="6"/>
  <c r="M652" i="6"/>
  <c r="C652" i="6" s="1"/>
  <c r="M653" i="6"/>
  <c r="M654" i="6"/>
  <c r="M655" i="6"/>
  <c r="C655" i="6" s="1"/>
  <c r="M656" i="6"/>
  <c r="C656" i="6" s="1"/>
  <c r="M657" i="6"/>
  <c r="C657" i="6" s="1"/>
  <c r="M658" i="6"/>
  <c r="C658" i="6" s="1"/>
  <c r="M659" i="6"/>
  <c r="M660" i="6"/>
  <c r="C660" i="6" s="1"/>
  <c r="M661" i="6"/>
  <c r="M662" i="6"/>
  <c r="M663" i="6"/>
  <c r="C663" i="6" s="1"/>
  <c r="M664" i="6"/>
  <c r="C664" i="6" s="1"/>
  <c r="M665" i="6"/>
  <c r="C665" i="6" s="1"/>
  <c r="M666" i="6"/>
  <c r="C666" i="6" s="1"/>
  <c r="M667" i="6"/>
  <c r="C667" i="6" s="1"/>
  <c r="M668" i="6"/>
  <c r="C668" i="6" s="1"/>
  <c r="M669" i="6"/>
  <c r="M670" i="6"/>
  <c r="M671" i="6"/>
  <c r="C671" i="6" s="1"/>
  <c r="M672" i="6"/>
  <c r="C672" i="6" s="1"/>
  <c r="M673" i="6"/>
  <c r="C673" i="6" s="1"/>
  <c r="M674" i="6"/>
  <c r="C674" i="6" s="1"/>
  <c r="M675" i="6"/>
  <c r="M676" i="6"/>
  <c r="C676" i="6" s="1"/>
  <c r="M677" i="6"/>
  <c r="M678" i="6"/>
  <c r="M679" i="6"/>
  <c r="C679" i="6" s="1"/>
  <c r="M680" i="6"/>
  <c r="C680" i="6" s="1"/>
  <c r="M681" i="6"/>
  <c r="C681" i="6" s="1"/>
  <c r="M682" i="6"/>
  <c r="C682" i="6" s="1"/>
  <c r="M683" i="6"/>
  <c r="C683" i="6" s="1"/>
  <c r="M684" i="6"/>
  <c r="C684" i="6" s="1"/>
  <c r="M685" i="6"/>
  <c r="M686" i="6"/>
  <c r="M687" i="6"/>
  <c r="C687" i="6" s="1"/>
  <c r="M688" i="6"/>
  <c r="C688" i="6" s="1"/>
  <c r="M689" i="6"/>
  <c r="C689" i="6" s="1"/>
  <c r="M690" i="6"/>
  <c r="C690" i="6" s="1"/>
  <c r="M691" i="6"/>
  <c r="M692" i="6"/>
  <c r="C692" i="6" s="1"/>
  <c r="M693" i="6"/>
  <c r="M694" i="6"/>
  <c r="M695" i="6"/>
  <c r="C695" i="6" s="1"/>
  <c r="M696" i="6"/>
  <c r="C696" i="6" s="1"/>
  <c r="M697" i="6"/>
  <c r="C697" i="6" s="1"/>
  <c r="M698" i="6"/>
  <c r="C698" i="6" s="1"/>
  <c r="M699" i="6"/>
  <c r="C699" i="6" s="1"/>
  <c r="M700" i="6"/>
  <c r="C700" i="6" s="1"/>
  <c r="M701" i="6"/>
  <c r="M702" i="6"/>
  <c r="M703" i="6"/>
  <c r="C703" i="6" s="1"/>
  <c r="M704" i="6"/>
  <c r="C704" i="6" s="1"/>
  <c r="M705" i="6"/>
  <c r="C705" i="6" s="1"/>
  <c r="M706" i="6"/>
  <c r="C706" i="6" s="1"/>
  <c r="M707" i="6"/>
  <c r="M708" i="6"/>
  <c r="C708" i="6" s="1"/>
  <c r="M709" i="6"/>
  <c r="M710" i="6"/>
  <c r="M711" i="6"/>
  <c r="C711" i="6" s="1"/>
  <c r="M712" i="6"/>
  <c r="C712" i="6" s="1"/>
  <c r="M713" i="6"/>
  <c r="C713" i="6" s="1"/>
  <c r="M714" i="6"/>
  <c r="C714" i="6" s="1"/>
  <c r="M715" i="6"/>
  <c r="M716" i="6"/>
  <c r="C716" i="6" s="1"/>
  <c r="M717" i="6"/>
  <c r="M718" i="6"/>
  <c r="M719" i="6"/>
  <c r="C719" i="6" s="1"/>
  <c r="M720" i="6"/>
  <c r="C720" i="6" s="1"/>
  <c r="M721" i="6"/>
  <c r="C721" i="6" s="1"/>
  <c r="M722" i="6"/>
  <c r="M723" i="6"/>
  <c r="M724" i="6"/>
  <c r="C724" i="6" s="1"/>
  <c r="M725" i="6"/>
  <c r="M726" i="6"/>
  <c r="M727" i="6"/>
  <c r="C727" i="6" s="1"/>
  <c r="M728" i="6"/>
  <c r="C728" i="6" s="1"/>
  <c r="M729" i="6"/>
  <c r="C729" i="6" s="1"/>
  <c r="M730" i="6"/>
  <c r="C730" i="6" s="1"/>
  <c r="M731" i="6"/>
  <c r="C731" i="6" s="1"/>
  <c r="M732" i="6"/>
  <c r="C732" i="6" s="1"/>
  <c r="M733" i="6"/>
  <c r="M734" i="6"/>
  <c r="M735" i="6"/>
  <c r="C735" i="6" s="1"/>
  <c r="M736" i="6"/>
  <c r="C736" i="6" s="1"/>
  <c r="M737" i="6"/>
  <c r="C737" i="6" s="1"/>
  <c r="M738" i="6"/>
  <c r="C738" i="6" s="1"/>
  <c r="M739" i="6"/>
  <c r="C739" i="6" s="1"/>
  <c r="M740" i="6"/>
  <c r="C740" i="6" s="1"/>
  <c r="M741" i="6"/>
  <c r="M742" i="6"/>
  <c r="M743" i="6"/>
  <c r="C743" i="6" s="1"/>
  <c r="M744" i="6"/>
  <c r="C744" i="6" s="1"/>
  <c r="M745" i="6"/>
  <c r="C745" i="6" s="1"/>
  <c r="M746" i="6"/>
  <c r="C746" i="6" s="1"/>
  <c r="M747" i="6"/>
  <c r="M748" i="6"/>
  <c r="C748" i="6" s="1"/>
  <c r="M749" i="6"/>
  <c r="M750" i="6"/>
  <c r="M751" i="6"/>
  <c r="C751" i="6" s="1"/>
  <c r="M752" i="6"/>
  <c r="C752" i="6" s="1"/>
  <c r="M753" i="6"/>
  <c r="C753" i="6" s="1"/>
  <c r="M754" i="6"/>
  <c r="C754" i="6" s="1"/>
  <c r="M755" i="6"/>
  <c r="M756" i="6"/>
  <c r="C756" i="6" s="1"/>
  <c r="M757" i="6"/>
  <c r="M758" i="6"/>
  <c r="M759" i="6"/>
  <c r="C759" i="6" s="1"/>
  <c r="M760" i="6"/>
  <c r="C760" i="6" s="1"/>
  <c r="M761" i="6"/>
  <c r="C761" i="6" s="1"/>
  <c r="M762" i="6"/>
  <c r="C762" i="6" s="1"/>
  <c r="M763" i="6"/>
  <c r="C763" i="6" s="1"/>
  <c r="M764" i="6"/>
  <c r="C764" i="6" s="1"/>
  <c r="M765" i="6"/>
  <c r="M766" i="6"/>
  <c r="M767" i="6"/>
  <c r="C767" i="6" s="1"/>
  <c r="M768" i="6"/>
  <c r="C768" i="6" s="1"/>
  <c r="M769" i="6"/>
  <c r="C769" i="6" s="1"/>
  <c r="M770" i="6"/>
  <c r="C770" i="6" s="1"/>
  <c r="M771" i="6"/>
  <c r="C771" i="6" s="1"/>
  <c r="M772" i="6"/>
  <c r="C772" i="6" s="1"/>
  <c r="M773" i="6"/>
  <c r="M774" i="6"/>
  <c r="M775" i="6"/>
  <c r="C775" i="6" s="1"/>
  <c r="M776" i="6"/>
  <c r="C776" i="6" s="1"/>
  <c r="M777" i="6"/>
  <c r="C777" i="6" s="1"/>
  <c r="M778" i="6"/>
  <c r="C778" i="6" s="1"/>
  <c r="M779" i="6"/>
  <c r="M780" i="6"/>
  <c r="C780" i="6" s="1"/>
  <c r="M781" i="6"/>
  <c r="M782" i="6"/>
  <c r="M783" i="6"/>
  <c r="C783" i="6" s="1"/>
  <c r="M784" i="6"/>
  <c r="C784" i="6" s="1"/>
  <c r="M785" i="6"/>
  <c r="C785" i="6" s="1"/>
  <c r="M786" i="6"/>
  <c r="C786" i="6" s="1"/>
  <c r="M787" i="6"/>
  <c r="M788" i="6"/>
  <c r="C788" i="6" s="1"/>
  <c r="M789" i="6"/>
  <c r="M790" i="6"/>
  <c r="M791" i="6"/>
  <c r="C791" i="6" s="1"/>
  <c r="M792" i="6"/>
  <c r="C792" i="6" s="1"/>
  <c r="M793" i="6"/>
  <c r="C793" i="6" s="1"/>
  <c r="M794" i="6"/>
  <c r="C794" i="6" s="1"/>
  <c r="M795" i="6"/>
  <c r="M796" i="6"/>
  <c r="C796" i="6" s="1"/>
  <c r="M797" i="6"/>
  <c r="M798" i="6"/>
  <c r="M799" i="6"/>
  <c r="C799" i="6" s="1"/>
  <c r="M800" i="6"/>
  <c r="C800" i="6" s="1"/>
  <c r="M801" i="6"/>
  <c r="C801" i="6" s="1"/>
  <c r="M802" i="6"/>
  <c r="C802" i="6" s="1"/>
  <c r="M803" i="6"/>
  <c r="C803" i="6" s="1"/>
  <c r="M804" i="6"/>
  <c r="C804" i="6" s="1"/>
  <c r="M805" i="6"/>
  <c r="M806" i="6"/>
  <c r="M807" i="6"/>
  <c r="C807" i="6" s="1"/>
  <c r="M808" i="6"/>
  <c r="C808" i="6" s="1"/>
  <c r="M809" i="6"/>
  <c r="C809" i="6" s="1"/>
  <c r="M810" i="6"/>
  <c r="C810" i="6" s="1"/>
  <c r="M811" i="6"/>
  <c r="C811" i="6" s="1"/>
  <c r="M812" i="6"/>
  <c r="C812" i="6" s="1"/>
  <c r="M813" i="6"/>
  <c r="M814" i="6"/>
  <c r="M815" i="6"/>
  <c r="C815" i="6" s="1"/>
  <c r="M816" i="6"/>
  <c r="C816" i="6" s="1"/>
  <c r="M817" i="6"/>
  <c r="C817" i="6" s="1"/>
  <c r="M818" i="6"/>
  <c r="C818" i="6" s="1"/>
  <c r="M819" i="6"/>
  <c r="C819" i="6" s="1"/>
  <c r="M820" i="6"/>
  <c r="C820" i="6" s="1"/>
  <c r="M821" i="6"/>
  <c r="M822" i="6"/>
  <c r="M823" i="6"/>
  <c r="C823" i="6" s="1"/>
  <c r="M824" i="6"/>
  <c r="C824" i="6" s="1"/>
  <c r="M825" i="6"/>
  <c r="C825" i="6" s="1"/>
  <c r="M826" i="6"/>
  <c r="C826" i="6" s="1"/>
  <c r="M827" i="6"/>
  <c r="C827" i="6" s="1"/>
  <c r="M828" i="6"/>
  <c r="C828" i="6" s="1"/>
  <c r="M829" i="6"/>
  <c r="M830" i="6"/>
  <c r="M831" i="6"/>
  <c r="C831" i="6" s="1"/>
  <c r="M832" i="6"/>
  <c r="C832" i="6" s="1"/>
  <c r="M833" i="6"/>
  <c r="C833" i="6" s="1"/>
  <c r="M834" i="6"/>
  <c r="C834" i="6" s="1"/>
  <c r="M835" i="6"/>
  <c r="M836" i="6"/>
  <c r="C836" i="6" s="1"/>
  <c r="M837" i="6"/>
  <c r="M838" i="6"/>
  <c r="M839" i="6"/>
  <c r="C839" i="6" s="1"/>
  <c r="M840" i="6"/>
  <c r="C840" i="6" s="1"/>
  <c r="M841" i="6"/>
  <c r="C841" i="6" s="1"/>
  <c r="M842" i="6"/>
  <c r="C842" i="6" s="1"/>
  <c r="M843" i="6"/>
  <c r="M844" i="6"/>
  <c r="C844" i="6" s="1"/>
  <c r="M845" i="6"/>
  <c r="M846" i="6"/>
  <c r="M847" i="6"/>
  <c r="C847" i="6" s="1"/>
  <c r="M848" i="6"/>
  <c r="C848" i="6" s="1"/>
  <c r="M849" i="6"/>
  <c r="C849" i="6" s="1"/>
  <c r="M850" i="6"/>
  <c r="C850" i="6" s="1"/>
  <c r="M851" i="6"/>
  <c r="C851" i="6" s="1"/>
  <c r="M852" i="6"/>
  <c r="C852" i="6" s="1"/>
  <c r="M853" i="6"/>
  <c r="M854" i="6"/>
  <c r="M855" i="6"/>
  <c r="C855" i="6" s="1"/>
  <c r="M856" i="6"/>
  <c r="C856" i="6" s="1"/>
  <c r="M857" i="6"/>
  <c r="C857" i="6" s="1"/>
  <c r="M858" i="6"/>
  <c r="C858" i="6" s="1"/>
  <c r="M859" i="6"/>
  <c r="M860" i="6"/>
  <c r="C860" i="6" s="1"/>
  <c r="M861" i="6"/>
  <c r="M862" i="6"/>
  <c r="M863" i="6"/>
  <c r="C863" i="6" s="1"/>
  <c r="M864" i="6"/>
  <c r="C864" i="6" s="1"/>
  <c r="M865" i="6"/>
  <c r="C865" i="6" s="1"/>
  <c r="M866" i="6"/>
  <c r="C866" i="6" s="1"/>
  <c r="M867" i="6"/>
  <c r="M868" i="6"/>
  <c r="C868" i="6" s="1"/>
  <c r="M869" i="6"/>
  <c r="M870" i="6"/>
  <c r="M871" i="6"/>
  <c r="C871" i="6" s="1"/>
  <c r="M872" i="6"/>
  <c r="C872" i="6" s="1"/>
  <c r="M873" i="6"/>
  <c r="C873" i="6" s="1"/>
  <c r="M874" i="6"/>
  <c r="C874" i="6" s="1"/>
  <c r="M875" i="6"/>
  <c r="M876" i="6"/>
  <c r="C876" i="6" s="1"/>
  <c r="M877" i="6"/>
  <c r="M878" i="6"/>
  <c r="M879" i="6"/>
  <c r="C879" i="6" s="1"/>
  <c r="M880" i="6"/>
  <c r="C880" i="6" s="1"/>
  <c r="M881" i="6"/>
  <c r="C881" i="6" s="1"/>
  <c r="M882" i="6"/>
  <c r="C882" i="6" s="1"/>
  <c r="M883" i="6"/>
  <c r="C883" i="6" s="1"/>
  <c r="M884" i="6"/>
  <c r="C884" i="6" s="1"/>
  <c r="M885" i="6"/>
  <c r="M886" i="6"/>
  <c r="M887" i="6"/>
  <c r="C887" i="6" s="1"/>
  <c r="M888" i="6"/>
  <c r="C888" i="6" s="1"/>
  <c r="M889" i="6"/>
  <c r="C889" i="6" s="1"/>
  <c r="M890" i="6"/>
  <c r="C890" i="6" s="1"/>
  <c r="M891" i="6"/>
  <c r="C891" i="6" s="1"/>
  <c r="M892" i="6"/>
  <c r="C892" i="6" s="1"/>
  <c r="M893" i="6"/>
  <c r="M894" i="6"/>
  <c r="M895" i="6"/>
  <c r="C895" i="6" s="1"/>
  <c r="M896" i="6"/>
  <c r="C896" i="6" s="1"/>
  <c r="M897" i="6"/>
  <c r="C897" i="6" s="1"/>
  <c r="M898" i="6"/>
  <c r="C898" i="6" s="1"/>
  <c r="M899" i="6"/>
  <c r="M900" i="6"/>
  <c r="C900" i="6" s="1"/>
  <c r="M901" i="6"/>
  <c r="M902" i="6"/>
  <c r="M903" i="6"/>
  <c r="C903" i="6" s="1"/>
  <c r="M904" i="6"/>
  <c r="C904" i="6" s="1"/>
  <c r="M905" i="6"/>
  <c r="C905" i="6" s="1"/>
  <c r="M906" i="6"/>
  <c r="C906" i="6" s="1"/>
  <c r="M907" i="6"/>
  <c r="M908" i="6"/>
  <c r="C908" i="6" s="1"/>
  <c r="M909" i="6"/>
  <c r="M910" i="6"/>
  <c r="M911" i="6"/>
  <c r="C911" i="6" s="1"/>
  <c r="M912" i="6"/>
  <c r="C912" i="6" s="1"/>
  <c r="M913" i="6"/>
  <c r="C913" i="6" s="1"/>
  <c r="M914" i="6"/>
  <c r="C914" i="6" s="1"/>
  <c r="M915" i="6"/>
  <c r="M916" i="6"/>
  <c r="C916" i="6" s="1"/>
  <c r="M917" i="6"/>
  <c r="M918" i="6"/>
  <c r="M919" i="6"/>
  <c r="C919" i="6" s="1"/>
  <c r="M920" i="6"/>
  <c r="C920" i="6" s="1"/>
  <c r="M921" i="6"/>
  <c r="C921" i="6" s="1"/>
  <c r="M922" i="6"/>
  <c r="C922" i="6" s="1"/>
  <c r="M923" i="6"/>
  <c r="M924" i="6"/>
  <c r="C924" i="6" s="1"/>
  <c r="M925" i="6"/>
  <c r="M926" i="6"/>
  <c r="M927" i="6"/>
  <c r="C927" i="6" s="1"/>
  <c r="M928" i="6"/>
  <c r="C928" i="6" s="1"/>
  <c r="M929" i="6"/>
  <c r="C929" i="6" s="1"/>
  <c r="M930" i="6"/>
  <c r="C930" i="6" s="1"/>
  <c r="M931" i="6"/>
  <c r="M932" i="6"/>
  <c r="C932" i="6" s="1"/>
  <c r="M933" i="6"/>
  <c r="M934" i="6"/>
  <c r="M935" i="6"/>
  <c r="C935" i="6" s="1"/>
  <c r="M936" i="6"/>
  <c r="C936" i="6" s="1"/>
  <c r="M937" i="6"/>
  <c r="C937" i="6" s="1"/>
  <c r="M938" i="6"/>
  <c r="C938" i="6" s="1"/>
  <c r="M939" i="6"/>
  <c r="M940" i="6"/>
  <c r="C940" i="6" s="1"/>
  <c r="M941" i="6"/>
  <c r="M942" i="6"/>
  <c r="M943" i="6"/>
  <c r="C943" i="6" s="1"/>
  <c r="M944" i="6"/>
  <c r="C944" i="6" s="1"/>
  <c r="M945" i="6"/>
  <c r="C945" i="6" s="1"/>
  <c r="M946" i="6"/>
  <c r="C946" i="6" s="1"/>
  <c r="M947" i="6"/>
  <c r="C947" i="6" s="1"/>
  <c r="M948" i="6"/>
  <c r="C948" i="6" s="1"/>
  <c r="M949" i="6"/>
  <c r="M950" i="6"/>
  <c r="M951" i="6"/>
  <c r="C951" i="6" s="1"/>
  <c r="M952" i="6"/>
  <c r="C952" i="6" s="1"/>
  <c r="M953" i="6"/>
  <c r="C953" i="6" s="1"/>
  <c r="M954" i="6"/>
  <c r="C954" i="6" s="1"/>
  <c r="M955" i="6"/>
  <c r="C955" i="6" s="1"/>
  <c r="M956" i="6"/>
  <c r="C956" i="6" s="1"/>
  <c r="M957" i="6"/>
  <c r="M958" i="6"/>
  <c r="M959" i="6"/>
  <c r="C959" i="6" s="1"/>
  <c r="M960" i="6"/>
  <c r="C960" i="6" s="1"/>
  <c r="M961" i="6"/>
  <c r="C961" i="6" s="1"/>
  <c r="M962" i="6"/>
  <c r="C962" i="6" s="1"/>
  <c r="M963" i="6"/>
  <c r="C963" i="6" s="1"/>
  <c r="M964" i="6"/>
  <c r="C964" i="6" s="1"/>
  <c r="M965" i="6"/>
  <c r="M966" i="6"/>
  <c r="M967" i="6"/>
  <c r="C967" i="6" s="1"/>
  <c r="M968" i="6"/>
  <c r="C968" i="6" s="1"/>
  <c r="M969" i="6"/>
  <c r="C969" i="6" s="1"/>
  <c r="M970" i="6"/>
  <c r="M971" i="6"/>
  <c r="C971" i="6" s="1"/>
  <c r="M972" i="6"/>
  <c r="C972" i="6" s="1"/>
  <c r="M973" i="6"/>
  <c r="M974" i="6"/>
  <c r="M975" i="6"/>
  <c r="C975" i="6" s="1"/>
  <c r="M976" i="6"/>
  <c r="C976" i="6" s="1"/>
  <c r="M977" i="6"/>
  <c r="C977" i="6" s="1"/>
  <c r="M978" i="6"/>
  <c r="C978" i="6" s="1"/>
  <c r="M979" i="6"/>
  <c r="C979" i="6" s="1"/>
  <c r="M980" i="6"/>
  <c r="C980" i="6" s="1"/>
  <c r="M981" i="6"/>
  <c r="M982" i="6"/>
  <c r="M983" i="6"/>
  <c r="C983" i="6" s="1"/>
  <c r="M984" i="6"/>
  <c r="C984" i="6" s="1"/>
  <c r="M985" i="6"/>
  <c r="C985" i="6" s="1"/>
  <c r="M986" i="6"/>
  <c r="C986" i="6" s="1"/>
  <c r="M987" i="6"/>
  <c r="C987" i="6" s="1"/>
  <c r="M988" i="6"/>
  <c r="C988" i="6" s="1"/>
  <c r="M989" i="6"/>
  <c r="M990" i="6"/>
  <c r="M991" i="6"/>
  <c r="C991" i="6" s="1"/>
  <c r="M992" i="6"/>
  <c r="C992" i="6" s="1"/>
  <c r="M993" i="6"/>
  <c r="C993" i="6" s="1"/>
  <c r="M994" i="6"/>
  <c r="C994" i="6" s="1"/>
  <c r="M995" i="6"/>
  <c r="M996" i="6"/>
  <c r="C996" i="6" s="1"/>
  <c r="M997" i="6"/>
  <c r="M998" i="6"/>
  <c r="M999" i="6"/>
  <c r="C999" i="6" s="1"/>
  <c r="M1000" i="6"/>
  <c r="C1000" i="6" s="1"/>
  <c r="M1001" i="6"/>
  <c r="C1001" i="6" s="1"/>
  <c r="M1002" i="6"/>
  <c r="C1002" i="6" s="1"/>
  <c r="M1003" i="6"/>
  <c r="M1004" i="6"/>
  <c r="C1004" i="6" s="1"/>
  <c r="M1005" i="6"/>
  <c r="M1006" i="6"/>
  <c r="M1007" i="6"/>
  <c r="C1007" i="6" s="1"/>
  <c r="M1008" i="6"/>
  <c r="C1008" i="6" s="1"/>
  <c r="M1009" i="6"/>
  <c r="C1009" i="6" s="1"/>
  <c r="M1010" i="6"/>
  <c r="C1010" i="6" s="1"/>
  <c r="M1011" i="6"/>
  <c r="M1012" i="6"/>
  <c r="C1012" i="6" s="1"/>
  <c r="M1013" i="6"/>
  <c r="M1014" i="6"/>
  <c r="M1015" i="6"/>
  <c r="C1015" i="6" s="1"/>
  <c r="M1016" i="6"/>
  <c r="C1016" i="6" s="1"/>
  <c r="M1017" i="6"/>
  <c r="C1017" i="6" s="1"/>
  <c r="M1018" i="6"/>
  <c r="C1018" i="6" s="1"/>
  <c r="M1019" i="6"/>
  <c r="M1020" i="6"/>
  <c r="C1020" i="6" s="1"/>
  <c r="M1021" i="6"/>
  <c r="M1022" i="6"/>
  <c r="M1023" i="6"/>
  <c r="C1023" i="6" s="1"/>
  <c r="M1024" i="6"/>
  <c r="C1024" i="6" s="1"/>
  <c r="M1025" i="6"/>
  <c r="C1025" i="6" s="1"/>
  <c r="M1026" i="6"/>
  <c r="C1026" i="6" s="1"/>
  <c r="M1027" i="6"/>
  <c r="C1027" i="6" s="1"/>
  <c r="M1028" i="6"/>
  <c r="C1028" i="6" s="1"/>
  <c r="M1029" i="6"/>
  <c r="C1029" i="6" s="1"/>
  <c r="M1030" i="6"/>
  <c r="M1031" i="6"/>
  <c r="C1031" i="6" s="1"/>
  <c r="M1032" i="6"/>
  <c r="C1032" i="6" s="1"/>
  <c r="M1033" i="6"/>
  <c r="C1033" i="6" s="1"/>
  <c r="M1034" i="6"/>
  <c r="C1034" i="6" s="1"/>
  <c r="M1035" i="6"/>
  <c r="M1036" i="6"/>
  <c r="C1036" i="6" s="1"/>
  <c r="M1037" i="6"/>
  <c r="C1037" i="6" s="1"/>
  <c r="M1038" i="6"/>
  <c r="M1039" i="6"/>
  <c r="C1039" i="6" s="1"/>
  <c r="M1040" i="6"/>
  <c r="C1040" i="6" s="1"/>
  <c r="M1041" i="6"/>
  <c r="C1041" i="6" s="1"/>
  <c r="M1042" i="6"/>
  <c r="C1042" i="6" s="1"/>
  <c r="M1043" i="6"/>
  <c r="M1044" i="6"/>
  <c r="C1044" i="6" s="1"/>
  <c r="M1045" i="6"/>
  <c r="M1046" i="6"/>
  <c r="M1047" i="6"/>
  <c r="C1047" i="6" s="1"/>
  <c r="M1048" i="6"/>
  <c r="C1048" i="6" s="1"/>
  <c r="M1049" i="6"/>
  <c r="C1049" i="6" s="1"/>
  <c r="M1050" i="6"/>
  <c r="C1050" i="6" s="1"/>
  <c r="M1051" i="6"/>
  <c r="M1052" i="6"/>
  <c r="C1052" i="6" s="1"/>
  <c r="M1053" i="6"/>
  <c r="M1054" i="6"/>
  <c r="M1055" i="6"/>
  <c r="C1055" i="6" s="1"/>
  <c r="M1056" i="6"/>
  <c r="C1056" i="6" s="1"/>
  <c r="M1057" i="6"/>
  <c r="C1057" i="6" s="1"/>
  <c r="M1058" i="6"/>
  <c r="C1058" i="6" s="1"/>
  <c r="M1059" i="6"/>
  <c r="M1060" i="6"/>
  <c r="C1060" i="6" s="1"/>
  <c r="M1061" i="6"/>
  <c r="M1062" i="6"/>
  <c r="M1063" i="6"/>
  <c r="C1063" i="6" s="1"/>
  <c r="M1064" i="6"/>
  <c r="C1064" i="6" s="1"/>
  <c r="M1065" i="6"/>
  <c r="C1065" i="6" s="1"/>
  <c r="M1066" i="6"/>
  <c r="C1066" i="6" s="1"/>
  <c r="M1067" i="6"/>
  <c r="C1067" i="6" s="1"/>
  <c r="M1068" i="6"/>
  <c r="C1068" i="6" s="1"/>
  <c r="M1069" i="6"/>
  <c r="M1070" i="6"/>
  <c r="M1071" i="6"/>
  <c r="C1071" i="6" s="1"/>
  <c r="M1072" i="6"/>
  <c r="C1072" i="6" s="1"/>
  <c r="M1073" i="6"/>
  <c r="C1073" i="6" s="1"/>
  <c r="M1074" i="6"/>
  <c r="C1074" i="6" s="1"/>
  <c r="M1075" i="6"/>
  <c r="C1075" i="6" s="1"/>
  <c r="M1076" i="6"/>
  <c r="C1076" i="6" s="1"/>
  <c r="M1077" i="6"/>
  <c r="M1078" i="6"/>
  <c r="M1079" i="6"/>
  <c r="C1079" i="6" s="1"/>
  <c r="M1080" i="6"/>
  <c r="C1080" i="6" s="1"/>
  <c r="M1081" i="6"/>
  <c r="C1081" i="6" s="1"/>
  <c r="M1082" i="6"/>
  <c r="C1082" i="6" s="1"/>
  <c r="M1083" i="6"/>
  <c r="C1083" i="6" s="1"/>
  <c r="M1084" i="6"/>
  <c r="C1084" i="6" s="1"/>
  <c r="M1085" i="6"/>
  <c r="M1086" i="6"/>
  <c r="M1087" i="6"/>
  <c r="C1087" i="6" s="1"/>
  <c r="M1088" i="6"/>
  <c r="C1088" i="6" s="1"/>
  <c r="M1089" i="6"/>
  <c r="C1089" i="6" s="1"/>
  <c r="M1090" i="6"/>
  <c r="C1090" i="6" s="1"/>
  <c r="M1091" i="6"/>
  <c r="C1091" i="6" s="1"/>
  <c r="M1092" i="6"/>
  <c r="C1092" i="6" s="1"/>
  <c r="M1093" i="6"/>
  <c r="M1094" i="6"/>
  <c r="M1095" i="6"/>
  <c r="C1095" i="6" s="1"/>
  <c r="M1096" i="6"/>
  <c r="C1096" i="6" s="1"/>
  <c r="M1097" i="6"/>
  <c r="C1097" i="6" s="1"/>
  <c r="M1098" i="6"/>
  <c r="C1098" i="6" s="1"/>
  <c r="M1099" i="6"/>
  <c r="C1099" i="6" s="1"/>
  <c r="M1100" i="6"/>
  <c r="C1100" i="6" s="1"/>
  <c r="M1101" i="6"/>
  <c r="M1102" i="6"/>
  <c r="M1103" i="6"/>
  <c r="C1103" i="6" s="1"/>
  <c r="M1104" i="6"/>
  <c r="C1104" i="6" s="1"/>
  <c r="M1105" i="6"/>
  <c r="C1105" i="6" s="1"/>
  <c r="M1106" i="6"/>
  <c r="C1106" i="6" s="1"/>
  <c r="M1107" i="6"/>
  <c r="C1107" i="6" s="1"/>
  <c r="M1108" i="6"/>
  <c r="C1108" i="6" s="1"/>
  <c r="M1109" i="6"/>
  <c r="M1110" i="6"/>
  <c r="M1111" i="6"/>
  <c r="C1111" i="6" s="1"/>
  <c r="M1112" i="6"/>
  <c r="C1112" i="6" s="1"/>
  <c r="M1113" i="6"/>
  <c r="C1113" i="6" s="1"/>
  <c r="M1114" i="6"/>
  <c r="C1114" i="6" s="1"/>
  <c r="M1115" i="6"/>
  <c r="C1115" i="6" s="1"/>
  <c r="M1116" i="6"/>
  <c r="C1116" i="6" s="1"/>
  <c r="M1117" i="6"/>
  <c r="M1118" i="6"/>
  <c r="M1119" i="6"/>
  <c r="C1119" i="6" s="1"/>
  <c r="M1120" i="6"/>
  <c r="C1120" i="6" s="1"/>
  <c r="M1121" i="6"/>
  <c r="C1121" i="6" s="1"/>
  <c r="M1122" i="6"/>
  <c r="C1122" i="6" s="1"/>
  <c r="M1123" i="6"/>
  <c r="C1123" i="6" s="1"/>
  <c r="M1124" i="6"/>
  <c r="C1124" i="6" s="1"/>
  <c r="M1125" i="6"/>
  <c r="M1126" i="6"/>
  <c r="M1127" i="6"/>
  <c r="C1127" i="6" s="1"/>
  <c r="M1128" i="6"/>
  <c r="C1128" i="6" s="1"/>
  <c r="M1129" i="6"/>
  <c r="C1129" i="6" s="1"/>
  <c r="M1130" i="6"/>
  <c r="C1130" i="6" s="1"/>
  <c r="M1131" i="6"/>
  <c r="C1131" i="6" s="1"/>
  <c r="M1132" i="6"/>
  <c r="C1132" i="6" s="1"/>
  <c r="M1133" i="6"/>
  <c r="M1134" i="6"/>
  <c r="M1135" i="6"/>
  <c r="C1135" i="6" s="1"/>
  <c r="M1136" i="6"/>
  <c r="C1136" i="6" s="1"/>
  <c r="M1137" i="6"/>
  <c r="C1137" i="6" s="1"/>
  <c r="M1138" i="6"/>
  <c r="C1138" i="6" s="1"/>
  <c r="M1139" i="6"/>
  <c r="C1139" i="6" s="1"/>
  <c r="M1140" i="6"/>
  <c r="C1140" i="6" s="1"/>
  <c r="M1141" i="6"/>
  <c r="M1142" i="6"/>
  <c r="M1143" i="6"/>
  <c r="C1143" i="6" s="1"/>
  <c r="M1144" i="6"/>
  <c r="C1144" i="6" s="1"/>
  <c r="M1145" i="6"/>
  <c r="C1145" i="6" s="1"/>
  <c r="M1146" i="6"/>
  <c r="C1146" i="6" s="1"/>
  <c r="M1147" i="6"/>
  <c r="C1147" i="6" s="1"/>
  <c r="M1148" i="6"/>
  <c r="C1148" i="6" s="1"/>
  <c r="M1149" i="6"/>
  <c r="M1150" i="6"/>
  <c r="M1151" i="6"/>
  <c r="C1151" i="6" s="1"/>
  <c r="M1152" i="6"/>
  <c r="C1152" i="6" s="1"/>
  <c r="M1153" i="6"/>
  <c r="C1153" i="6" s="1"/>
  <c r="M1154" i="6"/>
  <c r="C1154" i="6" s="1"/>
  <c r="M1155" i="6"/>
  <c r="C1155" i="6" s="1"/>
  <c r="M1156" i="6"/>
  <c r="C1156" i="6" s="1"/>
  <c r="M1157" i="6"/>
  <c r="M1158" i="6"/>
  <c r="M1159" i="6"/>
  <c r="C1159" i="6" s="1"/>
  <c r="M1160" i="6"/>
  <c r="C1160" i="6" s="1"/>
  <c r="M1161" i="6"/>
  <c r="C1161" i="6" s="1"/>
  <c r="M1162" i="6"/>
  <c r="C1162" i="6" s="1"/>
  <c r="M1163" i="6"/>
  <c r="C1163" i="6" s="1"/>
  <c r="M1164" i="6"/>
  <c r="C1164" i="6" s="1"/>
  <c r="M1165" i="6"/>
  <c r="M1166" i="6"/>
  <c r="M1167" i="6"/>
  <c r="C1167" i="6" s="1"/>
  <c r="M1168" i="6"/>
  <c r="C1168" i="6" s="1"/>
  <c r="M1169" i="6"/>
  <c r="C1169" i="6" s="1"/>
  <c r="M1170" i="6"/>
  <c r="C1170" i="6" s="1"/>
  <c r="M1171" i="6"/>
  <c r="C1171" i="6" s="1"/>
  <c r="M1172" i="6"/>
  <c r="C1172" i="6" s="1"/>
  <c r="M1173" i="6"/>
  <c r="M1174" i="6"/>
  <c r="M1175" i="6"/>
  <c r="C1175" i="6" s="1"/>
  <c r="M1176" i="6"/>
  <c r="C1176" i="6" s="1"/>
  <c r="M1177" i="6"/>
  <c r="C1177" i="6" s="1"/>
  <c r="M1178" i="6"/>
  <c r="C1178" i="6" s="1"/>
  <c r="M1179" i="6"/>
  <c r="C1179" i="6" s="1"/>
  <c r="M1180" i="6"/>
  <c r="C1180" i="6" s="1"/>
  <c r="M1181" i="6"/>
  <c r="M1182" i="6"/>
  <c r="M1183" i="6"/>
  <c r="C1183" i="6" s="1"/>
  <c r="M1184" i="6"/>
  <c r="C1184" i="6" s="1"/>
  <c r="M1185" i="6"/>
  <c r="C1185" i="6" s="1"/>
  <c r="M1186" i="6"/>
  <c r="C1186" i="6" s="1"/>
  <c r="M1187" i="6"/>
  <c r="C1187" i="6" s="1"/>
  <c r="M1188" i="6"/>
  <c r="C1188" i="6" s="1"/>
  <c r="M1189" i="6"/>
  <c r="M1190" i="6"/>
  <c r="M1191" i="6"/>
  <c r="C1191" i="6" s="1"/>
  <c r="M1192" i="6"/>
  <c r="C1192" i="6" s="1"/>
  <c r="M1193" i="6"/>
  <c r="C1193" i="6" s="1"/>
  <c r="M1194" i="6"/>
  <c r="C1194" i="6" s="1"/>
  <c r="M1195" i="6"/>
  <c r="C1195" i="6" s="1"/>
  <c r="M1196" i="6"/>
  <c r="C1196" i="6" s="1"/>
  <c r="M1197" i="6"/>
  <c r="M1198" i="6"/>
  <c r="M1199" i="6"/>
  <c r="C1199" i="6" s="1"/>
  <c r="M1200" i="6"/>
  <c r="C1200" i="6" s="1"/>
  <c r="M1201" i="6"/>
  <c r="C1201" i="6" s="1"/>
  <c r="M1202" i="6"/>
  <c r="C1202" i="6" s="1"/>
  <c r="M1203" i="6"/>
  <c r="C1203" i="6" s="1"/>
  <c r="M1204" i="6"/>
  <c r="C1204" i="6" s="1"/>
  <c r="M1205" i="6"/>
  <c r="M1206" i="6"/>
  <c r="M1207" i="6"/>
  <c r="C1207" i="6" s="1"/>
  <c r="M1208" i="6"/>
  <c r="C1208" i="6" s="1"/>
  <c r="M1209" i="6"/>
  <c r="C1209" i="6" s="1"/>
  <c r="M1210" i="6"/>
  <c r="C1210" i="6" s="1"/>
  <c r="M1211" i="6"/>
  <c r="C1211" i="6" s="1"/>
  <c r="M1212" i="6"/>
  <c r="C1212" i="6" s="1"/>
  <c r="M1213" i="6"/>
  <c r="M1214" i="6"/>
  <c r="M1215" i="6"/>
  <c r="C1215" i="6" s="1"/>
  <c r="M1216" i="6"/>
  <c r="C1216" i="6" s="1"/>
  <c r="M1217" i="6"/>
  <c r="C1217" i="6" s="1"/>
  <c r="M1218" i="6"/>
  <c r="C1218" i="6" s="1"/>
  <c r="M1219" i="6"/>
  <c r="C1219" i="6" s="1"/>
  <c r="M1220" i="6"/>
  <c r="C1220" i="6" s="1"/>
  <c r="M1221" i="6"/>
  <c r="M1222" i="6"/>
  <c r="M1223" i="6"/>
  <c r="C1223" i="6" s="1"/>
  <c r="M1224" i="6"/>
  <c r="C1224" i="6" s="1"/>
  <c r="M1225" i="6"/>
  <c r="C1225" i="6" s="1"/>
  <c r="M1226" i="6"/>
  <c r="C1226" i="6" s="1"/>
  <c r="M1227" i="6"/>
  <c r="C1227" i="6" s="1"/>
  <c r="M1228" i="6"/>
  <c r="C1228" i="6" s="1"/>
  <c r="M1229" i="6"/>
  <c r="M1230" i="6"/>
  <c r="M1231" i="6"/>
  <c r="C1231" i="6" s="1"/>
  <c r="M1232" i="6"/>
  <c r="M1233" i="6"/>
  <c r="C1233" i="6" s="1"/>
  <c r="M1234" i="6"/>
  <c r="C1234" i="6" s="1"/>
  <c r="M1235" i="6"/>
  <c r="M1236" i="6"/>
  <c r="C1236" i="6" s="1"/>
  <c r="M1237" i="6"/>
  <c r="M1238" i="6"/>
  <c r="M1239" i="6"/>
  <c r="C1239" i="6" s="1"/>
  <c r="M1240" i="6"/>
  <c r="C1240" i="6" s="1"/>
  <c r="M1241" i="6"/>
  <c r="C1241" i="6" s="1"/>
  <c r="M1242" i="6"/>
  <c r="C1242" i="6" s="1"/>
  <c r="M1243" i="6"/>
  <c r="M1244" i="6"/>
  <c r="C1244" i="6" s="1"/>
  <c r="M1245" i="6"/>
  <c r="M1246" i="6"/>
  <c r="M1247" i="6"/>
  <c r="C1247" i="6" s="1"/>
  <c r="M1248" i="6"/>
  <c r="C1248" i="6" s="1"/>
  <c r="M1249" i="6"/>
  <c r="C1249" i="6" s="1"/>
  <c r="M1250" i="6"/>
  <c r="C1250" i="6" s="1"/>
  <c r="M1251" i="6"/>
  <c r="M1252" i="6"/>
  <c r="C1252" i="6" s="1"/>
  <c r="M1253" i="6"/>
  <c r="M1254" i="6"/>
  <c r="M1255" i="6"/>
  <c r="C1255" i="6" s="1"/>
  <c r="M1256" i="6"/>
  <c r="C1256" i="6" s="1"/>
  <c r="M1257" i="6"/>
  <c r="C1257" i="6" s="1"/>
  <c r="M1258" i="6"/>
  <c r="C1258" i="6" s="1"/>
  <c r="M1259" i="6"/>
  <c r="M1260" i="6"/>
  <c r="C1260" i="6" s="1"/>
  <c r="M1261" i="6"/>
  <c r="M1262" i="6"/>
  <c r="M1263" i="6"/>
  <c r="C1263" i="6" s="1"/>
  <c r="M1264" i="6"/>
  <c r="C1264" i="6" s="1"/>
  <c r="M1265" i="6"/>
  <c r="C1265" i="6" s="1"/>
  <c r="M1266" i="6"/>
  <c r="C1266" i="6" s="1"/>
  <c r="M1267" i="6"/>
  <c r="M1268" i="6"/>
  <c r="C1268" i="6" s="1"/>
  <c r="M1269" i="6"/>
  <c r="M1270" i="6"/>
  <c r="M1271" i="6"/>
  <c r="C1271" i="6" s="1"/>
  <c r="M1272" i="6"/>
  <c r="M1273" i="6"/>
  <c r="C1273" i="6" s="1"/>
  <c r="M1274" i="6"/>
  <c r="C1274" i="6" s="1"/>
  <c r="M1275" i="6"/>
  <c r="C1275" i="6" s="1"/>
  <c r="M1276" i="6"/>
  <c r="C1276" i="6" s="1"/>
  <c r="M1277" i="6"/>
  <c r="M1278" i="6"/>
  <c r="M1279" i="6"/>
  <c r="C1279" i="6" s="1"/>
  <c r="M1280" i="6"/>
  <c r="C1280" i="6" s="1"/>
  <c r="M1281" i="6"/>
  <c r="C1281" i="6" s="1"/>
  <c r="M1282" i="6"/>
  <c r="C1282" i="6" s="1"/>
  <c r="M1283" i="6"/>
  <c r="M1284" i="6"/>
  <c r="C1284" i="6" s="1"/>
  <c r="M1285" i="6"/>
  <c r="M1286" i="6"/>
  <c r="M1287" i="6"/>
  <c r="C1287" i="6" s="1"/>
  <c r="M1288" i="6"/>
  <c r="C1288" i="6" s="1"/>
  <c r="M1289" i="6"/>
  <c r="C1289" i="6" s="1"/>
  <c r="M1290" i="6"/>
  <c r="C1290" i="6" s="1"/>
  <c r="M1291" i="6"/>
  <c r="M1292" i="6"/>
  <c r="C1292" i="6" s="1"/>
  <c r="M1293" i="6"/>
  <c r="M1294" i="6"/>
  <c r="M1295" i="6"/>
  <c r="C1295" i="6" s="1"/>
  <c r="M1296" i="6"/>
  <c r="C1296" i="6" s="1"/>
  <c r="M1297" i="6"/>
  <c r="C1297" i="6" s="1"/>
  <c r="M1298" i="6"/>
  <c r="C1298" i="6" s="1"/>
  <c r="M1299" i="6"/>
  <c r="C1299" i="6" s="1"/>
  <c r="M1300" i="6"/>
  <c r="C1300" i="6" s="1"/>
  <c r="M1301" i="6"/>
  <c r="M1302" i="6"/>
  <c r="M1303" i="6"/>
  <c r="C1303" i="6" s="1"/>
  <c r="M1304" i="6"/>
  <c r="C1304" i="6" s="1"/>
  <c r="M1305" i="6"/>
  <c r="C1305" i="6" s="1"/>
  <c r="M1306" i="6"/>
  <c r="C1306" i="6" s="1"/>
  <c r="M1307" i="6"/>
  <c r="C1307" i="6" s="1"/>
  <c r="M1308" i="6"/>
  <c r="C1308" i="6" s="1"/>
  <c r="M1309" i="6"/>
  <c r="M1310" i="6"/>
  <c r="M1311" i="6"/>
  <c r="C1311" i="6" s="1"/>
  <c r="M1312" i="6"/>
  <c r="C1312" i="6" s="1"/>
  <c r="M1313" i="6"/>
  <c r="C1313" i="6" s="1"/>
  <c r="M1314" i="6"/>
  <c r="C1314" i="6" s="1"/>
  <c r="M1315" i="6"/>
  <c r="C1315" i="6" s="1"/>
  <c r="M1316" i="6"/>
  <c r="C1316" i="6" s="1"/>
  <c r="M1317" i="6"/>
  <c r="M1318" i="6"/>
  <c r="M1319" i="6"/>
  <c r="C1319" i="6" s="1"/>
  <c r="M1320" i="6"/>
  <c r="C1320" i="6" s="1"/>
  <c r="M1321" i="6"/>
  <c r="C1321" i="6" s="1"/>
  <c r="M1322" i="6"/>
  <c r="C1322" i="6" s="1"/>
  <c r="M1323" i="6"/>
  <c r="C1323" i="6" s="1"/>
  <c r="M1324" i="6"/>
  <c r="C1324" i="6" s="1"/>
  <c r="M1325" i="6"/>
  <c r="M1326" i="6"/>
  <c r="M1327" i="6"/>
  <c r="C1327" i="6" s="1"/>
  <c r="M1328" i="6"/>
  <c r="C1328" i="6" s="1"/>
  <c r="M1329" i="6"/>
  <c r="C1329" i="6" s="1"/>
  <c r="M1330" i="6"/>
  <c r="C1330" i="6" s="1"/>
  <c r="M1331" i="6"/>
  <c r="C1331" i="6" s="1"/>
  <c r="M1332" i="6"/>
  <c r="C1332" i="6" s="1"/>
  <c r="M1333" i="6"/>
  <c r="M1334" i="6"/>
  <c r="M1335" i="6"/>
  <c r="C1335" i="6" s="1"/>
  <c r="M1336" i="6"/>
  <c r="C1336" i="6" s="1"/>
  <c r="M1337" i="6"/>
  <c r="C1337" i="6" s="1"/>
  <c r="M1338" i="6"/>
  <c r="C1338" i="6" s="1"/>
  <c r="M1339" i="6"/>
  <c r="C1339" i="6" s="1"/>
  <c r="M1340" i="6"/>
  <c r="C1340" i="6" s="1"/>
  <c r="M1341" i="6"/>
  <c r="M1342" i="6"/>
  <c r="M1343" i="6"/>
  <c r="C1343" i="6" s="1"/>
  <c r="M1344" i="6"/>
  <c r="C1344" i="6" s="1"/>
  <c r="M1345" i="6"/>
  <c r="C1345" i="6" s="1"/>
  <c r="M1346" i="6"/>
  <c r="C1346" i="6" s="1"/>
  <c r="M1347" i="6"/>
  <c r="C1347" i="6" s="1"/>
  <c r="M1348" i="6"/>
  <c r="C1348" i="6" s="1"/>
  <c r="M1349" i="6"/>
  <c r="M1350" i="6"/>
  <c r="M1351" i="6"/>
  <c r="C1351" i="6" s="1"/>
  <c r="M1352" i="6"/>
  <c r="C1352" i="6" s="1"/>
  <c r="M1353" i="6"/>
  <c r="C1353" i="6" s="1"/>
  <c r="M1354" i="6"/>
  <c r="C1354" i="6" s="1"/>
  <c r="M1355" i="6"/>
  <c r="M1356" i="6"/>
  <c r="C1356" i="6" s="1"/>
  <c r="M1357" i="6"/>
  <c r="M1358" i="6"/>
  <c r="M1359" i="6"/>
  <c r="C1359" i="6" s="1"/>
  <c r="M1360" i="6"/>
  <c r="C1360" i="6" s="1"/>
  <c r="M1361" i="6"/>
  <c r="C1361" i="6" s="1"/>
  <c r="M1362" i="6"/>
  <c r="C1362" i="6" s="1"/>
  <c r="M1363" i="6"/>
  <c r="M1364" i="6"/>
  <c r="C1364" i="6" s="1"/>
  <c r="M1365" i="6"/>
  <c r="M1366" i="6"/>
  <c r="M1367" i="6"/>
  <c r="C1367" i="6" s="1"/>
  <c r="M1368" i="6"/>
  <c r="C1368" i="6" s="1"/>
  <c r="M1369" i="6"/>
  <c r="C1369" i="6" s="1"/>
  <c r="M1370" i="6"/>
  <c r="C1370" i="6" s="1"/>
  <c r="M1371" i="6"/>
  <c r="M1372" i="6"/>
  <c r="C1372" i="6" s="1"/>
  <c r="M1373" i="6"/>
  <c r="M1374" i="6"/>
  <c r="M1375" i="6"/>
  <c r="C1375" i="6" s="1"/>
  <c r="M1376" i="6"/>
  <c r="C1376" i="6" s="1"/>
  <c r="M1377" i="6"/>
  <c r="C1377" i="6" s="1"/>
  <c r="M1378" i="6"/>
  <c r="C1378" i="6" s="1"/>
  <c r="M1379" i="6"/>
  <c r="M1380" i="6"/>
  <c r="C1380" i="6" s="1"/>
  <c r="M1381" i="6"/>
  <c r="M1382" i="6"/>
  <c r="M1383" i="6"/>
  <c r="C1383" i="6" s="1"/>
  <c r="M1384" i="6"/>
  <c r="C1384" i="6" s="1"/>
  <c r="M1385" i="6"/>
  <c r="C1385" i="6" s="1"/>
  <c r="M1386" i="6"/>
  <c r="C1386" i="6" s="1"/>
  <c r="M1387" i="6"/>
  <c r="C1387" i="6" s="1"/>
  <c r="M1388" i="6"/>
  <c r="C1388" i="6" s="1"/>
  <c r="M1389" i="6"/>
  <c r="M1390" i="6"/>
  <c r="M1391" i="6"/>
  <c r="C1391" i="6" s="1"/>
  <c r="M1392" i="6"/>
  <c r="C1392" i="6" s="1"/>
  <c r="M1393" i="6"/>
  <c r="C1393" i="6" s="1"/>
  <c r="M1394" i="6"/>
  <c r="C1394" i="6" s="1"/>
  <c r="M1395" i="6"/>
  <c r="C1395" i="6" s="1"/>
  <c r="M1396" i="6"/>
  <c r="C1396" i="6" s="1"/>
  <c r="M1397" i="6"/>
  <c r="M1398" i="6"/>
  <c r="M1399" i="6"/>
  <c r="C1399" i="6" s="1"/>
  <c r="M1400" i="6"/>
  <c r="C1400" i="6" s="1"/>
  <c r="M1401" i="6"/>
  <c r="C1401" i="6" s="1"/>
  <c r="M1402" i="6"/>
  <c r="C1402" i="6" s="1"/>
  <c r="M1403" i="6"/>
  <c r="C1403" i="6" s="1"/>
  <c r="M1404" i="6"/>
  <c r="C1404" i="6" s="1"/>
  <c r="M1405" i="6"/>
  <c r="M1406" i="6"/>
  <c r="M1407" i="6"/>
  <c r="C1407" i="6" s="1"/>
  <c r="M1408" i="6"/>
  <c r="C1408" i="6" s="1"/>
  <c r="M1409" i="6"/>
  <c r="C1409" i="6" s="1"/>
  <c r="M1410" i="6"/>
  <c r="C1410" i="6" s="1"/>
  <c r="M1411" i="6"/>
  <c r="C1411" i="6" s="1"/>
  <c r="M1412" i="6"/>
  <c r="C1412" i="6" s="1"/>
  <c r="M1413" i="6"/>
  <c r="M1414" i="6"/>
  <c r="M1415" i="6"/>
  <c r="C1415" i="6" s="1"/>
  <c r="M1416" i="6"/>
  <c r="C1416" i="6" s="1"/>
  <c r="M1417" i="6"/>
  <c r="C1417" i="6" s="1"/>
  <c r="M1418" i="6"/>
  <c r="C1418" i="6" s="1"/>
  <c r="M1419" i="6"/>
  <c r="M1420" i="6"/>
  <c r="C1420" i="6" s="1"/>
  <c r="M1421" i="6"/>
  <c r="M1422" i="6"/>
  <c r="M1423" i="6"/>
  <c r="C1423" i="6" s="1"/>
  <c r="M1424" i="6"/>
  <c r="C1424" i="6" s="1"/>
  <c r="M1425" i="6"/>
  <c r="C1425" i="6" s="1"/>
  <c r="M1426" i="6"/>
  <c r="C1426" i="6" s="1"/>
  <c r="M1427" i="6"/>
  <c r="M1428" i="6"/>
  <c r="C1428" i="6" s="1"/>
  <c r="M1429" i="6"/>
  <c r="M1430" i="6"/>
  <c r="M1431" i="6"/>
  <c r="C1431" i="6" s="1"/>
  <c r="M1432" i="6"/>
  <c r="C1432" i="6" s="1"/>
  <c r="M1433" i="6"/>
  <c r="C1433" i="6" s="1"/>
  <c r="M1434" i="6"/>
  <c r="C1434" i="6" s="1"/>
  <c r="M1435" i="6"/>
  <c r="M1436" i="6"/>
  <c r="C1436" i="6" s="1"/>
  <c r="M1437" i="6"/>
  <c r="M1438" i="6"/>
  <c r="M1439" i="6"/>
  <c r="C1439" i="6" s="1"/>
  <c r="M1440" i="6"/>
  <c r="C1440" i="6" s="1"/>
  <c r="M1441" i="6"/>
  <c r="C1441" i="6" s="1"/>
  <c r="M1442" i="6"/>
  <c r="C1442" i="6" s="1"/>
  <c r="M1443" i="6"/>
  <c r="C1443" i="6" s="1"/>
  <c r="M1444" i="6"/>
  <c r="C1444" i="6" s="1"/>
  <c r="M1445" i="6"/>
  <c r="M1446" i="6"/>
  <c r="M1447" i="6"/>
  <c r="C1447" i="6" s="1"/>
  <c r="M1448" i="6"/>
  <c r="C1448" i="6" s="1"/>
  <c r="M1449" i="6"/>
  <c r="C1449" i="6" s="1"/>
  <c r="M1450" i="6"/>
  <c r="C1450" i="6" s="1"/>
  <c r="M1451" i="6"/>
  <c r="C1451" i="6" s="1"/>
  <c r="M1452" i="6"/>
  <c r="C1452" i="6" s="1"/>
  <c r="M1453" i="6"/>
  <c r="M1454" i="6"/>
  <c r="M1455" i="6"/>
  <c r="C1455" i="6" s="1"/>
  <c r="M1456" i="6"/>
  <c r="C1456" i="6" s="1"/>
  <c r="M1457" i="6"/>
  <c r="C1457" i="6" s="1"/>
  <c r="M1458" i="6"/>
  <c r="C1458" i="6" s="1"/>
  <c r="M1459" i="6"/>
  <c r="C1459" i="6" s="1"/>
  <c r="M1460" i="6"/>
  <c r="C1460" i="6" s="1"/>
  <c r="M1461" i="6"/>
  <c r="M1462" i="6"/>
  <c r="M1463" i="6"/>
  <c r="C1463" i="6" s="1"/>
  <c r="M1464" i="6"/>
  <c r="C1464" i="6" s="1"/>
  <c r="M1465" i="6"/>
  <c r="C1465" i="6" s="1"/>
  <c r="M1466" i="6"/>
  <c r="C1466" i="6" s="1"/>
  <c r="M1467" i="6"/>
  <c r="M1468" i="6"/>
  <c r="C1468" i="6" s="1"/>
  <c r="M1469" i="6"/>
  <c r="M1470" i="6"/>
  <c r="M1471" i="6"/>
  <c r="C1471" i="6" s="1"/>
  <c r="M1472" i="6"/>
  <c r="C1472" i="6" s="1"/>
  <c r="M1473" i="6"/>
  <c r="C1473" i="6" s="1"/>
  <c r="M1474" i="6"/>
  <c r="C1474" i="6" s="1"/>
  <c r="M1475" i="6"/>
  <c r="M1476" i="6"/>
  <c r="C1476" i="6" s="1"/>
  <c r="M1477" i="6"/>
  <c r="M1478" i="6"/>
  <c r="M1479" i="6"/>
  <c r="C1479" i="6" s="1"/>
  <c r="M1480" i="6"/>
  <c r="C1480" i="6" s="1"/>
  <c r="M1481" i="6"/>
  <c r="C1481" i="6" s="1"/>
  <c r="M1482" i="6"/>
  <c r="C1482" i="6" s="1"/>
  <c r="M1483" i="6"/>
  <c r="M1484" i="6"/>
  <c r="C1484" i="6" s="1"/>
  <c r="M1485" i="6"/>
  <c r="M1486" i="6"/>
  <c r="M1487" i="6"/>
  <c r="C1487" i="6" s="1"/>
  <c r="M1488" i="6"/>
  <c r="M1489" i="6"/>
  <c r="C1489" i="6" s="1"/>
  <c r="M1490" i="6"/>
  <c r="C1490" i="6" s="1"/>
  <c r="M1491" i="6"/>
  <c r="M1492" i="6"/>
  <c r="C1492" i="6" s="1"/>
  <c r="M1493" i="6"/>
  <c r="M1494" i="6"/>
  <c r="M1495" i="6"/>
  <c r="C1495" i="6" s="1"/>
  <c r="M1496" i="6"/>
  <c r="C1496" i="6" s="1"/>
  <c r="M1497" i="6"/>
  <c r="C1497" i="6" s="1"/>
  <c r="M1498" i="6"/>
  <c r="C1498" i="6" s="1"/>
  <c r="M1499" i="6"/>
  <c r="M1500" i="6"/>
  <c r="C1500" i="6" s="1"/>
  <c r="M1501" i="6"/>
  <c r="M1502" i="6"/>
  <c r="M1503" i="6"/>
  <c r="C1503" i="6" s="1"/>
  <c r="M1504" i="6"/>
  <c r="C1504" i="6" s="1"/>
  <c r="M1505" i="6"/>
  <c r="C1505" i="6" s="1"/>
  <c r="M1506" i="6"/>
  <c r="C1506" i="6" s="1"/>
  <c r="M1507" i="6"/>
  <c r="M1508" i="6"/>
  <c r="C1508" i="6" s="1"/>
  <c r="M1509" i="6"/>
  <c r="M1510" i="6"/>
  <c r="M1511" i="6"/>
  <c r="C1511" i="6" s="1"/>
  <c r="M1512" i="6"/>
  <c r="C1512" i="6" s="1"/>
  <c r="M1513" i="6"/>
  <c r="C1513" i="6" s="1"/>
  <c r="M1514" i="6"/>
  <c r="C1514" i="6" s="1"/>
  <c r="M1515" i="6"/>
  <c r="M1516" i="6"/>
  <c r="C1516" i="6" s="1"/>
  <c r="M1517" i="6"/>
  <c r="M1518" i="6"/>
  <c r="M1519" i="6"/>
  <c r="C1519" i="6" s="1"/>
  <c r="M1520" i="6"/>
  <c r="C1520" i="6" s="1"/>
  <c r="M1521" i="6"/>
  <c r="C1521" i="6" s="1"/>
  <c r="M1522" i="6"/>
  <c r="C1522" i="6" s="1"/>
  <c r="M1523" i="6"/>
  <c r="C1523" i="6" s="1"/>
  <c r="M1524" i="6"/>
  <c r="C1524" i="6" s="1"/>
  <c r="M1525" i="6"/>
  <c r="M1526" i="6"/>
  <c r="M1527" i="6"/>
  <c r="C1527" i="6" s="1"/>
  <c r="M1528" i="6"/>
  <c r="C1528" i="6" s="1"/>
  <c r="M1529" i="6"/>
  <c r="C1529" i="6" s="1"/>
  <c r="M1530" i="6"/>
  <c r="C1530" i="6" s="1"/>
  <c r="M1531" i="6"/>
  <c r="C1531" i="6" s="1"/>
  <c r="M1532" i="6"/>
  <c r="C1532" i="6" s="1"/>
  <c r="M1533" i="6"/>
  <c r="M1534" i="6"/>
  <c r="M1535" i="6"/>
  <c r="C1535" i="6" s="1"/>
  <c r="M1536" i="6"/>
  <c r="C1536" i="6" s="1"/>
  <c r="M1537" i="6"/>
  <c r="C1537" i="6" s="1"/>
  <c r="M1538" i="6"/>
  <c r="C1538" i="6" s="1"/>
  <c r="M1539" i="6"/>
  <c r="M1540" i="6"/>
  <c r="C1540" i="6" s="1"/>
  <c r="M1541" i="6"/>
  <c r="M1542" i="6"/>
  <c r="M1543" i="6"/>
  <c r="C1543" i="6" s="1"/>
  <c r="M1544" i="6"/>
  <c r="C1544" i="6" s="1"/>
  <c r="M1545" i="6"/>
  <c r="C1545" i="6" s="1"/>
  <c r="M1546" i="6"/>
  <c r="M1547" i="6"/>
  <c r="M1548" i="6"/>
  <c r="C1548" i="6" s="1"/>
  <c r="M1549" i="6"/>
  <c r="M1550" i="6"/>
  <c r="M1551" i="6"/>
  <c r="C1551" i="6" s="1"/>
  <c r="M1552" i="6"/>
  <c r="C1552" i="6" s="1"/>
  <c r="M1553" i="6"/>
  <c r="C1553" i="6" s="1"/>
  <c r="M1554" i="6"/>
  <c r="C1554" i="6" s="1"/>
  <c r="M1555" i="6"/>
  <c r="M1556" i="6"/>
  <c r="C1556" i="6" s="1"/>
  <c r="M1557" i="6"/>
  <c r="M1558" i="6"/>
  <c r="M1559" i="6"/>
  <c r="C1559" i="6" s="1"/>
  <c r="M1560" i="6"/>
  <c r="C1560" i="6" s="1"/>
  <c r="M1561" i="6"/>
  <c r="C1561" i="6" s="1"/>
  <c r="M1562" i="6"/>
  <c r="C1562" i="6" s="1"/>
  <c r="M1563" i="6"/>
  <c r="C1563" i="6" s="1"/>
  <c r="M1564" i="6"/>
  <c r="C1564" i="6" s="1"/>
  <c r="M1565" i="6"/>
  <c r="M1566" i="6"/>
  <c r="M1567" i="6"/>
  <c r="C1567" i="6" s="1"/>
  <c r="M1568" i="6"/>
  <c r="C1568" i="6" s="1"/>
  <c r="M1569" i="6"/>
  <c r="C1569" i="6" s="1"/>
  <c r="M1570" i="6"/>
  <c r="C1570" i="6" s="1"/>
  <c r="M1571" i="6"/>
  <c r="M1572" i="6"/>
  <c r="C1572" i="6" s="1"/>
  <c r="M1573" i="6"/>
  <c r="M1574" i="6"/>
  <c r="M1575" i="6"/>
  <c r="C1575" i="6" s="1"/>
  <c r="M1576" i="6"/>
  <c r="C1576" i="6" s="1"/>
  <c r="M1577" i="6"/>
  <c r="C1577" i="6" s="1"/>
  <c r="M1578" i="6"/>
  <c r="C1578" i="6" s="1"/>
  <c r="M1579" i="6"/>
  <c r="C1579" i="6" s="1"/>
  <c r="M1580" i="6"/>
  <c r="C1580" i="6" s="1"/>
  <c r="M1581" i="6"/>
  <c r="M1582" i="6"/>
  <c r="M1583" i="6"/>
  <c r="C1583" i="6" s="1"/>
  <c r="M1584" i="6"/>
  <c r="C1584" i="6" s="1"/>
  <c r="M1585" i="6"/>
  <c r="C1585" i="6" s="1"/>
  <c r="M1586" i="6"/>
  <c r="C1586" i="6" s="1"/>
  <c r="M1587" i="6"/>
  <c r="C1587" i="6" s="1"/>
  <c r="M1588" i="6"/>
  <c r="C1588" i="6" s="1"/>
  <c r="M1589" i="6"/>
  <c r="M1590" i="6"/>
  <c r="M1591" i="6"/>
  <c r="C1591" i="6" s="1"/>
  <c r="M1592" i="6"/>
  <c r="C1592" i="6" s="1"/>
  <c r="M1593" i="6"/>
  <c r="C1593" i="6" s="1"/>
  <c r="M1594" i="6"/>
  <c r="C1594" i="6" s="1"/>
  <c r="M1595" i="6"/>
  <c r="C1595" i="6" s="1"/>
  <c r="M1596" i="6"/>
  <c r="C1596" i="6" s="1"/>
  <c r="M1597" i="6"/>
  <c r="M1598" i="6"/>
  <c r="M1599" i="6"/>
  <c r="C1599" i="6" s="1"/>
  <c r="M1600" i="6"/>
  <c r="C1600" i="6" s="1"/>
  <c r="M1601" i="6"/>
  <c r="C1601" i="6" s="1"/>
  <c r="M1602" i="6"/>
  <c r="C1602" i="6" s="1"/>
  <c r="M1603" i="6"/>
  <c r="M1604" i="6"/>
  <c r="C1604" i="6" s="1"/>
  <c r="M1605" i="6"/>
  <c r="M1606" i="6"/>
  <c r="M1607" i="6"/>
  <c r="C1607" i="6" s="1"/>
  <c r="M1608" i="6"/>
  <c r="C1608" i="6" s="1"/>
  <c r="M1609" i="6"/>
  <c r="C1609" i="6" s="1"/>
  <c r="M1610" i="6"/>
  <c r="C1610" i="6" s="1"/>
  <c r="M1611" i="6"/>
  <c r="M1612" i="6"/>
  <c r="C1612" i="6" s="1"/>
  <c r="M1613" i="6"/>
  <c r="M1614" i="6"/>
  <c r="M1615" i="6"/>
  <c r="C1615" i="6" s="1"/>
  <c r="M1616" i="6"/>
  <c r="M1617" i="6"/>
  <c r="C1617" i="6" s="1"/>
  <c r="M1618" i="6"/>
  <c r="M1619" i="6"/>
  <c r="C1619" i="6" s="1"/>
  <c r="M1620" i="6"/>
  <c r="C1620" i="6" s="1"/>
  <c r="M1621" i="6"/>
  <c r="M1622" i="6"/>
  <c r="M1623" i="6"/>
  <c r="C1623" i="6" s="1"/>
  <c r="M1624" i="6"/>
  <c r="C1624" i="6" s="1"/>
  <c r="M1625" i="6"/>
  <c r="C1625" i="6" s="1"/>
  <c r="M1626" i="6"/>
  <c r="C1626" i="6" s="1"/>
  <c r="M1627" i="6"/>
  <c r="C1627" i="6" s="1"/>
  <c r="M1628" i="6"/>
  <c r="C1628" i="6" s="1"/>
  <c r="M1629" i="6"/>
  <c r="M1630" i="6"/>
  <c r="M1631" i="6"/>
  <c r="C1631" i="6" s="1"/>
  <c r="M1632" i="6"/>
  <c r="C1632" i="6" s="1"/>
  <c r="M1633" i="6"/>
  <c r="C1633" i="6" s="1"/>
  <c r="M1634" i="6"/>
  <c r="C1634" i="6" s="1"/>
  <c r="M1635" i="6"/>
  <c r="M1636" i="6"/>
  <c r="C1636" i="6" s="1"/>
  <c r="M1637" i="6"/>
  <c r="M1638" i="6"/>
  <c r="M1639" i="6"/>
  <c r="C1639" i="6" s="1"/>
  <c r="M1640" i="6"/>
  <c r="C1640" i="6" s="1"/>
  <c r="M1641" i="6"/>
  <c r="C1641" i="6" s="1"/>
  <c r="M1642" i="6"/>
  <c r="C1642" i="6" s="1"/>
  <c r="M1643" i="6"/>
  <c r="M1644" i="6"/>
  <c r="C1644" i="6" s="1"/>
  <c r="M1645" i="6"/>
  <c r="M1646" i="6"/>
  <c r="M1647" i="6"/>
  <c r="C1647" i="6" s="1"/>
  <c r="M1648" i="6"/>
  <c r="C1648" i="6" s="1"/>
  <c r="M1649" i="6"/>
  <c r="C1649" i="6" s="1"/>
  <c r="M1650" i="6"/>
  <c r="C1650" i="6" s="1"/>
  <c r="M1651" i="6"/>
  <c r="M1652" i="6"/>
  <c r="C1652" i="6" s="1"/>
  <c r="M1653" i="6"/>
  <c r="M1654" i="6"/>
  <c r="M1655" i="6"/>
  <c r="C1655" i="6" s="1"/>
  <c r="M1656" i="6"/>
  <c r="C1656" i="6" s="1"/>
  <c r="M1657" i="6"/>
  <c r="C1657" i="6" s="1"/>
  <c r="M1658" i="6"/>
  <c r="C1658" i="6" s="1"/>
  <c r="M1659" i="6"/>
  <c r="M1660" i="6"/>
  <c r="C1660" i="6" s="1"/>
  <c r="M1661" i="6"/>
  <c r="M1662" i="6"/>
  <c r="M1663" i="6"/>
  <c r="C1663" i="6" s="1"/>
  <c r="M1664" i="6"/>
  <c r="C1664" i="6" s="1"/>
  <c r="M1665" i="6"/>
  <c r="C1665" i="6" s="1"/>
  <c r="M1666" i="6"/>
  <c r="C1666" i="6" s="1"/>
  <c r="M1667" i="6"/>
  <c r="M1668" i="6"/>
  <c r="C1668" i="6" s="1"/>
  <c r="M1669" i="6"/>
  <c r="M1670" i="6"/>
  <c r="M1671" i="6"/>
  <c r="C1671" i="6" s="1"/>
  <c r="M1672" i="6"/>
  <c r="C1672" i="6" s="1"/>
  <c r="M1673" i="6"/>
  <c r="C1673" i="6" s="1"/>
  <c r="M1674" i="6"/>
  <c r="C1674" i="6" s="1"/>
  <c r="M1675" i="6"/>
  <c r="M1676" i="6"/>
  <c r="C1676" i="6" s="1"/>
  <c r="M1677" i="6"/>
  <c r="M1678" i="6"/>
  <c r="M1679" i="6"/>
  <c r="C1679" i="6" s="1"/>
  <c r="M1680" i="6"/>
  <c r="C1680" i="6" s="1"/>
  <c r="M1681" i="6"/>
  <c r="C1681" i="6" s="1"/>
  <c r="M1682" i="6"/>
  <c r="C1682" i="6" s="1"/>
  <c r="M1683" i="6"/>
  <c r="M1684" i="6"/>
  <c r="C1684" i="6" s="1"/>
  <c r="M1685" i="6"/>
  <c r="M1686" i="6"/>
  <c r="M1687" i="6"/>
  <c r="C1687" i="6" s="1"/>
  <c r="M1688" i="6"/>
  <c r="C1688" i="6" s="1"/>
  <c r="M1689" i="6"/>
  <c r="C1689" i="6" s="1"/>
  <c r="M1690" i="6"/>
  <c r="C1690" i="6" s="1"/>
  <c r="M1691" i="6"/>
  <c r="M1692" i="6"/>
  <c r="C1692" i="6" s="1"/>
  <c r="M1693" i="6"/>
  <c r="M1694" i="6"/>
  <c r="M1695" i="6"/>
  <c r="C1695" i="6" s="1"/>
  <c r="M1696" i="6"/>
  <c r="C1696" i="6" s="1"/>
  <c r="M1697" i="6"/>
  <c r="C1697" i="6" s="1"/>
  <c r="M1698" i="6"/>
  <c r="C1698" i="6" s="1"/>
  <c r="M1699" i="6"/>
  <c r="M1700" i="6"/>
  <c r="C1700" i="6" s="1"/>
  <c r="M1701" i="6"/>
  <c r="M1702" i="6"/>
  <c r="M1703" i="6"/>
  <c r="C1703" i="6" s="1"/>
  <c r="M1704" i="6"/>
  <c r="C1704" i="6" s="1"/>
  <c r="M1705" i="6"/>
  <c r="C1705" i="6" s="1"/>
  <c r="M1706" i="6"/>
  <c r="C1706" i="6" s="1"/>
  <c r="M1707" i="6"/>
  <c r="M1708" i="6"/>
  <c r="C1708" i="6" s="1"/>
  <c r="M1709" i="6"/>
  <c r="M1710" i="6"/>
  <c r="M1711" i="6"/>
  <c r="C1711" i="6" s="1"/>
  <c r="M1712" i="6"/>
  <c r="C1712" i="6" s="1"/>
  <c r="M1713" i="6"/>
  <c r="C1713" i="6" s="1"/>
  <c r="M1714" i="6"/>
  <c r="C1714" i="6" s="1"/>
  <c r="M1715" i="6"/>
  <c r="C1715" i="6" s="1"/>
  <c r="M1716" i="6"/>
  <c r="C1716" i="6" s="1"/>
  <c r="M1717" i="6"/>
  <c r="M1718" i="6"/>
  <c r="M1719" i="6"/>
  <c r="C1719" i="6" s="1"/>
  <c r="M1720" i="6"/>
  <c r="C1720" i="6" s="1"/>
  <c r="M1721" i="6"/>
  <c r="C1721" i="6" s="1"/>
  <c r="M1722" i="6"/>
  <c r="C1722" i="6" s="1"/>
  <c r="M1723" i="6"/>
  <c r="C1723" i="6" s="1"/>
  <c r="M1724" i="6"/>
  <c r="C1724" i="6" s="1"/>
  <c r="M1725" i="6"/>
  <c r="M1726" i="6"/>
  <c r="M1727" i="6"/>
  <c r="C1727" i="6" s="1"/>
  <c r="M1728" i="6"/>
  <c r="C1728" i="6" s="1"/>
  <c r="M1729" i="6"/>
  <c r="C1729" i="6" s="1"/>
  <c r="M1730" i="6"/>
  <c r="C1730" i="6" s="1"/>
  <c r="M1731" i="6"/>
  <c r="M1732" i="6"/>
  <c r="C1732" i="6" s="1"/>
  <c r="M1733" i="6"/>
  <c r="M1734" i="6"/>
  <c r="M1735" i="6"/>
  <c r="C1735" i="6" s="1"/>
  <c r="M1736" i="6"/>
  <c r="C1736" i="6" s="1"/>
  <c r="M1737" i="6"/>
  <c r="C1737" i="6" s="1"/>
  <c r="M1738" i="6"/>
  <c r="C1738" i="6" s="1"/>
  <c r="M1739" i="6"/>
  <c r="C1739" i="6" s="1"/>
  <c r="M1740" i="6"/>
  <c r="C1740" i="6" s="1"/>
  <c r="M1741" i="6"/>
  <c r="M1742" i="6"/>
  <c r="M1743" i="6"/>
  <c r="C1743" i="6" s="1"/>
  <c r="M1744" i="6"/>
  <c r="C1744" i="6" s="1"/>
  <c r="M1745" i="6"/>
  <c r="C1745" i="6" s="1"/>
  <c r="M1746" i="6"/>
  <c r="C1746" i="6" s="1"/>
  <c r="M1747" i="6"/>
  <c r="C1747" i="6" s="1"/>
  <c r="M1748" i="6"/>
  <c r="C1748" i="6" s="1"/>
  <c r="M1749" i="6"/>
  <c r="M1750" i="6"/>
  <c r="M1751" i="6"/>
  <c r="C1751" i="6" s="1"/>
  <c r="M1752" i="6"/>
  <c r="C1752" i="6" s="1"/>
  <c r="M1753" i="6"/>
  <c r="C1753" i="6" s="1"/>
  <c r="M1754" i="6"/>
  <c r="C1754" i="6" s="1"/>
  <c r="M1755" i="6"/>
  <c r="M1756" i="6"/>
  <c r="C1756" i="6" s="1"/>
  <c r="M1757" i="6"/>
  <c r="M1758" i="6"/>
  <c r="M1759" i="6"/>
  <c r="C1759" i="6" s="1"/>
  <c r="M1760" i="6"/>
  <c r="C1760" i="6" s="1"/>
  <c r="M1761" i="6"/>
  <c r="C1761" i="6" s="1"/>
  <c r="M1762" i="6"/>
  <c r="C1762" i="6" s="1"/>
  <c r="M1763" i="6"/>
  <c r="M1764" i="6"/>
  <c r="C1764" i="6" s="1"/>
  <c r="M1765" i="6"/>
  <c r="M1766" i="6"/>
  <c r="M1767" i="6"/>
  <c r="C1767" i="6" s="1"/>
  <c r="M1768" i="6"/>
  <c r="C1768" i="6" s="1"/>
  <c r="M1769" i="6"/>
  <c r="C1769" i="6" s="1"/>
  <c r="M1770" i="6"/>
  <c r="C1770" i="6" s="1"/>
  <c r="M1771" i="6"/>
  <c r="M1772" i="6"/>
  <c r="C1772" i="6" s="1"/>
  <c r="M1773" i="6"/>
  <c r="M1774" i="6"/>
  <c r="M1775" i="6"/>
  <c r="C1775" i="6" s="1"/>
  <c r="M1776" i="6"/>
  <c r="C1776" i="6" s="1"/>
  <c r="M1777" i="6"/>
  <c r="C1777" i="6" s="1"/>
  <c r="M1778" i="6"/>
  <c r="C1778" i="6" s="1"/>
  <c r="M1779" i="6"/>
  <c r="M1780" i="6"/>
  <c r="C1780" i="6" s="1"/>
  <c r="M1781" i="6"/>
  <c r="M1782" i="6"/>
  <c r="M1783" i="6"/>
  <c r="C1783" i="6" s="1"/>
  <c r="M1784" i="6"/>
  <c r="C1784" i="6" s="1"/>
  <c r="M1785" i="6"/>
  <c r="C1785" i="6" s="1"/>
  <c r="M1786" i="6"/>
  <c r="C1786" i="6" s="1"/>
  <c r="M1787" i="6"/>
  <c r="M1788" i="6"/>
  <c r="C1788" i="6" s="1"/>
  <c r="M1789" i="6"/>
  <c r="M1790" i="6"/>
  <c r="M1791" i="6"/>
  <c r="C1791" i="6" s="1"/>
  <c r="M1792" i="6"/>
  <c r="C1792" i="6" s="1"/>
  <c r="M1793" i="6"/>
  <c r="C1793" i="6" s="1"/>
  <c r="M1794" i="6"/>
  <c r="C1794" i="6" s="1"/>
  <c r="M1795" i="6"/>
  <c r="M1796" i="6"/>
  <c r="C1796" i="6" s="1"/>
  <c r="M1797" i="6"/>
  <c r="M1798" i="6"/>
  <c r="M1799" i="6"/>
  <c r="C1799" i="6" s="1"/>
  <c r="M1800" i="6"/>
  <c r="C1800" i="6" s="1"/>
  <c r="M1801" i="6"/>
  <c r="C1801" i="6" s="1"/>
  <c r="M1802" i="6"/>
  <c r="C1802" i="6" s="1"/>
  <c r="M1803" i="6"/>
  <c r="M1804" i="6"/>
  <c r="C1804" i="6" s="1"/>
  <c r="M1805" i="6"/>
  <c r="M1806" i="6"/>
  <c r="M1807" i="6"/>
  <c r="C1807" i="6" s="1"/>
  <c r="M1808" i="6"/>
  <c r="C1808" i="6" s="1"/>
  <c r="M1809" i="6"/>
  <c r="C1809" i="6" s="1"/>
  <c r="M1810" i="6"/>
  <c r="C1810" i="6" s="1"/>
  <c r="M1811" i="6"/>
  <c r="M1812" i="6"/>
  <c r="C1812" i="6" s="1"/>
  <c r="M1813" i="6"/>
  <c r="M1814" i="6"/>
  <c r="M1815" i="6"/>
  <c r="C1815" i="6" s="1"/>
  <c r="M1816" i="6"/>
  <c r="C1816" i="6" s="1"/>
  <c r="M1817" i="6"/>
  <c r="C1817" i="6" s="1"/>
  <c r="M1818" i="6"/>
  <c r="C1818" i="6" s="1"/>
  <c r="M1819" i="6"/>
  <c r="M1820" i="6"/>
  <c r="C1820" i="6" s="1"/>
  <c r="M1821" i="6"/>
  <c r="M1822" i="6"/>
  <c r="M1823" i="6"/>
  <c r="C1823" i="6" s="1"/>
  <c r="M1824" i="6"/>
  <c r="M1825" i="6"/>
  <c r="C1825" i="6" s="1"/>
  <c r="M1826" i="6"/>
  <c r="C1826" i="6" s="1"/>
  <c r="M1827" i="6"/>
  <c r="M1828" i="6"/>
  <c r="C1828" i="6" s="1"/>
  <c r="M1829" i="6"/>
  <c r="M1830" i="6"/>
  <c r="M1831" i="6"/>
  <c r="C1831" i="6" s="1"/>
  <c r="M1832" i="6"/>
  <c r="M1833" i="6"/>
  <c r="C1833" i="6" s="1"/>
  <c r="M1834" i="6"/>
  <c r="C1834" i="6" s="1"/>
  <c r="M1835" i="6"/>
  <c r="M1836" i="6"/>
  <c r="C1836" i="6" s="1"/>
  <c r="M1837" i="6"/>
  <c r="M1838" i="6"/>
  <c r="M1839" i="6"/>
  <c r="C1839" i="6" s="1"/>
  <c r="M1840" i="6"/>
  <c r="C1840" i="6" s="1"/>
  <c r="M1841" i="6"/>
  <c r="C1841" i="6" s="1"/>
  <c r="M1842" i="6"/>
  <c r="C1842" i="6" s="1"/>
  <c r="M1843" i="6"/>
  <c r="M1844" i="6"/>
  <c r="C1844" i="6" s="1"/>
  <c r="M1845" i="6"/>
  <c r="M1846" i="6"/>
  <c r="M1847" i="6"/>
  <c r="C1847" i="6" s="1"/>
  <c r="M1848" i="6"/>
  <c r="C1848" i="6" s="1"/>
  <c r="M1849" i="6"/>
  <c r="C1849" i="6" s="1"/>
  <c r="M1850" i="6"/>
  <c r="C1850" i="6" s="1"/>
  <c r="M1851" i="6"/>
  <c r="M1852" i="6"/>
  <c r="C1852" i="6" s="1"/>
  <c r="M1853" i="6"/>
  <c r="M1854" i="6"/>
  <c r="M1855" i="6"/>
  <c r="C1855" i="6" s="1"/>
  <c r="M1856" i="6"/>
  <c r="C1856" i="6" s="1"/>
  <c r="M1857" i="6"/>
  <c r="C1857" i="6" s="1"/>
  <c r="M1858" i="6"/>
  <c r="C1858" i="6" s="1"/>
  <c r="M1859" i="6"/>
  <c r="M1860" i="6"/>
  <c r="C1860" i="6" s="1"/>
  <c r="M1861" i="6"/>
  <c r="M1862" i="6"/>
  <c r="M1863" i="6"/>
  <c r="C1863" i="6" s="1"/>
  <c r="M1864" i="6"/>
  <c r="C1864" i="6" s="1"/>
  <c r="M1865" i="6"/>
  <c r="C1865" i="6" s="1"/>
  <c r="M1866" i="6"/>
  <c r="C1866" i="6" s="1"/>
  <c r="M1867" i="6"/>
  <c r="C1867" i="6" s="1"/>
  <c r="M1868" i="6"/>
  <c r="C1868" i="6" s="1"/>
  <c r="M1869" i="6"/>
  <c r="M1870" i="6"/>
  <c r="M1871" i="6"/>
  <c r="C1871" i="6" s="1"/>
  <c r="M1872" i="6"/>
  <c r="C1872" i="6" s="1"/>
  <c r="M1873" i="6"/>
  <c r="C1873" i="6" s="1"/>
  <c r="M1874" i="6"/>
  <c r="C1874" i="6" s="1"/>
  <c r="M1875" i="6"/>
  <c r="M1876" i="6"/>
  <c r="C1876" i="6" s="1"/>
  <c r="M1877" i="6"/>
  <c r="M1878" i="6"/>
  <c r="M1879" i="6"/>
  <c r="C1879" i="6" s="1"/>
  <c r="M1880" i="6"/>
  <c r="C1880" i="6" s="1"/>
  <c r="M1881" i="6"/>
  <c r="C1881" i="6" s="1"/>
  <c r="M1882" i="6"/>
  <c r="C1882" i="6" s="1"/>
  <c r="M1883" i="6"/>
  <c r="M1884" i="6"/>
  <c r="C1884" i="6" s="1"/>
  <c r="M1885" i="6"/>
  <c r="M1886" i="6"/>
  <c r="M1887" i="6"/>
  <c r="C1887" i="6" s="1"/>
  <c r="M1888" i="6"/>
  <c r="M1889" i="6"/>
  <c r="C1889" i="6" s="1"/>
  <c r="M1890" i="6"/>
  <c r="C1890" i="6" s="1"/>
  <c r="M1891" i="6"/>
  <c r="M1892" i="6"/>
  <c r="C1892" i="6" s="1"/>
  <c r="M1893" i="6"/>
  <c r="M1894" i="6"/>
  <c r="M1895" i="6"/>
  <c r="C1895" i="6" s="1"/>
  <c r="M1896" i="6"/>
  <c r="C1896" i="6" s="1"/>
  <c r="M1897" i="6"/>
  <c r="C1897" i="6" s="1"/>
  <c r="M1898" i="6"/>
  <c r="C1898" i="6" s="1"/>
  <c r="M1899" i="6"/>
  <c r="M1900" i="6"/>
  <c r="C1900" i="6" s="1"/>
  <c r="M1901" i="6"/>
  <c r="M1902" i="6"/>
  <c r="M1903" i="6"/>
  <c r="C1903" i="6" s="1"/>
  <c r="M1904" i="6"/>
  <c r="M1905" i="6"/>
  <c r="C1905" i="6" s="1"/>
  <c r="M1906" i="6"/>
  <c r="C1906" i="6" s="1"/>
  <c r="M1907" i="6"/>
  <c r="M1908" i="6"/>
  <c r="C1908" i="6" s="1"/>
  <c r="M1909" i="6"/>
  <c r="M1910" i="6"/>
  <c r="M1911" i="6"/>
  <c r="C1911" i="6" s="1"/>
  <c r="M1912" i="6"/>
  <c r="C1912" i="6" s="1"/>
  <c r="M1913" i="6"/>
  <c r="C1913" i="6" s="1"/>
  <c r="M1914" i="6"/>
  <c r="C1914" i="6" s="1"/>
  <c r="M1915" i="6"/>
  <c r="M1916" i="6"/>
  <c r="C1916" i="6" s="1"/>
  <c r="M1917" i="6"/>
  <c r="M1918" i="6"/>
  <c r="M1919" i="6"/>
  <c r="C1919" i="6" s="1"/>
  <c r="M1920" i="6"/>
  <c r="C1920" i="6" s="1"/>
  <c r="M1921" i="6"/>
  <c r="C1921" i="6" s="1"/>
  <c r="M1922" i="6"/>
  <c r="C1922" i="6" s="1"/>
  <c r="M1923" i="6"/>
  <c r="M1924" i="6"/>
  <c r="C1924" i="6" s="1"/>
  <c r="M1925" i="6"/>
  <c r="M1926" i="6"/>
  <c r="M1927" i="6"/>
  <c r="C1927" i="6" s="1"/>
  <c r="M1928" i="6"/>
  <c r="C1928" i="6" s="1"/>
  <c r="M1929" i="6"/>
  <c r="C1929" i="6" s="1"/>
  <c r="M1930" i="6"/>
  <c r="C1930" i="6" s="1"/>
  <c r="M1931" i="6"/>
  <c r="M1932" i="6"/>
  <c r="C1932" i="6" s="1"/>
  <c r="M1933" i="6"/>
  <c r="M1934" i="6"/>
  <c r="M1935" i="6"/>
  <c r="C1935" i="6" s="1"/>
  <c r="M1936" i="6"/>
  <c r="C1936" i="6" s="1"/>
  <c r="M1937" i="6"/>
  <c r="C1937" i="6" s="1"/>
  <c r="M1938" i="6"/>
  <c r="C1938" i="6" s="1"/>
  <c r="M1939" i="6"/>
  <c r="M1940" i="6"/>
  <c r="C1940" i="6" s="1"/>
  <c r="M1941" i="6"/>
  <c r="M1942" i="6"/>
  <c r="M1943" i="6"/>
  <c r="C1943" i="6" s="1"/>
  <c r="M1944" i="6"/>
  <c r="C1944" i="6" s="1"/>
  <c r="M1945" i="6"/>
  <c r="C1945" i="6" s="1"/>
  <c r="M1946" i="6"/>
  <c r="C1946" i="6" s="1"/>
  <c r="M1947" i="6"/>
  <c r="M1948" i="6"/>
  <c r="C1948" i="6" s="1"/>
  <c r="M1949" i="6"/>
  <c r="M1950" i="6"/>
  <c r="M1951" i="6"/>
  <c r="C1951" i="6" s="1"/>
  <c r="M1952" i="6"/>
  <c r="C1952" i="6" s="1"/>
  <c r="M1953" i="6"/>
  <c r="C1953" i="6" s="1"/>
  <c r="M1954" i="6"/>
  <c r="C1954" i="6" s="1"/>
  <c r="M1955" i="6"/>
  <c r="M1956" i="6"/>
  <c r="C1956" i="6" s="1"/>
  <c r="M1957" i="6"/>
  <c r="M1958" i="6"/>
  <c r="M1959" i="6"/>
  <c r="C1959" i="6" s="1"/>
  <c r="M1960" i="6"/>
  <c r="C1960" i="6" s="1"/>
  <c r="M1961" i="6"/>
  <c r="C1961" i="6" s="1"/>
  <c r="M1962" i="6"/>
  <c r="C1962" i="6" s="1"/>
  <c r="M1963" i="6"/>
  <c r="M1964" i="6"/>
  <c r="C1964" i="6" s="1"/>
  <c r="M1965" i="6"/>
  <c r="M1966" i="6"/>
  <c r="M1967" i="6"/>
  <c r="C1967" i="6" s="1"/>
  <c r="M1968" i="6"/>
  <c r="C1968" i="6" s="1"/>
  <c r="M1969" i="6"/>
  <c r="C1969" i="6" s="1"/>
  <c r="M1970" i="6"/>
  <c r="C1970" i="6" s="1"/>
  <c r="M1971" i="6"/>
  <c r="M1972" i="6"/>
  <c r="C1972" i="6" s="1"/>
  <c r="M1973" i="6"/>
  <c r="M1974" i="6"/>
  <c r="M1975" i="6"/>
  <c r="C1975" i="6" s="1"/>
  <c r="M1976" i="6"/>
  <c r="C1976" i="6" s="1"/>
  <c r="M1977" i="6"/>
  <c r="C1977" i="6" s="1"/>
  <c r="M1978" i="6"/>
  <c r="C1978" i="6" s="1"/>
  <c r="M1979" i="6"/>
  <c r="M1980" i="6"/>
  <c r="C1980" i="6" s="1"/>
  <c r="M1981" i="6"/>
  <c r="M1982" i="6"/>
  <c r="M1983" i="6"/>
  <c r="C1983" i="6" s="1"/>
  <c r="M1984" i="6"/>
  <c r="C1984" i="6" s="1"/>
  <c r="M1985" i="6"/>
  <c r="C1985" i="6" s="1"/>
  <c r="M1986" i="6"/>
  <c r="C1986" i="6" s="1"/>
  <c r="M1987" i="6"/>
  <c r="M1988" i="6"/>
  <c r="C1988" i="6" s="1"/>
  <c r="M1989" i="6"/>
  <c r="M1990" i="6"/>
  <c r="M1991" i="6"/>
  <c r="C1991" i="6" s="1"/>
  <c r="M1992" i="6"/>
  <c r="C1992" i="6" s="1"/>
  <c r="M1993" i="6"/>
  <c r="C1993" i="6" s="1"/>
  <c r="M1994" i="6"/>
  <c r="C1994" i="6" s="1"/>
  <c r="M1995" i="6"/>
  <c r="M1996" i="6"/>
  <c r="C1996" i="6" s="1"/>
  <c r="M1997" i="6"/>
  <c r="M1998" i="6"/>
  <c r="M1999" i="6"/>
  <c r="C1999" i="6" s="1"/>
  <c r="M2000" i="6"/>
  <c r="C2000" i="6" s="1"/>
  <c r="M2001" i="6"/>
  <c r="C2001" i="6" s="1"/>
  <c r="M2002" i="6"/>
  <c r="C2002" i="6" s="1"/>
  <c r="M2003" i="6"/>
  <c r="M2004" i="6"/>
  <c r="C2004" i="6" s="1"/>
  <c r="M2005" i="6"/>
  <c r="M2006" i="6"/>
  <c r="M2007" i="6"/>
  <c r="C2007" i="6" s="1"/>
  <c r="M2008" i="6"/>
  <c r="C2008" i="6" s="1"/>
  <c r="M2009" i="6"/>
  <c r="C2009" i="6" s="1"/>
  <c r="M2010" i="6"/>
  <c r="C2010" i="6" s="1"/>
  <c r="M2011" i="6"/>
  <c r="M2012" i="6"/>
  <c r="C2012" i="6" s="1"/>
  <c r="M2013" i="6"/>
  <c r="M2014" i="6"/>
  <c r="M2015" i="6"/>
  <c r="C2015" i="6" s="1"/>
  <c r="M2016" i="6"/>
  <c r="C2016" i="6" s="1"/>
  <c r="M2017" i="6"/>
  <c r="C2017" i="6" s="1"/>
  <c r="M2018" i="6"/>
  <c r="C2018" i="6" s="1"/>
  <c r="M2019" i="6"/>
  <c r="M2020" i="6"/>
  <c r="C2020" i="6" s="1"/>
  <c r="M2021" i="6"/>
  <c r="M2022" i="6"/>
  <c r="M2023" i="6"/>
  <c r="C2023" i="6" s="1"/>
  <c r="M2024" i="6"/>
  <c r="C2024" i="6" s="1"/>
  <c r="M2025" i="6"/>
  <c r="C2025" i="6" s="1"/>
  <c r="M2026" i="6"/>
  <c r="C2026" i="6" s="1"/>
  <c r="M2027" i="6"/>
  <c r="M2028" i="6"/>
  <c r="C2028" i="6" s="1"/>
  <c r="M2029" i="6"/>
  <c r="M2030" i="6"/>
  <c r="M2031" i="6"/>
  <c r="C2031" i="6" s="1"/>
  <c r="M2032" i="6"/>
  <c r="C2032" i="6" s="1"/>
  <c r="M2033" i="6"/>
  <c r="C2033" i="6" s="1"/>
  <c r="M2034" i="6"/>
  <c r="C2034" i="6" s="1"/>
  <c r="M2035" i="6"/>
  <c r="M2036" i="6"/>
  <c r="C2036" i="6" s="1"/>
  <c r="M2037" i="6"/>
  <c r="M2038" i="6"/>
  <c r="M2039" i="6"/>
  <c r="C2039" i="6" s="1"/>
  <c r="M2040" i="6"/>
  <c r="C2040" i="6" s="1"/>
  <c r="M2041" i="6"/>
  <c r="C2041" i="6" s="1"/>
  <c r="M2042" i="6"/>
  <c r="C2042" i="6" s="1"/>
  <c r="M2043" i="6"/>
  <c r="M2044" i="6"/>
  <c r="C2044" i="6" s="1"/>
  <c r="M2045" i="6"/>
  <c r="M2046" i="6"/>
  <c r="M2047" i="6"/>
  <c r="C2047" i="6" s="1"/>
  <c r="M2048" i="6"/>
  <c r="C2048" i="6" s="1"/>
  <c r="M2049" i="6"/>
  <c r="C2049" i="6" s="1"/>
  <c r="M2050" i="6"/>
  <c r="C2050" i="6" s="1"/>
  <c r="M2051" i="6"/>
  <c r="M2052" i="6"/>
  <c r="M2053" i="6"/>
  <c r="M2054" i="6"/>
  <c r="M2055" i="6"/>
  <c r="C2055" i="6" s="1"/>
  <c r="M2056" i="6"/>
  <c r="C2056" i="6" s="1"/>
  <c r="M2057" i="6"/>
  <c r="C2057" i="6" s="1"/>
  <c r="M2058" i="6"/>
  <c r="C2058" i="6" s="1"/>
  <c r="M2059" i="6"/>
  <c r="M2060" i="6"/>
  <c r="C2060" i="6" s="1"/>
  <c r="M2061" i="6"/>
  <c r="M2062" i="6"/>
  <c r="M2063" i="6"/>
  <c r="C2063" i="6" s="1"/>
  <c r="M2064" i="6"/>
  <c r="C2064" i="6" s="1"/>
  <c r="M2065" i="6"/>
  <c r="C2065" i="6" s="1"/>
  <c r="M2066" i="6"/>
  <c r="C2066" i="6" s="1"/>
  <c r="M2067" i="6"/>
  <c r="M2068" i="6"/>
  <c r="C2068" i="6" s="1"/>
  <c r="M2069" i="6"/>
  <c r="M2070" i="6"/>
  <c r="M2071" i="6"/>
  <c r="C2071" i="6" s="1"/>
  <c r="M2072" i="6"/>
  <c r="C2072" i="6" s="1"/>
  <c r="M2073" i="6"/>
  <c r="C2073" i="6" s="1"/>
  <c r="M2074" i="6"/>
  <c r="C2074" i="6" s="1"/>
  <c r="M2075" i="6"/>
  <c r="M2076" i="6"/>
  <c r="C2076" i="6" s="1"/>
  <c r="M2077" i="6"/>
  <c r="M2078" i="6"/>
  <c r="M2079" i="6"/>
  <c r="C2079" i="6" s="1"/>
  <c r="M2080" i="6"/>
  <c r="C2080" i="6" s="1"/>
  <c r="M2081" i="6"/>
  <c r="C2081" i="6" s="1"/>
  <c r="M2082" i="6"/>
  <c r="C2082" i="6" s="1"/>
  <c r="M2083" i="6"/>
  <c r="M2084" i="6"/>
  <c r="C2084" i="6" s="1"/>
  <c r="M2085" i="6"/>
  <c r="M2086" i="6"/>
  <c r="M2087" i="6"/>
  <c r="C2087" i="6" s="1"/>
  <c r="M2088" i="6"/>
  <c r="C2088" i="6" s="1"/>
  <c r="M2089" i="6"/>
  <c r="C2089" i="6" s="1"/>
  <c r="M2090" i="6"/>
  <c r="C2090" i="6" s="1"/>
  <c r="M2091" i="6"/>
  <c r="M2092" i="6"/>
  <c r="C2092" i="6" s="1"/>
  <c r="M2093" i="6"/>
  <c r="M2094" i="6"/>
  <c r="M2095" i="6"/>
  <c r="C2095" i="6" s="1"/>
  <c r="M2096" i="6"/>
  <c r="C2096" i="6" s="1"/>
  <c r="M2097" i="6"/>
  <c r="C2097" i="6" s="1"/>
  <c r="M2098" i="6"/>
  <c r="C2098" i="6" s="1"/>
  <c r="M2099" i="6"/>
  <c r="M2100" i="6"/>
  <c r="C2100" i="6" s="1"/>
  <c r="M2101" i="6"/>
  <c r="M2102" i="6"/>
  <c r="M2103" i="6"/>
  <c r="C2103" i="6" s="1"/>
  <c r="M2104" i="6"/>
  <c r="M2105" i="6"/>
  <c r="C2105" i="6" s="1"/>
  <c r="M2106" i="6"/>
  <c r="C2106" i="6" s="1"/>
  <c r="M2107" i="6"/>
  <c r="M2108" i="6"/>
  <c r="C2108" i="6" s="1"/>
  <c r="M2109" i="6"/>
  <c r="M2110" i="6"/>
  <c r="M2111" i="6"/>
  <c r="C2111" i="6" s="1"/>
  <c r="M2112" i="6"/>
  <c r="C2112" i="6" s="1"/>
  <c r="M2113" i="6"/>
  <c r="C2113" i="6" s="1"/>
  <c r="M2114" i="6"/>
  <c r="C2114" i="6" s="1"/>
  <c r="M2115" i="6"/>
  <c r="M2116" i="6"/>
  <c r="C2116" i="6" s="1"/>
  <c r="M2117" i="6"/>
  <c r="M2118" i="6"/>
  <c r="M2119" i="6"/>
  <c r="C2119" i="6" s="1"/>
  <c r="M2120" i="6"/>
  <c r="C2120" i="6" s="1"/>
  <c r="M2121" i="6"/>
  <c r="C2121" i="6" s="1"/>
  <c r="M2122" i="6"/>
  <c r="C2122" i="6" s="1"/>
  <c r="M2123" i="6"/>
  <c r="M2124" i="6"/>
  <c r="C2124" i="6" s="1"/>
  <c r="M2125" i="6"/>
  <c r="M2126" i="6"/>
  <c r="M2127" i="6"/>
  <c r="C2127" i="6" s="1"/>
  <c r="M2128" i="6"/>
  <c r="C2128" i="6" s="1"/>
  <c r="M2129" i="6"/>
  <c r="C2129" i="6" s="1"/>
  <c r="M2130" i="6"/>
  <c r="C2130" i="6" s="1"/>
  <c r="M2131" i="6"/>
  <c r="M2132" i="6"/>
  <c r="C2132" i="6" s="1"/>
  <c r="M2133" i="6"/>
  <c r="M2134" i="6"/>
  <c r="M2135" i="6"/>
  <c r="C2135" i="6" s="1"/>
  <c r="M2136" i="6"/>
  <c r="C2136" i="6" s="1"/>
  <c r="M2137" i="6"/>
  <c r="C2137" i="6" s="1"/>
  <c r="M2138" i="6"/>
  <c r="C2138" i="6" s="1"/>
  <c r="M2139" i="6"/>
  <c r="M2140" i="6"/>
  <c r="C2140" i="6" s="1"/>
  <c r="M2141" i="6"/>
  <c r="M2142" i="6"/>
  <c r="M2143" i="6"/>
  <c r="C2143" i="6" s="1"/>
  <c r="M2144" i="6"/>
  <c r="C2144" i="6" s="1"/>
  <c r="M2145" i="6"/>
  <c r="C2145" i="6" s="1"/>
  <c r="M2146" i="6"/>
  <c r="C2146" i="6" s="1"/>
  <c r="M2147" i="6"/>
  <c r="M2148" i="6"/>
  <c r="C2148" i="6" s="1"/>
  <c r="M2149" i="6"/>
  <c r="M2150" i="6"/>
  <c r="M2151" i="6"/>
  <c r="C2151" i="6" s="1"/>
  <c r="M2152" i="6"/>
  <c r="C2152" i="6" s="1"/>
  <c r="M2153" i="6"/>
  <c r="C2153" i="6" s="1"/>
  <c r="M2154" i="6"/>
  <c r="C2154" i="6" s="1"/>
  <c r="M2155" i="6"/>
  <c r="C2155" i="6" s="1"/>
  <c r="M2156" i="6"/>
  <c r="C2156" i="6" s="1"/>
  <c r="M2157" i="6"/>
  <c r="M2158" i="6"/>
  <c r="M2159" i="6"/>
  <c r="C2159" i="6" s="1"/>
  <c r="M2160" i="6"/>
  <c r="C2160" i="6" s="1"/>
  <c r="M2161" i="6"/>
  <c r="C2161" i="6" s="1"/>
  <c r="M2162" i="6"/>
  <c r="C2162" i="6" s="1"/>
  <c r="M2163" i="6"/>
  <c r="M2164" i="6"/>
  <c r="C2164" i="6" s="1"/>
  <c r="M2165" i="6"/>
  <c r="M2166" i="6"/>
  <c r="M2167" i="6"/>
  <c r="C2167" i="6" s="1"/>
  <c r="M2168" i="6"/>
  <c r="C2168" i="6" s="1"/>
  <c r="M2169" i="6"/>
  <c r="C2169" i="6" s="1"/>
  <c r="M2170" i="6"/>
  <c r="C2170" i="6" s="1"/>
  <c r="M2171" i="6"/>
  <c r="M2172" i="6"/>
  <c r="C2172" i="6" s="1"/>
  <c r="M2173" i="6"/>
  <c r="M2174" i="6"/>
  <c r="M2175" i="6"/>
  <c r="C2175" i="6" s="1"/>
  <c r="M2176" i="6"/>
  <c r="C2176" i="6" s="1"/>
  <c r="M2177" i="6"/>
  <c r="C2177" i="6" s="1"/>
  <c r="M2178" i="6"/>
  <c r="C2178" i="6" s="1"/>
  <c r="M2179" i="6"/>
  <c r="M2180" i="6"/>
  <c r="C2180" i="6" s="1"/>
  <c r="M2181" i="6"/>
  <c r="M2182" i="6"/>
  <c r="M2183" i="6"/>
  <c r="C2183" i="6" s="1"/>
  <c r="M2184" i="6"/>
  <c r="C2184" i="6" s="1"/>
  <c r="M2185" i="6"/>
  <c r="C2185" i="6" s="1"/>
  <c r="M2186" i="6"/>
  <c r="C2186" i="6" s="1"/>
  <c r="M2187" i="6"/>
  <c r="M2188" i="6"/>
  <c r="C2188" i="6" s="1"/>
  <c r="M2189" i="6"/>
  <c r="M2190" i="6"/>
  <c r="M2191" i="6"/>
  <c r="C2191" i="6" s="1"/>
  <c r="M2192" i="6"/>
  <c r="M2193" i="6"/>
  <c r="C2193" i="6" s="1"/>
  <c r="M2194" i="6"/>
  <c r="C2194" i="6" s="1"/>
  <c r="M2195" i="6"/>
  <c r="M2196" i="6"/>
  <c r="C2196" i="6" s="1"/>
  <c r="M2197" i="6"/>
  <c r="M2198" i="6"/>
  <c r="M2199" i="6"/>
  <c r="C2199" i="6" s="1"/>
  <c r="M2200" i="6"/>
  <c r="C2200" i="6" s="1"/>
  <c r="M2201" i="6"/>
  <c r="C2201" i="6" s="1"/>
  <c r="M2202" i="6"/>
  <c r="C2202" i="6" s="1"/>
  <c r="M2203" i="6"/>
  <c r="M2204" i="6"/>
  <c r="C2204" i="6" s="1"/>
  <c r="M2205" i="6"/>
  <c r="M2206" i="6"/>
  <c r="M2207" i="6"/>
  <c r="C2207" i="6" s="1"/>
  <c r="M2208" i="6"/>
  <c r="M2209" i="6"/>
  <c r="C2209" i="6" s="1"/>
  <c r="M2210" i="6"/>
  <c r="C2210" i="6" s="1"/>
  <c r="M2211" i="6"/>
  <c r="M2212" i="6"/>
  <c r="C2212" i="6" s="1"/>
  <c r="M2213" i="6"/>
  <c r="M2214" i="6"/>
  <c r="M2215" i="6"/>
  <c r="C2215" i="6" s="1"/>
  <c r="M2216" i="6"/>
  <c r="M2217" i="6"/>
  <c r="C2217" i="6" s="1"/>
  <c r="M2218" i="6"/>
  <c r="C2218" i="6" s="1"/>
  <c r="M2219" i="6"/>
  <c r="M2220" i="6"/>
  <c r="C2220" i="6" s="1"/>
  <c r="M2221" i="6"/>
  <c r="M2222" i="6"/>
  <c r="M2223" i="6"/>
  <c r="C2223" i="6" s="1"/>
  <c r="M2224" i="6"/>
  <c r="C2224" i="6" s="1"/>
  <c r="M2225" i="6"/>
  <c r="C2225" i="6" s="1"/>
  <c r="M2226" i="6"/>
  <c r="C2226" i="6" s="1"/>
  <c r="M2227" i="6"/>
  <c r="M2228" i="6"/>
  <c r="C2228" i="6" s="1"/>
  <c r="M2229" i="6"/>
  <c r="M2230" i="6"/>
  <c r="M2231" i="6"/>
  <c r="C2231" i="6" s="1"/>
  <c r="M2232" i="6"/>
  <c r="C2232" i="6" s="1"/>
  <c r="M2233" i="6"/>
  <c r="C2233" i="6" s="1"/>
  <c r="M2234" i="6"/>
  <c r="C2234" i="6" s="1"/>
  <c r="M2235" i="6"/>
  <c r="M2236" i="6"/>
  <c r="C2236" i="6" s="1"/>
  <c r="M2237" i="6"/>
  <c r="M2238" i="6"/>
  <c r="M2239" i="6"/>
  <c r="C2239" i="6" s="1"/>
  <c r="M2240" i="6"/>
  <c r="C2240" i="6" s="1"/>
  <c r="M2241" i="6"/>
  <c r="C2241" i="6" s="1"/>
  <c r="M2242" i="6"/>
  <c r="C2242" i="6" s="1"/>
  <c r="M2243" i="6"/>
  <c r="M2244" i="6"/>
  <c r="C2244" i="6" s="1"/>
  <c r="M2245" i="6"/>
  <c r="M2246" i="6"/>
  <c r="M2247" i="6"/>
  <c r="C2247" i="6" s="1"/>
  <c r="M2248" i="6"/>
  <c r="M2249" i="6"/>
  <c r="C2249" i="6" s="1"/>
  <c r="M2250" i="6"/>
  <c r="M2251" i="6"/>
  <c r="M2252" i="6"/>
  <c r="C2252" i="6" s="1"/>
  <c r="M2253" i="6"/>
  <c r="M2254" i="6"/>
  <c r="M2255" i="6"/>
  <c r="C2255" i="6" s="1"/>
  <c r="M2256" i="6"/>
  <c r="C2256" i="6" s="1"/>
  <c r="M2257" i="6"/>
  <c r="C2257" i="6" s="1"/>
  <c r="M2258" i="6"/>
  <c r="C2258" i="6" s="1"/>
  <c r="M2259" i="6"/>
  <c r="C2259" i="6" s="1"/>
  <c r="M2260" i="6"/>
  <c r="C2260" i="6" s="1"/>
  <c r="M2261" i="6"/>
  <c r="M2262" i="6"/>
  <c r="M2263" i="6"/>
  <c r="C2263" i="6" s="1"/>
  <c r="M2264" i="6"/>
  <c r="C2264" i="6" s="1"/>
  <c r="M2265" i="6"/>
  <c r="C2265" i="6" s="1"/>
  <c r="M2266" i="6"/>
  <c r="C2266" i="6" s="1"/>
  <c r="M2267" i="6"/>
  <c r="C2267" i="6" s="1"/>
  <c r="M2268" i="6"/>
  <c r="C2268" i="6" s="1"/>
  <c r="M2269" i="6"/>
  <c r="M2270" i="6"/>
  <c r="M2271" i="6"/>
  <c r="C2271" i="6" s="1"/>
  <c r="M2272" i="6"/>
  <c r="C2272" i="6" s="1"/>
  <c r="M2273" i="6"/>
  <c r="C2273" i="6" s="1"/>
  <c r="M2274" i="6"/>
  <c r="C2274" i="6" s="1"/>
  <c r="M2275" i="6"/>
  <c r="C2275" i="6" s="1"/>
  <c r="M2276" i="6"/>
  <c r="C2276" i="6" s="1"/>
  <c r="M2277" i="6"/>
  <c r="M2278" i="6"/>
  <c r="M2279" i="6"/>
  <c r="C2279" i="6" s="1"/>
  <c r="M2280" i="6"/>
  <c r="C2280" i="6" s="1"/>
  <c r="M2281" i="6"/>
  <c r="C2281" i="6" s="1"/>
  <c r="M2282" i="6"/>
  <c r="C2282" i="6" s="1"/>
  <c r="M2283" i="6"/>
  <c r="M2284" i="6"/>
  <c r="C2284" i="6" s="1"/>
  <c r="M2285" i="6"/>
  <c r="M2286" i="6"/>
  <c r="M2287" i="6"/>
  <c r="C2287" i="6" s="1"/>
  <c r="M2288" i="6"/>
  <c r="C2288" i="6" s="1"/>
  <c r="M2289" i="6"/>
  <c r="C2289" i="6" s="1"/>
  <c r="M2290" i="6"/>
  <c r="C2290" i="6" s="1"/>
  <c r="M2291" i="6"/>
  <c r="M2292" i="6"/>
  <c r="C2292" i="6" s="1"/>
  <c r="M2293" i="6"/>
  <c r="M2294" i="6"/>
  <c r="M2295" i="6"/>
  <c r="C2295" i="6" s="1"/>
  <c r="M2296" i="6"/>
  <c r="C2296" i="6" s="1"/>
  <c r="M2297" i="6"/>
  <c r="C2297" i="6" s="1"/>
  <c r="M2298" i="6"/>
  <c r="C2298" i="6" s="1"/>
  <c r="M2299" i="6"/>
  <c r="M2300" i="6"/>
  <c r="C2300" i="6" s="1"/>
  <c r="M2301" i="6"/>
  <c r="M2302" i="6"/>
  <c r="M2303" i="6"/>
  <c r="C2303" i="6" s="1"/>
  <c r="M2304" i="6"/>
  <c r="C2304" i="6" s="1"/>
  <c r="M2305" i="6"/>
  <c r="C2305" i="6" s="1"/>
  <c r="M2306" i="6"/>
  <c r="C2306" i="6" s="1"/>
  <c r="M2307" i="6"/>
  <c r="M2308" i="6"/>
  <c r="C2308" i="6" s="1"/>
  <c r="M2309" i="6"/>
  <c r="M2310" i="6"/>
  <c r="M2311" i="6"/>
  <c r="C2311" i="6" s="1"/>
  <c r="M2312" i="6"/>
  <c r="C2312" i="6" s="1"/>
  <c r="M2313" i="6"/>
  <c r="C2313" i="6" s="1"/>
  <c r="M2314" i="6"/>
  <c r="C2314" i="6" s="1"/>
  <c r="M2315" i="6"/>
  <c r="M2316" i="6"/>
  <c r="C2316" i="6" s="1"/>
  <c r="M2317" i="6"/>
  <c r="M2318" i="6"/>
  <c r="M2319" i="6"/>
  <c r="C2319" i="6" s="1"/>
  <c r="M2320" i="6"/>
  <c r="C2320" i="6" s="1"/>
  <c r="M2321" i="6"/>
  <c r="C2321" i="6" s="1"/>
  <c r="M2322" i="6"/>
  <c r="C2322" i="6" s="1"/>
  <c r="M2323" i="6"/>
  <c r="M2324" i="6"/>
  <c r="C2324" i="6" s="1"/>
  <c r="M2325" i="6"/>
  <c r="M2326" i="6"/>
  <c r="M2327" i="6"/>
  <c r="C2327" i="6" s="1"/>
  <c r="M2328" i="6"/>
  <c r="C2328" i="6" s="1"/>
  <c r="M2329" i="6"/>
  <c r="C2329" i="6" s="1"/>
  <c r="M2330" i="6"/>
  <c r="C2330" i="6" s="1"/>
  <c r="M2331" i="6"/>
  <c r="M2332" i="6"/>
  <c r="C2332" i="6" s="1"/>
  <c r="M2333" i="6"/>
  <c r="M2334" i="6"/>
  <c r="M2335" i="6"/>
  <c r="C2335" i="6" s="1"/>
  <c r="M2336" i="6"/>
  <c r="C2336" i="6" s="1"/>
  <c r="M2337" i="6"/>
  <c r="C2337" i="6" s="1"/>
  <c r="M2338" i="6"/>
  <c r="C2338" i="6" s="1"/>
  <c r="M2339" i="6"/>
  <c r="M2340" i="6"/>
  <c r="C2340" i="6" s="1"/>
  <c r="M2341" i="6"/>
  <c r="M2342" i="6"/>
  <c r="M2343" i="6"/>
  <c r="C2343" i="6" s="1"/>
  <c r="M2344" i="6"/>
  <c r="C2344" i="6" s="1"/>
  <c r="M2345" i="6"/>
  <c r="C2345" i="6" s="1"/>
  <c r="M2346" i="6"/>
  <c r="C2346" i="6" s="1"/>
  <c r="M2347" i="6"/>
  <c r="M2348" i="6"/>
  <c r="C2348" i="6" s="1"/>
  <c r="M2349" i="6"/>
  <c r="M2350" i="6"/>
  <c r="M2351" i="6"/>
  <c r="C2351" i="6" s="1"/>
  <c r="M2352" i="6"/>
  <c r="C2352" i="6" s="1"/>
  <c r="M2353" i="6"/>
  <c r="C2353" i="6" s="1"/>
  <c r="M2354" i="6"/>
  <c r="C2354" i="6" s="1"/>
  <c r="M2355" i="6"/>
  <c r="M2356" i="6"/>
  <c r="C2356" i="6" s="1"/>
  <c r="M2357" i="6"/>
  <c r="M2358" i="6"/>
  <c r="M2359" i="6"/>
  <c r="C2359" i="6" s="1"/>
  <c r="M2360" i="6"/>
  <c r="C2360" i="6" s="1"/>
  <c r="M2361" i="6"/>
  <c r="C2361" i="6" s="1"/>
  <c r="M2362" i="6"/>
  <c r="C2362" i="6" s="1"/>
  <c r="M2363" i="6"/>
  <c r="M2364" i="6"/>
  <c r="C2364" i="6" s="1"/>
  <c r="M2365" i="6"/>
  <c r="M2366" i="6"/>
  <c r="M2367" i="6"/>
  <c r="C2367" i="6" s="1"/>
  <c r="M2368" i="6"/>
  <c r="C2368" i="6" s="1"/>
  <c r="M2369" i="6"/>
  <c r="C2369" i="6" s="1"/>
  <c r="M2370" i="6"/>
  <c r="C2370" i="6" s="1"/>
  <c r="M2371" i="6"/>
  <c r="M2372" i="6"/>
  <c r="C2372" i="6" s="1"/>
  <c r="M2373" i="6"/>
  <c r="M2374" i="6"/>
  <c r="M2375" i="6"/>
  <c r="C2375" i="6" s="1"/>
  <c r="M2376" i="6"/>
  <c r="C2376" i="6" s="1"/>
  <c r="M2377" i="6"/>
  <c r="C2377" i="6" s="1"/>
  <c r="M2378" i="6"/>
  <c r="C2378" i="6" s="1"/>
  <c r="M2379" i="6"/>
  <c r="M2380" i="6"/>
  <c r="C2380" i="6" s="1"/>
  <c r="M2381" i="6"/>
  <c r="M2382" i="6"/>
  <c r="M2383" i="6"/>
  <c r="C2383" i="6" s="1"/>
  <c r="M2384" i="6"/>
  <c r="C2384" i="6" s="1"/>
  <c r="M2385" i="6"/>
  <c r="C2385" i="6" s="1"/>
  <c r="M2386" i="6"/>
  <c r="C2386" i="6" s="1"/>
  <c r="M2387" i="6"/>
  <c r="M2388" i="6"/>
  <c r="C2388" i="6" s="1"/>
  <c r="M2389" i="6"/>
  <c r="M2390" i="6"/>
  <c r="M2391" i="6"/>
  <c r="C2391" i="6" s="1"/>
  <c r="M2392" i="6"/>
  <c r="C2392" i="6" s="1"/>
  <c r="M2393" i="6"/>
  <c r="C2393" i="6" s="1"/>
  <c r="M2394" i="6"/>
  <c r="C2394" i="6" s="1"/>
  <c r="M2395" i="6"/>
  <c r="M2396" i="6"/>
  <c r="C2396" i="6" s="1"/>
  <c r="M2397" i="6"/>
  <c r="M2398" i="6"/>
  <c r="M2399" i="6"/>
  <c r="C2399" i="6" s="1"/>
  <c r="M2400" i="6"/>
  <c r="C2400" i="6" s="1"/>
  <c r="M2401" i="6"/>
  <c r="C2401" i="6" s="1"/>
  <c r="M2402" i="6"/>
  <c r="C2402" i="6" s="1"/>
  <c r="M2403" i="6"/>
  <c r="M2404" i="6"/>
  <c r="C2404" i="6" s="1"/>
  <c r="M2405" i="6"/>
  <c r="M2406" i="6"/>
  <c r="M2407" i="6"/>
  <c r="C2407" i="6" s="1"/>
  <c r="M2408" i="6"/>
  <c r="C2408" i="6" s="1"/>
  <c r="M2409" i="6"/>
  <c r="C2409" i="6" s="1"/>
  <c r="M2410" i="6"/>
  <c r="C2410" i="6" s="1"/>
  <c r="M2411" i="6"/>
  <c r="M2412" i="6"/>
  <c r="C2412" i="6" s="1"/>
  <c r="M2413" i="6"/>
  <c r="M2414" i="6"/>
  <c r="M2415" i="6"/>
  <c r="C2415" i="6" s="1"/>
  <c r="M2416" i="6"/>
  <c r="M2417" i="6"/>
  <c r="C2417" i="6" s="1"/>
  <c r="M2418" i="6"/>
  <c r="C2418" i="6" s="1"/>
  <c r="M2419" i="6"/>
  <c r="M2420" i="6"/>
  <c r="C2420" i="6" s="1"/>
  <c r="M2421" i="6"/>
  <c r="M2422" i="6"/>
  <c r="M2423" i="6"/>
  <c r="C2423" i="6" s="1"/>
  <c r="M2424" i="6"/>
  <c r="C2424" i="6" s="1"/>
  <c r="M2425" i="6"/>
  <c r="C2425" i="6" s="1"/>
  <c r="M2426" i="6"/>
  <c r="C2426" i="6" s="1"/>
  <c r="M2427" i="6"/>
  <c r="M2428" i="6"/>
  <c r="C2428" i="6" s="1"/>
  <c r="M2429" i="6"/>
  <c r="M2430" i="6"/>
  <c r="M2431" i="6"/>
  <c r="C2431" i="6" s="1"/>
  <c r="M2432" i="6"/>
  <c r="M2433" i="6"/>
  <c r="C2433" i="6" s="1"/>
  <c r="M2434" i="6"/>
  <c r="C2434" i="6" s="1"/>
  <c r="M2435" i="6"/>
  <c r="M2436" i="6"/>
  <c r="C2436" i="6" s="1"/>
  <c r="M2437" i="6"/>
  <c r="M2438" i="6"/>
  <c r="M2439" i="6"/>
  <c r="C2439" i="6" s="1"/>
  <c r="M2440" i="6"/>
  <c r="C2440" i="6" s="1"/>
  <c r="M2441" i="6"/>
  <c r="C2441" i="6" s="1"/>
  <c r="M2442" i="6"/>
  <c r="C2442" i="6" s="1"/>
  <c r="M2443" i="6"/>
  <c r="M2444" i="6"/>
  <c r="C2444" i="6" s="1"/>
  <c r="M2445" i="6"/>
  <c r="M2446" i="6"/>
  <c r="M2447" i="6"/>
  <c r="C2447" i="6" s="1"/>
  <c r="M2448" i="6"/>
  <c r="C2448" i="6" s="1"/>
  <c r="M2449" i="6"/>
  <c r="C2449" i="6" s="1"/>
  <c r="M2450" i="6"/>
  <c r="C2450" i="6" s="1"/>
  <c r="M2451" i="6"/>
  <c r="M2452" i="6"/>
  <c r="C2452" i="6" s="1"/>
  <c r="M2453" i="6"/>
  <c r="M2454" i="6"/>
  <c r="M2455" i="6"/>
  <c r="C2455" i="6" s="1"/>
  <c r="M2456" i="6"/>
  <c r="C2456" i="6" s="1"/>
  <c r="M2457" i="6"/>
  <c r="C2457" i="6" s="1"/>
  <c r="M2458" i="6"/>
  <c r="C2458" i="6" s="1"/>
  <c r="M2459" i="6"/>
  <c r="M2460" i="6"/>
  <c r="C2460" i="6" s="1"/>
  <c r="M2461" i="6"/>
  <c r="M2462" i="6"/>
  <c r="M2463" i="6"/>
  <c r="C2463" i="6" s="1"/>
  <c r="M2464" i="6"/>
  <c r="C2464" i="6" s="1"/>
  <c r="M2465" i="6"/>
  <c r="C2465" i="6" s="1"/>
  <c r="M2466" i="6"/>
  <c r="C2466" i="6" s="1"/>
  <c r="M2467" i="6"/>
  <c r="M2468" i="6"/>
  <c r="C2468" i="6" s="1"/>
  <c r="M2469" i="6"/>
  <c r="M2470" i="6"/>
  <c r="M2471" i="6"/>
  <c r="C2471" i="6" s="1"/>
  <c r="M2472" i="6"/>
  <c r="C2472" i="6" s="1"/>
  <c r="M2473" i="6"/>
  <c r="C2473" i="6" s="1"/>
  <c r="M2474" i="6"/>
  <c r="C2474" i="6" s="1"/>
  <c r="M2475" i="6"/>
  <c r="M2476" i="6"/>
  <c r="C2476" i="6" s="1"/>
  <c r="M2477" i="6"/>
  <c r="M2478" i="6"/>
  <c r="M2479" i="6"/>
  <c r="C2479" i="6" s="1"/>
  <c r="M2480" i="6"/>
  <c r="M2481" i="6"/>
  <c r="C2481" i="6" s="1"/>
  <c r="M2482" i="6"/>
  <c r="C2482" i="6" s="1"/>
  <c r="M2483" i="6"/>
  <c r="M2484" i="6"/>
  <c r="C2484" i="6" s="1"/>
  <c r="M2485" i="6"/>
  <c r="M2486" i="6"/>
  <c r="M2487" i="6"/>
  <c r="C2487" i="6" s="1"/>
  <c r="M2488" i="6"/>
  <c r="C2488" i="6" s="1"/>
  <c r="M2489" i="6"/>
  <c r="C2489" i="6" s="1"/>
  <c r="M2490" i="6"/>
  <c r="C2490" i="6" s="1"/>
  <c r="M2491" i="6"/>
  <c r="M2492" i="6"/>
  <c r="C2492" i="6" s="1"/>
  <c r="M2493" i="6"/>
  <c r="M2494" i="6"/>
  <c r="M2495" i="6"/>
  <c r="C2495" i="6" s="1"/>
  <c r="M2496" i="6"/>
  <c r="M2497" i="6"/>
  <c r="C2497" i="6" s="1"/>
  <c r="M2498" i="6"/>
  <c r="C2498" i="6" s="1"/>
  <c r="M2499" i="6"/>
  <c r="M2500" i="6"/>
  <c r="C2500" i="6" s="1"/>
  <c r="M2501" i="6"/>
  <c r="M2502" i="6"/>
  <c r="M2503" i="6"/>
  <c r="C2503" i="6" s="1"/>
  <c r="M2504" i="6"/>
  <c r="M2505" i="6"/>
  <c r="C2505" i="6" s="1"/>
  <c r="M2506" i="6"/>
  <c r="C2506" i="6" s="1"/>
  <c r="M2507" i="6"/>
  <c r="M2508" i="6"/>
  <c r="C2508" i="6" s="1"/>
  <c r="M2509" i="6"/>
  <c r="M2510" i="6"/>
  <c r="M2511" i="6"/>
  <c r="M2512" i="6"/>
  <c r="C2512" i="6" s="1"/>
  <c r="M2513" i="6"/>
  <c r="C2513" i="6" s="1"/>
  <c r="M2514" i="6"/>
  <c r="C2514" i="6" s="1"/>
  <c r="M2515" i="6"/>
  <c r="M2516" i="6"/>
  <c r="C2516" i="6" s="1"/>
  <c r="M2517" i="6"/>
  <c r="M2518" i="6"/>
  <c r="M2519" i="6"/>
  <c r="C2519" i="6" s="1"/>
  <c r="M2520" i="6"/>
  <c r="M2521" i="6"/>
  <c r="C2521" i="6" s="1"/>
  <c r="M2522" i="6"/>
  <c r="C2522" i="6" s="1"/>
  <c r="M2523" i="6"/>
  <c r="M2524" i="6"/>
  <c r="C2524" i="6" s="1"/>
  <c r="M2525" i="6"/>
  <c r="M2526" i="6"/>
  <c r="M2527" i="6"/>
  <c r="C2527" i="6" s="1"/>
  <c r="M2528" i="6"/>
  <c r="C2528" i="6" s="1"/>
  <c r="M2529" i="6"/>
  <c r="C2529" i="6" s="1"/>
  <c r="M2530" i="6"/>
  <c r="C2530" i="6" s="1"/>
  <c r="M2531" i="6"/>
  <c r="M2532" i="6"/>
  <c r="C2532" i="6" s="1"/>
  <c r="M2533" i="6"/>
  <c r="M2534" i="6"/>
  <c r="M2535" i="6"/>
  <c r="C2535" i="6" s="1"/>
  <c r="M2536" i="6"/>
  <c r="C2536" i="6" s="1"/>
  <c r="M2537" i="6"/>
  <c r="C2537" i="6" s="1"/>
  <c r="M2538" i="6"/>
  <c r="C2538" i="6" s="1"/>
  <c r="M2539" i="6"/>
  <c r="M2540" i="6"/>
  <c r="C2540" i="6" s="1"/>
  <c r="M2541" i="6"/>
  <c r="M2542" i="6"/>
  <c r="M2543" i="6"/>
  <c r="C2543" i="6" s="1"/>
  <c r="M2544" i="6"/>
  <c r="M2545" i="6"/>
  <c r="C2545" i="6" s="1"/>
  <c r="M2546" i="6"/>
  <c r="C2546" i="6" s="1"/>
  <c r="M2547" i="6"/>
  <c r="M2548" i="6"/>
  <c r="C2548" i="6" s="1"/>
  <c r="M2549" i="6"/>
  <c r="M2550" i="6"/>
  <c r="M2551" i="6"/>
  <c r="C2551" i="6" s="1"/>
  <c r="M2552" i="6"/>
  <c r="C2552" i="6" s="1"/>
  <c r="M2553" i="6"/>
  <c r="C2553" i="6" s="1"/>
  <c r="M2554" i="6"/>
  <c r="C2554" i="6" s="1"/>
  <c r="M2555" i="6"/>
  <c r="M2556" i="6"/>
  <c r="C2556" i="6" s="1"/>
  <c r="M2557" i="6"/>
  <c r="M2558" i="6"/>
  <c r="M2559" i="6"/>
  <c r="C2559" i="6" s="1"/>
  <c r="M2560" i="6"/>
  <c r="M2561" i="6"/>
  <c r="C2561" i="6" s="1"/>
  <c r="M2562" i="6"/>
  <c r="C2562" i="6" s="1"/>
  <c r="M2563" i="6"/>
  <c r="M2564" i="6"/>
  <c r="C2564" i="6" s="1"/>
  <c r="M2565" i="6"/>
  <c r="M2566" i="6"/>
  <c r="M2567" i="6"/>
  <c r="C2567" i="6" s="1"/>
  <c r="M2568" i="6"/>
  <c r="M2569" i="6"/>
  <c r="C2569" i="6" s="1"/>
  <c r="M2570" i="6"/>
  <c r="C2570" i="6" s="1"/>
  <c r="M2571" i="6"/>
  <c r="M2572" i="6"/>
  <c r="C2572" i="6" s="1"/>
  <c r="M2573" i="6"/>
  <c r="M2574" i="6"/>
  <c r="M2575" i="6"/>
  <c r="C2575" i="6" s="1"/>
  <c r="M2576" i="6"/>
  <c r="C2576" i="6" s="1"/>
  <c r="M2577" i="6"/>
  <c r="C2577" i="6" s="1"/>
  <c r="M2578" i="6"/>
  <c r="C2578" i="6" s="1"/>
  <c r="M2579" i="6"/>
  <c r="M2580" i="6"/>
  <c r="C2580" i="6" s="1"/>
  <c r="M2581" i="6"/>
  <c r="M2582" i="6"/>
  <c r="M2583" i="6"/>
  <c r="C2583" i="6" s="1"/>
  <c r="M2584" i="6"/>
  <c r="M2585" i="6"/>
  <c r="C2585" i="6" s="1"/>
  <c r="M2586" i="6"/>
  <c r="C2586" i="6" s="1"/>
  <c r="M2587" i="6"/>
  <c r="M2588" i="6"/>
  <c r="C2588" i="6" s="1"/>
  <c r="M2589" i="6"/>
  <c r="M2590" i="6"/>
  <c r="M2591" i="6"/>
  <c r="C2591" i="6" s="1"/>
  <c r="M2592" i="6"/>
  <c r="C2592" i="6" s="1"/>
  <c r="M2593" i="6"/>
  <c r="C2593" i="6" s="1"/>
  <c r="M2594" i="6"/>
  <c r="C2594" i="6" s="1"/>
  <c r="M2595" i="6"/>
  <c r="M2596" i="6"/>
  <c r="C2596" i="6" s="1"/>
  <c r="M2597" i="6"/>
  <c r="M2598" i="6"/>
  <c r="M2599" i="6"/>
  <c r="C2599" i="6" s="1"/>
  <c r="M2600" i="6"/>
  <c r="C2600" i="6" s="1"/>
  <c r="M2601" i="6"/>
  <c r="C2601" i="6" s="1"/>
  <c r="M2602" i="6"/>
  <c r="C2602" i="6" s="1"/>
  <c r="M2603" i="6"/>
  <c r="M2604" i="6"/>
  <c r="C2604" i="6" s="1"/>
  <c r="M2605" i="6"/>
  <c r="M2606" i="6"/>
  <c r="M2607" i="6"/>
  <c r="C2607" i="6" s="1"/>
  <c r="M2608" i="6"/>
  <c r="C2608" i="6" s="1"/>
  <c r="M2609" i="6"/>
  <c r="C2609" i="6" s="1"/>
  <c r="M2610" i="6"/>
  <c r="C2610" i="6" s="1"/>
  <c r="M2611" i="6"/>
  <c r="M2612" i="6"/>
  <c r="C2612" i="6" s="1"/>
  <c r="M2613" i="6"/>
  <c r="M2614" i="6"/>
  <c r="M2615" i="6"/>
  <c r="C2615" i="6" s="1"/>
  <c r="M2616" i="6"/>
  <c r="M2617" i="6"/>
  <c r="C2617" i="6" s="1"/>
  <c r="M2618" i="6"/>
  <c r="C2618" i="6" s="1"/>
  <c r="M2619" i="6"/>
  <c r="M2620" i="6"/>
  <c r="C2620" i="6" s="1"/>
  <c r="M2621" i="6"/>
  <c r="M2622" i="6"/>
  <c r="M2623" i="6"/>
  <c r="C2623" i="6" s="1"/>
  <c r="M2624" i="6"/>
  <c r="C2624" i="6" s="1"/>
  <c r="M2625" i="6"/>
  <c r="C2625" i="6" s="1"/>
  <c r="M2626" i="6"/>
  <c r="C2626" i="6" s="1"/>
  <c r="M2627" i="6"/>
  <c r="M2628" i="6"/>
  <c r="C2628" i="6" s="1"/>
  <c r="M2629" i="6"/>
  <c r="M2630" i="6"/>
  <c r="M2631" i="6"/>
  <c r="C2631" i="6" s="1"/>
  <c r="M2632" i="6"/>
  <c r="C2632" i="6" s="1"/>
  <c r="M2633" i="6"/>
  <c r="C2633" i="6" s="1"/>
  <c r="M2634" i="6"/>
  <c r="C2634" i="6" s="1"/>
  <c r="M2635" i="6"/>
  <c r="M2636" i="6"/>
  <c r="C2636" i="6" s="1"/>
  <c r="M2637" i="6"/>
  <c r="M2638" i="6"/>
  <c r="M2639" i="6"/>
  <c r="C2639" i="6" s="1"/>
  <c r="M2640" i="6"/>
  <c r="M2641" i="6"/>
  <c r="C2641" i="6" s="1"/>
  <c r="M2642" i="6"/>
  <c r="C2642" i="6" s="1"/>
  <c r="M2643" i="6"/>
  <c r="M2644" i="6"/>
  <c r="C2644" i="6" s="1"/>
  <c r="M2645" i="6"/>
  <c r="M2646" i="6"/>
  <c r="M2647" i="6"/>
  <c r="C2647" i="6" s="1"/>
  <c r="M2648" i="6"/>
  <c r="M2649" i="6"/>
  <c r="C2649" i="6" s="1"/>
  <c r="M2650" i="6"/>
  <c r="C2650" i="6" s="1"/>
  <c r="M2651" i="6"/>
  <c r="M2652" i="6"/>
  <c r="C2652" i="6" s="1"/>
  <c r="M2653" i="6"/>
  <c r="M2654" i="6"/>
  <c r="M2655" i="6"/>
  <c r="C2655" i="6" s="1"/>
  <c r="M2656" i="6"/>
  <c r="M2657" i="6"/>
  <c r="C2657" i="6" s="1"/>
  <c r="M2658" i="6"/>
  <c r="C2658" i="6" s="1"/>
  <c r="M2659" i="6"/>
  <c r="M2660" i="6"/>
  <c r="C2660" i="6" s="1"/>
  <c r="M2661" i="6"/>
  <c r="M2662" i="6"/>
  <c r="M2663" i="6"/>
  <c r="C2663" i="6" s="1"/>
  <c r="M2664" i="6"/>
  <c r="M2665" i="6"/>
  <c r="C2665" i="6" s="1"/>
  <c r="M2666" i="6"/>
  <c r="C2666" i="6" s="1"/>
  <c r="M2667" i="6"/>
  <c r="M2668" i="6"/>
  <c r="C2668" i="6" s="1"/>
  <c r="M2669" i="6"/>
  <c r="M2670" i="6"/>
  <c r="M2671" i="6"/>
  <c r="C2671" i="6" s="1"/>
  <c r="M2672" i="6"/>
  <c r="M2673" i="6"/>
  <c r="C2673" i="6" s="1"/>
  <c r="M2674" i="6"/>
  <c r="C2674" i="6" s="1"/>
  <c r="M2675" i="6"/>
  <c r="M2676" i="6"/>
  <c r="C2676" i="6" s="1"/>
  <c r="M2677" i="6"/>
  <c r="M2678" i="6"/>
  <c r="M2679" i="6"/>
  <c r="C2679" i="6" s="1"/>
  <c r="M2680" i="6"/>
  <c r="M2681" i="6"/>
  <c r="C2681" i="6" s="1"/>
  <c r="M2682" i="6"/>
  <c r="C2682" i="6" s="1"/>
  <c r="M2683" i="6"/>
  <c r="M2684" i="6"/>
  <c r="C2684" i="6" s="1"/>
  <c r="M2685" i="6"/>
  <c r="M2686" i="6"/>
  <c r="M2687" i="6"/>
  <c r="C2687" i="6" s="1"/>
  <c r="M2688" i="6"/>
  <c r="M2689" i="6"/>
  <c r="C2689" i="6" s="1"/>
  <c r="M2690" i="6"/>
  <c r="C2690" i="6" s="1"/>
  <c r="M2691" i="6"/>
  <c r="M2692" i="6"/>
  <c r="C2692" i="6" s="1"/>
  <c r="M2693" i="6"/>
  <c r="M2694" i="6"/>
  <c r="M2695" i="6"/>
  <c r="C2695" i="6" s="1"/>
  <c r="M2696" i="6"/>
  <c r="M2697" i="6"/>
  <c r="C2697" i="6" s="1"/>
  <c r="M2698" i="6"/>
  <c r="C2698" i="6" s="1"/>
  <c r="M2699" i="6"/>
  <c r="M2700" i="6"/>
  <c r="C2700" i="6" s="1"/>
  <c r="M2701" i="6"/>
  <c r="M2702" i="6"/>
  <c r="M2703" i="6"/>
  <c r="C2703" i="6" s="1"/>
  <c r="M2704" i="6"/>
  <c r="M2705" i="6"/>
  <c r="C2705" i="6" s="1"/>
  <c r="M2706" i="6"/>
  <c r="C2706" i="6" s="1"/>
  <c r="M2707" i="6"/>
  <c r="M2708" i="6"/>
  <c r="C2708" i="6" s="1"/>
  <c r="M2709" i="6"/>
  <c r="M2710" i="6"/>
  <c r="M2711" i="6"/>
  <c r="C2711" i="6" s="1"/>
  <c r="M2712" i="6"/>
  <c r="M2713" i="6"/>
  <c r="C2713" i="6" s="1"/>
  <c r="M2714" i="6"/>
  <c r="C2714" i="6" s="1"/>
  <c r="M2715" i="6"/>
  <c r="M2716" i="6"/>
  <c r="C2716" i="6" s="1"/>
  <c r="M2717" i="6"/>
  <c r="M2718" i="6"/>
  <c r="M2719" i="6"/>
  <c r="C2719" i="6" s="1"/>
  <c r="M2720" i="6"/>
  <c r="M2721" i="6"/>
  <c r="C2721" i="6" s="1"/>
  <c r="M2722" i="6"/>
  <c r="C2722" i="6" s="1"/>
  <c r="M2723" i="6"/>
  <c r="M2724" i="6"/>
  <c r="C2724" i="6" s="1"/>
  <c r="M2725" i="6"/>
  <c r="M2726" i="6"/>
  <c r="M2727" i="6"/>
  <c r="C2727" i="6" s="1"/>
  <c r="M2728" i="6"/>
  <c r="M2729" i="6"/>
  <c r="C2729" i="6" s="1"/>
  <c r="M2730" i="6"/>
  <c r="C2730" i="6" s="1"/>
  <c r="M2731" i="6"/>
  <c r="M2732" i="6"/>
  <c r="C2732" i="6" s="1"/>
  <c r="M2733" i="6"/>
  <c r="M2734" i="6"/>
  <c r="M2735" i="6"/>
  <c r="C2735" i="6" s="1"/>
  <c r="M2736" i="6"/>
  <c r="M2737" i="6"/>
  <c r="C2737" i="6" s="1"/>
  <c r="M2738" i="6"/>
  <c r="C2738" i="6" s="1"/>
  <c r="M2739" i="6"/>
  <c r="M2740" i="6"/>
  <c r="C2740" i="6" s="1"/>
  <c r="M2741" i="6"/>
  <c r="M2742" i="6"/>
  <c r="M2743" i="6"/>
  <c r="C2743" i="6" s="1"/>
  <c r="M2744" i="6"/>
  <c r="M2745" i="6"/>
  <c r="C2745" i="6" s="1"/>
  <c r="M2746" i="6"/>
  <c r="M2747" i="6"/>
  <c r="M2748" i="6"/>
  <c r="C2748" i="6" s="1"/>
  <c r="M2749" i="6"/>
  <c r="M2750" i="6"/>
  <c r="M2751" i="6"/>
  <c r="C2751" i="6" s="1"/>
  <c r="M2752" i="6"/>
  <c r="M2753" i="6"/>
  <c r="C2753" i="6" s="1"/>
  <c r="M2754" i="6"/>
  <c r="C2754" i="6" s="1"/>
  <c r="M2755" i="6"/>
  <c r="M2756" i="6"/>
  <c r="C2756" i="6" s="1"/>
  <c r="M2757" i="6"/>
  <c r="M2758" i="6"/>
  <c r="M2759" i="6"/>
  <c r="C2759" i="6" s="1"/>
  <c r="M2760" i="6"/>
  <c r="M2761" i="6"/>
  <c r="C2761" i="6" s="1"/>
  <c r="M2762" i="6"/>
  <c r="C2762" i="6" s="1"/>
  <c r="M2763" i="6"/>
  <c r="M2764" i="6"/>
  <c r="C2764" i="6" s="1"/>
  <c r="M2765" i="6"/>
  <c r="M2766" i="6"/>
  <c r="M2767" i="6"/>
  <c r="M2768" i="6"/>
  <c r="M2769" i="6"/>
  <c r="C2769" i="6" s="1"/>
  <c r="M2770" i="6"/>
  <c r="C2770" i="6" s="1"/>
  <c r="M2771" i="6"/>
  <c r="M2772" i="6"/>
  <c r="C2772" i="6" s="1"/>
  <c r="M2773" i="6"/>
  <c r="M2774" i="6"/>
  <c r="M2775" i="6"/>
  <c r="C2775" i="6" s="1"/>
  <c r="M2776" i="6"/>
  <c r="M2777" i="6"/>
  <c r="C2777" i="6" s="1"/>
  <c r="M2778" i="6"/>
  <c r="C2778" i="6" s="1"/>
  <c r="M2779" i="6"/>
  <c r="M2780" i="6"/>
  <c r="C2780" i="6" s="1"/>
  <c r="M2781" i="6"/>
  <c r="M2782" i="6"/>
  <c r="M2783" i="6"/>
  <c r="C2783" i="6" s="1"/>
  <c r="M2784" i="6"/>
  <c r="M2785" i="6"/>
  <c r="C2785" i="6" s="1"/>
  <c r="M2786" i="6"/>
  <c r="C2786" i="6" s="1"/>
  <c r="M2787" i="6"/>
  <c r="M2788" i="6"/>
  <c r="C2788" i="6" s="1"/>
  <c r="M2789" i="6"/>
  <c r="M2790" i="6"/>
  <c r="M2791" i="6"/>
  <c r="C2791" i="6" s="1"/>
  <c r="M2792" i="6"/>
  <c r="M2793" i="6"/>
  <c r="C2793" i="6" s="1"/>
  <c r="M2794" i="6"/>
  <c r="C2794" i="6" s="1"/>
  <c r="M2795" i="6"/>
  <c r="M2796" i="6"/>
  <c r="C2796" i="6" s="1"/>
  <c r="M2797" i="6"/>
  <c r="M2798" i="6"/>
  <c r="M2799" i="6"/>
  <c r="C2799" i="6" s="1"/>
  <c r="M2800" i="6"/>
  <c r="M2801" i="6"/>
  <c r="C2801" i="6" s="1"/>
  <c r="M2802" i="6"/>
  <c r="C2802" i="6" s="1"/>
  <c r="M2803" i="6"/>
  <c r="M2804" i="6"/>
  <c r="C2804" i="6" s="1"/>
  <c r="M2805" i="6"/>
  <c r="M2806" i="6"/>
  <c r="M2807" i="6"/>
  <c r="C2807" i="6" s="1"/>
  <c r="M2808" i="6"/>
  <c r="M2809" i="6"/>
  <c r="C2809" i="6" s="1"/>
  <c r="M2810" i="6"/>
  <c r="C2810" i="6" s="1"/>
  <c r="M2811" i="6"/>
  <c r="M2812" i="6"/>
  <c r="C2812" i="6" s="1"/>
  <c r="M2813" i="6"/>
  <c r="M2814" i="6"/>
  <c r="M2815" i="6"/>
  <c r="C2815" i="6" s="1"/>
  <c r="M2816" i="6"/>
  <c r="M2817" i="6"/>
  <c r="C2817" i="6" s="1"/>
  <c r="M2818" i="6"/>
  <c r="C2818" i="6" s="1"/>
  <c r="M2819" i="6"/>
  <c r="M2820" i="6"/>
  <c r="C2820" i="6" s="1"/>
  <c r="M2821" i="6"/>
  <c r="M2822" i="6"/>
  <c r="M2823" i="6"/>
  <c r="C2823" i="6" s="1"/>
  <c r="M2824" i="6"/>
  <c r="M2825" i="6"/>
  <c r="C2825" i="6" s="1"/>
  <c r="M2826" i="6"/>
  <c r="C2826" i="6" s="1"/>
  <c r="M2827" i="6"/>
  <c r="M2828" i="6"/>
  <c r="C2828" i="6" s="1"/>
  <c r="M2829" i="6"/>
  <c r="M2830" i="6"/>
  <c r="M2831" i="6"/>
  <c r="C2831" i="6" s="1"/>
  <c r="M2832" i="6"/>
  <c r="M2833" i="6"/>
  <c r="C2833" i="6" s="1"/>
  <c r="M2834" i="6"/>
  <c r="C2834" i="6" s="1"/>
  <c r="M2835" i="6"/>
  <c r="M2836" i="6"/>
  <c r="M2837" i="6"/>
  <c r="M2838" i="6"/>
  <c r="M2839" i="6"/>
  <c r="C2839" i="6" s="1"/>
  <c r="M2840" i="6"/>
  <c r="M2841" i="6"/>
  <c r="C2841" i="6" s="1"/>
  <c r="M2842" i="6"/>
  <c r="M2843" i="6"/>
  <c r="M2844" i="6"/>
  <c r="C2844" i="6" s="1"/>
  <c r="M2845" i="6"/>
  <c r="M2846" i="6"/>
  <c r="M2847" i="6"/>
  <c r="C2847" i="6" s="1"/>
  <c r="M2848" i="6"/>
  <c r="M2849" i="6"/>
  <c r="C2849" i="6" s="1"/>
  <c r="M2850" i="6"/>
  <c r="C2850" i="6" s="1"/>
  <c r="M2851" i="6"/>
  <c r="M2852" i="6"/>
  <c r="C2852" i="6" s="1"/>
  <c r="M2853" i="6"/>
  <c r="M2854" i="6"/>
  <c r="M2855" i="6"/>
  <c r="C2855" i="6" s="1"/>
  <c r="M2856" i="6"/>
  <c r="M2857" i="6"/>
  <c r="C2857" i="6" s="1"/>
  <c r="M2858" i="6"/>
  <c r="C2858" i="6" s="1"/>
  <c r="M2859" i="6"/>
  <c r="M2860" i="6"/>
  <c r="C2860" i="6" s="1"/>
  <c r="M2861" i="6"/>
  <c r="M2862" i="6"/>
  <c r="M2863" i="6"/>
  <c r="C2863" i="6" s="1"/>
  <c r="M2864" i="6"/>
  <c r="M2865" i="6"/>
  <c r="C2865" i="6" s="1"/>
  <c r="M2866" i="6"/>
  <c r="C2866" i="6" s="1"/>
  <c r="M2867" i="6"/>
  <c r="M2868" i="6"/>
  <c r="C2868" i="6" s="1"/>
  <c r="M2869" i="6"/>
  <c r="M2870" i="6"/>
  <c r="M2871" i="6"/>
  <c r="C2871" i="6" s="1"/>
  <c r="M2872" i="6"/>
  <c r="M2873" i="6"/>
  <c r="C2873" i="6" s="1"/>
  <c r="M2874" i="6"/>
  <c r="C2874" i="6" s="1"/>
  <c r="M2875" i="6"/>
  <c r="M2876" i="6"/>
  <c r="C2876" i="6" s="1"/>
  <c r="M2877" i="6"/>
  <c r="M2878" i="6"/>
  <c r="M2879" i="6"/>
  <c r="C2879" i="6" s="1"/>
  <c r="M2880" i="6"/>
  <c r="M2881" i="6"/>
  <c r="C2881" i="6" s="1"/>
  <c r="M2882" i="6"/>
  <c r="M2883" i="6"/>
  <c r="M2884" i="6"/>
  <c r="C2884" i="6" s="1"/>
  <c r="M2885" i="6"/>
  <c r="M2886" i="6"/>
  <c r="M2887" i="6"/>
  <c r="C2887" i="6" s="1"/>
  <c r="M2888" i="6"/>
  <c r="M2889" i="6"/>
  <c r="C2889" i="6" s="1"/>
  <c r="M2890" i="6"/>
  <c r="C2890" i="6" s="1"/>
  <c r="M2891" i="6"/>
  <c r="M2892" i="6"/>
  <c r="C2892" i="6" s="1"/>
  <c r="M2893" i="6"/>
  <c r="M2894" i="6"/>
  <c r="M2895" i="6"/>
  <c r="C2895" i="6" s="1"/>
  <c r="M2896" i="6"/>
  <c r="M2897" i="6"/>
  <c r="C2897" i="6" s="1"/>
  <c r="M2898" i="6"/>
  <c r="C2898" i="6" s="1"/>
  <c r="M2899" i="6"/>
  <c r="M2900" i="6"/>
  <c r="C2900" i="6" s="1"/>
  <c r="M2901" i="6"/>
  <c r="M2902" i="6"/>
  <c r="M2903" i="6"/>
  <c r="C2903" i="6" s="1"/>
  <c r="M2904" i="6"/>
  <c r="M2905" i="6"/>
  <c r="C2905" i="6" s="1"/>
  <c r="M2906" i="6"/>
  <c r="C2906" i="6" s="1"/>
  <c r="M2907" i="6"/>
  <c r="M2908" i="6"/>
  <c r="C2908" i="6" s="1"/>
  <c r="M2909" i="6"/>
  <c r="M2910" i="6"/>
  <c r="M2911" i="6"/>
  <c r="C2911" i="6" s="1"/>
  <c r="M2912" i="6"/>
  <c r="M2913" i="6"/>
  <c r="C2913" i="6" s="1"/>
  <c r="M2914" i="6"/>
  <c r="C2914" i="6" s="1"/>
  <c r="M2915" i="6"/>
  <c r="M2916" i="6"/>
  <c r="C2916" i="6" s="1"/>
  <c r="M2917" i="6"/>
  <c r="M2918" i="6"/>
  <c r="M2919" i="6"/>
  <c r="C2919" i="6" s="1"/>
  <c r="M2920" i="6"/>
  <c r="M2921" i="6"/>
  <c r="C2921" i="6" s="1"/>
  <c r="M2922" i="6"/>
  <c r="C2922" i="6" s="1"/>
  <c r="M2923" i="6"/>
  <c r="M2924" i="6"/>
  <c r="C2924" i="6" s="1"/>
  <c r="M2925" i="6"/>
  <c r="M2926" i="6"/>
  <c r="M2927" i="6"/>
  <c r="C2927" i="6" s="1"/>
  <c r="M2928" i="6"/>
  <c r="M2929" i="6"/>
  <c r="C2929" i="6" s="1"/>
  <c r="M2930" i="6"/>
  <c r="C2930" i="6" s="1"/>
  <c r="M2931" i="6"/>
  <c r="M2932" i="6"/>
  <c r="C2932" i="6" s="1"/>
  <c r="M2933" i="6"/>
  <c r="M2934" i="6"/>
  <c r="M2935" i="6"/>
  <c r="C2935" i="6" s="1"/>
  <c r="M2936" i="6"/>
  <c r="M2937" i="6"/>
  <c r="C2937" i="6" s="1"/>
  <c r="M2938" i="6"/>
  <c r="C2938" i="6" s="1"/>
  <c r="M2939" i="6"/>
  <c r="M2940" i="6"/>
  <c r="C2940" i="6" s="1"/>
  <c r="M2941" i="6"/>
  <c r="M2942" i="6"/>
  <c r="M2943" i="6"/>
  <c r="C2943" i="6" s="1"/>
  <c r="M2944" i="6"/>
  <c r="M2945" i="6"/>
  <c r="C2945" i="6" s="1"/>
  <c r="M2946" i="6"/>
  <c r="C2946" i="6" s="1"/>
  <c r="M2947" i="6"/>
  <c r="M2948" i="6"/>
  <c r="C2948" i="6" s="1"/>
  <c r="M2949" i="6"/>
  <c r="M2950" i="6"/>
  <c r="M2951" i="6"/>
  <c r="C2951" i="6" s="1"/>
  <c r="M2952" i="6"/>
  <c r="M2953" i="6"/>
  <c r="C2953" i="6" s="1"/>
  <c r="M2954" i="6"/>
  <c r="C2954" i="6" s="1"/>
  <c r="M2955" i="6"/>
  <c r="M2956" i="6"/>
  <c r="C2956" i="6" s="1"/>
  <c r="M2957" i="6"/>
  <c r="M2958" i="6"/>
  <c r="M2959" i="6"/>
  <c r="C2959" i="6" s="1"/>
  <c r="M2960" i="6"/>
  <c r="M2961" i="6"/>
  <c r="C2961" i="6" s="1"/>
  <c r="M2962" i="6"/>
  <c r="C2962" i="6" s="1"/>
  <c r="M2963" i="6"/>
  <c r="M2964" i="6"/>
  <c r="C2964" i="6" s="1"/>
  <c r="M2965" i="6"/>
  <c r="M2966" i="6"/>
  <c r="M2967" i="6"/>
  <c r="C2967" i="6" s="1"/>
  <c r="M2968" i="6"/>
  <c r="M2969" i="6"/>
  <c r="C2969" i="6" s="1"/>
  <c r="M2970" i="6"/>
  <c r="C2970" i="6" s="1"/>
  <c r="M2971" i="6"/>
  <c r="M2972" i="6"/>
  <c r="C2972" i="6" s="1"/>
  <c r="M2973" i="6"/>
  <c r="M2974" i="6"/>
  <c r="M2975" i="6"/>
  <c r="C2975" i="6" s="1"/>
  <c r="M2976" i="6"/>
  <c r="C2976" i="6" s="1"/>
  <c r="M2977" i="6"/>
  <c r="C2977" i="6" s="1"/>
  <c r="M2978" i="6"/>
  <c r="C2978" i="6" s="1"/>
  <c r="M2979" i="6"/>
  <c r="M2980" i="6"/>
  <c r="C2980" i="6" s="1"/>
  <c r="M2981" i="6"/>
  <c r="M2982" i="6"/>
  <c r="M2983" i="6"/>
  <c r="C2983" i="6" s="1"/>
  <c r="M2984" i="6"/>
  <c r="C2984" i="6" s="1"/>
  <c r="M2985" i="6"/>
  <c r="C2985" i="6" s="1"/>
  <c r="M2986" i="6"/>
  <c r="C2986" i="6" s="1"/>
  <c r="M2987" i="6"/>
  <c r="M2988" i="6"/>
  <c r="C2988" i="6" s="1"/>
  <c r="M2989" i="6"/>
  <c r="M2990" i="6"/>
  <c r="M2991" i="6"/>
  <c r="C2991" i="6" s="1"/>
  <c r="M2992" i="6"/>
  <c r="M2993" i="6"/>
  <c r="C2993" i="6" s="1"/>
  <c r="M2994" i="6"/>
  <c r="C2994" i="6" s="1"/>
  <c r="M2995" i="6"/>
  <c r="M2996" i="6"/>
  <c r="C2996" i="6" s="1"/>
  <c r="M2997" i="6"/>
  <c r="M2998" i="6"/>
  <c r="M2999" i="6"/>
  <c r="C2999" i="6" s="1"/>
  <c r="M3000" i="6"/>
  <c r="C3000" i="6" s="1"/>
  <c r="M3001" i="6"/>
  <c r="C3001" i="6" s="1"/>
  <c r="M3002" i="6"/>
  <c r="C3002" i="6" s="1"/>
  <c r="M3003" i="6"/>
  <c r="M3004" i="6"/>
  <c r="C3004" i="6" s="1"/>
  <c r="M3005" i="6"/>
  <c r="M3006" i="6"/>
  <c r="M3007" i="6"/>
  <c r="C3007" i="6" s="1"/>
  <c r="M3008" i="6"/>
  <c r="C3008" i="6" s="1"/>
  <c r="M3009" i="6"/>
  <c r="C3009" i="6" s="1"/>
  <c r="M3010" i="6"/>
  <c r="C3010" i="6" s="1"/>
  <c r="M3011" i="6"/>
  <c r="M3012" i="6"/>
  <c r="C3012" i="6" s="1"/>
  <c r="M3013" i="6"/>
  <c r="M3014" i="6"/>
  <c r="M3015" i="6"/>
  <c r="C3015" i="6" s="1"/>
  <c r="M3016" i="6"/>
  <c r="C3016" i="6" s="1"/>
  <c r="M3017" i="6"/>
  <c r="C3017" i="6" s="1"/>
  <c r="M3018" i="6"/>
  <c r="C3018" i="6" s="1"/>
  <c r="M3019" i="6"/>
  <c r="M3020" i="6"/>
  <c r="C3020" i="6" s="1"/>
  <c r="M3021" i="6"/>
  <c r="M3022" i="6"/>
  <c r="M3023" i="6"/>
  <c r="C3023" i="6" s="1"/>
  <c r="M3024" i="6"/>
  <c r="C3024" i="6" s="1"/>
  <c r="M3025" i="6"/>
  <c r="C3025" i="6" s="1"/>
  <c r="M3026" i="6"/>
  <c r="C3026" i="6" s="1"/>
  <c r="M3027" i="6"/>
  <c r="M3028" i="6"/>
  <c r="C3028" i="6" s="1"/>
  <c r="M3029" i="6"/>
  <c r="M3030" i="6"/>
  <c r="M3031" i="6"/>
  <c r="C3031" i="6" s="1"/>
  <c r="M3032" i="6"/>
  <c r="C3032" i="6" s="1"/>
  <c r="M3033" i="6"/>
  <c r="C3033" i="6" s="1"/>
  <c r="M3034" i="6"/>
  <c r="C3034" i="6" s="1"/>
  <c r="M3035" i="6"/>
  <c r="M3036" i="6"/>
  <c r="C3036" i="6" s="1"/>
  <c r="M3037" i="6"/>
  <c r="M3038" i="6"/>
  <c r="M3039" i="6"/>
  <c r="M3040" i="6"/>
  <c r="C3040" i="6" s="1"/>
  <c r="M3041" i="6"/>
  <c r="C3041" i="6" s="1"/>
  <c r="M3042" i="6"/>
  <c r="C3042" i="6" s="1"/>
  <c r="M3043" i="6"/>
  <c r="M3044" i="6"/>
  <c r="C3044" i="6" s="1"/>
  <c r="M3045" i="6"/>
  <c r="M3046" i="6"/>
  <c r="M3047" i="6"/>
  <c r="C3047" i="6" s="1"/>
  <c r="M3048" i="6"/>
  <c r="C3048" i="6" s="1"/>
  <c r="M3049" i="6"/>
  <c r="C3049" i="6" s="1"/>
  <c r="M3050" i="6"/>
  <c r="C3050" i="6" s="1"/>
  <c r="M3051" i="6"/>
  <c r="M3052" i="6"/>
  <c r="C3052" i="6" s="1"/>
  <c r="M3053" i="6"/>
  <c r="M3054" i="6"/>
  <c r="M3055" i="6"/>
  <c r="C3055" i="6" s="1"/>
  <c r="M3056" i="6"/>
  <c r="C3056" i="6" s="1"/>
  <c r="M3057" i="6"/>
  <c r="C3057" i="6" s="1"/>
  <c r="M3058" i="6"/>
  <c r="C3058" i="6" s="1"/>
  <c r="M3059" i="6"/>
  <c r="M3060" i="6"/>
  <c r="C3060" i="6" s="1"/>
  <c r="M3061" i="6"/>
  <c r="M3062" i="6"/>
  <c r="M3063" i="6"/>
  <c r="C3063" i="6" s="1"/>
  <c r="M3064" i="6"/>
  <c r="C3064" i="6" s="1"/>
  <c r="M3065" i="6"/>
  <c r="C3065" i="6" s="1"/>
  <c r="M3066" i="6"/>
  <c r="M3067" i="6"/>
  <c r="M3068" i="6"/>
  <c r="C3068" i="6" s="1"/>
  <c r="M3069" i="6"/>
  <c r="M3070" i="6"/>
  <c r="M3071" i="6"/>
  <c r="C3071" i="6" s="1"/>
  <c r="M3072" i="6"/>
  <c r="C3072" i="6" s="1"/>
  <c r="M3073" i="6"/>
  <c r="C3073" i="6" s="1"/>
  <c r="M3074" i="6"/>
  <c r="C3074" i="6" s="1"/>
  <c r="M3075" i="6"/>
  <c r="M3076" i="6"/>
  <c r="C3076" i="6" s="1"/>
  <c r="M3077" i="6"/>
  <c r="M3078" i="6"/>
  <c r="M3079" i="6"/>
  <c r="C3079" i="6" s="1"/>
  <c r="M3080" i="6"/>
  <c r="C3080" i="6" s="1"/>
  <c r="M3081" i="6"/>
  <c r="C3081" i="6" s="1"/>
  <c r="M3082" i="6"/>
  <c r="C3082" i="6" s="1"/>
  <c r="M3083" i="6"/>
  <c r="M3084" i="6"/>
  <c r="C3084" i="6" s="1"/>
  <c r="M3085" i="6"/>
  <c r="M3086" i="6"/>
  <c r="M3087" i="6"/>
  <c r="C3087" i="6" s="1"/>
  <c r="M3088" i="6"/>
  <c r="C3088" i="6" s="1"/>
  <c r="M3089" i="6"/>
  <c r="C3089" i="6" s="1"/>
  <c r="M3090" i="6"/>
  <c r="C3090" i="6" s="1"/>
  <c r="M3091" i="6"/>
  <c r="M3092" i="6"/>
  <c r="C3092" i="6" s="1"/>
  <c r="M3093" i="6"/>
  <c r="M3094" i="6"/>
  <c r="M3095" i="6"/>
  <c r="C3095" i="6" s="1"/>
  <c r="M3096" i="6"/>
  <c r="C3096" i="6" s="1"/>
  <c r="M3097" i="6"/>
  <c r="C3097" i="6" s="1"/>
  <c r="M3098" i="6"/>
  <c r="C3098" i="6" s="1"/>
  <c r="M3099" i="6"/>
  <c r="M3100" i="6"/>
  <c r="C3100" i="6" s="1"/>
  <c r="M3101" i="6"/>
  <c r="M3102" i="6"/>
  <c r="M3103" i="6"/>
  <c r="C3103" i="6" s="1"/>
  <c r="M3104" i="6"/>
  <c r="C3104" i="6" s="1"/>
  <c r="M3105" i="6"/>
  <c r="C3105" i="6" s="1"/>
  <c r="M3106" i="6"/>
  <c r="C3106" i="6" s="1"/>
  <c r="M3107" i="6"/>
  <c r="M3108" i="6"/>
  <c r="M3109" i="6"/>
  <c r="M3110" i="6"/>
  <c r="M3111" i="6"/>
  <c r="C3111" i="6" s="1"/>
  <c r="M3112" i="6"/>
  <c r="C3112" i="6" s="1"/>
  <c r="M3113" i="6"/>
  <c r="C3113" i="6" s="1"/>
  <c r="M3114" i="6"/>
  <c r="C3114" i="6" s="1"/>
  <c r="M3115" i="6"/>
  <c r="M3116" i="6"/>
  <c r="M3117" i="6"/>
  <c r="M3118" i="6"/>
  <c r="M3119" i="6"/>
  <c r="C3119" i="6" s="1"/>
  <c r="M3120" i="6"/>
  <c r="C3120" i="6" s="1"/>
  <c r="M3121" i="6"/>
  <c r="C3121" i="6" s="1"/>
  <c r="M3122" i="6"/>
  <c r="C3122" i="6" s="1"/>
  <c r="M3123" i="6"/>
  <c r="M3124" i="6"/>
  <c r="C3124" i="6" s="1"/>
  <c r="M3125" i="6"/>
  <c r="M3126" i="6"/>
  <c r="M3127" i="6"/>
  <c r="C3127" i="6" s="1"/>
  <c r="M3128" i="6"/>
  <c r="M3129" i="6"/>
  <c r="C3129" i="6" s="1"/>
  <c r="M3130" i="6"/>
  <c r="C3130" i="6" s="1"/>
  <c r="M3131" i="6"/>
  <c r="M3132" i="6"/>
  <c r="C3132" i="6" s="1"/>
  <c r="M3133" i="6"/>
  <c r="M3134" i="6"/>
  <c r="M3135" i="6"/>
  <c r="M3136" i="6"/>
  <c r="C3136" i="6" s="1"/>
  <c r="M3137" i="6"/>
  <c r="C3137" i="6" s="1"/>
  <c r="M3138" i="6"/>
  <c r="C3138" i="6" s="1"/>
  <c r="M3139" i="6"/>
  <c r="M3140" i="6"/>
  <c r="C3140" i="6" s="1"/>
  <c r="M3141" i="6"/>
  <c r="M3142" i="6"/>
  <c r="M3143" i="6"/>
  <c r="M3144" i="6"/>
  <c r="C3144" i="6" s="1"/>
  <c r="M3145" i="6"/>
  <c r="C3145" i="6" s="1"/>
  <c r="M3146" i="6"/>
  <c r="C3146" i="6" s="1"/>
  <c r="M3147" i="6"/>
  <c r="M3148" i="6"/>
  <c r="C3148" i="6" s="1"/>
  <c r="M3149" i="6"/>
  <c r="M3150" i="6"/>
  <c r="M3151" i="6"/>
  <c r="C3151" i="6" s="1"/>
  <c r="M3152" i="6"/>
  <c r="C3152" i="6" s="1"/>
  <c r="M3153" i="6"/>
  <c r="C3153" i="6" s="1"/>
  <c r="M3154" i="6"/>
  <c r="M3155" i="6"/>
  <c r="M3156" i="6"/>
  <c r="C3156" i="6" s="1"/>
  <c r="M3157" i="6"/>
  <c r="M3158" i="6"/>
  <c r="M3159" i="6"/>
  <c r="C3159" i="6" s="1"/>
  <c r="M3160" i="6"/>
  <c r="C3160" i="6" s="1"/>
  <c r="M3161" i="6"/>
  <c r="C3161" i="6" s="1"/>
  <c r="M3162" i="6"/>
  <c r="C3162" i="6" s="1"/>
  <c r="M3163" i="6"/>
  <c r="M3164" i="6"/>
  <c r="C3164" i="6" s="1"/>
  <c r="M3165" i="6"/>
  <c r="M3166" i="6"/>
  <c r="M3167" i="6"/>
  <c r="C3167" i="6" s="1"/>
  <c r="M3168" i="6"/>
  <c r="C3168" i="6" s="1"/>
  <c r="M3169" i="6"/>
  <c r="C3169" i="6" s="1"/>
  <c r="M3170" i="6"/>
  <c r="C3170" i="6" s="1"/>
  <c r="M3171" i="6"/>
  <c r="M3172" i="6"/>
  <c r="C3172" i="6" s="1"/>
  <c r="M3173" i="6"/>
  <c r="M3174" i="6"/>
  <c r="M3175" i="6"/>
  <c r="C3175" i="6" s="1"/>
  <c r="M3176" i="6"/>
  <c r="C3176" i="6" s="1"/>
  <c r="M3177" i="6"/>
  <c r="C3177" i="6" s="1"/>
  <c r="M3178" i="6"/>
  <c r="C3178" i="6" s="1"/>
  <c r="M3179" i="6"/>
  <c r="M3180" i="6"/>
  <c r="C3180" i="6" s="1"/>
  <c r="M3181" i="6"/>
  <c r="M3182" i="6"/>
  <c r="M3183" i="6"/>
  <c r="C3183" i="6" s="1"/>
  <c r="M3184" i="6"/>
  <c r="C3184" i="6" s="1"/>
  <c r="M3185" i="6"/>
  <c r="C3185" i="6" s="1"/>
  <c r="M3186" i="6"/>
  <c r="M3187" i="6"/>
  <c r="M3188" i="6"/>
  <c r="M3189" i="6"/>
  <c r="M3190" i="6"/>
  <c r="M3191" i="6"/>
  <c r="C3191" i="6" s="1"/>
  <c r="M3192" i="6"/>
  <c r="C3192" i="6" s="1"/>
  <c r="M3193" i="6"/>
  <c r="C3193" i="6" s="1"/>
  <c r="M3194" i="6"/>
  <c r="C3194" i="6" s="1"/>
  <c r="M3195" i="6"/>
  <c r="M3196" i="6"/>
  <c r="M3197" i="6"/>
  <c r="M3198" i="6"/>
  <c r="M3199" i="6"/>
  <c r="C3199" i="6" s="1"/>
  <c r="M3200" i="6"/>
  <c r="C3200" i="6" s="1"/>
  <c r="M3201" i="6"/>
  <c r="C3201" i="6" s="1"/>
  <c r="M3202" i="6"/>
  <c r="C3202" i="6" s="1"/>
  <c r="M3203" i="6"/>
  <c r="M3204" i="6"/>
  <c r="C3204" i="6" s="1"/>
  <c r="M3205" i="6"/>
  <c r="M3206" i="6"/>
  <c r="M3207" i="6"/>
  <c r="C3207" i="6" s="1"/>
  <c r="M3208" i="6"/>
  <c r="C3208" i="6" s="1"/>
  <c r="M3209" i="6"/>
  <c r="C3209" i="6" s="1"/>
  <c r="M3210" i="6"/>
  <c r="C3210" i="6" s="1"/>
  <c r="M3211" i="6"/>
  <c r="M3212" i="6"/>
  <c r="C3212" i="6" s="1"/>
  <c r="M3213" i="6"/>
  <c r="M3214" i="6"/>
  <c r="M3215" i="6"/>
  <c r="C3215" i="6" s="1"/>
  <c r="M3216" i="6"/>
  <c r="C3216" i="6" s="1"/>
  <c r="M3217" i="6"/>
  <c r="C3217" i="6" s="1"/>
  <c r="M3218" i="6"/>
  <c r="C3218" i="6" s="1"/>
  <c r="M3219" i="6"/>
  <c r="M3220" i="6"/>
  <c r="M3221" i="6"/>
  <c r="M3222" i="6"/>
  <c r="M3223" i="6"/>
  <c r="C3223" i="6" s="1"/>
  <c r="M3224" i="6"/>
  <c r="C3224" i="6" s="1"/>
  <c r="M3225" i="6"/>
  <c r="C3225" i="6" s="1"/>
  <c r="M3226" i="6"/>
  <c r="C3226" i="6" s="1"/>
  <c r="M3227" i="6"/>
  <c r="M3228" i="6"/>
  <c r="C3228" i="6" s="1"/>
  <c r="M3229" i="6"/>
  <c r="M3230" i="6"/>
  <c r="M3231" i="6"/>
  <c r="C3231" i="6" s="1"/>
  <c r="M3232" i="6"/>
  <c r="C3232" i="6" s="1"/>
  <c r="M3233" i="6"/>
  <c r="C3233" i="6" s="1"/>
  <c r="M3234" i="6"/>
  <c r="C3234" i="6" s="1"/>
  <c r="M3235" i="6"/>
  <c r="M3236" i="6"/>
  <c r="C3236" i="6" s="1"/>
  <c r="M3237" i="6"/>
  <c r="M3238" i="6"/>
  <c r="M3239" i="6"/>
  <c r="C3239" i="6" s="1"/>
  <c r="M3240" i="6"/>
  <c r="C3240" i="6" s="1"/>
  <c r="M3241" i="6"/>
  <c r="C3241" i="6" s="1"/>
  <c r="M3242" i="6"/>
  <c r="C3242" i="6" s="1"/>
  <c r="M3243" i="6"/>
  <c r="M3244" i="6"/>
  <c r="C3244" i="6" s="1"/>
  <c r="M3245" i="6"/>
  <c r="M3246" i="6"/>
  <c r="M3247" i="6"/>
  <c r="C3247" i="6" s="1"/>
  <c r="M3248" i="6"/>
  <c r="C3248" i="6" s="1"/>
  <c r="M3249" i="6"/>
  <c r="C3249" i="6" s="1"/>
  <c r="M3250" i="6"/>
  <c r="C3250" i="6" s="1"/>
  <c r="M3251" i="6"/>
  <c r="M3252" i="6"/>
  <c r="C3252" i="6" s="1"/>
  <c r="M3253" i="6"/>
  <c r="M3254" i="6"/>
  <c r="M3255" i="6"/>
  <c r="M3256" i="6"/>
  <c r="C3256" i="6" s="1"/>
  <c r="M3257" i="6"/>
  <c r="C3257" i="6" s="1"/>
  <c r="M3258" i="6"/>
  <c r="C3258" i="6" s="1"/>
  <c r="M3259" i="6"/>
  <c r="M3260" i="6"/>
  <c r="M3261" i="6"/>
  <c r="M3262" i="6"/>
  <c r="M3263" i="6"/>
  <c r="C3263" i="6" s="1"/>
  <c r="M3264" i="6"/>
  <c r="C3264" i="6" s="1"/>
  <c r="M3265" i="6"/>
  <c r="C3265" i="6" s="1"/>
  <c r="M3266" i="6"/>
  <c r="C3266" i="6" s="1"/>
  <c r="M3267" i="6"/>
  <c r="M3268" i="6"/>
  <c r="M3269" i="6"/>
  <c r="M3270" i="6"/>
  <c r="M3271" i="6"/>
  <c r="C3271" i="6" s="1"/>
  <c r="M3272" i="6"/>
  <c r="C3272" i="6" s="1"/>
  <c r="M3273" i="6"/>
  <c r="C3273" i="6" s="1"/>
  <c r="M3274" i="6"/>
  <c r="C3274" i="6" s="1"/>
  <c r="M3275" i="6"/>
  <c r="M3276" i="6"/>
  <c r="C3276" i="6" s="1"/>
  <c r="M3277" i="6"/>
  <c r="M3278" i="6"/>
  <c r="M3279" i="6"/>
  <c r="M3280" i="6"/>
  <c r="C3280" i="6" s="1"/>
  <c r="M3281" i="6"/>
  <c r="C3281" i="6" s="1"/>
  <c r="M3282" i="6"/>
  <c r="C3282" i="6" s="1"/>
  <c r="M3283" i="6"/>
  <c r="M3284" i="6"/>
  <c r="C3284" i="6" s="1"/>
  <c r="M3285" i="6"/>
  <c r="M3286" i="6"/>
  <c r="M3287" i="6"/>
  <c r="C3287" i="6" s="1"/>
  <c r="M3288" i="6"/>
  <c r="C3288" i="6" s="1"/>
  <c r="M3289" i="6"/>
  <c r="C3289" i="6" s="1"/>
  <c r="M3290" i="6"/>
  <c r="C3290" i="6" s="1"/>
  <c r="M3291" i="6"/>
  <c r="M3292" i="6"/>
  <c r="M3293" i="6"/>
  <c r="M3294" i="6"/>
  <c r="M3295" i="6"/>
  <c r="M3296" i="6"/>
  <c r="C3296" i="6" s="1"/>
  <c r="M3297" i="6"/>
  <c r="C3297" i="6" s="1"/>
  <c r="M3298" i="6"/>
  <c r="C3298" i="6" s="1"/>
  <c r="M3299" i="6"/>
  <c r="M3300" i="6"/>
  <c r="C3300" i="6" s="1"/>
  <c r="M3301" i="6"/>
  <c r="M3302" i="6"/>
  <c r="M3303" i="6"/>
  <c r="C3303" i="6" s="1"/>
  <c r="M3304" i="6"/>
  <c r="C3304" i="6" s="1"/>
  <c r="M3305" i="6"/>
  <c r="C3305" i="6" s="1"/>
  <c r="M3306" i="6"/>
  <c r="C3306" i="6" s="1"/>
  <c r="M3307" i="6"/>
  <c r="M3308" i="6"/>
  <c r="M3309" i="6"/>
  <c r="M3310" i="6"/>
  <c r="M3311" i="6"/>
  <c r="C3311" i="6" s="1"/>
  <c r="M3312" i="6"/>
  <c r="C3312" i="6" s="1"/>
  <c r="M3313" i="6"/>
  <c r="C3313" i="6" s="1"/>
  <c r="M3314" i="6"/>
  <c r="C3314" i="6" s="1"/>
  <c r="M3315" i="6"/>
  <c r="M3316" i="6"/>
  <c r="M3317" i="6"/>
  <c r="M3318" i="6"/>
  <c r="M3319" i="6"/>
  <c r="C3319" i="6" s="1"/>
  <c r="M3320" i="6"/>
  <c r="C3320" i="6" s="1"/>
  <c r="M3321" i="6"/>
  <c r="C3321" i="6" s="1"/>
  <c r="M3322" i="6"/>
  <c r="C3322" i="6" s="1"/>
  <c r="M3323" i="6"/>
  <c r="M3324" i="6"/>
  <c r="C3324" i="6" s="1"/>
  <c r="M3325" i="6"/>
  <c r="M3326" i="6"/>
  <c r="M3327" i="6"/>
  <c r="C3327" i="6" s="1"/>
  <c r="M3328" i="6"/>
  <c r="C3328" i="6" s="1"/>
  <c r="M3329" i="6"/>
  <c r="C3329" i="6" s="1"/>
  <c r="M3330" i="6"/>
  <c r="M3331" i="6"/>
  <c r="M3332" i="6"/>
  <c r="C3332" i="6" s="1"/>
  <c r="M3333" i="6"/>
  <c r="M3334" i="6"/>
  <c r="M3335" i="6"/>
  <c r="C3335" i="6" s="1"/>
  <c r="M3336" i="6"/>
  <c r="C3336" i="6" s="1"/>
  <c r="M3337" i="6"/>
  <c r="C3337" i="6" s="1"/>
  <c r="M3338" i="6"/>
  <c r="C3338" i="6" s="1"/>
  <c r="M3339" i="6"/>
  <c r="M3340" i="6"/>
  <c r="C3340" i="6" s="1"/>
  <c r="M3341" i="6"/>
  <c r="M3342" i="6"/>
  <c r="M3343" i="6"/>
  <c r="C3343" i="6" s="1"/>
  <c r="M3344" i="6"/>
  <c r="C3344" i="6" s="1"/>
  <c r="M3345" i="6"/>
  <c r="C3345" i="6" s="1"/>
  <c r="M3346" i="6"/>
  <c r="C3346" i="6" s="1"/>
  <c r="M3347" i="6"/>
  <c r="M3348" i="6"/>
  <c r="M3349" i="6"/>
  <c r="M3350" i="6"/>
  <c r="M3351" i="6"/>
  <c r="C3351" i="6" s="1"/>
  <c r="M3352" i="6"/>
  <c r="C3352" i="6" s="1"/>
  <c r="M3353" i="6"/>
  <c r="C3353" i="6" s="1"/>
  <c r="M3354" i="6"/>
  <c r="C3354" i="6" s="1"/>
  <c r="M3355" i="6"/>
  <c r="M3356" i="6"/>
  <c r="M3357" i="6"/>
  <c r="M3358" i="6"/>
  <c r="M3359" i="6"/>
  <c r="C3359" i="6" s="1"/>
  <c r="M3360" i="6"/>
  <c r="C3360" i="6" s="1"/>
  <c r="M3361" i="6"/>
  <c r="C3361" i="6" s="1"/>
  <c r="M3362" i="6"/>
  <c r="C3362" i="6" s="1"/>
  <c r="M3363" i="6"/>
  <c r="M3364" i="6"/>
  <c r="C3364" i="6" s="1"/>
  <c r="M3365" i="6"/>
  <c r="M3366" i="6"/>
  <c r="M3367" i="6"/>
  <c r="C3367" i="6" s="1"/>
  <c r="M3368" i="6"/>
  <c r="C3368" i="6" s="1"/>
  <c r="M3369" i="6"/>
  <c r="C3369" i="6" s="1"/>
  <c r="M3370" i="6"/>
  <c r="C3370" i="6" s="1"/>
  <c r="M3371" i="6"/>
  <c r="M3372" i="6"/>
  <c r="C3372" i="6" s="1"/>
  <c r="M3373" i="6"/>
  <c r="M3374" i="6"/>
  <c r="M3375" i="6"/>
  <c r="C3375" i="6" s="1"/>
  <c r="M3376" i="6"/>
  <c r="C3376" i="6" s="1"/>
  <c r="M3377" i="6"/>
  <c r="C3377" i="6" s="1"/>
  <c r="M3378" i="6"/>
  <c r="C3378" i="6" s="1"/>
  <c r="M3379" i="6"/>
  <c r="M3380" i="6"/>
  <c r="C3380" i="6" s="1"/>
  <c r="M3381" i="6"/>
  <c r="M3382" i="6"/>
  <c r="M3383" i="6"/>
  <c r="C3383" i="6" s="1"/>
  <c r="M3384" i="6"/>
  <c r="C3384" i="6" s="1"/>
  <c r="M3385" i="6"/>
  <c r="C3385" i="6" s="1"/>
  <c r="M3386" i="6"/>
  <c r="C3386" i="6" s="1"/>
  <c r="M3387" i="6"/>
  <c r="M3388" i="6"/>
  <c r="C3388" i="6" s="1"/>
  <c r="M3389" i="6"/>
  <c r="M3390" i="6"/>
  <c r="M3391" i="6"/>
  <c r="C3391" i="6" s="1"/>
  <c r="M3392" i="6"/>
  <c r="C3392" i="6" s="1"/>
  <c r="M3393" i="6"/>
  <c r="C3393" i="6" s="1"/>
  <c r="M3394" i="6"/>
  <c r="C3394" i="6" s="1"/>
  <c r="M3395" i="6"/>
  <c r="M3396" i="6"/>
  <c r="C3396" i="6" s="1"/>
  <c r="M3397" i="6"/>
  <c r="M3398" i="6"/>
  <c r="M3399" i="6"/>
  <c r="M3400" i="6"/>
  <c r="C3400" i="6" s="1"/>
  <c r="M3401" i="6"/>
  <c r="C3401" i="6" s="1"/>
  <c r="M3402" i="6"/>
  <c r="C3402" i="6" s="1"/>
  <c r="M3403" i="6"/>
  <c r="M3404" i="6"/>
  <c r="C3404" i="6" s="1"/>
  <c r="M3405" i="6"/>
  <c r="M3406" i="6"/>
  <c r="M3407" i="6"/>
  <c r="C3407" i="6" s="1"/>
  <c r="M3408" i="6"/>
  <c r="C3408" i="6" s="1"/>
  <c r="M3409" i="6"/>
  <c r="C3409" i="6" s="1"/>
  <c r="M3410" i="6"/>
  <c r="M3411" i="6"/>
  <c r="M3412" i="6"/>
  <c r="C3412" i="6" s="1"/>
  <c r="M3413" i="6"/>
  <c r="M3414" i="6"/>
  <c r="M3415" i="6"/>
  <c r="M3416" i="6"/>
  <c r="C3416" i="6" s="1"/>
  <c r="M3417" i="6"/>
  <c r="C3417" i="6" s="1"/>
  <c r="M3418" i="6"/>
  <c r="C3418" i="6" s="1"/>
  <c r="M3419" i="6"/>
  <c r="M3420" i="6"/>
  <c r="C3420" i="6" s="1"/>
  <c r="M3421" i="6"/>
  <c r="M3422" i="6"/>
  <c r="M3423" i="6"/>
  <c r="C3423" i="6" s="1"/>
  <c r="M3424" i="6"/>
  <c r="C3424" i="6" s="1"/>
  <c r="M3425" i="6"/>
  <c r="C3425" i="6" s="1"/>
  <c r="M3426" i="6"/>
  <c r="C3426" i="6" s="1"/>
  <c r="M3427" i="6"/>
  <c r="M3428" i="6"/>
  <c r="C3428" i="6" s="1"/>
  <c r="M3429" i="6"/>
  <c r="M3430" i="6"/>
  <c r="M3431" i="6"/>
  <c r="C3431" i="6" s="1"/>
  <c r="M3432" i="6"/>
  <c r="C3432" i="6" s="1"/>
  <c r="M3433" i="6"/>
  <c r="C3433" i="6" s="1"/>
  <c r="M3434" i="6"/>
  <c r="C3434" i="6" s="1"/>
  <c r="M3435" i="6"/>
  <c r="M3436" i="6"/>
  <c r="C3436" i="6" s="1"/>
  <c r="M3437" i="6"/>
  <c r="M3438" i="6"/>
  <c r="M3439" i="6"/>
  <c r="M3440" i="6"/>
  <c r="C3440" i="6" s="1"/>
  <c r="M3441" i="6"/>
  <c r="C3441" i="6" s="1"/>
  <c r="M3442" i="6"/>
  <c r="C3442" i="6" s="1"/>
  <c r="M3443" i="6"/>
  <c r="M3444" i="6"/>
  <c r="M3445" i="6"/>
  <c r="M3446" i="6"/>
  <c r="M3447" i="6"/>
  <c r="C3447" i="6" s="1"/>
  <c r="M3448" i="6"/>
  <c r="C3448" i="6" s="1"/>
  <c r="M3449" i="6"/>
  <c r="C3449" i="6" s="1"/>
  <c r="M3450" i="6"/>
  <c r="C3450" i="6" s="1"/>
  <c r="M3451" i="6"/>
  <c r="M3452" i="6"/>
  <c r="C3452" i="6" s="1"/>
  <c r="M3453" i="6"/>
  <c r="M3454" i="6"/>
  <c r="M3455" i="6"/>
  <c r="C3455" i="6" s="1"/>
  <c r="M3456" i="6"/>
  <c r="C3456" i="6" s="1"/>
  <c r="M3457" i="6"/>
  <c r="C3457" i="6" s="1"/>
  <c r="M3458" i="6"/>
  <c r="C3458" i="6" s="1"/>
  <c r="M3459" i="6"/>
  <c r="M3460" i="6"/>
  <c r="C3460" i="6" s="1"/>
  <c r="M3461" i="6"/>
  <c r="M3462" i="6"/>
  <c r="M3463" i="6"/>
  <c r="C3463" i="6" s="1"/>
  <c r="M3464" i="6"/>
  <c r="M3465" i="6"/>
  <c r="C3465" i="6" s="1"/>
  <c r="M3466" i="6"/>
  <c r="C3466" i="6" s="1"/>
  <c r="M3467" i="6"/>
  <c r="M3468" i="6"/>
  <c r="C3468" i="6" s="1"/>
  <c r="M3469" i="6"/>
  <c r="M3470" i="6"/>
  <c r="M3471" i="6"/>
  <c r="C3471" i="6" s="1"/>
  <c r="M3472" i="6"/>
  <c r="C3472" i="6" s="1"/>
  <c r="M3473" i="6"/>
  <c r="C3473" i="6" s="1"/>
  <c r="M3474" i="6"/>
  <c r="C3474" i="6" s="1"/>
  <c r="M3475" i="6"/>
  <c r="M3476" i="6"/>
  <c r="C3476" i="6" s="1"/>
  <c r="M3477" i="6"/>
  <c r="M3478" i="6"/>
  <c r="M3479" i="6"/>
  <c r="C3479" i="6" s="1"/>
  <c r="M3480" i="6"/>
  <c r="C3480" i="6" s="1"/>
  <c r="M3481" i="6"/>
  <c r="C3481" i="6" s="1"/>
  <c r="M3482" i="6"/>
  <c r="C3482" i="6" s="1"/>
  <c r="M3483" i="6"/>
  <c r="M3484" i="6"/>
  <c r="C3484" i="6" s="1"/>
  <c r="M3485" i="6"/>
  <c r="M3486" i="6"/>
  <c r="M3487" i="6"/>
  <c r="C3487" i="6" s="1"/>
  <c r="M3488" i="6"/>
  <c r="C3488" i="6" s="1"/>
  <c r="M3489" i="6"/>
  <c r="C3489" i="6" s="1"/>
  <c r="M3490" i="6"/>
  <c r="C3490" i="6" s="1"/>
  <c r="M3491" i="6"/>
  <c r="M3492" i="6"/>
  <c r="C3492" i="6" s="1"/>
  <c r="M3493" i="6"/>
  <c r="M3494" i="6"/>
  <c r="M3495" i="6"/>
  <c r="M3496" i="6"/>
  <c r="C3496" i="6" s="1"/>
  <c r="M3497" i="6"/>
  <c r="C3497" i="6" s="1"/>
  <c r="M3498" i="6"/>
  <c r="C3498" i="6" s="1"/>
  <c r="M3499" i="6"/>
  <c r="M3500" i="6"/>
  <c r="M3501" i="6"/>
  <c r="M3502" i="6"/>
  <c r="M3503" i="6"/>
  <c r="C3503" i="6" s="1"/>
  <c r="M3504" i="6"/>
  <c r="C3504" i="6" s="1"/>
  <c r="M3505" i="6"/>
  <c r="C3505" i="6" s="1"/>
  <c r="M3506" i="6"/>
  <c r="C3506" i="6" s="1"/>
  <c r="M3507" i="6"/>
  <c r="M3508" i="6"/>
  <c r="M3509" i="6"/>
  <c r="M3510" i="6"/>
  <c r="M3511" i="6"/>
  <c r="C3511" i="6" s="1"/>
  <c r="M3512" i="6"/>
  <c r="C3512" i="6" s="1"/>
  <c r="M3513" i="6"/>
  <c r="C3513" i="6" s="1"/>
  <c r="M3514" i="6"/>
  <c r="M3515" i="6"/>
  <c r="M3516" i="6"/>
  <c r="M3517" i="6"/>
  <c r="M3518" i="6"/>
  <c r="M3519" i="6"/>
  <c r="C3519" i="6" s="1"/>
  <c r="M3520" i="6"/>
  <c r="C3520" i="6" s="1"/>
  <c r="M3521" i="6"/>
  <c r="C3521" i="6" s="1"/>
  <c r="M3522" i="6"/>
  <c r="C3522" i="6" s="1"/>
  <c r="M3523" i="6"/>
  <c r="M3524" i="6"/>
  <c r="C3524" i="6" s="1"/>
  <c r="M3525" i="6"/>
  <c r="M3526" i="6"/>
  <c r="M3527" i="6"/>
  <c r="M3528" i="6"/>
  <c r="C3528" i="6" s="1"/>
  <c r="M3529" i="6"/>
  <c r="C3529" i="6" s="1"/>
  <c r="M3530" i="6"/>
  <c r="C3530" i="6" s="1"/>
  <c r="M3531" i="6"/>
  <c r="M3532" i="6"/>
  <c r="C3532" i="6" s="1"/>
  <c r="M3533" i="6"/>
  <c r="M3534" i="6"/>
  <c r="M3535" i="6"/>
  <c r="C3535" i="6" s="1"/>
  <c r="M3536" i="6"/>
  <c r="C3536" i="6" s="1"/>
  <c r="M3537" i="6"/>
  <c r="C3537" i="6" s="1"/>
  <c r="M3538" i="6"/>
  <c r="C3538" i="6" s="1"/>
  <c r="M3539" i="6"/>
  <c r="M3540" i="6"/>
  <c r="C3540" i="6" s="1"/>
  <c r="M3541" i="6"/>
  <c r="M3542" i="6"/>
  <c r="M3543" i="6"/>
  <c r="C3543" i="6" s="1"/>
  <c r="M3544" i="6"/>
  <c r="C3544" i="6" s="1"/>
  <c r="M3545" i="6"/>
  <c r="C3545" i="6" s="1"/>
  <c r="M3546" i="6"/>
  <c r="C3546" i="6" s="1"/>
  <c r="M3547" i="6"/>
  <c r="M3548" i="6"/>
  <c r="C3548" i="6" s="1"/>
  <c r="M3549" i="6"/>
  <c r="M3550" i="6"/>
  <c r="M3551" i="6"/>
  <c r="M3552" i="6"/>
  <c r="C3552" i="6" s="1"/>
  <c r="M3553" i="6"/>
  <c r="C3553" i="6" s="1"/>
  <c r="M3554" i="6"/>
  <c r="M3555" i="6"/>
  <c r="M3556" i="6"/>
  <c r="C3556" i="6" s="1"/>
  <c r="M3557" i="6"/>
  <c r="M3558" i="6"/>
  <c r="M3559" i="6"/>
  <c r="C3559" i="6" s="1"/>
  <c r="M3560" i="6"/>
  <c r="M3561" i="6"/>
  <c r="C3561" i="6" s="1"/>
  <c r="M3562" i="6"/>
  <c r="C3562" i="6" s="1"/>
  <c r="M3563" i="6"/>
  <c r="M3564" i="6"/>
  <c r="C3564" i="6" s="1"/>
  <c r="M3565" i="6"/>
  <c r="M3566" i="6"/>
  <c r="M3567" i="6"/>
  <c r="C3567" i="6" s="1"/>
  <c r="M3568" i="6"/>
  <c r="C3568" i="6" s="1"/>
  <c r="M3569" i="6"/>
  <c r="C3569" i="6" s="1"/>
  <c r="M3570" i="6"/>
  <c r="C3570" i="6" s="1"/>
  <c r="M3571" i="6"/>
  <c r="M3572" i="6"/>
  <c r="C3572" i="6" s="1"/>
  <c r="M3573" i="6"/>
  <c r="M3574" i="6"/>
  <c r="M3575" i="6"/>
  <c r="M3576" i="6"/>
  <c r="C3576" i="6" s="1"/>
  <c r="M3577" i="6"/>
  <c r="C3577" i="6" s="1"/>
  <c r="M3578" i="6"/>
  <c r="C3578" i="6" s="1"/>
  <c r="M3579" i="6"/>
  <c r="M3580" i="6"/>
  <c r="M3581" i="6"/>
  <c r="M3582" i="6"/>
  <c r="M3583" i="6"/>
  <c r="C3583" i="6" s="1"/>
  <c r="M3584" i="6"/>
  <c r="C3584" i="6" s="1"/>
  <c r="M3585" i="6"/>
  <c r="C3585" i="6" s="1"/>
  <c r="M3586" i="6"/>
  <c r="C3586" i="6" s="1"/>
  <c r="M3587" i="6"/>
  <c r="M3588" i="6"/>
  <c r="M3589" i="6"/>
  <c r="M3590" i="6"/>
  <c r="M3591" i="6"/>
  <c r="C3591" i="6" s="1"/>
  <c r="M3592" i="6"/>
  <c r="C3592" i="6" s="1"/>
  <c r="M3593" i="6"/>
  <c r="C3593" i="6" s="1"/>
  <c r="M3594" i="6"/>
  <c r="C3594" i="6" s="1"/>
  <c r="M3595" i="6"/>
  <c r="M3596" i="6"/>
  <c r="M3597" i="6"/>
  <c r="M3598" i="6"/>
  <c r="M3599" i="6"/>
  <c r="C3599" i="6" s="1"/>
  <c r="M3600" i="6"/>
  <c r="C3600" i="6" s="1"/>
  <c r="M3601" i="6"/>
  <c r="C3601" i="6" s="1"/>
  <c r="M3602" i="6"/>
  <c r="C3602" i="6" s="1"/>
  <c r="M3603" i="6"/>
  <c r="M3604" i="6"/>
  <c r="M3605" i="6"/>
  <c r="M3606" i="6"/>
  <c r="M3607" i="6"/>
  <c r="M3608" i="6"/>
  <c r="C3608" i="6" s="1"/>
  <c r="M3609" i="6"/>
  <c r="C3609" i="6" s="1"/>
  <c r="M3610" i="6"/>
  <c r="C3610" i="6" s="1"/>
  <c r="M3611" i="6"/>
  <c r="M3612" i="6"/>
  <c r="C3612" i="6" s="1"/>
  <c r="M3613" i="6"/>
  <c r="M3614" i="6"/>
  <c r="M3615" i="6"/>
  <c r="C3615" i="6" s="1"/>
  <c r="M3616" i="6"/>
  <c r="C3616" i="6" s="1"/>
  <c r="M3617" i="6"/>
  <c r="C3617" i="6" s="1"/>
  <c r="M3618" i="6"/>
  <c r="C3618" i="6" s="1"/>
  <c r="M3619" i="6"/>
  <c r="M3620" i="6"/>
  <c r="C3620" i="6" s="1"/>
  <c r="M3621" i="6"/>
  <c r="M3622" i="6"/>
  <c r="M3623" i="6"/>
  <c r="M3624" i="6"/>
  <c r="C3624" i="6" s="1"/>
  <c r="M3625" i="6"/>
  <c r="C3625" i="6" s="1"/>
  <c r="M3626" i="6"/>
  <c r="C3626" i="6" s="1"/>
  <c r="M3627" i="6"/>
  <c r="M3628" i="6"/>
  <c r="C3628" i="6" s="1"/>
  <c r="M3629" i="6"/>
  <c r="M3630" i="6"/>
  <c r="M3631" i="6"/>
  <c r="C3631" i="6" s="1"/>
  <c r="M3632" i="6"/>
  <c r="C3632" i="6" s="1"/>
  <c r="M3633" i="6"/>
  <c r="C3633" i="6" s="1"/>
  <c r="M3634" i="6"/>
  <c r="M3635" i="6"/>
  <c r="M3636" i="6"/>
  <c r="C3636" i="6" s="1"/>
  <c r="M3637" i="6"/>
  <c r="M3638" i="6"/>
  <c r="M3639" i="6"/>
  <c r="C3639" i="6" s="1"/>
  <c r="M3640" i="6"/>
  <c r="C3640" i="6" s="1"/>
  <c r="M3641" i="6"/>
  <c r="C3641" i="6" s="1"/>
  <c r="M3642" i="6"/>
  <c r="C3642" i="6" s="1"/>
  <c r="M3643" i="6"/>
  <c r="M3644" i="6"/>
  <c r="C3644" i="6" s="1"/>
  <c r="M3645" i="6"/>
  <c r="M3646" i="6"/>
  <c r="M3647" i="6"/>
  <c r="C3647" i="6" s="1"/>
  <c r="M3648" i="6"/>
  <c r="C3648" i="6" s="1"/>
  <c r="M3649" i="6"/>
  <c r="C3649" i="6" s="1"/>
  <c r="M3650" i="6"/>
  <c r="C3650" i="6" s="1"/>
  <c r="M3651" i="6"/>
  <c r="M3652" i="6"/>
  <c r="C3652" i="6" s="1"/>
  <c r="M3653" i="6"/>
  <c r="M3654" i="6"/>
  <c r="M3655" i="6"/>
  <c r="C3655" i="6" s="1"/>
  <c r="M3656" i="6"/>
  <c r="C3656" i="6" s="1"/>
  <c r="M3657" i="6"/>
  <c r="C3657" i="6" s="1"/>
  <c r="M3658" i="6"/>
  <c r="C3658" i="6" s="1"/>
  <c r="M3659" i="6"/>
  <c r="M3660" i="6"/>
  <c r="C3660" i="6" s="1"/>
  <c r="M3661" i="6"/>
  <c r="M3662" i="6"/>
  <c r="M3663" i="6"/>
  <c r="C3663" i="6" s="1"/>
  <c r="M3664" i="6"/>
  <c r="C3664" i="6" s="1"/>
  <c r="M3665" i="6"/>
  <c r="C3665" i="6" s="1"/>
  <c r="M3666" i="6"/>
  <c r="C3666" i="6" s="1"/>
  <c r="M3667" i="6"/>
  <c r="M3668" i="6"/>
  <c r="M3669" i="6"/>
  <c r="M3670" i="6"/>
  <c r="M3671" i="6"/>
  <c r="M3672" i="6"/>
  <c r="C3672" i="6" s="1"/>
  <c r="M3673" i="6"/>
  <c r="C3673" i="6" s="1"/>
  <c r="M3674" i="6"/>
  <c r="C3674" i="6" s="1"/>
  <c r="M3675" i="6"/>
  <c r="M3676" i="6"/>
  <c r="C3676" i="6" s="1"/>
  <c r="M3677" i="6"/>
  <c r="M3678" i="6"/>
  <c r="M3679" i="6"/>
  <c r="C3679" i="6" s="1"/>
  <c r="M3680" i="6"/>
  <c r="C3680" i="6" s="1"/>
  <c r="M3681" i="6"/>
  <c r="C3681" i="6" s="1"/>
  <c r="M3682" i="6"/>
  <c r="C3682" i="6" s="1"/>
  <c r="M3683" i="6"/>
  <c r="M3684" i="6"/>
  <c r="M3685" i="6"/>
  <c r="M3686" i="6"/>
  <c r="M3687" i="6"/>
  <c r="C3687" i="6" s="1"/>
  <c r="M3688" i="6"/>
  <c r="C3688" i="6" s="1"/>
  <c r="M3689" i="6"/>
  <c r="C3689" i="6" s="1"/>
  <c r="M3690" i="6"/>
  <c r="C3690" i="6" s="1"/>
  <c r="M3691" i="6"/>
  <c r="M3692" i="6"/>
  <c r="C3692" i="6" s="1"/>
  <c r="M3693" i="6"/>
  <c r="M3694" i="6"/>
  <c r="M3695" i="6"/>
  <c r="C3695" i="6" s="1"/>
  <c r="M3696" i="6"/>
  <c r="C3696" i="6" s="1"/>
  <c r="M3697" i="6"/>
  <c r="C3697" i="6" s="1"/>
  <c r="M3698" i="6"/>
  <c r="C3698" i="6" s="1"/>
  <c r="M3699" i="6"/>
  <c r="M3700" i="6"/>
  <c r="M3701" i="6"/>
  <c r="M3702" i="6"/>
  <c r="M3703" i="6"/>
  <c r="C3703" i="6" s="1"/>
  <c r="M3704" i="6"/>
  <c r="C3704" i="6" s="1"/>
  <c r="M3705" i="6"/>
  <c r="C3705" i="6" s="1"/>
  <c r="M3706" i="6"/>
  <c r="C3706" i="6" s="1"/>
  <c r="M3707" i="6"/>
  <c r="M3708" i="6"/>
  <c r="M3709" i="6"/>
  <c r="M3710" i="6"/>
  <c r="M3711" i="6"/>
  <c r="C3711" i="6" s="1"/>
  <c r="M3712" i="6"/>
  <c r="C3712" i="6" s="1"/>
  <c r="M3713" i="6"/>
  <c r="C3713" i="6" s="1"/>
  <c r="M3714" i="6"/>
  <c r="C3714" i="6" s="1"/>
  <c r="M3715" i="6"/>
  <c r="M3716" i="6"/>
  <c r="M3717" i="6"/>
  <c r="M3718" i="6"/>
  <c r="M3719" i="6"/>
  <c r="C3719" i="6" s="1"/>
  <c r="M3720" i="6"/>
  <c r="C3720" i="6" s="1"/>
  <c r="M3721" i="6"/>
  <c r="C3721" i="6" s="1"/>
  <c r="M3722" i="6"/>
  <c r="C3722" i="6" s="1"/>
  <c r="M3723" i="6"/>
  <c r="M3724" i="6"/>
  <c r="M3725" i="6"/>
  <c r="M3726" i="6"/>
  <c r="M3727" i="6"/>
  <c r="C3727" i="6" s="1"/>
  <c r="M3728" i="6"/>
  <c r="C3728" i="6" s="1"/>
  <c r="M3729" i="6"/>
  <c r="C3729" i="6" s="1"/>
  <c r="M3730" i="6"/>
  <c r="M3731" i="6"/>
  <c r="M3732" i="6"/>
  <c r="C3732" i="6" s="1"/>
  <c r="M3733" i="6"/>
  <c r="M3734" i="6"/>
  <c r="M3735" i="6"/>
  <c r="C3735" i="6" s="1"/>
  <c r="M3736" i="6"/>
  <c r="C3736" i="6" s="1"/>
  <c r="M3737" i="6"/>
  <c r="C3737" i="6" s="1"/>
  <c r="M3738" i="6"/>
  <c r="C3738" i="6" s="1"/>
  <c r="M3739" i="6"/>
  <c r="M3740" i="6"/>
  <c r="M3741" i="6"/>
  <c r="M3742" i="6"/>
  <c r="M3743" i="6"/>
  <c r="C3743" i="6" s="1"/>
  <c r="M3744" i="6"/>
  <c r="C3744" i="6" s="1"/>
  <c r="M3745" i="6"/>
  <c r="C3745" i="6" s="1"/>
  <c r="M3746" i="6"/>
  <c r="C3746" i="6" s="1"/>
  <c r="M3747" i="6"/>
  <c r="M3748" i="6"/>
  <c r="C3748" i="6" s="1"/>
  <c r="M3749" i="6"/>
  <c r="M3750" i="6"/>
  <c r="M3751" i="6"/>
  <c r="C3751" i="6" s="1"/>
  <c r="M3752" i="6"/>
  <c r="C3752" i="6" s="1"/>
  <c r="M3753" i="6"/>
  <c r="C3753" i="6" s="1"/>
  <c r="M3754" i="6"/>
  <c r="C3754" i="6" s="1"/>
  <c r="M3755" i="6"/>
  <c r="M3756" i="6"/>
  <c r="C3756" i="6" s="1"/>
  <c r="M3757" i="6"/>
  <c r="M3758" i="6"/>
  <c r="M3759" i="6"/>
  <c r="C3759" i="6" s="1"/>
  <c r="M3760" i="6"/>
  <c r="C3760" i="6" s="1"/>
  <c r="M3761" i="6"/>
  <c r="C3761" i="6" s="1"/>
  <c r="M3762" i="6"/>
  <c r="C3762" i="6" s="1"/>
  <c r="M3763" i="6"/>
  <c r="M3764" i="6"/>
  <c r="C3764" i="6" s="1"/>
  <c r="M3765" i="6"/>
  <c r="M3766" i="6"/>
  <c r="M3767" i="6"/>
  <c r="C3767" i="6" s="1"/>
  <c r="M3768" i="6"/>
  <c r="C3768" i="6" s="1"/>
  <c r="M3769" i="6"/>
  <c r="C3769" i="6" s="1"/>
  <c r="M3770" i="6"/>
  <c r="C3770" i="6" s="1"/>
  <c r="M3771" i="6"/>
  <c r="M3772" i="6"/>
  <c r="C3772" i="6" s="1"/>
  <c r="M3773" i="6"/>
  <c r="M3774" i="6"/>
  <c r="M3775" i="6"/>
  <c r="C3775" i="6" s="1"/>
  <c r="M3776" i="6"/>
  <c r="C3776" i="6" s="1"/>
  <c r="M3777" i="6"/>
  <c r="C3777" i="6" s="1"/>
  <c r="M3778" i="6"/>
  <c r="C3778" i="6" s="1"/>
  <c r="M3779" i="6"/>
  <c r="M3780" i="6"/>
  <c r="C3780" i="6" s="1"/>
  <c r="M3781" i="6"/>
  <c r="M3782" i="6"/>
  <c r="M3783" i="6"/>
  <c r="C3783" i="6" s="1"/>
  <c r="M3784" i="6"/>
  <c r="C3784" i="6" s="1"/>
  <c r="M3785" i="6"/>
  <c r="C3785" i="6" s="1"/>
  <c r="M3786" i="6"/>
  <c r="M3787" i="6"/>
  <c r="M3788" i="6"/>
  <c r="C3788" i="6" s="1"/>
  <c r="M3789" i="6"/>
  <c r="M3790" i="6"/>
  <c r="M3791" i="6"/>
  <c r="C3791" i="6" s="1"/>
  <c r="M3792" i="6"/>
  <c r="C3792" i="6" s="1"/>
  <c r="M3793" i="6"/>
  <c r="C3793" i="6" s="1"/>
  <c r="M3794" i="6"/>
  <c r="C3794" i="6" s="1"/>
  <c r="M3795" i="6"/>
  <c r="M3796" i="6"/>
  <c r="C3796" i="6" s="1"/>
  <c r="M3797" i="6"/>
  <c r="M3798" i="6"/>
  <c r="M3799" i="6"/>
  <c r="C3799" i="6" s="1"/>
  <c r="M3800" i="6"/>
  <c r="M3801" i="6"/>
  <c r="C3801" i="6" s="1"/>
  <c r="M3802" i="6"/>
  <c r="C3802" i="6" s="1"/>
  <c r="M3803" i="6"/>
  <c r="M3804" i="6"/>
  <c r="C3804" i="6" s="1"/>
  <c r="M3805" i="6"/>
  <c r="M3806" i="6"/>
  <c r="M3807" i="6"/>
  <c r="C3807" i="6" s="1"/>
  <c r="M3808" i="6"/>
  <c r="C3808" i="6" s="1"/>
  <c r="M3809" i="6"/>
  <c r="C3809" i="6" s="1"/>
  <c r="M3810" i="6"/>
  <c r="C3810" i="6" s="1"/>
  <c r="M3811" i="6"/>
  <c r="M3812" i="6"/>
  <c r="M3813" i="6"/>
  <c r="M3814" i="6"/>
  <c r="M3815" i="6"/>
  <c r="C3815" i="6" s="1"/>
  <c r="M3816" i="6"/>
  <c r="C3816" i="6" s="1"/>
  <c r="M3817" i="6"/>
  <c r="C3817" i="6" s="1"/>
  <c r="M3818" i="6"/>
  <c r="C3818" i="6" s="1"/>
  <c r="M3819" i="6"/>
  <c r="M3820" i="6"/>
  <c r="C3820" i="6" s="1"/>
  <c r="M3821" i="6"/>
  <c r="M3822" i="6"/>
  <c r="M3823" i="6"/>
  <c r="C3823" i="6" s="1"/>
  <c r="M3824" i="6"/>
  <c r="C3824" i="6" s="1"/>
  <c r="M3825" i="6"/>
  <c r="C3825" i="6" s="1"/>
  <c r="M3826" i="6"/>
  <c r="C3826" i="6" s="1"/>
  <c r="M3827" i="6"/>
  <c r="M3828" i="6"/>
  <c r="C3828" i="6" s="1"/>
  <c r="M3829" i="6"/>
  <c r="M3830" i="6"/>
  <c r="M3831" i="6"/>
  <c r="M3832" i="6"/>
  <c r="C3832" i="6" s="1"/>
  <c r="M3833" i="6"/>
  <c r="C3833" i="6" s="1"/>
  <c r="M3834" i="6"/>
  <c r="C3834" i="6" s="1"/>
  <c r="M3835" i="6"/>
  <c r="M3836" i="6"/>
  <c r="C3836" i="6" s="1"/>
  <c r="M3837" i="6"/>
  <c r="M3838" i="6"/>
  <c r="M3839" i="6"/>
  <c r="C3839" i="6" s="1"/>
  <c r="M3840" i="6"/>
  <c r="C3840" i="6" s="1"/>
  <c r="M3841" i="6"/>
  <c r="C3841" i="6" s="1"/>
  <c r="M3842" i="6"/>
  <c r="C3842" i="6" s="1"/>
  <c r="M3843" i="6"/>
  <c r="M3844" i="6"/>
  <c r="C3844" i="6" s="1"/>
  <c r="M3845" i="6"/>
  <c r="M3846" i="6"/>
  <c r="M3847" i="6"/>
  <c r="M3848" i="6"/>
  <c r="C3848" i="6" s="1"/>
  <c r="M3849" i="6"/>
  <c r="C3849" i="6" s="1"/>
  <c r="M3850" i="6"/>
  <c r="M3851" i="6"/>
  <c r="M3852" i="6"/>
  <c r="C3852" i="6" s="1"/>
  <c r="M3853" i="6"/>
  <c r="M3854" i="6"/>
  <c r="M3855" i="6"/>
  <c r="C3855" i="6" s="1"/>
  <c r="M3856" i="6"/>
  <c r="C3856" i="6" s="1"/>
  <c r="M3857" i="6"/>
  <c r="C3857" i="6" s="1"/>
  <c r="M3858" i="6"/>
  <c r="C3858" i="6" s="1"/>
  <c r="M3859" i="6"/>
  <c r="M3860" i="6"/>
  <c r="C3860" i="6" s="1"/>
  <c r="M3861" i="6"/>
  <c r="M3862" i="6"/>
  <c r="M3863" i="6"/>
  <c r="M3864" i="6"/>
  <c r="C3864" i="6" s="1"/>
  <c r="M3865" i="6"/>
  <c r="C3865" i="6" s="1"/>
  <c r="M3866" i="6"/>
  <c r="C3866" i="6" s="1"/>
  <c r="M3867" i="6"/>
  <c r="M3868" i="6"/>
  <c r="C3868" i="6" s="1"/>
  <c r="M3869" i="6"/>
  <c r="M3870" i="6"/>
  <c r="M3871" i="6"/>
  <c r="C3871" i="6" s="1"/>
  <c r="M3872" i="6"/>
  <c r="C3872" i="6" s="1"/>
  <c r="M3873" i="6"/>
  <c r="C3873" i="6" s="1"/>
  <c r="M3874" i="6"/>
  <c r="C3874" i="6" s="1"/>
  <c r="M3875" i="6"/>
  <c r="M3876" i="6"/>
  <c r="C3876" i="6" s="1"/>
  <c r="M3877" i="6"/>
  <c r="M3878" i="6"/>
  <c r="M3879" i="6"/>
  <c r="M3880" i="6"/>
  <c r="C3880" i="6" s="1"/>
  <c r="M3881" i="6"/>
  <c r="C3881" i="6" s="1"/>
  <c r="M3882" i="6"/>
  <c r="C3882" i="6" s="1"/>
  <c r="M3883" i="6"/>
  <c r="M3884" i="6"/>
  <c r="M3885" i="6"/>
  <c r="M3886" i="6"/>
  <c r="M3887" i="6"/>
  <c r="C3887" i="6" s="1"/>
  <c r="M3888" i="6"/>
  <c r="C3888" i="6" s="1"/>
  <c r="M3889" i="6"/>
  <c r="C3889" i="6" s="1"/>
  <c r="M3890" i="6"/>
  <c r="M3891" i="6"/>
  <c r="M3892" i="6"/>
  <c r="C3892" i="6" s="1"/>
  <c r="M3893" i="6"/>
  <c r="M3894" i="6"/>
  <c r="M3895" i="6"/>
  <c r="C3895" i="6" s="1"/>
  <c r="M3896" i="6"/>
  <c r="C3896" i="6" s="1"/>
  <c r="M3897" i="6"/>
  <c r="C3897" i="6" s="1"/>
  <c r="M3898" i="6"/>
  <c r="C3898" i="6" s="1"/>
  <c r="M3899" i="6"/>
  <c r="M3900" i="6"/>
  <c r="C3900" i="6" s="1"/>
  <c r="M3901" i="6"/>
  <c r="M3902" i="6"/>
  <c r="M3903" i="6"/>
  <c r="M3904" i="6"/>
  <c r="C3904" i="6" s="1"/>
  <c r="M3905" i="6"/>
  <c r="C3905" i="6" s="1"/>
  <c r="M3906" i="6"/>
  <c r="C3906" i="6" s="1"/>
  <c r="M3907" i="6"/>
  <c r="M3908" i="6"/>
  <c r="M3909" i="6"/>
  <c r="M3910" i="6"/>
  <c r="M3911" i="6"/>
  <c r="C3911" i="6" s="1"/>
  <c r="M3912" i="6"/>
  <c r="C3912" i="6" s="1"/>
  <c r="M3913" i="6"/>
  <c r="C3913" i="6" s="1"/>
  <c r="M3914" i="6"/>
  <c r="C3914" i="6" s="1"/>
  <c r="M3915" i="6"/>
  <c r="M3916" i="6"/>
  <c r="M3917" i="6"/>
  <c r="M3918" i="6"/>
  <c r="M3919" i="6"/>
  <c r="C3919" i="6" s="1"/>
  <c r="M3920" i="6"/>
  <c r="C3920" i="6" s="1"/>
  <c r="M3921" i="6"/>
  <c r="C3921" i="6" s="1"/>
  <c r="M3922" i="6"/>
  <c r="C3922" i="6" s="1"/>
  <c r="M3923" i="6"/>
  <c r="M3924" i="6"/>
  <c r="C3924" i="6" s="1"/>
  <c r="M3925" i="6"/>
  <c r="M3926" i="6"/>
  <c r="M3927" i="6"/>
  <c r="C3927" i="6" s="1"/>
  <c r="M3928" i="6"/>
  <c r="C3928" i="6" s="1"/>
  <c r="M3929" i="6"/>
  <c r="C3929" i="6" s="1"/>
  <c r="M3930" i="6"/>
  <c r="C3930" i="6" s="1"/>
  <c r="M3931" i="6"/>
  <c r="M3932" i="6"/>
  <c r="C3932" i="6" s="1"/>
  <c r="M3933" i="6"/>
  <c r="M3934" i="6"/>
  <c r="M3935" i="6"/>
  <c r="C3935" i="6" s="1"/>
  <c r="M3936" i="6"/>
  <c r="M3937" i="6"/>
  <c r="C3937" i="6" s="1"/>
  <c r="M3938" i="6"/>
  <c r="C3938" i="6" s="1"/>
  <c r="M3939" i="6"/>
  <c r="M3940" i="6"/>
  <c r="C3940" i="6" s="1"/>
  <c r="M3941" i="6"/>
  <c r="M3942" i="6"/>
  <c r="M3943" i="6"/>
  <c r="C3943" i="6" s="1"/>
  <c r="M3944" i="6"/>
  <c r="C3944" i="6" s="1"/>
  <c r="M3945" i="6"/>
  <c r="C3945" i="6" s="1"/>
  <c r="M3946" i="6"/>
  <c r="C3946" i="6" s="1"/>
  <c r="M3947" i="6"/>
  <c r="M3948" i="6"/>
  <c r="M3949" i="6"/>
  <c r="M3950" i="6"/>
  <c r="M3951" i="6"/>
  <c r="C3951" i="6" s="1"/>
  <c r="M3952" i="6"/>
  <c r="C3952" i="6" s="1"/>
  <c r="M3953" i="6"/>
  <c r="C3953" i="6" s="1"/>
  <c r="M3954" i="6"/>
  <c r="C3954" i="6" s="1"/>
  <c r="M3955" i="6"/>
  <c r="M3956" i="6"/>
  <c r="C3956" i="6" s="1"/>
  <c r="M3957" i="6"/>
  <c r="M3958" i="6"/>
  <c r="M3959" i="6"/>
  <c r="M3960" i="6"/>
  <c r="C3960" i="6" s="1"/>
  <c r="M3961" i="6"/>
  <c r="C3961" i="6" s="1"/>
  <c r="M3962" i="6"/>
  <c r="C3962" i="6" s="1"/>
  <c r="M3963" i="6"/>
  <c r="M3964" i="6"/>
  <c r="C3964" i="6" s="1"/>
  <c r="M3965" i="6"/>
  <c r="M3966" i="6"/>
  <c r="M3967" i="6"/>
  <c r="C3967" i="6" s="1"/>
  <c r="M3968" i="6"/>
  <c r="C3968" i="6" s="1"/>
  <c r="M3969" i="6"/>
  <c r="C3969" i="6" s="1"/>
  <c r="M3970" i="6"/>
  <c r="C3970" i="6" s="1"/>
  <c r="M3971" i="6"/>
  <c r="M3972" i="6"/>
  <c r="C3972" i="6" s="1"/>
  <c r="M3973" i="6"/>
  <c r="M3974" i="6"/>
  <c r="M3975" i="6"/>
  <c r="C3975" i="6" s="1"/>
  <c r="M3976" i="6"/>
  <c r="C3976" i="6" s="1"/>
  <c r="M3977" i="6"/>
  <c r="C3977" i="6" s="1"/>
  <c r="M3978" i="6"/>
  <c r="C3978" i="6" s="1"/>
  <c r="M3979" i="6"/>
  <c r="M3980" i="6"/>
  <c r="C3980" i="6" s="1"/>
  <c r="M3981" i="6"/>
  <c r="M3982" i="6"/>
  <c r="M3983" i="6"/>
  <c r="C3983" i="6" s="1"/>
  <c r="M3984" i="6"/>
  <c r="C3984" i="6" s="1"/>
  <c r="M3985" i="6"/>
  <c r="C3985" i="6" s="1"/>
  <c r="M3986" i="6"/>
  <c r="C3986" i="6" s="1"/>
  <c r="M3987" i="6"/>
  <c r="M3988" i="6"/>
  <c r="C3988" i="6" s="1"/>
  <c r="M3989" i="6"/>
  <c r="M3990" i="6"/>
  <c r="M3991" i="6"/>
  <c r="C3991" i="6" s="1"/>
  <c r="M3992" i="6"/>
  <c r="C3992" i="6" s="1"/>
  <c r="M3993" i="6"/>
  <c r="C3993" i="6" s="1"/>
  <c r="M3994" i="6"/>
  <c r="M3995" i="6"/>
  <c r="M3996" i="6"/>
  <c r="C3996" i="6" s="1"/>
  <c r="M3997" i="6"/>
  <c r="M3998" i="6"/>
  <c r="M3999" i="6"/>
  <c r="C3999" i="6" s="1"/>
  <c r="M4000" i="6"/>
  <c r="C4000" i="6" s="1"/>
  <c r="M4001" i="6"/>
  <c r="C4001" i="6" s="1"/>
  <c r="M4002" i="6"/>
  <c r="C4002" i="6" s="1"/>
  <c r="M4003" i="6"/>
  <c r="M4004" i="6"/>
  <c r="C4004" i="6" s="1"/>
  <c r="M4005" i="6"/>
  <c r="M4006" i="6"/>
  <c r="M4007" i="6"/>
  <c r="C4007" i="6" s="1"/>
  <c r="M4008" i="6"/>
  <c r="C4008" i="6" s="1"/>
  <c r="M4009" i="6"/>
  <c r="C4009" i="6" s="1"/>
  <c r="M4010" i="6"/>
  <c r="C4010" i="6" s="1"/>
  <c r="M4011" i="6"/>
  <c r="M4012" i="6"/>
  <c r="C4012" i="6" s="1"/>
  <c r="M4013" i="6"/>
  <c r="M4014" i="6"/>
  <c r="M4015" i="6"/>
  <c r="C4015" i="6" s="1"/>
  <c r="M4016" i="6"/>
  <c r="C4016" i="6" s="1"/>
  <c r="M4017" i="6"/>
  <c r="C4017" i="6" s="1"/>
  <c r="M4018" i="6"/>
  <c r="M4019" i="6"/>
  <c r="M4020" i="6"/>
  <c r="C4020" i="6" s="1"/>
  <c r="M4021" i="6"/>
  <c r="M4022" i="6"/>
  <c r="M4023" i="6"/>
  <c r="C4023" i="6" s="1"/>
  <c r="M4024" i="6"/>
  <c r="C4024" i="6" s="1"/>
  <c r="M4025" i="6"/>
  <c r="C4025" i="6" s="1"/>
  <c r="M4026" i="6"/>
  <c r="C4026" i="6" s="1"/>
  <c r="M4027" i="6"/>
  <c r="M4028" i="6"/>
  <c r="C4028" i="6" s="1"/>
  <c r="M4029" i="6"/>
  <c r="M4030" i="6"/>
  <c r="M4031" i="6"/>
  <c r="M4032" i="6"/>
  <c r="C4032" i="6" s="1"/>
  <c r="M4033" i="6"/>
  <c r="C4033" i="6" s="1"/>
  <c r="M4034" i="6"/>
  <c r="C4034" i="6" s="1"/>
  <c r="M4035" i="6"/>
  <c r="M4036" i="6"/>
  <c r="C4036" i="6" s="1"/>
  <c r="M4037" i="6"/>
  <c r="M4038" i="6"/>
  <c r="M4039" i="6"/>
  <c r="C4039" i="6" s="1"/>
  <c r="M4040" i="6"/>
  <c r="C4040" i="6" s="1"/>
  <c r="M4041" i="6"/>
  <c r="C4041" i="6" s="1"/>
  <c r="M4042" i="6"/>
  <c r="C4042" i="6" s="1"/>
  <c r="M4043" i="6"/>
  <c r="M4044" i="6"/>
  <c r="C4044" i="6" s="1"/>
  <c r="M4045" i="6"/>
  <c r="M4046" i="6"/>
  <c r="M4047" i="6"/>
  <c r="C4047" i="6" s="1"/>
  <c r="M4048" i="6"/>
  <c r="C4048" i="6" s="1"/>
  <c r="M4049" i="6"/>
  <c r="C4049" i="6" s="1"/>
  <c r="M4050" i="6"/>
  <c r="C4050" i="6" s="1"/>
  <c r="M4051" i="6"/>
  <c r="M4052" i="6"/>
  <c r="C4052" i="6" s="1"/>
  <c r="M4053" i="6"/>
  <c r="M4054" i="6"/>
  <c r="M4055" i="6"/>
  <c r="C4055" i="6" s="1"/>
  <c r="M4056" i="6"/>
  <c r="C4056" i="6" s="1"/>
  <c r="M4057" i="6"/>
  <c r="C4057" i="6" s="1"/>
  <c r="M4058" i="6"/>
  <c r="C4058" i="6" s="1"/>
  <c r="M4059" i="6"/>
  <c r="M4060" i="6"/>
  <c r="C4060" i="6" s="1"/>
  <c r="M4061" i="6"/>
  <c r="M4062" i="6"/>
  <c r="M4063" i="6"/>
  <c r="C4063" i="6" s="1"/>
  <c r="M4064" i="6"/>
  <c r="C4064" i="6" s="1"/>
  <c r="M4065" i="6"/>
  <c r="C4065" i="6" s="1"/>
  <c r="M4066" i="6"/>
  <c r="C4066" i="6" s="1"/>
  <c r="M4067" i="6"/>
  <c r="M4068" i="6"/>
  <c r="C4068" i="6" s="1"/>
  <c r="M4069" i="6"/>
  <c r="M4070" i="6"/>
  <c r="M4071" i="6"/>
  <c r="C4071" i="6" s="1"/>
  <c r="M4072" i="6"/>
  <c r="C4072" i="6" s="1"/>
  <c r="M4073" i="6"/>
  <c r="C4073" i="6" s="1"/>
  <c r="M4074" i="6"/>
  <c r="C4074" i="6" s="1"/>
  <c r="M4075" i="6"/>
  <c r="M4076" i="6"/>
  <c r="C4076" i="6" s="1"/>
  <c r="M4077" i="6"/>
  <c r="M4078" i="6"/>
  <c r="M4079" i="6"/>
  <c r="C4079" i="6" s="1"/>
  <c r="M4080" i="6"/>
  <c r="C4080" i="6" s="1"/>
  <c r="M4081" i="6"/>
  <c r="C4081" i="6" s="1"/>
  <c r="M4082" i="6"/>
  <c r="C4082" i="6" s="1"/>
  <c r="M4083" i="6"/>
  <c r="M4084" i="6"/>
  <c r="C4084" i="6" s="1"/>
  <c r="M4085" i="6"/>
  <c r="M4086" i="6"/>
  <c r="M4087" i="6"/>
  <c r="M4088" i="6"/>
  <c r="C4088" i="6" s="1"/>
  <c r="M4089" i="6"/>
  <c r="C4089" i="6" s="1"/>
  <c r="M4090" i="6"/>
  <c r="C4090" i="6" s="1"/>
  <c r="M4091" i="6"/>
  <c r="M4092" i="6"/>
  <c r="C4092" i="6" s="1"/>
  <c r="M4093" i="6"/>
  <c r="M4094" i="6"/>
  <c r="M4095" i="6"/>
  <c r="C4095" i="6" s="1"/>
  <c r="M4096" i="6"/>
  <c r="C4096" i="6" s="1"/>
  <c r="M4097" i="6"/>
  <c r="C4097" i="6" s="1"/>
  <c r="M4098" i="6"/>
  <c r="C4098" i="6" s="1"/>
  <c r="M4099" i="6"/>
  <c r="M4100" i="6"/>
  <c r="M4101" i="6"/>
  <c r="M4102" i="6"/>
  <c r="M4103" i="6"/>
  <c r="C4103" i="6" s="1"/>
  <c r="M4104" i="6"/>
  <c r="C4104" i="6" s="1"/>
  <c r="M4105" i="6"/>
  <c r="C4105" i="6" s="1"/>
  <c r="M4106" i="6"/>
  <c r="C4106" i="6" s="1"/>
  <c r="M4107" i="6"/>
  <c r="M4108" i="6"/>
  <c r="M4109" i="6"/>
  <c r="M4110" i="6"/>
  <c r="M4111" i="6"/>
  <c r="C4111" i="6" s="1"/>
  <c r="M4112" i="6"/>
  <c r="C4112" i="6" s="1"/>
  <c r="M4113" i="6"/>
  <c r="C4113" i="6" s="1"/>
  <c r="M4114" i="6"/>
  <c r="C4114" i="6" s="1"/>
  <c r="M4115" i="6"/>
  <c r="M4116" i="6"/>
  <c r="C4116" i="6" s="1"/>
  <c r="M4117" i="6"/>
  <c r="M4118" i="6"/>
  <c r="M4119" i="6"/>
  <c r="C4119" i="6" s="1"/>
  <c r="M4120" i="6"/>
  <c r="C4120" i="6" s="1"/>
  <c r="M4121" i="6"/>
  <c r="C4121" i="6" s="1"/>
  <c r="M4122" i="6"/>
  <c r="M4123" i="6"/>
  <c r="M4124" i="6"/>
  <c r="M4125" i="6"/>
  <c r="M4126" i="6"/>
  <c r="M4127" i="6"/>
  <c r="C4127" i="6" s="1"/>
  <c r="M4128" i="6"/>
  <c r="C4128" i="6" s="1"/>
  <c r="M4129" i="6"/>
  <c r="C4129" i="6" s="1"/>
  <c r="M4130" i="6"/>
  <c r="C4130" i="6" s="1"/>
  <c r="M4131" i="6"/>
  <c r="M4132" i="6"/>
  <c r="M4133" i="6"/>
  <c r="M4134" i="6"/>
  <c r="M4135" i="6"/>
  <c r="M4136" i="6"/>
  <c r="C4136" i="6" s="1"/>
  <c r="M4137" i="6"/>
  <c r="C4137" i="6" s="1"/>
  <c r="M4138" i="6"/>
  <c r="C4138" i="6" s="1"/>
  <c r="M4139" i="6"/>
  <c r="M4140" i="6"/>
  <c r="M4141" i="6"/>
  <c r="M4142" i="6"/>
  <c r="M4143" i="6"/>
  <c r="C4143" i="6" s="1"/>
  <c r="M4144" i="6"/>
  <c r="C4144" i="6" s="1"/>
  <c r="M4145" i="6"/>
  <c r="C4145" i="6" s="1"/>
  <c r="M4146" i="6"/>
  <c r="C4146" i="6" s="1"/>
  <c r="M4147" i="6"/>
  <c r="M4148" i="6"/>
  <c r="M4149" i="6"/>
  <c r="M4150" i="6"/>
  <c r="M4151" i="6"/>
  <c r="C4151" i="6" s="1"/>
  <c r="M4152" i="6"/>
  <c r="C4152" i="6" s="1"/>
  <c r="M4153" i="6"/>
  <c r="C4153" i="6" s="1"/>
  <c r="M4154" i="6"/>
  <c r="M4155" i="6"/>
  <c r="M4156" i="6"/>
  <c r="M4157" i="6"/>
  <c r="M4158" i="6"/>
  <c r="M4159" i="6"/>
  <c r="M4160" i="6"/>
  <c r="C4160" i="6" s="1"/>
  <c r="M4161" i="6"/>
  <c r="C4161" i="6" s="1"/>
  <c r="M4162" i="6"/>
  <c r="C4162" i="6" s="1"/>
  <c r="M4163" i="6"/>
  <c r="M4164" i="6"/>
  <c r="M4165" i="6"/>
  <c r="M4166" i="6"/>
  <c r="M4167" i="6"/>
  <c r="C4167" i="6" s="1"/>
  <c r="M4168" i="6"/>
  <c r="C4168" i="6" s="1"/>
  <c r="M4169" i="6"/>
  <c r="C4169" i="6" s="1"/>
  <c r="M4170" i="6"/>
  <c r="C4170" i="6" s="1"/>
  <c r="M4171" i="6"/>
  <c r="M4172" i="6"/>
  <c r="M4173" i="6"/>
  <c r="M4174" i="6"/>
  <c r="M4175" i="6"/>
  <c r="C4175" i="6" s="1"/>
  <c r="M4176" i="6"/>
  <c r="C4176" i="6" s="1"/>
  <c r="M4177" i="6"/>
  <c r="C4177" i="6" s="1"/>
  <c r="M4178" i="6"/>
  <c r="C4178" i="6" s="1"/>
  <c r="M4179" i="6"/>
  <c r="M4180" i="6"/>
  <c r="M4181" i="6"/>
  <c r="M4182" i="6"/>
  <c r="M4183" i="6"/>
  <c r="C4183" i="6" s="1"/>
  <c r="M4184" i="6"/>
  <c r="C4184" i="6" s="1"/>
  <c r="M4185" i="6"/>
  <c r="C4185" i="6" s="1"/>
  <c r="M4186" i="6"/>
  <c r="M4187" i="6"/>
  <c r="M4188" i="6"/>
  <c r="M4189" i="6"/>
  <c r="M4190" i="6"/>
  <c r="M4191" i="6"/>
  <c r="M4192" i="6"/>
  <c r="C4192" i="6" s="1"/>
  <c r="M4193" i="6"/>
  <c r="C4193" i="6" s="1"/>
  <c r="M4194" i="6"/>
  <c r="C4194" i="6" s="1"/>
  <c r="M4195" i="6"/>
  <c r="M4196" i="6"/>
  <c r="M4197" i="6"/>
  <c r="M4198" i="6"/>
  <c r="M4199" i="6"/>
  <c r="C4199" i="6" s="1"/>
  <c r="M4200" i="6"/>
  <c r="C4200" i="6" s="1"/>
  <c r="M4201" i="6"/>
  <c r="C4201" i="6" s="1"/>
  <c r="M4202" i="6"/>
  <c r="C4202" i="6" s="1"/>
  <c r="M4203" i="6"/>
  <c r="M4204" i="6"/>
  <c r="M4205" i="6"/>
  <c r="M4206" i="6"/>
  <c r="M4207" i="6"/>
  <c r="M4208" i="6"/>
  <c r="C4208" i="6" s="1"/>
  <c r="M4209" i="6"/>
  <c r="C4209" i="6" s="1"/>
  <c r="M4210" i="6"/>
  <c r="C4210" i="6" s="1"/>
  <c r="M4211" i="6"/>
  <c r="M4212" i="6"/>
  <c r="M4213" i="6"/>
  <c r="M4214" i="6"/>
  <c r="M4215" i="6"/>
  <c r="C4215" i="6" s="1"/>
  <c r="M4216" i="6"/>
  <c r="C4216" i="6" s="1"/>
  <c r="M4217" i="6"/>
  <c r="C4217" i="6" s="1"/>
  <c r="M4218" i="6"/>
  <c r="C4218" i="6" s="1"/>
  <c r="M4219" i="6"/>
  <c r="M4220" i="6"/>
  <c r="M4221" i="6"/>
  <c r="M4222" i="6"/>
  <c r="M4223" i="6"/>
  <c r="M4224" i="6"/>
  <c r="C4224" i="6" s="1"/>
  <c r="M4225" i="6"/>
  <c r="C4225" i="6" s="1"/>
  <c r="M4226" i="6"/>
  <c r="C4226" i="6" s="1"/>
  <c r="M4227" i="6"/>
  <c r="M4228" i="6"/>
  <c r="M4229" i="6"/>
  <c r="M4230" i="6"/>
  <c r="M4231" i="6"/>
  <c r="C4231" i="6" s="1"/>
  <c r="M4232" i="6"/>
  <c r="C4232" i="6" s="1"/>
  <c r="M4233" i="6"/>
  <c r="C4233" i="6" s="1"/>
  <c r="M4234" i="6"/>
  <c r="M4235" i="6"/>
  <c r="M4236" i="6"/>
  <c r="M4237" i="6"/>
  <c r="M4238" i="6"/>
  <c r="M4239" i="6"/>
  <c r="C4239" i="6" s="1"/>
  <c r="M4240" i="6"/>
  <c r="M4241" i="6"/>
  <c r="C4241" i="6" s="1"/>
  <c r="M4242" i="6"/>
  <c r="C4242" i="6" s="1"/>
  <c r="M4243" i="6"/>
  <c r="M4244" i="6"/>
  <c r="M4245" i="6"/>
  <c r="M4246" i="6"/>
  <c r="M4247" i="6"/>
  <c r="M4248" i="6"/>
  <c r="C4248" i="6" s="1"/>
  <c r="M4249" i="6"/>
  <c r="C4249" i="6" s="1"/>
  <c r="M4250" i="6"/>
  <c r="C4250" i="6" s="1"/>
  <c r="M4251" i="6"/>
  <c r="M4252" i="6"/>
  <c r="M4253" i="6"/>
  <c r="M4254" i="6"/>
  <c r="M4255" i="6"/>
  <c r="C4255" i="6" s="1"/>
  <c r="M4256" i="6"/>
  <c r="C4256" i="6" s="1"/>
  <c r="M4257" i="6"/>
  <c r="C4257" i="6" s="1"/>
  <c r="M4258" i="6"/>
  <c r="C4258" i="6" s="1"/>
  <c r="M4259" i="6"/>
  <c r="M4260" i="6"/>
  <c r="M4261" i="6"/>
  <c r="M4262" i="6"/>
  <c r="M4263" i="6"/>
  <c r="M4264" i="6"/>
  <c r="C4264" i="6" s="1"/>
  <c r="M4265" i="6"/>
  <c r="C4265" i="6" s="1"/>
  <c r="M4266" i="6"/>
  <c r="C4266" i="6" s="1"/>
  <c r="M4267" i="6"/>
  <c r="M4268" i="6"/>
  <c r="M4269" i="6"/>
  <c r="M4270" i="6"/>
  <c r="M4271" i="6"/>
  <c r="C4271" i="6" s="1"/>
  <c r="M4272" i="6"/>
  <c r="C4272" i="6" s="1"/>
  <c r="M4273" i="6"/>
  <c r="C4273" i="6" s="1"/>
  <c r="M4274" i="6"/>
  <c r="C4274" i="6" s="1"/>
  <c r="M4275" i="6"/>
  <c r="M4276" i="6"/>
  <c r="M4277" i="6"/>
  <c r="M4278" i="6"/>
  <c r="M4279" i="6"/>
  <c r="C4279" i="6" s="1"/>
  <c r="M4280" i="6"/>
  <c r="C4280" i="6" s="1"/>
  <c r="M4281" i="6"/>
  <c r="C4281" i="6" s="1"/>
  <c r="M4282" i="6"/>
  <c r="C4282" i="6" s="1"/>
  <c r="M4283" i="6"/>
  <c r="M4284" i="6"/>
  <c r="M4285" i="6"/>
  <c r="M4286" i="6"/>
  <c r="M4287" i="6"/>
  <c r="C4287" i="6" s="1"/>
  <c r="M4288" i="6"/>
  <c r="C4288" i="6" s="1"/>
  <c r="M4289" i="6"/>
  <c r="C4289" i="6" s="1"/>
  <c r="M4290" i="6"/>
  <c r="C4290" i="6" s="1"/>
  <c r="M4291" i="6"/>
  <c r="M4292" i="6"/>
  <c r="M4293" i="6"/>
  <c r="M4294" i="6"/>
  <c r="M4295" i="6"/>
  <c r="C4295" i="6" s="1"/>
  <c r="M4296" i="6"/>
  <c r="C4296" i="6" s="1"/>
  <c r="M4297" i="6"/>
  <c r="C4297" i="6" s="1"/>
  <c r="M4298" i="6"/>
  <c r="C4298" i="6" s="1"/>
  <c r="M4299" i="6"/>
  <c r="M4300" i="6"/>
  <c r="M4301" i="6"/>
  <c r="M4302" i="6"/>
  <c r="M4303" i="6"/>
  <c r="C4303" i="6" s="1"/>
  <c r="M4304" i="6"/>
  <c r="C4304" i="6" s="1"/>
  <c r="M4305" i="6"/>
  <c r="C4305" i="6" s="1"/>
  <c r="M4306" i="6"/>
  <c r="C4306" i="6" s="1"/>
  <c r="M4307" i="6"/>
  <c r="M4308" i="6"/>
  <c r="M4309" i="6"/>
  <c r="M4310" i="6"/>
  <c r="M4311" i="6"/>
  <c r="C4311" i="6" s="1"/>
  <c r="M4312" i="6"/>
  <c r="C4312" i="6" s="1"/>
  <c r="M4313" i="6"/>
  <c r="C4313" i="6" s="1"/>
  <c r="M4314" i="6"/>
  <c r="C4314" i="6" s="1"/>
  <c r="M4315" i="6"/>
  <c r="M4316" i="6"/>
  <c r="M4317" i="6"/>
  <c r="M4318" i="6"/>
  <c r="M4319" i="6"/>
  <c r="M4320" i="6"/>
  <c r="C4320" i="6" s="1"/>
  <c r="M4321" i="6"/>
  <c r="C4321" i="6" s="1"/>
  <c r="M4322" i="6"/>
  <c r="C4322" i="6" s="1"/>
  <c r="M4323" i="6"/>
  <c r="M4324" i="6"/>
  <c r="M4325" i="6"/>
  <c r="M4326" i="6"/>
  <c r="M4327" i="6"/>
  <c r="C4327" i="6" s="1"/>
  <c r="M4328" i="6"/>
  <c r="M4329" i="6"/>
  <c r="C4329" i="6" s="1"/>
  <c r="M4330" i="6"/>
  <c r="C4330" i="6" s="1"/>
  <c r="M4331" i="6"/>
  <c r="M4332" i="6"/>
  <c r="M4333" i="6"/>
  <c r="M4334" i="6"/>
  <c r="M4335" i="6"/>
  <c r="C4335" i="6" s="1"/>
  <c r="M4336" i="6"/>
  <c r="C4336" i="6" s="1"/>
  <c r="M4337" i="6"/>
  <c r="C4337" i="6" s="1"/>
  <c r="M4338" i="6"/>
  <c r="C4338" i="6" s="1"/>
  <c r="M4339" i="6"/>
  <c r="M4340" i="6"/>
  <c r="M4341" i="6"/>
  <c r="M4342" i="6"/>
  <c r="M4343" i="6"/>
  <c r="C4343" i="6" s="1"/>
  <c r="M4344" i="6"/>
  <c r="C4344" i="6" s="1"/>
  <c r="M4345" i="6"/>
  <c r="C4345" i="6" s="1"/>
  <c r="M4346" i="6"/>
  <c r="C4346" i="6" s="1"/>
  <c r="M4347" i="6"/>
  <c r="M4348" i="6"/>
  <c r="M4349" i="6"/>
  <c r="M4350" i="6"/>
  <c r="M4351" i="6"/>
  <c r="C4351" i="6" s="1"/>
  <c r="M4352" i="6"/>
  <c r="C4352" i="6" s="1"/>
  <c r="M4353" i="6"/>
  <c r="C4353" i="6" s="1"/>
  <c r="M4354" i="6"/>
  <c r="C4354" i="6" s="1"/>
  <c r="M4355" i="6"/>
  <c r="M4356" i="6"/>
  <c r="M4357" i="6"/>
  <c r="M4358" i="6"/>
  <c r="M4359" i="6"/>
  <c r="M4360" i="6"/>
  <c r="C4360" i="6" s="1"/>
  <c r="M4361" i="6"/>
  <c r="C4361" i="6" s="1"/>
  <c r="M4362" i="6"/>
  <c r="C4362" i="6" s="1"/>
  <c r="M4363" i="6"/>
  <c r="M4364" i="6"/>
  <c r="M4365" i="6"/>
  <c r="M4366" i="6"/>
  <c r="M4367" i="6"/>
  <c r="C4367" i="6" s="1"/>
  <c r="M4368" i="6"/>
  <c r="C4368" i="6" s="1"/>
  <c r="M4369" i="6"/>
  <c r="C4369" i="6" s="1"/>
  <c r="M4370" i="6"/>
  <c r="M4371" i="6"/>
  <c r="M4372" i="6"/>
  <c r="M4373" i="6"/>
  <c r="M4374" i="6"/>
  <c r="M4375" i="6"/>
  <c r="C4375" i="6" s="1"/>
  <c r="M4376" i="6"/>
  <c r="C4376" i="6" s="1"/>
  <c r="M4377" i="6"/>
  <c r="C4377" i="6" s="1"/>
  <c r="M4378" i="6"/>
  <c r="M4379" i="6"/>
  <c r="M4380" i="6"/>
  <c r="M4381" i="6"/>
  <c r="M4382" i="6"/>
  <c r="M4383" i="6"/>
  <c r="M4384" i="6"/>
  <c r="C4384" i="6" s="1"/>
  <c r="M4385" i="6"/>
  <c r="C4385" i="6" s="1"/>
  <c r="M4386" i="6"/>
  <c r="M4387" i="6"/>
  <c r="M4388" i="6"/>
  <c r="M4389" i="6"/>
  <c r="M4390" i="6"/>
  <c r="M4391" i="6"/>
  <c r="C4391" i="6" s="1"/>
  <c r="M4392" i="6"/>
  <c r="C4392" i="6" s="1"/>
  <c r="M4393" i="6"/>
  <c r="C4393" i="6" s="1"/>
  <c r="M4394" i="6"/>
  <c r="C4394" i="6" s="1"/>
  <c r="M4395" i="6"/>
  <c r="M4396" i="6"/>
  <c r="M4397" i="6"/>
  <c r="M4398" i="6"/>
  <c r="M4399" i="6"/>
  <c r="C4399" i="6" s="1"/>
  <c r="M4400" i="6"/>
  <c r="C4400" i="6" s="1"/>
  <c r="M4401" i="6"/>
  <c r="C4401" i="6" s="1"/>
  <c r="M4402" i="6"/>
  <c r="C4402" i="6" s="1"/>
  <c r="M4403" i="6"/>
  <c r="M4404" i="6"/>
  <c r="M4405" i="6"/>
  <c r="M4406" i="6"/>
  <c r="M4407" i="6"/>
  <c r="M4408" i="6"/>
  <c r="C4408" i="6" s="1"/>
  <c r="M4409" i="6"/>
  <c r="C4409" i="6" s="1"/>
  <c r="M4410" i="6"/>
  <c r="C4410" i="6" s="1"/>
  <c r="M4411" i="6"/>
  <c r="M4412" i="6"/>
  <c r="M4413" i="6"/>
  <c r="M4414" i="6"/>
  <c r="M4415" i="6"/>
  <c r="C4415" i="6" s="1"/>
  <c r="M4416" i="6"/>
  <c r="C4416" i="6" s="1"/>
  <c r="M4417" i="6"/>
  <c r="C4417" i="6" s="1"/>
  <c r="M4418" i="6"/>
  <c r="C4418" i="6" s="1"/>
  <c r="M4419" i="6"/>
  <c r="M4420" i="6"/>
  <c r="M4421" i="6"/>
  <c r="M4422" i="6"/>
  <c r="M4423" i="6"/>
  <c r="C4423" i="6" s="1"/>
  <c r="M4424" i="6"/>
  <c r="C4424" i="6" s="1"/>
  <c r="M4425" i="6"/>
  <c r="C4425" i="6" s="1"/>
  <c r="M4426" i="6"/>
  <c r="C4426" i="6" s="1"/>
  <c r="M4427" i="6"/>
  <c r="M4428" i="6"/>
  <c r="M4429" i="6"/>
  <c r="M4430" i="6"/>
  <c r="M4431" i="6"/>
  <c r="C4431" i="6" s="1"/>
  <c r="M4432" i="6"/>
  <c r="C4432" i="6" s="1"/>
  <c r="M4433" i="6"/>
  <c r="C4433" i="6" s="1"/>
  <c r="M4434" i="6"/>
  <c r="C4434" i="6" s="1"/>
  <c r="M4435" i="6"/>
  <c r="M4436" i="6"/>
  <c r="M4437" i="6"/>
  <c r="M4438" i="6"/>
  <c r="M4439" i="6"/>
  <c r="C4439" i="6" s="1"/>
  <c r="M4440" i="6"/>
  <c r="C4440" i="6" s="1"/>
  <c r="M4441" i="6"/>
  <c r="C4441" i="6" s="1"/>
  <c r="M4442" i="6"/>
  <c r="C4442" i="6" s="1"/>
  <c r="M4443" i="6"/>
  <c r="M4444" i="6"/>
  <c r="M4445" i="6"/>
  <c r="M4446" i="6"/>
  <c r="M4447" i="6"/>
  <c r="C4447" i="6" s="1"/>
  <c r="M4448" i="6"/>
  <c r="C4448" i="6" s="1"/>
  <c r="M4449" i="6"/>
  <c r="C4449" i="6" s="1"/>
  <c r="M4450" i="6"/>
  <c r="C4450" i="6" s="1"/>
  <c r="M4451" i="6"/>
  <c r="M4452" i="6"/>
  <c r="M4453" i="6"/>
  <c r="M4454" i="6"/>
  <c r="M4455" i="6"/>
  <c r="C4455" i="6" s="1"/>
  <c r="M4456" i="6"/>
  <c r="C4456" i="6" s="1"/>
  <c r="M2" i="6"/>
  <c r="C2" i="6" s="1"/>
  <c r="D4" i="7" s="1"/>
  <c r="N3" i="6"/>
  <c r="N4" i="6"/>
  <c r="N5" i="6"/>
  <c r="N6" i="6"/>
  <c r="N7" i="6"/>
  <c r="D7" i="6" s="1"/>
  <c r="N8" i="6"/>
  <c r="D8" i="6" s="1"/>
  <c r="A8" i="6" s="1"/>
  <c r="N9" i="6"/>
  <c r="D9" i="6" s="1"/>
  <c r="A9" i="6" s="1"/>
  <c r="N10" i="6"/>
  <c r="D10" i="6" s="1"/>
  <c r="A10" i="6" s="1"/>
  <c r="N11" i="6"/>
  <c r="D11" i="6" s="1"/>
  <c r="A11" i="6" s="1"/>
  <c r="N12" i="6"/>
  <c r="D12" i="6" s="1"/>
  <c r="A12" i="6" s="1"/>
  <c r="N13" i="6"/>
  <c r="D13" i="6" s="1"/>
  <c r="A13" i="6" s="1"/>
  <c r="N14" i="6"/>
  <c r="N15" i="6"/>
  <c r="D15" i="6" s="1"/>
  <c r="A15" i="6" s="1"/>
  <c r="N16" i="6"/>
  <c r="D16" i="6" s="1"/>
  <c r="A16" i="6" s="1"/>
  <c r="N17" i="6"/>
  <c r="D17" i="6" s="1"/>
  <c r="A17" i="6" s="1"/>
  <c r="N18" i="6"/>
  <c r="D18" i="6" s="1"/>
  <c r="A18" i="6" s="1"/>
  <c r="N19" i="6"/>
  <c r="D19" i="6" s="1"/>
  <c r="N20" i="6"/>
  <c r="D20" i="6" s="1"/>
  <c r="A20" i="6" s="1"/>
  <c r="N21" i="6"/>
  <c r="D21" i="6" s="1"/>
  <c r="N22" i="6"/>
  <c r="D22" i="6" s="1"/>
  <c r="N23" i="6"/>
  <c r="D23" i="6" s="1"/>
  <c r="A23" i="6" s="1"/>
  <c r="N24" i="6"/>
  <c r="D24" i="6" s="1"/>
  <c r="A24" i="6" s="1"/>
  <c r="N25" i="6"/>
  <c r="D25" i="6" s="1"/>
  <c r="A25" i="6" s="1"/>
  <c r="N26" i="6"/>
  <c r="D26" i="6" s="1"/>
  <c r="A26" i="6" s="1"/>
  <c r="N27" i="6"/>
  <c r="D27" i="6" s="1"/>
  <c r="A27" i="6" s="1"/>
  <c r="N28" i="6"/>
  <c r="D28" i="6" s="1"/>
  <c r="A28" i="6" s="1"/>
  <c r="N29" i="6"/>
  <c r="D29" i="6" s="1"/>
  <c r="N30" i="6"/>
  <c r="N31" i="6"/>
  <c r="D31" i="6" s="1"/>
  <c r="A31" i="6" s="1"/>
  <c r="N32" i="6"/>
  <c r="D32" i="6" s="1"/>
  <c r="A32" i="6" s="1"/>
  <c r="N33" i="6"/>
  <c r="D33" i="6" s="1"/>
  <c r="A33" i="6" s="1"/>
  <c r="N34" i="6"/>
  <c r="D34" i="6" s="1"/>
  <c r="A34" i="6" s="1"/>
  <c r="N35" i="6"/>
  <c r="N36" i="6"/>
  <c r="D36" i="6" s="1"/>
  <c r="A36" i="6" s="1"/>
  <c r="N37" i="6"/>
  <c r="D37" i="6" s="1"/>
  <c r="N38" i="6"/>
  <c r="D38" i="6" s="1"/>
  <c r="A38" i="6" s="1"/>
  <c r="N39" i="6"/>
  <c r="D39" i="6" s="1"/>
  <c r="A39" i="6" s="1"/>
  <c r="N40" i="6"/>
  <c r="D40" i="6" s="1"/>
  <c r="A40" i="6" s="1"/>
  <c r="N41" i="6"/>
  <c r="D41" i="6" s="1"/>
  <c r="A41" i="6" s="1"/>
  <c r="N42" i="6"/>
  <c r="D42" i="6" s="1"/>
  <c r="A42" i="6" s="1"/>
  <c r="N43" i="6"/>
  <c r="N44" i="6"/>
  <c r="D44" i="6" s="1"/>
  <c r="N45" i="6"/>
  <c r="D45" i="6" s="1"/>
  <c r="N46" i="6"/>
  <c r="D46" i="6" s="1"/>
  <c r="A46" i="6" s="1"/>
  <c r="N47" i="6"/>
  <c r="D47" i="6" s="1"/>
  <c r="A47" i="6" s="1"/>
  <c r="N48" i="6"/>
  <c r="D48" i="6" s="1"/>
  <c r="A48" i="6" s="1"/>
  <c r="N49" i="6"/>
  <c r="D49" i="6" s="1"/>
  <c r="A49" i="6" s="1"/>
  <c r="N50" i="6"/>
  <c r="D50" i="6" s="1"/>
  <c r="A50" i="6" s="1"/>
  <c r="N51" i="6"/>
  <c r="N52" i="6"/>
  <c r="D52" i="6" s="1"/>
  <c r="A52" i="6" s="1"/>
  <c r="N53" i="6"/>
  <c r="D53" i="6" s="1"/>
  <c r="N54" i="6"/>
  <c r="N55" i="6"/>
  <c r="D55" i="6" s="1"/>
  <c r="A55" i="6" s="1"/>
  <c r="N56" i="6"/>
  <c r="D56" i="6" s="1"/>
  <c r="A56" i="6" s="1"/>
  <c r="N57" i="6"/>
  <c r="D57" i="6" s="1"/>
  <c r="A57" i="6" s="1"/>
  <c r="N58" i="6"/>
  <c r="D58" i="6" s="1"/>
  <c r="A58" i="6" s="1"/>
  <c r="N59" i="6"/>
  <c r="N60" i="6"/>
  <c r="D60" i="6" s="1"/>
  <c r="A60" i="6" s="1"/>
  <c r="N61" i="6"/>
  <c r="D61" i="6" s="1"/>
  <c r="N62" i="6"/>
  <c r="N63" i="6"/>
  <c r="N64" i="6"/>
  <c r="D64" i="6" s="1"/>
  <c r="A64" i="6" s="1"/>
  <c r="N65" i="6"/>
  <c r="D65" i="6" s="1"/>
  <c r="A65" i="6" s="1"/>
  <c r="N66" i="6"/>
  <c r="D66" i="6" s="1"/>
  <c r="A66" i="6" s="1"/>
  <c r="N67" i="6"/>
  <c r="N68" i="6"/>
  <c r="N69" i="6"/>
  <c r="D69" i="6" s="1"/>
  <c r="N70" i="6"/>
  <c r="N71" i="6"/>
  <c r="N72" i="6"/>
  <c r="D72" i="6" s="1"/>
  <c r="A72" i="6" s="1"/>
  <c r="N73" i="6"/>
  <c r="D73" i="6" s="1"/>
  <c r="A73" i="6" s="1"/>
  <c r="N74" i="6"/>
  <c r="D74" i="6" s="1"/>
  <c r="A74" i="6" s="1"/>
  <c r="N75" i="6"/>
  <c r="N76" i="6"/>
  <c r="D76" i="6" s="1"/>
  <c r="A76" i="6" s="1"/>
  <c r="N77" i="6"/>
  <c r="D77" i="6" s="1"/>
  <c r="N78" i="6"/>
  <c r="N79" i="6"/>
  <c r="D79" i="6" s="1"/>
  <c r="A79" i="6" s="1"/>
  <c r="N80" i="6"/>
  <c r="D80" i="6" s="1"/>
  <c r="A80" i="6" s="1"/>
  <c r="N81" i="6"/>
  <c r="D81" i="6" s="1"/>
  <c r="A81" i="6" s="1"/>
  <c r="N82" i="6"/>
  <c r="D82" i="6" s="1"/>
  <c r="A82" i="6" s="1"/>
  <c r="N83" i="6"/>
  <c r="N84" i="6"/>
  <c r="D84" i="6" s="1"/>
  <c r="A84" i="6" s="1"/>
  <c r="N85" i="6"/>
  <c r="D85" i="6" s="1"/>
  <c r="A85" i="6" s="1"/>
  <c r="N86" i="6"/>
  <c r="N87" i="6"/>
  <c r="N88" i="6"/>
  <c r="D88" i="6" s="1"/>
  <c r="A88" i="6" s="1"/>
  <c r="N89" i="6"/>
  <c r="D89" i="6" s="1"/>
  <c r="A89" i="6" s="1"/>
  <c r="N90" i="6"/>
  <c r="D90" i="6" s="1"/>
  <c r="A90" i="6" s="1"/>
  <c r="N91" i="6"/>
  <c r="N92" i="6"/>
  <c r="D92" i="6" s="1"/>
  <c r="A92" i="6" s="1"/>
  <c r="N93" i="6"/>
  <c r="D93" i="6" s="1"/>
  <c r="N94" i="6"/>
  <c r="N95" i="6"/>
  <c r="N96" i="6"/>
  <c r="D96" i="6" s="1"/>
  <c r="A96" i="6" s="1"/>
  <c r="N97" i="6"/>
  <c r="D97" i="6" s="1"/>
  <c r="A97" i="6" s="1"/>
  <c r="N98" i="6"/>
  <c r="D98" i="6" s="1"/>
  <c r="A98" i="6" s="1"/>
  <c r="N99" i="6"/>
  <c r="N100" i="6"/>
  <c r="D100" i="6" s="1"/>
  <c r="A100" i="6" s="1"/>
  <c r="N101" i="6"/>
  <c r="D101" i="6" s="1"/>
  <c r="A101" i="6" s="1"/>
  <c r="N102" i="6"/>
  <c r="N103" i="6"/>
  <c r="D103" i="6" s="1"/>
  <c r="A103" i="6" s="1"/>
  <c r="N104" i="6"/>
  <c r="D104" i="6" s="1"/>
  <c r="A104" i="6" s="1"/>
  <c r="N105" i="6"/>
  <c r="D105" i="6" s="1"/>
  <c r="A105" i="6" s="1"/>
  <c r="N106" i="6"/>
  <c r="D106" i="6" s="1"/>
  <c r="A106" i="6" s="1"/>
  <c r="N107" i="6"/>
  <c r="N108" i="6"/>
  <c r="D108" i="6" s="1"/>
  <c r="N109" i="6"/>
  <c r="D109" i="6" s="1"/>
  <c r="A109" i="6" s="1"/>
  <c r="N110" i="6"/>
  <c r="D110" i="6" s="1"/>
  <c r="A110" i="6" s="1"/>
  <c r="N111" i="6"/>
  <c r="D111" i="6" s="1"/>
  <c r="A111" i="6" s="1"/>
  <c r="N112" i="6"/>
  <c r="D112" i="6" s="1"/>
  <c r="A112" i="6" s="1"/>
  <c r="N113" i="6"/>
  <c r="D113" i="6" s="1"/>
  <c r="A113" i="6" s="1"/>
  <c r="N114" i="6"/>
  <c r="D114" i="6" s="1"/>
  <c r="A114" i="6" s="1"/>
  <c r="N115" i="6"/>
  <c r="N116" i="6"/>
  <c r="D116" i="6" s="1"/>
  <c r="A116" i="6" s="1"/>
  <c r="N117" i="6"/>
  <c r="D117" i="6" s="1"/>
  <c r="A117" i="6" s="1"/>
  <c r="N118" i="6"/>
  <c r="N119" i="6"/>
  <c r="D119" i="6" s="1"/>
  <c r="A119" i="6" s="1"/>
  <c r="N120" i="6"/>
  <c r="D120" i="6" s="1"/>
  <c r="A120" i="6" s="1"/>
  <c r="N121" i="6"/>
  <c r="D121" i="6" s="1"/>
  <c r="A121" i="6" s="1"/>
  <c r="N122" i="6"/>
  <c r="D122" i="6" s="1"/>
  <c r="A122" i="6" s="1"/>
  <c r="N123" i="6"/>
  <c r="N124" i="6"/>
  <c r="D124" i="6" s="1"/>
  <c r="N125" i="6"/>
  <c r="D125" i="6" s="1"/>
  <c r="A125" i="6" s="1"/>
  <c r="N126" i="6"/>
  <c r="N127" i="6"/>
  <c r="D127" i="6" s="1"/>
  <c r="A127" i="6" s="1"/>
  <c r="N128" i="6"/>
  <c r="D128" i="6" s="1"/>
  <c r="A128" i="6" s="1"/>
  <c r="N129" i="6"/>
  <c r="D129" i="6" s="1"/>
  <c r="A129" i="6" s="1"/>
  <c r="N130" i="6"/>
  <c r="D130" i="6" s="1"/>
  <c r="A130" i="6" s="1"/>
  <c r="N131" i="6"/>
  <c r="D131" i="6" s="1"/>
  <c r="A131" i="6" s="1"/>
  <c r="N132" i="6"/>
  <c r="N133" i="6"/>
  <c r="D133" i="6" s="1"/>
  <c r="A133" i="6" s="1"/>
  <c r="N134" i="6"/>
  <c r="N135" i="6"/>
  <c r="N136" i="6"/>
  <c r="D136" i="6" s="1"/>
  <c r="A136" i="6" s="1"/>
  <c r="N137" i="6"/>
  <c r="D137" i="6" s="1"/>
  <c r="A137" i="6" s="1"/>
  <c r="N138" i="6"/>
  <c r="D138" i="6" s="1"/>
  <c r="A138" i="6" s="1"/>
  <c r="N139" i="6"/>
  <c r="N140" i="6"/>
  <c r="D140" i="6" s="1"/>
  <c r="N141" i="6"/>
  <c r="D141" i="6" s="1"/>
  <c r="A141" i="6" s="1"/>
  <c r="N142" i="6"/>
  <c r="N143" i="6"/>
  <c r="N144" i="6"/>
  <c r="D144" i="6" s="1"/>
  <c r="A144" i="6" s="1"/>
  <c r="N145" i="6"/>
  <c r="D145" i="6" s="1"/>
  <c r="A145" i="6" s="1"/>
  <c r="N146" i="6"/>
  <c r="D146" i="6" s="1"/>
  <c r="A146" i="6" s="1"/>
  <c r="N147" i="6"/>
  <c r="N148" i="6"/>
  <c r="D148" i="6" s="1"/>
  <c r="N149" i="6"/>
  <c r="D149" i="6" s="1"/>
  <c r="N150" i="6"/>
  <c r="N151" i="6"/>
  <c r="N152" i="6"/>
  <c r="D152" i="6" s="1"/>
  <c r="A152" i="6" s="1"/>
  <c r="N153" i="6"/>
  <c r="D153" i="6" s="1"/>
  <c r="A153" i="6" s="1"/>
  <c r="N154" i="6"/>
  <c r="D154" i="6" s="1"/>
  <c r="A154" i="6" s="1"/>
  <c r="N155" i="6"/>
  <c r="N156" i="6"/>
  <c r="D156" i="6" s="1"/>
  <c r="N157" i="6"/>
  <c r="D157" i="6" s="1"/>
  <c r="A157" i="6" s="1"/>
  <c r="N158" i="6"/>
  <c r="N159" i="6"/>
  <c r="D159" i="6" s="1"/>
  <c r="A159" i="6" s="1"/>
  <c r="N160" i="6"/>
  <c r="D160" i="6" s="1"/>
  <c r="A160" i="6" s="1"/>
  <c r="N161" i="6"/>
  <c r="D161" i="6" s="1"/>
  <c r="A161" i="6" s="1"/>
  <c r="N162" i="6"/>
  <c r="D162" i="6" s="1"/>
  <c r="A162" i="6" s="1"/>
  <c r="N163" i="6"/>
  <c r="N164" i="6"/>
  <c r="D164" i="6" s="1"/>
  <c r="N165" i="6"/>
  <c r="D165" i="6" s="1"/>
  <c r="A165" i="6" s="1"/>
  <c r="N166" i="6"/>
  <c r="N167" i="6"/>
  <c r="D167" i="6" s="1"/>
  <c r="N168" i="6"/>
  <c r="D168" i="6" s="1"/>
  <c r="A168" i="6" s="1"/>
  <c r="N169" i="6"/>
  <c r="D169" i="6" s="1"/>
  <c r="A169" i="6" s="1"/>
  <c r="N170" i="6"/>
  <c r="D170" i="6" s="1"/>
  <c r="A170" i="6" s="1"/>
  <c r="N171" i="6"/>
  <c r="N172" i="6"/>
  <c r="D172" i="6" s="1"/>
  <c r="A172" i="6" s="1"/>
  <c r="N173" i="6"/>
  <c r="D173" i="6" s="1"/>
  <c r="A173" i="6" s="1"/>
  <c r="N174" i="6"/>
  <c r="D174" i="6" s="1"/>
  <c r="A174" i="6" s="1"/>
  <c r="N175" i="6"/>
  <c r="D175" i="6" s="1"/>
  <c r="A175" i="6" s="1"/>
  <c r="N176" i="6"/>
  <c r="D176" i="6" s="1"/>
  <c r="A176" i="6" s="1"/>
  <c r="N177" i="6"/>
  <c r="D177" i="6" s="1"/>
  <c r="A177" i="6" s="1"/>
  <c r="N178" i="6"/>
  <c r="D178" i="6" s="1"/>
  <c r="A178" i="6" s="1"/>
  <c r="N179" i="6"/>
  <c r="N180" i="6"/>
  <c r="D180" i="6" s="1"/>
  <c r="A180" i="6" s="1"/>
  <c r="N181" i="6"/>
  <c r="D181" i="6" s="1"/>
  <c r="A181" i="6" s="1"/>
  <c r="N182" i="6"/>
  <c r="N183" i="6"/>
  <c r="N184" i="6"/>
  <c r="D184" i="6" s="1"/>
  <c r="A184" i="6" s="1"/>
  <c r="N185" i="6"/>
  <c r="D185" i="6" s="1"/>
  <c r="A185" i="6" s="1"/>
  <c r="N186" i="6"/>
  <c r="D186" i="6" s="1"/>
  <c r="A186" i="6" s="1"/>
  <c r="N187" i="6"/>
  <c r="N188" i="6"/>
  <c r="D188" i="6" s="1"/>
  <c r="A188" i="6" s="1"/>
  <c r="N189" i="6"/>
  <c r="D189" i="6" s="1"/>
  <c r="A189" i="6" s="1"/>
  <c r="N190" i="6"/>
  <c r="N191" i="6"/>
  <c r="D191" i="6" s="1"/>
  <c r="A191" i="6" s="1"/>
  <c r="N192" i="6"/>
  <c r="D192" i="6" s="1"/>
  <c r="A192" i="6" s="1"/>
  <c r="N193" i="6"/>
  <c r="D193" i="6" s="1"/>
  <c r="A193" i="6" s="1"/>
  <c r="N194" i="6"/>
  <c r="D194" i="6" s="1"/>
  <c r="A194" i="6" s="1"/>
  <c r="N195" i="6"/>
  <c r="N196" i="6"/>
  <c r="D196" i="6" s="1"/>
  <c r="A196" i="6" s="1"/>
  <c r="N197" i="6"/>
  <c r="D197" i="6" s="1"/>
  <c r="A197" i="6" s="1"/>
  <c r="N198" i="6"/>
  <c r="N199" i="6"/>
  <c r="D199" i="6" s="1"/>
  <c r="A199" i="6" s="1"/>
  <c r="N200" i="6"/>
  <c r="D200" i="6" s="1"/>
  <c r="A200" i="6" s="1"/>
  <c r="N201" i="6"/>
  <c r="D201" i="6" s="1"/>
  <c r="A201" i="6" s="1"/>
  <c r="N202" i="6"/>
  <c r="D202" i="6" s="1"/>
  <c r="A202" i="6" s="1"/>
  <c r="N203" i="6"/>
  <c r="N204" i="6"/>
  <c r="D204" i="6" s="1"/>
  <c r="N205" i="6"/>
  <c r="D205" i="6" s="1"/>
  <c r="A205" i="6" s="1"/>
  <c r="N206" i="6"/>
  <c r="N207" i="6"/>
  <c r="D207" i="6" s="1"/>
  <c r="A207" i="6" s="1"/>
  <c r="N208" i="6"/>
  <c r="D208" i="6" s="1"/>
  <c r="A208" i="6" s="1"/>
  <c r="N209" i="6"/>
  <c r="D209" i="6" s="1"/>
  <c r="A209" i="6" s="1"/>
  <c r="N210" i="6"/>
  <c r="D210" i="6" s="1"/>
  <c r="A210" i="6" s="1"/>
  <c r="N211" i="6"/>
  <c r="N212" i="6"/>
  <c r="D212" i="6" s="1"/>
  <c r="A212" i="6" s="1"/>
  <c r="N213" i="6"/>
  <c r="D213" i="6" s="1"/>
  <c r="A213" i="6" s="1"/>
  <c r="N214" i="6"/>
  <c r="N215" i="6"/>
  <c r="D215" i="6" s="1"/>
  <c r="A215" i="6" s="1"/>
  <c r="N216" i="6"/>
  <c r="D216" i="6" s="1"/>
  <c r="A216" i="6" s="1"/>
  <c r="N217" i="6"/>
  <c r="D217" i="6" s="1"/>
  <c r="A217" i="6" s="1"/>
  <c r="N218" i="6"/>
  <c r="D218" i="6" s="1"/>
  <c r="A218" i="6" s="1"/>
  <c r="N219" i="6"/>
  <c r="N220" i="6"/>
  <c r="N221" i="6"/>
  <c r="D221" i="6" s="1"/>
  <c r="A221" i="6" s="1"/>
  <c r="N222" i="6"/>
  <c r="N223" i="6"/>
  <c r="N224" i="6"/>
  <c r="D224" i="6" s="1"/>
  <c r="A224" i="6" s="1"/>
  <c r="N225" i="6"/>
  <c r="D225" i="6" s="1"/>
  <c r="A225" i="6" s="1"/>
  <c r="N226" i="6"/>
  <c r="D226" i="6" s="1"/>
  <c r="A226" i="6" s="1"/>
  <c r="N227" i="6"/>
  <c r="N228" i="6"/>
  <c r="D228" i="6" s="1"/>
  <c r="N229" i="6"/>
  <c r="D229" i="6" s="1"/>
  <c r="A229" i="6" s="1"/>
  <c r="N230" i="6"/>
  <c r="D230" i="6" s="1"/>
  <c r="A230" i="6" s="1"/>
  <c r="N231" i="6"/>
  <c r="D231" i="6" s="1"/>
  <c r="A231" i="6" s="1"/>
  <c r="N232" i="6"/>
  <c r="D232" i="6" s="1"/>
  <c r="A232" i="6" s="1"/>
  <c r="N233" i="6"/>
  <c r="D233" i="6" s="1"/>
  <c r="A233" i="6" s="1"/>
  <c r="N234" i="6"/>
  <c r="D234" i="6" s="1"/>
  <c r="A234" i="6" s="1"/>
  <c r="N235" i="6"/>
  <c r="N236" i="6"/>
  <c r="N237" i="6"/>
  <c r="D237" i="6" s="1"/>
  <c r="A237" i="6" s="1"/>
  <c r="N238" i="6"/>
  <c r="N239" i="6"/>
  <c r="N240" i="6"/>
  <c r="D240" i="6" s="1"/>
  <c r="A240" i="6" s="1"/>
  <c r="N241" i="6"/>
  <c r="D241" i="6" s="1"/>
  <c r="A241" i="6" s="1"/>
  <c r="N242" i="6"/>
  <c r="D242" i="6" s="1"/>
  <c r="A242" i="6" s="1"/>
  <c r="N243" i="6"/>
  <c r="N244" i="6"/>
  <c r="D244" i="6" s="1"/>
  <c r="A244" i="6" s="1"/>
  <c r="N245" i="6"/>
  <c r="D245" i="6" s="1"/>
  <c r="A245" i="6" s="1"/>
  <c r="N246" i="6"/>
  <c r="N247" i="6"/>
  <c r="D247" i="6" s="1"/>
  <c r="A247" i="6" s="1"/>
  <c r="N248" i="6"/>
  <c r="D248" i="6" s="1"/>
  <c r="A248" i="6" s="1"/>
  <c r="N249" i="6"/>
  <c r="D249" i="6" s="1"/>
  <c r="A249" i="6" s="1"/>
  <c r="N250" i="6"/>
  <c r="D250" i="6" s="1"/>
  <c r="A250" i="6" s="1"/>
  <c r="N251" i="6"/>
  <c r="N252" i="6"/>
  <c r="D252" i="6" s="1"/>
  <c r="A252" i="6" s="1"/>
  <c r="N253" i="6"/>
  <c r="D253" i="6" s="1"/>
  <c r="A253" i="6" s="1"/>
  <c r="N254" i="6"/>
  <c r="N255" i="6"/>
  <c r="N256" i="6"/>
  <c r="D256" i="6" s="1"/>
  <c r="A256" i="6" s="1"/>
  <c r="N257" i="6"/>
  <c r="D257" i="6" s="1"/>
  <c r="A257" i="6" s="1"/>
  <c r="N258" i="6"/>
  <c r="D258" i="6" s="1"/>
  <c r="A258" i="6" s="1"/>
  <c r="N259" i="6"/>
  <c r="N260" i="6"/>
  <c r="D260" i="6" s="1"/>
  <c r="A260" i="6" s="1"/>
  <c r="N261" i="6"/>
  <c r="D261" i="6" s="1"/>
  <c r="A261" i="6" s="1"/>
  <c r="N262" i="6"/>
  <c r="N263" i="6"/>
  <c r="D263" i="6" s="1"/>
  <c r="A263" i="6" s="1"/>
  <c r="N264" i="6"/>
  <c r="D264" i="6" s="1"/>
  <c r="A264" i="6" s="1"/>
  <c r="N265" i="6"/>
  <c r="D265" i="6" s="1"/>
  <c r="A265" i="6" s="1"/>
  <c r="N266" i="6"/>
  <c r="D266" i="6" s="1"/>
  <c r="A266" i="6" s="1"/>
  <c r="N267" i="6"/>
  <c r="N268" i="6"/>
  <c r="D268" i="6" s="1"/>
  <c r="A268" i="6" s="1"/>
  <c r="N269" i="6"/>
  <c r="D269" i="6" s="1"/>
  <c r="A269" i="6" s="1"/>
  <c r="N270" i="6"/>
  <c r="N271" i="6"/>
  <c r="D271" i="6" s="1"/>
  <c r="A271" i="6" s="1"/>
  <c r="N272" i="6"/>
  <c r="D272" i="6" s="1"/>
  <c r="A272" i="6" s="1"/>
  <c r="N273" i="6"/>
  <c r="D273" i="6" s="1"/>
  <c r="A273" i="6" s="1"/>
  <c r="N274" i="6"/>
  <c r="D274" i="6" s="1"/>
  <c r="A274" i="6" s="1"/>
  <c r="N275" i="6"/>
  <c r="N276" i="6"/>
  <c r="D276" i="6" s="1"/>
  <c r="A276" i="6" s="1"/>
  <c r="N277" i="6"/>
  <c r="D277" i="6" s="1"/>
  <c r="A277" i="6" s="1"/>
  <c r="N278" i="6"/>
  <c r="N279" i="6"/>
  <c r="D279" i="6" s="1"/>
  <c r="A279" i="6" s="1"/>
  <c r="N280" i="6"/>
  <c r="D280" i="6" s="1"/>
  <c r="A280" i="6" s="1"/>
  <c r="N281" i="6"/>
  <c r="D281" i="6" s="1"/>
  <c r="A281" i="6" s="1"/>
  <c r="N282" i="6"/>
  <c r="D282" i="6" s="1"/>
  <c r="A282" i="6" s="1"/>
  <c r="N283" i="6"/>
  <c r="N284" i="6"/>
  <c r="D284" i="6" s="1"/>
  <c r="A284" i="6" s="1"/>
  <c r="N285" i="6"/>
  <c r="D285" i="6" s="1"/>
  <c r="A285" i="6" s="1"/>
  <c r="N286" i="6"/>
  <c r="N287" i="6"/>
  <c r="D287" i="6" s="1"/>
  <c r="A287" i="6" s="1"/>
  <c r="N288" i="6"/>
  <c r="D288" i="6" s="1"/>
  <c r="A288" i="6" s="1"/>
  <c r="N289" i="6"/>
  <c r="D289" i="6" s="1"/>
  <c r="A289" i="6" s="1"/>
  <c r="N290" i="6"/>
  <c r="D290" i="6" s="1"/>
  <c r="A290" i="6" s="1"/>
  <c r="N291" i="6"/>
  <c r="N292" i="6"/>
  <c r="D292" i="6" s="1"/>
  <c r="A292" i="6" s="1"/>
  <c r="N293" i="6"/>
  <c r="D293" i="6" s="1"/>
  <c r="A293" i="6" s="1"/>
  <c r="N294" i="6"/>
  <c r="N295" i="6"/>
  <c r="N296" i="6"/>
  <c r="D296" i="6" s="1"/>
  <c r="A296" i="6" s="1"/>
  <c r="N297" i="6"/>
  <c r="D297" i="6" s="1"/>
  <c r="A297" i="6" s="1"/>
  <c r="N298" i="6"/>
  <c r="D298" i="6" s="1"/>
  <c r="A298" i="6" s="1"/>
  <c r="N299" i="6"/>
  <c r="N300" i="6"/>
  <c r="D300" i="6" s="1"/>
  <c r="A300" i="6" s="1"/>
  <c r="N301" i="6"/>
  <c r="D301" i="6" s="1"/>
  <c r="A301" i="6" s="1"/>
  <c r="N302" i="6"/>
  <c r="N303" i="6"/>
  <c r="D303" i="6" s="1"/>
  <c r="A303" i="6" s="1"/>
  <c r="N304" i="6"/>
  <c r="D304" i="6" s="1"/>
  <c r="A304" i="6" s="1"/>
  <c r="N305" i="6"/>
  <c r="D305" i="6" s="1"/>
  <c r="A305" i="6" s="1"/>
  <c r="N306" i="6"/>
  <c r="D306" i="6" s="1"/>
  <c r="A306" i="6" s="1"/>
  <c r="N307" i="6"/>
  <c r="D307" i="6" s="1"/>
  <c r="A307" i="6" s="1"/>
  <c r="N308" i="6"/>
  <c r="N309" i="6"/>
  <c r="D309" i="6" s="1"/>
  <c r="A309" i="6" s="1"/>
  <c r="N310" i="6"/>
  <c r="N311" i="6"/>
  <c r="D311" i="6" s="1"/>
  <c r="A311" i="6" s="1"/>
  <c r="N312" i="6"/>
  <c r="D312" i="6" s="1"/>
  <c r="A312" i="6" s="1"/>
  <c r="N313" i="6"/>
  <c r="D313" i="6" s="1"/>
  <c r="A313" i="6" s="1"/>
  <c r="N314" i="6"/>
  <c r="D314" i="6" s="1"/>
  <c r="A314" i="6" s="1"/>
  <c r="N315" i="6"/>
  <c r="N316" i="6"/>
  <c r="N317" i="6"/>
  <c r="D317" i="6" s="1"/>
  <c r="A317" i="6" s="1"/>
  <c r="N318" i="6"/>
  <c r="N319" i="6"/>
  <c r="D319" i="6" s="1"/>
  <c r="A319" i="6" s="1"/>
  <c r="N320" i="6"/>
  <c r="D320" i="6" s="1"/>
  <c r="A320" i="6" s="1"/>
  <c r="N321" i="6"/>
  <c r="D321" i="6" s="1"/>
  <c r="A321" i="6" s="1"/>
  <c r="N322" i="6"/>
  <c r="D322" i="6" s="1"/>
  <c r="A322" i="6" s="1"/>
  <c r="N323" i="6"/>
  <c r="D323" i="6" s="1"/>
  <c r="A323" i="6" s="1"/>
  <c r="N324" i="6"/>
  <c r="N325" i="6"/>
  <c r="D325" i="6" s="1"/>
  <c r="A325" i="6" s="1"/>
  <c r="N326" i="6"/>
  <c r="N327" i="6"/>
  <c r="N328" i="6"/>
  <c r="D328" i="6" s="1"/>
  <c r="A328" i="6" s="1"/>
  <c r="N329" i="6"/>
  <c r="D329" i="6" s="1"/>
  <c r="A329" i="6" s="1"/>
  <c r="N330" i="6"/>
  <c r="D330" i="6" s="1"/>
  <c r="A330" i="6" s="1"/>
  <c r="N331" i="6"/>
  <c r="N332" i="6"/>
  <c r="N333" i="6"/>
  <c r="D333" i="6" s="1"/>
  <c r="A333" i="6" s="1"/>
  <c r="N334" i="6"/>
  <c r="D334" i="6" s="1"/>
  <c r="A334" i="6" s="1"/>
  <c r="N335" i="6"/>
  <c r="N336" i="6"/>
  <c r="D336" i="6" s="1"/>
  <c r="A336" i="6" s="1"/>
  <c r="N337" i="6"/>
  <c r="D337" i="6" s="1"/>
  <c r="A337" i="6" s="1"/>
  <c r="N338" i="6"/>
  <c r="D338" i="6" s="1"/>
  <c r="A338" i="6" s="1"/>
  <c r="N339" i="6"/>
  <c r="N340" i="6"/>
  <c r="D340" i="6" s="1"/>
  <c r="A340" i="6" s="1"/>
  <c r="N341" i="6"/>
  <c r="D341" i="6" s="1"/>
  <c r="A341" i="6" s="1"/>
  <c r="N342" i="6"/>
  <c r="N343" i="6"/>
  <c r="D343" i="6" s="1"/>
  <c r="A343" i="6" s="1"/>
  <c r="N344" i="6"/>
  <c r="D344" i="6" s="1"/>
  <c r="A344" i="6" s="1"/>
  <c r="N345" i="6"/>
  <c r="D345" i="6" s="1"/>
  <c r="A345" i="6" s="1"/>
  <c r="N346" i="6"/>
  <c r="D346" i="6" s="1"/>
  <c r="A346" i="6" s="1"/>
  <c r="N347" i="6"/>
  <c r="N348" i="6"/>
  <c r="D348" i="6" s="1"/>
  <c r="A348" i="6" s="1"/>
  <c r="N349" i="6"/>
  <c r="D349" i="6" s="1"/>
  <c r="A349" i="6" s="1"/>
  <c r="N350" i="6"/>
  <c r="N351" i="6"/>
  <c r="N352" i="6"/>
  <c r="D352" i="6" s="1"/>
  <c r="A352" i="6" s="1"/>
  <c r="N353" i="6"/>
  <c r="D353" i="6" s="1"/>
  <c r="A353" i="6" s="1"/>
  <c r="N354" i="6"/>
  <c r="D354" i="6" s="1"/>
  <c r="A354" i="6" s="1"/>
  <c r="N355" i="6"/>
  <c r="N356" i="6"/>
  <c r="D356" i="6" s="1"/>
  <c r="A356" i="6" s="1"/>
  <c r="N357" i="6"/>
  <c r="D357" i="6" s="1"/>
  <c r="A357" i="6" s="1"/>
  <c r="N358" i="6"/>
  <c r="N359" i="6"/>
  <c r="N360" i="6"/>
  <c r="D360" i="6" s="1"/>
  <c r="A360" i="6" s="1"/>
  <c r="N361" i="6"/>
  <c r="D361" i="6" s="1"/>
  <c r="A361" i="6" s="1"/>
  <c r="N362" i="6"/>
  <c r="D362" i="6" s="1"/>
  <c r="A362" i="6" s="1"/>
  <c r="N363" i="6"/>
  <c r="N364" i="6"/>
  <c r="N365" i="6"/>
  <c r="D365" i="6" s="1"/>
  <c r="A365" i="6" s="1"/>
  <c r="N366" i="6"/>
  <c r="N367" i="6"/>
  <c r="N368" i="6"/>
  <c r="D368" i="6" s="1"/>
  <c r="A368" i="6" s="1"/>
  <c r="N369" i="6"/>
  <c r="D369" i="6" s="1"/>
  <c r="A369" i="6" s="1"/>
  <c r="N370" i="6"/>
  <c r="D370" i="6" s="1"/>
  <c r="A370" i="6" s="1"/>
  <c r="N371" i="6"/>
  <c r="N372" i="6"/>
  <c r="N373" i="6"/>
  <c r="D373" i="6" s="1"/>
  <c r="A373" i="6" s="1"/>
  <c r="N374" i="6"/>
  <c r="N375" i="6"/>
  <c r="N376" i="6"/>
  <c r="D376" i="6" s="1"/>
  <c r="A376" i="6" s="1"/>
  <c r="N377" i="6"/>
  <c r="D377" i="6" s="1"/>
  <c r="A377" i="6" s="1"/>
  <c r="N378" i="6"/>
  <c r="D378" i="6" s="1"/>
  <c r="A378" i="6" s="1"/>
  <c r="N379" i="6"/>
  <c r="N380" i="6"/>
  <c r="D380" i="6" s="1"/>
  <c r="A380" i="6" s="1"/>
  <c r="N381" i="6"/>
  <c r="D381" i="6" s="1"/>
  <c r="A381" i="6" s="1"/>
  <c r="N382" i="6"/>
  <c r="N383" i="6"/>
  <c r="D383" i="6" s="1"/>
  <c r="A383" i="6" s="1"/>
  <c r="N384" i="6"/>
  <c r="D384" i="6" s="1"/>
  <c r="A384" i="6" s="1"/>
  <c r="N385" i="6"/>
  <c r="D385" i="6" s="1"/>
  <c r="A385" i="6" s="1"/>
  <c r="N386" i="6"/>
  <c r="D386" i="6" s="1"/>
  <c r="A386" i="6" s="1"/>
  <c r="N387" i="6"/>
  <c r="N388" i="6"/>
  <c r="D388" i="6" s="1"/>
  <c r="A388" i="6" s="1"/>
  <c r="N389" i="6"/>
  <c r="D389" i="6" s="1"/>
  <c r="A389" i="6" s="1"/>
  <c r="N390" i="6"/>
  <c r="N391" i="6"/>
  <c r="N392" i="6"/>
  <c r="D392" i="6" s="1"/>
  <c r="A392" i="6" s="1"/>
  <c r="N393" i="6"/>
  <c r="D393" i="6" s="1"/>
  <c r="A393" i="6" s="1"/>
  <c r="N394" i="6"/>
  <c r="D394" i="6" s="1"/>
  <c r="A394" i="6" s="1"/>
  <c r="N395" i="6"/>
  <c r="N396" i="6"/>
  <c r="D396" i="6" s="1"/>
  <c r="A396" i="6" s="1"/>
  <c r="N397" i="6"/>
  <c r="D397" i="6" s="1"/>
  <c r="A397" i="6" s="1"/>
  <c r="N398" i="6"/>
  <c r="N399" i="6"/>
  <c r="D399" i="6" s="1"/>
  <c r="A399" i="6" s="1"/>
  <c r="N400" i="6"/>
  <c r="D400" i="6" s="1"/>
  <c r="A400" i="6" s="1"/>
  <c r="N401" i="6"/>
  <c r="D401" i="6" s="1"/>
  <c r="A401" i="6" s="1"/>
  <c r="N402" i="6"/>
  <c r="D402" i="6" s="1"/>
  <c r="A402" i="6" s="1"/>
  <c r="N403" i="6"/>
  <c r="N404" i="6"/>
  <c r="D404" i="6" s="1"/>
  <c r="A404" i="6" s="1"/>
  <c r="N405" i="6"/>
  <c r="D405" i="6" s="1"/>
  <c r="A405" i="6" s="1"/>
  <c r="N406" i="6"/>
  <c r="N407" i="6"/>
  <c r="N408" i="6"/>
  <c r="D408" i="6" s="1"/>
  <c r="A408" i="6" s="1"/>
  <c r="N409" i="6"/>
  <c r="D409" i="6" s="1"/>
  <c r="A409" i="6" s="1"/>
  <c r="N410" i="6"/>
  <c r="D410" i="6" s="1"/>
  <c r="A410" i="6" s="1"/>
  <c r="N411" i="6"/>
  <c r="N412" i="6"/>
  <c r="N413" i="6"/>
  <c r="D413" i="6" s="1"/>
  <c r="A413" i="6" s="1"/>
  <c r="N414" i="6"/>
  <c r="N415" i="6"/>
  <c r="N416" i="6"/>
  <c r="D416" i="6" s="1"/>
  <c r="A416" i="6" s="1"/>
  <c r="N417" i="6"/>
  <c r="D417" i="6" s="1"/>
  <c r="A417" i="6" s="1"/>
  <c r="N418" i="6"/>
  <c r="D418" i="6" s="1"/>
  <c r="A418" i="6" s="1"/>
  <c r="N419" i="6"/>
  <c r="N420" i="6"/>
  <c r="N421" i="6"/>
  <c r="D421" i="6" s="1"/>
  <c r="A421" i="6" s="1"/>
  <c r="N422" i="6"/>
  <c r="N423" i="6"/>
  <c r="N424" i="6"/>
  <c r="D424" i="6" s="1"/>
  <c r="A424" i="6" s="1"/>
  <c r="N425" i="6"/>
  <c r="D425" i="6" s="1"/>
  <c r="A425" i="6" s="1"/>
  <c r="N426" i="6"/>
  <c r="D426" i="6" s="1"/>
  <c r="A426" i="6" s="1"/>
  <c r="N427" i="6"/>
  <c r="N428" i="6"/>
  <c r="D428" i="6" s="1"/>
  <c r="A428" i="6" s="1"/>
  <c r="N429" i="6"/>
  <c r="D429" i="6" s="1"/>
  <c r="A429" i="6" s="1"/>
  <c r="N430" i="6"/>
  <c r="N431" i="6"/>
  <c r="D431" i="6" s="1"/>
  <c r="A431" i="6" s="1"/>
  <c r="N432" i="6"/>
  <c r="D432" i="6" s="1"/>
  <c r="A432" i="6" s="1"/>
  <c r="N433" i="6"/>
  <c r="D433" i="6" s="1"/>
  <c r="A433" i="6" s="1"/>
  <c r="N434" i="6"/>
  <c r="D434" i="6" s="1"/>
  <c r="A434" i="6" s="1"/>
  <c r="N435" i="6"/>
  <c r="N436" i="6"/>
  <c r="D436" i="6" s="1"/>
  <c r="A436" i="6" s="1"/>
  <c r="N437" i="6"/>
  <c r="D437" i="6" s="1"/>
  <c r="A437" i="6" s="1"/>
  <c r="N438" i="6"/>
  <c r="N439" i="6"/>
  <c r="N440" i="6"/>
  <c r="D440" i="6" s="1"/>
  <c r="A440" i="6" s="1"/>
  <c r="N441" i="6"/>
  <c r="D441" i="6" s="1"/>
  <c r="A441" i="6" s="1"/>
  <c r="N442" i="6"/>
  <c r="D442" i="6" s="1"/>
  <c r="A442" i="6" s="1"/>
  <c r="N443" i="6"/>
  <c r="D443" i="6" s="1"/>
  <c r="A443" i="6" s="1"/>
  <c r="N444" i="6"/>
  <c r="N445" i="6"/>
  <c r="D445" i="6" s="1"/>
  <c r="A445" i="6" s="1"/>
  <c r="N446" i="6"/>
  <c r="N447" i="6"/>
  <c r="N448" i="6"/>
  <c r="D448" i="6" s="1"/>
  <c r="A448" i="6" s="1"/>
  <c r="N449" i="6"/>
  <c r="D449" i="6" s="1"/>
  <c r="A449" i="6" s="1"/>
  <c r="N450" i="6"/>
  <c r="D450" i="6" s="1"/>
  <c r="A450" i="6" s="1"/>
  <c r="N451" i="6"/>
  <c r="N452" i="6"/>
  <c r="N453" i="6"/>
  <c r="D453" i="6" s="1"/>
  <c r="A453" i="6" s="1"/>
  <c r="N454" i="6"/>
  <c r="D454" i="6" s="1"/>
  <c r="A454" i="6" s="1"/>
  <c r="N455" i="6"/>
  <c r="D455" i="6" s="1"/>
  <c r="A455" i="6" s="1"/>
  <c r="N456" i="6"/>
  <c r="D456" i="6" s="1"/>
  <c r="A456" i="6" s="1"/>
  <c r="N457" i="6"/>
  <c r="D457" i="6" s="1"/>
  <c r="A457" i="6" s="1"/>
  <c r="N458" i="6"/>
  <c r="D458" i="6" s="1"/>
  <c r="A458" i="6" s="1"/>
  <c r="N459" i="6"/>
  <c r="N460" i="6"/>
  <c r="D460" i="6" s="1"/>
  <c r="A460" i="6" s="1"/>
  <c r="N461" i="6"/>
  <c r="D461" i="6" s="1"/>
  <c r="A461" i="6" s="1"/>
  <c r="N462" i="6"/>
  <c r="N463" i="6"/>
  <c r="N464" i="6"/>
  <c r="D464" i="6" s="1"/>
  <c r="A464" i="6" s="1"/>
  <c r="N465" i="6"/>
  <c r="D465" i="6" s="1"/>
  <c r="A465" i="6" s="1"/>
  <c r="N466" i="6"/>
  <c r="D466" i="6" s="1"/>
  <c r="A466" i="6" s="1"/>
  <c r="N467" i="6"/>
  <c r="N468" i="6"/>
  <c r="D468" i="6" s="1"/>
  <c r="A468" i="6" s="1"/>
  <c r="N469" i="6"/>
  <c r="D469" i="6" s="1"/>
  <c r="A469" i="6" s="1"/>
  <c r="N470" i="6"/>
  <c r="N471" i="6"/>
  <c r="D471" i="6" s="1"/>
  <c r="A471" i="6" s="1"/>
  <c r="N472" i="6"/>
  <c r="D472" i="6" s="1"/>
  <c r="A472" i="6" s="1"/>
  <c r="N473" i="6"/>
  <c r="D473" i="6" s="1"/>
  <c r="A473" i="6" s="1"/>
  <c r="N474" i="6"/>
  <c r="D474" i="6" s="1"/>
  <c r="A474" i="6" s="1"/>
  <c r="N475" i="6"/>
  <c r="N476" i="6"/>
  <c r="D476" i="6" s="1"/>
  <c r="A476" i="6" s="1"/>
  <c r="N477" i="6"/>
  <c r="D477" i="6" s="1"/>
  <c r="A477" i="6" s="1"/>
  <c r="N478" i="6"/>
  <c r="N479" i="6"/>
  <c r="D479" i="6" s="1"/>
  <c r="A479" i="6" s="1"/>
  <c r="N480" i="6"/>
  <c r="D480" i="6" s="1"/>
  <c r="A480" i="6" s="1"/>
  <c r="N481" i="6"/>
  <c r="D481" i="6" s="1"/>
  <c r="A481" i="6" s="1"/>
  <c r="N482" i="6"/>
  <c r="D482" i="6" s="1"/>
  <c r="A482" i="6" s="1"/>
  <c r="N483" i="6"/>
  <c r="N484" i="6"/>
  <c r="D484" i="6" s="1"/>
  <c r="A484" i="6" s="1"/>
  <c r="N485" i="6"/>
  <c r="D485" i="6" s="1"/>
  <c r="A485" i="6" s="1"/>
  <c r="N486" i="6"/>
  <c r="N487" i="6"/>
  <c r="N488" i="6"/>
  <c r="D488" i="6" s="1"/>
  <c r="A488" i="6" s="1"/>
  <c r="N489" i="6"/>
  <c r="D489" i="6" s="1"/>
  <c r="A489" i="6" s="1"/>
  <c r="N490" i="6"/>
  <c r="D490" i="6" s="1"/>
  <c r="A490" i="6" s="1"/>
  <c r="N491" i="6"/>
  <c r="N492" i="6"/>
  <c r="D492" i="6" s="1"/>
  <c r="A492" i="6" s="1"/>
  <c r="N493" i="6"/>
  <c r="D493" i="6" s="1"/>
  <c r="A493" i="6" s="1"/>
  <c r="N494" i="6"/>
  <c r="N495" i="6"/>
  <c r="N496" i="6"/>
  <c r="D496" i="6" s="1"/>
  <c r="A496" i="6" s="1"/>
  <c r="N497" i="6"/>
  <c r="D497" i="6" s="1"/>
  <c r="A497" i="6" s="1"/>
  <c r="N498" i="6"/>
  <c r="D498" i="6" s="1"/>
  <c r="A498" i="6" s="1"/>
  <c r="N499" i="6"/>
  <c r="N500" i="6"/>
  <c r="N501" i="6"/>
  <c r="D501" i="6" s="1"/>
  <c r="A501" i="6" s="1"/>
  <c r="N502" i="6"/>
  <c r="N503" i="6"/>
  <c r="N504" i="6"/>
  <c r="D504" i="6" s="1"/>
  <c r="A504" i="6" s="1"/>
  <c r="N505" i="6"/>
  <c r="D505" i="6" s="1"/>
  <c r="A505" i="6" s="1"/>
  <c r="N506" i="6"/>
  <c r="D506" i="6" s="1"/>
  <c r="A506" i="6" s="1"/>
  <c r="N507" i="6"/>
  <c r="D507" i="6" s="1"/>
  <c r="A507" i="6" s="1"/>
  <c r="N508" i="6"/>
  <c r="D508" i="6" s="1"/>
  <c r="A508" i="6" s="1"/>
  <c r="N509" i="6"/>
  <c r="D509" i="6" s="1"/>
  <c r="A509" i="6" s="1"/>
  <c r="N510" i="6"/>
  <c r="N511" i="6"/>
  <c r="N512" i="6"/>
  <c r="D512" i="6" s="1"/>
  <c r="A512" i="6" s="1"/>
  <c r="N513" i="6"/>
  <c r="D513" i="6" s="1"/>
  <c r="A513" i="6" s="1"/>
  <c r="N514" i="6"/>
  <c r="D514" i="6" s="1"/>
  <c r="A514" i="6" s="1"/>
  <c r="N515" i="6"/>
  <c r="N516" i="6"/>
  <c r="D516" i="6" s="1"/>
  <c r="A516" i="6" s="1"/>
  <c r="N517" i="6"/>
  <c r="D517" i="6" s="1"/>
  <c r="A517" i="6" s="1"/>
  <c r="N518" i="6"/>
  <c r="D518" i="6" s="1"/>
  <c r="A518" i="6" s="1"/>
  <c r="N519" i="6"/>
  <c r="N520" i="6"/>
  <c r="D520" i="6" s="1"/>
  <c r="A520" i="6" s="1"/>
  <c r="N521" i="6"/>
  <c r="D521" i="6" s="1"/>
  <c r="A521" i="6" s="1"/>
  <c r="N522" i="6"/>
  <c r="D522" i="6" s="1"/>
  <c r="A522" i="6" s="1"/>
  <c r="N523" i="6"/>
  <c r="N524" i="6"/>
  <c r="D524" i="6" s="1"/>
  <c r="A524" i="6" s="1"/>
  <c r="N525" i="6"/>
  <c r="D525" i="6" s="1"/>
  <c r="A525" i="6" s="1"/>
  <c r="N526" i="6"/>
  <c r="N527" i="6"/>
  <c r="D527" i="6" s="1"/>
  <c r="A527" i="6" s="1"/>
  <c r="N528" i="6"/>
  <c r="D528" i="6" s="1"/>
  <c r="A528" i="6" s="1"/>
  <c r="N529" i="6"/>
  <c r="D529" i="6" s="1"/>
  <c r="A529" i="6" s="1"/>
  <c r="N530" i="6"/>
  <c r="D530" i="6" s="1"/>
  <c r="A530" i="6" s="1"/>
  <c r="N531" i="6"/>
  <c r="N532" i="6"/>
  <c r="D532" i="6" s="1"/>
  <c r="A532" i="6" s="1"/>
  <c r="N533" i="6"/>
  <c r="D533" i="6" s="1"/>
  <c r="A533" i="6" s="1"/>
  <c r="N534" i="6"/>
  <c r="N535" i="6"/>
  <c r="N536" i="6"/>
  <c r="D536" i="6" s="1"/>
  <c r="A536" i="6" s="1"/>
  <c r="N537" i="6"/>
  <c r="D537" i="6" s="1"/>
  <c r="A537" i="6" s="1"/>
  <c r="N538" i="6"/>
  <c r="D538" i="6" s="1"/>
  <c r="A538" i="6" s="1"/>
  <c r="N539" i="6"/>
  <c r="N540" i="6"/>
  <c r="N541" i="6"/>
  <c r="D541" i="6" s="1"/>
  <c r="A541" i="6" s="1"/>
  <c r="N542" i="6"/>
  <c r="N543" i="6"/>
  <c r="N544" i="6"/>
  <c r="D544" i="6" s="1"/>
  <c r="A544" i="6" s="1"/>
  <c r="N545" i="6"/>
  <c r="D545" i="6" s="1"/>
  <c r="A545" i="6" s="1"/>
  <c r="N546" i="6"/>
  <c r="D546" i="6" s="1"/>
  <c r="A546" i="6" s="1"/>
  <c r="N547" i="6"/>
  <c r="D547" i="6" s="1"/>
  <c r="A547" i="6" s="1"/>
  <c r="N548" i="6"/>
  <c r="D548" i="6" s="1"/>
  <c r="A548" i="6" s="1"/>
  <c r="N549" i="6"/>
  <c r="D549" i="6" s="1"/>
  <c r="A549" i="6" s="1"/>
  <c r="N550" i="6"/>
  <c r="N551" i="6"/>
  <c r="N552" i="6"/>
  <c r="D552" i="6" s="1"/>
  <c r="A552" i="6" s="1"/>
  <c r="N553" i="6"/>
  <c r="D553" i="6" s="1"/>
  <c r="A553" i="6" s="1"/>
  <c r="N554" i="6"/>
  <c r="D554" i="6" s="1"/>
  <c r="A554" i="6" s="1"/>
  <c r="N555" i="6"/>
  <c r="N556" i="6"/>
  <c r="D556" i="6" s="1"/>
  <c r="A556" i="6" s="1"/>
  <c r="N557" i="6"/>
  <c r="D557" i="6" s="1"/>
  <c r="A557" i="6" s="1"/>
  <c r="N558" i="6"/>
  <c r="N559" i="6"/>
  <c r="N560" i="6"/>
  <c r="D560" i="6" s="1"/>
  <c r="A560" i="6" s="1"/>
  <c r="N561" i="6"/>
  <c r="D561" i="6" s="1"/>
  <c r="A561" i="6" s="1"/>
  <c r="N562" i="6"/>
  <c r="D562" i="6" s="1"/>
  <c r="A562" i="6" s="1"/>
  <c r="N563" i="6"/>
  <c r="N564" i="6"/>
  <c r="D564" i="6" s="1"/>
  <c r="A564" i="6" s="1"/>
  <c r="N565" i="6"/>
  <c r="D565" i="6" s="1"/>
  <c r="A565" i="6" s="1"/>
  <c r="N566" i="6"/>
  <c r="N567" i="6"/>
  <c r="N568" i="6"/>
  <c r="D568" i="6" s="1"/>
  <c r="A568" i="6" s="1"/>
  <c r="N569" i="6"/>
  <c r="D569" i="6" s="1"/>
  <c r="A569" i="6" s="1"/>
  <c r="N570" i="6"/>
  <c r="D570" i="6" s="1"/>
  <c r="A570" i="6" s="1"/>
  <c r="N571" i="6"/>
  <c r="D571" i="6" s="1"/>
  <c r="A571" i="6" s="1"/>
  <c r="N572" i="6"/>
  <c r="D572" i="6" s="1"/>
  <c r="A572" i="6" s="1"/>
  <c r="N573" i="6"/>
  <c r="D573" i="6" s="1"/>
  <c r="A573" i="6" s="1"/>
  <c r="N574" i="6"/>
  <c r="N575" i="6"/>
  <c r="D575" i="6" s="1"/>
  <c r="A575" i="6" s="1"/>
  <c r="N576" i="6"/>
  <c r="D576" i="6" s="1"/>
  <c r="A576" i="6" s="1"/>
  <c r="N577" i="6"/>
  <c r="D577" i="6" s="1"/>
  <c r="A577" i="6" s="1"/>
  <c r="N578" i="6"/>
  <c r="D578" i="6" s="1"/>
  <c r="A578" i="6" s="1"/>
  <c r="N579" i="6"/>
  <c r="N580" i="6"/>
  <c r="D580" i="6" s="1"/>
  <c r="A580" i="6" s="1"/>
  <c r="N581" i="6"/>
  <c r="D581" i="6" s="1"/>
  <c r="A581" i="6" s="1"/>
  <c r="N582" i="6"/>
  <c r="D582" i="6" s="1"/>
  <c r="A582" i="6" s="1"/>
  <c r="N583" i="6"/>
  <c r="N584" i="6"/>
  <c r="D584" i="6" s="1"/>
  <c r="A584" i="6" s="1"/>
  <c r="N585" i="6"/>
  <c r="D585" i="6" s="1"/>
  <c r="A585" i="6" s="1"/>
  <c r="N586" i="6"/>
  <c r="D586" i="6" s="1"/>
  <c r="A586" i="6" s="1"/>
  <c r="N587" i="6"/>
  <c r="N588" i="6"/>
  <c r="N589" i="6"/>
  <c r="D589" i="6" s="1"/>
  <c r="A589" i="6" s="1"/>
  <c r="N590" i="6"/>
  <c r="N591" i="6"/>
  <c r="N592" i="6"/>
  <c r="D592" i="6" s="1"/>
  <c r="A592" i="6" s="1"/>
  <c r="N593" i="6"/>
  <c r="D593" i="6" s="1"/>
  <c r="A593" i="6" s="1"/>
  <c r="N594" i="6"/>
  <c r="D594" i="6" s="1"/>
  <c r="A594" i="6" s="1"/>
  <c r="N595" i="6"/>
  <c r="N596" i="6"/>
  <c r="N597" i="6"/>
  <c r="D597" i="6" s="1"/>
  <c r="A597" i="6" s="1"/>
  <c r="N598" i="6"/>
  <c r="N599" i="6"/>
  <c r="N600" i="6"/>
  <c r="D600" i="6" s="1"/>
  <c r="A600" i="6" s="1"/>
  <c r="N601" i="6"/>
  <c r="D601" i="6" s="1"/>
  <c r="A601" i="6" s="1"/>
  <c r="N602" i="6"/>
  <c r="D602" i="6" s="1"/>
  <c r="A602" i="6" s="1"/>
  <c r="N603" i="6"/>
  <c r="N604" i="6"/>
  <c r="N605" i="6"/>
  <c r="D605" i="6" s="1"/>
  <c r="A605" i="6" s="1"/>
  <c r="N606" i="6"/>
  <c r="N607" i="6"/>
  <c r="N608" i="6"/>
  <c r="D608" i="6" s="1"/>
  <c r="A608" i="6" s="1"/>
  <c r="N609" i="6"/>
  <c r="D609" i="6" s="1"/>
  <c r="A609" i="6" s="1"/>
  <c r="N610" i="6"/>
  <c r="D610" i="6" s="1"/>
  <c r="A610" i="6" s="1"/>
  <c r="N611" i="6"/>
  <c r="N612" i="6"/>
  <c r="D612" i="6" s="1"/>
  <c r="A612" i="6" s="1"/>
  <c r="N613" i="6"/>
  <c r="D613" i="6" s="1"/>
  <c r="A613" i="6" s="1"/>
  <c r="N614" i="6"/>
  <c r="N615" i="6"/>
  <c r="N616" i="6"/>
  <c r="D616" i="6" s="1"/>
  <c r="A616" i="6" s="1"/>
  <c r="N617" i="6"/>
  <c r="D617" i="6" s="1"/>
  <c r="A617" i="6" s="1"/>
  <c r="N618" i="6"/>
  <c r="D618" i="6" s="1"/>
  <c r="A618" i="6" s="1"/>
  <c r="N619" i="6"/>
  <c r="D619" i="6" s="1"/>
  <c r="A619" i="6" s="1"/>
  <c r="N620" i="6"/>
  <c r="D620" i="6" s="1"/>
  <c r="A620" i="6" s="1"/>
  <c r="N621" i="6"/>
  <c r="D621" i="6" s="1"/>
  <c r="A621" i="6" s="1"/>
  <c r="N622" i="6"/>
  <c r="N623" i="6"/>
  <c r="N624" i="6"/>
  <c r="D624" i="6" s="1"/>
  <c r="A624" i="6" s="1"/>
  <c r="N625" i="6"/>
  <c r="D625" i="6" s="1"/>
  <c r="A625" i="6" s="1"/>
  <c r="N626" i="6"/>
  <c r="D626" i="6" s="1"/>
  <c r="A626" i="6" s="1"/>
  <c r="N627" i="6"/>
  <c r="N628" i="6"/>
  <c r="D628" i="6" s="1"/>
  <c r="A628" i="6" s="1"/>
  <c r="N629" i="6"/>
  <c r="D629" i="6" s="1"/>
  <c r="A629" i="6" s="1"/>
  <c r="N630" i="6"/>
  <c r="N631" i="6"/>
  <c r="N632" i="6"/>
  <c r="D632" i="6" s="1"/>
  <c r="A632" i="6" s="1"/>
  <c r="N633" i="6"/>
  <c r="D633" i="6" s="1"/>
  <c r="A633" i="6" s="1"/>
  <c r="N634" i="6"/>
  <c r="D634" i="6" s="1"/>
  <c r="A634" i="6" s="1"/>
  <c r="N635" i="6"/>
  <c r="N636" i="6"/>
  <c r="D636" i="6" s="1"/>
  <c r="A636" i="6" s="1"/>
  <c r="N637" i="6"/>
  <c r="D637" i="6" s="1"/>
  <c r="A637" i="6" s="1"/>
  <c r="N638" i="6"/>
  <c r="N639" i="6"/>
  <c r="N640" i="6"/>
  <c r="D640" i="6" s="1"/>
  <c r="A640" i="6" s="1"/>
  <c r="N641" i="6"/>
  <c r="D641" i="6" s="1"/>
  <c r="A641" i="6" s="1"/>
  <c r="N642" i="6"/>
  <c r="D642" i="6" s="1"/>
  <c r="A642" i="6" s="1"/>
  <c r="N643" i="6"/>
  <c r="D643" i="6" s="1"/>
  <c r="A643" i="6" s="1"/>
  <c r="N644" i="6"/>
  <c r="D644" i="6" s="1"/>
  <c r="A644" i="6" s="1"/>
  <c r="N645" i="6"/>
  <c r="D645" i="6" s="1"/>
  <c r="A645" i="6" s="1"/>
  <c r="N646" i="6"/>
  <c r="N647" i="6"/>
  <c r="N648" i="6"/>
  <c r="D648" i="6" s="1"/>
  <c r="A648" i="6" s="1"/>
  <c r="N649" i="6"/>
  <c r="D649" i="6" s="1"/>
  <c r="A649" i="6" s="1"/>
  <c r="N650" i="6"/>
  <c r="D650" i="6" s="1"/>
  <c r="A650" i="6" s="1"/>
  <c r="N651" i="6"/>
  <c r="N652" i="6"/>
  <c r="D652" i="6" s="1"/>
  <c r="A652" i="6" s="1"/>
  <c r="N653" i="6"/>
  <c r="D653" i="6" s="1"/>
  <c r="A653" i="6" s="1"/>
  <c r="N654" i="6"/>
  <c r="N655" i="6"/>
  <c r="N656" i="6"/>
  <c r="D656" i="6" s="1"/>
  <c r="A656" i="6" s="1"/>
  <c r="N657" i="6"/>
  <c r="D657" i="6" s="1"/>
  <c r="A657" i="6" s="1"/>
  <c r="N658" i="6"/>
  <c r="D658" i="6" s="1"/>
  <c r="A658" i="6" s="1"/>
  <c r="N659" i="6"/>
  <c r="N660" i="6"/>
  <c r="D660" i="6" s="1"/>
  <c r="A660" i="6" s="1"/>
  <c r="N661" i="6"/>
  <c r="D661" i="6" s="1"/>
  <c r="A661" i="6" s="1"/>
  <c r="N662" i="6"/>
  <c r="N663" i="6"/>
  <c r="N664" i="6"/>
  <c r="D664" i="6" s="1"/>
  <c r="A664" i="6" s="1"/>
  <c r="N665" i="6"/>
  <c r="D665" i="6" s="1"/>
  <c r="A665" i="6" s="1"/>
  <c r="N666" i="6"/>
  <c r="D666" i="6" s="1"/>
  <c r="A666" i="6" s="1"/>
  <c r="N667" i="6"/>
  <c r="N668" i="6"/>
  <c r="N669" i="6"/>
  <c r="D669" i="6" s="1"/>
  <c r="A669" i="6" s="1"/>
  <c r="N670" i="6"/>
  <c r="N671" i="6"/>
  <c r="N672" i="6"/>
  <c r="D672" i="6" s="1"/>
  <c r="A672" i="6" s="1"/>
  <c r="N673" i="6"/>
  <c r="D673" i="6" s="1"/>
  <c r="A673" i="6" s="1"/>
  <c r="N674" i="6"/>
  <c r="D674" i="6" s="1"/>
  <c r="A674" i="6" s="1"/>
  <c r="N675" i="6"/>
  <c r="N676" i="6"/>
  <c r="N677" i="6"/>
  <c r="D677" i="6" s="1"/>
  <c r="A677" i="6" s="1"/>
  <c r="N678" i="6"/>
  <c r="N679" i="6"/>
  <c r="N680" i="6"/>
  <c r="D680" i="6" s="1"/>
  <c r="A680" i="6" s="1"/>
  <c r="N681" i="6"/>
  <c r="D681" i="6" s="1"/>
  <c r="A681" i="6" s="1"/>
  <c r="N682" i="6"/>
  <c r="D682" i="6" s="1"/>
  <c r="A682" i="6" s="1"/>
  <c r="N683" i="6"/>
  <c r="N684" i="6"/>
  <c r="D684" i="6" s="1"/>
  <c r="A684" i="6" s="1"/>
  <c r="N685" i="6"/>
  <c r="D685" i="6" s="1"/>
  <c r="A685" i="6" s="1"/>
  <c r="N686" i="6"/>
  <c r="N687" i="6"/>
  <c r="N688" i="6"/>
  <c r="D688" i="6" s="1"/>
  <c r="A688" i="6" s="1"/>
  <c r="N689" i="6"/>
  <c r="D689" i="6" s="1"/>
  <c r="A689" i="6" s="1"/>
  <c r="N690" i="6"/>
  <c r="D690" i="6" s="1"/>
  <c r="A690" i="6" s="1"/>
  <c r="N691" i="6"/>
  <c r="N692" i="6"/>
  <c r="D692" i="6" s="1"/>
  <c r="A692" i="6" s="1"/>
  <c r="N693" i="6"/>
  <c r="D693" i="6" s="1"/>
  <c r="A693" i="6" s="1"/>
  <c r="N694" i="6"/>
  <c r="N695" i="6"/>
  <c r="N696" i="6"/>
  <c r="D696" i="6" s="1"/>
  <c r="A696" i="6" s="1"/>
  <c r="N697" i="6"/>
  <c r="D697" i="6" s="1"/>
  <c r="A697" i="6" s="1"/>
  <c r="N698" i="6"/>
  <c r="D698" i="6" s="1"/>
  <c r="A698" i="6" s="1"/>
  <c r="N699" i="6"/>
  <c r="N700" i="6"/>
  <c r="D700" i="6" s="1"/>
  <c r="A700" i="6" s="1"/>
  <c r="N701" i="6"/>
  <c r="D701" i="6" s="1"/>
  <c r="A701" i="6" s="1"/>
  <c r="N702" i="6"/>
  <c r="N703" i="6"/>
  <c r="N704" i="6"/>
  <c r="D704" i="6" s="1"/>
  <c r="A704" i="6" s="1"/>
  <c r="N705" i="6"/>
  <c r="D705" i="6" s="1"/>
  <c r="A705" i="6" s="1"/>
  <c r="N706" i="6"/>
  <c r="D706" i="6" s="1"/>
  <c r="A706" i="6" s="1"/>
  <c r="N707" i="6"/>
  <c r="N708" i="6"/>
  <c r="N709" i="6"/>
  <c r="D709" i="6" s="1"/>
  <c r="A709" i="6" s="1"/>
  <c r="N710" i="6"/>
  <c r="N711" i="6"/>
  <c r="N712" i="6"/>
  <c r="D712" i="6" s="1"/>
  <c r="A712" i="6" s="1"/>
  <c r="N713" i="6"/>
  <c r="D713" i="6" s="1"/>
  <c r="A713" i="6" s="1"/>
  <c r="N714" i="6"/>
  <c r="D714" i="6" s="1"/>
  <c r="A714" i="6" s="1"/>
  <c r="N715" i="6"/>
  <c r="N716" i="6"/>
  <c r="D716" i="6" s="1"/>
  <c r="A716" i="6" s="1"/>
  <c r="N717" i="6"/>
  <c r="D717" i="6" s="1"/>
  <c r="A717" i="6" s="1"/>
  <c r="N718" i="6"/>
  <c r="N719" i="6"/>
  <c r="N720" i="6"/>
  <c r="D720" i="6" s="1"/>
  <c r="A720" i="6" s="1"/>
  <c r="N721" i="6"/>
  <c r="D721" i="6" s="1"/>
  <c r="A721" i="6" s="1"/>
  <c r="N722" i="6"/>
  <c r="D722" i="6" s="1"/>
  <c r="A722" i="6" s="1"/>
  <c r="N723" i="6"/>
  <c r="N724" i="6"/>
  <c r="D724" i="6" s="1"/>
  <c r="A724" i="6" s="1"/>
  <c r="N725" i="6"/>
  <c r="D725" i="6" s="1"/>
  <c r="A725" i="6" s="1"/>
  <c r="N726" i="6"/>
  <c r="N727" i="6"/>
  <c r="N728" i="6"/>
  <c r="D728" i="6" s="1"/>
  <c r="A728" i="6" s="1"/>
  <c r="N729" i="6"/>
  <c r="D729" i="6" s="1"/>
  <c r="A729" i="6" s="1"/>
  <c r="N730" i="6"/>
  <c r="D730" i="6" s="1"/>
  <c r="A730" i="6" s="1"/>
  <c r="N731" i="6"/>
  <c r="N732" i="6"/>
  <c r="N733" i="6"/>
  <c r="D733" i="6" s="1"/>
  <c r="A733" i="6" s="1"/>
  <c r="N734" i="6"/>
  <c r="N735" i="6"/>
  <c r="N736" i="6"/>
  <c r="D736" i="6" s="1"/>
  <c r="A736" i="6" s="1"/>
  <c r="N737" i="6"/>
  <c r="D737" i="6" s="1"/>
  <c r="A737" i="6" s="1"/>
  <c r="N738" i="6"/>
  <c r="D738" i="6" s="1"/>
  <c r="A738" i="6" s="1"/>
  <c r="N739" i="6"/>
  <c r="N740" i="6"/>
  <c r="D740" i="6" s="1"/>
  <c r="A740" i="6" s="1"/>
  <c r="N741" i="6"/>
  <c r="D741" i="6" s="1"/>
  <c r="A741" i="6" s="1"/>
  <c r="N742" i="6"/>
  <c r="N743" i="6"/>
  <c r="N744" i="6"/>
  <c r="D744" i="6" s="1"/>
  <c r="A744" i="6" s="1"/>
  <c r="N745" i="6"/>
  <c r="D745" i="6" s="1"/>
  <c r="A745" i="6" s="1"/>
  <c r="N746" i="6"/>
  <c r="D746" i="6" s="1"/>
  <c r="A746" i="6" s="1"/>
  <c r="N747" i="6"/>
  <c r="N748" i="6"/>
  <c r="N749" i="6"/>
  <c r="D749" i="6" s="1"/>
  <c r="A749" i="6" s="1"/>
  <c r="N750" i="6"/>
  <c r="N751" i="6"/>
  <c r="N752" i="6"/>
  <c r="D752" i="6" s="1"/>
  <c r="A752" i="6" s="1"/>
  <c r="N753" i="6"/>
  <c r="D753" i="6" s="1"/>
  <c r="A753" i="6" s="1"/>
  <c r="N754" i="6"/>
  <c r="D754" i="6" s="1"/>
  <c r="A754" i="6" s="1"/>
  <c r="N755" i="6"/>
  <c r="N756" i="6"/>
  <c r="D756" i="6" s="1"/>
  <c r="A756" i="6" s="1"/>
  <c r="N757" i="6"/>
  <c r="D757" i="6" s="1"/>
  <c r="A757" i="6" s="1"/>
  <c r="N758" i="6"/>
  <c r="N759" i="6"/>
  <c r="N760" i="6"/>
  <c r="D760" i="6" s="1"/>
  <c r="A760" i="6" s="1"/>
  <c r="N761" i="6"/>
  <c r="D761" i="6" s="1"/>
  <c r="A761" i="6" s="1"/>
  <c r="N762" i="6"/>
  <c r="D762" i="6" s="1"/>
  <c r="A762" i="6" s="1"/>
  <c r="N763" i="6"/>
  <c r="N764" i="6"/>
  <c r="D764" i="6" s="1"/>
  <c r="A764" i="6" s="1"/>
  <c r="N765" i="6"/>
  <c r="D765" i="6" s="1"/>
  <c r="A765" i="6" s="1"/>
  <c r="N766" i="6"/>
  <c r="N767" i="6"/>
  <c r="N768" i="6"/>
  <c r="D768" i="6" s="1"/>
  <c r="A768" i="6" s="1"/>
  <c r="N769" i="6"/>
  <c r="D769" i="6" s="1"/>
  <c r="A769" i="6" s="1"/>
  <c r="N770" i="6"/>
  <c r="D770" i="6" s="1"/>
  <c r="A770" i="6" s="1"/>
  <c r="N771" i="6"/>
  <c r="N772" i="6"/>
  <c r="D772" i="6" s="1"/>
  <c r="A772" i="6" s="1"/>
  <c r="N773" i="6"/>
  <c r="D773" i="6" s="1"/>
  <c r="A773" i="6" s="1"/>
  <c r="N774" i="6"/>
  <c r="N775" i="6"/>
  <c r="N776" i="6"/>
  <c r="D776" i="6" s="1"/>
  <c r="A776" i="6" s="1"/>
  <c r="N777" i="6"/>
  <c r="D777" i="6" s="1"/>
  <c r="A777" i="6" s="1"/>
  <c r="N778" i="6"/>
  <c r="D778" i="6" s="1"/>
  <c r="A778" i="6" s="1"/>
  <c r="N779" i="6"/>
  <c r="N780" i="6"/>
  <c r="N781" i="6"/>
  <c r="D781" i="6" s="1"/>
  <c r="A781" i="6" s="1"/>
  <c r="N782" i="6"/>
  <c r="N783" i="6"/>
  <c r="N784" i="6"/>
  <c r="D784" i="6" s="1"/>
  <c r="A784" i="6" s="1"/>
  <c r="N785" i="6"/>
  <c r="D785" i="6" s="1"/>
  <c r="A785" i="6" s="1"/>
  <c r="N786" i="6"/>
  <c r="D786" i="6" s="1"/>
  <c r="A786" i="6" s="1"/>
  <c r="N787" i="6"/>
  <c r="N788" i="6"/>
  <c r="D788" i="6" s="1"/>
  <c r="A788" i="6" s="1"/>
  <c r="N789" i="6"/>
  <c r="D789" i="6" s="1"/>
  <c r="A789" i="6" s="1"/>
  <c r="N790" i="6"/>
  <c r="N791" i="6"/>
  <c r="N792" i="6"/>
  <c r="D792" i="6" s="1"/>
  <c r="A792" i="6" s="1"/>
  <c r="N793" i="6"/>
  <c r="D793" i="6" s="1"/>
  <c r="A793" i="6" s="1"/>
  <c r="N794" i="6"/>
  <c r="D794" i="6" s="1"/>
  <c r="A794" i="6" s="1"/>
  <c r="N795" i="6"/>
  <c r="N796" i="6"/>
  <c r="D796" i="6" s="1"/>
  <c r="A796" i="6" s="1"/>
  <c r="N797" i="6"/>
  <c r="D797" i="6" s="1"/>
  <c r="A797" i="6" s="1"/>
  <c r="N798" i="6"/>
  <c r="N799" i="6"/>
  <c r="N800" i="6"/>
  <c r="D800" i="6" s="1"/>
  <c r="A800" i="6" s="1"/>
  <c r="N801" i="6"/>
  <c r="D801" i="6" s="1"/>
  <c r="A801" i="6" s="1"/>
  <c r="N802" i="6"/>
  <c r="D802" i="6" s="1"/>
  <c r="A802" i="6" s="1"/>
  <c r="N803" i="6"/>
  <c r="N804" i="6"/>
  <c r="D804" i="6" s="1"/>
  <c r="A804" i="6" s="1"/>
  <c r="N805" i="6"/>
  <c r="D805" i="6" s="1"/>
  <c r="A805" i="6" s="1"/>
  <c r="N806" i="6"/>
  <c r="N807" i="6"/>
  <c r="N808" i="6"/>
  <c r="D808" i="6" s="1"/>
  <c r="A808" i="6" s="1"/>
  <c r="N809" i="6"/>
  <c r="D809" i="6" s="1"/>
  <c r="A809" i="6" s="1"/>
  <c r="N810" i="6"/>
  <c r="D810" i="6" s="1"/>
  <c r="A810" i="6" s="1"/>
  <c r="N811" i="6"/>
  <c r="N812" i="6"/>
  <c r="N813" i="6"/>
  <c r="D813" i="6" s="1"/>
  <c r="A813" i="6" s="1"/>
  <c r="N814" i="6"/>
  <c r="N815" i="6"/>
  <c r="N816" i="6"/>
  <c r="D816" i="6" s="1"/>
  <c r="A816" i="6" s="1"/>
  <c r="N817" i="6"/>
  <c r="D817" i="6" s="1"/>
  <c r="A817" i="6" s="1"/>
  <c r="N818" i="6"/>
  <c r="D818" i="6" s="1"/>
  <c r="A818" i="6" s="1"/>
  <c r="N819" i="6"/>
  <c r="N820" i="6"/>
  <c r="N821" i="6"/>
  <c r="D821" i="6" s="1"/>
  <c r="A821" i="6" s="1"/>
  <c r="N822" i="6"/>
  <c r="N823" i="6"/>
  <c r="N824" i="6"/>
  <c r="D824" i="6" s="1"/>
  <c r="A824" i="6" s="1"/>
  <c r="N825" i="6"/>
  <c r="D825" i="6" s="1"/>
  <c r="A825" i="6" s="1"/>
  <c r="N826" i="6"/>
  <c r="D826" i="6" s="1"/>
  <c r="A826" i="6" s="1"/>
  <c r="N827" i="6"/>
  <c r="N828" i="6"/>
  <c r="D828" i="6" s="1"/>
  <c r="A828" i="6" s="1"/>
  <c r="N829" i="6"/>
  <c r="D829" i="6" s="1"/>
  <c r="A829" i="6" s="1"/>
  <c r="N830" i="6"/>
  <c r="N831" i="6"/>
  <c r="N832" i="6"/>
  <c r="D832" i="6" s="1"/>
  <c r="A832" i="6" s="1"/>
  <c r="N833" i="6"/>
  <c r="D833" i="6" s="1"/>
  <c r="A833" i="6" s="1"/>
  <c r="N834" i="6"/>
  <c r="D834" i="6" s="1"/>
  <c r="A834" i="6" s="1"/>
  <c r="N835" i="6"/>
  <c r="N836" i="6"/>
  <c r="D836" i="6" s="1"/>
  <c r="A836" i="6" s="1"/>
  <c r="N837" i="6"/>
  <c r="D837" i="6" s="1"/>
  <c r="A837" i="6" s="1"/>
  <c r="N838" i="6"/>
  <c r="N839" i="6"/>
  <c r="N840" i="6"/>
  <c r="D840" i="6" s="1"/>
  <c r="A840" i="6" s="1"/>
  <c r="N841" i="6"/>
  <c r="D841" i="6" s="1"/>
  <c r="A841" i="6" s="1"/>
  <c r="N842" i="6"/>
  <c r="D842" i="6" s="1"/>
  <c r="A842" i="6" s="1"/>
  <c r="N843" i="6"/>
  <c r="N844" i="6"/>
  <c r="D844" i="6" s="1"/>
  <c r="A844" i="6" s="1"/>
  <c r="N845" i="6"/>
  <c r="D845" i="6" s="1"/>
  <c r="A845" i="6" s="1"/>
  <c r="N846" i="6"/>
  <c r="N847" i="6"/>
  <c r="N848" i="6"/>
  <c r="N849" i="6"/>
  <c r="D849" i="6" s="1"/>
  <c r="A849" i="6" s="1"/>
  <c r="N850" i="6"/>
  <c r="D850" i="6" s="1"/>
  <c r="A850" i="6" s="1"/>
  <c r="N851" i="6"/>
  <c r="N852" i="6"/>
  <c r="D852" i="6" s="1"/>
  <c r="A852" i="6" s="1"/>
  <c r="N853" i="6"/>
  <c r="D853" i="6" s="1"/>
  <c r="A853" i="6" s="1"/>
  <c r="N854" i="6"/>
  <c r="N855" i="6"/>
  <c r="N856" i="6"/>
  <c r="D856" i="6" s="1"/>
  <c r="A856" i="6" s="1"/>
  <c r="N857" i="6"/>
  <c r="D857" i="6" s="1"/>
  <c r="A857" i="6" s="1"/>
  <c r="N858" i="6"/>
  <c r="D858" i="6" s="1"/>
  <c r="A858" i="6" s="1"/>
  <c r="N859" i="6"/>
  <c r="N860" i="6"/>
  <c r="N861" i="6"/>
  <c r="D861" i="6" s="1"/>
  <c r="A861" i="6" s="1"/>
  <c r="N862" i="6"/>
  <c r="N863" i="6"/>
  <c r="N864" i="6"/>
  <c r="D864" i="6" s="1"/>
  <c r="A864" i="6" s="1"/>
  <c r="N865" i="6"/>
  <c r="D865" i="6" s="1"/>
  <c r="A865" i="6" s="1"/>
  <c r="N866" i="6"/>
  <c r="D866" i="6" s="1"/>
  <c r="A866" i="6" s="1"/>
  <c r="N867" i="6"/>
  <c r="N868" i="6"/>
  <c r="N869" i="6"/>
  <c r="D869" i="6" s="1"/>
  <c r="A869" i="6" s="1"/>
  <c r="N870" i="6"/>
  <c r="N871" i="6"/>
  <c r="N872" i="6"/>
  <c r="D872" i="6" s="1"/>
  <c r="A872" i="6" s="1"/>
  <c r="N873" i="6"/>
  <c r="D873" i="6" s="1"/>
  <c r="A873" i="6" s="1"/>
  <c r="N874" i="6"/>
  <c r="D874" i="6" s="1"/>
  <c r="A874" i="6" s="1"/>
  <c r="N875" i="6"/>
  <c r="N876" i="6"/>
  <c r="N877" i="6"/>
  <c r="D877" i="6" s="1"/>
  <c r="A877" i="6" s="1"/>
  <c r="N878" i="6"/>
  <c r="N879" i="6"/>
  <c r="N880" i="6"/>
  <c r="D880" i="6" s="1"/>
  <c r="A880" i="6" s="1"/>
  <c r="N881" i="6"/>
  <c r="D881" i="6" s="1"/>
  <c r="A881" i="6" s="1"/>
  <c r="N882" i="6"/>
  <c r="D882" i="6" s="1"/>
  <c r="A882" i="6" s="1"/>
  <c r="N883" i="6"/>
  <c r="N884" i="6"/>
  <c r="D884" i="6" s="1"/>
  <c r="A884" i="6" s="1"/>
  <c r="N885" i="6"/>
  <c r="D885" i="6" s="1"/>
  <c r="A885" i="6" s="1"/>
  <c r="N886" i="6"/>
  <c r="N887" i="6"/>
  <c r="N888" i="6"/>
  <c r="D888" i="6" s="1"/>
  <c r="A888" i="6" s="1"/>
  <c r="N889" i="6"/>
  <c r="D889" i="6" s="1"/>
  <c r="A889" i="6" s="1"/>
  <c r="N890" i="6"/>
  <c r="D890" i="6" s="1"/>
  <c r="A890" i="6" s="1"/>
  <c r="N891" i="6"/>
  <c r="N892" i="6"/>
  <c r="D892" i="6" s="1"/>
  <c r="A892" i="6" s="1"/>
  <c r="N893" i="6"/>
  <c r="D893" i="6" s="1"/>
  <c r="A893" i="6" s="1"/>
  <c r="N894" i="6"/>
  <c r="N895" i="6"/>
  <c r="N896" i="6"/>
  <c r="D896" i="6" s="1"/>
  <c r="A896" i="6" s="1"/>
  <c r="N897" i="6"/>
  <c r="D897" i="6" s="1"/>
  <c r="A897" i="6" s="1"/>
  <c r="N898" i="6"/>
  <c r="D898" i="6" s="1"/>
  <c r="A898" i="6" s="1"/>
  <c r="N899" i="6"/>
  <c r="N900" i="6"/>
  <c r="D900" i="6" s="1"/>
  <c r="A900" i="6" s="1"/>
  <c r="N901" i="6"/>
  <c r="D901" i="6" s="1"/>
  <c r="A901" i="6" s="1"/>
  <c r="N902" i="6"/>
  <c r="N903" i="6"/>
  <c r="N904" i="6"/>
  <c r="D904" i="6" s="1"/>
  <c r="A904" i="6" s="1"/>
  <c r="N905" i="6"/>
  <c r="D905" i="6" s="1"/>
  <c r="A905" i="6" s="1"/>
  <c r="N906" i="6"/>
  <c r="D906" i="6" s="1"/>
  <c r="A906" i="6" s="1"/>
  <c r="N907" i="6"/>
  <c r="N908" i="6"/>
  <c r="N909" i="6"/>
  <c r="D909" i="6" s="1"/>
  <c r="A909" i="6" s="1"/>
  <c r="N910" i="6"/>
  <c r="N911" i="6"/>
  <c r="N912" i="6"/>
  <c r="D912" i="6" s="1"/>
  <c r="A912" i="6" s="1"/>
  <c r="N913" i="6"/>
  <c r="D913" i="6" s="1"/>
  <c r="A913" i="6" s="1"/>
  <c r="N914" i="6"/>
  <c r="D914" i="6" s="1"/>
  <c r="A914" i="6" s="1"/>
  <c r="N915" i="6"/>
  <c r="N916" i="6"/>
  <c r="N917" i="6"/>
  <c r="D917" i="6" s="1"/>
  <c r="A917" i="6" s="1"/>
  <c r="N918" i="6"/>
  <c r="N919" i="6"/>
  <c r="N920" i="6"/>
  <c r="D920" i="6" s="1"/>
  <c r="A920" i="6" s="1"/>
  <c r="N921" i="6"/>
  <c r="D921" i="6" s="1"/>
  <c r="A921" i="6" s="1"/>
  <c r="N922" i="6"/>
  <c r="D922" i="6" s="1"/>
  <c r="A922" i="6" s="1"/>
  <c r="N923" i="6"/>
  <c r="N924" i="6"/>
  <c r="N925" i="6"/>
  <c r="D925" i="6" s="1"/>
  <c r="A925" i="6" s="1"/>
  <c r="N926" i="6"/>
  <c r="N927" i="6"/>
  <c r="N928" i="6"/>
  <c r="D928" i="6" s="1"/>
  <c r="A928" i="6" s="1"/>
  <c r="N929" i="6"/>
  <c r="D929" i="6" s="1"/>
  <c r="A929" i="6" s="1"/>
  <c r="N930" i="6"/>
  <c r="D930" i="6" s="1"/>
  <c r="A930" i="6" s="1"/>
  <c r="N931" i="6"/>
  <c r="N932" i="6"/>
  <c r="D932" i="6" s="1"/>
  <c r="A932" i="6" s="1"/>
  <c r="N933" i="6"/>
  <c r="D933" i="6" s="1"/>
  <c r="A933" i="6" s="1"/>
  <c r="N934" i="6"/>
  <c r="N935" i="6"/>
  <c r="N936" i="6"/>
  <c r="D936" i="6" s="1"/>
  <c r="A936" i="6" s="1"/>
  <c r="N937" i="6"/>
  <c r="D937" i="6" s="1"/>
  <c r="A937" i="6" s="1"/>
  <c r="N938" i="6"/>
  <c r="D938" i="6" s="1"/>
  <c r="A938" i="6" s="1"/>
  <c r="N939" i="6"/>
  <c r="N940" i="6"/>
  <c r="D940" i="6" s="1"/>
  <c r="A940" i="6" s="1"/>
  <c r="N941" i="6"/>
  <c r="D941" i="6" s="1"/>
  <c r="A941" i="6" s="1"/>
  <c r="N942" i="6"/>
  <c r="N943" i="6"/>
  <c r="N944" i="6"/>
  <c r="D944" i="6" s="1"/>
  <c r="A944" i="6" s="1"/>
  <c r="N945" i="6"/>
  <c r="D945" i="6" s="1"/>
  <c r="A945" i="6" s="1"/>
  <c r="N946" i="6"/>
  <c r="D946" i="6" s="1"/>
  <c r="A946" i="6" s="1"/>
  <c r="N947" i="6"/>
  <c r="N948" i="6"/>
  <c r="D948" i="6" s="1"/>
  <c r="A948" i="6" s="1"/>
  <c r="N949" i="6"/>
  <c r="D949" i="6" s="1"/>
  <c r="A949" i="6" s="1"/>
  <c r="N950" i="6"/>
  <c r="N951" i="6"/>
  <c r="N952" i="6"/>
  <c r="D952" i="6" s="1"/>
  <c r="A952" i="6" s="1"/>
  <c r="N953" i="6"/>
  <c r="D953" i="6" s="1"/>
  <c r="A953" i="6" s="1"/>
  <c r="N954" i="6"/>
  <c r="D954" i="6" s="1"/>
  <c r="A954" i="6" s="1"/>
  <c r="N955" i="6"/>
  <c r="N956" i="6"/>
  <c r="D956" i="6" s="1"/>
  <c r="A956" i="6" s="1"/>
  <c r="N957" i="6"/>
  <c r="D957" i="6" s="1"/>
  <c r="A957" i="6" s="1"/>
  <c r="N958" i="6"/>
  <c r="N959" i="6"/>
  <c r="N960" i="6"/>
  <c r="D960" i="6" s="1"/>
  <c r="A960" i="6" s="1"/>
  <c r="N961" i="6"/>
  <c r="D961" i="6" s="1"/>
  <c r="A961" i="6" s="1"/>
  <c r="N962" i="6"/>
  <c r="D962" i="6" s="1"/>
  <c r="A962" i="6" s="1"/>
  <c r="N963" i="6"/>
  <c r="N964" i="6"/>
  <c r="D964" i="6" s="1"/>
  <c r="A964" i="6" s="1"/>
  <c r="N965" i="6"/>
  <c r="D965" i="6" s="1"/>
  <c r="A965" i="6" s="1"/>
  <c r="N966" i="6"/>
  <c r="N967" i="6"/>
  <c r="N968" i="6"/>
  <c r="D968" i="6" s="1"/>
  <c r="A968" i="6" s="1"/>
  <c r="N969" i="6"/>
  <c r="D969" i="6" s="1"/>
  <c r="A969" i="6" s="1"/>
  <c r="N970" i="6"/>
  <c r="D970" i="6" s="1"/>
  <c r="A970" i="6" s="1"/>
  <c r="N971" i="6"/>
  <c r="N972" i="6"/>
  <c r="N973" i="6"/>
  <c r="D973" i="6" s="1"/>
  <c r="A973" i="6" s="1"/>
  <c r="N974" i="6"/>
  <c r="N975" i="6"/>
  <c r="N976" i="6"/>
  <c r="D976" i="6" s="1"/>
  <c r="A976" i="6" s="1"/>
  <c r="N977" i="6"/>
  <c r="D977" i="6" s="1"/>
  <c r="A977" i="6" s="1"/>
  <c r="N978" i="6"/>
  <c r="D978" i="6" s="1"/>
  <c r="A978" i="6" s="1"/>
  <c r="N979" i="6"/>
  <c r="N980" i="6"/>
  <c r="N981" i="6"/>
  <c r="D981" i="6" s="1"/>
  <c r="A981" i="6" s="1"/>
  <c r="N982" i="6"/>
  <c r="N983" i="6"/>
  <c r="N984" i="6"/>
  <c r="D984" i="6" s="1"/>
  <c r="A984" i="6" s="1"/>
  <c r="N985" i="6"/>
  <c r="D985" i="6" s="1"/>
  <c r="A985" i="6" s="1"/>
  <c r="N986" i="6"/>
  <c r="D986" i="6" s="1"/>
  <c r="A986" i="6" s="1"/>
  <c r="N987" i="6"/>
  <c r="N988" i="6"/>
  <c r="N989" i="6"/>
  <c r="D989" i="6" s="1"/>
  <c r="A989" i="6" s="1"/>
  <c r="N990" i="6"/>
  <c r="N991" i="6"/>
  <c r="N992" i="6"/>
  <c r="D992" i="6" s="1"/>
  <c r="A992" i="6" s="1"/>
  <c r="N993" i="6"/>
  <c r="D993" i="6" s="1"/>
  <c r="A993" i="6" s="1"/>
  <c r="N994" i="6"/>
  <c r="D994" i="6" s="1"/>
  <c r="A994" i="6" s="1"/>
  <c r="N995" i="6"/>
  <c r="N996" i="6"/>
  <c r="N997" i="6"/>
  <c r="D997" i="6" s="1"/>
  <c r="A997" i="6" s="1"/>
  <c r="N998" i="6"/>
  <c r="N999" i="6"/>
  <c r="N1000" i="6"/>
  <c r="D1000" i="6" s="1"/>
  <c r="A1000" i="6" s="1"/>
  <c r="N1001" i="6"/>
  <c r="D1001" i="6" s="1"/>
  <c r="A1001" i="6" s="1"/>
  <c r="N1002" i="6"/>
  <c r="D1002" i="6" s="1"/>
  <c r="A1002" i="6" s="1"/>
  <c r="N1003" i="6"/>
  <c r="N1004" i="6"/>
  <c r="N1005" i="6"/>
  <c r="D1005" i="6" s="1"/>
  <c r="A1005" i="6" s="1"/>
  <c r="N1006" i="6"/>
  <c r="N1007" i="6"/>
  <c r="N1008" i="6"/>
  <c r="D1008" i="6" s="1"/>
  <c r="A1008" i="6" s="1"/>
  <c r="N1009" i="6"/>
  <c r="D1009" i="6" s="1"/>
  <c r="A1009" i="6" s="1"/>
  <c r="N1010" i="6"/>
  <c r="D1010" i="6" s="1"/>
  <c r="A1010" i="6" s="1"/>
  <c r="N1011" i="6"/>
  <c r="N1012" i="6"/>
  <c r="N1013" i="6"/>
  <c r="D1013" i="6" s="1"/>
  <c r="A1013" i="6" s="1"/>
  <c r="N1014" i="6"/>
  <c r="N1015" i="6"/>
  <c r="N1016" i="6"/>
  <c r="D1016" i="6" s="1"/>
  <c r="A1016" i="6" s="1"/>
  <c r="N1017" i="6"/>
  <c r="D1017" i="6" s="1"/>
  <c r="A1017" i="6" s="1"/>
  <c r="N1018" i="6"/>
  <c r="D1018" i="6" s="1"/>
  <c r="A1018" i="6" s="1"/>
  <c r="N1019" i="6"/>
  <c r="N1020" i="6"/>
  <c r="N1021" i="6"/>
  <c r="D1021" i="6" s="1"/>
  <c r="A1021" i="6" s="1"/>
  <c r="N1022" i="6"/>
  <c r="N1023" i="6"/>
  <c r="N1024" i="6"/>
  <c r="D1024" i="6" s="1"/>
  <c r="A1024" i="6" s="1"/>
  <c r="N1025" i="6"/>
  <c r="D1025" i="6" s="1"/>
  <c r="A1025" i="6" s="1"/>
  <c r="N1026" i="6"/>
  <c r="D1026" i="6" s="1"/>
  <c r="A1026" i="6" s="1"/>
  <c r="N1027" i="6"/>
  <c r="N1028" i="6"/>
  <c r="N1029" i="6"/>
  <c r="D1029" i="6" s="1"/>
  <c r="A1029" i="6" s="1"/>
  <c r="N1030" i="6"/>
  <c r="D1030" i="6" s="1"/>
  <c r="A1030" i="6" s="1"/>
  <c r="N1031" i="6"/>
  <c r="N1032" i="6"/>
  <c r="D1032" i="6" s="1"/>
  <c r="A1032" i="6" s="1"/>
  <c r="N1033" i="6"/>
  <c r="D1033" i="6" s="1"/>
  <c r="A1033" i="6" s="1"/>
  <c r="N1034" i="6"/>
  <c r="D1034" i="6" s="1"/>
  <c r="A1034" i="6" s="1"/>
  <c r="N1035" i="6"/>
  <c r="N1036" i="6"/>
  <c r="D1036" i="6" s="1"/>
  <c r="A1036" i="6" s="1"/>
  <c r="N1037" i="6"/>
  <c r="D1037" i="6" s="1"/>
  <c r="A1037" i="6" s="1"/>
  <c r="N1038" i="6"/>
  <c r="N1039" i="6"/>
  <c r="N1040" i="6"/>
  <c r="D1040" i="6" s="1"/>
  <c r="A1040" i="6" s="1"/>
  <c r="N1041" i="6"/>
  <c r="D1041" i="6" s="1"/>
  <c r="A1041" i="6" s="1"/>
  <c r="N1042" i="6"/>
  <c r="D1042" i="6" s="1"/>
  <c r="A1042" i="6" s="1"/>
  <c r="N1043" i="6"/>
  <c r="N1044" i="6"/>
  <c r="D1044" i="6" s="1"/>
  <c r="A1044" i="6" s="1"/>
  <c r="N1045" i="6"/>
  <c r="D1045" i="6" s="1"/>
  <c r="A1045" i="6" s="1"/>
  <c r="N1046" i="6"/>
  <c r="N1047" i="6"/>
  <c r="N1048" i="6"/>
  <c r="D1048" i="6" s="1"/>
  <c r="A1048" i="6" s="1"/>
  <c r="N1049" i="6"/>
  <c r="D1049" i="6" s="1"/>
  <c r="A1049" i="6" s="1"/>
  <c r="N1050" i="6"/>
  <c r="D1050" i="6" s="1"/>
  <c r="A1050" i="6" s="1"/>
  <c r="N1051" i="6"/>
  <c r="N1052" i="6"/>
  <c r="D1052" i="6" s="1"/>
  <c r="A1052" i="6" s="1"/>
  <c r="N1053" i="6"/>
  <c r="D1053" i="6" s="1"/>
  <c r="A1053" i="6" s="1"/>
  <c r="N1054" i="6"/>
  <c r="N1055" i="6"/>
  <c r="N1056" i="6"/>
  <c r="D1056" i="6" s="1"/>
  <c r="A1056" i="6" s="1"/>
  <c r="N1057" i="6"/>
  <c r="D1057" i="6" s="1"/>
  <c r="A1057" i="6" s="1"/>
  <c r="N1058" i="6"/>
  <c r="D1058" i="6" s="1"/>
  <c r="A1058" i="6" s="1"/>
  <c r="N1059" i="6"/>
  <c r="N1060" i="6"/>
  <c r="N1061" i="6"/>
  <c r="D1061" i="6" s="1"/>
  <c r="A1061" i="6" s="1"/>
  <c r="N1062" i="6"/>
  <c r="N1063" i="6"/>
  <c r="N1064" i="6"/>
  <c r="D1064" i="6" s="1"/>
  <c r="A1064" i="6" s="1"/>
  <c r="N1065" i="6"/>
  <c r="D1065" i="6" s="1"/>
  <c r="A1065" i="6" s="1"/>
  <c r="N1066" i="6"/>
  <c r="D1066" i="6" s="1"/>
  <c r="A1066" i="6" s="1"/>
  <c r="N1067" i="6"/>
  <c r="N1068" i="6"/>
  <c r="D1068" i="6" s="1"/>
  <c r="A1068" i="6" s="1"/>
  <c r="N1069" i="6"/>
  <c r="D1069" i="6" s="1"/>
  <c r="A1069" i="6" s="1"/>
  <c r="N1070" i="6"/>
  <c r="N1071" i="6"/>
  <c r="N1072" i="6"/>
  <c r="D1072" i="6" s="1"/>
  <c r="A1072" i="6" s="1"/>
  <c r="N1073" i="6"/>
  <c r="D1073" i="6" s="1"/>
  <c r="A1073" i="6" s="1"/>
  <c r="N1074" i="6"/>
  <c r="D1074" i="6" s="1"/>
  <c r="A1074" i="6" s="1"/>
  <c r="N1075" i="6"/>
  <c r="N1076" i="6"/>
  <c r="D1076" i="6" s="1"/>
  <c r="A1076" i="6" s="1"/>
  <c r="N1077" i="6"/>
  <c r="D1077" i="6" s="1"/>
  <c r="A1077" i="6" s="1"/>
  <c r="N1078" i="6"/>
  <c r="N1079" i="6"/>
  <c r="N1080" i="6"/>
  <c r="D1080" i="6" s="1"/>
  <c r="A1080" i="6" s="1"/>
  <c r="N1081" i="6"/>
  <c r="D1081" i="6" s="1"/>
  <c r="A1081" i="6" s="1"/>
  <c r="N1082" i="6"/>
  <c r="D1082" i="6" s="1"/>
  <c r="A1082" i="6" s="1"/>
  <c r="N1083" i="6"/>
  <c r="N1084" i="6"/>
  <c r="N1085" i="6"/>
  <c r="D1085" i="6" s="1"/>
  <c r="A1085" i="6" s="1"/>
  <c r="N1086" i="6"/>
  <c r="N1087" i="6"/>
  <c r="N1088" i="6"/>
  <c r="D1088" i="6" s="1"/>
  <c r="A1088" i="6" s="1"/>
  <c r="N1089" i="6"/>
  <c r="D1089" i="6" s="1"/>
  <c r="A1089" i="6" s="1"/>
  <c r="N1090" i="6"/>
  <c r="D1090" i="6" s="1"/>
  <c r="A1090" i="6" s="1"/>
  <c r="N1091" i="6"/>
  <c r="N1092" i="6"/>
  <c r="N1093" i="6"/>
  <c r="D1093" i="6" s="1"/>
  <c r="A1093" i="6" s="1"/>
  <c r="N1094" i="6"/>
  <c r="N1095" i="6"/>
  <c r="N1096" i="6"/>
  <c r="D1096" i="6" s="1"/>
  <c r="A1096" i="6" s="1"/>
  <c r="N1097" i="6"/>
  <c r="D1097" i="6" s="1"/>
  <c r="A1097" i="6" s="1"/>
  <c r="N1098" i="6"/>
  <c r="D1098" i="6" s="1"/>
  <c r="A1098" i="6" s="1"/>
  <c r="N1099" i="6"/>
  <c r="N1100" i="6"/>
  <c r="N1101" i="6"/>
  <c r="D1101" i="6" s="1"/>
  <c r="A1101" i="6" s="1"/>
  <c r="N1102" i="6"/>
  <c r="N1103" i="6"/>
  <c r="N1104" i="6"/>
  <c r="D1104" i="6" s="1"/>
  <c r="A1104" i="6" s="1"/>
  <c r="N1105" i="6"/>
  <c r="D1105" i="6" s="1"/>
  <c r="A1105" i="6" s="1"/>
  <c r="N1106" i="6"/>
  <c r="D1106" i="6" s="1"/>
  <c r="A1106" i="6" s="1"/>
  <c r="N1107" i="6"/>
  <c r="N1108" i="6"/>
  <c r="N1109" i="6"/>
  <c r="D1109" i="6" s="1"/>
  <c r="A1109" i="6" s="1"/>
  <c r="N1110" i="6"/>
  <c r="N1111" i="6"/>
  <c r="N1112" i="6"/>
  <c r="D1112" i="6" s="1"/>
  <c r="A1112" i="6" s="1"/>
  <c r="N1113" i="6"/>
  <c r="D1113" i="6" s="1"/>
  <c r="A1113" i="6" s="1"/>
  <c r="N1114" i="6"/>
  <c r="D1114" i="6" s="1"/>
  <c r="A1114" i="6" s="1"/>
  <c r="N1115" i="6"/>
  <c r="N1116" i="6"/>
  <c r="N1117" i="6"/>
  <c r="D1117" i="6" s="1"/>
  <c r="A1117" i="6" s="1"/>
  <c r="N1118" i="6"/>
  <c r="N1119" i="6"/>
  <c r="N1120" i="6"/>
  <c r="D1120" i="6" s="1"/>
  <c r="A1120" i="6" s="1"/>
  <c r="N1121" i="6"/>
  <c r="D1121" i="6" s="1"/>
  <c r="A1121" i="6" s="1"/>
  <c r="N1122" i="6"/>
  <c r="D1122" i="6" s="1"/>
  <c r="A1122" i="6" s="1"/>
  <c r="N1123" i="6"/>
  <c r="N1124" i="6"/>
  <c r="N1125" i="6"/>
  <c r="D1125" i="6" s="1"/>
  <c r="A1125" i="6" s="1"/>
  <c r="N1126" i="6"/>
  <c r="N1127" i="6"/>
  <c r="N1128" i="6"/>
  <c r="D1128" i="6" s="1"/>
  <c r="A1128" i="6" s="1"/>
  <c r="N1129" i="6"/>
  <c r="D1129" i="6" s="1"/>
  <c r="A1129" i="6" s="1"/>
  <c r="N1130" i="6"/>
  <c r="D1130" i="6" s="1"/>
  <c r="A1130" i="6" s="1"/>
  <c r="N1131" i="6"/>
  <c r="N1132" i="6"/>
  <c r="D1132" i="6" s="1"/>
  <c r="A1132" i="6" s="1"/>
  <c r="N1133" i="6"/>
  <c r="D1133" i="6" s="1"/>
  <c r="A1133" i="6" s="1"/>
  <c r="N1134" i="6"/>
  <c r="N1135" i="6"/>
  <c r="N1136" i="6"/>
  <c r="D1136" i="6" s="1"/>
  <c r="A1136" i="6" s="1"/>
  <c r="N1137" i="6"/>
  <c r="D1137" i="6" s="1"/>
  <c r="A1137" i="6" s="1"/>
  <c r="N1138" i="6"/>
  <c r="D1138" i="6" s="1"/>
  <c r="A1138" i="6" s="1"/>
  <c r="N1139" i="6"/>
  <c r="N1140" i="6"/>
  <c r="D1140" i="6" s="1"/>
  <c r="A1140" i="6" s="1"/>
  <c r="N1141" i="6"/>
  <c r="D1141" i="6" s="1"/>
  <c r="A1141" i="6" s="1"/>
  <c r="N1142" i="6"/>
  <c r="N1143" i="6"/>
  <c r="N1144" i="6"/>
  <c r="D1144" i="6" s="1"/>
  <c r="A1144" i="6" s="1"/>
  <c r="N1145" i="6"/>
  <c r="D1145" i="6" s="1"/>
  <c r="A1145" i="6" s="1"/>
  <c r="N1146" i="6"/>
  <c r="D1146" i="6" s="1"/>
  <c r="A1146" i="6" s="1"/>
  <c r="N1147" i="6"/>
  <c r="N1148" i="6"/>
  <c r="N1149" i="6"/>
  <c r="D1149" i="6" s="1"/>
  <c r="A1149" i="6" s="1"/>
  <c r="N1150" i="6"/>
  <c r="N1151" i="6"/>
  <c r="N1152" i="6"/>
  <c r="D1152" i="6" s="1"/>
  <c r="A1152" i="6" s="1"/>
  <c r="N1153" i="6"/>
  <c r="D1153" i="6" s="1"/>
  <c r="A1153" i="6" s="1"/>
  <c r="N1154" i="6"/>
  <c r="D1154" i="6" s="1"/>
  <c r="A1154" i="6" s="1"/>
  <c r="N1155" i="6"/>
  <c r="N1156" i="6"/>
  <c r="N1157" i="6"/>
  <c r="D1157" i="6" s="1"/>
  <c r="A1157" i="6" s="1"/>
  <c r="N1158" i="6"/>
  <c r="N1159" i="6"/>
  <c r="N1160" i="6"/>
  <c r="D1160" i="6" s="1"/>
  <c r="A1160" i="6" s="1"/>
  <c r="N1161" i="6"/>
  <c r="D1161" i="6" s="1"/>
  <c r="A1161" i="6" s="1"/>
  <c r="N1162" i="6"/>
  <c r="D1162" i="6" s="1"/>
  <c r="A1162" i="6" s="1"/>
  <c r="N1163" i="6"/>
  <c r="N1164" i="6"/>
  <c r="N1165" i="6"/>
  <c r="D1165" i="6" s="1"/>
  <c r="A1165" i="6" s="1"/>
  <c r="N1166" i="6"/>
  <c r="N1167" i="6"/>
  <c r="N1168" i="6"/>
  <c r="D1168" i="6" s="1"/>
  <c r="A1168" i="6" s="1"/>
  <c r="N1169" i="6"/>
  <c r="D1169" i="6" s="1"/>
  <c r="A1169" i="6" s="1"/>
  <c r="N1170" i="6"/>
  <c r="D1170" i="6" s="1"/>
  <c r="A1170" i="6" s="1"/>
  <c r="N1171" i="6"/>
  <c r="N1172" i="6"/>
  <c r="N1173" i="6"/>
  <c r="D1173" i="6" s="1"/>
  <c r="A1173" i="6" s="1"/>
  <c r="N1174" i="6"/>
  <c r="N1175" i="6"/>
  <c r="N1176" i="6"/>
  <c r="D1176" i="6" s="1"/>
  <c r="A1176" i="6" s="1"/>
  <c r="N1177" i="6"/>
  <c r="D1177" i="6" s="1"/>
  <c r="A1177" i="6" s="1"/>
  <c r="N1178" i="6"/>
  <c r="D1178" i="6" s="1"/>
  <c r="A1178" i="6" s="1"/>
  <c r="N1179" i="6"/>
  <c r="N1180" i="6"/>
  <c r="N1181" i="6"/>
  <c r="D1181" i="6" s="1"/>
  <c r="A1181" i="6" s="1"/>
  <c r="N1182" i="6"/>
  <c r="N1183" i="6"/>
  <c r="N1184" i="6"/>
  <c r="D1184" i="6" s="1"/>
  <c r="A1184" i="6" s="1"/>
  <c r="N1185" i="6"/>
  <c r="D1185" i="6" s="1"/>
  <c r="A1185" i="6" s="1"/>
  <c r="N1186" i="6"/>
  <c r="D1186" i="6" s="1"/>
  <c r="A1186" i="6" s="1"/>
  <c r="N1187" i="6"/>
  <c r="N1188" i="6"/>
  <c r="N1189" i="6"/>
  <c r="D1189" i="6" s="1"/>
  <c r="A1189" i="6" s="1"/>
  <c r="N1190" i="6"/>
  <c r="N1191" i="6"/>
  <c r="N1192" i="6"/>
  <c r="D1192" i="6" s="1"/>
  <c r="A1192" i="6" s="1"/>
  <c r="N1193" i="6"/>
  <c r="D1193" i="6" s="1"/>
  <c r="A1193" i="6" s="1"/>
  <c r="N1194" i="6"/>
  <c r="D1194" i="6" s="1"/>
  <c r="A1194" i="6" s="1"/>
  <c r="N1195" i="6"/>
  <c r="N1196" i="6"/>
  <c r="D1196" i="6" s="1"/>
  <c r="A1196" i="6" s="1"/>
  <c r="N1197" i="6"/>
  <c r="D1197" i="6" s="1"/>
  <c r="A1197" i="6" s="1"/>
  <c r="N1198" i="6"/>
  <c r="N1199" i="6"/>
  <c r="N1200" i="6"/>
  <c r="D1200" i="6" s="1"/>
  <c r="A1200" i="6" s="1"/>
  <c r="N1201" i="6"/>
  <c r="D1201" i="6" s="1"/>
  <c r="A1201" i="6" s="1"/>
  <c r="N1202" i="6"/>
  <c r="D1202" i="6" s="1"/>
  <c r="A1202" i="6" s="1"/>
  <c r="N1203" i="6"/>
  <c r="N1204" i="6"/>
  <c r="D1204" i="6" s="1"/>
  <c r="A1204" i="6" s="1"/>
  <c r="N1205" i="6"/>
  <c r="D1205" i="6" s="1"/>
  <c r="A1205" i="6" s="1"/>
  <c r="N1206" i="6"/>
  <c r="N1207" i="6"/>
  <c r="N1208" i="6"/>
  <c r="D1208" i="6" s="1"/>
  <c r="A1208" i="6" s="1"/>
  <c r="N1209" i="6"/>
  <c r="D1209" i="6" s="1"/>
  <c r="A1209" i="6" s="1"/>
  <c r="N1210" i="6"/>
  <c r="D1210" i="6" s="1"/>
  <c r="A1210" i="6" s="1"/>
  <c r="N1211" i="6"/>
  <c r="N1212" i="6"/>
  <c r="D1212" i="6" s="1"/>
  <c r="A1212" i="6" s="1"/>
  <c r="N1213" i="6"/>
  <c r="D1213" i="6" s="1"/>
  <c r="A1213" i="6" s="1"/>
  <c r="N1214" i="6"/>
  <c r="N1215" i="6"/>
  <c r="N1216" i="6"/>
  <c r="D1216" i="6" s="1"/>
  <c r="A1216" i="6" s="1"/>
  <c r="N1217" i="6"/>
  <c r="D1217" i="6" s="1"/>
  <c r="A1217" i="6" s="1"/>
  <c r="N1218" i="6"/>
  <c r="D1218" i="6" s="1"/>
  <c r="A1218" i="6" s="1"/>
  <c r="N1219" i="6"/>
  <c r="N1220" i="6"/>
  <c r="N1221" i="6"/>
  <c r="D1221" i="6" s="1"/>
  <c r="A1221" i="6" s="1"/>
  <c r="N1222" i="6"/>
  <c r="N1223" i="6"/>
  <c r="N1224" i="6"/>
  <c r="D1224" i="6" s="1"/>
  <c r="A1224" i="6" s="1"/>
  <c r="N1225" i="6"/>
  <c r="D1225" i="6" s="1"/>
  <c r="A1225" i="6" s="1"/>
  <c r="N1226" i="6"/>
  <c r="D1226" i="6" s="1"/>
  <c r="A1226" i="6" s="1"/>
  <c r="N1227" i="6"/>
  <c r="N1228" i="6"/>
  <c r="N1229" i="6"/>
  <c r="D1229" i="6" s="1"/>
  <c r="A1229" i="6" s="1"/>
  <c r="N1230" i="6"/>
  <c r="N1231" i="6"/>
  <c r="N1232" i="6"/>
  <c r="D1232" i="6" s="1"/>
  <c r="A1232" i="6" s="1"/>
  <c r="N1233" i="6"/>
  <c r="D1233" i="6" s="1"/>
  <c r="A1233" i="6" s="1"/>
  <c r="N1234" i="6"/>
  <c r="D1234" i="6" s="1"/>
  <c r="A1234" i="6" s="1"/>
  <c r="N1235" i="6"/>
  <c r="N1236" i="6"/>
  <c r="N1237" i="6"/>
  <c r="D1237" i="6" s="1"/>
  <c r="A1237" i="6" s="1"/>
  <c r="N1238" i="6"/>
  <c r="N1239" i="6"/>
  <c r="N1240" i="6"/>
  <c r="D1240" i="6" s="1"/>
  <c r="A1240" i="6" s="1"/>
  <c r="N1241" i="6"/>
  <c r="D1241" i="6" s="1"/>
  <c r="A1241" i="6" s="1"/>
  <c r="N1242" i="6"/>
  <c r="D1242" i="6" s="1"/>
  <c r="A1242" i="6" s="1"/>
  <c r="N1243" i="6"/>
  <c r="N1244" i="6"/>
  <c r="N1245" i="6"/>
  <c r="D1245" i="6" s="1"/>
  <c r="A1245" i="6" s="1"/>
  <c r="N1246" i="6"/>
  <c r="N1247" i="6"/>
  <c r="N1248" i="6"/>
  <c r="D1248" i="6" s="1"/>
  <c r="A1248" i="6" s="1"/>
  <c r="N1249" i="6"/>
  <c r="D1249" i="6" s="1"/>
  <c r="A1249" i="6" s="1"/>
  <c r="N1250" i="6"/>
  <c r="D1250" i="6" s="1"/>
  <c r="A1250" i="6" s="1"/>
  <c r="N1251" i="6"/>
  <c r="N1252" i="6"/>
  <c r="N1253" i="6"/>
  <c r="D1253" i="6" s="1"/>
  <c r="A1253" i="6" s="1"/>
  <c r="N1254" i="6"/>
  <c r="N1255" i="6"/>
  <c r="N1256" i="6"/>
  <c r="D1256" i="6" s="1"/>
  <c r="A1256" i="6" s="1"/>
  <c r="N1257" i="6"/>
  <c r="D1257" i="6" s="1"/>
  <c r="A1257" i="6" s="1"/>
  <c r="N1258" i="6"/>
  <c r="D1258" i="6" s="1"/>
  <c r="A1258" i="6" s="1"/>
  <c r="N1259" i="6"/>
  <c r="N1260" i="6"/>
  <c r="D1260" i="6" s="1"/>
  <c r="A1260" i="6" s="1"/>
  <c r="N1261" i="6"/>
  <c r="D1261" i="6" s="1"/>
  <c r="A1261" i="6" s="1"/>
  <c r="N1262" i="6"/>
  <c r="N1263" i="6"/>
  <c r="N1264" i="6"/>
  <c r="D1264" i="6" s="1"/>
  <c r="A1264" i="6" s="1"/>
  <c r="N1265" i="6"/>
  <c r="D1265" i="6" s="1"/>
  <c r="A1265" i="6" s="1"/>
  <c r="N1266" i="6"/>
  <c r="D1266" i="6" s="1"/>
  <c r="A1266" i="6" s="1"/>
  <c r="N1267" i="6"/>
  <c r="N1268" i="6"/>
  <c r="D1268" i="6" s="1"/>
  <c r="A1268" i="6" s="1"/>
  <c r="N1269" i="6"/>
  <c r="D1269" i="6" s="1"/>
  <c r="A1269" i="6" s="1"/>
  <c r="N1270" i="6"/>
  <c r="N1271" i="6"/>
  <c r="N1272" i="6"/>
  <c r="D1272" i="6" s="1"/>
  <c r="A1272" i="6" s="1"/>
  <c r="N1273" i="6"/>
  <c r="D1273" i="6" s="1"/>
  <c r="A1273" i="6" s="1"/>
  <c r="N1274" i="6"/>
  <c r="D1274" i="6" s="1"/>
  <c r="A1274" i="6" s="1"/>
  <c r="N1275" i="6"/>
  <c r="N1276" i="6"/>
  <c r="D1276" i="6" s="1"/>
  <c r="A1276" i="6" s="1"/>
  <c r="N1277" i="6"/>
  <c r="D1277" i="6" s="1"/>
  <c r="A1277" i="6" s="1"/>
  <c r="N1278" i="6"/>
  <c r="N1279" i="6"/>
  <c r="N1280" i="6"/>
  <c r="D1280" i="6" s="1"/>
  <c r="A1280" i="6" s="1"/>
  <c r="N1281" i="6"/>
  <c r="D1281" i="6" s="1"/>
  <c r="A1281" i="6" s="1"/>
  <c r="N1282" i="6"/>
  <c r="D1282" i="6" s="1"/>
  <c r="A1282" i="6" s="1"/>
  <c r="N1283" i="6"/>
  <c r="N1284" i="6"/>
  <c r="D1284" i="6" s="1"/>
  <c r="A1284" i="6" s="1"/>
  <c r="N1285" i="6"/>
  <c r="D1285" i="6" s="1"/>
  <c r="A1285" i="6" s="1"/>
  <c r="N1286" i="6"/>
  <c r="N1287" i="6"/>
  <c r="N1288" i="6"/>
  <c r="D1288" i="6" s="1"/>
  <c r="A1288" i="6" s="1"/>
  <c r="N1289" i="6"/>
  <c r="D1289" i="6" s="1"/>
  <c r="A1289" i="6" s="1"/>
  <c r="N1290" i="6"/>
  <c r="D1290" i="6" s="1"/>
  <c r="A1290" i="6" s="1"/>
  <c r="N1291" i="6"/>
  <c r="N1292" i="6"/>
  <c r="N1293" i="6"/>
  <c r="D1293" i="6" s="1"/>
  <c r="A1293" i="6" s="1"/>
  <c r="N1294" i="6"/>
  <c r="N1295" i="6"/>
  <c r="N1296" i="6"/>
  <c r="D1296" i="6" s="1"/>
  <c r="A1296" i="6" s="1"/>
  <c r="N1297" i="6"/>
  <c r="D1297" i="6" s="1"/>
  <c r="A1297" i="6" s="1"/>
  <c r="N1298" i="6"/>
  <c r="D1298" i="6" s="1"/>
  <c r="A1298" i="6" s="1"/>
  <c r="N1299" i="6"/>
  <c r="N1300" i="6"/>
  <c r="N1301" i="6"/>
  <c r="D1301" i="6" s="1"/>
  <c r="A1301" i="6" s="1"/>
  <c r="N1302" i="6"/>
  <c r="N1303" i="6"/>
  <c r="N1304" i="6"/>
  <c r="D1304" i="6" s="1"/>
  <c r="A1304" i="6" s="1"/>
  <c r="N1305" i="6"/>
  <c r="D1305" i="6" s="1"/>
  <c r="A1305" i="6" s="1"/>
  <c r="N1306" i="6"/>
  <c r="D1306" i="6" s="1"/>
  <c r="A1306" i="6" s="1"/>
  <c r="N1307" i="6"/>
  <c r="N1308" i="6"/>
  <c r="N1309" i="6"/>
  <c r="D1309" i="6" s="1"/>
  <c r="A1309" i="6" s="1"/>
  <c r="N1310" i="6"/>
  <c r="N1311" i="6"/>
  <c r="N1312" i="6"/>
  <c r="D1312" i="6" s="1"/>
  <c r="A1312" i="6" s="1"/>
  <c r="N1313" i="6"/>
  <c r="D1313" i="6" s="1"/>
  <c r="A1313" i="6" s="1"/>
  <c r="N1314" i="6"/>
  <c r="D1314" i="6" s="1"/>
  <c r="A1314" i="6" s="1"/>
  <c r="N1315" i="6"/>
  <c r="N1316" i="6"/>
  <c r="N1317" i="6"/>
  <c r="D1317" i="6" s="1"/>
  <c r="A1317" i="6" s="1"/>
  <c r="N1318" i="6"/>
  <c r="N1319" i="6"/>
  <c r="N1320" i="6"/>
  <c r="D1320" i="6" s="1"/>
  <c r="A1320" i="6" s="1"/>
  <c r="N1321" i="6"/>
  <c r="D1321" i="6" s="1"/>
  <c r="A1321" i="6" s="1"/>
  <c r="N1322" i="6"/>
  <c r="D1322" i="6" s="1"/>
  <c r="A1322" i="6" s="1"/>
  <c r="N1323" i="6"/>
  <c r="N1324" i="6"/>
  <c r="N1325" i="6"/>
  <c r="D1325" i="6" s="1"/>
  <c r="A1325" i="6" s="1"/>
  <c r="N1326" i="6"/>
  <c r="N1327" i="6"/>
  <c r="N1328" i="6"/>
  <c r="D1328" i="6" s="1"/>
  <c r="A1328" i="6" s="1"/>
  <c r="N1329" i="6"/>
  <c r="D1329" i="6" s="1"/>
  <c r="A1329" i="6" s="1"/>
  <c r="N1330" i="6"/>
  <c r="D1330" i="6" s="1"/>
  <c r="A1330" i="6" s="1"/>
  <c r="N1331" i="6"/>
  <c r="N1332" i="6"/>
  <c r="N1333" i="6"/>
  <c r="D1333" i="6" s="1"/>
  <c r="A1333" i="6" s="1"/>
  <c r="N1334" i="6"/>
  <c r="N1335" i="6"/>
  <c r="N1336" i="6"/>
  <c r="D1336" i="6" s="1"/>
  <c r="A1336" i="6" s="1"/>
  <c r="N1337" i="6"/>
  <c r="D1337" i="6" s="1"/>
  <c r="A1337" i="6" s="1"/>
  <c r="N1338" i="6"/>
  <c r="D1338" i="6" s="1"/>
  <c r="A1338" i="6" s="1"/>
  <c r="N1339" i="6"/>
  <c r="N1340" i="6"/>
  <c r="N1341" i="6"/>
  <c r="D1341" i="6" s="1"/>
  <c r="A1341" i="6" s="1"/>
  <c r="N1342" i="6"/>
  <c r="N1343" i="6"/>
  <c r="N1344" i="6"/>
  <c r="D1344" i="6" s="1"/>
  <c r="A1344" i="6" s="1"/>
  <c r="N1345" i="6"/>
  <c r="D1345" i="6" s="1"/>
  <c r="A1345" i="6" s="1"/>
  <c r="N1346" i="6"/>
  <c r="D1346" i="6" s="1"/>
  <c r="A1346" i="6" s="1"/>
  <c r="N1347" i="6"/>
  <c r="N1348" i="6"/>
  <c r="D1348" i="6" s="1"/>
  <c r="A1348" i="6" s="1"/>
  <c r="N1349" i="6"/>
  <c r="D1349" i="6" s="1"/>
  <c r="A1349" i="6" s="1"/>
  <c r="N1350" i="6"/>
  <c r="N1351" i="6"/>
  <c r="N1352" i="6"/>
  <c r="D1352" i="6" s="1"/>
  <c r="A1352" i="6" s="1"/>
  <c r="N1353" i="6"/>
  <c r="D1353" i="6" s="1"/>
  <c r="A1353" i="6" s="1"/>
  <c r="N1354" i="6"/>
  <c r="D1354" i="6" s="1"/>
  <c r="A1354" i="6" s="1"/>
  <c r="N1355" i="6"/>
  <c r="N1356" i="6"/>
  <c r="N1357" i="6"/>
  <c r="D1357" i="6" s="1"/>
  <c r="A1357" i="6" s="1"/>
  <c r="N1358" i="6"/>
  <c r="N1359" i="6"/>
  <c r="N1360" i="6"/>
  <c r="D1360" i="6" s="1"/>
  <c r="A1360" i="6" s="1"/>
  <c r="N1361" i="6"/>
  <c r="D1361" i="6" s="1"/>
  <c r="A1361" i="6" s="1"/>
  <c r="N1362" i="6"/>
  <c r="D1362" i="6" s="1"/>
  <c r="A1362" i="6" s="1"/>
  <c r="N1363" i="6"/>
  <c r="N1364" i="6"/>
  <c r="N1365" i="6"/>
  <c r="D1365" i="6" s="1"/>
  <c r="A1365" i="6" s="1"/>
  <c r="N1366" i="6"/>
  <c r="N1367" i="6"/>
  <c r="N1368" i="6"/>
  <c r="D1368" i="6" s="1"/>
  <c r="A1368" i="6" s="1"/>
  <c r="N1369" i="6"/>
  <c r="D1369" i="6" s="1"/>
  <c r="A1369" i="6" s="1"/>
  <c r="N1370" i="6"/>
  <c r="D1370" i="6" s="1"/>
  <c r="A1370" i="6" s="1"/>
  <c r="N1371" i="6"/>
  <c r="N1372" i="6"/>
  <c r="N1373" i="6"/>
  <c r="D1373" i="6" s="1"/>
  <c r="A1373" i="6" s="1"/>
  <c r="N1374" i="6"/>
  <c r="N1375" i="6"/>
  <c r="N1376" i="6"/>
  <c r="D1376" i="6" s="1"/>
  <c r="A1376" i="6" s="1"/>
  <c r="N1377" i="6"/>
  <c r="D1377" i="6" s="1"/>
  <c r="A1377" i="6" s="1"/>
  <c r="N1378" i="6"/>
  <c r="D1378" i="6" s="1"/>
  <c r="A1378" i="6" s="1"/>
  <c r="N1379" i="6"/>
  <c r="N1380" i="6"/>
  <c r="D1380" i="6" s="1"/>
  <c r="A1380" i="6" s="1"/>
  <c r="N1381" i="6"/>
  <c r="D1381" i="6" s="1"/>
  <c r="A1381" i="6" s="1"/>
  <c r="N1382" i="6"/>
  <c r="N1383" i="6"/>
  <c r="N1384" i="6"/>
  <c r="D1384" i="6" s="1"/>
  <c r="A1384" i="6" s="1"/>
  <c r="N1385" i="6"/>
  <c r="D1385" i="6" s="1"/>
  <c r="A1385" i="6" s="1"/>
  <c r="N1386" i="6"/>
  <c r="D1386" i="6" s="1"/>
  <c r="A1386" i="6" s="1"/>
  <c r="N1387" i="6"/>
  <c r="N1388" i="6"/>
  <c r="D1388" i="6" s="1"/>
  <c r="A1388" i="6" s="1"/>
  <c r="N1389" i="6"/>
  <c r="D1389" i="6" s="1"/>
  <c r="A1389" i="6" s="1"/>
  <c r="N1390" i="6"/>
  <c r="N1391" i="6"/>
  <c r="N1392" i="6"/>
  <c r="D1392" i="6" s="1"/>
  <c r="A1392" i="6" s="1"/>
  <c r="N1393" i="6"/>
  <c r="D1393" i="6" s="1"/>
  <c r="A1393" i="6" s="1"/>
  <c r="N1394" i="6"/>
  <c r="D1394" i="6" s="1"/>
  <c r="A1394" i="6" s="1"/>
  <c r="N1395" i="6"/>
  <c r="N1396" i="6"/>
  <c r="D1396" i="6" s="1"/>
  <c r="A1396" i="6" s="1"/>
  <c r="N1397" i="6"/>
  <c r="D1397" i="6" s="1"/>
  <c r="A1397" i="6" s="1"/>
  <c r="N1398" i="6"/>
  <c r="N1399" i="6"/>
  <c r="N1400" i="6"/>
  <c r="D1400" i="6" s="1"/>
  <c r="A1400" i="6" s="1"/>
  <c r="N1401" i="6"/>
  <c r="D1401" i="6" s="1"/>
  <c r="A1401" i="6" s="1"/>
  <c r="N1402" i="6"/>
  <c r="D1402" i="6" s="1"/>
  <c r="A1402" i="6" s="1"/>
  <c r="N1403" i="6"/>
  <c r="N1404" i="6"/>
  <c r="D1404" i="6" s="1"/>
  <c r="A1404" i="6" s="1"/>
  <c r="N1405" i="6"/>
  <c r="D1405" i="6" s="1"/>
  <c r="A1405" i="6" s="1"/>
  <c r="N1406" i="6"/>
  <c r="N1407" i="6"/>
  <c r="N1408" i="6"/>
  <c r="D1408" i="6" s="1"/>
  <c r="A1408" i="6" s="1"/>
  <c r="N1409" i="6"/>
  <c r="D1409" i="6" s="1"/>
  <c r="A1409" i="6" s="1"/>
  <c r="N1410" i="6"/>
  <c r="D1410" i="6" s="1"/>
  <c r="A1410" i="6" s="1"/>
  <c r="N1411" i="6"/>
  <c r="N1412" i="6"/>
  <c r="D1412" i="6" s="1"/>
  <c r="A1412" i="6" s="1"/>
  <c r="N1413" i="6"/>
  <c r="D1413" i="6" s="1"/>
  <c r="A1413" i="6" s="1"/>
  <c r="N1414" i="6"/>
  <c r="N1415" i="6"/>
  <c r="N1416" i="6"/>
  <c r="D1416" i="6" s="1"/>
  <c r="A1416" i="6" s="1"/>
  <c r="N1417" i="6"/>
  <c r="D1417" i="6" s="1"/>
  <c r="A1417" i="6" s="1"/>
  <c r="N1418" i="6"/>
  <c r="D1418" i="6" s="1"/>
  <c r="A1418" i="6" s="1"/>
  <c r="N1419" i="6"/>
  <c r="N1420" i="6"/>
  <c r="D1420" i="6" s="1"/>
  <c r="A1420" i="6" s="1"/>
  <c r="N1421" i="6"/>
  <c r="D1421" i="6" s="1"/>
  <c r="A1421" i="6" s="1"/>
  <c r="N1422" i="6"/>
  <c r="N1423" i="6"/>
  <c r="N1424" i="6"/>
  <c r="D1424" i="6" s="1"/>
  <c r="A1424" i="6" s="1"/>
  <c r="N1425" i="6"/>
  <c r="D1425" i="6" s="1"/>
  <c r="A1425" i="6" s="1"/>
  <c r="N1426" i="6"/>
  <c r="D1426" i="6" s="1"/>
  <c r="A1426" i="6" s="1"/>
  <c r="N1427" i="6"/>
  <c r="N1428" i="6"/>
  <c r="N1429" i="6"/>
  <c r="D1429" i="6" s="1"/>
  <c r="A1429" i="6" s="1"/>
  <c r="N1430" i="6"/>
  <c r="N1431" i="6"/>
  <c r="N1432" i="6"/>
  <c r="D1432" i="6" s="1"/>
  <c r="A1432" i="6" s="1"/>
  <c r="N1433" i="6"/>
  <c r="D1433" i="6" s="1"/>
  <c r="A1433" i="6" s="1"/>
  <c r="N1434" i="6"/>
  <c r="D1434" i="6" s="1"/>
  <c r="A1434" i="6" s="1"/>
  <c r="N1435" i="6"/>
  <c r="N1436" i="6"/>
  <c r="N1437" i="6"/>
  <c r="D1437" i="6" s="1"/>
  <c r="A1437" i="6" s="1"/>
  <c r="N1438" i="6"/>
  <c r="N1439" i="6"/>
  <c r="N1440" i="6"/>
  <c r="D1440" i="6" s="1"/>
  <c r="A1440" i="6" s="1"/>
  <c r="N1441" i="6"/>
  <c r="D1441" i="6" s="1"/>
  <c r="A1441" i="6" s="1"/>
  <c r="N1442" i="6"/>
  <c r="D1442" i="6" s="1"/>
  <c r="A1442" i="6" s="1"/>
  <c r="N1443" i="6"/>
  <c r="N1444" i="6"/>
  <c r="N1445" i="6"/>
  <c r="D1445" i="6" s="1"/>
  <c r="A1445" i="6" s="1"/>
  <c r="N1446" i="6"/>
  <c r="N1447" i="6"/>
  <c r="N1448" i="6"/>
  <c r="D1448" i="6" s="1"/>
  <c r="A1448" i="6" s="1"/>
  <c r="N1449" i="6"/>
  <c r="D1449" i="6" s="1"/>
  <c r="A1449" i="6" s="1"/>
  <c r="N1450" i="6"/>
  <c r="D1450" i="6" s="1"/>
  <c r="A1450" i="6" s="1"/>
  <c r="N1451" i="6"/>
  <c r="N1452" i="6"/>
  <c r="N1453" i="6"/>
  <c r="D1453" i="6" s="1"/>
  <c r="A1453" i="6" s="1"/>
  <c r="N1454" i="6"/>
  <c r="N1455" i="6"/>
  <c r="N1456" i="6"/>
  <c r="D1456" i="6" s="1"/>
  <c r="A1456" i="6" s="1"/>
  <c r="N1457" i="6"/>
  <c r="D1457" i="6" s="1"/>
  <c r="A1457" i="6" s="1"/>
  <c r="N1458" i="6"/>
  <c r="D1458" i="6" s="1"/>
  <c r="A1458" i="6" s="1"/>
  <c r="N1459" i="6"/>
  <c r="N1460" i="6"/>
  <c r="D1460" i="6" s="1"/>
  <c r="A1460" i="6" s="1"/>
  <c r="N1461" i="6"/>
  <c r="D1461" i="6" s="1"/>
  <c r="A1461" i="6" s="1"/>
  <c r="N1462" i="6"/>
  <c r="N1463" i="6"/>
  <c r="N1464" i="6"/>
  <c r="D1464" i="6" s="1"/>
  <c r="A1464" i="6" s="1"/>
  <c r="N1465" i="6"/>
  <c r="D1465" i="6" s="1"/>
  <c r="A1465" i="6" s="1"/>
  <c r="N1466" i="6"/>
  <c r="D1466" i="6" s="1"/>
  <c r="A1466" i="6" s="1"/>
  <c r="N1467" i="6"/>
  <c r="N1468" i="6"/>
  <c r="D1468" i="6" s="1"/>
  <c r="A1468" i="6" s="1"/>
  <c r="N1469" i="6"/>
  <c r="D1469" i="6" s="1"/>
  <c r="A1469" i="6" s="1"/>
  <c r="N1470" i="6"/>
  <c r="N1471" i="6"/>
  <c r="N1472" i="6"/>
  <c r="D1472" i="6" s="1"/>
  <c r="A1472" i="6" s="1"/>
  <c r="N1473" i="6"/>
  <c r="D1473" i="6" s="1"/>
  <c r="A1473" i="6" s="1"/>
  <c r="N1474" i="6"/>
  <c r="D1474" i="6" s="1"/>
  <c r="A1474" i="6" s="1"/>
  <c r="N1475" i="6"/>
  <c r="N1476" i="6"/>
  <c r="D1476" i="6" s="1"/>
  <c r="A1476" i="6" s="1"/>
  <c r="N1477" i="6"/>
  <c r="D1477" i="6" s="1"/>
  <c r="A1477" i="6" s="1"/>
  <c r="N1478" i="6"/>
  <c r="N1479" i="6"/>
  <c r="N1480" i="6"/>
  <c r="D1480" i="6" s="1"/>
  <c r="A1480" i="6" s="1"/>
  <c r="N1481" i="6"/>
  <c r="D1481" i="6" s="1"/>
  <c r="A1481" i="6" s="1"/>
  <c r="N1482" i="6"/>
  <c r="D1482" i="6" s="1"/>
  <c r="A1482" i="6" s="1"/>
  <c r="N1483" i="6"/>
  <c r="N1484" i="6"/>
  <c r="N1485" i="6"/>
  <c r="D1485" i="6" s="1"/>
  <c r="A1485" i="6" s="1"/>
  <c r="N1486" i="6"/>
  <c r="N1487" i="6"/>
  <c r="N1488" i="6"/>
  <c r="D1488" i="6" s="1"/>
  <c r="A1488" i="6" s="1"/>
  <c r="N1489" i="6"/>
  <c r="D1489" i="6" s="1"/>
  <c r="A1489" i="6" s="1"/>
  <c r="N1490" i="6"/>
  <c r="D1490" i="6" s="1"/>
  <c r="A1490" i="6" s="1"/>
  <c r="N1491" i="6"/>
  <c r="N1492" i="6"/>
  <c r="D1492" i="6" s="1"/>
  <c r="A1492" i="6" s="1"/>
  <c r="N1493" i="6"/>
  <c r="D1493" i="6" s="1"/>
  <c r="A1493" i="6" s="1"/>
  <c r="N1494" i="6"/>
  <c r="N1495" i="6"/>
  <c r="N1496" i="6"/>
  <c r="D1496" i="6" s="1"/>
  <c r="A1496" i="6" s="1"/>
  <c r="N1497" i="6"/>
  <c r="D1497" i="6" s="1"/>
  <c r="A1497" i="6" s="1"/>
  <c r="N1498" i="6"/>
  <c r="D1498" i="6" s="1"/>
  <c r="A1498" i="6" s="1"/>
  <c r="N1499" i="6"/>
  <c r="N1500" i="6"/>
  <c r="D1500" i="6" s="1"/>
  <c r="A1500" i="6" s="1"/>
  <c r="N1501" i="6"/>
  <c r="D1501" i="6" s="1"/>
  <c r="A1501" i="6" s="1"/>
  <c r="N1502" i="6"/>
  <c r="N1503" i="6"/>
  <c r="N1504" i="6"/>
  <c r="D1504" i="6" s="1"/>
  <c r="A1504" i="6" s="1"/>
  <c r="N1505" i="6"/>
  <c r="D1505" i="6" s="1"/>
  <c r="A1505" i="6" s="1"/>
  <c r="N1506" i="6"/>
  <c r="D1506" i="6" s="1"/>
  <c r="A1506" i="6" s="1"/>
  <c r="N1507" i="6"/>
  <c r="N1508" i="6"/>
  <c r="N1509" i="6"/>
  <c r="D1509" i="6" s="1"/>
  <c r="A1509" i="6" s="1"/>
  <c r="N1510" i="6"/>
  <c r="N1511" i="6"/>
  <c r="N1512" i="6"/>
  <c r="D1512" i="6" s="1"/>
  <c r="A1512" i="6" s="1"/>
  <c r="N1513" i="6"/>
  <c r="D1513" i="6" s="1"/>
  <c r="A1513" i="6" s="1"/>
  <c r="N1514" i="6"/>
  <c r="D1514" i="6" s="1"/>
  <c r="A1514" i="6" s="1"/>
  <c r="N1515" i="6"/>
  <c r="N1516" i="6"/>
  <c r="N1517" i="6"/>
  <c r="D1517" i="6" s="1"/>
  <c r="A1517" i="6" s="1"/>
  <c r="N1518" i="6"/>
  <c r="N1519" i="6"/>
  <c r="N1520" i="6"/>
  <c r="D1520" i="6" s="1"/>
  <c r="A1520" i="6" s="1"/>
  <c r="N1521" i="6"/>
  <c r="D1521" i="6" s="1"/>
  <c r="A1521" i="6" s="1"/>
  <c r="N1522" i="6"/>
  <c r="D1522" i="6" s="1"/>
  <c r="A1522" i="6" s="1"/>
  <c r="N1523" i="6"/>
  <c r="N1524" i="6"/>
  <c r="N1525" i="6"/>
  <c r="D1525" i="6" s="1"/>
  <c r="A1525" i="6" s="1"/>
  <c r="N1526" i="6"/>
  <c r="N1527" i="6"/>
  <c r="N1528" i="6"/>
  <c r="D1528" i="6" s="1"/>
  <c r="A1528" i="6" s="1"/>
  <c r="N1529" i="6"/>
  <c r="D1529" i="6" s="1"/>
  <c r="A1529" i="6" s="1"/>
  <c r="N1530" i="6"/>
  <c r="D1530" i="6" s="1"/>
  <c r="A1530" i="6" s="1"/>
  <c r="N1531" i="6"/>
  <c r="N1532" i="6"/>
  <c r="D1532" i="6" s="1"/>
  <c r="A1532" i="6" s="1"/>
  <c r="N1533" i="6"/>
  <c r="D1533" i="6" s="1"/>
  <c r="A1533" i="6" s="1"/>
  <c r="N1534" i="6"/>
  <c r="N1535" i="6"/>
  <c r="N1536" i="6"/>
  <c r="D1536" i="6" s="1"/>
  <c r="A1536" i="6" s="1"/>
  <c r="N1537" i="6"/>
  <c r="D1537" i="6" s="1"/>
  <c r="A1537" i="6" s="1"/>
  <c r="N1538" i="6"/>
  <c r="D1538" i="6" s="1"/>
  <c r="A1538" i="6" s="1"/>
  <c r="N1539" i="6"/>
  <c r="N1540" i="6"/>
  <c r="D1540" i="6" s="1"/>
  <c r="A1540" i="6" s="1"/>
  <c r="N1541" i="6"/>
  <c r="D1541" i="6" s="1"/>
  <c r="A1541" i="6" s="1"/>
  <c r="N1542" i="6"/>
  <c r="N1543" i="6"/>
  <c r="N1544" i="6"/>
  <c r="D1544" i="6" s="1"/>
  <c r="A1544" i="6" s="1"/>
  <c r="N1545" i="6"/>
  <c r="D1545" i="6" s="1"/>
  <c r="A1545" i="6" s="1"/>
  <c r="N1546" i="6"/>
  <c r="D1546" i="6" s="1"/>
  <c r="A1546" i="6" s="1"/>
  <c r="N1547" i="6"/>
  <c r="N1548" i="6"/>
  <c r="N1549" i="6"/>
  <c r="D1549" i="6" s="1"/>
  <c r="A1549" i="6" s="1"/>
  <c r="N1550" i="6"/>
  <c r="N1551" i="6"/>
  <c r="N1552" i="6"/>
  <c r="D1552" i="6" s="1"/>
  <c r="A1552" i="6" s="1"/>
  <c r="N1553" i="6"/>
  <c r="D1553" i="6" s="1"/>
  <c r="A1553" i="6" s="1"/>
  <c r="N1554" i="6"/>
  <c r="D1554" i="6" s="1"/>
  <c r="A1554" i="6" s="1"/>
  <c r="N1555" i="6"/>
  <c r="N1556" i="6"/>
  <c r="D1556" i="6" s="1"/>
  <c r="A1556" i="6" s="1"/>
  <c r="N1557" i="6"/>
  <c r="D1557" i="6" s="1"/>
  <c r="A1557" i="6" s="1"/>
  <c r="N1558" i="6"/>
  <c r="N1559" i="6"/>
  <c r="N1560" i="6"/>
  <c r="D1560" i="6" s="1"/>
  <c r="A1560" i="6" s="1"/>
  <c r="N1561" i="6"/>
  <c r="D1561" i="6" s="1"/>
  <c r="A1561" i="6" s="1"/>
  <c r="N1562" i="6"/>
  <c r="D1562" i="6" s="1"/>
  <c r="A1562" i="6" s="1"/>
  <c r="N1563" i="6"/>
  <c r="N1564" i="6"/>
  <c r="D1564" i="6" s="1"/>
  <c r="A1564" i="6" s="1"/>
  <c r="N1565" i="6"/>
  <c r="D1565" i="6" s="1"/>
  <c r="A1565" i="6" s="1"/>
  <c r="N1566" i="6"/>
  <c r="N1567" i="6"/>
  <c r="N1568" i="6"/>
  <c r="D1568" i="6" s="1"/>
  <c r="A1568" i="6" s="1"/>
  <c r="N1569" i="6"/>
  <c r="D1569" i="6" s="1"/>
  <c r="A1569" i="6" s="1"/>
  <c r="N1570" i="6"/>
  <c r="D1570" i="6" s="1"/>
  <c r="A1570" i="6" s="1"/>
  <c r="N1571" i="6"/>
  <c r="N1572" i="6"/>
  <c r="N1573" i="6"/>
  <c r="D1573" i="6" s="1"/>
  <c r="A1573" i="6" s="1"/>
  <c r="N1574" i="6"/>
  <c r="N1575" i="6"/>
  <c r="N1576" i="6"/>
  <c r="D1576" i="6" s="1"/>
  <c r="A1576" i="6" s="1"/>
  <c r="N1577" i="6"/>
  <c r="D1577" i="6" s="1"/>
  <c r="A1577" i="6" s="1"/>
  <c r="N1578" i="6"/>
  <c r="D1578" i="6" s="1"/>
  <c r="A1578" i="6" s="1"/>
  <c r="N1579" i="6"/>
  <c r="N1580" i="6"/>
  <c r="N1581" i="6"/>
  <c r="D1581" i="6" s="1"/>
  <c r="A1581" i="6" s="1"/>
  <c r="N1582" i="6"/>
  <c r="N1583" i="6"/>
  <c r="N1584" i="6"/>
  <c r="D1584" i="6" s="1"/>
  <c r="A1584" i="6" s="1"/>
  <c r="N1585" i="6"/>
  <c r="D1585" i="6" s="1"/>
  <c r="A1585" i="6" s="1"/>
  <c r="N1586" i="6"/>
  <c r="D1586" i="6" s="1"/>
  <c r="A1586" i="6" s="1"/>
  <c r="N1587" i="6"/>
  <c r="N1588" i="6"/>
  <c r="N1589" i="6"/>
  <c r="D1589" i="6" s="1"/>
  <c r="A1589" i="6" s="1"/>
  <c r="N1590" i="6"/>
  <c r="N1591" i="6"/>
  <c r="N1592" i="6"/>
  <c r="D1592" i="6" s="1"/>
  <c r="A1592" i="6" s="1"/>
  <c r="N1593" i="6"/>
  <c r="D1593" i="6" s="1"/>
  <c r="A1593" i="6" s="1"/>
  <c r="N1594" i="6"/>
  <c r="D1594" i="6" s="1"/>
  <c r="A1594" i="6" s="1"/>
  <c r="N1595" i="6"/>
  <c r="N1596" i="6"/>
  <c r="N1597" i="6"/>
  <c r="D1597" i="6" s="1"/>
  <c r="A1597" i="6" s="1"/>
  <c r="N1598" i="6"/>
  <c r="N1599" i="6"/>
  <c r="N1600" i="6"/>
  <c r="D1600" i="6" s="1"/>
  <c r="A1600" i="6" s="1"/>
  <c r="N1601" i="6"/>
  <c r="D1601" i="6" s="1"/>
  <c r="A1601" i="6" s="1"/>
  <c r="N1602" i="6"/>
  <c r="D1602" i="6" s="1"/>
  <c r="A1602" i="6" s="1"/>
  <c r="N1603" i="6"/>
  <c r="N1604" i="6"/>
  <c r="D1604" i="6" s="1"/>
  <c r="A1604" i="6" s="1"/>
  <c r="N1605" i="6"/>
  <c r="D1605" i="6" s="1"/>
  <c r="A1605" i="6" s="1"/>
  <c r="N1606" i="6"/>
  <c r="N1607" i="6"/>
  <c r="N1608" i="6"/>
  <c r="D1608" i="6" s="1"/>
  <c r="A1608" i="6" s="1"/>
  <c r="N1609" i="6"/>
  <c r="D1609" i="6" s="1"/>
  <c r="A1609" i="6" s="1"/>
  <c r="N1610" i="6"/>
  <c r="D1610" i="6" s="1"/>
  <c r="A1610" i="6" s="1"/>
  <c r="N1611" i="6"/>
  <c r="N1612" i="6"/>
  <c r="N1613" i="6"/>
  <c r="D1613" i="6" s="1"/>
  <c r="A1613" i="6" s="1"/>
  <c r="N1614" i="6"/>
  <c r="N1615" i="6"/>
  <c r="N1616" i="6"/>
  <c r="D1616" i="6" s="1"/>
  <c r="A1616" i="6" s="1"/>
  <c r="N1617" i="6"/>
  <c r="D1617" i="6" s="1"/>
  <c r="A1617" i="6" s="1"/>
  <c r="N1618" i="6"/>
  <c r="D1618" i="6" s="1"/>
  <c r="A1618" i="6" s="1"/>
  <c r="N1619" i="6"/>
  <c r="N1620" i="6"/>
  <c r="D1620" i="6" s="1"/>
  <c r="A1620" i="6" s="1"/>
  <c r="N1621" i="6"/>
  <c r="D1621" i="6" s="1"/>
  <c r="A1621" i="6" s="1"/>
  <c r="N1622" i="6"/>
  <c r="N1623" i="6"/>
  <c r="N1624" i="6"/>
  <c r="D1624" i="6" s="1"/>
  <c r="A1624" i="6" s="1"/>
  <c r="N1625" i="6"/>
  <c r="D1625" i="6" s="1"/>
  <c r="A1625" i="6" s="1"/>
  <c r="N1626" i="6"/>
  <c r="D1626" i="6" s="1"/>
  <c r="A1626" i="6" s="1"/>
  <c r="N1627" i="6"/>
  <c r="N1628" i="6"/>
  <c r="D1628" i="6" s="1"/>
  <c r="A1628" i="6" s="1"/>
  <c r="N1629" i="6"/>
  <c r="D1629" i="6" s="1"/>
  <c r="A1629" i="6" s="1"/>
  <c r="N1630" i="6"/>
  <c r="N1631" i="6"/>
  <c r="N1632" i="6"/>
  <c r="D1632" i="6" s="1"/>
  <c r="A1632" i="6" s="1"/>
  <c r="N1633" i="6"/>
  <c r="D1633" i="6" s="1"/>
  <c r="A1633" i="6" s="1"/>
  <c r="N1634" i="6"/>
  <c r="D1634" i="6" s="1"/>
  <c r="A1634" i="6" s="1"/>
  <c r="N1635" i="6"/>
  <c r="N1636" i="6"/>
  <c r="N1637" i="6"/>
  <c r="D1637" i="6" s="1"/>
  <c r="A1637" i="6" s="1"/>
  <c r="N1638" i="6"/>
  <c r="N1639" i="6"/>
  <c r="N1640" i="6"/>
  <c r="D1640" i="6" s="1"/>
  <c r="A1640" i="6" s="1"/>
  <c r="N1641" i="6"/>
  <c r="D1641" i="6" s="1"/>
  <c r="A1641" i="6" s="1"/>
  <c r="N1642" i="6"/>
  <c r="D1642" i="6" s="1"/>
  <c r="A1642" i="6" s="1"/>
  <c r="N1643" i="6"/>
  <c r="N1644" i="6"/>
  <c r="N1645" i="6"/>
  <c r="D1645" i="6" s="1"/>
  <c r="A1645" i="6" s="1"/>
  <c r="N1646" i="6"/>
  <c r="N1647" i="6"/>
  <c r="N1648" i="6"/>
  <c r="D1648" i="6" s="1"/>
  <c r="A1648" i="6" s="1"/>
  <c r="N1649" i="6"/>
  <c r="D1649" i="6" s="1"/>
  <c r="A1649" i="6" s="1"/>
  <c r="N1650" i="6"/>
  <c r="D1650" i="6" s="1"/>
  <c r="A1650" i="6" s="1"/>
  <c r="N1651" i="6"/>
  <c r="N1652" i="6"/>
  <c r="D1652" i="6" s="1"/>
  <c r="A1652" i="6" s="1"/>
  <c r="N1653" i="6"/>
  <c r="D1653" i="6" s="1"/>
  <c r="A1653" i="6" s="1"/>
  <c r="N1654" i="6"/>
  <c r="N1655" i="6"/>
  <c r="N1656" i="6"/>
  <c r="D1656" i="6" s="1"/>
  <c r="A1656" i="6" s="1"/>
  <c r="N1657" i="6"/>
  <c r="D1657" i="6" s="1"/>
  <c r="A1657" i="6" s="1"/>
  <c r="N1658" i="6"/>
  <c r="D1658" i="6" s="1"/>
  <c r="A1658" i="6" s="1"/>
  <c r="N1659" i="6"/>
  <c r="N1660" i="6"/>
  <c r="D1660" i="6" s="1"/>
  <c r="A1660" i="6" s="1"/>
  <c r="N1661" i="6"/>
  <c r="D1661" i="6" s="1"/>
  <c r="A1661" i="6" s="1"/>
  <c r="N1662" i="6"/>
  <c r="N1663" i="6"/>
  <c r="N1664" i="6"/>
  <c r="D1664" i="6" s="1"/>
  <c r="A1664" i="6" s="1"/>
  <c r="N1665" i="6"/>
  <c r="D1665" i="6" s="1"/>
  <c r="A1665" i="6" s="1"/>
  <c r="N1666" i="6"/>
  <c r="D1666" i="6" s="1"/>
  <c r="A1666" i="6" s="1"/>
  <c r="N1667" i="6"/>
  <c r="N1668" i="6"/>
  <c r="D1668" i="6" s="1"/>
  <c r="A1668" i="6" s="1"/>
  <c r="N1669" i="6"/>
  <c r="D1669" i="6" s="1"/>
  <c r="A1669" i="6" s="1"/>
  <c r="N1670" i="6"/>
  <c r="N1671" i="6"/>
  <c r="N1672" i="6"/>
  <c r="D1672" i="6" s="1"/>
  <c r="A1672" i="6" s="1"/>
  <c r="N1673" i="6"/>
  <c r="D1673" i="6" s="1"/>
  <c r="A1673" i="6" s="1"/>
  <c r="N1674" i="6"/>
  <c r="D1674" i="6" s="1"/>
  <c r="A1674" i="6" s="1"/>
  <c r="N1675" i="6"/>
  <c r="N1676" i="6"/>
  <c r="D1676" i="6" s="1"/>
  <c r="A1676" i="6" s="1"/>
  <c r="N1677" i="6"/>
  <c r="D1677" i="6" s="1"/>
  <c r="A1677" i="6" s="1"/>
  <c r="N1678" i="6"/>
  <c r="N1679" i="6"/>
  <c r="N1680" i="6"/>
  <c r="D1680" i="6" s="1"/>
  <c r="A1680" i="6" s="1"/>
  <c r="N1681" i="6"/>
  <c r="D1681" i="6" s="1"/>
  <c r="A1681" i="6" s="1"/>
  <c r="N1682" i="6"/>
  <c r="D1682" i="6" s="1"/>
  <c r="A1682" i="6" s="1"/>
  <c r="N1683" i="6"/>
  <c r="N1684" i="6"/>
  <c r="D1684" i="6" s="1"/>
  <c r="A1684" i="6" s="1"/>
  <c r="N1685" i="6"/>
  <c r="D1685" i="6" s="1"/>
  <c r="A1685" i="6" s="1"/>
  <c r="N1686" i="6"/>
  <c r="N1687" i="6"/>
  <c r="N1688" i="6"/>
  <c r="D1688" i="6" s="1"/>
  <c r="A1688" i="6" s="1"/>
  <c r="N1689" i="6"/>
  <c r="D1689" i="6" s="1"/>
  <c r="A1689" i="6" s="1"/>
  <c r="N1690" i="6"/>
  <c r="D1690" i="6" s="1"/>
  <c r="A1690" i="6" s="1"/>
  <c r="N1691" i="6"/>
  <c r="N1692" i="6"/>
  <c r="D1692" i="6" s="1"/>
  <c r="A1692" i="6" s="1"/>
  <c r="N1693" i="6"/>
  <c r="D1693" i="6" s="1"/>
  <c r="A1693" i="6" s="1"/>
  <c r="N1694" i="6"/>
  <c r="N1695" i="6"/>
  <c r="N1696" i="6"/>
  <c r="D1696" i="6" s="1"/>
  <c r="A1696" i="6" s="1"/>
  <c r="N1697" i="6"/>
  <c r="D1697" i="6" s="1"/>
  <c r="A1697" i="6" s="1"/>
  <c r="N1698" i="6"/>
  <c r="D1698" i="6" s="1"/>
  <c r="A1698" i="6" s="1"/>
  <c r="N1699" i="6"/>
  <c r="N1700" i="6"/>
  <c r="N1701" i="6"/>
  <c r="D1701" i="6" s="1"/>
  <c r="A1701" i="6" s="1"/>
  <c r="N1702" i="6"/>
  <c r="N1703" i="6"/>
  <c r="N1704" i="6"/>
  <c r="D1704" i="6" s="1"/>
  <c r="A1704" i="6" s="1"/>
  <c r="N1705" i="6"/>
  <c r="D1705" i="6" s="1"/>
  <c r="A1705" i="6" s="1"/>
  <c r="N1706" i="6"/>
  <c r="D1706" i="6" s="1"/>
  <c r="A1706" i="6" s="1"/>
  <c r="N1707" i="6"/>
  <c r="N1708" i="6"/>
  <c r="N1709" i="6"/>
  <c r="D1709" i="6" s="1"/>
  <c r="A1709" i="6" s="1"/>
  <c r="N1710" i="6"/>
  <c r="N1711" i="6"/>
  <c r="N1712" i="6"/>
  <c r="D1712" i="6" s="1"/>
  <c r="A1712" i="6" s="1"/>
  <c r="N1713" i="6"/>
  <c r="D1713" i="6" s="1"/>
  <c r="A1713" i="6" s="1"/>
  <c r="N1714" i="6"/>
  <c r="D1714" i="6" s="1"/>
  <c r="A1714" i="6" s="1"/>
  <c r="N1715" i="6"/>
  <c r="N1716" i="6"/>
  <c r="D1716" i="6" s="1"/>
  <c r="A1716" i="6" s="1"/>
  <c r="N1717" i="6"/>
  <c r="D1717" i="6" s="1"/>
  <c r="A1717" i="6" s="1"/>
  <c r="N1718" i="6"/>
  <c r="N1719" i="6"/>
  <c r="N1720" i="6"/>
  <c r="D1720" i="6" s="1"/>
  <c r="A1720" i="6" s="1"/>
  <c r="N1721" i="6"/>
  <c r="D1721" i="6" s="1"/>
  <c r="A1721" i="6" s="1"/>
  <c r="N1722" i="6"/>
  <c r="D1722" i="6" s="1"/>
  <c r="A1722" i="6" s="1"/>
  <c r="N1723" i="6"/>
  <c r="N1724" i="6"/>
  <c r="D1724" i="6" s="1"/>
  <c r="A1724" i="6" s="1"/>
  <c r="N1725" i="6"/>
  <c r="D1725" i="6" s="1"/>
  <c r="A1725" i="6" s="1"/>
  <c r="N1726" i="6"/>
  <c r="N1727" i="6"/>
  <c r="N1728" i="6"/>
  <c r="D1728" i="6" s="1"/>
  <c r="A1728" i="6" s="1"/>
  <c r="N1729" i="6"/>
  <c r="D1729" i="6" s="1"/>
  <c r="A1729" i="6" s="1"/>
  <c r="N1730" i="6"/>
  <c r="D1730" i="6" s="1"/>
  <c r="A1730" i="6" s="1"/>
  <c r="N1731" i="6"/>
  <c r="N1732" i="6"/>
  <c r="D1732" i="6" s="1"/>
  <c r="A1732" i="6" s="1"/>
  <c r="N1733" i="6"/>
  <c r="D1733" i="6" s="1"/>
  <c r="A1733" i="6" s="1"/>
  <c r="N1734" i="6"/>
  <c r="N1735" i="6"/>
  <c r="N1736" i="6"/>
  <c r="D1736" i="6" s="1"/>
  <c r="A1736" i="6" s="1"/>
  <c r="N1737" i="6"/>
  <c r="D1737" i="6" s="1"/>
  <c r="A1737" i="6" s="1"/>
  <c r="N1738" i="6"/>
  <c r="D1738" i="6" s="1"/>
  <c r="A1738" i="6" s="1"/>
  <c r="N1739" i="6"/>
  <c r="N1740" i="6"/>
  <c r="N1741" i="6"/>
  <c r="D1741" i="6" s="1"/>
  <c r="A1741" i="6" s="1"/>
  <c r="N1742" i="6"/>
  <c r="N1743" i="6"/>
  <c r="N1744" i="6"/>
  <c r="D1744" i="6" s="1"/>
  <c r="A1744" i="6" s="1"/>
  <c r="N1745" i="6"/>
  <c r="D1745" i="6" s="1"/>
  <c r="A1745" i="6" s="1"/>
  <c r="N1746" i="6"/>
  <c r="D1746" i="6" s="1"/>
  <c r="A1746" i="6" s="1"/>
  <c r="N1747" i="6"/>
  <c r="N1748" i="6"/>
  <c r="N1749" i="6"/>
  <c r="D1749" i="6" s="1"/>
  <c r="A1749" i="6" s="1"/>
  <c r="N1750" i="6"/>
  <c r="N1751" i="6"/>
  <c r="N1752" i="6"/>
  <c r="D1752" i="6" s="1"/>
  <c r="A1752" i="6" s="1"/>
  <c r="N1753" i="6"/>
  <c r="D1753" i="6" s="1"/>
  <c r="A1753" i="6" s="1"/>
  <c r="N1754" i="6"/>
  <c r="D1754" i="6" s="1"/>
  <c r="A1754" i="6" s="1"/>
  <c r="N1755" i="6"/>
  <c r="N1756" i="6"/>
  <c r="N1757" i="6"/>
  <c r="D1757" i="6" s="1"/>
  <c r="A1757" i="6" s="1"/>
  <c r="N1758" i="6"/>
  <c r="N1759" i="6"/>
  <c r="N1760" i="6"/>
  <c r="D1760" i="6" s="1"/>
  <c r="A1760" i="6" s="1"/>
  <c r="N1761" i="6"/>
  <c r="D1761" i="6" s="1"/>
  <c r="A1761" i="6" s="1"/>
  <c r="N1762" i="6"/>
  <c r="D1762" i="6" s="1"/>
  <c r="A1762" i="6" s="1"/>
  <c r="N1763" i="6"/>
  <c r="N1764" i="6"/>
  <c r="D1764" i="6" s="1"/>
  <c r="A1764" i="6" s="1"/>
  <c r="N1765" i="6"/>
  <c r="D1765" i="6" s="1"/>
  <c r="A1765" i="6" s="1"/>
  <c r="N1766" i="6"/>
  <c r="N1767" i="6"/>
  <c r="N1768" i="6"/>
  <c r="D1768" i="6" s="1"/>
  <c r="A1768" i="6" s="1"/>
  <c r="N1769" i="6"/>
  <c r="D1769" i="6" s="1"/>
  <c r="A1769" i="6" s="1"/>
  <c r="N1770" i="6"/>
  <c r="D1770" i="6" s="1"/>
  <c r="A1770" i="6" s="1"/>
  <c r="N1771" i="6"/>
  <c r="N1772" i="6"/>
  <c r="D1772" i="6" s="1"/>
  <c r="A1772" i="6" s="1"/>
  <c r="N1773" i="6"/>
  <c r="D1773" i="6" s="1"/>
  <c r="A1773" i="6" s="1"/>
  <c r="N1774" i="6"/>
  <c r="N1775" i="6"/>
  <c r="N1776" i="6"/>
  <c r="D1776" i="6" s="1"/>
  <c r="A1776" i="6" s="1"/>
  <c r="N1777" i="6"/>
  <c r="D1777" i="6" s="1"/>
  <c r="A1777" i="6" s="1"/>
  <c r="N1778" i="6"/>
  <c r="D1778" i="6" s="1"/>
  <c r="A1778" i="6" s="1"/>
  <c r="N1779" i="6"/>
  <c r="N1780" i="6"/>
  <c r="N1781" i="6"/>
  <c r="D1781" i="6" s="1"/>
  <c r="A1781" i="6" s="1"/>
  <c r="N1782" i="6"/>
  <c r="N1783" i="6"/>
  <c r="N1784" i="6"/>
  <c r="D1784" i="6" s="1"/>
  <c r="A1784" i="6" s="1"/>
  <c r="N1785" i="6"/>
  <c r="D1785" i="6" s="1"/>
  <c r="A1785" i="6" s="1"/>
  <c r="N1786" i="6"/>
  <c r="D1786" i="6" s="1"/>
  <c r="A1786" i="6" s="1"/>
  <c r="N1787" i="6"/>
  <c r="N1788" i="6"/>
  <c r="D1788" i="6" s="1"/>
  <c r="A1788" i="6" s="1"/>
  <c r="N1789" i="6"/>
  <c r="D1789" i="6" s="1"/>
  <c r="A1789" i="6" s="1"/>
  <c r="N1790" i="6"/>
  <c r="N1791" i="6"/>
  <c r="N1792" i="6"/>
  <c r="D1792" i="6" s="1"/>
  <c r="A1792" i="6" s="1"/>
  <c r="N1793" i="6"/>
  <c r="D1793" i="6" s="1"/>
  <c r="A1793" i="6" s="1"/>
  <c r="N1794" i="6"/>
  <c r="D1794" i="6" s="1"/>
  <c r="A1794" i="6" s="1"/>
  <c r="N1795" i="6"/>
  <c r="N1796" i="6"/>
  <c r="D1796" i="6" s="1"/>
  <c r="A1796" i="6" s="1"/>
  <c r="N1797" i="6"/>
  <c r="D1797" i="6" s="1"/>
  <c r="A1797" i="6" s="1"/>
  <c r="N1798" i="6"/>
  <c r="N1799" i="6"/>
  <c r="N1800" i="6"/>
  <c r="D1800" i="6" s="1"/>
  <c r="A1800" i="6" s="1"/>
  <c r="N1801" i="6"/>
  <c r="D1801" i="6" s="1"/>
  <c r="A1801" i="6" s="1"/>
  <c r="N1802" i="6"/>
  <c r="D1802" i="6" s="1"/>
  <c r="A1802" i="6" s="1"/>
  <c r="N1803" i="6"/>
  <c r="N1804" i="6"/>
  <c r="D1804" i="6" s="1"/>
  <c r="A1804" i="6" s="1"/>
  <c r="N1805" i="6"/>
  <c r="D1805" i="6" s="1"/>
  <c r="A1805" i="6" s="1"/>
  <c r="N1806" i="6"/>
  <c r="N1807" i="6"/>
  <c r="N1808" i="6"/>
  <c r="D1808" i="6" s="1"/>
  <c r="A1808" i="6" s="1"/>
  <c r="N1809" i="6"/>
  <c r="D1809" i="6" s="1"/>
  <c r="A1809" i="6" s="1"/>
  <c r="N1810" i="6"/>
  <c r="D1810" i="6" s="1"/>
  <c r="A1810" i="6" s="1"/>
  <c r="N1811" i="6"/>
  <c r="N1812" i="6"/>
  <c r="D1812" i="6" s="1"/>
  <c r="A1812" i="6" s="1"/>
  <c r="N1813" i="6"/>
  <c r="D1813" i="6" s="1"/>
  <c r="A1813" i="6" s="1"/>
  <c r="N1814" i="6"/>
  <c r="N1815" i="6"/>
  <c r="N1816" i="6"/>
  <c r="D1816" i="6" s="1"/>
  <c r="A1816" i="6" s="1"/>
  <c r="N1817" i="6"/>
  <c r="D1817" i="6" s="1"/>
  <c r="A1817" i="6" s="1"/>
  <c r="N1818" i="6"/>
  <c r="D1818" i="6" s="1"/>
  <c r="A1818" i="6" s="1"/>
  <c r="N1819" i="6"/>
  <c r="N1820" i="6"/>
  <c r="D1820" i="6" s="1"/>
  <c r="A1820" i="6" s="1"/>
  <c r="N1821" i="6"/>
  <c r="D1821" i="6" s="1"/>
  <c r="A1821" i="6" s="1"/>
  <c r="N1822" i="6"/>
  <c r="N1823" i="6"/>
  <c r="N1824" i="6"/>
  <c r="D1824" i="6" s="1"/>
  <c r="A1824" i="6" s="1"/>
  <c r="N1825" i="6"/>
  <c r="D1825" i="6" s="1"/>
  <c r="A1825" i="6" s="1"/>
  <c r="N1826" i="6"/>
  <c r="D1826" i="6" s="1"/>
  <c r="A1826" i="6" s="1"/>
  <c r="N1827" i="6"/>
  <c r="N1828" i="6"/>
  <c r="N1829" i="6"/>
  <c r="D1829" i="6" s="1"/>
  <c r="A1829" i="6" s="1"/>
  <c r="N1830" i="6"/>
  <c r="N1831" i="6"/>
  <c r="N1832" i="6"/>
  <c r="D1832" i="6" s="1"/>
  <c r="A1832" i="6" s="1"/>
  <c r="N1833" i="6"/>
  <c r="D1833" i="6" s="1"/>
  <c r="A1833" i="6" s="1"/>
  <c r="N1834" i="6"/>
  <c r="D1834" i="6" s="1"/>
  <c r="A1834" i="6" s="1"/>
  <c r="N1835" i="6"/>
  <c r="N1836" i="6"/>
  <c r="N1837" i="6"/>
  <c r="D1837" i="6" s="1"/>
  <c r="A1837" i="6" s="1"/>
  <c r="N1838" i="6"/>
  <c r="N1839" i="6"/>
  <c r="N1840" i="6"/>
  <c r="D1840" i="6" s="1"/>
  <c r="A1840" i="6" s="1"/>
  <c r="N1841" i="6"/>
  <c r="D1841" i="6" s="1"/>
  <c r="A1841" i="6" s="1"/>
  <c r="N1842" i="6"/>
  <c r="D1842" i="6" s="1"/>
  <c r="A1842" i="6" s="1"/>
  <c r="N1843" i="6"/>
  <c r="N1844" i="6"/>
  <c r="N1845" i="6"/>
  <c r="D1845" i="6" s="1"/>
  <c r="A1845" i="6" s="1"/>
  <c r="N1846" i="6"/>
  <c r="N1847" i="6"/>
  <c r="N1848" i="6"/>
  <c r="D1848" i="6" s="1"/>
  <c r="A1848" i="6" s="1"/>
  <c r="N1849" i="6"/>
  <c r="D1849" i="6" s="1"/>
  <c r="A1849" i="6" s="1"/>
  <c r="N1850" i="6"/>
  <c r="D1850" i="6" s="1"/>
  <c r="A1850" i="6" s="1"/>
  <c r="N1851" i="6"/>
  <c r="N1852" i="6"/>
  <c r="N1853" i="6"/>
  <c r="D1853" i="6" s="1"/>
  <c r="A1853" i="6" s="1"/>
  <c r="N1854" i="6"/>
  <c r="N1855" i="6"/>
  <c r="N1856" i="6"/>
  <c r="D1856" i="6" s="1"/>
  <c r="A1856" i="6" s="1"/>
  <c r="N1857" i="6"/>
  <c r="D1857" i="6" s="1"/>
  <c r="A1857" i="6" s="1"/>
  <c r="N1858" i="6"/>
  <c r="D1858" i="6" s="1"/>
  <c r="A1858" i="6" s="1"/>
  <c r="N1859" i="6"/>
  <c r="N1860" i="6"/>
  <c r="N1861" i="6"/>
  <c r="D1861" i="6" s="1"/>
  <c r="A1861" i="6" s="1"/>
  <c r="N1862" i="6"/>
  <c r="N1863" i="6"/>
  <c r="N1864" i="6"/>
  <c r="D1864" i="6" s="1"/>
  <c r="A1864" i="6" s="1"/>
  <c r="N1865" i="6"/>
  <c r="D1865" i="6" s="1"/>
  <c r="A1865" i="6" s="1"/>
  <c r="N1866" i="6"/>
  <c r="D1866" i="6" s="1"/>
  <c r="A1866" i="6" s="1"/>
  <c r="N1867" i="6"/>
  <c r="N1868" i="6"/>
  <c r="N1869" i="6"/>
  <c r="D1869" i="6" s="1"/>
  <c r="A1869" i="6" s="1"/>
  <c r="N1870" i="6"/>
  <c r="N1871" i="6"/>
  <c r="N1872" i="6"/>
  <c r="D1872" i="6" s="1"/>
  <c r="A1872" i="6" s="1"/>
  <c r="N1873" i="6"/>
  <c r="D1873" i="6" s="1"/>
  <c r="A1873" i="6" s="1"/>
  <c r="N1874" i="6"/>
  <c r="D1874" i="6" s="1"/>
  <c r="A1874" i="6" s="1"/>
  <c r="N1875" i="6"/>
  <c r="N1876" i="6"/>
  <c r="N1877" i="6"/>
  <c r="D1877" i="6" s="1"/>
  <c r="A1877" i="6" s="1"/>
  <c r="N1878" i="6"/>
  <c r="N1879" i="6"/>
  <c r="N1880" i="6"/>
  <c r="D1880" i="6" s="1"/>
  <c r="A1880" i="6" s="1"/>
  <c r="N1881" i="6"/>
  <c r="D1881" i="6" s="1"/>
  <c r="A1881" i="6" s="1"/>
  <c r="N1882" i="6"/>
  <c r="D1882" i="6" s="1"/>
  <c r="A1882" i="6" s="1"/>
  <c r="N1883" i="6"/>
  <c r="N1884" i="6"/>
  <c r="N1885" i="6"/>
  <c r="D1885" i="6" s="1"/>
  <c r="A1885" i="6" s="1"/>
  <c r="N1886" i="6"/>
  <c r="N1887" i="6"/>
  <c r="N1888" i="6"/>
  <c r="D1888" i="6" s="1"/>
  <c r="A1888" i="6" s="1"/>
  <c r="N1889" i="6"/>
  <c r="D1889" i="6" s="1"/>
  <c r="A1889" i="6" s="1"/>
  <c r="N1890" i="6"/>
  <c r="D1890" i="6" s="1"/>
  <c r="A1890" i="6" s="1"/>
  <c r="N1891" i="6"/>
  <c r="N1892" i="6"/>
  <c r="N1893" i="6"/>
  <c r="D1893" i="6" s="1"/>
  <c r="A1893" i="6" s="1"/>
  <c r="N1894" i="6"/>
  <c r="N1895" i="6"/>
  <c r="N1896" i="6"/>
  <c r="D1896" i="6" s="1"/>
  <c r="A1896" i="6" s="1"/>
  <c r="N1897" i="6"/>
  <c r="D1897" i="6" s="1"/>
  <c r="A1897" i="6" s="1"/>
  <c r="N1898" i="6"/>
  <c r="D1898" i="6" s="1"/>
  <c r="A1898" i="6" s="1"/>
  <c r="N1899" i="6"/>
  <c r="N1900" i="6"/>
  <c r="N1901" i="6"/>
  <c r="D1901" i="6" s="1"/>
  <c r="A1901" i="6" s="1"/>
  <c r="N1902" i="6"/>
  <c r="N1903" i="6"/>
  <c r="N1904" i="6"/>
  <c r="D1904" i="6" s="1"/>
  <c r="A1904" i="6" s="1"/>
  <c r="N1905" i="6"/>
  <c r="D1905" i="6" s="1"/>
  <c r="A1905" i="6" s="1"/>
  <c r="N1906" i="6"/>
  <c r="D1906" i="6" s="1"/>
  <c r="A1906" i="6" s="1"/>
  <c r="N1907" i="6"/>
  <c r="N1908" i="6"/>
  <c r="D1908" i="6" s="1"/>
  <c r="A1908" i="6" s="1"/>
  <c r="N1909" i="6"/>
  <c r="D1909" i="6" s="1"/>
  <c r="A1909" i="6" s="1"/>
  <c r="N1910" i="6"/>
  <c r="N1911" i="6"/>
  <c r="N1912" i="6"/>
  <c r="D1912" i="6" s="1"/>
  <c r="A1912" i="6" s="1"/>
  <c r="N1913" i="6"/>
  <c r="D1913" i="6" s="1"/>
  <c r="A1913" i="6" s="1"/>
  <c r="N1914" i="6"/>
  <c r="D1914" i="6" s="1"/>
  <c r="A1914" i="6" s="1"/>
  <c r="N1915" i="6"/>
  <c r="N1916" i="6"/>
  <c r="D1916" i="6" s="1"/>
  <c r="A1916" i="6" s="1"/>
  <c r="N1917" i="6"/>
  <c r="D1917" i="6" s="1"/>
  <c r="A1917" i="6" s="1"/>
  <c r="N1918" i="6"/>
  <c r="N1919" i="6"/>
  <c r="N1920" i="6"/>
  <c r="D1920" i="6" s="1"/>
  <c r="A1920" i="6" s="1"/>
  <c r="N1921" i="6"/>
  <c r="D1921" i="6" s="1"/>
  <c r="A1921" i="6" s="1"/>
  <c r="N1922" i="6"/>
  <c r="D1922" i="6" s="1"/>
  <c r="A1922" i="6" s="1"/>
  <c r="N1923" i="6"/>
  <c r="N1924" i="6"/>
  <c r="D1924" i="6" s="1"/>
  <c r="A1924" i="6" s="1"/>
  <c r="N1925" i="6"/>
  <c r="D1925" i="6" s="1"/>
  <c r="A1925" i="6" s="1"/>
  <c r="N1926" i="6"/>
  <c r="N1927" i="6"/>
  <c r="N1928" i="6"/>
  <c r="D1928" i="6" s="1"/>
  <c r="A1928" i="6" s="1"/>
  <c r="N1929" i="6"/>
  <c r="D1929" i="6" s="1"/>
  <c r="A1929" i="6" s="1"/>
  <c r="N1930" i="6"/>
  <c r="D1930" i="6" s="1"/>
  <c r="A1930" i="6" s="1"/>
  <c r="N1931" i="6"/>
  <c r="N1932" i="6"/>
  <c r="D1932" i="6" s="1"/>
  <c r="A1932" i="6" s="1"/>
  <c r="N1933" i="6"/>
  <c r="D1933" i="6" s="1"/>
  <c r="A1933" i="6" s="1"/>
  <c r="N1934" i="6"/>
  <c r="N1935" i="6"/>
  <c r="N1936" i="6"/>
  <c r="D1936" i="6" s="1"/>
  <c r="A1936" i="6" s="1"/>
  <c r="N1937" i="6"/>
  <c r="D1937" i="6" s="1"/>
  <c r="A1937" i="6" s="1"/>
  <c r="N1938" i="6"/>
  <c r="D1938" i="6" s="1"/>
  <c r="A1938" i="6" s="1"/>
  <c r="N1939" i="6"/>
  <c r="N1940" i="6"/>
  <c r="D1940" i="6" s="1"/>
  <c r="A1940" i="6" s="1"/>
  <c r="N1941" i="6"/>
  <c r="D1941" i="6" s="1"/>
  <c r="A1941" i="6" s="1"/>
  <c r="N1942" i="6"/>
  <c r="N1943" i="6"/>
  <c r="N1944" i="6"/>
  <c r="N1945" i="6"/>
  <c r="D1945" i="6" s="1"/>
  <c r="A1945" i="6" s="1"/>
  <c r="N1946" i="6"/>
  <c r="D1946" i="6" s="1"/>
  <c r="A1946" i="6" s="1"/>
  <c r="N1947" i="6"/>
  <c r="N1948" i="6"/>
  <c r="N1949" i="6"/>
  <c r="D1949" i="6" s="1"/>
  <c r="A1949" i="6" s="1"/>
  <c r="N1950" i="6"/>
  <c r="N1951" i="6"/>
  <c r="N1952" i="6"/>
  <c r="D1952" i="6" s="1"/>
  <c r="A1952" i="6" s="1"/>
  <c r="N1953" i="6"/>
  <c r="D1953" i="6" s="1"/>
  <c r="A1953" i="6" s="1"/>
  <c r="N1954" i="6"/>
  <c r="D1954" i="6" s="1"/>
  <c r="A1954" i="6" s="1"/>
  <c r="N1955" i="6"/>
  <c r="N1956" i="6"/>
  <c r="N1957" i="6"/>
  <c r="D1957" i="6" s="1"/>
  <c r="A1957" i="6" s="1"/>
  <c r="N1958" i="6"/>
  <c r="N1959" i="6"/>
  <c r="N1960" i="6"/>
  <c r="D1960" i="6" s="1"/>
  <c r="A1960" i="6" s="1"/>
  <c r="N1961" i="6"/>
  <c r="D1961" i="6" s="1"/>
  <c r="A1961" i="6" s="1"/>
  <c r="N1962" i="6"/>
  <c r="D1962" i="6" s="1"/>
  <c r="A1962" i="6" s="1"/>
  <c r="N1963" i="6"/>
  <c r="N1964" i="6"/>
  <c r="N1965" i="6"/>
  <c r="D1965" i="6" s="1"/>
  <c r="A1965" i="6" s="1"/>
  <c r="N1966" i="6"/>
  <c r="N1967" i="6"/>
  <c r="N1968" i="6"/>
  <c r="D1968" i="6" s="1"/>
  <c r="A1968" i="6" s="1"/>
  <c r="N1969" i="6"/>
  <c r="D1969" i="6" s="1"/>
  <c r="A1969" i="6" s="1"/>
  <c r="N1970" i="6"/>
  <c r="D1970" i="6" s="1"/>
  <c r="A1970" i="6" s="1"/>
  <c r="N1971" i="6"/>
  <c r="N1972" i="6"/>
  <c r="N1973" i="6"/>
  <c r="D1973" i="6" s="1"/>
  <c r="A1973" i="6" s="1"/>
  <c r="N1974" i="6"/>
  <c r="N1975" i="6"/>
  <c r="N1976" i="6"/>
  <c r="D1976" i="6" s="1"/>
  <c r="A1976" i="6" s="1"/>
  <c r="N1977" i="6"/>
  <c r="D1977" i="6" s="1"/>
  <c r="A1977" i="6" s="1"/>
  <c r="N1978" i="6"/>
  <c r="D1978" i="6" s="1"/>
  <c r="A1978" i="6" s="1"/>
  <c r="N1979" i="6"/>
  <c r="N1980" i="6"/>
  <c r="N1981" i="6"/>
  <c r="D1981" i="6" s="1"/>
  <c r="A1981" i="6" s="1"/>
  <c r="N1982" i="6"/>
  <c r="N1983" i="6"/>
  <c r="N1984" i="6"/>
  <c r="D1984" i="6" s="1"/>
  <c r="A1984" i="6" s="1"/>
  <c r="N1985" i="6"/>
  <c r="D1985" i="6" s="1"/>
  <c r="A1985" i="6" s="1"/>
  <c r="N1986" i="6"/>
  <c r="D1986" i="6" s="1"/>
  <c r="A1986" i="6" s="1"/>
  <c r="N1987" i="6"/>
  <c r="N1988" i="6"/>
  <c r="N1989" i="6"/>
  <c r="D1989" i="6" s="1"/>
  <c r="A1989" i="6" s="1"/>
  <c r="N1990" i="6"/>
  <c r="N1991" i="6"/>
  <c r="N1992" i="6"/>
  <c r="D1992" i="6" s="1"/>
  <c r="A1992" i="6" s="1"/>
  <c r="N1993" i="6"/>
  <c r="D1993" i="6" s="1"/>
  <c r="A1993" i="6" s="1"/>
  <c r="N1994" i="6"/>
  <c r="D1994" i="6" s="1"/>
  <c r="A1994" i="6" s="1"/>
  <c r="N1995" i="6"/>
  <c r="N1996" i="6"/>
  <c r="N1997" i="6"/>
  <c r="D1997" i="6" s="1"/>
  <c r="A1997" i="6" s="1"/>
  <c r="N1998" i="6"/>
  <c r="N1999" i="6"/>
  <c r="N2000" i="6"/>
  <c r="D2000" i="6" s="1"/>
  <c r="A2000" i="6" s="1"/>
  <c r="N2001" i="6"/>
  <c r="D2001" i="6" s="1"/>
  <c r="A2001" i="6" s="1"/>
  <c r="N2002" i="6"/>
  <c r="D2002" i="6" s="1"/>
  <c r="A2002" i="6" s="1"/>
  <c r="N2003" i="6"/>
  <c r="N2004" i="6"/>
  <c r="N2005" i="6"/>
  <c r="D2005" i="6" s="1"/>
  <c r="A2005" i="6" s="1"/>
  <c r="N2006" i="6"/>
  <c r="N2007" i="6"/>
  <c r="N2008" i="6"/>
  <c r="D2008" i="6" s="1"/>
  <c r="A2008" i="6" s="1"/>
  <c r="N2009" i="6"/>
  <c r="N2010" i="6"/>
  <c r="D2010" i="6" s="1"/>
  <c r="A2010" i="6" s="1"/>
  <c r="N2011" i="6"/>
  <c r="N2012" i="6"/>
  <c r="D2012" i="6" s="1"/>
  <c r="A2012" i="6" s="1"/>
  <c r="N2013" i="6"/>
  <c r="D2013" i="6" s="1"/>
  <c r="A2013" i="6" s="1"/>
  <c r="N2014" i="6"/>
  <c r="N2015" i="6"/>
  <c r="N2016" i="6"/>
  <c r="D2016" i="6" s="1"/>
  <c r="A2016" i="6" s="1"/>
  <c r="N2017" i="6"/>
  <c r="D2017" i="6" s="1"/>
  <c r="A2017" i="6" s="1"/>
  <c r="N2018" i="6"/>
  <c r="D2018" i="6" s="1"/>
  <c r="A2018" i="6" s="1"/>
  <c r="N2019" i="6"/>
  <c r="N2020" i="6"/>
  <c r="D2020" i="6" s="1"/>
  <c r="A2020" i="6" s="1"/>
  <c r="N2021" i="6"/>
  <c r="D2021" i="6" s="1"/>
  <c r="A2021" i="6" s="1"/>
  <c r="N2022" i="6"/>
  <c r="N2023" i="6"/>
  <c r="N2024" i="6"/>
  <c r="D2024" i="6" s="1"/>
  <c r="A2024" i="6" s="1"/>
  <c r="N2025" i="6"/>
  <c r="D2025" i="6" s="1"/>
  <c r="A2025" i="6" s="1"/>
  <c r="N2026" i="6"/>
  <c r="D2026" i="6" s="1"/>
  <c r="A2026" i="6" s="1"/>
  <c r="N2027" i="6"/>
  <c r="N2028" i="6"/>
  <c r="N2029" i="6"/>
  <c r="D2029" i="6" s="1"/>
  <c r="A2029" i="6" s="1"/>
  <c r="N2030" i="6"/>
  <c r="N2031" i="6"/>
  <c r="N2032" i="6"/>
  <c r="D2032" i="6" s="1"/>
  <c r="A2032" i="6" s="1"/>
  <c r="N2033" i="6"/>
  <c r="D2033" i="6" s="1"/>
  <c r="A2033" i="6" s="1"/>
  <c r="N2034" i="6"/>
  <c r="D2034" i="6" s="1"/>
  <c r="A2034" i="6" s="1"/>
  <c r="N2035" i="6"/>
  <c r="N2036" i="6"/>
  <c r="N2037" i="6"/>
  <c r="D2037" i="6" s="1"/>
  <c r="A2037" i="6" s="1"/>
  <c r="N2038" i="6"/>
  <c r="N2039" i="6"/>
  <c r="N2040" i="6"/>
  <c r="D2040" i="6" s="1"/>
  <c r="A2040" i="6" s="1"/>
  <c r="N2041" i="6"/>
  <c r="D2041" i="6" s="1"/>
  <c r="A2041" i="6" s="1"/>
  <c r="N2042" i="6"/>
  <c r="D2042" i="6" s="1"/>
  <c r="A2042" i="6" s="1"/>
  <c r="N2043" i="6"/>
  <c r="N2044" i="6"/>
  <c r="N2045" i="6"/>
  <c r="D2045" i="6" s="1"/>
  <c r="A2045" i="6" s="1"/>
  <c r="N2046" i="6"/>
  <c r="N2047" i="6"/>
  <c r="N2048" i="6"/>
  <c r="D2048" i="6" s="1"/>
  <c r="A2048" i="6" s="1"/>
  <c r="N2049" i="6"/>
  <c r="D2049" i="6" s="1"/>
  <c r="A2049" i="6" s="1"/>
  <c r="N2050" i="6"/>
  <c r="D2050" i="6" s="1"/>
  <c r="A2050" i="6" s="1"/>
  <c r="N2051" i="6"/>
  <c r="N2052" i="6"/>
  <c r="D2052" i="6" s="1"/>
  <c r="A2052" i="6" s="1"/>
  <c r="N2053" i="6"/>
  <c r="D2053" i="6" s="1"/>
  <c r="A2053" i="6" s="1"/>
  <c r="N2054" i="6"/>
  <c r="N2055" i="6"/>
  <c r="N2056" i="6"/>
  <c r="D2056" i="6" s="1"/>
  <c r="A2056" i="6" s="1"/>
  <c r="N2057" i="6"/>
  <c r="D2057" i="6" s="1"/>
  <c r="A2057" i="6" s="1"/>
  <c r="N2058" i="6"/>
  <c r="D2058" i="6" s="1"/>
  <c r="A2058" i="6" s="1"/>
  <c r="N2059" i="6"/>
  <c r="N2060" i="6"/>
  <c r="D2060" i="6" s="1"/>
  <c r="A2060" i="6" s="1"/>
  <c r="N2061" i="6"/>
  <c r="D2061" i="6" s="1"/>
  <c r="A2061" i="6" s="1"/>
  <c r="N2062" i="6"/>
  <c r="N2063" i="6"/>
  <c r="N2064" i="6"/>
  <c r="D2064" i="6" s="1"/>
  <c r="A2064" i="6" s="1"/>
  <c r="N2065" i="6"/>
  <c r="D2065" i="6" s="1"/>
  <c r="A2065" i="6" s="1"/>
  <c r="N2066" i="6"/>
  <c r="D2066" i="6" s="1"/>
  <c r="A2066" i="6" s="1"/>
  <c r="N2067" i="6"/>
  <c r="N2068" i="6"/>
  <c r="N2069" i="6"/>
  <c r="D2069" i="6" s="1"/>
  <c r="A2069" i="6" s="1"/>
  <c r="N2070" i="6"/>
  <c r="N2071" i="6"/>
  <c r="N2072" i="6"/>
  <c r="D2072" i="6" s="1"/>
  <c r="A2072" i="6" s="1"/>
  <c r="N2073" i="6"/>
  <c r="D2073" i="6" s="1"/>
  <c r="A2073" i="6" s="1"/>
  <c r="N2074" i="6"/>
  <c r="D2074" i="6" s="1"/>
  <c r="A2074" i="6" s="1"/>
  <c r="N2075" i="6"/>
  <c r="N2076" i="6"/>
  <c r="N2077" i="6"/>
  <c r="D2077" i="6" s="1"/>
  <c r="A2077" i="6" s="1"/>
  <c r="N2078" i="6"/>
  <c r="N2079" i="6"/>
  <c r="N2080" i="6"/>
  <c r="D2080" i="6" s="1"/>
  <c r="A2080" i="6" s="1"/>
  <c r="N2081" i="6"/>
  <c r="D2081" i="6" s="1"/>
  <c r="A2081" i="6" s="1"/>
  <c r="N2082" i="6"/>
  <c r="D2082" i="6" s="1"/>
  <c r="A2082" i="6" s="1"/>
  <c r="N2083" i="6"/>
  <c r="N2084" i="6"/>
  <c r="N2085" i="6"/>
  <c r="D2085" i="6" s="1"/>
  <c r="A2085" i="6" s="1"/>
  <c r="N2086" i="6"/>
  <c r="N2087" i="6"/>
  <c r="N2088" i="6"/>
  <c r="D2088" i="6" s="1"/>
  <c r="A2088" i="6" s="1"/>
  <c r="N2089" i="6"/>
  <c r="D2089" i="6" s="1"/>
  <c r="A2089" i="6" s="1"/>
  <c r="N2090" i="6"/>
  <c r="D2090" i="6" s="1"/>
  <c r="A2090" i="6" s="1"/>
  <c r="N2091" i="6"/>
  <c r="N2092" i="6"/>
  <c r="N2093" i="6"/>
  <c r="D2093" i="6" s="1"/>
  <c r="A2093" i="6" s="1"/>
  <c r="N2094" i="6"/>
  <c r="N2095" i="6"/>
  <c r="N2096" i="6"/>
  <c r="D2096" i="6" s="1"/>
  <c r="A2096" i="6" s="1"/>
  <c r="N2097" i="6"/>
  <c r="D2097" i="6" s="1"/>
  <c r="A2097" i="6" s="1"/>
  <c r="N2098" i="6"/>
  <c r="D2098" i="6" s="1"/>
  <c r="A2098" i="6" s="1"/>
  <c r="N2099" i="6"/>
  <c r="N2100" i="6"/>
  <c r="D2100" i="6" s="1"/>
  <c r="N2101" i="6"/>
  <c r="D2101" i="6" s="1"/>
  <c r="A2101" i="6" s="1"/>
  <c r="N2102" i="6"/>
  <c r="N2103" i="6"/>
  <c r="N2104" i="6"/>
  <c r="D2104" i="6" s="1"/>
  <c r="A2104" i="6" s="1"/>
  <c r="N2105" i="6"/>
  <c r="D2105" i="6" s="1"/>
  <c r="A2105" i="6" s="1"/>
  <c r="N2106" i="6"/>
  <c r="D2106" i="6" s="1"/>
  <c r="A2106" i="6" s="1"/>
  <c r="N2107" i="6"/>
  <c r="N2108" i="6"/>
  <c r="N2109" i="6"/>
  <c r="D2109" i="6" s="1"/>
  <c r="A2109" i="6" s="1"/>
  <c r="N2110" i="6"/>
  <c r="N2111" i="6"/>
  <c r="N2112" i="6"/>
  <c r="D2112" i="6" s="1"/>
  <c r="A2112" i="6" s="1"/>
  <c r="N2113" i="6"/>
  <c r="D2113" i="6" s="1"/>
  <c r="A2113" i="6" s="1"/>
  <c r="N2114" i="6"/>
  <c r="D2114" i="6" s="1"/>
  <c r="A2114" i="6" s="1"/>
  <c r="N2115" i="6"/>
  <c r="N2116" i="6"/>
  <c r="N2117" i="6"/>
  <c r="D2117" i="6" s="1"/>
  <c r="A2117" i="6" s="1"/>
  <c r="N2118" i="6"/>
  <c r="N2119" i="6"/>
  <c r="N2120" i="6"/>
  <c r="D2120" i="6" s="1"/>
  <c r="A2120" i="6" s="1"/>
  <c r="N2121" i="6"/>
  <c r="D2121" i="6" s="1"/>
  <c r="A2121" i="6" s="1"/>
  <c r="N2122" i="6"/>
  <c r="D2122" i="6" s="1"/>
  <c r="A2122" i="6" s="1"/>
  <c r="N2123" i="6"/>
  <c r="N2124" i="6"/>
  <c r="N2125" i="6"/>
  <c r="D2125" i="6" s="1"/>
  <c r="A2125" i="6" s="1"/>
  <c r="N2126" i="6"/>
  <c r="N2127" i="6"/>
  <c r="N2128" i="6"/>
  <c r="D2128" i="6" s="1"/>
  <c r="A2128" i="6" s="1"/>
  <c r="N2129" i="6"/>
  <c r="D2129" i="6" s="1"/>
  <c r="A2129" i="6" s="1"/>
  <c r="N2130" i="6"/>
  <c r="D2130" i="6" s="1"/>
  <c r="A2130" i="6" s="1"/>
  <c r="N2131" i="6"/>
  <c r="N2132" i="6"/>
  <c r="N2133" i="6"/>
  <c r="D2133" i="6" s="1"/>
  <c r="A2133" i="6" s="1"/>
  <c r="N2134" i="6"/>
  <c r="N2135" i="6"/>
  <c r="N2136" i="6"/>
  <c r="D2136" i="6" s="1"/>
  <c r="A2136" i="6" s="1"/>
  <c r="N2137" i="6"/>
  <c r="D2137" i="6" s="1"/>
  <c r="A2137" i="6" s="1"/>
  <c r="N2138" i="6"/>
  <c r="D2138" i="6" s="1"/>
  <c r="A2138" i="6" s="1"/>
  <c r="N2139" i="6"/>
  <c r="N2140" i="6"/>
  <c r="N2141" i="6"/>
  <c r="D2141" i="6" s="1"/>
  <c r="A2141" i="6" s="1"/>
  <c r="N2142" i="6"/>
  <c r="N2143" i="6"/>
  <c r="N2144" i="6"/>
  <c r="D2144" i="6" s="1"/>
  <c r="A2144" i="6" s="1"/>
  <c r="N2145" i="6"/>
  <c r="D2145" i="6" s="1"/>
  <c r="A2145" i="6" s="1"/>
  <c r="N2146" i="6"/>
  <c r="D2146" i="6" s="1"/>
  <c r="A2146" i="6" s="1"/>
  <c r="N2147" i="6"/>
  <c r="N2148" i="6"/>
  <c r="N2149" i="6"/>
  <c r="D2149" i="6" s="1"/>
  <c r="A2149" i="6" s="1"/>
  <c r="N2150" i="6"/>
  <c r="N2151" i="6"/>
  <c r="N2152" i="6"/>
  <c r="D2152" i="6" s="1"/>
  <c r="A2152" i="6" s="1"/>
  <c r="N2153" i="6"/>
  <c r="D2153" i="6" s="1"/>
  <c r="A2153" i="6" s="1"/>
  <c r="N2154" i="6"/>
  <c r="D2154" i="6" s="1"/>
  <c r="A2154" i="6" s="1"/>
  <c r="N2155" i="6"/>
  <c r="N2156" i="6"/>
  <c r="N2157" i="6"/>
  <c r="D2157" i="6" s="1"/>
  <c r="A2157" i="6" s="1"/>
  <c r="N2158" i="6"/>
  <c r="N2159" i="6"/>
  <c r="N2160" i="6"/>
  <c r="D2160" i="6" s="1"/>
  <c r="A2160" i="6" s="1"/>
  <c r="N2161" i="6"/>
  <c r="D2161" i="6" s="1"/>
  <c r="A2161" i="6" s="1"/>
  <c r="N2162" i="6"/>
  <c r="D2162" i="6" s="1"/>
  <c r="A2162" i="6" s="1"/>
  <c r="N2163" i="6"/>
  <c r="N2164" i="6"/>
  <c r="N2165" i="6"/>
  <c r="D2165" i="6" s="1"/>
  <c r="A2165" i="6" s="1"/>
  <c r="N2166" i="6"/>
  <c r="N2167" i="6"/>
  <c r="N2168" i="6"/>
  <c r="D2168" i="6" s="1"/>
  <c r="A2168" i="6" s="1"/>
  <c r="N2169" i="6"/>
  <c r="D2169" i="6" s="1"/>
  <c r="A2169" i="6" s="1"/>
  <c r="N2170" i="6"/>
  <c r="D2170" i="6" s="1"/>
  <c r="A2170" i="6" s="1"/>
  <c r="N2171" i="6"/>
  <c r="N2172" i="6"/>
  <c r="D2172" i="6" s="1"/>
  <c r="A2172" i="6" s="1"/>
  <c r="N2173" i="6"/>
  <c r="D2173" i="6" s="1"/>
  <c r="A2173" i="6" s="1"/>
  <c r="N2174" i="6"/>
  <c r="N2175" i="6"/>
  <c r="N2176" i="6"/>
  <c r="D2176" i="6" s="1"/>
  <c r="A2176" i="6" s="1"/>
  <c r="N2177" i="6"/>
  <c r="D2177" i="6" s="1"/>
  <c r="A2177" i="6" s="1"/>
  <c r="N2178" i="6"/>
  <c r="D2178" i="6" s="1"/>
  <c r="A2178" i="6" s="1"/>
  <c r="N2179" i="6"/>
  <c r="N2180" i="6"/>
  <c r="D2180" i="6" s="1"/>
  <c r="A2180" i="6" s="1"/>
  <c r="N2181" i="6"/>
  <c r="D2181" i="6" s="1"/>
  <c r="A2181" i="6" s="1"/>
  <c r="N2182" i="6"/>
  <c r="N2183" i="6"/>
  <c r="N2184" i="6"/>
  <c r="D2184" i="6" s="1"/>
  <c r="A2184" i="6" s="1"/>
  <c r="N2185" i="6"/>
  <c r="D2185" i="6" s="1"/>
  <c r="A2185" i="6" s="1"/>
  <c r="N2186" i="6"/>
  <c r="D2186" i="6" s="1"/>
  <c r="A2186" i="6" s="1"/>
  <c r="N2187" i="6"/>
  <c r="N2188" i="6"/>
  <c r="D2188" i="6" s="1"/>
  <c r="A2188" i="6" s="1"/>
  <c r="N2189" i="6"/>
  <c r="D2189" i="6" s="1"/>
  <c r="A2189" i="6" s="1"/>
  <c r="N2190" i="6"/>
  <c r="N2191" i="6"/>
  <c r="N2192" i="6"/>
  <c r="D2192" i="6" s="1"/>
  <c r="A2192" i="6" s="1"/>
  <c r="N2193" i="6"/>
  <c r="D2193" i="6" s="1"/>
  <c r="A2193" i="6" s="1"/>
  <c r="N2194" i="6"/>
  <c r="D2194" i="6" s="1"/>
  <c r="A2194" i="6" s="1"/>
  <c r="N2195" i="6"/>
  <c r="N2196" i="6"/>
  <c r="N2197" i="6"/>
  <c r="D2197" i="6" s="1"/>
  <c r="A2197" i="6" s="1"/>
  <c r="N2198" i="6"/>
  <c r="N2199" i="6"/>
  <c r="N2200" i="6"/>
  <c r="D2200" i="6" s="1"/>
  <c r="A2200" i="6" s="1"/>
  <c r="N2201" i="6"/>
  <c r="D2201" i="6" s="1"/>
  <c r="A2201" i="6" s="1"/>
  <c r="N2202" i="6"/>
  <c r="D2202" i="6" s="1"/>
  <c r="A2202" i="6" s="1"/>
  <c r="N2203" i="6"/>
  <c r="N2204" i="6"/>
  <c r="N2205" i="6"/>
  <c r="D2205" i="6" s="1"/>
  <c r="A2205" i="6" s="1"/>
  <c r="N2206" i="6"/>
  <c r="N2207" i="6"/>
  <c r="N2208" i="6"/>
  <c r="D2208" i="6" s="1"/>
  <c r="A2208" i="6" s="1"/>
  <c r="N2209" i="6"/>
  <c r="D2209" i="6" s="1"/>
  <c r="A2209" i="6" s="1"/>
  <c r="N2210" i="6"/>
  <c r="D2210" i="6" s="1"/>
  <c r="A2210" i="6" s="1"/>
  <c r="N2211" i="6"/>
  <c r="N2212" i="6"/>
  <c r="D2212" i="6" s="1"/>
  <c r="A2212" i="6" s="1"/>
  <c r="N2213" i="6"/>
  <c r="D2213" i="6" s="1"/>
  <c r="A2213" i="6" s="1"/>
  <c r="N2214" i="6"/>
  <c r="N2215" i="6"/>
  <c r="N2216" i="6"/>
  <c r="D2216" i="6" s="1"/>
  <c r="A2216" i="6" s="1"/>
  <c r="N2217" i="6"/>
  <c r="D2217" i="6" s="1"/>
  <c r="A2217" i="6" s="1"/>
  <c r="N2218" i="6"/>
  <c r="D2218" i="6" s="1"/>
  <c r="A2218" i="6" s="1"/>
  <c r="N2219" i="6"/>
  <c r="N2220" i="6"/>
  <c r="N2221" i="6"/>
  <c r="D2221" i="6" s="1"/>
  <c r="A2221" i="6" s="1"/>
  <c r="N2222" i="6"/>
  <c r="N2223" i="6"/>
  <c r="N2224" i="6"/>
  <c r="D2224" i="6" s="1"/>
  <c r="A2224" i="6" s="1"/>
  <c r="N2225" i="6"/>
  <c r="D2225" i="6" s="1"/>
  <c r="A2225" i="6" s="1"/>
  <c r="N2226" i="6"/>
  <c r="D2226" i="6" s="1"/>
  <c r="A2226" i="6" s="1"/>
  <c r="N2227" i="6"/>
  <c r="N2228" i="6"/>
  <c r="D2228" i="6" s="1"/>
  <c r="A2228" i="6" s="1"/>
  <c r="N2229" i="6"/>
  <c r="D2229" i="6" s="1"/>
  <c r="A2229" i="6" s="1"/>
  <c r="N2230" i="6"/>
  <c r="N2231" i="6"/>
  <c r="N2232" i="6"/>
  <c r="D2232" i="6" s="1"/>
  <c r="A2232" i="6" s="1"/>
  <c r="N2233" i="6"/>
  <c r="D2233" i="6" s="1"/>
  <c r="A2233" i="6" s="1"/>
  <c r="N2234" i="6"/>
  <c r="D2234" i="6" s="1"/>
  <c r="A2234" i="6" s="1"/>
  <c r="N2235" i="6"/>
  <c r="N2236" i="6"/>
  <c r="N2237" i="6"/>
  <c r="D2237" i="6" s="1"/>
  <c r="A2237" i="6" s="1"/>
  <c r="N2238" i="6"/>
  <c r="N2239" i="6"/>
  <c r="N2240" i="6"/>
  <c r="D2240" i="6" s="1"/>
  <c r="A2240" i="6" s="1"/>
  <c r="N2241" i="6"/>
  <c r="D2241" i="6" s="1"/>
  <c r="A2241" i="6" s="1"/>
  <c r="N2242" i="6"/>
  <c r="D2242" i="6" s="1"/>
  <c r="A2242" i="6" s="1"/>
  <c r="N2243" i="6"/>
  <c r="N2244" i="6"/>
  <c r="N2245" i="6"/>
  <c r="D2245" i="6" s="1"/>
  <c r="A2245" i="6" s="1"/>
  <c r="N2246" i="6"/>
  <c r="N2247" i="6"/>
  <c r="N2248" i="6"/>
  <c r="N2249" i="6"/>
  <c r="D2249" i="6" s="1"/>
  <c r="A2249" i="6" s="1"/>
  <c r="N2250" i="6"/>
  <c r="D2250" i="6" s="1"/>
  <c r="A2250" i="6" s="1"/>
  <c r="N2251" i="6"/>
  <c r="N2252" i="6"/>
  <c r="N2253" i="6"/>
  <c r="D2253" i="6" s="1"/>
  <c r="A2253" i="6" s="1"/>
  <c r="N2254" i="6"/>
  <c r="N2255" i="6"/>
  <c r="N2256" i="6"/>
  <c r="D2256" i="6" s="1"/>
  <c r="A2256" i="6" s="1"/>
  <c r="N2257" i="6"/>
  <c r="D2257" i="6" s="1"/>
  <c r="A2257" i="6" s="1"/>
  <c r="N2258" i="6"/>
  <c r="D2258" i="6" s="1"/>
  <c r="A2258" i="6" s="1"/>
  <c r="N2259" i="6"/>
  <c r="N2260" i="6"/>
  <c r="N2261" i="6"/>
  <c r="D2261" i="6" s="1"/>
  <c r="A2261" i="6" s="1"/>
  <c r="N2262" i="6"/>
  <c r="N2263" i="6"/>
  <c r="N2264" i="6"/>
  <c r="D2264" i="6" s="1"/>
  <c r="A2264" i="6" s="1"/>
  <c r="N2265" i="6"/>
  <c r="D2265" i="6" s="1"/>
  <c r="A2265" i="6" s="1"/>
  <c r="N2266" i="6"/>
  <c r="D2266" i="6" s="1"/>
  <c r="A2266" i="6" s="1"/>
  <c r="N2267" i="6"/>
  <c r="N2268" i="6"/>
  <c r="N2269" i="6"/>
  <c r="D2269" i="6" s="1"/>
  <c r="A2269" i="6" s="1"/>
  <c r="N2270" i="6"/>
  <c r="N2271" i="6"/>
  <c r="N2272" i="6"/>
  <c r="D2272" i="6" s="1"/>
  <c r="A2272" i="6" s="1"/>
  <c r="N2273" i="6"/>
  <c r="D2273" i="6" s="1"/>
  <c r="A2273" i="6" s="1"/>
  <c r="N2274" i="6"/>
  <c r="D2274" i="6" s="1"/>
  <c r="A2274" i="6" s="1"/>
  <c r="N2275" i="6"/>
  <c r="N2276" i="6"/>
  <c r="D2276" i="6" s="1"/>
  <c r="A2276" i="6" s="1"/>
  <c r="N2277" i="6"/>
  <c r="D2277" i="6" s="1"/>
  <c r="A2277" i="6" s="1"/>
  <c r="N2278" i="6"/>
  <c r="N2279" i="6"/>
  <c r="N2280" i="6"/>
  <c r="D2280" i="6" s="1"/>
  <c r="A2280" i="6" s="1"/>
  <c r="N2281" i="6"/>
  <c r="D2281" i="6" s="1"/>
  <c r="A2281" i="6" s="1"/>
  <c r="N2282" i="6"/>
  <c r="D2282" i="6" s="1"/>
  <c r="A2282" i="6" s="1"/>
  <c r="N2283" i="6"/>
  <c r="N2284" i="6"/>
  <c r="N2285" i="6"/>
  <c r="D2285" i="6" s="1"/>
  <c r="A2285" i="6" s="1"/>
  <c r="N2286" i="6"/>
  <c r="N2287" i="6"/>
  <c r="N2288" i="6"/>
  <c r="D2288" i="6" s="1"/>
  <c r="A2288" i="6" s="1"/>
  <c r="N2289" i="6"/>
  <c r="D2289" i="6" s="1"/>
  <c r="A2289" i="6" s="1"/>
  <c r="N2290" i="6"/>
  <c r="D2290" i="6" s="1"/>
  <c r="A2290" i="6" s="1"/>
  <c r="N2291" i="6"/>
  <c r="N2292" i="6"/>
  <c r="N2293" i="6"/>
  <c r="D2293" i="6" s="1"/>
  <c r="A2293" i="6" s="1"/>
  <c r="N2294" i="6"/>
  <c r="N2295" i="6"/>
  <c r="N2296" i="6"/>
  <c r="D2296" i="6" s="1"/>
  <c r="A2296" i="6" s="1"/>
  <c r="N2297" i="6"/>
  <c r="D2297" i="6" s="1"/>
  <c r="A2297" i="6" s="1"/>
  <c r="N2298" i="6"/>
  <c r="D2298" i="6" s="1"/>
  <c r="A2298" i="6" s="1"/>
  <c r="N2299" i="6"/>
  <c r="N2300" i="6"/>
  <c r="N2301" i="6"/>
  <c r="D2301" i="6" s="1"/>
  <c r="A2301" i="6" s="1"/>
  <c r="N2302" i="6"/>
  <c r="N2303" i="6"/>
  <c r="N2304" i="6"/>
  <c r="D2304" i="6" s="1"/>
  <c r="A2304" i="6" s="1"/>
  <c r="N2305" i="6"/>
  <c r="D2305" i="6" s="1"/>
  <c r="A2305" i="6" s="1"/>
  <c r="N2306" i="6"/>
  <c r="D2306" i="6" s="1"/>
  <c r="A2306" i="6" s="1"/>
  <c r="N2307" i="6"/>
  <c r="N2308" i="6"/>
  <c r="N2309" i="6"/>
  <c r="D2309" i="6" s="1"/>
  <c r="A2309" i="6" s="1"/>
  <c r="N2310" i="6"/>
  <c r="N2311" i="6"/>
  <c r="N2312" i="6"/>
  <c r="D2312" i="6" s="1"/>
  <c r="N2313" i="6"/>
  <c r="D2313" i="6" s="1"/>
  <c r="A2313" i="6" s="1"/>
  <c r="N2314" i="6"/>
  <c r="D2314" i="6" s="1"/>
  <c r="A2314" i="6" s="1"/>
  <c r="N2315" i="6"/>
  <c r="N2316" i="6"/>
  <c r="N2317" i="6"/>
  <c r="D2317" i="6" s="1"/>
  <c r="A2317" i="6" s="1"/>
  <c r="N2318" i="6"/>
  <c r="N2319" i="6"/>
  <c r="N2320" i="6"/>
  <c r="D2320" i="6" s="1"/>
  <c r="A2320" i="6" s="1"/>
  <c r="N2321" i="6"/>
  <c r="D2321" i="6" s="1"/>
  <c r="A2321" i="6" s="1"/>
  <c r="N2322" i="6"/>
  <c r="D2322" i="6" s="1"/>
  <c r="A2322" i="6" s="1"/>
  <c r="N2323" i="6"/>
  <c r="N2324" i="6"/>
  <c r="D2324" i="6" s="1"/>
  <c r="A2324" i="6" s="1"/>
  <c r="N2325" i="6"/>
  <c r="D2325" i="6" s="1"/>
  <c r="A2325" i="6" s="1"/>
  <c r="N2326" i="6"/>
  <c r="N2327" i="6"/>
  <c r="N2328" i="6"/>
  <c r="D2328" i="6" s="1"/>
  <c r="A2328" i="6" s="1"/>
  <c r="N2329" i="6"/>
  <c r="D2329" i="6" s="1"/>
  <c r="A2329" i="6" s="1"/>
  <c r="N2330" i="6"/>
  <c r="D2330" i="6" s="1"/>
  <c r="A2330" i="6" s="1"/>
  <c r="N2331" i="6"/>
  <c r="N2332" i="6"/>
  <c r="D2332" i="6" s="1"/>
  <c r="A2332" i="6" s="1"/>
  <c r="N2333" i="6"/>
  <c r="D2333" i="6" s="1"/>
  <c r="A2333" i="6" s="1"/>
  <c r="N2334" i="6"/>
  <c r="N2335" i="6"/>
  <c r="N2336" i="6"/>
  <c r="D2336" i="6" s="1"/>
  <c r="A2336" i="6" s="1"/>
  <c r="N2337" i="6"/>
  <c r="D2337" i="6" s="1"/>
  <c r="A2337" i="6" s="1"/>
  <c r="N2338" i="6"/>
  <c r="D2338" i="6" s="1"/>
  <c r="A2338" i="6" s="1"/>
  <c r="N2339" i="6"/>
  <c r="N2340" i="6"/>
  <c r="D2340" i="6" s="1"/>
  <c r="A2340" i="6" s="1"/>
  <c r="N2341" i="6"/>
  <c r="D2341" i="6" s="1"/>
  <c r="A2341" i="6" s="1"/>
  <c r="N2342" i="6"/>
  <c r="N2343" i="6"/>
  <c r="N2344" i="6"/>
  <c r="D2344" i="6" s="1"/>
  <c r="A2344" i="6" s="1"/>
  <c r="N2345" i="6"/>
  <c r="D2345" i="6" s="1"/>
  <c r="A2345" i="6" s="1"/>
  <c r="N2346" i="6"/>
  <c r="D2346" i="6" s="1"/>
  <c r="A2346" i="6" s="1"/>
  <c r="N2347" i="6"/>
  <c r="N2348" i="6"/>
  <c r="D2348" i="6" s="1"/>
  <c r="A2348" i="6" s="1"/>
  <c r="N2349" i="6"/>
  <c r="D2349" i="6" s="1"/>
  <c r="A2349" i="6" s="1"/>
  <c r="N2350" i="6"/>
  <c r="N2351" i="6"/>
  <c r="N2352" i="6"/>
  <c r="D2352" i="6" s="1"/>
  <c r="A2352" i="6" s="1"/>
  <c r="N2353" i="6"/>
  <c r="D2353" i="6" s="1"/>
  <c r="A2353" i="6" s="1"/>
  <c r="N2354" i="6"/>
  <c r="D2354" i="6" s="1"/>
  <c r="A2354" i="6" s="1"/>
  <c r="N2355" i="6"/>
  <c r="N2356" i="6"/>
  <c r="D2356" i="6" s="1"/>
  <c r="A2356" i="6" s="1"/>
  <c r="N2357" i="6"/>
  <c r="D2357" i="6" s="1"/>
  <c r="A2357" i="6" s="1"/>
  <c r="N2358" i="6"/>
  <c r="N2359" i="6"/>
  <c r="N2360" i="6"/>
  <c r="D2360" i="6" s="1"/>
  <c r="A2360" i="6" s="1"/>
  <c r="N2361" i="6"/>
  <c r="D2361" i="6" s="1"/>
  <c r="A2361" i="6" s="1"/>
  <c r="N2362" i="6"/>
  <c r="D2362" i="6" s="1"/>
  <c r="A2362" i="6" s="1"/>
  <c r="N2363" i="6"/>
  <c r="N2364" i="6"/>
  <c r="D2364" i="6" s="1"/>
  <c r="A2364" i="6" s="1"/>
  <c r="N2365" i="6"/>
  <c r="D2365" i="6" s="1"/>
  <c r="A2365" i="6" s="1"/>
  <c r="N2366" i="6"/>
  <c r="N2367" i="6"/>
  <c r="N2368" i="6"/>
  <c r="D2368" i="6" s="1"/>
  <c r="A2368" i="6" s="1"/>
  <c r="N2369" i="6"/>
  <c r="D2369" i="6" s="1"/>
  <c r="A2369" i="6" s="1"/>
  <c r="N2370" i="6"/>
  <c r="D2370" i="6" s="1"/>
  <c r="A2370" i="6" s="1"/>
  <c r="N2371" i="6"/>
  <c r="N2372" i="6"/>
  <c r="D2372" i="6" s="1"/>
  <c r="A2372" i="6" s="1"/>
  <c r="N2373" i="6"/>
  <c r="D2373" i="6" s="1"/>
  <c r="A2373" i="6" s="1"/>
  <c r="N2374" i="6"/>
  <c r="N2375" i="6"/>
  <c r="N2376" i="6"/>
  <c r="D2376" i="6" s="1"/>
  <c r="A2376" i="6" s="1"/>
  <c r="N2377" i="6"/>
  <c r="D2377" i="6" s="1"/>
  <c r="A2377" i="6" s="1"/>
  <c r="N2378" i="6"/>
  <c r="D2378" i="6" s="1"/>
  <c r="A2378" i="6" s="1"/>
  <c r="N2379" i="6"/>
  <c r="N2380" i="6"/>
  <c r="N2381" i="6"/>
  <c r="D2381" i="6" s="1"/>
  <c r="A2381" i="6" s="1"/>
  <c r="N2382" i="6"/>
  <c r="N2383" i="6"/>
  <c r="N2384" i="6"/>
  <c r="D2384" i="6" s="1"/>
  <c r="A2384" i="6" s="1"/>
  <c r="N2385" i="6"/>
  <c r="D2385" i="6" s="1"/>
  <c r="A2385" i="6" s="1"/>
  <c r="N2386" i="6"/>
  <c r="D2386" i="6" s="1"/>
  <c r="A2386" i="6" s="1"/>
  <c r="N2387" i="6"/>
  <c r="N2388" i="6"/>
  <c r="N2389" i="6"/>
  <c r="D2389" i="6" s="1"/>
  <c r="A2389" i="6" s="1"/>
  <c r="N2390" i="6"/>
  <c r="N2391" i="6"/>
  <c r="N2392" i="6"/>
  <c r="D2392" i="6" s="1"/>
  <c r="A2392" i="6" s="1"/>
  <c r="N2393" i="6"/>
  <c r="D2393" i="6" s="1"/>
  <c r="A2393" i="6" s="1"/>
  <c r="N2394" i="6"/>
  <c r="D2394" i="6" s="1"/>
  <c r="A2394" i="6" s="1"/>
  <c r="N2395" i="6"/>
  <c r="N2396" i="6"/>
  <c r="N2397" i="6"/>
  <c r="D2397" i="6" s="1"/>
  <c r="A2397" i="6" s="1"/>
  <c r="N2398" i="6"/>
  <c r="N2399" i="6"/>
  <c r="N2400" i="6"/>
  <c r="D2400" i="6" s="1"/>
  <c r="A2400" i="6" s="1"/>
  <c r="N2401" i="6"/>
  <c r="D2401" i="6" s="1"/>
  <c r="A2401" i="6" s="1"/>
  <c r="N2402" i="6"/>
  <c r="D2402" i="6" s="1"/>
  <c r="A2402" i="6" s="1"/>
  <c r="N2403" i="6"/>
  <c r="N2404" i="6"/>
  <c r="N2405" i="6"/>
  <c r="D2405" i="6" s="1"/>
  <c r="A2405" i="6" s="1"/>
  <c r="N2406" i="6"/>
  <c r="N2407" i="6"/>
  <c r="N2408" i="6"/>
  <c r="D2408" i="6" s="1"/>
  <c r="A2408" i="6" s="1"/>
  <c r="N2409" i="6"/>
  <c r="D2409" i="6" s="1"/>
  <c r="A2409" i="6" s="1"/>
  <c r="N2410" i="6"/>
  <c r="D2410" i="6" s="1"/>
  <c r="A2410" i="6" s="1"/>
  <c r="N2411" i="6"/>
  <c r="N2412" i="6"/>
  <c r="N2413" i="6"/>
  <c r="D2413" i="6" s="1"/>
  <c r="A2413" i="6" s="1"/>
  <c r="N2414" i="6"/>
  <c r="N2415" i="6"/>
  <c r="N2416" i="6"/>
  <c r="D2416" i="6" s="1"/>
  <c r="N2417" i="6"/>
  <c r="D2417" i="6" s="1"/>
  <c r="A2417" i="6" s="1"/>
  <c r="N2418" i="6"/>
  <c r="D2418" i="6" s="1"/>
  <c r="A2418" i="6" s="1"/>
  <c r="N2419" i="6"/>
  <c r="N2420" i="6"/>
  <c r="N2421" i="6"/>
  <c r="D2421" i="6" s="1"/>
  <c r="A2421" i="6" s="1"/>
  <c r="N2422" i="6"/>
  <c r="N2423" i="6"/>
  <c r="N2424" i="6"/>
  <c r="D2424" i="6" s="1"/>
  <c r="A2424" i="6" s="1"/>
  <c r="N2425" i="6"/>
  <c r="D2425" i="6" s="1"/>
  <c r="A2425" i="6" s="1"/>
  <c r="N2426" i="6"/>
  <c r="D2426" i="6" s="1"/>
  <c r="A2426" i="6" s="1"/>
  <c r="N2427" i="6"/>
  <c r="N2428" i="6"/>
  <c r="N2429" i="6"/>
  <c r="D2429" i="6" s="1"/>
  <c r="A2429" i="6" s="1"/>
  <c r="N2430" i="6"/>
  <c r="N2431" i="6"/>
  <c r="N2432" i="6"/>
  <c r="N2433" i="6"/>
  <c r="D2433" i="6" s="1"/>
  <c r="A2433" i="6" s="1"/>
  <c r="N2434" i="6"/>
  <c r="D2434" i="6" s="1"/>
  <c r="A2434" i="6" s="1"/>
  <c r="N2435" i="6"/>
  <c r="N2436" i="6"/>
  <c r="N2437" i="6"/>
  <c r="D2437" i="6" s="1"/>
  <c r="A2437" i="6" s="1"/>
  <c r="N2438" i="6"/>
  <c r="N2439" i="6"/>
  <c r="N2440" i="6"/>
  <c r="D2440" i="6" s="1"/>
  <c r="A2440" i="6" s="1"/>
  <c r="N2441" i="6"/>
  <c r="D2441" i="6" s="1"/>
  <c r="A2441" i="6" s="1"/>
  <c r="N2442" i="6"/>
  <c r="D2442" i="6" s="1"/>
  <c r="A2442" i="6" s="1"/>
  <c r="N2443" i="6"/>
  <c r="N2444" i="6"/>
  <c r="N2445" i="6"/>
  <c r="D2445" i="6" s="1"/>
  <c r="A2445" i="6" s="1"/>
  <c r="N2446" i="6"/>
  <c r="N2447" i="6"/>
  <c r="N2448" i="6"/>
  <c r="D2448" i="6" s="1"/>
  <c r="A2448" i="6" s="1"/>
  <c r="N2449" i="6"/>
  <c r="D2449" i="6" s="1"/>
  <c r="A2449" i="6" s="1"/>
  <c r="N2450" i="6"/>
  <c r="D2450" i="6" s="1"/>
  <c r="A2450" i="6" s="1"/>
  <c r="N2451" i="6"/>
  <c r="N2452" i="6"/>
  <c r="N2453" i="6"/>
  <c r="D2453" i="6" s="1"/>
  <c r="A2453" i="6" s="1"/>
  <c r="N2454" i="6"/>
  <c r="N2455" i="6"/>
  <c r="N2456" i="6"/>
  <c r="D2456" i="6" s="1"/>
  <c r="A2456" i="6" s="1"/>
  <c r="N2457" i="6"/>
  <c r="D2457" i="6" s="1"/>
  <c r="A2457" i="6" s="1"/>
  <c r="N2458" i="6"/>
  <c r="D2458" i="6" s="1"/>
  <c r="A2458" i="6" s="1"/>
  <c r="N2459" i="6"/>
  <c r="N2460" i="6"/>
  <c r="N2461" i="6"/>
  <c r="D2461" i="6" s="1"/>
  <c r="A2461" i="6" s="1"/>
  <c r="N2462" i="6"/>
  <c r="N2463" i="6"/>
  <c r="N2464" i="6"/>
  <c r="D2464" i="6" s="1"/>
  <c r="A2464" i="6" s="1"/>
  <c r="N2465" i="6"/>
  <c r="D2465" i="6" s="1"/>
  <c r="A2465" i="6" s="1"/>
  <c r="N2466" i="6"/>
  <c r="D2466" i="6" s="1"/>
  <c r="A2466" i="6" s="1"/>
  <c r="N2467" i="6"/>
  <c r="N2468" i="6"/>
  <c r="N2469" i="6"/>
  <c r="D2469" i="6" s="1"/>
  <c r="A2469" i="6" s="1"/>
  <c r="N2470" i="6"/>
  <c r="N2471" i="6"/>
  <c r="N2472" i="6"/>
  <c r="D2472" i="6" s="1"/>
  <c r="A2472" i="6" s="1"/>
  <c r="N2473" i="6"/>
  <c r="D2473" i="6" s="1"/>
  <c r="A2473" i="6" s="1"/>
  <c r="N2474" i="6"/>
  <c r="D2474" i="6" s="1"/>
  <c r="A2474" i="6" s="1"/>
  <c r="N2475" i="6"/>
  <c r="N2476" i="6"/>
  <c r="N2477" i="6"/>
  <c r="D2477" i="6" s="1"/>
  <c r="A2477" i="6" s="1"/>
  <c r="N2478" i="6"/>
  <c r="N2479" i="6"/>
  <c r="N2480" i="6"/>
  <c r="D2480" i="6" s="1"/>
  <c r="A2480" i="6" s="1"/>
  <c r="N2481" i="6"/>
  <c r="D2481" i="6" s="1"/>
  <c r="A2481" i="6" s="1"/>
  <c r="N2482" i="6"/>
  <c r="D2482" i="6" s="1"/>
  <c r="A2482" i="6" s="1"/>
  <c r="N2483" i="6"/>
  <c r="N2484" i="6"/>
  <c r="N2485" i="6"/>
  <c r="D2485" i="6" s="1"/>
  <c r="A2485" i="6" s="1"/>
  <c r="N2486" i="6"/>
  <c r="N2487" i="6"/>
  <c r="N2488" i="6"/>
  <c r="D2488" i="6" s="1"/>
  <c r="A2488" i="6" s="1"/>
  <c r="N2489" i="6"/>
  <c r="D2489" i="6" s="1"/>
  <c r="A2489" i="6" s="1"/>
  <c r="N2490" i="6"/>
  <c r="D2490" i="6" s="1"/>
  <c r="A2490" i="6" s="1"/>
  <c r="N2491" i="6"/>
  <c r="N2492" i="6"/>
  <c r="N2493" i="6"/>
  <c r="D2493" i="6" s="1"/>
  <c r="A2493" i="6" s="1"/>
  <c r="N2494" i="6"/>
  <c r="N2495" i="6"/>
  <c r="N2496" i="6"/>
  <c r="D2496" i="6" s="1"/>
  <c r="A2496" i="6" s="1"/>
  <c r="N2497" i="6"/>
  <c r="D2497" i="6" s="1"/>
  <c r="A2497" i="6" s="1"/>
  <c r="N2498" i="6"/>
  <c r="D2498" i="6" s="1"/>
  <c r="A2498" i="6" s="1"/>
  <c r="N2499" i="6"/>
  <c r="N2500" i="6"/>
  <c r="N2501" i="6"/>
  <c r="D2501" i="6" s="1"/>
  <c r="A2501" i="6" s="1"/>
  <c r="N2502" i="6"/>
  <c r="N2503" i="6"/>
  <c r="N2504" i="6"/>
  <c r="D2504" i="6" s="1"/>
  <c r="A2504" i="6" s="1"/>
  <c r="N2505" i="6"/>
  <c r="D2505" i="6" s="1"/>
  <c r="A2505" i="6" s="1"/>
  <c r="N2506" i="6"/>
  <c r="D2506" i="6" s="1"/>
  <c r="A2506" i="6" s="1"/>
  <c r="N2507" i="6"/>
  <c r="N2508" i="6"/>
  <c r="N2509" i="6"/>
  <c r="D2509" i="6" s="1"/>
  <c r="A2509" i="6" s="1"/>
  <c r="N2510" i="6"/>
  <c r="N2511" i="6"/>
  <c r="N2512" i="6"/>
  <c r="D2512" i="6" s="1"/>
  <c r="A2512" i="6" s="1"/>
  <c r="N2513" i="6"/>
  <c r="D2513" i="6" s="1"/>
  <c r="A2513" i="6" s="1"/>
  <c r="N2514" i="6"/>
  <c r="D2514" i="6" s="1"/>
  <c r="A2514" i="6" s="1"/>
  <c r="N2515" i="6"/>
  <c r="N2516" i="6"/>
  <c r="N2517" i="6"/>
  <c r="D2517" i="6" s="1"/>
  <c r="A2517" i="6" s="1"/>
  <c r="N2518" i="6"/>
  <c r="N2519" i="6"/>
  <c r="N2520" i="6"/>
  <c r="D2520" i="6" s="1"/>
  <c r="A2520" i="6" s="1"/>
  <c r="N2521" i="6"/>
  <c r="D2521" i="6" s="1"/>
  <c r="A2521" i="6" s="1"/>
  <c r="N2522" i="6"/>
  <c r="D2522" i="6" s="1"/>
  <c r="A2522" i="6" s="1"/>
  <c r="N2523" i="6"/>
  <c r="N2524" i="6"/>
  <c r="N2525" i="6"/>
  <c r="D2525" i="6" s="1"/>
  <c r="A2525" i="6" s="1"/>
  <c r="N2526" i="6"/>
  <c r="N2527" i="6"/>
  <c r="N2528" i="6"/>
  <c r="D2528" i="6" s="1"/>
  <c r="A2528" i="6" s="1"/>
  <c r="N2529" i="6"/>
  <c r="D2529" i="6" s="1"/>
  <c r="A2529" i="6" s="1"/>
  <c r="N2530" i="6"/>
  <c r="D2530" i="6" s="1"/>
  <c r="A2530" i="6" s="1"/>
  <c r="N2531" i="6"/>
  <c r="N2532" i="6"/>
  <c r="N2533" i="6"/>
  <c r="N2534" i="6"/>
  <c r="N2535" i="6"/>
  <c r="N2536" i="6"/>
  <c r="N2537" i="6"/>
  <c r="D2537" i="6" s="1"/>
  <c r="A2537" i="6" s="1"/>
  <c r="N2538" i="6"/>
  <c r="D2538" i="6" s="1"/>
  <c r="A2538" i="6" s="1"/>
  <c r="N2539" i="6"/>
  <c r="N2540" i="6"/>
  <c r="N2541" i="6"/>
  <c r="D2541" i="6" s="1"/>
  <c r="A2541" i="6" s="1"/>
  <c r="N2542" i="6"/>
  <c r="N2543" i="6"/>
  <c r="N2544" i="6"/>
  <c r="D2544" i="6" s="1"/>
  <c r="A2544" i="6" s="1"/>
  <c r="N2545" i="6"/>
  <c r="D2545" i="6" s="1"/>
  <c r="A2545" i="6" s="1"/>
  <c r="N2546" i="6"/>
  <c r="D2546" i="6" s="1"/>
  <c r="A2546" i="6" s="1"/>
  <c r="N2547" i="6"/>
  <c r="N2548" i="6"/>
  <c r="N2549" i="6"/>
  <c r="D2549" i="6" s="1"/>
  <c r="A2549" i="6" s="1"/>
  <c r="N2550" i="6"/>
  <c r="N2551" i="6"/>
  <c r="N2552" i="6"/>
  <c r="N2553" i="6"/>
  <c r="D2553" i="6" s="1"/>
  <c r="A2553" i="6" s="1"/>
  <c r="N2554" i="6"/>
  <c r="D2554" i="6" s="1"/>
  <c r="A2554" i="6" s="1"/>
  <c r="N2555" i="6"/>
  <c r="N2556" i="6"/>
  <c r="N2557" i="6"/>
  <c r="D2557" i="6" s="1"/>
  <c r="A2557" i="6" s="1"/>
  <c r="N2558" i="6"/>
  <c r="N2559" i="6"/>
  <c r="N2560" i="6"/>
  <c r="D2560" i="6" s="1"/>
  <c r="A2560" i="6" s="1"/>
  <c r="N2561" i="6"/>
  <c r="D2561" i="6" s="1"/>
  <c r="A2561" i="6" s="1"/>
  <c r="N2562" i="6"/>
  <c r="D2562" i="6" s="1"/>
  <c r="A2562" i="6" s="1"/>
  <c r="N2563" i="6"/>
  <c r="N2564" i="6"/>
  <c r="N2565" i="6"/>
  <c r="D2565" i="6" s="1"/>
  <c r="A2565" i="6" s="1"/>
  <c r="N2566" i="6"/>
  <c r="N2567" i="6"/>
  <c r="N2568" i="6"/>
  <c r="D2568" i="6" s="1"/>
  <c r="A2568" i="6" s="1"/>
  <c r="N2569" i="6"/>
  <c r="D2569" i="6" s="1"/>
  <c r="A2569" i="6" s="1"/>
  <c r="N2570" i="6"/>
  <c r="D2570" i="6" s="1"/>
  <c r="A2570" i="6" s="1"/>
  <c r="N2571" i="6"/>
  <c r="N2572" i="6"/>
  <c r="N2573" i="6"/>
  <c r="D2573" i="6" s="1"/>
  <c r="A2573" i="6" s="1"/>
  <c r="N2574" i="6"/>
  <c r="N2575" i="6"/>
  <c r="N2576" i="6"/>
  <c r="N2577" i="6"/>
  <c r="D2577" i="6" s="1"/>
  <c r="A2577" i="6" s="1"/>
  <c r="N2578" i="6"/>
  <c r="D2578" i="6" s="1"/>
  <c r="A2578" i="6" s="1"/>
  <c r="N2579" i="6"/>
  <c r="N2580" i="6"/>
  <c r="N2581" i="6"/>
  <c r="D2581" i="6" s="1"/>
  <c r="A2581" i="6" s="1"/>
  <c r="N2582" i="6"/>
  <c r="N2583" i="6"/>
  <c r="N2584" i="6"/>
  <c r="D2584" i="6" s="1"/>
  <c r="A2584" i="6" s="1"/>
  <c r="N2585" i="6"/>
  <c r="D2585" i="6" s="1"/>
  <c r="A2585" i="6" s="1"/>
  <c r="N2586" i="6"/>
  <c r="D2586" i="6" s="1"/>
  <c r="A2586" i="6" s="1"/>
  <c r="N2587" i="6"/>
  <c r="N2588" i="6"/>
  <c r="N2589" i="6"/>
  <c r="D2589" i="6" s="1"/>
  <c r="A2589" i="6" s="1"/>
  <c r="N2590" i="6"/>
  <c r="N2591" i="6"/>
  <c r="N2592" i="6"/>
  <c r="D2592" i="6" s="1"/>
  <c r="A2592" i="6" s="1"/>
  <c r="N2593" i="6"/>
  <c r="D2593" i="6" s="1"/>
  <c r="A2593" i="6" s="1"/>
  <c r="N2594" i="6"/>
  <c r="D2594" i="6" s="1"/>
  <c r="A2594" i="6" s="1"/>
  <c r="N2595" i="6"/>
  <c r="N2596" i="6"/>
  <c r="N2597" i="6"/>
  <c r="D2597" i="6" s="1"/>
  <c r="A2597" i="6" s="1"/>
  <c r="N2598" i="6"/>
  <c r="N2599" i="6"/>
  <c r="N2600" i="6"/>
  <c r="D2600" i="6" s="1"/>
  <c r="A2600" i="6" s="1"/>
  <c r="N2601" i="6"/>
  <c r="D2601" i="6" s="1"/>
  <c r="A2601" i="6" s="1"/>
  <c r="N2602" i="6"/>
  <c r="D2602" i="6" s="1"/>
  <c r="A2602" i="6" s="1"/>
  <c r="N2603" i="6"/>
  <c r="N2604" i="6"/>
  <c r="N2605" i="6"/>
  <c r="D2605" i="6" s="1"/>
  <c r="A2605" i="6" s="1"/>
  <c r="N2606" i="6"/>
  <c r="N2607" i="6"/>
  <c r="N2608" i="6"/>
  <c r="D2608" i="6" s="1"/>
  <c r="A2608" i="6" s="1"/>
  <c r="N2609" i="6"/>
  <c r="D2609" i="6" s="1"/>
  <c r="A2609" i="6" s="1"/>
  <c r="N2610" i="6"/>
  <c r="D2610" i="6" s="1"/>
  <c r="A2610" i="6" s="1"/>
  <c r="N2611" i="6"/>
  <c r="N2612" i="6"/>
  <c r="N2613" i="6"/>
  <c r="D2613" i="6" s="1"/>
  <c r="A2613" i="6" s="1"/>
  <c r="N2614" i="6"/>
  <c r="N2615" i="6"/>
  <c r="N2616" i="6"/>
  <c r="D2616" i="6" s="1"/>
  <c r="A2616" i="6" s="1"/>
  <c r="N2617" i="6"/>
  <c r="D2617" i="6" s="1"/>
  <c r="A2617" i="6" s="1"/>
  <c r="N2618" i="6"/>
  <c r="D2618" i="6" s="1"/>
  <c r="A2618" i="6" s="1"/>
  <c r="N2619" i="6"/>
  <c r="N2620" i="6"/>
  <c r="N2621" i="6"/>
  <c r="D2621" i="6" s="1"/>
  <c r="A2621" i="6" s="1"/>
  <c r="N2622" i="6"/>
  <c r="N2623" i="6"/>
  <c r="N2624" i="6"/>
  <c r="D2624" i="6" s="1"/>
  <c r="A2624" i="6" s="1"/>
  <c r="N2625" i="6"/>
  <c r="N2626" i="6"/>
  <c r="D2626" i="6" s="1"/>
  <c r="A2626" i="6" s="1"/>
  <c r="N2627" i="6"/>
  <c r="N2628" i="6"/>
  <c r="N2629" i="6"/>
  <c r="D2629" i="6" s="1"/>
  <c r="A2629" i="6" s="1"/>
  <c r="N2630" i="6"/>
  <c r="N2631" i="6"/>
  <c r="N2632" i="6"/>
  <c r="D2632" i="6" s="1"/>
  <c r="A2632" i="6" s="1"/>
  <c r="N2633" i="6"/>
  <c r="D2633" i="6" s="1"/>
  <c r="A2633" i="6" s="1"/>
  <c r="N2634" i="6"/>
  <c r="D2634" i="6" s="1"/>
  <c r="A2634" i="6" s="1"/>
  <c r="N2635" i="6"/>
  <c r="N2636" i="6"/>
  <c r="N2637" i="6"/>
  <c r="D2637" i="6" s="1"/>
  <c r="A2637" i="6" s="1"/>
  <c r="N2638" i="6"/>
  <c r="N2639" i="6"/>
  <c r="N2640" i="6"/>
  <c r="D2640" i="6" s="1"/>
  <c r="A2640" i="6" s="1"/>
  <c r="N2641" i="6"/>
  <c r="D2641" i="6" s="1"/>
  <c r="A2641" i="6" s="1"/>
  <c r="N2642" i="6"/>
  <c r="D2642" i="6" s="1"/>
  <c r="A2642" i="6" s="1"/>
  <c r="N2643" i="6"/>
  <c r="N2644" i="6"/>
  <c r="N2645" i="6"/>
  <c r="D2645" i="6" s="1"/>
  <c r="A2645" i="6" s="1"/>
  <c r="N2646" i="6"/>
  <c r="N2647" i="6"/>
  <c r="N2648" i="6"/>
  <c r="D2648" i="6" s="1"/>
  <c r="A2648" i="6" s="1"/>
  <c r="N2649" i="6"/>
  <c r="N2650" i="6"/>
  <c r="D2650" i="6" s="1"/>
  <c r="A2650" i="6" s="1"/>
  <c r="N2651" i="6"/>
  <c r="N2652" i="6"/>
  <c r="N2653" i="6"/>
  <c r="D2653" i="6" s="1"/>
  <c r="A2653" i="6" s="1"/>
  <c r="N2654" i="6"/>
  <c r="N2655" i="6"/>
  <c r="N2656" i="6"/>
  <c r="D2656" i="6" s="1"/>
  <c r="A2656" i="6" s="1"/>
  <c r="N2657" i="6"/>
  <c r="D2657" i="6" s="1"/>
  <c r="A2657" i="6" s="1"/>
  <c r="N2658" i="6"/>
  <c r="D2658" i="6" s="1"/>
  <c r="A2658" i="6" s="1"/>
  <c r="N2659" i="6"/>
  <c r="N2660" i="6"/>
  <c r="N2661" i="6"/>
  <c r="D2661" i="6" s="1"/>
  <c r="A2661" i="6" s="1"/>
  <c r="N2662" i="6"/>
  <c r="N2663" i="6"/>
  <c r="N2664" i="6"/>
  <c r="D2664" i="6" s="1"/>
  <c r="A2664" i="6" s="1"/>
  <c r="N2665" i="6"/>
  <c r="D2665" i="6" s="1"/>
  <c r="A2665" i="6" s="1"/>
  <c r="N2666" i="6"/>
  <c r="D2666" i="6" s="1"/>
  <c r="A2666" i="6" s="1"/>
  <c r="N2667" i="6"/>
  <c r="N2668" i="6"/>
  <c r="N2669" i="6"/>
  <c r="D2669" i="6" s="1"/>
  <c r="A2669" i="6" s="1"/>
  <c r="N2670" i="6"/>
  <c r="N2671" i="6"/>
  <c r="N2672" i="6"/>
  <c r="N2673" i="6"/>
  <c r="D2673" i="6" s="1"/>
  <c r="A2673" i="6" s="1"/>
  <c r="N2674" i="6"/>
  <c r="D2674" i="6" s="1"/>
  <c r="A2674" i="6" s="1"/>
  <c r="N2675" i="6"/>
  <c r="N2676" i="6"/>
  <c r="N2677" i="6"/>
  <c r="D2677" i="6" s="1"/>
  <c r="A2677" i="6" s="1"/>
  <c r="N2678" i="6"/>
  <c r="N2679" i="6"/>
  <c r="N2680" i="6"/>
  <c r="D2680" i="6" s="1"/>
  <c r="A2680" i="6" s="1"/>
  <c r="N2681" i="6"/>
  <c r="D2681" i="6" s="1"/>
  <c r="A2681" i="6" s="1"/>
  <c r="N2682" i="6"/>
  <c r="D2682" i="6" s="1"/>
  <c r="A2682" i="6" s="1"/>
  <c r="N2683" i="6"/>
  <c r="N2684" i="6"/>
  <c r="N2685" i="6"/>
  <c r="D2685" i="6" s="1"/>
  <c r="A2685" i="6" s="1"/>
  <c r="N2686" i="6"/>
  <c r="N2687" i="6"/>
  <c r="N2688" i="6"/>
  <c r="D2688" i="6" s="1"/>
  <c r="A2688" i="6" s="1"/>
  <c r="N2689" i="6"/>
  <c r="D2689" i="6" s="1"/>
  <c r="A2689" i="6" s="1"/>
  <c r="N2690" i="6"/>
  <c r="D2690" i="6" s="1"/>
  <c r="A2690" i="6" s="1"/>
  <c r="N2691" i="6"/>
  <c r="N2692" i="6"/>
  <c r="N2693" i="6"/>
  <c r="D2693" i="6" s="1"/>
  <c r="A2693" i="6" s="1"/>
  <c r="N2694" i="6"/>
  <c r="N2695" i="6"/>
  <c r="N2696" i="6"/>
  <c r="D2696" i="6" s="1"/>
  <c r="A2696" i="6" s="1"/>
  <c r="N2697" i="6"/>
  <c r="D2697" i="6" s="1"/>
  <c r="A2697" i="6" s="1"/>
  <c r="N2698" i="6"/>
  <c r="D2698" i="6" s="1"/>
  <c r="A2698" i="6" s="1"/>
  <c r="N2699" i="6"/>
  <c r="N2700" i="6"/>
  <c r="N2701" i="6"/>
  <c r="D2701" i="6" s="1"/>
  <c r="A2701" i="6" s="1"/>
  <c r="N2702" i="6"/>
  <c r="N2703" i="6"/>
  <c r="N2704" i="6"/>
  <c r="D2704" i="6" s="1"/>
  <c r="A2704" i="6" s="1"/>
  <c r="N2705" i="6"/>
  <c r="D2705" i="6" s="1"/>
  <c r="A2705" i="6" s="1"/>
  <c r="N2706" i="6"/>
  <c r="D2706" i="6" s="1"/>
  <c r="A2706" i="6" s="1"/>
  <c r="N2707" i="6"/>
  <c r="N2708" i="6"/>
  <c r="N2709" i="6"/>
  <c r="D2709" i="6" s="1"/>
  <c r="A2709" i="6" s="1"/>
  <c r="N2710" i="6"/>
  <c r="N2711" i="6"/>
  <c r="N2712" i="6"/>
  <c r="D2712" i="6" s="1"/>
  <c r="A2712" i="6" s="1"/>
  <c r="N2713" i="6"/>
  <c r="D2713" i="6" s="1"/>
  <c r="A2713" i="6" s="1"/>
  <c r="N2714" i="6"/>
  <c r="D2714" i="6" s="1"/>
  <c r="A2714" i="6" s="1"/>
  <c r="N2715" i="6"/>
  <c r="N2716" i="6"/>
  <c r="N2717" i="6"/>
  <c r="D2717" i="6" s="1"/>
  <c r="A2717" i="6" s="1"/>
  <c r="N2718" i="6"/>
  <c r="N2719" i="6"/>
  <c r="N2720" i="6"/>
  <c r="D2720" i="6" s="1"/>
  <c r="A2720" i="6" s="1"/>
  <c r="N2721" i="6"/>
  <c r="D2721" i="6" s="1"/>
  <c r="A2721" i="6" s="1"/>
  <c r="N2722" i="6"/>
  <c r="D2722" i="6" s="1"/>
  <c r="A2722" i="6" s="1"/>
  <c r="N2723" i="6"/>
  <c r="N2724" i="6"/>
  <c r="N2725" i="6"/>
  <c r="D2725" i="6" s="1"/>
  <c r="A2725" i="6" s="1"/>
  <c r="N2726" i="6"/>
  <c r="N2727" i="6"/>
  <c r="N2728" i="6"/>
  <c r="D2728" i="6" s="1"/>
  <c r="A2728" i="6" s="1"/>
  <c r="N2729" i="6"/>
  <c r="D2729" i="6" s="1"/>
  <c r="A2729" i="6" s="1"/>
  <c r="N2730" i="6"/>
  <c r="D2730" i="6" s="1"/>
  <c r="A2730" i="6" s="1"/>
  <c r="N2731" i="6"/>
  <c r="N2732" i="6"/>
  <c r="N2733" i="6"/>
  <c r="N2734" i="6"/>
  <c r="N2735" i="6"/>
  <c r="N2736" i="6"/>
  <c r="D2736" i="6" s="1"/>
  <c r="A2736" i="6" s="1"/>
  <c r="N2737" i="6"/>
  <c r="D2737" i="6" s="1"/>
  <c r="A2737" i="6" s="1"/>
  <c r="N2738" i="6"/>
  <c r="D2738" i="6" s="1"/>
  <c r="A2738" i="6" s="1"/>
  <c r="N2739" i="6"/>
  <c r="N2740" i="6"/>
  <c r="N2741" i="6"/>
  <c r="D2741" i="6" s="1"/>
  <c r="A2741" i="6" s="1"/>
  <c r="N2742" i="6"/>
  <c r="N2743" i="6"/>
  <c r="N2744" i="6"/>
  <c r="D2744" i="6" s="1"/>
  <c r="A2744" i="6" s="1"/>
  <c r="N2745" i="6"/>
  <c r="D2745" i="6" s="1"/>
  <c r="A2745" i="6" s="1"/>
  <c r="N2746" i="6"/>
  <c r="D2746" i="6" s="1"/>
  <c r="A2746" i="6" s="1"/>
  <c r="N2747" i="6"/>
  <c r="N2748" i="6"/>
  <c r="N2749" i="6"/>
  <c r="D2749" i="6" s="1"/>
  <c r="A2749" i="6" s="1"/>
  <c r="N2750" i="6"/>
  <c r="N2751" i="6"/>
  <c r="N2752" i="6"/>
  <c r="D2752" i="6" s="1"/>
  <c r="A2752" i="6" s="1"/>
  <c r="N2753" i="6"/>
  <c r="D2753" i="6" s="1"/>
  <c r="A2753" i="6" s="1"/>
  <c r="N2754" i="6"/>
  <c r="D2754" i="6" s="1"/>
  <c r="A2754" i="6" s="1"/>
  <c r="N2755" i="6"/>
  <c r="N2756" i="6"/>
  <c r="N2757" i="6"/>
  <c r="D2757" i="6" s="1"/>
  <c r="A2757" i="6" s="1"/>
  <c r="N2758" i="6"/>
  <c r="N2759" i="6"/>
  <c r="N2760" i="6"/>
  <c r="D2760" i="6" s="1"/>
  <c r="A2760" i="6" s="1"/>
  <c r="N2761" i="6"/>
  <c r="N2762" i="6"/>
  <c r="D2762" i="6" s="1"/>
  <c r="A2762" i="6" s="1"/>
  <c r="N2763" i="6"/>
  <c r="N2764" i="6"/>
  <c r="N2765" i="6"/>
  <c r="D2765" i="6" s="1"/>
  <c r="A2765" i="6" s="1"/>
  <c r="N2766" i="6"/>
  <c r="N2767" i="6"/>
  <c r="N2768" i="6"/>
  <c r="D2768" i="6" s="1"/>
  <c r="A2768" i="6" s="1"/>
  <c r="N2769" i="6"/>
  <c r="D2769" i="6" s="1"/>
  <c r="A2769" i="6" s="1"/>
  <c r="N2770" i="6"/>
  <c r="D2770" i="6" s="1"/>
  <c r="A2770" i="6" s="1"/>
  <c r="N2771" i="6"/>
  <c r="N2772" i="6"/>
  <c r="N2773" i="6"/>
  <c r="D2773" i="6" s="1"/>
  <c r="A2773" i="6" s="1"/>
  <c r="N2774" i="6"/>
  <c r="N2775" i="6"/>
  <c r="N2776" i="6"/>
  <c r="N2777" i="6"/>
  <c r="D2777" i="6" s="1"/>
  <c r="A2777" i="6" s="1"/>
  <c r="N2778" i="6"/>
  <c r="D2778" i="6" s="1"/>
  <c r="A2778" i="6" s="1"/>
  <c r="N2779" i="6"/>
  <c r="N2780" i="6"/>
  <c r="N2781" i="6"/>
  <c r="D2781" i="6" s="1"/>
  <c r="A2781" i="6" s="1"/>
  <c r="N2782" i="6"/>
  <c r="N2783" i="6"/>
  <c r="N2784" i="6"/>
  <c r="D2784" i="6" s="1"/>
  <c r="A2784" i="6" s="1"/>
  <c r="N2785" i="6"/>
  <c r="D2785" i="6" s="1"/>
  <c r="A2785" i="6" s="1"/>
  <c r="N2786" i="6"/>
  <c r="D2786" i="6" s="1"/>
  <c r="A2786" i="6" s="1"/>
  <c r="N2787" i="6"/>
  <c r="N2788" i="6"/>
  <c r="N2789" i="6"/>
  <c r="D2789" i="6" s="1"/>
  <c r="A2789" i="6" s="1"/>
  <c r="N2790" i="6"/>
  <c r="N2791" i="6"/>
  <c r="N2792" i="6"/>
  <c r="D2792" i="6" s="1"/>
  <c r="A2792" i="6" s="1"/>
  <c r="N2793" i="6"/>
  <c r="D2793" i="6" s="1"/>
  <c r="A2793" i="6" s="1"/>
  <c r="N2794" i="6"/>
  <c r="D2794" i="6" s="1"/>
  <c r="A2794" i="6" s="1"/>
  <c r="N2795" i="6"/>
  <c r="N2796" i="6"/>
  <c r="N2797" i="6"/>
  <c r="D2797" i="6" s="1"/>
  <c r="A2797" i="6" s="1"/>
  <c r="N2798" i="6"/>
  <c r="N2799" i="6"/>
  <c r="N2800" i="6"/>
  <c r="D2800" i="6" s="1"/>
  <c r="A2800" i="6" s="1"/>
  <c r="N2801" i="6"/>
  <c r="D2801" i="6" s="1"/>
  <c r="A2801" i="6" s="1"/>
  <c r="N2802" i="6"/>
  <c r="D2802" i="6" s="1"/>
  <c r="A2802" i="6" s="1"/>
  <c r="N2803" i="6"/>
  <c r="N2804" i="6"/>
  <c r="N2805" i="6"/>
  <c r="D2805" i="6" s="1"/>
  <c r="A2805" i="6" s="1"/>
  <c r="N2806" i="6"/>
  <c r="N2807" i="6"/>
  <c r="N2808" i="6"/>
  <c r="D2808" i="6" s="1"/>
  <c r="A2808" i="6" s="1"/>
  <c r="N2809" i="6"/>
  <c r="D2809" i="6" s="1"/>
  <c r="A2809" i="6" s="1"/>
  <c r="N2810" i="6"/>
  <c r="D2810" i="6" s="1"/>
  <c r="A2810" i="6" s="1"/>
  <c r="N2811" i="6"/>
  <c r="N2812" i="6"/>
  <c r="N2813" i="6"/>
  <c r="D2813" i="6" s="1"/>
  <c r="A2813" i="6" s="1"/>
  <c r="N2814" i="6"/>
  <c r="N2815" i="6"/>
  <c r="N2816" i="6"/>
  <c r="N2817" i="6"/>
  <c r="D2817" i="6" s="1"/>
  <c r="A2817" i="6" s="1"/>
  <c r="N2818" i="6"/>
  <c r="D2818" i="6" s="1"/>
  <c r="A2818" i="6" s="1"/>
  <c r="N2819" i="6"/>
  <c r="N2820" i="6"/>
  <c r="N2821" i="6"/>
  <c r="D2821" i="6" s="1"/>
  <c r="A2821" i="6" s="1"/>
  <c r="N2822" i="6"/>
  <c r="N2823" i="6"/>
  <c r="N2824" i="6"/>
  <c r="D2824" i="6" s="1"/>
  <c r="A2824" i="6" s="1"/>
  <c r="N2825" i="6"/>
  <c r="D2825" i="6" s="1"/>
  <c r="A2825" i="6" s="1"/>
  <c r="N2826" i="6"/>
  <c r="D2826" i="6" s="1"/>
  <c r="A2826" i="6" s="1"/>
  <c r="N2827" i="6"/>
  <c r="N2828" i="6"/>
  <c r="N2829" i="6"/>
  <c r="D2829" i="6" s="1"/>
  <c r="A2829" i="6" s="1"/>
  <c r="N2830" i="6"/>
  <c r="N2831" i="6"/>
  <c r="N2832" i="6"/>
  <c r="D2832" i="6" s="1"/>
  <c r="A2832" i="6" s="1"/>
  <c r="N2833" i="6"/>
  <c r="D2833" i="6" s="1"/>
  <c r="A2833" i="6" s="1"/>
  <c r="N2834" i="6"/>
  <c r="D2834" i="6" s="1"/>
  <c r="A2834" i="6" s="1"/>
  <c r="N2835" i="6"/>
  <c r="N2836" i="6"/>
  <c r="N2837" i="6"/>
  <c r="D2837" i="6" s="1"/>
  <c r="A2837" i="6" s="1"/>
  <c r="N2838" i="6"/>
  <c r="N2839" i="6"/>
  <c r="N2840" i="6"/>
  <c r="D2840" i="6" s="1"/>
  <c r="A2840" i="6" s="1"/>
  <c r="N2841" i="6"/>
  <c r="D2841" i="6" s="1"/>
  <c r="A2841" i="6" s="1"/>
  <c r="N2842" i="6"/>
  <c r="D2842" i="6" s="1"/>
  <c r="A2842" i="6" s="1"/>
  <c r="N2843" i="6"/>
  <c r="N2844" i="6"/>
  <c r="N2845" i="6"/>
  <c r="D2845" i="6" s="1"/>
  <c r="A2845" i="6" s="1"/>
  <c r="N2846" i="6"/>
  <c r="N2847" i="6"/>
  <c r="N2848" i="6"/>
  <c r="D2848" i="6" s="1"/>
  <c r="A2848" i="6" s="1"/>
  <c r="N2849" i="6"/>
  <c r="D2849" i="6" s="1"/>
  <c r="A2849" i="6" s="1"/>
  <c r="N2850" i="6"/>
  <c r="D2850" i="6" s="1"/>
  <c r="A2850" i="6" s="1"/>
  <c r="N2851" i="6"/>
  <c r="N2852" i="6"/>
  <c r="N2853" i="6"/>
  <c r="D2853" i="6" s="1"/>
  <c r="A2853" i="6" s="1"/>
  <c r="N2854" i="6"/>
  <c r="N2855" i="6"/>
  <c r="N2856" i="6"/>
  <c r="D2856" i="6" s="1"/>
  <c r="A2856" i="6" s="1"/>
  <c r="N2857" i="6"/>
  <c r="D2857" i="6" s="1"/>
  <c r="A2857" i="6" s="1"/>
  <c r="N2858" i="6"/>
  <c r="D2858" i="6" s="1"/>
  <c r="A2858" i="6" s="1"/>
  <c r="N2859" i="6"/>
  <c r="N2860" i="6"/>
  <c r="N2861" i="6"/>
  <c r="D2861" i="6" s="1"/>
  <c r="A2861" i="6" s="1"/>
  <c r="N2862" i="6"/>
  <c r="N2863" i="6"/>
  <c r="N2864" i="6"/>
  <c r="D2864" i="6" s="1"/>
  <c r="A2864" i="6" s="1"/>
  <c r="N2865" i="6"/>
  <c r="D2865" i="6" s="1"/>
  <c r="A2865" i="6" s="1"/>
  <c r="N2866" i="6"/>
  <c r="D2866" i="6" s="1"/>
  <c r="A2866" i="6" s="1"/>
  <c r="N2867" i="6"/>
  <c r="N2868" i="6"/>
  <c r="N2869" i="6"/>
  <c r="D2869" i="6" s="1"/>
  <c r="A2869" i="6" s="1"/>
  <c r="N2870" i="6"/>
  <c r="N2871" i="6"/>
  <c r="N2872" i="6"/>
  <c r="D2872" i="6" s="1"/>
  <c r="A2872" i="6" s="1"/>
  <c r="N2873" i="6"/>
  <c r="D2873" i="6" s="1"/>
  <c r="A2873" i="6" s="1"/>
  <c r="N2874" i="6"/>
  <c r="D2874" i="6" s="1"/>
  <c r="A2874" i="6" s="1"/>
  <c r="N2875" i="6"/>
  <c r="N2876" i="6"/>
  <c r="N2877" i="6"/>
  <c r="D2877" i="6" s="1"/>
  <c r="A2877" i="6" s="1"/>
  <c r="N2878" i="6"/>
  <c r="N2879" i="6"/>
  <c r="N2880" i="6"/>
  <c r="D2880" i="6" s="1"/>
  <c r="A2880" i="6" s="1"/>
  <c r="N2881" i="6"/>
  <c r="D2881" i="6" s="1"/>
  <c r="A2881" i="6" s="1"/>
  <c r="N2882" i="6"/>
  <c r="D2882" i="6" s="1"/>
  <c r="A2882" i="6" s="1"/>
  <c r="N2883" i="6"/>
  <c r="N2884" i="6"/>
  <c r="N2885" i="6"/>
  <c r="D2885" i="6" s="1"/>
  <c r="A2885" i="6" s="1"/>
  <c r="N2886" i="6"/>
  <c r="N2887" i="6"/>
  <c r="N2888" i="6"/>
  <c r="D2888" i="6" s="1"/>
  <c r="A2888" i="6" s="1"/>
  <c r="N2889" i="6"/>
  <c r="D2889" i="6" s="1"/>
  <c r="A2889" i="6" s="1"/>
  <c r="N2890" i="6"/>
  <c r="D2890" i="6" s="1"/>
  <c r="A2890" i="6" s="1"/>
  <c r="N2891" i="6"/>
  <c r="N2892" i="6"/>
  <c r="N2893" i="6"/>
  <c r="D2893" i="6" s="1"/>
  <c r="A2893" i="6" s="1"/>
  <c r="N2894" i="6"/>
  <c r="N2895" i="6"/>
  <c r="N2896" i="6"/>
  <c r="D2896" i="6" s="1"/>
  <c r="A2896" i="6" s="1"/>
  <c r="N2897" i="6"/>
  <c r="D2897" i="6" s="1"/>
  <c r="A2897" i="6" s="1"/>
  <c r="N2898" i="6"/>
  <c r="D2898" i="6" s="1"/>
  <c r="A2898" i="6" s="1"/>
  <c r="N2899" i="6"/>
  <c r="N2900" i="6"/>
  <c r="N2901" i="6"/>
  <c r="D2901" i="6" s="1"/>
  <c r="A2901" i="6" s="1"/>
  <c r="N2902" i="6"/>
  <c r="N2903" i="6"/>
  <c r="N2904" i="6"/>
  <c r="D2904" i="6" s="1"/>
  <c r="A2904" i="6" s="1"/>
  <c r="N2905" i="6"/>
  <c r="D2905" i="6" s="1"/>
  <c r="A2905" i="6" s="1"/>
  <c r="N2906" i="6"/>
  <c r="D2906" i="6" s="1"/>
  <c r="A2906" i="6" s="1"/>
  <c r="N2907" i="6"/>
  <c r="N2908" i="6"/>
  <c r="N2909" i="6"/>
  <c r="D2909" i="6" s="1"/>
  <c r="A2909" i="6" s="1"/>
  <c r="N2910" i="6"/>
  <c r="N2911" i="6"/>
  <c r="N2912" i="6"/>
  <c r="D2912" i="6" s="1"/>
  <c r="A2912" i="6" s="1"/>
  <c r="N2913" i="6"/>
  <c r="D2913" i="6" s="1"/>
  <c r="A2913" i="6" s="1"/>
  <c r="N2914" i="6"/>
  <c r="D2914" i="6" s="1"/>
  <c r="A2914" i="6" s="1"/>
  <c r="N2915" i="6"/>
  <c r="N2916" i="6"/>
  <c r="N2917" i="6"/>
  <c r="D2917" i="6" s="1"/>
  <c r="A2917" i="6" s="1"/>
  <c r="N2918" i="6"/>
  <c r="N2919" i="6"/>
  <c r="N2920" i="6"/>
  <c r="D2920" i="6" s="1"/>
  <c r="A2920" i="6" s="1"/>
  <c r="N2921" i="6"/>
  <c r="D2921" i="6" s="1"/>
  <c r="A2921" i="6" s="1"/>
  <c r="N2922" i="6"/>
  <c r="D2922" i="6" s="1"/>
  <c r="A2922" i="6" s="1"/>
  <c r="N2923" i="6"/>
  <c r="N2924" i="6"/>
  <c r="N2925" i="6"/>
  <c r="D2925" i="6" s="1"/>
  <c r="A2925" i="6" s="1"/>
  <c r="N2926" i="6"/>
  <c r="N2927" i="6"/>
  <c r="N2928" i="6"/>
  <c r="D2928" i="6" s="1"/>
  <c r="A2928" i="6" s="1"/>
  <c r="N2929" i="6"/>
  <c r="D2929" i="6" s="1"/>
  <c r="A2929" i="6" s="1"/>
  <c r="N2930" i="6"/>
  <c r="D2930" i="6" s="1"/>
  <c r="A2930" i="6" s="1"/>
  <c r="N2931" i="6"/>
  <c r="N2932" i="6"/>
  <c r="N2933" i="6"/>
  <c r="D2933" i="6" s="1"/>
  <c r="A2933" i="6" s="1"/>
  <c r="N2934" i="6"/>
  <c r="N2935" i="6"/>
  <c r="N2936" i="6"/>
  <c r="D2936" i="6" s="1"/>
  <c r="A2936" i="6" s="1"/>
  <c r="N2937" i="6"/>
  <c r="D2937" i="6" s="1"/>
  <c r="A2937" i="6" s="1"/>
  <c r="N2938" i="6"/>
  <c r="D2938" i="6" s="1"/>
  <c r="A2938" i="6" s="1"/>
  <c r="N2939" i="6"/>
  <c r="N2940" i="6"/>
  <c r="N2941" i="6"/>
  <c r="D2941" i="6" s="1"/>
  <c r="A2941" i="6" s="1"/>
  <c r="N2942" i="6"/>
  <c r="N2943" i="6"/>
  <c r="N2944" i="6"/>
  <c r="D2944" i="6" s="1"/>
  <c r="A2944" i="6" s="1"/>
  <c r="N2945" i="6"/>
  <c r="D2945" i="6" s="1"/>
  <c r="A2945" i="6" s="1"/>
  <c r="N2946" i="6"/>
  <c r="D2946" i="6" s="1"/>
  <c r="A2946" i="6" s="1"/>
  <c r="N2947" i="6"/>
  <c r="N2948" i="6"/>
  <c r="N2949" i="6"/>
  <c r="D2949" i="6" s="1"/>
  <c r="A2949" i="6" s="1"/>
  <c r="N2950" i="6"/>
  <c r="N2951" i="6"/>
  <c r="N2952" i="6"/>
  <c r="N2953" i="6"/>
  <c r="D2953" i="6" s="1"/>
  <c r="A2953" i="6" s="1"/>
  <c r="N2954" i="6"/>
  <c r="D2954" i="6" s="1"/>
  <c r="A2954" i="6" s="1"/>
  <c r="N2955" i="6"/>
  <c r="N2956" i="6"/>
  <c r="N2957" i="6"/>
  <c r="D2957" i="6" s="1"/>
  <c r="A2957" i="6" s="1"/>
  <c r="N2958" i="6"/>
  <c r="N2959" i="6"/>
  <c r="N2960" i="6"/>
  <c r="D2960" i="6" s="1"/>
  <c r="A2960" i="6" s="1"/>
  <c r="N2961" i="6"/>
  <c r="D2961" i="6" s="1"/>
  <c r="A2961" i="6" s="1"/>
  <c r="N2962" i="6"/>
  <c r="D2962" i="6" s="1"/>
  <c r="A2962" i="6" s="1"/>
  <c r="N2963" i="6"/>
  <c r="N2964" i="6"/>
  <c r="N2965" i="6"/>
  <c r="D2965" i="6" s="1"/>
  <c r="A2965" i="6" s="1"/>
  <c r="N2966" i="6"/>
  <c r="N2967" i="6"/>
  <c r="N2968" i="6"/>
  <c r="D2968" i="6" s="1"/>
  <c r="A2968" i="6" s="1"/>
  <c r="N2969" i="6"/>
  <c r="D2969" i="6" s="1"/>
  <c r="A2969" i="6" s="1"/>
  <c r="N2970" i="6"/>
  <c r="D2970" i="6" s="1"/>
  <c r="A2970" i="6" s="1"/>
  <c r="N2971" i="6"/>
  <c r="N2972" i="6"/>
  <c r="N2973" i="6"/>
  <c r="D2973" i="6" s="1"/>
  <c r="A2973" i="6" s="1"/>
  <c r="N2974" i="6"/>
  <c r="N2975" i="6"/>
  <c r="N2976" i="6"/>
  <c r="N2977" i="6"/>
  <c r="D2977" i="6" s="1"/>
  <c r="A2977" i="6" s="1"/>
  <c r="N2978" i="6"/>
  <c r="D2978" i="6" s="1"/>
  <c r="A2978" i="6" s="1"/>
  <c r="N2979" i="6"/>
  <c r="N2980" i="6"/>
  <c r="N2981" i="6"/>
  <c r="D2981" i="6" s="1"/>
  <c r="A2981" i="6" s="1"/>
  <c r="N2982" i="6"/>
  <c r="N2983" i="6"/>
  <c r="N2984" i="6"/>
  <c r="D2984" i="6" s="1"/>
  <c r="A2984" i="6" s="1"/>
  <c r="N2985" i="6"/>
  <c r="D2985" i="6" s="1"/>
  <c r="A2985" i="6" s="1"/>
  <c r="N2986" i="6"/>
  <c r="D2986" i="6" s="1"/>
  <c r="A2986" i="6" s="1"/>
  <c r="N2987" i="6"/>
  <c r="N2988" i="6"/>
  <c r="N2989" i="6"/>
  <c r="D2989" i="6" s="1"/>
  <c r="A2989" i="6" s="1"/>
  <c r="N2990" i="6"/>
  <c r="N2991" i="6"/>
  <c r="N2992" i="6"/>
  <c r="D2992" i="6" s="1"/>
  <c r="A2992" i="6" s="1"/>
  <c r="N2993" i="6"/>
  <c r="D2993" i="6" s="1"/>
  <c r="A2993" i="6" s="1"/>
  <c r="N2994" i="6"/>
  <c r="D2994" i="6" s="1"/>
  <c r="A2994" i="6" s="1"/>
  <c r="N2995" i="6"/>
  <c r="N2996" i="6"/>
  <c r="N2997" i="6"/>
  <c r="D2997" i="6" s="1"/>
  <c r="A2997" i="6" s="1"/>
  <c r="N2998" i="6"/>
  <c r="N2999" i="6"/>
  <c r="N3000" i="6"/>
  <c r="D3000" i="6" s="1"/>
  <c r="A3000" i="6" s="1"/>
  <c r="N3001" i="6"/>
  <c r="D3001" i="6" s="1"/>
  <c r="A3001" i="6" s="1"/>
  <c r="N3002" i="6"/>
  <c r="D3002" i="6" s="1"/>
  <c r="A3002" i="6" s="1"/>
  <c r="N3003" i="6"/>
  <c r="N3004" i="6"/>
  <c r="N3005" i="6"/>
  <c r="D3005" i="6" s="1"/>
  <c r="A3005" i="6" s="1"/>
  <c r="N3006" i="6"/>
  <c r="N3007" i="6"/>
  <c r="N3008" i="6"/>
  <c r="D3008" i="6" s="1"/>
  <c r="A3008" i="6" s="1"/>
  <c r="N3009" i="6"/>
  <c r="D3009" i="6" s="1"/>
  <c r="A3009" i="6" s="1"/>
  <c r="N3010" i="6"/>
  <c r="D3010" i="6" s="1"/>
  <c r="A3010" i="6" s="1"/>
  <c r="N3011" i="6"/>
  <c r="N3012" i="6"/>
  <c r="N3013" i="6"/>
  <c r="D3013" i="6" s="1"/>
  <c r="A3013" i="6" s="1"/>
  <c r="N3014" i="6"/>
  <c r="N3015" i="6"/>
  <c r="N3016" i="6"/>
  <c r="D3016" i="6" s="1"/>
  <c r="A3016" i="6" s="1"/>
  <c r="N3017" i="6"/>
  <c r="D3017" i="6" s="1"/>
  <c r="A3017" i="6" s="1"/>
  <c r="N3018" i="6"/>
  <c r="D3018" i="6" s="1"/>
  <c r="A3018" i="6" s="1"/>
  <c r="N3019" i="6"/>
  <c r="N3020" i="6"/>
  <c r="N3021" i="6"/>
  <c r="D3021" i="6" s="1"/>
  <c r="A3021" i="6" s="1"/>
  <c r="N3022" i="6"/>
  <c r="N3023" i="6"/>
  <c r="N3024" i="6"/>
  <c r="D3024" i="6" s="1"/>
  <c r="A3024" i="6" s="1"/>
  <c r="N3025" i="6"/>
  <c r="D3025" i="6" s="1"/>
  <c r="A3025" i="6" s="1"/>
  <c r="N3026" i="6"/>
  <c r="D3026" i="6" s="1"/>
  <c r="A3026" i="6" s="1"/>
  <c r="N3027" i="6"/>
  <c r="N3028" i="6"/>
  <c r="N3029" i="6"/>
  <c r="D3029" i="6" s="1"/>
  <c r="A3029" i="6" s="1"/>
  <c r="N3030" i="6"/>
  <c r="N3031" i="6"/>
  <c r="N3032" i="6"/>
  <c r="D3032" i="6" s="1"/>
  <c r="A3032" i="6" s="1"/>
  <c r="N3033" i="6"/>
  <c r="D3033" i="6" s="1"/>
  <c r="A3033" i="6" s="1"/>
  <c r="N3034" i="6"/>
  <c r="D3034" i="6" s="1"/>
  <c r="A3034" i="6" s="1"/>
  <c r="N3035" i="6"/>
  <c r="N3036" i="6"/>
  <c r="N3037" i="6"/>
  <c r="N3038" i="6"/>
  <c r="N3039" i="6"/>
  <c r="N3040" i="6"/>
  <c r="D3040" i="6" s="1"/>
  <c r="A3040" i="6" s="1"/>
  <c r="N3041" i="6"/>
  <c r="D3041" i="6" s="1"/>
  <c r="A3041" i="6" s="1"/>
  <c r="N3042" i="6"/>
  <c r="D3042" i="6" s="1"/>
  <c r="A3042" i="6" s="1"/>
  <c r="N3043" i="6"/>
  <c r="N3044" i="6"/>
  <c r="N3045" i="6"/>
  <c r="D3045" i="6" s="1"/>
  <c r="A3045" i="6" s="1"/>
  <c r="N3046" i="6"/>
  <c r="N3047" i="6"/>
  <c r="N3048" i="6"/>
  <c r="D3048" i="6" s="1"/>
  <c r="A3048" i="6" s="1"/>
  <c r="N3049" i="6"/>
  <c r="D3049" i="6" s="1"/>
  <c r="A3049" i="6" s="1"/>
  <c r="N3050" i="6"/>
  <c r="D3050" i="6" s="1"/>
  <c r="A3050" i="6" s="1"/>
  <c r="N3051" i="6"/>
  <c r="N3052" i="6"/>
  <c r="N3053" i="6"/>
  <c r="D3053" i="6" s="1"/>
  <c r="A3053" i="6" s="1"/>
  <c r="N3054" i="6"/>
  <c r="N3055" i="6"/>
  <c r="N3056" i="6"/>
  <c r="D3056" i="6" s="1"/>
  <c r="A3056" i="6" s="1"/>
  <c r="N3057" i="6"/>
  <c r="N3058" i="6"/>
  <c r="D3058" i="6" s="1"/>
  <c r="A3058" i="6" s="1"/>
  <c r="N3059" i="6"/>
  <c r="N3060" i="6"/>
  <c r="N3061" i="6"/>
  <c r="D3061" i="6" s="1"/>
  <c r="A3061" i="6" s="1"/>
  <c r="N3062" i="6"/>
  <c r="N3063" i="6"/>
  <c r="N3064" i="6"/>
  <c r="D3064" i="6" s="1"/>
  <c r="A3064" i="6" s="1"/>
  <c r="N3065" i="6"/>
  <c r="D3065" i="6" s="1"/>
  <c r="A3065" i="6" s="1"/>
  <c r="N3066" i="6"/>
  <c r="D3066" i="6" s="1"/>
  <c r="A3066" i="6" s="1"/>
  <c r="N3067" i="6"/>
  <c r="N3068" i="6"/>
  <c r="N3069" i="6"/>
  <c r="D3069" i="6" s="1"/>
  <c r="A3069" i="6" s="1"/>
  <c r="N3070" i="6"/>
  <c r="N3071" i="6"/>
  <c r="N3072" i="6"/>
  <c r="N3073" i="6"/>
  <c r="D3073" i="6" s="1"/>
  <c r="A3073" i="6" s="1"/>
  <c r="N3074" i="6"/>
  <c r="D3074" i="6" s="1"/>
  <c r="A3074" i="6" s="1"/>
  <c r="N3075" i="6"/>
  <c r="N3076" i="6"/>
  <c r="N3077" i="6"/>
  <c r="D3077" i="6" s="1"/>
  <c r="A3077" i="6" s="1"/>
  <c r="N3078" i="6"/>
  <c r="N3079" i="6"/>
  <c r="N3080" i="6"/>
  <c r="D3080" i="6" s="1"/>
  <c r="A3080" i="6" s="1"/>
  <c r="N3081" i="6"/>
  <c r="D3081" i="6" s="1"/>
  <c r="A3081" i="6" s="1"/>
  <c r="N3082" i="6"/>
  <c r="D3082" i="6" s="1"/>
  <c r="A3082" i="6" s="1"/>
  <c r="N3083" i="6"/>
  <c r="N3084" i="6"/>
  <c r="N3085" i="6"/>
  <c r="D3085" i="6" s="1"/>
  <c r="A3085" i="6" s="1"/>
  <c r="N3086" i="6"/>
  <c r="N3087" i="6"/>
  <c r="N3088" i="6"/>
  <c r="D3088" i="6" s="1"/>
  <c r="A3088" i="6" s="1"/>
  <c r="N3089" i="6"/>
  <c r="D3089" i="6" s="1"/>
  <c r="A3089" i="6" s="1"/>
  <c r="N3090" i="6"/>
  <c r="D3090" i="6" s="1"/>
  <c r="A3090" i="6" s="1"/>
  <c r="N3091" i="6"/>
  <c r="N3092" i="6"/>
  <c r="N3093" i="6"/>
  <c r="D3093" i="6" s="1"/>
  <c r="A3093" i="6" s="1"/>
  <c r="N3094" i="6"/>
  <c r="N3095" i="6"/>
  <c r="N3096" i="6"/>
  <c r="D3096" i="6" s="1"/>
  <c r="A3096" i="6" s="1"/>
  <c r="N3097" i="6"/>
  <c r="D3097" i="6" s="1"/>
  <c r="A3097" i="6" s="1"/>
  <c r="N3098" i="6"/>
  <c r="D3098" i="6" s="1"/>
  <c r="A3098" i="6" s="1"/>
  <c r="N3099" i="6"/>
  <c r="N3100" i="6"/>
  <c r="N3101" i="6"/>
  <c r="D3101" i="6" s="1"/>
  <c r="A3101" i="6" s="1"/>
  <c r="N3102" i="6"/>
  <c r="N3103" i="6"/>
  <c r="N3104" i="6"/>
  <c r="D3104" i="6" s="1"/>
  <c r="A3104" i="6" s="1"/>
  <c r="N3105" i="6"/>
  <c r="N3106" i="6"/>
  <c r="D3106" i="6" s="1"/>
  <c r="A3106" i="6" s="1"/>
  <c r="N3107" i="6"/>
  <c r="N3108" i="6"/>
  <c r="N3109" i="6"/>
  <c r="D3109" i="6" s="1"/>
  <c r="A3109" i="6" s="1"/>
  <c r="N3110" i="6"/>
  <c r="N3111" i="6"/>
  <c r="N3112" i="6"/>
  <c r="D3112" i="6" s="1"/>
  <c r="A3112" i="6" s="1"/>
  <c r="N3113" i="6"/>
  <c r="D3113" i="6" s="1"/>
  <c r="A3113" i="6" s="1"/>
  <c r="N3114" i="6"/>
  <c r="D3114" i="6" s="1"/>
  <c r="A3114" i="6" s="1"/>
  <c r="N3115" i="6"/>
  <c r="N3116" i="6"/>
  <c r="N3117" i="6"/>
  <c r="D3117" i="6" s="1"/>
  <c r="A3117" i="6" s="1"/>
  <c r="N3118" i="6"/>
  <c r="N3119" i="6"/>
  <c r="N3120" i="6"/>
  <c r="D3120" i="6" s="1"/>
  <c r="A3120" i="6" s="1"/>
  <c r="N3121" i="6"/>
  <c r="D3121" i="6" s="1"/>
  <c r="A3121" i="6" s="1"/>
  <c r="N3122" i="6"/>
  <c r="D3122" i="6" s="1"/>
  <c r="A3122" i="6" s="1"/>
  <c r="N3123" i="6"/>
  <c r="N3124" i="6"/>
  <c r="N3125" i="6"/>
  <c r="D3125" i="6" s="1"/>
  <c r="A3125" i="6" s="1"/>
  <c r="N3126" i="6"/>
  <c r="N3127" i="6"/>
  <c r="N3128" i="6"/>
  <c r="D3128" i="6" s="1"/>
  <c r="A3128" i="6" s="1"/>
  <c r="N3129" i="6"/>
  <c r="D3129" i="6" s="1"/>
  <c r="A3129" i="6" s="1"/>
  <c r="N3130" i="6"/>
  <c r="D3130" i="6" s="1"/>
  <c r="A3130" i="6" s="1"/>
  <c r="N3131" i="6"/>
  <c r="N3132" i="6"/>
  <c r="N3133" i="6"/>
  <c r="D3133" i="6" s="1"/>
  <c r="A3133" i="6" s="1"/>
  <c r="N3134" i="6"/>
  <c r="N3135" i="6"/>
  <c r="N3136" i="6"/>
  <c r="D3136" i="6" s="1"/>
  <c r="A3136" i="6" s="1"/>
  <c r="N3137" i="6"/>
  <c r="D3137" i="6" s="1"/>
  <c r="A3137" i="6" s="1"/>
  <c r="N3138" i="6"/>
  <c r="D3138" i="6" s="1"/>
  <c r="A3138" i="6" s="1"/>
  <c r="N3139" i="6"/>
  <c r="N3140" i="6"/>
  <c r="N3141" i="6"/>
  <c r="D3141" i="6" s="1"/>
  <c r="A3141" i="6" s="1"/>
  <c r="N3142" i="6"/>
  <c r="N3143" i="6"/>
  <c r="N3144" i="6"/>
  <c r="D3144" i="6" s="1"/>
  <c r="A3144" i="6" s="1"/>
  <c r="N3145" i="6"/>
  <c r="D3145" i="6" s="1"/>
  <c r="A3145" i="6" s="1"/>
  <c r="N3146" i="6"/>
  <c r="D3146" i="6" s="1"/>
  <c r="A3146" i="6" s="1"/>
  <c r="N3147" i="6"/>
  <c r="N3148" i="6"/>
  <c r="N3149" i="6"/>
  <c r="D3149" i="6" s="1"/>
  <c r="A3149" i="6" s="1"/>
  <c r="N3150" i="6"/>
  <c r="N3151" i="6"/>
  <c r="N3152" i="6"/>
  <c r="D3152" i="6" s="1"/>
  <c r="A3152" i="6" s="1"/>
  <c r="N3153" i="6"/>
  <c r="D3153" i="6" s="1"/>
  <c r="A3153" i="6" s="1"/>
  <c r="N3154" i="6"/>
  <c r="D3154" i="6" s="1"/>
  <c r="A3154" i="6" s="1"/>
  <c r="N3155" i="6"/>
  <c r="N3156" i="6"/>
  <c r="N3157" i="6"/>
  <c r="D3157" i="6" s="1"/>
  <c r="A3157" i="6" s="1"/>
  <c r="N3158" i="6"/>
  <c r="N3159" i="6"/>
  <c r="N3160" i="6"/>
  <c r="D3160" i="6" s="1"/>
  <c r="A3160" i="6" s="1"/>
  <c r="N3161" i="6"/>
  <c r="D3161" i="6" s="1"/>
  <c r="A3161" i="6" s="1"/>
  <c r="N3162" i="6"/>
  <c r="D3162" i="6" s="1"/>
  <c r="A3162" i="6" s="1"/>
  <c r="N3163" i="6"/>
  <c r="N3164" i="6"/>
  <c r="N3165" i="6"/>
  <c r="D3165" i="6" s="1"/>
  <c r="A3165" i="6" s="1"/>
  <c r="N3166" i="6"/>
  <c r="N3167" i="6"/>
  <c r="N3168" i="6"/>
  <c r="D3168" i="6" s="1"/>
  <c r="A3168" i="6" s="1"/>
  <c r="N3169" i="6"/>
  <c r="D3169" i="6" s="1"/>
  <c r="A3169" i="6" s="1"/>
  <c r="N3170" i="6"/>
  <c r="D3170" i="6" s="1"/>
  <c r="A3170" i="6" s="1"/>
  <c r="N3171" i="6"/>
  <c r="N3172" i="6"/>
  <c r="N3173" i="6"/>
  <c r="N3174" i="6"/>
  <c r="N3175" i="6"/>
  <c r="N3176" i="6"/>
  <c r="N3177" i="6"/>
  <c r="D3177" i="6" s="1"/>
  <c r="A3177" i="6" s="1"/>
  <c r="N3178" i="6"/>
  <c r="D3178" i="6" s="1"/>
  <c r="A3178" i="6" s="1"/>
  <c r="N3179" i="6"/>
  <c r="N3180" i="6"/>
  <c r="N3181" i="6"/>
  <c r="D3181" i="6" s="1"/>
  <c r="A3181" i="6" s="1"/>
  <c r="N3182" i="6"/>
  <c r="N3183" i="6"/>
  <c r="N3184" i="6"/>
  <c r="D3184" i="6" s="1"/>
  <c r="A3184" i="6" s="1"/>
  <c r="N3185" i="6"/>
  <c r="D3185" i="6" s="1"/>
  <c r="A3185" i="6" s="1"/>
  <c r="N3186" i="6"/>
  <c r="D3186" i="6" s="1"/>
  <c r="A3186" i="6" s="1"/>
  <c r="N3187" i="6"/>
  <c r="N3188" i="6"/>
  <c r="N3189" i="6"/>
  <c r="D3189" i="6" s="1"/>
  <c r="A3189" i="6" s="1"/>
  <c r="N3190" i="6"/>
  <c r="N3191" i="6"/>
  <c r="N3192" i="6"/>
  <c r="D3192" i="6" s="1"/>
  <c r="A3192" i="6" s="1"/>
  <c r="N3193" i="6"/>
  <c r="D3193" i="6" s="1"/>
  <c r="A3193" i="6" s="1"/>
  <c r="N3194" i="6"/>
  <c r="D3194" i="6" s="1"/>
  <c r="A3194" i="6" s="1"/>
  <c r="N3195" i="6"/>
  <c r="N3196" i="6"/>
  <c r="N3197" i="6"/>
  <c r="D3197" i="6" s="1"/>
  <c r="A3197" i="6" s="1"/>
  <c r="N3198" i="6"/>
  <c r="N3199" i="6"/>
  <c r="N3200" i="6"/>
  <c r="D3200" i="6" s="1"/>
  <c r="A3200" i="6" s="1"/>
  <c r="N3201" i="6"/>
  <c r="D3201" i="6" s="1"/>
  <c r="A3201" i="6" s="1"/>
  <c r="N3202" i="6"/>
  <c r="D3202" i="6" s="1"/>
  <c r="A3202" i="6" s="1"/>
  <c r="N3203" i="6"/>
  <c r="N3204" i="6"/>
  <c r="N3205" i="6"/>
  <c r="D3205" i="6" s="1"/>
  <c r="A3205" i="6" s="1"/>
  <c r="N3206" i="6"/>
  <c r="N3207" i="6"/>
  <c r="N3208" i="6"/>
  <c r="D3208" i="6" s="1"/>
  <c r="A3208" i="6" s="1"/>
  <c r="N3209" i="6"/>
  <c r="D3209" i="6" s="1"/>
  <c r="A3209" i="6" s="1"/>
  <c r="N3210" i="6"/>
  <c r="D3210" i="6" s="1"/>
  <c r="A3210" i="6" s="1"/>
  <c r="N3211" i="6"/>
  <c r="N3212" i="6"/>
  <c r="N3213" i="6"/>
  <c r="D3213" i="6" s="1"/>
  <c r="A3213" i="6" s="1"/>
  <c r="N3214" i="6"/>
  <c r="N3215" i="6"/>
  <c r="N3216" i="6"/>
  <c r="D3216" i="6" s="1"/>
  <c r="A3216" i="6" s="1"/>
  <c r="N3217" i="6"/>
  <c r="D3217" i="6" s="1"/>
  <c r="A3217" i="6" s="1"/>
  <c r="N3218" i="6"/>
  <c r="D3218" i="6" s="1"/>
  <c r="A3218" i="6" s="1"/>
  <c r="N3219" i="6"/>
  <c r="N3220" i="6"/>
  <c r="N3221" i="6"/>
  <c r="D3221" i="6" s="1"/>
  <c r="A3221" i="6" s="1"/>
  <c r="N3222" i="6"/>
  <c r="N3223" i="6"/>
  <c r="N3224" i="6"/>
  <c r="D3224" i="6" s="1"/>
  <c r="A3224" i="6" s="1"/>
  <c r="N3225" i="6"/>
  <c r="D3225" i="6" s="1"/>
  <c r="A3225" i="6" s="1"/>
  <c r="N3226" i="6"/>
  <c r="D3226" i="6" s="1"/>
  <c r="A3226" i="6" s="1"/>
  <c r="N3227" i="6"/>
  <c r="N3228" i="6"/>
  <c r="N3229" i="6"/>
  <c r="D3229" i="6" s="1"/>
  <c r="A3229" i="6" s="1"/>
  <c r="N3230" i="6"/>
  <c r="N3231" i="6"/>
  <c r="N3232" i="6"/>
  <c r="D3232" i="6" s="1"/>
  <c r="A3232" i="6" s="1"/>
  <c r="N3233" i="6"/>
  <c r="N3234" i="6"/>
  <c r="D3234" i="6" s="1"/>
  <c r="A3234" i="6" s="1"/>
  <c r="N3235" i="6"/>
  <c r="N3236" i="6"/>
  <c r="N3237" i="6"/>
  <c r="D3237" i="6" s="1"/>
  <c r="A3237" i="6" s="1"/>
  <c r="N3238" i="6"/>
  <c r="N3239" i="6"/>
  <c r="N3240" i="6"/>
  <c r="N3241" i="6"/>
  <c r="D3241" i="6" s="1"/>
  <c r="A3241" i="6" s="1"/>
  <c r="N3242" i="6"/>
  <c r="D3242" i="6" s="1"/>
  <c r="A3242" i="6" s="1"/>
  <c r="N3243" i="6"/>
  <c r="N3244" i="6"/>
  <c r="N3245" i="6"/>
  <c r="N3246" i="6"/>
  <c r="N3247" i="6"/>
  <c r="N3248" i="6"/>
  <c r="D3248" i="6" s="1"/>
  <c r="A3248" i="6" s="1"/>
  <c r="N3249" i="6"/>
  <c r="D3249" i="6" s="1"/>
  <c r="A3249" i="6" s="1"/>
  <c r="N3250" i="6"/>
  <c r="D3250" i="6" s="1"/>
  <c r="A3250" i="6" s="1"/>
  <c r="N3251" i="6"/>
  <c r="N3252" i="6"/>
  <c r="N3253" i="6"/>
  <c r="N3254" i="6"/>
  <c r="N3255" i="6"/>
  <c r="N3256" i="6"/>
  <c r="D3256" i="6" s="1"/>
  <c r="A3256" i="6" s="1"/>
  <c r="N3257" i="6"/>
  <c r="D3257" i="6" s="1"/>
  <c r="A3257" i="6" s="1"/>
  <c r="N3258" i="6"/>
  <c r="D3258" i="6" s="1"/>
  <c r="A3258" i="6" s="1"/>
  <c r="N3259" i="6"/>
  <c r="N3260" i="6"/>
  <c r="N3261" i="6"/>
  <c r="D3261" i="6" s="1"/>
  <c r="A3261" i="6" s="1"/>
  <c r="N3262" i="6"/>
  <c r="N3263" i="6"/>
  <c r="N3264" i="6"/>
  <c r="D3264" i="6" s="1"/>
  <c r="A3264" i="6" s="1"/>
  <c r="N3265" i="6"/>
  <c r="D3265" i="6" s="1"/>
  <c r="A3265" i="6" s="1"/>
  <c r="N3266" i="6"/>
  <c r="D3266" i="6" s="1"/>
  <c r="A3266" i="6" s="1"/>
  <c r="N3267" i="6"/>
  <c r="N3268" i="6"/>
  <c r="N3269" i="6"/>
  <c r="D3269" i="6" s="1"/>
  <c r="A3269" i="6" s="1"/>
  <c r="N3270" i="6"/>
  <c r="N3271" i="6"/>
  <c r="N3272" i="6"/>
  <c r="D3272" i="6" s="1"/>
  <c r="A3272" i="6" s="1"/>
  <c r="N3273" i="6"/>
  <c r="N3274" i="6"/>
  <c r="D3274" i="6" s="1"/>
  <c r="A3274" i="6" s="1"/>
  <c r="N3275" i="6"/>
  <c r="N3276" i="6"/>
  <c r="N3277" i="6"/>
  <c r="D3277" i="6" s="1"/>
  <c r="A3277" i="6" s="1"/>
  <c r="N3278" i="6"/>
  <c r="N3279" i="6"/>
  <c r="N3280" i="6"/>
  <c r="N3281" i="6"/>
  <c r="D3281" i="6" s="1"/>
  <c r="A3281" i="6" s="1"/>
  <c r="N3282" i="6"/>
  <c r="D3282" i="6" s="1"/>
  <c r="A3282" i="6" s="1"/>
  <c r="N3283" i="6"/>
  <c r="N3284" i="6"/>
  <c r="N3285" i="6"/>
  <c r="N3286" i="6"/>
  <c r="N3287" i="6"/>
  <c r="N3288" i="6"/>
  <c r="D3288" i="6" s="1"/>
  <c r="A3288" i="6" s="1"/>
  <c r="N3289" i="6"/>
  <c r="D3289" i="6" s="1"/>
  <c r="A3289" i="6" s="1"/>
  <c r="N3290" i="6"/>
  <c r="D3290" i="6" s="1"/>
  <c r="A3290" i="6" s="1"/>
  <c r="N3291" i="6"/>
  <c r="N3292" i="6"/>
  <c r="N3293" i="6"/>
  <c r="D3293" i="6" s="1"/>
  <c r="A3293" i="6" s="1"/>
  <c r="N3294" i="6"/>
  <c r="N3295" i="6"/>
  <c r="N3296" i="6"/>
  <c r="N3297" i="6"/>
  <c r="D3297" i="6" s="1"/>
  <c r="A3297" i="6" s="1"/>
  <c r="N3298" i="6"/>
  <c r="D3298" i="6" s="1"/>
  <c r="A3298" i="6" s="1"/>
  <c r="N3299" i="6"/>
  <c r="N3300" i="6"/>
  <c r="N3301" i="6"/>
  <c r="D3301" i="6" s="1"/>
  <c r="A3301" i="6" s="1"/>
  <c r="N3302" i="6"/>
  <c r="N3303" i="6"/>
  <c r="N3304" i="6"/>
  <c r="D3304" i="6" s="1"/>
  <c r="A3304" i="6" s="1"/>
  <c r="N3305" i="6"/>
  <c r="D3305" i="6" s="1"/>
  <c r="A3305" i="6" s="1"/>
  <c r="N3306" i="6"/>
  <c r="D3306" i="6" s="1"/>
  <c r="A3306" i="6" s="1"/>
  <c r="N3307" i="6"/>
  <c r="N3308" i="6"/>
  <c r="N3309" i="6"/>
  <c r="D3309" i="6" s="1"/>
  <c r="A3309" i="6" s="1"/>
  <c r="N3310" i="6"/>
  <c r="N3311" i="6"/>
  <c r="N3312" i="6"/>
  <c r="D3312" i="6" s="1"/>
  <c r="A3312" i="6" s="1"/>
  <c r="N3313" i="6"/>
  <c r="D3313" i="6" s="1"/>
  <c r="A3313" i="6" s="1"/>
  <c r="N3314" i="6"/>
  <c r="D3314" i="6" s="1"/>
  <c r="A3314" i="6" s="1"/>
  <c r="N3315" i="6"/>
  <c r="N3316" i="6"/>
  <c r="N3317" i="6"/>
  <c r="D3317" i="6" s="1"/>
  <c r="A3317" i="6" s="1"/>
  <c r="N3318" i="6"/>
  <c r="N3319" i="6"/>
  <c r="N3320" i="6"/>
  <c r="D3320" i="6" s="1"/>
  <c r="A3320" i="6" s="1"/>
  <c r="N3321" i="6"/>
  <c r="D3321" i="6" s="1"/>
  <c r="A3321" i="6" s="1"/>
  <c r="N3322" i="6"/>
  <c r="D3322" i="6" s="1"/>
  <c r="A3322" i="6" s="1"/>
  <c r="N3323" i="6"/>
  <c r="N3324" i="6"/>
  <c r="N3325" i="6"/>
  <c r="D3325" i="6" s="1"/>
  <c r="A3325" i="6" s="1"/>
  <c r="N3326" i="6"/>
  <c r="N3327" i="6"/>
  <c r="N3328" i="6"/>
  <c r="D3328" i="6" s="1"/>
  <c r="A3328" i="6" s="1"/>
  <c r="N3329" i="6"/>
  <c r="D3329" i="6" s="1"/>
  <c r="A3329" i="6" s="1"/>
  <c r="N3330" i="6"/>
  <c r="D3330" i="6" s="1"/>
  <c r="A3330" i="6" s="1"/>
  <c r="N3331" i="6"/>
  <c r="N3332" i="6"/>
  <c r="N3333" i="6"/>
  <c r="D3333" i="6" s="1"/>
  <c r="A3333" i="6" s="1"/>
  <c r="N3334" i="6"/>
  <c r="N3335" i="6"/>
  <c r="N3336" i="6"/>
  <c r="D3336" i="6" s="1"/>
  <c r="A3336" i="6" s="1"/>
  <c r="N3337" i="6"/>
  <c r="D3337" i="6" s="1"/>
  <c r="A3337" i="6" s="1"/>
  <c r="N3338" i="6"/>
  <c r="D3338" i="6" s="1"/>
  <c r="A3338" i="6" s="1"/>
  <c r="N3339" i="6"/>
  <c r="N3340" i="6"/>
  <c r="N3341" i="6"/>
  <c r="N3342" i="6"/>
  <c r="N3343" i="6"/>
  <c r="N3344" i="6"/>
  <c r="D3344" i="6" s="1"/>
  <c r="A3344" i="6" s="1"/>
  <c r="N3345" i="6"/>
  <c r="D3345" i="6" s="1"/>
  <c r="A3345" i="6" s="1"/>
  <c r="N3346" i="6"/>
  <c r="D3346" i="6" s="1"/>
  <c r="A3346" i="6" s="1"/>
  <c r="N3347" i="6"/>
  <c r="N3348" i="6"/>
  <c r="N3349" i="6"/>
  <c r="D3349" i="6" s="1"/>
  <c r="A3349" i="6" s="1"/>
  <c r="N3350" i="6"/>
  <c r="N3351" i="6"/>
  <c r="N3352" i="6"/>
  <c r="D3352" i="6" s="1"/>
  <c r="A3352" i="6" s="1"/>
  <c r="N3353" i="6"/>
  <c r="D3353" i="6" s="1"/>
  <c r="A3353" i="6" s="1"/>
  <c r="N3354" i="6"/>
  <c r="D3354" i="6" s="1"/>
  <c r="A3354" i="6" s="1"/>
  <c r="N3355" i="6"/>
  <c r="N3356" i="6"/>
  <c r="N3357" i="6"/>
  <c r="D3357" i="6" s="1"/>
  <c r="A3357" i="6" s="1"/>
  <c r="N3358" i="6"/>
  <c r="N3359" i="6"/>
  <c r="N3360" i="6"/>
  <c r="N3361" i="6"/>
  <c r="D3361" i="6" s="1"/>
  <c r="A3361" i="6" s="1"/>
  <c r="N3362" i="6"/>
  <c r="D3362" i="6" s="1"/>
  <c r="A3362" i="6" s="1"/>
  <c r="N3363" i="6"/>
  <c r="N3364" i="6"/>
  <c r="N3365" i="6"/>
  <c r="D3365" i="6" s="1"/>
  <c r="A3365" i="6" s="1"/>
  <c r="N3366" i="6"/>
  <c r="N3367" i="6"/>
  <c r="N3368" i="6"/>
  <c r="N3369" i="6"/>
  <c r="D3369" i="6" s="1"/>
  <c r="A3369" i="6" s="1"/>
  <c r="N3370" i="6"/>
  <c r="D3370" i="6" s="1"/>
  <c r="A3370" i="6" s="1"/>
  <c r="N3371" i="6"/>
  <c r="N3372" i="6"/>
  <c r="N3373" i="6"/>
  <c r="N3374" i="6"/>
  <c r="N3375" i="6"/>
  <c r="N3376" i="6"/>
  <c r="D3376" i="6" s="1"/>
  <c r="A3376" i="6" s="1"/>
  <c r="N3377" i="6"/>
  <c r="D3377" i="6" s="1"/>
  <c r="A3377" i="6" s="1"/>
  <c r="N3378" i="6"/>
  <c r="D3378" i="6" s="1"/>
  <c r="A3378" i="6" s="1"/>
  <c r="N3379" i="6"/>
  <c r="N3380" i="6"/>
  <c r="N3381" i="6"/>
  <c r="N3382" i="6"/>
  <c r="N3383" i="6"/>
  <c r="N3384" i="6"/>
  <c r="D3384" i="6" s="1"/>
  <c r="A3384" i="6" s="1"/>
  <c r="N3385" i="6"/>
  <c r="N3386" i="6"/>
  <c r="D3386" i="6" s="1"/>
  <c r="A3386" i="6" s="1"/>
  <c r="N3387" i="6"/>
  <c r="N3388" i="6"/>
  <c r="N3389" i="6"/>
  <c r="D3389" i="6" s="1"/>
  <c r="A3389" i="6" s="1"/>
  <c r="N3390" i="6"/>
  <c r="N3391" i="6"/>
  <c r="N3392" i="6"/>
  <c r="D3392" i="6" s="1"/>
  <c r="A3392" i="6" s="1"/>
  <c r="N3393" i="6"/>
  <c r="D3393" i="6" s="1"/>
  <c r="A3393" i="6" s="1"/>
  <c r="N3394" i="6"/>
  <c r="D3394" i="6" s="1"/>
  <c r="A3394" i="6" s="1"/>
  <c r="N3395" i="6"/>
  <c r="N3396" i="6"/>
  <c r="N3397" i="6"/>
  <c r="N3398" i="6"/>
  <c r="N3399" i="6"/>
  <c r="N3400" i="6"/>
  <c r="N3401" i="6"/>
  <c r="D3401" i="6" s="1"/>
  <c r="A3401" i="6" s="1"/>
  <c r="N3402" i="6"/>
  <c r="D3402" i="6" s="1"/>
  <c r="A3402" i="6" s="1"/>
  <c r="N3403" i="6"/>
  <c r="N3404" i="6"/>
  <c r="N3405" i="6"/>
  <c r="D3405" i="6" s="1"/>
  <c r="A3405" i="6" s="1"/>
  <c r="N3406" i="6"/>
  <c r="N3407" i="6"/>
  <c r="N3408" i="6"/>
  <c r="D3408" i="6" s="1"/>
  <c r="A3408" i="6" s="1"/>
  <c r="N3409" i="6"/>
  <c r="D3409" i="6" s="1"/>
  <c r="A3409" i="6" s="1"/>
  <c r="N3410" i="6"/>
  <c r="D3410" i="6" s="1"/>
  <c r="A3410" i="6" s="1"/>
  <c r="N3411" i="6"/>
  <c r="N3412" i="6"/>
  <c r="N3413" i="6"/>
  <c r="D3413" i="6" s="1"/>
  <c r="A3413" i="6" s="1"/>
  <c r="N3414" i="6"/>
  <c r="N3415" i="6"/>
  <c r="N3416" i="6"/>
  <c r="D3416" i="6" s="1"/>
  <c r="A3416" i="6" s="1"/>
  <c r="N3417" i="6"/>
  <c r="D3417" i="6" s="1"/>
  <c r="A3417" i="6" s="1"/>
  <c r="N3418" i="6"/>
  <c r="D3418" i="6" s="1"/>
  <c r="A3418" i="6" s="1"/>
  <c r="N3419" i="6"/>
  <c r="N3420" i="6"/>
  <c r="N3421" i="6"/>
  <c r="D3421" i="6" s="1"/>
  <c r="A3421" i="6" s="1"/>
  <c r="N3422" i="6"/>
  <c r="N3423" i="6"/>
  <c r="N3424" i="6"/>
  <c r="D3424" i="6" s="1"/>
  <c r="A3424" i="6" s="1"/>
  <c r="N3425" i="6"/>
  <c r="D3425" i="6" s="1"/>
  <c r="A3425" i="6" s="1"/>
  <c r="N3426" i="6"/>
  <c r="D3426" i="6" s="1"/>
  <c r="A3426" i="6" s="1"/>
  <c r="N3427" i="6"/>
  <c r="N3428" i="6"/>
  <c r="N3429" i="6"/>
  <c r="D3429" i="6" s="1"/>
  <c r="A3429" i="6" s="1"/>
  <c r="N3430" i="6"/>
  <c r="N3431" i="6"/>
  <c r="N3432" i="6"/>
  <c r="D3432" i="6" s="1"/>
  <c r="A3432" i="6" s="1"/>
  <c r="N3433" i="6"/>
  <c r="D3433" i="6" s="1"/>
  <c r="A3433" i="6" s="1"/>
  <c r="N3434" i="6"/>
  <c r="D3434" i="6" s="1"/>
  <c r="A3434" i="6" s="1"/>
  <c r="N3435" i="6"/>
  <c r="N3436" i="6"/>
  <c r="N3437" i="6"/>
  <c r="N3438" i="6"/>
  <c r="N3439" i="6"/>
  <c r="N3440" i="6"/>
  <c r="N3441" i="6"/>
  <c r="D3441" i="6" s="1"/>
  <c r="A3441" i="6" s="1"/>
  <c r="N3442" i="6"/>
  <c r="D3442" i="6" s="1"/>
  <c r="A3442" i="6" s="1"/>
  <c r="N3443" i="6"/>
  <c r="N3444" i="6"/>
  <c r="N3445" i="6"/>
  <c r="D3445" i="6" s="1"/>
  <c r="A3445" i="6" s="1"/>
  <c r="N3446" i="6"/>
  <c r="N3447" i="6"/>
  <c r="N3448" i="6"/>
  <c r="D3448" i="6" s="1"/>
  <c r="A3448" i="6" s="1"/>
  <c r="N3449" i="6"/>
  <c r="D3449" i="6" s="1"/>
  <c r="A3449" i="6" s="1"/>
  <c r="N3450" i="6"/>
  <c r="D3450" i="6" s="1"/>
  <c r="A3450" i="6" s="1"/>
  <c r="N3451" i="6"/>
  <c r="N3452" i="6"/>
  <c r="N3453" i="6"/>
  <c r="D3453" i="6" s="1"/>
  <c r="A3453" i="6" s="1"/>
  <c r="N3454" i="6"/>
  <c r="N3455" i="6"/>
  <c r="N3456" i="6"/>
  <c r="D3456" i="6" s="1"/>
  <c r="A3456" i="6" s="1"/>
  <c r="N3457" i="6"/>
  <c r="D3457" i="6" s="1"/>
  <c r="A3457" i="6" s="1"/>
  <c r="N3458" i="6"/>
  <c r="D3458" i="6" s="1"/>
  <c r="A3458" i="6" s="1"/>
  <c r="N3459" i="6"/>
  <c r="N3460" i="6"/>
  <c r="N3461" i="6"/>
  <c r="D3461" i="6" s="1"/>
  <c r="A3461" i="6" s="1"/>
  <c r="N3462" i="6"/>
  <c r="N3463" i="6"/>
  <c r="N3464" i="6"/>
  <c r="D3464" i="6" s="1"/>
  <c r="A3464" i="6" s="1"/>
  <c r="N3465" i="6"/>
  <c r="D3465" i="6" s="1"/>
  <c r="A3465" i="6" s="1"/>
  <c r="N3466" i="6"/>
  <c r="D3466" i="6" s="1"/>
  <c r="A3466" i="6" s="1"/>
  <c r="N3467" i="6"/>
  <c r="N3468" i="6"/>
  <c r="N3469" i="6"/>
  <c r="D3469" i="6" s="1"/>
  <c r="A3469" i="6" s="1"/>
  <c r="N3470" i="6"/>
  <c r="N3471" i="6"/>
  <c r="N3472" i="6"/>
  <c r="D3472" i="6" s="1"/>
  <c r="A3472" i="6" s="1"/>
  <c r="N3473" i="6"/>
  <c r="D3473" i="6" s="1"/>
  <c r="A3473" i="6" s="1"/>
  <c r="N3474" i="6"/>
  <c r="D3474" i="6" s="1"/>
  <c r="A3474" i="6" s="1"/>
  <c r="N3475" i="6"/>
  <c r="N3476" i="6"/>
  <c r="N3477" i="6"/>
  <c r="D3477" i="6" s="1"/>
  <c r="A3477" i="6" s="1"/>
  <c r="N3478" i="6"/>
  <c r="N3479" i="6"/>
  <c r="N3480" i="6"/>
  <c r="D3480" i="6" s="1"/>
  <c r="A3480" i="6" s="1"/>
  <c r="N3481" i="6"/>
  <c r="D3481" i="6" s="1"/>
  <c r="A3481" i="6" s="1"/>
  <c r="N3482" i="6"/>
  <c r="D3482" i="6" s="1"/>
  <c r="A3482" i="6" s="1"/>
  <c r="N3483" i="6"/>
  <c r="N3484" i="6"/>
  <c r="N3485" i="6"/>
  <c r="D3485" i="6" s="1"/>
  <c r="A3485" i="6" s="1"/>
  <c r="N3486" i="6"/>
  <c r="N3487" i="6"/>
  <c r="N3488" i="6"/>
  <c r="N3489" i="6"/>
  <c r="D3489" i="6" s="1"/>
  <c r="A3489" i="6" s="1"/>
  <c r="N3490" i="6"/>
  <c r="D3490" i="6" s="1"/>
  <c r="A3490" i="6" s="1"/>
  <c r="N3491" i="6"/>
  <c r="N3492" i="6"/>
  <c r="N3493" i="6"/>
  <c r="N3494" i="6"/>
  <c r="N3495" i="6"/>
  <c r="N3496" i="6"/>
  <c r="D3496" i="6" s="1"/>
  <c r="A3496" i="6" s="1"/>
  <c r="N3497" i="6"/>
  <c r="N3498" i="6"/>
  <c r="D3498" i="6" s="1"/>
  <c r="A3498" i="6" s="1"/>
  <c r="N3499" i="6"/>
  <c r="N3500" i="6"/>
  <c r="N3501" i="6"/>
  <c r="N3502" i="6"/>
  <c r="N3503" i="6"/>
  <c r="N3504" i="6"/>
  <c r="D3504" i="6" s="1"/>
  <c r="A3504" i="6" s="1"/>
  <c r="N3505" i="6"/>
  <c r="D3505" i="6" s="1"/>
  <c r="A3505" i="6" s="1"/>
  <c r="N3506" i="6"/>
  <c r="D3506" i="6" s="1"/>
  <c r="A3506" i="6" s="1"/>
  <c r="N3507" i="6"/>
  <c r="N3508" i="6"/>
  <c r="N3509" i="6"/>
  <c r="D3509" i="6" s="1"/>
  <c r="A3509" i="6" s="1"/>
  <c r="N3510" i="6"/>
  <c r="N3511" i="6"/>
  <c r="N3512" i="6"/>
  <c r="D3512" i="6" s="1"/>
  <c r="A3512" i="6" s="1"/>
  <c r="N3513" i="6"/>
  <c r="D3513" i="6" s="1"/>
  <c r="A3513" i="6" s="1"/>
  <c r="N3514" i="6"/>
  <c r="D3514" i="6" s="1"/>
  <c r="A3514" i="6" s="1"/>
  <c r="N3515" i="6"/>
  <c r="N3516" i="6"/>
  <c r="N3517" i="6"/>
  <c r="D3517" i="6" s="1"/>
  <c r="A3517" i="6" s="1"/>
  <c r="N3518" i="6"/>
  <c r="N3519" i="6"/>
  <c r="N3520" i="6"/>
  <c r="D3520" i="6" s="1"/>
  <c r="A3520" i="6" s="1"/>
  <c r="N3521" i="6"/>
  <c r="D3521" i="6" s="1"/>
  <c r="A3521" i="6" s="1"/>
  <c r="N3522" i="6"/>
  <c r="D3522" i="6" s="1"/>
  <c r="A3522" i="6" s="1"/>
  <c r="N3523" i="6"/>
  <c r="N3524" i="6"/>
  <c r="N3525" i="6"/>
  <c r="D3525" i="6" s="1"/>
  <c r="A3525" i="6" s="1"/>
  <c r="N3526" i="6"/>
  <c r="N3527" i="6"/>
  <c r="N3528" i="6"/>
  <c r="D3528" i="6" s="1"/>
  <c r="A3528" i="6" s="1"/>
  <c r="N3529" i="6"/>
  <c r="N3530" i="6"/>
  <c r="D3530" i="6" s="1"/>
  <c r="A3530" i="6" s="1"/>
  <c r="N3531" i="6"/>
  <c r="N3532" i="6"/>
  <c r="N3533" i="6"/>
  <c r="D3533" i="6" s="1"/>
  <c r="A3533" i="6" s="1"/>
  <c r="N3534" i="6"/>
  <c r="N3535" i="6"/>
  <c r="N3536" i="6"/>
  <c r="D3536" i="6" s="1"/>
  <c r="A3536" i="6" s="1"/>
  <c r="N3537" i="6"/>
  <c r="D3537" i="6" s="1"/>
  <c r="A3537" i="6" s="1"/>
  <c r="N3538" i="6"/>
  <c r="D3538" i="6" s="1"/>
  <c r="A3538" i="6" s="1"/>
  <c r="N3539" i="6"/>
  <c r="N3540" i="6"/>
  <c r="N3541" i="6"/>
  <c r="D3541" i="6" s="1"/>
  <c r="A3541" i="6" s="1"/>
  <c r="N3542" i="6"/>
  <c r="N3543" i="6"/>
  <c r="N3544" i="6"/>
  <c r="D3544" i="6" s="1"/>
  <c r="A3544" i="6" s="1"/>
  <c r="N3545" i="6"/>
  <c r="D3545" i="6" s="1"/>
  <c r="A3545" i="6" s="1"/>
  <c r="N3546" i="6"/>
  <c r="D3546" i="6" s="1"/>
  <c r="A3546" i="6" s="1"/>
  <c r="N3547" i="6"/>
  <c r="N3548" i="6"/>
  <c r="N3549" i="6"/>
  <c r="D3549" i="6" s="1"/>
  <c r="A3549" i="6" s="1"/>
  <c r="N3550" i="6"/>
  <c r="N3551" i="6"/>
  <c r="N3552" i="6"/>
  <c r="D3552" i="6" s="1"/>
  <c r="A3552" i="6" s="1"/>
  <c r="N3553" i="6"/>
  <c r="D3553" i="6" s="1"/>
  <c r="A3553" i="6" s="1"/>
  <c r="N3554" i="6"/>
  <c r="D3554" i="6" s="1"/>
  <c r="A3554" i="6" s="1"/>
  <c r="N3555" i="6"/>
  <c r="N3556" i="6"/>
  <c r="N3557" i="6"/>
  <c r="D3557" i="6" s="1"/>
  <c r="A3557" i="6" s="1"/>
  <c r="N3558" i="6"/>
  <c r="N3559" i="6"/>
  <c r="N3560" i="6"/>
  <c r="D3560" i="6" s="1"/>
  <c r="A3560" i="6" s="1"/>
  <c r="N3561" i="6"/>
  <c r="D3561" i="6" s="1"/>
  <c r="A3561" i="6" s="1"/>
  <c r="N3562" i="6"/>
  <c r="D3562" i="6" s="1"/>
  <c r="A3562" i="6" s="1"/>
  <c r="N3563" i="6"/>
  <c r="N3564" i="6"/>
  <c r="N3565" i="6"/>
  <c r="D3565" i="6" s="1"/>
  <c r="A3565" i="6" s="1"/>
  <c r="N3566" i="6"/>
  <c r="N3567" i="6"/>
  <c r="N3568" i="6"/>
  <c r="D3568" i="6" s="1"/>
  <c r="A3568" i="6" s="1"/>
  <c r="N3569" i="6"/>
  <c r="D3569" i="6" s="1"/>
  <c r="A3569" i="6" s="1"/>
  <c r="N3570" i="6"/>
  <c r="D3570" i="6" s="1"/>
  <c r="A3570" i="6" s="1"/>
  <c r="N3571" i="6"/>
  <c r="N3572" i="6"/>
  <c r="N3573" i="6"/>
  <c r="D3573" i="6" s="1"/>
  <c r="A3573" i="6" s="1"/>
  <c r="N3574" i="6"/>
  <c r="N3575" i="6"/>
  <c r="N3576" i="6"/>
  <c r="N3577" i="6"/>
  <c r="N3578" i="6"/>
  <c r="D3578" i="6" s="1"/>
  <c r="A3578" i="6" s="1"/>
  <c r="N3579" i="6"/>
  <c r="N3580" i="6"/>
  <c r="N3581" i="6"/>
  <c r="D3581" i="6" s="1"/>
  <c r="A3581" i="6" s="1"/>
  <c r="N3582" i="6"/>
  <c r="N3583" i="6"/>
  <c r="N3584" i="6"/>
  <c r="D3584" i="6" s="1"/>
  <c r="A3584" i="6" s="1"/>
  <c r="N3585" i="6"/>
  <c r="D3585" i="6" s="1"/>
  <c r="A3585" i="6" s="1"/>
  <c r="N3586" i="6"/>
  <c r="N3587" i="6"/>
  <c r="N3588" i="6"/>
  <c r="N3589" i="6"/>
  <c r="D3589" i="6" s="1"/>
  <c r="A3589" i="6" s="1"/>
  <c r="N3590" i="6"/>
  <c r="N3591" i="6"/>
  <c r="N3592" i="6"/>
  <c r="D3592" i="6" s="1"/>
  <c r="A3592" i="6" s="1"/>
  <c r="N3593" i="6"/>
  <c r="D3593" i="6" s="1"/>
  <c r="A3593" i="6" s="1"/>
  <c r="N3594" i="6"/>
  <c r="D3594" i="6" s="1"/>
  <c r="A3594" i="6" s="1"/>
  <c r="N3595" i="6"/>
  <c r="N3596" i="6"/>
  <c r="N3597" i="6"/>
  <c r="D3597" i="6" s="1"/>
  <c r="A3597" i="6" s="1"/>
  <c r="N3598" i="6"/>
  <c r="N3599" i="6"/>
  <c r="N3600" i="6"/>
  <c r="D3600" i="6" s="1"/>
  <c r="A3600" i="6" s="1"/>
  <c r="N3601" i="6"/>
  <c r="D3601" i="6" s="1"/>
  <c r="A3601" i="6" s="1"/>
  <c r="N3602" i="6"/>
  <c r="D3602" i="6" s="1"/>
  <c r="A3602" i="6" s="1"/>
  <c r="N3603" i="6"/>
  <c r="N3604" i="6"/>
  <c r="N3605" i="6"/>
  <c r="D3605" i="6" s="1"/>
  <c r="A3605" i="6" s="1"/>
  <c r="N3606" i="6"/>
  <c r="N3607" i="6"/>
  <c r="N3608" i="6"/>
  <c r="N3609" i="6"/>
  <c r="D3609" i="6" s="1"/>
  <c r="A3609" i="6" s="1"/>
  <c r="N3610" i="6"/>
  <c r="D3610" i="6" s="1"/>
  <c r="A3610" i="6" s="1"/>
  <c r="N3611" i="6"/>
  <c r="N3612" i="6"/>
  <c r="N3613" i="6"/>
  <c r="D3613" i="6" s="1"/>
  <c r="A3613" i="6" s="1"/>
  <c r="N3614" i="6"/>
  <c r="N3615" i="6"/>
  <c r="N3616" i="6"/>
  <c r="D3616" i="6" s="1"/>
  <c r="A3616" i="6" s="1"/>
  <c r="N3617" i="6"/>
  <c r="D3617" i="6" s="1"/>
  <c r="A3617" i="6" s="1"/>
  <c r="N3618" i="6"/>
  <c r="D3618" i="6" s="1"/>
  <c r="A3618" i="6" s="1"/>
  <c r="N3619" i="6"/>
  <c r="N3620" i="6"/>
  <c r="N3621" i="6"/>
  <c r="D3621" i="6" s="1"/>
  <c r="A3621" i="6" s="1"/>
  <c r="N3622" i="6"/>
  <c r="N3623" i="6"/>
  <c r="N3624" i="6"/>
  <c r="N3625" i="6"/>
  <c r="D3625" i="6" s="1"/>
  <c r="A3625" i="6" s="1"/>
  <c r="N3626" i="6"/>
  <c r="D3626" i="6" s="1"/>
  <c r="A3626" i="6" s="1"/>
  <c r="N3627" i="6"/>
  <c r="N3628" i="6"/>
  <c r="N3629" i="6"/>
  <c r="N3630" i="6"/>
  <c r="N3631" i="6"/>
  <c r="N3632" i="6"/>
  <c r="D3632" i="6" s="1"/>
  <c r="A3632" i="6" s="1"/>
  <c r="N3633" i="6"/>
  <c r="D3633" i="6" s="1"/>
  <c r="A3633" i="6" s="1"/>
  <c r="N3634" i="6"/>
  <c r="D3634" i="6" s="1"/>
  <c r="A3634" i="6" s="1"/>
  <c r="N3635" i="6"/>
  <c r="N3636" i="6"/>
  <c r="N3637" i="6"/>
  <c r="D3637" i="6" s="1"/>
  <c r="A3637" i="6" s="1"/>
  <c r="N3638" i="6"/>
  <c r="N3639" i="6"/>
  <c r="N3640" i="6"/>
  <c r="N3641" i="6"/>
  <c r="D3641" i="6" s="1"/>
  <c r="A3641" i="6" s="1"/>
  <c r="N3642" i="6"/>
  <c r="D3642" i="6" s="1"/>
  <c r="A3642" i="6" s="1"/>
  <c r="N3643" i="6"/>
  <c r="N3644" i="6"/>
  <c r="N3645" i="6"/>
  <c r="D3645" i="6" s="1"/>
  <c r="A3645" i="6" s="1"/>
  <c r="N3646" i="6"/>
  <c r="N3647" i="6"/>
  <c r="N3648" i="6"/>
  <c r="D3648" i="6" s="1"/>
  <c r="A3648" i="6" s="1"/>
  <c r="N3649" i="6"/>
  <c r="D3649" i="6" s="1"/>
  <c r="A3649" i="6" s="1"/>
  <c r="N3650" i="6"/>
  <c r="D3650" i="6" s="1"/>
  <c r="A3650" i="6" s="1"/>
  <c r="N3651" i="6"/>
  <c r="N3652" i="6"/>
  <c r="N3653" i="6"/>
  <c r="N3654" i="6"/>
  <c r="N3655" i="6"/>
  <c r="N3656" i="6"/>
  <c r="D3656" i="6" s="1"/>
  <c r="A3656" i="6" s="1"/>
  <c r="N3657" i="6"/>
  <c r="D3657" i="6" s="1"/>
  <c r="A3657" i="6" s="1"/>
  <c r="N3658" i="6"/>
  <c r="D3658" i="6" s="1"/>
  <c r="A3658" i="6" s="1"/>
  <c r="N3659" i="6"/>
  <c r="N3660" i="6"/>
  <c r="N3661" i="6"/>
  <c r="D3661" i="6" s="1"/>
  <c r="A3661" i="6" s="1"/>
  <c r="N3662" i="6"/>
  <c r="N3663" i="6"/>
  <c r="N3664" i="6"/>
  <c r="D3664" i="6" s="1"/>
  <c r="A3664" i="6" s="1"/>
  <c r="N3665" i="6"/>
  <c r="D3665" i="6" s="1"/>
  <c r="A3665" i="6" s="1"/>
  <c r="N3666" i="6"/>
  <c r="D3666" i="6" s="1"/>
  <c r="A3666" i="6" s="1"/>
  <c r="N3667" i="6"/>
  <c r="N3668" i="6"/>
  <c r="N3669" i="6"/>
  <c r="N3670" i="6"/>
  <c r="N3671" i="6"/>
  <c r="N3672" i="6"/>
  <c r="D3672" i="6" s="1"/>
  <c r="A3672" i="6" s="1"/>
  <c r="N3673" i="6"/>
  <c r="D3673" i="6" s="1"/>
  <c r="A3673" i="6" s="1"/>
  <c r="N3674" i="6"/>
  <c r="D3674" i="6" s="1"/>
  <c r="A3674" i="6" s="1"/>
  <c r="N3675" i="6"/>
  <c r="N3676" i="6"/>
  <c r="N3677" i="6"/>
  <c r="N3678" i="6"/>
  <c r="N3679" i="6"/>
  <c r="N3680" i="6"/>
  <c r="D3680" i="6" s="1"/>
  <c r="A3680" i="6" s="1"/>
  <c r="N3681" i="6"/>
  <c r="D3681" i="6" s="1"/>
  <c r="A3681" i="6" s="1"/>
  <c r="N3682" i="6"/>
  <c r="D3682" i="6" s="1"/>
  <c r="A3682" i="6" s="1"/>
  <c r="N3683" i="6"/>
  <c r="N3684" i="6"/>
  <c r="N3685" i="6"/>
  <c r="N3686" i="6"/>
  <c r="N3687" i="6"/>
  <c r="N3688" i="6"/>
  <c r="D3688" i="6" s="1"/>
  <c r="A3688" i="6" s="1"/>
  <c r="N3689" i="6"/>
  <c r="D3689" i="6" s="1"/>
  <c r="A3689" i="6" s="1"/>
  <c r="N3690" i="6"/>
  <c r="D3690" i="6" s="1"/>
  <c r="A3690" i="6" s="1"/>
  <c r="N3691" i="6"/>
  <c r="N3692" i="6"/>
  <c r="N3693" i="6"/>
  <c r="D3693" i="6" s="1"/>
  <c r="A3693" i="6" s="1"/>
  <c r="N3694" i="6"/>
  <c r="N3695" i="6"/>
  <c r="N3696" i="6"/>
  <c r="D3696" i="6" s="1"/>
  <c r="A3696" i="6" s="1"/>
  <c r="N3697" i="6"/>
  <c r="D3697" i="6" s="1"/>
  <c r="A3697" i="6" s="1"/>
  <c r="N3698" i="6"/>
  <c r="D3698" i="6" s="1"/>
  <c r="A3698" i="6" s="1"/>
  <c r="N3699" i="6"/>
  <c r="N3700" i="6"/>
  <c r="N3701" i="6"/>
  <c r="D3701" i="6" s="1"/>
  <c r="A3701" i="6" s="1"/>
  <c r="N3702" i="6"/>
  <c r="N3703" i="6"/>
  <c r="N3704" i="6"/>
  <c r="D3704" i="6" s="1"/>
  <c r="A3704" i="6" s="1"/>
  <c r="N3705" i="6"/>
  <c r="D3705" i="6" s="1"/>
  <c r="A3705" i="6" s="1"/>
  <c r="N3706" i="6"/>
  <c r="D3706" i="6" s="1"/>
  <c r="A3706" i="6" s="1"/>
  <c r="N3707" i="6"/>
  <c r="N3708" i="6"/>
  <c r="N3709" i="6"/>
  <c r="D3709" i="6" s="1"/>
  <c r="A3709" i="6" s="1"/>
  <c r="N3710" i="6"/>
  <c r="N3711" i="6"/>
  <c r="N3712" i="6"/>
  <c r="D3712" i="6" s="1"/>
  <c r="A3712" i="6" s="1"/>
  <c r="N3713" i="6"/>
  <c r="D3713" i="6" s="1"/>
  <c r="A3713" i="6" s="1"/>
  <c r="N3714" i="6"/>
  <c r="D3714" i="6" s="1"/>
  <c r="A3714" i="6" s="1"/>
  <c r="N3715" i="6"/>
  <c r="N3716" i="6"/>
  <c r="N3717" i="6"/>
  <c r="D3717" i="6" s="1"/>
  <c r="A3717" i="6" s="1"/>
  <c r="N3718" i="6"/>
  <c r="N3719" i="6"/>
  <c r="N3720" i="6"/>
  <c r="N3721" i="6"/>
  <c r="N3722" i="6"/>
  <c r="D3722" i="6" s="1"/>
  <c r="A3722" i="6" s="1"/>
  <c r="N3723" i="6"/>
  <c r="N3724" i="6"/>
  <c r="N3725" i="6"/>
  <c r="D3725" i="6" s="1"/>
  <c r="A3725" i="6" s="1"/>
  <c r="N3726" i="6"/>
  <c r="N3727" i="6"/>
  <c r="N3728" i="6"/>
  <c r="D3728" i="6" s="1"/>
  <c r="A3728" i="6" s="1"/>
  <c r="N3729" i="6"/>
  <c r="D3729" i="6" s="1"/>
  <c r="A3729" i="6" s="1"/>
  <c r="N3730" i="6"/>
  <c r="D3730" i="6" s="1"/>
  <c r="A3730" i="6" s="1"/>
  <c r="N3731" i="6"/>
  <c r="N3732" i="6"/>
  <c r="N3733" i="6"/>
  <c r="D3733" i="6" s="1"/>
  <c r="A3733" i="6" s="1"/>
  <c r="N3734" i="6"/>
  <c r="N3735" i="6"/>
  <c r="N3736" i="6"/>
  <c r="D3736" i="6" s="1"/>
  <c r="A3736" i="6" s="1"/>
  <c r="N3737" i="6"/>
  <c r="D3737" i="6" s="1"/>
  <c r="A3737" i="6" s="1"/>
  <c r="N3738" i="6"/>
  <c r="D3738" i="6" s="1"/>
  <c r="A3738" i="6" s="1"/>
  <c r="N3739" i="6"/>
  <c r="N3740" i="6"/>
  <c r="N3741" i="6"/>
  <c r="D3741" i="6" s="1"/>
  <c r="A3741" i="6" s="1"/>
  <c r="N3742" i="6"/>
  <c r="N3743" i="6"/>
  <c r="N3744" i="6"/>
  <c r="D3744" i="6" s="1"/>
  <c r="A3744" i="6" s="1"/>
  <c r="N3745" i="6"/>
  <c r="D3745" i="6" s="1"/>
  <c r="A3745" i="6" s="1"/>
  <c r="N3746" i="6"/>
  <c r="D3746" i="6" s="1"/>
  <c r="A3746" i="6" s="1"/>
  <c r="N3747" i="6"/>
  <c r="N3748" i="6"/>
  <c r="N3749" i="6"/>
  <c r="D3749" i="6" s="1"/>
  <c r="A3749" i="6" s="1"/>
  <c r="N3750" i="6"/>
  <c r="N3751" i="6"/>
  <c r="N3752" i="6"/>
  <c r="D3752" i="6" s="1"/>
  <c r="A3752" i="6" s="1"/>
  <c r="N3753" i="6"/>
  <c r="D3753" i="6" s="1"/>
  <c r="A3753" i="6" s="1"/>
  <c r="N3754" i="6"/>
  <c r="D3754" i="6" s="1"/>
  <c r="A3754" i="6" s="1"/>
  <c r="N3755" i="6"/>
  <c r="N3756" i="6"/>
  <c r="N3757" i="6"/>
  <c r="D3757" i="6" s="1"/>
  <c r="A3757" i="6" s="1"/>
  <c r="N3758" i="6"/>
  <c r="N3759" i="6"/>
  <c r="N3760" i="6"/>
  <c r="N3761" i="6"/>
  <c r="D3761" i="6" s="1"/>
  <c r="A3761" i="6" s="1"/>
  <c r="N3762" i="6"/>
  <c r="D3762" i="6" s="1"/>
  <c r="A3762" i="6" s="1"/>
  <c r="N3763" i="6"/>
  <c r="N3764" i="6"/>
  <c r="N3765" i="6"/>
  <c r="D3765" i="6" s="1"/>
  <c r="A3765" i="6" s="1"/>
  <c r="N3766" i="6"/>
  <c r="N3767" i="6"/>
  <c r="N3768" i="6"/>
  <c r="D3768" i="6" s="1"/>
  <c r="A3768" i="6" s="1"/>
  <c r="N3769" i="6"/>
  <c r="D3769" i="6" s="1"/>
  <c r="A3769" i="6" s="1"/>
  <c r="N3770" i="6"/>
  <c r="D3770" i="6" s="1"/>
  <c r="A3770" i="6" s="1"/>
  <c r="N3771" i="6"/>
  <c r="N3772" i="6"/>
  <c r="N3773" i="6"/>
  <c r="D3773" i="6" s="1"/>
  <c r="A3773" i="6" s="1"/>
  <c r="N3774" i="6"/>
  <c r="N3775" i="6"/>
  <c r="N3776" i="6"/>
  <c r="D3776" i="6" s="1"/>
  <c r="A3776" i="6" s="1"/>
  <c r="N3777" i="6"/>
  <c r="D3777" i="6" s="1"/>
  <c r="A3777" i="6" s="1"/>
  <c r="N3778" i="6"/>
  <c r="D3778" i="6" s="1"/>
  <c r="A3778" i="6" s="1"/>
  <c r="N3779" i="6"/>
  <c r="N3780" i="6"/>
  <c r="N3781" i="6"/>
  <c r="D3781" i="6" s="1"/>
  <c r="A3781" i="6" s="1"/>
  <c r="N3782" i="6"/>
  <c r="N3783" i="6"/>
  <c r="N3784" i="6"/>
  <c r="D3784" i="6" s="1"/>
  <c r="A3784" i="6" s="1"/>
  <c r="N3785" i="6"/>
  <c r="D3785" i="6" s="1"/>
  <c r="A3785" i="6" s="1"/>
  <c r="N3786" i="6"/>
  <c r="D3786" i="6" s="1"/>
  <c r="A3786" i="6" s="1"/>
  <c r="N3787" i="6"/>
  <c r="N3788" i="6"/>
  <c r="N3789" i="6"/>
  <c r="D3789" i="6" s="1"/>
  <c r="A3789" i="6" s="1"/>
  <c r="N3790" i="6"/>
  <c r="N3791" i="6"/>
  <c r="N3792" i="6"/>
  <c r="N3793" i="6"/>
  <c r="D3793" i="6" s="1"/>
  <c r="A3793" i="6" s="1"/>
  <c r="N3794" i="6"/>
  <c r="D3794" i="6" s="1"/>
  <c r="A3794" i="6" s="1"/>
  <c r="N3795" i="6"/>
  <c r="N3796" i="6"/>
  <c r="N3797" i="6"/>
  <c r="D3797" i="6" s="1"/>
  <c r="A3797" i="6" s="1"/>
  <c r="N3798" i="6"/>
  <c r="N3799" i="6"/>
  <c r="N3800" i="6"/>
  <c r="D3800" i="6" s="1"/>
  <c r="A3800" i="6" s="1"/>
  <c r="N3801" i="6"/>
  <c r="D3801" i="6" s="1"/>
  <c r="A3801" i="6" s="1"/>
  <c r="N3802" i="6"/>
  <c r="D3802" i="6" s="1"/>
  <c r="A3802" i="6" s="1"/>
  <c r="N3803" i="6"/>
  <c r="N3804" i="6"/>
  <c r="N3805" i="6"/>
  <c r="N3806" i="6"/>
  <c r="N3807" i="6"/>
  <c r="N3808" i="6"/>
  <c r="D3808" i="6" s="1"/>
  <c r="A3808" i="6" s="1"/>
  <c r="N3809" i="6"/>
  <c r="D3809" i="6" s="1"/>
  <c r="A3809" i="6" s="1"/>
  <c r="N3810" i="6"/>
  <c r="D3810" i="6" s="1"/>
  <c r="A3810" i="6" s="1"/>
  <c r="N3811" i="6"/>
  <c r="N3812" i="6"/>
  <c r="N3813" i="6"/>
  <c r="N3814" i="6"/>
  <c r="N3815" i="6"/>
  <c r="N3816" i="6"/>
  <c r="N3817" i="6"/>
  <c r="D3817" i="6" s="1"/>
  <c r="A3817" i="6" s="1"/>
  <c r="N3818" i="6"/>
  <c r="D3818" i="6" s="1"/>
  <c r="A3818" i="6" s="1"/>
  <c r="N3819" i="6"/>
  <c r="N3820" i="6"/>
  <c r="N3821" i="6"/>
  <c r="D3821" i="6" s="1"/>
  <c r="A3821" i="6" s="1"/>
  <c r="N3822" i="6"/>
  <c r="N3823" i="6"/>
  <c r="N3824" i="6"/>
  <c r="D3824" i="6" s="1"/>
  <c r="A3824" i="6" s="1"/>
  <c r="N3825" i="6"/>
  <c r="D3825" i="6" s="1"/>
  <c r="A3825" i="6" s="1"/>
  <c r="N3826" i="6"/>
  <c r="D3826" i="6" s="1"/>
  <c r="A3826" i="6" s="1"/>
  <c r="N3827" i="6"/>
  <c r="N3828" i="6"/>
  <c r="N3829" i="6"/>
  <c r="D3829" i="6" s="1"/>
  <c r="A3829" i="6" s="1"/>
  <c r="N3830" i="6"/>
  <c r="N3831" i="6"/>
  <c r="N3832" i="6"/>
  <c r="N3833" i="6"/>
  <c r="D3833" i="6" s="1"/>
  <c r="A3833" i="6" s="1"/>
  <c r="N3834" i="6"/>
  <c r="D3834" i="6" s="1"/>
  <c r="A3834" i="6" s="1"/>
  <c r="N3835" i="6"/>
  <c r="N3836" i="6"/>
  <c r="N3837" i="6"/>
  <c r="D3837" i="6" s="1"/>
  <c r="A3837" i="6" s="1"/>
  <c r="N3838" i="6"/>
  <c r="N3839" i="6"/>
  <c r="N3840" i="6"/>
  <c r="D3840" i="6" s="1"/>
  <c r="A3840" i="6" s="1"/>
  <c r="N3841" i="6"/>
  <c r="D3841" i="6" s="1"/>
  <c r="A3841" i="6" s="1"/>
  <c r="N3842" i="6"/>
  <c r="D3842" i="6" s="1"/>
  <c r="A3842" i="6" s="1"/>
  <c r="N3843" i="6"/>
  <c r="N3844" i="6"/>
  <c r="N3845" i="6"/>
  <c r="D3845" i="6" s="1"/>
  <c r="A3845" i="6" s="1"/>
  <c r="N3846" i="6"/>
  <c r="N3847" i="6"/>
  <c r="N3848" i="6"/>
  <c r="D3848" i="6" s="1"/>
  <c r="A3848" i="6" s="1"/>
  <c r="N3849" i="6"/>
  <c r="D3849" i="6" s="1"/>
  <c r="A3849" i="6" s="1"/>
  <c r="N3850" i="6"/>
  <c r="D3850" i="6" s="1"/>
  <c r="A3850" i="6" s="1"/>
  <c r="N3851" i="6"/>
  <c r="N3852" i="6"/>
  <c r="N3853" i="6"/>
  <c r="D3853" i="6" s="1"/>
  <c r="A3853" i="6" s="1"/>
  <c r="N3854" i="6"/>
  <c r="N3855" i="6"/>
  <c r="N3856" i="6"/>
  <c r="N3857" i="6"/>
  <c r="D3857" i="6" s="1"/>
  <c r="A3857" i="6" s="1"/>
  <c r="N3858" i="6"/>
  <c r="D3858" i="6" s="1"/>
  <c r="A3858" i="6" s="1"/>
  <c r="N3859" i="6"/>
  <c r="N3860" i="6"/>
  <c r="N3861" i="6"/>
  <c r="D3861" i="6" s="1"/>
  <c r="A3861" i="6" s="1"/>
  <c r="N3862" i="6"/>
  <c r="N3863" i="6"/>
  <c r="N3864" i="6"/>
  <c r="D3864" i="6" s="1"/>
  <c r="A3864" i="6" s="1"/>
  <c r="N3865" i="6"/>
  <c r="D3865" i="6" s="1"/>
  <c r="A3865" i="6" s="1"/>
  <c r="N3866" i="6"/>
  <c r="D3866" i="6" s="1"/>
  <c r="A3866" i="6" s="1"/>
  <c r="N3867" i="6"/>
  <c r="N3868" i="6"/>
  <c r="N3869" i="6"/>
  <c r="D3869" i="6" s="1"/>
  <c r="A3869" i="6" s="1"/>
  <c r="N3870" i="6"/>
  <c r="N3871" i="6"/>
  <c r="N3872" i="6"/>
  <c r="D3872" i="6" s="1"/>
  <c r="A3872" i="6" s="1"/>
  <c r="N3873" i="6"/>
  <c r="D3873" i="6" s="1"/>
  <c r="A3873" i="6" s="1"/>
  <c r="N3874" i="6"/>
  <c r="D3874" i="6" s="1"/>
  <c r="A3874" i="6" s="1"/>
  <c r="N3875" i="6"/>
  <c r="N3876" i="6"/>
  <c r="N3877" i="6"/>
  <c r="D3877" i="6" s="1"/>
  <c r="A3877" i="6" s="1"/>
  <c r="N3878" i="6"/>
  <c r="N3879" i="6"/>
  <c r="N3880" i="6"/>
  <c r="N3881" i="6"/>
  <c r="D3881" i="6" s="1"/>
  <c r="A3881" i="6" s="1"/>
  <c r="N3882" i="6"/>
  <c r="D3882" i="6" s="1"/>
  <c r="A3882" i="6" s="1"/>
  <c r="N3883" i="6"/>
  <c r="N3884" i="6"/>
  <c r="N3885" i="6"/>
  <c r="D3885" i="6" s="1"/>
  <c r="A3885" i="6" s="1"/>
  <c r="N3886" i="6"/>
  <c r="N3887" i="6"/>
  <c r="N3888" i="6"/>
  <c r="D3888" i="6" s="1"/>
  <c r="A3888" i="6" s="1"/>
  <c r="N3889" i="6"/>
  <c r="D3889" i="6" s="1"/>
  <c r="A3889" i="6" s="1"/>
  <c r="N3890" i="6"/>
  <c r="D3890" i="6" s="1"/>
  <c r="A3890" i="6" s="1"/>
  <c r="N3891" i="6"/>
  <c r="N3892" i="6"/>
  <c r="N3893" i="6"/>
  <c r="D3893" i="6" s="1"/>
  <c r="A3893" i="6" s="1"/>
  <c r="N3894" i="6"/>
  <c r="N3895" i="6"/>
  <c r="N3896" i="6"/>
  <c r="D3896" i="6" s="1"/>
  <c r="A3896" i="6" s="1"/>
  <c r="N3897" i="6"/>
  <c r="D3897" i="6" s="1"/>
  <c r="A3897" i="6" s="1"/>
  <c r="N3898" i="6"/>
  <c r="D3898" i="6" s="1"/>
  <c r="A3898" i="6" s="1"/>
  <c r="N3899" i="6"/>
  <c r="N3900" i="6"/>
  <c r="N3901" i="6"/>
  <c r="D3901" i="6" s="1"/>
  <c r="A3901" i="6" s="1"/>
  <c r="N3902" i="6"/>
  <c r="N3903" i="6"/>
  <c r="N3904" i="6"/>
  <c r="D3904" i="6" s="1"/>
  <c r="A3904" i="6" s="1"/>
  <c r="N3905" i="6"/>
  <c r="D3905" i="6" s="1"/>
  <c r="A3905" i="6" s="1"/>
  <c r="N3906" i="6"/>
  <c r="D3906" i="6" s="1"/>
  <c r="A3906" i="6" s="1"/>
  <c r="N3907" i="6"/>
  <c r="N3908" i="6"/>
  <c r="N3909" i="6"/>
  <c r="D3909" i="6" s="1"/>
  <c r="A3909" i="6" s="1"/>
  <c r="N3910" i="6"/>
  <c r="N3911" i="6"/>
  <c r="N3912" i="6"/>
  <c r="N3913" i="6"/>
  <c r="D3913" i="6" s="1"/>
  <c r="A3913" i="6" s="1"/>
  <c r="N3914" i="6"/>
  <c r="D3914" i="6" s="1"/>
  <c r="A3914" i="6" s="1"/>
  <c r="N3915" i="6"/>
  <c r="N3916" i="6"/>
  <c r="N3917" i="6"/>
  <c r="D3917" i="6" s="1"/>
  <c r="A3917" i="6" s="1"/>
  <c r="N3918" i="6"/>
  <c r="N3919" i="6"/>
  <c r="N3920" i="6"/>
  <c r="D3920" i="6" s="1"/>
  <c r="A3920" i="6" s="1"/>
  <c r="N3921" i="6"/>
  <c r="D3921" i="6" s="1"/>
  <c r="A3921" i="6" s="1"/>
  <c r="N3922" i="6"/>
  <c r="D3922" i="6" s="1"/>
  <c r="A3922" i="6" s="1"/>
  <c r="N3923" i="6"/>
  <c r="N3924" i="6"/>
  <c r="N3925" i="6"/>
  <c r="D3925" i="6" s="1"/>
  <c r="A3925" i="6" s="1"/>
  <c r="N3926" i="6"/>
  <c r="N3927" i="6"/>
  <c r="N3928" i="6"/>
  <c r="D3928" i="6" s="1"/>
  <c r="A3928" i="6" s="1"/>
  <c r="N3929" i="6"/>
  <c r="D3929" i="6" s="1"/>
  <c r="A3929" i="6" s="1"/>
  <c r="N3930" i="6"/>
  <c r="D3930" i="6" s="1"/>
  <c r="A3930" i="6" s="1"/>
  <c r="N3931" i="6"/>
  <c r="N3932" i="6"/>
  <c r="N3933" i="6"/>
  <c r="D3933" i="6" s="1"/>
  <c r="A3933" i="6" s="1"/>
  <c r="N3934" i="6"/>
  <c r="N3935" i="6"/>
  <c r="N3936" i="6"/>
  <c r="D3936" i="6" s="1"/>
  <c r="A3936" i="6" s="1"/>
  <c r="N3937" i="6"/>
  <c r="D3937" i="6" s="1"/>
  <c r="A3937" i="6" s="1"/>
  <c r="N3938" i="6"/>
  <c r="D3938" i="6" s="1"/>
  <c r="A3938" i="6" s="1"/>
  <c r="N3939" i="6"/>
  <c r="N3940" i="6"/>
  <c r="N3941" i="6"/>
  <c r="D3941" i="6" s="1"/>
  <c r="A3941" i="6" s="1"/>
  <c r="N3942" i="6"/>
  <c r="N3943" i="6"/>
  <c r="N3944" i="6"/>
  <c r="D3944" i="6" s="1"/>
  <c r="A3944" i="6" s="1"/>
  <c r="N3945" i="6"/>
  <c r="D3945" i="6" s="1"/>
  <c r="A3945" i="6" s="1"/>
  <c r="N3946" i="6"/>
  <c r="D3946" i="6" s="1"/>
  <c r="A3946" i="6" s="1"/>
  <c r="N3947" i="6"/>
  <c r="N3948" i="6"/>
  <c r="N3949" i="6"/>
  <c r="D3949" i="6" s="1"/>
  <c r="A3949" i="6" s="1"/>
  <c r="N3950" i="6"/>
  <c r="N3951" i="6"/>
  <c r="N3952" i="6"/>
  <c r="D3952" i="6" s="1"/>
  <c r="A3952" i="6" s="1"/>
  <c r="N3953" i="6"/>
  <c r="D3953" i="6" s="1"/>
  <c r="A3953" i="6" s="1"/>
  <c r="N3954" i="6"/>
  <c r="D3954" i="6" s="1"/>
  <c r="A3954" i="6" s="1"/>
  <c r="N3955" i="6"/>
  <c r="N3956" i="6"/>
  <c r="N3957" i="6"/>
  <c r="D3957" i="6" s="1"/>
  <c r="A3957" i="6" s="1"/>
  <c r="N3958" i="6"/>
  <c r="N3959" i="6"/>
  <c r="N3960" i="6"/>
  <c r="D3960" i="6" s="1"/>
  <c r="A3960" i="6" s="1"/>
  <c r="N3961" i="6"/>
  <c r="D3961" i="6" s="1"/>
  <c r="A3961" i="6" s="1"/>
  <c r="N3962" i="6"/>
  <c r="D3962" i="6" s="1"/>
  <c r="A3962" i="6" s="1"/>
  <c r="N3963" i="6"/>
  <c r="N3964" i="6"/>
  <c r="N3965" i="6"/>
  <c r="D3965" i="6" s="1"/>
  <c r="A3965" i="6" s="1"/>
  <c r="N3966" i="6"/>
  <c r="N3967" i="6"/>
  <c r="N3968" i="6"/>
  <c r="D3968" i="6" s="1"/>
  <c r="A3968" i="6" s="1"/>
  <c r="N3969" i="6"/>
  <c r="D3969" i="6" s="1"/>
  <c r="A3969" i="6" s="1"/>
  <c r="N3970" i="6"/>
  <c r="D3970" i="6" s="1"/>
  <c r="A3970" i="6" s="1"/>
  <c r="N3971" i="6"/>
  <c r="N3972" i="6"/>
  <c r="N3973" i="6"/>
  <c r="D3973" i="6" s="1"/>
  <c r="A3973" i="6" s="1"/>
  <c r="N3974" i="6"/>
  <c r="N3975" i="6"/>
  <c r="N3976" i="6"/>
  <c r="D3976" i="6" s="1"/>
  <c r="A3976" i="6" s="1"/>
  <c r="N3977" i="6"/>
  <c r="D3977" i="6" s="1"/>
  <c r="A3977" i="6" s="1"/>
  <c r="N3978" i="6"/>
  <c r="D3978" i="6" s="1"/>
  <c r="A3978" i="6" s="1"/>
  <c r="N3979" i="6"/>
  <c r="N3980" i="6"/>
  <c r="N3981" i="6"/>
  <c r="D3981" i="6" s="1"/>
  <c r="A3981" i="6" s="1"/>
  <c r="N3982" i="6"/>
  <c r="N3983" i="6"/>
  <c r="N3984" i="6"/>
  <c r="D3984" i="6" s="1"/>
  <c r="A3984" i="6" s="1"/>
  <c r="N3985" i="6"/>
  <c r="D3985" i="6" s="1"/>
  <c r="A3985" i="6" s="1"/>
  <c r="N3986" i="6"/>
  <c r="D3986" i="6" s="1"/>
  <c r="A3986" i="6" s="1"/>
  <c r="N3987" i="6"/>
  <c r="N3988" i="6"/>
  <c r="N3989" i="6"/>
  <c r="D3989" i="6" s="1"/>
  <c r="A3989" i="6" s="1"/>
  <c r="N3990" i="6"/>
  <c r="N3991" i="6"/>
  <c r="N3992" i="6"/>
  <c r="N3993" i="6"/>
  <c r="D3993" i="6" s="1"/>
  <c r="A3993" i="6" s="1"/>
  <c r="N3994" i="6"/>
  <c r="D3994" i="6" s="1"/>
  <c r="A3994" i="6" s="1"/>
  <c r="N3995" i="6"/>
  <c r="N3996" i="6"/>
  <c r="N3997" i="6"/>
  <c r="D3997" i="6" s="1"/>
  <c r="A3997" i="6" s="1"/>
  <c r="N3998" i="6"/>
  <c r="N3999" i="6"/>
  <c r="N4000" i="6"/>
  <c r="D4000" i="6" s="1"/>
  <c r="A4000" i="6" s="1"/>
  <c r="N4001" i="6"/>
  <c r="D4001" i="6" s="1"/>
  <c r="A4001" i="6" s="1"/>
  <c r="N4002" i="6"/>
  <c r="D4002" i="6" s="1"/>
  <c r="A4002" i="6" s="1"/>
  <c r="N4003" i="6"/>
  <c r="N4004" i="6"/>
  <c r="N4005" i="6"/>
  <c r="D4005" i="6" s="1"/>
  <c r="A4005" i="6" s="1"/>
  <c r="N4006" i="6"/>
  <c r="N4007" i="6"/>
  <c r="N4008" i="6"/>
  <c r="N4009" i="6"/>
  <c r="D4009" i="6" s="1"/>
  <c r="A4009" i="6" s="1"/>
  <c r="N4010" i="6"/>
  <c r="D4010" i="6" s="1"/>
  <c r="A4010" i="6" s="1"/>
  <c r="N4011" i="6"/>
  <c r="N4012" i="6"/>
  <c r="N4013" i="6"/>
  <c r="D4013" i="6" s="1"/>
  <c r="A4013" i="6" s="1"/>
  <c r="N4014" i="6"/>
  <c r="N4015" i="6"/>
  <c r="N4016" i="6"/>
  <c r="D4016" i="6" s="1"/>
  <c r="A4016" i="6" s="1"/>
  <c r="N4017" i="6"/>
  <c r="N4018" i="6"/>
  <c r="D4018" i="6" s="1"/>
  <c r="A4018" i="6" s="1"/>
  <c r="N4019" i="6"/>
  <c r="N4020" i="6"/>
  <c r="N4021" i="6"/>
  <c r="D4021" i="6" s="1"/>
  <c r="A4021" i="6" s="1"/>
  <c r="N4022" i="6"/>
  <c r="N4023" i="6"/>
  <c r="N4024" i="6"/>
  <c r="D4024" i="6" s="1"/>
  <c r="A4024" i="6" s="1"/>
  <c r="N4025" i="6"/>
  <c r="D4025" i="6" s="1"/>
  <c r="A4025" i="6" s="1"/>
  <c r="N4026" i="6"/>
  <c r="D4026" i="6" s="1"/>
  <c r="A4026" i="6" s="1"/>
  <c r="N4027" i="6"/>
  <c r="N4028" i="6"/>
  <c r="N4029" i="6"/>
  <c r="D4029" i="6" s="1"/>
  <c r="A4029" i="6" s="1"/>
  <c r="N4030" i="6"/>
  <c r="N4031" i="6"/>
  <c r="N4032" i="6"/>
  <c r="D4032" i="6" s="1"/>
  <c r="A4032" i="6" s="1"/>
  <c r="N4033" i="6"/>
  <c r="D4033" i="6" s="1"/>
  <c r="A4033" i="6" s="1"/>
  <c r="N4034" i="6"/>
  <c r="D4034" i="6" s="1"/>
  <c r="A4034" i="6" s="1"/>
  <c r="N4035" i="6"/>
  <c r="N4036" i="6"/>
  <c r="N4037" i="6"/>
  <c r="D4037" i="6" s="1"/>
  <c r="A4037" i="6" s="1"/>
  <c r="N4038" i="6"/>
  <c r="N4039" i="6"/>
  <c r="N4040" i="6"/>
  <c r="D4040" i="6" s="1"/>
  <c r="A4040" i="6" s="1"/>
  <c r="N4041" i="6"/>
  <c r="D4041" i="6" s="1"/>
  <c r="A4041" i="6" s="1"/>
  <c r="N4042" i="6"/>
  <c r="D4042" i="6" s="1"/>
  <c r="A4042" i="6" s="1"/>
  <c r="N4043" i="6"/>
  <c r="N4044" i="6"/>
  <c r="N4045" i="6"/>
  <c r="D4045" i="6" s="1"/>
  <c r="A4045" i="6" s="1"/>
  <c r="N4046" i="6"/>
  <c r="N4047" i="6"/>
  <c r="N4048" i="6"/>
  <c r="D4048" i="6" s="1"/>
  <c r="A4048" i="6" s="1"/>
  <c r="N4049" i="6"/>
  <c r="D4049" i="6" s="1"/>
  <c r="A4049" i="6" s="1"/>
  <c r="N4050" i="6"/>
  <c r="D4050" i="6" s="1"/>
  <c r="A4050" i="6" s="1"/>
  <c r="N4051" i="6"/>
  <c r="N4052" i="6"/>
  <c r="N4053" i="6"/>
  <c r="D4053" i="6" s="1"/>
  <c r="A4053" i="6" s="1"/>
  <c r="N4054" i="6"/>
  <c r="N4055" i="6"/>
  <c r="N4056" i="6"/>
  <c r="D4056" i="6" s="1"/>
  <c r="A4056" i="6" s="1"/>
  <c r="N4057" i="6"/>
  <c r="D4057" i="6" s="1"/>
  <c r="A4057" i="6" s="1"/>
  <c r="N4058" i="6"/>
  <c r="D4058" i="6" s="1"/>
  <c r="A4058" i="6" s="1"/>
  <c r="N4059" i="6"/>
  <c r="N4060" i="6"/>
  <c r="N4061" i="6"/>
  <c r="D4061" i="6" s="1"/>
  <c r="A4061" i="6" s="1"/>
  <c r="N4062" i="6"/>
  <c r="N4063" i="6"/>
  <c r="N4064" i="6"/>
  <c r="D4064" i="6" s="1"/>
  <c r="A4064" i="6" s="1"/>
  <c r="N4065" i="6"/>
  <c r="D4065" i="6" s="1"/>
  <c r="A4065" i="6" s="1"/>
  <c r="N4066" i="6"/>
  <c r="D4066" i="6" s="1"/>
  <c r="A4066" i="6" s="1"/>
  <c r="N4067" i="6"/>
  <c r="N4068" i="6"/>
  <c r="N4069" i="6"/>
  <c r="N4070" i="6"/>
  <c r="N4071" i="6"/>
  <c r="N4072" i="6"/>
  <c r="D4072" i="6" s="1"/>
  <c r="A4072" i="6" s="1"/>
  <c r="N4073" i="6"/>
  <c r="D4073" i="6" s="1"/>
  <c r="A4073" i="6" s="1"/>
  <c r="N4074" i="6"/>
  <c r="D4074" i="6" s="1"/>
  <c r="A4074" i="6" s="1"/>
  <c r="N4075" i="6"/>
  <c r="N4076" i="6"/>
  <c r="N4077" i="6"/>
  <c r="N4078" i="6"/>
  <c r="N4079" i="6"/>
  <c r="N4080" i="6"/>
  <c r="D4080" i="6" s="1"/>
  <c r="A4080" i="6" s="1"/>
  <c r="N4081" i="6"/>
  <c r="D4081" i="6" s="1"/>
  <c r="A4081" i="6" s="1"/>
  <c r="N4082" i="6"/>
  <c r="D4082" i="6" s="1"/>
  <c r="A4082" i="6" s="1"/>
  <c r="N4083" i="6"/>
  <c r="N4084" i="6"/>
  <c r="N4085" i="6"/>
  <c r="D4085" i="6" s="1"/>
  <c r="A4085" i="6" s="1"/>
  <c r="N4086" i="6"/>
  <c r="N4087" i="6"/>
  <c r="N4088" i="6"/>
  <c r="D4088" i="6" s="1"/>
  <c r="A4088" i="6" s="1"/>
  <c r="N4089" i="6"/>
  <c r="D4089" i="6" s="1"/>
  <c r="A4089" i="6" s="1"/>
  <c r="N4090" i="6"/>
  <c r="D4090" i="6" s="1"/>
  <c r="A4090" i="6" s="1"/>
  <c r="N4091" i="6"/>
  <c r="N4092" i="6"/>
  <c r="N4093" i="6"/>
  <c r="D4093" i="6" s="1"/>
  <c r="A4093" i="6" s="1"/>
  <c r="N4094" i="6"/>
  <c r="N4095" i="6"/>
  <c r="N4096" i="6"/>
  <c r="N4097" i="6"/>
  <c r="D4097" i="6" s="1"/>
  <c r="A4097" i="6" s="1"/>
  <c r="N4098" i="6"/>
  <c r="D4098" i="6" s="1"/>
  <c r="A4098" i="6" s="1"/>
  <c r="N4099" i="6"/>
  <c r="N4100" i="6"/>
  <c r="N4101" i="6"/>
  <c r="N4102" i="6"/>
  <c r="N4103" i="6"/>
  <c r="N4104" i="6"/>
  <c r="D4104" i="6" s="1"/>
  <c r="A4104" i="6" s="1"/>
  <c r="N4105" i="6"/>
  <c r="D4105" i="6" s="1"/>
  <c r="A4105" i="6" s="1"/>
  <c r="N4106" i="6"/>
  <c r="D4106" i="6" s="1"/>
  <c r="A4106" i="6" s="1"/>
  <c r="N4107" i="6"/>
  <c r="N4108" i="6"/>
  <c r="N4109" i="6"/>
  <c r="N4110" i="6"/>
  <c r="N4111" i="6"/>
  <c r="N4112" i="6"/>
  <c r="D4112" i="6" s="1"/>
  <c r="A4112" i="6" s="1"/>
  <c r="N4113" i="6"/>
  <c r="D4113" i="6" s="1"/>
  <c r="A4113" i="6" s="1"/>
  <c r="N4114" i="6"/>
  <c r="D4114" i="6" s="1"/>
  <c r="A4114" i="6" s="1"/>
  <c r="N4115" i="6"/>
  <c r="N4116" i="6"/>
  <c r="N4117" i="6"/>
  <c r="D4117" i="6" s="1"/>
  <c r="A4117" i="6" s="1"/>
  <c r="N4118" i="6"/>
  <c r="N4119" i="6"/>
  <c r="N4120" i="6"/>
  <c r="D4120" i="6" s="1"/>
  <c r="A4120" i="6" s="1"/>
  <c r="N4121" i="6"/>
  <c r="D4121" i="6" s="1"/>
  <c r="A4121" i="6" s="1"/>
  <c r="N4122" i="6"/>
  <c r="D4122" i="6" s="1"/>
  <c r="A4122" i="6" s="1"/>
  <c r="N4123" i="6"/>
  <c r="N4124" i="6"/>
  <c r="N4125" i="6"/>
  <c r="D4125" i="6" s="1"/>
  <c r="A4125" i="6" s="1"/>
  <c r="N4126" i="6"/>
  <c r="N4127" i="6"/>
  <c r="N4128" i="6"/>
  <c r="D4128" i="6" s="1"/>
  <c r="A4128" i="6" s="1"/>
  <c r="N4129" i="6"/>
  <c r="D4129" i="6" s="1"/>
  <c r="A4129" i="6" s="1"/>
  <c r="N4130" i="6"/>
  <c r="D4130" i="6" s="1"/>
  <c r="A4130" i="6" s="1"/>
  <c r="N4131" i="6"/>
  <c r="N4132" i="6"/>
  <c r="N4133" i="6"/>
  <c r="D4133" i="6" s="1"/>
  <c r="A4133" i="6" s="1"/>
  <c r="N4134" i="6"/>
  <c r="N4135" i="6"/>
  <c r="N4136" i="6"/>
  <c r="N4137" i="6"/>
  <c r="D4137" i="6" s="1"/>
  <c r="A4137" i="6" s="1"/>
  <c r="N4138" i="6"/>
  <c r="D4138" i="6" s="1"/>
  <c r="A4138" i="6" s="1"/>
  <c r="N4139" i="6"/>
  <c r="N4140" i="6"/>
  <c r="N4141" i="6"/>
  <c r="D4141" i="6" s="1"/>
  <c r="A4141" i="6" s="1"/>
  <c r="N4142" i="6"/>
  <c r="N4143" i="6"/>
  <c r="N4144" i="6"/>
  <c r="D4144" i="6" s="1"/>
  <c r="A4144" i="6" s="1"/>
  <c r="N4145" i="6"/>
  <c r="D4145" i="6" s="1"/>
  <c r="A4145" i="6" s="1"/>
  <c r="N4146" i="6"/>
  <c r="D4146" i="6" s="1"/>
  <c r="A4146" i="6" s="1"/>
  <c r="N4147" i="6"/>
  <c r="N4148" i="6"/>
  <c r="N4149" i="6"/>
  <c r="D4149" i="6" s="1"/>
  <c r="A4149" i="6" s="1"/>
  <c r="N4150" i="6"/>
  <c r="N4151" i="6"/>
  <c r="N4152" i="6"/>
  <c r="D4152" i="6" s="1"/>
  <c r="A4152" i="6" s="1"/>
  <c r="N4153" i="6"/>
  <c r="D4153" i="6" s="1"/>
  <c r="A4153" i="6" s="1"/>
  <c r="N4154" i="6"/>
  <c r="D4154" i="6" s="1"/>
  <c r="A4154" i="6" s="1"/>
  <c r="N4155" i="6"/>
  <c r="N4156" i="6"/>
  <c r="N4157" i="6"/>
  <c r="D4157" i="6" s="1"/>
  <c r="A4157" i="6" s="1"/>
  <c r="N4158" i="6"/>
  <c r="N4159" i="6"/>
  <c r="N4160" i="6"/>
  <c r="N4161" i="6"/>
  <c r="D4161" i="6" s="1"/>
  <c r="A4161" i="6" s="1"/>
  <c r="N4162" i="6"/>
  <c r="D4162" i="6" s="1"/>
  <c r="A4162" i="6" s="1"/>
  <c r="N4163" i="6"/>
  <c r="N4164" i="6"/>
  <c r="N4165" i="6"/>
  <c r="D4165" i="6" s="1"/>
  <c r="A4165" i="6" s="1"/>
  <c r="N4166" i="6"/>
  <c r="N4167" i="6"/>
  <c r="N4168" i="6"/>
  <c r="D4168" i="6" s="1"/>
  <c r="A4168" i="6" s="1"/>
  <c r="N4169" i="6"/>
  <c r="D4169" i="6" s="1"/>
  <c r="A4169" i="6" s="1"/>
  <c r="N4170" i="6"/>
  <c r="D4170" i="6" s="1"/>
  <c r="A4170" i="6" s="1"/>
  <c r="N4171" i="6"/>
  <c r="N4172" i="6"/>
  <c r="N4173" i="6"/>
  <c r="D4173" i="6" s="1"/>
  <c r="A4173" i="6" s="1"/>
  <c r="N4174" i="6"/>
  <c r="N4175" i="6"/>
  <c r="N4176" i="6"/>
  <c r="N4177" i="6"/>
  <c r="D4177" i="6" s="1"/>
  <c r="A4177" i="6" s="1"/>
  <c r="N4178" i="6"/>
  <c r="D4178" i="6" s="1"/>
  <c r="A4178" i="6" s="1"/>
  <c r="N4179" i="6"/>
  <c r="N4180" i="6"/>
  <c r="N4181" i="6"/>
  <c r="D4181" i="6" s="1"/>
  <c r="A4181" i="6" s="1"/>
  <c r="N4182" i="6"/>
  <c r="N4183" i="6"/>
  <c r="N4184" i="6"/>
  <c r="N4185" i="6"/>
  <c r="D4185" i="6" s="1"/>
  <c r="A4185" i="6" s="1"/>
  <c r="N4186" i="6"/>
  <c r="D4186" i="6" s="1"/>
  <c r="A4186" i="6" s="1"/>
  <c r="N4187" i="6"/>
  <c r="N4188" i="6"/>
  <c r="N4189" i="6"/>
  <c r="D4189" i="6" s="1"/>
  <c r="A4189" i="6" s="1"/>
  <c r="N4190" i="6"/>
  <c r="N4191" i="6"/>
  <c r="N4192" i="6"/>
  <c r="D4192" i="6" s="1"/>
  <c r="A4192" i="6" s="1"/>
  <c r="N4193" i="6"/>
  <c r="D4193" i="6" s="1"/>
  <c r="A4193" i="6" s="1"/>
  <c r="N4194" i="6"/>
  <c r="D4194" i="6" s="1"/>
  <c r="A4194" i="6" s="1"/>
  <c r="N4195" i="6"/>
  <c r="N4196" i="6"/>
  <c r="N4197" i="6"/>
  <c r="N4198" i="6"/>
  <c r="N4199" i="6"/>
  <c r="N4200" i="6"/>
  <c r="D4200" i="6" s="1"/>
  <c r="A4200" i="6" s="1"/>
  <c r="N4201" i="6"/>
  <c r="D4201" i="6" s="1"/>
  <c r="A4201" i="6" s="1"/>
  <c r="N4202" i="6"/>
  <c r="D4202" i="6" s="1"/>
  <c r="A4202" i="6" s="1"/>
  <c r="N4203" i="6"/>
  <c r="N4204" i="6"/>
  <c r="N4205" i="6"/>
  <c r="D4205" i="6" s="1"/>
  <c r="A4205" i="6" s="1"/>
  <c r="N4206" i="6"/>
  <c r="N4207" i="6"/>
  <c r="N4208" i="6"/>
  <c r="N4209" i="6"/>
  <c r="D4209" i="6" s="1"/>
  <c r="A4209" i="6" s="1"/>
  <c r="N4210" i="6"/>
  <c r="D4210" i="6" s="1"/>
  <c r="A4210" i="6" s="1"/>
  <c r="N4211" i="6"/>
  <c r="N4212" i="6"/>
  <c r="N4213" i="6"/>
  <c r="D4213" i="6" s="1"/>
  <c r="A4213" i="6" s="1"/>
  <c r="N4214" i="6"/>
  <c r="N4215" i="6"/>
  <c r="N4216" i="6"/>
  <c r="D4216" i="6" s="1"/>
  <c r="A4216" i="6" s="1"/>
  <c r="N4217" i="6"/>
  <c r="D4217" i="6" s="1"/>
  <c r="A4217" i="6" s="1"/>
  <c r="N4218" i="6"/>
  <c r="D4218" i="6" s="1"/>
  <c r="A4218" i="6" s="1"/>
  <c r="N4219" i="6"/>
  <c r="N4220" i="6"/>
  <c r="N4221" i="6"/>
  <c r="D4221" i="6" s="1"/>
  <c r="A4221" i="6" s="1"/>
  <c r="N4222" i="6"/>
  <c r="N4223" i="6"/>
  <c r="N4224" i="6"/>
  <c r="N4225" i="6"/>
  <c r="D4225" i="6" s="1"/>
  <c r="A4225" i="6" s="1"/>
  <c r="N4226" i="6"/>
  <c r="D4226" i="6" s="1"/>
  <c r="A4226" i="6" s="1"/>
  <c r="N4227" i="6"/>
  <c r="N4228" i="6"/>
  <c r="N4229" i="6"/>
  <c r="D4229" i="6" s="1"/>
  <c r="A4229" i="6" s="1"/>
  <c r="N4230" i="6"/>
  <c r="N4231" i="6"/>
  <c r="N4232" i="6"/>
  <c r="D4232" i="6" s="1"/>
  <c r="A4232" i="6" s="1"/>
  <c r="N4233" i="6"/>
  <c r="D4233" i="6" s="1"/>
  <c r="A4233" i="6" s="1"/>
  <c r="N4234" i="6"/>
  <c r="D4234" i="6" s="1"/>
  <c r="A4234" i="6" s="1"/>
  <c r="N4235" i="6"/>
  <c r="N4236" i="6"/>
  <c r="N4237" i="6"/>
  <c r="D4237" i="6" s="1"/>
  <c r="A4237" i="6" s="1"/>
  <c r="N4238" i="6"/>
  <c r="N4239" i="6"/>
  <c r="N4240" i="6"/>
  <c r="N4241" i="6"/>
  <c r="D4241" i="6" s="1"/>
  <c r="A4241" i="6" s="1"/>
  <c r="N4242" i="6"/>
  <c r="D4242" i="6" s="1"/>
  <c r="A4242" i="6" s="1"/>
  <c r="N4243" i="6"/>
  <c r="N4244" i="6"/>
  <c r="N4245" i="6"/>
  <c r="D4245" i="6" s="1"/>
  <c r="A4245" i="6" s="1"/>
  <c r="N4246" i="6"/>
  <c r="N4247" i="6"/>
  <c r="N4248" i="6"/>
  <c r="D4248" i="6" s="1"/>
  <c r="A4248" i="6" s="1"/>
  <c r="N4249" i="6"/>
  <c r="D4249" i="6" s="1"/>
  <c r="A4249" i="6" s="1"/>
  <c r="N4250" i="6"/>
  <c r="D4250" i="6" s="1"/>
  <c r="A4250" i="6" s="1"/>
  <c r="N4251" i="6"/>
  <c r="N4252" i="6"/>
  <c r="N4253" i="6"/>
  <c r="D4253" i="6" s="1"/>
  <c r="A4253" i="6" s="1"/>
  <c r="N4254" i="6"/>
  <c r="N4255" i="6"/>
  <c r="N4256" i="6"/>
  <c r="N4257" i="6"/>
  <c r="D4257" i="6" s="1"/>
  <c r="A4257" i="6" s="1"/>
  <c r="N4258" i="6"/>
  <c r="D4258" i="6" s="1"/>
  <c r="A4258" i="6" s="1"/>
  <c r="N4259" i="6"/>
  <c r="N4260" i="6"/>
  <c r="N4261" i="6"/>
  <c r="D4261" i="6" s="1"/>
  <c r="A4261" i="6" s="1"/>
  <c r="N4262" i="6"/>
  <c r="N4263" i="6"/>
  <c r="N4264" i="6"/>
  <c r="D4264" i="6" s="1"/>
  <c r="A4264" i="6" s="1"/>
  <c r="N4265" i="6"/>
  <c r="D4265" i="6" s="1"/>
  <c r="A4265" i="6" s="1"/>
  <c r="N4266" i="6"/>
  <c r="D4266" i="6" s="1"/>
  <c r="A4266" i="6" s="1"/>
  <c r="N4267" i="6"/>
  <c r="N4268" i="6"/>
  <c r="N4269" i="6"/>
  <c r="D4269" i="6" s="1"/>
  <c r="A4269" i="6" s="1"/>
  <c r="N4270" i="6"/>
  <c r="N4271" i="6"/>
  <c r="N4272" i="6"/>
  <c r="D4272" i="6" s="1"/>
  <c r="A4272" i="6" s="1"/>
  <c r="N4273" i="6"/>
  <c r="D4273" i="6" s="1"/>
  <c r="A4273" i="6" s="1"/>
  <c r="N4274" i="6"/>
  <c r="D4274" i="6" s="1"/>
  <c r="A4274" i="6" s="1"/>
  <c r="N4275" i="6"/>
  <c r="N4276" i="6"/>
  <c r="N4277" i="6"/>
  <c r="D4277" i="6" s="1"/>
  <c r="A4277" i="6" s="1"/>
  <c r="N4278" i="6"/>
  <c r="N4279" i="6"/>
  <c r="N4280" i="6"/>
  <c r="D4280" i="6" s="1"/>
  <c r="A4280" i="6" s="1"/>
  <c r="N4281" i="6"/>
  <c r="D4281" i="6" s="1"/>
  <c r="A4281" i="6" s="1"/>
  <c r="N4282" i="6"/>
  <c r="D4282" i="6" s="1"/>
  <c r="A4282" i="6" s="1"/>
  <c r="N4283" i="6"/>
  <c r="N4284" i="6"/>
  <c r="N4285" i="6"/>
  <c r="D4285" i="6" s="1"/>
  <c r="A4285" i="6" s="1"/>
  <c r="N4286" i="6"/>
  <c r="N4287" i="6"/>
  <c r="N4288" i="6"/>
  <c r="D4288" i="6" s="1"/>
  <c r="A4288" i="6" s="1"/>
  <c r="N4289" i="6"/>
  <c r="D4289" i="6" s="1"/>
  <c r="A4289" i="6" s="1"/>
  <c r="N4290" i="6"/>
  <c r="D4290" i="6" s="1"/>
  <c r="A4290" i="6" s="1"/>
  <c r="N4291" i="6"/>
  <c r="N4292" i="6"/>
  <c r="N4293" i="6"/>
  <c r="D4293" i="6" s="1"/>
  <c r="A4293" i="6" s="1"/>
  <c r="N4294" i="6"/>
  <c r="N4295" i="6"/>
  <c r="N4296" i="6"/>
  <c r="D4296" i="6" s="1"/>
  <c r="A4296" i="6" s="1"/>
  <c r="N4297" i="6"/>
  <c r="D4297" i="6" s="1"/>
  <c r="A4297" i="6" s="1"/>
  <c r="N4298" i="6"/>
  <c r="D4298" i="6" s="1"/>
  <c r="A4298" i="6" s="1"/>
  <c r="N4299" i="6"/>
  <c r="N4300" i="6"/>
  <c r="N4301" i="6"/>
  <c r="N4302" i="6"/>
  <c r="N4303" i="6"/>
  <c r="N4304" i="6"/>
  <c r="D4304" i="6" s="1"/>
  <c r="A4304" i="6" s="1"/>
  <c r="N4305" i="6"/>
  <c r="D4305" i="6" s="1"/>
  <c r="A4305" i="6" s="1"/>
  <c r="N4306" i="6"/>
  <c r="D4306" i="6" s="1"/>
  <c r="A4306" i="6" s="1"/>
  <c r="N4307" i="6"/>
  <c r="N4308" i="6"/>
  <c r="N4309" i="6"/>
  <c r="D4309" i="6" s="1"/>
  <c r="A4309" i="6" s="1"/>
  <c r="N4310" i="6"/>
  <c r="N4311" i="6"/>
  <c r="N4312" i="6"/>
  <c r="N4313" i="6"/>
  <c r="N4314" i="6"/>
  <c r="D4314" i="6" s="1"/>
  <c r="A4314" i="6" s="1"/>
  <c r="N4315" i="6"/>
  <c r="N4316" i="6"/>
  <c r="N4317" i="6"/>
  <c r="D4317" i="6" s="1"/>
  <c r="A4317" i="6" s="1"/>
  <c r="N4318" i="6"/>
  <c r="N4319" i="6"/>
  <c r="N4320" i="6"/>
  <c r="D4320" i="6" s="1"/>
  <c r="A4320" i="6" s="1"/>
  <c r="N4321" i="6"/>
  <c r="D4321" i="6" s="1"/>
  <c r="A4321" i="6" s="1"/>
  <c r="N4322" i="6"/>
  <c r="D4322" i="6" s="1"/>
  <c r="A4322" i="6" s="1"/>
  <c r="N4323" i="6"/>
  <c r="N4324" i="6"/>
  <c r="N4325" i="6"/>
  <c r="D4325" i="6" s="1"/>
  <c r="A4325" i="6" s="1"/>
  <c r="N4326" i="6"/>
  <c r="N4327" i="6"/>
  <c r="N4328" i="6"/>
  <c r="D4328" i="6" s="1"/>
  <c r="A4328" i="6" s="1"/>
  <c r="N4329" i="6"/>
  <c r="D4329" i="6" s="1"/>
  <c r="A4329" i="6" s="1"/>
  <c r="N4330" i="6"/>
  <c r="D4330" i="6" s="1"/>
  <c r="A4330" i="6" s="1"/>
  <c r="N4331" i="6"/>
  <c r="N4332" i="6"/>
  <c r="N4333" i="6"/>
  <c r="D4333" i="6" s="1"/>
  <c r="A4333" i="6" s="1"/>
  <c r="N4334" i="6"/>
  <c r="N4335" i="6"/>
  <c r="N4336" i="6"/>
  <c r="D4336" i="6" s="1"/>
  <c r="A4336" i="6" s="1"/>
  <c r="N4337" i="6"/>
  <c r="D4337" i="6" s="1"/>
  <c r="A4337" i="6" s="1"/>
  <c r="N4338" i="6"/>
  <c r="D4338" i="6" s="1"/>
  <c r="A4338" i="6" s="1"/>
  <c r="N4339" i="6"/>
  <c r="N4340" i="6"/>
  <c r="N4341" i="6"/>
  <c r="D4341" i="6" s="1"/>
  <c r="A4341" i="6" s="1"/>
  <c r="N4342" i="6"/>
  <c r="N4343" i="6"/>
  <c r="N4344" i="6"/>
  <c r="D4344" i="6" s="1"/>
  <c r="A4344" i="6" s="1"/>
  <c r="N4345" i="6"/>
  <c r="D4345" i="6" s="1"/>
  <c r="A4345" i="6" s="1"/>
  <c r="N4346" i="6"/>
  <c r="D4346" i="6" s="1"/>
  <c r="A4346" i="6" s="1"/>
  <c r="N4347" i="6"/>
  <c r="N4348" i="6"/>
  <c r="N4349" i="6"/>
  <c r="D4349" i="6" s="1"/>
  <c r="A4349" i="6" s="1"/>
  <c r="N4350" i="6"/>
  <c r="N4351" i="6"/>
  <c r="N4352" i="6"/>
  <c r="D4352" i="6" s="1"/>
  <c r="A4352" i="6" s="1"/>
  <c r="N4353" i="6"/>
  <c r="D4353" i="6" s="1"/>
  <c r="A4353" i="6" s="1"/>
  <c r="N4354" i="6"/>
  <c r="D4354" i="6" s="1"/>
  <c r="A4354" i="6" s="1"/>
  <c r="N4355" i="6"/>
  <c r="N4356" i="6"/>
  <c r="N4357" i="6"/>
  <c r="D4357" i="6" s="1"/>
  <c r="A4357" i="6" s="1"/>
  <c r="N4358" i="6"/>
  <c r="N4359" i="6"/>
  <c r="N4360" i="6"/>
  <c r="N4361" i="6"/>
  <c r="D4361" i="6" s="1"/>
  <c r="A4361" i="6" s="1"/>
  <c r="N4362" i="6"/>
  <c r="D4362" i="6" s="1"/>
  <c r="A4362" i="6" s="1"/>
  <c r="N4363" i="6"/>
  <c r="N4364" i="6"/>
  <c r="N4365" i="6"/>
  <c r="D4365" i="6" s="1"/>
  <c r="A4365" i="6" s="1"/>
  <c r="N4366" i="6"/>
  <c r="N4367" i="6"/>
  <c r="N4368" i="6"/>
  <c r="D4368" i="6" s="1"/>
  <c r="A4368" i="6" s="1"/>
  <c r="N4369" i="6"/>
  <c r="D4369" i="6" s="1"/>
  <c r="A4369" i="6" s="1"/>
  <c r="N4370" i="6"/>
  <c r="D4370" i="6" s="1"/>
  <c r="A4370" i="6" s="1"/>
  <c r="N4371" i="6"/>
  <c r="N4372" i="6"/>
  <c r="N4373" i="6"/>
  <c r="D4373" i="6" s="1"/>
  <c r="A4373" i="6" s="1"/>
  <c r="N4374" i="6"/>
  <c r="N4375" i="6"/>
  <c r="N4376" i="6"/>
  <c r="N4377" i="6"/>
  <c r="D4377" i="6" s="1"/>
  <c r="A4377" i="6" s="1"/>
  <c r="N4378" i="6"/>
  <c r="D4378" i="6" s="1"/>
  <c r="A4378" i="6" s="1"/>
  <c r="N4379" i="6"/>
  <c r="N4380" i="6"/>
  <c r="N4381" i="6"/>
  <c r="N4382" i="6"/>
  <c r="N4383" i="6"/>
  <c r="N4384" i="6"/>
  <c r="N4385" i="6"/>
  <c r="D4385" i="6" s="1"/>
  <c r="A4385" i="6" s="1"/>
  <c r="N4386" i="6"/>
  <c r="D4386" i="6" s="1"/>
  <c r="A4386" i="6" s="1"/>
  <c r="N4387" i="6"/>
  <c r="N4388" i="6"/>
  <c r="N4389" i="6"/>
  <c r="D4389" i="6" s="1"/>
  <c r="A4389" i="6" s="1"/>
  <c r="N4390" i="6"/>
  <c r="N4391" i="6"/>
  <c r="N4392" i="6"/>
  <c r="D4392" i="6" s="1"/>
  <c r="A4392" i="6" s="1"/>
  <c r="N4393" i="6"/>
  <c r="D4393" i="6" s="1"/>
  <c r="A4393" i="6" s="1"/>
  <c r="N4394" i="6"/>
  <c r="D4394" i="6" s="1"/>
  <c r="A4394" i="6" s="1"/>
  <c r="N4395" i="6"/>
  <c r="N4396" i="6"/>
  <c r="N4397" i="6"/>
  <c r="D4397" i="6" s="1"/>
  <c r="A4397" i="6" s="1"/>
  <c r="N4398" i="6"/>
  <c r="N4399" i="6"/>
  <c r="N4400" i="6"/>
  <c r="D4400" i="6" s="1"/>
  <c r="A4400" i="6" s="1"/>
  <c r="N4401" i="6"/>
  <c r="D4401" i="6" s="1"/>
  <c r="A4401" i="6" s="1"/>
  <c r="N4402" i="6"/>
  <c r="D4402" i="6" s="1"/>
  <c r="A4402" i="6" s="1"/>
  <c r="N4403" i="6"/>
  <c r="N4404" i="6"/>
  <c r="N4405" i="6"/>
  <c r="D4405" i="6" s="1"/>
  <c r="A4405" i="6" s="1"/>
  <c r="N4406" i="6"/>
  <c r="N4407" i="6"/>
  <c r="N4408" i="6"/>
  <c r="D4408" i="6" s="1"/>
  <c r="A4408" i="6" s="1"/>
  <c r="N4409" i="6"/>
  <c r="D4409" i="6" s="1"/>
  <c r="A4409" i="6" s="1"/>
  <c r="N4410" i="6"/>
  <c r="D4410" i="6" s="1"/>
  <c r="A4410" i="6" s="1"/>
  <c r="N4411" i="6"/>
  <c r="N4412" i="6"/>
  <c r="N4413" i="6"/>
  <c r="D4413" i="6" s="1"/>
  <c r="A4413" i="6" s="1"/>
  <c r="N4414" i="6"/>
  <c r="N4415" i="6"/>
  <c r="N4416" i="6"/>
  <c r="N4417" i="6"/>
  <c r="D4417" i="6" s="1"/>
  <c r="A4417" i="6" s="1"/>
  <c r="N4418" i="6"/>
  <c r="D4418" i="6" s="1"/>
  <c r="A4418" i="6" s="1"/>
  <c r="N4419" i="6"/>
  <c r="N4420" i="6"/>
  <c r="N4421" i="6"/>
  <c r="N4422" i="6"/>
  <c r="N4423" i="6"/>
  <c r="N4424" i="6"/>
  <c r="D4424" i="6" s="1"/>
  <c r="A4424" i="6" s="1"/>
  <c r="N4425" i="6"/>
  <c r="D4425" i="6" s="1"/>
  <c r="A4425" i="6" s="1"/>
  <c r="N4426" i="6"/>
  <c r="D4426" i="6" s="1"/>
  <c r="A4426" i="6" s="1"/>
  <c r="N4427" i="6"/>
  <c r="N4428" i="6"/>
  <c r="N4429" i="6"/>
  <c r="N4430" i="6"/>
  <c r="N4431" i="6"/>
  <c r="N4432" i="6"/>
  <c r="D4432" i="6" s="1"/>
  <c r="A4432" i="6" s="1"/>
  <c r="N4433" i="6"/>
  <c r="D4433" i="6" s="1"/>
  <c r="A4433" i="6" s="1"/>
  <c r="N4434" i="6"/>
  <c r="D4434" i="6" s="1"/>
  <c r="A4434" i="6" s="1"/>
  <c r="N4435" i="6"/>
  <c r="N4436" i="6"/>
  <c r="N4437" i="6"/>
  <c r="D4437" i="6" s="1"/>
  <c r="A4437" i="6" s="1"/>
  <c r="N4438" i="6"/>
  <c r="N4439" i="6"/>
  <c r="N4440" i="6"/>
  <c r="D4440" i="6" s="1"/>
  <c r="A4440" i="6" s="1"/>
  <c r="N4441" i="6"/>
  <c r="D4441" i="6" s="1"/>
  <c r="A4441" i="6" s="1"/>
  <c r="N4442" i="6"/>
  <c r="D4442" i="6" s="1"/>
  <c r="A4442" i="6" s="1"/>
  <c r="N4443" i="6"/>
  <c r="N4444" i="6"/>
  <c r="N4445" i="6"/>
  <c r="D4445" i="6" s="1"/>
  <c r="A4445" i="6" s="1"/>
  <c r="N4446" i="6"/>
  <c r="N4447" i="6"/>
  <c r="N4448" i="6"/>
  <c r="D4448" i="6" s="1"/>
  <c r="A4448" i="6" s="1"/>
  <c r="N4449" i="6"/>
  <c r="D4449" i="6" s="1"/>
  <c r="A4449" i="6" s="1"/>
  <c r="N4450" i="6"/>
  <c r="D4450" i="6" s="1"/>
  <c r="A4450" i="6" s="1"/>
  <c r="N4451" i="6"/>
  <c r="N4452" i="6"/>
  <c r="N4453" i="6"/>
  <c r="D4453" i="6" s="1"/>
  <c r="A4453" i="6" s="1"/>
  <c r="N4454" i="6"/>
  <c r="N4455" i="6"/>
  <c r="N4456" i="6"/>
  <c r="D4456" i="6" s="1"/>
  <c r="A4456" i="6" s="1"/>
  <c r="N4457" i="6"/>
  <c r="D4457" i="6" s="1"/>
  <c r="A4457" i="6" s="1"/>
  <c r="N2" i="6"/>
  <c r="D2" i="6" s="1"/>
  <c r="B7" i="6"/>
  <c r="B8" i="6"/>
  <c r="B9" i="6"/>
  <c r="E9" i="6"/>
  <c r="F9" i="6"/>
  <c r="J30" i="7" s="1"/>
  <c r="B10" i="6"/>
  <c r="F10" i="6"/>
  <c r="J33" i="7" s="1"/>
  <c r="B11" i="6"/>
  <c r="B12" i="6"/>
  <c r="E12" i="6"/>
  <c r="B13" i="6"/>
  <c r="C13" i="6"/>
  <c r="B14" i="6"/>
  <c r="C14" i="6"/>
  <c r="D14" i="6"/>
  <c r="A14" i="6" s="1"/>
  <c r="E14" i="6"/>
  <c r="F14" i="6"/>
  <c r="B15" i="6"/>
  <c r="E15" i="6"/>
  <c r="B16" i="6"/>
  <c r="B17" i="6"/>
  <c r="B18" i="6"/>
  <c r="F18" i="6"/>
  <c r="B19" i="6"/>
  <c r="E19" i="6"/>
  <c r="B20" i="6"/>
  <c r="B21" i="6"/>
  <c r="C21" i="6"/>
  <c r="B22" i="6"/>
  <c r="C22" i="6"/>
  <c r="E22" i="6"/>
  <c r="F22" i="6"/>
  <c r="B23" i="6"/>
  <c r="F23" i="6"/>
  <c r="B24" i="6"/>
  <c r="B25" i="6"/>
  <c r="E25" i="6"/>
  <c r="F25" i="6"/>
  <c r="J94" i="7" s="1"/>
  <c r="B26" i="6"/>
  <c r="F26" i="6"/>
  <c r="B27" i="6"/>
  <c r="C27" i="6"/>
  <c r="B28" i="6"/>
  <c r="F28" i="6"/>
  <c r="B29" i="6"/>
  <c r="C29" i="6"/>
  <c r="B30" i="6"/>
  <c r="C30" i="6"/>
  <c r="D30" i="6"/>
  <c r="A30" i="6" s="1"/>
  <c r="E30" i="6"/>
  <c r="H113" i="7" s="1"/>
  <c r="F30" i="6"/>
  <c r="B31" i="6"/>
  <c r="E31" i="6"/>
  <c r="F31" i="6"/>
  <c r="B32" i="6"/>
  <c r="B33" i="6"/>
  <c r="E33" i="6"/>
  <c r="F33" i="6"/>
  <c r="B34" i="6"/>
  <c r="F34" i="6"/>
  <c r="B35" i="6"/>
  <c r="D35" i="6"/>
  <c r="A35" i="6" s="1"/>
  <c r="B36" i="6"/>
  <c r="F36" i="6"/>
  <c r="B37" i="6"/>
  <c r="C37" i="6"/>
  <c r="B38" i="6"/>
  <c r="C38" i="6"/>
  <c r="E38" i="6"/>
  <c r="F38" i="6"/>
  <c r="B39" i="6"/>
  <c r="E39" i="6"/>
  <c r="H152" i="7" s="1"/>
  <c r="F39" i="6"/>
  <c r="B40" i="6"/>
  <c r="B41" i="6"/>
  <c r="E41" i="6"/>
  <c r="F41" i="6"/>
  <c r="B42" i="6"/>
  <c r="F42" i="6"/>
  <c r="J161" i="7" s="1"/>
  <c r="B43" i="6"/>
  <c r="D43" i="6"/>
  <c r="A43" i="6" s="1"/>
  <c r="B44" i="6"/>
  <c r="B45" i="6"/>
  <c r="B46" i="6"/>
  <c r="C46" i="6"/>
  <c r="E46" i="6"/>
  <c r="H177" i="7" s="1"/>
  <c r="F46" i="6"/>
  <c r="B47" i="6"/>
  <c r="F47" i="6"/>
  <c r="B48" i="6"/>
  <c r="B49" i="6"/>
  <c r="E49" i="6"/>
  <c r="F49" i="6"/>
  <c r="J190" i="7" s="1"/>
  <c r="B50" i="6"/>
  <c r="F50" i="6"/>
  <c r="B51" i="6"/>
  <c r="D51" i="6"/>
  <c r="A51" i="6" s="1"/>
  <c r="B52" i="6"/>
  <c r="B53" i="6"/>
  <c r="C53" i="6"/>
  <c r="B54" i="6"/>
  <c r="C54" i="6"/>
  <c r="D54" i="6"/>
  <c r="A54" i="6" s="1"/>
  <c r="E54" i="6"/>
  <c r="F54" i="6"/>
  <c r="B55" i="6"/>
  <c r="E55" i="6"/>
  <c r="F55" i="6"/>
  <c r="B56" i="6"/>
  <c r="B57" i="6"/>
  <c r="E57" i="6"/>
  <c r="F57" i="6"/>
  <c r="B58" i="6"/>
  <c r="F58" i="6"/>
  <c r="B59" i="6"/>
  <c r="C59" i="6"/>
  <c r="D59" i="6"/>
  <c r="A59" i="6" s="1"/>
  <c r="B60" i="6"/>
  <c r="E60" i="6"/>
  <c r="F60" i="6"/>
  <c r="B61" i="6"/>
  <c r="B62" i="6"/>
  <c r="C62" i="6"/>
  <c r="D62" i="6"/>
  <c r="A62" i="6" s="1"/>
  <c r="E62" i="6"/>
  <c r="F62" i="6"/>
  <c r="B63" i="6"/>
  <c r="D63" i="6"/>
  <c r="A63" i="6" s="1"/>
  <c r="E63" i="6"/>
  <c r="F63" i="6"/>
  <c r="B64" i="6"/>
  <c r="B65" i="6"/>
  <c r="E65" i="6"/>
  <c r="H256" i="7" s="1"/>
  <c r="F65" i="6"/>
  <c r="B66" i="6"/>
  <c r="F66" i="6"/>
  <c r="B67" i="6"/>
  <c r="D67" i="6"/>
  <c r="A67" i="6" s="1"/>
  <c r="B68" i="6"/>
  <c r="D68" i="6"/>
  <c r="A68" i="6" s="1"/>
  <c r="E68" i="6"/>
  <c r="H266" i="7" s="1"/>
  <c r="B69" i="6"/>
  <c r="C69" i="6"/>
  <c r="B70" i="6"/>
  <c r="C70" i="6"/>
  <c r="D70" i="6"/>
  <c r="A70" i="6" s="1"/>
  <c r="E70" i="6"/>
  <c r="F70" i="6"/>
  <c r="B71" i="6"/>
  <c r="D71" i="6"/>
  <c r="A71" i="6" s="1"/>
  <c r="E71" i="6"/>
  <c r="F71" i="6"/>
  <c r="B72" i="6"/>
  <c r="B73" i="6"/>
  <c r="E73" i="6"/>
  <c r="F73" i="6"/>
  <c r="B74" i="6"/>
  <c r="F74" i="6"/>
  <c r="B75" i="6"/>
  <c r="C75" i="6"/>
  <c r="D75" i="6"/>
  <c r="A75" i="6" s="1"/>
  <c r="B76" i="6"/>
  <c r="E76" i="6"/>
  <c r="F76" i="6"/>
  <c r="B77" i="6"/>
  <c r="C77" i="6"/>
  <c r="B78" i="6"/>
  <c r="C78" i="6"/>
  <c r="D78" i="6"/>
  <c r="A78" i="6" s="1"/>
  <c r="E78" i="6"/>
  <c r="F78" i="6"/>
  <c r="B79" i="6"/>
  <c r="E79" i="6"/>
  <c r="H312" i="7" s="1"/>
  <c r="F79" i="6"/>
  <c r="B80" i="6"/>
  <c r="B81" i="6"/>
  <c r="E81" i="6"/>
  <c r="F81" i="6"/>
  <c r="B82" i="6"/>
  <c r="F82" i="6"/>
  <c r="B83" i="6"/>
  <c r="D83" i="6"/>
  <c r="A83" i="6" s="1"/>
  <c r="B84" i="6"/>
  <c r="B85" i="6"/>
  <c r="C85" i="6"/>
  <c r="B86" i="6"/>
  <c r="C86" i="6"/>
  <c r="D86" i="6"/>
  <c r="A86" i="6" s="1"/>
  <c r="E86" i="6"/>
  <c r="H337" i="7" s="1"/>
  <c r="F86" i="6"/>
  <c r="J337" i="7" s="1"/>
  <c r="B87" i="6"/>
  <c r="D87" i="6"/>
  <c r="A87" i="6" s="1"/>
  <c r="E87" i="6"/>
  <c r="F87" i="6"/>
  <c r="B88" i="6"/>
  <c r="B89" i="6"/>
  <c r="E89" i="6"/>
  <c r="H352" i="7" s="1"/>
  <c r="F89" i="6"/>
  <c r="B90" i="6"/>
  <c r="F90" i="6"/>
  <c r="B91" i="6"/>
  <c r="C91" i="6"/>
  <c r="D91" i="6"/>
  <c r="A91" i="6" s="1"/>
  <c r="B92" i="6"/>
  <c r="F92" i="6"/>
  <c r="B93" i="6"/>
  <c r="C93" i="6"/>
  <c r="B94" i="6"/>
  <c r="C94" i="6"/>
  <c r="D94" i="6"/>
  <c r="A94" i="6" s="1"/>
  <c r="E94" i="6"/>
  <c r="F94" i="6"/>
  <c r="B95" i="6"/>
  <c r="D95" i="6"/>
  <c r="A95" i="6" s="1"/>
  <c r="E95" i="6"/>
  <c r="F95" i="6"/>
  <c r="B96" i="6"/>
  <c r="C96" i="6"/>
  <c r="B97" i="6"/>
  <c r="E97" i="6"/>
  <c r="F97" i="6"/>
  <c r="J382" i="7" s="1"/>
  <c r="B98" i="6"/>
  <c r="F98" i="6"/>
  <c r="B99" i="6"/>
  <c r="C99" i="6"/>
  <c r="D99" i="6"/>
  <c r="A99" i="6" s="1"/>
  <c r="B100" i="6"/>
  <c r="E100" i="6"/>
  <c r="B101" i="6"/>
  <c r="C101" i="6"/>
  <c r="B102" i="6"/>
  <c r="C102" i="6"/>
  <c r="D102" i="6"/>
  <c r="A102" i="6" s="1"/>
  <c r="E102" i="6"/>
  <c r="F102" i="6"/>
  <c r="B103" i="6"/>
  <c r="E103" i="6"/>
  <c r="F103" i="6"/>
  <c r="B104" i="6"/>
  <c r="B105" i="6"/>
  <c r="E105" i="6"/>
  <c r="F105" i="6"/>
  <c r="B106" i="6"/>
  <c r="F106" i="6"/>
  <c r="B107" i="6"/>
  <c r="D107" i="6"/>
  <c r="A107" i="6" s="1"/>
  <c r="B108" i="6"/>
  <c r="F108" i="6"/>
  <c r="B109" i="6"/>
  <c r="C109" i="6"/>
  <c r="B110" i="6"/>
  <c r="C110" i="6"/>
  <c r="E110" i="6"/>
  <c r="H435" i="7" s="1"/>
  <c r="F110" i="6"/>
  <c r="B111" i="6"/>
  <c r="E111" i="6"/>
  <c r="F111" i="6"/>
  <c r="B112" i="6"/>
  <c r="B113" i="6"/>
  <c r="E113" i="6"/>
  <c r="F113" i="6"/>
  <c r="B114" i="6"/>
  <c r="F114" i="6"/>
  <c r="B115" i="6"/>
  <c r="D115" i="6"/>
  <c r="A115" i="6" s="1"/>
  <c r="B116" i="6"/>
  <c r="E116" i="6"/>
  <c r="F116" i="6"/>
  <c r="B117" i="6"/>
  <c r="C117" i="6"/>
  <c r="B118" i="6"/>
  <c r="C118" i="6"/>
  <c r="D118" i="6"/>
  <c r="A118" i="6" s="1"/>
  <c r="E118" i="6"/>
  <c r="F118" i="6"/>
  <c r="B119" i="6"/>
  <c r="E119" i="6"/>
  <c r="H472" i="7" s="1"/>
  <c r="F119" i="6"/>
  <c r="B120" i="6"/>
  <c r="B121" i="6"/>
  <c r="E121" i="6"/>
  <c r="F121" i="6"/>
  <c r="B122" i="6"/>
  <c r="F122" i="6"/>
  <c r="B123" i="6"/>
  <c r="C123" i="6"/>
  <c r="D123" i="6"/>
  <c r="A123" i="6" s="1"/>
  <c r="B124" i="6"/>
  <c r="E124" i="6"/>
  <c r="B125" i="6"/>
  <c r="C125" i="6"/>
  <c r="B126" i="6"/>
  <c r="C126" i="6"/>
  <c r="D126" i="6"/>
  <c r="A126" i="6" s="1"/>
  <c r="E126" i="6"/>
  <c r="F126" i="6"/>
  <c r="B127" i="6"/>
  <c r="E127" i="6"/>
  <c r="F127" i="6"/>
  <c r="B128" i="6"/>
  <c r="B129" i="6"/>
  <c r="E129" i="6"/>
  <c r="F129" i="6"/>
  <c r="B130" i="6"/>
  <c r="F130" i="6"/>
  <c r="B131" i="6"/>
  <c r="B132" i="6"/>
  <c r="D132" i="6"/>
  <c r="A132" i="6" s="1"/>
  <c r="E132" i="6"/>
  <c r="H521" i="7" s="1"/>
  <c r="B133" i="6"/>
  <c r="C133" i="6"/>
  <c r="B134" i="6"/>
  <c r="C134" i="6"/>
  <c r="D134" i="6"/>
  <c r="A134" i="6" s="1"/>
  <c r="E134" i="6"/>
  <c r="F134" i="6"/>
  <c r="B135" i="6"/>
  <c r="D135" i="6"/>
  <c r="A135" i="6" s="1"/>
  <c r="E135" i="6"/>
  <c r="F135" i="6"/>
  <c r="B136" i="6"/>
  <c r="B137" i="6"/>
  <c r="E137" i="6"/>
  <c r="F137" i="6"/>
  <c r="B138" i="6"/>
  <c r="F138" i="6"/>
  <c r="B139" i="6"/>
  <c r="C139" i="6"/>
  <c r="D139" i="6"/>
  <c r="A139" i="6" s="1"/>
  <c r="B140" i="6"/>
  <c r="E140" i="6"/>
  <c r="F140" i="6"/>
  <c r="B141" i="6"/>
  <c r="C141" i="6"/>
  <c r="B142" i="6"/>
  <c r="C142" i="6"/>
  <c r="D142" i="6"/>
  <c r="A142" i="6" s="1"/>
  <c r="E142" i="6"/>
  <c r="F142" i="6"/>
  <c r="B143" i="6"/>
  <c r="D143" i="6"/>
  <c r="A143" i="6" s="1"/>
  <c r="E143" i="6"/>
  <c r="F143" i="6"/>
  <c r="B144" i="6"/>
  <c r="B145" i="6"/>
  <c r="E145" i="6"/>
  <c r="F145" i="6"/>
  <c r="B146" i="6"/>
  <c r="F146" i="6"/>
  <c r="J578" i="7" s="1"/>
  <c r="B147" i="6"/>
  <c r="C147" i="6"/>
  <c r="D147" i="6"/>
  <c r="A147" i="6" s="1"/>
  <c r="B148" i="6"/>
  <c r="E148" i="6"/>
  <c r="B149" i="6"/>
  <c r="C149" i="6"/>
  <c r="B150" i="6"/>
  <c r="C150" i="6"/>
  <c r="D150" i="6"/>
  <c r="A150" i="6" s="1"/>
  <c r="E150" i="6"/>
  <c r="F150" i="6"/>
  <c r="B151" i="6"/>
  <c r="D151" i="6"/>
  <c r="A151" i="6" s="1"/>
  <c r="E151" i="6"/>
  <c r="F151" i="6"/>
  <c r="J600" i="7" s="1"/>
  <c r="B152" i="6"/>
  <c r="B153" i="6"/>
  <c r="E153" i="6"/>
  <c r="F153" i="6"/>
  <c r="B154" i="6"/>
  <c r="C154" i="6"/>
  <c r="F154" i="6"/>
  <c r="B155" i="6"/>
  <c r="C155" i="6"/>
  <c r="D155" i="6"/>
  <c r="A155" i="6" s="1"/>
  <c r="B156" i="6"/>
  <c r="E156" i="6"/>
  <c r="F156" i="6"/>
  <c r="B157" i="6"/>
  <c r="C157" i="6"/>
  <c r="B158" i="6"/>
  <c r="C158" i="6"/>
  <c r="D158" i="6"/>
  <c r="A158" i="6" s="1"/>
  <c r="E158" i="6"/>
  <c r="F158" i="6"/>
  <c r="B159" i="6"/>
  <c r="E159" i="6"/>
  <c r="F159" i="6"/>
  <c r="B160" i="6"/>
  <c r="B161" i="6"/>
  <c r="E161" i="6"/>
  <c r="F161" i="6"/>
  <c r="B162" i="6"/>
  <c r="C162" i="6"/>
  <c r="F162" i="6"/>
  <c r="B163" i="6"/>
  <c r="C163" i="6"/>
  <c r="D163" i="6"/>
  <c r="A163" i="6" s="1"/>
  <c r="B164" i="6"/>
  <c r="F164" i="6"/>
  <c r="B165" i="6"/>
  <c r="C165" i="6"/>
  <c r="B166" i="6"/>
  <c r="C166" i="6"/>
  <c r="D166" i="6"/>
  <c r="A166" i="6" s="1"/>
  <c r="E166" i="6"/>
  <c r="F166" i="6"/>
  <c r="B167" i="6"/>
  <c r="E167" i="6"/>
  <c r="F167" i="6"/>
  <c r="B168" i="6"/>
  <c r="B169" i="6"/>
  <c r="E169" i="6"/>
  <c r="F169" i="6"/>
  <c r="B170" i="6"/>
  <c r="F170" i="6"/>
  <c r="B171" i="6"/>
  <c r="C171" i="6"/>
  <c r="D171" i="6"/>
  <c r="A171" i="6" s="1"/>
  <c r="B172" i="6"/>
  <c r="F172" i="6"/>
  <c r="B173" i="6"/>
  <c r="C173" i="6"/>
  <c r="B174" i="6"/>
  <c r="C174" i="6"/>
  <c r="E174" i="6"/>
  <c r="F174" i="6"/>
  <c r="B175" i="6"/>
  <c r="E175" i="6"/>
  <c r="H696" i="7" s="1"/>
  <c r="F175" i="6"/>
  <c r="B176" i="6"/>
  <c r="B177" i="6"/>
  <c r="E177" i="6"/>
  <c r="F177" i="6"/>
  <c r="B178" i="6"/>
  <c r="F178" i="6"/>
  <c r="B179" i="6"/>
  <c r="C179" i="6"/>
  <c r="D179" i="6"/>
  <c r="A179" i="6" s="1"/>
  <c r="B180" i="6"/>
  <c r="F180" i="6"/>
  <c r="B181" i="6"/>
  <c r="C181" i="6"/>
  <c r="B182" i="6"/>
  <c r="C182" i="6"/>
  <c r="D182" i="6"/>
  <c r="A182" i="6" s="1"/>
  <c r="E182" i="6"/>
  <c r="F182" i="6"/>
  <c r="B183" i="6"/>
  <c r="D183" i="6"/>
  <c r="A183" i="6" s="1"/>
  <c r="E183" i="6"/>
  <c r="F183" i="6"/>
  <c r="J725" i="7" s="1"/>
  <c r="B184" i="6"/>
  <c r="B185" i="6"/>
  <c r="E185" i="6"/>
  <c r="F185" i="6"/>
  <c r="B186" i="6"/>
  <c r="F186" i="6"/>
  <c r="B187" i="6"/>
  <c r="D187" i="6"/>
  <c r="A187" i="6" s="1"/>
  <c r="B188" i="6"/>
  <c r="E188" i="6"/>
  <c r="B189" i="6"/>
  <c r="C189" i="6"/>
  <c r="B190" i="6"/>
  <c r="C190" i="6"/>
  <c r="D190" i="6"/>
  <c r="A190" i="6" s="1"/>
  <c r="E190" i="6"/>
  <c r="F190" i="6"/>
  <c r="B191" i="6"/>
  <c r="E191" i="6"/>
  <c r="F191" i="6"/>
  <c r="B192" i="6"/>
  <c r="B193" i="6"/>
  <c r="E193" i="6"/>
  <c r="F193" i="6"/>
  <c r="J766" i="7" s="1"/>
  <c r="B194" i="6"/>
  <c r="F194" i="6"/>
  <c r="B195" i="6"/>
  <c r="C195" i="6"/>
  <c r="D195" i="6"/>
  <c r="A195" i="6" s="1"/>
  <c r="B196" i="6"/>
  <c r="F196" i="6"/>
  <c r="B197" i="6"/>
  <c r="C197" i="6"/>
  <c r="B198" i="6"/>
  <c r="C198" i="6"/>
  <c r="D198" i="6"/>
  <c r="A198" i="6" s="1"/>
  <c r="E198" i="6"/>
  <c r="F198" i="6"/>
  <c r="B199" i="6"/>
  <c r="E199" i="6"/>
  <c r="H792" i="7" s="1"/>
  <c r="F199" i="6"/>
  <c r="J791" i="7" s="1"/>
  <c r="B200" i="6"/>
  <c r="B201" i="6"/>
  <c r="E201" i="6"/>
  <c r="F201" i="6"/>
  <c r="B202" i="6"/>
  <c r="F202" i="6"/>
  <c r="B203" i="6"/>
  <c r="C203" i="6"/>
  <c r="D203" i="6"/>
  <c r="A203" i="6" s="1"/>
  <c r="B204" i="6"/>
  <c r="E204" i="6"/>
  <c r="B205" i="6"/>
  <c r="C205" i="6"/>
  <c r="B206" i="6"/>
  <c r="C206" i="6"/>
  <c r="D206" i="6"/>
  <c r="A206" i="6" s="1"/>
  <c r="E206" i="6"/>
  <c r="F206" i="6"/>
  <c r="B207" i="6"/>
  <c r="E207" i="6"/>
  <c r="F207" i="6"/>
  <c r="B208" i="6"/>
  <c r="B209" i="6"/>
  <c r="E209" i="6"/>
  <c r="F209" i="6"/>
  <c r="B210" i="6"/>
  <c r="F210" i="6"/>
  <c r="B211" i="6"/>
  <c r="C211" i="6"/>
  <c r="D211" i="6"/>
  <c r="A211" i="6" s="1"/>
  <c r="B212" i="6"/>
  <c r="E212" i="6"/>
  <c r="B213" i="6"/>
  <c r="C213" i="6"/>
  <c r="B214" i="6"/>
  <c r="C214" i="6"/>
  <c r="D214" i="6"/>
  <c r="A214" i="6" s="1"/>
  <c r="E214" i="6"/>
  <c r="F214" i="6"/>
  <c r="J849" i="7" s="1"/>
  <c r="B215" i="6"/>
  <c r="E215" i="6"/>
  <c r="F215" i="6"/>
  <c r="B216" i="6"/>
  <c r="B217" i="6"/>
  <c r="E217" i="6"/>
  <c r="F217" i="6"/>
  <c r="J864" i="7" s="1"/>
  <c r="B218" i="6"/>
  <c r="F218" i="6"/>
  <c r="B219" i="6"/>
  <c r="C219" i="6"/>
  <c r="D219" i="6"/>
  <c r="A219" i="6" s="1"/>
  <c r="F219" i="6"/>
  <c r="B220" i="6"/>
  <c r="D220" i="6"/>
  <c r="A220" i="6" s="1"/>
  <c r="E220" i="6"/>
  <c r="B221" i="6"/>
  <c r="C221" i="6"/>
  <c r="B222" i="6"/>
  <c r="C222" i="6"/>
  <c r="D222" i="6"/>
  <c r="A222" i="6" s="1"/>
  <c r="E222" i="6"/>
  <c r="F222" i="6"/>
  <c r="J881" i="7" s="1"/>
  <c r="B223" i="6"/>
  <c r="D223" i="6"/>
  <c r="A223" i="6" s="1"/>
  <c r="E223" i="6"/>
  <c r="F223" i="6"/>
  <c r="B224" i="6"/>
  <c r="B225" i="6"/>
  <c r="E225" i="6"/>
  <c r="F225" i="6"/>
  <c r="B226" i="6"/>
  <c r="F226" i="6"/>
  <c r="B227" i="6"/>
  <c r="C227" i="6"/>
  <c r="D227" i="6"/>
  <c r="A227" i="6" s="1"/>
  <c r="B228" i="6"/>
  <c r="F228" i="6"/>
  <c r="B229" i="6"/>
  <c r="C229" i="6"/>
  <c r="B230" i="6"/>
  <c r="C230" i="6"/>
  <c r="E230" i="6"/>
  <c r="F230" i="6"/>
  <c r="B231" i="6"/>
  <c r="E231" i="6"/>
  <c r="F231" i="6"/>
  <c r="J920" i="7" s="1"/>
  <c r="B232" i="6"/>
  <c r="B233" i="6"/>
  <c r="E233" i="6"/>
  <c r="F233" i="6"/>
  <c r="B234" i="6"/>
  <c r="F234" i="6"/>
  <c r="B235" i="6"/>
  <c r="C235" i="6"/>
  <c r="D235" i="6"/>
  <c r="A235" i="6" s="1"/>
  <c r="B236" i="6"/>
  <c r="D236" i="6"/>
  <c r="A236" i="6" s="1"/>
  <c r="E236" i="6"/>
  <c r="F236" i="6"/>
  <c r="B237" i="6"/>
  <c r="C237" i="6"/>
  <c r="B238" i="6"/>
  <c r="C238" i="6"/>
  <c r="D238" i="6"/>
  <c r="A238" i="6" s="1"/>
  <c r="E238" i="6"/>
  <c r="F238" i="6"/>
  <c r="B239" i="6"/>
  <c r="D239" i="6"/>
  <c r="A239" i="6" s="1"/>
  <c r="E239" i="6"/>
  <c r="F239" i="6"/>
  <c r="J951" i="7" s="1"/>
  <c r="B240" i="6"/>
  <c r="B241" i="6"/>
  <c r="E241" i="6"/>
  <c r="F241" i="6"/>
  <c r="B242" i="6"/>
  <c r="F242" i="6"/>
  <c r="B243" i="6"/>
  <c r="C243" i="6"/>
  <c r="D243" i="6"/>
  <c r="A243" i="6" s="1"/>
  <c r="B244" i="6"/>
  <c r="B245" i="6"/>
  <c r="C245" i="6"/>
  <c r="B246" i="6"/>
  <c r="C246" i="6"/>
  <c r="D246" i="6"/>
  <c r="A246" i="6" s="1"/>
  <c r="E246" i="6"/>
  <c r="F246" i="6"/>
  <c r="B247" i="6"/>
  <c r="E247" i="6"/>
  <c r="F247" i="6"/>
  <c r="J981" i="7" s="1"/>
  <c r="B248" i="6"/>
  <c r="B249" i="6"/>
  <c r="E249" i="6"/>
  <c r="F249" i="6"/>
  <c r="B250" i="6"/>
  <c r="F250" i="6"/>
  <c r="B251" i="6"/>
  <c r="D251" i="6"/>
  <c r="A251" i="6" s="1"/>
  <c r="B252" i="6"/>
  <c r="F252" i="6"/>
  <c r="B253" i="6"/>
  <c r="C253" i="6"/>
  <c r="B254" i="6"/>
  <c r="C254" i="6"/>
  <c r="D254" i="6"/>
  <c r="A254" i="6" s="1"/>
  <c r="E254" i="6"/>
  <c r="F254" i="6"/>
  <c r="B255" i="6"/>
  <c r="D255" i="6"/>
  <c r="A255" i="6" s="1"/>
  <c r="E255" i="6"/>
  <c r="F255" i="6"/>
  <c r="B256" i="6"/>
  <c r="B257" i="6"/>
  <c r="E257" i="6"/>
  <c r="F257" i="6"/>
  <c r="B258" i="6"/>
  <c r="F258" i="6"/>
  <c r="B259" i="6"/>
  <c r="C259" i="6"/>
  <c r="D259" i="6"/>
  <c r="A259" i="6" s="1"/>
  <c r="B260" i="6"/>
  <c r="E260" i="6"/>
  <c r="B261" i="6"/>
  <c r="C261" i="6"/>
  <c r="B262" i="6"/>
  <c r="C262" i="6"/>
  <c r="D262" i="6"/>
  <c r="A262" i="6" s="1"/>
  <c r="E262" i="6"/>
  <c r="F262" i="6"/>
  <c r="B263" i="6"/>
  <c r="E263" i="6"/>
  <c r="F263" i="6"/>
  <c r="B264" i="6"/>
  <c r="B265" i="6"/>
  <c r="E265" i="6"/>
  <c r="F265" i="6"/>
  <c r="B266" i="6"/>
  <c r="F266" i="6"/>
  <c r="B267" i="6"/>
  <c r="C267" i="6"/>
  <c r="D267" i="6"/>
  <c r="A267" i="6" s="1"/>
  <c r="B268" i="6"/>
  <c r="E268" i="6"/>
  <c r="F268" i="6"/>
  <c r="B269" i="6"/>
  <c r="C269" i="6"/>
  <c r="B270" i="6"/>
  <c r="C270" i="6"/>
  <c r="D270" i="6"/>
  <c r="A270" i="6" s="1"/>
  <c r="E270" i="6"/>
  <c r="F270" i="6"/>
  <c r="B271" i="6"/>
  <c r="E271" i="6"/>
  <c r="F271" i="6"/>
  <c r="B272" i="6"/>
  <c r="B273" i="6"/>
  <c r="E273" i="6"/>
  <c r="F273" i="6"/>
  <c r="B274" i="6"/>
  <c r="F274" i="6"/>
  <c r="B275" i="6"/>
  <c r="C275" i="6"/>
  <c r="D275" i="6"/>
  <c r="A275" i="6" s="1"/>
  <c r="B276" i="6"/>
  <c r="F276" i="6"/>
  <c r="B277" i="6"/>
  <c r="C277" i="6"/>
  <c r="B278" i="6"/>
  <c r="C278" i="6"/>
  <c r="D278" i="6"/>
  <c r="A278" i="6" s="1"/>
  <c r="E278" i="6"/>
  <c r="F278" i="6"/>
  <c r="B279" i="6"/>
  <c r="E279" i="6"/>
  <c r="F279" i="6"/>
  <c r="B280" i="6"/>
  <c r="B281" i="6"/>
  <c r="E281" i="6"/>
  <c r="F281" i="6"/>
  <c r="B282" i="6"/>
  <c r="F282" i="6"/>
  <c r="B283" i="6"/>
  <c r="D283" i="6"/>
  <c r="A283" i="6" s="1"/>
  <c r="B284" i="6"/>
  <c r="F284" i="6"/>
  <c r="B285" i="6"/>
  <c r="C285" i="6"/>
  <c r="B286" i="6"/>
  <c r="C286" i="6"/>
  <c r="D286" i="6"/>
  <c r="A286" i="6" s="1"/>
  <c r="E286" i="6"/>
  <c r="F286" i="6"/>
  <c r="B287" i="6"/>
  <c r="E287" i="6"/>
  <c r="F287" i="6"/>
  <c r="B288" i="6"/>
  <c r="B289" i="6"/>
  <c r="E289" i="6"/>
  <c r="F289" i="6"/>
  <c r="B290" i="6"/>
  <c r="F290" i="6"/>
  <c r="B291" i="6"/>
  <c r="C291" i="6"/>
  <c r="D291" i="6"/>
  <c r="A291" i="6" s="1"/>
  <c r="B292" i="6"/>
  <c r="F292" i="6"/>
  <c r="B293" i="6"/>
  <c r="C293" i="6"/>
  <c r="B294" i="6"/>
  <c r="C294" i="6"/>
  <c r="D294" i="6"/>
  <c r="A294" i="6" s="1"/>
  <c r="E294" i="6"/>
  <c r="F294" i="6"/>
  <c r="B295" i="6"/>
  <c r="D295" i="6"/>
  <c r="A295" i="6" s="1"/>
  <c r="E295" i="6"/>
  <c r="F295" i="6"/>
  <c r="B296" i="6"/>
  <c r="B297" i="6"/>
  <c r="E297" i="6"/>
  <c r="F297" i="6"/>
  <c r="B298" i="6"/>
  <c r="F298" i="6"/>
  <c r="B299" i="6"/>
  <c r="D299" i="6"/>
  <c r="A299" i="6" s="1"/>
  <c r="B300" i="6"/>
  <c r="B301" i="6"/>
  <c r="C301" i="6"/>
  <c r="B302" i="6"/>
  <c r="C302" i="6"/>
  <c r="D302" i="6"/>
  <c r="A302" i="6" s="1"/>
  <c r="E302" i="6"/>
  <c r="F302" i="6"/>
  <c r="B303" i="6"/>
  <c r="E303" i="6"/>
  <c r="F303" i="6"/>
  <c r="B304" i="6"/>
  <c r="B305" i="6"/>
  <c r="E305" i="6"/>
  <c r="F305" i="6"/>
  <c r="B306" i="6"/>
  <c r="F306" i="6"/>
  <c r="B307" i="6"/>
  <c r="C307" i="6"/>
  <c r="B308" i="6"/>
  <c r="D308" i="6"/>
  <c r="A308" i="6" s="1"/>
  <c r="E308" i="6"/>
  <c r="F308" i="6"/>
  <c r="B309" i="6"/>
  <c r="C309" i="6"/>
  <c r="B310" i="6"/>
  <c r="C310" i="6"/>
  <c r="D310" i="6"/>
  <c r="A310" i="6" s="1"/>
  <c r="E310" i="6"/>
  <c r="F310" i="6"/>
  <c r="B311" i="6"/>
  <c r="E311" i="6"/>
  <c r="F311" i="6"/>
  <c r="B312" i="6"/>
  <c r="B313" i="6"/>
  <c r="E313" i="6"/>
  <c r="F313" i="6"/>
  <c r="B314" i="6"/>
  <c r="F314" i="6"/>
  <c r="B315" i="6"/>
  <c r="D315" i="6"/>
  <c r="A315" i="6" s="1"/>
  <c r="B316" i="6"/>
  <c r="D316" i="6"/>
  <c r="A316" i="6" s="1"/>
  <c r="B317" i="6"/>
  <c r="C317" i="6"/>
  <c r="B318" i="6"/>
  <c r="C318" i="6"/>
  <c r="D318" i="6"/>
  <c r="A318" i="6" s="1"/>
  <c r="E318" i="6"/>
  <c r="F318" i="6"/>
  <c r="B319" i="6"/>
  <c r="E319" i="6"/>
  <c r="F319" i="6"/>
  <c r="B320" i="6"/>
  <c r="B321" i="6"/>
  <c r="E321" i="6"/>
  <c r="F321" i="6"/>
  <c r="B322" i="6"/>
  <c r="F322" i="6"/>
  <c r="B323" i="6"/>
  <c r="B324" i="6"/>
  <c r="D324" i="6"/>
  <c r="A324" i="6" s="1"/>
  <c r="E324" i="6"/>
  <c r="F324" i="6"/>
  <c r="B325" i="6"/>
  <c r="C325" i="6"/>
  <c r="B326" i="6"/>
  <c r="C326" i="6"/>
  <c r="D326" i="6"/>
  <c r="A326" i="6" s="1"/>
  <c r="E326" i="6"/>
  <c r="F326" i="6"/>
  <c r="B327" i="6"/>
  <c r="D327" i="6"/>
  <c r="A327" i="6" s="1"/>
  <c r="E327" i="6"/>
  <c r="F327" i="6"/>
  <c r="B328" i="6"/>
  <c r="B329" i="6"/>
  <c r="E329" i="6"/>
  <c r="F329" i="6"/>
  <c r="B330" i="6"/>
  <c r="F330" i="6"/>
  <c r="B331" i="6"/>
  <c r="C331" i="6"/>
  <c r="D331" i="6"/>
  <c r="A331" i="6" s="1"/>
  <c r="B332" i="6"/>
  <c r="D332" i="6"/>
  <c r="A332" i="6" s="1"/>
  <c r="F332" i="6"/>
  <c r="B333" i="6"/>
  <c r="C333" i="6"/>
  <c r="B334" i="6"/>
  <c r="C334" i="6"/>
  <c r="E334" i="6"/>
  <c r="F334" i="6"/>
  <c r="B335" i="6"/>
  <c r="D335" i="6"/>
  <c r="A335" i="6" s="1"/>
  <c r="E335" i="6"/>
  <c r="F335" i="6"/>
  <c r="B336" i="6"/>
  <c r="B337" i="6"/>
  <c r="E337" i="6"/>
  <c r="F337" i="6"/>
  <c r="B338" i="6"/>
  <c r="F338" i="6"/>
  <c r="B339" i="6"/>
  <c r="C339" i="6"/>
  <c r="D339" i="6"/>
  <c r="A339" i="6" s="1"/>
  <c r="B340" i="6"/>
  <c r="F340" i="6"/>
  <c r="B341" i="6"/>
  <c r="C341" i="6"/>
  <c r="B342" i="6"/>
  <c r="C342" i="6"/>
  <c r="D342" i="6"/>
  <c r="A342" i="6" s="1"/>
  <c r="E342" i="6"/>
  <c r="F342" i="6"/>
  <c r="B343" i="6"/>
  <c r="E343" i="6"/>
  <c r="F343" i="6"/>
  <c r="B344" i="6"/>
  <c r="B345" i="6"/>
  <c r="E345" i="6"/>
  <c r="F345" i="6"/>
  <c r="B346" i="6"/>
  <c r="F346" i="6"/>
  <c r="B347" i="6"/>
  <c r="D347" i="6"/>
  <c r="A347" i="6" s="1"/>
  <c r="B348" i="6"/>
  <c r="E348" i="6"/>
  <c r="F348" i="6"/>
  <c r="B349" i="6"/>
  <c r="C349" i="6"/>
  <c r="B350" i="6"/>
  <c r="C350" i="6"/>
  <c r="D350" i="6"/>
  <c r="A350" i="6" s="1"/>
  <c r="E350" i="6"/>
  <c r="F350" i="6"/>
  <c r="B351" i="6"/>
  <c r="D351" i="6"/>
  <c r="A351" i="6" s="1"/>
  <c r="E351" i="6"/>
  <c r="F351" i="6"/>
  <c r="B352" i="6"/>
  <c r="B353" i="6"/>
  <c r="E353" i="6"/>
  <c r="F353" i="6"/>
  <c r="B354" i="6"/>
  <c r="F354" i="6"/>
  <c r="B355" i="6"/>
  <c r="D355" i="6"/>
  <c r="A355" i="6" s="1"/>
  <c r="B356" i="6"/>
  <c r="E356" i="6"/>
  <c r="B357" i="6"/>
  <c r="C357" i="6"/>
  <c r="B358" i="6"/>
  <c r="C358" i="6"/>
  <c r="D358" i="6"/>
  <c r="A358" i="6" s="1"/>
  <c r="E358" i="6"/>
  <c r="F358" i="6"/>
  <c r="B359" i="6"/>
  <c r="D359" i="6"/>
  <c r="A359" i="6" s="1"/>
  <c r="E359" i="6"/>
  <c r="F359" i="6"/>
  <c r="B360" i="6"/>
  <c r="B361" i="6"/>
  <c r="E361" i="6"/>
  <c r="F361" i="6"/>
  <c r="B362" i="6"/>
  <c r="F362" i="6"/>
  <c r="B363" i="6"/>
  <c r="C363" i="6"/>
  <c r="D363" i="6"/>
  <c r="A363" i="6" s="1"/>
  <c r="B364" i="6"/>
  <c r="D364" i="6"/>
  <c r="A364" i="6" s="1"/>
  <c r="F364" i="6"/>
  <c r="B365" i="6"/>
  <c r="C365" i="6"/>
  <c r="B366" i="6"/>
  <c r="C366" i="6"/>
  <c r="D366" i="6"/>
  <c r="A366" i="6" s="1"/>
  <c r="E366" i="6"/>
  <c r="F366" i="6"/>
  <c r="B367" i="6"/>
  <c r="D367" i="6"/>
  <c r="A367" i="6" s="1"/>
  <c r="E367" i="6"/>
  <c r="F367" i="6"/>
  <c r="B368" i="6"/>
  <c r="B369" i="6"/>
  <c r="E369" i="6"/>
  <c r="F369" i="6"/>
  <c r="B370" i="6"/>
  <c r="C370" i="6"/>
  <c r="F370" i="6"/>
  <c r="B371" i="6"/>
  <c r="C371" i="6"/>
  <c r="D371" i="6"/>
  <c r="A371" i="6" s="1"/>
  <c r="B372" i="6"/>
  <c r="D372" i="6"/>
  <c r="A372" i="6" s="1"/>
  <c r="F372" i="6"/>
  <c r="B373" i="6"/>
  <c r="C373" i="6"/>
  <c r="B374" i="6"/>
  <c r="C374" i="6"/>
  <c r="D374" i="6"/>
  <c r="A374" i="6" s="1"/>
  <c r="E374" i="6"/>
  <c r="F374" i="6"/>
  <c r="B375" i="6"/>
  <c r="D375" i="6"/>
  <c r="A375" i="6" s="1"/>
  <c r="E375" i="6"/>
  <c r="F375" i="6"/>
  <c r="B376" i="6"/>
  <c r="B377" i="6"/>
  <c r="E377" i="6"/>
  <c r="F377" i="6"/>
  <c r="B378" i="6"/>
  <c r="F378" i="6"/>
  <c r="B379" i="6"/>
  <c r="C379" i="6"/>
  <c r="D379" i="6"/>
  <c r="A379" i="6" s="1"/>
  <c r="B380" i="6"/>
  <c r="E380" i="6"/>
  <c r="B381" i="6"/>
  <c r="C381" i="6"/>
  <c r="B382" i="6"/>
  <c r="C382" i="6"/>
  <c r="D382" i="6"/>
  <c r="A382" i="6" s="1"/>
  <c r="E382" i="6"/>
  <c r="F382" i="6"/>
  <c r="B383" i="6"/>
  <c r="E383" i="6"/>
  <c r="F383" i="6"/>
  <c r="B384" i="6"/>
  <c r="B385" i="6"/>
  <c r="E385" i="6"/>
  <c r="F385" i="6"/>
  <c r="B386" i="6"/>
  <c r="C386" i="6"/>
  <c r="F386" i="6"/>
  <c r="B387" i="6"/>
  <c r="D387" i="6"/>
  <c r="A387" i="6" s="1"/>
  <c r="B388" i="6"/>
  <c r="F388" i="6"/>
  <c r="B389" i="6"/>
  <c r="C389" i="6"/>
  <c r="B390" i="6"/>
  <c r="C390" i="6"/>
  <c r="D390" i="6"/>
  <c r="A390" i="6" s="1"/>
  <c r="E390" i="6"/>
  <c r="F390" i="6"/>
  <c r="B391" i="6"/>
  <c r="D391" i="6"/>
  <c r="A391" i="6" s="1"/>
  <c r="E391" i="6"/>
  <c r="F391" i="6"/>
  <c r="B392" i="6"/>
  <c r="B393" i="6"/>
  <c r="E393" i="6"/>
  <c r="F393" i="6"/>
  <c r="B394" i="6"/>
  <c r="F394" i="6"/>
  <c r="B395" i="6"/>
  <c r="C395" i="6"/>
  <c r="D395" i="6"/>
  <c r="A395" i="6" s="1"/>
  <c r="E395" i="6"/>
  <c r="B396" i="6"/>
  <c r="F396" i="6"/>
  <c r="B397" i="6"/>
  <c r="C397" i="6"/>
  <c r="B398" i="6"/>
  <c r="C398" i="6"/>
  <c r="D398" i="6"/>
  <c r="A398" i="6" s="1"/>
  <c r="E398" i="6"/>
  <c r="F398" i="6"/>
  <c r="B399" i="6"/>
  <c r="E399" i="6"/>
  <c r="F399" i="6"/>
  <c r="B400" i="6"/>
  <c r="B401" i="6"/>
  <c r="E401" i="6"/>
  <c r="F401" i="6"/>
  <c r="B402" i="6"/>
  <c r="F402" i="6"/>
  <c r="B403" i="6"/>
  <c r="C403" i="6"/>
  <c r="D403" i="6"/>
  <c r="A403" i="6" s="1"/>
  <c r="B404" i="6"/>
  <c r="B405" i="6"/>
  <c r="C405" i="6"/>
  <c r="B406" i="6"/>
  <c r="C406" i="6"/>
  <c r="D406" i="6"/>
  <c r="A406" i="6" s="1"/>
  <c r="E406" i="6"/>
  <c r="F406" i="6"/>
  <c r="B407" i="6"/>
  <c r="D407" i="6"/>
  <c r="A407" i="6" s="1"/>
  <c r="E407" i="6"/>
  <c r="F407" i="6"/>
  <c r="B408" i="6"/>
  <c r="B409" i="6"/>
  <c r="E409" i="6"/>
  <c r="F409" i="6"/>
  <c r="B410" i="6"/>
  <c r="F410" i="6"/>
  <c r="B411" i="6"/>
  <c r="D411" i="6"/>
  <c r="A411" i="6" s="1"/>
  <c r="B412" i="6"/>
  <c r="D412" i="6"/>
  <c r="A412" i="6" s="1"/>
  <c r="E412" i="6"/>
  <c r="F412" i="6"/>
  <c r="B413" i="6"/>
  <c r="C413" i="6"/>
  <c r="B414" i="6"/>
  <c r="C414" i="6"/>
  <c r="D414" i="6"/>
  <c r="A414" i="6" s="1"/>
  <c r="E414" i="6"/>
  <c r="F414" i="6"/>
  <c r="B415" i="6"/>
  <c r="D415" i="6"/>
  <c r="A415" i="6" s="1"/>
  <c r="E415" i="6"/>
  <c r="F415" i="6"/>
  <c r="B416" i="6"/>
  <c r="B417" i="6"/>
  <c r="E417" i="6"/>
  <c r="F417" i="6"/>
  <c r="B418" i="6"/>
  <c r="F418" i="6"/>
  <c r="B419" i="6"/>
  <c r="D419" i="6"/>
  <c r="A419" i="6" s="1"/>
  <c r="B420" i="6"/>
  <c r="D420" i="6"/>
  <c r="A420" i="6" s="1"/>
  <c r="F420" i="6"/>
  <c r="B421" i="6"/>
  <c r="C421" i="6"/>
  <c r="B422" i="6"/>
  <c r="C422" i="6"/>
  <c r="D422" i="6"/>
  <c r="A422" i="6" s="1"/>
  <c r="E422" i="6"/>
  <c r="F422" i="6"/>
  <c r="B423" i="6"/>
  <c r="D423" i="6"/>
  <c r="A423" i="6" s="1"/>
  <c r="E423" i="6"/>
  <c r="F423" i="6"/>
  <c r="B424" i="6"/>
  <c r="B425" i="6"/>
  <c r="E425" i="6"/>
  <c r="F425" i="6"/>
  <c r="B426" i="6"/>
  <c r="F426" i="6"/>
  <c r="B427" i="6"/>
  <c r="C427" i="6"/>
  <c r="D427" i="6"/>
  <c r="A427" i="6" s="1"/>
  <c r="B428" i="6"/>
  <c r="F428" i="6"/>
  <c r="B429" i="6"/>
  <c r="C429" i="6"/>
  <c r="B430" i="6"/>
  <c r="C430" i="6"/>
  <c r="D430" i="6"/>
  <c r="A430" i="6" s="1"/>
  <c r="E430" i="6"/>
  <c r="F430" i="6"/>
  <c r="B431" i="6"/>
  <c r="E431" i="6"/>
  <c r="F431" i="6"/>
  <c r="B432" i="6"/>
  <c r="B433" i="6"/>
  <c r="E433" i="6"/>
  <c r="F433" i="6"/>
  <c r="B434" i="6"/>
  <c r="F434" i="6"/>
  <c r="B435" i="6"/>
  <c r="D435" i="6"/>
  <c r="A435" i="6" s="1"/>
  <c r="B436" i="6"/>
  <c r="F436" i="6"/>
  <c r="B437" i="6"/>
  <c r="C437" i="6"/>
  <c r="B438" i="6"/>
  <c r="C438" i="6"/>
  <c r="D438" i="6"/>
  <c r="A438" i="6" s="1"/>
  <c r="E438" i="6"/>
  <c r="F438" i="6"/>
  <c r="B439" i="6"/>
  <c r="D439" i="6"/>
  <c r="A439" i="6" s="1"/>
  <c r="E439" i="6"/>
  <c r="F439" i="6"/>
  <c r="B440" i="6"/>
  <c r="B441" i="6"/>
  <c r="E441" i="6"/>
  <c r="F441" i="6"/>
  <c r="B442" i="6"/>
  <c r="F442" i="6"/>
  <c r="B443" i="6"/>
  <c r="C443" i="6"/>
  <c r="B444" i="6"/>
  <c r="D444" i="6"/>
  <c r="A444" i="6" s="1"/>
  <c r="E444" i="6"/>
  <c r="F444" i="6"/>
  <c r="B445" i="6"/>
  <c r="C445" i="6"/>
  <c r="B446" i="6"/>
  <c r="C446" i="6"/>
  <c r="D446" i="6"/>
  <c r="A446" i="6" s="1"/>
  <c r="E446" i="6"/>
  <c r="F446" i="6"/>
  <c r="B447" i="6"/>
  <c r="D447" i="6"/>
  <c r="A447" i="6" s="1"/>
  <c r="E447" i="6"/>
  <c r="F447" i="6"/>
  <c r="B448" i="6"/>
  <c r="B449" i="6"/>
  <c r="E449" i="6"/>
  <c r="F449" i="6"/>
  <c r="B450" i="6"/>
  <c r="F450" i="6"/>
  <c r="B451" i="6"/>
  <c r="C451" i="6"/>
  <c r="D451" i="6"/>
  <c r="A451" i="6" s="1"/>
  <c r="B452" i="6"/>
  <c r="D452" i="6"/>
  <c r="A452" i="6" s="1"/>
  <c r="F452" i="6"/>
  <c r="B453" i="6"/>
  <c r="C453" i="6"/>
  <c r="B454" i="6"/>
  <c r="C454" i="6"/>
  <c r="E454" i="6"/>
  <c r="F454" i="6"/>
  <c r="B455" i="6"/>
  <c r="E455" i="6"/>
  <c r="F455" i="6"/>
  <c r="B456" i="6"/>
  <c r="B457" i="6"/>
  <c r="E457" i="6"/>
  <c r="F457" i="6"/>
  <c r="B458" i="6"/>
  <c r="F458" i="6"/>
  <c r="B459" i="6"/>
  <c r="D459" i="6"/>
  <c r="A459" i="6" s="1"/>
  <c r="B460" i="6"/>
  <c r="E460" i="6"/>
  <c r="F460" i="6"/>
  <c r="B461" i="6"/>
  <c r="C461" i="6"/>
  <c r="B462" i="6"/>
  <c r="C462" i="6"/>
  <c r="D462" i="6"/>
  <c r="A462" i="6" s="1"/>
  <c r="E462" i="6"/>
  <c r="F462" i="6"/>
  <c r="B463" i="6"/>
  <c r="D463" i="6"/>
  <c r="A463" i="6" s="1"/>
  <c r="E463" i="6"/>
  <c r="F463" i="6"/>
  <c r="B464" i="6"/>
  <c r="B465" i="6"/>
  <c r="E465" i="6"/>
  <c r="F465" i="6"/>
  <c r="B466" i="6"/>
  <c r="F466" i="6"/>
  <c r="B467" i="6"/>
  <c r="D467" i="6"/>
  <c r="A467" i="6" s="1"/>
  <c r="B468" i="6"/>
  <c r="B469" i="6"/>
  <c r="C469" i="6"/>
  <c r="B470" i="6"/>
  <c r="C470" i="6"/>
  <c r="D470" i="6"/>
  <c r="A470" i="6" s="1"/>
  <c r="E470" i="6"/>
  <c r="F470" i="6"/>
  <c r="B471" i="6"/>
  <c r="E471" i="6"/>
  <c r="F471" i="6"/>
  <c r="B472" i="6"/>
  <c r="B473" i="6"/>
  <c r="E473" i="6"/>
  <c r="F473" i="6"/>
  <c r="B474" i="6"/>
  <c r="F474" i="6"/>
  <c r="B475" i="6"/>
  <c r="D475" i="6"/>
  <c r="A475" i="6" s="1"/>
  <c r="B476" i="6"/>
  <c r="E476" i="6"/>
  <c r="F476" i="6"/>
  <c r="B477" i="6"/>
  <c r="C477" i="6"/>
  <c r="B478" i="6"/>
  <c r="C478" i="6"/>
  <c r="D478" i="6"/>
  <c r="A478" i="6" s="1"/>
  <c r="E478" i="6"/>
  <c r="F478" i="6"/>
  <c r="B479" i="6"/>
  <c r="E479" i="6"/>
  <c r="F479" i="6"/>
  <c r="B480" i="6"/>
  <c r="B481" i="6"/>
  <c r="E481" i="6"/>
  <c r="F481" i="6"/>
  <c r="B482" i="6"/>
  <c r="F482" i="6"/>
  <c r="B483" i="6"/>
  <c r="C483" i="6"/>
  <c r="D483" i="6"/>
  <c r="A483" i="6" s="1"/>
  <c r="B484" i="6"/>
  <c r="B485" i="6"/>
  <c r="C485" i="6"/>
  <c r="B486" i="6"/>
  <c r="C486" i="6"/>
  <c r="D486" i="6"/>
  <c r="A486" i="6" s="1"/>
  <c r="E486" i="6"/>
  <c r="F486" i="6"/>
  <c r="B487" i="6"/>
  <c r="D487" i="6"/>
  <c r="A487" i="6" s="1"/>
  <c r="E487" i="6"/>
  <c r="F487" i="6"/>
  <c r="B488" i="6"/>
  <c r="B489" i="6"/>
  <c r="E489" i="6"/>
  <c r="F489" i="6"/>
  <c r="B490" i="6"/>
  <c r="F490" i="6"/>
  <c r="B491" i="6"/>
  <c r="C491" i="6"/>
  <c r="D491" i="6"/>
  <c r="A491" i="6" s="1"/>
  <c r="B492" i="6"/>
  <c r="E492" i="6"/>
  <c r="B493" i="6"/>
  <c r="C493" i="6"/>
  <c r="B494" i="6"/>
  <c r="C494" i="6"/>
  <c r="D494" i="6"/>
  <c r="A494" i="6" s="1"/>
  <c r="E494" i="6"/>
  <c r="F494" i="6"/>
  <c r="B495" i="6"/>
  <c r="D495" i="6"/>
  <c r="A495" i="6" s="1"/>
  <c r="E495" i="6"/>
  <c r="F495" i="6"/>
  <c r="B496" i="6"/>
  <c r="B497" i="6"/>
  <c r="E497" i="6"/>
  <c r="F497" i="6"/>
  <c r="B498" i="6"/>
  <c r="F498" i="6"/>
  <c r="B499" i="6"/>
  <c r="D499" i="6"/>
  <c r="A499" i="6" s="1"/>
  <c r="B500" i="6"/>
  <c r="D500" i="6"/>
  <c r="A500" i="6" s="1"/>
  <c r="F500" i="6"/>
  <c r="B501" i="6"/>
  <c r="C501" i="6"/>
  <c r="B502" i="6"/>
  <c r="C502" i="6"/>
  <c r="D502" i="6"/>
  <c r="A502" i="6" s="1"/>
  <c r="E502" i="6"/>
  <c r="F502" i="6"/>
  <c r="B503" i="6"/>
  <c r="D503" i="6"/>
  <c r="A503" i="6" s="1"/>
  <c r="E503" i="6"/>
  <c r="F503" i="6"/>
  <c r="B504" i="6"/>
  <c r="B505" i="6"/>
  <c r="E505" i="6"/>
  <c r="F505" i="6"/>
  <c r="B506" i="6"/>
  <c r="F506" i="6"/>
  <c r="B507" i="6"/>
  <c r="B508" i="6"/>
  <c r="F508" i="6"/>
  <c r="B509" i="6"/>
  <c r="C509" i="6"/>
  <c r="B510" i="6"/>
  <c r="C510" i="6"/>
  <c r="D510" i="6"/>
  <c r="A510" i="6" s="1"/>
  <c r="E510" i="6"/>
  <c r="F510" i="6"/>
  <c r="B511" i="6"/>
  <c r="D511" i="6"/>
  <c r="A511" i="6" s="1"/>
  <c r="E511" i="6"/>
  <c r="F511" i="6"/>
  <c r="B512" i="6"/>
  <c r="B513" i="6"/>
  <c r="E513" i="6"/>
  <c r="F513" i="6"/>
  <c r="B514" i="6"/>
  <c r="F514" i="6"/>
  <c r="B515" i="6"/>
  <c r="C515" i="6"/>
  <c r="D515" i="6"/>
  <c r="A515" i="6" s="1"/>
  <c r="B516" i="6"/>
  <c r="F516" i="6"/>
  <c r="B517" i="6"/>
  <c r="C517" i="6"/>
  <c r="B518" i="6"/>
  <c r="C518" i="6"/>
  <c r="E518" i="6"/>
  <c r="F518" i="6"/>
  <c r="B519" i="6"/>
  <c r="D519" i="6"/>
  <c r="A519" i="6" s="1"/>
  <c r="E519" i="6"/>
  <c r="F519" i="6"/>
  <c r="B520" i="6"/>
  <c r="B521" i="6"/>
  <c r="E521" i="6"/>
  <c r="F521" i="6"/>
  <c r="B522" i="6"/>
  <c r="F522" i="6"/>
  <c r="B523" i="6"/>
  <c r="C523" i="6"/>
  <c r="D523" i="6"/>
  <c r="A523" i="6" s="1"/>
  <c r="B524" i="6"/>
  <c r="B525" i="6"/>
  <c r="C525" i="6"/>
  <c r="B526" i="6"/>
  <c r="C526" i="6"/>
  <c r="D526" i="6"/>
  <c r="A526" i="6" s="1"/>
  <c r="E526" i="6"/>
  <c r="F526" i="6"/>
  <c r="B527" i="6"/>
  <c r="E527" i="6"/>
  <c r="F527" i="6"/>
  <c r="B528" i="6"/>
  <c r="B529" i="6"/>
  <c r="E529" i="6"/>
  <c r="F529" i="6"/>
  <c r="B530" i="6"/>
  <c r="F530" i="6"/>
  <c r="B531" i="6"/>
  <c r="D531" i="6"/>
  <c r="A531" i="6" s="1"/>
  <c r="B532" i="6"/>
  <c r="F532" i="6"/>
  <c r="B533" i="6"/>
  <c r="C533" i="6"/>
  <c r="B534" i="6"/>
  <c r="C534" i="6"/>
  <c r="D534" i="6"/>
  <c r="A534" i="6" s="1"/>
  <c r="E534" i="6"/>
  <c r="F534" i="6"/>
  <c r="B535" i="6"/>
  <c r="D535" i="6"/>
  <c r="A535" i="6" s="1"/>
  <c r="E535" i="6"/>
  <c r="F535" i="6"/>
  <c r="B536" i="6"/>
  <c r="B537" i="6"/>
  <c r="E537" i="6"/>
  <c r="F537" i="6"/>
  <c r="B538" i="6"/>
  <c r="F538" i="6"/>
  <c r="B539" i="6"/>
  <c r="D539" i="6"/>
  <c r="A539" i="6" s="1"/>
  <c r="B540" i="6"/>
  <c r="D540" i="6"/>
  <c r="A540" i="6" s="1"/>
  <c r="F540" i="6"/>
  <c r="B541" i="6"/>
  <c r="C541" i="6"/>
  <c r="B542" i="6"/>
  <c r="C542" i="6"/>
  <c r="D542" i="6"/>
  <c r="A542" i="6" s="1"/>
  <c r="E542" i="6"/>
  <c r="F542" i="6"/>
  <c r="B543" i="6"/>
  <c r="D543" i="6"/>
  <c r="A543" i="6" s="1"/>
  <c r="E543" i="6"/>
  <c r="F543" i="6"/>
  <c r="B544" i="6"/>
  <c r="B545" i="6"/>
  <c r="E545" i="6"/>
  <c r="F545" i="6"/>
  <c r="B546" i="6"/>
  <c r="F546" i="6"/>
  <c r="B547" i="6"/>
  <c r="C547" i="6"/>
  <c r="B548" i="6"/>
  <c r="F548" i="6"/>
  <c r="B549" i="6"/>
  <c r="C549" i="6"/>
  <c r="B550" i="6"/>
  <c r="C550" i="6"/>
  <c r="D550" i="6"/>
  <c r="A550" i="6" s="1"/>
  <c r="E550" i="6"/>
  <c r="F550" i="6"/>
  <c r="B551" i="6"/>
  <c r="D551" i="6"/>
  <c r="A551" i="6" s="1"/>
  <c r="E551" i="6"/>
  <c r="F551" i="6"/>
  <c r="B552" i="6"/>
  <c r="B553" i="6"/>
  <c r="E553" i="6"/>
  <c r="F553" i="6"/>
  <c r="B554" i="6"/>
  <c r="F554" i="6"/>
  <c r="B555" i="6"/>
  <c r="D555" i="6"/>
  <c r="A555" i="6" s="1"/>
  <c r="B556" i="6"/>
  <c r="E556" i="6"/>
  <c r="B557" i="6"/>
  <c r="C557" i="6"/>
  <c r="B558" i="6"/>
  <c r="C558" i="6"/>
  <c r="D558" i="6"/>
  <c r="A558" i="6" s="1"/>
  <c r="E558" i="6"/>
  <c r="F558" i="6"/>
  <c r="B559" i="6"/>
  <c r="D559" i="6"/>
  <c r="A559" i="6" s="1"/>
  <c r="E559" i="6"/>
  <c r="F559" i="6"/>
  <c r="B560" i="6"/>
  <c r="B561" i="6"/>
  <c r="E561" i="6"/>
  <c r="F561" i="6"/>
  <c r="B562" i="6"/>
  <c r="F562" i="6"/>
  <c r="B563" i="6"/>
  <c r="C563" i="6"/>
  <c r="D563" i="6"/>
  <c r="A563" i="6" s="1"/>
  <c r="B564" i="6"/>
  <c r="F564" i="6"/>
  <c r="B565" i="6"/>
  <c r="C565" i="6"/>
  <c r="B566" i="6"/>
  <c r="C566" i="6"/>
  <c r="D566" i="6"/>
  <c r="A566" i="6" s="1"/>
  <c r="E566" i="6"/>
  <c r="F566" i="6"/>
  <c r="B567" i="6"/>
  <c r="D567" i="6"/>
  <c r="A567" i="6" s="1"/>
  <c r="E567" i="6"/>
  <c r="F567" i="6"/>
  <c r="B568" i="6"/>
  <c r="B569" i="6"/>
  <c r="E569" i="6"/>
  <c r="F569" i="6"/>
  <c r="B570" i="6"/>
  <c r="F570" i="6"/>
  <c r="B571" i="6"/>
  <c r="C571" i="6"/>
  <c r="B572" i="6"/>
  <c r="B573" i="6"/>
  <c r="C573" i="6"/>
  <c r="B574" i="6"/>
  <c r="C574" i="6"/>
  <c r="D574" i="6"/>
  <c r="A574" i="6" s="1"/>
  <c r="E574" i="6"/>
  <c r="F574" i="6"/>
  <c r="B575" i="6"/>
  <c r="E575" i="6"/>
  <c r="F575" i="6"/>
  <c r="B576" i="6"/>
  <c r="B577" i="6"/>
  <c r="E577" i="6"/>
  <c r="F577" i="6"/>
  <c r="B578" i="6"/>
  <c r="F578" i="6"/>
  <c r="B579" i="6"/>
  <c r="C579" i="6"/>
  <c r="D579" i="6"/>
  <c r="A579" i="6" s="1"/>
  <c r="B580" i="6"/>
  <c r="B581" i="6"/>
  <c r="C581" i="6"/>
  <c r="B582" i="6"/>
  <c r="C582" i="6"/>
  <c r="E582" i="6"/>
  <c r="F582" i="6"/>
  <c r="B583" i="6"/>
  <c r="D583" i="6"/>
  <c r="A583" i="6" s="1"/>
  <c r="E583" i="6"/>
  <c r="F583" i="6"/>
  <c r="B584" i="6"/>
  <c r="B585" i="6"/>
  <c r="E585" i="6"/>
  <c r="F585" i="6"/>
  <c r="B586" i="6"/>
  <c r="F586" i="6"/>
  <c r="B587" i="6"/>
  <c r="C587" i="6"/>
  <c r="D587" i="6"/>
  <c r="A587" i="6" s="1"/>
  <c r="B588" i="6"/>
  <c r="D588" i="6"/>
  <c r="A588" i="6" s="1"/>
  <c r="E588" i="6"/>
  <c r="F588" i="6"/>
  <c r="B589" i="6"/>
  <c r="C589" i="6"/>
  <c r="B590" i="6"/>
  <c r="C590" i="6"/>
  <c r="D590" i="6"/>
  <c r="A590" i="6" s="1"/>
  <c r="E590" i="6"/>
  <c r="F590" i="6"/>
  <c r="B591" i="6"/>
  <c r="D591" i="6"/>
  <c r="A591" i="6" s="1"/>
  <c r="E591" i="6"/>
  <c r="F591" i="6"/>
  <c r="B592" i="6"/>
  <c r="B593" i="6"/>
  <c r="E593" i="6"/>
  <c r="F593" i="6"/>
  <c r="B594" i="6"/>
  <c r="F594" i="6"/>
  <c r="B595" i="6"/>
  <c r="C595" i="6"/>
  <c r="D595" i="6"/>
  <c r="A595" i="6" s="1"/>
  <c r="B596" i="6"/>
  <c r="D596" i="6"/>
  <c r="A596" i="6" s="1"/>
  <c r="F596" i="6"/>
  <c r="B597" i="6"/>
  <c r="C597" i="6"/>
  <c r="B598" i="6"/>
  <c r="C598" i="6"/>
  <c r="D598" i="6"/>
  <c r="A598" i="6" s="1"/>
  <c r="E598" i="6"/>
  <c r="F598" i="6"/>
  <c r="B599" i="6"/>
  <c r="D599" i="6"/>
  <c r="A599" i="6" s="1"/>
  <c r="E599" i="6"/>
  <c r="F599" i="6"/>
  <c r="B600" i="6"/>
  <c r="B601" i="6"/>
  <c r="E601" i="6"/>
  <c r="F601" i="6"/>
  <c r="B602" i="6"/>
  <c r="E602" i="6"/>
  <c r="F602" i="6"/>
  <c r="B603" i="6"/>
  <c r="C603" i="6"/>
  <c r="D603" i="6"/>
  <c r="A603" i="6" s="1"/>
  <c r="B604" i="6"/>
  <c r="D604" i="6"/>
  <c r="A604" i="6" s="1"/>
  <c r="B605" i="6"/>
  <c r="C605" i="6"/>
  <c r="B606" i="6"/>
  <c r="C606" i="6"/>
  <c r="D606" i="6"/>
  <c r="A606" i="6" s="1"/>
  <c r="E606" i="6"/>
  <c r="F606" i="6"/>
  <c r="B607" i="6"/>
  <c r="D607" i="6"/>
  <c r="A607" i="6" s="1"/>
  <c r="E607" i="6"/>
  <c r="F607" i="6"/>
  <c r="B608" i="6"/>
  <c r="B609" i="6"/>
  <c r="E609" i="6"/>
  <c r="F609" i="6"/>
  <c r="B610" i="6"/>
  <c r="F610" i="6"/>
  <c r="B611" i="6"/>
  <c r="C611" i="6"/>
  <c r="D611" i="6"/>
  <c r="A611" i="6" s="1"/>
  <c r="B612" i="6"/>
  <c r="E612" i="6"/>
  <c r="B613" i="6"/>
  <c r="C613" i="6"/>
  <c r="B614" i="6"/>
  <c r="C614" i="6"/>
  <c r="D614" i="6"/>
  <c r="A614" i="6" s="1"/>
  <c r="E614" i="6"/>
  <c r="F614" i="6"/>
  <c r="B615" i="6"/>
  <c r="D615" i="6"/>
  <c r="A615" i="6" s="1"/>
  <c r="E615" i="6"/>
  <c r="F615" i="6"/>
  <c r="B616" i="6"/>
  <c r="B617" i="6"/>
  <c r="E617" i="6"/>
  <c r="F617" i="6"/>
  <c r="B618" i="6"/>
  <c r="F618" i="6"/>
  <c r="B619" i="6"/>
  <c r="B620" i="6"/>
  <c r="E620" i="6"/>
  <c r="B621" i="6"/>
  <c r="C621" i="6"/>
  <c r="B622" i="6"/>
  <c r="C622" i="6"/>
  <c r="D622" i="6"/>
  <c r="A622" i="6" s="1"/>
  <c r="E622" i="6"/>
  <c r="F622" i="6"/>
  <c r="B623" i="6"/>
  <c r="D623" i="6"/>
  <c r="A623" i="6" s="1"/>
  <c r="E623" i="6"/>
  <c r="F623" i="6"/>
  <c r="B624" i="6"/>
  <c r="B625" i="6"/>
  <c r="E625" i="6"/>
  <c r="F625" i="6"/>
  <c r="B626" i="6"/>
  <c r="F626" i="6"/>
  <c r="B627" i="6"/>
  <c r="C627" i="6"/>
  <c r="D627" i="6"/>
  <c r="A627" i="6" s="1"/>
  <c r="B628" i="6"/>
  <c r="B629" i="6"/>
  <c r="C629" i="6"/>
  <c r="B630" i="6"/>
  <c r="C630" i="6"/>
  <c r="D630" i="6"/>
  <c r="A630" i="6" s="1"/>
  <c r="E630" i="6"/>
  <c r="F630" i="6"/>
  <c r="B631" i="6"/>
  <c r="D631" i="6"/>
  <c r="A631" i="6" s="1"/>
  <c r="E631" i="6"/>
  <c r="F631" i="6"/>
  <c r="B632" i="6"/>
  <c r="B633" i="6"/>
  <c r="E633" i="6"/>
  <c r="F633" i="6"/>
  <c r="B634" i="6"/>
  <c r="F634" i="6"/>
  <c r="B635" i="6"/>
  <c r="D635" i="6"/>
  <c r="A635" i="6" s="1"/>
  <c r="B636" i="6"/>
  <c r="E636" i="6"/>
  <c r="F636" i="6"/>
  <c r="B637" i="6"/>
  <c r="C637" i="6"/>
  <c r="B638" i="6"/>
  <c r="C638" i="6"/>
  <c r="D638" i="6"/>
  <c r="A638" i="6" s="1"/>
  <c r="E638" i="6"/>
  <c r="F638" i="6"/>
  <c r="B639" i="6"/>
  <c r="D639" i="6"/>
  <c r="A639" i="6" s="1"/>
  <c r="E639" i="6"/>
  <c r="F639" i="6"/>
  <c r="B640" i="6"/>
  <c r="B641" i="6"/>
  <c r="E641" i="6"/>
  <c r="F641" i="6"/>
  <c r="B642" i="6"/>
  <c r="F642" i="6"/>
  <c r="B643" i="6"/>
  <c r="B644" i="6"/>
  <c r="B645" i="6"/>
  <c r="C645" i="6"/>
  <c r="B646" i="6"/>
  <c r="C646" i="6"/>
  <c r="D646" i="6"/>
  <c r="A646" i="6" s="1"/>
  <c r="E646" i="6"/>
  <c r="F646" i="6"/>
  <c r="B647" i="6"/>
  <c r="D647" i="6"/>
  <c r="A647" i="6" s="1"/>
  <c r="E647" i="6"/>
  <c r="F647" i="6"/>
  <c r="B648" i="6"/>
  <c r="B649" i="6"/>
  <c r="E649" i="6"/>
  <c r="F649" i="6"/>
  <c r="B650" i="6"/>
  <c r="F650" i="6"/>
  <c r="B651" i="6"/>
  <c r="C651" i="6"/>
  <c r="D651" i="6"/>
  <c r="A651" i="6" s="1"/>
  <c r="B652" i="6"/>
  <c r="E652" i="6"/>
  <c r="F652" i="6"/>
  <c r="B653" i="6"/>
  <c r="C653" i="6"/>
  <c r="B654" i="6"/>
  <c r="C654" i="6"/>
  <c r="D654" i="6"/>
  <c r="A654" i="6" s="1"/>
  <c r="E654" i="6"/>
  <c r="F654" i="6"/>
  <c r="B655" i="6"/>
  <c r="D655" i="6"/>
  <c r="A655" i="6" s="1"/>
  <c r="E655" i="6"/>
  <c r="F655" i="6"/>
  <c r="B656" i="6"/>
  <c r="B657" i="6"/>
  <c r="E657" i="6"/>
  <c r="F657" i="6"/>
  <c r="B658" i="6"/>
  <c r="F658" i="6"/>
  <c r="B659" i="6"/>
  <c r="C659" i="6"/>
  <c r="D659" i="6"/>
  <c r="A659" i="6" s="1"/>
  <c r="B660" i="6"/>
  <c r="E660" i="6"/>
  <c r="B661" i="6"/>
  <c r="C661" i="6"/>
  <c r="B662" i="6"/>
  <c r="C662" i="6"/>
  <c r="D662" i="6"/>
  <c r="A662" i="6" s="1"/>
  <c r="E662" i="6"/>
  <c r="F662" i="6"/>
  <c r="B663" i="6"/>
  <c r="D663" i="6"/>
  <c r="A663" i="6" s="1"/>
  <c r="E663" i="6"/>
  <c r="F663" i="6"/>
  <c r="B664" i="6"/>
  <c r="B665" i="6"/>
  <c r="E665" i="6"/>
  <c r="F665" i="6"/>
  <c r="B666" i="6"/>
  <c r="F666" i="6"/>
  <c r="B667" i="6"/>
  <c r="D667" i="6"/>
  <c r="A667" i="6" s="1"/>
  <c r="B668" i="6"/>
  <c r="D668" i="6"/>
  <c r="A668" i="6" s="1"/>
  <c r="B669" i="6"/>
  <c r="C669" i="6"/>
  <c r="B670" i="6"/>
  <c r="C670" i="6"/>
  <c r="D670" i="6"/>
  <c r="A670" i="6" s="1"/>
  <c r="E670" i="6"/>
  <c r="F670" i="6"/>
  <c r="B671" i="6"/>
  <c r="D671" i="6"/>
  <c r="A671" i="6" s="1"/>
  <c r="E671" i="6"/>
  <c r="F671" i="6"/>
  <c r="B672" i="6"/>
  <c r="B673" i="6"/>
  <c r="E673" i="6"/>
  <c r="F673" i="6"/>
  <c r="B674" i="6"/>
  <c r="F674" i="6"/>
  <c r="B675" i="6"/>
  <c r="C675" i="6"/>
  <c r="D675" i="6"/>
  <c r="A675" i="6" s="1"/>
  <c r="E675" i="6"/>
  <c r="B676" i="6"/>
  <c r="D676" i="6"/>
  <c r="A676" i="6" s="1"/>
  <c r="E676" i="6"/>
  <c r="F676" i="6"/>
  <c r="B677" i="6"/>
  <c r="C677" i="6"/>
  <c r="B678" i="6"/>
  <c r="C678" i="6"/>
  <c r="D678" i="6"/>
  <c r="A678" i="6" s="1"/>
  <c r="E678" i="6"/>
  <c r="F678" i="6"/>
  <c r="B679" i="6"/>
  <c r="D679" i="6"/>
  <c r="A679" i="6" s="1"/>
  <c r="E679" i="6"/>
  <c r="F679" i="6"/>
  <c r="B680" i="6"/>
  <c r="B681" i="6"/>
  <c r="E681" i="6"/>
  <c r="F681" i="6"/>
  <c r="B682" i="6"/>
  <c r="F682" i="6"/>
  <c r="B683" i="6"/>
  <c r="D683" i="6"/>
  <c r="A683" i="6" s="1"/>
  <c r="B684" i="6"/>
  <c r="B685" i="6"/>
  <c r="C685" i="6"/>
  <c r="B686" i="6"/>
  <c r="C686" i="6"/>
  <c r="D686" i="6"/>
  <c r="A686" i="6" s="1"/>
  <c r="E686" i="6"/>
  <c r="F686" i="6"/>
  <c r="B687" i="6"/>
  <c r="D687" i="6"/>
  <c r="A687" i="6" s="1"/>
  <c r="E687" i="6"/>
  <c r="F687" i="6"/>
  <c r="B688" i="6"/>
  <c r="B689" i="6"/>
  <c r="E689" i="6"/>
  <c r="F689" i="6"/>
  <c r="B690" i="6"/>
  <c r="F690" i="6"/>
  <c r="B691" i="6"/>
  <c r="C691" i="6"/>
  <c r="D691" i="6"/>
  <c r="A691" i="6" s="1"/>
  <c r="B692" i="6"/>
  <c r="F692" i="6"/>
  <c r="B693" i="6"/>
  <c r="C693" i="6"/>
  <c r="B694" i="6"/>
  <c r="C694" i="6"/>
  <c r="D694" i="6"/>
  <c r="A694" i="6" s="1"/>
  <c r="E694" i="6"/>
  <c r="F694" i="6"/>
  <c r="B695" i="6"/>
  <c r="D695" i="6"/>
  <c r="A695" i="6" s="1"/>
  <c r="E695" i="6"/>
  <c r="F695" i="6"/>
  <c r="B696" i="6"/>
  <c r="B697" i="6"/>
  <c r="E697" i="6"/>
  <c r="F697" i="6"/>
  <c r="B698" i="6"/>
  <c r="F698" i="6"/>
  <c r="B699" i="6"/>
  <c r="D699" i="6"/>
  <c r="A699" i="6" s="1"/>
  <c r="B700" i="6"/>
  <c r="F700" i="6"/>
  <c r="B701" i="6"/>
  <c r="C701" i="6"/>
  <c r="B702" i="6"/>
  <c r="C702" i="6"/>
  <c r="D702" i="6"/>
  <c r="A702" i="6" s="1"/>
  <c r="E702" i="6"/>
  <c r="F702" i="6"/>
  <c r="B703" i="6"/>
  <c r="D703" i="6"/>
  <c r="A703" i="6" s="1"/>
  <c r="E703" i="6"/>
  <c r="F703" i="6"/>
  <c r="B704" i="6"/>
  <c r="B705" i="6"/>
  <c r="E705" i="6"/>
  <c r="F705" i="6"/>
  <c r="B706" i="6"/>
  <c r="F706" i="6"/>
  <c r="B707" i="6"/>
  <c r="C707" i="6"/>
  <c r="D707" i="6"/>
  <c r="A707" i="6" s="1"/>
  <c r="B708" i="6"/>
  <c r="D708" i="6"/>
  <c r="A708" i="6" s="1"/>
  <c r="B709" i="6"/>
  <c r="C709" i="6"/>
  <c r="B710" i="6"/>
  <c r="C710" i="6"/>
  <c r="D710" i="6"/>
  <c r="A710" i="6" s="1"/>
  <c r="E710" i="6"/>
  <c r="F710" i="6"/>
  <c r="B711" i="6"/>
  <c r="D711" i="6"/>
  <c r="A711" i="6" s="1"/>
  <c r="E711" i="6"/>
  <c r="F711" i="6"/>
  <c r="B712" i="6"/>
  <c r="B713" i="6"/>
  <c r="E713" i="6"/>
  <c r="F713" i="6"/>
  <c r="B714" i="6"/>
  <c r="F714" i="6"/>
  <c r="B715" i="6"/>
  <c r="C715" i="6"/>
  <c r="D715" i="6"/>
  <c r="A715" i="6" s="1"/>
  <c r="B716" i="6"/>
  <c r="F716" i="6"/>
  <c r="B717" i="6"/>
  <c r="C717" i="6"/>
  <c r="B718" i="6"/>
  <c r="C718" i="6"/>
  <c r="D718" i="6"/>
  <c r="A718" i="6" s="1"/>
  <c r="E718" i="6"/>
  <c r="F718" i="6"/>
  <c r="B719" i="6"/>
  <c r="D719" i="6"/>
  <c r="A719" i="6" s="1"/>
  <c r="E719" i="6"/>
  <c r="F719" i="6"/>
  <c r="B720" i="6"/>
  <c r="B721" i="6"/>
  <c r="E721" i="6"/>
  <c r="F721" i="6"/>
  <c r="B722" i="6"/>
  <c r="C722" i="6"/>
  <c r="F722" i="6"/>
  <c r="B723" i="6"/>
  <c r="C723" i="6"/>
  <c r="D723" i="6"/>
  <c r="A723" i="6" s="1"/>
  <c r="F723" i="6"/>
  <c r="B724" i="6"/>
  <c r="B725" i="6"/>
  <c r="C725" i="6"/>
  <c r="B726" i="6"/>
  <c r="C726" i="6"/>
  <c r="D726" i="6"/>
  <c r="A726" i="6" s="1"/>
  <c r="E726" i="6"/>
  <c r="F726" i="6"/>
  <c r="B727" i="6"/>
  <c r="D727" i="6"/>
  <c r="A727" i="6" s="1"/>
  <c r="E727" i="6"/>
  <c r="F727" i="6"/>
  <c r="B728" i="6"/>
  <c r="B729" i="6"/>
  <c r="E729" i="6"/>
  <c r="F729" i="6"/>
  <c r="B730" i="6"/>
  <c r="F730" i="6"/>
  <c r="B731" i="6"/>
  <c r="D731" i="6"/>
  <c r="A731" i="6" s="1"/>
  <c r="B732" i="6"/>
  <c r="D732" i="6"/>
  <c r="A732" i="6" s="1"/>
  <c r="E732" i="6"/>
  <c r="F732" i="6"/>
  <c r="B733" i="6"/>
  <c r="C733" i="6"/>
  <c r="B734" i="6"/>
  <c r="C734" i="6"/>
  <c r="D734" i="6"/>
  <c r="A734" i="6" s="1"/>
  <c r="E734" i="6"/>
  <c r="F734" i="6"/>
  <c r="B735" i="6"/>
  <c r="D735" i="6"/>
  <c r="A735" i="6" s="1"/>
  <c r="E735" i="6"/>
  <c r="F735" i="6"/>
  <c r="B736" i="6"/>
  <c r="B737" i="6"/>
  <c r="E737" i="6"/>
  <c r="F737" i="6"/>
  <c r="B738" i="6"/>
  <c r="F738" i="6"/>
  <c r="B739" i="6"/>
  <c r="D739" i="6"/>
  <c r="A739" i="6" s="1"/>
  <c r="B740" i="6"/>
  <c r="B741" i="6"/>
  <c r="C741" i="6"/>
  <c r="B742" i="6"/>
  <c r="C742" i="6"/>
  <c r="D742" i="6"/>
  <c r="A742" i="6" s="1"/>
  <c r="E742" i="6"/>
  <c r="F742" i="6"/>
  <c r="B743" i="6"/>
  <c r="D743" i="6"/>
  <c r="A743" i="6" s="1"/>
  <c r="E743" i="6"/>
  <c r="F743" i="6"/>
  <c r="B744" i="6"/>
  <c r="B745" i="6"/>
  <c r="E745" i="6"/>
  <c r="F745" i="6"/>
  <c r="B746" i="6"/>
  <c r="F746" i="6"/>
  <c r="B747" i="6"/>
  <c r="C747" i="6"/>
  <c r="D747" i="6"/>
  <c r="A747" i="6" s="1"/>
  <c r="B748" i="6"/>
  <c r="D748" i="6"/>
  <c r="A748" i="6" s="1"/>
  <c r="F748" i="6"/>
  <c r="B749" i="6"/>
  <c r="C749" i="6"/>
  <c r="B750" i="6"/>
  <c r="C750" i="6"/>
  <c r="D750" i="6"/>
  <c r="A750" i="6" s="1"/>
  <c r="E750" i="6"/>
  <c r="F750" i="6"/>
  <c r="B751" i="6"/>
  <c r="D751" i="6"/>
  <c r="A751" i="6" s="1"/>
  <c r="E751" i="6"/>
  <c r="F751" i="6"/>
  <c r="B752" i="6"/>
  <c r="B753" i="6"/>
  <c r="E753" i="6"/>
  <c r="F753" i="6"/>
  <c r="B754" i="6"/>
  <c r="F754" i="6"/>
  <c r="B755" i="6"/>
  <c r="C755" i="6"/>
  <c r="D755" i="6"/>
  <c r="A755" i="6" s="1"/>
  <c r="B756" i="6"/>
  <c r="F756" i="6"/>
  <c r="B757" i="6"/>
  <c r="C757" i="6"/>
  <c r="B758" i="6"/>
  <c r="C758" i="6"/>
  <c r="D758" i="6"/>
  <c r="A758" i="6" s="1"/>
  <c r="E758" i="6"/>
  <c r="F758" i="6"/>
  <c r="B759" i="6"/>
  <c r="D759" i="6"/>
  <c r="A759" i="6" s="1"/>
  <c r="E759" i="6"/>
  <c r="F759" i="6"/>
  <c r="B760" i="6"/>
  <c r="B761" i="6"/>
  <c r="E761" i="6"/>
  <c r="F761" i="6"/>
  <c r="B762" i="6"/>
  <c r="F762" i="6"/>
  <c r="B763" i="6"/>
  <c r="D763" i="6"/>
  <c r="A763" i="6" s="1"/>
  <c r="B764" i="6"/>
  <c r="E764" i="6"/>
  <c r="F764" i="6"/>
  <c r="B765" i="6"/>
  <c r="C765" i="6"/>
  <c r="B766" i="6"/>
  <c r="C766" i="6"/>
  <c r="D766" i="6"/>
  <c r="A766" i="6" s="1"/>
  <c r="E766" i="6"/>
  <c r="F766" i="6"/>
  <c r="B767" i="6"/>
  <c r="D767" i="6"/>
  <c r="A767" i="6" s="1"/>
  <c r="E767" i="6"/>
  <c r="F767" i="6"/>
  <c r="B768" i="6"/>
  <c r="B769" i="6"/>
  <c r="E769" i="6"/>
  <c r="F769" i="6"/>
  <c r="B770" i="6"/>
  <c r="F770" i="6"/>
  <c r="B771" i="6"/>
  <c r="D771" i="6"/>
  <c r="A771" i="6" s="1"/>
  <c r="B772" i="6"/>
  <c r="F772" i="6"/>
  <c r="B773" i="6"/>
  <c r="C773" i="6"/>
  <c r="B774" i="6"/>
  <c r="C774" i="6"/>
  <c r="D774" i="6"/>
  <c r="A774" i="6" s="1"/>
  <c r="E774" i="6"/>
  <c r="F774" i="6"/>
  <c r="B775" i="6"/>
  <c r="D775" i="6"/>
  <c r="A775" i="6" s="1"/>
  <c r="E775" i="6"/>
  <c r="F775" i="6"/>
  <c r="B776" i="6"/>
  <c r="B777" i="6"/>
  <c r="E777" i="6"/>
  <c r="F777" i="6"/>
  <c r="B778" i="6"/>
  <c r="F778" i="6"/>
  <c r="B779" i="6"/>
  <c r="C779" i="6"/>
  <c r="D779" i="6"/>
  <c r="A779" i="6" s="1"/>
  <c r="B780" i="6"/>
  <c r="D780" i="6"/>
  <c r="A780" i="6" s="1"/>
  <c r="E780" i="6"/>
  <c r="B781" i="6"/>
  <c r="C781" i="6"/>
  <c r="B782" i="6"/>
  <c r="C782" i="6"/>
  <c r="D782" i="6"/>
  <c r="A782" i="6" s="1"/>
  <c r="E782" i="6"/>
  <c r="F782" i="6"/>
  <c r="B783" i="6"/>
  <c r="D783" i="6"/>
  <c r="A783" i="6" s="1"/>
  <c r="E783" i="6"/>
  <c r="F783" i="6"/>
  <c r="B784" i="6"/>
  <c r="B785" i="6"/>
  <c r="E785" i="6"/>
  <c r="F785" i="6"/>
  <c r="B786" i="6"/>
  <c r="F786" i="6"/>
  <c r="B787" i="6"/>
  <c r="C787" i="6"/>
  <c r="D787" i="6"/>
  <c r="A787" i="6" s="1"/>
  <c r="B788" i="6"/>
  <c r="F788" i="6"/>
  <c r="B789" i="6"/>
  <c r="C789" i="6"/>
  <c r="B790" i="6"/>
  <c r="C790" i="6"/>
  <c r="D790" i="6"/>
  <c r="A790" i="6" s="1"/>
  <c r="E790" i="6"/>
  <c r="F790" i="6"/>
  <c r="B791" i="6"/>
  <c r="D791" i="6"/>
  <c r="A791" i="6" s="1"/>
  <c r="E791" i="6"/>
  <c r="F791" i="6"/>
  <c r="B792" i="6"/>
  <c r="B793" i="6"/>
  <c r="E793" i="6"/>
  <c r="F793" i="6"/>
  <c r="B794" i="6"/>
  <c r="F794" i="6"/>
  <c r="B795" i="6"/>
  <c r="C795" i="6"/>
  <c r="D795" i="6"/>
  <c r="A795" i="6" s="1"/>
  <c r="B796" i="6"/>
  <c r="F796" i="6"/>
  <c r="B797" i="6"/>
  <c r="C797" i="6"/>
  <c r="B798" i="6"/>
  <c r="C798" i="6"/>
  <c r="D798" i="6"/>
  <c r="A798" i="6" s="1"/>
  <c r="E798" i="6"/>
  <c r="F798" i="6"/>
  <c r="B799" i="6"/>
  <c r="D799" i="6"/>
  <c r="A799" i="6" s="1"/>
  <c r="E799" i="6"/>
  <c r="F799" i="6"/>
  <c r="B800" i="6"/>
  <c r="B801" i="6"/>
  <c r="E801" i="6"/>
  <c r="F801" i="6"/>
  <c r="B802" i="6"/>
  <c r="F802" i="6"/>
  <c r="B803" i="6"/>
  <c r="D803" i="6"/>
  <c r="A803" i="6" s="1"/>
  <c r="F803" i="6"/>
  <c r="B804" i="6"/>
  <c r="F804" i="6"/>
  <c r="B805" i="6"/>
  <c r="C805" i="6"/>
  <c r="B806" i="6"/>
  <c r="C806" i="6"/>
  <c r="D806" i="6"/>
  <c r="A806" i="6" s="1"/>
  <c r="E806" i="6"/>
  <c r="F806" i="6"/>
  <c r="B807" i="6"/>
  <c r="D807" i="6"/>
  <c r="A807" i="6" s="1"/>
  <c r="E807" i="6"/>
  <c r="F807" i="6"/>
  <c r="B808" i="6"/>
  <c r="B809" i="6"/>
  <c r="E809" i="6"/>
  <c r="F809" i="6"/>
  <c r="B810" i="6"/>
  <c r="F810" i="6"/>
  <c r="B811" i="6"/>
  <c r="D811" i="6"/>
  <c r="A811" i="6" s="1"/>
  <c r="B812" i="6"/>
  <c r="D812" i="6"/>
  <c r="A812" i="6" s="1"/>
  <c r="E812" i="6"/>
  <c r="F812" i="6"/>
  <c r="B813" i="6"/>
  <c r="C813" i="6"/>
  <c r="B814" i="6"/>
  <c r="C814" i="6"/>
  <c r="D814" i="6"/>
  <c r="A814" i="6" s="1"/>
  <c r="E814" i="6"/>
  <c r="F814" i="6"/>
  <c r="B815" i="6"/>
  <c r="D815" i="6"/>
  <c r="A815" i="6" s="1"/>
  <c r="E815" i="6"/>
  <c r="F815" i="6"/>
  <c r="B816" i="6"/>
  <c r="B817" i="6"/>
  <c r="E817" i="6"/>
  <c r="F817" i="6"/>
  <c r="B818" i="6"/>
  <c r="F818" i="6"/>
  <c r="B819" i="6"/>
  <c r="D819" i="6"/>
  <c r="A819" i="6" s="1"/>
  <c r="B820" i="6"/>
  <c r="D820" i="6"/>
  <c r="A820" i="6" s="1"/>
  <c r="E820" i="6"/>
  <c r="F820" i="6"/>
  <c r="B821" i="6"/>
  <c r="C821" i="6"/>
  <c r="B822" i="6"/>
  <c r="C822" i="6"/>
  <c r="D822" i="6"/>
  <c r="A822" i="6" s="1"/>
  <c r="E822" i="6"/>
  <c r="F822" i="6"/>
  <c r="B823" i="6"/>
  <c r="D823" i="6"/>
  <c r="A823" i="6" s="1"/>
  <c r="E823" i="6"/>
  <c r="F823" i="6"/>
  <c r="B824" i="6"/>
  <c r="B825" i="6"/>
  <c r="E825" i="6"/>
  <c r="F825" i="6"/>
  <c r="B826" i="6"/>
  <c r="F826" i="6"/>
  <c r="B827" i="6"/>
  <c r="D827" i="6"/>
  <c r="A827" i="6" s="1"/>
  <c r="B828" i="6"/>
  <c r="B829" i="6"/>
  <c r="C829" i="6"/>
  <c r="B830" i="6"/>
  <c r="C830" i="6"/>
  <c r="D830" i="6"/>
  <c r="A830" i="6" s="1"/>
  <c r="E830" i="6"/>
  <c r="F830" i="6"/>
  <c r="B831" i="6"/>
  <c r="D831" i="6"/>
  <c r="A831" i="6" s="1"/>
  <c r="E831" i="6"/>
  <c r="F831" i="6"/>
  <c r="B832" i="6"/>
  <c r="B833" i="6"/>
  <c r="E833" i="6"/>
  <c r="F833" i="6"/>
  <c r="B834" i="6"/>
  <c r="F834" i="6"/>
  <c r="B835" i="6"/>
  <c r="C835" i="6"/>
  <c r="D835" i="6"/>
  <c r="A835" i="6" s="1"/>
  <c r="B836" i="6"/>
  <c r="E836" i="6"/>
  <c r="F836" i="6"/>
  <c r="B837" i="6"/>
  <c r="C837" i="6"/>
  <c r="B838" i="6"/>
  <c r="C838" i="6"/>
  <c r="D838" i="6"/>
  <c r="A838" i="6" s="1"/>
  <c r="E838" i="6"/>
  <c r="F838" i="6"/>
  <c r="B839" i="6"/>
  <c r="D839" i="6"/>
  <c r="A839" i="6" s="1"/>
  <c r="E839" i="6"/>
  <c r="F839" i="6"/>
  <c r="B840" i="6"/>
  <c r="B841" i="6"/>
  <c r="E841" i="6"/>
  <c r="F841" i="6"/>
  <c r="B842" i="6"/>
  <c r="F842" i="6"/>
  <c r="B843" i="6"/>
  <c r="C843" i="6"/>
  <c r="D843" i="6"/>
  <c r="A843" i="6" s="1"/>
  <c r="B844" i="6"/>
  <c r="E844" i="6"/>
  <c r="F844" i="6"/>
  <c r="B845" i="6"/>
  <c r="C845" i="6"/>
  <c r="B846" i="6"/>
  <c r="C846" i="6"/>
  <c r="D846" i="6"/>
  <c r="A846" i="6" s="1"/>
  <c r="E846" i="6"/>
  <c r="F846" i="6"/>
  <c r="B847" i="6"/>
  <c r="D847" i="6"/>
  <c r="A847" i="6" s="1"/>
  <c r="E847" i="6"/>
  <c r="F847" i="6"/>
  <c r="B848" i="6"/>
  <c r="D848" i="6"/>
  <c r="A848" i="6" s="1"/>
  <c r="B849" i="6"/>
  <c r="E849" i="6"/>
  <c r="F849" i="6"/>
  <c r="B850" i="6"/>
  <c r="F850" i="6"/>
  <c r="B851" i="6"/>
  <c r="D851" i="6"/>
  <c r="A851" i="6" s="1"/>
  <c r="B852" i="6"/>
  <c r="E852" i="6"/>
  <c r="B853" i="6"/>
  <c r="C853" i="6"/>
  <c r="B854" i="6"/>
  <c r="C854" i="6"/>
  <c r="D854" i="6"/>
  <c r="A854" i="6" s="1"/>
  <c r="E854" i="6"/>
  <c r="F854" i="6"/>
  <c r="B855" i="6"/>
  <c r="D855" i="6"/>
  <c r="A855" i="6" s="1"/>
  <c r="E855" i="6"/>
  <c r="F855" i="6"/>
  <c r="B856" i="6"/>
  <c r="B857" i="6"/>
  <c r="E857" i="6"/>
  <c r="F857" i="6"/>
  <c r="B858" i="6"/>
  <c r="F858" i="6"/>
  <c r="B859" i="6"/>
  <c r="C859" i="6"/>
  <c r="D859" i="6"/>
  <c r="A859" i="6" s="1"/>
  <c r="B860" i="6"/>
  <c r="D860" i="6"/>
  <c r="A860" i="6" s="1"/>
  <c r="E860" i="6"/>
  <c r="F860" i="6"/>
  <c r="B861" i="6"/>
  <c r="C861" i="6"/>
  <c r="B862" i="6"/>
  <c r="C862" i="6"/>
  <c r="D862" i="6"/>
  <c r="A862" i="6" s="1"/>
  <c r="E862" i="6"/>
  <c r="F862" i="6"/>
  <c r="B863" i="6"/>
  <c r="D863" i="6"/>
  <c r="A863" i="6" s="1"/>
  <c r="E863" i="6"/>
  <c r="F863" i="6"/>
  <c r="B864" i="6"/>
  <c r="B865" i="6"/>
  <c r="E865" i="6"/>
  <c r="F865" i="6"/>
  <c r="B866" i="6"/>
  <c r="F866" i="6"/>
  <c r="B867" i="6"/>
  <c r="C867" i="6"/>
  <c r="D867" i="6"/>
  <c r="A867" i="6" s="1"/>
  <c r="B868" i="6"/>
  <c r="D868" i="6"/>
  <c r="A868" i="6" s="1"/>
  <c r="E868" i="6"/>
  <c r="F868" i="6"/>
  <c r="B869" i="6"/>
  <c r="C869" i="6"/>
  <c r="B870" i="6"/>
  <c r="C870" i="6"/>
  <c r="D870" i="6"/>
  <c r="A870" i="6" s="1"/>
  <c r="E870" i="6"/>
  <c r="F870" i="6"/>
  <c r="B871" i="6"/>
  <c r="D871" i="6"/>
  <c r="A871" i="6" s="1"/>
  <c r="E871" i="6"/>
  <c r="F871" i="6"/>
  <c r="B872" i="6"/>
  <c r="B873" i="6"/>
  <c r="E873" i="6"/>
  <c r="F873" i="6"/>
  <c r="B874" i="6"/>
  <c r="F874" i="6"/>
  <c r="B875" i="6"/>
  <c r="C875" i="6"/>
  <c r="D875" i="6"/>
  <c r="A875" i="6" s="1"/>
  <c r="B876" i="6"/>
  <c r="D876" i="6"/>
  <c r="A876" i="6" s="1"/>
  <c r="B877" i="6"/>
  <c r="C877" i="6"/>
  <c r="B878" i="6"/>
  <c r="C878" i="6"/>
  <c r="D878" i="6"/>
  <c r="A878" i="6" s="1"/>
  <c r="E878" i="6"/>
  <c r="F878" i="6"/>
  <c r="B879" i="6"/>
  <c r="D879" i="6"/>
  <c r="A879" i="6" s="1"/>
  <c r="E879" i="6"/>
  <c r="F879" i="6"/>
  <c r="B880" i="6"/>
  <c r="B881" i="6"/>
  <c r="E881" i="6"/>
  <c r="F881" i="6"/>
  <c r="B882" i="6"/>
  <c r="F882" i="6"/>
  <c r="B883" i="6"/>
  <c r="D883" i="6"/>
  <c r="A883" i="6" s="1"/>
  <c r="B884" i="6"/>
  <c r="E884" i="6"/>
  <c r="F884" i="6"/>
  <c r="B885" i="6"/>
  <c r="C885" i="6"/>
  <c r="B886" i="6"/>
  <c r="C886" i="6"/>
  <c r="D886" i="6"/>
  <c r="A886" i="6" s="1"/>
  <c r="E886" i="6"/>
  <c r="F886" i="6"/>
  <c r="B887" i="6"/>
  <c r="D887" i="6"/>
  <c r="A887" i="6" s="1"/>
  <c r="E887" i="6"/>
  <c r="F887" i="6"/>
  <c r="B888" i="6"/>
  <c r="B889" i="6"/>
  <c r="E889" i="6"/>
  <c r="F889" i="6"/>
  <c r="B890" i="6"/>
  <c r="F890" i="6"/>
  <c r="B891" i="6"/>
  <c r="D891" i="6"/>
  <c r="A891" i="6" s="1"/>
  <c r="B892" i="6"/>
  <c r="F892" i="6"/>
  <c r="B893" i="6"/>
  <c r="C893" i="6"/>
  <c r="B894" i="6"/>
  <c r="C894" i="6"/>
  <c r="D894" i="6"/>
  <c r="A894" i="6" s="1"/>
  <c r="E894" i="6"/>
  <c r="F894" i="6"/>
  <c r="B895" i="6"/>
  <c r="D895" i="6"/>
  <c r="A895" i="6" s="1"/>
  <c r="E895" i="6"/>
  <c r="F895" i="6"/>
  <c r="B896" i="6"/>
  <c r="B897" i="6"/>
  <c r="E897" i="6"/>
  <c r="F897" i="6"/>
  <c r="B898" i="6"/>
  <c r="F898" i="6"/>
  <c r="B899" i="6"/>
  <c r="C899" i="6"/>
  <c r="D899" i="6"/>
  <c r="A899" i="6" s="1"/>
  <c r="B900" i="6"/>
  <c r="E900" i="6"/>
  <c r="B901" i="6"/>
  <c r="C901" i="6"/>
  <c r="B902" i="6"/>
  <c r="C902" i="6"/>
  <c r="D902" i="6"/>
  <c r="A902" i="6" s="1"/>
  <c r="E902" i="6"/>
  <c r="F902" i="6"/>
  <c r="B903" i="6"/>
  <c r="D903" i="6"/>
  <c r="A903" i="6" s="1"/>
  <c r="E903" i="6"/>
  <c r="F903" i="6"/>
  <c r="B904" i="6"/>
  <c r="B905" i="6"/>
  <c r="E905" i="6"/>
  <c r="F905" i="6"/>
  <c r="B906" i="6"/>
  <c r="F906" i="6"/>
  <c r="B907" i="6"/>
  <c r="C907" i="6"/>
  <c r="D907" i="6"/>
  <c r="A907" i="6" s="1"/>
  <c r="B908" i="6"/>
  <c r="D908" i="6"/>
  <c r="A908" i="6" s="1"/>
  <c r="E908" i="6"/>
  <c r="F908" i="6"/>
  <c r="B909" i="6"/>
  <c r="C909" i="6"/>
  <c r="B910" i="6"/>
  <c r="C910" i="6"/>
  <c r="D910" i="6"/>
  <c r="A910" i="6" s="1"/>
  <c r="E910" i="6"/>
  <c r="F910" i="6"/>
  <c r="B911" i="6"/>
  <c r="D911" i="6"/>
  <c r="A911" i="6" s="1"/>
  <c r="E911" i="6"/>
  <c r="F911" i="6"/>
  <c r="B912" i="6"/>
  <c r="B913" i="6"/>
  <c r="E913" i="6"/>
  <c r="F913" i="6"/>
  <c r="B914" i="6"/>
  <c r="F914" i="6"/>
  <c r="B915" i="6"/>
  <c r="C915" i="6"/>
  <c r="D915" i="6"/>
  <c r="A915" i="6" s="1"/>
  <c r="B916" i="6"/>
  <c r="D916" i="6"/>
  <c r="A916" i="6" s="1"/>
  <c r="E916" i="6"/>
  <c r="F916" i="6"/>
  <c r="B917" i="6"/>
  <c r="C917" i="6"/>
  <c r="B918" i="6"/>
  <c r="C918" i="6"/>
  <c r="D918" i="6"/>
  <c r="A918" i="6" s="1"/>
  <c r="E918" i="6"/>
  <c r="F918" i="6"/>
  <c r="B919" i="6"/>
  <c r="D919" i="6"/>
  <c r="A919" i="6" s="1"/>
  <c r="E919" i="6"/>
  <c r="F919" i="6"/>
  <c r="B920" i="6"/>
  <c r="B921" i="6"/>
  <c r="E921" i="6"/>
  <c r="F921" i="6"/>
  <c r="B922" i="6"/>
  <c r="F922" i="6"/>
  <c r="B923" i="6"/>
  <c r="C923" i="6"/>
  <c r="D923" i="6"/>
  <c r="A923" i="6" s="1"/>
  <c r="B924" i="6"/>
  <c r="D924" i="6"/>
  <c r="A924" i="6" s="1"/>
  <c r="F924" i="6"/>
  <c r="B925" i="6"/>
  <c r="C925" i="6"/>
  <c r="B926" i="6"/>
  <c r="C926" i="6"/>
  <c r="D926" i="6"/>
  <c r="A926" i="6" s="1"/>
  <c r="E926" i="6"/>
  <c r="F926" i="6"/>
  <c r="B927" i="6"/>
  <c r="D927" i="6"/>
  <c r="A927" i="6" s="1"/>
  <c r="E927" i="6"/>
  <c r="F927" i="6"/>
  <c r="B928" i="6"/>
  <c r="B929" i="6"/>
  <c r="E929" i="6"/>
  <c r="F929" i="6"/>
  <c r="B930" i="6"/>
  <c r="F930" i="6"/>
  <c r="B931" i="6"/>
  <c r="C931" i="6"/>
  <c r="D931" i="6"/>
  <c r="A931" i="6" s="1"/>
  <c r="B932" i="6"/>
  <c r="E932" i="6"/>
  <c r="F932" i="6"/>
  <c r="B933" i="6"/>
  <c r="C933" i="6"/>
  <c r="B934" i="6"/>
  <c r="C934" i="6"/>
  <c r="D934" i="6"/>
  <c r="A934" i="6" s="1"/>
  <c r="E934" i="6"/>
  <c r="F934" i="6"/>
  <c r="B935" i="6"/>
  <c r="D935" i="6"/>
  <c r="A935" i="6" s="1"/>
  <c r="E935" i="6"/>
  <c r="F935" i="6"/>
  <c r="B936" i="6"/>
  <c r="B937" i="6"/>
  <c r="E937" i="6"/>
  <c r="F937" i="6"/>
  <c r="B938" i="6"/>
  <c r="F938" i="6"/>
  <c r="B939" i="6"/>
  <c r="C939" i="6"/>
  <c r="D939" i="6"/>
  <c r="A939" i="6" s="1"/>
  <c r="B940" i="6"/>
  <c r="F940" i="6"/>
  <c r="B941" i="6"/>
  <c r="C941" i="6"/>
  <c r="B942" i="6"/>
  <c r="C942" i="6"/>
  <c r="D942" i="6"/>
  <c r="A942" i="6" s="1"/>
  <c r="E942" i="6"/>
  <c r="F942" i="6"/>
  <c r="B943" i="6"/>
  <c r="D943" i="6"/>
  <c r="A943" i="6" s="1"/>
  <c r="E943" i="6"/>
  <c r="F943" i="6"/>
  <c r="B944" i="6"/>
  <c r="B945" i="6"/>
  <c r="E945" i="6"/>
  <c r="F945" i="6"/>
  <c r="B946" i="6"/>
  <c r="F946" i="6"/>
  <c r="B947" i="6"/>
  <c r="D947" i="6"/>
  <c r="A947" i="6" s="1"/>
  <c r="B948" i="6"/>
  <c r="E948" i="6"/>
  <c r="F948" i="6"/>
  <c r="B949" i="6"/>
  <c r="C949" i="6"/>
  <c r="B950" i="6"/>
  <c r="C950" i="6"/>
  <c r="D950" i="6"/>
  <c r="A950" i="6" s="1"/>
  <c r="E950" i="6"/>
  <c r="F950" i="6"/>
  <c r="B951" i="6"/>
  <c r="D951" i="6"/>
  <c r="A951" i="6" s="1"/>
  <c r="E951" i="6"/>
  <c r="F951" i="6"/>
  <c r="B952" i="6"/>
  <c r="B953" i="6"/>
  <c r="E953" i="6"/>
  <c r="F953" i="6"/>
  <c r="B954" i="6"/>
  <c r="F954" i="6"/>
  <c r="B955" i="6"/>
  <c r="D955" i="6"/>
  <c r="A955" i="6" s="1"/>
  <c r="B956" i="6"/>
  <c r="E956" i="6"/>
  <c r="F956" i="6"/>
  <c r="B957" i="6"/>
  <c r="C957" i="6"/>
  <c r="B958" i="6"/>
  <c r="C958" i="6"/>
  <c r="D958" i="6"/>
  <c r="A958" i="6" s="1"/>
  <c r="E958" i="6"/>
  <c r="F958" i="6"/>
  <c r="B959" i="6"/>
  <c r="D959" i="6"/>
  <c r="A959" i="6" s="1"/>
  <c r="E959" i="6"/>
  <c r="F959" i="6"/>
  <c r="B960" i="6"/>
  <c r="B961" i="6"/>
  <c r="E961" i="6"/>
  <c r="F961" i="6"/>
  <c r="B962" i="6"/>
  <c r="F962" i="6"/>
  <c r="B963" i="6"/>
  <c r="D963" i="6"/>
  <c r="A963" i="6" s="1"/>
  <c r="B964" i="6"/>
  <c r="B965" i="6"/>
  <c r="C965" i="6"/>
  <c r="B966" i="6"/>
  <c r="C966" i="6"/>
  <c r="D966" i="6"/>
  <c r="A966" i="6" s="1"/>
  <c r="E966" i="6"/>
  <c r="F966" i="6"/>
  <c r="B967" i="6"/>
  <c r="D967" i="6"/>
  <c r="A967" i="6" s="1"/>
  <c r="E967" i="6"/>
  <c r="F967" i="6"/>
  <c r="B968" i="6"/>
  <c r="B969" i="6"/>
  <c r="E969" i="6"/>
  <c r="F969" i="6"/>
  <c r="B970" i="6"/>
  <c r="C970" i="6"/>
  <c r="F970" i="6"/>
  <c r="B971" i="6"/>
  <c r="D971" i="6"/>
  <c r="A971" i="6" s="1"/>
  <c r="B972" i="6"/>
  <c r="D972" i="6"/>
  <c r="A972" i="6" s="1"/>
  <c r="E972" i="6"/>
  <c r="F972" i="6"/>
  <c r="B973" i="6"/>
  <c r="C973" i="6"/>
  <c r="B974" i="6"/>
  <c r="C974" i="6"/>
  <c r="D974" i="6"/>
  <c r="A974" i="6" s="1"/>
  <c r="E974" i="6"/>
  <c r="F974" i="6"/>
  <c r="B975" i="6"/>
  <c r="D975" i="6"/>
  <c r="A975" i="6" s="1"/>
  <c r="E975" i="6"/>
  <c r="F975" i="6"/>
  <c r="B976" i="6"/>
  <c r="B977" i="6"/>
  <c r="E977" i="6"/>
  <c r="F977" i="6"/>
  <c r="B978" i="6"/>
  <c r="F978" i="6"/>
  <c r="B979" i="6"/>
  <c r="D979" i="6"/>
  <c r="A979" i="6" s="1"/>
  <c r="B980" i="6"/>
  <c r="D980" i="6"/>
  <c r="A980" i="6" s="1"/>
  <c r="E980" i="6"/>
  <c r="F980" i="6"/>
  <c r="B981" i="6"/>
  <c r="C981" i="6"/>
  <c r="B982" i="6"/>
  <c r="C982" i="6"/>
  <c r="D982" i="6"/>
  <c r="A982" i="6" s="1"/>
  <c r="E982" i="6"/>
  <c r="F982" i="6"/>
  <c r="B983" i="6"/>
  <c r="D983" i="6"/>
  <c r="A983" i="6" s="1"/>
  <c r="E983" i="6"/>
  <c r="F983" i="6"/>
  <c r="B984" i="6"/>
  <c r="B985" i="6"/>
  <c r="E985" i="6"/>
  <c r="F985" i="6"/>
  <c r="B986" i="6"/>
  <c r="F986" i="6"/>
  <c r="B987" i="6"/>
  <c r="D987" i="6"/>
  <c r="A987" i="6" s="1"/>
  <c r="B988" i="6"/>
  <c r="D988" i="6"/>
  <c r="A988" i="6" s="1"/>
  <c r="E988" i="6"/>
  <c r="B989" i="6"/>
  <c r="C989" i="6"/>
  <c r="B990" i="6"/>
  <c r="C990" i="6"/>
  <c r="D990" i="6"/>
  <c r="A990" i="6" s="1"/>
  <c r="E990" i="6"/>
  <c r="F990" i="6"/>
  <c r="B991" i="6"/>
  <c r="D991" i="6"/>
  <c r="A991" i="6" s="1"/>
  <c r="E991" i="6"/>
  <c r="F991" i="6"/>
  <c r="B992" i="6"/>
  <c r="B993" i="6"/>
  <c r="E993" i="6"/>
  <c r="F993" i="6"/>
  <c r="B994" i="6"/>
  <c r="F994" i="6"/>
  <c r="B995" i="6"/>
  <c r="C995" i="6"/>
  <c r="D995" i="6"/>
  <c r="A995" i="6" s="1"/>
  <c r="B996" i="6"/>
  <c r="D996" i="6"/>
  <c r="A996" i="6" s="1"/>
  <c r="B997" i="6"/>
  <c r="C997" i="6"/>
  <c r="B998" i="6"/>
  <c r="C998" i="6"/>
  <c r="D998" i="6"/>
  <c r="A998" i="6" s="1"/>
  <c r="E998" i="6"/>
  <c r="F998" i="6"/>
  <c r="B999" i="6"/>
  <c r="D999" i="6"/>
  <c r="A999" i="6" s="1"/>
  <c r="E999" i="6"/>
  <c r="F999" i="6"/>
  <c r="B1000" i="6"/>
  <c r="B1001" i="6"/>
  <c r="B1002" i="6"/>
  <c r="F1002" i="6"/>
  <c r="B1003" i="6"/>
  <c r="C1003" i="6"/>
  <c r="D1003" i="6"/>
  <c r="A1003" i="6" s="1"/>
  <c r="B1004" i="6"/>
  <c r="D1004" i="6"/>
  <c r="A1004" i="6" s="1"/>
  <c r="B1005" i="6"/>
  <c r="C1005" i="6"/>
  <c r="B1006" i="6"/>
  <c r="C1006" i="6"/>
  <c r="D1006" i="6"/>
  <c r="A1006" i="6" s="1"/>
  <c r="E1006" i="6"/>
  <c r="F1006" i="6"/>
  <c r="B1007" i="6"/>
  <c r="D1007" i="6"/>
  <c r="A1007" i="6" s="1"/>
  <c r="E1007" i="6"/>
  <c r="F1007" i="6"/>
  <c r="B1008" i="6"/>
  <c r="B1009" i="6"/>
  <c r="B1010" i="6"/>
  <c r="F1010" i="6"/>
  <c r="B1011" i="6"/>
  <c r="C1011" i="6"/>
  <c r="D1011" i="6"/>
  <c r="A1011" i="6" s="1"/>
  <c r="B1012" i="6"/>
  <c r="D1012" i="6"/>
  <c r="A1012" i="6" s="1"/>
  <c r="B1013" i="6"/>
  <c r="C1013" i="6"/>
  <c r="B1014" i="6"/>
  <c r="C1014" i="6"/>
  <c r="D1014" i="6"/>
  <c r="A1014" i="6" s="1"/>
  <c r="E1014" i="6"/>
  <c r="F1014" i="6"/>
  <c r="B1015" i="6"/>
  <c r="D1015" i="6"/>
  <c r="A1015" i="6" s="1"/>
  <c r="E1015" i="6"/>
  <c r="F1015" i="6"/>
  <c r="B1016" i="6"/>
  <c r="B1017" i="6"/>
  <c r="B1018" i="6"/>
  <c r="F1018" i="6"/>
  <c r="B1019" i="6"/>
  <c r="C1019" i="6"/>
  <c r="D1019" i="6"/>
  <c r="A1019" i="6" s="1"/>
  <c r="B1020" i="6"/>
  <c r="D1020" i="6"/>
  <c r="A1020" i="6" s="1"/>
  <c r="B1021" i="6"/>
  <c r="C1021" i="6"/>
  <c r="B1022" i="6"/>
  <c r="C1022" i="6"/>
  <c r="D1022" i="6"/>
  <c r="A1022" i="6" s="1"/>
  <c r="E1022" i="6"/>
  <c r="F1022" i="6"/>
  <c r="B1023" i="6"/>
  <c r="D1023" i="6"/>
  <c r="A1023" i="6" s="1"/>
  <c r="E1023" i="6"/>
  <c r="F1023" i="6"/>
  <c r="B1024" i="6"/>
  <c r="B1025" i="6"/>
  <c r="B1026" i="6"/>
  <c r="F1026" i="6"/>
  <c r="B1027" i="6"/>
  <c r="D1027" i="6"/>
  <c r="A1027" i="6" s="1"/>
  <c r="B1028" i="6"/>
  <c r="D1028" i="6"/>
  <c r="A1028" i="6" s="1"/>
  <c r="B1029" i="6"/>
  <c r="B1030" i="6"/>
  <c r="C1030" i="6"/>
  <c r="E1030" i="6"/>
  <c r="F1030" i="6"/>
  <c r="B1031" i="6"/>
  <c r="D1031" i="6"/>
  <c r="A1031" i="6" s="1"/>
  <c r="E1031" i="6"/>
  <c r="F1031" i="6"/>
  <c r="B1032" i="6"/>
  <c r="B1033" i="6"/>
  <c r="F1033" i="6"/>
  <c r="B1034" i="6"/>
  <c r="F1034" i="6"/>
  <c r="B1035" i="6"/>
  <c r="C1035" i="6"/>
  <c r="D1035" i="6"/>
  <c r="A1035" i="6" s="1"/>
  <c r="B1036" i="6"/>
  <c r="F1036" i="6"/>
  <c r="B1037" i="6"/>
  <c r="B1038" i="6"/>
  <c r="C1038" i="6"/>
  <c r="D1038" i="6"/>
  <c r="A1038" i="6" s="1"/>
  <c r="E1038" i="6"/>
  <c r="F1038" i="6"/>
  <c r="B1039" i="6"/>
  <c r="D1039" i="6"/>
  <c r="A1039" i="6" s="1"/>
  <c r="E1039" i="6"/>
  <c r="F1039" i="6"/>
  <c r="B1040" i="6"/>
  <c r="B1041" i="6"/>
  <c r="E1041" i="6"/>
  <c r="F1041" i="6"/>
  <c r="B1042" i="6"/>
  <c r="F1042" i="6"/>
  <c r="B1043" i="6"/>
  <c r="C1043" i="6"/>
  <c r="D1043" i="6"/>
  <c r="A1043" i="6" s="1"/>
  <c r="B1044" i="6"/>
  <c r="E1044" i="6"/>
  <c r="F1044" i="6"/>
  <c r="B1045" i="6"/>
  <c r="C1045" i="6"/>
  <c r="B1046" i="6"/>
  <c r="C1046" i="6"/>
  <c r="D1046" i="6"/>
  <c r="A1046" i="6" s="1"/>
  <c r="E1046" i="6"/>
  <c r="F1046" i="6"/>
  <c r="B1047" i="6"/>
  <c r="D1047" i="6"/>
  <c r="A1047" i="6" s="1"/>
  <c r="E1047" i="6"/>
  <c r="F1047" i="6"/>
  <c r="B1048" i="6"/>
  <c r="B1049" i="6"/>
  <c r="E1049" i="6"/>
  <c r="F1049" i="6"/>
  <c r="B1050" i="6"/>
  <c r="F1050" i="6"/>
  <c r="B1051" i="6"/>
  <c r="C1051" i="6"/>
  <c r="D1051" i="6"/>
  <c r="A1051" i="6" s="1"/>
  <c r="B1052" i="6"/>
  <c r="E1052" i="6"/>
  <c r="F1052" i="6"/>
  <c r="B1053" i="6"/>
  <c r="C1053" i="6"/>
  <c r="B1054" i="6"/>
  <c r="C1054" i="6"/>
  <c r="D1054" i="6"/>
  <c r="A1054" i="6" s="1"/>
  <c r="E1054" i="6"/>
  <c r="F1054" i="6"/>
  <c r="B1055" i="6"/>
  <c r="D1055" i="6"/>
  <c r="A1055" i="6" s="1"/>
  <c r="E1055" i="6"/>
  <c r="F1055" i="6"/>
  <c r="B1056" i="6"/>
  <c r="B1057" i="6"/>
  <c r="E1057" i="6"/>
  <c r="F1057" i="6"/>
  <c r="B1058" i="6"/>
  <c r="F1058" i="6"/>
  <c r="B1059" i="6"/>
  <c r="C1059" i="6"/>
  <c r="D1059" i="6"/>
  <c r="A1059" i="6" s="1"/>
  <c r="E1059" i="6"/>
  <c r="B1060" i="6"/>
  <c r="D1060" i="6"/>
  <c r="A1060" i="6" s="1"/>
  <c r="E1060" i="6"/>
  <c r="F1060" i="6"/>
  <c r="B1061" i="6"/>
  <c r="C1061" i="6"/>
  <c r="B1062" i="6"/>
  <c r="C1062" i="6"/>
  <c r="D1062" i="6"/>
  <c r="A1062" i="6" s="1"/>
  <c r="E1062" i="6"/>
  <c r="F1062" i="6"/>
  <c r="B1063" i="6"/>
  <c r="D1063" i="6"/>
  <c r="A1063" i="6" s="1"/>
  <c r="E1063" i="6"/>
  <c r="F1063" i="6"/>
  <c r="B1064" i="6"/>
  <c r="B1065" i="6"/>
  <c r="E1065" i="6"/>
  <c r="F1065" i="6"/>
  <c r="B1066" i="6"/>
  <c r="F1066" i="6"/>
  <c r="B1067" i="6"/>
  <c r="D1067" i="6"/>
  <c r="A1067" i="6" s="1"/>
  <c r="B1068" i="6"/>
  <c r="E1068" i="6"/>
  <c r="F1068" i="6"/>
  <c r="B1069" i="6"/>
  <c r="C1069" i="6"/>
  <c r="B1070" i="6"/>
  <c r="C1070" i="6"/>
  <c r="D1070" i="6"/>
  <c r="A1070" i="6" s="1"/>
  <c r="E1070" i="6"/>
  <c r="F1070" i="6"/>
  <c r="B1071" i="6"/>
  <c r="D1071" i="6"/>
  <c r="A1071" i="6" s="1"/>
  <c r="E1071" i="6"/>
  <c r="F1071" i="6"/>
  <c r="B1072" i="6"/>
  <c r="B1073" i="6"/>
  <c r="E1073" i="6"/>
  <c r="F1073" i="6"/>
  <c r="B1074" i="6"/>
  <c r="F1074" i="6"/>
  <c r="B1075" i="6"/>
  <c r="D1075" i="6"/>
  <c r="A1075" i="6" s="1"/>
  <c r="B1076" i="6"/>
  <c r="E1076" i="6"/>
  <c r="F1076" i="6"/>
  <c r="B1077" i="6"/>
  <c r="C1077" i="6"/>
  <c r="B1078" i="6"/>
  <c r="C1078" i="6"/>
  <c r="D1078" i="6"/>
  <c r="A1078" i="6" s="1"/>
  <c r="E1078" i="6"/>
  <c r="F1078" i="6"/>
  <c r="B1079" i="6"/>
  <c r="D1079" i="6"/>
  <c r="A1079" i="6" s="1"/>
  <c r="E1079" i="6"/>
  <c r="F1079" i="6"/>
  <c r="B1080" i="6"/>
  <c r="B1081" i="6"/>
  <c r="E1081" i="6"/>
  <c r="F1081" i="6"/>
  <c r="B1082" i="6"/>
  <c r="F1082" i="6"/>
  <c r="B1083" i="6"/>
  <c r="D1083" i="6"/>
  <c r="A1083" i="6" s="1"/>
  <c r="B1084" i="6"/>
  <c r="D1084" i="6"/>
  <c r="A1084" i="6" s="1"/>
  <c r="E1084" i="6"/>
  <c r="F1084" i="6"/>
  <c r="B1085" i="6"/>
  <c r="C1085" i="6"/>
  <c r="B1086" i="6"/>
  <c r="C1086" i="6"/>
  <c r="D1086" i="6"/>
  <c r="A1086" i="6" s="1"/>
  <c r="E1086" i="6"/>
  <c r="F1086" i="6"/>
  <c r="B1087" i="6"/>
  <c r="D1087" i="6"/>
  <c r="A1087" i="6" s="1"/>
  <c r="E1087" i="6"/>
  <c r="F1087" i="6"/>
  <c r="B1088" i="6"/>
  <c r="B1089" i="6"/>
  <c r="E1089" i="6"/>
  <c r="F1089" i="6"/>
  <c r="B1090" i="6"/>
  <c r="F1090" i="6"/>
  <c r="B1091" i="6"/>
  <c r="D1091" i="6"/>
  <c r="A1091" i="6" s="1"/>
  <c r="B1092" i="6"/>
  <c r="D1092" i="6"/>
  <c r="A1092" i="6" s="1"/>
  <c r="E1092" i="6"/>
  <c r="F1092" i="6"/>
  <c r="B1093" i="6"/>
  <c r="C1093" i="6"/>
  <c r="B1094" i="6"/>
  <c r="C1094" i="6"/>
  <c r="D1094" i="6"/>
  <c r="A1094" i="6" s="1"/>
  <c r="E1094" i="6"/>
  <c r="F1094" i="6"/>
  <c r="B1095" i="6"/>
  <c r="D1095" i="6"/>
  <c r="A1095" i="6" s="1"/>
  <c r="E1095" i="6"/>
  <c r="F1095" i="6"/>
  <c r="B1096" i="6"/>
  <c r="B1097" i="6"/>
  <c r="E1097" i="6"/>
  <c r="F1097" i="6"/>
  <c r="B1098" i="6"/>
  <c r="F1098" i="6"/>
  <c r="B1099" i="6"/>
  <c r="D1099" i="6"/>
  <c r="A1099" i="6" s="1"/>
  <c r="B1100" i="6"/>
  <c r="D1100" i="6"/>
  <c r="A1100" i="6" s="1"/>
  <c r="E1100" i="6"/>
  <c r="F1100" i="6"/>
  <c r="B1101" i="6"/>
  <c r="C1101" i="6"/>
  <c r="B1102" i="6"/>
  <c r="C1102" i="6"/>
  <c r="D1102" i="6"/>
  <c r="A1102" i="6" s="1"/>
  <c r="E1102" i="6"/>
  <c r="F1102" i="6"/>
  <c r="B1103" i="6"/>
  <c r="D1103" i="6"/>
  <c r="A1103" i="6" s="1"/>
  <c r="E1103" i="6"/>
  <c r="F1103" i="6"/>
  <c r="B1104" i="6"/>
  <c r="B1105" i="6"/>
  <c r="E1105" i="6"/>
  <c r="F1105" i="6"/>
  <c r="B1106" i="6"/>
  <c r="F1106" i="6"/>
  <c r="B1107" i="6"/>
  <c r="D1107" i="6"/>
  <c r="A1107" i="6" s="1"/>
  <c r="B1108" i="6"/>
  <c r="D1108" i="6"/>
  <c r="A1108" i="6" s="1"/>
  <c r="E1108" i="6"/>
  <c r="F1108" i="6"/>
  <c r="B1109" i="6"/>
  <c r="C1109" i="6"/>
  <c r="B1110" i="6"/>
  <c r="C1110" i="6"/>
  <c r="D1110" i="6"/>
  <c r="A1110" i="6" s="1"/>
  <c r="E1110" i="6"/>
  <c r="F1110" i="6"/>
  <c r="B1111" i="6"/>
  <c r="D1111" i="6"/>
  <c r="A1111" i="6" s="1"/>
  <c r="E1111" i="6"/>
  <c r="F1111" i="6"/>
  <c r="B1112" i="6"/>
  <c r="B1113" i="6"/>
  <c r="E1113" i="6"/>
  <c r="F1113" i="6"/>
  <c r="B1114" i="6"/>
  <c r="F1114" i="6"/>
  <c r="B1115" i="6"/>
  <c r="D1115" i="6"/>
  <c r="A1115" i="6" s="1"/>
  <c r="B1116" i="6"/>
  <c r="D1116" i="6"/>
  <c r="A1116" i="6" s="1"/>
  <c r="E1116" i="6"/>
  <c r="F1116" i="6"/>
  <c r="B1117" i="6"/>
  <c r="C1117" i="6"/>
  <c r="B1118" i="6"/>
  <c r="C1118" i="6"/>
  <c r="D1118" i="6"/>
  <c r="A1118" i="6" s="1"/>
  <c r="E1118" i="6"/>
  <c r="F1118" i="6"/>
  <c r="B1119" i="6"/>
  <c r="D1119" i="6"/>
  <c r="A1119" i="6" s="1"/>
  <c r="E1119" i="6"/>
  <c r="F1119" i="6"/>
  <c r="B1120" i="6"/>
  <c r="B1121" i="6"/>
  <c r="E1121" i="6"/>
  <c r="F1121" i="6"/>
  <c r="B1122" i="6"/>
  <c r="F1122" i="6"/>
  <c r="B1123" i="6"/>
  <c r="D1123" i="6"/>
  <c r="A1123" i="6" s="1"/>
  <c r="B1124" i="6"/>
  <c r="D1124" i="6"/>
  <c r="A1124" i="6" s="1"/>
  <c r="E1124" i="6"/>
  <c r="F1124" i="6"/>
  <c r="B1125" i="6"/>
  <c r="C1125" i="6"/>
  <c r="B1126" i="6"/>
  <c r="C1126" i="6"/>
  <c r="D1126" i="6"/>
  <c r="A1126" i="6" s="1"/>
  <c r="E1126" i="6"/>
  <c r="F1126" i="6"/>
  <c r="B1127" i="6"/>
  <c r="D1127" i="6"/>
  <c r="A1127" i="6" s="1"/>
  <c r="E1127" i="6"/>
  <c r="F1127" i="6"/>
  <c r="B1128" i="6"/>
  <c r="B1129" i="6"/>
  <c r="E1129" i="6"/>
  <c r="F1129" i="6"/>
  <c r="B1130" i="6"/>
  <c r="F1130" i="6"/>
  <c r="B1131" i="6"/>
  <c r="D1131" i="6"/>
  <c r="A1131" i="6" s="1"/>
  <c r="B1132" i="6"/>
  <c r="E1132" i="6"/>
  <c r="F1132" i="6"/>
  <c r="B1133" i="6"/>
  <c r="C1133" i="6"/>
  <c r="B1134" i="6"/>
  <c r="C1134" i="6"/>
  <c r="D1134" i="6"/>
  <c r="A1134" i="6" s="1"/>
  <c r="E1134" i="6"/>
  <c r="F1134" i="6"/>
  <c r="B1135" i="6"/>
  <c r="D1135" i="6"/>
  <c r="A1135" i="6" s="1"/>
  <c r="E1135" i="6"/>
  <c r="F1135" i="6"/>
  <c r="B1136" i="6"/>
  <c r="B1137" i="6"/>
  <c r="E1137" i="6"/>
  <c r="F1137" i="6"/>
  <c r="B1138" i="6"/>
  <c r="F1138" i="6"/>
  <c r="B1139" i="6"/>
  <c r="D1139" i="6"/>
  <c r="A1139" i="6" s="1"/>
  <c r="B1140" i="6"/>
  <c r="E1140" i="6"/>
  <c r="F1140" i="6"/>
  <c r="B1141" i="6"/>
  <c r="C1141" i="6"/>
  <c r="B1142" i="6"/>
  <c r="C1142" i="6"/>
  <c r="D1142" i="6"/>
  <c r="A1142" i="6" s="1"/>
  <c r="E1142" i="6"/>
  <c r="F1142" i="6"/>
  <c r="B1143" i="6"/>
  <c r="D1143" i="6"/>
  <c r="A1143" i="6" s="1"/>
  <c r="E1143" i="6"/>
  <c r="F1143" i="6"/>
  <c r="B1144" i="6"/>
  <c r="B1145" i="6"/>
  <c r="E1145" i="6"/>
  <c r="F1145" i="6"/>
  <c r="B1146" i="6"/>
  <c r="F1146" i="6"/>
  <c r="B1147" i="6"/>
  <c r="D1147" i="6"/>
  <c r="A1147" i="6" s="1"/>
  <c r="B1148" i="6"/>
  <c r="D1148" i="6"/>
  <c r="A1148" i="6" s="1"/>
  <c r="E1148" i="6"/>
  <c r="F1148" i="6"/>
  <c r="B1149" i="6"/>
  <c r="C1149" i="6"/>
  <c r="B1150" i="6"/>
  <c r="C1150" i="6"/>
  <c r="D1150" i="6"/>
  <c r="A1150" i="6" s="1"/>
  <c r="E1150" i="6"/>
  <c r="F1150" i="6"/>
  <c r="B1151" i="6"/>
  <c r="D1151" i="6"/>
  <c r="A1151" i="6" s="1"/>
  <c r="E1151" i="6"/>
  <c r="F1151" i="6"/>
  <c r="B1152" i="6"/>
  <c r="B1153" i="6"/>
  <c r="E1153" i="6"/>
  <c r="F1153" i="6"/>
  <c r="B1154" i="6"/>
  <c r="F1154" i="6"/>
  <c r="B1155" i="6"/>
  <c r="D1155" i="6"/>
  <c r="A1155" i="6" s="1"/>
  <c r="B1156" i="6"/>
  <c r="D1156" i="6"/>
  <c r="A1156" i="6" s="1"/>
  <c r="E1156" i="6"/>
  <c r="F1156" i="6"/>
  <c r="B1157" i="6"/>
  <c r="C1157" i="6"/>
  <c r="B1158" i="6"/>
  <c r="C1158" i="6"/>
  <c r="D1158" i="6"/>
  <c r="A1158" i="6" s="1"/>
  <c r="E1158" i="6"/>
  <c r="F1158" i="6"/>
  <c r="B1159" i="6"/>
  <c r="D1159" i="6"/>
  <c r="A1159" i="6" s="1"/>
  <c r="E1159" i="6"/>
  <c r="F1159" i="6"/>
  <c r="B1160" i="6"/>
  <c r="B1161" i="6"/>
  <c r="E1161" i="6"/>
  <c r="F1161" i="6"/>
  <c r="B1162" i="6"/>
  <c r="F1162" i="6"/>
  <c r="B1163" i="6"/>
  <c r="D1163" i="6"/>
  <c r="A1163" i="6" s="1"/>
  <c r="B1164" i="6"/>
  <c r="D1164" i="6"/>
  <c r="A1164" i="6" s="1"/>
  <c r="E1164" i="6"/>
  <c r="F1164" i="6"/>
  <c r="B1165" i="6"/>
  <c r="C1165" i="6"/>
  <c r="B1166" i="6"/>
  <c r="C1166" i="6"/>
  <c r="D1166" i="6"/>
  <c r="A1166" i="6" s="1"/>
  <c r="E1166" i="6"/>
  <c r="F1166" i="6"/>
  <c r="B1167" i="6"/>
  <c r="D1167" i="6"/>
  <c r="A1167" i="6" s="1"/>
  <c r="E1167" i="6"/>
  <c r="F1167" i="6"/>
  <c r="B1168" i="6"/>
  <c r="B1169" i="6"/>
  <c r="E1169" i="6"/>
  <c r="F1169" i="6"/>
  <c r="B1170" i="6"/>
  <c r="F1170" i="6"/>
  <c r="B1171" i="6"/>
  <c r="D1171" i="6"/>
  <c r="A1171" i="6" s="1"/>
  <c r="B1172" i="6"/>
  <c r="D1172" i="6"/>
  <c r="A1172" i="6" s="1"/>
  <c r="E1172" i="6"/>
  <c r="F1172" i="6"/>
  <c r="B1173" i="6"/>
  <c r="C1173" i="6"/>
  <c r="B1174" i="6"/>
  <c r="C1174" i="6"/>
  <c r="D1174" i="6"/>
  <c r="A1174" i="6" s="1"/>
  <c r="E1174" i="6"/>
  <c r="F1174" i="6"/>
  <c r="B1175" i="6"/>
  <c r="D1175" i="6"/>
  <c r="A1175" i="6" s="1"/>
  <c r="E1175" i="6"/>
  <c r="F1175" i="6"/>
  <c r="B1176" i="6"/>
  <c r="B1177" i="6"/>
  <c r="E1177" i="6"/>
  <c r="F1177" i="6"/>
  <c r="B1178" i="6"/>
  <c r="F1178" i="6"/>
  <c r="B1179" i="6"/>
  <c r="D1179" i="6"/>
  <c r="A1179" i="6" s="1"/>
  <c r="B1180" i="6"/>
  <c r="D1180" i="6"/>
  <c r="A1180" i="6" s="1"/>
  <c r="E1180" i="6"/>
  <c r="F1180" i="6"/>
  <c r="B1181" i="6"/>
  <c r="C1181" i="6"/>
  <c r="B1182" i="6"/>
  <c r="C1182" i="6"/>
  <c r="D1182" i="6"/>
  <c r="A1182" i="6" s="1"/>
  <c r="E1182" i="6"/>
  <c r="F1182" i="6"/>
  <c r="B1183" i="6"/>
  <c r="D1183" i="6"/>
  <c r="A1183" i="6" s="1"/>
  <c r="E1183" i="6"/>
  <c r="F1183" i="6"/>
  <c r="B1184" i="6"/>
  <c r="B1185" i="6"/>
  <c r="E1185" i="6"/>
  <c r="F1185" i="6"/>
  <c r="B1186" i="6"/>
  <c r="F1186" i="6"/>
  <c r="B1187" i="6"/>
  <c r="D1187" i="6"/>
  <c r="A1187" i="6" s="1"/>
  <c r="B1188" i="6"/>
  <c r="D1188" i="6"/>
  <c r="A1188" i="6" s="1"/>
  <c r="E1188" i="6"/>
  <c r="F1188" i="6"/>
  <c r="B1189" i="6"/>
  <c r="C1189" i="6"/>
  <c r="B1190" i="6"/>
  <c r="C1190" i="6"/>
  <c r="D1190" i="6"/>
  <c r="A1190" i="6" s="1"/>
  <c r="E1190" i="6"/>
  <c r="F1190" i="6"/>
  <c r="B1191" i="6"/>
  <c r="D1191" i="6"/>
  <c r="A1191" i="6" s="1"/>
  <c r="E1191" i="6"/>
  <c r="F1191" i="6"/>
  <c r="B1192" i="6"/>
  <c r="B1193" i="6"/>
  <c r="E1193" i="6"/>
  <c r="F1193" i="6"/>
  <c r="B1194" i="6"/>
  <c r="F1194" i="6"/>
  <c r="B1195" i="6"/>
  <c r="D1195" i="6"/>
  <c r="A1195" i="6" s="1"/>
  <c r="B1196" i="6"/>
  <c r="E1196" i="6"/>
  <c r="F1196" i="6"/>
  <c r="B1197" i="6"/>
  <c r="C1197" i="6"/>
  <c r="B1198" i="6"/>
  <c r="C1198" i="6"/>
  <c r="D1198" i="6"/>
  <c r="A1198" i="6" s="1"/>
  <c r="E1198" i="6"/>
  <c r="F1198" i="6"/>
  <c r="B1199" i="6"/>
  <c r="D1199" i="6"/>
  <c r="A1199" i="6" s="1"/>
  <c r="E1199" i="6"/>
  <c r="F1199" i="6"/>
  <c r="B1200" i="6"/>
  <c r="B1201" i="6"/>
  <c r="E1201" i="6"/>
  <c r="F1201" i="6"/>
  <c r="B1202" i="6"/>
  <c r="F1202" i="6"/>
  <c r="B1203" i="6"/>
  <c r="D1203" i="6"/>
  <c r="A1203" i="6" s="1"/>
  <c r="F1203" i="6"/>
  <c r="B1204" i="6"/>
  <c r="E1204" i="6"/>
  <c r="F1204" i="6"/>
  <c r="B1205" i="6"/>
  <c r="C1205" i="6"/>
  <c r="B1206" i="6"/>
  <c r="C1206" i="6"/>
  <c r="D1206" i="6"/>
  <c r="A1206" i="6" s="1"/>
  <c r="E1206" i="6"/>
  <c r="F1206" i="6"/>
  <c r="B1207" i="6"/>
  <c r="D1207" i="6"/>
  <c r="A1207" i="6" s="1"/>
  <c r="E1207" i="6"/>
  <c r="F1207" i="6"/>
  <c r="B1208" i="6"/>
  <c r="B1209" i="6"/>
  <c r="E1209" i="6"/>
  <c r="F1209" i="6"/>
  <c r="B1210" i="6"/>
  <c r="F1210" i="6"/>
  <c r="B1211" i="6"/>
  <c r="D1211" i="6"/>
  <c r="A1211" i="6" s="1"/>
  <c r="B1212" i="6"/>
  <c r="E1212" i="6"/>
  <c r="F1212" i="6"/>
  <c r="B1213" i="6"/>
  <c r="C1213" i="6"/>
  <c r="B1214" i="6"/>
  <c r="C1214" i="6"/>
  <c r="D1214" i="6"/>
  <c r="A1214" i="6" s="1"/>
  <c r="E1214" i="6"/>
  <c r="F1214" i="6"/>
  <c r="B1215" i="6"/>
  <c r="D1215" i="6"/>
  <c r="A1215" i="6" s="1"/>
  <c r="E1215" i="6"/>
  <c r="F1215" i="6"/>
  <c r="B1216" i="6"/>
  <c r="B1217" i="6"/>
  <c r="E1217" i="6"/>
  <c r="F1217" i="6"/>
  <c r="B1218" i="6"/>
  <c r="F1218" i="6"/>
  <c r="B1219" i="6"/>
  <c r="D1219" i="6"/>
  <c r="A1219" i="6" s="1"/>
  <c r="B1220" i="6"/>
  <c r="D1220" i="6"/>
  <c r="A1220" i="6" s="1"/>
  <c r="E1220" i="6"/>
  <c r="F1220" i="6"/>
  <c r="B1221" i="6"/>
  <c r="C1221" i="6"/>
  <c r="B1222" i="6"/>
  <c r="C1222" i="6"/>
  <c r="D1222" i="6"/>
  <c r="A1222" i="6" s="1"/>
  <c r="E1222" i="6"/>
  <c r="F1222" i="6"/>
  <c r="B1223" i="6"/>
  <c r="D1223" i="6"/>
  <c r="A1223" i="6" s="1"/>
  <c r="E1223" i="6"/>
  <c r="F1223" i="6"/>
  <c r="B1224" i="6"/>
  <c r="B1225" i="6"/>
  <c r="E1225" i="6"/>
  <c r="F1225" i="6"/>
  <c r="B1226" i="6"/>
  <c r="F1226" i="6"/>
  <c r="B1227" i="6"/>
  <c r="D1227" i="6"/>
  <c r="A1227" i="6" s="1"/>
  <c r="B1228" i="6"/>
  <c r="D1228" i="6"/>
  <c r="A1228" i="6" s="1"/>
  <c r="E1228" i="6"/>
  <c r="F1228" i="6"/>
  <c r="B1229" i="6"/>
  <c r="C1229" i="6"/>
  <c r="B1230" i="6"/>
  <c r="C1230" i="6"/>
  <c r="D1230" i="6"/>
  <c r="A1230" i="6" s="1"/>
  <c r="E1230" i="6"/>
  <c r="F1230" i="6"/>
  <c r="B1231" i="6"/>
  <c r="D1231" i="6"/>
  <c r="A1231" i="6" s="1"/>
  <c r="E1231" i="6"/>
  <c r="F1231" i="6"/>
  <c r="B1232" i="6"/>
  <c r="C1232" i="6"/>
  <c r="B1233" i="6"/>
  <c r="E1233" i="6"/>
  <c r="F1233" i="6"/>
  <c r="B1234" i="6"/>
  <c r="F1234" i="6"/>
  <c r="B1235" i="6"/>
  <c r="C1235" i="6"/>
  <c r="D1235" i="6"/>
  <c r="A1235" i="6" s="1"/>
  <c r="B1236" i="6"/>
  <c r="D1236" i="6"/>
  <c r="A1236" i="6" s="1"/>
  <c r="E1236" i="6"/>
  <c r="F1236" i="6"/>
  <c r="B1237" i="6"/>
  <c r="C1237" i="6"/>
  <c r="B1238" i="6"/>
  <c r="C1238" i="6"/>
  <c r="D1238" i="6"/>
  <c r="A1238" i="6" s="1"/>
  <c r="E1238" i="6"/>
  <c r="F1238" i="6"/>
  <c r="B1239" i="6"/>
  <c r="D1239" i="6"/>
  <c r="A1239" i="6" s="1"/>
  <c r="E1239" i="6"/>
  <c r="F1239" i="6"/>
  <c r="B1240" i="6"/>
  <c r="B1241" i="6"/>
  <c r="E1241" i="6"/>
  <c r="F1241" i="6"/>
  <c r="B1242" i="6"/>
  <c r="F1242" i="6"/>
  <c r="B1243" i="6"/>
  <c r="C1243" i="6"/>
  <c r="D1243" i="6"/>
  <c r="A1243" i="6" s="1"/>
  <c r="B1244" i="6"/>
  <c r="D1244" i="6"/>
  <c r="A1244" i="6" s="1"/>
  <c r="E1244" i="6"/>
  <c r="F1244" i="6"/>
  <c r="B1245" i="6"/>
  <c r="C1245" i="6"/>
  <c r="B1246" i="6"/>
  <c r="C1246" i="6"/>
  <c r="D1246" i="6"/>
  <c r="A1246" i="6" s="1"/>
  <c r="E1246" i="6"/>
  <c r="F1246" i="6"/>
  <c r="B1247" i="6"/>
  <c r="D1247" i="6"/>
  <c r="A1247" i="6" s="1"/>
  <c r="E1247" i="6"/>
  <c r="F1247" i="6"/>
  <c r="B1248" i="6"/>
  <c r="B1249" i="6"/>
  <c r="E1249" i="6"/>
  <c r="F1249" i="6"/>
  <c r="B1250" i="6"/>
  <c r="F1250" i="6"/>
  <c r="B1251" i="6"/>
  <c r="C1251" i="6"/>
  <c r="D1251" i="6"/>
  <c r="A1251" i="6" s="1"/>
  <c r="B1252" i="6"/>
  <c r="D1252" i="6"/>
  <c r="A1252" i="6" s="1"/>
  <c r="E1252" i="6"/>
  <c r="F1252" i="6"/>
  <c r="B1253" i="6"/>
  <c r="C1253" i="6"/>
  <c r="B1254" i="6"/>
  <c r="C1254" i="6"/>
  <c r="D1254" i="6"/>
  <c r="A1254" i="6" s="1"/>
  <c r="E1254" i="6"/>
  <c r="F1254" i="6"/>
  <c r="B1255" i="6"/>
  <c r="D1255" i="6"/>
  <c r="A1255" i="6" s="1"/>
  <c r="E1255" i="6"/>
  <c r="F1255" i="6"/>
  <c r="B1256" i="6"/>
  <c r="B1257" i="6"/>
  <c r="E1257" i="6"/>
  <c r="F1257" i="6"/>
  <c r="B1258" i="6"/>
  <c r="F1258" i="6"/>
  <c r="B1259" i="6"/>
  <c r="C1259" i="6"/>
  <c r="D1259" i="6"/>
  <c r="A1259" i="6" s="1"/>
  <c r="F1259" i="6"/>
  <c r="B1260" i="6"/>
  <c r="E1260" i="6"/>
  <c r="F1260" i="6"/>
  <c r="B1261" i="6"/>
  <c r="C1261" i="6"/>
  <c r="B1262" i="6"/>
  <c r="C1262" i="6"/>
  <c r="D1262" i="6"/>
  <c r="A1262" i="6" s="1"/>
  <c r="E1262" i="6"/>
  <c r="F1262" i="6"/>
  <c r="B1263" i="6"/>
  <c r="D1263" i="6"/>
  <c r="A1263" i="6" s="1"/>
  <c r="E1263" i="6"/>
  <c r="F1263" i="6"/>
  <c r="B1264" i="6"/>
  <c r="B1265" i="6"/>
  <c r="E1265" i="6"/>
  <c r="F1265" i="6"/>
  <c r="B1266" i="6"/>
  <c r="F1266" i="6"/>
  <c r="B1267" i="6"/>
  <c r="C1267" i="6"/>
  <c r="D1267" i="6"/>
  <c r="A1267" i="6" s="1"/>
  <c r="B1268" i="6"/>
  <c r="E1268" i="6"/>
  <c r="F1268" i="6"/>
  <c r="B1269" i="6"/>
  <c r="C1269" i="6"/>
  <c r="B1270" i="6"/>
  <c r="C1270" i="6"/>
  <c r="D1270" i="6"/>
  <c r="A1270" i="6" s="1"/>
  <c r="E1270" i="6"/>
  <c r="F1270" i="6"/>
  <c r="B1271" i="6"/>
  <c r="D1271" i="6"/>
  <c r="A1271" i="6" s="1"/>
  <c r="E1271" i="6"/>
  <c r="F1271" i="6"/>
  <c r="B1272" i="6"/>
  <c r="C1272" i="6"/>
  <c r="B1273" i="6"/>
  <c r="E1273" i="6"/>
  <c r="F1273" i="6"/>
  <c r="B1274" i="6"/>
  <c r="F1274" i="6"/>
  <c r="B1275" i="6"/>
  <c r="D1275" i="6"/>
  <c r="A1275" i="6" s="1"/>
  <c r="B1276" i="6"/>
  <c r="E1276" i="6"/>
  <c r="F1276" i="6"/>
  <c r="B1277" i="6"/>
  <c r="C1277" i="6"/>
  <c r="B1278" i="6"/>
  <c r="C1278" i="6"/>
  <c r="D1278" i="6"/>
  <c r="A1278" i="6" s="1"/>
  <c r="E1278" i="6"/>
  <c r="F1278" i="6"/>
  <c r="B1279" i="6"/>
  <c r="D1279" i="6"/>
  <c r="A1279" i="6" s="1"/>
  <c r="E1279" i="6"/>
  <c r="F1279" i="6"/>
  <c r="B1280" i="6"/>
  <c r="B1281" i="6"/>
  <c r="E1281" i="6"/>
  <c r="F1281" i="6"/>
  <c r="B1282" i="6"/>
  <c r="F1282" i="6"/>
  <c r="B1283" i="6"/>
  <c r="C1283" i="6"/>
  <c r="D1283" i="6"/>
  <c r="A1283" i="6" s="1"/>
  <c r="B1284" i="6"/>
  <c r="E1284" i="6"/>
  <c r="F1284" i="6"/>
  <c r="B1285" i="6"/>
  <c r="C1285" i="6"/>
  <c r="B1286" i="6"/>
  <c r="C1286" i="6"/>
  <c r="D1286" i="6"/>
  <c r="A1286" i="6" s="1"/>
  <c r="E1286" i="6"/>
  <c r="F1286" i="6"/>
  <c r="B1287" i="6"/>
  <c r="D1287" i="6"/>
  <c r="A1287" i="6" s="1"/>
  <c r="E1287" i="6"/>
  <c r="F1287" i="6"/>
  <c r="B1288" i="6"/>
  <c r="B1289" i="6"/>
  <c r="E1289" i="6"/>
  <c r="F1289" i="6"/>
  <c r="B1290" i="6"/>
  <c r="F1290" i="6"/>
  <c r="B1291" i="6"/>
  <c r="C1291" i="6"/>
  <c r="D1291" i="6"/>
  <c r="A1291" i="6" s="1"/>
  <c r="B1292" i="6"/>
  <c r="D1292" i="6"/>
  <c r="A1292" i="6" s="1"/>
  <c r="E1292" i="6"/>
  <c r="F1292" i="6"/>
  <c r="B1293" i="6"/>
  <c r="C1293" i="6"/>
  <c r="B1294" i="6"/>
  <c r="C1294" i="6"/>
  <c r="D1294" i="6"/>
  <c r="A1294" i="6" s="1"/>
  <c r="E1294" i="6"/>
  <c r="F1294" i="6"/>
  <c r="B1295" i="6"/>
  <c r="D1295" i="6"/>
  <c r="A1295" i="6" s="1"/>
  <c r="E1295" i="6"/>
  <c r="F1295" i="6"/>
  <c r="B1296" i="6"/>
  <c r="E1296" i="6"/>
  <c r="B1297" i="6"/>
  <c r="E1297" i="6"/>
  <c r="F1297" i="6"/>
  <c r="B1298" i="6"/>
  <c r="F1298" i="6"/>
  <c r="B1299" i="6"/>
  <c r="D1299" i="6"/>
  <c r="A1299" i="6" s="1"/>
  <c r="B1300" i="6"/>
  <c r="D1300" i="6"/>
  <c r="A1300" i="6" s="1"/>
  <c r="E1300" i="6"/>
  <c r="F1300" i="6"/>
  <c r="B1301" i="6"/>
  <c r="C1301" i="6"/>
  <c r="B1302" i="6"/>
  <c r="C1302" i="6"/>
  <c r="D1302" i="6"/>
  <c r="A1302" i="6" s="1"/>
  <c r="E1302" i="6"/>
  <c r="F1302" i="6"/>
  <c r="B1303" i="6"/>
  <c r="D1303" i="6"/>
  <c r="A1303" i="6" s="1"/>
  <c r="E1303" i="6"/>
  <c r="F1303" i="6"/>
  <c r="B1304" i="6"/>
  <c r="B1305" i="6"/>
  <c r="E1305" i="6"/>
  <c r="F1305" i="6"/>
  <c r="B1306" i="6"/>
  <c r="F1306" i="6"/>
  <c r="B1307" i="6"/>
  <c r="D1307" i="6"/>
  <c r="A1307" i="6" s="1"/>
  <c r="B1308" i="6"/>
  <c r="D1308" i="6"/>
  <c r="A1308" i="6" s="1"/>
  <c r="E1308" i="6"/>
  <c r="F1308" i="6"/>
  <c r="B1309" i="6"/>
  <c r="C1309" i="6"/>
  <c r="B1310" i="6"/>
  <c r="C1310" i="6"/>
  <c r="D1310" i="6"/>
  <c r="A1310" i="6" s="1"/>
  <c r="E1310" i="6"/>
  <c r="F1310" i="6"/>
  <c r="B1311" i="6"/>
  <c r="D1311" i="6"/>
  <c r="A1311" i="6" s="1"/>
  <c r="E1311" i="6"/>
  <c r="F1311" i="6"/>
  <c r="B1312" i="6"/>
  <c r="B1313" i="6"/>
  <c r="E1313" i="6"/>
  <c r="F1313" i="6"/>
  <c r="B1314" i="6"/>
  <c r="F1314" i="6"/>
  <c r="B1315" i="6"/>
  <c r="D1315" i="6"/>
  <c r="A1315" i="6" s="1"/>
  <c r="B1316" i="6"/>
  <c r="D1316" i="6"/>
  <c r="A1316" i="6" s="1"/>
  <c r="E1316" i="6"/>
  <c r="F1316" i="6"/>
  <c r="B1317" i="6"/>
  <c r="C1317" i="6"/>
  <c r="B1318" i="6"/>
  <c r="C1318" i="6"/>
  <c r="D1318" i="6"/>
  <c r="A1318" i="6" s="1"/>
  <c r="E1318" i="6"/>
  <c r="F1318" i="6"/>
  <c r="B1319" i="6"/>
  <c r="D1319" i="6"/>
  <c r="A1319" i="6" s="1"/>
  <c r="E1319" i="6"/>
  <c r="F1319" i="6"/>
  <c r="B1320" i="6"/>
  <c r="B1321" i="6"/>
  <c r="E1321" i="6"/>
  <c r="F1321" i="6"/>
  <c r="B1322" i="6"/>
  <c r="F1322" i="6"/>
  <c r="B1323" i="6"/>
  <c r="D1323" i="6"/>
  <c r="A1323" i="6" s="1"/>
  <c r="B1324" i="6"/>
  <c r="D1324" i="6"/>
  <c r="A1324" i="6" s="1"/>
  <c r="E1324" i="6"/>
  <c r="F1324" i="6"/>
  <c r="B1325" i="6"/>
  <c r="C1325" i="6"/>
  <c r="B1326" i="6"/>
  <c r="C1326" i="6"/>
  <c r="D1326" i="6"/>
  <c r="A1326" i="6" s="1"/>
  <c r="E1326" i="6"/>
  <c r="F1326" i="6"/>
  <c r="B1327" i="6"/>
  <c r="D1327" i="6"/>
  <c r="A1327" i="6" s="1"/>
  <c r="E1327" i="6"/>
  <c r="F1327" i="6"/>
  <c r="B1328" i="6"/>
  <c r="B1329" i="6"/>
  <c r="E1329" i="6"/>
  <c r="F1329" i="6"/>
  <c r="B1330" i="6"/>
  <c r="F1330" i="6"/>
  <c r="B1331" i="6"/>
  <c r="D1331" i="6"/>
  <c r="A1331" i="6" s="1"/>
  <c r="B1332" i="6"/>
  <c r="D1332" i="6"/>
  <c r="A1332" i="6" s="1"/>
  <c r="E1332" i="6"/>
  <c r="F1332" i="6"/>
  <c r="B1333" i="6"/>
  <c r="C1333" i="6"/>
  <c r="B1334" i="6"/>
  <c r="C1334" i="6"/>
  <c r="D1334" i="6"/>
  <c r="A1334" i="6" s="1"/>
  <c r="E1334" i="6"/>
  <c r="F1334" i="6"/>
  <c r="B1335" i="6"/>
  <c r="D1335" i="6"/>
  <c r="A1335" i="6" s="1"/>
  <c r="E1335" i="6"/>
  <c r="F1335" i="6"/>
  <c r="B1336" i="6"/>
  <c r="B1337" i="6"/>
  <c r="E1337" i="6"/>
  <c r="F1337" i="6"/>
  <c r="B1338" i="6"/>
  <c r="F1338" i="6"/>
  <c r="B1339" i="6"/>
  <c r="D1339" i="6"/>
  <c r="A1339" i="6" s="1"/>
  <c r="B1340" i="6"/>
  <c r="D1340" i="6"/>
  <c r="A1340" i="6" s="1"/>
  <c r="E1340" i="6"/>
  <c r="F1340" i="6"/>
  <c r="B1341" i="6"/>
  <c r="C1341" i="6"/>
  <c r="B1342" i="6"/>
  <c r="C1342" i="6"/>
  <c r="D1342" i="6"/>
  <c r="A1342" i="6" s="1"/>
  <c r="E1342" i="6"/>
  <c r="F1342" i="6"/>
  <c r="B1343" i="6"/>
  <c r="D1343" i="6"/>
  <c r="A1343" i="6" s="1"/>
  <c r="E1343" i="6"/>
  <c r="F1343" i="6"/>
  <c r="B1344" i="6"/>
  <c r="B1345" i="6"/>
  <c r="E1345" i="6"/>
  <c r="F1345" i="6"/>
  <c r="B1346" i="6"/>
  <c r="F1346" i="6"/>
  <c r="B1347" i="6"/>
  <c r="D1347" i="6"/>
  <c r="A1347" i="6" s="1"/>
  <c r="B1348" i="6"/>
  <c r="E1348" i="6"/>
  <c r="F1348" i="6"/>
  <c r="B1349" i="6"/>
  <c r="C1349" i="6"/>
  <c r="B1350" i="6"/>
  <c r="C1350" i="6"/>
  <c r="D1350" i="6"/>
  <c r="A1350" i="6" s="1"/>
  <c r="E1350" i="6"/>
  <c r="F1350" i="6"/>
  <c r="B1351" i="6"/>
  <c r="D1351" i="6"/>
  <c r="A1351" i="6" s="1"/>
  <c r="E1351" i="6"/>
  <c r="F1351" i="6"/>
  <c r="B1352" i="6"/>
  <c r="B1353" i="6"/>
  <c r="E1353" i="6"/>
  <c r="F1353" i="6"/>
  <c r="B1354" i="6"/>
  <c r="F1354" i="6"/>
  <c r="B1355" i="6"/>
  <c r="C1355" i="6"/>
  <c r="D1355" i="6"/>
  <c r="A1355" i="6" s="1"/>
  <c r="B1356" i="6"/>
  <c r="D1356" i="6"/>
  <c r="A1356" i="6" s="1"/>
  <c r="E1356" i="6"/>
  <c r="F1356" i="6"/>
  <c r="B1357" i="6"/>
  <c r="C1357" i="6"/>
  <c r="B1358" i="6"/>
  <c r="C1358" i="6"/>
  <c r="D1358" i="6"/>
  <c r="A1358" i="6" s="1"/>
  <c r="E1358" i="6"/>
  <c r="F1358" i="6"/>
  <c r="B1359" i="6"/>
  <c r="D1359" i="6"/>
  <c r="A1359" i="6" s="1"/>
  <c r="E1359" i="6"/>
  <c r="F1359" i="6"/>
  <c r="B1360" i="6"/>
  <c r="B1361" i="6"/>
  <c r="E1361" i="6"/>
  <c r="F1361" i="6"/>
  <c r="B1362" i="6"/>
  <c r="F1362" i="6"/>
  <c r="B1363" i="6"/>
  <c r="C1363" i="6"/>
  <c r="D1363" i="6"/>
  <c r="A1363" i="6" s="1"/>
  <c r="B1364" i="6"/>
  <c r="D1364" i="6"/>
  <c r="A1364" i="6" s="1"/>
  <c r="E1364" i="6"/>
  <c r="F1364" i="6"/>
  <c r="B1365" i="6"/>
  <c r="C1365" i="6"/>
  <c r="B1366" i="6"/>
  <c r="C1366" i="6"/>
  <c r="D1366" i="6"/>
  <c r="A1366" i="6" s="1"/>
  <c r="E1366" i="6"/>
  <c r="F1366" i="6"/>
  <c r="B1367" i="6"/>
  <c r="D1367" i="6"/>
  <c r="A1367" i="6" s="1"/>
  <c r="E1367" i="6"/>
  <c r="F1367" i="6"/>
  <c r="B1368" i="6"/>
  <c r="B1369" i="6"/>
  <c r="E1369" i="6"/>
  <c r="F1369" i="6"/>
  <c r="B1370" i="6"/>
  <c r="F1370" i="6"/>
  <c r="B1371" i="6"/>
  <c r="C1371" i="6"/>
  <c r="D1371" i="6"/>
  <c r="A1371" i="6" s="1"/>
  <c r="B1372" i="6"/>
  <c r="D1372" i="6"/>
  <c r="A1372" i="6" s="1"/>
  <c r="E1372" i="6"/>
  <c r="F1372" i="6"/>
  <c r="B1373" i="6"/>
  <c r="C1373" i="6"/>
  <c r="B1374" i="6"/>
  <c r="C1374" i="6"/>
  <c r="D1374" i="6"/>
  <c r="A1374" i="6" s="1"/>
  <c r="E1374" i="6"/>
  <c r="F1374" i="6"/>
  <c r="B1375" i="6"/>
  <c r="D1375" i="6"/>
  <c r="A1375" i="6" s="1"/>
  <c r="E1375" i="6"/>
  <c r="F1375" i="6"/>
  <c r="B1376" i="6"/>
  <c r="B1377" i="6"/>
  <c r="E1377" i="6"/>
  <c r="F1377" i="6"/>
  <c r="B1378" i="6"/>
  <c r="F1378" i="6"/>
  <c r="B1379" i="6"/>
  <c r="C1379" i="6"/>
  <c r="D1379" i="6"/>
  <c r="A1379" i="6" s="1"/>
  <c r="F1379" i="6"/>
  <c r="B1380" i="6"/>
  <c r="E1380" i="6"/>
  <c r="F1380" i="6"/>
  <c r="B1381" i="6"/>
  <c r="C1381" i="6"/>
  <c r="B1382" i="6"/>
  <c r="C1382" i="6"/>
  <c r="D1382" i="6"/>
  <c r="A1382" i="6" s="1"/>
  <c r="E1382" i="6"/>
  <c r="F1382" i="6"/>
  <c r="B1383" i="6"/>
  <c r="D1383" i="6"/>
  <c r="A1383" i="6" s="1"/>
  <c r="E1383" i="6"/>
  <c r="F1383" i="6"/>
  <c r="B1384" i="6"/>
  <c r="B1385" i="6"/>
  <c r="E1385" i="6"/>
  <c r="F1385" i="6"/>
  <c r="B1386" i="6"/>
  <c r="F1386" i="6"/>
  <c r="B1387" i="6"/>
  <c r="D1387" i="6"/>
  <c r="A1387" i="6" s="1"/>
  <c r="B1388" i="6"/>
  <c r="E1388" i="6"/>
  <c r="F1388" i="6"/>
  <c r="B1389" i="6"/>
  <c r="C1389" i="6"/>
  <c r="B1390" i="6"/>
  <c r="C1390" i="6"/>
  <c r="D1390" i="6"/>
  <c r="A1390" i="6" s="1"/>
  <c r="E1390" i="6"/>
  <c r="F1390" i="6"/>
  <c r="B1391" i="6"/>
  <c r="D1391" i="6"/>
  <c r="A1391" i="6" s="1"/>
  <c r="E1391" i="6"/>
  <c r="F1391" i="6"/>
  <c r="B1392" i="6"/>
  <c r="B1393" i="6"/>
  <c r="E1393" i="6"/>
  <c r="F1393" i="6"/>
  <c r="B1394" i="6"/>
  <c r="F1394" i="6"/>
  <c r="B1395" i="6"/>
  <c r="D1395" i="6"/>
  <c r="A1395" i="6" s="1"/>
  <c r="B1396" i="6"/>
  <c r="E1396" i="6"/>
  <c r="F1396" i="6"/>
  <c r="B1397" i="6"/>
  <c r="C1397" i="6"/>
  <c r="B1398" i="6"/>
  <c r="C1398" i="6"/>
  <c r="D1398" i="6"/>
  <c r="A1398" i="6" s="1"/>
  <c r="E1398" i="6"/>
  <c r="F1398" i="6"/>
  <c r="B1399" i="6"/>
  <c r="D1399" i="6"/>
  <c r="A1399" i="6" s="1"/>
  <c r="E1399" i="6"/>
  <c r="F1399" i="6"/>
  <c r="B1400" i="6"/>
  <c r="B1401" i="6"/>
  <c r="E1401" i="6"/>
  <c r="F1401" i="6"/>
  <c r="B1402" i="6"/>
  <c r="F1402" i="6"/>
  <c r="B1403" i="6"/>
  <c r="D1403" i="6"/>
  <c r="A1403" i="6" s="1"/>
  <c r="B1404" i="6"/>
  <c r="E1404" i="6"/>
  <c r="F1404" i="6"/>
  <c r="B1405" i="6"/>
  <c r="C1405" i="6"/>
  <c r="B1406" i="6"/>
  <c r="C1406" i="6"/>
  <c r="D1406" i="6"/>
  <c r="A1406" i="6" s="1"/>
  <c r="E1406" i="6"/>
  <c r="F1406" i="6"/>
  <c r="B1407" i="6"/>
  <c r="D1407" i="6"/>
  <c r="A1407" i="6" s="1"/>
  <c r="E1407" i="6"/>
  <c r="F1407" i="6"/>
  <c r="B1408" i="6"/>
  <c r="B1409" i="6"/>
  <c r="E1409" i="6"/>
  <c r="F1409" i="6"/>
  <c r="B1410" i="6"/>
  <c r="F1410" i="6"/>
  <c r="B1411" i="6"/>
  <c r="D1411" i="6"/>
  <c r="A1411" i="6" s="1"/>
  <c r="E1411" i="6"/>
  <c r="B1412" i="6"/>
  <c r="E1412" i="6"/>
  <c r="F1412" i="6"/>
  <c r="B1413" i="6"/>
  <c r="C1413" i="6"/>
  <c r="B1414" i="6"/>
  <c r="C1414" i="6"/>
  <c r="D1414" i="6"/>
  <c r="A1414" i="6" s="1"/>
  <c r="E1414" i="6"/>
  <c r="F1414" i="6"/>
  <c r="B1415" i="6"/>
  <c r="D1415" i="6"/>
  <c r="A1415" i="6" s="1"/>
  <c r="E1415" i="6"/>
  <c r="F1415" i="6"/>
  <c r="B1416" i="6"/>
  <c r="B1417" i="6"/>
  <c r="E1417" i="6"/>
  <c r="F1417" i="6"/>
  <c r="B1418" i="6"/>
  <c r="F1418" i="6"/>
  <c r="B1419" i="6"/>
  <c r="C1419" i="6"/>
  <c r="D1419" i="6"/>
  <c r="A1419" i="6" s="1"/>
  <c r="B1420" i="6"/>
  <c r="E1420" i="6"/>
  <c r="F1420" i="6"/>
  <c r="B1421" i="6"/>
  <c r="C1421" i="6"/>
  <c r="B1422" i="6"/>
  <c r="C1422" i="6"/>
  <c r="D1422" i="6"/>
  <c r="A1422" i="6" s="1"/>
  <c r="E1422" i="6"/>
  <c r="F1422" i="6"/>
  <c r="B1423" i="6"/>
  <c r="D1423" i="6"/>
  <c r="A1423" i="6" s="1"/>
  <c r="E1423" i="6"/>
  <c r="F1423" i="6"/>
  <c r="B1424" i="6"/>
  <c r="B1425" i="6"/>
  <c r="E1425" i="6"/>
  <c r="F1425" i="6"/>
  <c r="B1426" i="6"/>
  <c r="F1426" i="6"/>
  <c r="B1427" i="6"/>
  <c r="C1427" i="6"/>
  <c r="D1427" i="6"/>
  <c r="A1427" i="6" s="1"/>
  <c r="B1428" i="6"/>
  <c r="D1428" i="6"/>
  <c r="A1428" i="6" s="1"/>
  <c r="E1428" i="6"/>
  <c r="F1428" i="6"/>
  <c r="B1429" i="6"/>
  <c r="C1429" i="6"/>
  <c r="B1430" i="6"/>
  <c r="C1430" i="6"/>
  <c r="D1430" i="6"/>
  <c r="A1430" i="6" s="1"/>
  <c r="E1430" i="6"/>
  <c r="F1430" i="6"/>
  <c r="B1431" i="6"/>
  <c r="D1431" i="6"/>
  <c r="A1431" i="6" s="1"/>
  <c r="E1431" i="6"/>
  <c r="F1431" i="6"/>
  <c r="B1432" i="6"/>
  <c r="B1433" i="6"/>
  <c r="E1433" i="6"/>
  <c r="F1433" i="6"/>
  <c r="B1434" i="6"/>
  <c r="F1434" i="6"/>
  <c r="B1435" i="6"/>
  <c r="C1435" i="6"/>
  <c r="D1435" i="6"/>
  <c r="A1435" i="6" s="1"/>
  <c r="B1436" i="6"/>
  <c r="D1436" i="6"/>
  <c r="A1436" i="6" s="1"/>
  <c r="E1436" i="6"/>
  <c r="F1436" i="6"/>
  <c r="B1437" i="6"/>
  <c r="C1437" i="6"/>
  <c r="B1438" i="6"/>
  <c r="C1438" i="6"/>
  <c r="D1438" i="6"/>
  <c r="A1438" i="6" s="1"/>
  <c r="E1438" i="6"/>
  <c r="F1438" i="6"/>
  <c r="B1439" i="6"/>
  <c r="D1439" i="6"/>
  <c r="A1439" i="6" s="1"/>
  <c r="E1439" i="6"/>
  <c r="F1439" i="6"/>
  <c r="B1440" i="6"/>
  <c r="B1441" i="6"/>
  <c r="E1441" i="6"/>
  <c r="F1441" i="6"/>
  <c r="B1442" i="6"/>
  <c r="F1442" i="6"/>
  <c r="B1443" i="6"/>
  <c r="D1443" i="6"/>
  <c r="A1443" i="6" s="1"/>
  <c r="B1444" i="6"/>
  <c r="D1444" i="6"/>
  <c r="A1444" i="6" s="1"/>
  <c r="E1444" i="6"/>
  <c r="F1444" i="6"/>
  <c r="B1445" i="6"/>
  <c r="C1445" i="6"/>
  <c r="B1446" i="6"/>
  <c r="C1446" i="6"/>
  <c r="D1446" i="6"/>
  <c r="A1446" i="6" s="1"/>
  <c r="E1446" i="6"/>
  <c r="F1446" i="6"/>
  <c r="B1447" i="6"/>
  <c r="D1447" i="6"/>
  <c r="A1447" i="6" s="1"/>
  <c r="E1447" i="6"/>
  <c r="F1447" i="6"/>
  <c r="B1448" i="6"/>
  <c r="B1449" i="6"/>
  <c r="E1449" i="6"/>
  <c r="F1449" i="6"/>
  <c r="B1450" i="6"/>
  <c r="F1450" i="6"/>
  <c r="B1451" i="6"/>
  <c r="D1451" i="6"/>
  <c r="A1451" i="6" s="1"/>
  <c r="B1452" i="6"/>
  <c r="D1452" i="6"/>
  <c r="A1452" i="6" s="1"/>
  <c r="E1452" i="6"/>
  <c r="F1452" i="6"/>
  <c r="B1453" i="6"/>
  <c r="C1453" i="6"/>
  <c r="B1454" i="6"/>
  <c r="C1454" i="6"/>
  <c r="D1454" i="6"/>
  <c r="A1454" i="6" s="1"/>
  <c r="E1454" i="6"/>
  <c r="F1454" i="6"/>
  <c r="B1455" i="6"/>
  <c r="D1455" i="6"/>
  <c r="A1455" i="6" s="1"/>
  <c r="E1455" i="6"/>
  <c r="F1455" i="6"/>
  <c r="B1456" i="6"/>
  <c r="B1457" i="6"/>
  <c r="E1457" i="6"/>
  <c r="F1457" i="6"/>
  <c r="B1458" i="6"/>
  <c r="F1458" i="6"/>
  <c r="B1459" i="6"/>
  <c r="D1459" i="6"/>
  <c r="A1459" i="6" s="1"/>
  <c r="B1460" i="6"/>
  <c r="E1460" i="6"/>
  <c r="F1460" i="6"/>
  <c r="B1461" i="6"/>
  <c r="C1461" i="6"/>
  <c r="B1462" i="6"/>
  <c r="C1462" i="6"/>
  <c r="D1462" i="6"/>
  <c r="A1462" i="6" s="1"/>
  <c r="E1462" i="6"/>
  <c r="F1462" i="6"/>
  <c r="B1463" i="6"/>
  <c r="D1463" i="6"/>
  <c r="A1463" i="6" s="1"/>
  <c r="E1463" i="6"/>
  <c r="F1463" i="6"/>
  <c r="B1464" i="6"/>
  <c r="B1465" i="6"/>
  <c r="E1465" i="6"/>
  <c r="F1465" i="6"/>
  <c r="B1466" i="6"/>
  <c r="F1466" i="6"/>
  <c r="B1467" i="6"/>
  <c r="C1467" i="6"/>
  <c r="D1467" i="6"/>
  <c r="A1467" i="6" s="1"/>
  <c r="B1468" i="6"/>
  <c r="E1468" i="6"/>
  <c r="F1468" i="6"/>
  <c r="B1469" i="6"/>
  <c r="C1469" i="6"/>
  <c r="B1470" i="6"/>
  <c r="C1470" i="6"/>
  <c r="D1470" i="6"/>
  <c r="A1470" i="6" s="1"/>
  <c r="E1470" i="6"/>
  <c r="F1470" i="6"/>
  <c r="B1471" i="6"/>
  <c r="D1471" i="6"/>
  <c r="A1471" i="6" s="1"/>
  <c r="E1471" i="6"/>
  <c r="F1471" i="6"/>
  <c r="B1472" i="6"/>
  <c r="B1473" i="6"/>
  <c r="E1473" i="6"/>
  <c r="F1473" i="6"/>
  <c r="B1474" i="6"/>
  <c r="F1474" i="6"/>
  <c r="B1475" i="6"/>
  <c r="C1475" i="6"/>
  <c r="D1475" i="6"/>
  <c r="A1475" i="6" s="1"/>
  <c r="B1476" i="6"/>
  <c r="E1476" i="6"/>
  <c r="F1476" i="6"/>
  <c r="B1477" i="6"/>
  <c r="C1477" i="6"/>
  <c r="B1478" i="6"/>
  <c r="C1478" i="6"/>
  <c r="D1478" i="6"/>
  <c r="A1478" i="6" s="1"/>
  <c r="E1478" i="6"/>
  <c r="F1478" i="6"/>
  <c r="B1479" i="6"/>
  <c r="D1479" i="6"/>
  <c r="A1479" i="6" s="1"/>
  <c r="E1479" i="6"/>
  <c r="F1479" i="6"/>
  <c r="B1480" i="6"/>
  <c r="B1481" i="6"/>
  <c r="E1481" i="6"/>
  <c r="F1481" i="6"/>
  <c r="B1482" i="6"/>
  <c r="F1482" i="6"/>
  <c r="B1483" i="6"/>
  <c r="C1483" i="6"/>
  <c r="D1483" i="6"/>
  <c r="A1483" i="6" s="1"/>
  <c r="B1484" i="6"/>
  <c r="D1484" i="6"/>
  <c r="A1484" i="6" s="1"/>
  <c r="E1484" i="6"/>
  <c r="F1484" i="6"/>
  <c r="B1485" i="6"/>
  <c r="C1485" i="6"/>
  <c r="B1486" i="6"/>
  <c r="C1486" i="6"/>
  <c r="D1486" i="6"/>
  <c r="A1486" i="6" s="1"/>
  <c r="E1486" i="6"/>
  <c r="F1486" i="6"/>
  <c r="B1487" i="6"/>
  <c r="D1487" i="6"/>
  <c r="A1487" i="6" s="1"/>
  <c r="E1487" i="6"/>
  <c r="F1487" i="6"/>
  <c r="B1488" i="6"/>
  <c r="C1488" i="6"/>
  <c r="B1489" i="6"/>
  <c r="E1489" i="6"/>
  <c r="F1489" i="6"/>
  <c r="B1490" i="6"/>
  <c r="F1490" i="6"/>
  <c r="B1491" i="6"/>
  <c r="C1491" i="6"/>
  <c r="D1491" i="6"/>
  <c r="A1491" i="6" s="1"/>
  <c r="B1492" i="6"/>
  <c r="E1492" i="6"/>
  <c r="F1492" i="6"/>
  <c r="B1493" i="6"/>
  <c r="C1493" i="6"/>
  <c r="B1494" i="6"/>
  <c r="C1494" i="6"/>
  <c r="D1494" i="6"/>
  <c r="A1494" i="6" s="1"/>
  <c r="E1494" i="6"/>
  <c r="F1494" i="6"/>
  <c r="B1495" i="6"/>
  <c r="D1495" i="6"/>
  <c r="A1495" i="6" s="1"/>
  <c r="E1495" i="6"/>
  <c r="F1495" i="6"/>
  <c r="B1496" i="6"/>
  <c r="B1497" i="6"/>
  <c r="E1497" i="6"/>
  <c r="F1497" i="6"/>
  <c r="B1498" i="6"/>
  <c r="F1498" i="6"/>
  <c r="B1499" i="6"/>
  <c r="C1499" i="6"/>
  <c r="D1499" i="6"/>
  <c r="A1499" i="6" s="1"/>
  <c r="B1500" i="6"/>
  <c r="E1500" i="6"/>
  <c r="F1500" i="6"/>
  <c r="B1501" i="6"/>
  <c r="C1501" i="6"/>
  <c r="B1502" i="6"/>
  <c r="C1502" i="6"/>
  <c r="D1502" i="6"/>
  <c r="A1502" i="6" s="1"/>
  <c r="E1502" i="6"/>
  <c r="F1502" i="6"/>
  <c r="B1503" i="6"/>
  <c r="D1503" i="6"/>
  <c r="A1503" i="6" s="1"/>
  <c r="E1503" i="6"/>
  <c r="F1503" i="6"/>
  <c r="B1504" i="6"/>
  <c r="B1505" i="6"/>
  <c r="E1505" i="6"/>
  <c r="F1505" i="6"/>
  <c r="B1506" i="6"/>
  <c r="F1506" i="6"/>
  <c r="B1507" i="6"/>
  <c r="C1507" i="6"/>
  <c r="D1507" i="6"/>
  <c r="A1507" i="6" s="1"/>
  <c r="F1507" i="6"/>
  <c r="B1508" i="6"/>
  <c r="D1508" i="6"/>
  <c r="A1508" i="6" s="1"/>
  <c r="E1508" i="6"/>
  <c r="F1508" i="6"/>
  <c r="B1509" i="6"/>
  <c r="C1509" i="6"/>
  <c r="B1510" i="6"/>
  <c r="C1510" i="6"/>
  <c r="D1510" i="6"/>
  <c r="A1510" i="6" s="1"/>
  <c r="E1510" i="6"/>
  <c r="F1510" i="6"/>
  <c r="B1511" i="6"/>
  <c r="D1511" i="6"/>
  <c r="A1511" i="6" s="1"/>
  <c r="E1511" i="6"/>
  <c r="F1511" i="6"/>
  <c r="B1512" i="6"/>
  <c r="B1513" i="6"/>
  <c r="E1513" i="6"/>
  <c r="F1513" i="6"/>
  <c r="B1514" i="6"/>
  <c r="F1514" i="6"/>
  <c r="B1515" i="6"/>
  <c r="C1515" i="6"/>
  <c r="D1515" i="6"/>
  <c r="A1515" i="6" s="1"/>
  <c r="B1516" i="6"/>
  <c r="D1516" i="6"/>
  <c r="A1516" i="6" s="1"/>
  <c r="E1516" i="6"/>
  <c r="F1516" i="6"/>
  <c r="B1517" i="6"/>
  <c r="C1517" i="6"/>
  <c r="B1518" i="6"/>
  <c r="C1518" i="6"/>
  <c r="D1518" i="6"/>
  <c r="A1518" i="6" s="1"/>
  <c r="E1518" i="6"/>
  <c r="F1518" i="6"/>
  <c r="B1519" i="6"/>
  <c r="D1519" i="6"/>
  <c r="A1519" i="6" s="1"/>
  <c r="E1519" i="6"/>
  <c r="F1519" i="6"/>
  <c r="B1520" i="6"/>
  <c r="B1521" i="6"/>
  <c r="E1521" i="6"/>
  <c r="F1521" i="6"/>
  <c r="B1522" i="6"/>
  <c r="F1522" i="6"/>
  <c r="B1523" i="6"/>
  <c r="D1523" i="6"/>
  <c r="A1523" i="6" s="1"/>
  <c r="B1524" i="6"/>
  <c r="D1524" i="6"/>
  <c r="A1524" i="6" s="1"/>
  <c r="E1524" i="6"/>
  <c r="F1524" i="6"/>
  <c r="B1525" i="6"/>
  <c r="C1525" i="6"/>
  <c r="B1526" i="6"/>
  <c r="C1526" i="6"/>
  <c r="D1526" i="6"/>
  <c r="A1526" i="6" s="1"/>
  <c r="E1526" i="6"/>
  <c r="F1526" i="6"/>
  <c r="B1527" i="6"/>
  <c r="D1527" i="6"/>
  <c r="A1527" i="6" s="1"/>
  <c r="E1527" i="6"/>
  <c r="F1527" i="6"/>
  <c r="B1528" i="6"/>
  <c r="B1529" i="6"/>
  <c r="E1529" i="6"/>
  <c r="F1529" i="6"/>
  <c r="B1530" i="6"/>
  <c r="F1530" i="6"/>
  <c r="B1531" i="6"/>
  <c r="D1531" i="6"/>
  <c r="A1531" i="6" s="1"/>
  <c r="B1532" i="6"/>
  <c r="E1532" i="6"/>
  <c r="F1532" i="6"/>
  <c r="B1533" i="6"/>
  <c r="C1533" i="6"/>
  <c r="B1534" i="6"/>
  <c r="C1534" i="6"/>
  <c r="D1534" i="6"/>
  <c r="A1534" i="6" s="1"/>
  <c r="E1534" i="6"/>
  <c r="F1534" i="6"/>
  <c r="B1535" i="6"/>
  <c r="D1535" i="6"/>
  <c r="A1535" i="6" s="1"/>
  <c r="E1535" i="6"/>
  <c r="F1535" i="6"/>
  <c r="B1536" i="6"/>
  <c r="E1536" i="6"/>
  <c r="B1537" i="6"/>
  <c r="E1537" i="6"/>
  <c r="F1537" i="6"/>
  <c r="B1538" i="6"/>
  <c r="F1538" i="6"/>
  <c r="B1539" i="6"/>
  <c r="C1539" i="6"/>
  <c r="D1539" i="6"/>
  <c r="A1539" i="6" s="1"/>
  <c r="B1540" i="6"/>
  <c r="E1540" i="6"/>
  <c r="F1540" i="6"/>
  <c r="B1541" i="6"/>
  <c r="C1541" i="6"/>
  <c r="B1542" i="6"/>
  <c r="C1542" i="6"/>
  <c r="D1542" i="6"/>
  <c r="A1542" i="6" s="1"/>
  <c r="E1542" i="6"/>
  <c r="F1542" i="6"/>
  <c r="B1543" i="6"/>
  <c r="D1543" i="6"/>
  <c r="A1543" i="6" s="1"/>
  <c r="E1543" i="6"/>
  <c r="F1543" i="6"/>
  <c r="B1544" i="6"/>
  <c r="B1545" i="6"/>
  <c r="E1545" i="6"/>
  <c r="F1545" i="6"/>
  <c r="B1546" i="6"/>
  <c r="C1546" i="6"/>
  <c r="F1546" i="6"/>
  <c r="B1547" i="6"/>
  <c r="C1547" i="6"/>
  <c r="D1547" i="6"/>
  <c r="A1547" i="6" s="1"/>
  <c r="B1548" i="6"/>
  <c r="D1548" i="6"/>
  <c r="A1548" i="6" s="1"/>
  <c r="E1548" i="6"/>
  <c r="F1548" i="6"/>
  <c r="B1549" i="6"/>
  <c r="C1549" i="6"/>
  <c r="B1550" i="6"/>
  <c r="C1550" i="6"/>
  <c r="D1550" i="6"/>
  <c r="A1550" i="6" s="1"/>
  <c r="E1550" i="6"/>
  <c r="F1550" i="6"/>
  <c r="B1551" i="6"/>
  <c r="D1551" i="6"/>
  <c r="A1551" i="6" s="1"/>
  <c r="E1551" i="6"/>
  <c r="F1551" i="6"/>
  <c r="B1552" i="6"/>
  <c r="B1553" i="6"/>
  <c r="E1553" i="6"/>
  <c r="F1553" i="6"/>
  <c r="B1554" i="6"/>
  <c r="F1554" i="6"/>
  <c r="B1555" i="6"/>
  <c r="C1555" i="6"/>
  <c r="D1555" i="6"/>
  <c r="A1555" i="6" s="1"/>
  <c r="F1555" i="6"/>
  <c r="B1556" i="6"/>
  <c r="E1556" i="6"/>
  <c r="F1556" i="6"/>
  <c r="B1557" i="6"/>
  <c r="C1557" i="6"/>
  <c r="B1558" i="6"/>
  <c r="C1558" i="6"/>
  <c r="D1558" i="6"/>
  <c r="A1558" i="6" s="1"/>
  <c r="E1558" i="6"/>
  <c r="F1558" i="6"/>
  <c r="B1559" i="6"/>
  <c r="D1559" i="6"/>
  <c r="A1559" i="6" s="1"/>
  <c r="E1559" i="6"/>
  <c r="F1559" i="6"/>
  <c r="B1560" i="6"/>
  <c r="B1561" i="6"/>
  <c r="E1561" i="6"/>
  <c r="F1561" i="6"/>
  <c r="B1562" i="6"/>
  <c r="F1562" i="6"/>
  <c r="B1563" i="6"/>
  <c r="D1563" i="6"/>
  <c r="A1563" i="6" s="1"/>
  <c r="F1563" i="6"/>
  <c r="B1564" i="6"/>
  <c r="E1564" i="6"/>
  <c r="F1564" i="6"/>
  <c r="B1565" i="6"/>
  <c r="C1565" i="6"/>
  <c r="B1566" i="6"/>
  <c r="C1566" i="6"/>
  <c r="D1566" i="6"/>
  <c r="A1566" i="6" s="1"/>
  <c r="E1566" i="6"/>
  <c r="F1566" i="6"/>
  <c r="B1567" i="6"/>
  <c r="D1567" i="6"/>
  <c r="A1567" i="6" s="1"/>
  <c r="E1567" i="6"/>
  <c r="F1567" i="6"/>
  <c r="B1568" i="6"/>
  <c r="B1569" i="6"/>
  <c r="E1569" i="6"/>
  <c r="F1569" i="6"/>
  <c r="B1570" i="6"/>
  <c r="F1570" i="6"/>
  <c r="B1571" i="6"/>
  <c r="C1571" i="6"/>
  <c r="D1571" i="6"/>
  <c r="A1571" i="6" s="1"/>
  <c r="B1572" i="6"/>
  <c r="D1572" i="6"/>
  <c r="A1572" i="6" s="1"/>
  <c r="E1572" i="6"/>
  <c r="F1572" i="6"/>
  <c r="B1573" i="6"/>
  <c r="C1573" i="6"/>
  <c r="B1574" i="6"/>
  <c r="C1574" i="6"/>
  <c r="D1574" i="6"/>
  <c r="A1574" i="6" s="1"/>
  <c r="E1574" i="6"/>
  <c r="F1574" i="6"/>
  <c r="B1575" i="6"/>
  <c r="D1575" i="6"/>
  <c r="A1575" i="6" s="1"/>
  <c r="E1575" i="6"/>
  <c r="F1575" i="6"/>
  <c r="B1576" i="6"/>
  <c r="B1577" i="6"/>
  <c r="E1577" i="6"/>
  <c r="F1577" i="6"/>
  <c r="B1578" i="6"/>
  <c r="F1578" i="6"/>
  <c r="B1579" i="6"/>
  <c r="D1579" i="6"/>
  <c r="A1579" i="6" s="1"/>
  <c r="F1579" i="6"/>
  <c r="B1580" i="6"/>
  <c r="D1580" i="6"/>
  <c r="A1580" i="6" s="1"/>
  <c r="E1580" i="6"/>
  <c r="F1580" i="6"/>
  <c r="B1581" i="6"/>
  <c r="C1581" i="6"/>
  <c r="B1582" i="6"/>
  <c r="C1582" i="6"/>
  <c r="D1582" i="6"/>
  <c r="A1582" i="6" s="1"/>
  <c r="E1582" i="6"/>
  <c r="F1582" i="6"/>
  <c r="B1583" i="6"/>
  <c r="D1583" i="6"/>
  <c r="A1583" i="6" s="1"/>
  <c r="E1583" i="6"/>
  <c r="F1583" i="6"/>
  <c r="B1584" i="6"/>
  <c r="B1585" i="6"/>
  <c r="E1585" i="6"/>
  <c r="F1585" i="6"/>
  <c r="B1586" i="6"/>
  <c r="F1586" i="6"/>
  <c r="B1587" i="6"/>
  <c r="D1587" i="6"/>
  <c r="A1587" i="6" s="1"/>
  <c r="B1588" i="6"/>
  <c r="D1588" i="6"/>
  <c r="A1588" i="6" s="1"/>
  <c r="E1588" i="6"/>
  <c r="F1588" i="6"/>
  <c r="B1589" i="6"/>
  <c r="C1589" i="6"/>
  <c r="B1590" i="6"/>
  <c r="C1590" i="6"/>
  <c r="D1590" i="6"/>
  <c r="A1590" i="6" s="1"/>
  <c r="E1590" i="6"/>
  <c r="F1590" i="6"/>
  <c r="B1591" i="6"/>
  <c r="D1591" i="6"/>
  <c r="A1591" i="6" s="1"/>
  <c r="E1591" i="6"/>
  <c r="F1591" i="6"/>
  <c r="B1592" i="6"/>
  <c r="B1593" i="6"/>
  <c r="E1593" i="6"/>
  <c r="F1593" i="6"/>
  <c r="B1594" i="6"/>
  <c r="F1594" i="6"/>
  <c r="B1595" i="6"/>
  <c r="D1595" i="6"/>
  <c r="A1595" i="6" s="1"/>
  <c r="B1596" i="6"/>
  <c r="D1596" i="6"/>
  <c r="A1596" i="6" s="1"/>
  <c r="E1596" i="6"/>
  <c r="F1596" i="6"/>
  <c r="B1597" i="6"/>
  <c r="C1597" i="6"/>
  <c r="B1598" i="6"/>
  <c r="C1598" i="6"/>
  <c r="D1598" i="6"/>
  <c r="A1598" i="6" s="1"/>
  <c r="E1598" i="6"/>
  <c r="F1598" i="6"/>
  <c r="B1599" i="6"/>
  <c r="D1599" i="6"/>
  <c r="A1599" i="6" s="1"/>
  <c r="E1599" i="6"/>
  <c r="F1599" i="6"/>
  <c r="B1600" i="6"/>
  <c r="B1601" i="6"/>
  <c r="E1601" i="6"/>
  <c r="F1601" i="6"/>
  <c r="B1602" i="6"/>
  <c r="F1602" i="6"/>
  <c r="B1603" i="6"/>
  <c r="C1603" i="6"/>
  <c r="D1603" i="6"/>
  <c r="A1603" i="6" s="1"/>
  <c r="B1604" i="6"/>
  <c r="E1604" i="6"/>
  <c r="F1604" i="6"/>
  <c r="B1605" i="6"/>
  <c r="C1605" i="6"/>
  <c r="B1606" i="6"/>
  <c r="C1606" i="6"/>
  <c r="D1606" i="6"/>
  <c r="A1606" i="6" s="1"/>
  <c r="E1606" i="6"/>
  <c r="F1606" i="6"/>
  <c r="B1607" i="6"/>
  <c r="D1607" i="6"/>
  <c r="A1607" i="6" s="1"/>
  <c r="E1607" i="6"/>
  <c r="F1607" i="6"/>
  <c r="B1608" i="6"/>
  <c r="B1609" i="6"/>
  <c r="E1609" i="6"/>
  <c r="F1609" i="6"/>
  <c r="B1610" i="6"/>
  <c r="F1610" i="6"/>
  <c r="B1611" i="6"/>
  <c r="C1611" i="6"/>
  <c r="D1611" i="6"/>
  <c r="A1611" i="6" s="1"/>
  <c r="F1611" i="6"/>
  <c r="B1612" i="6"/>
  <c r="D1612" i="6"/>
  <c r="A1612" i="6" s="1"/>
  <c r="E1612" i="6"/>
  <c r="F1612" i="6"/>
  <c r="B1613" i="6"/>
  <c r="C1613" i="6"/>
  <c r="B1614" i="6"/>
  <c r="C1614" i="6"/>
  <c r="D1614" i="6"/>
  <c r="A1614" i="6" s="1"/>
  <c r="E1614" i="6"/>
  <c r="F1614" i="6"/>
  <c r="B1615" i="6"/>
  <c r="D1615" i="6"/>
  <c r="A1615" i="6" s="1"/>
  <c r="E1615" i="6"/>
  <c r="F1615" i="6"/>
  <c r="B1616" i="6"/>
  <c r="C1616" i="6"/>
  <c r="B1617" i="6"/>
  <c r="E1617" i="6"/>
  <c r="F1617" i="6"/>
  <c r="B1618" i="6"/>
  <c r="C1618" i="6"/>
  <c r="F1618" i="6"/>
  <c r="B1619" i="6"/>
  <c r="D1619" i="6"/>
  <c r="A1619" i="6" s="1"/>
  <c r="B1620" i="6"/>
  <c r="E1620" i="6"/>
  <c r="F1620" i="6"/>
  <c r="B1621" i="6"/>
  <c r="C1621" i="6"/>
  <c r="B1622" i="6"/>
  <c r="C1622" i="6"/>
  <c r="D1622" i="6"/>
  <c r="A1622" i="6" s="1"/>
  <c r="E1622" i="6"/>
  <c r="F1622" i="6"/>
  <c r="B1623" i="6"/>
  <c r="D1623" i="6"/>
  <c r="A1623" i="6" s="1"/>
  <c r="E1623" i="6"/>
  <c r="F1623" i="6"/>
  <c r="B1624" i="6"/>
  <c r="B1625" i="6"/>
  <c r="E1625" i="6"/>
  <c r="F1625" i="6"/>
  <c r="B1626" i="6"/>
  <c r="F1626" i="6"/>
  <c r="B1627" i="6"/>
  <c r="D1627" i="6"/>
  <c r="A1627" i="6" s="1"/>
  <c r="B1628" i="6"/>
  <c r="E1628" i="6"/>
  <c r="F1628" i="6"/>
  <c r="B1629" i="6"/>
  <c r="C1629" i="6"/>
  <c r="B1630" i="6"/>
  <c r="C1630" i="6"/>
  <c r="D1630" i="6"/>
  <c r="A1630" i="6" s="1"/>
  <c r="E1630" i="6"/>
  <c r="F1630" i="6"/>
  <c r="B1631" i="6"/>
  <c r="D1631" i="6"/>
  <c r="A1631" i="6" s="1"/>
  <c r="E1631" i="6"/>
  <c r="F1631" i="6"/>
  <c r="B1632" i="6"/>
  <c r="B1633" i="6"/>
  <c r="E1633" i="6"/>
  <c r="F1633" i="6"/>
  <c r="B1634" i="6"/>
  <c r="F1634" i="6"/>
  <c r="B1635" i="6"/>
  <c r="C1635" i="6"/>
  <c r="D1635" i="6"/>
  <c r="A1635" i="6" s="1"/>
  <c r="F1635" i="6"/>
  <c r="B1636" i="6"/>
  <c r="D1636" i="6"/>
  <c r="A1636" i="6" s="1"/>
  <c r="E1636" i="6"/>
  <c r="F1636" i="6"/>
  <c r="B1637" i="6"/>
  <c r="C1637" i="6"/>
  <c r="B1638" i="6"/>
  <c r="C1638" i="6"/>
  <c r="D1638" i="6"/>
  <c r="A1638" i="6" s="1"/>
  <c r="E1638" i="6"/>
  <c r="F1638" i="6"/>
  <c r="B1639" i="6"/>
  <c r="D1639" i="6"/>
  <c r="A1639" i="6" s="1"/>
  <c r="E1639" i="6"/>
  <c r="F1639" i="6"/>
  <c r="B1640" i="6"/>
  <c r="B1641" i="6"/>
  <c r="E1641" i="6"/>
  <c r="F1641" i="6"/>
  <c r="B1642" i="6"/>
  <c r="F1642" i="6"/>
  <c r="B1643" i="6"/>
  <c r="C1643" i="6"/>
  <c r="D1643" i="6"/>
  <c r="A1643" i="6" s="1"/>
  <c r="B1644" i="6"/>
  <c r="D1644" i="6"/>
  <c r="A1644" i="6" s="1"/>
  <c r="F1644" i="6"/>
  <c r="B1645" i="6"/>
  <c r="C1645" i="6"/>
  <c r="B1646" i="6"/>
  <c r="C1646" i="6"/>
  <c r="D1646" i="6"/>
  <c r="A1646" i="6" s="1"/>
  <c r="E1646" i="6"/>
  <c r="F1646" i="6"/>
  <c r="B1647" i="6"/>
  <c r="D1647" i="6"/>
  <c r="A1647" i="6" s="1"/>
  <c r="E1647" i="6"/>
  <c r="F1647" i="6"/>
  <c r="B1648" i="6"/>
  <c r="B1649" i="6"/>
  <c r="E1649" i="6"/>
  <c r="F1649" i="6"/>
  <c r="B1650" i="6"/>
  <c r="F1650" i="6"/>
  <c r="B1651" i="6"/>
  <c r="C1651" i="6"/>
  <c r="D1651" i="6"/>
  <c r="A1651" i="6" s="1"/>
  <c r="B1652" i="6"/>
  <c r="E1652" i="6"/>
  <c r="F1652" i="6"/>
  <c r="B1653" i="6"/>
  <c r="C1653" i="6"/>
  <c r="B1654" i="6"/>
  <c r="C1654" i="6"/>
  <c r="D1654" i="6"/>
  <c r="A1654" i="6" s="1"/>
  <c r="E1654" i="6"/>
  <c r="F1654" i="6"/>
  <c r="B1655" i="6"/>
  <c r="D1655" i="6"/>
  <c r="A1655" i="6" s="1"/>
  <c r="E1655" i="6"/>
  <c r="F1655" i="6"/>
  <c r="B1656" i="6"/>
  <c r="B1657" i="6"/>
  <c r="E1657" i="6"/>
  <c r="F1657" i="6"/>
  <c r="B1658" i="6"/>
  <c r="F1658" i="6"/>
  <c r="B1659" i="6"/>
  <c r="C1659" i="6"/>
  <c r="D1659" i="6"/>
  <c r="A1659" i="6" s="1"/>
  <c r="B1660" i="6"/>
  <c r="F1660" i="6"/>
  <c r="B1661" i="6"/>
  <c r="C1661" i="6"/>
  <c r="B1662" i="6"/>
  <c r="C1662" i="6"/>
  <c r="D1662" i="6"/>
  <c r="A1662" i="6" s="1"/>
  <c r="E1662" i="6"/>
  <c r="F1662" i="6"/>
  <c r="B1663" i="6"/>
  <c r="D1663" i="6"/>
  <c r="A1663" i="6" s="1"/>
  <c r="E1663" i="6"/>
  <c r="F1663" i="6"/>
  <c r="B1664" i="6"/>
  <c r="B1665" i="6"/>
  <c r="E1665" i="6"/>
  <c r="F1665" i="6"/>
  <c r="B1666" i="6"/>
  <c r="F1666" i="6"/>
  <c r="B1667" i="6"/>
  <c r="C1667" i="6"/>
  <c r="D1667" i="6"/>
  <c r="A1667" i="6" s="1"/>
  <c r="E1667" i="6"/>
  <c r="B1668" i="6"/>
  <c r="E1668" i="6"/>
  <c r="F1668" i="6"/>
  <c r="B1669" i="6"/>
  <c r="C1669" i="6"/>
  <c r="B1670" i="6"/>
  <c r="C1670" i="6"/>
  <c r="D1670" i="6"/>
  <c r="A1670" i="6" s="1"/>
  <c r="E1670" i="6"/>
  <c r="F1670" i="6"/>
  <c r="B1671" i="6"/>
  <c r="D1671" i="6"/>
  <c r="A1671" i="6" s="1"/>
  <c r="E1671" i="6"/>
  <c r="F1671" i="6"/>
  <c r="B1672" i="6"/>
  <c r="B1673" i="6"/>
  <c r="E1673" i="6"/>
  <c r="F1673" i="6"/>
  <c r="B1674" i="6"/>
  <c r="F1674" i="6"/>
  <c r="B1675" i="6"/>
  <c r="C1675" i="6"/>
  <c r="D1675" i="6"/>
  <c r="A1675" i="6" s="1"/>
  <c r="B1676" i="6"/>
  <c r="F1676" i="6"/>
  <c r="B1677" i="6"/>
  <c r="C1677" i="6"/>
  <c r="B1678" i="6"/>
  <c r="C1678" i="6"/>
  <c r="D1678" i="6"/>
  <c r="A1678" i="6" s="1"/>
  <c r="E1678" i="6"/>
  <c r="F1678" i="6"/>
  <c r="B1679" i="6"/>
  <c r="D1679" i="6"/>
  <c r="A1679" i="6" s="1"/>
  <c r="E1679" i="6"/>
  <c r="F1679" i="6"/>
  <c r="B1680" i="6"/>
  <c r="B1681" i="6"/>
  <c r="E1681" i="6"/>
  <c r="F1681" i="6"/>
  <c r="B1682" i="6"/>
  <c r="F1682" i="6"/>
  <c r="B1683" i="6"/>
  <c r="C1683" i="6"/>
  <c r="D1683" i="6"/>
  <c r="A1683" i="6" s="1"/>
  <c r="B1684" i="6"/>
  <c r="E1684" i="6"/>
  <c r="F1684" i="6"/>
  <c r="B1685" i="6"/>
  <c r="C1685" i="6"/>
  <c r="B1686" i="6"/>
  <c r="C1686" i="6"/>
  <c r="D1686" i="6"/>
  <c r="A1686" i="6" s="1"/>
  <c r="E1686" i="6"/>
  <c r="F1686" i="6"/>
  <c r="B1687" i="6"/>
  <c r="D1687" i="6"/>
  <c r="A1687" i="6" s="1"/>
  <c r="E1687" i="6"/>
  <c r="F1687" i="6"/>
  <c r="B1688" i="6"/>
  <c r="B1689" i="6"/>
  <c r="E1689" i="6"/>
  <c r="F1689" i="6"/>
  <c r="B1690" i="6"/>
  <c r="F1690" i="6"/>
  <c r="B1691" i="6"/>
  <c r="C1691" i="6"/>
  <c r="D1691" i="6"/>
  <c r="A1691" i="6" s="1"/>
  <c r="F1691" i="6"/>
  <c r="B1692" i="6"/>
  <c r="E1692" i="6"/>
  <c r="F1692" i="6"/>
  <c r="B1693" i="6"/>
  <c r="C1693" i="6"/>
  <c r="B1694" i="6"/>
  <c r="C1694" i="6"/>
  <c r="D1694" i="6"/>
  <c r="A1694" i="6" s="1"/>
  <c r="E1694" i="6"/>
  <c r="F1694" i="6"/>
  <c r="B1695" i="6"/>
  <c r="D1695" i="6"/>
  <c r="A1695" i="6" s="1"/>
  <c r="E1695" i="6"/>
  <c r="F1695" i="6"/>
  <c r="B1696" i="6"/>
  <c r="B1697" i="6"/>
  <c r="E1697" i="6"/>
  <c r="F1697" i="6"/>
  <c r="B1698" i="6"/>
  <c r="F1698" i="6"/>
  <c r="B1699" i="6"/>
  <c r="C1699" i="6"/>
  <c r="D1699" i="6"/>
  <c r="A1699" i="6" s="1"/>
  <c r="E1699" i="6"/>
  <c r="B1700" i="6"/>
  <c r="D1700" i="6"/>
  <c r="A1700" i="6" s="1"/>
  <c r="F1700" i="6"/>
  <c r="B1701" i="6"/>
  <c r="C1701" i="6"/>
  <c r="B1702" i="6"/>
  <c r="C1702" i="6"/>
  <c r="D1702" i="6"/>
  <c r="A1702" i="6" s="1"/>
  <c r="E1702" i="6"/>
  <c r="F1702" i="6"/>
  <c r="B1703" i="6"/>
  <c r="D1703" i="6"/>
  <c r="A1703" i="6" s="1"/>
  <c r="E1703" i="6"/>
  <c r="F1703" i="6"/>
  <c r="B1704" i="6"/>
  <c r="B1705" i="6"/>
  <c r="E1705" i="6"/>
  <c r="F1705" i="6"/>
  <c r="B1706" i="6"/>
  <c r="F1706" i="6"/>
  <c r="B1707" i="6"/>
  <c r="C1707" i="6"/>
  <c r="D1707" i="6"/>
  <c r="A1707" i="6" s="1"/>
  <c r="E1707" i="6"/>
  <c r="B1708" i="6"/>
  <c r="D1708" i="6"/>
  <c r="A1708" i="6" s="1"/>
  <c r="E1708" i="6"/>
  <c r="F1708" i="6"/>
  <c r="B1709" i="6"/>
  <c r="C1709" i="6"/>
  <c r="B1710" i="6"/>
  <c r="C1710" i="6"/>
  <c r="D1710" i="6"/>
  <c r="A1710" i="6" s="1"/>
  <c r="E1710" i="6"/>
  <c r="F1710" i="6"/>
  <c r="B1711" i="6"/>
  <c r="D1711" i="6"/>
  <c r="A1711" i="6" s="1"/>
  <c r="E1711" i="6"/>
  <c r="F1711" i="6"/>
  <c r="B1712" i="6"/>
  <c r="B1713" i="6"/>
  <c r="E1713" i="6"/>
  <c r="F1713" i="6"/>
  <c r="B1714" i="6"/>
  <c r="F1714" i="6"/>
  <c r="B1715" i="6"/>
  <c r="D1715" i="6"/>
  <c r="A1715" i="6" s="1"/>
  <c r="B1716" i="6"/>
  <c r="E1716" i="6"/>
  <c r="F1716" i="6"/>
  <c r="B1717" i="6"/>
  <c r="C1717" i="6"/>
  <c r="B1718" i="6"/>
  <c r="C1718" i="6"/>
  <c r="D1718" i="6"/>
  <c r="A1718" i="6" s="1"/>
  <c r="E1718" i="6"/>
  <c r="F1718" i="6"/>
  <c r="B1719" i="6"/>
  <c r="D1719" i="6"/>
  <c r="A1719" i="6" s="1"/>
  <c r="E1719" i="6"/>
  <c r="F1719" i="6"/>
  <c r="B1720" i="6"/>
  <c r="B1721" i="6"/>
  <c r="E1721" i="6"/>
  <c r="F1721" i="6"/>
  <c r="B1722" i="6"/>
  <c r="F1722" i="6"/>
  <c r="B1723" i="6"/>
  <c r="D1723" i="6"/>
  <c r="A1723" i="6" s="1"/>
  <c r="B1724" i="6"/>
  <c r="F1724" i="6"/>
  <c r="B1725" i="6"/>
  <c r="C1725" i="6"/>
  <c r="B1726" i="6"/>
  <c r="C1726" i="6"/>
  <c r="D1726" i="6"/>
  <c r="A1726" i="6" s="1"/>
  <c r="E1726" i="6"/>
  <c r="F1726" i="6"/>
  <c r="B1727" i="6"/>
  <c r="D1727" i="6"/>
  <c r="A1727" i="6" s="1"/>
  <c r="E1727" i="6"/>
  <c r="F1727" i="6"/>
  <c r="B1728" i="6"/>
  <c r="B1729" i="6"/>
  <c r="E1729" i="6"/>
  <c r="F1729" i="6"/>
  <c r="B1730" i="6"/>
  <c r="F1730" i="6"/>
  <c r="B1731" i="6"/>
  <c r="C1731" i="6"/>
  <c r="D1731" i="6"/>
  <c r="A1731" i="6" s="1"/>
  <c r="F1731" i="6"/>
  <c r="B1732" i="6"/>
  <c r="E1732" i="6"/>
  <c r="F1732" i="6"/>
  <c r="B1733" i="6"/>
  <c r="C1733" i="6"/>
  <c r="B1734" i="6"/>
  <c r="C1734" i="6"/>
  <c r="D1734" i="6"/>
  <c r="A1734" i="6" s="1"/>
  <c r="E1734" i="6"/>
  <c r="F1734" i="6"/>
  <c r="B1735" i="6"/>
  <c r="D1735" i="6"/>
  <c r="A1735" i="6" s="1"/>
  <c r="E1735" i="6"/>
  <c r="F1735" i="6"/>
  <c r="B1736" i="6"/>
  <c r="B1737" i="6"/>
  <c r="E1737" i="6"/>
  <c r="F1737" i="6"/>
  <c r="B1738" i="6"/>
  <c r="F1738" i="6"/>
  <c r="B1739" i="6"/>
  <c r="D1739" i="6"/>
  <c r="A1739" i="6" s="1"/>
  <c r="B1740" i="6"/>
  <c r="D1740" i="6"/>
  <c r="A1740" i="6" s="1"/>
  <c r="E1740" i="6"/>
  <c r="F1740" i="6"/>
  <c r="B1741" i="6"/>
  <c r="C1741" i="6"/>
  <c r="B1742" i="6"/>
  <c r="C1742" i="6"/>
  <c r="D1742" i="6"/>
  <c r="A1742" i="6" s="1"/>
  <c r="E1742" i="6"/>
  <c r="F1742" i="6"/>
  <c r="B1743" i="6"/>
  <c r="D1743" i="6"/>
  <c r="A1743" i="6" s="1"/>
  <c r="E1743" i="6"/>
  <c r="F1743" i="6"/>
  <c r="B1744" i="6"/>
  <c r="B1745" i="6"/>
  <c r="E1745" i="6"/>
  <c r="F1745" i="6"/>
  <c r="B1746" i="6"/>
  <c r="F1746" i="6"/>
  <c r="B1747" i="6"/>
  <c r="D1747" i="6"/>
  <c r="A1747" i="6" s="1"/>
  <c r="B1748" i="6"/>
  <c r="D1748" i="6"/>
  <c r="A1748" i="6" s="1"/>
  <c r="E1748" i="6"/>
  <c r="F1748" i="6"/>
  <c r="B1749" i="6"/>
  <c r="C1749" i="6"/>
  <c r="B1750" i="6"/>
  <c r="C1750" i="6"/>
  <c r="D1750" i="6"/>
  <c r="A1750" i="6" s="1"/>
  <c r="E1750" i="6"/>
  <c r="F1750" i="6"/>
  <c r="B1751" i="6"/>
  <c r="D1751" i="6"/>
  <c r="A1751" i="6" s="1"/>
  <c r="E1751" i="6"/>
  <c r="F1751" i="6"/>
  <c r="B1752" i="6"/>
  <c r="B1753" i="6"/>
  <c r="E1753" i="6"/>
  <c r="F1753" i="6"/>
  <c r="B1754" i="6"/>
  <c r="F1754" i="6"/>
  <c r="B1755" i="6"/>
  <c r="C1755" i="6"/>
  <c r="D1755" i="6"/>
  <c r="A1755" i="6" s="1"/>
  <c r="B1756" i="6"/>
  <c r="D1756" i="6"/>
  <c r="A1756" i="6" s="1"/>
  <c r="E1756" i="6"/>
  <c r="F1756" i="6"/>
  <c r="B1757" i="6"/>
  <c r="C1757" i="6"/>
  <c r="B1758" i="6"/>
  <c r="C1758" i="6"/>
  <c r="D1758" i="6"/>
  <c r="A1758" i="6" s="1"/>
  <c r="E1758" i="6"/>
  <c r="F1758" i="6"/>
  <c r="B1759" i="6"/>
  <c r="D1759" i="6"/>
  <c r="A1759" i="6" s="1"/>
  <c r="E1759" i="6"/>
  <c r="F1759" i="6"/>
  <c r="B1760" i="6"/>
  <c r="E1760" i="6"/>
  <c r="B1761" i="6"/>
  <c r="E1761" i="6"/>
  <c r="F1761" i="6"/>
  <c r="B1762" i="6"/>
  <c r="F1762" i="6"/>
  <c r="B1763" i="6"/>
  <c r="C1763" i="6"/>
  <c r="D1763" i="6"/>
  <c r="A1763" i="6" s="1"/>
  <c r="E1763" i="6"/>
  <c r="B1764" i="6"/>
  <c r="F1764" i="6"/>
  <c r="B1765" i="6"/>
  <c r="C1765" i="6"/>
  <c r="B1766" i="6"/>
  <c r="C1766" i="6"/>
  <c r="D1766" i="6"/>
  <c r="A1766" i="6" s="1"/>
  <c r="E1766" i="6"/>
  <c r="F1766" i="6"/>
  <c r="B1767" i="6"/>
  <c r="D1767" i="6"/>
  <c r="A1767" i="6" s="1"/>
  <c r="E1767" i="6"/>
  <c r="F1767" i="6"/>
  <c r="B1768" i="6"/>
  <c r="B1769" i="6"/>
  <c r="E1769" i="6"/>
  <c r="F1769" i="6"/>
  <c r="B1770" i="6"/>
  <c r="F1770" i="6"/>
  <c r="B1771" i="6"/>
  <c r="C1771" i="6"/>
  <c r="D1771" i="6"/>
  <c r="A1771" i="6" s="1"/>
  <c r="F1771" i="6"/>
  <c r="B1772" i="6"/>
  <c r="F1772" i="6"/>
  <c r="B1773" i="6"/>
  <c r="C1773" i="6"/>
  <c r="B1774" i="6"/>
  <c r="C1774" i="6"/>
  <c r="D1774" i="6"/>
  <c r="A1774" i="6" s="1"/>
  <c r="E1774" i="6"/>
  <c r="F1774" i="6"/>
  <c r="B1775" i="6"/>
  <c r="D1775" i="6"/>
  <c r="A1775" i="6" s="1"/>
  <c r="E1775" i="6"/>
  <c r="F1775" i="6"/>
  <c r="B1776" i="6"/>
  <c r="B1777" i="6"/>
  <c r="E1777" i="6"/>
  <c r="F1777" i="6"/>
  <c r="B1778" i="6"/>
  <c r="F1778" i="6"/>
  <c r="B1779" i="6"/>
  <c r="C1779" i="6"/>
  <c r="D1779" i="6"/>
  <c r="A1779" i="6" s="1"/>
  <c r="B1780" i="6"/>
  <c r="D1780" i="6"/>
  <c r="A1780" i="6" s="1"/>
  <c r="E1780" i="6"/>
  <c r="F1780" i="6"/>
  <c r="B1781" i="6"/>
  <c r="C1781" i="6"/>
  <c r="B1782" i="6"/>
  <c r="C1782" i="6"/>
  <c r="D1782" i="6"/>
  <c r="A1782" i="6" s="1"/>
  <c r="E1782" i="6"/>
  <c r="F1782" i="6"/>
  <c r="B1783" i="6"/>
  <c r="D1783" i="6"/>
  <c r="A1783" i="6" s="1"/>
  <c r="E1783" i="6"/>
  <c r="F1783" i="6"/>
  <c r="B1784" i="6"/>
  <c r="B1785" i="6"/>
  <c r="E1785" i="6"/>
  <c r="F1785" i="6"/>
  <c r="B1786" i="6"/>
  <c r="F1786" i="6"/>
  <c r="B1787" i="6"/>
  <c r="C1787" i="6"/>
  <c r="D1787" i="6"/>
  <c r="A1787" i="6" s="1"/>
  <c r="F1787" i="6"/>
  <c r="B1788" i="6"/>
  <c r="E1788" i="6"/>
  <c r="F1788" i="6"/>
  <c r="B1789" i="6"/>
  <c r="C1789" i="6"/>
  <c r="B1790" i="6"/>
  <c r="C1790" i="6"/>
  <c r="D1790" i="6"/>
  <c r="A1790" i="6" s="1"/>
  <c r="E1790" i="6"/>
  <c r="F1790" i="6"/>
  <c r="B1791" i="6"/>
  <c r="D1791" i="6"/>
  <c r="A1791" i="6" s="1"/>
  <c r="E1791" i="6"/>
  <c r="F1791" i="6"/>
  <c r="B1792" i="6"/>
  <c r="B1793" i="6"/>
  <c r="E1793" i="6"/>
  <c r="F1793" i="6"/>
  <c r="B1794" i="6"/>
  <c r="F1794" i="6"/>
  <c r="B1795" i="6"/>
  <c r="C1795" i="6"/>
  <c r="D1795" i="6"/>
  <c r="A1795" i="6" s="1"/>
  <c r="B1796" i="6"/>
  <c r="E1796" i="6"/>
  <c r="F1796" i="6"/>
  <c r="B1797" i="6"/>
  <c r="C1797" i="6"/>
  <c r="B1798" i="6"/>
  <c r="C1798" i="6"/>
  <c r="D1798" i="6"/>
  <c r="A1798" i="6" s="1"/>
  <c r="E1798" i="6"/>
  <c r="F1798" i="6"/>
  <c r="B1799" i="6"/>
  <c r="D1799" i="6"/>
  <c r="A1799" i="6" s="1"/>
  <c r="E1799" i="6"/>
  <c r="F1799" i="6"/>
  <c r="B1800" i="6"/>
  <c r="B1801" i="6"/>
  <c r="E1801" i="6"/>
  <c r="F1801" i="6"/>
  <c r="B1802" i="6"/>
  <c r="F1802" i="6"/>
  <c r="B1803" i="6"/>
  <c r="C1803" i="6"/>
  <c r="D1803" i="6"/>
  <c r="A1803" i="6" s="1"/>
  <c r="B1804" i="6"/>
  <c r="E1804" i="6"/>
  <c r="F1804" i="6"/>
  <c r="B1805" i="6"/>
  <c r="C1805" i="6"/>
  <c r="B1806" i="6"/>
  <c r="C1806" i="6"/>
  <c r="D1806" i="6"/>
  <c r="A1806" i="6" s="1"/>
  <c r="E1806" i="6"/>
  <c r="F1806" i="6"/>
  <c r="B1807" i="6"/>
  <c r="D1807" i="6"/>
  <c r="A1807" i="6" s="1"/>
  <c r="E1807" i="6"/>
  <c r="F1807" i="6"/>
  <c r="B1808" i="6"/>
  <c r="B1809" i="6"/>
  <c r="E1809" i="6"/>
  <c r="F1809" i="6"/>
  <c r="B1810" i="6"/>
  <c r="F1810" i="6"/>
  <c r="B1811" i="6"/>
  <c r="C1811" i="6"/>
  <c r="D1811" i="6"/>
  <c r="A1811" i="6" s="1"/>
  <c r="B1812" i="6"/>
  <c r="E1812" i="6"/>
  <c r="F1812" i="6"/>
  <c r="B1813" i="6"/>
  <c r="C1813" i="6"/>
  <c r="B1814" i="6"/>
  <c r="C1814" i="6"/>
  <c r="D1814" i="6"/>
  <c r="A1814" i="6" s="1"/>
  <c r="E1814" i="6"/>
  <c r="F1814" i="6"/>
  <c r="B1815" i="6"/>
  <c r="D1815" i="6"/>
  <c r="A1815" i="6" s="1"/>
  <c r="E1815" i="6"/>
  <c r="F1815" i="6"/>
  <c r="B1816" i="6"/>
  <c r="B1817" i="6"/>
  <c r="E1817" i="6"/>
  <c r="F1817" i="6"/>
  <c r="B1818" i="6"/>
  <c r="F1818" i="6"/>
  <c r="B1819" i="6"/>
  <c r="C1819" i="6"/>
  <c r="D1819" i="6"/>
  <c r="A1819" i="6" s="1"/>
  <c r="F1819" i="6"/>
  <c r="B1820" i="6"/>
  <c r="E1820" i="6"/>
  <c r="F1820" i="6"/>
  <c r="B1821" i="6"/>
  <c r="C1821" i="6"/>
  <c r="B1822" i="6"/>
  <c r="C1822" i="6"/>
  <c r="D1822" i="6"/>
  <c r="A1822" i="6" s="1"/>
  <c r="E1822" i="6"/>
  <c r="F1822" i="6"/>
  <c r="B1823" i="6"/>
  <c r="D1823" i="6"/>
  <c r="A1823" i="6" s="1"/>
  <c r="E1823" i="6"/>
  <c r="F1823" i="6"/>
  <c r="B1824" i="6"/>
  <c r="C1824" i="6"/>
  <c r="B1825" i="6"/>
  <c r="E1825" i="6"/>
  <c r="F1825" i="6"/>
  <c r="B1826" i="6"/>
  <c r="F1826" i="6"/>
  <c r="B1827" i="6"/>
  <c r="C1827" i="6"/>
  <c r="D1827" i="6"/>
  <c r="A1827" i="6" s="1"/>
  <c r="B1828" i="6"/>
  <c r="D1828" i="6"/>
  <c r="A1828" i="6" s="1"/>
  <c r="E1828" i="6"/>
  <c r="F1828" i="6"/>
  <c r="B1829" i="6"/>
  <c r="C1829" i="6"/>
  <c r="B1830" i="6"/>
  <c r="C1830" i="6"/>
  <c r="D1830" i="6"/>
  <c r="A1830" i="6" s="1"/>
  <c r="E1830" i="6"/>
  <c r="F1830" i="6"/>
  <c r="B1831" i="6"/>
  <c r="D1831" i="6"/>
  <c r="A1831" i="6" s="1"/>
  <c r="E1831" i="6"/>
  <c r="F1831" i="6"/>
  <c r="B1832" i="6"/>
  <c r="C1832" i="6"/>
  <c r="B1833" i="6"/>
  <c r="E1833" i="6"/>
  <c r="F1833" i="6"/>
  <c r="B1834" i="6"/>
  <c r="F1834" i="6"/>
  <c r="B1835" i="6"/>
  <c r="C1835" i="6"/>
  <c r="D1835" i="6"/>
  <c r="A1835" i="6" s="1"/>
  <c r="B1836" i="6"/>
  <c r="D1836" i="6"/>
  <c r="A1836" i="6" s="1"/>
  <c r="E1836" i="6"/>
  <c r="F1836" i="6"/>
  <c r="B1837" i="6"/>
  <c r="C1837" i="6"/>
  <c r="B1838" i="6"/>
  <c r="C1838" i="6"/>
  <c r="D1838" i="6"/>
  <c r="A1838" i="6" s="1"/>
  <c r="E1838" i="6"/>
  <c r="F1838" i="6"/>
  <c r="B1839" i="6"/>
  <c r="D1839" i="6"/>
  <c r="A1839" i="6" s="1"/>
  <c r="E1839" i="6"/>
  <c r="F1839" i="6"/>
  <c r="B1840" i="6"/>
  <c r="B1841" i="6"/>
  <c r="E1841" i="6"/>
  <c r="F1841" i="6"/>
  <c r="B1842" i="6"/>
  <c r="F1842" i="6"/>
  <c r="B1843" i="6"/>
  <c r="C1843" i="6"/>
  <c r="D1843" i="6"/>
  <c r="A1843" i="6" s="1"/>
  <c r="B1844" i="6"/>
  <c r="D1844" i="6"/>
  <c r="A1844" i="6" s="1"/>
  <c r="E1844" i="6"/>
  <c r="F1844" i="6"/>
  <c r="B1845" i="6"/>
  <c r="C1845" i="6"/>
  <c r="B1846" i="6"/>
  <c r="C1846" i="6"/>
  <c r="D1846" i="6"/>
  <c r="A1846" i="6" s="1"/>
  <c r="E1846" i="6"/>
  <c r="F1846" i="6"/>
  <c r="B1847" i="6"/>
  <c r="D1847" i="6"/>
  <c r="A1847" i="6" s="1"/>
  <c r="E1847" i="6"/>
  <c r="F1847" i="6"/>
  <c r="B1848" i="6"/>
  <c r="B1849" i="6"/>
  <c r="E1849" i="6"/>
  <c r="F1849" i="6"/>
  <c r="B1850" i="6"/>
  <c r="F1850" i="6"/>
  <c r="B1851" i="6"/>
  <c r="C1851" i="6"/>
  <c r="D1851" i="6"/>
  <c r="A1851" i="6" s="1"/>
  <c r="B1852" i="6"/>
  <c r="D1852" i="6"/>
  <c r="A1852" i="6" s="1"/>
  <c r="E1852" i="6"/>
  <c r="F1852" i="6"/>
  <c r="B1853" i="6"/>
  <c r="C1853" i="6"/>
  <c r="B1854" i="6"/>
  <c r="C1854" i="6"/>
  <c r="D1854" i="6"/>
  <c r="A1854" i="6" s="1"/>
  <c r="E1854" i="6"/>
  <c r="F1854" i="6"/>
  <c r="B1855" i="6"/>
  <c r="D1855" i="6"/>
  <c r="A1855" i="6" s="1"/>
  <c r="E1855" i="6"/>
  <c r="F1855" i="6"/>
  <c r="B1856" i="6"/>
  <c r="B1857" i="6"/>
  <c r="E1857" i="6"/>
  <c r="F1857" i="6"/>
  <c r="B1858" i="6"/>
  <c r="F1858" i="6"/>
  <c r="B1859" i="6"/>
  <c r="C1859" i="6"/>
  <c r="D1859" i="6"/>
  <c r="A1859" i="6" s="1"/>
  <c r="F1859" i="6"/>
  <c r="B1860" i="6"/>
  <c r="D1860" i="6"/>
  <c r="A1860" i="6" s="1"/>
  <c r="E1860" i="6"/>
  <c r="F1860" i="6"/>
  <c r="B1861" i="6"/>
  <c r="C1861" i="6"/>
  <c r="B1862" i="6"/>
  <c r="C1862" i="6"/>
  <c r="D1862" i="6"/>
  <c r="A1862" i="6" s="1"/>
  <c r="E1862" i="6"/>
  <c r="F1862" i="6"/>
  <c r="B1863" i="6"/>
  <c r="D1863" i="6"/>
  <c r="A1863" i="6" s="1"/>
  <c r="E1863" i="6"/>
  <c r="F1863" i="6"/>
  <c r="B1864" i="6"/>
  <c r="B1865" i="6"/>
  <c r="E1865" i="6"/>
  <c r="F1865" i="6"/>
  <c r="B1866" i="6"/>
  <c r="F1866" i="6"/>
  <c r="B1867" i="6"/>
  <c r="D1867" i="6"/>
  <c r="A1867" i="6" s="1"/>
  <c r="E1867" i="6"/>
  <c r="B1868" i="6"/>
  <c r="D1868" i="6"/>
  <c r="A1868" i="6" s="1"/>
  <c r="E1868" i="6"/>
  <c r="F1868" i="6"/>
  <c r="B1869" i="6"/>
  <c r="C1869" i="6"/>
  <c r="B1870" i="6"/>
  <c r="C1870" i="6"/>
  <c r="D1870" i="6"/>
  <c r="A1870" i="6" s="1"/>
  <c r="E1870" i="6"/>
  <c r="F1870" i="6"/>
  <c r="B1871" i="6"/>
  <c r="D1871" i="6"/>
  <c r="A1871" i="6" s="1"/>
  <c r="E1871" i="6"/>
  <c r="F1871" i="6"/>
  <c r="B1872" i="6"/>
  <c r="B1873" i="6"/>
  <c r="E1873" i="6"/>
  <c r="F1873" i="6"/>
  <c r="B1874" i="6"/>
  <c r="F1874" i="6"/>
  <c r="B1875" i="6"/>
  <c r="C1875" i="6"/>
  <c r="D1875" i="6"/>
  <c r="A1875" i="6" s="1"/>
  <c r="B1876" i="6"/>
  <c r="D1876" i="6"/>
  <c r="A1876" i="6" s="1"/>
  <c r="E1876" i="6"/>
  <c r="F1876" i="6"/>
  <c r="B1877" i="6"/>
  <c r="C1877" i="6"/>
  <c r="B1878" i="6"/>
  <c r="C1878" i="6"/>
  <c r="D1878" i="6"/>
  <c r="A1878" i="6" s="1"/>
  <c r="E1878" i="6"/>
  <c r="F1878" i="6"/>
  <c r="B1879" i="6"/>
  <c r="D1879" i="6"/>
  <c r="A1879" i="6" s="1"/>
  <c r="E1879" i="6"/>
  <c r="F1879" i="6"/>
  <c r="B1880" i="6"/>
  <c r="B1881" i="6"/>
  <c r="E1881" i="6"/>
  <c r="F1881" i="6"/>
  <c r="B1882" i="6"/>
  <c r="F1882" i="6"/>
  <c r="B1883" i="6"/>
  <c r="C1883" i="6"/>
  <c r="D1883" i="6"/>
  <c r="A1883" i="6" s="1"/>
  <c r="F1883" i="6"/>
  <c r="B1884" i="6"/>
  <c r="D1884" i="6"/>
  <c r="A1884" i="6" s="1"/>
  <c r="E1884" i="6"/>
  <c r="F1884" i="6"/>
  <c r="B1885" i="6"/>
  <c r="C1885" i="6"/>
  <c r="B1886" i="6"/>
  <c r="C1886" i="6"/>
  <c r="D1886" i="6"/>
  <c r="A1886" i="6" s="1"/>
  <c r="E1886" i="6"/>
  <c r="F1886" i="6"/>
  <c r="B1887" i="6"/>
  <c r="D1887" i="6"/>
  <c r="A1887" i="6" s="1"/>
  <c r="E1887" i="6"/>
  <c r="F1887" i="6"/>
  <c r="B1888" i="6"/>
  <c r="C1888" i="6"/>
  <c r="B1889" i="6"/>
  <c r="E1889" i="6"/>
  <c r="F1889" i="6"/>
  <c r="B1890" i="6"/>
  <c r="F1890" i="6"/>
  <c r="B1891" i="6"/>
  <c r="C1891" i="6"/>
  <c r="D1891" i="6"/>
  <c r="A1891" i="6" s="1"/>
  <c r="B1892" i="6"/>
  <c r="D1892" i="6"/>
  <c r="A1892" i="6" s="1"/>
  <c r="E1892" i="6"/>
  <c r="F1892" i="6"/>
  <c r="B1893" i="6"/>
  <c r="C1893" i="6"/>
  <c r="B1894" i="6"/>
  <c r="C1894" i="6"/>
  <c r="D1894" i="6"/>
  <c r="A1894" i="6" s="1"/>
  <c r="E1894" i="6"/>
  <c r="F1894" i="6"/>
  <c r="B1895" i="6"/>
  <c r="D1895" i="6"/>
  <c r="A1895" i="6" s="1"/>
  <c r="E1895" i="6"/>
  <c r="F1895" i="6"/>
  <c r="B1896" i="6"/>
  <c r="B1897" i="6"/>
  <c r="E1897" i="6"/>
  <c r="F1897" i="6"/>
  <c r="B1898" i="6"/>
  <c r="F1898" i="6"/>
  <c r="B1899" i="6"/>
  <c r="C1899" i="6"/>
  <c r="D1899" i="6"/>
  <c r="A1899" i="6" s="1"/>
  <c r="B1900" i="6"/>
  <c r="D1900" i="6"/>
  <c r="A1900" i="6" s="1"/>
  <c r="E1900" i="6"/>
  <c r="F1900" i="6"/>
  <c r="B1901" i="6"/>
  <c r="C1901" i="6"/>
  <c r="B1902" i="6"/>
  <c r="C1902" i="6"/>
  <c r="D1902" i="6"/>
  <c r="A1902" i="6" s="1"/>
  <c r="E1902" i="6"/>
  <c r="F1902" i="6"/>
  <c r="B1903" i="6"/>
  <c r="D1903" i="6"/>
  <c r="A1903" i="6" s="1"/>
  <c r="E1903" i="6"/>
  <c r="F1903" i="6"/>
  <c r="B1904" i="6"/>
  <c r="C1904" i="6"/>
  <c r="B1905" i="6"/>
  <c r="E1905" i="6"/>
  <c r="F1905" i="6"/>
  <c r="B1906" i="6"/>
  <c r="F1906" i="6"/>
  <c r="B1907" i="6"/>
  <c r="C1907" i="6"/>
  <c r="D1907" i="6"/>
  <c r="A1907" i="6" s="1"/>
  <c r="E1907" i="6"/>
  <c r="B1908" i="6"/>
  <c r="E1908" i="6"/>
  <c r="F1908" i="6"/>
  <c r="B1909" i="6"/>
  <c r="C1909" i="6"/>
  <c r="B1910" i="6"/>
  <c r="C1910" i="6"/>
  <c r="D1910" i="6"/>
  <c r="A1910" i="6" s="1"/>
  <c r="E1910" i="6"/>
  <c r="F1910" i="6"/>
  <c r="B1911" i="6"/>
  <c r="D1911" i="6"/>
  <c r="A1911" i="6" s="1"/>
  <c r="E1911" i="6"/>
  <c r="F1911" i="6"/>
  <c r="B1912" i="6"/>
  <c r="B1913" i="6"/>
  <c r="E1913" i="6"/>
  <c r="F1913" i="6"/>
  <c r="B1914" i="6"/>
  <c r="F1914" i="6"/>
  <c r="B1915" i="6"/>
  <c r="C1915" i="6"/>
  <c r="D1915" i="6"/>
  <c r="A1915" i="6" s="1"/>
  <c r="F1915" i="6"/>
  <c r="B1916" i="6"/>
  <c r="E1916" i="6"/>
  <c r="F1916" i="6"/>
  <c r="B1917" i="6"/>
  <c r="C1917" i="6"/>
  <c r="B1918" i="6"/>
  <c r="C1918" i="6"/>
  <c r="D1918" i="6"/>
  <c r="A1918" i="6" s="1"/>
  <c r="E1918" i="6"/>
  <c r="F1918" i="6"/>
  <c r="B1919" i="6"/>
  <c r="D1919" i="6"/>
  <c r="A1919" i="6" s="1"/>
  <c r="E1919" i="6"/>
  <c r="F1919" i="6"/>
  <c r="B1920" i="6"/>
  <c r="B1921" i="6"/>
  <c r="E1921" i="6"/>
  <c r="F1921" i="6"/>
  <c r="B1922" i="6"/>
  <c r="F1922" i="6"/>
  <c r="B1923" i="6"/>
  <c r="C1923" i="6"/>
  <c r="D1923" i="6"/>
  <c r="A1923" i="6" s="1"/>
  <c r="B1924" i="6"/>
  <c r="E1924" i="6"/>
  <c r="F1924" i="6"/>
  <c r="B1925" i="6"/>
  <c r="C1925" i="6"/>
  <c r="B1926" i="6"/>
  <c r="C1926" i="6"/>
  <c r="D1926" i="6"/>
  <c r="A1926" i="6" s="1"/>
  <c r="E1926" i="6"/>
  <c r="F1926" i="6"/>
  <c r="B1927" i="6"/>
  <c r="D1927" i="6"/>
  <c r="A1927" i="6" s="1"/>
  <c r="E1927" i="6"/>
  <c r="F1927" i="6"/>
  <c r="B1928" i="6"/>
  <c r="B1929" i="6"/>
  <c r="E1929" i="6"/>
  <c r="F1929" i="6"/>
  <c r="B1930" i="6"/>
  <c r="F1930" i="6"/>
  <c r="B1931" i="6"/>
  <c r="C1931" i="6"/>
  <c r="D1931" i="6"/>
  <c r="A1931" i="6" s="1"/>
  <c r="B1932" i="6"/>
  <c r="E1932" i="6"/>
  <c r="F1932" i="6"/>
  <c r="B1933" i="6"/>
  <c r="C1933" i="6"/>
  <c r="B1934" i="6"/>
  <c r="C1934" i="6"/>
  <c r="D1934" i="6"/>
  <c r="A1934" i="6" s="1"/>
  <c r="E1934" i="6"/>
  <c r="F1934" i="6"/>
  <c r="B1935" i="6"/>
  <c r="D1935" i="6"/>
  <c r="A1935" i="6" s="1"/>
  <c r="E1935" i="6"/>
  <c r="F1935" i="6"/>
  <c r="B1936" i="6"/>
  <c r="B1937" i="6"/>
  <c r="E1937" i="6"/>
  <c r="F1937" i="6"/>
  <c r="B1938" i="6"/>
  <c r="F1938" i="6"/>
  <c r="B1939" i="6"/>
  <c r="C1939" i="6"/>
  <c r="D1939" i="6"/>
  <c r="A1939" i="6" s="1"/>
  <c r="B1940" i="6"/>
  <c r="E1940" i="6"/>
  <c r="F1940" i="6"/>
  <c r="B1941" i="6"/>
  <c r="C1941" i="6"/>
  <c r="B1942" i="6"/>
  <c r="C1942" i="6"/>
  <c r="D1942" i="6"/>
  <c r="A1942" i="6" s="1"/>
  <c r="E1942" i="6"/>
  <c r="F1942" i="6"/>
  <c r="B1943" i="6"/>
  <c r="D1943" i="6"/>
  <c r="A1943" i="6" s="1"/>
  <c r="E1943" i="6"/>
  <c r="F1943" i="6"/>
  <c r="B1944" i="6"/>
  <c r="D1944" i="6"/>
  <c r="A1944" i="6" s="1"/>
  <c r="B1945" i="6"/>
  <c r="E1945" i="6"/>
  <c r="F1945" i="6"/>
  <c r="B1946" i="6"/>
  <c r="E1946" i="6"/>
  <c r="F1946" i="6"/>
  <c r="B1947" i="6"/>
  <c r="C1947" i="6"/>
  <c r="D1947" i="6"/>
  <c r="A1947" i="6" s="1"/>
  <c r="B1948" i="6"/>
  <c r="D1948" i="6"/>
  <c r="A1948" i="6" s="1"/>
  <c r="E1948" i="6"/>
  <c r="F1948" i="6"/>
  <c r="B1949" i="6"/>
  <c r="C1949" i="6"/>
  <c r="B1950" i="6"/>
  <c r="C1950" i="6"/>
  <c r="D1950" i="6"/>
  <c r="A1950" i="6" s="1"/>
  <c r="E1950" i="6"/>
  <c r="F1950" i="6"/>
  <c r="B1951" i="6"/>
  <c r="D1951" i="6"/>
  <c r="A1951" i="6" s="1"/>
  <c r="E1951" i="6"/>
  <c r="F1951" i="6"/>
  <c r="B1952" i="6"/>
  <c r="B1953" i="6"/>
  <c r="E1953" i="6"/>
  <c r="F1953" i="6"/>
  <c r="B1954" i="6"/>
  <c r="E1954" i="6"/>
  <c r="F1954" i="6"/>
  <c r="B1955" i="6"/>
  <c r="C1955" i="6"/>
  <c r="D1955" i="6"/>
  <c r="A1955" i="6" s="1"/>
  <c r="F1955" i="6"/>
  <c r="B1956" i="6"/>
  <c r="D1956" i="6"/>
  <c r="A1956" i="6" s="1"/>
  <c r="E1956" i="6"/>
  <c r="F1956" i="6"/>
  <c r="B1957" i="6"/>
  <c r="C1957" i="6"/>
  <c r="B1958" i="6"/>
  <c r="C1958" i="6"/>
  <c r="D1958" i="6"/>
  <c r="A1958" i="6" s="1"/>
  <c r="E1958" i="6"/>
  <c r="F1958" i="6"/>
  <c r="B1959" i="6"/>
  <c r="D1959" i="6"/>
  <c r="A1959" i="6" s="1"/>
  <c r="E1959" i="6"/>
  <c r="F1959" i="6"/>
  <c r="B1960" i="6"/>
  <c r="E1960" i="6"/>
  <c r="B1961" i="6"/>
  <c r="E1961" i="6"/>
  <c r="F1961" i="6"/>
  <c r="B1962" i="6"/>
  <c r="E1962" i="6"/>
  <c r="F1962" i="6"/>
  <c r="B1963" i="6"/>
  <c r="C1963" i="6"/>
  <c r="D1963" i="6"/>
  <c r="A1963" i="6" s="1"/>
  <c r="E1963" i="6"/>
  <c r="B1964" i="6"/>
  <c r="D1964" i="6"/>
  <c r="A1964" i="6" s="1"/>
  <c r="E1964" i="6"/>
  <c r="F1964" i="6"/>
  <c r="B1965" i="6"/>
  <c r="C1965" i="6"/>
  <c r="B1966" i="6"/>
  <c r="C1966" i="6"/>
  <c r="D1966" i="6"/>
  <c r="A1966" i="6" s="1"/>
  <c r="E1966" i="6"/>
  <c r="F1966" i="6"/>
  <c r="B1967" i="6"/>
  <c r="D1967" i="6"/>
  <c r="A1967" i="6" s="1"/>
  <c r="E1967" i="6"/>
  <c r="F1967" i="6"/>
  <c r="B1968" i="6"/>
  <c r="E1968" i="6"/>
  <c r="B1969" i="6"/>
  <c r="E1969" i="6"/>
  <c r="F1969" i="6"/>
  <c r="B1970" i="6"/>
  <c r="F1970" i="6"/>
  <c r="B1971" i="6"/>
  <c r="C1971" i="6"/>
  <c r="D1971" i="6"/>
  <c r="A1971" i="6" s="1"/>
  <c r="B1972" i="6"/>
  <c r="D1972" i="6"/>
  <c r="A1972" i="6" s="1"/>
  <c r="E1972" i="6"/>
  <c r="F1972" i="6"/>
  <c r="B1973" i="6"/>
  <c r="C1973" i="6"/>
  <c r="B1974" i="6"/>
  <c r="C1974" i="6"/>
  <c r="D1974" i="6"/>
  <c r="A1974" i="6" s="1"/>
  <c r="E1974" i="6"/>
  <c r="F1974" i="6"/>
  <c r="B1975" i="6"/>
  <c r="D1975" i="6"/>
  <c r="A1975" i="6" s="1"/>
  <c r="E1975" i="6"/>
  <c r="F1975" i="6"/>
  <c r="B1976" i="6"/>
  <c r="B1977" i="6"/>
  <c r="E1977" i="6"/>
  <c r="F1977" i="6"/>
  <c r="B1978" i="6"/>
  <c r="F1978" i="6"/>
  <c r="B1979" i="6"/>
  <c r="C1979" i="6"/>
  <c r="D1979" i="6"/>
  <c r="A1979" i="6" s="1"/>
  <c r="B1980" i="6"/>
  <c r="D1980" i="6"/>
  <c r="A1980" i="6" s="1"/>
  <c r="E1980" i="6"/>
  <c r="F1980" i="6"/>
  <c r="B1981" i="6"/>
  <c r="C1981" i="6"/>
  <c r="B1982" i="6"/>
  <c r="C1982" i="6"/>
  <c r="D1982" i="6"/>
  <c r="A1982" i="6" s="1"/>
  <c r="E1982" i="6"/>
  <c r="F1982" i="6"/>
  <c r="B1983" i="6"/>
  <c r="D1983" i="6"/>
  <c r="A1983" i="6" s="1"/>
  <c r="E1983" i="6"/>
  <c r="F1983" i="6"/>
  <c r="B1984" i="6"/>
  <c r="B1985" i="6"/>
  <c r="E1985" i="6"/>
  <c r="F1985" i="6"/>
  <c r="B1986" i="6"/>
  <c r="F1986" i="6"/>
  <c r="B1987" i="6"/>
  <c r="C1987" i="6"/>
  <c r="D1987" i="6"/>
  <c r="A1987" i="6" s="1"/>
  <c r="F1987" i="6"/>
  <c r="B1988" i="6"/>
  <c r="D1988" i="6"/>
  <c r="A1988" i="6" s="1"/>
  <c r="E1988" i="6"/>
  <c r="F1988" i="6"/>
  <c r="B1989" i="6"/>
  <c r="C1989" i="6"/>
  <c r="B1990" i="6"/>
  <c r="C1990" i="6"/>
  <c r="D1990" i="6"/>
  <c r="A1990" i="6" s="1"/>
  <c r="E1990" i="6"/>
  <c r="F1990" i="6"/>
  <c r="B1991" i="6"/>
  <c r="D1991" i="6"/>
  <c r="A1991" i="6" s="1"/>
  <c r="E1991" i="6"/>
  <c r="F1991" i="6"/>
  <c r="B1992" i="6"/>
  <c r="B1993" i="6"/>
  <c r="E1993" i="6"/>
  <c r="F1993" i="6"/>
  <c r="B1994" i="6"/>
  <c r="F1994" i="6"/>
  <c r="B1995" i="6"/>
  <c r="C1995" i="6"/>
  <c r="D1995" i="6"/>
  <c r="A1995" i="6" s="1"/>
  <c r="B1996" i="6"/>
  <c r="D1996" i="6"/>
  <c r="A1996" i="6" s="1"/>
  <c r="E1996" i="6"/>
  <c r="F1996" i="6"/>
  <c r="B1997" i="6"/>
  <c r="C1997" i="6"/>
  <c r="B1998" i="6"/>
  <c r="C1998" i="6"/>
  <c r="D1998" i="6"/>
  <c r="A1998" i="6" s="1"/>
  <c r="E1998" i="6"/>
  <c r="F1998" i="6"/>
  <c r="B1999" i="6"/>
  <c r="D1999" i="6"/>
  <c r="A1999" i="6" s="1"/>
  <c r="E1999" i="6"/>
  <c r="F1999" i="6"/>
  <c r="B2000" i="6"/>
  <c r="B2001" i="6"/>
  <c r="E2001" i="6"/>
  <c r="F2001" i="6"/>
  <c r="B2002" i="6"/>
  <c r="F2002" i="6"/>
  <c r="B2003" i="6"/>
  <c r="C2003" i="6"/>
  <c r="D2003" i="6"/>
  <c r="A2003" i="6" s="1"/>
  <c r="B2004" i="6"/>
  <c r="D2004" i="6"/>
  <c r="A2004" i="6" s="1"/>
  <c r="E2004" i="6"/>
  <c r="F2004" i="6"/>
  <c r="B2005" i="6"/>
  <c r="C2005" i="6"/>
  <c r="B2006" i="6"/>
  <c r="C2006" i="6"/>
  <c r="D2006" i="6"/>
  <c r="A2006" i="6" s="1"/>
  <c r="E2006" i="6"/>
  <c r="F2006" i="6"/>
  <c r="B2007" i="6"/>
  <c r="D2007" i="6"/>
  <c r="A2007" i="6" s="1"/>
  <c r="E2007" i="6"/>
  <c r="F2007" i="6"/>
  <c r="B2008" i="6"/>
  <c r="B2009" i="6"/>
  <c r="D2009" i="6"/>
  <c r="A2009" i="6" s="1"/>
  <c r="E2009" i="6"/>
  <c r="F2009" i="6"/>
  <c r="B2010" i="6"/>
  <c r="F2010" i="6"/>
  <c r="B2011" i="6"/>
  <c r="C2011" i="6"/>
  <c r="D2011" i="6"/>
  <c r="A2011" i="6" s="1"/>
  <c r="B2012" i="6"/>
  <c r="E2012" i="6"/>
  <c r="F2012" i="6"/>
  <c r="B2013" i="6"/>
  <c r="C2013" i="6"/>
  <c r="B2014" i="6"/>
  <c r="C2014" i="6"/>
  <c r="D2014" i="6"/>
  <c r="A2014" i="6" s="1"/>
  <c r="E2014" i="6"/>
  <c r="F2014" i="6"/>
  <c r="B2015" i="6"/>
  <c r="D2015" i="6"/>
  <c r="A2015" i="6" s="1"/>
  <c r="E2015" i="6"/>
  <c r="F2015" i="6"/>
  <c r="B2016" i="6"/>
  <c r="B2017" i="6"/>
  <c r="E2017" i="6"/>
  <c r="F2017" i="6"/>
  <c r="B2018" i="6"/>
  <c r="F2018" i="6"/>
  <c r="B2019" i="6"/>
  <c r="C2019" i="6"/>
  <c r="D2019" i="6"/>
  <c r="A2019" i="6" s="1"/>
  <c r="B2020" i="6"/>
  <c r="E2020" i="6"/>
  <c r="F2020" i="6"/>
  <c r="B2021" i="6"/>
  <c r="C2021" i="6"/>
  <c r="B2022" i="6"/>
  <c r="C2022" i="6"/>
  <c r="D2022" i="6"/>
  <c r="A2022" i="6" s="1"/>
  <c r="E2022" i="6"/>
  <c r="F2022" i="6"/>
  <c r="B2023" i="6"/>
  <c r="D2023" i="6"/>
  <c r="A2023" i="6" s="1"/>
  <c r="E2023" i="6"/>
  <c r="F2023" i="6"/>
  <c r="B2024" i="6"/>
  <c r="B2025" i="6"/>
  <c r="E2025" i="6"/>
  <c r="F2025" i="6"/>
  <c r="B2026" i="6"/>
  <c r="F2026" i="6"/>
  <c r="B2027" i="6"/>
  <c r="C2027" i="6"/>
  <c r="D2027" i="6"/>
  <c r="A2027" i="6" s="1"/>
  <c r="F2027" i="6"/>
  <c r="B2028" i="6"/>
  <c r="D2028" i="6"/>
  <c r="A2028" i="6" s="1"/>
  <c r="E2028" i="6"/>
  <c r="F2028" i="6"/>
  <c r="B2029" i="6"/>
  <c r="C2029" i="6"/>
  <c r="B2030" i="6"/>
  <c r="C2030" i="6"/>
  <c r="D2030" i="6"/>
  <c r="A2030" i="6" s="1"/>
  <c r="E2030" i="6"/>
  <c r="F2030" i="6"/>
  <c r="B2031" i="6"/>
  <c r="D2031" i="6"/>
  <c r="A2031" i="6" s="1"/>
  <c r="E2031" i="6"/>
  <c r="F2031" i="6"/>
  <c r="B2032" i="6"/>
  <c r="E2032" i="6"/>
  <c r="B2033" i="6"/>
  <c r="E2033" i="6"/>
  <c r="F2033" i="6"/>
  <c r="B2034" i="6"/>
  <c r="F2034" i="6"/>
  <c r="B2035" i="6"/>
  <c r="C2035" i="6"/>
  <c r="D2035" i="6"/>
  <c r="A2035" i="6" s="1"/>
  <c r="B2036" i="6"/>
  <c r="D2036" i="6"/>
  <c r="A2036" i="6" s="1"/>
  <c r="E2036" i="6"/>
  <c r="F2036" i="6"/>
  <c r="B2037" i="6"/>
  <c r="C2037" i="6"/>
  <c r="B2038" i="6"/>
  <c r="C2038" i="6"/>
  <c r="D2038" i="6"/>
  <c r="A2038" i="6" s="1"/>
  <c r="E2038" i="6"/>
  <c r="F2038" i="6"/>
  <c r="B2039" i="6"/>
  <c r="D2039" i="6"/>
  <c r="A2039" i="6" s="1"/>
  <c r="E2039" i="6"/>
  <c r="F2039" i="6"/>
  <c r="B2040" i="6"/>
  <c r="B2041" i="6"/>
  <c r="E2041" i="6"/>
  <c r="F2041" i="6"/>
  <c r="B2042" i="6"/>
  <c r="F2042" i="6"/>
  <c r="B2043" i="6"/>
  <c r="C2043" i="6"/>
  <c r="D2043" i="6"/>
  <c r="A2043" i="6" s="1"/>
  <c r="B2044" i="6"/>
  <c r="D2044" i="6"/>
  <c r="A2044" i="6" s="1"/>
  <c r="E2044" i="6"/>
  <c r="F2044" i="6"/>
  <c r="B2045" i="6"/>
  <c r="C2045" i="6"/>
  <c r="B2046" i="6"/>
  <c r="C2046" i="6"/>
  <c r="D2046" i="6"/>
  <c r="A2046" i="6" s="1"/>
  <c r="E2046" i="6"/>
  <c r="F2046" i="6"/>
  <c r="B2047" i="6"/>
  <c r="D2047" i="6"/>
  <c r="A2047" i="6" s="1"/>
  <c r="E2047" i="6"/>
  <c r="F2047" i="6"/>
  <c r="B2048" i="6"/>
  <c r="B2049" i="6"/>
  <c r="E2049" i="6"/>
  <c r="F2049" i="6"/>
  <c r="B2050" i="6"/>
  <c r="F2050" i="6"/>
  <c r="B2051" i="6"/>
  <c r="C2051" i="6"/>
  <c r="D2051" i="6"/>
  <c r="A2051" i="6" s="1"/>
  <c r="F2051" i="6"/>
  <c r="B2052" i="6"/>
  <c r="C2052" i="6"/>
  <c r="E2052" i="6"/>
  <c r="F2052" i="6"/>
  <c r="B2053" i="6"/>
  <c r="C2053" i="6"/>
  <c r="B2054" i="6"/>
  <c r="C2054" i="6"/>
  <c r="D2054" i="6"/>
  <c r="A2054" i="6" s="1"/>
  <c r="E2054" i="6"/>
  <c r="F2054" i="6"/>
  <c r="B2055" i="6"/>
  <c r="D2055" i="6"/>
  <c r="A2055" i="6" s="1"/>
  <c r="E2055" i="6"/>
  <c r="F2055" i="6"/>
  <c r="B2056" i="6"/>
  <c r="B2057" i="6"/>
  <c r="E2057" i="6"/>
  <c r="F2057" i="6"/>
  <c r="B2058" i="6"/>
  <c r="F2058" i="6"/>
  <c r="B2059" i="6"/>
  <c r="C2059" i="6"/>
  <c r="D2059" i="6"/>
  <c r="A2059" i="6" s="1"/>
  <c r="B2060" i="6"/>
  <c r="E2060" i="6"/>
  <c r="F2060" i="6"/>
  <c r="B2061" i="6"/>
  <c r="C2061" i="6"/>
  <c r="B2062" i="6"/>
  <c r="C2062" i="6"/>
  <c r="D2062" i="6"/>
  <c r="A2062" i="6" s="1"/>
  <c r="E2062" i="6"/>
  <c r="F2062" i="6"/>
  <c r="B2063" i="6"/>
  <c r="D2063" i="6"/>
  <c r="A2063" i="6" s="1"/>
  <c r="E2063" i="6"/>
  <c r="F2063" i="6"/>
  <c r="B2064" i="6"/>
  <c r="B2065" i="6"/>
  <c r="E2065" i="6"/>
  <c r="F2065" i="6"/>
  <c r="B2066" i="6"/>
  <c r="F2066" i="6"/>
  <c r="B2067" i="6"/>
  <c r="C2067" i="6"/>
  <c r="D2067" i="6"/>
  <c r="A2067" i="6" s="1"/>
  <c r="F2067" i="6"/>
  <c r="B2068" i="6"/>
  <c r="D2068" i="6"/>
  <c r="A2068" i="6" s="1"/>
  <c r="E2068" i="6"/>
  <c r="F2068" i="6"/>
  <c r="B2069" i="6"/>
  <c r="C2069" i="6"/>
  <c r="B2070" i="6"/>
  <c r="C2070" i="6"/>
  <c r="D2070" i="6"/>
  <c r="A2070" i="6" s="1"/>
  <c r="E2070" i="6"/>
  <c r="F2070" i="6"/>
  <c r="B2071" i="6"/>
  <c r="D2071" i="6"/>
  <c r="A2071" i="6" s="1"/>
  <c r="E2071" i="6"/>
  <c r="F2071" i="6"/>
  <c r="B2072" i="6"/>
  <c r="B2073" i="6"/>
  <c r="E2073" i="6"/>
  <c r="F2073" i="6"/>
  <c r="B2074" i="6"/>
  <c r="F2074" i="6"/>
  <c r="B2075" i="6"/>
  <c r="C2075" i="6"/>
  <c r="D2075" i="6"/>
  <c r="A2075" i="6" s="1"/>
  <c r="B2076" i="6"/>
  <c r="D2076" i="6"/>
  <c r="A2076" i="6" s="1"/>
  <c r="E2076" i="6"/>
  <c r="F2076" i="6"/>
  <c r="B2077" i="6"/>
  <c r="C2077" i="6"/>
  <c r="B2078" i="6"/>
  <c r="C2078" i="6"/>
  <c r="D2078" i="6"/>
  <c r="A2078" i="6" s="1"/>
  <c r="E2078" i="6"/>
  <c r="F2078" i="6"/>
  <c r="B2079" i="6"/>
  <c r="D2079" i="6"/>
  <c r="A2079" i="6" s="1"/>
  <c r="E2079" i="6"/>
  <c r="F2079" i="6"/>
  <c r="B2080" i="6"/>
  <c r="B2081" i="6"/>
  <c r="E2081" i="6"/>
  <c r="F2081" i="6"/>
  <c r="B2082" i="6"/>
  <c r="F2082" i="6"/>
  <c r="B2083" i="6"/>
  <c r="C2083" i="6"/>
  <c r="D2083" i="6"/>
  <c r="A2083" i="6" s="1"/>
  <c r="B2084" i="6"/>
  <c r="D2084" i="6"/>
  <c r="A2084" i="6" s="1"/>
  <c r="E2084" i="6"/>
  <c r="F2084" i="6"/>
  <c r="B2085" i="6"/>
  <c r="C2085" i="6"/>
  <c r="B2086" i="6"/>
  <c r="C2086" i="6"/>
  <c r="D2086" i="6"/>
  <c r="A2086" i="6" s="1"/>
  <c r="E2086" i="6"/>
  <c r="F2086" i="6"/>
  <c r="B2087" i="6"/>
  <c r="D2087" i="6"/>
  <c r="A2087" i="6" s="1"/>
  <c r="E2087" i="6"/>
  <c r="F2087" i="6"/>
  <c r="B2088" i="6"/>
  <c r="B2089" i="6"/>
  <c r="E2089" i="6"/>
  <c r="F2089" i="6"/>
  <c r="B2090" i="6"/>
  <c r="F2090" i="6"/>
  <c r="B2091" i="6"/>
  <c r="C2091" i="6"/>
  <c r="D2091" i="6"/>
  <c r="A2091" i="6" s="1"/>
  <c r="B2092" i="6"/>
  <c r="D2092" i="6"/>
  <c r="A2092" i="6" s="1"/>
  <c r="E2092" i="6"/>
  <c r="F2092" i="6"/>
  <c r="B2093" i="6"/>
  <c r="C2093" i="6"/>
  <c r="B2094" i="6"/>
  <c r="C2094" i="6"/>
  <c r="D2094" i="6"/>
  <c r="A2094" i="6" s="1"/>
  <c r="E2094" i="6"/>
  <c r="F2094" i="6"/>
  <c r="B2095" i="6"/>
  <c r="D2095" i="6"/>
  <c r="A2095" i="6" s="1"/>
  <c r="E2095" i="6"/>
  <c r="F2095" i="6"/>
  <c r="B2096" i="6"/>
  <c r="B2097" i="6"/>
  <c r="E2097" i="6"/>
  <c r="F2097" i="6"/>
  <c r="B2098" i="6"/>
  <c r="F2098" i="6"/>
  <c r="B2099" i="6"/>
  <c r="C2099" i="6"/>
  <c r="D2099" i="6"/>
  <c r="A2099" i="6" s="1"/>
  <c r="A2100" i="6"/>
  <c r="B2100" i="6"/>
  <c r="E2100" i="6"/>
  <c r="F2100" i="6"/>
  <c r="B2101" i="6"/>
  <c r="C2101" i="6"/>
  <c r="B2102" i="6"/>
  <c r="C2102" i="6"/>
  <c r="D2102" i="6"/>
  <c r="A2102" i="6" s="1"/>
  <c r="E2102" i="6"/>
  <c r="F2102" i="6"/>
  <c r="B2103" i="6"/>
  <c r="D2103" i="6"/>
  <c r="A2103" i="6" s="1"/>
  <c r="E2103" i="6"/>
  <c r="F2103" i="6"/>
  <c r="B2104" i="6"/>
  <c r="C2104" i="6"/>
  <c r="B2105" i="6"/>
  <c r="E2105" i="6"/>
  <c r="F2105" i="6"/>
  <c r="B2106" i="6"/>
  <c r="F2106" i="6"/>
  <c r="B2107" i="6"/>
  <c r="C2107" i="6"/>
  <c r="D2107" i="6"/>
  <c r="A2107" i="6" s="1"/>
  <c r="B2108" i="6"/>
  <c r="D2108" i="6"/>
  <c r="A2108" i="6" s="1"/>
  <c r="E2108" i="6"/>
  <c r="F2108" i="6"/>
  <c r="B2109" i="6"/>
  <c r="C2109" i="6"/>
  <c r="B2110" i="6"/>
  <c r="C2110" i="6"/>
  <c r="D2110" i="6"/>
  <c r="A2110" i="6" s="1"/>
  <c r="E2110" i="6"/>
  <c r="F2110" i="6"/>
  <c r="B2111" i="6"/>
  <c r="D2111" i="6"/>
  <c r="A2111" i="6" s="1"/>
  <c r="E2111" i="6"/>
  <c r="F2111" i="6"/>
  <c r="B2112" i="6"/>
  <c r="B2113" i="6"/>
  <c r="E2113" i="6"/>
  <c r="F2113" i="6"/>
  <c r="B2114" i="6"/>
  <c r="F2114" i="6"/>
  <c r="B2115" i="6"/>
  <c r="C2115" i="6"/>
  <c r="D2115" i="6"/>
  <c r="A2115" i="6" s="1"/>
  <c r="E2115" i="6"/>
  <c r="B2116" i="6"/>
  <c r="D2116" i="6"/>
  <c r="A2116" i="6" s="1"/>
  <c r="E2116" i="6"/>
  <c r="F2116" i="6"/>
  <c r="B2117" i="6"/>
  <c r="C2117" i="6"/>
  <c r="B2118" i="6"/>
  <c r="C2118" i="6"/>
  <c r="D2118" i="6"/>
  <c r="A2118" i="6" s="1"/>
  <c r="E2118" i="6"/>
  <c r="F2118" i="6"/>
  <c r="B2119" i="6"/>
  <c r="D2119" i="6"/>
  <c r="A2119" i="6" s="1"/>
  <c r="E2119" i="6"/>
  <c r="F2119" i="6"/>
  <c r="B2120" i="6"/>
  <c r="B2121" i="6"/>
  <c r="E2121" i="6"/>
  <c r="F2121" i="6"/>
  <c r="B2122" i="6"/>
  <c r="F2122" i="6"/>
  <c r="B2123" i="6"/>
  <c r="C2123" i="6"/>
  <c r="D2123" i="6"/>
  <c r="A2123" i="6" s="1"/>
  <c r="B2124" i="6"/>
  <c r="D2124" i="6"/>
  <c r="A2124" i="6" s="1"/>
  <c r="E2124" i="6"/>
  <c r="F2124" i="6"/>
  <c r="B2125" i="6"/>
  <c r="C2125" i="6"/>
  <c r="B2126" i="6"/>
  <c r="C2126" i="6"/>
  <c r="D2126" i="6"/>
  <c r="A2126" i="6" s="1"/>
  <c r="E2126" i="6"/>
  <c r="F2126" i="6"/>
  <c r="B2127" i="6"/>
  <c r="D2127" i="6"/>
  <c r="A2127" i="6" s="1"/>
  <c r="E2127" i="6"/>
  <c r="F2127" i="6"/>
  <c r="B2128" i="6"/>
  <c r="B2129" i="6"/>
  <c r="E2129" i="6"/>
  <c r="F2129" i="6"/>
  <c r="B2130" i="6"/>
  <c r="F2130" i="6"/>
  <c r="B2131" i="6"/>
  <c r="C2131" i="6"/>
  <c r="D2131" i="6"/>
  <c r="A2131" i="6" s="1"/>
  <c r="B2132" i="6"/>
  <c r="D2132" i="6"/>
  <c r="A2132" i="6" s="1"/>
  <c r="E2132" i="6"/>
  <c r="F2132" i="6"/>
  <c r="B2133" i="6"/>
  <c r="C2133" i="6"/>
  <c r="B2134" i="6"/>
  <c r="C2134" i="6"/>
  <c r="D2134" i="6"/>
  <c r="A2134" i="6" s="1"/>
  <c r="E2134" i="6"/>
  <c r="F2134" i="6"/>
  <c r="B2135" i="6"/>
  <c r="D2135" i="6"/>
  <c r="A2135" i="6" s="1"/>
  <c r="E2135" i="6"/>
  <c r="F2135" i="6"/>
  <c r="B2136" i="6"/>
  <c r="B2137" i="6"/>
  <c r="E2137" i="6"/>
  <c r="F2137" i="6"/>
  <c r="B2138" i="6"/>
  <c r="F2138" i="6"/>
  <c r="B2139" i="6"/>
  <c r="C2139" i="6"/>
  <c r="D2139" i="6"/>
  <c r="A2139" i="6" s="1"/>
  <c r="B2140" i="6"/>
  <c r="D2140" i="6"/>
  <c r="A2140" i="6" s="1"/>
  <c r="E2140" i="6"/>
  <c r="F2140" i="6"/>
  <c r="B2141" i="6"/>
  <c r="C2141" i="6"/>
  <c r="B2142" i="6"/>
  <c r="C2142" i="6"/>
  <c r="D2142" i="6"/>
  <c r="A2142" i="6" s="1"/>
  <c r="E2142" i="6"/>
  <c r="F2142" i="6"/>
  <c r="B2143" i="6"/>
  <c r="D2143" i="6"/>
  <c r="A2143" i="6" s="1"/>
  <c r="E2143" i="6"/>
  <c r="F2143" i="6"/>
  <c r="B2144" i="6"/>
  <c r="B2145" i="6"/>
  <c r="E2145" i="6"/>
  <c r="F2145" i="6"/>
  <c r="B2146" i="6"/>
  <c r="F2146" i="6"/>
  <c r="B2147" i="6"/>
  <c r="C2147" i="6"/>
  <c r="D2147" i="6"/>
  <c r="A2147" i="6" s="1"/>
  <c r="E2147" i="6"/>
  <c r="B2148" i="6"/>
  <c r="D2148" i="6"/>
  <c r="A2148" i="6" s="1"/>
  <c r="E2148" i="6"/>
  <c r="F2148" i="6"/>
  <c r="B2149" i="6"/>
  <c r="C2149" i="6"/>
  <c r="B2150" i="6"/>
  <c r="C2150" i="6"/>
  <c r="D2150" i="6"/>
  <c r="A2150" i="6" s="1"/>
  <c r="E2150" i="6"/>
  <c r="F2150" i="6"/>
  <c r="B2151" i="6"/>
  <c r="D2151" i="6"/>
  <c r="A2151" i="6" s="1"/>
  <c r="E2151" i="6"/>
  <c r="F2151" i="6"/>
  <c r="B2152" i="6"/>
  <c r="B2153" i="6"/>
  <c r="E2153" i="6"/>
  <c r="F2153" i="6"/>
  <c r="B2154" i="6"/>
  <c r="F2154" i="6"/>
  <c r="B2155" i="6"/>
  <c r="D2155" i="6"/>
  <c r="A2155" i="6" s="1"/>
  <c r="B2156" i="6"/>
  <c r="D2156" i="6"/>
  <c r="A2156" i="6" s="1"/>
  <c r="E2156" i="6"/>
  <c r="F2156" i="6"/>
  <c r="B2157" i="6"/>
  <c r="C2157" i="6"/>
  <c r="B2158" i="6"/>
  <c r="C2158" i="6"/>
  <c r="D2158" i="6"/>
  <c r="A2158" i="6" s="1"/>
  <c r="E2158" i="6"/>
  <c r="F2158" i="6"/>
  <c r="B2159" i="6"/>
  <c r="D2159" i="6"/>
  <c r="A2159" i="6" s="1"/>
  <c r="E2159" i="6"/>
  <c r="F2159" i="6"/>
  <c r="B2160" i="6"/>
  <c r="E2160" i="6"/>
  <c r="B2161" i="6"/>
  <c r="E2161" i="6"/>
  <c r="F2161" i="6"/>
  <c r="B2162" i="6"/>
  <c r="F2162" i="6"/>
  <c r="B2163" i="6"/>
  <c r="C2163" i="6"/>
  <c r="D2163" i="6"/>
  <c r="A2163" i="6" s="1"/>
  <c r="B2164" i="6"/>
  <c r="D2164" i="6"/>
  <c r="A2164" i="6" s="1"/>
  <c r="E2164" i="6"/>
  <c r="F2164" i="6"/>
  <c r="B2165" i="6"/>
  <c r="C2165" i="6"/>
  <c r="B2166" i="6"/>
  <c r="C2166" i="6"/>
  <c r="D2166" i="6"/>
  <c r="A2166" i="6" s="1"/>
  <c r="E2166" i="6"/>
  <c r="F2166" i="6"/>
  <c r="B2167" i="6"/>
  <c r="D2167" i="6"/>
  <c r="A2167" i="6" s="1"/>
  <c r="E2167" i="6"/>
  <c r="F2167" i="6"/>
  <c r="B2168" i="6"/>
  <c r="B2169" i="6"/>
  <c r="E2169" i="6"/>
  <c r="F2169" i="6"/>
  <c r="B2170" i="6"/>
  <c r="F2170" i="6"/>
  <c r="B2171" i="6"/>
  <c r="C2171" i="6"/>
  <c r="D2171" i="6"/>
  <c r="A2171" i="6" s="1"/>
  <c r="F2171" i="6"/>
  <c r="B2172" i="6"/>
  <c r="E2172" i="6"/>
  <c r="F2172" i="6"/>
  <c r="B2173" i="6"/>
  <c r="C2173" i="6"/>
  <c r="B2174" i="6"/>
  <c r="C2174" i="6"/>
  <c r="D2174" i="6"/>
  <c r="A2174" i="6" s="1"/>
  <c r="E2174" i="6"/>
  <c r="F2174" i="6"/>
  <c r="B2175" i="6"/>
  <c r="D2175" i="6"/>
  <c r="A2175" i="6" s="1"/>
  <c r="E2175" i="6"/>
  <c r="F2175" i="6"/>
  <c r="B2176" i="6"/>
  <c r="B2177" i="6"/>
  <c r="E2177" i="6"/>
  <c r="F2177" i="6"/>
  <c r="B2178" i="6"/>
  <c r="F2178" i="6"/>
  <c r="B2179" i="6"/>
  <c r="C2179" i="6"/>
  <c r="D2179" i="6"/>
  <c r="A2179" i="6" s="1"/>
  <c r="B2180" i="6"/>
  <c r="E2180" i="6"/>
  <c r="F2180" i="6"/>
  <c r="B2181" i="6"/>
  <c r="C2181" i="6"/>
  <c r="B2182" i="6"/>
  <c r="C2182" i="6"/>
  <c r="D2182" i="6"/>
  <c r="A2182" i="6" s="1"/>
  <c r="E2182" i="6"/>
  <c r="F2182" i="6"/>
  <c r="B2183" i="6"/>
  <c r="D2183" i="6"/>
  <c r="A2183" i="6" s="1"/>
  <c r="E2183" i="6"/>
  <c r="F2183" i="6"/>
  <c r="B2184" i="6"/>
  <c r="B2185" i="6"/>
  <c r="E2185" i="6"/>
  <c r="F2185" i="6"/>
  <c r="B2186" i="6"/>
  <c r="F2186" i="6"/>
  <c r="B2187" i="6"/>
  <c r="C2187" i="6"/>
  <c r="D2187" i="6"/>
  <c r="A2187" i="6" s="1"/>
  <c r="F2187" i="6"/>
  <c r="B2188" i="6"/>
  <c r="E2188" i="6"/>
  <c r="F2188" i="6"/>
  <c r="B2189" i="6"/>
  <c r="C2189" i="6"/>
  <c r="B2190" i="6"/>
  <c r="C2190" i="6"/>
  <c r="D2190" i="6"/>
  <c r="A2190" i="6" s="1"/>
  <c r="E2190" i="6"/>
  <c r="F2190" i="6"/>
  <c r="B2191" i="6"/>
  <c r="D2191" i="6"/>
  <c r="A2191" i="6" s="1"/>
  <c r="E2191" i="6"/>
  <c r="F2191" i="6"/>
  <c r="B2192" i="6"/>
  <c r="C2192" i="6"/>
  <c r="B2193" i="6"/>
  <c r="E2193" i="6"/>
  <c r="F2193" i="6"/>
  <c r="B2194" i="6"/>
  <c r="F2194" i="6"/>
  <c r="B2195" i="6"/>
  <c r="C2195" i="6"/>
  <c r="D2195" i="6"/>
  <c r="A2195" i="6" s="1"/>
  <c r="B2196" i="6"/>
  <c r="D2196" i="6"/>
  <c r="A2196" i="6" s="1"/>
  <c r="E2196" i="6"/>
  <c r="F2196" i="6"/>
  <c r="B2197" i="6"/>
  <c r="C2197" i="6"/>
  <c r="B2198" i="6"/>
  <c r="C2198" i="6"/>
  <c r="D2198" i="6"/>
  <c r="A2198" i="6" s="1"/>
  <c r="E2198" i="6"/>
  <c r="F2198" i="6"/>
  <c r="B2199" i="6"/>
  <c r="D2199" i="6"/>
  <c r="A2199" i="6" s="1"/>
  <c r="E2199" i="6"/>
  <c r="F2199" i="6"/>
  <c r="B2200" i="6"/>
  <c r="E2200" i="6"/>
  <c r="B2201" i="6"/>
  <c r="E2201" i="6"/>
  <c r="F2201" i="6"/>
  <c r="B2202" i="6"/>
  <c r="F2202" i="6"/>
  <c r="B2203" i="6"/>
  <c r="C2203" i="6"/>
  <c r="D2203" i="6"/>
  <c r="A2203" i="6" s="1"/>
  <c r="F2203" i="6"/>
  <c r="B2204" i="6"/>
  <c r="D2204" i="6"/>
  <c r="A2204" i="6" s="1"/>
  <c r="E2204" i="6"/>
  <c r="F2204" i="6"/>
  <c r="B2205" i="6"/>
  <c r="C2205" i="6"/>
  <c r="B2206" i="6"/>
  <c r="C2206" i="6"/>
  <c r="D2206" i="6"/>
  <c r="A2206" i="6" s="1"/>
  <c r="E2206" i="6"/>
  <c r="F2206" i="6"/>
  <c r="B2207" i="6"/>
  <c r="D2207" i="6"/>
  <c r="A2207" i="6" s="1"/>
  <c r="E2207" i="6"/>
  <c r="F2207" i="6"/>
  <c r="B2208" i="6"/>
  <c r="C2208" i="6"/>
  <c r="B2209" i="6"/>
  <c r="E2209" i="6"/>
  <c r="F2209" i="6"/>
  <c r="B2210" i="6"/>
  <c r="F2210" i="6"/>
  <c r="B2211" i="6"/>
  <c r="C2211" i="6"/>
  <c r="D2211" i="6"/>
  <c r="A2211" i="6" s="1"/>
  <c r="E2211" i="6"/>
  <c r="B2212" i="6"/>
  <c r="E2212" i="6"/>
  <c r="F2212" i="6"/>
  <c r="B2213" i="6"/>
  <c r="C2213" i="6"/>
  <c r="B2214" i="6"/>
  <c r="C2214" i="6"/>
  <c r="D2214" i="6"/>
  <c r="A2214" i="6" s="1"/>
  <c r="E2214" i="6"/>
  <c r="F2214" i="6"/>
  <c r="B2215" i="6"/>
  <c r="D2215" i="6"/>
  <c r="A2215" i="6" s="1"/>
  <c r="E2215" i="6"/>
  <c r="F2215" i="6"/>
  <c r="B2216" i="6"/>
  <c r="C2216" i="6"/>
  <c r="B2217" i="6"/>
  <c r="E2217" i="6"/>
  <c r="F2217" i="6"/>
  <c r="B2218" i="6"/>
  <c r="F2218" i="6"/>
  <c r="B2219" i="6"/>
  <c r="C2219" i="6"/>
  <c r="D2219" i="6"/>
  <c r="A2219" i="6" s="1"/>
  <c r="F2219" i="6"/>
  <c r="B2220" i="6"/>
  <c r="D2220" i="6"/>
  <c r="A2220" i="6" s="1"/>
  <c r="E2220" i="6"/>
  <c r="B2221" i="6"/>
  <c r="C2221" i="6"/>
  <c r="B2222" i="6"/>
  <c r="C2222" i="6"/>
  <c r="D2222" i="6"/>
  <c r="A2222" i="6" s="1"/>
  <c r="E2222" i="6"/>
  <c r="F2222" i="6"/>
  <c r="B2223" i="6"/>
  <c r="D2223" i="6"/>
  <c r="A2223" i="6" s="1"/>
  <c r="E2223" i="6"/>
  <c r="F2223" i="6"/>
  <c r="B2224" i="6"/>
  <c r="B2225" i="6"/>
  <c r="E2225" i="6"/>
  <c r="F2225" i="6"/>
  <c r="B2226" i="6"/>
  <c r="F2226" i="6"/>
  <c r="B2227" i="6"/>
  <c r="C2227" i="6"/>
  <c r="D2227" i="6"/>
  <c r="A2227" i="6" s="1"/>
  <c r="B2228" i="6"/>
  <c r="E2228" i="6"/>
  <c r="B2229" i="6"/>
  <c r="C2229" i="6"/>
  <c r="B2230" i="6"/>
  <c r="C2230" i="6"/>
  <c r="D2230" i="6"/>
  <c r="A2230" i="6" s="1"/>
  <c r="E2230" i="6"/>
  <c r="F2230" i="6"/>
  <c r="B2231" i="6"/>
  <c r="D2231" i="6"/>
  <c r="A2231" i="6" s="1"/>
  <c r="E2231" i="6"/>
  <c r="F2231" i="6"/>
  <c r="B2232" i="6"/>
  <c r="B2233" i="6"/>
  <c r="E2233" i="6"/>
  <c r="F2233" i="6"/>
  <c r="B2234" i="6"/>
  <c r="F2234" i="6"/>
  <c r="B2235" i="6"/>
  <c r="C2235" i="6"/>
  <c r="D2235" i="6"/>
  <c r="A2235" i="6" s="1"/>
  <c r="F2235" i="6"/>
  <c r="B2236" i="6"/>
  <c r="D2236" i="6"/>
  <c r="A2236" i="6" s="1"/>
  <c r="E2236" i="6"/>
  <c r="F2236" i="6"/>
  <c r="B2237" i="6"/>
  <c r="C2237" i="6"/>
  <c r="B2238" i="6"/>
  <c r="C2238" i="6"/>
  <c r="D2238" i="6"/>
  <c r="A2238" i="6" s="1"/>
  <c r="E2238" i="6"/>
  <c r="F2238" i="6"/>
  <c r="B2239" i="6"/>
  <c r="D2239" i="6"/>
  <c r="A2239" i="6" s="1"/>
  <c r="E2239" i="6"/>
  <c r="F2239" i="6"/>
  <c r="B2240" i="6"/>
  <c r="B2241" i="6"/>
  <c r="E2241" i="6"/>
  <c r="F2241" i="6"/>
  <c r="B2242" i="6"/>
  <c r="F2242" i="6"/>
  <c r="B2243" i="6"/>
  <c r="C2243" i="6"/>
  <c r="D2243" i="6"/>
  <c r="A2243" i="6" s="1"/>
  <c r="B2244" i="6"/>
  <c r="D2244" i="6"/>
  <c r="A2244" i="6" s="1"/>
  <c r="E2244" i="6"/>
  <c r="B2245" i="6"/>
  <c r="C2245" i="6"/>
  <c r="B2246" i="6"/>
  <c r="C2246" i="6"/>
  <c r="D2246" i="6"/>
  <c r="A2246" i="6" s="1"/>
  <c r="E2246" i="6"/>
  <c r="F2246" i="6"/>
  <c r="B2247" i="6"/>
  <c r="D2247" i="6"/>
  <c r="A2247" i="6" s="1"/>
  <c r="E2247" i="6"/>
  <c r="F2247" i="6"/>
  <c r="B2248" i="6"/>
  <c r="C2248" i="6"/>
  <c r="D2248" i="6"/>
  <c r="A2248" i="6" s="1"/>
  <c r="B2249" i="6"/>
  <c r="E2249" i="6"/>
  <c r="F2249" i="6"/>
  <c r="B2250" i="6"/>
  <c r="C2250" i="6"/>
  <c r="F2250" i="6"/>
  <c r="B2251" i="6"/>
  <c r="C2251" i="6"/>
  <c r="D2251" i="6"/>
  <c r="A2251" i="6" s="1"/>
  <c r="B2252" i="6"/>
  <c r="D2252" i="6"/>
  <c r="A2252" i="6" s="1"/>
  <c r="E2252" i="6"/>
  <c r="B2253" i="6"/>
  <c r="C2253" i="6"/>
  <c r="B2254" i="6"/>
  <c r="C2254" i="6"/>
  <c r="D2254" i="6"/>
  <c r="A2254" i="6" s="1"/>
  <c r="E2254" i="6"/>
  <c r="F2254" i="6"/>
  <c r="B2255" i="6"/>
  <c r="D2255" i="6"/>
  <c r="A2255" i="6" s="1"/>
  <c r="E2255" i="6"/>
  <c r="F2255" i="6"/>
  <c r="B2256" i="6"/>
  <c r="B2257" i="6"/>
  <c r="E2257" i="6"/>
  <c r="F2257" i="6"/>
  <c r="B2258" i="6"/>
  <c r="F2258" i="6"/>
  <c r="B2259" i="6"/>
  <c r="D2259" i="6"/>
  <c r="A2259" i="6" s="1"/>
  <c r="F2259" i="6"/>
  <c r="B2260" i="6"/>
  <c r="D2260" i="6"/>
  <c r="A2260" i="6" s="1"/>
  <c r="E2260" i="6"/>
  <c r="B2261" i="6"/>
  <c r="C2261" i="6"/>
  <c r="B2262" i="6"/>
  <c r="C2262" i="6"/>
  <c r="D2262" i="6"/>
  <c r="A2262" i="6" s="1"/>
  <c r="E2262" i="6"/>
  <c r="F2262" i="6"/>
  <c r="B2263" i="6"/>
  <c r="D2263" i="6"/>
  <c r="A2263" i="6" s="1"/>
  <c r="E2263" i="6"/>
  <c r="F2263" i="6"/>
  <c r="B2264" i="6"/>
  <c r="B2265" i="6"/>
  <c r="E2265" i="6"/>
  <c r="F2265" i="6"/>
  <c r="B2266" i="6"/>
  <c r="F2266" i="6"/>
  <c r="B2267" i="6"/>
  <c r="D2267" i="6"/>
  <c r="A2267" i="6" s="1"/>
  <c r="B2268" i="6"/>
  <c r="D2268" i="6"/>
  <c r="A2268" i="6" s="1"/>
  <c r="E2268" i="6"/>
  <c r="F2268" i="6"/>
  <c r="B2269" i="6"/>
  <c r="C2269" i="6"/>
  <c r="B2270" i="6"/>
  <c r="C2270" i="6"/>
  <c r="D2270" i="6"/>
  <c r="A2270" i="6" s="1"/>
  <c r="E2270" i="6"/>
  <c r="F2270" i="6"/>
  <c r="B2271" i="6"/>
  <c r="D2271" i="6"/>
  <c r="A2271" i="6" s="1"/>
  <c r="E2271" i="6"/>
  <c r="F2271" i="6"/>
  <c r="B2272" i="6"/>
  <c r="B2273" i="6"/>
  <c r="E2273" i="6"/>
  <c r="F2273" i="6"/>
  <c r="B2274" i="6"/>
  <c r="F2274" i="6"/>
  <c r="B2275" i="6"/>
  <c r="D2275" i="6"/>
  <c r="A2275" i="6" s="1"/>
  <c r="B2276" i="6"/>
  <c r="E2276" i="6"/>
  <c r="B2277" i="6"/>
  <c r="C2277" i="6"/>
  <c r="B2278" i="6"/>
  <c r="C2278" i="6"/>
  <c r="D2278" i="6"/>
  <c r="A2278" i="6" s="1"/>
  <c r="E2278" i="6"/>
  <c r="F2278" i="6"/>
  <c r="B2279" i="6"/>
  <c r="D2279" i="6"/>
  <c r="A2279" i="6" s="1"/>
  <c r="E2279" i="6"/>
  <c r="F2279" i="6"/>
  <c r="B2280" i="6"/>
  <c r="E2280" i="6"/>
  <c r="B2281" i="6"/>
  <c r="E2281" i="6"/>
  <c r="F2281" i="6"/>
  <c r="B2282" i="6"/>
  <c r="F2282" i="6"/>
  <c r="B2283" i="6"/>
  <c r="C2283" i="6"/>
  <c r="D2283" i="6"/>
  <c r="A2283" i="6" s="1"/>
  <c r="E2283" i="6"/>
  <c r="B2284" i="6"/>
  <c r="D2284" i="6"/>
  <c r="A2284" i="6" s="1"/>
  <c r="E2284" i="6"/>
  <c r="B2285" i="6"/>
  <c r="C2285" i="6"/>
  <c r="B2286" i="6"/>
  <c r="C2286" i="6"/>
  <c r="D2286" i="6"/>
  <c r="A2286" i="6" s="1"/>
  <c r="E2286" i="6"/>
  <c r="F2286" i="6"/>
  <c r="B2287" i="6"/>
  <c r="D2287" i="6"/>
  <c r="A2287" i="6" s="1"/>
  <c r="E2287" i="6"/>
  <c r="F2287" i="6"/>
  <c r="B2288" i="6"/>
  <c r="B2289" i="6"/>
  <c r="E2289" i="6"/>
  <c r="F2289" i="6"/>
  <c r="B2290" i="6"/>
  <c r="F2290" i="6"/>
  <c r="B2291" i="6"/>
  <c r="C2291" i="6"/>
  <c r="D2291" i="6"/>
  <c r="A2291" i="6" s="1"/>
  <c r="F2291" i="6"/>
  <c r="B2292" i="6"/>
  <c r="D2292" i="6"/>
  <c r="A2292" i="6" s="1"/>
  <c r="E2292" i="6"/>
  <c r="F2292" i="6"/>
  <c r="B2293" i="6"/>
  <c r="C2293" i="6"/>
  <c r="B2294" i="6"/>
  <c r="C2294" i="6"/>
  <c r="D2294" i="6"/>
  <c r="A2294" i="6" s="1"/>
  <c r="E2294" i="6"/>
  <c r="F2294" i="6"/>
  <c r="B2295" i="6"/>
  <c r="D2295" i="6"/>
  <c r="A2295" i="6" s="1"/>
  <c r="E2295" i="6"/>
  <c r="F2295" i="6"/>
  <c r="B2296" i="6"/>
  <c r="B2297" i="6"/>
  <c r="E2297" i="6"/>
  <c r="F2297" i="6"/>
  <c r="B2298" i="6"/>
  <c r="F2298" i="6"/>
  <c r="B2299" i="6"/>
  <c r="C2299" i="6"/>
  <c r="D2299" i="6"/>
  <c r="A2299" i="6" s="1"/>
  <c r="B2300" i="6"/>
  <c r="D2300" i="6"/>
  <c r="A2300" i="6" s="1"/>
  <c r="E2300" i="6"/>
  <c r="B2301" i="6"/>
  <c r="C2301" i="6"/>
  <c r="B2302" i="6"/>
  <c r="C2302" i="6"/>
  <c r="D2302" i="6"/>
  <c r="A2302" i="6" s="1"/>
  <c r="E2302" i="6"/>
  <c r="F2302" i="6"/>
  <c r="B2303" i="6"/>
  <c r="D2303" i="6"/>
  <c r="A2303" i="6" s="1"/>
  <c r="E2303" i="6"/>
  <c r="F2303" i="6"/>
  <c r="B2304" i="6"/>
  <c r="B2305" i="6"/>
  <c r="E2305" i="6"/>
  <c r="F2305" i="6"/>
  <c r="B2306" i="6"/>
  <c r="F2306" i="6"/>
  <c r="B2307" i="6"/>
  <c r="C2307" i="6"/>
  <c r="D2307" i="6"/>
  <c r="A2307" i="6" s="1"/>
  <c r="F2307" i="6"/>
  <c r="B2308" i="6"/>
  <c r="D2308" i="6"/>
  <c r="A2308" i="6" s="1"/>
  <c r="E2308" i="6"/>
  <c r="F2308" i="6"/>
  <c r="B2309" i="6"/>
  <c r="C2309" i="6"/>
  <c r="B2310" i="6"/>
  <c r="C2310" i="6"/>
  <c r="D2310" i="6"/>
  <c r="A2310" i="6" s="1"/>
  <c r="E2310" i="6"/>
  <c r="F2310" i="6"/>
  <c r="B2311" i="6"/>
  <c r="D2311" i="6"/>
  <c r="A2311" i="6" s="1"/>
  <c r="E2311" i="6"/>
  <c r="F2311" i="6"/>
  <c r="A2312" i="6"/>
  <c r="B2312" i="6"/>
  <c r="B2313" i="6"/>
  <c r="E2313" i="6"/>
  <c r="F2313" i="6"/>
  <c r="B2314" i="6"/>
  <c r="F2314" i="6"/>
  <c r="B2315" i="6"/>
  <c r="C2315" i="6"/>
  <c r="D2315" i="6"/>
  <c r="A2315" i="6" s="1"/>
  <c r="E2315" i="6"/>
  <c r="B2316" i="6"/>
  <c r="D2316" i="6"/>
  <c r="A2316" i="6" s="1"/>
  <c r="E2316" i="6"/>
  <c r="F2316" i="6"/>
  <c r="B2317" i="6"/>
  <c r="C2317" i="6"/>
  <c r="B2318" i="6"/>
  <c r="C2318" i="6"/>
  <c r="D2318" i="6"/>
  <c r="A2318" i="6" s="1"/>
  <c r="E2318" i="6"/>
  <c r="F2318" i="6"/>
  <c r="B2319" i="6"/>
  <c r="D2319" i="6"/>
  <c r="A2319" i="6" s="1"/>
  <c r="E2319" i="6"/>
  <c r="F2319" i="6"/>
  <c r="B2320" i="6"/>
  <c r="B2321" i="6"/>
  <c r="E2321" i="6"/>
  <c r="F2321" i="6"/>
  <c r="B2322" i="6"/>
  <c r="F2322" i="6"/>
  <c r="B2323" i="6"/>
  <c r="C2323" i="6"/>
  <c r="D2323" i="6"/>
  <c r="A2323" i="6" s="1"/>
  <c r="F2323" i="6"/>
  <c r="B2324" i="6"/>
  <c r="E2324" i="6"/>
  <c r="B2325" i="6"/>
  <c r="C2325" i="6"/>
  <c r="B2326" i="6"/>
  <c r="C2326" i="6"/>
  <c r="D2326" i="6"/>
  <c r="A2326" i="6" s="1"/>
  <c r="E2326" i="6"/>
  <c r="F2326" i="6"/>
  <c r="B2327" i="6"/>
  <c r="D2327" i="6"/>
  <c r="A2327" i="6" s="1"/>
  <c r="E2327" i="6"/>
  <c r="F2327" i="6"/>
  <c r="B2328" i="6"/>
  <c r="B2329" i="6"/>
  <c r="E2329" i="6"/>
  <c r="F2329" i="6"/>
  <c r="B2330" i="6"/>
  <c r="F2330" i="6"/>
  <c r="B2331" i="6"/>
  <c r="C2331" i="6"/>
  <c r="D2331" i="6"/>
  <c r="A2331" i="6" s="1"/>
  <c r="F2331" i="6"/>
  <c r="B2332" i="6"/>
  <c r="E2332" i="6"/>
  <c r="B2333" i="6"/>
  <c r="C2333" i="6"/>
  <c r="B2334" i="6"/>
  <c r="C2334" i="6"/>
  <c r="D2334" i="6"/>
  <c r="A2334" i="6" s="1"/>
  <c r="E2334" i="6"/>
  <c r="F2334" i="6"/>
  <c r="B2335" i="6"/>
  <c r="D2335" i="6"/>
  <c r="A2335" i="6" s="1"/>
  <c r="E2335" i="6"/>
  <c r="F2335" i="6"/>
  <c r="B2336" i="6"/>
  <c r="B2337" i="6"/>
  <c r="E2337" i="6"/>
  <c r="F2337" i="6"/>
  <c r="B2338" i="6"/>
  <c r="F2338" i="6"/>
  <c r="B2339" i="6"/>
  <c r="C2339" i="6"/>
  <c r="D2339" i="6"/>
  <c r="A2339" i="6" s="1"/>
  <c r="F2339" i="6"/>
  <c r="B2340" i="6"/>
  <c r="E2340" i="6"/>
  <c r="B2341" i="6"/>
  <c r="C2341" i="6"/>
  <c r="B2342" i="6"/>
  <c r="C2342" i="6"/>
  <c r="D2342" i="6"/>
  <c r="A2342" i="6" s="1"/>
  <c r="E2342" i="6"/>
  <c r="F2342" i="6"/>
  <c r="B2343" i="6"/>
  <c r="D2343" i="6"/>
  <c r="A2343" i="6" s="1"/>
  <c r="E2343" i="6"/>
  <c r="F2343" i="6"/>
  <c r="B2344" i="6"/>
  <c r="B2345" i="6"/>
  <c r="E2345" i="6"/>
  <c r="F2345" i="6"/>
  <c r="B2346" i="6"/>
  <c r="F2346" i="6"/>
  <c r="B2347" i="6"/>
  <c r="C2347" i="6"/>
  <c r="D2347" i="6"/>
  <c r="A2347" i="6" s="1"/>
  <c r="F2347" i="6"/>
  <c r="B2348" i="6"/>
  <c r="E2348" i="6"/>
  <c r="B2349" i="6"/>
  <c r="C2349" i="6"/>
  <c r="B2350" i="6"/>
  <c r="C2350" i="6"/>
  <c r="D2350" i="6"/>
  <c r="A2350" i="6" s="1"/>
  <c r="E2350" i="6"/>
  <c r="F2350" i="6"/>
  <c r="B2351" i="6"/>
  <c r="D2351" i="6"/>
  <c r="A2351" i="6" s="1"/>
  <c r="E2351" i="6"/>
  <c r="F2351" i="6"/>
  <c r="B2352" i="6"/>
  <c r="B2353" i="6"/>
  <c r="E2353" i="6"/>
  <c r="F2353" i="6"/>
  <c r="B2354" i="6"/>
  <c r="F2354" i="6"/>
  <c r="B2355" i="6"/>
  <c r="C2355" i="6"/>
  <c r="D2355" i="6"/>
  <c r="A2355" i="6" s="1"/>
  <c r="F2355" i="6"/>
  <c r="B2356" i="6"/>
  <c r="E2356" i="6"/>
  <c r="B2357" i="6"/>
  <c r="C2357" i="6"/>
  <c r="B2358" i="6"/>
  <c r="C2358" i="6"/>
  <c r="D2358" i="6"/>
  <c r="A2358" i="6" s="1"/>
  <c r="E2358" i="6"/>
  <c r="F2358" i="6"/>
  <c r="B2359" i="6"/>
  <c r="D2359" i="6"/>
  <c r="A2359" i="6" s="1"/>
  <c r="E2359" i="6"/>
  <c r="F2359" i="6"/>
  <c r="B2360" i="6"/>
  <c r="B2361" i="6"/>
  <c r="E2361" i="6"/>
  <c r="F2361" i="6"/>
  <c r="B2362" i="6"/>
  <c r="F2362" i="6"/>
  <c r="B2363" i="6"/>
  <c r="C2363" i="6"/>
  <c r="D2363" i="6"/>
  <c r="A2363" i="6" s="1"/>
  <c r="E2363" i="6"/>
  <c r="F2363" i="6"/>
  <c r="B2364" i="6"/>
  <c r="E2364" i="6"/>
  <c r="F2364" i="6"/>
  <c r="B2365" i="6"/>
  <c r="C2365" i="6"/>
  <c r="B2366" i="6"/>
  <c r="C2366" i="6"/>
  <c r="D2366" i="6"/>
  <c r="A2366" i="6" s="1"/>
  <c r="E2366" i="6"/>
  <c r="F2366" i="6"/>
  <c r="B2367" i="6"/>
  <c r="D2367" i="6"/>
  <c r="A2367" i="6" s="1"/>
  <c r="E2367" i="6"/>
  <c r="F2367" i="6"/>
  <c r="B2368" i="6"/>
  <c r="B2369" i="6"/>
  <c r="E2369" i="6"/>
  <c r="F2369" i="6"/>
  <c r="B2370" i="6"/>
  <c r="F2370" i="6"/>
  <c r="B2371" i="6"/>
  <c r="C2371" i="6"/>
  <c r="D2371" i="6"/>
  <c r="A2371" i="6" s="1"/>
  <c r="B2372" i="6"/>
  <c r="E2372" i="6"/>
  <c r="B2373" i="6"/>
  <c r="C2373" i="6"/>
  <c r="B2374" i="6"/>
  <c r="C2374" i="6"/>
  <c r="D2374" i="6"/>
  <c r="A2374" i="6" s="1"/>
  <c r="E2374" i="6"/>
  <c r="F2374" i="6"/>
  <c r="B2375" i="6"/>
  <c r="D2375" i="6"/>
  <c r="A2375" i="6" s="1"/>
  <c r="E2375" i="6"/>
  <c r="F2375" i="6"/>
  <c r="B2376" i="6"/>
  <c r="B2377" i="6"/>
  <c r="E2377" i="6"/>
  <c r="F2377" i="6"/>
  <c r="B2378" i="6"/>
  <c r="F2378" i="6"/>
  <c r="B2379" i="6"/>
  <c r="C2379" i="6"/>
  <c r="D2379" i="6"/>
  <c r="A2379" i="6" s="1"/>
  <c r="F2379" i="6"/>
  <c r="B2380" i="6"/>
  <c r="D2380" i="6"/>
  <c r="A2380" i="6" s="1"/>
  <c r="E2380" i="6"/>
  <c r="B2381" i="6"/>
  <c r="C2381" i="6"/>
  <c r="B2382" i="6"/>
  <c r="C2382" i="6"/>
  <c r="D2382" i="6"/>
  <c r="A2382" i="6" s="1"/>
  <c r="E2382" i="6"/>
  <c r="F2382" i="6"/>
  <c r="B2383" i="6"/>
  <c r="D2383" i="6"/>
  <c r="A2383" i="6" s="1"/>
  <c r="E2383" i="6"/>
  <c r="F2383" i="6"/>
  <c r="B2384" i="6"/>
  <c r="B2385" i="6"/>
  <c r="E2385" i="6"/>
  <c r="F2385" i="6"/>
  <c r="B2386" i="6"/>
  <c r="F2386" i="6"/>
  <c r="B2387" i="6"/>
  <c r="C2387" i="6"/>
  <c r="D2387" i="6"/>
  <c r="A2387" i="6" s="1"/>
  <c r="F2387" i="6"/>
  <c r="B2388" i="6"/>
  <c r="D2388" i="6"/>
  <c r="A2388" i="6" s="1"/>
  <c r="E2388" i="6"/>
  <c r="F2388" i="6"/>
  <c r="B2389" i="6"/>
  <c r="C2389" i="6"/>
  <c r="B2390" i="6"/>
  <c r="C2390" i="6"/>
  <c r="D2390" i="6"/>
  <c r="A2390" i="6" s="1"/>
  <c r="E2390" i="6"/>
  <c r="F2390" i="6"/>
  <c r="B2391" i="6"/>
  <c r="D2391" i="6"/>
  <c r="A2391" i="6" s="1"/>
  <c r="E2391" i="6"/>
  <c r="F2391" i="6"/>
  <c r="B2392" i="6"/>
  <c r="B2393" i="6"/>
  <c r="E2393" i="6"/>
  <c r="F2393" i="6"/>
  <c r="B2394" i="6"/>
  <c r="F2394" i="6"/>
  <c r="B2395" i="6"/>
  <c r="C2395" i="6"/>
  <c r="D2395" i="6"/>
  <c r="A2395" i="6" s="1"/>
  <c r="F2395" i="6"/>
  <c r="B2396" i="6"/>
  <c r="D2396" i="6"/>
  <c r="A2396" i="6" s="1"/>
  <c r="E2396" i="6"/>
  <c r="B2397" i="6"/>
  <c r="C2397" i="6"/>
  <c r="B2398" i="6"/>
  <c r="C2398" i="6"/>
  <c r="D2398" i="6"/>
  <c r="A2398" i="6" s="1"/>
  <c r="E2398" i="6"/>
  <c r="F2398" i="6"/>
  <c r="B2399" i="6"/>
  <c r="D2399" i="6"/>
  <c r="A2399" i="6" s="1"/>
  <c r="E2399" i="6"/>
  <c r="F2399" i="6"/>
  <c r="B2400" i="6"/>
  <c r="E2400" i="6"/>
  <c r="B2401" i="6"/>
  <c r="E2401" i="6"/>
  <c r="F2401" i="6"/>
  <c r="B2402" i="6"/>
  <c r="F2402" i="6"/>
  <c r="B2403" i="6"/>
  <c r="C2403" i="6"/>
  <c r="D2403" i="6"/>
  <c r="A2403" i="6" s="1"/>
  <c r="F2403" i="6"/>
  <c r="B2404" i="6"/>
  <c r="D2404" i="6"/>
  <c r="A2404" i="6" s="1"/>
  <c r="E2404" i="6"/>
  <c r="F2404" i="6"/>
  <c r="B2405" i="6"/>
  <c r="C2405" i="6"/>
  <c r="B2406" i="6"/>
  <c r="C2406" i="6"/>
  <c r="D2406" i="6"/>
  <c r="A2406" i="6" s="1"/>
  <c r="E2406" i="6"/>
  <c r="F2406" i="6"/>
  <c r="B2407" i="6"/>
  <c r="D2407" i="6"/>
  <c r="A2407" i="6" s="1"/>
  <c r="E2407" i="6"/>
  <c r="F2407" i="6"/>
  <c r="B2408" i="6"/>
  <c r="B2409" i="6"/>
  <c r="E2409" i="6"/>
  <c r="F2409" i="6"/>
  <c r="B2410" i="6"/>
  <c r="F2410" i="6"/>
  <c r="B2411" i="6"/>
  <c r="C2411" i="6"/>
  <c r="D2411" i="6"/>
  <c r="A2411" i="6" s="1"/>
  <c r="F2411" i="6"/>
  <c r="B2412" i="6"/>
  <c r="D2412" i="6"/>
  <c r="A2412" i="6" s="1"/>
  <c r="E2412" i="6"/>
  <c r="B2413" i="6"/>
  <c r="C2413" i="6"/>
  <c r="B2414" i="6"/>
  <c r="C2414" i="6"/>
  <c r="D2414" i="6"/>
  <c r="A2414" i="6" s="1"/>
  <c r="E2414" i="6"/>
  <c r="F2414" i="6"/>
  <c r="B2415" i="6"/>
  <c r="D2415" i="6"/>
  <c r="A2415" i="6" s="1"/>
  <c r="E2415" i="6"/>
  <c r="F2415" i="6"/>
  <c r="A2416" i="6"/>
  <c r="B2416" i="6"/>
  <c r="C2416" i="6"/>
  <c r="B2417" i="6"/>
  <c r="E2417" i="6"/>
  <c r="F2417" i="6"/>
  <c r="B2418" i="6"/>
  <c r="F2418" i="6"/>
  <c r="B2419" i="6"/>
  <c r="C2419" i="6"/>
  <c r="D2419" i="6"/>
  <c r="A2419" i="6" s="1"/>
  <c r="F2419" i="6"/>
  <c r="B2420" i="6"/>
  <c r="D2420" i="6"/>
  <c r="A2420" i="6" s="1"/>
  <c r="E2420" i="6"/>
  <c r="F2420" i="6"/>
  <c r="B2421" i="6"/>
  <c r="C2421" i="6"/>
  <c r="B2422" i="6"/>
  <c r="C2422" i="6"/>
  <c r="D2422" i="6"/>
  <c r="A2422" i="6" s="1"/>
  <c r="E2422" i="6"/>
  <c r="F2422" i="6"/>
  <c r="B2423" i="6"/>
  <c r="D2423" i="6"/>
  <c r="A2423" i="6" s="1"/>
  <c r="E2423" i="6"/>
  <c r="F2423" i="6"/>
  <c r="B2424" i="6"/>
  <c r="B2425" i="6"/>
  <c r="E2425" i="6"/>
  <c r="F2425" i="6"/>
  <c r="B2426" i="6"/>
  <c r="F2426" i="6"/>
  <c r="B2427" i="6"/>
  <c r="C2427" i="6"/>
  <c r="D2427" i="6"/>
  <c r="A2427" i="6" s="1"/>
  <c r="F2427" i="6"/>
  <c r="B2428" i="6"/>
  <c r="D2428" i="6"/>
  <c r="A2428" i="6" s="1"/>
  <c r="E2428" i="6"/>
  <c r="B2429" i="6"/>
  <c r="C2429" i="6"/>
  <c r="B2430" i="6"/>
  <c r="C2430" i="6"/>
  <c r="D2430" i="6"/>
  <c r="A2430" i="6" s="1"/>
  <c r="E2430" i="6"/>
  <c r="F2430" i="6"/>
  <c r="B2431" i="6"/>
  <c r="D2431" i="6"/>
  <c r="A2431" i="6" s="1"/>
  <c r="E2431" i="6"/>
  <c r="F2431" i="6"/>
  <c r="B2432" i="6"/>
  <c r="C2432" i="6"/>
  <c r="D2432" i="6"/>
  <c r="A2432" i="6" s="1"/>
  <c r="E2432" i="6"/>
  <c r="B2433" i="6"/>
  <c r="E2433" i="6"/>
  <c r="F2433" i="6"/>
  <c r="B2434" i="6"/>
  <c r="F2434" i="6"/>
  <c r="B2435" i="6"/>
  <c r="C2435" i="6"/>
  <c r="D2435" i="6"/>
  <c r="A2435" i="6" s="1"/>
  <c r="E2435" i="6"/>
  <c r="B2436" i="6"/>
  <c r="D2436" i="6"/>
  <c r="A2436" i="6" s="1"/>
  <c r="E2436" i="6"/>
  <c r="B2437" i="6"/>
  <c r="C2437" i="6"/>
  <c r="B2438" i="6"/>
  <c r="C2438" i="6"/>
  <c r="D2438" i="6"/>
  <c r="A2438" i="6" s="1"/>
  <c r="E2438" i="6"/>
  <c r="F2438" i="6"/>
  <c r="B2439" i="6"/>
  <c r="D2439" i="6"/>
  <c r="A2439" i="6" s="1"/>
  <c r="E2439" i="6"/>
  <c r="F2439" i="6"/>
  <c r="B2440" i="6"/>
  <c r="B2441" i="6"/>
  <c r="E2441" i="6"/>
  <c r="F2441" i="6"/>
  <c r="B2442" i="6"/>
  <c r="F2442" i="6"/>
  <c r="B2443" i="6"/>
  <c r="C2443" i="6"/>
  <c r="D2443" i="6"/>
  <c r="A2443" i="6" s="1"/>
  <c r="F2443" i="6"/>
  <c r="B2444" i="6"/>
  <c r="D2444" i="6"/>
  <c r="A2444" i="6" s="1"/>
  <c r="E2444" i="6"/>
  <c r="F2444" i="6"/>
  <c r="B2445" i="6"/>
  <c r="C2445" i="6"/>
  <c r="B2446" i="6"/>
  <c r="C2446" i="6"/>
  <c r="D2446" i="6"/>
  <c r="A2446" i="6" s="1"/>
  <c r="E2446" i="6"/>
  <c r="F2446" i="6"/>
  <c r="B2447" i="6"/>
  <c r="D2447" i="6"/>
  <c r="A2447" i="6" s="1"/>
  <c r="E2447" i="6"/>
  <c r="F2447" i="6"/>
  <c r="B2448" i="6"/>
  <c r="B2449" i="6"/>
  <c r="E2449" i="6"/>
  <c r="F2449" i="6"/>
  <c r="B2450" i="6"/>
  <c r="F2450" i="6"/>
  <c r="B2451" i="6"/>
  <c r="C2451" i="6"/>
  <c r="D2451" i="6"/>
  <c r="A2451" i="6" s="1"/>
  <c r="F2451" i="6"/>
  <c r="B2452" i="6"/>
  <c r="D2452" i="6"/>
  <c r="A2452" i="6" s="1"/>
  <c r="E2452" i="6"/>
  <c r="B2453" i="6"/>
  <c r="C2453" i="6"/>
  <c r="B2454" i="6"/>
  <c r="C2454" i="6"/>
  <c r="D2454" i="6"/>
  <c r="A2454" i="6" s="1"/>
  <c r="E2454" i="6"/>
  <c r="F2454" i="6"/>
  <c r="B2455" i="6"/>
  <c r="D2455" i="6"/>
  <c r="A2455" i="6" s="1"/>
  <c r="E2455" i="6"/>
  <c r="F2455" i="6"/>
  <c r="B2456" i="6"/>
  <c r="B2457" i="6"/>
  <c r="E2457" i="6"/>
  <c r="F2457" i="6"/>
  <c r="B2458" i="6"/>
  <c r="F2458" i="6"/>
  <c r="B2459" i="6"/>
  <c r="C2459" i="6"/>
  <c r="D2459" i="6"/>
  <c r="A2459" i="6" s="1"/>
  <c r="B2460" i="6"/>
  <c r="D2460" i="6"/>
  <c r="A2460" i="6" s="1"/>
  <c r="E2460" i="6"/>
  <c r="B2461" i="6"/>
  <c r="C2461" i="6"/>
  <c r="B2462" i="6"/>
  <c r="C2462" i="6"/>
  <c r="D2462" i="6"/>
  <c r="A2462" i="6" s="1"/>
  <c r="E2462" i="6"/>
  <c r="F2462" i="6"/>
  <c r="B2463" i="6"/>
  <c r="D2463" i="6"/>
  <c r="A2463" i="6" s="1"/>
  <c r="E2463" i="6"/>
  <c r="F2463" i="6"/>
  <c r="B2464" i="6"/>
  <c r="B2465" i="6"/>
  <c r="E2465" i="6"/>
  <c r="F2465" i="6"/>
  <c r="B2466" i="6"/>
  <c r="F2466" i="6"/>
  <c r="B2467" i="6"/>
  <c r="C2467" i="6"/>
  <c r="D2467" i="6"/>
  <c r="A2467" i="6" s="1"/>
  <c r="F2467" i="6"/>
  <c r="B2468" i="6"/>
  <c r="D2468" i="6"/>
  <c r="A2468" i="6" s="1"/>
  <c r="E2468" i="6"/>
  <c r="B2469" i="6"/>
  <c r="C2469" i="6"/>
  <c r="B2470" i="6"/>
  <c r="C2470" i="6"/>
  <c r="D2470" i="6"/>
  <c r="A2470" i="6" s="1"/>
  <c r="E2470" i="6"/>
  <c r="F2470" i="6"/>
  <c r="B2471" i="6"/>
  <c r="D2471" i="6"/>
  <c r="A2471" i="6" s="1"/>
  <c r="E2471" i="6"/>
  <c r="F2471" i="6"/>
  <c r="B2472" i="6"/>
  <c r="B2473" i="6"/>
  <c r="E2473" i="6"/>
  <c r="F2473" i="6"/>
  <c r="B2474" i="6"/>
  <c r="F2474" i="6"/>
  <c r="B2475" i="6"/>
  <c r="C2475" i="6"/>
  <c r="D2475" i="6"/>
  <c r="A2475" i="6" s="1"/>
  <c r="F2475" i="6"/>
  <c r="B2476" i="6"/>
  <c r="D2476" i="6"/>
  <c r="A2476" i="6" s="1"/>
  <c r="E2476" i="6"/>
  <c r="F2476" i="6"/>
  <c r="B2477" i="6"/>
  <c r="C2477" i="6"/>
  <c r="B2478" i="6"/>
  <c r="C2478" i="6"/>
  <c r="D2478" i="6"/>
  <c r="A2478" i="6" s="1"/>
  <c r="E2478" i="6"/>
  <c r="F2478" i="6"/>
  <c r="B2479" i="6"/>
  <c r="D2479" i="6"/>
  <c r="A2479" i="6" s="1"/>
  <c r="E2479" i="6"/>
  <c r="F2479" i="6"/>
  <c r="B2480" i="6"/>
  <c r="C2480" i="6"/>
  <c r="B2481" i="6"/>
  <c r="E2481" i="6"/>
  <c r="F2481" i="6"/>
  <c r="B2482" i="6"/>
  <c r="F2482" i="6"/>
  <c r="B2483" i="6"/>
  <c r="C2483" i="6"/>
  <c r="D2483" i="6"/>
  <c r="A2483" i="6" s="1"/>
  <c r="B2484" i="6"/>
  <c r="D2484" i="6"/>
  <c r="A2484" i="6" s="1"/>
  <c r="E2484" i="6"/>
  <c r="B2485" i="6"/>
  <c r="C2485" i="6"/>
  <c r="B2486" i="6"/>
  <c r="C2486" i="6"/>
  <c r="D2486" i="6"/>
  <c r="A2486" i="6" s="1"/>
  <c r="E2486" i="6"/>
  <c r="F2486" i="6"/>
  <c r="B2487" i="6"/>
  <c r="D2487" i="6"/>
  <c r="A2487" i="6" s="1"/>
  <c r="E2487" i="6"/>
  <c r="F2487" i="6"/>
  <c r="B2488" i="6"/>
  <c r="B2489" i="6"/>
  <c r="E2489" i="6"/>
  <c r="F2489" i="6"/>
  <c r="B2490" i="6"/>
  <c r="F2490" i="6"/>
  <c r="B2491" i="6"/>
  <c r="C2491" i="6"/>
  <c r="D2491" i="6"/>
  <c r="A2491" i="6" s="1"/>
  <c r="F2491" i="6"/>
  <c r="B2492" i="6"/>
  <c r="D2492" i="6"/>
  <c r="A2492" i="6" s="1"/>
  <c r="E2492" i="6"/>
  <c r="B2493" i="6"/>
  <c r="C2493" i="6"/>
  <c r="B2494" i="6"/>
  <c r="C2494" i="6"/>
  <c r="D2494" i="6"/>
  <c r="A2494" i="6" s="1"/>
  <c r="E2494" i="6"/>
  <c r="F2494" i="6"/>
  <c r="B2495" i="6"/>
  <c r="D2495" i="6"/>
  <c r="A2495" i="6" s="1"/>
  <c r="E2495" i="6"/>
  <c r="F2495" i="6"/>
  <c r="B2496" i="6"/>
  <c r="C2496" i="6"/>
  <c r="B2497" i="6"/>
  <c r="E2497" i="6"/>
  <c r="F2497" i="6"/>
  <c r="B2498" i="6"/>
  <c r="F2498" i="6"/>
  <c r="B2499" i="6"/>
  <c r="C2499" i="6"/>
  <c r="D2499" i="6"/>
  <c r="A2499" i="6" s="1"/>
  <c r="F2499" i="6"/>
  <c r="B2500" i="6"/>
  <c r="D2500" i="6"/>
  <c r="A2500" i="6" s="1"/>
  <c r="E2500" i="6"/>
  <c r="B2501" i="6"/>
  <c r="C2501" i="6"/>
  <c r="B2502" i="6"/>
  <c r="C2502" i="6"/>
  <c r="D2502" i="6"/>
  <c r="A2502" i="6" s="1"/>
  <c r="E2502" i="6"/>
  <c r="F2502" i="6"/>
  <c r="B2503" i="6"/>
  <c r="D2503" i="6"/>
  <c r="A2503" i="6" s="1"/>
  <c r="E2503" i="6"/>
  <c r="F2503" i="6"/>
  <c r="B2504" i="6"/>
  <c r="C2504" i="6"/>
  <c r="E2504" i="6"/>
  <c r="B2505" i="6"/>
  <c r="E2505" i="6"/>
  <c r="F2505" i="6"/>
  <c r="B2506" i="6"/>
  <c r="F2506" i="6"/>
  <c r="B2507" i="6"/>
  <c r="C2507" i="6"/>
  <c r="D2507" i="6"/>
  <c r="A2507" i="6" s="1"/>
  <c r="E2507" i="6"/>
  <c r="F2507" i="6"/>
  <c r="B2508" i="6"/>
  <c r="D2508" i="6"/>
  <c r="A2508" i="6" s="1"/>
  <c r="E2508" i="6"/>
  <c r="B2509" i="6"/>
  <c r="C2509" i="6"/>
  <c r="B2510" i="6"/>
  <c r="C2510" i="6"/>
  <c r="D2510" i="6"/>
  <c r="A2510" i="6" s="1"/>
  <c r="E2510" i="6"/>
  <c r="F2510" i="6"/>
  <c r="B2511" i="6"/>
  <c r="C2511" i="6"/>
  <c r="D2511" i="6"/>
  <c r="A2511" i="6" s="1"/>
  <c r="E2511" i="6"/>
  <c r="F2511" i="6"/>
  <c r="B2512" i="6"/>
  <c r="B2513" i="6"/>
  <c r="E2513" i="6"/>
  <c r="F2513" i="6"/>
  <c r="B2514" i="6"/>
  <c r="F2514" i="6"/>
  <c r="B2515" i="6"/>
  <c r="C2515" i="6"/>
  <c r="D2515" i="6"/>
  <c r="A2515" i="6" s="1"/>
  <c r="F2515" i="6"/>
  <c r="B2516" i="6"/>
  <c r="D2516" i="6"/>
  <c r="A2516" i="6" s="1"/>
  <c r="E2516" i="6"/>
  <c r="B2517" i="6"/>
  <c r="C2517" i="6"/>
  <c r="B2518" i="6"/>
  <c r="C2518" i="6"/>
  <c r="D2518" i="6"/>
  <c r="A2518" i="6" s="1"/>
  <c r="E2518" i="6"/>
  <c r="F2518" i="6"/>
  <c r="B2519" i="6"/>
  <c r="D2519" i="6"/>
  <c r="A2519" i="6" s="1"/>
  <c r="E2519" i="6"/>
  <c r="F2519" i="6"/>
  <c r="B2520" i="6"/>
  <c r="C2520" i="6"/>
  <c r="B2521" i="6"/>
  <c r="E2521" i="6"/>
  <c r="F2521" i="6"/>
  <c r="B2522" i="6"/>
  <c r="F2522" i="6"/>
  <c r="B2523" i="6"/>
  <c r="C2523" i="6"/>
  <c r="D2523" i="6"/>
  <c r="A2523" i="6" s="1"/>
  <c r="F2523" i="6"/>
  <c r="B2524" i="6"/>
  <c r="D2524" i="6"/>
  <c r="A2524" i="6" s="1"/>
  <c r="E2524" i="6"/>
  <c r="B2525" i="6"/>
  <c r="C2525" i="6"/>
  <c r="B2526" i="6"/>
  <c r="C2526" i="6"/>
  <c r="D2526" i="6"/>
  <c r="A2526" i="6" s="1"/>
  <c r="E2526" i="6"/>
  <c r="F2526" i="6"/>
  <c r="B2527" i="6"/>
  <c r="D2527" i="6"/>
  <c r="A2527" i="6" s="1"/>
  <c r="E2527" i="6"/>
  <c r="F2527" i="6"/>
  <c r="B2528" i="6"/>
  <c r="B2529" i="6"/>
  <c r="E2529" i="6"/>
  <c r="F2529" i="6"/>
  <c r="B2530" i="6"/>
  <c r="F2530" i="6"/>
  <c r="B2531" i="6"/>
  <c r="C2531" i="6"/>
  <c r="D2531" i="6"/>
  <c r="A2531" i="6" s="1"/>
  <c r="F2531" i="6"/>
  <c r="B2532" i="6"/>
  <c r="D2532" i="6"/>
  <c r="A2532" i="6" s="1"/>
  <c r="E2532" i="6"/>
  <c r="F2532" i="6"/>
  <c r="B2533" i="6"/>
  <c r="C2533" i="6"/>
  <c r="D2533" i="6"/>
  <c r="A2533" i="6" s="1"/>
  <c r="B2534" i="6"/>
  <c r="C2534" i="6"/>
  <c r="D2534" i="6"/>
  <c r="A2534" i="6" s="1"/>
  <c r="E2534" i="6"/>
  <c r="F2534" i="6"/>
  <c r="B2535" i="6"/>
  <c r="D2535" i="6"/>
  <c r="A2535" i="6" s="1"/>
  <c r="E2535" i="6"/>
  <c r="F2535" i="6"/>
  <c r="B2536" i="6"/>
  <c r="D2536" i="6"/>
  <c r="A2536" i="6" s="1"/>
  <c r="B2537" i="6"/>
  <c r="E2537" i="6"/>
  <c r="F2537" i="6"/>
  <c r="B2538" i="6"/>
  <c r="F2538" i="6"/>
  <c r="B2539" i="6"/>
  <c r="C2539" i="6"/>
  <c r="D2539" i="6"/>
  <c r="A2539" i="6" s="1"/>
  <c r="F2539" i="6"/>
  <c r="B2540" i="6"/>
  <c r="D2540" i="6"/>
  <c r="A2540" i="6" s="1"/>
  <c r="E2540" i="6"/>
  <c r="B2541" i="6"/>
  <c r="C2541" i="6"/>
  <c r="B2542" i="6"/>
  <c r="C2542" i="6"/>
  <c r="D2542" i="6"/>
  <c r="A2542" i="6" s="1"/>
  <c r="E2542" i="6"/>
  <c r="F2542" i="6"/>
  <c r="B2543" i="6"/>
  <c r="D2543" i="6"/>
  <c r="A2543" i="6" s="1"/>
  <c r="E2543" i="6"/>
  <c r="F2543" i="6"/>
  <c r="B2544" i="6"/>
  <c r="C2544" i="6"/>
  <c r="E2544" i="6"/>
  <c r="B2545" i="6"/>
  <c r="E2545" i="6"/>
  <c r="F2545" i="6"/>
  <c r="B2546" i="6"/>
  <c r="F2546" i="6"/>
  <c r="B2547" i="6"/>
  <c r="C2547" i="6"/>
  <c r="D2547" i="6"/>
  <c r="A2547" i="6" s="1"/>
  <c r="F2547" i="6"/>
  <c r="B2548" i="6"/>
  <c r="D2548" i="6"/>
  <c r="A2548" i="6" s="1"/>
  <c r="E2548" i="6"/>
  <c r="B2549" i="6"/>
  <c r="C2549" i="6"/>
  <c r="B2550" i="6"/>
  <c r="C2550" i="6"/>
  <c r="D2550" i="6"/>
  <c r="A2550" i="6" s="1"/>
  <c r="E2550" i="6"/>
  <c r="F2550" i="6"/>
  <c r="B2551" i="6"/>
  <c r="D2551" i="6"/>
  <c r="A2551" i="6" s="1"/>
  <c r="E2551" i="6"/>
  <c r="F2551" i="6"/>
  <c r="B2552" i="6"/>
  <c r="D2552" i="6"/>
  <c r="A2552" i="6" s="1"/>
  <c r="E2552" i="6"/>
  <c r="B2553" i="6"/>
  <c r="E2553" i="6"/>
  <c r="F2553" i="6"/>
  <c r="B2554" i="6"/>
  <c r="F2554" i="6"/>
  <c r="B2555" i="6"/>
  <c r="C2555" i="6"/>
  <c r="D2555" i="6"/>
  <c r="A2555" i="6" s="1"/>
  <c r="E2555" i="6"/>
  <c r="F2555" i="6"/>
  <c r="B2556" i="6"/>
  <c r="D2556" i="6"/>
  <c r="A2556" i="6" s="1"/>
  <c r="E2556" i="6"/>
  <c r="B2557" i="6"/>
  <c r="C2557" i="6"/>
  <c r="B2558" i="6"/>
  <c r="C2558" i="6"/>
  <c r="D2558" i="6"/>
  <c r="A2558" i="6" s="1"/>
  <c r="E2558" i="6"/>
  <c r="F2558" i="6"/>
  <c r="B2559" i="6"/>
  <c r="D2559" i="6"/>
  <c r="A2559" i="6" s="1"/>
  <c r="E2559" i="6"/>
  <c r="F2559" i="6"/>
  <c r="B2560" i="6"/>
  <c r="C2560" i="6"/>
  <c r="B2561" i="6"/>
  <c r="E2561" i="6"/>
  <c r="F2561" i="6"/>
  <c r="B2562" i="6"/>
  <c r="F2562" i="6"/>
  <c r="B2563" i="6"/>
  <c r="C2563" i="6"/>
  <c r="D2563" i="6"/>
  <c r="A2563" i="6" s="1"/>
  <c r="F2563" i="6"/>
  <c r="B2564" i="6"/>
  <c r="D2564" i="6"/>
  <c r="A2564" i="6" s="1"/>
  <c r="E2564" i="6"/>
  <c r="B2565" i="6"/>
  <c r="C2565" i="6"/>
  <c r="B2566" i="6"/>
  <c r="C2566" i="6"/>
  <c r="D2566" i="6"/>
  <c r="A2566" i="6" s="1"/>
  <c r="E2566" i="6"/>
  <c r="F2566" i="6"/>
  <c r="B2567" i="6"/>
  <c r="D2567" i="6"/>
  <c r="A2567" i="6" s="1"/>
  <c r="E2567" i="6"/>
  <c r="F2567" i="6"/>
  <c r="B2568" i="6"/>
  <c r="C2568" i="6"/>
  <c r="B2569" i="6"/>
  <c r="E2569" i="6"/>
  <c r="F2569" i="6"/>
  <c r="B2570" i="6"/>
  <c r="F2570" i="6"/>
  <c r="B2571" i="6"/>
  <c r="C2571" i="6"/>
  <c r="D2571" i="6"/>
  <c r="A2571" i="6" s="1"/>
  <c r="F2571" i="6"/>
  <c r="B2572" i="6"/>
  <c r="D2572" i="6"/>
  <c r="A2572" i="6" s="1"/>
  <c r="E2572" i="6"/>
  <c r="B2573" i="6"/>
  <c r="C2573" i="6"/>
  <c r="B2574" i="6"/>
  <c r="C2574" i="6"/>
  <c r="D2574" i="6"/>
  <c r="A2574" i="6" s="1"/>
  <c r="E2574" i="6"/>
  <c r="F2574" i="6"/>
  <c r="B2575" i="6"/>
  <c r="D2575" i="6"/>
  <c r="A2575" i="6" s="1"/>
  <c r="E2575" i="6"/>
  <c r="F2575" i="6"/>
  <c r="B2576" i="6"/>
  <c r="D2576" i="6"/>
  <c r="A2576" i="6" s="1"/>
  <c r="B2577" i="6"/>
  <c r="E2577" i="6"/>
  <c r="F2577" i="6"/>
  <c r="B2578" i="6"/>
  <c r="F2578" i="6"/>
  <c r="B2579" i="6"/>
  <c r="C2579" i="6"/>
  <c r="D2579" i="6"/>
  <c r="A2579" i="6" s="1"/>
  <c r="E2579" i="6"/>
  <c r="F2579" i="6"/>
  <c r="B2580" i="6"/>
  <c r="D2580" i="6"/>
  <c r="A2580" i="6" s="1"/>
  <c r="E2580" i="6"/>
  <c r="F2580" i="6"/>
  <c r="B2581" i="6"/>
  <c r="C2581" i="6"/>
  <c r="B2582" i="6"/>
  <c r="C2582" i="6"/>
  <c r="D2582" i="6"/>
  <c r="A2582" i="6" s="1"/>
  <c r="E2582" i="6"/>
  <c r="F2582" i="6"/>
  <c r="B2583" i="6"/>
  <c r="D2583" i="6"/>
  <c r="A2583" i="6" s="1"/>
  <c r="E2583" i="6"/>
  <c r="F2583" i="6"/>
  <c r="B2584" i="6"/>
  <c r="C2584" i="6"/>
  <c r="B2585" i="6"/>
  <c r="E2585" i="6"/>
  <c r="F2585" i="6"/>
  <c r="B2586" i="6"/>
  <c r="F2586" i="6"/>
  <c r="B2587" i="6"/>
  <c r="C2587" i="6"/>
  <c r="D2587" i="6"/>
  <c r="A2587" i="6" s="1"/>
  <c r="F2587" i="6"/>
  <c r="B2588" i="6"/>
  <c r="D2588" i="6"/>
  <c r="A2588" i="6" s="1"/>
  <c r="E2588" i="6"/>
  <c r="B2589" i="6"/>
  <c r="C2589" i="6"/>
  <c r="B2590" i="6"/>
  <c r="C2590" i="6"/>
  <c r="D2590" i="6"/>
  <c r="A2590" i="6" s="1"/>
  <c r="E2590" i="6"/>
  <c r="F2590" i="6"/>
  <c r="B2591" i="6"/>
  <c r="D2591" i="6"/>
  <c r="A2591" i="6" s="1"/>
  <c r="E2591" i="6"/>
  <c r="F2591" i="6"/>
  <c r="B2592" i="6"/>
  <c r="E2592" i="6"/>
  <c r="B2593" i="6"/>
  <c r="E2593" i="6"/>
  <c r="F2593" i="6"/>
  <c r="B2594" i="6"/>
  <c r="F2594" i="6"/>
  <c r="B2595" i="6"/>
  <c r="C2595" i="6"/>
  <c r="D2595" i="6"/>
  <c r="A2595" i="6" s="1"/>
  <c r="F2595" i="6"/>
  <c r="B2596" i="6"/>
  <c r="D2596" i="6"/>
  <c r="A2596" i="6" s="1"/>
  <c r="E2596" i="6"/>
  <c r="F2596" i="6"/>
  <c r="B2597" i="6"/>
  <c r="C2597" i="6"/>
  <c r="B2598" i="6"/>
  <c r="C2598" i="6"/>
  <c r="D2598" i="6"/>
  <c r="A2598" i="6" s="1"/>
  <c r="E2598" i="6"/>
  <c r="F2598" i="6"/>
  <c r="B2599" i="6"/>
  <c r="D2599" i="6"/>
  <c r="A2599" i="6" s="1"/>
  <c r="E2599" i="6"/>
  <c r="F2599" i="6"/>
  <c r="B2600" i="6"/>
  <c r="B2601" i="6"/>
  <c r="E2601" i="6"/>
  <c r="F2601" i="6"/>
  <c r="B2602" i="6"/>
  <c r="F2602" i="6"/>
  <c r="B2603" i="6"/>
  <c r="C2603" i="6"/>
  <c r="D2603" i="6"/>
  <c r="A2603" i="6" s="1"/>
  <c r="E2603" i="6"/>
  <c r="F2603" i="6"/>
  <c r="B2604" i="6"/>
  <c r="D2604" i="6"/>
  <c r="A2604" i="6" s="1"/>
  <c r="E2604" i="6"/>
  <c r="B2605" i="6"/>
  <c r="C2605" i="6"/>
  <c r="B2606" i="6"/>
  <c r="C2606" i="6"/>
  <c r="D2606" i="6"/>
  <c r="A2606" i="6" s="1"/>
  <c r="E2606" i="6"/>
  <c r="F2606" i="6"/>
  <c r="B2607" i="6"/>
  <c r="D2607" i="6"/>
  <c r="A2607" i="6" s="1"/>
  <c r="E2607" i="6"/>
  <c r="F2607" i="6"/>
  <c r="B2608" i="6"/>
  <c r="B2609" i="6"/>
  <c r="E2609" i="6"/>
  <c r="F2609" i="6"/>
  <c r="B2610" i="6"/>
  <c r="F2610" i="6"/>
  <c r="B2611" i="6"/>
  <c r="C2611" i="6"/>
  <c r="D2611" i="6"/>
  <c r="A2611" i="6" s="1"/>
  <c r="F2611" i="6"/>
  <c r="B2612" i="6"/>
  <c r="D2612" i="6"/>
  <c r="A2612" i="6" s="1"/>
  <c r="E2612" i="6"/>
  <c r="B2613" i="6"/>
  <c r="C2613" i="6"/>
  <c r="B2614" i="6"/>
  <c r="C2614" i="6"/>
  <c r="D2614" i="6"/>
  <c r="A2614" i="6" s="1"/>
  <c r="E2614" i="6"/>
  <c r="F2614" i="6"/>
  <c r="B2615" i="6"/>
  <c r="D2615" i="6"/>
  <c r="A2615" i="6" s="1"/>
  <c r="E2615" i="6"/>
  <c r="F2615" i="6"/>
  <c r="B2616" i="6"/>
  <c r="C2616" i="6"/>
  <c r="B2617" i="6"/>
  <c r="E2617" i="6"/>
  <c r="F2617" i="6"/>
  <c r="B2618" i="6"/>
  <c r="F2618" i="6"/>
  <c r="B2619" i="6"/>
  <c r="C2619" i="6"/>
  <c r="D2619" i="6"/>
  <c r="A2619" i="6" s="1"/>
  <c r="F2619" i="6"/>
  <c r="B2620" i="6"/>
  <c r="D2620" i="6"/>
  <c r="A2620" i="6" s="1"/>
  <c r="E2620" i="6"/>
  <c r="B2621" i="6"/>
  <c r="C2621" i="6"/>
  <c r="B2622" i="6"/>
  <c r="C2622" i="6"/>
  <c r="D2622" i="6"/>
  <c r="A2622" i="6" s="1"/>
  <c r="E2622" i="6"/>
  <c r="F2622" i="6"/>
  <c r="B2623" i="6"/>
  <c r="D2623" i="6"/>
  <c r="A2623" i="6" s="1"/>
  <c r="E2623" i="6"/>
  <c r="F2623" i="6"/>
  <c r="B2624" i="6"/>
  <c r="B2625" i="6"/>
  <c r="D2625" i="6"/>
  <c r="A2625" i="6" s="1"/>
  <c r="E2625" i="6"/>
  <c r="F2625" i="6"/>
  <c r="B2626" i="6"/>
  <c r="F2626" i="6"/>
  <c r="B2627" i="6"/>
  <c r="C2627" i="6"/>
  <c r="D2627" i="6"/>
  <c r="A2627" i="6" s="1"/>
  <c r="E2627" i="6"/>
  <c r="F2627" i="6"/>
  <c r="B2628" i="6"/>
  <c r="D2628" i="6"/>
  <c r="A2628" i="6" s="1"/>
  <c r="E2628" i="6"/>
  <c r="B2629" i="6"/>
  <c r="C2629" i="6"/>
  <c r="B2630" i="6"/>
  <c r="C2630" i="6"/>
  <c r="D2630" i="6"/>
  <c r="A2630" i="6" s="1"/>
  <c r="E2630" i="6"/>
  <c r="F2630" i="6"/>
  <c r="B2631" i="6"/>
  <c r="D2631" i="6"/>
  <c r="A2631" i="6" s="1"/>
  <c r="E2631" i="6"/>
  <c r="F2631" i="6"/>
  <c r="B2632" i="6"/>
  <c r="B2633" i="6"/>
  <c r="E2633" i="6"/>
  <c r="F2633" i="6"/>
  <c r="B2634" i="6"/>
  <c r="F2634" i="6"/>
  <c r="B2635" i="6"/>
  <c r="C2635" i="6"/>
  <c r="D2635" i="6"/>
  <c r="A2635" i="6" s="1"/>
  <c r="E2635" i="6"/>
  <c r="F2635" i="6"/>
  <c r="B2636" i="6"/>
  <c r="D2636" i="6"/>
  <c r="A2636" i="6" s="1"/>
  <c r="E2636" i="6"/>
  <c r="F2636" i="6"/>
  <c r="B2637" i="6"/>
  <c r="C2637" i="6"/>
  <c r="B2638" i="6"/>
  <c r="C2638" i="6"/>
  <c r="D2638" i="6"/>
  <c r="A2638" i="6" s="1"/>
  <c r="E2638" i="6"/>
  <c r="F2638" i="6"/>
  <c r="B2639" i="6"/>
  <c r="D2639" i="6"/>
  <c r="A2639" i="6" s="1"/>
  <c r="E2639" i="6"/>
  <c r="F2639" i="6"/>
  <c r="B2640" i="6"/>
  <c r="C2640" i="6"/>
  <c r="B2641" i="6"/>
  <c r="E2641" i="6"/>
  <c r="F2641" i="6"/>
  <c r="B2642" i="6"/>
  <c r="F2642" i="6"/>
  <c r="B2643" i="6"/>
  <c r="C2643" i="6"/>
  <c r="D2643" i="6"/>
  <c r="A2643" i="6" s="1"/>
  <c r="E2643" i="6"/>
  <c r="F2643" i="6"/>
  <c r="B2644" i="6"/>
  <c r="D2644" i="6"/>
  <c r="A2644" i="6" s="1"/>
  <c r="E2644" i="6"/>
  <c r="B2645" i="6"/>
  <c r="C2645" i="6"/>
  <c r="B2646" i="6"/>
  <c r="C2646" i="6"/>
  <c r="D2646" i="6"/>
  <c r="A2646" i="6" s="1"/>
  <c r="E2646" i="6"/>
  <c r="F2646" i="6"/>
  <c r="B2647" i="6"/>
  <c r="D2647" i="6"/>
  <c r="A2647" i="6" s="1"/>
  <c r="E2647" i="6"/>
  <c r="F2647" i="6"/>
  <c r="B2648" i="6"/>
  <c r="C2648" i="6"/>
  <c r="B2649" i="6"/>
  <c r="D2649" i="6"/>
  <c r="A2649" i="6" s="1"/>
  <c r="E2649" i="6"/>
  <c r="F2649" i="6"/>
  <c r="B2650" i="6"/>
  <c r="F2650" i="6"/>
  <c r="B2651" i="6"/>
  <c r="C2651" i="6"/>
  <c r="D2651" i="6"/>
  <c r="A2651" i="6" s="1"/>
  <c r="F2651" i="6"/>
  <c r="B2652" i="6"/>
  <c r="D2652" i="6"/>
  <c r="A2652" i="6" s="1"/>
  <c r="E2652" i="6"/>
  <c r="F2652" i="6"/>
  <c r="B2653" i="6"/>
  <c r="C2653" i="6"/>
  <c r="B2654" i="6"/>
  <c r="C2654" i="6"/>
  <c r="D2654" i="6"/>
  <c r="A2654" i="6" s="1"/>
  <c r="E2654" i="6"/>
  <c r="F2654" i="6"/>
  <c r="B2655" i="6"/>
  <c r="D2655" i="6"/>
  <c r="A2655" i="6" s="1"/>
  <c r="E2655" i="6"/>
  <c r="F2655" i="6"/>
  <c r="B2656" i="6"/>
  <c r="C2656" i="6"/>
  <c r="B2657" i="6"/>
  <c r="E2657" i="6"/>
  <c r="F2657" i="6"/>
  <c r="B2658" i="6"/>
  <c r="F2658" i="6"/>
  <c r="B2659" i="6"/>
  <c r="C2659" i="6"/>
  <c r="D2659" i="6"/>
  <c r="A2659" i="6" s="1"/>
  <c r="F2659" i="6"/>
  <c r="B2660" i="6"/>
  <c r="D2660" i="6"/>
  <c r="A2660" i="6" s="1"/>
  <c r="E2660" i="6"/>
  <c r="F2660" i="6"/>
  <c r="B2661" i="6"/>
  <c r="C2661" i="6"/>
  <c r="B2662" i="6"/>
  <c r="C2662" i="6"/>
  <c r="D2662" i="6"/>
  <c r="A2662" i="6" s="1"/>
  <c r="E2662" i="6"/>
  <c r="F2662" i="6"/>
  <c r="B2663" i="6"/>
  <c r="D2663" i="6"/>
  <c r="A2663" i="6" s="1"/>
  <c r="E2663" i="6"/>
  <c r="F2663" i="6"/>
  <c r="B2664" i="6"/>
  <c r="C2664" i="6"/>
  <c r="B2665" i="6"/>
  <c r="E2665" i="6"/>
  <c r="F2665" i="6"/>
  <c r="B2666" i="6"/>
  <c r="F2666" i="6"/>
  <c r="B2667" i="6"/>
  <c r="C2667" i="6"/>
  <c r="D2667" i="6"/>
  <c r="A2667" i="6" s="1"/>
  <c r="F2667" i="6"/>
  <c r="B2668" i="6"/>
  <c r="D2668" i="6"/>
  <c r="A2668" i="6" s="1"/>
  <c r="E2668" i="6"/>
  <c r="B2669" i="6"/>
  <c r="C2669" i="6"/>
  <c r="B2670" i="6"/>
  <c r="C2670" i="6"/>
  <c r="D2670" i="6"/>
  <c r="A2670" i="6" s="1"/>
  <c r="E2670" i="6"/>
  <c r="F2670" i="6"/>
  <c r="B2671" i="6"/>
  <c r="D2671" i="6"/>
  <c r="A2671" i="6" s="1"/>
  <c r="E2671" i="6"/>
  <c r="F2671" i="6"/>
  <c r="B2672" i="6"/>
  <c r="C2672" i="6"/>
  <c r="D2672" i="6"/>
  <c r="A2672" i="6" s="1"/>
  <c r="E2672" i="6"/>
  <c r="B2673" i="6"/>
  <c r="E2673" i="6"/>
  <c r="F2673" i="6"/>
  <c r="B2674" i="6"/>
  <c r="F2674" i="6"/>
  <c r="B2675" i="6"/>
  <c r="C2675" i="6"/>
  <c r="D2675" i="6"/>
  <c r="A2675" i="6" s="1"/>
  <c r="F2675" i="6"/>
  <c r="B2676" i="6"/>
  <c r="D2676" i="6"/>
  <c r="A2676" i="6" s="1"/>
  <c r="E2676" i="6"/>
  <c r="B2677" i="6"/>
  <c r="C2677" i="6"/>
  <c r="B2678" i="6"/>
  <c r="C2678" i="6"/>
  <c r="D2678" i="6"/>
  <c r="A2678" i="6" s="1"/>
  <c r="E2678" i="6"/>
  <c r="F2678" i="6"/>
  <c r="B2679" i="6"/>
  <c r="D2679" i="6"/>
  <c r="A2679" i="6" s="1"/>
  <c r="E2679" i="6"/>
  <c r="F2679" i="6"/>
  <c r="B2680" i="6"/>
  <c r="C2680" i="6"/>
  <c r="E2680" i="6"/>
  <c r="B2681" i="6"/>
  <c r="E2681" i="6"/>
  <c r="F2681" i="6"/>
  <c r="B2682" i="6"/>
  <c r="F2682" i="6"/>
  <c r="B2683" i="6"/>
  <c r="C2683" i="6"/>
  <c r="D2683" i="6"/>
  <c r="A2683" i="6" s="1"/>
  <c r="E2683" i="6"/>
  <c r="F2683" i="6"/>
  <c r="B2684" i="6"/>
  <c r="D2684" i="6"/>
  <c r="A2684" i="6" s="1"/>
  <c r="E2684" i="6"/>
  <c r="B2685" i="6"/>
  <c r="C2685" i="6"/>
  <c r="B2686" i="6"/>
  <c r="C2686" i="6"/>
  <c r="D2686" i="6"/>
  <c r="A2686" i="6" s="1"/>
  <c r="E2686" i="6"/>
  <c r="F2686" i="6"/>
  <c r="B2687" i="6"/>
  <c r="D2687" i="6"/>
  <c r="A2687" i="6" s="1"/>
  <c r="E2687" i="6"/>
  <c r="F2687" i="6"/>
  <c r="B2688" i="6"/>
  <c r="C2688" i="6"/>
  <c r="B2689" i="6"/>
  <c r="E2689" i="6"/>
  <c r="F2689" i="6"/>
  <c r="B2690" i="6"/>
  <c r="F2690" i="6"/>
  <c r="B2691" i="6"/>
  <c r="C2691" i="6"/>
  <c r="D2691" i="6"/>
  <c r="A2691" i="6" s="1"/>
  <c r="E2691" i="6"/>
  <c r="F2691" i="6"/>
  <c r="B2692" i="6"/>
  <c r="D2692" i="6"/>
  <c r="A2692" i="6" s="1"/>
  <c r="E2692" i="6"/>
  <c r="B2693" i="6"/>
  <c r="C2693" i="6"/>
  <c r="B2694" i="6"/>
  <c r="C2694" i="6"/>
  <c r="D2694" i="6"/>
  <c r="A2694" i="6" s="1"/>
  <c r="E2694" i="6"/>
  <c r="F2694" i="6"/>
  <c r="B2695" i="6"/>
  <c r="D2695" i="6"/>
  <c r="A2695" i="6" s="1"/>
  <c r="E2695" i="6"/>
  <c r="F2695" i="6"/>
  <c r="B2696" i="6"/>
  <c r="C2696" i="6"/>
  <c r="B2697" i="6"/>
  <c r="E2697" i="6"/>
  <c r="F2697" i="6"/>
  <c r="B2698" i="6"/>
  <c r="F2698" i="6"/>
  <c r="B2699" i="6"/>
  <c r="C2699" i="6"/>
  <c r="D2699" i="6"/>
  <c r="A2699" i="6" s="1"/>
  <c r="F2699" i="6"/>
  <c r="B2700" i="6"/>
  <c r="D2700" i="6"/>
  <c r="A2700" i="6" s="1"/>
  <c r="E2700" i="6"/>
  <c r="B2701" i="6"/>
  <c r="C2701" i="6"/>
  <c r="B2702" i="6"/>
  <c r="C2702" i="6"/>
  <c r="D2702" i="6"/>
  <c r="A2702" i="6" s="1"/>
  <c r="E2702" i="6"/>
  <c r="F2702" i="6"/>
  <c r="B2703" i="6"/>
  <c r="D2703" i="6"/>
  <c r="A2703" i="6" s="1"/>
  <c r="E2703" i="6"/>
  <c r="F2703" i="6"/>
  <c r="B2704" i="6"/>
  <c r="C2704" i="6"/>
  <c r="B2705" i="6"/>
  <c r="E2705" i="6"/>
  <c r="F2705" i="6"/>
  <c r="B2706" i="6"/>
  <c r="F2706" i="6"/>
  <c r="B2707" i="6"/>
  <c r="C2707" i="6"/>
  <c r="D2707" i="6"/>
  <c r="A2707" i="6" s="1"/>
  <c r="F2707" i="6"/>
  <c r="B2708" i="6"/>
  <c r="D2708" i="6"/>
  <c r="A2708" i="6" s="1"/>
  <c r="E2708" i="6"/>
  <c r="B2709" i="6"/>
  <c r="C2709" i="6"/>
  <c r="B2710" i="6"/>
  <c r="C2710" i="6"/>
  <c r="D2710" i="6"/>
  <c r="A2710" i="6" s="1"/>
  <c r="E2710" i="6"/>
  <c r="F2710" i="6"/>
  <c r="B2711" i="6"/>
  <c r="D2711" i="6"/>
  <c r="A2711" i="6" s="1"/>
  <c r="E2711" i="6"/>
  <c r="F2711" i="6"/>
  <c r="B2712" i="6"/>
  <c r="C2712" i="6"/>
  <c r="B2713" i="6"/>
  <c r="E2713" i="6"/>
  <c r="F2713" i="6"/>
  <c r="B2714" i="6"/>
  <c r="F2714" i="6"/>
  <c r="B2715" i="6"/>
  <c r="C2715" i="6"/>
  <c r="D2715" i="6"/>
  <c r="A2715" i="6" s="1"/>
  <c r="F2715" i="6"/>
  <c r="B2716" i="6"/>
  <c r="D2716" i="6"/>
  <c r="A2716" i="6" s="1"/>
  <c r="E2716" i="6"/>
  <c r="F2716" i="6"/>
  <c r="B2717" i="6"/>
  <c r="C2717" i="6"/>
  <c r="B2718" i="6"/>
  <c r="C2718" i="6"/>
  <c r="D2718" i="6"/>
  <c r="A2718" i="6" s="1"/>
  <c r="E2718" i="6"/>
  <c r="F2718" i="6"/>
  <c r="B2719" i="6"/>
  <c r="D2719" i="6"/>
  <c r="A2719" i="6" s="1"/>
  <c r="E2719" i="6"/>
  <c r="F2719" i="6"/>
  <c r="B2720" i="6"/>
  <c r="C2720" i="6"/>
  <c r="B2721" i="6"/>
  <c r="E2721" i="6"/>
  <c r="F2721" i="6"/>
  <c r="B2722" i="6"/>
  <c r="F2722" i="6"/>
  <c r="B2723" i="6"/>
  <c r="C2723" i="6"/>
  <c r="D2723" i="6"/>
  <c r="A2723" i="6" s="1"/>
  <c r="E2723" i="6"/>
  <c r="F2723" i="6"/>
  <c r="B2724" i="6"/>
  <c r="D2724" i="6"/>
  <c r="A2724" i="6" s="1"/>
  <c r="E2724" i="6"/>
  <c r="F2724" i="6"/>
  <c r="B2725" i="6"/>
  <c r="C2725" i="6"/>
  <c r="B2726" i="6"/>
  <c r="C2726" i="6"/>
  <c r="D2726" i="6"/>
  <c r="A2726" i="6" s="1"/>
  <c r="E2726" i="6"/>
  <c r="F2726" i="6"/>
  <c r="B2727" i="6"/>
  <c r="D2727" i="6"/>
  <c r="A2727" i="6" s="1"/>
  <c r="E2727" i="6"/>
  <c r="F2727" i="6"/>
  <c r="B2728" i="6"/>
  <c r="C2728" i="6"/>
  <c r="B2729" i="6"/>
  <c r="E2729" i="6"/>
  <c r="F2729" i="6"/>
  <c r="B2730" i="6"/>
  <c r="F2730" i="6"/>
  <c r="B2731" i="6"/>
  <c r="C2731" i="6"/>
  <c r="D2731" i="6"/>
  <c r="A2731" i="6" s="1"/>
  <c r="E2731" i="6"/>
  <c r="F2731" i="6"/>
  <c r="B2732" i="6"/>
  <c r="D2732" i="6"/>
  <c r="A2732" i="6" s="1"/>
  <c r="E2732" i="6"/>
  <c r="B2733" i="6"/>
  <c r="C2733" i="6"/>
  <c r="D2733" i="6"/>
  <c r="A2733" i="6" s="1"/>
  <c r="B2734" i="6"/>
  <c r="C2734" i="6"/>
  <c r="D2734" i="6"/>
  <c r="A2734" i="6" s="1"/>
  <c r="E2734" i="6"/>
  <c r="F2734" i="6"/>
  <c r="B2735" i="6"/>
  <c r="D2735" i="6"/>
  <c r="A2735" i="6" s="1"/>
  <c r="E2735" i="6"/>
  <c r="F2735" i="6"/>
  <c r="B2736" i="6"/>
  <c r="C2736" i="6"/>
  <c r="B2737" i="6"/>
  <c r="E2737" i="6"/>
  <c r="F2737" i="6"/>
  <c r="B2738" i="6"/>
  <c r="F2738" i="6"/>
  <c r="B2739" i="6"/>
  <c r="C2739" i="6"/>
  <c r="D2739" i="6"/>
  <c r="A2739" i="6" s="1"/>
  <c r="F2739" i="6"/>
  <c r="B2740" i="6"/>
  <c r="D2740" i="6"/>
  <c r="A2740" i="6" s="1"/>
  <c r="E2740" i="6"/>
  <c r="B2741" i="6"/>
  <c r="C2741" i="6"/>
  <c r="B2742" i="6"/>
  <c r="C2742" i="6"/>
  <c r="D2742" i="6"/>
  <c r="A2742" i="6" s="1"/>
  <c r="E2742" i="6"/>
  <c r="F2742" i="6"/>
  <c r="B2743" i="6"/>
  <c r="D2743" i="6"/>
  <c r="A2743" i="6" s="1"/>
  <c r="E2743" i="6"/>
  <c r="F2743" i="6"/>
  <c r="B2744" i="6"/>
  <c r="C2744" i="6"/>
  <c r="B2745" i="6"/>
  <c r="E2745" i="6"/>
  <c r="F2745" i="6"/>
  <c r="B2746" i="6"/>
  <c r="C2746" i="6"/>
  <c r="F2746" i="6"/>
  <c r="B2747" i="6"/>
  <c r="C2747" i="6"/>
  <c r="D2747" i="6"/>
  <c r="A2747" i="6" s="1"/>
  <c r="E2747" i="6"/>
  <c r="F2747" i="6"/>
  <c r="B2748" i="6"/>
  <c r="D2748" i="6"/>
  <c r="A2748" i="6" s="1"/>
  <c r="E2748" i="6"/>
  <c r="B2749" i="6"/>
  <c r="C2749" i="6"/>
  <c r="B2750" i="6"/>
  <c r="C2750" i="6"/>
  <c r="D2750" i="6"/>
  <c r="A2750" i="6" s="1"/>
  <c r="E2750" i="6"/>
  <c r="F2750" i="6"/>
  <c r="B2751" i="6"/>
  <c r="D2751" i="6"/>
  <c r="A2751" i="6" s="1"/>
  <c r="E2751" i="6"/>
  <c r="F2751" i="6"/>
  <c r="B2752" i="6"/>
  <c r="C2752" i="6"/>
  <c r="B2753" i="6"/>
  <c r="E2753" i="6"/>
  <c r="F2753" i="6"/>
  <c r="B2754" i="6"/>
  <c r="F2754" i="6"/>
  <c r="B2755" i="6"/>
  <c r="C2755" i="6"/>
  <c r="D2755" i="6"/>
  <c r="A2755" i="6" s="1"/>
  <c r="F2755" i="6"/>
  <c r="B2756" i="6"/>
  <c r="D2756" i="6"/>
  <c r="A2756" i="6" s="1"/>
  <c r="E2756" i="6"/>
  <c r="B2757" i="6"/>
  <c r="C2757" i="6"/>
  <c r="B2758" i="6"/>
  <c r="C2758" i="6"/>
  <c r="D2758" i="6"/>
  <c r="A2758" i="6" s="1"/>
  <c r="E2758" i="6"/>
  <c r="F2758" i="6"/>
  <c r="B2759" i="6"/>
  <c r="D2759" i="6"/>
  <c r="A2759" i="6" s="1"/>
  <c r="E2759" i="6"/>
  <c r="F2759" i="6"/>
  <c r="B2760" i="6"/>
  <c r="C2760" i="6"/>
  <c r="E2760" i="6"/>
  <c r="B2761" i="6"/>
  <c r="D2761" i="6"/>
  <c r="A2761" i="6" s="1"/>
  <c r="E2761" i="6"/>
  <c r="F2761" i="6"/>
  <c r="B2762" i="6"/>
  <c r="F2762" i="6"/>
  <c r="B2763" i="6"/>
  <c r="C2763" i="6"/>
  <c r="D2763" i="6"/>
  <c r="A2763" i="6" s="1"/>
  <c r="E2763" i="6"/>
  <c r="F2763" i="6"/>
  <c r="B2764" i="6"/>
  <c r="D2764" i="6"/>
  <c r="A2764" i="6" s="1"/>
  <c r="E2764" i="6"/>
  <c r="B2765" i="6"/>
  <c r="C2765" i="6"/>
  <c r="B2766" i="6"/>
  <c r="C2766" i="6"/>
  <c r="D2766" i="6"/>
  <c r="A2766" i="6" s="1"/>
  <c r="E2766" i="6"/>
  <c r="F2766" i="6"/>
  <c r="B2767" i="6"/>
  <c r="C2767" i="6"/>
  <c r="D2767" i="6"/>
  <c r="A2767" i="6" s="1"/>
  <c r="E2767" i="6"/>
  <c r="F2767" i="6"/>
  <c r="B2768" i="6"/>
  <c r="C2768" i="6"/>
  <c r="B2769" i="6"/>
  <c r="E2769" i="6"/>
  <c r="F2769" i="6"/>
  <c r="B2770" i="6"/>
  <c r="F2770" i="6"/>
  <c r="B2771" i="6"/>
  <c r="C2771" i="6"/>
  <c r="D2771" i="6"/>
  <c r="A2771" i="6" s="1"/>
  <c r="E2771" i="6"/>
  <c r="F2771" i="6"/>
  <c r="B2772" i="6"/>
  <c r="D2772" i="6"/>
  <c r="A2772" i="6" s="1"/>
  <c r="E2772" i="6"/>
  <c r="F2772" i="6"/>
  <c r="B2773" i="6"/>
  <c r="C2773" i="6"/>
  <c r="B2774" i="6"/>
  <c r="C2774" i="6"/>
  <c r="D2774" i="6"/>
  <c r="A2774" i="6" s="1"/>
  <c r="E2774" i="6"/>
  <c r="F2774" i="6"/>
  <c r="B2775" i="6"/>
  <c r="D2775" i="6"/>
  <c r="A2775" i="6" s="1"/>
  <c r="E2775" i="6"/>
  <c r="F2775" i="6"/>
  <c r="B2776" i="6"/>
  <c r="C2776" i="6"/>
  <c r="D2776" i="6"/>
  <c r="A2776" i="6" s="1"/>
  <c r="E2776" i="6"/>
  <c r="B2777" i="6"/>
  <c r="E2777" i="6"/>
  <c r="F2777" i="6"/>
  <c r="B2778" i="6"/>
  <c r="F2778" i="6"/>
  <c r="B2779" i="6"/>
  <c r="C2779" i="6"/>
  <c r="D2779" i="6"/>
  <c r="A2779" i="6" s="1"/>
  <c r="F2779" i="6"/>
  <c r="B2780" i="6"/>
  <c r="D2780" i="6"/>
  <c r="A2780" i="6" s="1"/>
  <c r="E2780" i="6"/>
  <c r="B2781" i="6"/>
  <c r="C2781" i="6"/>
  <c r="B2782" i="6"/>
  <c r="C2782" i="6"/>
  <c r="D2782" i="6"/>
  <c r="A2782" i="6" s="1"/>
  <c r="E2782" i="6"/>
  <c r="F2782" i="6"/>
  <c r="B2783" i="6"/>
  <c r="D2783" i="6"/>
  <c r="A2783" i="6" s="1"/>
  <c r="E2783" i="6"/>
  <c r="F2783" i="6"/>
  <c r="B2784" i="6"/>
  <c r="C2784" i="6"/>
  <c r="B2785" i="6"/>
  <c r="E2785" i="6"/>
  <c r="F2785" i="6"/>
  <c r="B2786" i="6"/>
  <c r="F2786" i="6"/>
  <c r="B2787" i="6"/>
  <c r="C2787" i="6"/>
  <c r="D2787" i="6"/>
  <c r="A2787" i="6" s="1"/>
  <c r="F2787" i="6"/>
  <c r="B2788" i="6"/>
  <c r="D2788" i="6"/>
  <c r="A2788" i="6" s="1"/>
  <c r="E2788" i="6"/>
  <c r="B2789" i="6"/>
  <c r="C2789" i="6"/>
  <c r="B2790" i="6"/>
  <c r="C2790" i="6"/>
  <c r="D2790" i="6"/>
  <c r="A2790" i="6" s="1"/>
  <c r="E2790" i="6"/>
  <c r="F2790" i="6"/>
  <c r="B2791" i="6"/>
  <c r="D2791" i="6"/>
  <c r="A2791" i="6" s="1"/>
  <c r="E2791" i="6"/>
  <c r="F2791" i="6"/>
  <c r="B2792" i="6"/>
  <c r="C2792" i="6"/>
  <c r="B2793" i="6"/>
  <c r="E2793" i="6"/>
  <c r="F2793" i="6"/>
  <c r="B2794" i="6"/>
  <c r="F2794" i="6"/>
  <c r="B2795" i="6"/>
  <c r="C2795" i="6"/>
  <c r="D2795" i="6"/>
  <c r="A2795" i="6" s="1"/>
  <c r="E2795" i="6"/>
  <c r="F2795" i="6"/>
  <c r="B2796" i="6"/>
  <c r="D2796" i="6"/>
  <c r="A2796" i="6" s="1"/>
  <c r="E2796" i="6"/>
  <c r="B2797" i="6"/>
  <c r="C2797" i="6"/>
  <c r="B2798" i="6"/>
  <c r="C2798" i="6"/>
  <c r="D2798" i="6"/>
  <c r="A2798" i="6" s="1"/>
  <c r="E2798" i="6"/>
  <c r="F2798" i="6"/>
  <c r="B2799" i="6"/>
  <c r="D2799" i="6"/>
  <c r="A2799" i="6" s="1"/>
  <c r="E2799" i="6"/>
  <c r="F2799" i="6"/>
  <c r="B2800" i="6"/>
  <c r="C2800" i="6"/>
  <c r="B2801" i="6"/>
  <c r="E2801" i="6"/>
  <c r="F2801" i="6"/>
  <c r="B2802" i="6"/>
  <c r="F2802" i="6"/>
  <c r="B2803" i="6"/>
  <c r="C2803" i="6"/>
  <c r="D2803" i="6"/>
  <c r="A2803" i="6" s="1"/>
  <c r="E2803" i="6"/>
  <c r="F2803" i="6"/>
  <c r="B2804" i="6"/>
  <c r="D2804" i="6"/>
  <c r="A2804" i="6" s="1"/>
  <c r="E2804" i="6"/>
  <c r="B2805" i="6"/>
  <c r="C2805" i="6"/>
  <c r="B2806" i="6"/>
  <c r="C2806" i="6"/>
  <c r="D2806" i="6"/>
  <c r="A2806" i="6" s="1"/>
  <c r="E2806" i="6"/>
  <c r="F2806" i="6"/>
  <c r="B2807" i="6"/>
  <c r="D2807" i="6"/>
  <c r="A2807" i="6" s="1"/>
  <c r="E2807" i="6"/>
  <c r="F2807" i="6"/>
  <c r="B2808" i="6"/>
  <c r="C2808" i="6"/>
  <c r="B2809" i="6"/>
  <c r="E2809" i="6"/>
  <c r="F2809" i="6"/>
  <c r="B2810" i="6"/>
  <c r="F2810" i="6"/>
  <c r="B2811" i="6"/>
  <c r="C2811" i="6"/>
  <c r="D2811" i="6"/>
  <c r="A2811" i="6" s="1"/>
  <c r="E2811" i="6"/>
  <c r="F2811" i="6"/>
  <c r="B2812" i="6"/>
  <c r="D2812" i="6"/>
  <c r="A2812" i="6" s="1"/>
  <c r="E2812" i="6"/>
  <c r="B2813" i="6"/>
  <c r="C2813" i="6"/>
  <c r="B2814" i="6"/>
  <c r="C2814" i="6"/>
  <c r="D2814" i="6"/>
  <c r="A2814" i="6" s="1"/>
  <c r="E2814" i="6"/>
  <c r="F2814" i="6"/>
  <c r="B2815" i="6"/>
  <c r="D2815" i="6"/>
  <c r="A2815" i="6" s="1"/>
  <c r="E2815" i="6"/>
  <c r="F2815" i="6"/>
  <c r="B2816" i="6"/>
  <c r="C2816" i="6"/>
  <c r="D2816" i="6"/>
  <c r="A2816" i="6" s="1"/>
  <c r="E2816" i="6"/>
  <c r="B2817" i="6"/>
  <c r="E2817" i="6"/>
  <c r="F2817" i="6"/>
  <c r="B2818" i="6"/>
  <c r="E2818" i="6"/>
  <c r="F2818" i="6"/>
  <c r="B2819" i="6"/>
  <c r="C2819" i="6"/>
  <c r="D2819" i="6"/>
  <c r="A2819" i="6" s="1"/>
  <c r="F2819" i="6"/>
  <c r="B2820" i="6"/>
  <c r="D2820" i="6"/>
  <c r="A2820" i="6" s="1"/>
  <c r="E2820" i="6"/>
  <c r="B2821" i="6"/>
  <c r="C2821" i="6"/>
  <c r="B2822" i="6"/>
  <c r="C2822" i="6"/>
  <c r="D2822" i="6"/>
  <c r="A2822" i="6" s="1"/>
  <c r="E2822" i="6"/>
  <c r="F2822" i="6"/>
  <c r="B2823" i="6"/>
  <c r="D2823" i="6"/>
  <c r="A2823" i="6" s="1"/>
  <c r="E2823" i="6"/>
  <c r="F2823" i="6"/>
  <c r="B2824" i="6"/>
  <c r="C2824" i="6"/>
  <c r="B2825" i="6"/>
  <c r="E2825" i="6"/>
  <c r="F2825" i="6"/>
  <c r="B2826" i="6"/>
  <c r="E2826" i="6"/>
  <c r="F2826" i="6"/>
  <c r="B2827" i="6"/>
  <c r="C2827" i="6"/>
  <c r="D2827" i="6"/>
  <c r="A2827" i="6" s="1"/>
  <c r="F2827" i="6"/>
  <c r="B2828" i="6"/>
  <c r="D2828" i="6"/>
  <c r="A2828" i="6" s="1"/>
  <c r="E2828" i="6"/>
  <c r="B2829" i="6"/>
  <c r="C2829" i="6"/>
  <c r="B2830" i="6"/>
  <c r="C2830" i="6"/>
  <c r="D2830" i="6"/>
  <c r="A2830" i="6" s="1"/>
  <c r="E2830" i="6"/>
  <c r="F2830" i="6"/>
  <c r="B2831" i="6"/>
  <c r="D2831" i="6"/>
  <c r="A2831" i="6" s="1"/>
  <c r="E2831" i="6"/>
  <c r="F2831" i="6"/>
  <c r="B2832" i="6"/>
  <c r="C2832" i="6"/>
  <c r="E2832" i="6"/>
  <c r="B2833" i="6"/>
  <c r="E2833" i="6"/>
  <c r="F2833" i="6"/>
  <c r="B2834" i="6"/>
  <c r="F2834" i="6"/>
  <c r="B2835" i="6"/>
  <c r="C2835" i="6"/>
  <c r="D2835" i="6"/>
  <c r="A2835" i="6" s="1"/>
  <c r="F2835" i="6"/>
  <c r="B2836" i="6"/>
  <c r="C2836" i="6"/>
  <c r="D2836" i="6"/>
  <c r="A2836" i="6" s="1"/>
  <c r="E2836" i="6"/>
  <c r="B2837" i="6"/>
  <c r="C2837" i="6"/>
  <c r="B2838" i="6"/>
  <c r="C2838" i="6"/>
  <c r="D2838" i="6"/>
  <c r="A2838" i="6" s="1"/>
  <c r="E2838" i="6"/>
  <c r="F2838" i="6"/>
  <c r="B2839" i="6"/>
  <c r="D2839" i="6"/>
  <c r="A2839" i="6" s="1"/>
  <c r="E2839" i="6"/>
  <c r="F2839" i="6"/>
  <c r="B2840" i="6"/>
  <c r="C2840" i="6"/>
  <c r="B2841" i="6"/>
  <c r="E2841" i="6"/>
  <c r="F2841" i="6"/>
  <c r="B2842" i="6"/>
  <c r="C2842" i="6"/>
  <c r="F2842" i="6"/>
  <c r="B2843" i="6"/>
  <c r="C2843" i="6"/>
  <c r="D2843" i="6"/>
  <c r="A2843" i="6" s="1"/>
  <c r="F2843" i="6"/>
  <c r="B2844" i="6"/>
  <c r="D2844" i="6"/>
  <c r="A2844" i="6" s="1"/>
  <c r="E2844" i="6"/>
  <c r="B2845" i="6"/>
  <c r="C2845" i="6"/>
  <c r="B2846" i="6"/>
  <c r="C2846" i="6"/>
  <c r="D2846" i="6"/>
  <c r="A2846" i="6" s="1"/>
  <c r="E2846" i="6"/>
  <c r="F2846" i="6"/>
  <c r="B2847" i="6"/>
  <c r="D2847" i="6"/>
  <c r="A2847" i="6" s="1"/>
  <c r="E2847" i="6"/>
  <c r="F2847" i="6"/>
  <c r="B2848" i="6"/>
  <c r="C2848" i="6"/>
  <c r="E2848" i="6"/>
  <c r="B2849" i="6"/>
  <c r="E2849" i="6"/>
  <c r="F2849" i="6"/>
  <c r="B2850" i="6"/>
  <c r="F2850" i="6"/>
  <c r="B2851" i="6"/>
  <c r="C2851" i="6"/>
  <c r="D2851" i="6"/>
  <c r="A2851" i="6" s="1"/>
  <c r="F2851" i="6"/>
  <c r="B2852" i="6"/>
  <c r="D2852" i="6"/>
  <c r="A2852" i="6" s="1"/>
  <c r="E2852" i="6"/>
  <c r="B2853" i="6"/>
  <c r="C2853" i="6"/>
  <c r="B2854" i="6"/>
  <c r="C2854" i="6"/>
  <c r="D2854" i="6"/>
  <c r="A2854" i="6" s="1"/>
  <c r="E2854" i="6"/>
  <c r="F2854" i="6"/>
  <c r="B2855" i="6"/>
  <c r="D2855" i="6"/>
  <c r="A2855" i="6" s="1"/>
  <c r="E2855" i="6"/>
  <c r="F2855" i="6"/>
  <c r="B2856" i="6"/>
  <c r="C2856" i="6"/>
  <c r="B2857" i="6"/>
  <c r="E2857" i="6"/>
  <c r="F2857" i="6"/>
  <c r="B2858" i="6"/>
  <c r="F2858" i="6"/>
  <c r="B2859" i="6"/>
  <c r="C2859" i="6"/>
  <c r="D2859" i="6"/>
  <c r="A2859" i="6" s="1"/>
  <c r="E2859" i="6"/>
  <c r="F2859" i="6"/>
  <c r="B2860" i="6"/>
  <c r="D2860" i="6"/>
  <c r="A2860" i="6" s="1"/>
  <c r="E2860" i="6"/>
  <c r="B2861" i="6"/>
  <c r="C2861" i="6"/>
  <c r="B2862" i="6"/>
  <c r="C2862" i="6"/>
  <c r="D2862" i="6"/>
  <c r="A2862" i="6" s="1"/>
  <c r="E2862" i="6"/>
  <c r="F2862" i="6"/>
  <c r="B2863" i="6"/>
  <c r="D2863" i="6"/>
  <c r="A2863" i="6" s="1"/>
  <c r="E2863" i="6"/>
  <c r="F2863" i="6"/>
  <c r="B2864" i="6"/>
  <c r="C2864" i="6"/>
  <c r="F2864" i="6"/>
  <c r="B2865" i="6"/>
  <c r="E2865" i="6"/>
  <c r="F2865" i="6"/>
  <c r="B2866" i="6"/>
  <c r="F2866" i="6"/>
  <c r="B2867" i="6"/>
  <c r="C2867" i="6"/>
  <c r="D2867" i="6"/>
  <c r="A2867" i="6" s="1"/>
  <c r="F2867" i="6"/>
  <c r="B2868" i="6"/>
  <c r="D2868" i="6"/>
  <c r="A2868" i="6" s="1"/>
  <c r="E2868" i="6"/>
  <c r="F2868" i="6"/>
  <c r="B2869" i="6"/>
  <c r="C2869" i="6"/>
  <c r="B2870" i="6"/>
  <c r="C2870" i="6"/>
  <c r="D2870" i="6"/>
  <c r="A2870" i="6" s="1"/>
  <c r="E2870" i="6"/>
  <c r="F2870" i="6"/>
  <c r="B2871" i="6"/>
  <c r="D2871" i="6"/>
  <c r="A2871" i="6" s="1"/>
  <c r="E2871" i="6"/>
  <c r="F2871" i="6"/>
  <c r="B2872" i="6"/>
  <c r="C2872" i="6"/>
  <c r="B2873" i="6"/>
  <c r="E2873" i="6"/>
  <c r="F2873" i="6"/>
  <c r="B2874" i="6"/>
  <c r="F2874" i="6"/>
  <c r="B2875" i="6"/>
  <c r="C2875" i="6"/>
  <c r="D2875" i="6"/>
  <c r="A2875" i="6" s="1"/>
  <c r="F2875" i="6"/>
  <c r="B2876" i="6"/>
  <c r="D2876" i="6"/>
  <c r="A2876" i="6" s="1"/>
  <c r="E2876" i="6"/>
  <c r="B2877" i="6"/>
  <c r="C2877" i="6"/>
  <c r="B2878" i="6"/>
  <c r="C2878" i="6"/>
  <c r="D2878" i="6"/>
  <c r="A2878" i="6" s="1"/>
  <c r="E2878" i="6"/>
  <c r="F2878" i="6"/>
  <c r="B2879" i="6"/>
  <c r="D2879" i="6"/>
  <c r="A2879" i="6" s="1"/>
  <c r="E2879" i="6"/>
  <c r="F2879" i="6"/>
  <c r="B2880" i="6"/>
  <c r="C2880" i="6"/>
  <c r="B2881" i="6"/>
  <c r="E2881" i="6"/>
  <c r="F2881" i="6"/>
  <c r="B2882" i="6"/>
  <c r="C2882" i="6"/>
  <c r="F2882" i="6"/>
  <c r="B2883" i="6"/>
  <c r="C2883" i="6"/>
  <c r="D2883" i="6"/>
  <c r="A2883" i="6" s="1"/>
  <c r="F2883" i="6"/>
  <c r="B2884" i="6"/>
  <c r="D2884" i="6"/>
  <c r="A2884" i="6" s="1"/>
  <c r="E2884" i="6"/>
  <c r="F2884" i="6"/>
  <c r="B2885" i="6"/>
  <c r="C2885" i="6"/>
  <c r="B2886" i="6"/>
  <c r="C2886" i="6"/>
  <c r="D2886" i="6"/>
  <c r="A2886" i="6" s="1"/>
  <c r="E2886" i="6"/>
  <c r="F2886" i="6"/>
  <c r="B2887" i="6"/>
  <c r="D2887" i="6"/>
  <c r="A2887" i="6" s="1"/>
  <c r="E2887" i="6"/>
  <c r="F2887" i="6"/>
  <c r="B2888" i="6"/>
  <c r="C2888" i="6"/>
  <c r="B2889" i="6"/>
  <c r="E2889" i="6"/>
  <c r="F2889" i="6"/>
  <c r="B2890" i="6"/>
  <c r="F2890" i="6"/>
  <c r="B2891" i="6"/>
  <c r="C2891" i="6"/>
  <c r="D2891" i="6"/>
  <c r="A2891" i="6" s="1"/>
  <c r="E2891" i="6"/>
  <c r="F2891" i="6"/>
  <c r="B2892" i="6"/>
  <c r="D2892" i="6"/>
  <c r="A2892" i="6" s="1"/>
  <c r="E2892" i="6"/>
  <c r="B2893" i="6"/>
  <c r="C2893" i="6"/>
  <c r="B2894" i="6"/>
  <c r="C2894" i="6"/>
  <c r="D2894" i="6"/>
  <c r="A2894" i="6" s="1"/>
  <c r="E2894" i="6"/>
  <c r="F2894" i="6"/>
  <c r="B2895" i="6"/>
  <c r="D2895" i="6"/>
  <c r="A2895" i="6" s="1"/>
  <c r="E2895" i="6"/>
  <c r="F2895" i="6"/>
  <c r="B2896" i="6"/>
  <c r="C2896" i="6"/>
  <c r="B2897" i="6"/>
  <c r="E2897" i="6"/>
  <c r="F2897" i="6"/>
  <c r="B2898" i="6"/>
  <c r="F2898" i="6"/>
  <c r="B2899" i="6"/>
  <c r="C2899" i="6"/>
  <c r="D2899" i="6"/>
  <c r="A2899" i="6" s="1"/>
  <c r="F2899" i="6"/>
  <c r="B2900" i="6"/>
  <c r="D2900" i="6"/>
  <c r="A2900" i="6" s="1"/>
  <c r="E2900" i="6"/>
  <c r="B2901" i="6"/>
  <c r="C2901" i="6"/>
  <c r="B2902" i="6"/>
  <c r="C2902" i="6"/>
  <c r="D2902" i="6"/>
  <c r="A2902" i="6" s="1"/>
  <c r="E2902" i="6"/>
  <c r="F2902" i="6"/>
  <c r="B2903" i="6"/>
  <c r="D2903" i="6"/>
  <c r="A2903" i="6" s="1"/>
  <c r="E2903" i="6"/>
  <c r="F2903" i="6"/>
  <c r="B2904" i="6"/>
  <c r="C2904" i="6"/>
  <c r="B2905" i="6"/>
  <c r="E2905" i="6"/>
  <c r="F2905" i="6"/>
  <c r="B2906" i="6"/>
  <c r="F2906" i="6"/>
  <c r="B2907" i="6"/>
  <c r="C2907" i="6"/>
  <c r="D2907" i="6"/>
  <c r="A2907" i="6" s="1"/>
  <c r="E2907" i="6"/>
  <c r="F2907" i="6"/>
  <c r="B2908" i="6"/>
  <c r="D2908" i="6"/>
  <c r="A2908" i="6" s="1"/>
  <c r="E2908" i="6"/>
  <c r="B2909" i="6"/>
  <c r="C2909" i="6"/>
  <c r="B2910" i="6"/>
  <c r="C2910" i="6"/>
  <c r="D2910" i="6"/>
  <c r="A2910" i="6" s="1"/>
  <c r="E2910" i="6"/>
  <c r="F2910" i="6"/>
  <c r="B2911" i="6"/>
  <c r="D2911" i="6"/>
  <c r="A2911" i="6" s="1"/>
  <c r="E2911" i="6"/>
  <c r="F2911" i="6"/>
  <c r="B2912" i="6"/>
  <c r="C2912" i="6"/>
  <c r="B2913" i="6"/>
  <c r="E2913" i="6"/>
  <c r="F2913" i="6"/>
  <c r="B2914" i="6"/>
  <c r="F2914" i="6"/>
  <c r="B2915" i="6"/>
  <c r="C2915" i="6"/>
  <c r="D2915" i="6"/>
  <c r="A2915" i="6" s="1"/>
  <c r="E2915" i="6"/>
  <c r="F2915" i="6"/>
  <c r="B2916" i="6"/>
  <c r="D2916" i="6"/>
  <c r="A2916" i="6" s="1"/>
  <c r="E2916" i="6"/>
  <c r="B2917" i="6"/>
  <c r="C2917" i="6"/>
  <c r="B2918" i="6"/>
  <c r="C2918" i="6"/>
  <c r="D2918" i="6"/>
  <c r="A2918" i="6" s="1"/>
  <c r="E2918" i="6"/>
  <c r="F2918" i="6"/>
  <c r="B2919" i="6"/>
  <c r="D2919" i="6"/>
  <c r="A2919" i="6" s="1"/>
  <c r="E2919" i="6"/>
  <c r="F2919" i="6"/>
  <c r="B2920" i="6"/>
  <c r="C2920" i="6"/>
  <c r="B2921" i="6"/>
  <c r="E2921" i="6"/>
  <c r="F2921" i="6"/>
  <c r="B2922" i="6"/>
  <c r="F2922" i="6"/>
  <c r="B2923" i="6"/>
  <c r="C2923" i="6"/>
  <c r="D2923" i="6"/>
  <c r="A2923" i="6" s="1"/>
  <c r="E2923" i="6"/>
  <c r="F2923" i="6"/>
  <c r="B2924" i="6"/>
  <c r="D2924" i="6"/>
  <c r="A2924" i="6" s="1"/>
  <c r="E2924" i="6"/>
  <c r="F2924" i="6"/>
  <c r="B2925" i="6"/>
  <c r="C2925" i="6"/>
  <c r="B2926" i="6"/>
  <c r="C2926" i="6"/>
  <c r="D2926" i="6"/>
  <c r="A2926" i="6" s="1"/>
  <c r="E2926" i="6"/>
  <c r="F2926" i="6"/>
  <c r="B2927" i="6"/>
  <c r="D2927" i="6"/>
  <c r="A2927" i="6" s="1"/>
  <c r="E2927" i="6"/>
  <c r="F2927" i="6"/>
  <c r="B2928" i="6"/>
  <c r="C2928" i="6"/>
  <c r="B2929" i="6"/>
  <c r="E2929" i="6"/>
  <c r="F2929" i="6"/>
  <c r="B2930" i="6"/>
  <c r="F2930" i="6"/>
  <c r="B2931" i="6"/>
  <c r="C2931" i="6"/>
  <c r="D2931" i="6"/>
  <c r="A2931" i="6" s="1"/>
  <c r="F2931" i="6"/>
  <c r="B2932" i="6"/>
  <c r="D2932" i="6"/>
  <c r="A2932" i="6" s="1"/>
  <c r="E2932" i="6"/>
  <c r="B2933" i="6"/>
  <c r="C2933" i="6"/>
  <c r="B2934" i="6"/>
  <c r="C2934" i="6"/>
  <c r="D2934" i="6"/>
  <c r="A2934" i="6" s="1"/>
  <c r="E2934" i="6"/>
  <c r="F2934" i="6"/>
  <c r="B2935" i="6"/>
  <c r="D2935" i="6"/>
  <c r="A2935" i="6" s="1"/>
  <c r="E2935" i="6"/>
  <c r="F2935" i="6"/>
  <c r="B2936" i="6"/>
  <c r="C2936" i="6"/>
  <c r="B2937" i="6"/>
  <c r="E2937" i="6"/>
  <c r="F2937" i="6"/>
  <c r="B2938" i="6"/>
  <c r="F2938" i="6"/>
  <c r="B2939" i="6"/>
  <c r="C2939" i="6"/>
  <c r="D2939" i="6"/>
  <c r="A2939" i="6" s="1"/>
  <c r="F2939" i="6"/>
  <c r="B2940" i="6"/>
  <c r="D2940" i="6"/>
  <c r="A2940" i="6" s="1"/>
  <c r="E2940" i="6"/>
  <c r="B2941" i="6"/>
  <c r="C2941" i="6"/>
  <c r="B2942" i="6"/>
  <c r="C2942" i="6"/>
  <c r="D2942" i="6"/>
  <c r="A2942" i="6" s="1"/>
  <c r="E2942" i="6"/>
  <c r="F2942" i="6"/>
  <c r="B2943" i="6"/>
  <c r="D2943" i="6"/>
  <c r="A2943" i="6" s="1"/>
  <c r="E2943" i="6"/>
  <c r="F2943" i="6"/>
  <c r="B2944" i="6"/>
  <c r="C2944" i="6"/>
  <c r="B2945" i="6"/>
  <c r="E2945" i="6"/>
  <c r="F2945" i="6"/>
  <c r="B2946" i="6"/>
  <c r="F2946" i="6"/>
  <c r="B2947" i="6"/>
  <c r="C2947" i="6"/>
  <c r="D2947" i="6"/>
  <c r="A2947" i="6" s="1"/>
  <c r="F2947" i="6"/>
  <c r="B2948" i="6"/>
  <c r="D2948" i="6"/>
  <c r="A2948" i="6" s="1"/>
  <c r="E2948" i="6"/>
  <c r="B2949" i="6"/>
  <c r="C2949" i="6"/>
  <c r="B2950" i="6"/>
  <c r="C2950" i="6"/>
  <c r="D2950" i="6"/>
  <c r="A2950" i="6" s="1"/>
  <c r="E2950" i="6"/>
  <c r="F2950" i="6"/>
  <c r="B2951" i="6"/>
  <c r="D2951" i="6"/>
  <c r="A2951" i="6" s="1"/>
  <c r="E2951" i="6"/>
  <c r="F2951" i="6"/>
  <c r="B2952" i="6"/>
  <c r="C2952" i="6"/>
  <c r="D2952" i="6"/>
  <c r="A2952" i="6" s="1"/>
  <c r="B2953" i="6"/>
  <c r="E2953" i="6"/>
  <c r="F2953" i="6"/>
  <c r="B2954" i="6"/>
  <c r="F2954" i="6"/>
  <c r="B2955" i="6"/>
  <c r="C2955" i="6"/>
  <c r="D2955" i="6"/>
  <c r="A2955" i="6" s="1"/>
  <c r="F2955" i="6"/>
  <c r="B2956" i="6"/>
  <c r="D2956" i="6"/>
  <c r="A2956" i="6" s="1"/>
  <c r="E2956" i="6"/>
  <c r="B2957" i="6"/>
  <c r="C2957" i="6"/>
  <c r="B2958" i="6"/>
  <c r="C2958" i="6"/>
  <c r="D2958" i="6"/>
  <c r="A2958" i="6" s="1"/>
  <c r="E2958" i="6"/>
  <c r="F2958" i="6"/>
  <c r="B2959" i="6"/>
  <c r="D2959" i="6"/>
  <c r="A2959" i="6" s="1"/>
  <c r="E2959" i="6"/>
  <c r="F2959" i="6"/>
  <c r="B2960" i="6"/>
  <c r="C2960" i="6"/>
  <c r="B2961" i="6"/>
  <c r="E2961" i="6"/>
  <c r="F2961" i="6"/>
  <c r="B2962" i="6"/>
  <c r="F2962" i="6"/>
  <c r="B2963" i="6"/>
  <c r="C2963" i="6"/>
  <c r="D2963" i="6"/>
  <c r="A2963" i="6" s="1"/>
  <c r="E2963" i="6"/>
  <c r="F2963" i="6"/>
  <c r="B2964" i="6"/>
  <c r="D2964" i="6"/>
  <c r="A2964" i="6" s="1"/>
  <c r="E2964" i="6"/>
  <c r="B2965" i="6"/>
  <c r="C2965" i="6"/>
  <c r="B2966" i="6"/>
  <c r="C2966" i="6"/>
  <c r="D2966" i="6"/>
  <c r="A2966" i="6" s="1"/>
  <c r="E2966" i="6"/>
  <c r="F2966" i="6"/>
  <c r="B2967" i="6"/>
  <c r="D2967" i="6"/>
  <c r="A2967" i="6" s="1"/>
  <c r="E2967" i="6"/>
  <c r="F2967" i="6"/>
  <c r="B2968" i="6"/>
  <c r="C2968" i="6"/>
  <c r="B2969" i="6"/>
  <c r="E2969" i="6"/>
  <c r="F2969" i="6"/>
  <c r="B2970" i="6"/>
  <c r="F2970" i="6"/>
  <c r="B2971" i="6"/>
  <c r="C2971" i="6"/>
  <c r="D2971" i="6"/>
  <c r="A2971" i="6" s="1"/>
  <c r="E2971" i="6"/>
  <c r="F2971" i="6"/>
  <c r="B2972" i="6"/>
  <c r="D2972" i="6"/>
  <c r="A2972" i="6" s="1"/>
  <c r="E2972" i="6"/>
  <c r="B2973" i="6"/>
  <c r="C2973" i="6"/>
  <c r="B2974" i="6"/>
  <c r="C2974" i="6"/>
  <c r="D2974" i="6"/>
  <c r="A2974" i="6" s="1"/>
  <c r="E2974" i="6"/>
  <c r="F2974" i="6"/>
  <c r="B2975" i="6"/>
  <c r="D2975" i="6"/>
  <c r="A2975" i="6" s="1"/>
  <c r="E2975" i="6"/>
  <c r="F2975" i="6"/>
  <c r="B2976" i="6"/>
  <c r="D2976" i="6"/>
  <c r="A2976" i="6" s="1"/>
  <c r="B2977" i="6"/>
  <c r="E2977" i="6"/>
  <c r="F2977" i="6"/>
  <c r="B2978" i="6"/>
  <c r="F2978" i="6"/>
  <c r="B2979" i="6"/>
  <c r="C2979" i="6"/>
  <c r="D2979" i="6"/>
  <c r="A2979" i="6" s="1"/>
  <c r="F2979" i="6"/>
  <c r="B2980" i="6"/>
  <c r="D2980" i="6"/>
  <c r="A2980" i="6" s="1"/>
  <c r="E2980" i="6"/>
  <c r="B2981" i="6"/>
  <c r="C2981" i="6"/>
  <c r="B2982" i="6"/>
  <c r="C2982" i="6"/>
  <c r="D2982" i="6"/>
  <c r="A2982" i="6" s="1"/>
  <c r="E2982" i="6"/>
  <c r="F2982" i="6"/>
  <c r="B2983" i="6"/>
  <c r="D2983" i="6"/>
  <c r="A2983" i="6" s="1"/>
  <c r="E2983" i="6"/>
  <c r="F2983" i="6"/>
  <c r="B2984" i="6"/>
  <c r="E2984" i="6"/>
  <c r="B2985" i="6"/>
  <c r="E2985" i="6"/>
  <c r="F2985" i="6"/>
  <c r="B2986" i="6"/>
  <c r="F2986" i="6"/>
  <c r="B2987" i="6"/>
  <c r="C2987" i="6"/>
  <c r="D2987" i="6"/>
  <c r="A2987" i="6" s="1"/>
  <c r="F2987" i="6"/>
  <c r="B2988" i="6"/>
  <c r="D2988" i="6"/>
  <c r="A2988" i="6" s="1"/>
  <c r="E2988" i="6"/>
  <c r="B2989" i="6"/>
  <c r="C2989" i="6"/>
  <c r="B2990" i="6"/>
  <c r="C2990" i="6"/>
  <c r="D2990" i="6"/>
  <c r="A2990" i="6" s="1"/>
  <c r="E2990" i="6"/>
  <c r="F2990" i="6"/>
  <c r="B2991" i="6"/>
  <c r="D2991" i="6"/>
  <c r="A2991" i="6" s="1"/>
  <c r="E2991" i="6"/>
  <c r="F2991" i="6"/>
  <c r="B2992" i="6"/>
  <c r="C2992" i="6"/>
  <c r="B2993" i="6"/>
  <c r="E2993" i="6"/>
  <c r="F2993" i="6"/>
  <c r="B2994" i="6"/>
  <c r="F2994" i="6"/>
  <c r="B2995" i="6"/>
  <c r="C2995" i="6"/>
  <c r="D2995" i="6"/>
  <c r="A2995" i="6" s="1"/>
  <c r="E2995" i="6"/>
  <c r="F2995" i="6"/>
  <c r="B2996" i="6"/>
  <c r="D2996" i="6"/>
  <c r="A2996" i="6" s="1"/>
  <c r="E2996" i="6"/>
  <c r="B2997" i="6"/>
  <c r="C2997" i="6"/>
  <c r="B2998" i="6"/>
  <c r="C2998" i="6"/>
  <c r="D2998" i="6"/>
  <c r="A2998" i="6" s="1"/>
  <c r="E2998" i="6"/>
  <c r="F2998" i="6"/>
  <c r="B2999" i="6"/>
  <c r="D2999" i="6"/>
  <c r="A2999" i="6" s="1"/>
  <c r="E2999" i="6"/>
  <c r="F2999" i="6"/>
  <c r="B3000" i="6"/>
  <c r="B3001" i="6"/>
  <c r="E3001" i="6"/>
  <c r="F3001" i="6"/>
  <c r="B3002" i="6"/>
  <c r="F3002" i="6"/>
  <c r="B3003" i="6"/>
  <c r="C3003" i="6"/>
  <c r="D3003" i="6"/>
  <c r="A3003" i="6" s="1"/>
  <c r="F3003" i="6"/>
  <c r="B3004" i="6"/>
  <c r="D3004" i="6"/>
  <c r="A3004" i="6" s="1"/>
  <c r="E3004" i="6"/>
  <c r="B3005" i="6"/>
  <c r="C3005" i="6"/>
  <c r="B3006" i="6"/>
  <c r="C3006" i="6"/>
  <c r="D3006" i="6"/>
  <c r="A3006" i="6" s="1"/>
  <c r="E3006" i="6"/>
  <c r="F3006" i="6"/>
  <c r="B3007" i="6"/>
  <c r="D3007" i="6"/>
  <c r="A3007" i="6" s="1"/>
  <c r="E3007" i="6"/>
  <c r="F3007" i="6"/>
  <c r="B3008" i="6"/>
  <c r="B3009" i="6"/>
  <c r="E3009" i="6"/>
  <c r="F3009" i="6"/>
  <c r="B3010" i="6"/>
  <c r="F3010" i="6"/>
  <c r="B3011" i="6"/>
  <c r="C3011" i="6"/>
  <c r="D3011" i="6"/>
  <c r="A3011" i="6" s="1"/>
  <c r="F3011" i="6"/>
  <c r="B3012" i="6"/>
  <c r="D3012" i="6"/>
  <c r="A3012" i="6" s="1"/>
  <c r="E3012" i="6"/>
  <c r="B3013" i="6"/>
  <c r="C3013" i="6"/>
  <c r="B3014" i="6"/>
  <c r="C3014" i="6"/>
  <c r="D3014" i="6"/>
  <c r="A3014" i="6" s="1"/>
  <c r="E3014" i="6"/>
  <c r="F3014" i="6"/>
  <c r="B3015" i="6"/>
  <c r="D3015" i="6"/>
  <c r="A3015" i="6" s="1"/>
  <c r="E3015" i="6"/>
  <c r="F3015" i="6"/>
  <c r="B3016" i="6"/>
  <c r="B3017" i="6"/>
  <c r="E3017" i="6"/>
  <c r="F3017" i="6"/>
  <c r="B3018" i="6"/>
  <c r="F3018" i="6"/>
  <c r="B3019" i="6"/>
  <c r="C3019" i="6"/>
  <c r="D3019" i="6"/>
  <c r="A3019" i="6" s="1"/>
  <c r="E3019" i="6"/>
  <c r="F3019" i="6"/>
  <c r="B3020" i="6"/>
  <c r="D3020" i="6"/>
  <c r="A3020" i="6" s="1"/>
  <c r="E3020" i="6"/>
  <c r="B3021" i="6"/>
  <c r="C3021" i="6"/>
  <c r="B3022" i="6"/>
  <c r="C3022" i="6"/>
  <c r="D3022" i="6"/>
  <c r="A3022" i="6" s="1"/>
  <c r="E3022" i="6"/>
  <c r="F3022" i="6"/>
  <c r="B3023" i="6"/>
  <c r="D3023" i="6"/>
  <c r="A3023" i="6" s="1"/>
  <c r="E3023" i="6"/>
  <c r="F3023" i="6"/>
  <c r="B3024" i="6"/>
  <c r="B3025" i="6"/>
  <c r="E3025" i="6"/>
  <c r="F3025" i="6"/>
  <c r="B3026" i="6"/>
  <c r="F3026" i="6"/>
  <c r="B3027" i="6"/>
  <c r="C3027" i="6"/>
  <c r="D3027" i="6"/>
  <c r="A3027" i="6" s="1"/>
  <c r="E3027" i="6"/>
  <c r="F3027" i="6"/>
  <c r="B3028" i="6"/>
  <c r="D3028" i="6"/>
  <c r="A3028" i="6" s="1"/>
  <c r="E3028" i="6"/>
  <c r="B3029" i="6"/>
  <c r="C3029" i="6"/>
  <c r="B3030" i="6"/>
  <c r="C3030" i="6"/>
  <c r="D3030" i="6"/>
  <c r="A3030" i="6" s="1"/>
  <c r="E3030" i="6"/>
  <c r="F3030" i="6"/>
  <c r="B3031" i="6"/>
  <c r="D3031" i="6"/>
  <c r="A3031" i="6" s="1"/>
  <c r="E3031" i="6"/>
  <c r="F3031" i="6"/>
  <c r="B3032" i="6"/>
  <c r="B3033" i="6"/>
  <c r="E3033" i="6"/>
  <c r="F3033" i="6"/>
  <c r="B3034" i="6"/>
  <c r="F3034" i="6"/>
  <c r="B3035" i="6"/>
  <c r="C3035" i="6"/>
  <c r="D3035" i="6"/>
  <c r="A3035" i="6" s="1"/>
  <c r="E3035" i="6"/>
  <c r="F3035" i="6"/>
  <c r="B3036" i="6"/>
  <c r="D3036" i="6"/>
  <c r="A3036" i="6" s="1"/>
  <c r="E3036" i="6"/>
  <c r="B3037" i="6"/>
  <c r="C3037" i="6"/>
  <c r="D3037" i="6"/>
  <c r="A3037" i="6" s="1"/>
  <c r="B3038" i="6"/>
  <c r="C3038" i="6"/>
  <c r="D3038" i="6"/>
  <c r="A3038" i="6" s="1"/>
  <c r="E3038" i="6"/>
  <c r="F3038" i="6"/>
  <c r="B3039" i="6"/>
  <c r="C3039" i="6"/>
  <c r="D3039" i="6"/>
  <c r="A3039" i="6" s="1"/>
  <c r="E3039" i="6"/>
  <c r="F3039" i="6"/>
  <c r="B3040" i="6"/>
  <c r="B3041" i="6"/>
  <c r="E3041" i="6"/>
  <c r="F3041" i="6"/>
  <c r="B3042" i="6"/>
  <c r="F3042" i="6"/>
  <c r="B3043" i="6"/>
  <c r="C3043" i="6"/>
  <c r="D3043" i="6"/>
  <c r="A3043" i="6" s="1"/>
  <c r="E3043" i="6"/>
  <c r="F3043" i="6"/>
  <c r="B3044" i="6"/>
  <c r="D3044" i="6"/>
  <c r="A3044" i="6" s="1"/>
  <c r="E3044" i="6"/>
  <c r="B3045" i="6"/>
  <c r="C3045" i="6"/>
  <c r="B3046" i="6"/>
  <c r="C3046" i="6"/>
  <c r="D3046" i="6"/>
  <c r="A3046" i="6" s="1"/>
  <c r="E3046" i="6"/>
  <c r="F3046" i="6"/>
  <c r="B3047" i="6"/>
  <c r="D3047" i="6"/>
  <c r="A3047" i="6" s="1"/>
  <c r="E3047" i="6"/>
  <c r="F3047" i="6"/>
  <c r="B3048" i="6"/>
  <c r="E3048" i="6"/>
  <c r="B3049" i="6"/>
  <c r="E3049" i="6"/>
  <c r="F3049" i="6"/>
  <c r="B3050" i="6"/>
  <c r="F3050" i="6"/>
  <c r="B3051" i="6"/>
  <c r="C3051" i="6"/>
  <c r="D3051" i="6"/>
  <c r="A3051" i="6" s="1"/>
  <c r="E3051" i="6"/>
  <c r="F3051" i="6"/>
  <c r="B3052" i="6"/>
  <c r="D3052" i="6"/>
  <c r="A3052" i="6" s="1"/>
  <c r="E3052" i="6"/>
  <c r="B3053" i="6"/>
  <c r="C3053" i="6"/>
  <c r="B3054" i="6"/>
  <c r="C3054" i="6"/>
  <c r="D3054" i="6"/>
  <c r="A3054" i="6" s="1"/>
  <c r="E3054" i="6"/>
  <c r="F3054" i="6"/>
  <c r="B3055" i="6"/>
  <c r="D3055" i="6"/>
  <c r="A3055" i="6" s="1"/>
  <c r="E3055" i="6"/>
  <c r="F3055" i="6"/>
  <c r="B3056" i="6"/>
  <c r="B3057" i="6"/>
  <c r="D3057" i="6"/>
  <c r="A3057" i="6" s="1"/>
  <c r="E3057" i="6"/>
  <c r="F3057" i="6"/>
  <c r="B3058" i="6"/>
  <c r="F3058" i="6"/>
  <c r="B3059" i="6"/>
  <c r="C3059" i="6"/>
  <c r="D3059" i="6"/>
  <c r="A3059" i="6" s="1"/>
  <c r="E3059" i="6"/>
  <c r="F3059" i="6"/>
  <c r="B3060" i="6"/>
  <c r="D3060" i="6"/>
  <c r="A3060" i="6" s="1"/>
  <c r="E3060" i="6"/>
  <c r="B3061" i="6"/>
  <c r="C3061" i="6"/>
  <c r="B3062" i="6"/>
  <c r="C3062" i="6"/>
  <c r="D3062" i="6"/>
  <c r="A3062" i="6" s="1"/>
  <c r="E3062" i="6"/>
  <c r="F3062" i="6"/>
  <c r="B3063" i="6"/>
  <c r="D3063" i="6"/>
  <c r="A3063" i="6" s="1"/>
  <c r="E3063" i="6"/>
  <c r="F3063" i="6"/>
  <c r="B3064" i="6"/>
  <c r="B3065" i="6"/>
  <c r="E3065" i="6"/>
  <c r="F3065" i="6"/>
  <c r="B3066" i="6"/>
  <c r="C3066" i="6"/>
  <c r="F3066" i="6"/>
  <c r="B3067" i="6"/>
  <c r="C3067" i="6"/>
  <c r="D3067" i="6"/>
  <c r="A3067" i="6" s="1"/>
  <c r="F3067" i="6"/>
  <c r="B3068" i="6"/>
  <c r="D3068" i="6"/>
  <c r="A3068" i="6" s="1"/>
  <c r="E3068" i="6"/>
  <c r="F3068" i="6"/>
  <c r="B3069" i="6"/>
  <c r="C3069" i="6"/>
  <c r="B3070" i="6"/>
  <c r="C3070" i="6"/>
  <c r="D3070" i="6"/>
  <c r="A3070" i="6" s="1"/>
  <c r="E3070" i="6"/>
  <c r="F3070" i="6"/>
  <c r="B3071" i="6"/>
  <c r="D3071" i="6"/>
  <c r="A3071" i="6" s="1"/>
  <c r="E3071" i="6"/>
  <c r="F3071" i="6"/>
  <c r="B3072" i="6"/>
  <c r="D3072" i="6"/>
  <c r="A3072" i="6" s="1"/>
  <c r="B3073" i="6"/>
  <c r="E3073" i="6"/>
  <c r="F3073" i="6"/>
  <c r="B3074" i="6"/>
  <c r="F3074" i="6"/>
  <c r="B3075" i="6"/>
  <c r="C3075" i="6"/>
  <c r="D3075" i="6"/>
  <c r="A3075" i="6" s="1"/>
  <c r="F3075" i="6"/>
  <c r="B3076" i="6"/>
  <c r="D3076" i="6"/>
  <c r="A3076" i="6" s="1"/>
  <c r="E3076" i="6"/>
  <c r="F3076" i="6"/>
  <c r="B3077" i="6"/>
  <c r="C3077" i="6"/>
  <c r="B3078" i="6"/>
  <c r="C3078" i="6"/>
  <c r="D3078" i="6"/>
  <c r="A3078" i="6" s="1"/>
  <c r="E3078" i="6"/>
  <c r="F3078" i="6"/>
  <c r="B3079" i="6"/>
  <c r="D3079" i="6"/>
  <c r="A3079" i="6" s="1"/>
  <c r="E3079" i="6"/>
  <c r="F3079" i="6"/>
  <c r="B3080" i="6"/>
  <c r="B3081" i="6"/>
  <c r="E3081" i="6"/>
  <c r="F3081" i="6"/>
  <c r="B3082" i="6"/>
  <c r="F3082" i="6"/>
  <c r="B3083" i="6"/>
  <c r="C3083" i="6"/>
  <c r="D3083" i="6"/>
  <c r="A3083" i="6" s="1"/>
  <c r="E3083" i="6"/>
  <c r="F3083" i="6"/>
  <c r="B3084" i="6"/>
  <c r="D3084" i="6"/>
  <c r="A3084" i="6" s="1"/>
  <c r="E3084" i="6"/>
  <c r="F3084" i="6"/>
  <c r="B3085" i="6"/>
  <c r="C3085" i="6"/>
  <c r="B3086" i="6"/>
  <c r="C3086" i="6"/>
  <c r="D3086" i="6"/>
  <c r="A3086" i="6" s="1"/>
  <c r="E3086" i="6"/>
  <c r="F3086" i="6"/>
  <c r="B3087" i="6"/>
  <c r="D3087" i="6"/>
  <c r="A3087" i="6" s="1"/>
  <c r="E3087" i="6"/>
  <c r="F3087" i="6"/>
  <c r="B3088" i="6"/>
  <c r="B3089" i="6"/>
  <c r="E3089" i="6"/>
  <c r="F3089" i="6"/>
  <c r="B3090" i="6"/>
  <c r="F3090" i="6"/>
  <c r="B3091" i="6"/>
  <c r="C3091" i="6"/>
  <c r="D3091" i="6"/>
  <c r="A3091" i="6" s="1"/>
  <c r="F3091" i="6"/>
  <c r="B3092" i="6"/>
  <c r="D3092" i="6"/>
  <c r="A3092" i="6" s="1"/>
  <c r="E3092" i="6"/>
  <c r="F3092" i="6"/>
  <c r="B3093" i="6"/>
  <c r="C3093" i="6"/>
  <c r="B3094" i="6"/>
  <c r="C3094" i="6"/>
  <c r="D3094" i="6"/>
  <c r="A3094" i="6" s="1"/>
  <c r="E3094" i="6"/>
  <c r="F3094" i="6"/>
  <c r="B3095" i="6"/>
  <c r="D3095" i="6"/>
  <c r="A3095" i="6" s="1"/>
  <c r="E3095" i="6"/>
  <c r="F3095" i="6"/>
  <c r="B3096" i="6"/>
  <c r="B3097" i="6"/>
  <c r="E3097" i="6"/>
  <c r="F3097" i="6"/>
  <c r="B3098" i="6"/>
  <c r="F3098" i="6"/>
  <c r="B3099" i="6"/>
  <c r="C3099" i="6"/>
  <c r="D3099" i="6"/>
  <c r="A3099" i="6" s="1"/>
  <c r="E3099" i="6"/>
  <c r="F3099" i="6"/>
  <c r="B3100" i="6"/>
  <c r="D3100" i="6"/>
  <c r="A3100" i="6" s="1"/>
  <c r="E3100" i="6"/>
  <c r="B3101" i="6"/>
  <c r="C3101" i="6"/>
  <c r="B3102" i="6"/>
  <c r="C3102" i="6"/>
  <c r="D3102" i="6"/>
  <c r="A3102" i="6" s="1"/>
  <c r="E3102" i="6"/>
  <c r="F3102" i="6"/>
  <c r="B3103" i="6"/>
  <c r="D3103" i="6"/>
  <c r="A3103" i="6" s="1"/>
  <c r="E3103" i="6"/>
  <c r="F3103" i="6"/>
  <c r="B3104" i="6"/>
  <c r="E3104" i="6"/>
  <c r="B3105" i="6"/>
  <c r="D3105" i="6"/>
  <c r="A3105" i="6" s="1"/>
  <c r="E3105" i="6"/>
  <c r="F3105" i="6"/>
  <c r="B3106" i="6"/>
  <c r="F3106" i="6"/>
  <c r="B3107" i="6"/>
  <c r="C3107" i="6"/>
  <c r="D3107" i="6"/>
  <c r="A3107" i="6" s="1"/>
  <c r="E3107" i="6"/>
  <c r="F3107" i="6"/>
  <c r="B3108" i="6"/>
  <c r="C3108" i="6"/>
  <c r="D3108" i="6"/>
  <c r="A3108" i="6" s="1"/>
  <c r="E3108" i="6"/>
  <c r="B3109" i="6"/>
  <c r="C3109" i="6"/>
  <c r="B3110" i="6"/>
  <c r="C3110" i="6"/>
  <c r="D3110" i="6"/>
  <c r="A3110" i="6" s="1"/>
  <c r="E3110" i="6"/>
  <c r="F3110" i="6"/>
  <c r="B3111" i="6"/>
  <c r="D3111" i="6"/>
  <c r="A3111" i="6" s="1"/>
  <c r="E3111" i="6"/>
  <c r="F3111" i="6"/>
  <c r="B3112" i="6"/>
  <c r="B3113" i="6"/>
  <c r="E3113" i="6"/>
  <c r="F3113" i="6"/>
  <c r="B3114" i="6"/>
  <c r="F3114" i="6"/>
  <c r="B3115" i="6"/>
  <c r="C3115" i="6"/>
  <c r="D3115" i="6"/>
  <c r="A3115" i="6" s="1"/>
  <c r="E3115" i="6"/>
  <c r="F3115" i="6"/>
  <c r="B3116" i="6"/>
  <c r="C3116" i="6"/>
  <c r="D3116" i="6"/>
  <c r="A3116" i="6" s="1"/>
  <c r="E3116" i="6"/>
  <c r="B3117" i="6"/>
  <c r="C3117" i="6"/>
  <c r="B3118" i="6"/>
  <c r="C3118" i="6"/>
  <c r="D3118" i="6"/>
  <c r="A3118" i="6" s="1"/>
  <c r="E3118" i="6"/>
  <c r="F3118" i="6"/>
  <c r="B3119" i="6"/>
  <c r="D3119" i="6"/>
  <c r="A3119" i="6" s="1"/>
  <c r="E3119" i="6"/>
  <c r="F3119" i="6"/>
  <c r="B3120" i="6"/>
  <c r="B3121" i="6"/>
  <c r="E3121" i="6"/>
  <c r="F3121" i="6"/>
  <c r="B3122" i="6"/>
  <c r="F3122" i="6"/>
  <c r="B3123" i="6"/>
  <c r="C3123" i="6"/>
  <c r="D3123" i="6"/>
  <c r="A3123" i="6" s="1"/>
  <c r="E3123" i="6"/>
  <c r="F3123" i="6"/>
  <c r="B3124" i="6"/>
  <c r="D3124" i="6"/>
  <c r="A3124" i="6" s="1"/>
  <c r="E3124" i="6"/>
  <c r="B3125" i="6"/>
  <c r="C3125" i="6"/>
  <c r="B3126" i="6"/>
  <c r="C3126" i="6"/>
  <c r="D3126" i="6"/>
  <c r="A3126" i="6" s="1"/>
  <c r="E3126" i="6"/>
  <c r="F3126" i="6"/>
  <c r="B3127" i="6"/>
  <c r="D3127" i="6"/>
  <c r="A3127" i="6" s="1"/>
  <c r="E3127" i="6"/>
  <c r="F3127" i="6"/>
  <c r="B3128" i="6"/>
  <c r="C3128" i="6"/>
  <c r="B3129" i="6"/>
  <c r="E3129" i="6"/>
  <c r="F3129" i="6"/>
  <c r="B3130" i="6"/>
  <c r="F3130" i="6"/>
  <c r="B3131" i="6"/>
  <c r="C3131" i="6"/>
  <c r="D3131" i="6"/>
  <c r="A3131" i="6" s="1"/>
  <c r="E3131" i="6"/>
  <c r="F3131" i="6"/>
  <c r="B3132" i="6"/>
  <c r="D3132" i="6"/>
  <c r="A3132" i="6" s="1"/>
  <c r="E3132" i="6"/>
  <c r="B3133" i="6"/>
  <c r="C3133" i="6"/>
  <c r="B3134" i="6"/>
  <c r="C3134" i="6"/>
  <c r="D3134" i="6"/>
  <c r="A3134" i="6" s="1"/>
  <c r="E3134" i="6"/>
  <c r="F3134" i="6"/>
  <c r="B3135" i="6"/>
  <c r="C3135" i="6"/>
  <c r="D3135" i="6"/>
  <c r="A3135" i="6" s="1"/>
  <c r="E3135" i="6"/>
  <c r="F3135" i="6"/>
  <c r="B3136" i="6"/>
  <c r="B3137" i="6"/>
  <c r="E3137" i="6"/>
  <c r="F3137" i="6"/>
  <c r="B3138" i="6"/>
  <c r="F3138" i="6"/>
  <c r="B3139" i="6"/>
  <c r="C3139" i="6"/>
  <c r="D3139" i="6"/>
  <c r="A3139" i="6" s="1"/>
  <c r="F3139" i="6"/>
  <c r="B3140" i="6"/>
  <c r="D3140" i="6"/>
  <c r="A3140" i="6" s="1"/>
  <c r="E3140" i="6"/>
  <c r="B3141" i="6"/>
  <c r="C3141" i="6"/>
  <c r="B3142" i="6"/>
  <c r="C3142" i="6"/>
  <c r="D3142" i="6"/>
  <c r="A3142" i="6" s="1"/>
  <c r="E3142" i="6"/>
  <c r="F3142" i="6"/>
  <c r="B3143" i="6"/>
  <c r="C3143" i="6"/>
  <c r="D3143" i="6"/>
  <c r="A3143" i="6" s="1"/>
  <c r="E3143" i="6"/>
  <c r="F3143" i="6"/>
  <c r="B3144" i="6"/>
  <c r="B3145" i="6"/>
  <c r="E3145" i="6"/>
  <c r="F3145" i="6"/>
  <c r="B3146" i="6"/>
  <c r="F3146" i="6"/>
  <c r="B3147" i="6"/>
  <c r="C3147" i="6"/>
  <c r="D3147" i="6"/>
  <c r="A3147" i="6" s="1"/>
  <c r="E3147" i="6"/>
  <c r="F3147" i="6"/>
  <c r="B3148" i="6"/>
  <c r="D3148" i="6"/>
  <c r="A3148" i="6" s="1"/>
  <c r="E3148" i="6"/>
  <c r="B3149" i="6"/>
  <c r="C3149" i="6"/>
  <c r="B3150" i="6"/>
  <c r="C3150" i="6"/>
  <c r="D3150" i="6"/>
  <c r="A3150" i="6" s="1"/>
  <c r="E3150" i="6"/>
  <c r="F3150" i="6"/>
  <c r="B3151" i="6"/>
  <c r="D3151" i="6"/>
  <c r="A3151" i="6" s="1"/>
  <c r="E3151" i="6"/>
  <c r="F3151" i="6"/>
  <c r="B3152" i="6"/>
  <c r="B3153" i="6"/>
  <c r="E3153" i="6"/>
  <c r="F3153" i="6"/>
  <c r="B3154" i="6"/>
  <c r="C3154" i="6"/>
  <c r="F3154" i="6"/>
  <c r="B3155" i="6"/>
  <c r="C3155" i="6"/>
  <c r="D3155" i="6"/>
  <c r="A3155" i="6" s="1"/>
  <c r="F3155" i="6"/>
  <c r="B3156" i="6"/>
  <c r="D3156" i="6"/>
  <c r="A3156" i="6" s="1"/>
  <c r="E3156" i="6"/>
  <c r="B3157" i="6"/>
  <c r="C3157" i="6"/>
  <c r="B3158" i="6"/>
  <c r="C3158" i="6"/>
  <c r="D3158" i="6"/>
  <c r="A3158" i="6" s="1"/>
  <c r="E3158" i="6"/>
  <c r="F3158" i="6"/>
  <c r="B3159" i="6"/>
  <c r="D3159" i="6"/>
  <c r="A3159" i="6" s="1"/>
  <c r="E3159" i="6"/>
  <c r="F3159" i="6"/>
  <c r="B3160" i="6"/>
  <c r="B3161" i="6"/>
  <c r="E3161" i="6"/>
  <c r="F3161" i="6"/>
  <c r="B3162" i="6"/>
  <c r="F3162" i="6"/>
  <c r="B3163" i="6"/>
  <c r="C3163" i="6"/>
  <c r="D3163" i="6"/>
  <c r="A3163" i="6" s="1"/>
  <c r="E3163" i="6"/>
  <c r="F3163" i="6"/>
  <c r="B3164" i="6"/>
  <c r="D3164" i="6"/>
  <c r="A3164" i="6" s="1"/>
  <c r="E3164" i="6"/>
  <c r="B3165" i="6"/>
  <c r="C3165" i="6"/>
  <c r="B3166" i="6"/>
  <c r="C3166" i="6"/>
  <c r="D3166" i="6"/>
  <c r="A3166" i="6" s="1"/>
  <c r="E3166" i="6"/>
  <c r="F3166" i="6"/>
  <c r="B3167" i="6"/>
  <c r="D3167" i="6"/>
  <c r="A3167" i="6" s="1"/>
  <c r="E3167" i="6"/>
  <c r="F3167" i="6"/>
  <c r="B3168" i="6"/>
  <c r="E3168" i="6"/>
  <c r="B3169" i="6"/>
  <c r="E3169" i="6"/>
  <c r="F3169" i="6"/>
  <c r="B3170" i="6"/>
  <c r="F3170" i="6"/>
  <c r="B3171" i="6"/>
  <c r="C3171" i="6"/>
  <c r="D3171" i="6"/>
  <c r="A3171" i="6" s="1"/>
  <c r="E3171" i="6"/>
  <c r="F3171" i="6"/>
  <c r="B3172" i="6"/>
  <c r="D3172" i="6"/>
  <c r="A3172" i="6" s="1"/>
  <c r="E3172" i="6"/>
  <c r="B3173" i="6"/>
  <c r="C3173" i="6"/>
  <c r="D3173" i="6"/>
  <c r="A3173" i="6" s="1"/>
  <c r="B3174" i="6"/>
  <c r="C3174" i="6"/>
  <c r="D3174" i="6"/>
  <c r="A3174" i="6" s="1"/>
  <c r="E3174" i="6"/>
  <c r="F3174" i="6"/>
  <c r="B3175" i="6"/>
  <c r="D3175" i="6"/>
  <c r="A3175" i="6" s="1"/>
  <c r="E3175" i="6"/>
  <c r="F3175" i="6"/>
  <c r="B3176" i="6"/>
  <c r="D3176" i="6"/>
  <c r="A3176" i="6" s="1"/>
  <c r="E3176" i="6"/>
  <c r="B3177" i="6"/>
  <c r="E3177" i="6"/>
  <c r="F3177" i="6"/>
  <c r="B3178" i="6"/>
  <c r="F3178" i="6"/>
  <c r="B3179" i="6"/>
  <c r="C3179" i="6"/>
  <c r="D3179" i="6"/>
  <c r="A3179" i="6" s="1"/>
  <c r="F3179" i="6"/>
  <c r="B3180" i="6"/>
  <c r="D3180" i="6"/>
  <c r="A3180" i="6" s="1"/>
  <c r="E3180" i="6"/>
  <c r="B3181" i="6"/>
  <c r="C3181" i="6"/>
  <c r="B3182" i="6"/>
  <c r="C3182" i="6"/>
  <c r="D3182" i="6"/>
  <c r="A3182" i="6" s="1"/>
  <c r="E3182" i="6"/>
  <c r="F3182" i="6"/>
  <c r="B3183" i="6"/>
  <c r="D3183" i="6"/>
  <c r="A3183" i="6" s="1"/>
  <c r="E3183" i="6"/>
  <c r="F3183" i="6"/>
  <c r="B3184" i="6"/>
  <c r="E3184" i="6"/>
  <c r="B3185" i="6"/>
  <c r="E3185" i="6"/>
  <c r="F3185" i="6"/>
  <c r="B3186" i="6"/>
  <c r="C3186" i="6"/>
  <c r="F3186" i="6"/>
  <c r="B3187" i="6"/>
  <c r="C3187" i="6"/>
  <c r="D3187" i="6"/>
  <c r="A3187" i="6" s="1"/>
  <c r="E3187" i="6"/>
  <c r="F3187" i="6"/>
  <c r="B3188" i="6"/>
  <c r="C3188" i="6"/>
  <c r="D3188" i="6"/>
  <c r="A3188" i="6" s="1"/>
  <c r="E3188" i="6"/>
  <c r="F3188" i="6"/>
  <c r="B3189" i="6"/>
  <c r="C3189" i="6"/>
  <c r="B3190" i="6"/>
  <c r="C3190" i="6"/>
  <c r="D3190" i="6"/>
  <c r="A3190" i="6" s="1"/>
  <c r="E3190" i="6"/>
  <c r="F3190" i="6"/>
  <c r="B3191" i="6"/>
  <c r="D3191" i="6"/>
  <c r="A3191" i="6" s="1"/>
  <c r="E3191" i="6"/>
  <c r="F3191" i="6"/>
  <c r="B3192" i="6"/>
  <c r="E3192" i="6"/>
  <c r="B3193" i="6"/>
  <c r="E3193" i="6"/>
  <c r="F3193" i="6"/>
  <c r="B3194" i="6"/>
  <c r="F3194" i="6"/>
  <c r="B3195" i="6"/>
  <c r="C3195" i="6"/>
  <c r="D3195" i="6"/>
  <c r="A3195" i="6" s="1"/>
  <c r="E3195" i="6"/>
  <c r="F3195" i="6"/>
  <c r="B3196" i="6"/>
  <c r="C3196" i="6"/>
  <c r="D3196" i="6"/>
  <c r="A3196" i="6" s="1"/>
  <c r="E3196" i="6"/>
  <c r="B3197" i="6"/>
  <c r="C3197" i="6"/>
  <c r="B3198" i="6"/>
  <c r="C3198" i="6"/>
  <c r="D3198" i="6"/>
  <c r="A3198" i="6" s="1"/>
  <c r="E3198" i="6"/>
  <c r="F3198" i="6"/>
  <c r="B3199" i="6"/>
  <c r="D3199" i="6"/>
  <c r="A3199" i="6" s="1"/>
  <c r="E3199" i="6"/>
  <c r="F3199" i="6"/>
  <c r="B3200" i="6"/>
  <c r="E3200" i="6"/>
  <c r="B3201" i="6"/>
  <c r="E3201" i="6"/>
  <c r="F3201" i="6"/>
  <c r="B3202" i="6"/>
  <c r="F3202" i="6"/>
  <c r="B3203" i="6"/>
  <c r="C3203" i="6"/>
  <c r="D3203" i="6"/>
  <c r="A3203" i="6" s="1"/>
  <c r="E3203" i="6"/>
  <c r="F3203" i="6"/>
  <c r="B3204" i="6"/>
  <c r="D3204" i="6"/>
  <c r="A3204" i="6" s="1"/>
  <c r="E3204" i="6"/>
  <c r="B3205" i="6"/>
  <c r="C3205" i="6"/>
  <c r="B3206" i="6"/>
  <c r="C3206" i="6"/>
  <c r="D3206" i="6"/>
  <c r="A3206" i="6" s="1"/>
  <c r="E3206" i="6"/>
  <c r="F3206" i="6"/>
  <c r="B3207" i="6"/>
  <c r="D3207" i="6"/>
  <c r="A3207" i="6" s="1"/>
  <c r="E3207" i="6"/>
  <c r="F3207" i="6"/>
  <c r="B3208" i="6"/>
  <c r="E3208" i="6"/>
  <c r="B3209" i="6"/>
  <c r="E3209" i="6"/>
  <c r="F3209" i="6"/>
  <c r="B3210" i="6"/>
  <c r="F3210" i="6"/>
  <c r="B3211" i="6"/>
  <c r="C3211" i="6"/>
  <c r="D3211" i="6"/>
  <c r="A3211" i="6" s="1"/>
  <c r="E3211" i="6"/>
  <c r="F3211" i="6"/>
  <c r="B3212" i="6"/>
  <c r="D3212" i="6"/>
  <c r="A3212" i="6" s="1"/>
  <c r="E3212" i="6"/>
  <c r="B3213" i="6"/>
  <c r="C3213" i="6"/>
  <c r="B3214" i="6"/>
  <c r="C3214" i="6"/>
  <c r="D3214" i="6"/>
  <c r="A3214" i="6" s="1"/>
  <c r="E3214" i="6"/>
  <c r="F3214" i="6"/>
  <c r="B3215" i="6"/>
  <c r="D3215" i="6"/>
  <c r="A3215" i="6" s="1"/>
  <c r="E3215" i="6"/>
  <c r="F3215" i="6"/>
  <c r="B3216" i="6"/>
  <c r="E3216" i="6"/>
  <c r="B3217" i="6"/>
  <c r="E3217" i="6"/>
  <c r="F3217" i="6"/>
  <c r="B3218" i="6"/>
  <c r="F3218" i="6"/>
  <c r="B3219" i="6"/>
  <c r="C3219" i="6"/>
  <c r="D3219" i="6"/>
  <c r="A3219" i="6" s="1"/>
  <c r="E3219" i="6"/>
  <c r="F3219" i="6"/>
  <c r="B3220" i="6"/>
  <c r="C3220" i="6"/>
  <c r="D3220" i="6"/>
  <c r="A3220" i="6" s="1"/>
  <c r="E3220" i="6"/>
  <c r="B3221" i="6"/>
  <c r="C3221" i="6"/>
  <c r="B3222" i="6"/>
  <c r="C3222" i="6"/>
  <c r="D3222" i="6"/>
  <c r="A3222" i="6" s="1"/>
  <c r="E3222" i="6"/>
  <c r="F3222" i="6"/>
  <c r="B3223" i="6"/>
  <c r="D3223" i="6"/>
  <c r="A3223" i="6" s="1"/>
  <c r="E3223" i="6"/>
  <c r="F3223" i="6"/>
  <c r="B3224" i="6"/>
  <c r="E3224" i="6"/>
  <c r="B3225" i="6"/>
  <c r="E3225" i="6"/>
  <c r="F3225" i="6"/>
  <c r="B3226" i="6"/>
  <c r="F3226" i="6"/>
  <c r="B3227" i="6"/>
  <c r="C3227" i="6"/>
  <c r="D3227" i="6"/>
  <c r="A3227" i="6" s="1"/>
  <c r="E3227" i="6"/>
  <c r="F3227" i="6"/>
  <c r="B3228" i="6"/>
  <c r="D3228" i="6"/>
  <c r="A3228" i="6" s="1"/>
  <c r="E3228" i="6"/>
  <c r="B3229" i="6"/>
  <c r="C3229" i="6"/>
  <c r="B3230" i="6"/>
  <c r="C3230" i="6"/>
  <c r="D3230" i="6"/>
  <c r="A3230" i="6" s="1"/>
  <c r="E3230" i="6"/>
  <c r="F3230" i="6"/>
  <c r="B3231" i="6"/>
  <c r="D3231" i="6"/>
  <c r="A3231" i="6" s="1"/>
  <c r="E3231" i="6"/>
  <c r="F3231" i="6"/>
  <c r="B3232" i="6"/>
  <c r="E3232" i="6"/>
  <c r="B3233" i="6"/>
  <c r="D3233" i="6"/>
  <c r="A3233" i="6" s="1"/>
  <c r="E3233" i="6"/>
  <c r="F3233" i="6"/>
  <c r="B3234" i="6"/>
  <c r="F3234" i="6"/>
  <c r="B3235" i="6"/>
  <c r="C3235" i="6"/>
  <c r="D3235" i="6"/>
  <c r="A3235" i="6" s="1"/>
  <c r="E3235" i="6"/>
  <c r="F3235" i="6"/>
  <c r="B3236" i="6"/>
  <c r="D3236" i="6"/>
  <c r="A3236" i="6" s="1"/>
  <c r="E3236" i="6"/>
  <c r="B3237" i="6"/>
  <c r="C3237" i="6"/>
  <c r="B3238" i="6"/>
  <c r="C3238" i="6"/>
  <c r="D3238" i="6"/>
  <c r="A3238" i="6" s="1"/>
  <c r="E3238" i="6"/>
  <c r="F3238" i="6"/>
  <c r="B3239" i="6"/>
  <c r="D3239" i="6"/>
  <c r="A3239" i="6" s="1"/>
  <c r="E3239" i="6"/>
  <c r="F3239" i="6"/>
  <c r="B3240" i="6"/>
  <c r="D3240" i="6"/>
  <c r="A3240" i="6" s="1"/>
  <c r="E3240" i="6"/>
  <c r="B3241" i="6"/>
  <c r="E3241" i="6"/>
  <c r="F3241" i="6"/>
  <c r="B3242" i="6"/>
  <c r="F3242" i="6"/>
  <c r="B3243" i="6"/>
  <c r="C3243" i="6"/>
  <c r="D3243" i="6"/>
  <c r="A3243" i="6" s="1"/>
  <c r="E3243" i="6"/>
  <c r="F3243" i="6"/>
  <c r="B3244" i="6"/>
  <c r="D3244" i="6"/>
  <c r="A3244" i="6" s="1"/>
  <c r="E3244" i="6"/>
  <c r="B3245" i="6"/>
  <c r="C3245" i="6"/>
  <c r="D3245" i="6"/>
  <c r="A3245" i="6" s="1"/>
  <c r="B3246" i="6"/>
  <c r="C3246" i="6"/>
  <c r="D3246" i="6"/>
  <c r="A3246" i="6" s="1"/>
  <c r="E3246" i="6"/>
  <c r="F3246" i="6"/>
  <c r="B3247" i="6"/>
  <c r="D3247" i="6"/>
  <c r="A3247" i="6" s="1"/>
  <c r="E3247" i="6"/>
  <c r="F3247" i="6"/>
  <c r="B3248" i="6"/>
  <c r="E3248" i="6"/>
  <c r="B3249" i="6"/>
  <c r="E3249" i="6"/>
  <c r="F3249" i="6"/>
  <c r="B3250" i="6"/>
  <c r="F3250" i="6"/>
  <c r="B3251" i="6"/>
  <c r="C3251" i="6"/>
  <c r="D3251" i="6"/>
  <c r="A3251" i="6" s="1"/>
  <c r="E3251" i="6"/>
  <c r="F3251" i="6"/>
  <c r="B3252" i="6"/>
  <c r="D3252" i="6"/>
  <c r="A3252" i="6" s="1"/>
  <c r="E3252" i="6"/>
  <c r="B3253" i="6"/>
  <c r="C3253" i="6"/>
  <c r="D3253" i="6"/>
  <c r="A3253" i="6" s="1"/>
  <c r="B3254" i="6"/>
  <c r="C3254" i="6"/>
  <c r="D3254" i="6"/>
  <c r="A3254" i="6" s="1"/>
  <c r="E3254" i="6"/>
  <c r="F3254" i="6"/>
  <c r="B3255" i="6"/>
  <c r="C3255" i="6"/>
  <c r="D3255" i="6"/>
  <c r="A3255" i="6" s="1"/>
  <c r="E3255" i="6"/>
  <c r="F3255" i="6"/>
  <c r="B3256" i="6"/>
  <c r="E3256" i="6"/>
  <c r="B3257" i="6"/>
  <c r="E3257" i="6"/>
  <c r="F3257" i="6"/>
  <c r="B3258" i="6"/>
  <c r="F3258" i="6"/>
  <c r="B3259" i="6"/>
  <c r="C3259" i="6"/>
  <c r="D3259" i="6"/>
  <c r="A3259" i="6" s="1"/>
  <c r="E3259" i="6"/>
  <c r="F3259" i="6"/>
  <c r="B3260" i="6"/>
  <c r="C3260" i="6"/>
  <c r="D3260" i="6"/>
  <c r="A3260" i="6" s="1"/>
  <c r="E3260" i="6"/>
  <c r="B3261" i="6"/>
  <c r="C3261" i="6"/>
  <c r="B3262" i="6"/>
  <c r="C3262" i="6"/>
  <c r="D3262" i="6"/>
  <c r="A3262" i="6" s="1"/>
  <c r="E3262" i="6"/>
  <c r="F3262" i="6"/>
  <c r="B3263" i="6"/>
  <c r="D3263" i="6"/>
  <c r="A3263" i="6" s="1"/>
  <c r="E3263" i="6"/>
  <c r="F3263" i="6"/>
  <c r="B3264" i="6"/>
  <c r="E3264" i="6"/>
  <c r="B3265" i="6"/>
  <c r="E3265" i="6"/>
  <c r="F3265" i="6"/>
  <c r="B3266" i="6"/>
  <c r="F3266" i="6"/>
  <c r="B3267" i="6"/>
  <c r="C3267" i="6"/>
  <c r="D3267" i="6"/>
  <c r="A3267" i="6" s="1"/>
  <c r="E3267" i="6"/>
  <c r="F3267" i="6"/>
  <c r="B3268" i="6"/>
  <c r="C3268" i="6"/>
  <c r="D3268" i="6"/>
  <c r="A3268" i="6" s="1"/>
  <c r="E3268" i="6"/>
  <c r="B3269" i="6"/>
  <c r="C3269" i="6"/>
  <c r="B3270" i="6"/>
  <c r="C3270" i="6"/>
  <c r="D3270" i="6"/>
  <c r="A3270" i="6" s="1"/>
  <c r="E3270" i="6"/>
  <c r="F3270" i="6"/>
  <c r="B3271" i="6"/>
  <c r="D3271" i="6"/>
  <c r="A3271" i="6" s="1"/>
  <c r="E3271" i="6"/>
  <c r="F3271" i="6"/>
  <c r="B3272" i="6"/>
  <c r="E3272" i="6"/>
  <c r="B3273" i="6"/>
  <c r="D3273" i="6"/>
  <c r="A3273" i="6" s="1"/>
  <c r="E3273" i="6"/>
  <c r="F3273" i="6"/>
  <c r="B3274" i="6"/>
  <c r="F3274" i="6"/>
  <c r="B3275" i="6"/>
  <c r="C3275" i="6"/>
  <c r="D3275" i="6"/>
  <c r="A3275" i="6" s="1"/>
  <c r="E3275" i="6"/>
  <c r="F3275" i="6"/>
  <c r="B3276" i="6"/>
  <c r="D3276" i="6"/>
  <c r="A3276" i="6" s="1"/>
  <c r="E3276" i="6"/>
  <c r="B3277" i="6"/>
  <c r="C3277" i="6"/>
  <c r="B3278" i="6"/>
  <c r="C3278" i="6"/>
  <c r="D3278" i="6"/>
  <c r="A3278" i="6" s="1"/>
  <c r="E3278" i="6"/>
  <c r="F3278" i="6"/>
  <c r="B3279" i="6"/>
  <c r="C3279" i="6"/>
  <c r="D3279" i="6"/>
  <c r="A3279" i="6" s="1"/>
  <c r="E3279" i="6"/>
  <c r="F3279" i="6"/>
  <c r="B3280" i="6"/>
  <c r="D3280" i="6"/>
  <c r="A3280" i="6" s="1"/>
  <c r="E3280" i="6"/>
  <c r="B3281" i="6"/>
  <c r="E3281" i="6"/>
  <c r="F3281" i="6"/>
  <c r="B3282" i="6"/>
  <c r="F3282" i="6"/>
  <c r="B3283" i="6"/>
  <c r="C3283" i="6"/>
  <c r="D3283" i="6"/>
  <c r="A3283" i="6" s="1"/>
  <c r="E3283" i="6"/>
  <c r="F3283" i="6"/>
  <c r="B3284" i="6"/>
  <c r="D3284" i="6"/>
  <c r="A3284" i="6" s="1"/>
  <c r="E3284" i="6"/>
  <c r="B3285" i="6"/>
  <c r="C3285" i="6"/>
  <c r="D3285" i="6"/>
  <c r="A3285" i="6" s="1"/>
  <c r="B3286" i="6"/>
  <c r="C3286" i="6"/>
  <c r="D3286" i="6"/>
  <c r="A3286" i="6" s="1"/>
  <c r="E3286" i="6"/>
  <c r="F3286" i="6"/>
  <c r="B3287" i="6"/>
  <c r="D3287" i="6"/>
  <c r="A3287" i="6" s="1"/>
  <c r="E3287" i="6"/>
  <c r="F3287" i="6"/>
  <c r="B3288" i="6"/>
  <c r="E3288" i="6"/>
  <c r="B3289" i="6"/>
  <c r="E3289" i="6"/>
  <c r="F3289" i="6"/>
  <c r="B3290" i="6"/>
  <c r="F3290" i="6"/>
  <c r="B3291" i="6"/>
  <c r="C3291" i="6"/>
  <c r="D3291" i="6"/>
  <c r="A3291" i="6" s="1"/>
  <c r="E3291" i="6"/>
  <c r="F3291" i="6"/>
  <c r="B3292" i="6"/>
  <c r="C3292" i="6"/>
  <c r="D3292" i="6"/>
  <c r="A3292" i="6" s="1"/>
  <c r="E3292" i="6"/>
  <c r="B3293" i="6"/>
  <c r="C3293" i="6"/>
  <c r="B3294" i="6"/>
  <c r="C3294" i="6"/>
  <c r="D3294" i="6"/>
  <c r="A3294" i="6" s="1"/>
  <c r="E3294" i="6"/>
  <c r="F3294" i="6"/>
  <c r="B3295" i="6"/>
  <c r="C3295" i="6"/>
  <c r="D3295" i="6"/>
  <c r="A3295" i="6" s="1"/>
  <c r="E3295" i="6"/>
  <c r="F3295" i="6"/>
  <c r="B3296" i="6"/>
  <c r="D3296" i="6"/>
  <c r="A3296" i="6" s="1"/>
  <c r="E3296" i="6"/>
  <c r="F3296" i="6"/>
  <c r="B3297" i="6"/>
  <c r="E3297" i="6"/>
  <c r="F3297" i="6"/>
  <c r="B3298" i="6"/>
  <c r="F3298" i="6"/>
  <c r="B3299" i="6"/>
  <c r="C3299" i="6"/>
  <c r="D3299" i="6"/>
  <c r="A3299" i="6" s="1"/>
  <c r="F3299" i="6"/>
  <c r="B3300" i="6"/>
  <c r="D3300" i="6"/>
  <c r="A3300" i="6" s="1"/>
  <c r="E3300" i="6"/>
  <c r="B3301" i="6"/>
  <c r="C3301" i="6"/>
  <c r="B3302" i="6"/>
  <c r="C3302" i="6"/>
  <c r="D3302" i="6"/>
  <c r="A3302" i="6" s="1"/>
  <c r="E3302" i="6"/>
  <c r="F3302" i="6"/>
  <c r="B3303" i="6"/>
  <c r="D3303" i="6"/>
  <c r="A3303" i="6" s="1"/>
  <c r="E3303" i="6"/>
  <c r="F3303" i="6"/>
  <c r="B3304" i="6"/>
  <c r="E3304" i="6"/>
  <c r="B3305" i="6"/>
  <c r="E3305" i="6"/>
  <c r="F3305" i="6"/>
  <c r="B3306" i="6"/>
  <c r="F3306" i="6"/>
  <c r="B3307" i="6"/>
  <c r="C3307" i="6"/>
  <c r="D3307" i="6"/>
  <c r="A3307" i="6" s="1"/>
  <c r="E3307" i="6"/>
  <c r="F3307" i="6"/>
  <c r="B3308" i="6"/>
  <c r="C3308" i="6"/>
  <c r="D3308" i="6"/>
  <c r="A3308" i="6" s="1"/>
  <c r="E3308" i="6"/>
  <c r="F3308" i="6"/>
  <c r="B3309" i="6"/>
  <c r="C3309" i="6"/>
  <c r="B3310" i="6"/>
  <c r="C3310" i="6"/>
  <c r="D3310" i="6"/>
  <c r="A3310" i="6" s="1"/>
  <c r="E3310" i="6"/>
  <c r="F3310" i="6"/>
  <c r="B3311" i="6"/>
  <c r="D3311" i="6"/>
  <c r="A3311" i="6" s="1"/>
  <c r="E3311" i="6"/>
  <c r="F3311" i="6"/>
  <c r="B3312" i="6"/>
  <c r="E3312" i="6"/>
  <c r="B3313" i="6"/>
  <c r="E3313" i="6"/>
  <c r="F3313" i="6"/>
  <c r="B3314" i="6"/>
  <c r="F3314" i="6"/>
  <c r="B3315" i="6"/>
  <c r="C3315" i="6"/>
  <c r="D3315" i="6"/>
  <c r="A3315" i="6" s="1"/>
  <c r="F3315" i="6"/>
  <c r="B3316" i="6"/>
  <c r="C3316" i="6"/>
  <c r="D3316" i="6"/>
  <c r="A3316" i="6" s="1"/>
  <c r="E3316" i="6"/>
  <c r="B3317" i="6"/>
  <c r="C3317" i="6"/>
  <c r="B3318" i="6"/>
  <c r="C3318" i="6"/>
  <c r="D3318" i="6"/>
  <c r="A3318" i="6" s="1"/>
  <c r="E3318" i="6"/>
  <c r="F3318" i="6"/>
  <c r="B3319" i="6"/>
  <c r="D3319" i="6"/>
  <c r="A3319" i="6" s="1"/>
  <c r="E3319" i="6"/>
  <c r="F3319" i="6"/>
  <c r="B3320" i="6"/>
  <c r="E3320" i="6"/>
  <c r="B3321" i="6"/>
  <c r="E3321" i="6"/>
  <c r="F3321" i="6"/>
  <c r="B3322" i="6"/>
  <c r="F3322" i="6"/>
  <c r="B3323" i="6"/>
  <c r="C3323" i="6"/>
  <c r="D3323" i="6"/>
  <c r="A3323" i="6" s="1"/>
  <c r="E3323" i="6"/>
  <c r="F3323" i="6"/>
  <c r="B3324" i="6"/>
  <c r="D3324" i="6"/>
  <c r="A3324" i="6" s="1"/>
  <c r="E3324" i="6"/>
  <c r="F3324" i="6"/>
  <c r="B3325" i="6"/>
  <c r="C3325" i="6"/>
  <c r="B3326" i="6"/>
  <c r="C3326" i="6"/>
  <c r="D3326" i="6"/>
  <c r="A3326" i="6" s="1"/>
  <c r="E3326" i="6"/>
  <c r="F3326" i="6"/>
  <c r="B3327" i="6"/>
  <c r="D3327" i="6"/>
  <c r="A3327" i="6" s="1"/>
  <c r="E3327" i="6"/>
  <c r="F3327" i="6"/>
  <c r="B3328" i="6"/>
  <c r="E3328" i="6"/>
  <c r="B3329" i="6"/>
  <c r="E3329" i="6"/>
  <c r="F3329" i="6"/>
  <c r="B3330" i="6"/>
  <c r="C3330" i="6"/>
  <c r="F3330" i="6"/>
  <c r="B3331" i="6"/>
  <c r="C3331" i="6"/>
  <c r="D3331" i="6"/>
  <c r="A3331" i="6" s="1"/>
  <c r="F3331" i="6"/>
  <c r="B3332" i="6"/>
  <c r="D3332" i="6"/>
  <c r="A3332" i="6" s="1"/>
  <c r="E3332" i="6"/>
  <c r="B3333" i="6"/>
  <c r="C3333" i="6"/>
  <c r="B3334" i="6"/>
  <c r="C3334" i="6"/>
  <c r="D3334" i="6"/>
  <c r="A3334" i="6" s="1"/>
  <c r="E3334" i="6"/>
  <c r="F3334" i="6"/>
  <c r="B3335" i="6"/>
  <c r="D3335" i="6"/>
  <c r="A3335" i="6" s="1"/>
  <c r="E3335" i="6"/>
  <c r="F3335" i="6"/>
  <c r="B3336" i="6"/>
  <c r="E3336" i="6"/>
  <c r="B3337" i="6"/>
  <c r="E3337" i="6"/>
  <c r="F3337" i="6"/>
  <c r="B3338" i="6"/>
  <c r="F3338" i="6"/>
  <c r="B3339" i="6"/>
  <c r="C3339" i="6"/>
  <c r="D3339" i="6"/>
  <c r="A3339" i="6" s="1"/>
  <c r="E3339" i="6"/>
  <c r="F3339" i="6"/>
  <c r="B3340" i="6"/>
  <c r="D3340" i="6"/>
  <c r="A3340" i="6" s="1"/>
  <c r="E3340" i="6"/>
  <c r="B3341" i="6"/>
  <c r="C3341" i="6"/>
  <c r="D3341" i="6"/>
  <c r="A3341" i="6" s="1"/>
  <c r="B3342" i="6"/>
  <c r="C3342" i="6"/>
  <c r="D3342" i="6"/>
  <c r="A3342" i="6" s="1"/>
  <c r="E3342" i="6"/>
  <c r="F3342" i="6"/>
  <c r="B3343" i="6"/>
  <c r="D3343" i="6"/>
  <c r="A3343" i="6" s="1"/>
  <c r="E3343" i="6"/>
  <c r="F3343" i="6"/>
  <c r="B3344" i="6"/>
  <c r="E3344" i="6"/>
  <c r="B3345" i="6"/>
  <c r="E3345" i="6"/>
  <c r="F3345" i="6"/>
  <c r="B3346" i="6"/>
  <c r="F3346" i="6"/>
  <c r="B3347" i="6"/>
  <c r="C3347" i="6"/>
  <c r="D3347" i="6"/>
  <c r="A3347" i="6" s="1"/>
  <c r="E3347" i="6"/>
  <c r="F3347" i="6"/>
  <c r="B3348" i="6"/>
  <c r="C3348" i="6"/>
  <c r="D3348" i="6"/>
  <c r="A3348" i="6" s="1"/>
  <c r="E3348" i="6"/>
  <c r="B3349" i="6"/>
  <c r="C3349" i="6"/>
  <c r="B3350" i="6"/>
  <c r="C3350" i="6"/>
  <c r="D3350" i="6"/>
  <c r="A3350" i="6" s="1"/>
  <c r="E3350" i="6"/>
  <c r="F3350" i="6"/>
  <c r="B3351" i="6"/>
  <c r="D3351" i="6"/>
  <c r="A3351" i="6" s="1"/>
  <c r="E3351" i="6"/>
  <c r="F3351" i="6"/>
  <c r="B3352" i="6"/>
  <c r="E3352" i="6"/>
  <c r="B3353" i="6"/>
  <c r="E3353" i="6"/>
  <c r="F3353" i="6"/>
  <c r="B3354" i="6"/>
  <c r="F3354" i="6"/>
  <c r="B3355" i="6"/>
  <c r="C3355" i="6"/>
  <c r="D3355" i="6"/>
  <c r="A3355" i="6" s="1"/>
  <c r="E3355" i="6"/>
  <c r="F3355" i="6"/>
  <c r="B3356" i="6"/>
  <c r="C3356" i="6"/>
  <c r="D3356" i="6"/>
  <c r="A3356" i="6" s="1"/>
  <c r="E3356" i="6"/>
  <c r="B3357" i="6"/>
  <c r="C3357" i="6"/>
  <c r="B3358" i="6"/>
  <c r="C3358" i="6"/>
  <c r="D3358" i="6"/>
  <c r="A3358" i="6" s="1"/>
  <c r="E3358" i="6"/>
  <c r="F3358" i="6"/>
  <c r="B3359" i="6"/>
  <c r="D3359" i="6"/>
  <c r="A3359" i="6" s="1"/>
  <c r="E3359" i="6"/>
  <c r="F3359" i="6"/>
  <c r="B3360" i="6"/>
  <c r="D3360" i="6"/>
  <c r="A3360" i="6" s="1"/>
  <c r="E3360" i="6"/>
  <c r="B3361" i="6"/>
  <c r="E3361" i="6"/>
  <c r="F3361" i="6"/>
  <c r="B3362" i="6"/>
  <c r="F3362" i="6"/>
  <c r="B3363" i="6"/>
  <c r="C3363" i="6"/>
  <c r="D3363" i="6"/>
  <c r="A3363" i="6" s="1"/>
  <c r="E3363" i="6"/>
  <c r="F3363" i="6"/>
  <c r="B3364" i="6"/>
  <c r="D3364" i="6"/>
  <c r="A3364" i="6" s="1"/>
  <c r="E3364" i="6"/>
  <c r="B3365" i="6"/>
  <c r="C3365" i="6"/>
  <c r="B3366" i="6"/>
  <c r="C3366" i="6"/>
  <c r="D3366" i="6"/>
  <c r="A3366" i="6" s="1"/>
  <c r="E3366" i="6"/>
  <c r="F3366" i="6"/>
  <c r="B3367" i="6"/>
  <c r="D3367" i="6"/>
  <c r="A3367" i="6" s="1"/>
  <c r="E3367" i="6"/>
  <c r="F3367" i="6"/>
  <c r="B3368" i="6"/>
  <c r="D3368" i="6"/>
  <c r="A3368" i="6" s="1"/>
  <c r="E3368" i="6"/>
  <c r="B3369" i="6"/>
  <c r="E3369" i="6"/>
  <c r="F3369" i="6"/>
  <c r="B3370" i="6"/>
  <c r="F3370" i="6"/>
  <c r="B3371" i="6"/>
  <c r="C3371" i="6"/>
  <c r="D3371" i="6"/>
  <c r="A3371" i="6" s="1"/>
  <c r="E3371" i="6"/>
  <c r="F3371" i="6"/>
  <c r="B3372" i="6"/>
  <c r="D3372" i="6"/>
  <c r="A3372" i="6" s="1"/>
  <c r="E3372" i="6"/>
  <c r="B3373" i="6"/>
  <c r="C3373" i="6"/>
  <c r="D3373" i="6"/>
  <c r="A3373" i="6" s="1"/>
  <c r="B3374" i="6"/>
  <c r="C3374" i="6"/>
  <c r="D3374" i="6"/>
  <c r="A3374" i="6" s="1"/>
  <c r="E3374" i="6"/>
  <c r="F3374" i="6"/>
  <c r="B3375" i="6"/>
  <c r="D3375" i="6"/>
  <c r="A3375" i="6" s="1"/>
  <c r="E3375" i="6"/>
  <c r="F3375" i="6"/>
  <c r="B3376" i="6"/>
  <c r="E3376" i="6"/>
  <c r="B3377" i="6"/>
  <c r="E3377" i="6"/>
  <c r="F3377" i="6"/>
  <c r="B3378" i="6"/>
  <c r="F3378" i="6"/>
  <c r="B3379" i="6"/>
  <c r="C3379" i="6"/>
  <c r="D3379" i="6"/>
  <c r="A3379" i="6" s="1"/>
  <c r="E3379" i="6"/>
  <c r="F3379" i="6"/>
  <c r="B3380" i="6"/>
  <c r="D3380" i="6"/>
  <c r="A3380" i="6" s="1"/>
  <c r="E3380" i="6"/>
  <c r="F3380" i="6"/>
  <c r="B3381" i="6"/>
  <c r="C3381" i="6"/>
  <c r="D3381" i="6"/>
  <c r="A3381" i="6" s="1"/>
  <c r="B3382" i="6"/>
  <c r="C3382" i="6"/>
  <c r="D3382" i="6"/>
  <c r="A3382" i="6" s="1"/>
  <c r="E3382" i="6"/>
  <c r="F3382" i="6"/>
  <c r="B3383" i="6"/>
  <c r="D3383" i="6"/>
  <c r="A3383" i="6" s="1"/>
  <c r="E3383" i="6"/>
  <c r="F3383" i="6"/>
  <c r="B3384" i="6"/>
  <c r="E3384" i="6"/>
  <c r="B3385" i="6"/>
  <c r="D3385" i="6"/>
  <c r="A3385" i="6" s="1"/>
  <c r="E3385" i="6"/>
  <c r="F3385" i="6"/>
  <c r="B3386" i="6"/>
  <c r="F3386" i="6"/>
  <c r="B3387" i="6"/>
  <c r="C3387" i="6"/>
  <c r="D3387" i="6"/>
  <c r="A3387" i="6" s="1"/>
  <c r="E3387" i="6"/>
  <c r="F3387" i="6"/>
  <c r="B3388" i="6"/>
  <c r="D3388" i="6"/>
  <c r="A3388" i="6" s="1"/>
  <c r="E3388" i="6"/>
  <c r="F3388" i="6"/>
  <c r="B3389" i="6"/>
  <c r="C3389" i="6"/>
  <c r="B3390" i="6"/>
  <c r="C3390" i="6"/>
  <c r="D3390" i="6"/>
  <c r="A3390" i="6" s="1"/>
  <c r="E3390" i="6"/>
  <c r="F3390" i="6"/>
  <c r="B3391" i="6"/>
  <c r="D3391" i="6"/>
  <c r="A3391" i="6" s="1"/>
  <c r="E3391" i="6"/>
  <c r="F3391" i="6"/>
  <c r="B3392" i="6"/>
  <c r="E3392" i="6"/>
  <c r="B3393" i="6"/>
  <c r="E3393" i="6"/>
  <c r="F3393" i="6"/>
  <c r="B3394" i="6"/>
  <c r="F3394" i="6"/>
  <c r="B3395" i="6"/>
  <c r="C3395" i="6"/>
  <c r="D3395" i="6"/>
  <c r="A3395" i="6" s="1"/>
  <c r="E3395" i="6"/>
  <c r="F3395" i="6"/>
  <c r="B3396" i="6"/>
  <c r="D3396" i="6"/>
  <c r="A3396" i="6" s="1"/>
  <c r="E3396" i="6"/>
  <c r="B3397" i="6"/>
  <c r="C3397" i="6"/>
  <c r="D3397" i="6"/>
  <c r="A3397" i="6" s="1"/>
  <c r="B3398" i="6"/>
  <c r="C3398" i="6"/>
  <c r="D3398" i="6"/>
  <c r="A3398" i="6" s="1"/>
  <c r="E3398" i="6"/>
  <c r="F3398" i="6"/>
  <c r="B3399" i="6"/>
  <c r="C3399" i="6"/>
  <c r="D3399" i="6"/>
  <c r="A3399" i="6" s="1"/>
  <c r="E3399" i="6"/>
  <c r="F3399" i="6"/>
  <c r="B3400" i="6"/>
  <c r="D3400" i="6"/>
  <c r="A3400" i="6" s="1"/>
  <c r="E3400" i="6"/>
  <c r="B3401" i="6"/>
  <c r="E3401" i="6"/>
  <c r="F3401" i="6"/>
  <c r="B3402" i="6"/>
  <c r="F3402" i="6"/>
  <c r="B3403" i="6"/>
  <c r="C3403" i="6"/>
  <c r="D3403" i="6"/>
  <c r="A3403" i="6" s="1"/>
  <c r="E3403" i="6"/>
  <c r="F3403" i="6"/>
  <c r="B3404" i="6"/>
  <c r="D3404" i="6"/>
  <c r="A3404" i="6" s="1"/>
  <c r="E3404" i="6"/>
  <c r="B3405" i="6"/>
  <c r="C3405" i="6"/>
  <c r="B3406" i="6"/>
  <c r="C3406" i="6"/>
  <c r="D3406" i="6"/>
  <c r="A3406" i="6" s="1"/>
  <c r="E3406" i="6"/>
  <c r="F3406" i="6"/>
  <c r="B3407" i="6"/>
  <c r="D3407" i="6"/>
  <c r="A3407" i="6" s="1"/>
  <c r="E3407" i="6"/>
  <c r="F3407" i="6"/>
  <c r="B3408" i="6"/>
  <c r="E3408" i="6"/>
  <c r="B3409" i="6"/>
  <c r="E3409" i="6"/>
  <c r="F3409" i="6"/>
  <c r="B3410" i="6"/>
  <c r="C3410" i="6"/>
  <c r="F3410" i="6"/>
  <c r="B3411" i="6"/>
  <c r="C3411" i="6"/>
  <c r="D3411" i="6"/>
  <c r="A3411" i="6" s="1"/>
  <c r="E3411" i="6"/>
  <c r="F3411" i="6"/>
  <c r="B3412" i="6"/>
  <c r="D3412" i="6"/>
  <c r="A3412" i="6" s="1"/>
  <c r="E3412" i="6"/>
  <c r="B3413" i="6"/>
  <c r="C3413" i="6"/>
  <c r="B3414" i="6"/>
  <c r="C3414" i="6"/>
  <c r="D3414" i="6"/>
  <c r="A3414" i="6" s="1"/>
  <c r="E3414" i="6"/>
  <c r="F3414" i="6"/>
  <c r="B3415" i="6"/>
  <c r="C3415" i="6"/>
  <c r="D3415" i="6"/>
  <c r="A3415" i="6" s="1"/>
  <c r="E3415" i="6"/>
  <c r="F3415" i="6"/>
  <c r="B3416" i="6"/>
  <c r="E3416" i="6"/>
  <c r="B3417" i="6"/>
  <c r="E3417" i="6"/>
  <c r="F3417" i="6"/>
  <c r="B3418" i="6"/>
  <c r="F3418" i="6"/>
  <c r="B3419" i="6"/>
  <c r="C3419" i="6"/>
  <c r="D3419" i="6"/>
  <c r="A3419" i="6" s="1"/>
  <c r="E3419" i="6"/>
  <c r="F3419" i="6"/>
  <c r="B3420" i="6"/>
  <c r="D3420" i="6"/>
  <c r="A3420" i="6" s="1"/>
  <c r="E3420" i="6"/>
  <c r="B3421" i="6"/>
  <c r="C3421" i="6"/>
  <c r="B3422" i="6"/>
  <c r="C3422" i="6"/>
  <c r="D3422" i="6"/>
  <c r="A3422" i="6" s="1"/>
  <c r="E3422" i="6"/>
  <c r="F3422" i="6"/>
  <c r="B3423" i="6"/>
  <c r="D3423" i="6"/>
  <c r="A3423" i="6" s="1"/>
  <c r="E3423" i="6"/>
  <c r="F3423" i="6"/>
  <c r="B3424" i="6"/>
  <c r="E3424" i="6"/>
  <c r="F3424" i="6"/>
  <c r="B3425" i="6"/>
  <c r="E3425" i="6"/>
  <c r="F3425" i="6"/>
  <c r="B3426" i="6"/>
  <c r="F3426" i="6"/>
  <c r="B3427" i="6"/>
  <c r="C3427" i="6"/>
  <c r="D3427" i="6"/>
  <c r="A3427" i="6" s="1"/>
  <c r="E3427" i="6"/>
  <c r="F3427" i="6"/>
  <c r="B3428" i="6"/>
  <c r="D3428" i="6"/>
  <c r="A3428" i="6" s="1"/>
  <c r="E3428" i="6"/>
  <c r="B3429" i="6"/>
  <c r="C3429" i="6"/>
  <c r="B3430" i="6"/>
  <c r="C3430" i="6"/>
  <c r="D3430" i="6"/>
  <c r="A3430" i="6" s="1"/>
  <c r="E3430" i="6"/>
  <c r="F3430" i="6"/>
  <c r="B3431" i="6"/>
  <c r="D3431" i="6"/>
  <c r="A3431" i="6" s="1"/>
  <c r="E3431" i="6"/>
  <c r="F3431" i="6"/>
  <c r="B3432" i="6"/>
  <c r="E3432" i="6"/>
  <c r="B3433" i="6"/>
  <c r="E3433" i="6"/>
  <c r="F3433" i="6"/>
  <c r="B3434" i="6"/>
  <c r="F3434" i="6"/>
  <c r="B3435" i="6"/>
  <c r="C3435" i="6"/>
  <c r="D3435" i="6"/>
  <c r="A3435" i="6" s="1"/>
  <c r="E3435" i="6"/>
  <c r="F3435" i="6"/>
  <c r="B3436" i="6"/>
  <c r="D3436" i="6"/>
  <c r="A3436" i="6" s="1"/>
  <c r="E3436" i="6"/>
  <c r="B3437" i="6"/>
  <c r="C3437" i="6"/>
  <c r="D3437" i="6"/>
  <c r="A3437" i="6" s="1"/>
  <c r="B3438" i="6"/>
  <c r="C3438" i="6"/>
  <c r="D3438" i="6"/>
  <c r="A3438" i="6" s="1"/>
  <c r="E3438" i="6"/>
  <c r="F3438" i="6"/>
  <c r="B3439" i="6"/>
  <c r="C3439" i="6"/>
  <c r="D3439" i="6"/>
  <c r="A3439" i="6" s="1"/>
  <c r="E3439" i="6"/>
  <c r="F3439" i="6"/>
  <c r="B3440" i="6"/>
  <c r="D3440" i="6"/>
  <c r="A3440" i="6" s="1"/>
  <c r="E3440" i="6"/>
  <c r="B3441" i="6"/>
  <c r="E3441" i="6"/>
  <c r="F3441" i="6"/>
  <c r="B3442" i="6"/>
  <c r="F3442" i="6"/>
  <c r="B3443" i="6"/>
  <c r="C3443" i="6"/>
  <c r="D3443" i="6"/>
  <c r="A3443" i="6" s="1"/>
  <c r="E3443" i="6"/>
  <c r="F3443" i="6"/>
  <c r="B3444" i="6"/>
  <c r="C3444" i="6"/>
  <c r="D3444" i="6"/>
  <c r="A3444" i="6" s="1"/>
  <c r="E3444" i="6"/>
  <c r="B3445" i="6"/>
  <c r="C3445" i="6"/>
  <c r="B3446" i="6"/>
  <c r="C3446" i="6"/>
  <c r="D3446" i="6"/>
  <c r="A3446" i="6" s="1"/>
  <c r="E3446" i="6"/>
  <c r="F3446" i="6"/>
  <c r="B3447" i="6"/>
  <c r="D3447" i="6"/>
  <c r="A3447" i="6" s="1"/>
  <c r="E3447" i="6"/>
  <c r="F3447" i="6"/>
  <c r="B3448" i="6"/>
  <c r="E3448" i="6"/>
  <c r="B3449" i="6"/>
  <c r="E3449" i="6"/>
  <c r="F3449" i="6"/>
  <c r="B3450" i="6"/>
  <c r="F3450" i="6"/>
  <c r="B3451" i="6"/>
  <c r="C3451" i="6"/>
  <c r="D3451" i="6"/>
  <c r="A3451" i="6" s="1"/>
  <c r="E3451" i="6"/>
  <c r="F3451" i="6"/>
  <c r="B3452" i="6"/>
  <c r="D3452" i="6"/>
  <c r="A3452" i="6" s="1"/>
  <c r="E3452" i="6"/>
  <c r="B3453" i="6"/>
  <c r="C3453" i="6"/>
  <c r="B3454" i="6"/>
  <c r="C3454" i="6"/>
  <c r="D3454" i="6"/>
  <c r="A3454" i="6" s="1"/>
  <c r="E3454" i="6"/>
  <c r="F3454" i="6"/>
  <c r="B3455" i="6"/>
  <c r="D3455" i="6"/>
  <c r="A3455" i="6" s="1"/>
  <c r="E3455" i="6"/>
  <c r="F3455" i="6"/>
  <c r="B3456" i="6"/>
  <c r="E3456" i="6"/>
  <c r="B3457" i="6"/>
  <c r="E3457" i="6"/>
  <c r="F3457" i="6"/>
  <c r="B3458" i="6"/>
  <c r="F3458" i="6"/>
  <c r="B3459" i="6"/>
  <c r="C3459" i="6"/>
  <c r="D3459" i="6"/>
  <c r="A3459" i="6" s="1"/>
  <c r="E3459" i="6"/>
  <c r="F3459" i="6"/>
  <c r="B3460" i="6"/>
  <c r="D3460" i="6"/>
  <c r="A3460" i="6" s="1"/>
  <c r="E3460" i="6"/>
  <c r="B3461" i="6"/>
  <c r="C3461" i="6"/>
  <c r="B3462" i="6"/>
  <c r="C3462" i="6"/>
  <c r="D3462" i="6"/>
  <c r="A3462" i="6" s="1"/>
  <c r="E3462" i="6"/>
  <c r="F3462" i="6"/>
  <c r="B3463" i="6"/>
  <c r="D3463" i="6"/>
  <c r="A3463" i="6" s="1"/>
  <c r="E3463" i="6"/>
  <c r="F3463" i="6"/>
  <c r="B3464" i="6"/>
  <c r="C3464" i="6"/>
  <c r="E3464" i="6"/>
  <c r="B3465" i="6"/>
  <c r="E3465" i="6"/>
  <c r="F3465" i="6"/>
  <c r="B3466" i="6"/>
  <c r="F3466" i="6"/>
  <c r="B3467" i="6"/>
  <c r="C3467" i="6"/>
  <c r="D3467" i="6"/>
  <c r="A3467" i="6" s="1"/>
  <c r="E3467" i="6"/>
  <c r="F3467" i="6"/>
  <c r="B3468" i="6"/>
  <c r="D3468" i="6"/>
  <c r="A3468" i="6" s="1"/>
  <c r="E3468" i="6"/>
  <c r="F3468" i="6"/>
  <c r="B3469" i="6"/>
  <c r="C3469" i="6"/>
  <c r="B3470" i="6"/>
  <c r="C3470" i="6"/>
  <c r="D3470" i="6"/>
  <c r="A3470" i="6" s="1"/>
  <c r="E3470" i="6"/>
  <c r="F3470" i="6"/>
  <c r="B3471" i="6"/>
  <c r="D3471" i="6"/>
  <c r="A3471" i="6" s="1"/>
  <c r="E3471" i="6"/>
  <c r="F3471" i="6"/>
  <c r="B3472" i="6"/>
  <c r="E3472" i="6"/>
  <c r="B3473" i="6"/>
  <c r="E3473" i="6"/>
  <c r="F3473" i="6"/>
  <c r="B3474" i="6"/>
  <c r="F3474" i="6"/>
  <c r="B3475" i="6"/>
  <c r="C3475" i="6"/>
  <c r="D3475" i="6"/>
  <c r="A3475" i="6" s="1"/>
  <c r="E3475" i="6"/>
  <c r="F3475" i="6"/>
  <c r="B3476" i="6"/>
  <c r="D3476" i="6"/>
  <c r="A3476" i="6" s="1"/>
  <c r="E3476" i="6"/>
  <c r="B3477" i="6"/>
  <c r="C3477" i="6"/>
  <c r="B3478" i="6"/>
  <c r="C3478" i="6"/>
  <c r="D3478" i="6"/>
  <c r="A3478" i="6" s="1"/>
  <c r="E3478" i="6"/>
  <c r="F3478" i="6"/>
  <c r="B3479" i="6"/>
  <c r="D3479" i="6"/>
  <c r="A3479" i="6" s="1"/>
  <c r="E3479" i="6"/>
  <c r="F3479" i="6"/>
  <c r="B3480" i="6"/>
  <c r="E3480" i="6"/>
  <c r="B3481" i="6"/>
  <c r="E3481" i="6"/>
  <c r="F3481" i="6"/>
  <c r="B3482" i="6"/>
  <c r="F3482" i="6"/>
  <c r="B3483" i="6"/>
  <c r="C3483" i="6"/>
  <c r="D3483" i="6"/>
  <c r="A3483" i="6" s="1"/>
  <c r="E3483" i="6"/>
  <c r="F3483" i="6"/>
  <c r="B3484" i="6"/>
  <c r="D3484" i="6"/>
  <c r="A3484" i="6" s="1"/>
  <c r="E3484" i="6"/>
  <c r="B3485" i="6"/>
  <c r="C3485" i="6"/>
  <c r="B3486" i="6"/>
  <c r="C3486" i="6"/>
  <c r="D3486" i="6"/>
  <c r="A3486" i="6" s="1"/>
  <c r="E3486" i="6"/>
  <c r="F3486" i="6"/>
  <c r="B3487" i="6"/>
  <c r="D3487" i="6"/>
  <c r="A3487" i="6" s="1"/>
  <c r="E3487" i="6"/>
  <c r="F3487" i="6"/>
  <c r="B3488" i="6"/>
  <c r="D3488" i="6"/>
  <c r="A3488" i="6" s="1"/>
  <c r="E3488" i="6"/>
  <c r="B3489" i="6"/>
  <c r="E3489" i="6"/>
  <c r="F3489" i="6"/>
  <c r="B3490" i="6"/>
  <c r="F3490" i="6"/>
  <c r="B3491" i="6"/>
  <c r="C3491" i="6"/>
  <c r="D3491" i="6"/>
  <c r="A3491" i="6" s="1"/>
  <c r="E3491" i="6"/>
  <c r="F3491" i="6"/>
  <c r="B3492" i="6"/>
  <c r="D3492" i="6"/>
  <c r="A3492" i="6" s="1"/>
  <c r="E3492" i="6"/>
  <c r="B3493" i="6"/>
  <c r="C3493" i="6"/>
  <c r="D3493" i="6"/>
  <c r="A3493" i="6" s="1"/>
  <c r="B3494" i="6"/>
  <c r="C3494" i="6"/>
  <c r="D3494" i="6"/>
  <c r="A3494" i="6" s="1"/>
  <c r="E3494" i="6"/>
  <c r="F3494" i="6"/>
  <c r="B3495" i="6"/>
  <c r="C3495" i="6"/>
  <c r="D3495" i="6"/>
  <c r="A3495" i="6" s="1"/>
  <c r="E3495" i="6"/>
  <c r="F3495" i="6"/>
  <c r="B3496" i="6"/>
  <c r="E3496" i="6"/>
  <c r="B3497" i="6"/>
  <c r="D3497" i="6"/>
  <c r="A3497" i="6" s="1"/>
  <c r="E3497" i="6"/>
  <c r="F3497" i="6"/>
  <c r="B3498" i="6"/>
  <c r="F3498" i="6"/>
  <c r="B3499" i="6"/>
  <c r="C3499" i="6"/>
  <c r="D3499" i="6"/>
  <c r="A3499" i="6" s="1"/>
  <c r="E3499" i="6"/>
  <c r="F3499" i="6"/>
  <c r="B3500" i="6"/>
  <c r="C3500" i="6"/>
  <c r="D3500" i="6"/>
  <c r="A3500" i="6" s="1"/>
  <c r="E3500" i="6"/>
  <c r="F3500" i="6"/>
  <c r="B3501" i="6"/>
  <c r="C3501" i="6"/>
  <c r="D3501" i="6"/>
  <c r="A3501" i="6" s="1"/>
  <c r="B3502" i="6"/>
  <c r="C3502" i="6"/>
  <c r="D3502" i="6"/>
  <c r="A3502" i="6" s="1"/>
  <c r="E3502" i="6"/>
  <c r="F3502" i="6"/>
  <c r="B3503" i="6"/>
  <c r="D3503" i="6"/>
  <c r="A3503" i="6" s="1"/>
  <c r="E3503" i="6"/>
  <c r="F3503" i="6"/>
  <c r="B3504" i="6"/>
  <c r="E3504" i="6"/>
  <c r="B3505" i="6"/>
  <c r="E3505" i="6"/>
  <c r="F3505" i="6"/>
  <c r="B3506" i="6"/>
  <c r="F3506" i="6"/>
  <c r="B3507" i="6"/>
  <c r="C3507" i="6"/>
  <c r="D3507" i="6"/>
  <c r="A3507" i="6" s="1"/>
  <c r="E3507" i="6"/>
  <c r="F3507" i="6"/>
  <c r="B3508" i="6"/>
  <c r="C3508" i="6"/>
  <c r="D3508" i="6"/>
  <c r="A3508" i="6" s="1"/>
  <c r="E3508" i="6"/>
  <c r="B3509" i="6"/>
  <c r="C3509" i="6"/>
  <c r="B3510" i="6"/>
  <c r="C3510" i="6"/>
  <c r="D3510" i="6"/>
  <c r="A3510" i="6" s="1"/>
  <c r="E3510" i="6"/>
  <c r="F3510" i="6"/>
  <c r="B3511" i="6"/>
  <c r="D3511" i="6"/>
  <c r="A3511" i="6" s="1"/>
  <c r="E3511" i="6"/>
  <c r="F3511" i="6"/>
  <c r="B3512" i="6"/>
  <c r="E3512" i="6"/>
  <c r="B3513" i="6"/>
  <c r="E3513" i="6"/>
  <c r="F3513" i="6"/>
  <c r="B3514" i="6"/>
  <c r="C3514" i="6"/>
  <c r="F3514" i="6"/>
  <c r="B3515" i="6"/>
  <c r="C3515" i="6"/>
  <c r="D3515" i="6"/>
  <c r="A3515" i="6" s="1"/>
  <c r="E3515" i="6"/>
  <c r="F3515" i="6"/>
  <c r="B3516" i="6"/>
  <c r="C3516" i="6"/>
  <c r="D3516" i="6"/>
  <c r="A3516" i="6" s="1"/>
  <c r="E3516" i="6"/>
  <c r="B3517" i="6"/>
  <c r="C3517" i="6"/>
  <c r="B3518" i="6"/>
  <c r="C3518" i="6"/>
  <c r="D3518" i="6"/>
  <c r="A3518" i="6" s="1"/>
  <c r="E3518" i="6"/>
  <c r="F3518" i="6"/>
  <c r="B3519" i="6"/>
  <c r="D3519" i="6"/>
  <c r="A3519" i="6" s="1"/>
  <c r="E3519" i="6"/>
  <c r="F3519" i="6"/>
  <c r="B3520" i="6"/>
  <c r="E3520" i="6"/>
  <c r="B3521" i="6"/>
  <c r="E3521" i="6"/>
  <c r="F3521" i="6"/>
  <c r="B3522" i="6"/>
  <c r="F3522" i="6"/>
  <c r="B3523" i="6"/>
  <c r="C3523" i="6"/>
  <c r="D3523" i="6"/>
  <c r="A3523" i="6" s="1"/>
  <c r="E3523" i="6"/>
  <c r="F3523" i="6"/>
  <c r="B3524" i="6"/>
  <c r="D3524" i="6"/>
  <c r="A3524" i="6" s="1"/>
  <c r="E3524" i="6"/>
  <c r="B3525" i="6"/>
  <c r="C3525" i="6"/>
  <c r="B3526" i="6"/>
  <c r="C3526" i="6"/>
  <c r="D3526" i="6"/>
  <c r="A3526" i="6" s="1"/>
  <c r="E3526" i="6"/>
  <c r="F3526" i="6"/>
  <c r="B3527" i="6"/>
  <c r="C3527" i="6"/>
  <c r="D3527" i="6"/>
  <c r="A3527" i="6" s="1"/>
  <c r="E3527" i="6"/>
  <c r="F3527" i="6"/>
  <c r="B3528" i="6"/>
  <c r="E3528" i="6"/>
  <c r="B3529" i="6"/>
  <c r="D3529" i="6"/>
  <c r="A3529" i="6" s="1"/>
  <c r="E3529" i="6"/>
  <c r="F3529" i="6"/>
  <c r="B3530" i="6"/>
  <c r="F3530" i="6"/>
  <c r="B3531" i="6"/>
  <c r="C3531" i="6"/>
  <c r="D3531" i="6"/>
  <c r="A3531" i="6" s="1"/>
  <c r="E3531" i="6"/>
  <c r="F3531" i="6"/>
  <c r="B3532" i="6"/>
  <c r="D3532" i="6"/>
  <c r="A3532" i="6" s="1"/>
  <c r="E3532" i="6"/>
  <c r="B3533" i="6"/>
  <c r="C3533" i="6"/>
  <c r="E3533" i="6"/>
  <c r="B3534" i="6"/>
  <c r="C3534" i="6"/>
  <c r="D3534" i="6"/>
  <c r="A3534" i="6" s="1"/>
  <c r="E3534" i="6"/>
  <c r="F3534" i="6"/>
  <c r="B3535" i="6"/>
  <c r="D3535" i="6"/>
  <c r="A3535" i="6" s="1"/>
  <c r="E3535" i="6"/>
  <c r="F3535" i="6"/>
  <c r="B3536" i="6"/>
  <c r="E3536" i="6"/>
  <c r="B3537" i="6"/>
  <c r="E3537" i="6"/>
  <c r="F3537" i="6"/>
  <c r="B3538" i="6"/>
  <c r="F3538" i="6"/>
  <c r="B3539" i="6"/>
  <c r="C3539" i="6"/>
  <c r="D3539" i="6"/>
  <c r="A3539" i="6" s="1"/>
  <c r="E3539" i="6"/>
  <c r="F3539" i="6"/>
  <c r="B3540" i="6"/>
  <c r="D3540" i="6"/>
  <c r="A3540" i="6" s="1"/>
  <c r="E3540" i="6"/>
  <c r="F3540" i="6"/>
  <c r="B3541" i="6"/>
  <c r="C3541" i="6"/>
  <c r="B3542" i="6"/>
  <c r="C3542" i="6"/>
  <c r="D3542" i="6"/>
  <c r="A3542" i="6" s="1"/>
  <c r="E3542" i="6"/>
  <c r="F3542" i="6"/>
  <c r="B3543" i="6"/>
  <c r="D3543" i="6"/>
  <c r="A3543" i="6" s="1"/>
  <c r="E3543" i="6"/>
  <c r="F3543" i="6"/>
  <c r="B3544" i="6"/>
  <c r="E3544" i="6"/>
  <c r="B3545" i="6"/>
  <c r="E3545" i="6"/>
  <c r="F3545" i="6"/>
  <c r="B3546" i="6"/>
  <c r="F3546" i="6"/>
  <c r="B3547" i="6"/>
  <c r="C3547" i="6"/>
  <c r="D3547" i="6"/>
  <c r="A3547" i="6" s="1"/>
  <c r="E3547" i="6"/>
  <c r="F3547" i="6"/>
  <c r="B3548" i="6"/>
  <c r="D3548" i="6"/>
  <c r="A3548" i="6" s="1"/>
  <c r="E3548" i="6"/>
  <c r="B3549" i="6"/>
  <c r="C3549" i="6"/>
  <c r="B3550" i="6"/>
  <c r="C3550" i="6"/>
  <c r="D3550" i="6"/>
  <c r="A3550" i="6" s="1"/>
  <c r="E3550" i="6"/>
  <c r="F3550" i="6"/>
  <c r="B3551" i="6"/>
  <c r="C3551" i="6"/>
  <c r="D3551" i="6"/>
  <c r="A3551" i="6" s="1"/>
  <c r="E3551" i="6"/>
  <c r="F3551" i="6"/>
  <c r="B3552" i="6"/>
  <c r="E3552" i="6"/>
  <c r="B3553" i="6"/>
  <c r="E3553" i="6"/>
  <c r="F3553" i="6"/>
  <c r="B3554" i="6"/>
  <c r="C3554" i="6"/>
  <c r="F3554" i="6"/>
  <c r="B3555" i="6"/>
  <c r="C3555" i="6"/>
  <c r="D3555" i="6"/>
  <c r="A3555" i="6" s="1"/>
  <c r="E3555" i="6"/>
  <c r="F3555" i="6"/>
  <c r="B3556" i="6"/>
  <c r="D3556" i="6"/>
  <c r="A3556" i="6" s="1"/>
  <c r="E3556" i="6"/>
  <c r="F3556" i="6"/>
  <c r="B3557" i="6"/>
  <c r="C3557" i="6"/>
  <c r="B3558" i="6"/>
  <c r="C3558" i="6"/>
  <c r="D3558" i="6"/>
  <c r="A3558" i="6" s="1"/>
  <c r="E3558" i="6"/>
  <c r="F3558" i="6"/>
  <c r="B3559" i="6"/>
  <c r="D3559" i="6"/>
  <c r="A3559" i="6" s="1"/>
  <c r="E3559" i="6"/>
  <c r="F3559" i="6"/>
  <c r="B3560" i="6"/>
  <c r="C3560" i="6"/>
  <c r="E3560" i="6"/>
  <c r="B3561" i="6"/>
  <c r="E3561" i="6"/>
  <c r="F3561" i="6"/>
  <c r="B3562" i="6"/>
  <c r="F3562" i="6"/>
  <c r="B3563" i="6"/>
  <c r="C3563" i="6"/>
  <c r="D3563" i="6"/>
  <c r="A3563" i="6" s="1"/>
  <c r="E3563" i="6"/>
  <c r="F3563" i="6"/>
  <c r="B3564" i="6"/>
  <c r="D3564" i="6"/>
  <c r="A3564" i="6" s="1"/>
  <c r="E3564" i="6"/>
  <c r="B3565" i="6"/>
  <c r="C3565" i="6"/>
  <c r="B3566" i="6"/>
  <c r="C3566" i="6"/>
  <c r="D3566" i="6"/>
  <c r="A3566" i="6" s="1"/>
  <c r="E3566" i="6"/>
  <c r="F3566" i="6"/>
  <c r="B3567" i="6"/>
  <c r="D3567" i="6"/>
  <c r="A3567" i="6" s="1"/>
  <c r="E3567" i="6"/>
  <c r="F3567" i="6"/>
  <c r="B3568" i="6"/>
  <c r="E3568" i="6"/>
  <c r="B3569" i="6"/>
  <c r="E3569" i="6"/>
  <c r="F3569" i="6"/>
  <c r="B3570" i="6"/>
  <c r="F3570" i="6"/>
  <c r="B3571" i="6"/>
  <c r="C3571" i="6"/>
  <c r="D3571" i="6"/>
  <c r="A3571" i="6" s="1"/>
  <c r="E3571" i="6"/>
  <c r="F3571" i="6"/>
  <c r="B3572" i="6"/>
  <c r="D3572" i="6"/>
  <c r="A3572" i="6" s="1"/>
  <c r="E3572" i="6"/>
  <c r="B3573" i="6"/>
  <c r="C3573" i="6"/>
  <c r="B3574" i="6"/>
  <c r="C3574" i="6"/>
  <c r="D3574" i="6"/>
  <c r="A3574" i="6" s="1"/>
  <c r="E3574" i="6"/>
  <c r="F3574" i="6"/>
  <c r="B3575" i="6"/>
  <c r="C3575" i="6"/>
  <c r="D3575" i="6"/>
  <c r="A3575" i="6" s="1"/>
  <c r="E3575" i="6"/>
  <c r="F3575" i="6"/>
  <c r="B3576" i="6"/>
  <c r="D3576" i="6"/>
  <c r="A3576" i="6" s="1"/>
  <c r="E3576" i="6"/>
  <c r="F3576" i="6"/>
  <c r="B3577" i="6"/>
  <c r="D3577" i="6"/>
  <c r="A3577" i="6" s="1"/>
  <c r="E3577" i="6"/>
  <c r="F3577" i="6"/>
  <c r="B3578" i="6"/>
  <c r="F3578" i="6"/>
  <c r="B3579" i="6"/>
  <c r="C3579" i="6"/>
  <c r="D3579" i="6"/>
  <c r="A3579" i="6" s="1"/>
  <c r="E3579" i="6"/>
  <c r="F3579" i="6"/>
  <c r="B3580" i="6"/>
  <c r="C3580" i="6"/>
  <c r="D3580" i="6"/>
  <c r="A3580" i="6" s="1"/>
  <c r="E3580" i="6"/>
  <c r="F3580" i="6"/>
  <c r="B3581" i="6"/>
  <c r="C3581" i="6"/>
  <c r="B3582" i="6"/>
  <c r="C3582" i="6"/>
  <c r="D3582" i="6"/>
  <c r="A3582" i="6" s="1"/>
  <c r="E3582" i="6"/>
  <c r="F3582" i="6"/>
  <c r="B3583" i="6"/>
  <c r="D3583" i="6"/>
  <c r="A3583" i="6" s="1"/>
  <c r="E3583" i="6"/>
  <c r="F3583" i="6"/>
  <c r="B3584" i="6"/>
  <c r="E3584" i="6"/>
  <c r="F3584" i="6"/>
  <c r="B3585" i="6"/>
  <c r="E3585" i="6"/>
  <c r="F3585" i="6"/>
  <c r="B3586" i="6"/>
  <c r="D3586" i="6"/>
  <c r="A3586" i="6" s="1"/>
  <c r="F3586" i="6"/>
  <c r="B3587" i="6"/>
  <c r="C3587" i="6"/>
  <c r="D3587" i="6"/>
  <c r="A3587" i="6" s="1"/>
  <c r="E3587" i="6"/>
  <c r="F3587" i="6"/>
  <c r="B3588" i="6"/>
  <c r="C3588" i="6"/>
  <c r="D3588" i="6"/>
  <c r="A3588" i="6" s="1"/>
  <c r="E3588" i="6"/>
  <c r="F3588" i="6"/>
  <c r="B3589" i="6"/>
  <c r="C3589" i="6"/>
  <c r="B3590" i="6"/>
  <c r="C3590" i="6"/>
  <c r="D3590" i="6"/>
  <c r="A3590" i="6" s="1"/>
  <c r="E3590" i="6"/>
  <c r="F3590" i="6"/>
  <c r="B3591" i="6"/>
  <c r="D3591" i="6"/>
  <c r="A3591" i="6" s="1"/>
  <c r="E3591" i="6"/>
  <c r="F3591" i="6"/>
  <c r="B3592" i="6"/>
  <c r="E3592" i="6"/>
  <c r="F3592" i="6"/>
  <c r="B3593" i="6"/>
  <c r="E3593" i="6"/>
  <c r="F3593" i="6"/>
  <c r="B3594" i="6"/>
  <c r="E3594" i="6"/>
  <c r="F3594" i="6"/>
  <c r="B3595" i="6"/>
  <c r="C3595" i="6"/>
  <c r="D3595" i="6"/>
  <c r="A3595" i="6" s="1"/>
  <c r="E3595" i="6"/>
  <c r="F3595" i="6"/>
  <c r="B3596" i="6"/>
  <c r="C3596" i="6"/>
  <c r="D3596" i="6"/>
  <c r="A3596" i="6" s="1"/>
  <c r="E3596" i="6"/>
  <c r="F3596" i="6"/>
  <c r="B3597" i="6"/>
  <c r="C3597" i="6"/>
  <c r="B3598" i="6"/>
  <c r="C3598" i="6"/>
  <c r="D3598" i="6"/>
  <c r="A3598" i="6" s="1"/>
  <c r="E3598" i="6"/>
  <c r="F3598" i="6"/>
  <c r="B3599" i="6"/>
  <c r="D3599" i="6"/>
  <c r="A3599" i="6" s="1"/>
  <c r="E3599" i="6"/>
  <c r="F3599" i="6"/>
  <c r="B3600" i="6"/>
  <c r="E3600" i="6"/>
  <c r="B3601" i="6"/>
  <c r="E3601" i="6"/>
  <c r="F3601" i="6"/>
  <c r="B3602" i="6"/>
  <c r="E3602" i="6"/>
  <c r="F3602" i="6"/>
  <c r="B3603" i="6"/>
  <c r="C3603" i="6"/>
  <c r="D3603" i="6"/>
  <c r="A3603" i="6" s="1"/>
  <c r="E3603" i="6"/>
  <c r="F3603" i="6"/>
  <c r="B3604" i="6"/>
  <c r="C3604" i="6"/>
  <c r="D3604" i="6"/>
  <c r="A3604" i="6" s="1"/>
  <c r="E3604" i="6"/>
  <c r="F3604" i="6"/>
  <c r="B3605" i="6"/>
  <c r="C3605" i="6"/>
  <c r="B3606" i="6"/>
  <c r="C3606" i="6"/>
  <c r="D3606" i="6"/>
  <c r="A3606" i="6" s="1"/>
  <c r="E3606" i="6"/>
  <c r="F3606" i="6"/>
  <c r="B3607" i="6"/>
  <c r="C3607" i="6"/>
  <c r="D3607" i="6"/>
  <c r="A3607" i="6" s="1"/>
  <c r="E3607" i="6"/>
  <c r="F3607" i="6"/>
  <c r="B3608" i="6"/>
  <c r="D3608" i="6"/>
  <c r="A3608" i="6" s="1"/>
  <c r="E3608" i="6"/>
  <c r="F3608" i="6"/>
  <c r="B3609" i="6"/>
  <c r="E3609" i="6"/>
  <c r="F3609" i="6"/>
  <c r="B3610" i="6"/>
  <c r="F3610" i="6"/>
  <c r="B3611" i="6"/>
  <c r="C3611" i="6"/>
  <c r="D3611" i="6"/>
  <c r="A3611" i="6" s="1"/>
  <c r="E3611" i="6"/>
  <c r="F3611" i="6"/>
  <c r="B3612" i="6"/>
  <c r="D3612" i="6"/>
  <c r="A3612" i="6" s="1"/>
  <c r="E3612" i="6"/>
  <c r="F3612" i="6"/>
  <c r="B3613" i="6"/>
  <c r="C3613" i="6"/>
  <c r="B3614" i="6"/>
  <c r="C3614" i="6"/>
  <c r="D3614" i="6"/>
  <c r="A3614" i="6" s="1"/>
  <c r="E3614" i="6"/>
  <c r="F3614" i="6"/>
  <c r="B3615" i="6"/>
  <c r="D3615" i="6"/>
  <c r="A3615" i="6" s="1"/>
  <c r="E3615" i="6"/>
  <c r="F3615" i="6"/>
  <c r="B3616" i="6"/>
  <c r="E3616" i="6"/>
  <c r="B3617" i="6"/>
  <c r="E3617" i="6"/>
  <c r="F3617" i="6"/>
  <c r="B3618" i="6"/>
  <c r="F3618" i="6"/>
  <c r="B3619" i="6"/>
  <c r="C3619" i="6"/>
  <c r="D3619" i="6"/>
  <c r="A3619" i="6" s="1"/>
  <c r="E3619" i="6"/>
  <c r="F3619" i="6"/>
  <c r="B3620" i="6"/>
  <c r="D3620" i="6"/>
  <c r="A3620" i="6" s="1"/>
  <c r="E3620" i="6"/>
  <c r="F3620" i="6"/>
  <c r="B3621" i="6"/>
  <c r="C3621" i="6"/>
  <c r="B3622" i="6"/>
  <c r="C3622" i="6"/>
  <c r="D3622" i="6"/>
  <c r="A3622" i="6" s="1"/>
  <c r="E3622" i="6"/>
  <c r="F3622" i="6"/>
  <c r="B3623" i="6"/>
  <c r="C3623" i="6"/>
  <c r="D3623" i="6"/>
  <c r="A3623" i="6" s="1"/>
  <c r="E3623" i="6"/>
  <c r="F3623" i="6"/>
  <c r="B3624" i="6"/>
  <c r="D3624" i="6"/>
  <c r="A3624" i="6" s="1"/>
  <c r="E3624" i="6"/>
  <c r="B3625" i="6"/>
  <c r="E3625" i="6"/>
  <c r="F3625" i="6"/>
  <c r="B3626" i="6"/>
  <c r="F3626" i="6"/>
  <c r="B3627" i="6"/>
  <c r="C3627" i="6"/>
  <c r="D3627" i="6"/>
  <c r="A3627" i="6" s="1"/>
  <c r="E3627" i="6"/>
  <c r="F3627" i="6"/>
  <c r="B3628" i="6"/>
  <c r="D3628" i="6"/>
  <c r="A3628" i="6" s="1"/>
  <c r="E3628" i="6"/>
  <c r="F3628" i="6"/>
  <c r="B3629" i="6"/>
  <c r="C3629" i="6"/>
  <c r="D3629" i="6"/>
  <c r="A3629" i="6" s="1"/>
  <c r="B3630" i="6"/>
  <c r="C3630" i="6"/>
  <c r="D3630" i="6"/>
  <c r="A3630" i="6" s="1"/>
  <c r="E3630" i="6"/>
  <c r="F3630" i="6"/>
  <c r="B3631" i="6"/>
  <c r="D3631" i="6"/>
  <c r="A3631" i="6" s="1"/>
  <c r="E3631" i="6"/>
  <c r="F3631" i="6"/>
  <c r="B3632" i="6"/>
  <c r="E3632" i="6"/>
  <c r="F3632" i="6"/>
  <c r="B3633" i="6"/>
  <c r="E3633" i="6"/>
  <c r="F3633" i="6"/>
  <c r="B3634" i="6"/>
  <c r="C3634" i="6"/>
  <c r="F3634" i="6"/>
  <c r="B3635" i="6"/>
  <c r="C3635" i="6"/>
  <c r="D3635" i="6"/>
  <c r="A3635" i="6" s="1"/>
  <c r="E3635" i="6"/>
  <c r="F3635" i="6"/>
  <c r="B3636" i="6"/>
  <c r="D3636" i="6"/>
  <c r="A3636" i="6" s="1"/>
  <c r="E3636" i="6"/>
  <c r="F3636" i="6"/>
  <c r="B3637" i="6"/>
  <c r="C3637" i="6"/>
  <c r="B3638" i="6"/>
  <c r="C3638" i="6"/>
  <c r="D3638" i="6"/>
  <c r="A3638" i="6" s="1"/>
  <c r="E3638" i="6"/>
  <c r="F3638" i="6"/>
  <c r="B3639" i="6"/>
  <c r="D3639" i="6"/>
  <c r="A3639" i="6" s="1"/>
  <c r="E3639" i="6"/>
  <c r="F3639" i="6"/>
  <c r="B3640" i="6"/>
  <c r="D3640" i="6"/>
  <c r="A3640" i="6" s="1"/>
  <c r="E3640" i="6"/>
  <c r="B3641" i="6"/>
  <c r="E3641" i="6"/>
  <c r="F3641" i="6"/>
  <c r="B3642" i="6"/>
  <c r="F3642" i="6"/>
  <c r="B3643" i="6"/>
  <c r="C3643" i="6"/>
  <c r="D3643" i="6"/>
  <c r="A3643" i="6" s="1"/>
  <c r="E3643" i="6"/>
  <c r="F3643" i="6"/>
  <c r="B3644" i="6"/>
  <c r="D3644" i="6"/>
  <c r="A3644" i="6" s="1"/>
  <c r="E3644" i="6"/>
  <c r="F3644" i="6"/>
  <c r="B3645" i="6"/>
  <c r="C3645" i="6"/>
  <c r="B3646" i="6"/>
  <c r="C3646" i="6"/>
  <c r="D3646" i="6"/>
  <c r="A3646" i="6" s="1"/>
  <c r="E3646" i="6"/>
  <c r="F3646" i="6"/>
  <c r="B3647" i="6"/>
  <c r="D3647" i="6"/>
  <c r="A3647" i="6" s="1"/>
  <c r="E3647" i="6"/>
  <c r="F3647" i="6"/>
  <c r="B3648" i="6"/>
  <c r="E3648" i="6"/>
  <c r="F3648" i="6"/>
  <c r="B3649" i="6"/>
  <c r="E3649" i="6"/>
  <c r="F3649" i="6"/>
  <c r="B3650" i="6"/>
  <c r="F3650" i="6"/>
  <c r="B3651" i="6"/>
  <c r="C3651" i="6"/>
  <c r="D3651" i="6"/>
  <c r="A3651" i="6" s="1"/>
  <c r="E3651" i="6"/>
  <c r="F3651" i="6"/>
  <c r="B3652" i="6"/>
  <c r="D3652" i="6"/>
  <c r="A3652" i="6" s="1"/>
  <c r="E3652" i="6"/>
  <c r="F3652" i="6"/>
  <c r="B3653" i="6"/>
  <c r="C3653" i="6"/>
  <c r="D3653" i="6"/>
  <c r="A3653" i="6" s="1"/>
  <c r="B3654" i="6"/>
  <c r="C3654" i="6"/>
  <c r="D3654" i="6"/>
  <c r="A3654" i="6" s="1"/>
  <c r="E3654" i="6"/>
  <c r="F3654" i="6"/>
  <c r="B3655" i="6"/>
  <c r="D3655" i="6"/>
  <c r="A3655" i="6" s="1"/>
  <c r="E3655" i="6"/>
  <c r="F3655" i="6"/>
  <c r="B3656" i="6"/>
  <c r="E3656" i="6"/>
  <c r="F3656" i="6"/>
  <c r="B3657" i="6"/>
  <c r="E3657" i="6"/>
  <c r="F3657" i="6"/>
  <c r="B3658" i="6"/>
  <c r="F3658" i="6"/>
  <c r="B3659" i="6"/>
  <c r="C3659" i="6"/>
  <c r="D3659" i="6"/>
  <c r="A3659" i="6" s="1"/>
  <c r="E3659" i="6"/>
  <c r="F3659" i="6"/>
  <c r="B3660" i="6"/>
  <c r="D3660" i="6"/>
  <c r="A3660" i="6" s="1"/>
  <c r="E3660" i="6"/>
  <c r="F3660" i="6"/>
  <c r="B3661" i="6"/>
  <c r="C3661" i="6"/>
  <c r="B3662" i="6"/>
  <c r="C3662" i="6"/>
  <c r="D3662" i="6"/>
  <c r="A3662" i="6" s="1"/>
  <c r="E3662" i="6"/>
  <c r="F3662" i="6"/>
  <c r="B3663" i="6"/>
  <c r="D3663" i="6"/>
  <c r="A3663" i="6" s="1"/>
  <c r="E3663" i="6"/>
  <c r="F3663" i="6"/>
  <c r="B3664" i="6"/>
  <c r="E3664" i="6"/>
  <c r="B3665" i="6"/>
  <c r="E3665" i="6"/>
  <c r="F3665" i="6"/>
  <c r="B3666" i="6"/>
  <c r="F3666" i="6"/>
  <c r="B3667" i="6"/>
  <c r="C3667" i="6"/>
  <c r="D3667" i="6"/>
  <c r="A3667" i="6" s="1"/>
  <c r="E3667" i="6"/>
  <c r="F3667" i="6"/>
  <c r="B3668" i="6"/>
  <c r="C3668" i="6"/>
  <c r="D3668" i="6"/>
  <c r="A3668" i="6" s="1"/>
  <c r="E3668" i="6"/>
  <c r="F3668" i="6"/>
  <c r="B3669" i="6"/>
  <c r="C3669" i="6"/>
  <c r="D3669" i="6"/>
  <c r="A3669" i="6" s="1"/>
  <c r="B3670" i="6"/>
  <c r="C3670" i="6"/>
  <c r="D3670" i="6"/>
  <c r="A3670" i="6" s="1"/>
  <c r="E3670" i="6"/>
  <c r="F3670" i="6"/>
  <c r="B3671" i="6"/>
  <c r="C3671" i="6"/>
  <c r="D3671" i="6"/>
  <c r="A3671" i="6" s="1"/>
  <c r="E3671" i="6"/>
  <c r="F3671" i="6"/>
  <c r="B3672" i="6"/>
  <c r="E3672" i="6"/>
  <c r="F3672" i="6"/>
  <c r="B3673" i="6"/>
  <c r="E3673" i="6"/>
  <c r="F3673" i="6"/>
  <c r="B3674" i="6"/>
  <c r="F3674" i="6"/>
  <c r="B3675" i="6"/>
  <c r="C3675" i="6"/>
  <c r="D3675" i="6"/>
  <c r="A3675" i="6" s="1"/>
  <c r="E3675" i="6"/>
  <c r="F3675" i="6"/>
  <c r="B3676" i="6"/>
  <c r="D3676" i="6"/>
  <c r="A3676" i="6" s="1"/>
  <c r="E3676" i="6"/>
  <c r="F3676" i="6"/>
  <c r="B3677" i="6"/>
  <c r="C3677" i="6"/>
  <c r="D3677" i="6"/>
  <c r="A3677" i="6" s="1"/>
  <c r="B3678" i="6"/>
  <c r="C3678" i="6"/>
  <c r="D3678" i="6"/>
  <c r="A3678" i="6" s="1"/>
  <c r="E3678" i="6"/>
  <c r="F3678" i="6"/>
  <c r="B3679" i="6"/>
  <c r="D3679" i="6"/>
  <c r="A3679" i="6" s="1"/>
  <c r="E3679" i="6"/>
  <c r="F3679" i="6"/>
  <c r="B3680" i="6"/>
  <c r="E3680" i="6"/>
  <c r="B3681" i="6"/>
  <c r="E3681" i="6"/>
  <c r="F3681" i="6"/>
  <c r="B3682" i="6"/>
  <c r="F3682" i="6"/>
  <c r="B3683" i="6"/>
  <c r="C3683" i="6"/>
  <c r="D3683" i="6"/>
  <c r="A3683" i="6" s="1"/>
  <c r="E3683" i="6"/>
  <c r="F3683" i="6"/>
  <c r="B3684" i="6"/>
  <c r="C3684" i="6"/>
  <c r="D3684" i="6"/>
  <c r="A3684" i="6" s="1"/>
  <c r="E3684" i="6"/>
  <c r="F3684" i="6"/>
  <c r="B3685" i="6"/>
  <c r="C3685" i="6"/>
  <c r="D3685" i="6"/>
  <c r="A3685" i="6" s="1"/>
  <c r="B3686" i="6"/>
  <c r="C3686" i="6"/>
  <c r="D3686" i="6"/>
  <c r="A3686" i="6" s="1"/>
  <c r="E3686" i="6"/>
  <c r="F3686" i="6"/>
  <c r="B3687" i="6"/>
  <c r="D3687" i="6"/>
  <c r="A3687" i="6" s="1"/>
  <c r="E3687" i="6"/>
  <c r="F3687" i="6"/>
  <c r="B3688" i="6"/>
  <c r="E3688" i="6"/>
  <c r="B3689" i="6"/>
  <c r="E3689" i="6"/>
  <c r="F3689" i="6"/>
  <c r="B3690" i="6"/>
  <c r="F3690" i="6"/>
  <c r="B3691" i="6"/>
  <c r="C3691" i="6"/>
  <c r="D3691" i="6"/>
  <c r="A3691" i="6" s="1"/>
  <c r="E3691" i="6"/>
  <c r="F3691" i="6"/>
  <c r="B3692" i="6"/>
  <c r="D3692" i="6"/>
  <c r="A3692" i="6" s="1"/>
  <c r="E3692" i="6"/>
  <c r="F3692" i="6"/>
  <c r="B3693" i="6"/>
  <c r="C3693" i="6"/>
  <c r="B3694" i="6"/>
  <c r="C3694" i="6"/>
  <c r="D3694" i="6"/>
  <c r="A3694" i="6" s="1"/>
  <c r="E3694" i="6"/>
  <c r="F3694" i="6"/>
  <c r="B3695" i="6"/>
  <c r="D3695" i="6"/>
  <c r="A3695" i="6" s="1"/>
  <c r="E3695" i="6"/>
  <c r="F3695" i="6"/>
  <c r="B3696" i="6"/>
  <c r="E3696" i="6"/>
  <c r="F3696" i="6"/>
  <c r="B3697" i="6"/>
  <c r="E3697" i="6"/>
  <c r="F3697" i="6"/>
  <c r="B3698" i="6"/>
  <c r="F3698" i="6"/>
  <c r="B3699" i="6"/>
  <c r="C3699" i="6"/>
  <c r="D3699" i="6"/>
  <c r="A3699" i="6" s="1"/>
  <c r="E3699" i="6"/>
  <c r="F3699" i="6"/>
  <c r="B3700" i="6"/>
  <c r="C3700" i="6"/>
  <c r="D3700" i="6"/>
  <c r="A3700" i="6" s="1"/>
  <c r="E3700" i="6"/>
  <c r="F3700" i="6"/>
  <c r="B3701" i="6"/>
  <c r="C3701" i="6"/>
  <c r="B3702" i="6"/>
  <c r="C3702" i="6"/>
  <c r="D3702" i="6"/>
  <c r="A3702" i="6" s="1"/>
  <c r="E3702" i="6"/>
  <c r="F3702" i="6"/>
  <c r="B3703" i="6"/>
  <c r="D3703" i="6"/>
  <c r="A3703" i="6" s="1"/>
  <c r="E3703" i="6"/>
  <c r="F3703" i="6"/>
  <c r="B3704" i="6"/>
  <c r="E3704" i="6"/>
  <c r="B3705" i="6"/>
  <c r="E3705" i="6"/>
  <c r="F3705" i="6"/>
  <c r="B3706" i="6"/>
  <c r="F3706" i="6"/>
  <c r="B3707" i="6"/>
  <c r="C3707" i="6"/>
  <c r="D3707" i="6"/>
  <c r="A3707" i="6" s="1"/>
  <c r="E3707" i="6"/>
  <c r="F3707" i="6"/>
  <c r="B3708" i="6"/>
  <c r="C3708" i="6"/>
  <c r="D3708" i="6"/>
  <c r="A3708" i="6" s="1"/>
  <c r="E3708" i="6"/>
  <c r="F3708" i="6"/>
  <c r="B3709" i="6"/>
  <c r="C3709" i="6"/>
  <c r="B3710" i="6"/>
  <c r="C3710" i="6"/>
  <c r="D3710" i="6"/>
  <c r="A3710" i="6" s="1"/>
  <c r="E3710" i="6"/>
  <c r="F3710" i="6"/>
  <c r="B3711" i="6"/>
  <c r="D3711" i="6"/>
  <c r="A3711" i="6" s="1"/>
  <c r="E3711" i="6"/>
  <c r="F3711" i="6"/>
  <c r="B3712" i="6"/>
  <c r="E3712" i="6"/>
  <c r="F3712" i="6"/>
  <c r="B3713" i="6"/>
  <c r="E3713" i="6"/>
  <c r="F3713" i="6"/>
  <c r="B3714" i="6"/>
  <c r="F3714" i="6"/>
  <c r="B3715" i="6"/>
  <c r="C3715" i="6"/>
  <c r="D3715" i="6"/>
  <c r="A3715" i="6" s="1"/>
  <c r="E3715" i="6"/>
  <c r="F3715" i="6"/>
  <c r="B3716" i="6"/>
  <c r="C3716" i="6"/>
  <c r="D3716" i="6"/>
  <c r="A3716" i="6" s="1"/>
  <c r="E3716" i="6"/>
  <c r="F3716" i="6"/>
  <c r="B3717" i="6"/>
  <c r="C3717" i="6"/>
  <c r="B3718" i="6"/>
  <c r="C3718" i="6"/>
  <c r="D3718" i="6"/>
  <c r="A3718" i="6" s="1"/>
  <c r="E3718" i="6"/>
  <c r="F3718" i="6"/>
  <c r="B3719" i="6"/>
  <c r="D3719" i="6"/>
  <c r="A3719" i="6" s="1"/>
  <c r="E3719" i="6"/>
  <c r="F3719" i="6"/>
  <c r="B3720" i="6"/>
  <c r="D3720" i="6"/>
  <c r="A3720" i="6" s="1"/>
  <c r="E3720" i="6"/>
  <c r="F3720" i="6"/>
  <c r="B3721" i="6"/>
  <c r="D3721" i="6"/>
  <c r="A3721" i="6" s="1"/>
  <c r="E3721" i="6"/>
  <c r="F3721" i="6"/>
  <c r="B3722" i="6"/>
  <c r="F3722" i="6"/>
  <c r="B3723" i="6"/>
  <c r="C3723" i="6"/>
  <c r="D3723" i="6"/>
  <c r="A3723" i="6" s="1"/>
  <c r="E3723" i="6"/>
  <c r="F3723" i="6"/>
  <c r="B3724" i="6"/>
  <c r="C3724" i="6"/>
  <c r="D3724" i="6"/>
  <c r="A3724" i="6" s="1"/>
  <c r="E3724" i="6"/>
  <c r="F3724" i="6"/>
  <c r="B3725" i="6"/>
  <c r="C3725" i="6"/>
  <c r="B3726" i="6"/>
  <c r="C3726" i="6"/>
  <c r="D3726" i="6"/>
  <c r="A3726" i="6" s="1"/>
  <c r="E3726" i="6"/>
  <c r="F3726" i="6"/>
  <c r="B3727" i="6"/>
  <c r="D3727" i="6"/>
  <c r="A3727" i="6" s="1"/>
  <c r="E3727" i="6"/>
  <c r="F3727" i="6"/>
  <c r="B3728" i="6"/>
  <c r="E3728" i="6"/>
  <c r="B3729" i="6"/>
  <c r="E3729" i="6"/>
  <c r="F3729" i="6"/>
  <c r="B3730" i="6"/>
  <c r="C3730" i="6"/>
  <c r="F3730" i="6"/>
  <c r="B3731" i="6"/>
  <c r="C3731" i="6"/>
  <c r="D3731" i="6"/>
  <c r="A3731" i="6" s="1"/>
  <c r="E3731" i="6"/>
  <c r="F3731" i="6"/>
  <c r="B3732" i="6"/>
  <c r="D3732" i="6"/>
  <c r="A3732" i="6" s="1"/>
  <c r="E3732" i="6"/>
  <c r="F3732" i="6"/>
  <c r="B3733" i="6"/>
  <c r="C3733" i="6"/>
  <c r="B3734" i="6"/>
  <c r="C3734" i="6"/>
  <c r="D3734" i="6"/>
  <c r="A3734" i="6" s="1"/>
  <c r="E3734" i="6"/>
  <c r="F3734" i="6"/>
  <c r="B3735" i="6"/>
  <c r="D3735" i="6"/>
  <c r="A3735" i="6" s="1"/>
  <c r="E3735" i="6"/>
  <c r="F3735" i="6"/>
  <c r="B3736" i="6"/>
  <c r="E3736" i="6"/>
  <c r="B3737" i="6"/>
  <c r="E3737" i="6"/>
  <c r="F3737" i="6"/>
  <c r="B3738" i="6"/>
  <c r="F3738" i="6"/>
  <c r="B3739" i="6"/>
  <c r="C3739" i="6"/>
  <c r="D3739" i="6"/>
  <c r="A3739" i="6" s="1"/>
  <c r="E3739" i="6"/>
  <c r="F3739" i="6"/>
  <c r="B3740" i="6"/>
  <c r="C3740" i="6"/>
  <c r="D3740" i="6"/>
  <c r="A3740" i="6" s="1"/>
  <c r="E3740" i="6"/>
  <c r="F3740" i="6"/>
  <c r="B3741" i="6"/>
  <c r="C3741" i="6"/>
  <c r="B3742" i="6"/>
  <c r="C3742" i="6"/>
  <c r="D3742" i="6"/>
  <c r="A3742" i="6" s="1"/>
  <c r="E3742" i="6"/>
  <c r="F3742" i="6"/>
  <c r="B3743" i="6"/>
  <c r="D3743" i="6"/>
  <c r="A3743" i="6" s="1"/>
  <c r="E3743" i="6"/>
  <c r="F3743" i="6"/>
  <c r="B3744" i="6"/>
  <c r="E3744" i="6"/>
  <c r="B3745" i="6"/>
  <c r="E3745" i="6"/>
  <c r="F3745" i="6"/>
  <c r="B3746" i="6"/>
  <c r="F3746" i="6"/>
  <c r="B3747" i="6"/>
  <c r="C3747" i="6"/>
  <c r="D3747" i="6"/>
  <c r="A3747" i="6" s="1"/>
  <c r="E3747" i="6"/>
  <c r="F3747" i="6"/>
  <c r="B3748" i="6"/>
  <c r="D3748" i="6"/>
  <c r="A3748" i="6" s="1"/>
  <c r="E3748" i="6"/>
  <c r="F3748" i="6"/>
  <c r="B3749" i="6"/>
  <c r="C3749" i="6"/>
  <c r="B3750" i="6"/>
  <c r="C3750" i="6"/>
  <c r="D3750" i="6"/>
  <c r="A3750" i="6" s="1"/>
  <c r="E3750" i="6"/>
  <c r="F3750" i="6"/>
  <c r="B3751" i="6"/>
  <c r="D3751" i="6"/>
  <c r="A3751" i="6" s="1"/>
  <c r="E3751" i="6"/>
  <c r="F3751" i="6"/>
  <c r="B3752" i="6"/>
  <c r="E3752" i="6"/>
  <c r="B3753" i="6"/>
  <c r="E3753" i="6"/>
  <c r="F3753" i="6"/>
  <c r="B3754" i="6"/>
  <c r="F3754" i="6"/>
  <c r="B3755" i="6"/>
  <c r="C3755" i="6"/>
  <c r="D3755" i="6"/>
  <c r="A3755" i="6" s="1"/>
  <c r="E3755" i="6"/>
  <c r="F3755" i="6"/>
  <c r="B3756" i="6"/>
  <c r="D3756" i="6"/>
  <c r="A3756" i="6" s="1"/>
  <c r="E3756" i="6"/>
  <c r="F3756" i="6"/>
  <c r="B3757" i="6"/>
  <c r="C3757" i="6"/>
  <c r="B3758" i="6"/>
  <c r="C3758" i="6"/>
  <c r="D3758" i="6"/>
  <c r="A3758" i="6" s="1"/>
  <c r="E3758" i="6"/>
  <c r="F3758" i="6"/>
  <c r="B3759" i="6"/>
  <c r="D3759" i="6"/>
  <c r="A3759" i="6" s="1"/>
  <c r="E3759" i="6"/>
  <c r="F3759" i="6"/>
  <c r="B3760" i="6"/>
  <c r="D3760" i="6"/>
  <c r="A3760" i="6" s="1"/>
  <c r="E3760" i="6"/>
  <c r="B3761" i="6"/>
  <c r="E3761" i="6"/>
  <c r="F3761" i="6"/>
  <c r="B3762" i="6"/>
  <c r="F3762" i="6"/>
  <c r="B3763" i="6"/>
  <c r="C3763" i="6"/>
  <c r="D3763" i="6"/>
  <c r="A3763" i="6" s="1"/>
  <c r="E3763" i="6"/>
  <c r="F3763" i="6"/>
  <c r="B3764" i="6"/>
  <c r="D3764" i="6"/>
  <c r="A3764" i="6" s="1"/>
  <c r="E3764" i="6"/>
  <c r="F3764" i="6"/>
  <c r="B3765" i="6"/>
  <c r="C3765" i="6"/>
  <c r="B3766" i="6"/>
  <c r="C3766" i="6"/>
  <c r="D3766" i="6"/>
  <c r="A3766" i="6" s="1"/>
  <c r="E3766" i="6"/>
  <c r="F3766" i="6"/>
  <c r="B3767" i="6"/>
  <c r="D3767" i="6"/>
  <c r="A3767" i="6" s="1"/>
  <c r="E3767" i="6"/>
  <c r="F3767" i="6"/>
  <c r="B3768" i="6"/>
  <c r="E3768" i="6"/>
  <c r="B3769" i="6"/>
  <c r="E3769" i="6"/>
  <c r="F3769" i="6"/>
  <c r="B3770" i="6"/>
  <c r="F3770" i="6"/>
  <c r="B3771" i="6"/>
  <c r="C3771" i="6"/>
  <c r="D3771" i="6"/>
  <c r="A3771" i="6" s="1"/>
  <c r="E3771" i="6"/>
  <c r="F3771" i="6"/>
  <c r="B3772" i="6"/>
  <c r="D3772" i="6"/>
  <c r="A3772" i="6" s="1"/>
  <c r="E3772" i="6"/>
  <c r="F3772" i="6"/>
  <c r="B3773" i="6"/>
  <c r="C3773" i="6"/>
  <c r="B3774" i="6"/>
  <c r="C3774" i="6"/>
  <c r="D3774" i="6"/>
  <c r="A3774" i="6" s="1"/>
  <c r="E3774" i="6"/>
  <c r="F3774" i="6"/>
  <c r="B3775" i="6"/>
  <c r="D3775" i="6"/>
  <c r="A3775" i="6" s="1"/>
  <c r="E3775" i="6"/>
  <c r="F3775" i="6"/>
  <c r="B3776" i="6"/>
  <c r="E3776" i="6"/>
  <c r="B3777" i="6"/>
  <c r="E3777" i="6"/>
  <c r="F3777" i="6"/>
  <c r="B3778" i="6"/>
  <c r="F3778" i="6"/>
  <c r="B3779" i="6"/>
  <c r="C3779" i="6"/>
  <c r="D3779" i="6"/>
  <c r="A3779" i="6" s="1"/>
  <c r="E3779" i="6"/>
  <c r="F3779" i="6"/>
  <c r="B3780" i="6"/>
  <c r="D3780" i="6"/>
  <c r="A3780" i="6" s="1"/>
  <c r="E3780" i="6"/>
  <c r="F3780" i="6"/>
  <c r="B3781" i="6"/>
  <c r="C3781" i="6"/>
  <c r="B3782" i="6"/>
  <c r="C3782" i="6"/>
  <c r="D3782" i="6"/>
  <c r="A3782" i="6" s="1"/>
  <c r="E3782" i="6"/>
  <c r="F3782" i="6"/>
  <c r="B3783" i="6"/>
  <c r="D3783" i="6"/>
  <c r="A3783" i="6" s="1"/>
  <c r="E3783" i="6"/>
  <c r="F3783" i="6"/>
  <c r="B3784" i="6"/>
  <c r="E3784" i="6"/>
  <c r="B3785" i="6"/>
  <c r="E3785" i="6"/>
  <c r="F3785" i="6"/>
  <c r="B3786" i="6"/>
  <c r="C3786" i="6"/>
  <c r="F3786" i="6"/>
  <c r="B3787" i="6"/>
  <c r="C3787" i="6"/>
  <c r="D3787" i="6"/>
  <c r="A3787" i="6" s="1"/>
  <c r="E3787" i="6"/>
  <c r="F3787" i="6"/>
  <c r="B3788" i="6"/>
  <c r="D3788" i="6"/>
  <c r="A3788" i="6" s="1"/>
  <c r="E3788" i="6"/>
  <c r="F3788" i="6"/>
  <c r="B3789" i="6"/>
  <c r="C3789" i="6"/>
  <c r="B3790" i="6"/>
  <c r="C3790" i="6"/>
  <c r="D3790" i="6"/>
  <c r="A3790" i="6" s="1"/>
  <c r="E3790" i="6"/>
  <c r="F3790" i="6"/>
  <c r="B3791" i="6"/>
  <c r="D3791" i="6"/>
  <c r="A3791" i="6" s="1"/>
  <c r="E3791" i="6"/>
  <c r="F3791" i="6"/>
  <c r="B3792" i="6"/>
  <c r="D3792" i="6"/>
  <c r="A3792" i="6" s="1"/>
  <c r="E3792" i="6"/>
  <c r="B3793" i="6"/>
  <c r="E3793" i="6"/>
  <c r="F3793" i="6"/>
  <c r="B3794" i="6"/>
  <c r="F3794" i="6"/>
  <c r="B3795" i="6"/>
  <c r="C3795" i="6"/>
  <c r="D3795" i="6"/>
  <c r="A3795" i="6" s="1"/>
  <c r="E3795" i="6"/>
  <c r="F3795" i="6"/>
  <c r="B3796" i="6"/>
  <c r="D3796" i="6"/>
  <c r="A3796" i="6" s="1"/>
  <c r="E3796" i="6"/>
  <c r="F3796" i="6"/>
  <c r="B3797" i="6"/>
  <c r="C3797" i="6"/>
  <c r="B3798" i="6"/>
  <c r="C3798" i="6"/>
  <c r="D3798" i="6"/>
  <c r="A3798" i="6" s="1"/>
  <c r="E3798" i="6"/>
  <c r="F3798" i="6"/>
  <c r="B3799" i="6"/>
  <c r="D3799" i="6"/>
  <c r="A3799" i="6" s="1"/>
  <c r="E3799" i="6"/>
  <c r="F3799" i="6"/>
  <c r="B3800" i="6"/>
  <c r="C3800" i="6"/>
  <c r="E3800" i="6"/>
  <c r="B3801" i="6"/>
  <c r="E3801" i="6"/>
  <c r="F3801" i="6"/>
  <c r="B3802" i="6"/>
  <c r="F3802" i="6"/>
  <c r="B3803" i="6"/>
  <c r="C3803" i="6"/>
  <c r="D3803" i="6"/>
  <c r="A3803" i="6" s="1"/>
  <c r="E3803" i="6"/>
  <c r="F3803" i="6"/>
  <c r="B3804" i="6"/>
  <c r="D3804" i="6"/>
  <c r="A3804" i="6" s="1"/>
  <c r="E3804" i="6"/>
  <c r="F3804" i="6"/>
  <c r="B3805" i="6"/>
  <c r="C3805" i="6"/>
  <c r="D3805" i="6"/>
  <c r="A3805" i="6" s="1"/>
  <c r="B3806" i="6"/>
  <c r="C3806" i="6"/>
  <c r="D3806" i="6"/>
  <c r="A3806" i="6" s="1"/>
  <c r="E3806" i="6"/>
  <c r="F3806" i="6"/>
  <c r="B3807" i="6"/>
  <c r="D3807" i="6"/>
  <c r="A3807" i="6" s="1"/>
  <c r="E3807" i="6"/>
  <c r="F3807" i="6"/>
  <c r="B3808" i="6"/>
  <c r="E3808" i="6"/>
  <c r="B3809" i="6"/>
  <c r="E3809" i="6"/>
  <c r="F3809" i="6"/>
  <c r="B3810" i="6"/>
  <c r="F3810" i="6"/>
  <c r="B3811" i="6"/>
  <c r="C3811" i="6"/>
  <c r="D3811" i="6"/>
  <c r="A3811" i="6" s="1"/>
  <c r="E3811" i="6"/>
  <c r="F3811" i="6"/>
  <c r="B3812" i="6"/>
  <c r="C3812" i="6"/>
  <c r="D3812" i="6"/>
  <c r="A3812" i="6" s="1"/>
  <c r="E3812" i="6"/>
  <c r="F3812" i="6"/>
  <c r="B3813" i="6"/>
  <c r="C3813" i="6"/>
  <c r="D3813" i="6"/>
  <c r="A3813" i="6" s="1"/>
  <c r="B3814" i="6"/>
  <c r="C3814" i="6"/>
  <c r="D3814" i="6"/>
  <c r="A3814" i="6" s="1"/>
  <c r="E3814" i="6"/>
  <c r="F3814" i="6"/>
  <c r="B3815" i="6"/>
  <c r="D3815" i="6"/>
  <c r="A3815" i="6" s="1"/>
  <c r="E3815" i="6"/>
  <c r="F3815" i="6"/>
  <c r="B3816" i="6"/>
  <c r="D3816" i="6"/>
  <c r="A3816" i="6" s="1"/>
  <c r="E3816" i="6"/>
  <c r="B3817" i="6"/>
  <c r="E3817" i="6"/>
  <c r="F3817" i="6"/>
  <c r="B3818" i="6"/>
  <c r="F3818" i="6"/>
  <c r="B3819" i="6"/>
  <c r="C3819" i="6"/>
  <c r="D3819" i="6"/>
  <c r="A3819" i="6" s="1"/>
  <c r="E3819" i="6"/>
  <c r="F3819" i="6"/>
  <c r="B3820" i="6"/>
  <c r="D3820" i="6"/>
  <c r="A3820" i="6" s="1"/>
  <c r="E3820" i="6"/>
  <c r="F3820" i="6"/>
  <c r="B3821" i="6"/>
  <c r="C3821" i="6"/>
  <c r="B3822" i="6"/>
  <c r="C3822" i="6"/>
  <c r="D3822" i="6"/>
  <c r="A3822" i="6" s="1"/>
  <c r="E3822" i="6"/>
  <c r="F3822" i="6"/>
  <c r="B3823" i="6"/>
  <c r="D3823" i="6"/>
  <c r="A3823" i="6" s="1"/>
  <c r="E3823" i="6"/>
  <c r="F3823" i="6"/>
  <c r="B3824" i="6"/>
  <c r="E3824" i="6"/>
  <c r="B3825" i="6"/>
  <c r="E3825" i="6"/>
  <c r="F3825" i="6"/>
  <c r="B3826" i="6"/>
  <c r="F3826" i="6"/>
  <c r="B3827" i="6"/>
  <c r="C3827" i="6"/>
  <c r="D3827" i="6"/>
  <c r="A3827" i="6" s="1"/>
  <c r="E3827" i="6"/>
  <c r="F3827" i="6"/>
  <c r="B3828" i="6"/>
  <c r="D3828" i="6"/>
  <c r="A3828" i="6" s="1"/>
  <c r="E3828" i="6"/>
  <c r="F3828" i="6"/>
  <c r="B3829" i="6"/>
  <c r="C3829" i="6"/>
  <c r="B3830" i="6"/>
  <c r="C3830" i="6"/>
  <c r="D3830" i="6"/>
  <c r="A3830" i="6" s="1"/>
  <c r="E3830" i="6"/>
  <c r="F3830" i="6"/>
  <c r="B3831" i="6"/>
  <c r="C3831" i="6"/>
  <c r="D3831" i="6"/>
  <c r="A3831" i="6" s="1"/>
  <c r="E3831" i="6"/>
  <c r="F3831" i="6"/>
  <c r="B3832" i="6"/>
  <c r="D3832" i="6"/>
  <c r="A3832" i="6" s="1"/>
  <c r="E3832" i="6"/>
  <c r="B3833" i="6"/>
  <c r="E3833" i="6"/>
  <c r="F3833" i="6"/>
  <c r="B3834" i="6"/>
  <c r="F3834" i="6"/>
  <c r="B3835" i="6"/>
  <c r="C3835" i="6"/>
  <c r="D3835" i="6"/>
  <c r="A3835" i="6" s="1"/>
  <c r="E3835" i="6"/>
  <c r="F3835" i="6"/>
  <c r="B3836" i="6"/>
  <c r="D3836" i="6"/>
  <c r="A3836" i="6" s="1"/>
  <c r="E3836" i="6"/>
  <c r="F3836" i="6"/>
  <c r="B3837" i="6"/>
  <c r="C3837" i="6"/>
  <c r="B3838" i="6"/>
  <c r="C3838" i="6"/>
  <c r="D3838" i="6"/>
  <c r="A3838" i="6" s="1"/>
  <c r="E3838" i="6"/>
  <c r="F3838" i="6"/>
  <c r="B3839" i="6"/>
  <c r="D3839" i="6"/>
  <c r="A3839" i="6" s="1"/>
  <c r="E3839" i="6"/>
  <c r="F3839" i="6"/>
  <c r="B3840" i="6"/>
  <c r="E3840" i="6"/>
  <c r="B3841" i="6"/>
  <c r="E3841" i="6"/>
  <c r="F3841" i="6"/>
  <c r="B3842" i="6"/>
  <c r="F3842" i="6"/>
  <c r="B3843" i="6"/>
  <c r="C3843" i="6"/>
  <c r="D3843" i="6"/>
  <c r="A3843" i="6" s="1"/>
  <c r="E3843" i="6"/>
  <c r="F3843" i="6"/>
  <c r="B3844" i="6"/>
  <c r="D3844" i="6"/>
  <c r="A3844" i="6" s="1"/>
  <c r="E3844" i="6"/>
  <c r="F3844" i="6"/>
  <c r="B3845" i="6"/>
  <c r="C3845" i="6"/>
  <c r="B3846" i="6"/>
  <c r="C3846" i="6"/>
  <c r="D3846" i="6"/>
  <c r="A3846" i="6" s="1"/>
  <c r="E3846" i="6"/>
  <c r="F3846" i="6"/>
  <c r="B3847" i="6"/>
  <c r="C3847" i="6"/>
  <c r="D3847" i="6"/>
  <c r="A3847" i="6" s="1"/>
  <c r="E3847" i="6"/>
  <c r="F3847" i="6"/>
  <c r="B3848" i="6"/>
  <c r="E3848" i="6"/>
  <c r="B3849" i="6"/>
  <c r="E3849" i="6"/>
  <c r="F3849" i="6"/>
  <c r="B3850" i="6"/>
  <c r="C3850" i="6"/>
  <c r="F3850" i="6"/>
  <c r="B3851" i="6"/>
  <c r="C3851" i="6"/>
  <c r="D3851" i="6"/>
  <c r="A3851" i="6" s="1"/>
  <c r="E3851" i="6"/>
  <c r="F3851" i="6"/>
  <c r="B3852" i="6"/>
  <c r="D3852" i="6"/>
  <c r="A3852" i="6" s="1"/>
  <c r="E3852" i="6"/>
  <c r="F3852" i="6"/>
  <c r="B3853" i="6"/>
  <c r="C3853" i="6"/>
  <c r="B3854" i="6"/>
  <c r="C3854" i="6"/>
  <c r="D3854" i="6"/>
  <c r="A3854" i="6" s="1"/>
  <c r="E3854" i="6"/>
  <c r="F3854" i="6"/>
  <c r="B3855" i="6"/>
  <c r="D3855" i="6"/>
  <c r="A3855" i="6" s="1"/>
  <c r="E3855" i="6"/>
  <c r="F3855" i="6"/>
  <c r="B3856" i="6"/>
  <c r="D3856" i="6"/>
  <c r="A3856" i="6" s="1"/>
  <c r="E3856" i="6"/>
  <c r="B3857" i="6"/>
  <c r="E3857" i="6"/>
  <c r="F3857" i="6"/>
  <c r="B3858" i="6"/>
  <c r="F3858" i="6"/>
  <c r="B3859" i="6"/>
  <c r="C3859" i="6"/>
  <c r="D3859" i="6"/>
  <c r="A3859" i="6" s="1"/>
  <c r="E3859" i="6"/>
  <c r="F3859" i="6"/>
  <c r="B3860" i="6"/>
  <c r="D3860" i="6"/>
  <c r="A3860" i="6" s="1"/>
  <c r="E3860" i="6"/>
  <c r="F3860" i="6"/>
  <c r="B3861" i="6"/>
  <c r="C3861" i="6"/>
  <c r="B3862" i="6"/>
  <c r="C3862" i="6"/>
  <c r="D3862" i="6"/>
  <c r="A3862" i="6" s="1"/>
  <c r="E3862" i="6"/>
  <c r="F3862" i="6"/>
  <c r="B3863" i="6"/>
  <c r="C3863" i="6"/>
  <c r="D3863" i="6"/>
  <c r="A3863" i="6" s="1"/>
  <c r="E3863" i="6"/>
  <c r="F3863" i="6"/>
  <c r="B3864" i="6"/>
  <c r="E3864" i="6"/>
  <c r="F3864" i="6"/>
  <c r="B3865" i="6"/>
  <c r="E3865" i="6"/>
  <c r="F3865" i="6"/>
  <c r="B3866" i="6"/>
  <c r="F3866" i="6"/>
  <c r="B3867" i="6"/>
  <c r="C3867" i="6"/>
  <c r="D3867" i="6"/>
  <c r="A3867" i="6" s="1"/>
  <c r="E3867" i="6"/>
  <c r="F3867" i="6"/>
  <c r="B3868" i="6"/>
  <c r="D3868" i="6"/>
  <c r="A3868" i="6" s="1"/>
  <c r="E3868" i="6"/>
  <c r="F3868" i="6"/>
  <c r="B3869" i="6"/>
  <c r="C3869" i="6"/>
  <c r="B3870" i="6"/>
  <c r="C3870" i="6"/>
  <c r="D3870" i="6"/>
  <c r="A3870" i="6" s="1"/>
  <c r="E3870" i="6"/>
  <c r="F3870" i="6"/>
  <c r="B3871" i="6"/>
  <c r="D3871" i="6"/>
  <c r="A3871" i="6" s="1"/>
  <c r="E3871" i="6"/>
  <c r="F3871" i="6"/>
  <c r="B3872" i="6"/>
  <c r="E3872" i="6"/>
  <c r="B3873" i="6"/>
  <c r="E3873" i="6"/>
  <c r="F3873" i="6"/>
  <c r="B3874" i="6"/>
  <c r="F3874" i="6"/>
  <c r="B3875" i="6"/>
  <c r="C3875" i="6"/>
  <c r="D3875" i="6"/>
  <c r="A3875" i="6" s="1"/>
  <c r="E3875" i="6"/>
  <c r="F3875" i="6"/>
  <c r="B3876" i="6"/>
  <c r="D3876" i="6"/>
  <c r="A3876" i="6" s="1"/>
  <c r="E3876" i="6"/>
  <c r="F3876" i="6"/>
  <c r="B3877" i="6"/>
  <c r="C3877" i="6"/>
  <c r="B3878" i="6"/>
  <c r="C3878" i="6"/>
  <c r="D3878" i="6"/>
  <c r="A3878" i="6" s="1"/>
  <c r="E3878" i="6"/>
  <c r="F3878" i="6"/>
  <c r="B3879" i="6"/>
  <c r="C3879" i="6"/>
  <c r="D3879" i="6"/>
  <c r="A3879" i="6" s="1"/>
  <c r="E3879" i="6"/>
  <c r="F3879" i="6"/>
  <c r="B3880" i="6"/>
  <c r="D3880" i="6"/>
  <c r="A3880" i="6" s="1"/>
  <c r="E3880" i="6"/>
  <c r="B3881" i="6"/>
  <c r="E3881" i="6"/>
  <c r="F3881" i="6"/>
  <c r="B3882" i="6"/>
  <c r="F3882" i="6"/>
  <c r="B3883" i="6"/>
  <c r="C3883" i="6"/>
  <c r="D3883" i="6"/>
  <c r="A3883" i="6" s="1"/>
  <c r="E3883" i="6"/>
  <c r="F3883" i="6"/>
  <c r="B3884" i="6"/>
  <c r="C3884" i="6"/>
  <c r="D3884" i="6"/>
  <c r="A3884" i="6" s="1"/>
  <c r="E3884" i="6"/>
  <c r="F3884" i="6"/>
  <c r="B3885" i="6"/>
  <c r="C3885" i="6"/>
  <c r="B3886" i="6"/>
  <c r="C3886" i="6"/>
  <c r="D3886" i="6"/>
  <c r="A3886" i="6" s="1"/>
  <c r="E3886" i="6"/>
  <c r="F3886" i="6"/>
  <c r="B3887" i="6"/>
  <c r="D3887" i="6"/>
  <c r="A3887" i="6" s="1"/>
  <c r="E3887" i="6"/>
  <c r="F3887" i="6"/>
  <c r="B3888" i="6"/>
  <c r="E3888" i="6"/>
  <c r="B3889" i="6"/>
  <c r="E3889" i="6"/>
  <c r="F3889" i="6"/>
  <c r="B3890" i="6"/>
  <c r="C3890" i="6"/>
  <c r="F3890" i="6"/>
  <c r="B3891" i="6"/>
  <c r="C3891" i="6"/>
  <c r="D3891" i="6"/>
  <c r="A3891" i="6" s="1"/>
  <c r="E3891" i="6"/>
  <c r="F3891" i="6"/>
  <c r="B3892" i="6"/>
  <c r="D3892" i="6"/>
  <c r="A3892" i="6" s="1"/>
  <c r="E3892" i="6"/>
  <c r="F3892" i="6"/>
  <c r="B3893" i="6"/>
  <c r="C3893" i="6"/>
  <c r="B3894" i="6"/>
  <c r="C3894" i="6"/>
  <c r="D3894" i="6"/>
  <c r="A3894" i="6" s="1"/>
  <c r="E3894" i="6"/>
  <c r="F3894" i="6"/>
  <c r="B3895" i="6"/>
  <c r="D3895" i="6"/>
  <c r="A3895" i="6" s="1"/>
  <c r="E3895" i="6"/>
  <c r="F3895" i="6"/>
  <c r="B3896" i="6"/>
  <c r="E3896" i="6"/>
  <c r="B3897" i="6"/>
  <c r="E3897" i="6"/>
  <c r="F3897" i="6"/>
  <c r="B3898" i="6"/>
  <c r="F3898" i="6"/>
  <c r="B3899" i="6"/>
  <c r="C3899" i="6"/>
  <c r="D3899" i="6"/>
  <c r="A3899" i="6" s="1"/>
  <c r="E3899" i="6"/>
  <c r="F3899" i="6"/>
  <c r="B3900" i="6"/>
  <c r="D3900" i="6"/>
  <c r="A3900" i="6" s="1"/>
  <c r="E3900" i="6"/>
  <c r="F3900" i="6"/>
  <c r="B3901" i="6"/>
  <c r="C3901" i="6"/>
  <c r="B3902" i="6"/>
  <c r="C3902" i="6"/>
  <c r="D3902" i="6"/>
  <c r="A3902" i="6" s="1"/>
  <c r="E3902" i="6"/>
  <c r="F3902" i="6"/>
  <c r="B3903" i="6"/>
  <c r="C3903" i="6"/>
  <c r="D3903" i="6"/>
  <c r="A3903" i="6" s="1"/>
  <c r="E3903" i="6"/>
  <c r="F3903" i="6"/>
  <c r="B3904" i="6"/>
  <c r="E3904" i="6"/>
  <c r="B3905" i="6"/>
  <c r="E3905" i="6"/>
  <c r="F3905" i="6"/>
  <c r="B3906" i="6"/>
  <c r="F3906" i="6"/>
  <c r="B3907" i="6"/>
  <c r="C3907" i="6"/>
  <c r="D3907" i="6"/>
  <c r="A3907" i="6" s="1"/>
  <c r="E3907" i="6"/>
  <c r="F3907" i="6"/>
  <c r="B3908" i="6"/>
  <c r="C3908" i="6"/>
  <c r="D3908" i="6"/>
  <c r="A3908" i="6" s="1"/>
  <c r="E3908" i="6"/>
  <c r="F3908" i="6"/>
  <c r="B3909" i="6"/>
  <c r="C3909" i="6"/>
  <c r="B3910" i="6"/>
  <c r="C3910" i="6"/>
  <c r="D3910" i="6"/>
  <c r="A3910" i="6" s="1"/>
  <c r="E3910" i="6"/>
  <c r="F3910" i="6"/>
  <c r="B3911" i="6"/>
  <c r="D3911" i="6"/>
  <c r="A3911" i="6" s="1"/>
  <c r="E3911" i="6"/>
  <c r="F3911" i="6"/>
  <c r="B3912" i="6"/>
  <c r="D3912" i="6"/>
  <c r="A3912" i="6" s="1"/>
  <c r="E3912" i="6"/>
  <c r="B3913" i="6"/>
  <c r="E3913" i="6"/>
  <c r="F3913" i="6"/>
  <c r="B3914" i="6"/>
  <c r="F3914" i="6"/>
  <c r="B3915" i="6"/>
  <c r="C3915" i="6"/>
  <c r="D3915" i="6"/>
  <c r="A3915" i="6" s="1"/>
  <c r="E3915" i="6"/>
  <c r="F3915" i="6"/>
  <c r="B3916" i="6"/>
  <c r="C3916" i="6"/>
  <c r="D3916" i="6"/>
  <c r="A3916" i="6" s="1"/>
  <c r="E3916" i="6"/>
  <c r="F3916" i="6"/>
  <c r="B3917" i="6"/>
  <c r="C3917" i="6"/>
  <c r="B3918" i="6"/>
  <c r="C3918" i="6"/>
  <c r="D3918" i="6"/>
  <c r="A3918" i="6" s="1"/>
  <c r="E3918" i="6"/>
  <c r="F3918" i="6"/>
  <c r="B3919" i="6"/>
  <c r="D3919" i="6"/>
  <c r="A3919" i="6" s="1"/>
  <c r="E3919" i="6"/>
  <c r="F3919" i="6"/>
  <c r="B3920" i="6"/>
  <c r="E3920" i="6"/>
  <c r="B3921" i="6"/>
  <c r="E3921" i="6"/>
  <c r="F3921" i="6"/>
  <c r="B3922" i="6"/>
  <c r="F3922" i="6"/>
  <c r="B3923" i="6"/>
  <c r="C3923" i="6"/>
  <c r="D3923" i="6"/>
  <c r="A3923" i="6" s="1"/>
  <c r="E3923" i="6"/>
  <c r="F3923" i="6"/>
  <c r="B3924" i="6"/>
  <c r="D3924" i="6"/>
  <c r="A3924" i="6" s="1"/>
  <c r="E3924" i="6"/>
  <c r="F3924" i="6"/>
  <c r="B3925" i="6"/>
  <c r="C3925" i="6"/>
  <c r="B3926" i="6"/>
  <c r="C3926" i="6"/>
  <c r="D3926" i="6"/>
  <c r="A3926" i="6" s="1"/>
  <c r="E3926" i="6"/>
  <c r="F3926" i="6"/>
  <c r="B3927" i="6"/>
  <c r="D3927" i="6"/>
  <c r="A3927" i="6" s="1"/>
  <c r="E3927" i="6"/>
  <c r="F3927" i="6"/>
  <c r="B3928" i="6"/>
  <c r="E3928" i="6"/>
  <c r="B3929" i="6"/>
  <c r="E3929" i="6"/>
  <c r="F3929" i="6"/>
  <c r="B3930" i="6"/>
  <c r="F3930" i="6"/>
  <c r="B3931" i="6"/>
  <c r="C3931" i="6"/>
  <c r="D3931" i="6"/>
  <c r="A3931" i="6" s="1"/>
  <c r="E3931" i="6"/>
  <c r="F3931" i="6"/>
  <c r="B3932" i="6"/>
  <c r="D3932" i="6"/>
  <c r="A3932" i="6" s="1"/>
  <c r="E3932" i="6"/>
  <c r="F3932" i="6"/>
  <c r="B3933" i="6"/>
  <c r="C3933" i="6"/>
  <c r="B3934" i="6"/>
  <c r="C3934" i="6"/>
  <c r="D3934" i="6"/>
  <c r="A3934" i="6" s="1"/>
  <c r="E3934" i="6"/>
  <c r="F3934" i="6"/>
  <c r="B3935" i="6"/>
  <c r="D3935" i="6"/>
  <c r="A3935" i="6" s="1"/>
  <c r="E3935" i="6"/>
  <c r="F3935" i="6"/>
  <c r="B3936" i="6"/>
  <c r="C3936" i="6"/>
  <c r="E3936" i="6"/>
  <c r="F3936" i="6"/>
  <c r="B3937" i="6"/>
  <c r="E3937" i="6"/>
  <c r="F3937" i="6"/>
  <c r="B3938" i="6"/>
  <c r="F3938" i="6"/>
  <c r="B3939" i="6"/>
  <c r="C3939" i="6"/>
  <c r="D3939" i="6"/>
  <c r="A3939" i="6" s="1"/>
  <c r="E3939" i="6"/>
  <c r="F3939" i="6"/>
  <c r="B3940" i="6"/>
  <c r="D3940" i="6"/>
  <c r="A3940" i="6" s="1"/>
  <c r="E3940" i="6"/>
  <c r="F3940" i="6"/>
  <c r="B3941" i="6"/>
  <c r="C3941" i="6"/>
  <c r="B3942" i="6"/>
  <c r="C3942" i="6"/>
  <c r="D3942" i="6"/>
  <c r="A3942" i="6" s="1"/>
  <c r="E3942" i="6"/>
  <c r="F3942" i="6"/>
  <c r="B3943" i="6"/>
  <c r="D3943" i="6"/>
  <c r="A3943" i="6" s="1"/>
  <c r="E3943" i="6"/>
  <c r="F3943" i="6"/>
  <c r="B3944" i="6"/>
  <c r="E3944" i="6"/>
  <c r="F3944" i="6"/>
  <c r="B3945" i="6"/>
  <c r="E3945" i="6"/>
  <c r="F3945" i="6"/>
  <c r="B3946" i="6"/>
  <c r="F3946" i="6"/>
  <c r="B3947" i="6"/>
  <c r="C3947" i="6"/>
  <c r="D3947" i="6"/>
  <c r="A3947" i="6" s="1"/>
  <c r="E3947" i="6"/>
  <c r="F3947" i="6"/>
  <c r="B3948" i="6"/>
  <c r="C3948" i="6"/>
  <c r="D3948" i="6"/>
  <c r="A3948" i="6" s="1"/>
  <c r="E3948" i="6"/>
  <c r="F3948" i="6"/>
  <c r="B3949" i="6"/>
  <c r="C3949" i="6"/>
  <c r="B3950" i="6"/>
  <c r="C3950" i="6"/>
  <c r="D3950" i="6"/>
  <c r="A3950" i="6" s="1"/>
  <c r="E3950" i="6"/>
  <c r="F3950" i="6"/>
  <c r="B3951" i="6"/>
  <c r="D3951" i="6"/>
  <c r="A3951" i="6" s="1"/>
  <c r="E3951" i="6"/>
  <c r="F3951" i="6"/>
  <c r="B3952" i="6"/>
  <c r="E3952" i="6"/>
  <c r="B3953" i="6"/>
  <c r="E3953" i="6"/>
  <c r="F3953" i="6"/>
  <c r="B3954" i="6"/>
  <c r="F3954" i="6"/>
  <c r="B3955" i="6"/>
  <c r="C3955" i="6"/>
  <c r="D3955" i="6"/>
  <c r="A3955" i="6" s="1"/>
  <c r="E3955" i="6"/>
  <c r="F3955" i="6"/>
  <c r="B3956" i="6"/>
  <c r="D3956" i="6"/>
  <c r="A3956" i="6" s="1"/>
  <c r="E3956" i="6"/>
  <c r="F3956" i="6"/>
  <c r="B3957" i="6"/>
  <c r="C3957" i="6"/>
  <c r="B3958" i="6"/>
  <c r="C3958" i="6"/>
  <c r="D3958" i="6"/>
  <c r="A3958" i="6" s="1"/>
  <c r="E3958" i="6"/>
  <c r="F3958" i="6"/>
  <c r="B3959" i="6"/>
  <c r="C3959" i="6"/>
  <c r="D3959" i="6"/>
  <c r="A3959" i="6" s="1"/>
  <c r="E3959" i="6"/>
  <c r="F3959" i="6"/>
  <c r="B3960" i="6"/>
  <c r="E3960" i="6"/>
  <c r="B3961" i="6"/>
  <c r="E3961" i="6"/>
  <c r="F3961" i="6"/>
  <c r="B3962" i="6"/>
  <c r="F3962" i="6"/>
  <c r="B3963" i="6"/>
  <c r="C3963" i="6"/>
  <c r="D3963" i="6"/>
  <c r="A3963" i="6" s="1"/>
  <c r="E3963" i="6"/>
  <c r="F3963" i="6"/>
  <c r="B3964" i="6"/>
  <c r="D3964" i="6"/>
  <c r="A3964" i="6" s="1"/>
  <c r="E3964" i="6"/>
  <c r="F3964" i="6"/>
  <c r="B3965" i="6"/>
  <c r="C3965" i="6"/>
  <c r="B3966" i="6"/>
  <c r="C3966" i="6"/>
  <c r="D3966" i="6"/>
  <c r="A3966" i="6" s="1"/>
  <c r="E3966" i="6"/>
  <c r="F3966" i="6"/>
  <c r="B3967" i="6"/>
  <c r="D3967" i="6"/>
  <c r="A3967" i="6" s="1"/>
  <c r="E3967" i="6"/>
  <c r="F3967" i="6"/>
  <c r="B3968" i="6"/>
  <c r="E3968" i="6"/>
  <c r="B3969" i="6"/>
  <c r="E3969" i="6"/>
  <c r="F3969" i="6"/>
  <c r="B3970" i="6"/>
  <c r="F3970" i="6"/>
  <c r="B3971" i="6"/>
  <c r="C3971" i="6"/>
  <c r="D3971" i="6"/>
  <c r="A3971" i="6" s="1"/>
  <c r="E3971" i="6"/>
  <c r="F3971" i="6"/>
  <c r="B3972" i="6"/>
  <c r="D3972" i="6"/>
  <c r="A3972" i="6" s="1"/>
  <c r="E3972" i="6"/>
  <c r="F3972" i="6"/>
  <c r="B3973" i="6"/>
  <c r="C3973" i="6"/>
  <c r="B3974" i="6"/>
  <c r="C3974" i="6"/>
  <c r="D3974" i="6"/>
  <c r="A3974" i="6" s="1"/>
  <c r="E3974" i="6"/>
  <c r="F3974" i="6"/>
  <c r="B3975" i="6"/>
  <c r="D3975" i="6"/>
  <c r="A3975" i="6" s="1"/>
  <c r="E3975" i="6"/>
  <c r="F3975" i="6"/>
  <c r="B3976" i="6"/>
  <c r="E3976" i="6"/>
  <c r="B3977" i="6"/>
  <c r="E3977" i="6"/>
  <c r="F3977" i="6"/>
  <c r="B3978" i="6"/>
  <c r="F3978" i="6"/>
  <c r="B3979" i="6"/>
  <c r="C3979" i="6"/>
  <c r="D3979" i="6"/>
  <c r="A3979" i="6" s="1"/>
  <c r="E3979" i="6"/>
  <c r="F3979" i="6"/>
  <c r="B3980" i="6"/>
  <c r="D3980" i="6"/>
  <c r="A3980" i="6" s="1"/>
  <c r="E3980" i="6"/>
  <c r="F3980" i="6"/>
  <c r="B3981" i="6"/>
  <c r="C3981" i="6"/>
  <c r="B3982" i="6"/>
  <c r="C3982" i="6"/>
  <c r="D3982" i="6"/>
  <c r="A3982" i="6" s="1"/>
  <c r="E3982" i="6"/>
  <c r="F3982" i="6"/>
  <c r="B3983" i="6"/>
  <c r="D3983" i="6"/>
  <c r="A3983" i="6" s="1"/>
  <c r="E3983" i="6"/>
  <c r="F3983" i="6"/>
  <c r="B3984" i="6"/>
  <c r="E3984" i="6"/>
  <c r="B3985" i="6"/>
  <c r="E3985" i="6"/>
  <c r="F3985" i="6"/>
  <c r="B3986" i="6"/>
  <c r="F3986" i="6"/>
  <c r="B3987" i="6"/>
  <c r="C3987" i="6"/>
  <c r="D3987" i="6"/>
  <c r="A3987" i="6" s="1"/>
  <c r="E3987" i="6"/>
  <c r="F3987" i="6"/>
  <c r="B3988" i="6"/>
  <c r="D3988" i="6"/>
  <c r="A3988" i="6" s="1"/>
  <c r="E3988" i="6"/>
  <c r="F3988" i="6"/>
  <c r="B3989" i="6"/>
  <c r="C3989" i="6"/>
  <c r="B3990" i="6"/>
  <c r="C3990" i="6"/>
  <c r="D3990" i="6"/>
  <c r="A3990" i="6" s="1"/>
  <c r="E3990" i="6"/>
  <c r="F3990" i="6"/>
  <c r="B3991" i="6"/>
  <c r="D3991" i="6"/>
  <c r="A3991" i="6" s="1"/>
  <c r="E3991" i="6"/>
  <c r="F3991" i="6"/>
  <c r="B3992" i="6"/>
  <c r="D3992" i="6"/>
  <c r="A3992" i="6" s="1"/>
  <c r="E3992" i="6"/>
  <c r="B3993" i="6"/>
  <c r="E3993" i="6"/>
  <c r="F3993" i="6"/>
  <c r="B3994" i="6"/>
  <c r="C3994" i="6"/>
  <c r="F3994" i="6"/>
  <c r="B3995" i="6"/>
  <c r="C3995" i="6"/>
  <c r="D3995" i="6"/>
  <c r="A3995" i="6" s="1"/>
  <c r="E3995" i="6"/>
  <c r="F3995" i="6"/>
  <c r="B3996" i="6"/>
  <c r="D3996" i="6"/>
  <c r="A3996" i="6" s="1"/>
  <c r="E3996" i="6"/>
  <c r="F3996" i="6"/>
  <c r="B3997" i="6"/>
  <c r="C3997" i="6"/>
  <c r="B3998" i="6"/>
  <c r="C3998" i="6"/>
  <c r="D3998" i="6"/>
  <c r="A3998" i="6" s="1"/>
  <c r="E3998" i="6"/>
  <c r="F3998" i="6"/>
  <c r="B3999" i="6"/>
  <c r="D3999" i="6"/>
  <c r="A3999" i="6" s="1"/>
  <c r="E3999" i="6"/>
  <c r="F3999" i="6"/>
  <c r="B4000" i="6"/>
  <c r="E4000" i="6"/>
  <c r="B4001" i="6"/>
  <c r="E4001" i="6"/>
  <c r="F4001" i="6"/>
  <c r="B4002" i="6"/>
  <c r="F4002" i="6"/>
  <c r="B4003" i="6"/>
  <c r="C4003" i="6"/>
  <c r="D4003" i="6"/>
  <c r="A4003" i="6" s="1"/>
  <c r="E4003" i="6"/>
  <c r="F4003" i="6"/>
  <c r="B4004" i="6"/>
  <c r="D4004" i="6"/>
  <c r="A4004" i="6" s="1"/>
  <c r="E4004" i="6"/>
  <c r="F4004" i="6"/>
  <c r="B4005" i="6"/>
  <c r="C4005" i="6"/>
  <c r="B4006" i="6"/>
  <c r="C4006" i="6"/>
  <c r="D4006" i="6"/>
  <c r="A4006" i="6" s="1"/>
  <c r="E4006" i="6"/>
  <c r="F4006" i="6"/>
  <c r="B4007" i="6"/>
  <c r="D4007" i="6"/>
  <c r="A4007" i="6" s="1"/>
  <c r="E4007" i="6"/>
  <c r="F4007" i="6"/>
  <c r="B4008" i="6"/>
  <c r="D4008" i="6"/>
  <c r="A4008" i="6" s="1"/>
  <c r="E4008" i="6"/>
  <c r="B4009" i="6"/>
  <c r="E4009" i="6"/>
  <c r="F4009" i="6"/>
  <c r="B4010" i="6"/>
  <c r="F4010" i="6"/>
  <c r="B4011" i="6"/>
  <c r="C4011" i="6"/>
  <c r="D4011" i="6"/>
  <c r="A4011" i="6" s="1"/>
  <c r="E4011" i="6"/>
  <c r="F4011" i="6"/>
  <c r="B4012" i="6"/>
  <c r="D4012" i="6"/>
  <c r="A4012" i="6" s="1"/>
  <c r="E4012" i="6"/>
  <c r="F4012" i="6"/>
  <c r="B4013" i="6"/>
  <c r="C4013" i="6"/>
  <c r="B4014" i="6"/>
  <c r="C4014" i="6"/>
  <c r="D4014" i="6"/>
  <c r="A4014" i="6" s="1"/>
  <c r="E4014" i="6"/>
  <c r="F4014" i="6"/>
  <c r="B4015" i="6"/>
  <c r="D4015" i="6"/>
  <c r="A4015" i="6" s="1"/>
  <c r="E4015" i="6"/>
  <c r="F4015" i="6"/>
  <c r="B4016" i="6"/>
  <c r="E4016" i="6"/>
  <c r="B4017" i="6"/>
  <c r="D4017" i="6"/>
  <c r="A4017" i="6" s="1"/>
  <c r="E4017" i="6"/>
  <c r="F4017" i="6"/>
  <c r="B4018" i="6"/>
  <c r="C4018" i="6"/>
  <c r="F4018" i="6"/>
  <c r="B4019" i="6"/>
  <c r="C4019" i="6"/>
  <c r="D4019" i="6"/>
  <c r="A4019" i="6" s="1"/>
  <c r="E4019" i="6"/>
  <c r="F4019" i="6"/>
  <c r="B4020" i="6"/>
  <c r="D4020" i="6"/>
  <c r="A4020" i="6" s="1"/>
  <c r="E4020" i="6"/>
  <c r="F4020" i="6"/>
  <c r="B4021" i="6"/>
  <c r="C4021" i="6"/>
  <c r="B4022" i="6"/>
  <c r="C4022" i="6"/>
  <c r="D4022" i="6"/>
  <c r="A4022" i="6" s="1"/>
  <c r="E4022" i="6"/>
  <c r="F4022" i="6"/>
  <c r="B4023" i="6"/>
  <c r="D4023" i="6"/>
  <c r="A4023" i="6" s="1"/>
  <c r="E4023" i="6"/>
  <c r="F4023" i="6"/>
  <c r="B4024" i="6"/>
  <c r="E4024" i="6"/>
  <c r="B4025" i="6"/>
  <c r="E4025" i="6"/>
  <c r="F4025" i="6"/>
  <c r="B4026" i="6"/>
  <c r="F4026" i="6"/>
  <c r="B4027" i="6"/>
  <c r="C4027" i="6"/>
  <c r="D4027" i="6"/>
  <c r="A4027" i="6" s="1"/>
  <c r="E4027" i="6"/>
  <c r="F4027" i="6"/>
  <c r="B4028" i="6"/>
  <c r="D4028" i="6"/>
  <c r="A4028" i="6" s="1"/>
  <c r="E4028" i="6"/>
  <c r="F4028" i="6"/>
  <c r="B4029" i="6"/>
  <c r="C4029" i="6"/>
  <c r="B4030" i="6"/>
  <c r="C4030" i="6"/>
  <c r="D4030" i="6"/>
  <c r="A4030" i="6" s="1"/>
  <c r="E4030" i="6"/>
  <c r="F4030" i="6"/>
  <c r="B4031" i="6"/>
  <c r="C4031" i="6"/>
  <c r="D4031" i="6"/>
  <c r="A4031" i="6" s="1"/>
  <c r="E4031" i="6"/>
  <c r="F4031" i="6"/>
  <c r="B4032" i="6"/>
  <c r="E4032" i="6"/>
  <c r="F4032" i="6"/>
  <c r="B4033" i="6"/>
  <c r="E4033" i="6"/>
  <c r="F4033" i="6"/>
  <c r="B4034" i="6"/>
  <c r="F4034" i="6"/>
  <c r="B4035" i="6"/>
  <c r="C4035" i="6"/>
  <c r="D4035" i="6"/>
  <c r="A4035" i="6" s="1"/>
  <c r="E4035" i="6"/>
  <c r="F4035" i="6"/>
  <c r="B4036" i="6"/>
  <c r="D4036" i="6"/>
  <c r="A4036" i="6" s="1"/>
  <c r="E4036" i="6"/>
  <c r="F4036" i="6"/>
  <c r="B4037" i="6"/>
  <c r="C4037" i="6"/>
  <c r="B4038" i="6"/>
  <c r="C4038" i="6"/>
  <c r="D4038" i="6"/>
  <c r="A4038" i="6" s="1"/>
  <c r="E4038" i="6"/>
  <c r="F4038" i="6"/>
  <c r="B4039" i="6"/>
  <c r="D4039" i="6"/>
  <c r="A4039" i="6" s="1"/>
  <c r="E4039" i="6"/>
  <c r="F4039" i="6"/>
  <c r="B4040" i="6"/>
  <c r="E4040" i="6"/>
  <c r="F4040" i="6"/>
  <c r="B4041" i="6"/>
  <c r="E4041" i="6"/>
  <c r="F4041" i="6"/>
  <c r="B4042" i="6"/>
  <c r="F4042" i="6"/>
  <c r="B4043" i="6"/>
  <c r="C4043" i="6"/>
  <c r="D4043" i="6"/>
  <c r="A4043" i="6" s="1"/>
  <c r="E4043" i="6"/>
  <c r="F4043" i="6"/>
  <c r="B4044" i="6"/>
  <c r="D4044" i="6"/>
  <c r="A4044" i="6" s="1"/>
  <c r="E4044" i="6"/>
  <c r="F4044" i="6"/>
  <c r="B4045" i="6"/>
  <c r="C4045" i="6"/>
  <c r="B4046" i="6"/>
  <c r="C4046" i="6"/>
  <c r="D4046" i="6"/>
  <c r="A4046" i="6" s="1"/>
  <c r="E4046" i="6"/>
  <c r="F4046" i="6"/>
  <c r="B4047" i="6"/>
  <c r="D4047" i="6"/>
  <c r="A4047" i="6" s="1"/>
  <c r="E4047" i="6"/>
  <c r="F4047" i="6"/>
  <c r="B4048" i="6"/>
  <c r="E4048" i="6"/>
  <c r="B4049" i="6"/>
  <c r="E4049" i="6"/>
  <c r="F4049" i="6"/>
  <c r="B4050" i="6"/>
  <c r="F4050" i="6"/>
  <c r="B4051" i="6"/>
  <c r="C4051" i="6"/>
  <c r="D4051" i="6"/>
  <c r="A4051" i="6" s="1"/>
  <c r="E4051" i="6"/>
  <c r="F4051" i="6"/>
  <c r="B4052" i="6"/>
  <c r="D4052" i="6"/>
  <c r="A4052" i="6" s="1"/>
  <c r="E4052" i="6"/>
  <c r="F4052" i="6"/>
  <c r="B4053" i="6"/>
  <c r="C4053" i="6"/>
  <c r="B4054" i="6"/>
  <c r="C4054" i="6"/>
  <c r="D4054" i="6"/>
  <c r="A4054" i="6" s="1"/>
  <c r="E4054" i="6"/>
  <c r="F4054" i="6"/>
  <c r="B4055" i="6"/>
  <c r="D4055" i="6"/>
  <c r="A4055" i="6" s="1"/>
  <c r="E4055" i="6"/>
  <c r="F4055" i="6"/>
  <c r="B4056" i="6"/>
  <c r="E4056" i="6"/>
  <c r="B4057" i="6"/>
  <c r="E4057" i="6"/>
  <c r="F4057" i="6"/>
  <c r="B4058" i="6"/>
  <c r="F4058" i="6"/>
  <c r="B4059" i="6"/>
  <c r="C4059" i="6"/>
  <c r="D4059" i="6"/>
  <c r="A4059" i="6" s="1"/>
  <c r="E4059" i="6"/>
  <c r="F4059" i="6"/>
  <c r="B4060" i="6"/>
  <c r="D4060" i="6"/>
  <c r="A4060" i="6" s="1"/>
  <c r="E4060" i="6"/>
  <c r="F4060" i="6"/>
  <c r="B4061" i="6"/>
  <c r="C4061" i="6"/>
  <c r="B4062" i="6"/>
  <c r="C4062" i="6"/>
  <c r="D4062" i="6"/>
  <c r="A4062" i="6" s="1"/>
  <c r="E4062" i="6"/>
  <c r="F4062" i="6"/>
  <c r="B4063" i="6"/>
  <c r="D4063" i="6"/>
  <c r="A4063" i="6" s="1"/>
  <c r="E4063" i="6"/>
  <c r="F4063" i="6"/>
  <c r="B4064" i="6"/>
  <c r="E4064" i="6"/>
  <c r="B4065" i="6"/>
  <c r="E4065" i="6"/>
  <c r="F4065" i="6"/>
  <c r="B4066" i="6"/>
  <c r="F4066" i="6"/>
  <c r="B4067" i="6"/>
  <c r="C4067" i="6"/>
  <c r="D4067" i="6"/>
  <c r="A4067" i="6" s="1"/>
  <c r="E4067" i="6"/>
  <c r="F4067" i="6"/>
  <c r="B4068" i="6"/>
  <c r="D4068" i="6"/>
  <c r="A4068" i="6" s="1"/>
  <c r="E4068" i="6"/>
  <c r="F4068" i="6"/>
  <c r="B4069" i="6"/>
  <c r="C4069" i="6"/>
  <c r="D4069" i="6"/>
  <c r="A4069" i="6" s="1"/>
  <c r="B4070" i="6"/>
  <c r="C4070" i="6"/>
  <c r="D4070" i="6"/>
  <c r="A4070" i="6" s="1"/>
  <c r="E4070" i="6"/>
  <c r="F4070" i="6"/>
  <c r="B4071" i="6"/>
  <c r="D4071" i="6"/>
  <c r="A4071" i="6" s="1"/>
  <c r="E4071" i="6"/>
  <c r="F4071" i="6"/>
  <c r="B4072" i="6"/>
  <c r="E4072" i="6"/>
  <c r="B4073" i="6"/>
  <c r="E4073" i="6"/>
  <c r="F4073" i="6"/>
  <c r="B4074" i="6"/>
  <c r="F4074" i="6"/>
  <c r="B4075" i="6"/>
  <c r="C4075" i="6"/>
  <c r="D4075" i="6"/>
  <c r="A4075" i="6" s="1"/>
  <c r="E4075" i="6"/>
  <c r="F4075" i="6"/>
  <c r="B4076" i="6"/>
  <c r="D4076" i="6"/>
  <c r="A4076" i="6" s="1"/>
  <c r="E4076" i="6"/>
  <c r="F4076" i="6"/>
  <c r="B4077" i="6"/>
  <c r="C4077" i="6"/>
  <c r="D4077" i="6"/>
  <c r="A4077" i="6" s="1"/>
  <c r="B4078" i="6"/>
  <c r="C4078" i="6"/>
  <c r="D4078" i="6"/>
  <c r="A4078" i="6" s="1"/>
  <c r="E4078" i="6"/>
  <c r="F4078" i="6"/>
  <c r="B4079" i="6"/>
  <c r="D4079" i="6"/>
  <c r="A4079" i="6" s="1"/>
  <c r="E4079" i="6"/>
  <c r="F4079" i="6"/>
  <c r="B4080" i="6"/>
  <c r="E4080" i="6"/>
  <c r="B4081" i="6"/>
  <c r="E4081" i="6"/>
  <c r="F4081" i="6"/>
  <c r="B4082" i="6"/>
  <c r="F4082" i="6"/>
  <c r="B4083" i="6"/>
  <c r="C4083" i="6"/>
  <c r="D4083" i="6"/>
  <c r="A4083" i="6" s="1"/>
  <c r="E4083" i="6"/>
  <c r="F4083" i="6"/>
  <c r="B4084" i="6"/>
  <c r="D4084" i="6"/>
  <c r="A4084" i="6" s="1"/>
  <c r="E4084" i="6"/>
  <c r="F4084" i="6"/>
  <c r="B4085" i="6"/>
  <c r="C4085" i="6"/>
  <c r="B4086" i="6"/>
  <c r="C4086" i="6"/>
  <c r="D4086" i="6"/>
  <c r="A4086" i="6" s="1"/>
  <c r="E4086" i="6"/>
  <c r="F4086" i="6"/>
  <c r="B4087" i="6"/>
  <c r="C4087" i="6"/>
  <c r="D4087" i="6"/>
  <c r="A4087" i="6" s="1"/>
  <c r="E4087" i="6"/>
  <c r="F4087" i="6"/>
  <c r="B4088" i="6"/>
  <c r="E4088" i="6"/>
  <c r="B4089" i="6"/>
  <c r="E4089" i="6"/>
  <c r="F4089" i="6"/>
  <c r="B4090" i="6"/>
  <c r="F4090" i="6"/>
  <c r="B4091" i="6"/>
  <c r="C4091" i="6"/>
  <c r="D4091" i="6"/>
  <c r="A4091" i="6" s="1"/>
  <c r="E4091" i="6"/>
  <c r="F4091" i="6"/>
  <c r="B4092" i="6"/>
  <c r="D4092" i="6"/>
  <c r="A4092" i="6" s="1"/>
  <c r="E4092" i="6"/>
  <c r="F4092" i="6"/>
  <c r="B4093" i="6"/>
  <c r="C4093" i="6"/>
  <c r="B4094" i="6"/>
  <c r="C4094" i="6"/>
  <c r="D4094" i="6"/>
  <c r="A4094" i="6" s="1"/>
  <c r="E4094" i="6"/>
  <c r="F4094" i="6"/>
  <c r="B4095" i="6"/>
  <c r="D4095" i="6"/>
  <c r="A4095" i="6" s="1"/>
  <c r="E4095" i="6"/>
  <c r="F4095" i="6"/>
  <c r="B4096" i="6"/>
  <c r="D4096" i="6"/>
  <c r="A4096" i="6" s="1"/>
  <c r="E4096" i="6"/>
  <c r="B4097" i="6"/>
  <c r="E4097" i="6"/>
  <c r="F4097" i="6"/>
  <c r="B4098" i="6"/>
  <c r="F4098" i="6"/>
  <c r="B4099" i="6"/>
  <c r="C4099" i="6"/>
  <c r="D4099" i="6"/>
  <c r="A4099" i="6" s="1"/>
  <c r="E4099" i="6"/>
  <c r="F4099" i="6"/>
  <c r="B4100" i="6"/>
  <c r="C4100" i="6"/>
  <c r="D4100" i="6"/>
  <c r="A4100" i="6" s="1"/>
  <c r="E4100" i="6"/>
  <c r="F4100" i="6"/>
  <c r="B4101" i="6"/>
  <c r="C4101" i="6"/>
  <c r="D4101" i="6"/>
  <c r="A4101" i="6" s="1"/>
  <c r="B4102" i="6"/>
  <c r="C4102" i="6"/>
  <c r="D4102" i="6"/>
  <c r="A4102" i="6" s="1"/>
  <c r="E4102" i="6"/>
  <c r="F4102" i="6"/>
  <c r="B4103" i="6"/>
  <c r="D4103" i="6"/>
  <c r="A4103" i="6" s="1"/>
  <c r="E4103" i="6"/>
  <c r="F4103" i="6"/>
  <c r="B4104" i="6"/>
  <c r="E4104" i="6"/>
  <c r="B4105" i="6"/>
  <c r="E4105" i="6"/>
  <c r="F4105" i="6"/>
  <c r="B4106" i="6"/>
  <c r="F4106" i="6"/>
  <c r="B4107" i="6"/>
  <c r="C4107" i="6"/>
  <c r="D4107" i="6"/>
  <c r="A4107" i="6" s="1"/>
  <c r="E4107" i="6"/>
  <c r="F4107" i="6"/>
  <c r="B4108" i="6"/>
  <c r="C4108" i="6"/>
  <c r="D4108" i="6"/>
  <c r="A4108" i="6" s="1"/>
  <c r="E4108" i="6"/>
  <c r="F4108" i="6"/>
  <c r="B4109" i="6"/>
  <c r="C4109" i="6"/>
  <c r="D4109" i="6"/>
  <c r="A4109" i="6" s="1"/>
  <c r="B4110" i="6"/>
  <c r="C4110" i="6"/>
  <c r="D4110" i="6"/>
  <c r="A4110" i="6" s="1"/>
  <c r="E4110" i="6"/>
  <c r="F4110" i="6"/>
  <c r="B4111" i="6"/>
  <c r="D4111" i="6"/>
  <c r="A4111" i="6" s="1"/>
  <c r="E4111" i="6"/>
  <c r="F4111" i="6"/>
  <c r="B4112" i="6"/>
  <c r="E4112" i="6"/>
  <c r="B4113" i="6"/>
  <c r="E4113" i="6"/>
  <c r="F4113" i="6"/>
  <c r="B4114" i="6"/>
  <c r="F4114" i="6"/>
  <c r="B4115" i="6"/>
  <c r="C4115" i="6"/>
  <c r="D4115" i="6"/>
  <c r="A4115" i="6" s="1"/>
  <c r="E4115" i="6"/>
  <c r="F4115" i="6"/>
  <c r="B4116" i="6"/>
  <c r="D4116" i="6"/>
  <c r="A4116" i="6" s="1"/>
  <c r="E4116" i="6"/>
  <c r="F4116" i="6"/>
  <c r="B4117" i="6"/>
  <c r="C4117" i="6"/>
  <c r="B4118" i="6"/>
  <c r="C4118" i="6"/>
  <c r="D4118" i="6"/>
  <c r="A4118" i="6" s="1"/>
  <c r="E4118" i="6"/>
  <c r="F4118" i="6"/>
  <c r="B4119" i="6"/>
  <c r="D4119" i="6"/>
  <c r="A4119" i="6" s="1"/>
  <c r="E4119" i="6"/>
  <c r="F4119" i="6"/>
  <c r="B4120" i="6"/>
  <c r="E4120" i="6"/>
  <c r="B4121" i="6"/>
  <c r="E4121" i="6"/>
  <c r="F4121" i="6"/>
  <c r="B4122" i="6"/>
  <c r="C4122" i="6"/>
  <c r="F4122" i="6"/>
  <c r="B4123" i="6"/>
  <c r="C4123" i="6"/>
  <c r="D4123" i="6"/>
  <c r="A4123" i="6" s="1"/>
  <c r="E4123" i="6"/>
  <c r="F4123" i="6"/>
  <c r="B4124" i="6"/>
  <c r="C4124" i="6"/>
  <c r="D4124" i="6"/>
  <c r="A4124" i="6" s="1"/>
  <c r="E4124" i="6"/>
  <c r="F4124" i="6"/>
  <c r="B4125" i="6"/>
  <c r="C4125" i="6"/>
  <c r="B4126" i="6"/>
  <c r="C4126" i="6"/>
  <c r="D4126" i="6"/>
  <c r="A4126" i="6" s="1"/>
  <c r="E4126" i="6"/>
  <c r="F4126" i="6"/>
  <c r="B4127" i="6"/>
  <c r="D4127" i="6"/>
  <c r="A4127" i="6" s="1"/>
  <c r="E4127" i="6"/>
  <c r="F4127" i="6"/>
  <c r="B4128" i="6"/>
  <c r="E4128" i="6"/>
  <c r="B4129" i="6"/>
  <c r="E4129" i="6"/>
  <c r="F4129" i="6"/>
  <c r="B4130" i="6"/>
  <c r="F4130" i="6"/>
  <c r="B4131" i="6"/>
  <c r="C4131" i="6"/>
  <c r="D4131" i="6"/>
  <c r="A4131" i="6" s="1"/>
  <c r="E4131" i="6"/>
  <c r="F4131" i="6"/>
  <c r="B4132" i="6"/>
  <c r="C4132" i="6"/>
  <c r="D4132" i="6"/>
  <c r="A4132" i="6" s="1"/>
  <c r="E4132" i="6"/>
  <c r="F4132" i="6"/>
  <c r="B4133" i="6"/>
  <c r="C4133" i="6"/>
  <c r="B4134" i="6"/>
  <c r="C4134" i="6"/>
  <c r="D4134" i="6"/>
  <c r="A4134" i="6" s="1"/>
  <c r="E4134" i="6"/>
  <c r="F4134" i="6"/>
  <c r="B4135" i="6"/>
  <c r="C4135" i="6"/>
  <c r="D4135" i="6"/>
  <c r="A4135" i="6" s="1"/>
  <c r="E4135" i="6"/>
  <c r="F4135" i="6"/>
  <c r="B4136" i="6"/>
  <c r="D4136" i="6"/>
  <c r="A4136" i="6" s="1"/>
  <c r="E4136" i="6"/>
  <c r="B4137" i="6"/>
  <c r="E4137" i="6"/>
  <c r="F4137" i="6"/>
  <c r="B4138" i="6"/>
  <c r="F4138" i="6"/>
  <c r="B4139" i="6"/>
  <c r="C4139" i="6"/>
  <c r="D4139" i="6"/>
  <c r="A4139" i="6" s="1"/>
  <c r="E4139" i="6"/>
  <c r="F4139" i="6"/>
  <c r="B4140" i="6"/>
  <c r="C4140" i="6"/>
  <c r="D4140" i="6"/>
  <c r="A4140" i="6" s="1"/>
  <c r="E4140" i="6"/>
  <c r="F4140" i="6"/>
  <c r="B4141" i="6"/>
  <c r="C4141" i="6"/>
  <c r="B4142" i="6"/>
  <c r="C4142" i="6"/>
  <c r="D4142" i="6"/>
  <c r="A4142" i="6" s="1"/>
  <c r="E4142" i="6"/>
  <c r="F4142" i="6"/>
  <c r="B4143" i="6"/>
  <c r="D4143" i="6"/>
  <c r="A4143" i="6" s="1"/>
  <c r="E4143" i="6"/>
  <c r="F4143" i="6"/>
  <c r="B4144" i="6"/>
  <c r="E4144" i="6"/>
  <c r="B4145" i="6"/>
  <c r="E4145" i="6"/>
  <c r="F4145" i="6"/>
  <c r="B4146" i="6"/>
  <c r="F4146" i="6"/>
  <c r="B4147" i="6"/>
  <c r="C4147" i="6"/>
  <c r="D4147" i="6"/>
  <c r="A4147" i="6" s="1"/>
  <c r="E4147" i="6"/>
  <c r="F4147" i="6"/>
  <c r="B4148" i="6"/>
  <c r="C4148" i="6"/>
  <c r="D4148" i="6"/>
  <c r="A4148" i="6" s="1"/>
  <c r="E4148" i="6"/>
  <c r="F4148" i="6"/>
  <c r="B4149" i="6"/>
  <c r="C4149" i="6"/>
  <c r="B4150" i="6"/>
  <c r="C4150" i="6"/>
  <c r="D4150" i="6"/>
  <c r="A4150" i="6" s="1"/>
  <c r="E4150" i="6"/>
  <c r="F4150" i="6"/>
  <c r="B4151" i="6"/>
  <c r="D4151" i="6"/>
  <c r="A4151" i="6" s="1"/>
  <c r="E4151" i="6"/>
  <c r="F4151" i="6"/>
  <c r="B4152" i="6"/>
  <c r="E4152" i="6"/>
  <c r="B4153" i="6"/>
  <c r="E4153" i="6"/>
  <c r="F4153" i="6"/>
  <c r="B4154" i="6"/>
  <c r="C4154" i="6"/>
  <c r="F4154" i="6"/>
  <c r="B4155" i="6"/>
  <c r="C4155" i="6"/>
  <c r="D4155" i="6"/>
  <c r="A4155" i="6" s="1"/>
  <c r="E4155" i="6"/>
  <c r="F4155" i="6"/>
  <c r="B4156" i="6"/>
  <c r="C4156" i="6"/>
  <c r="D4156" i="6"/>
  <c r="A4156" i="6" s="1"/>
  <c r="E4156" i="6"/>
  <c r="F4156" i="6"/>
  <c r="B4157" i="6"/>
  <c r="C4157" i="6"/>
  <c r="B4158" i="6"/>
  <c r="C4158" i="6"/>
  <c r="D4158" i="6"/>
  <c r="A4158" i="6" s="1"/>
  <c r="E4158" i="6"/>
  <c r="F4158" i="6"/>
  <c r="B4159" i="6"/>
  <c r="C4159" i="6"/>
  <c r="D4159" i="6"/>
  <c r="A4159" i="6" s="1"/>
  <c r="E4159" i="6"/>
  <c r="F4159" i="6"/>
  <c r="B4160" i="6"/>
  <c r="D4160" i="6"/>
  <c r="A4160" i="6" s="1"/>
  <c r="E4160" i="6"/>
  <c r="F4160" i="6"/>
  <c r="B4161" i="6"/>
  <c r="E4161" i="6"/>
  <c r="F4161" i="6"/>
  <c r="B4162" i="6"/>
  <c r="F4162" i="6"/>
  <c r="B4163" i="6"/>
  <c r="C4163" i="6"/>
  <c r="D4163" i="6"/>
  <c r="A4163" i="6" s="1"/>
  <c r="E4163" i="6"/>
  <c r="F4163" i="6"/>
  <c r="B4164" i="6"/>
  <c r="C4164" i="6"/>
  <c r="D4164" i="6"/>
  <c r="A4164" i="6" s="1"/>
  <c r="E4164" i="6"/>
  <c r="F4164" i="6"/>
  <c r="B4165" i="6"/>
  <c r="C4165" i="6"/>
  <c r="B4166" i="6"/>
  <c r="C4166" i="6"/>
  <c r="D4166" i="6"/>
  <c r="A4166" i="6" s="1"/>
  <c r="E4166" i="6"/>
  <c r="F4166" i="6"/>
  <c r="B4167" i="6"/>
  <c r="D4167" i="6"/>
  <c r="A4167" i="6" s="1"/>
  <c r="E4167" i="6"/>
  <c r="F4167" i="6"/>
  <c r="B4168" i="6"/>
  <c r="E4168" i="6"/>
  <c r="B4169" i="6"/>
  <c r="E4169" i="6"/>
  <c r="F4169" i="6"/>
  <c r="B4170" i="6"/>
  <c r="F4170" i="6"/>
  <c r="B4171" i="6"/>
  <c r="C4171" i="6"/>
  <c r="D4171" i="6"/>
  <c r="A4171" i="6" s="1"/>
  <c r="E4171" i="6"/>
  <c r="F4171" i="6"/>
  <c r="B4172" i="6"/>
  <c r="C4172" i="6"/>
  <c r="D4172" i="6"/>
  <c r="A4172" i="6" s="1"/>
  <c r="E4172" i="6"/>
  <c r="F4172" i="6"/>
  <c r="B4173" i="6"/>
  <c r="C4173" i="6"/>
  <c r="B4174" i="6"/>
  <c r="C4174" i="6"/>
  <c r="D4174" i="6"/>
  <c r="A4174" i="6" s="1"/>
  <c r="E4174" i="6"/>
  <c r="F4174" i="6"/>
  <c r="B4175" i="6"/>
  <c r="D4175" i="6"/>
  <c r="A4175" i="6" s="1"/>
  <c r="E4175" i="6"/>
  <c r="F4175" i="6"/>
  <c r="B4176" i="6"/>
  <c r="D4176" i="6"/>
  <c r="A4176" i="6" s="1"/>
  <c r="E4176" i="6"/>
  <c r="F4176" i="6"/>
  <c r="B4177" i="6"/>
  <c r="E4177" i="6"/>
  <c r="F4177" i="6"/>
  <c r="B4178" i="6"/>
  <c r="F4178" i="6"/>
  <c r="B4179" i="6"/>
  <c r="C4179" i="6"/>
  <c r="D4179" i="6"/>
  <c r="A4179" i="6" s="1"/>
  <c r="E4179" i="6"/>
  <c r="F4179" i="6"/>
  <c r="B4180" i="6"/>
  <c r="C4180" i="6"/>
  <c r="D4180" i="6"/>
  <c r="A4180" i="6" s="1"/>
  <c r="E4180" i="6"/>
  <c r="F4180" i="6"/>
  <c r="B4181" i="6"/>
  <c r="C4181" i="6"/>
  <c r="B4182" i="6"/>
  <c r="C4182" i="6"/>
  <c r="D4182" i="6"/>
  <c r="A4182" i="6" s="1"/>
  <c r="E4182" i="6"/>
  <c r="F4182" i="6"/>
  <c r="B4183" i="6"/>
  <c r="D4183" i="6"/>
  <c r="A4183" i="6" s="1"/>
  <c r="E4183" i="6"/>
  <c r="F4183" i="6"/>
  <c r="B4184" i="6"/>
  <c r="D4184" i="6"/>
  <c r="A4184" i="6" s="1"/>
  <c r="E4184" i="6"/>
  <c r="B4185" i="6"/>
  <c r="E4185" i="6"/>
  <c r="F4185" i="6"/>
  <c r="B4186" i="6"/>
  <c r="C4186" i="6"/>
  <c r="F4186" i="6"/>
  <c r="B4187" i="6"/>
  <c r="C4187" i="6"/>
  <c r="D4187" i="6"/>
  <c r="A4187" i="6" s="1"/>
  <c r="E4187" i="6"/>
  <c r="F4187" i="6"/>
  <c r="B4188" i="6"/>
  <c r="C4188" i="6"/>
  <c r="D4188" i="6"/>
  <c r="A4188" i="6" s="1"/>
  <c r="E4188" i="6"/>
  <c r="F4188" i="6"/>
  <c r="B4189" i="6"/>
  <c r="C4189" i="6"/>
  <c r="B4190" i="6"/>
  <c r="C4190" i="6"/>
  <c r="D4190" i="6"/>
  <c r="A4190" i="6" s="1"/>
  <c r="E4190" i="6"/>
  <c r="F4190" i="6"/>
  <c r="B4191" i="6"/>
  <c r="C4191" i="6"/>
  <c r="D4191" i="6"/>
  <c r="A4191" i="6" s="1"/>
  <c r="E4191" i="6"/>
  <c r="F4191" i="6"/>
  <c r="B4192" i="6"/>
  <c r="E4192" i="6"/>
  <c r="B4193" i="6"/>
  <c r="E4193" i="6"/>
  <c r="F4193" i="6"/>
  <c r="B4194" i="6"/>
  <c r="F4194" i="6"/>
  <c r="B4195" i="6"/>
  <c r="C4195" i="6"/>
  <c r="D4195" i="6"/>
  <c r="A4195" i="6" s="1"/>
  <c r="E4195" i="6"/>
  <c r="F4195" i="6"/>
  <c r="B4196" i="6"/>
  <c r="C4196" i="6"/>
  <c r="D4196" i="6"/>
  <c r="A4196" i="6" s="1"/>
  <c r="E4196" i="6"/>
  <c r="F4196" i="6"/>
  <c r="B4197" i="6"/>
  <c r="C4197" i="6"/>
  <c r="D4197" i="6"/>
  <c r="A4197" i="6" s="1"/>
  <c r="B4198" i="6"/>
  <c r="C4198" i="6"/>
  <c r="D4198" i="6"/>
  <c r="A4198" i="6" s="1"/>
  <c r="E4198" i="6"/>
  <c r="F4198" i="6"/>
  <c r="B4199" i="6"/>
  <c r="D4199" i="6"/>
  <c r="A4199" i="6" s="1"/>
  <c r="E4199" i="6"/>
  <c r="F4199" i="6"/>
  <c r="B4200" i="6"/>
  <c r="E4200" i="6"/>
  <c r="F4200" i="6"/>
  <c r="B4201" i="6"/>
  <c r="E4201" i="6"/>
  <c r="F4201" i="6"/>
  <c r="B4202" i="6"/>
  <c r="F4202" i="6"/>
  <c r="B4203" i="6"/>
  <c r="C4203" i="6"/>
  <c r="D4203" i="6"/>
  <c r="A4203" i="6" s="1"/>
  <c r="E4203" i="6"/>
  <c r="F4203" i="6"/>
  <c r="B4204" i="6"/>
  <c r="C4204" i="6"/>
  <c r="D4204" i="6"/>
  <c r="A4204" i="6" s="1"/>
  <c r="E4204" i="6"/>
  <c r="F4204" i="6"/>
  <c r="B4205" i="6"/>
  <c r="C4205" i="6"/>
  <c r="B4206" i="6"/>
  <c r="C4206" i="6"/>
  <c r="D4206" i="6"/>
  <c r="A4206" i="6" s="1"/>
  <c r="E4206" i="6"/>
  <c r="F4206" i="6"/>
  <c r="B4207" i="6"/>
  <c r="C4207" i="6"/>
  <c r="D4207" i="6"/>
  <c r="A4207" i="6" s="1"/>
  <c r="E4207" i="6"/>
  <c r="F4207" i="6"/>
  <c r="B4208" i="6"/>
  <c r="D4208" i="6"/>
  <c r="A4208" i="6" s="1"/>
  <c r="E4208" i="6"/>
  <c r="B4209" i="6"/>
  <c r="E4209" i="6"/>
  <c r="F4209" i="6"/>
  <c r="B4210" i="6"/>
  <c r="F4210" i="6"/>
  <c r="B4211" i="6"/>
  <c r="C4211" i="6"/>
  <c r="D4211" i="6"/>
  <c r="A4211" i="6" s="1"/>
  <c r="E4211" i="6"/>
  <c r="F4211" i="6"/>
  <c r="B4212" i="6"/>
  <c r="C4212" i="6"/>
  <c r="D4212" i="6"/>
  <c r="A4212" i="6" s="1"/>
  <c r="E4212" i="6"/>
  <c r="F4212" i="6"/>
  <c r="B4213" i="6"/>
  <c r="C4213" i="6"/>
  <c r="B4214" i="6"/>
  <c r="C4214" i="6"/>
  <c r="D4214" i="6"/>
  <c r="A4214" i="6" s="1"/>
  <c r="E4214" i="6"/>
  <c r="F4214" i="6"/>
  <c r="B4215" i="6"/>
  <c r="D4215" i="6"/>
  <c r="A4215" i="6" s="1"/>
  <c r="E4215" i="6"/>
  <c r="F4215" i="6"/>
  <c r="B4216" i="6"/>
  <c r="E4216" i="6"/>
  <c r="B4217" i="6"/>
  <c r="E4217" i="6"/>
  <c r="F4217" i="6"/>
  <c r="B4218" i="6"/>
  <c r="F4218" i="6"/>
  <c r="B4219" i="6"/>
  <c r="C4219" i="6"/>
  <c r="D4219" i="6"/>
  <c r="A4219" i="6" s="1"/>
  <c r="E4219" i="6"/>
  <c r="F4219" i="6"/>
  <c r="B4220" i="6"/>
  <c r="C4220" i="6"/>
  <c r="D4220" i="6"/>
  <c r="A4220" i="6" s="1"/>
  <c r="E4220" i="6"/>
  <c r="F4220" i="6"/>
  <c r="B4221" i="6"/>
  <c r="C4221" i="6"/>
  <c r="B4222" i="6"/>
  <c r="C4222" i="6"/>
  <c r="D4222" i="6"/>
  <c r="A4222" i="6" s="1"/>
  <c r="E4222" i="6"/>
  <c r="F4222" i="6"/>
  <c r="B4223" i="6"/>
  <c r="C4223" i="6"/>
  <c r="D4223" i="6"/>
  <c r="A4223" i="6" s="1"/>
  <c r="E4223" i="6"/>
  <c r="F4223" i="6"/>
  <c r="B4224" i="6"/>
  <c r="D4224" i="6"/>
  <c r="A4224" i="6" s="1"/>
  <c r="E4224" i="6"/>
  <c r="B4225" i="6"/>
  <c r="E4225" i="6"/>
  <c r="F4225" i="6"/>
  <c r="B4226" i="6"/>
  <c r="F4226" i="6"/>
  <c r="B4227" i="6"/>
  <c r="C4227" i="6"/>
  <c r="D4227" i="6"/>
  <c r="A4227" i="6" s="1"/>
  <c r="E4227" i="6"/>
  <c r="F4227" i="6"/>
  <c r="B4228" i="6"/>
  <c r="C4228" i="6"/>
  <c r="D4228" i="6"/>
  <c r="A4228" i="6" s="1"/>
  <c r="E4228" i="6"/>
  <c r="F4228" i="6"/>
  <c r="B4229" i="6"/>
  <c r="C4229" i="6"/>
  <c r="B4230" i="6"/>
  <c r="C4230" i="6"/>
  <c r="D4230" i="6"/>
  <c r="A4230" i="6" s="1"/>
  <c r="E4230" i="6"/>
  <c r="F4230" i="6"/>
  <c r="B4231" i="6"/>
  <c r="D4231" i="6"/>
  <c r="A4231" i="6" s="1"/>
  <c r="E4231" i="6"/>
  <c r="F4231" i="6"/>
  <c r="B4232" i="6"/>
  <c r="E4232" i="6"/>
  <c r="B4233" i="6"/>
  <c r="E4233" i="6"/>
  <c r="F4233" i="6"/>
  <c r="B4234" i="6"/>
  <c r="C4234" i="6"/>
  <c r="F4234" i="6"/>
  <c r="B4235" i="6"/>
  <c r="C4235" i="6"/>
  <c r="D4235" i="6"/>
  <c r="A4235" i="6" s="1"/>
  <c r="E4235" i="6"/>
  <c r="F4235" i="6"/>
  <c r="B4236" i="6"/>
  <c r="C4236" i="6"/>
  <c r="D4236" i="6"/>
  <c r="A4236" i="6" s="1"/>
  <c r="E4236" i="6"/>
  <c r="F4236" i="6"/>
  <c r="B4237" i="6"/>
  <c r="C4237" i="6"/>
  <c r="B4238" i="6"/>
  <c r="C4238" i="6"/>
  <c r="D4238" i="6"/>
  <c r="A4238" i="6" s="1"/>
  <c r="E4238" i="6"/>
  <c r="F4238" i="6"/>
  <c r="B4239" i="6"/>
  <c r="D4239" i="6"/>
  <c r="A4239" i="6" s="1"/>
  <c r="E4239" i="6"/>
  <c r="F4239" i="6"/>
  <c r="B4240" i="6"/>
  <c r="C4240" i="6"/>
  <c r="D4240" i="6"/>
  <c r="A4240" i="6" s="1"/>
  <c r="E4240" i="6"/>
  <c r="B4241" i="6"/>
  <c r="E4241" i="6"/>
  <c r="F4241" i="6"/>
  <c r="B4242" i="6"/>
  <c r="F4242" i="6"/>
  <c r="B4243" i="6"/>
  <c r="C4243" i="6"/>
  <c r="D4243" i="6"/>
  <c r="A4243" i="6" s="1"/>
  <c r="E4243" i="6"/>
  <c r="F4243" i="6"/>
  <c r="B4244" i="6"/>
  <c r="C4244" i="6"/>
  <c r="D4244" i="6"/>
  <c r="A4244" i="6" s="1"/>
  <c r="E4244" i="6"/>
  <c r="F4244" i="6"/>
  <c r="B4245" i="6"/>
  <c r="C4245" i="6"/>
  <c r="B4246" i="6"/>
  <c r="C4246" i="6"/>
  <c r="D4246" i="6"/>
  <c r="A4246" i="6" s="1"/>
  <c r="E4246" i="6"/>
  <c r="F4246" i="6"/>
  <c r="B4247" i="6"/>
  <c r="C4247" i="6"/>
  <c r="D4247" i="6"/>
  <c r="A4247" i="6" s="1"/>
  <c r="E4247" i="6"/>
  <c r="F4247" i="6"/>
  <c r="B4248" i="6"/>
  <c r="E4248" i="6"/>
  <c r="B4249" i="6"/>
  <c r="E4249" i="6"/>
  <c r="F4249" i="6"/>
  <c r="B4250" i="6"/>
  <c r="F4250" i="6"/>
  <c r="B4251" i="6"/>
  <c r="C4251" i="6"/>
  <c r="D4251" i="6"/>
  <c r="A4251" i="6" s="1"/>
  <c r="E4251" i="6"/>
  <c r="F4251" i="6"/>
  <c r="B4252" i="6"/>
  <c r="C4252" i="6"/>
  <c r="D4252" i="6"/>
  <c r="A4252" i="6" s="1"/>
  <c r="E4252" i="6"/>
  <c r="F4252" i="6"/>
  <c r="B4253" i="6"/>
  <c r="C4253" i="6"/>
  <c r="B4254" i="6"/>
  <c r="C4254" i="6"/>
  <c r="D4254" i="6"/>
  <c r="A4254" i="6" s="1"/>
  <c r="E4254" i="6"/>
  <c r="F4254" i="6"/>
  <c r="B4255" i="6"/>
  <c r="D4255" i="6"/>
  <c r="A4255" i="6" s="1"/>
  <c r="E4255" i="6"/>
  <c r="F4255" i="6"/>
  <c r="B4256" i="6"/>
  <c r="D4256" i="6"/>
  <c r="A4256" i="6" s="1"/>
  <c r="E4256" i="6"/>
  <c r="B4257" i="6"/>
  <c r="E4257" i="6"/>
  <c r="F4257" i="6"/>
  <c r="B4258" i="6"/>
  <c r="F4258" i="6"/>
  <c r="B4259" i="6"/>
  <c r="C4259" i="6"/>
  <c r="D4259" i="6"/>
  <c r="A4259" i="6" s="1"/>
  <c r="E4259" i="6"/>
  <c r="F4259" i="6"/>
  <c r="B4260" i="6"/>
  <c r="C4260" i="6"/>
  <c r="D4260" i="6"/>
  <c r="A4260" i="6" s="1"/>
  <c r="E4260" i="6"/>
  <c r="F4260" i="6"/>
  <c r="B4261" i="6"/>
  <c r="C4261" i="6"/>
  <c r="B4262" i="6"/>
  <c r="C4262" i="6"/>
  <c r="D4262" i="6"/>
  <c r="A4262" i="6" s="1"/>
  <c r="E4262" i="6"/>
  <c r="F4262" i="6"/>
  <c r="B4263" i="6"/>
  <c r="C4263" i="6"/>
  <c r="D4263" i="6"/>
  <c r="A4263" i="6" s="1"/>
  <c r="E4263" i="6"/>
  <c r="F4263" i="6"/>
  <c r="B4264" i="6"/>
  <c r="E4264" i="6"/>
  <c r="B4265" i="6"/>
  <c r="E4265" i="6"/>
  <c r="F4265" i="6"/>
  <c r="B4266" i="6"/>
  <c r="F4266" i="6"/>
  <c r="B4267" i="6"/>
  <c r="C4267" i="6"/>
  <c r="D4267" i="6"/>
  <c r="A4267" i="6" s="1"/>
  <c r="E4267" i="6"/>
  <c r="F4267" i="6"/>
  <c r="B4268" i="6"/>
  <c r="C4268" i="6"/>
  <c r="D4268" i="6"/>
  <c r="A4268" i="6" s="1"/>
  <c r="E4268" i="6"/>
  <c r="F4268" i="6"/>
  <c r="B4269" i="6"/>
  <c r="C4269" i="6"/>
  <c r="B4270" i="6"/>
  <c r="C4270" i="6"/>
  <c r="D4270" i="6"/>
  <c r="A4270" i="6" s="1"/>
  <c r="E4270" i="6"/>
  <c r="F4270" i="6"/>
  <c r="B4271" i="6"/>
  <c r="D4271" i="6"/>
  <c r="A4271" i="6" s="1"/>
  <c r="E4271" i="6"/>
  <c r="F4271" i="6"/>
  <c r="B4272" i="6"/>
  <c r="E4272" i="6"/>
  <c r="B4273" i="6"/>
  <c r="E4273" i="6"/>
  <c r="F4273" i="6"/>
  <c r="B4274" i="6"/>
  <c r="F4274" i="6"/>
  <c r="B4275" i="6"/>
  <c r="C4275" i="6"/>
  <c r="D4275" i="6"/>
  <c r="A4275" i="6" s="1"/>
  <c r="E4275" i="6"/>
  <c r="F4275" i="6"/>
  <c r="B4276" i="6"/>
  <c r="C4276" i="6"/>
  <c r="D4276" i="6"/>
  <c r="A4276" i="6" s="1"/>
  <c r="E4276" i="6"/>
  <c r="F4276" i="6"/>
  <c r="B4277" i="6"/>
  <c r="C4277" i="6"/>
  <c r="B4278" i="6"/>
  <c r="C4278" i="6"/>
  <c r="D4278" i="6"/>
  <c r="A4278" i="6" s="1"/>
  <c r="E4278" i="6"/>
  <c r="F4278" i="6"/>
  <c r="B4279" i="6"/>
  <c r="D4279" i="6"/>
  <c r="A4279" i="6" s="1"/>
  <c r="E4279" i="6"/>
  <c r="F4279" i="6"/>
  <c r="B4280" i="6"/>
  <c r="E4280" i="6"/>
  <c r="B4281" i="6"/>
  <c r="E4281" i="6"/>
  <c r="F4281" i="6"/>
  <c r="B4282" i="6"/>
  <c r="F4282" i="6"/>
  <c r="B4283" i="6"/>
  <c r="C4283" i="6"/>
  <c r="D4283" i="6"/>
  <c r="A4283" i="6" s="1"/>
  <c r="E4283" i="6"/>
  <c r="F4283" i="6"/>
  <c r="B4284" i="6"/>
  <c r="C4284" i="6"/>
  <c r="D4284" i="6"/>
  <c r="A4284" i="6" s="1"/>
  <c r="E4284" i="6"/>
  <c r="F4284" i="6"/>
  <c r="B4285" i="6"/>
  <c r="C4285" i="6"/>
  <c r="B4286" i="6"/>
  <c r="C4286" i="6"/>
  <c r="D4286" i="6"/>
  <c r="A4286" i="6" s="1"/>
  <c r="E4286" i="6"/>
  <c r="F4286" i="6"/>
  <c r="B4287" i="6"/>
  <c r="D4287" i="6"/>
  <c r="A4287" i="6" s="1"/>
  <c r="E4287" i="6"/>
  <c r="F4287" i="6"/>
  <c r="B4288" i="6"/>
  <c r="E4288" i="6"/>
  <c r="B4289" i="6"/>
  <c r="E4289" i="6"/>
  <c r="F4289" i="6"/>
  <c r="B4290" i="6"/>
  <c r="F4290" i="6"/>
  <c r="B4291" i="6"/>
  <c r="C4291" i="6"/>
  <c r="D4291" i="6"/>
  <c r="A4291" i="6" s="1"/>
  <c r="E4291" i="6"/>
  <c r="F4291" i="6"/>
  <c r="B4292" i="6"/>
  <c r="C4292" i="6"/>
  <c r="D4292" i="6"/>
  <c r="A4292" i="6" s="1"/>
  <c r="E4292" i="6"/>
  <c r="F4292" i="6"/>
  <c r="B4293" i="6"/>
  <c r="C4293" i="6"/>
  <c r="B4294" i="6"/>
  <c r="C4294" i="6"/>
  <c r="D4294" i="6"/>
  <c r="A4294" i="6" s="1"/>
  <c r="E4294" i="6"/>
  <c r="F4294" i="6"/>
  <c r="B4295" i="6"/>
  <c r="D4295" i="6"/>
  <c r="A4295" i="6" s="1"/>
  <c r="E4295" i="6"/>
  <c r="F4295" i="6"/>
  <c r="B4296" i="6"/>
  <c r="E4296" i="6"/>
  <c r="B4297" i="6"/>
  <c r="E4297" i="6"/>
  <c r="F4297" i="6"/>
  <c r="B4298" i="6"/>
  <c r="F4298" i="6"/>
  <c r="B4299" i="6"/>
  <c r="C4299" i="6"/>
  <c r="D4299" i="6"/>
  <c r="A4299" i="6" s="1"/>
  <c r="E4299" i="6"/>
  <c r="F4299" i="6"/>
  <c r="B4300" i="6"/>
  <c r="C4300" i="6"/>
  <c r="D4300" i="6"/>
  <c r="A4300" i="6" s="1"/>
  <c r="E4300" i="6"/>
  <c r="F4300" i="6"/>
  <c r="B4301" i="6"/>
  <c r="C4301" i="6"/>
  <c r="D4301" i="6"/>
  <c r="A4301" i="6" s="1"/>
  <c r="B4302" i="6"/>
  <c r="C4302" i="6"/>
  <c r="D4302" i="6"/>
  <c r="A4302" i="6" s="1"/>
  <c r="E4302" i="6"/>
  <c r="F4302" i="6"/>
  <c r="B4303" i="6"/>
  <c r="D4303" i="6"/>
  <c r="A4303" i="6" s="1"/>
  <c r="E4303" i="6"/>
  <c r="F4303" i="6"/>
  <c r="B4304" i="6"/>
  <c r="E4304" i="6"/>
  <c r="B4305" i="6"/>
  <c r="E4305" i="6"/>
  <c r="F4305" i="6"/>
  <c r="B4306" i="6"/>
  <c r="F4306" i="6"/>
  <c r="B4307" i="6"/>
  <c r="C4307" i="6"/>
  <c r="D4307" i="6"/>
  <c r="A4307" i="6" s="1"/>
  <c r="E4307" i="6"/>
  <c r="F4307" i="6"/>
  <c r="B4308" i="6"/>
  <c r="C4308" i="6"/>
  <c r="D4308" i="6"/>
  <c r="A4308" i="6" s="1"/>
  <c r="E4308" i="6"/>
  <c r="F4308" i="6"/>
  <c r="B4309" i="6"/>
  <c r="C4309" i="6"/>
  <c r="B4310" i="6"/>
  <c r="C4310" i="6"/>
  <c r="D4310" i="6"/>
  <c r="A4310" i="6" s="1"/>
  <c r="E4310" i="6"/>
  <c r="F4310" i="6"/>
  <c r="B4311" i="6"/>
  <c r="D4311" i="6"/>
  <c r="A4311" i="6" s="1"/>
  <c r="E4311" i="6"/>
  <c r="F4311" i="6"/>
  <c r="B4312" i="6"/>
  <c r="D4312" i="6"/>
  <c r="A4312" i="6" s="1"/>
  <c r="E4312" i="6"/>
  <c r="B4313" i="6"/>
  <c r="D4313" i="6"/>
  <c r="A4313" i="6" s="1"/>
  <c r="E4313" i="6"/>
  <c r="F4313" i="6"/>
  <c r="B4314" i="6"/>
  <c r="F4314" i="6"/>
  <c r="B4315" i="6"/>
  <c r="C4315" i="6"/>
  <c r="D4315" i="6"/>
  <c r="A4315" i="6" s="1"/>
  <c r="E4315" i="6"/>
  <c r="F4315" i="6"/>
  <c r="B4316" i="6"/>
  <c r="C4316" i="6"/>
  <c r="D4316" i="6"/>
  <c r="A4316" i="6" s="1"/>
  <c r="E4316" i="6"/>
  <c r="F4316" i="6"/>
  <c r="B4317" i="6"/>
  <c r="C4317" i="6"/>
  <c r="B4318" i="6"/>
  <c r="C4318" i="6"/>
  <c r="D4318" i="6"/>
  <c r="A4318" i="6" s="1"/>
  <c r="E4318" i="6"/>
  <c r="F4318" i="6"/>
  <c r="B4319" i="6"/>
  <c r="C4319" i="6"/>
  <c r="D4319" i="6"/>
  <c r="A4319" i="6" s="1"/>
  <c r="E4319" i="6"/>
  <c r="F4319" i="6"/>
  <c r="B4320" i="6"/>
  <c r="E4320" i="6"/>
  <c r="F4320" i="6"/>
  <c r="B4321" i="6"/>
  <c r="E4321" i="6"/>
  <c r="F4321" i="6"/>
  <c r="B4322" i="6"/>
  <c r="E4322" i="6"/>
  <c r="F4322" i="6"/>
  <c r="B4323" i="6"/>
  <c r="C4323" i="6"/>
  <c r="D4323" i="6"/>
  <c r="A4323" i="6" s="1"/>
  <c r="E4323" i="6"/>
  <c r="F4323" i="6"/>
  <c r="B4324" i="6"/>
  <c r="C4324" i="6"/>
  <c r="D4324" i="6"/>
  <c r="A4324" i="6" s="1"/>
  <c r="E4324" i="6"/>
  <c r="F4324" i="6"/>
  <c r="B4325" i="6"/>
  <c r="C4325" i="6"/>
  <c r="B4326" i="6"/>
  <c r="C4326" i="6"/>
  <c r="D4326" i="6"/>
  <c r="A4326" i="6" s="1"/>
  <c r="E4326" i="6"/>
  <c r="F4326" i="6"/>
  <c r="B4327" i="6"/>
  <c r="D4327" i="6"/>
  <c r="A4327" i="6" s="1"/>
  <c r="E4327" i="6"/>
  <c r="F4327" i="6"/>
  <c r="B4328" i="6"/>
  <c r="C4328" i="6"/>
  <c r="E4328" i="6"/>
  <c r="F4328" i="6"/>
  <c r="B4329" i="6"/>
  <c r="E4329" i="6"/>
  <c r="F4329" i="6"/>
  <c r="B4330" i="6"/>
  <c r="E4330" i="6"/>
  <c r="F4330" i="6"/>
  <c r="B4331" i="6"/>
  <c r="C4331" i="6"/>
  <c r="D4331" i="6"/>
  <c r="A4331" i="6" s="1"/>
  <c r="E4331" i="6"/>
  <c r="F4331" i="6"/>
  <c r="B4332" i="6"/>
  <c r="C4332" i="6"/>
  <c r="D4332" i="6"/>
  <c r="A4332" i="6" s="1"/>
  <c r="E4332" i="6"/>
  <c r="F4332" i="6"/>
  <c r="B4333" i="6"/>
  <c r="C4333" i="6"/>
  <c r="B4334" i="6"/>
  <c r="C4334" i="6"/>
  <c r="D4334" i="6"/>
  <c r="A4334" i="6" s="1"/>
  <c r="E4334" i="6"/>
  <c r="F4334" i="6"/>
  <c r="B4335" i="6"/>
  <c r="D4335" i="6"/>
  <c r="A4335" i="6" s="1"/>
  <c r="E4335" i="6"/>
  <c r="F4335" i="6"/>
  <c r="B4336" i="6"/>
  <c r="E4336" i="6"/>
  <c r="B4337" i="6"/>
  <c r="E4337" i="6"/>
  <c r="F4337" i="6"/>
  <c r="B4338" i="6"/>
  <c r="F4338" i="6"/>
  <c r="B4339" i="6"/>
  <c r="C4339" i="6"/>
  <c r="D4339" i="6"/>
  <c r="A4339" i="6" s="1"/>
  <c r="E4339" i="6"/>
  <c r="F4339" i="6"/>
  <c r="B4340" i="6"/>
  <c r="C4340" i="6"/>
  <c r="D4340" i="6"/>
  <c r="A4340" i="6" s="1"/>
  <c r="E4340" i="6"/>
  <c r="F4340" i="6"/>
  <c r="B4341" i="6"/>
  <c r="C4341" i="6"/>
  <c r="B4342" i="6"/>
  <c r="C4342" i="6"/>
  <c r="D4342" i="6"/>
  <c r="A4342" i="6" s="1"/>
  <c r="E4342" i="6"/>
  <c r="F4342" i="6"/>
  <c r="B4343" i="6"/>
  <c r="D4343" i="6"/>
  <c r="A4343" i="6" s="1"/>
  <c r="E4343" i="6"/>
  <c r="F4343" i="6"/>
  <c r="B4344" i="6"/>
  <c r="E4344" i="6"/>
  <c r="B4345" i="6"/>
  <c r="E4345" i="6"/>
  <c r="F4345" i="6"/>
  <c r="B4346" i="6"/>
  <c r="F4346" i="6"/>
  <c r="B4347" i="6"/>
  <c r="C4347" i="6"/>
  <c r="D4347" i="6"/>
  <c r="A4347" i="6" s="1"/>
  <c r="E4347" i="6"/>
  <c r="F4347" i="6"/>
  <c r="B4348" i="6"/>
  <c r="C4348" i="6"/>
  <c r="D4348" i="6"/>
  <c r="A4348" i="6" s="1"/>
  <c r="E4348" i="6"/>
  <c r="F4348" i="6"/>
  <c r="B4349" i="6"/>
  <c r="C4349" i="6"/>
  <c r="B4350" i="6"/>
  <c r="C4350" i="6"/>
  <c r="D4350" i="6"/>
  <c r="A4350" i="6" s="1"/>
  <c r="E4350" i="6"/>
  <c r="F4350" i="6"/>
  <c r="B4351" i="6"/>
  <c r="D4351" i="6"/>
  <c r="A4351" i="6" s="1"/>
  <c r="E4351" i="6"/>
  <c r="F4351" i="6"/>
  <c r="B4352" i="6"/>
  <c r="E4352" i="6"/>
  <c r="B4353" i="6"/>
  <c r="E4353" i="6"/>
  <c r="F4353" i="6"/>
  <c r="B4354" i="6"/>
  <c r="F4354" i="6"/>
  <c r="B4355" i="6"/>
  <c r="C4355" i="6"/>
  <c r="D4355" i="6"/>
  <c r="A4355" i="6" s="1"/>
  <c r="E4355" i="6"/>
  <c r="F4355" i="6"/>
  <c r="B4356" i="6"/>
  <c r="C4356" i="6"/>
  <c r="D4356" i="6"/>
  <c r="A4356" i="6" s="1"/>
  <c r="E4356" i="6"/>
  <c r="F4356" i="6"/>
  <c r="B4357" i="6"/>
  <c r="C4357" i="6"/>
  <c r="B4358" i="6"/>
  <c r="C4358" i="6"/>
  <c r="D4358" i="6"/>
  <c r="A4358" i="6" s="1"/>
  <c r="E4358" i="6"/>
  <c r="F4358" i="6"/>
  <c r="B4359" i="6"/>
  <c r="C4359" i="6"/>
  <c r="D4359" i="6"/>
  <c r="A4359" i="6" s="1"/>
  <c r="E4359" i="6"/>
  <c r="F4359" i="6"/>
  <c r="B4360" i="6"/>
  <c r="D4360" i="6"/>
  <c r="A4360" i="6" s="1"/>
  <c r="E4360" i="6"/>
  <c r="B4361" i="6"/>
  <c r="E4361" i="6"/>
  <c r="F4361" i="6"/>
  <c r="B4362" i="6"/>
  <c r="F4362" i="6"/>
  <c r="B4363" i="6"/>
  <c r="C4363" i="6"/>
  <c r="D4363" i="6"/>
  <c r="A4363" i="6" s="1"/>
  <c r="E4363" i="6"/>
  <c r="F4363" i="6"/>
  <c r="B4364" i="6"/>
  <c r="C4364" i="6"/>
  <c r="D4364" i="6"/>
  <c r="A4364" i="6" s="1"/>
  <c r="E4364" i="6"/>
  <c r="F4364" i="6"/>
  <c r="B4365" i="6"/>
  <c r="C4365" i="6"/>
  <c r="B4366" i="6"/>
  <c r="C4366" i="6"/>
  <c r="D4366" i="6"/>
  <c r="A4366" i="6" s="1"/>
  <c r="E4366" i="6"/>
  <c r="F4366" i="6"/>
  <c r="B4367" i="6"/>
  <c r="D4367" i="6"/>
  <c r="A4367" i="6" s="1"/>
  <c r="E4367" i="6"/>
  <c r="F4367" i="6"/>
  <c r="B4368" i="6"/>
  <c r="E4368" i="6"/>
  <c r="B4369" i="6"/>
  <c r="E4369" i="6"/>
  <c r="F4369" i="6"/>
  <c r="B4370" i="6"/>
  <c r="C4370" i="6"/>
  <c r="F4370" i="6"/>
  <c r="B4371" i="6"/>
  <c r="C4371" i="6"/>
  <c r="D4371" i="6"/>
  <c r="A4371" i="6" s="1"/>
  <c r="E4371" i="6"/>
  <c r="F4371" i="6"/>
  <c r="B4372" i="6"/>
  <c r="C4372" i="6"/>
  <c r="D4372" i="6"/>
  <c r="A4372" i="6" s="1"/>
  <c r="E4372" i="6"/>
  <c r="F4372" i="6"/>
  <c r="B4373" i="6"/>
  <c r="C4373" i="6"/>
  <c r="B4374" i="6"/>
  <c r="C4374" i="6"/>
  <c r="D4374" i="6"/>
  <c r="A4374" i="6" s="1"/>
  <c r="E4374" i="6"/>
  <c r="F4374" i="6"/>
  <c r="B4375" i="6"/>
  <c r="D4375" i="6"/>
  <c r="A4375" i="6" s="1"/>
  <c r="E4375" i="6"/>
  <c r="F4375" i="6"/>
  <c r="B4376" i="6"/>
  <c r="D4376" i="6"/>
  <c r="A4376" i="6" s="1"/>
  <c r="E4376" i="6"/>
  <c r="B4377" i="6"/>
  <c r="E4377" i="6"/>
  <c r="F4377" i="6"/>
  <c r="B4378" i="6"/>
  <c r="C4378" i="6"/>
  <c r="F4378" i="6"/>
  <c r="B4379" i="6"/>
  <c r="C4379" i="6"/>
  <c r="D4379" i="6"/>
  <c r="A4379" i="6" s="1"/>
  <c r="E4379" i="6"/>
  <c r="F4379" i="6"/>
  <c r="B4380" i="6"/>
  <c r="C4380" i="6"/>
  <c r="D4380" i="6"/>
  <c r="A4380" i="6" s="1"/>
  <c r="E4380" i="6"/>
  <c r="F4380" i="6"/>
  <c r="B4381" i="6"/>
  <c r="C4381" i="6"/>
  <c r="D4381" i="6"/>
  <c r="A4381" i="6" s="1"/>
  <c r="B4382" i="6"/>
  <c r="C4382" i="6"/>
  <c r="D4382" i="6"/>
  <c r="A4382" i="6" s="1"/>
  <c r="E4382" i="6"/>
  <c r="F4382" i="6"/>
  <c r="B4383" i="6"/>
  <c r="C4383" i="6"/>
  <c r="D4383" i="6"/>
  <c r="A4383" i="6" s="1"/>
  <c r="E4383" i="6"/>
  <c r="F4383" i="6"/>
  <c r="B4384" i="6"/>
  <c r="D4384" i="6"/>
  <c r="A4384" i="6" s="1"/>
  <c r="E4384" i="6"/>
  <c r="B4385" i="6"/>
  <c r="E4385" i="6"/>
  <c r="F4385" i="6"/>
  <c r="B4386" i="6"/>
  <c r="C4386" i="6"/>
  <c r="F4386" i="6"/>
  <c r="B4387" i="6"/>
  <c r="C4387" i="6"/>
  <c r="D4387" i="6"/>
  <c r="A4387" i="6" s="1"/>
  <c r="E4387" i="6"/>
  <c r="F4387" i="6"/>
  <c r="B4388" i="6"/>
  <c r="C4388" i="6"/>
  <c r="D4388" i="6"/>
  <c r="A4388" i="6" s="1"/>
  <c r="E4388" i="6"/>
  <c r="F4388" i="6"/>
  <c r="B4389" i="6"/>
  <c r="C4389" i="6"/>
  <c r="B4390" i="6"/>
  <c r="C4390" i="6"/>
  <c r="D4390" i="6"/>
  <c r="A4390" i="6" s="1"/>
  <c r="E4390" i="6"/>
  <c r="F4390" i="6"/>
  <c r="B4391" i="6"/>
  <c r="D4391" i="6"/>
  <c r="A4391" i="6" s="1"/>
  <c r="E4391" i="6"/>
  <c r="F4391" i="6"/>
  <c r="B4392" i="6"/>
  <c r="E4392" i="6"/>
  <c r="B4393" i="6"/>
  <c r="E4393" i="6"/>
  <c r="F4393" i="6"/>
  <c r="B4394" i="6"/>
  <c r="F4394" i="6"/>
  <c r="B4395" i="6"/>
  <c r="C4395" i="6"/>
  <c r="D4395" i="6"/>
  <c r="A4395" i="6" s="1"/>
  <c r="E4395" i="6"/>
  <c r="F4395" i="6"/>
  <c r="B4396" i="6"/>
  <c r="C4396" i="6"/>
  <c r="D4396" i="6"/>
  <c r="A4396" i="6" s="1"/>
  <c r="E4396" i="6"/>
  <c r="F4396" i="6"/>
  <c r="B4397" i="6"/>
  <c r="C4397" i="6"/>
  <c r="B4398" i="6"/>
  <c r="C4398" i="6"/>
  <c r="D4398" i="6"/>
  <c r="A4398" i="6" s="1"/>
  <c r="E4398" i="6"/>
  <c r="F4398" i="6"/>
  <c r="B4399" i="6"/>
  <c r="D4399" i="6"/>
  <c r="A4399" i="6" s="1"/>
  <c r="E4399" i="6"/>
  <c r="F4399" i="6"/>
  <c r="B4400" i="6"/>
  <c r="E4400" i="6"/>
  <c r="B4401" i="6"/>
  <c r="E4401" i="6"/>
  <c r="F4401" i="6"/>
  <c r="B4402" i="6"/>
  <c r="E4402" i="6"/>
  <c r="F4402" i="6"/>
  <c r="B4403" i="6"/>
  <c r="C4403" i="6"/>
  <c r="D4403" i="6"/>
  <c r="A4403" i="6" s="1"/>
  <c r="E4403" i="6"/>
  <c r="F4403" i="6"/>
  <c r="B4404" i="6"/>
  <c r="C4404" i="6"/>
  <c r="D4404" i="6"/>
  <c r="A4404" i="6" s="1"/>
  <c r="E4404" i="6"/>
  <c r="F4404" i="6"/>
  <c r="B4405" i="6"/>
  <c r="C4405" i="6"/>
  <c r="B4406" i="6"/>
  <c r="C4406" i="6"/>
  <c r="D4406" i="6"/>
  <c r="A4406" i="6" s="1"/>
  <c r="E4406" i="6"/>
  <c r="F4406" i="6"/>
  <c r="B4407" i="6"/>
  <c r="C4407" i="6"/>
  <c r="D4407" i="6"/>
  <c r="A4407" i="6" s="1"/>
  <c r="E4407" i="6"/>
  <c r="F4407" i="6"/>
  <c r="B4408" i="6"/>
  <c r="E4408" i="6"/>
  <c r="B4409" i="6"/>
  <c r="E4409" i="6"/>
  <c r="F4409" i="6"/>
  <c r="B4410" i="6"/>
  <c r="F4410" i="6"/>
  <c r="B4411" i="6"/>
  <c r="C4411" i="6"/>
  <c r="D4411" i="6"/>
  <c r="A4411" i="6" s="1"/>
  <c r="E4411" i="6"/>
  <c r="F4411" i="6"/>
  <c r="B4412" i="6"/>
  <c r="C4412" i="6"/>
  <c r="D4412" i="6"/>
  <c r="A4412" i="6" s="1"/>
  <c r="E4412" i="6"/>
  <c r="F4412" i="6"/>
  <c r="B4413" i="6"/>
  <c r="C4413" i="6"/>
  <c r="B4414" i="6"/>
  <c r="C4414" i="6"/>
  <c r="D4414" i="6"/>
  <c r="A4414" i="6" s="1"/>
  <c r="E4414" i="6"/>
  <c r="F4414" i="6"/>
  <c r="B4415" i="6"/>
  <c r="D4415" i="6"/>
  <c r="A4415" i="6" s="1"/>
  <c r="E4415" i="6"/>
  <c r="F4415" i="6"/>
  <c r="B4416" i="6"/>
  <c r="D4416" i="6"/>
  <c r="A4416" i="6" s="1"/>
  <c r="E4416" i="6"/>
  <c r="F4416" i="6"/>
  <c r="B4417" i="6"/>
  <c r="E4417" i="6"/>
  <c r="F4417" i="6"/>
  <c r="B4418" i="6"/>
  <c r="F4418" i="6"/>
  <c r="B4419" i="6"/>
  <c r="C4419" i="6"/>
  <c r="D4419" i="6"/>
  <c r="A4419" i="6" s="1"/>
  <c r="E4419" i="6"/>
  <c r="F4419" i="6"/>
  <c r="B4420" i="6"/>
  <c r="C4420" i="6"/>
  <c r="D4420" i="6"/>
  <c r="A4420" i="6" s="1"/>
  <c r="E4420" i="6"/>
  <c r="F4420" i="6"/>
  <c r="B4421" i="6"/>
  <c r="C4421" i="6"/>
  <c r="D4421" i="6"/>
  <c r="A4421" i="6" s="1"/>
  <c r="B4422" i="6"/>
  <c r="C4422" i="6"/>
  <c r="D4422" i="6"/>
  <c r="A4422" i="6" s="1"/>
  <c r="E4422" i="6"/>
  <c r="F4422" i="6"/>
  <c r="B4423" i="6"/>
  <c r="D4423" i="6"/>
  <c r="A4423" i="6" s="1"/>
  <c r="E4423" i="6"/>
  <c r="F4423" i="6"/>
  <c r="B4424" i="6"/>
  <c r="E4424" i="6"/>
  <c r="B4425" i="6"/>
  <c r="E4425" i="6"/>
  <c r="F4425" i="6"/>
  <c r="B4426" i="6"/>
  <c r="F4426" i="6"/>
  <c r="B4427" i="6"/>
  <c r="C4427" i="6"/>
  <c r="D4427" i="6"/>
  <c r="A4427" i="6" s="1"/>
  <c r="E4427" i="6"/>
  <c r="F4427" i="6"/>
  <c r="B4428" i="6"/>
  <c r="C4428" i="6"/>
  <c r="D4428" i="6"/>
  <c r="A4428" i="6" s="1"/>
  <c r="E4428" i="6"/>
  <c r="F4428" i="6"/>
  <c r="B4429" i="6"/>
  <c r="C4429" i="6"/>
  <c r="D4429" i="6"/>
  <c r="A4429" i="6" s="1"/>
  <c r="B4430" i="6"/>
  <c r="C4430" i="6"/>
  <c r="D4430" i="6"/>
  <c r="A4430" i="6" s="1"/>
  <c r="E4430" i="6"/>
  <c r="F4430" i="6"/>
  <c r="B4431" i="6"/>
  <c r="D4431" i="6"/>
  <c r="A4431" i="6" s="1"/>
  <c r="E4431" i="6"/>
  <c r="F4431" i="6"/>
  <c r="B4432" i="6"/>
  <c r="E4432" i="6"/>
  <c r="B4433" i="6"/>
  <c r="E4433" i="6"/>
  <c r="F4433" i="6"/>
  <c r="B4434" i="6"/>
  <c r="F4434" i="6"/>
  <c r="B4435" i="6"/>
  <c r="C4435" i="6"/>
  <c r="D4435" i="6"/>
  <c r="A4435" i="6" s="1"/>
  <c r="E4435" i="6"/>
  <c r="F4435" i="6"/>
  <c r="B4436" i="6"/>
  <c r="C4436" i="6"/>
  <c r="D4436" i="6"/>
  <c r="A4436" i="6" s="1"/>
  <c r="E4436" i="6"/>
  <c r="F4436" i="6"/>
  <c r="B4437" i="6"/>
  <c r="C4437" i="6"/>
  <c r="B4438" i="6"/>
  <c r="C4438" i="6"/>
  <c r="D4438" i="6"/>
  <c r="A4438" i="6" s="1"/>
  <c r="E4438" i="6"/>
  <c r="F4438" i="6"/>
  <c r="B4439" i="6"/>
  <c r="D4439" i="6"/>
  <c r="A4439" i="6" s="1"/>
  <c r="E4439" i="6"/>
  <c r="F4439" i="6"/>
  <c r="B4440" i="6"/>
  <c r="E4440" i="6"/>
  <c r="B4441" i="6"/>
  <c r="E4441" i="6"/>
  <c r="F4441" i="6"/>
  <c r="B4442" i="6"/>
  <c r="F4442" i="6"/>
  <c r="B4443" i="6"/>
  <c r="C4443" i="6"/>
  <c r="D4443" i="6"/>
  <c r="A4443" i="6" s="1"/>
  <c r="E4443" i="6"/>
  <c r="F4443" i="6"/>
  <c r="B4444" i="6"/>
  <c r="C4444" i="6"/>
  <c r="D4444" i="6"/>
  <c r="A4444" i="6" s="1"/>
  <c r="E4444" i="6"/>
  <c r="F4444" i="6"/>
  <c r="B4445" i="6"/>
  <c r="C4445" i="6"/>
  <c r="B4446" i="6"/>
  <c r="C4446" i="6"/>
  <c r="D4446" i="6"/>
  <c r="A4446" i="6" s="1"/>
  <c r="E4446" i="6"/>
  <c r="F4446" i="6"/>
  <c r="B4447" i="6"/>
  <c r="D4447" i="6"/>
  <c r="A4447" i="6" s="1"/>
  <c r="E4447" i="6"/>
  <c r="F4447" i="6"/>
  <c r="B4448" i="6"/>
  <c r="E4448" i="6"/>
  <c r="B4449" i="6"/>
  <c r="E4449" i="6"/>
  <c r="F4449" i="6"/>
  <c r="B4450" i="6"/>
  <c r="F4450" i="6"/>
  <c r="B4451" i="6"/>
  <c r="C4451" i="6"/>
  <c r="D4451" i="6"/>
  <c r="A4451" i="6" s="1"/>
  <c r="E4451" i="6"/>
  <c r="F4451" i="6"/>
  <c r="B4452" i="6"/>
  <c r="C4452" i="6"/>
  <c r="D4452" i="6"/>
  <c r="A4452" i="6" s="1"/>
  <c r="E4452" i="6"/>
  <c r="F4452" i="6"/>
  <c r="B4453" i="6"/>
  <c r="C4453" i="6"/>
  <c r="B4454" i="6"/>
  <c r="C4454" i="6"/>
  <c r="D4454" i="6"/>
  <c r="A4454" i="6" s="1"/>
  <c r="E4454" i="6"/>
  <c r="F4454" i="6"/>
  <c r="B4455" i="6"/>
  <c r="D4455" i="6"/>
  <c r="A4455" i="6" s="1"/>
  <c r="E4455" i="6"/>
  <c r="F4455" i="6"/>
  <c r="B4456" i="6"/>
  <c r="E4456" i="6"/>
  <c r="B4457" i="6"/>
  <c r="C4457" i="6"/>
  <c r="E4457" i="6"/>
  <c r="F4457" i="6"/>
  <c r="B4458" i="6"/>
  <c r="C4458" i="6"/>
  <c r="D4458" i="6"/>
  <c r="A4458" i="6" s="1"/>
  <c r="E4458" i="6"/>
  <c r="F4458" i="6"/>
  <c r="B4459" i="6"/>
  <c r="C4459" i="6"/>
  <c r="D4459" i="6"/>
  <c r="A4459" i="6" s="1"/>
  <c r="E4459" i="6"/>
  <c r="F4459" i="6"/>
  <c r="B4460" i="6"/>
  <c r="C4460" i="6"/>
  <c r="D4460" i="6"/>
  <c r="A4460" i="6" s="1"/>
  <c r="E4460" i="6"/>
  <c r="F4460" i="6"/>
  <c r="B4461" i="6"/>
  <c r="C4461" i="6"/>
  <c r="D4461" i="6"/>
  <c r="A4461" i="6" s="1"/>
  <c r="E4461" i="6"/>
  <c r="F4461" i="6"/>
  <c r="B4462" i="6"/>
  <c r="C4462" i="6"/>
  <c r="D4462" i="6"/>
  <c r="A4462" i="6" s="1"/>
  <c r="E4462" i="6"/>
  <c r="F4462" i="6"/>
  <c r="AJ3" i="7"/>
  <c r="H5" i="11" s="1"/>
  <c r="AJ4" i="7"/>
  <c r="AJ5" i="7"/>
  <c r="H7" i="11" s="1"/>
  <c r="AJ6" i="7"/>
  <c r="H8" i="11" s="1"/>
  <c r="AJ7" i="7"/>
  <c r="AJ8" i="7"/>
  <c r="AJ9" i="7"/>
  <c r="AJ10" i="7"/>
  <c r="H12" i="11" s="1"/>
  <c r="AJ11" i="7"/>
  <c r="H13" i="11" s="1"/>
  <c r="AJ12" i="7"/>
  <c r="H14" i="11" s="1"/>
  <c r="AJ13" i="7"/>
  <c r="AJ14" i="7"/>
  <c r="AJ15" i="7"/>
  <c r="AJ16" i="7"/>
  <c r="AJ17" i="7"/>
  <c r="H19" i="11" s="1"/>
  <c r="J17" i="20" s="1"/>
  <c r="AJ18" i="7"/>
  <c r="AJ19" i="7"/>
  <c r="AJ20" i="7"/>
  <c r="AJ21" i="7"/>
  <c r="H23" i="11" s="1"/>
  <c r="AJ22" i="7"/>
  <c r="AJ23" i="7"/>
  <c r="AJ24" i="7"/>
  <c r="AJ25" i="7"/>
  <c r="H27" i="11" s="1"/>
  <c r="AJ26" i="7"/>
  <c r="AJ27" i="7"/>
  <c r="H29" i="11" s="1"/>
  <c r="AJ28" i="7"/>
  <c r="AJ29" i="7"/>
  <c r="H31" i="11" s="1"/>
  <c r="AJ30" i="7"/>
  <c r="AJ31" i="7"/>
  <c r="AJ32" i="7"/>
  <c r="AJ33" i="7"/>
  <c r="H35" i="11" s="1"/>
  <c r="AJ34" i="7"/>
  <c r="AJ35" i="7"/>
  <c r="H37" i="11" s="1"/>
  <c r="AJ36" i="7"/>
  <c r="AJ37" i="7"/>
  <c r="H39" i="11" s="1"/>
  <c r="AJ38" i="7"/>
  <c r="AJ39" i="7"/>
  <c r="AJ40" i="7"/>
  <c r="AJ41" i="7"/>
  <c r="H43" i="11" s="1"/>
  <c r="AJ42" i="7"/>
  <c r="AJ43" i="7"/>
  <c r="H45" i="11" s="1"/>
  <c r="AJ44" i="7"/>
  <c r="AJ45" i="7"/>
  <c r="H47" i="11" s="1"/>
  <c r="AJ46" i="7"/>
  <c r="AJ47" i="7"/>
  <c r="AJ48" i="7"/>
  <c r="AJ49" i="7"/>
  <c r="H51" i="11" s="1"/>
  <c r="AJ50" i="7"/>
  <c r="AJ51" i="7"/>
  <c r="H53" i="11" s="1"/>
  <c r="AJ52" i="7"/>
  <c r="AJ53" i="7"/>
  <c r="H55" i="11" s="1"/>
  <c r="AJ54" i="7"/>
  <c r="AJ55" i="7"/>
  <c r="AJ56" i="7"/>
  <c r="AJ57" i="7"/>
  <c r="H59" i="11" s="1"/>
  <c r="AJ58" i="7"/>
  <c r="AJ59" i="7"/>
  <c r="H61" i="11" s="1"/>
  <c r="AJ60" i="7"/>
  <c r="AJ61" i="7"/>
  <c r="H63" i="11" s="1"/>
  <c r="AJ62" i="7"/>
  <c r="AJ63" i="7"/>
  <c r="AJ64" i="7"/>
  <c r="AJ65" i="7"/>
  <c r="H67" i="11" s="1"/>
  <c r="AJ66" i="7"/>
  <c r="AJ67" i="7"/>
  <c r="AJ68" i="7"/>
  <c r="AJ69" i="7"/>
  <c r="H71" i="11" s="1"/>
  <c r="AJ70" i="7"/>
  <c r="AJ71" i="7"/>
  <c r="AJ72" i="7"/>
  <c r="AJ73" i="7"/>
  <c r="H75" i="11" s="1"/>
  <c r="AJ74" i="7"/>
  <c r="AJ75" i="7"/>
  <c r="H77" i="11" s="1"/>
  <c r="AJ76" i="7"/>
  <c r="AJ77" i="7"/>
  <c r="H79" i="11" s="1"/>
  <c r="AJ78" i="7"/>
  <c r="AJ79" i="7"/>
  <c r="AJ80" i="7"/>
  <c r="AJ81" i="7"/>
  <c r="H83" i="11" s="1"/>
  <c r="AJ82" i="7"/>
  <c r="AJ83" i="7"/>
  <c r="AJ84" i="7"/>
  <c r="AJ85" i="7"/>
  <c r="H87" i="11" s="1"/>
  <c r="AJ86" i="7"/>
  <c r="AJ87" i="7"/>
  <c r="AJ88" i="7"/>
  <c r="AJ89" i="7"/>
  <c r="H91" i="11" s="1"/>
  <c r="AJ90" i="7"/>
  <c r="AJ91" i="7"/>
  <c r="H93" i="11" s="1"/>
  <c r="AJ92" i="7"/>
  <c r="AJ93" i="7"/>
  <c r="H95" i="11" s="1"/>
  <c r="AJ94" i="7"/>
  <c r="AJ95" i="7"/>
  <c r="AJ96" i="7"/>
  <c r="AJ97" i="7"/>
  <c r="H99" i="11" s="1"/>
  <c r="AJ98" i="7"/>
  <c r="AJ99" i="7"/>
  <c r="H101" i="11" s="1"/>
  <c r="AJ100" i="7"/>
  <c r="AJ101" i="7"/>
  <c r="H103" i="11" s="1"/>
  <c r="AJ102" i="7"/>
  <c r="AJ103" i="7"/>
  <c r="AJ104" i="7"/>
  <c r="AJ105" i="7"/>
  <c r="H107" i="11" s="1"/>
  <c r="AJ106" i="7"/>
  <c r="AJ107" i="7"/>
  <c r="H109" i="11" s="1"/>
  <c r="AJ108" i="7"/>
  <c r="AJ109" i="7"/>
  <c r="H111" i="11" s="1"/>
  <c r="AJ110" i="7"/>
  <c r="AJ111" i="7"/>
  <c r="AJ112" i="7"/>
  <c r="AJ113" i="7"/>
  <c r="H115" i="11" s="1"/>
  <c r="AJ114" i="7"/>
  <c r="AJ115" i="7"/>
  <c r="H117" i="11" s="1"/>
  <c r="AJ116" i="7"/>
  <c r="AJ117" i="7"/>
  <c r="H119" i="11" s="1"/>
  <c r="AJ118" i="7"/>
  <c r="AJ119" i="7"/>
  <c r="AJ120" i="7"/>
  <c r="AJ121" i="7"/>
  <c r="H123" i="11" s="1"/>
  <c r="AJ122" i="7"/>
  <c r="AJ123" i="7"/>
  <c r="H125" i="11" s="1"/>
  <c r="AJ124" i="7"/>
  <c r="AJ125" i="7"/>
  <c r="H127" i="11" s="1"/>
  <c r="AJ126" i="7"/>
  <c r="AJ127" i="7"/>
  <c r="AJ128" i="7"/>
  <c r="AJ129" i="7"/>
  <c r="H131" i="11" s="1"/>
  <c r="AJ130" i="7"/>
  <c r="AJ131" i="7"/>
  <c r="AJ132" i="7"/>
  <c r="AJ133" i="7"/>
  <c r="H135" i="11" s="1"/>
  <c r="AJ134" i="7"/>
  <c r="AJ135" i="7"/>
  <c r="AJ136" i="7"/>
  <c r="AJ137" i="7"/>
  <c r="H139" i="11" s="1"/>
  <c r="AJ138" i="7"/>
  <c r="AJ139" i="7"/>
  <c r="H141" i="11" s="1"/>
  <c r="AJ140" i="7"/>
  <c r="AJ141" i="7"/>
  <c r="H143" i="11" s="1"/>
  <c r="AJ142" i="7"/>
  <c r="AJ143" i="7"/>
  <c r="AJ144" i="7"/>
  <c r="AJ145" i="7"/>
  <c r="H147" i="11" s="1"/>
  <c r="AJ146" i="7"/>
  <c r="AJ147" i="7"/>
  <c r="AJ148" i="7"/>
  <c r="AJ149" i="7"/>
  <c r="H151" i="11" s="1"/>
  <c r="AJ150" i="7"/>
  <c r="AJ151" i="7"/>
  <c r="AJ152" i="7"/>
  <c r="AJ153" i="7"/>
  <c r="H155" i="11" s="1"/>
  <c r="AJ154" i="7"/>
  <c r="AJ155" i="7"/>
  <c r="H157" i="11" s="1"/>
  <c r="AJ156" i="7"/>
  <c r="AJ157" i="7"/>
  <c r="H159" i="11" s="1"/>
  <c r="AJ158" i="7"/>
  <c r="AJ159" i="7"/>
  <c r="AJ160" i="7"/>
  <c r="AJ161" i="7"/>
  <c r="H163" i="11" s="1"/>
  <c r="AJ162" i="7"/>
  <c r="AJ163" i="7"/>
  <c r="H165" i="11" s="1"/>
  <c r="AJ164" i="7"/>
  <c r="AJ165" i="7"/>
  <c r="H167" i="11" s="1"/>
  <c r="AJ166" i="7"/>
  <c r="AJ167" i="7"/>
  <c r="AJ168" i="7"/>
  <c r="AJ169" i="7"/>
  <c r="H171" i="11" s="1"/>
  <c r="AJ170" i="7"/>
  <c r="AJ171" i="7"/>
  <c r="H173" i="11" s="1"/>
  <c r="AJ172" i="7"/>
  <c r="AJ173" i="7"/>
  <c r="H175" i="11" s="1"/>
  <c r="AJ174" i="7"/>
  <c r="AJ175" i="7"/>
  <c r="AJ176" i="7"/>
  <c r="AJ177" i="7"/>
  <c r="H179" i="11" s="1"/>
  <c r="AJ178" i="7"/>
  <c r="AJ179" i="7"/>
  <c r="H181" i="11" s="1"/>
  <c r="AJ180" i="7"/>
  <c r="AJ181" i="7"/>
  <c r="H183" i="11" s="1"/>
  <c r="AJ182" i="7"/>
  <c r="AJ183" i="7"/>
  <c r="AJ184" i="7"/>
  <c r="AJ185" i="7"/>
  <c r="H187" i="11" s="1"/>
  <c r="AJ186" i="7"/>
  <c r="AJ187" i="7"/>
  <c r="H189" i="11" s="1"/>
  <c r="AJ188" i="7"/>
  <c r="AJ189" i="7"/>
  <c r="H191" i="11" s="1"/>
  <c r="AJ190" i="7"/>
  <c r="AJ191" i="7"/>
  <c r="AJ192" i="7"/>
  <c r="AJ193" i="7"/>
  <c r="H195" i="11" s="1"/>
  <c r="AJ194" i="7"/>
  <c r="AJ195" i="7"/>
  <c r="AJ196" i="7"/>
  <c r="AJ197" i="7"/>
  <c r="AJ198" i="7"/>
  <c r="AJ199" i="7"/>
  <c r="AJ200" i="7"/>
  <c r="AJ201" i="7"/>
  <c r="H203" i="11" s="1"/>
  <c r="AJ202" i="7"/>
  <c r="AJ203" i="7"/>
  <c r="AJ204" i="7"/>
  <c r="AJ205" i="7"/>
  <c r="AJ206" i="7"/>
  <c r="AJ207" i="7"/>
  <c r="AJ208" i="7"/>
  <c r="AJ209" i="7"/>
  <c r="AJ210" i="7"/>
  <c r="AJ211" i="7"/>
  <c r="AJ212" i="7"/>
  <c r="AJ213" i="7"/>
  <c r="AJ214" i="7"/>
  <c r="AJ215" i="7"/>
  <c r="AJ216" i="7"/>
  <c r="AJ217" i="7"/>
  <c r="AJ218" i="7"/>
  <c r="AJ219" i="7"/>
  <c r="AJ220" i="7"/>
  <c r="AJ221" i="7"/>
  <c r="AJ222" i="7"/>
  <c r="AJ223" i="7"/>
  <c r="AJ224" i="7"/>
  <c r="AJ225" i="7"/>
  <c r="AJ226" i="7"/>
  <c r="AJ227" i="7"/>
  <c r="AJ228" i="7"/>
  <c r="AJ229" i="7"/>
  <c r="AJ230" i="7"/>
  <c r="AJ231" i="7"/>
  <c r="AJ232" i="7"/>
  <c r="AJ233" i="7"/>
  <c r="AJ234" i="7"/>
  <c r="AJ235" i="7"/>
  <c r="AJ236" i="7"/>
  <c r="AJ237" i="7"/>
  <c r="AJ238" i="7"/>
  <c r="AJ239" i="7"/>
  <c r="AJ240" i="7"/>
  <c r="AJ241" i="7"/>
  <c r="AJ242" i="7"/>
  <c r="AJ243" i="7"/>
  <c r="AJ244" i="7"/>
  <c r="AJ245" i="7"/>
  <c r="AJ246" i="7"/>
  <c r="AJ247" i="7"/>
  <c r="AJ248" i="7"/>
  <c r="AJ249" i="7"/>
  <c r="AJ250" i="7"/>
  <c r="AJ251" i="7"/>
  <c r="AJ252" i="7"/>
  <c r="AJ253" i="7"/>
  <c r="AJ254" i="7"/>
  <c r="AJ255" i="7"/>
  <c r="AJ256" i="7"/>
  <c r="AJ257" i="7"/>
  <c r="AJ258" i="7"/>
  <c r="AJ259" i="7"/>
  <c r="AJ260" i="7"/>
  <c r="AJ261" i="7"/>
  <c r="AJ262" i="7"/>
  <c r="AJ263" i="7"/>
  <c r="AJ264" i="7"/>
  <c r="AJ265" i="7"/>
  <c r="AJ266" i="7"/>
  <c r="AJ267" i="7"/>
  <c r="AJ268" i="7"/>
  <c r="AJ269" i="7"/>
  <c r="AJ270" i="7"/>
  <c r="AJ271" i="7"/>
  <c r="AJ272" i="7"/>
  <c r="AJ273" i="7"/>
  <c r="AJ274" i="7"/>
  <c r="AJ275" i="7"/>
  <c r="AJ276" i="7"/>
  <c r="AJ277" i="7"/>
  <c r="AJ278" i="7"/>
  <c r="AJ279" i="7"/>
  <c r="AJ280" i="7"/>
  <c r="AJ281" i="7"/>
  <c r="AJ282" i="7"/>
  <c r="AJ283" i="7"/>
  <c r="AJ284" i="7"/>
  <c r="AJ285" i="7"/>
  <c r="AJ286" i="7"/>
  <c r="AJ287" i="7"/>
  <c r="AJ288" i="7"/>
  <c r="AJ289" i="7"/>
  <c r="AJ290" i="7"/>
  <c r="AJ291" i="7"/>
  <c r="AJ292" i="7"/>
  <c r="AJ293" i="7"/>
  <c r="AJ294" i="7"/>
  <c r="AJ295" i="7"/>
  <c r="AJ296" i="7"/>
  <c r="AJ297" i="7"/>
  <c r="AJ298" i="7"/>
  <c r="AJ299" i="7"/>
  <c r="AJ300" i="7"/>
  <c r="AJ301" i="7"/>
  <c r="AJ302" i="7"/>
  <c r="AJ303" i="7"/>
  <c r="AJ304" i="7"/>
  <c r="AJ305" i="7"/>
  <c r="AJ306" i="7"/>
  <c r="AJ307" i="7"/>
  <c r="AJ308" i="7"/>
  <c r="AJ309" i="7"/>
  <c r="AJ310" i="7"/>
  <c r="AJ311" i="7"/>
  <c r="AJ312" i="7"/>
  <c r="AJ313" i="7"/>
  <c r="AJ314" i="7"/>
  <c r="AJ315" i="7"/>
  <c r="AJ316" i="7"/>
  <c r="AJ317" i="7"/>
  <c r="AJ318" i="7"/>
  <c r="AJ319" i="7"/>
  <c r="AJ320" i="7"/>
  <c r="AJ321" i="7"/>
  <c r="AJ322" i="7"/>
  <c r="AJ323" i="7"/>
  <c r="AJ324" i="7"/>
  <c r="AJ325" i="7"/>
  <c r="AJ326" i="7"/>
  <c r="AJ327" i="7"/>
  <c r="AJ328" i="7"/>
  <c r="AJ329" i="7"/>
  <c r="AJ330" i="7"/>
  <c r="AJ331" i="7"/>
  <c r="AJ332" i="7"/>
  <c r="AJ333" i="7"/>
  <c r="AJ334" i="7"/>
  <c r="AJ335" i="7"/>
  <c r="AJ336" i="7"/>
  <c r="AJ337" i="7"/>
  <c r="AJ338" i="7"/>
  <c r="AJ339" i="7"/>
  <c r="AJ340" i="7"/>
  <c r="AJ341" i="7"/>
  <c r="AJ342" i="7"/>
  <c r="AJ343" i="7"/>
  <c r="AJ344" i="7"/>
  <c r="AJ345" i="7"/>
  <c r="AJ346" i="7"/>
  <c r="AJ347" i="7"/>
  <c r="AJ348" i="7"/>
  <c r="AJ349" i="7"/>
  <c r="AJ350" i="7"/>
  <c r="AJ351" i="7"/>
  <c r="AJ352" i="7"/>
  <c r="AJ353" i="7"/>
  <c r="AJ354" i="7"/>
  <c r="AJ355" i="7"/>
  <c r="AJ356" i="7"/>
  <c r="AJ357" i="7"/>
  <c r="AJ358" i="7"/>
  <c r="AJ359" i="7"/>
  <c r="AJ360" i="7"/>
  <c r="AJ361" i="7"/>
  <c r="AJ362" i="7"/>
  <c r="AJ363" i="7"/>
  <c r="AJ364" i="7"/>
  <c r="AJ365" i="7"/>
  <c r="AJ366" i="7"/>
  <c r="AJ367" i="7"/>
  <c r="AJ368" i="7"/>
  <c r="AJ369" i="7"/>
  <c r="AJ370" i="7"/>
  <c r="AJ371" i="7"/>
  <c r="AJ372" i="7"/>
  <c r="AJ373" i="7"/>
  <c r="AJ374" i="7"/>
  <c r="AJ375" i="7"/>
  <c r="AJ376" i="7"/>
  <c r="AJ377" i="7"/>
  <c r="AJ378" i="7"/>
  <c r="AJ379" i="7"/>
  <c r="AJ380" i="7"/>
  <c r="AJ381" i="7"/>
  <c r="AJ382" i="7"/>
  <c r="AJ383" i="7"/>
  <c r="AJ384" i="7"/>
  <c r="AJ385" i="7"/>
  <c r="AJ386" i="7"/>
  <c r="AJ387" i="7"/>
  <c r="AJ388" i="7"/>
  <c r="AJ389" i="7"/>
  <c r="AJ390" i="7"/>
  <c r="AJ391" i="7"/>
  <c r="AJ392" i="7"/>
  <c r="AJ393" i="7"/>
  <c r="AJ394" i="7"/>
  <c r="AJ395" i="7"/>
  <c r="AJ396" i="7"/>
  <c r="AJ397" i="7"/>
  <c r="AJ398" i="7"/>
  <c r="AJ399" i="7"/>
  <c r="AJ400" i="7"/>
  <c r="AJ401" i="7"/>
  <c r="AJ402" i="7"/>
  <c r="AJ403" i="7"/>
  <c r="AJ404" i="7"/>
  <c r="AJ405" i="7"/>
  <c r="AJ406" i="7"/>
  <c r="AJ407" i="7"/>
  <c r="AJ408" i="7"/>
  <c r="AJ409" i="7"/>
  <c r="AJ410" i="7"/>
  <c r="AJ411" i="7"/>
  <c r="AJ412" i="7"/>
  <c r="AJ413" i="7"/>
  <c r="AJ414" i="7"/>
  <c r="AJ415" i="7"/>
  <c r="AJ416" i="7"/>
  <c r="AJ417" i="7"/>
  <c r="AJ418" i="7"/>
  <c r="AJ419" i="7"/>
  <c r="AJ420" i="7"/>
  <c r="AJ421" i="7"/>
  <c r="AJ422" i="7"/>
  <c r="AJ423" i="7"/>
  <c r="AJ424" i="7"/>
  <c r="AJ425" i="7"/>
  <c r="AJ426" i="7"/>
  <c r="AJ427" i="7"/>
  <c r="AJ428" i="7"/>
  <c r="AJ429" i="7"/>
  <c r="AJ430" i="7"/>
  <c r="AJ431" i="7"/>
  <c r="AJ432" i="7"/>
  <c r="AJ433" i="7"/>
  <c r="AJ434" i="7"/>
  <c r="AJ435" i="7"/>
  <c r="AJ436" i="7"/>
  <c r="AJ437" i="7"/>
  <c r="AJ438" i="7"/>
  <c r="AJ439" i="7"/>
  <c r="AJ440" i="7"/>
  <c r="AJ441" i="7"/>
  <c r="AJ442" i="7"/>
  <c r="AJ443" i="7"/>
  <c r="AJ444" i="7"/>
  <c r="AJ445" i="7"/>
  <c r="AJ446" i="7"/>
  <c r="AJ447" i="7"/>
  <c r="AJ448" i="7"/>
  <c r="AJ449" i="7"/>
  <c r="AJ450" i="7"/>
  <c r="AJ451" i="7"/>
  <c r="AJ452" i="7"/>
  <c r="AJ453" i="7"/>
  <c r="AJ454" i="7"/>
  <c r="AJ455" i="7"/>
  <c r="AJ456" i="7"/>
  <c r="AJ457" i="7"/>
  <c r="AJ458" i="7"/>
  <c r="AJ459" i="7"/>
  <c r="AJ460" i="7"/>
  <c r="AJ461" i="7"/>
  <c r="AJ462" i="7"/>
  <c r="AJ463" i="7"/>
  <c r="AJ464" i="7"/>
  <c r="AJ465" i="7"/>
  <c r="AJ466" i="7"/>
  <c r="AJ467" i="7"/>
  <c r="AJ468" i="7"/>
  <c r="AJ469" i="7"/>
  <c r="AJ470" i="7"/>
  <c r="AJ471" i="7"/>
  <c r="AJ472" i="7"/>
  <c r="AJ473" i="7"/>
  <c r="AJ474" i="7"/>
  <c r="AJ475" i="7"/>
  <c r="AJ476" i="7"/>
  <c r="AJ477" i="7"/>
  <c r="AJ478" i="7"/>
  <c r="AJ479" i="7"/>
  <c r="AJ480" i="7"/>
  <c r="AJ481" i="7"/>
  <c r="AJ482" i="7"/>
  <c r="AJ483" i="7"/>
  <c r="AJ484" i="7"/>
  <c r="AJ485" i="7"/>
  <c r="AJ486" i="7"/>
  <c r="AJ487" i="7"/>
  <c r="AJ488" i="7"/>
  <c r="AJ489" i="7"/>
  <c r="AJ490" i="7"/>
  <c r="AJ491" i="7"/>
  <c r="AJ492" i="7"/>
  <c r="AJ493" i="7"/>
  <c r="AJ494" i="7"/>
  <c r="AJ495" i="7"/>
  <c r="AJ496" i="7"/>
  <c r="AJ497" i="7"/>
  <c r="AJ498" i="7"/>
  <c r="AJ499" i="7"/>
  <c r="AJ500" i="7"/>
  <c r="AJ501" i="7"/>
  <c r="AJ502" i="7"/>
  <c r="AJ503" i="7"/>
  <c r="AJ504" i="7"/>
  <c r="AJ505" i="7"/>
  <c r="AJ506" i="7"/>
  <c r="AJ507" i="7"/>
  <c r="AJ508" i="7"/>
  <c r="AJ509" i="7"/>
  <c r="AJ510" i="7"/>
  <c r="AJ511" i="7"/>
  <c r="AJ512" i="7"/>
  <c r="AJ513" i="7"/>
  <c r="AJ514" i="7"/>
  <c r="AJ515" i="7"/>
  <c r="AJ516" i="7"/>
  <c r="AJ517" i="7"/>
  <c r="AJ518" i="7"/>
  <c r="AJ519" i="7"/>
  <c r="AJ520" i="7"/>
  <c r="AJ521" i="7"/>
  <c r="AJ522" i="7"/>
  <c r="AJ523" i="7"/>
  <c r="AJ524" i="7"/>
  <c r="AJ525" i="7"/>
  <c r="AJ526" i="7"/>
  <c r="AJ527" i="7"/>
  <c r="AJ528" i="7"/>
  <c r="AJ529" i="7"/>
  <c r="AJ530" i="7"/>
  <c r="AJ531" i="7"/>
  <c r="AJ532" i="7"/>
  <c r="AJ533" i="7"/>
  <c r="AJ534" i="7"/>
  <c r="AJ535" i="7"/>
  <c r="AJ536" i="7"/>
  <c r="AJ537" i="7"/>
  <c r="AJ538" i="7"/>
  <c r="AJ539" i="7"/>
  <c r="AJ540" i="7"/>
  <c r="AJ541" i="7"/>
  <c r="AJ542" i="7"/>
  <c r="AJ543" i="7"/>
  <c r="AJ544" i="7"/>
  <c r="AJ545" i="7"/>
  <c r="AJ546" i="7"/>
  <c r="AJ547" i="7"/>
  <c r="AJ548" i="7"/>
  <c r="AJ549" i="7"/>
  <c r="AJ550" i="7"/>
  <c r="AJ551" i="7"/>
  <c r="AJ552" i="7"/>
  <c r="AJ553" i="7"/>
  <c r="AJ554" i="7"/>
  <c r="AJ555" i="7"/>
  <c r="AJ556" i="7"/>
  <c r="AJ557" i="7"/>
  <c r="AJ558" i="7"/>
  <c r="AJ559" i="7"/>
  <c r="AJ560" i="7"/>
  <c r="AJ561" i="7"/>
  <c r="AJ562" i="7"/>
  <c r="AJ563" i="7"/>
  <c r="AJ564" i="7"/>
  <c r="AJ565" i="7"/>
  <c r="AJ566" i="7"/>
  <c r="AJ567" i="7"/>
  <c r="AJ568" i="7"/>
  <c r="AJ569" i="7"/>
  <c r="AJ570" i="7"/>
  <c r="AJ571" i="7"/>
  <c r="AJ572" i="7"/>
  <c r="AJ573" i="7"/>
  <c r="AJ574" i="7"/>
  <c r="AJ575" i="7"/>
  <c r="AJ576" i="7"/>
  <c r="AJ577" i="7"/>
  <c r="AJ578" i="7"/>
  <c r="AJ579" i="7"/>
  <c r="AJ580" i="7"/>
  <c r="AJ581" i="7"/>
  <c r="AJ582" i="7"/>
  <c r="AJ583" i="7"/>
  <c r="AJ584" i="7"/>
  <c r="AJ585" i="7"/>
  <c r="AJ586" i="7"/>
  <c r="AJ587" i="7"/>
  <c r="AJ588" i="7"/>
  <c r="AJ589" i="7"/>
  <c r="AJ590" i="7"/>
  <c r="AJ591" i="7"/>
  <c r="AJ592" i="7"/>
  <c r="AJ593" i="7"/>
  <c r="AJ594" i="7"/>
  <c r="AJ595" i="7"/>
  <c r="AJ596" i="7"/>
  <c r="AJ597" i="7"/>
  <c r="AJ598" i="7"/>
  <c r="AJ599" i="7"/>
  <c r="AJ600" i="7"/>
  <c r="AJ601" i="7"/>
  <c r="AJ602" i="7"/>
  <c r="AJ603" i="7"/>
  <c r="AJ604" i="7"/>
  <c r="AJ605" i="7"/>
  <c r="AJ606" i="7"/>
  <c r="AJ607" i="7"/>
  <c r="AJ608" i="7"/>
  <c r="AJ609" i="7"/>
  <c r="AJ610" i="7"/>
  <c r="AJ611" i="7"/>
  <c r="AJ612" i="7"/>
  <c r="AJ613" i="7"/>
  <c r="AJ614" i="7"/>
  <c r="AJ615" i="7"/>
  <c r="AJ616" i="7"/>
  <c r="AJ617" i="7"/>
  <c r="AJ618" i="7"/>
  <c r="AJ619" i="7"/>
  <c r="AJ620" i="7"/>
  <c r="AJ621" i="7"/>
  <c r="AJ622" i="7"/>
  <c r="AJ623" i="7"/>
  <c r="AJ624" i="7"/>
  <c r="AJ625" i="7"/>
  <c r="AJ626" i="7"/>
  <c r="AJ627" i="7"/>
  <c r="AJ628" i="7"/>
  <c r="AJ629" i="7"/>
  <c r="AJ630" i="7"/>
  <c r="AJ631" i="7"/>
  <c r="AJ632" i="7"/>
  <c r="AJ633" i="7"/>
  <c r="AJ634" i="7"/>
  <c r="AJ635" i="7"/>
  <c r="AJ636" i="7"/>
  <c r="AJ637" i="7"/>
  <c r="AJ638" i="7"/>
  <c r="AJ639" i="7"/>
  <c r="AJ640" i="7"/>
  <c r="AJ641" i="7"/>
  <c r="AJ642" i="7"/>
  <c r="AJ643" i="7"/>
  <c r="AJ644" i="7"/>
  <c r="AJ645" i="7"/>
  <c r="AJ646" i="7"/>
  <c r="AJ647" i="7"/>
  <c r="AJ648" i="7"/>
  <c r="AJ649" i="7"/>
  <c r="AJ650" i="7"/>
  <c r="AJ651" i="7"/>
  <c r="AJ652" i="7"/>
  <c r="AJ653" i="7"/>
  <c r="AJ654" i="7"/>
  <c r="AJ655" i="7"/>
  <c r="AJ656" i="7"/>
  <c r="AJ657" i="7"/>
  <c r="AJ658" i="7"/>
  <c r="AJ659" i="7"/>
  <c r="AJ660" i="7"/>
  <c r="AJ661" i="7"/>
  <c r="AJ662" i="7"/>
  <c r="AJ663" i="7"/>
  <c r="AJ664" i="7"/>
  <c r="AJ665" i="7"/>
  <c r="AJ666" i="7"/>
  <c r="AJ667" i="7"/>
  <c r="AJ668" i="7"/>
  <c r="AJ669" i="7"/>
  <c r="AJ670" i="7"/>
  <c r="AJ671" i="7"/>
  <c r="AJ672" i="7"/>
  <c r="AJ673" i="7"/>
  <c r="AJ674" i="7"/>
  <c r="AJ675" i="7"/>
  <c r="AJ676" i="7"/>
  <c r="AJ677" i="7"/>
  <c r="AJ678" i="7"/>
  <c r="AJ679" i="7"/>
  <c r="AJ680" i="7"/>
  <c r="AJ681" i="7"/>
  <c r="AJ682" i="7"/>
  <c r="AJ683" i="7"/>
  <c r="AJ684" i="7"/>
  <c r="AJ685" i="7"/>
  <c r="AJ686" i="7"/>
  <c r="AJ687" i="7"/>
  <c r="AJ688" i="7"/>
  <c r="AJ689" i="7"/>
  <c r="AJ690" i="7"/>
  <c r="AJ691" i="7"/>
  <c r="AJ692" i="7"/>
  <c r="AJ693" i="7"/>
  <c r="AJ694" i="7"/>
  <c r="AJ695" i="7"/>
  <c r="AJ696" i="7"/>
  <c r="AJ697" i="7"/>
  <c r="AJ698" i="7"/>
  <c r="AJ699" i="7"/>
  <c r="AJ700" i="7"/>
  <c r="AJ701" i="7"/>
  <c r="AJ702" i="7"/>
  <c r="AJ703" i="7"/>
  <c r="AJ704" i="7"/>
  <c r="AJ705" i="7"/>
  <c r="AJ706" i="7"/>
  <c r="AJ707" i="7"/>
  <c r="AJ708" i="7"/>
  <c r="AJ709" i="7"/>
  <c r="AJ710" i="7"/>
  <c r="AJ711" i="7"/>
  <c r="AJ712" i="7"/>
  <c r="AJ713" i="7"/>
  <c r="AJ714" i="7"/>
  <c r="AJ715" i="7"/>
  <c r="AJ716" i="7"/>
  <c r="AJ717" i="7"/>
  <c r="AJ718" i="7"/>
  <c r="AJ719" i="7"/>
  <c r="AJ720" i="7"/>
  <c r="AJ721" i="7"/>
  <c r="AJ722" i="7"/>
  <c r="AJ723" i="7"/>
  <c r="AJ724" i="7"/>
  <c r="AJ725" i="7"/>
  <c r="AJ726" i="7"/>
  <c r="AJ727" i="7"/>
  <c r="AJ728" i="7"/>
  <c r="AJ729" i="7"/>
  <c r="AJ730" i="7"/>
  <c r="AJ731" i="7"/>
  <c r="AJ732" i="7"/>
  <c r="AJ733" i="7"/>
  <c r="AJ734" i="7"/>
  <c r="AJ735" i="7"/>
  <c r="AJ736" i="7"/>
  <c r="AJ737" i="7"/>
  <c r="AJ738" i="7"/>
  <c r="AJ739" i="7"/>
  <c r="AJ740" i="7"/>
  <c r="AJ741" i="7"/>
  <c r="AJ742" i="7"/>
  <c r="AJ743" i="7"/>
  <c r="AJ744" i="7"/>
  <c r="AJ745" i="7"/>
  <c r="AJ746" i="7"/>
  <c r="AJ747" i="7"/>
  <c r="AJ748" i="7"/>
  <c r="AJ749" i="7"/>
  <c r="AJ750" i="7"/>
  <c r="AJ751" i="7"/>
  <c r="AJ752" i="7"/>
  <c r="AJ753" i="7"/>
  <c r="AJ754" i="7"/>
  <c r="AJ755" i="7"/>
  <c r="AJ756" i="7"/>
  <c r="AJ757" i="7"/>
  <c r="AJ758" i="7"/>
  <c r="AJ759" i="7"/>
  <c r="AJ760" i="7"/>
  <c r="AJ761" i="7"/>
  <c r="AJ762" i="7"/>
  <c r="AJ763" i="7"/>
  <c r="AJ764" i="7"/>
  <c r="AJ765" i="7"/>
  <c r="AJ766" i="7"/>
  <c r="AJ767" i="7"/>
  <c r="AJ768" i="7"/>
  <c r="AJ769" i="7"/>
  <c r="AJ770" i="7"/>
  <c r="AJ771" i="7"/>
  <c r="AJ772" i="7"/>
  <c r="AJ773" i="7"/>
  <c r="AJ774" i="7"/>
  <c r="AJ775" i="7"/>
  <c r="AJ776" i="7"/>
  <c r="AJ777" i="7"/>
  <c r="AJ778" i="7"/>
  <c r="AJ779" i="7"/>
  <c r="AJ780" i="7"/>
  <c r="AJ781" i="7"/>
  <c r="AJ782" i="7"/>
  <c r="AJ783" i="7"/>
  <c r="AJ784" i="7"/>
  <c r="AJ785" i="7"/>
  <c r="AJ786" i="7"/>
  <c r="AJ787" i="7"/>
  <c r="AJ788" i="7"/>
  <c r="AJ789" i="7"/>
  <c r="AJ790" i="7"/>
  <c r="AJ791" i="7"/>
  <c r="AJ792" i="7"/>
  <c r="AJ793" i="7"/>
  <c r="AJ794" i="7"/>
  <c r="AJ795" i="7"/>
  <c r="AJ796" i="7"/>
  <c r="AJ797" i="7"/>
  <c r="AJ798" i="7"/>
  <c r="AJ799" i="7"/>
  <c r="AJ800" i="7"/>
  <c r="AJ801" i="7"/>
  <c r="AJ802" i="7"/>
  <c r="AJ803" i="7"/>
  <c r="AJ804" i="7"/>
  <c r="AJ805" i="7"/>
  <c r="AJ806" i="7"/>
  <c r="AJ807" i="7"/>
  <c r="AJ808" i="7"/>
  <c r="AJ809" i="7"/>
  <c r="AJ810" i="7"/>
  <c r="AJ811" i="7"/>
  <c r="AJ812" i="7"/>
  <c r="AJ813" i="7"/>
  <c r="AJ814" i="7"/>
  <c r="AJ815" i="7"/>
  <c r="AJ816" i="7"/>
  <c r="AJ817" i="7"/>
  <c r="AJ818" i="7"/>
  <c r="AJ819" i="7"/>
  <c r="AJ820" i="7"/>
  <c r="AJ821" i="7"/>
  <c r="AJ822" i="7"/>
  <c r="AJ823" i="7"/>
  <c r="AJ824" i="7"/>
  <c r="AJ825" i="7"/>
  <c r="AJ826" i="7"/>
  <c r="AJ827" i="7"/>
  <c r="AJ828" i="7"/>
  <c r="AJ829" i="7"/>
  <c r="AJ830" i="7"/>
  <c r="AJ831" i="7"/>
  <c r="AJ832" i="7"/>
  <c r="AJ833" i="7"/>
  <c r="AJ834" i="7"/>
  <c r="AJ835" i="7"/>
  <c r="AJ836" i="7"/>
  <c r="AJ837" i="7"/>
  <c r="AJ838" i="7"/>
  <c r="AJ839" i="7"/>
  <c r="AJ840" i="7"/>
  <c r="AJ841" i="7"/>
  <c r="AJ842" i="7"/>
  <c r="AJ843" i="7"/>
  <c r="AJ844" i="7"/>
  <c r="AJ845" i="7"/>
  <c r="AJ846" i="7"/>
  <c r="AJ847" i="7"/>
  <c r="AJ848" i="7"/>
  <c r="AJ849" i="7"/>
  <c r="AJ850" i="7"/>
  <c r="AJ851" i="7"/>
  <c r="AJ852" i="7"/>
  <c r="AJ853" i="7"/>
  <c r="AJ854" i="7"/>
  <c r="AJ855" i="7"/>
  <c r="AJ856" i="7"/>
  <c r="AJ857" i="7"/>
  <c r="AJ858" i="7"/>
  <c r="AJ859" i="7"/>
  <c r="AJ860" i="7"/>
  <c r="AJ861" i="7"/>
  <c r="AJ862" i="7"/>
  <c r="AJ863" i="7"/>
  <c r="AJ864" i="7"/>
  <c r="AJ865" i="7"/>
  <c r="AJ866" i="7"/>
  <c r="AJ867" i="7"/>
  <c r="AJ868" i="7"/>
  <c r="AJ869" i="7"/>
  <c r="AJ870" i="7"/>
  <c r="AJ871" i="7"/>
  <c r="AJ872" i="7"/>
  <c r="AJ873" i="7"/>
  <c r="AJ874" i="7"/>
  <c r="AJ875" i="7"/>
  <c r="AJ876" i="7"/>
  <c r="AJ877" i="7"/>
  <c r="AJ878" i="7"/>
  <c r="AJ879" i="7"/>
  <c r="AJ880" i="7"/>
  <c r="AJ881" i="7"/>
  <c r="AJ882" i="7"/>
  <c r="AJ883" i="7"/>
  <c r="AJ884" i="7"/>
  <c r="AJ885" i="7"/>
  <c r="AJ886" i="7"/>
  <c r="AJ887" i="7"/>
  <c r="AJ888" i="7"/>
  <c r="AJ889" i="7"/>
  <c r="AJ890" i="7"/>
  <c r="AJ891" i="7"/>
  <c r="AJ892" i="7"/>
  <c r="AJ893" i="7"/>
  <c r="AJ894" i="7"/>
  <c r="AJ895" i="7"/>
  <c r="AJ896" i="7"/>
  <c r="AJ897" i="7"/>
  <c r="AJ898" i="7"/>
  <c r="AJ899" i="7"/>
  <c r="AJ900" i="7"/>
  <c r="AJ901" i="7"/>
  <c r="AJ902" i="7"/>
  <c r="AJ903" i="7"/>
  <c r="AJ904" i="7"/>
  <c r="AJ905" i="7"/>
  <c r="AJ906" i="7"/>
  <c r="AJ907" i="7"/>
  <c r="AJ908" i="7"/>
  <c r="AJ909" i="7"/>
  <c r="AJ910" i="7"/>
  <c r="AJ911" i="7"/>
  <c r="AJ912" i="7"/>
  <c r="AJ913" i="7"/>
  <c r="AJ914" i="7"/>
  <c r="AJ915" i="7"/>
  <c r="AJ916" i="7"/>
  <c r="AJ917" i="7"/>
  <c r="AJ918" i="7"/>
  <c r="AJ919" i="7"/>
  <c r="AJ920" i="7"/>
  <c r="AJ921" i="7"/>
  <c r="AJ922" i="7"/>
  <c r="AJ923" i="7"/>
  <c r="AJ924" i="7"/>
  <c r="AJ925" i="7"/>
  <c r="AJ926" i="7"/>
  <c r="AJ927" i="7"/>
  <c r="AJ928" i="7"/>
  <c r="AJ929" i="7"/>
  <c r="AJ930" i="7"/>
  <c r="AJ931" i="7"/>
  <c r="AJ932" i="7"/>
  <c r="AJ933" i="7"/>
  <c r="AJ934" i="7"/>
  <c r="AJ935" i="7"/>
  <c r="AJ936" i="7"/>
  <c r="AJ937" i="7"/>
  <c r="AJ938" i="7"/>
  <c r="AJ939" i="7"/>
  <c r="AJ940" i="7"/>
  <c r="AJ941" i="7"/>
  <c r="AJ942" i="7"/>
  <c r="AJ943" i="7"/>
  <c r="AJ944" i="7"/>
  <c r="AJ945" i="7"/>
  <c r="AJ946" i="7"/>
  <c r="AJ947" i="7"/>
  <c r="AJ948" i="7"/>
  <c r="AJ949" i="7"/>
  <c r="AJ950" i="7"/>
  <c r="AJ951" i="7"/>
  <c r="AJ952" i="7"/>
  <c r="AJ953" i="7"/>
  <c r="AJ954" i="7"/>
  <c r="AJ955" i="7"/>
  <c r="AJ956" i="7"/>
  <c r="AJ957" i="7"/>
  <c r="AJ958" i="7"/>
  <c r="AJ959" i="7"/>
  <c r="AJ960" i="7"/>
  <c r="AJ961" i="7"/>
  <c r="AJ962" i="7"/>
  <c r="AJ963" i="7"/>
  <c r="AJ964" i="7"/>
  <c r="AJ965" i="7"/>
  <c r="AJ966" i="7"/>
  <c r="AJ967" i="7"/>
  <c r="AJ968" i="7"/>
  <c r="AJ969" i="7"/>
  <c r="AJ970" i="7"/>
  <c r="AJ971" i="7"/>
  <c r="AJ972" i="7"/>
  <c r="AJ973" i="7"/>
  <c r="AJ974" i="7"/>
  <c r="AJ975" i="7"/>
  <c r="AJ976" i="7"/>
  <c r="AJ977" i="7"/>
  <c r="AJ978" i="7"/>
  <c r="AJ979" i="7"/>
  <c r="AJ980" i="7"/>
  <c r="AJ981" i="7"/>
  <c r="AJ982" i="7"/>
  <c r="AJ983" i="7"/>
  <c r="AJ984" i="7"/>
  <c r="AJ985" i="7"/>
  <c r="AJ986" i="7"/>
  <c r="AJ987" i="7"/>
  <c r="AJ988" i="7"/>
  <c r="AJ989" i="7"/>
  <c r="AJ990" i="7"/>
  <c r="AJ991" i="7"/>
  <c r="AJ992" i="7"/>
  <c r="AJ993" i="7"/>
  <c r="AJ994" i="7"/>
  <c r="AJ995" i="7"/>
  <c r="AJ996" i="7"/>
  <c r="AJ997" i="7"/>
  <c r="AJ998" i="7"/>
  <c r="AJ999" i="7"/>
  <c r="AJ1000" i="7"/>
  <c r="AJ1001" i="7"/>
  <c r="AJ1002" i="7"/>
  <c r="AJ1003" i="7"/>
  <c r="AJ1004" i="7"/>
  <c r="AJ1005" i="7"/>
  <c r="AJ1006" i="7"/>
  <c r="AJ1007" i="7"/>
  <c r="AJ1008" i="7"/>
  <c r="AJ1009" i="7"/>
  <c r="AJ1010" i="7"/>
  <c r="AJ1011" i="7"/>
  <c r="AJ1012" i="7"/>
  <c r="AJ1013" i="7"/>
  <c r="AJ1014" i="7"/>
  <c r="AJ1015" i="7"/>
  <c r="AJ1016" i="7"/>
  <c r="AJ1017" i="7"/>
  <c r="AJ1018" i="7"/>
  <c r="AJ1019" i="7"/>
  <c r="AJ1020" i="7"/>
  <c r="AJ1021" i="7"/>
  <c r="AJ1022" i="7"/>
  <c r="AJ1023" i="7"/>
  <c r="AJ1024" i="7"/>
  <c r="AJ1025" i="7"/>
  <c r="AJ1026" i="7"/>
  <c r="AJ1027" i="7"/>
  <c r="AJ1028" i="7"/>
  <c r="AJ1029" i="7"/>
  <c r="AJ1030" i="7"/>
  <c r="AJ1031" i="7"/>
  <c r="AJ1032" i="7"/>
  <c r="AJ1033" i="7"/>
  <c r="AJ1034" i="7"/>
  <c r="AJ1035" i="7"/>
  <c r="AJ1036" i="7"/>
  <c r="AJ1037" i="7"/>
  <c r="AJ1038" i="7"/>
  <c r="AJ1039" i="7"/>
  <c r="AJ1040" i="7"/>
  <c r="AJ1041" i="7"/>
  <c r="AJ1042" i="7"/>
  <c r="AJ1043" i="7"/>
  <c r="AJ1044" i="7"/>
  <c r="AJ1045" i="7"/>
  <c r="AJ1046" i="7"/>
  <c r="AJ1047" i="7"/>
  <c r="AJ1048" i="7"/>
  <c r="AJ1049" i="7"/>
  <c r="AJ1050" i="7"/>
  <c r="AJ1051" i="7"/>
  <c r="AJ1052" i="7"/>
  <c r="AJ1053" i="7"/>
  <c r="AJ1054" i="7"/>
  <c r="AJ1055" i="7"/>
  <c r="AJ1056" i="7"/>
  <c r="AJ1057" i="7"/>
  <c r="AJ1058" i="7"/>
  <c r="AJ1059" i="7"/>
  <c r="AJ1060" i="7"/>
  <c r="AJ1061" i="7"/>
  <c r="AJ1062" i="7"/>
  <c r="AJ1063" i="7"/>
  <c r="AJ1064" i="7"/>
  <c r="AJ1065" i="7"/>
  <c r="AJ1066" i="7"/>
  <c r="AJ1067" i="7"/>
  <c r="AJ1068" i="7"/>
  <c r="AJ1069" i="7"/>
  <c r="AJ1070" i="7"/>
  <c r="AJ1071" i="7"/>
  <c r="AJ1072" i="7"/>
  <c r="AJ1073" i="7"/>
  <c r="AJ1074" i="7"/>
  <c r="AJ1075" i="7"/>
  <c r="AJ1076" i="7"/>
  <c r="AJ1077" i="7"/>
  <c r="AJ1078" i="7"/>
  <c r="AJ1079" i="7"/>
  <c r="AJ1080" i="7"/>
  <c r="AJ1081" i="7"/>
  <c r="AJ1082" i="7"/>
  <c r="AJ1083" i="7"/>
  <c r="AJ1084" i="7"/>
  <c r="AJ1085" i="7"/>
  <c r="AJ1086" i="7"/>
  <c r="AJ1087" i="7"/>
  <c r="AJ1088" i="7"/>
  <c r="AJ1089" i="7"/>
  <c r="AJ1090" i="7"/>
  <c r="AJ1091" i="7"/>
  <c r="AJ1092" i="7"/>
  <c r="AJ1093" i="7"/>
  <c r="AJ1094" i="7"/>
  <c r="AJ1095" i="7"/>
  <c r="AJ1096" i="7"/>
  <c r="AJ1097" i="7"/>
  <c r="AJ1098" i="7"/>
  <c r="AJ1099" i="7"/>
  <c r="AJ1100" i="7"/>
  <c r="AJ1101" i="7"/>
  <c r="AJ1102" i="7"/>
  <c r="AJ1103" i="7"/>
  <c r="AJ1104" i="7"/>
  <c r="AJ1105" i="7"/>
  <c r="AJ1106" i="7"/>
  <c r="AJ1107" i="7"/>
  <c r="AJ1108" i="7"/>
  <c r="AJ1109" i="7"/>
  <c r="AJ1110" i="7"/>
  <c r="AJ1111" i="7"/>
  <c r="AJ1112" i="7"/>
  <c r="AJ1113" i="7"/>
  <c r="AJ1114" i="7"/>
  <c r="AJ1115" i="7"/>
  <c r="AJ1116" i="7"/>
  <c r="AJ1117" i="7"/>
  <c r="AJ1118" i="7"/>
  <c r="AJ1119" i="7"/>
  <c r="AJ1120" i="7"/>
  <c r="AJ1121" i="7"/>
  <c r="AJ1122" i="7"/>
  <c r="AJ1123" i="7"/>
  <c r="AJ1124" i="7"/>
  <c r="AJ1125" i="7"/>
  <c r="AJ1126" i="7"/>
  <c r="AJ1127" i="7"/>
  <c r="AJ1128" i="7"/>
  <c r="AJ1129" i="7"/>
  <c r="AJ1130" i="7"/>
  <c r="AJ1131" i="7"/>
  <c r="AJ1132" i="7"/>
  <c r="AJ1133" i="7"/>
  <c r="AJ1134" i="7"/>
  <c r="AJ1135" i="7"/>
  <c r="AJ1136" i="7"/>
  <c r="AJ1137" i="7"/>
  <c r="AJ1138" i="7"/>
  <c r="AJ1139" i="7"/>
  <c r="AJ1140" i="7"/>
  <c r="AJ1141" i="7"/>
  <c r="AJ1142" i="7"/>
  <c r="AJ1143" i="7"/>
  <c r="AJ1144" i="7"/>
  <c r="AJ2" i="7"/>
  <c r="H4" i="11" s="1"/>
  <c r="R51" i="7"/>
  <c r="S51" i="7"/>
  <c r="T51" i="7"/>
  <c r="R52" i="7"/>
  <c r="S52" i="7"/>
  <c r="T52" i="7"/>
  <c r="R53" i="7"/>
  <c r="S53" i="7"/>
  <c r="T53" i="7"/>
  <c r="R54" i="7"/>
  <c r="S54" i="7"/>
  <c r="T54" i="7"/>
  <c r="R55" i="7"/>
  <c r="S55" i="7"/>
  <c r="T55" i="7"/>
  <c r="R56" i="7"/>
  <c r="S56" i="7"/>
  <c r="T56" i="7"/>
  <c r="R57" i="7"/>
  <c r="S57" i="7"/>
  <c r="T57" i="7"/>
  <c r="R58" i="7"/>
  <c r="S58" i="7"/>
  <c r="T58" i="7"/>
  <c r="R59" i="7"/>
  <c r="S59" i="7"/>
  <c r="T59" i="7"/>
  <c r="U59" i="7"/>
  <c r="R60" i="7"/>
  <c r="S60" i="7"/>
  <c r="T60" i="7"/>
  <c r="U60" i="7"/>
  <c r="R61" i="7"/>
  <c r="S61" i="7"/>
  <c r="T61" i="7"/>
  <c r="U61" i="7"/>
  <c r="R62" i="7"/>
  <c r="S62" i="7"/>
  <c r="T62" i="7"/>
  <c r="U62" i="7"/>
  <c r="R63" i="7"/>
  <c r="S63" i="7"/>
  <c r="T63" i="7"/>
  <c r="U63" i="7"/>
  <c r="R64" i="7"/>
  <c r="S64" i="7"/>
  <c r="T64" i="7"/>
  <c r="U64" i="7"/>
  <c r="R65" i="7"/>
  <c r="S65" i="7"/>
  <c r="T65" i="7"/>
  <c r="U65" i="7"/>
  <c r="R66" i="7"/>
  <c r="S66" i="7"/>
  <c r="T66" i="7"/>
  <c r="U66" i="7"/>
  <c r="R67" i="7"/>
  <c r="S67" i="7"/>
  <c r="T67" i="7"/>
  <c r="U67" i="7"/>
  <c r="R68" i="7"/>
  <c r="S68" i="7"/>
  <c r="T68" i="7"/>
  <c r="U68" i="7"/>
  <c r="R69" i="7"/>
  <c r="S69" i="7"/>
  <c r="T69" i="7"/>
  <c r="U69" i="7"/>
  <c r="R70" i="7"/>
  <c r="S70" i="7"/>
  <c r="T70" i="7"/>
  <c r="U70" i="7"/>
  <c r="R71" i="7"/>
  <c r="S71" i="7"/>
  <c r="T71" i="7"/>
  <c r="U71" i="7"/>
  <c r="R72" i="7"/>
  <c r="S72" i="7"/>
  <c r="T72" i="7"/>
  <c r="U72" i="7"/>
  <c r="R73" i="7"/>
  <c r="S73" i="7"/>
  <c r="T73" i="7"/>
  <c r="U73" i="7"/>
  <c r="R74" i="7"/>
  <c r="S74" i="7"/>
  <c r="T74" i="7"/>
  <c r="U74" i="7"/>
  <c r="R75" i="7"/>
  <c r="S75" i="7"/>
  <c r="T75" i="7"/>
  <c r="U75" i="7"/>
  <c r="R76" i="7"/>
  <c r="S76" i="7"/>
  <c r="T76" i="7"/>
  <c r="U76" i="7"/>
  <c r="R77" i="7"/>
  <c r="S77" i="7"/>
  <c r="T77" i="7"/>
  <c r="U77" i="7"/>
  <c r="R78" i="7"/>
  <c r="S78" i="7"/>
  <c r="T78" i="7"/>
  <c r="U78" i="7"/>
  <c r="R79" i="7"/>
  <c r="S79" i="7"/>
  <c r="T79" i="7"/>
  <c r="U79" i="7"/>
  <c r="R80" i="7"/>
  <c r="S80" i="7"/>
  <c r="T80" i="7"/>
  <c r="U80" i="7"/>
  <c r="R81" i="7"/>
  <c r="S81" i="7"/>
  <c r="T81" i="7"/>
  <c r="U81" i="7"/>
  <c r="R82" i="7"/>
  <c r="S82" i="7"/>
  <c r="T82" i="7"/>
  <c r="U82" i="7"/>
  <c r="R83" i="7"/>
  <c r="S83" i="7"/>
  <c r="T83" i="7"/>
  <c r="U83" i="7"/>
  <c r="R84" i="7"/>
  <c r="S84" i="7"/>
  <c r="T84" i="7"/>
  <c r="U84" i="7"/>
  <c r="R85" i="7"/>
  <c r="S85" i="7"/>
  <c r="T85" i="7"/>
  <c r="U85" i="7"/>
  <c r="R86" i="7"/>
  <c r="S86" i="7"/>
  <c r="T86" i="7"/>
  <c r="U86" i="7"/>
  <c r="R87" i="7"/>
  <c r="S87" i="7"/>
  <c r="T87" i="7"/>
  <c r="U87" i="7"/>
  <c r="R88" i="7"/>
  <c r="S88" i="7"/>
  <c r="T88" i="7"/>
  <c r="U88" i="7"/>
  <c r="R89" i="7"/>
  <c r="S89" i="7"/>
  <c r="T89" i="7"/>
  <c r="U89" i="7"/>
  <c r="R90" i="7"/>
  <c r="S90" i="7"/>
  <c r="T90" i="7"/>
  <c r="U90" i="7"/>
  <c r="R91" i="7"/>
  <c r="S91" i="7"/>
  <c r="T91" i="7"/>
  <c r="U91" i="7"/>
  <c r="R92" i="7"/>
  <c r="S92" i="7"/>
  <c r="T92" i="7"/>
  <c r="U92" i="7"/>
  <c r="R93" i="7"/>
  <c r="S93" i="7"/>
  <c r="T93" i="7"/>
  <c r="U93" i="7"/>
  <c r="R94" i="7"/>
  <c r="S94" i="7"/>
  <c r="T94" i="7"/>
  <c r="U94" i="7"/>
  <c r="R95" i="7"/>
  <c r="S95" i="7"/>
  <c r="T95" i="7"/>
  <c r="U95" i="7"/>
  <c r="R96" i="7"/>
  <c r="S96" i="7"/>
  <c r="T96" i="7"/>
  <c r="U96" i="7"/>
  <c r="R97" i="7"/>
  <c r="S97" i="7"/>
  <c r="T97" i="7"/>
  <c r="U97" i="7"/>
  <c r="R98" i="7"/>
  <c r="S98" i="7"/>
  <c r="T98" i="7"/>
  <c r="U98" i="7"/>
  <c r="R99" i="7"/>
  <c r="S99" i="7"/>
  <c r="T99" i="7"/>
  <c r="U99" i="7"/>
  <c r="R100" i="7"/>
  <c r="S100" i="7"/>
  <c r="T100" i="7"/>
  <c r="U100" i="7"/>
  <c r="R101" i="7"/>
  <c r="S101" i="7"/>
  <c r="T101" i="7"/>
  <c r="U101" i="7"/>
  <c r="R102" i="7"/>
  <c r="S102" i="7"/>
  <c r="T102" i="7"/>
  <c r="U102" i="7"/>
  <c r="R103" i="7"/>
  <c r="S103" i="7"/>
  <c r="T103" i="7"/>
  <c r="U103" i="7"/>
  <c r="R104" i="7"/>
  <c r="S104" i="7"/>
  <c r="T104" i="7"/>
  <c r="U104" i="7"/>
  <c r="R105" i="7"/>
  <c r="S105" i="7"/>
  <c r="T105" i="7"/>
  <c r="U105" i="7"/>
  <c r="R106" i="7"/>
  <c r="S106" i="7"/>
  <c r="T106" i="7"/>
  <c r="U106" i="7"/>
  <c r="R107" i="7"/>
  <c r="S107" i="7"/>
  <c r="T107" i="7"/>
  <c r="U107" i="7"/>
  <c r="R108" i="7"/>
  <c r="S108" i="7"/>
  <c r="T108" i="7"/>
  <c r="U108" i="7"/>
  <c r="R109" i="7"/>
  <c r="S109" i="7"/>
  <c r="T109" i="7"/>
  <c r="U109" i="7"/>
  <c r="R110" i="7"/>
  <c r="S110" i="7"/>
  <c r="T110" i="7"/>
  <c r="U110" i="7"/>
  <c r="R111" i="7"/>
  <c r="S111" i="7"/>
  <c r="T111" i="7"/>
  <c r="U111" i="7"/>
  <c r="R112" i="7"/>
  <c r="S112" i="7"/>
  <c r="T112" i="7"/>
  <c r="U112" i="7"/>
  <c r="R113" i="7"/>
  <c r="S113" i="7"/>
  <c r="T113" i="7"/>
  <c r="U113" i="7"/>
  <c r="R114" i="7"/>
  <c r="S114" i="7"/>
  <c r="T114" i="7"/>
  <c r="U114" i="7"/>
  <c r="R115" i="7"/>
  <c r="S115" i="7"/>
  <c r="T115" i="7"/>
  <c r="U115" i="7"/>
  <c r="R116" i="7"/>
  <c r="S116" i="7"/>
  <c r="T116" i="7"/>
  <c r="U116" i="7"/>
  <c r="R117" i="7"/>
  <c r="S117" i="7"/>
  <c r="T117" i="7"/>
  <c r="U117" i="7"/>
  <c r="R118" i="7"/>
  <c r="S118" i="7"/>
  <c r="T118" i="7"/>
  <c r="U118" i="7"/>
  <c r="R119" i="7"/>
  <c r="S119" i="7"/>
  <c r="T119" i="7"/>
  <c r="U119" i="7"/>
  <c r="R120" i="7"/>
  <c r="S120" i="7"/>
  <c r="T120" i="7"/>
  <c r="U120" i="7"/>
  <c r="R121" i="7"/>
  <c r="S121" i="7"/>
  <c r="T121" i="7"/>
  <c r="U121" i="7"/>
  <c r="R122" i="7"/>
  <c r="S122" i="7"/>
  <c r="T122" i="7"/>
  <c r="U122" i="7"/>
  <c r="R123" i="7"/>
  <c r="S123" i="7"/>
  <c r="T123" i="7"/>
  <c r="U123" i="7"/>
  <c r="R124" i="7"/>
  <c r="S124" i="7"/>
  <c r="T124" i="7"/>
  <c r="U124" i="7"/>
  <c r="R125" i="7"/>
  <c r="S125" i="7"/>
  <c r="T125" i="7"/>
  <c r="U125" i="7"/>
  <c r="R126" i="7"/>
  <c r="S126" i="7"/>
  <c r="T126" i="7"/>
  <c r="U126" i="7"/>
  <c r="R127" i="7"/>
  <c r="S127" i="7"/>
  <c r="T127" i="7"/>
  <c r="U127" i="7"/>
  <c r="R128" i="7"/>
  <c r="S128" i="7"/>
  <c r="T128" i="7"/>
  <c r="U128" i="7"/>
  <c r="R129" i="7"/>
  <c r="S129" i="7"/>
  <c r="T129" i="7"/>
  <c r="U129" i="7"/>
  <c r="R130" i="7"/>
  <c r="S130" i="7"/>
  <c r="T130" i="7"/>
  <c r="U130" i="7"/>
  <c r="R131" i="7"/>
  <c r="S131" i="7"/>
  <c r="T131" i="7"/>
  <c r="U131" i="7"/>
  <c r="R132" i="7"/>
  <c r="S132" i="7"/>
  <c r="T132" i="7"/>
  <c r="U132" i="7"/>
  <c r="R133" i="7"/>
  <c r="S133" i="7"/>
  <c r="T133" i="7"/>
  <c r="U133" i="7"/>
  <c r="R134" i="7"/>
  <c r="S134" i="7"/>
  <c r="T134" i="7"/>
  <c r="U134" i="7"/>
  <c r="R135" i="7"/>
  <c r="S135" i="7"/>
  <c r="T135" i="7"/>
  <c r="U135" i="7"/>
  <c r="R136" i="7"/>
  <c r="S136" i="7"/>
  <c r="T136" i="7"/>
  <c r="U136" i="7"/>
  <c r="R137" i="7"/>
  <c r="S137" i="7"/>
  <c r="T137" i="7"/>
  <c r="U137" i="7"/>
  <c r="R138" i="7"/>
  <c r="S138" i="7"/>
  <c r="T138" i="7"/>
  <c r="U138" i="7"/>
  <c r="R139" i="7"/>
  <c r="S139" i="7"/>
  <c r="T139" i="7"/>
  <c r="U139" i="7"/>
  <c r="R140" i="7"/>
  <c r="S140" i="7"/>
  <c r="T140" i="7"/>
  <c r="U140" i="7"/>
  <c r="R141" i="7"/>
  <c r="S141" i="7"/>
  <c r="T141" i="7"/>
  <c r="U141" i="7"/>
  <c r="R142" i="7"/>
  <c r="S142" i="7"/>
  <c r="T142" i="7"/>
  <c r="U142" i="7"/>
  <c r="R143" i="7"/>
  <c r="S143" i="7"/>
  <c r="T143" i="7"/>
  <c r="U143" i="7"/>
  <c r="R144" i="7"/>
  <c r="S144" i="7"/>
  <c r="T144" i="7"/>
  <c r="U144" i="7"/>
  <c r="R145" i="7"/>
  <c r="S145" i="7"/>
  <c r="T145" i="7"/>
  <c r="U145" i="7"/>
  <c r="R146" i="7"/>
  <c r="S146" i="7"/>
  <c r="T146" i="7"/>
  <c r="U146" i="7"/>
  <c r="R147" i="7"/>
  <c r="S147" i="7"/>
  <c r="T147" i="7"/>
  <c r="U147" i="7"/>
  <c r="R148" i="7"/>
  <c r="S148" i="7"/>
  <c r="T148" i="7"/>
  <c r="U148" i="7"/>
  <c r="R149" i="7"/>
  <c r="S149" i="7"/>
  <c r="T149" i="7"/>
  <c r="U149" i="7"/>
  <c r="R150" i="7"/>
  <c r="S150" i="7"/>
  <c r="T150" i="7"/>
  <c r="U150" i="7"/>
  <c r="R151" i="7"/>
  <c r="S151" i="7"/>
  <c r="T151" i="7"/>
  <c r="U151" i="7"/>
  <c r="R152" i="7"/>
  <c r="S152" i="7"/>
  <c r="T152" i="7"/>
  <c r="U152" i="7"/>
  <c r="R153" i="7"/>
  <c r="S153" i="7"/>
  <c r="T153" i="7"/>
  <c r="U153" i="7"/>
  <c r="R154" i="7"/>
  <c r="S154" i="7"/>
  <c r="T154" i="7"/>
  <c r="U154" i="7"/>
  <c r="R155" i="7"/>
  <c r="S155" i="7"/>
  <c r="T155" i="7"/>
  <c r="U155" i="7"/>
  <c r="R156" i="7"/>
  <c r="S156" i="7"/>
  <c r="T156" i="7"/>
  <c r="U156" i="7"/>
  <c r="R157" i="7"/>
  <c r="S157" i="7"/>
  <c r="T157" i="7"/>
  <c r="U157" i="7"/>
  <c r="R158" i="7"/>
  <c r="S158" i="7"/>
  <c r="T158" i="7"/>
  <c r="U158" i="7"/>
  <c r="R159" i="7"/>
  <c r="S159" i="7"/>
  <c r="T159" i="7"/>
  <c r="U159" i="7"/>
  <c r="R160" i="7"/>
  <c r="S160" i="7"/>
  <c r="T160" i="7"/>
  <c r="U160" i="7"/>
  <c r="R161" i="7"/>
  <c r="S161" i="7"/>
  <c r="T161" i="7"/>
  <c r="U161" i="7"/>
  <c r="R162" i="7"/>
  <c r="S162" i="7"/>
  <c r="T162" i="7"/>
  <c r="U162" i="7"/>
  <c r="R163" i="7"/>
  <c r="S163" i="7"/>
  <c r="T163" i="7"/>
  <c r="U163" i="7"/>
  <c r="R164" i="7"/>
  <c r="S164" i="7"/>
  <c r="T164" i="7"/>
  <c r="U164" i="7"/>
  <c r="R165" i="7"/>
  <c r="S165" i="7"/>
  <c r="T165" i="7"/>
  <c r="U165" i="7"/>
  <c r="R166" i="7"/>
  <c r="S166" i="7"/>
  <c r="T166" i="7"/>
  <c r="U166" i="7"/>
  <c r="R167" i="7"/>
  <c r="S167" i="7"/>
  <c r="T167" i="7"/>
  <c r="U167" i="7"/>
  <c r="R168" i="7"/>
  <c r="S168" i="7"/>
  <c r="T168" i="7"/>
  <c r="U168" i="7"/>
  <c r="R169" i="7"/>
  <c r="S169" i="7"/>
  <c r="T169" i="7"/>
  <c r="U169" i="7"/>
  <c r="R170" i="7"/>
  <c r="S170" i="7"/>
  <c r="T170" i="7"/>
  <c r="U170" i="7"/>
  <c r="R171" i="7"/>
  <c r="S171" i="7"/>
  <c r="T171" i="7"/>
  <c r="U171" i="7"/>
  <c r="R172" i="7"/>
  <c r="S172" i="7"/>
  <c r="T172" i="7"/>
  <c r="U172" i="7"/>
  <c r="R173" i="7"/>
  <c r="S173" i="7"/>
  <c r="T173" i="7"/>
  <c r="U173" i="7"/>
  <c r="R174" i="7"/>
  <c r="S174" i="7"/>
  <c r="T174" i="7"/>
  <c r="U174" i="7"/>
  <c r="R175" i="7"/>
  <c r="S175" i="7"/>
  <c r="T175" i="7"/>
  <c r="U175" i="7"/>
  <c r="R176" i="7"/>
  <c r="S176" i="7"/>
  <c r="T176" i="7"/>
  <c r="U176" i="7"/>
  <c r="R177" i="7"/>
  <c r="S177" i="7"/>
  <c r="T177" i="7"/>
  <c r="U177" i="7"/>
  <c r="R178" i="7"/>
  <c r="S178" i="7"/>
  <c r="T178" i="7"/>
  <c r="U178" i="7"/>
  <c r="R179" i="7"/>
  <c r="S179" i="7"/>
  <c r="T179" i="7"/>
  <c r="U179" i="7"/>
  <c r="R180" i="7"/>
  <c r="S180" i="7"/>
  <c r="T180" i="7"/>
  <c r="U180" i="7"/>
  <c r="R181" i="7"/>
  <c r="S181" i="7"/>
  <c r="T181" i="7"/>
  <c r="U181" i="7"/>
  <c r="R182" i="7"/>
  <c r="S182" i="7"/>
  <c r="T182" i="7"/>
  <c r="U182" i="7"/>
  <c r="R183" i="7"/>
  <c r="S183" i="7"/>
  <c r="T183" i="7"/>
  <c r="U183" i="7"/>
  <c r="R184" i="7"/>
  <c r="S184" i="7"/>
  <c r="T184" i="7"/>
  <c r="U184" i="7"/>
  <c r="R185" i="7"/>
  <c r="S185" i="7"/>
  <c r="T185" i="7"/>
  <c r="U185" i="7"/>
  <c r="R186" i="7"/>
  <c r="S186" i="7"/>
  <c r="T186" i="7"/>
  <c r="U186" i="7"/>
  <c r="R187" i="7"/>
  <c r="S187" i="7"/>
  <c r="T187" i="7"/>
  <c r="U187" i="7"/>
  <c r="R188" i="7"/>
  <c r="S188" i="7"/>
  <c r="T188" i="7"/>
  <c r="U188" i="7"/>
  <c r="R189" i="7"/>
  <c r="S189" i="7"/>
  <c r="T189" i="7"/>
  <c r="U189" i="7"/>
  <c r="R190" i="7"/>
  <c r="S190" i="7"/>
  <c r="T190" i="7"/>
  <c r="U190" i="7"/>
  <c r="R191" i="7"/>
  <c r="S191" i="7"/>
  <c r="T191" i="7"/>
  <c r="U191" i="7"/>
  <c r="R192" i="7"/>
  <c r="S192" i="7"/>
  <c r="T192" i="7"/>
  <c r="U192" i="7"/>
  <c r="R193" i="7"/>
  <c r="S193" i="7"/>
  <c r="T193" i="7"/>
  <c r="U193" i="7"/>
  <c r="R194" i="7"/>
  <c r="S194" i="7"/>
  <c r="T194" i="7"/>
  <c r="U194" i="7"/>
  <c r="R195" i="7"/>
  <c r="S195" i="7"/>
  <c r="T195" i="7"/>
  <c r="U195" i="7"/>
  <c r="R196" i="7"/>
  <c r="S196" i="7"/>
  <c r="T196" i="7"/>
  <c r="U196" i="7"/>
  <c r="R197" i="7"/>
  <c r="S197" i="7"/>
  <c r="T197" i="7"/>
  <c r="U197" i="7"/>
  <c r="R198" i="7"/>
  <c r="S198" i="7"/>
  <c r="T198" i="7"/>
  <c r="U198" i="7"/>
  <c r="R199" i="7"/>
  <c r="S199" i="7"/>
  <c r="T199" i="7"/>
  <c r="U199" i="7"/>
  <c r="R200" i="7"/>
  <c r="S200" i="7"/>
  <c r="T200" i="7"/>
  <c r="U200" i="7"/>
  <c r="R201" i="7"/>
  <c r="S201" i="7"/>
  <c r="T201" i="7"/>
  <c r="U201" i="7"/>
  <c r="R202" i="7"/>
  <c r="S202" i="7"/>
  <c r="T202" i="7"/>
  <c r="U202" i="7"/>
  <c r="R203" i="7"/>
  <c r="S203" i="7"/>
  <c r="T203" i="7"/>
  <c r="U203" i="7"/>
  <c r="R204" i="7"/>
  <c r="S204" i="7"/>
  <c r="T204" i="7"/>
  <c r="U204" i="7"/>
  <c r="R205" i="7"/>
  <c r="S205" i="7"/>
  <c r="T205" i="7"/>
  <c r="U205" i="7"/>
  <c r="R206" i="7"/>
  <c r="S206" i="7"/>
  <c r="T206" i="7"/>
  <c r="U206" i="7"/>
  <c r="R207" i="7"/>
  <c r="S207" i="7"/>
  <c r="T207" i="7"/>
  <c r="U207" i="7"/>
  <c r="R208" i="7"/>
  <c r="S208" i="7"/>
  <c r="T208" i="7"/>
  <c r="U208" i="7"/>
  <c r="R209" i="7"/>
  <c r="S209" i="7"/>
  <c r="T209" i="7"/>
  <c r="U209" i="7"/>
  <c r="R210" i="7"/>
  <c r="S210" i="7"/>
  <c r="T210" i="7"/>
  <c r="U210" i="7"/>
  <c r="R211" i="7"/>
  <c r="S211" i="7"/>
  <c r="T211" i="7"/>
  <c r="U211" i="7"/>
  <c r="R212" i="7"/>
  <c r="S212" i="7"/>
  <c r="T212" i="7"/>
  <c r="U212" i="7"/>
  <c r="R213" i="7"/>
  <c r="S213" i="7"/>
  <c r="T213" i="7"/>
  <c r="U213" i="7"/>
  <c r="R214" i="7"/>
  <c r="S214" i="7"/>
  <c r="T214" i="7"/>
  <c r="U214" i="7"/>
  <c r="R215" i="7"/>
  <c r="S215" i="7"/>
  <c r="T215" i="7"/>
  <c r="U215" i="7"/>
  <c r="R216" i="7"/>
  <c r="S216" i="7"/>
  <c r="T216" i="7"/>
  <c r="U216" i="7"/>
  <c r="R217" i="7"/>
  <c r="S217" i="7"/>
  <c r="T217" i="7"/>
  <c r="U217" i="7"/>
  <c r="R218" i="7"/>
  <c r="S218" i="7"/>
  <c r="T218" i="7"/>
  <c r="U218" i="7"/>
  <c r="R219" i="7"/>
  <c r="S219" i="7"/>
  <c r="T219" i="7"/>
  <c r="U219" i="7"/>
  <c r="R220" i="7"/>
  <c r="S220" i="7"/>
  <c r="T220" i="7"/>
  <c r="U220" i="7"/>
  <c r="R221" i="7"/>
  <c r="S221" i="7"/>
  <c r="T221" i="7"/>
  <c r="U221" i="7"/>
  <c r="R222" i="7"/>
  <c r="S222" i="7"/>
  <c r="T222" i="7"/>
  <c r="U222" i="7"/>
  <c r="R223" i="7"/>
  <c r="S223" i="7"/>
  <c r="T223" i="7"/>
  <c r="U223" i="7"/>
  <c r="R224" i="7"/>
  <c r="S224" i="7"/>
  <c r="T224" i="7"/>
  <c r="U224" i="7"/>
  <c r="R225" i="7"/>
  <c r="S225" i="7"/>
  <c r="T225" i="7"/>
  <c r="U225" i="7"/>
  <c r="R226" i="7"/>
  <c r="S226" i="7"/>
  <c r="T226" i="7"/>
  <c r="U226" i="7"/>
  <c r="R227" i="7"/>
  <c r="S227" i="7"/>
  <c r="T227" i="7"/>
  <c r="U227" i="7"/>
  <c r="R228" i="7"/>
  <c r="S228" i="7"/>
  <c r="T228" i="7"/>
  <c r="U228" i="7"/>
  <c r="R229" i="7"/>
  <c r="S229" i="7"/>
  <c r="T229" i="7"/>
  <c r="U229" i="7"/>
  <c r="R230" i="7"/>
  <c r="S230" i="7"/>
  <c r="T230" i="7"/>
  <c r="U230" i="7"/>
  <c r="R231" i="7"/>
  <c r="S231" i="7"/>
  <c r="T231" i="7"/>
  <c r="U231" i="7"/>
  <c r="R232" i="7"/>
  <c r="S232" i="7"/>
  <c r="T232" i="7"/>
  <c r="U232" i="7"/>
  <c r="R233" i="7"/>
  <c r="S233" i="7"/>
  <c r="T233" i="7"/>
  <c r="U233" i="7"/>
  <c r="R234" i="7"/>
  <c r="S234" i="7"/>
  <c r="T234" i="7"/>
  <c r="U234" i="7"/>
  <c r="R235" i="7"/>
  <c r="S235" i="7"/>
  <c r="T235" i="7"/>
  <c r="U235" i="7"/>
  <c r="R236" i="7"/>
  <c r="S236" i="7"/>
  <c r="T236" i="7"/>
  <c r="U236" i="7"/>
  <c r="R237" i="7"/>
  <c r="S237" i="7"/>
  <c r="T237" i="7"/>
  <c r="U237" i="7"/>
  <c r="R238" i="7"/>
  <c r="S238" i="7"/>
  <c r="T238" i="7"/>
  <c r="U238" i="7"/>
  <c r="R239" i="7"/>
  <c r="S239" i="7"/>
  <c r="T239" i="7"/>
  <c r="U239" i="7"/>
  <c r="R240" i="7"/>
  <c r="S240" i="7"/>
  <c r="T240" i="7"/>
  <c r="U240" i="7"/>
  <c r="R241" i="7"/>
  <c r="S241" i="7"/>
  <c r="T241" i="7"/>
  <c r="U241" i="7"/>
  <c r="R242" i="7"/>
  <c r="S242" i="7"/>
  <c r="T242" i="7"/>
  <c r="U242" i="7"/>
  <c r="R243" i="7"/>
  <c r="S243" i="7"/>
  <c r="T243" i="7"/>
  <c r="U243" i="7"/>
  <c r="R244" i="7"/>
  <c r="S244" i="7"/>
  <c r="T244" i="7"/>
  <c r="U244" i="7"/>
  <c r="R245" i="7"/>
  <c r="S245" i="7"/>
  <c r="T245" i="7"/>
  <c r="U245" i="7"/>
  <c r="R246" i="7"/>
  <c r="S246" i="7"/>
  <c r="T246" i="7"/>
  <c r="U246" i="7"/>
  <c r="R247" i="7"/>
  <c r="S247" i="7"/>
  <c r="T247" i="7"/>
  <c r="U247" i="7"/>
  <c r="R248" i="7"/>
  <c r="S248" i="7"/>
  <c r="T248" i="7"/>
  <c r="U248" i="7"/>
  <c r="R249" i="7"/>
  <c r="S249" i="7"/>
  <c r="T249" i="7"/>
  <c r="U249" i="7"/>
  <c r="R250" i="7"/>
  <c r="S250" i="7"/>
  <c r="T250" i="7"/>
  <c r="U250" i="7"/>
  <c r="R251" i="7"/>
  <c r="S251" i="7"/>
  <c r="T251" i="7"/>
  <c r="U251" i="7"/>
  <c r="R252" i="7"/>
  <c r="S252" i="7"/>
  <c r="T252" i="7"/>
  <c r="U252" i="7"/>
  <c r="R253" i="7"/>
  <c r="S253" i="7"/>
  <c r="T253" i="7"/>
  <c r="U253" i="7"/>
  <c r="R254" i="7"/>
  <c r="S254" i="7"/>
  <c r="T254" i="7"/>
  <c r="U254" i="7"/>
  <c r="R255" i="7"/>
  <c r="S255" i="7"/>
  <c r="T255" i="7"/>
  <c r="U255" i="7"/>
  <c r="R256" i="7"/>
  <c r="S256" i="7"/>
  <c r="T256" i="7"/>
  <c r="U256" i="7"/>
  <c r="R257" i="7"/>
  <c r="S257" i="7"/>
  <c r="T257" i="7"/>
  <c r="U257" i="7"/>
  <c r="R258" i="7"/>
  <c r="S258" i="7"/>
  <c r="T258" i="7"/>
  <c r="U258" i="7"/>
  <c r="R259" i="7"/>
  <c r="S259" i="7"/>
  <c r="T259" i="7"/>
  <c r="U259" i="7"/>
  <c r="R260" i="7"/>
  <c r="S260" i="7"/>
  <c r="T260" i="7"/>
  <c r="U260" i="7"/>
  <c r="R261" i="7"/>
  <c r="S261" i="7"/>
  <c r="T261" i="7"/>
  <c r="U261" i="7"/>
  <c r="R262" i="7"/>
  <c r="S262" i="7"/>
  <c r="T262" i="7"/>
  <c r="U262" i="7"/>
  <c r="R263" i="7"/>
  <c r="S263" i="7"/>
  <c r="T263" i="7"/>
  <c r="U263" i="7"/>
  <c r="R264" i="7"/>
  <c r="S264" i="7"/>
  <c r="T264" i="7"/>
  <c r="U264" i="7"/>
  <c r="R265" i="7"/>
  <c r="S265" i="7"/>
  <c r="T265" i="7"/>
  <c r="U265" i="7"/>
  <c r="R266" i="7"/>
  <c r="S266" i="7"/>
  <c r="T266" i="7"/>
  <c r="U266" i="7"/>
  <c r="R267" i="7"/>
  <c r="S267" i="7"/>
  <c r="T267" i="7"/>
  <c r="U267" i="7"/>
  <c r="R268" i="7"/>
  <c r="S268" i="7"/>
  <c r="T268" i="7"/>
  <c r="U268" i="7"/>
  <c r="R269" i="7"/>
  <c r="S269" i="7"/>
  <c r="T269" i="7"/>
  <c r="U269" i="7"/>
  <c r="R270" i="7"/>
  <c r="S270" i="7"/>
  <c r="T270" i="7"/>
  <c r="U270" i="7"/>
  <c r="R271" i="7"/>
  <c r="S271" i="7"/>
  <c r="T271" i="7"/>
  <c r="U271" i="7"/>
  <c r="R272" i="7"/>
  <c r="S272" i="7"/>
  <c r="T272" i="7"/>
  <c r="U272" i="7"/>
  <c r="R273" i="7"/>
  <c r="S273" i="7"/>
  <c r="T273" i="7"/>
  <c r="U273" i="7"/>
  <c r="R274" i="7"/>
  <c r="S274" i="7"/>
  <c r="T274" i="7"/>
  <c r="U274" i="7"/>
  <c r="R275" i="7"/>
  <c r="S275" i="7"/>
  <c r="T275" i="7"/>
  <c r="U275" i="7"/>
  <c r="R276" i="7"/>
  <c r="S276" i="7"/>
  <c r="T276" i="7"/>
  <c r="U276" i="7"/>
  <c r="R277" i="7"/>
  <c r="S277" i="7"/>
  <c r="T277" i="7"/>
  <c r="U277" i="7"/>
  <c r="R278" i="7"/>
  <c r="S278" i="7"/>
  <c r="T278" i="7"/>
  <c r="U278" i="7"/>
  <c r="R279" i="7"/>
  <c r="S279" i="7"/>
  <c r="T279" i="7"/>
  <c r="U279" i="7"/>
  <c r="R280" i="7"/>
  <c r="S280" i="7"/>
  <c r="T280" i="7"/>
  <c r="U280" i="7"/>
  <c r="R281" i="7"/>
  <c r="S281" i="7"/>
  <c r="T281" i="7"/>
  <c r="U281" i="7"/>
  <c r="R282" i="7"/>
  <c r="S282" i="7"/>
  <c r="T282" i="7"/>
  <c r="U282" i="7"/>
  <c r="R283" i="7"/>
  <c r="S283" i="7"/>
  <c r="T283" i="7"/>
  <c r="U283" i="7"/>
  <c r="R284" i="7"/>
  <c r="S284" i="7"/>
  <c r="T284" i="7"/>
  <c r="U284" i="7"/>
  <c r="R285" i="7"/>
  <c r="S285" i="7"/>
  <c r="T285" i="7"/>
  <c r="U285" i="7"/>
  <c r="R286" i="7"/>
  <c r="S286" i="7"/>
  <c r="T286" i="7"/>
  <c r="U286" i="7"/>
  <c r="R287" i="7"/>
  <c r="S287" i="7"/>
  <c r="T287" i="7"/>
  <c r="U287" i="7"/>
  <c r="R288" i="7"/>
  <c r="S288" i="7"/>
  <c r="T288" i="7"/>
  <c r="U288" i="7"/>
  <c r="R289" i="7"/>
  <c r="S289" i="7"/>
  <c r="T289" i="7"/>
  <c r="U289" i="7"/>
  <c r="R290" i="7"/>
  <c r="S290" i="7"/>
  <c r="T290" i="7"/>
  <c r="U290" i="7"/>
  <c r="R291" i="7"/>
  <c r="S291" i="7"/>
  <c r="T291" i="7"/>
  <c r="U291" i="7"/>
  <c r="R292" i="7"/>
  <c r="S292" i="7"/>
  <c r="T292" i="7"/>
  <c r="U292" i="7"/>
  <c r="R293" i="7"/>
  <c r="S293" i="7"/>
  <c r="T293" i="7"/>
  <c r="U293" i="7"/>
  <c r="R294" i="7"/>
  <c r="S294" i="7"/>
  <c r="T294" i="7"/>
  <c r="U294" i="7"/>
  <c r="R295" i="7"/>
  <c r="S295" i="7"/>
  <c r="T295" i="7"/>
  <c r="U295" i="7"/>
  <c r="R296" i="7"/>
  <c r="S296" i="7"/>
  <c r="T296" i="7"/>
  <c r="U296" i="7"/>
  <c r="R297" i="7"/>
  <c r="S297" i="7"/>
  <c r="T297" i="7"/>
  <c r="U297" i="7"/>
  <c r="R298" i="7"/>
  <c r="S298" i="7"/>
  <c r="T298" i="7"/>
  <c r="U298" i="7"/>
  <c r="R299" i="7"/>
  <c r="S299" i="7"/>
  <c r="T299" i="7"/>
  <c r="U299" i="7"/>
  <c r="R300" i="7"/>
  <c r="S300" i="7"/>
  <c r="T300" i="7"/>
  <c r="U300" i="7"/>
  <c r="R301" i="7"/>
  <c r="S301" i="7"/>
  <c r="T301" i="7"/>
  <c r="U301" i="7"/>
  <c r="R302" i="7"/>
  <c r="S302" i="7"/>
  <c r="T302" i="7"/>
  <c r="U302" i="7"/>
  <c r="R303" i="7"/>
  <c r="S303" i="7"/>
  <c r="T303" i="7"/>
  <c r="U303" i="7"/>
  <c r="R304" i="7"/>
  <c r="S304" i="7"/>
  <c r="T304" i="7"/>
  <c r="U304" i="7"/>
  <c r="R305" i="7"/>
  <c r="S305" i="7"/>
  <c r="T305" i="7"/>
  <c r="U305" i="7"/>
  <c r="R306" i="7"/>
  <c r="S306" i="7"/>
  <c r="T306" i="7"/>
  <c r="U306" i="7"/>
  <c r="R307" i="7"/>
  <c r="S307" i="7"/>
  <c r="T307" i="7"/>
  <c r="U307" i="7"/>
  <c r="R308" i="7"/>
  <c r="S308" i="7"/>
  <c r="T308" i="7"/>
  <c r="U308" i="7"/>
  <c r="R309" i="7"/>
  <c r="S309" i="7"/>
  <c r="T309" i="7"/>
  <c r="U309" i="7"/>
  <c r="R310" i="7"/>
  <c r="S310" i="7"/>
  <c r="T310" i="7"/>
  <c r="U310" i="7"/>
  <c r="R311" i="7"/>
  <c r="S311" i="7"/>
  <c r="T311" i="7"/>
  <c r="U311" i="7"/>
  <c r="R312" i="7"/>
  <c r="S312" i="7"/>
  <c r="T312" i="7"/>
  <c r="U312" i="7"/>
  <c r="R313" i="7"/>
  <c r="S313" i="7"/>
  <c r="T313" i="7"/>
  <c r="U313" i="7"/>
  <c r="R314" i="7"/>
  <c r="S314" i="7"/>
  <c r="T314" i="7"/>
  <c r="U314" i="7"/>
  <c r="R315" i="7"/>
  <c r="S315" i="7"/>
  <c r="T315" i="7"/>
  <c r="U315" i="7"/>
  <c r="R316" i="7"/>
  <c r="S316" i="7"/>
  <c r="T316" i="7"/>
  <c r="U316" i="7"/>
  <c r="R317" i="7"/>
  <c r="S317" i="7"/>
  <c r="T317" i="7"/>
  <c r="U317" i="7"/>
  <c r="R318" i="7"/>
  <c r="S318" i="7"/>
  <c r="T318" i="7"/>
  <c r="U318" i="7"/>
  <c r="R319" i="7"/>
  <c r="S319" i="7"/>
  <c r="T319" i="7"/>
  <c r="U319" i="7"/>
  <c r="R320" i="7"/>
  <c r="S320" i="7"/>
  <c r="T320" i="7"/>
  <c r="U320" i="7"/>
  <c r="R321" i="7"/>
  <c r="S321" i="7"/>
  <c r="T321" i="7"/>
  <c r="U321" i="7"/>
  <c r="R322" i="7"/>
  <c r="S322" i="7"/>
  <c r="T322" i="7"/>
  <c r="U322" i="7"/>
  <c r="R323" i="7"/>
  <c r="S323" i="7"/>
  <c r="T323" i="7"/>
  <c r="U323" i="7"/>
  <c r="R324" i="7"/>
  <c r="S324" i="7"/>
  <c r="T324" i="7"/>
  <c r="U324" i="7"/>
  <c r="R325" i="7"/>
  <c r="S325" i="7"/>
  <c r="T325" i="7"/>
  <c r="U325" i="7"/>
  <c r="R326" i="7"/>
  <c r="S326" i="7"/>
  <c r="T326" i="7"/>
  <c r="U326" i="7"/>
  <c r="R327" i="7"/>
  <c r="S327" i="7"/>
  <c r="T327" i="7"/>
  <c r="U327" i="7"/>
  <c r="R328" i="7"/>
  <c r="S328" i="7"/>
  <c r="T328" i="7"/>
  <c r="U328" i="7"/>
  <c r="R329" i="7"/>
  <c r="S329" i="7"/>
  <c r="T329" i="7"/>
  <c r="U329" i="7"/>
  <c r="R330" i="7"/>
  <c r="S330" i="7"/>
  <c r="T330" i="7"/>
  <c r="U330" i="7"/>
  <c r="R331" i="7"/>
  <c r="S331" i="7"/>
  <c r="T331" i="7"/>
  <c r="U331" i="7"/>
  <c r="R332" i="7"/>
  <c r="S332" i="7"/>
  <c r="T332" i="7"/>
  <c r="U332" i="7"/>
  <c r="R333" i="7"/>
  <c r="S333" i="7"/>
  <c r="T333" i="7"/>
  <c r="U333" i="7"/>
  <c r="R334" i="7"/>
  <c r="S334" i="7"/>
  <c r="T334" i="7"/>
  <c r="U334" i="7"/>
  <c r="R335" i="7"/>
  <c r="S335" i="7"/>
  <c r="T335" i="7"/>
  <c r="U335" i="7"/>
  <c r="R336" i="7"/>
  <c r="S336" i="7"/>
  <c r="T336" i="7"/>
  <c r="U336" i="7"/>
  <c r="R337" i="7"/>
  <c r="S337" i="7"/>
  <c r="T337" i="7"/>
  <c r="U337" i="7"/>
  <c r="R338" i="7"/>
  <c r="S338" i="7"/>
  <c r="T338" i="7"/>
  <c r="U338" i="7"/>
  <c r="R339" i="7"/>
  <c r="S339" i="7"/>
  <c r="T339" i="7"/>
  <c r="U339" i="7"/>
  <c r="R340" i="7"/>
  <c r="S340" i="7"/>
  <c r="T340" i="7"/>
  <c r="U340" i="7"/>
  <c r="R341" i="7"/>
  <c r="S341" i="7"/>
  <c r="T341" i="7"/>
  <c r="U341" i="7"/>
  <c r="R342" i="7"/>
  <c r="S342" i="7"/>
  <c r="T342" i="7"/>
  <c r="U342" i="7"/>
  <c r="R343" i="7"/>
  <c r="S343" i="7"/>
  <c r="T343" i="7"/>
  <c r="U343" i="7"/>
  <c r="R344" i="7"/>
  <c r="S344" i="7"/>
  <c r="T344" i="7"/>
  <c r="U344" i="7"/>
  <c r="R345" i="7"/>
  <c r="S345" i="7"/>
  <c r="T345" i="7"/>
  <c r="U345" i="7"/>
  <c r="R346" i="7"/>
  <c r="S346" i="7"/>
  <c r="T346" i="7"/>
  <c r="U346" i="7"/>
  <c r="R347" i="7"/>
  <c r="S347" i="7"/>
  <c r="T347" i="7"/>
  <c r="U347" i="7"/>
  <c r="R348" i="7"/>
  <c r="S348" i="7"/>
  <c r="T348" i="7"/>
  <c r="U348" i="7"/>
  <c r="R349" i="7"/>
  <c r="S349" i="7"/>
  <c r="T349" i="7"/>
  <c r="U349" i="7"/>
  <c r="R350" i="7"/>
  <c r="S350" i="7"/>
  <c r="T350" i="7"/>
  <c r="U350" i="7"/>
  <c r="R351" i="7"/>
  <c r="S351" i="7"/>
  <c r="T351" i="7"/>
  <c r="U351" i="7"/>
  <c r="R352" i="7"/>
  <c r="S352" i="7"/>
  <c r="T352" i="7"/>
  <c r="U352" i="7"/>
  <c r="R353" i="7"/>
  <c r="S353" i="7"/>
  <c r="T353" i="7"/>
  <c r="U353" i="7"/>
  <c r="R354" i="7"/>
  <c r="S354" i="7"/>
  <c r="T354" i="7"/>
  <c r="U354" i="7"/>
  <c r="R355" i="7"/>
  <c r="S355" i="7"/>
  <c r="T355" i="7"/>
  <c r="U355" i="7"/>
  <c r="R356" i="7"/>
  <c r="S356" i="7"/>
  <c r="T356" i="7"/>
  <c r="U356" i="7"/>
  <c r="R357" i="7"/>
  <c r="S357" i="7"/>
  <c r="T357" i="7"/>
  <c r="U357" i="7"/>
  <c r="R358" i="7"/>
  <c r="S358" i="7"/>
  <c r="T358" i="7"/>
  <c r="U358" i="7"/>
  <c r="R359" i="7"/>
  <c r="S359" i="7"/>
  <c r="T359" i="7"/>
  <c r="U359" i="7"/>
  <c r="R360" i="7"/>
  <c r="S360" i="7"/>
  <c r="T360" i="7"/>
  <c r="U360" i="7"/>
  <c r="R361" i="7"/>
  <c r="S361" i="7"/>
  <c r="T361" i="7"/>
  <c r="U361" i="7"/>
  <c r="R362" i="7"/>
  <c r="S362" i="7"/>
  <c r="T362" i="7"/>
  <c r="U362" i="7"/>
  <c r="R363" i="7"/>
  <c r="S363" i="7"/>
  <c r="T363" i="7"/>
  <c r="U363" i="7"/>
  <c r="R364" i="7"/>
  <c r="S364" i="7"/>
  <c r="T364" i="7"/>
  <c r="U364" i="7"/>
  <c r="R365" i="7"/>
  <c r="S365" i="7"/>
  <c r="T365" i="7"/>
  <c r="U365" i="7"/>
  <c r="R366" i="7"/>
  <c r="S366" i="7"/>
  <c r="T366" i="7"/>
  <c r="U366" i="7"/>
  <c r="R367" i="7"/>
  <c r="S367" i="7"/>
  <c r="T367" i="7"/>
  <c r="U367" i="7"/>
  <c r="R368" i="7"/>
  <c r="S368" i="7"/>
  <c r="T368" i="7"/>
  <c r="U368" i="7"/>
  <c r="R369" i="7"/>
  <c r="S369" i="7"/>
  <c r="T369" i="7"/>
  <c r="U369" i="7"/>
  <c r="R370" i="7"/>
  <c r="S370" i="7"/>
  <c r="T370" i="7"/>
  <c r="U370" i="7"/>
  <c r="R371" i="7"/>
  <c r="S371" i="7"/>
  <c r="T371" i="7"/>
  <c r="U371" i="7"/>
  <c r="R372" i="7"/>
  <c r="S372" i="7"/>
  <c r="T372" i="7"/>
  <c r="U372" i="7"/>
  <c r="R373" i="7"/>
  <c r="S373" i="7"/>
  <c r="T373" i="7"/>
  <c r="U373" i="7"/>
  <c r="R374" i="7"/>
  <c r="S374" i="7"/>
  <c r="T374" i="7"/>
  <c r="U374" i="7"/>
  <c r="R375" i="7"/>
  <c r="S375" i="7"/>
  <c r="T375" i="7"/>
  <c r="U375" i="7"/>
  <c r="R376" i="7"/>
  <c r="S376" i="7"/>
  <c r="T376" i="7"/>
  <c r="U376" i="7"/>
  <c r="R377" i="7"/>
  <c r="S377" i="7"/>
  <c r="T377" i="7"/>
  <c r="U377" i="7"/>
  <c r="R378" i="7"/>
  <c r="S378" i="7"/>
  <c r="T378" i="7"/>
  <c r="U378" i="7"/>
  <c r="R379" i="7"/>
  <c r="S379" i="7"/>
  <c r="T379" i="7"/>
  <c r="U379" i="7"/>
  <c r="R380" i="7"/>
  <c r="S380" i="7"/>
  <c r="T380" i="7"/>
  <c r="U380" i="7"/>
  <c r="R381" i="7"/>
  <c r="S381" i="7"/>
  <c r="T381" i="7"/>
  <c r="U381" i="7"/>
  <c r="R382" i="7"/>
  <c r="S382" i="7"/>
  <c r="T382" i="7"/>
  <c r="U382" i="7"/>
  <c r="R383" i="7"/>
  <c r="S383" i="7"/>
  <c r="T383" i="7"/>
  <c r="U383" i="7"/>
  <c r="R384" i="7"/>
  <c r="S384" i="7"/>
  <c r="T384" i="7"/>
  <c r="U384" i="7"/>
  <c r="R385" i="7"/>
  <c r="S385" i="7"/>
  <c r="T385" i="7"/>
  <c r="U385" i="7"/>
  <c r="R386" i="7"/>
  <c r="S386" i="7"/>
  <c r="T386" i="7"/>
  <c r="U386" i="7"/>
  <c r="R387" i="7"/>
  <c r="S387" i="7"/>
  <c r="T387" i="7"/>
  <c r="U387" i="7"/>
  <c r="R388" i="7"/>
  <c r="S388" i="7"/>
  <c r="T388" i="7"/>
  <c r="U388" i="7"/>
  <c r="R389" i="7"/>
  <c r="S389" i="7"/>
  <c r="T389" i="7"/>
  <c r="U389" i="7"/>
  <c r="R390" i="7"/>
  <c r="S390" i="7"/>
  <c r="T390" i="7"/>
  <c r="U390" i="7"/>
  <c r="R391" i="7"/>
  <c r="S391" i="7"/>
  <c r="T391" i="7"/>
  <c r="U391" i="7"/>
  <c r="R392" i="7"/>
  <c r="S392" i="7"/>
  <c r="T392" i="7"/>
  <c r="U392" i="7"/>
  <c r="R393" i="7"/>
  <c r="S393" i="7"/>
  <c r="T393" i="7"/>
  <c r="U393" i="7"/>
  <c r="R394" i="7"/>
  <c r="S394" i="7"/>
  <c r="T394" i="7"/>
  <c r="U394" i="7"/>
  <c r="R395" i="7"/>
  <c r="S395" i="7"/>
  <c r="T395" i="7"/>
  <c r="U395" i="7"/>
  <c r="R396" i="7"/>
  <c r="S396" i="7"/>
  <c r="T396" i="7"/>
  <c r="U396" i="7"/>
  <c r="R397" i="7"/>
  <c r="S397" i="7"/>
  <c r="T397" i="7"/>
  <c r="U397" i="7"/>
  <c r="R398" i="7"/>
  <c r="S398" i="7"/>
  <c r="T398" i="7"/>
  <c r="U398" i="7"/>
  <c r="R399" i="7"/>
  <c r="S399" i="7"/>
  <c r="T399" i="7"/>
  <c r="U399" i="7"/>
  <c r="R400" i="7"/>
  <c r="S400" i="7"/>
  <c r="T400" i="7"/>
  <c r="U400" i="7"/>
  <c r="R401" i="7"/>
  <c r="S401" i="7"/>
  <c r="T401" i="7"/>
  <c r="U401" i="7"/>
  <c r="R402" i="7"/>
  <c r="S402" i="7"/>
  <c r="T402" i="7"/>
  <c r="U402" i="7"/>
  <c r="R403" i="7"/>
  <c r="S403" i="7"/>
  <c r="T403" i="7"/>
  <c r="U403" i="7"/>
  <c r="R404" i="7"/>
  <c r="S404" i="7"/>
  <c r="T404" i="7"/>
  <c r="U404" i="7"/>
  <c r="R405" i="7"/>
  <c r="S405" i="7"/>
  <c r="T405" i="7"/>
  <c r="U405" i="7"/>
  <c r="R406" i="7"/>
  <c r="S406" i="7"/>
  <c r="T406" i="7"/>
  <c r="U406" i="7"/>
  <c r="R407" i="7"/>
  <c r="S407" i="7"/>
  <c r="T407" i="7"/>
  <c r="U407" i="7"/>
  <c r="R408" i="7"/>
  <c r="S408" i="7"/>
  <c r="T408" i="7"/>
  <c r="U408" i="7"/>
  <c r="R409" i="7"/>
  <c r="S409" i="7"/>
  <c r="T409" i="7"/>
  <c r="U409" i="7"/>
  <c r="R410" i="7"/>
  <c r="S410" i="7"/>
  <c r="T410" i="7"/>
  <c r="U410" i="7"/>
  <c r="R411" i="7"/>
  <c r="S411" i="7"/>
  <c r="T411" i="7"/>
  <c r="U411" i="7"/>
  <c r="R412" i="7"/>
  <c r="S412" i="7"/>
  <c r="T412" i="7"/>
  <c r="U412" i="7"/>
  <c r="R413" i="7"/>
  <c r="S413" i="7"/>
  <c r="T413" i="7"/>
  <c r="U413" i="7"/>
  <c r="R414" i="7"/>
  <c r="S414" i="7"/>
  <c r="T414" i="7"/>
  <c r="U414" i="7"/>
  <c r="R415" i="7"/>
  <c r="S415" i="7"/>
  <c r="T415" i="7"/>
  <c r="U415" i="7"/>
  <c r="R416" i="7"/>
  <c r="S416" i="7"/>
  <c r="T416" i="7"/>
  <c r="U416" i="7"/>
  <c r="R417" i="7"/>
  <c r="S417" i="7"/>
  <c r="T417" i="7"/>
  <c r="U417" i="7"/>
  <c r="R418" i="7"/>
  <c r="S418" i="7"/>
  <c r="T418" i="7"/>
  <c r="U418" i="7"/>
  <c r="R419" i="7"/>
  <c r="S419" i="7"/>
  <c r="T419" i="7"/>
  <c r="U419" i="7"/>
  <c r="R420" i="7"/>
  <c r="S420" i="7"/>
  <c r="T420" i="7"/>
  <c r="U420" i="7"/>
  <c r="R421" i="7"/>
  <c r="S421" i="7"/>
  <c r="T421" i="7"/>
  <c r="U421" i="7"/>
  <c r="R422" i="7"/>
  <c r="S422" i="7"/>
  <c r="T422" i="7"/>
  <c r="U422" i="7"/>
  <c r="R423" i="7"/>
  <c r="S423" i="7"/>
  <c r="T423" i="7"/>
  <c r="U423" i="7"/>
  <c r="R424" i="7"/>
  <c r="S424" i="7"/>
  <c r="T424" i="7"/>
  <c r="U424" i="7"/>
  <c r="R425" i="7"/>
  <c r="S425" i="7"/>
  <c r="T425" i="7"/>
  <c r="U425" i="7"/>
  <c r="R426" i="7"/>
  <c r="S426" i="7"/>
  <c r="T426" i="7"/>
  <c r="U426" i="7"/>
  <c r="R427" i="7"/>
  <c r="S427" i="7"/>
  <c r="T427" i="7"/>
  <c r="U427" i="7"/>
  <c r="R428" i="7"/>
  <c r="S428" i="7"/>
  <c r="T428" i="7"/>
  <c r="U428" i="7"/>
  <c r="R429" i="7"/>
  <c r="S429" i="7"/>
  <c r="T429" i="7"/>
  <c r="U429" i="7"/>
  <c r="R430" i="7"/>
  <c r="S430" i="7"/>
  <c r="T430" i="7"/>
  <c r="U430" i="7"/>
  <c r="R431" i="7"/>
  <c r="S431" i="7"/>
  <c r="T431" i="7"/>
  <c r="U431" i="7"/>
  <c r="R432" i="7"/>
  <c r="S432" i="7"/>
  <c r="T432" i="7"/>
  <c r="U432" i="7"/>
  <c r="R433" i="7"/>
  <c r="S433" i="7"/>
  <c r="T433" i="7"/>
  <c r="U433" i="7"/>
  <c r="R434" i="7"/>
  <c r="S434" i="7"/>
  <c r="T434" i="7"/>
  <c r="U434" i="7"/>
  <c r="R435" i="7"/>
  <c r="S435" i="7"/>
  <c r="T435" i="7"/>
  <c r="U435" i="7"/>
  <c r="R436" i="7"/>
  <c r="S436" i="7"/>
  <c r="T436" i="7"/>
  <c r="U436" i="7"/>
  <c r="R437" i="7"/>
  <c r="S437" i="7"/>
  <c r="T437" i="7"/>
  <c r="U437" i="7"/>
  <c r="R438" i="7"/>
  <c r="S438" i="7"/>
  <c r="T438" i="7"/>
  <c r="U438" i="7"/>
  <c r="R439" i="7"/>
  <c r="S439" i="7"/>
  <c r="T439" i="7"/>
  <c r="U439" i="7"/>
  <c r="R440" i="7"/>
  <c r="S440" i="7"/>
  <c r="T440" i="7"/>
  <c r="U440" i="7"/>
  <c r="R441" i="7"/>
  <c r="S441" i="7"/>
  <c r="T441" i="7"/>
  <c r="U441" i="7"/>
  <c r="R442" i="7"/>
  <c r="S442" i="7"/>
  <c r="T442" i="7"/>
  <c r="U442" i="7"/>
  <c r="R443" i="7"/>
  <c r="S443" i="7"/>
  <c r="T443" i="7"/>
  <c r="U443" i="7"/>
  <c r="R444" i="7"/>
  <c r="S444" i="7"/>
  <c r="T444" i="7"/>
  <c r="U444" i="7"/>
  <c r="R445" i="7"/>
  <c r="S445" i="7"/>
  <c r="T445" i="7"/>
  <c r="U445" i="7"/>
  <c r="R446" i="7"/>
  <c r="S446" i="7"/>
  <c r="T446" i="7"/>
  <c r="U446" i="7"/>
  <c r="R447" i="7"/>
  <c r="S447" i="7"/>
  <c r="T447" i="7"/>
  <c r="U447" i="7"/>
  <c r="R448" i="7"/>
  <c r="S448" i="7"/>
  <c r="T448" i="7"/>
  <c r="U448" i="7"/>
  <c r="R449" i="7"/>
  <c r="S449" i="7"/>
  <c r="T449" i="7"/>
  <c r="U449" i="7"/>
  <c r="R450" i="7"/>
  <c r="S450" i="7"/>
  <c r="T450" i="7"/>
  <c r="U450" i="7"/>
  <c r="R451" i="7"/>
  <c r="S451" i="7"/>
  <c r="T451" i="7"/>
  <c r="U451" i="7"/>
  <c r="R452" i="7"/>
  <c r="S452" i="7"/>
  <c r="T452" i="7"/>
  <c r="U452" i="7"/>
  <c r="R453" i="7"/>
  <c r="S453" i="7"/>
  <c r="T453" i="7"/>
  <c r="U453" i="7"/>
  <c r="R454" i="7"/>
  <c r="S454" i="7"/>
  <c r="T454" i="7"/>
  <c r="U454" i="7"/>
  <c r="R455" i="7"/>
  <c r="S455" i="7"/>
  <c r="T455" i="7"/>
  <c r="U455" i="7"/>
  <c r="R456" i="7"/>
  <c r="S456" i="7"/>
  <c r="T456" i="7"/>
  <c r="U456" i="7"/>
  <c r="R457" i="7"/>
  <c r="S457" i="7"/>
  <c r="T457" i="7"/>
  <c r="U457" i="7"/>
  <c r="R458" i="7"/>
  <c r="S458" i="7"/>
  <c r="T458" i="7"/>
  <c r="U458" i="7"/>
  <c r="R459" i="7"/>
  <c r="S459" i="7"/>
  <c r="T459" i="7"/>
  <c r="U459" i="7"/>
  <c r="R460" i="7"/>
  <c r="S460" i="7"/>
  <c r="T460" i="7"/>
  <c r="U460" i="7"/>
  <c r="R461" i="7"/>
  <c r="S461" i="7"/>
  <c r="T461" i="7"/>
  <c r="U461" i="7"/>
  <c r="R462" i="7"/>
  <c r="S462" i="7"/>
  <c r="T462" i="7"/>
  <c r="U462" i="7"/>
  <c r="R463" i="7"/>
  <c r="S463" i="7"/>
  <c r="T463" i="7"/>
  <c r="U463" i="7"/>
  <c r="R464" i="7"/>
  <c r="S464" i="7"/>
  <c r="T464" i="7"/>
  <c r="U464" i="7"/>
  <c r="R465" i="7"/>
  <c r="S465" i="7"/>
  <c r="T465" i="7"/>
  <c r="U465" i="7"/>
  <c r="R466" i="7"/>
  <c r="S466" i="7"/>
  <c r="T466" i="7"/>
  <c r="U466" i="7"/>
  <c r="R467" i="7"/>
  <c r="S467" i="7"/>
  <c r="T467" i="7"/>
  <c r="U467" i="7"/>
  <c r="R468" i="7"/>
  <c r="S468" i="7"/>
  <c r="T468" i="7"/>
  <c r="U468" i="7"/>
  <c r="R469" i="7"/>
  <c r="S469" i="7"/>
  <c r="T469" i="7"/>
  <c r="U469" i="7"/>
  <c r="R470" i="7"/>
  <c r="S470" i="7"/>
  <c r="T470" i="7"/>
  <c r="U470" i="7"/>
  <c r="R471" i="7"/>
  <c r="S471" i="7"/>
  <c r="T471" i="7"/>
  <c r="U471" i="7"/>
  <c r="R472" i="7"/>
  <c r="S472" i="7"/>
  <c r="T472" i="7"/>
  <c r="U472" i="7"/>
  <c r="R473" i="7"/>
  <c r="S473" i="7"/>
  <c r="T473" i="7"/>
  <c r="U473" i="7"/>
  <c r="R474" i="7"/>
  <c r="S474" i="7"/>
  <c r="T474" i="7"/>
  <c r="U474" i="7"/>
  <c r="R475" i="7"/>
  <c r="S475" i="7"/>
  <c r="T475" i="7"/>
  <c r="U475" i="7"/>
  <c r="R476" i="7"/>
  <c r="S476" i="7"/>
  <c r="T476" i="7"/>
  <c r="U476" i="7"/>
  <c r="R477" i="7"/>
  <c r="S477" i="7"/>
  <c r="T477" i="7"/>
  <c r="U477" i="7"/>
  <c r="R478" i="7"/>
  <c r="S478" i="7"/>
  <c r="T478" i="7"/>
  <c r="U478" i="7"/>
  <c r="R479" i="7"/>
  <c r="S479" i="7"/>
  <c r="T479" i="7"/>
  <c r="U479" i="7"/>
  <c r="R480" i="7"/>
  <c r="S480" i="7"/>
  <c r="T480" i="7"/>
  <c r="U480" i="7"/>
  <c r="R481" i="7"/>
  <c r="S481" i="7"/>
  <c r="T481" i="7"/>
  <c r="U481" i="7"/>
  <c r="R482" i="7"/>
  <c r="S482" i="7"/>
  <c r="T482" i="7"/>
  <c r="U482" i="7"/>
  <c r="R483" i="7"/>
  <c r="S483" i="7"/>
  <c r="T483" i="7"/>
  <c r="U483" i="7"/>
  <c r="R484" i="7"/>
  <c r="S484" i="7"/>
  <c r="T484" i="7"/>
  <c r="U484" i="7"/>
  <c r="R485" i="7"/>
  <c r="S485" i="7"/>
  <c r="T485" i="7"/>
  <c r="U485" i="7"/>
  <c r="R486" i="7"/>
  <c r="S486" i="7"/>
  <c r="T486" i="7"/>
  <c r="U486" i="7"/>
  <c r="R487" i="7"/>
  <c r="S487" i="7"/>
  <c r="T487" i="7"/>
  <c r="U487" i="7"/>
  <c r="R488" i="7"/>
  <c r="S488" i="7"/>
  <c r="T488" i="7"/>
  <c r="U488" i="7"/>
  <c r="R489" i="7"/>
  <c r="S489" i="7"/>
  <c r="T489" i="7"/>
  <c r="U489" i="7"/>
  <c r="R490" i="7"/>
  <c r="S490" i="7"/>
  <c r="T490" i="7"/>
  <c r="U490" i="7"/>
  <c r="R491" i="7"/>
  <c r="S491" i="7"/>
  <c r="T491" i="7"/>
  <c r="U491" i="7"/>
  <c r="R492" i="7"/>
  <c r="S492" i="7"/>
  <c r="T492" i="7"/>
  <c r="U492" i="7"/>
  <c r="R493" i="7"/>
  <c r="S493" i="7"/>
  <c r="T493" i="7"/>
  <c r="U493" i="7"/>
  <c r="R494" i="7"/>
  <c r="S494" i="7"/>
  <c r="T494" i="7"/>
  <c r="U494" i="7"/>
  <c r="R495" i="7"/>
  <c r="S495" i="7"/>
  <c r="T495" i="7"/>
  <c r="U495" i="7"/>
  <c r="R496" i="7"/>
  <c r="S496" i="7"/>
  <c r="T496" i="7"/>
  <c r="U496" i="7"/>
  <c r="R497" i="7"/>
  <c r="S497" i="7"/>
  <c r="T497" i="7"/>
  <c r="U497" i="7"/>
  <c r="R498" i="7"/>
  <c r="S498" i="7"/>
  <c r="T498" i="7"/>
  <c r="U498" i="7"/>
  <c r="R499" i="7"/>
  <c r="S499" i="7"/>
  <c r="T499" i="7"/>
  <c r="U499" i="7"/>
  <c r="R500" i="7"/>
  <c r="S500" i="7"/>
  <c r="T500" i="7"/>
  <c r="U500" i="7"/>
  <c r="R501" i="7"/>
  <c r="S501" i="7"/>
  <c r="T501" i="7"/>
  <c r="U501" i="7"/>
  <c r="R502" i="7"/>
  <c r="S502" i="7"/>
  <c r="T502" i="7"/>
  <c r="U502" i="7"/>
  <c r="R503" i="7"/>
  <c r="S503" i="7"/>
  <c r="T503" i="7"/>
  <c r="U503" i="7"/>
  <c r="R504" i="7"/>
  <c r="S504" i="7"/>
  <c r="T504" i="7"/>
  <c r="U504" i="7"/>
  <c r="R505" i="7"/>
  <c r="S505" i="7"/>
  <c r="T505" i="7"/>
  <c r="U505" i="7"/>
  <c r="R506" i="7"/>
  <c r="S506" i="7"/>
  <c r="T506" i="7"/>
  <c r="U506" i="7"/>
  <c r="R507" i="7"/>
  <c r="S507" i="7"/>
  <c r="T507" i="7"/>
  <c r="U507" i="7"/>
  <c r="R508" i="7"/>
  <c r="S508" i="7"/>
  <c r="T508" i="7"/>
  <c r="U508" i="7"/>
  <c r="R509" i="7"/>
  <c r="S509" i="7"/>
  <c r="T509" i="7"/>
  <c r="U509" i="7"/>
  <c r="R510" i="7"/>
  <c r="S510" i="7"/>
  <c r="T510" i="7"/>
  <c r="U510" i="7"/>
  <c r="R511" i="7"/>
  <c r="S511" i="7"/>
  <c r="T511" i="7"/>
  <c r="U511" i="7"/>
  <c r="R512" i="7"/>
  <c r="S512" i="7"/>
  <c r="T512" i="7"/>
  <c r="U512" i="7"/>
  <c r="R513" i="7"/>
  <c r="S513" i="7"/>
  <c r="T513" i="7"/>
  <c r="U513" i="7"/>
  <c r="R514" i="7"/>
  <c r="S514" i="7"/>
  <c r="T514" i="7"/>
  <c r="U514" i="7"/>
  <c r="R515" i="7"/>
  <c r="S515" i="7"/>
  <c r="T515" i="7"/>
  <c r="U515" i="7"/>
  <c r="R516" i="7"/>
  <c r="S516" i="7"/>
  <c r="T516" i="7"/>
  <c r="U516" i="7"/>
  <c r="R517" i="7"/>
  <c r="S517" i="7"/>
  <c r="T517" i="7"/>
  <c r="U517" i="7"/>
  <c r="R518" i="7"/>
  <c r="S518" i="7"/>
  <c r="T518" i="7"/>
  <c r="U518" i="7"/>
  <c r="R519" i="7"/>
  <c r="S519" i="7"/>
  <c r="T519" i="7"/>
  <c r="U519" i="7"/>
  <c r="R520" i="7"/>
  <c r="S520" i="7"/>
  <c r="T520" i="7"/>
  <c r="U520" i="7"/>
  <c r="R521" i="7"/>
  <c r="S521" i="7"/>
  <c r="T521" i="7"/>
  <c r="U521" i="7"/>
  <c r="R522" i="7"/>
  <c r="S522" i="7"/>
  <c r="T522" i="7"/>
  <c r="U522" i="7"/>
  <c r="R523" i="7"/>
  <c r="S523" i="7"/>
  <c r="T523" i="7"/>
  <c r="U523" i="7"/>
  <c r="R524" i="7"/>
  <c r="S524" i="7"/>
  <c r="T524" i="7"/>
  <c r="U524" i="7"/>
  <c r="R525" i="7"/>
  <c r="S525" i="7"/>
  <c r="T525" i="7"/>
  <c r="U525" i="7"/>
  <c r="R526" i="7"/>
  <c r="S526" i="7"/>
  <c r="T526" i="7"/>
  <c r="U526" i="7"/>
  <c r="R527" i="7"/>
  <c r="S527" i="7"/>
  <c r="T527" i="7"/>
  <c r="U527" i="7"/>
  <c r="R528" i="7"/>
  <c r="S528" i="7"/>
  <c r="T528" i="7"/>
  <c r="U528" i="7"/>
  <c r="R529" i="7"/>
  <c r="S529" i="7"/>
  <c r="T529" i="7"/>
  <c r="U529" i="7"/>
  <c r="R530" i="7"/>
  <c r="S530" i="7"/>
  <c r="T530" i="7"/>
  <c r="U530" i="7"/>
  <c r="R531" i="7"/>
  <c r="S531" i="7"/>
  <c r="T531" i="7"/>
  <c r="U531" i="7"/>
  <c r="R532" i="7"/>
  <c r="S532" i="7"/>
  <c r="T532" i="7"/>
  <c r="U532" i="7"/>
  <c r="R533" i="7"/>
  <c r="S533" i="7"/>
  <c r="T533" i="7"/>
  <c r="U533" i="7"/>
  <c r="R534" i="7"/>
  <c r="S534" i="7"/>
  <c r="T534" i="7"/>
  <c r="U534" i="7"/>
  <c r="R535" i="7"/>
  <c r="S535" i="7"/>
  <c r="T535" i="7"/>
  <c r="U535" i="7"/>
  <c r="R536" i="7"/>
  <c r="S536" i="7"/>
  <c r="T536" i="7"/>
  <c r="U536" i="7"/>
  <c r="R537" i="7"/>
  <c r="S537" i="7"/>
  <c r="T537" i="7"/>
  <c r="U537" i="7"/>
  <c r="R538" i="7"/>
  <c r="S538" i="7"/>
  <c r="T538" i="7"/>
  <c r="U538" i="7"/>
  <c r="R539" i="7"/>
  <c r="S539" i="7"/>
  <c r="T539" i="7"/>
  <c r="U539" i="7"/>
  <c r="R540" i="7"/>
  <c r="S540" i="7"/>
  <c r="T540" i="7"/>
  <c r="U540" i="7"/>
  <c r="R541" i="7"/>
  <c r="S541" i="7"/>
  <c r="T541" i="7"/>
  <c r="U541" i="7"/>
  <c r="R542" i="7"/>
  <c r="S542" i="7"/>
  <c r="T542" i="7"/>
  <c r="U542" i="7"/>
  <c r="R543" i="7"/>
  <c r="S543" i="7"/>
  <c r="T543" i="7"/>
  <c r="U543" i="7"/>
  <c r="R544" i="7"/>
  <c r="S544" i="7"/>
  <c r="T544" i="7"/>
  <c r="U544" i="7"/>
  <c r="R545" i="7"/>
  <c r="S545" i="7"/>
  <c r="T545" i="7"/>
  <c r="U545" i="7"/>
  <c r="R546" i="7"/>
  <c r="S546" i="7"/>
  <c r="T546" i="7"/>
  <c r="U546" i="7"/>
  <c r="R547" i="7"/>
  <c r="S547" i="7"/>
  <c r="T547" i="7"/>
  <c r="U547" i="7"/>
  <c r="R548" i="7"/>
  <c r="S548" i="7"/>
  <c r="T548" i="7"/>
  <c r="U548" i="7"/>
  <c r="R549" i="7"/>
  <c r="S549" i="7"/>
  <c r="T549" i="7"/>
  <c r="U549" i="7"/>
  <c r="R550" i="7"/>
  <c r="S550" i="7"/>
  <c r="T550" i="7"/>
  <c r="U550" i="7"/>
  <c r="R551" i="7"/>
  <c r="S551" i="7"/>
  <c r="T551" i="7"/>
  <c r="U551" i="7"/>
  <c r="R552" i="7"/>
  <c r="S552" i="7"/>
  <c r="T552" i="7"/>
  <c r="U552" i="7"/>
  <c r="R553" i="7"/>
  <c r="S553" i="7"/>
  <c r="T553" i="7"/>
  <c r="U553" i="7"/>
  <c r="R554" i="7"/>
  <c r="S554" i="7"/>
  <c r="T554" i="7"/>
  <c r="U554" i="7"/>
  <c r="R555" i="7"/>
  <c r="S555" i="7"/>
  <c r="T555" i="7"/>
  <c r="U555" i="7"/>
  <c r="R556" i="7"/>
  <c r="S556" i="7"/>
  <c r="T556" i="7"/>
  <c r="U556" i="7"/>
  <c r="R557" i="7"/>
  <c r="S557" i="7"/>
  <c r="T557" i="7"/>
  <c r="U557" i="7"/>
  <c r="R558" i="7"/>
  <c r="S558" i="7"/>
  <c r="T558" i="7"/>
  <c r="U558" i="7"/>
  <c r="R559" i="7"/>
  <c r="S559" i="7"/>
  <c r="T559" i="7"/>
  <c r="U559" i="7"/>
  <c r="R560" i="7"/>
  <c r="S560" i="7"/>
  <c r="T560" i="7"/>
  <c r="U560" i="7"/>
  <c r="R561" i="7"/>
  <c r="S561" i="7"/>
  <c r="T561" i="7"/>
  <c r="U561" i="7"/>
  <c r="R562" i="7"/>
  <c r="S562" i="7"/>
  <c r="T562" i="7"/>
  <c r="U562" i="7"/>
  <c r="R563" i="7"/>
  <c r="S563" i="7"/>
  <c r="T563" i="7"/>
  <c r="U563" i="7"/>
  <c r="R564" i="7"/>
  <c r="S564" i="7"/>
  <c r="T564" i="7"/>
  <c r="U564" i="7"/>
  <c r="R565" i="7"/>
  <c r="S565" i="7"/>
  <c r="T565" i="7"/>
  <c r="U565" i="7"/>
  <c r="R566" i="7"/>
  <c r="S566" i="7"/>
  <c r="T566" i="7"/>
  <c r="U566" i="7"/>
  <c r="R567" i="7"/>
  <c r="S567" i="7"/>
  <c r="T567" i="7"/>
  <c r="U567" i="7"/>
  <c r="R568" i="7"/>
  <c r="S568" i="7"/>
  <c r="T568" i="7"/>
  <c r="U568" i="7"/>
  <c r="R569" i="7"/>
  <c r="S569" i="7"/>
  <c r="T569" i="7"/>
  <c r="U569" i="7"/>
  <c r="R570" i="7"/>
  <c r="S570" i="7"/>
  <c r="T570" i="7"/>
  <c r="U570" i="7"/>
  <c r="R571" i="7"/>
  <c r="S571" i="7"/>
  <c r="T571" i="7"/>
  <c r="U571" i="7"/>
  <c r="R572" i="7"/>
  <c r="S572" i="7"/>
  <c r="T572" i="7"/>
  <c r="U572" i="7"/>
  <c r="R573" i="7"/>
  <c r="S573" i="7"/>
  <c r="T573" i="7"/>
  <c r="U573" i="7"/>
  <c r="R574" i="7"/>
  <c r="S574" i="7"/>
  <c r="T574" i="7"/>
  <c r="U574" i="7"/>
  <c r="R575" i="7"/>
  <c r="S575" i="7"/>
  <c r="T575" i="7"/>
  <c r="U575" i="7"/>
  <c r="R576" i="7"/>
  <c r="S576" i="7"/>
  <c r="T576" i="7"/>
  <c r="U576" i="7"/>
  <c r="R577" i="7"/>
  <c r="S577" i="7"/>
  <c r="T577" i="7"/>
  <c r="U577" i="7"/>
  <c r="R578" i="7"/>
  <c r="S578" i="7"/>
  <c r="T578" i="7"/>
  <c r="U578" i="7"/>
  <c r="R579" i="7"/>
  <c r="S579" i="7"/>
  <c r="T579" i="7"/>
  <c r="U579" i="7"/>
  <c r="R580" i="7"/>
  <c r="S580" i="7"/>
  <c r="T580" i="7"/>
  <c r="U580" i="7"/>
  <c r="R581" i="7"/>
  <c r="S581" i="7"/>
  <c r="T581" i="7"/>
  <c r="U581" i="7"/>
  <c r="R582" i="7"/>
  <c r="S582" i="7"/>
  <c r="T582" i="7"/>
  <c r="U582" i="7"/>
  <c r="R583" i="7"/>
  <c r="S583" i="7"/>
  <c r="T583" i="7"/>
  <c r="U583" i="7"/>
  <c r="R584" i="7"/>
  <c r="S584" i="7"/>
  <c r="T584" i="7"/>
  <c r="U584" i="7"/>
  <c r="R585" i="7"/>
  <c r="S585" i="7"/>
  <c r="T585" i="7"/>
  <c r="U585" i="7"/>
  <c r="R586" i="7"/>
  <c r="S586" i="7"/>
  <c r="T586" i="7"/>
  <c r="U586" i="7"/>
  <c r="R587" i="7"/>
  <c r="S587" i="7"/>
  <c r="T587" i="7"/>
  <c r="U587" i="7"/>
  <c r="R588" i="7"/>
  <c r="S588" i="7"/>
  <c r="T588" i="7"/>
  <c r="U588" i="7"/>
  <c r="R589" i="7"/>
  <c r="S589" i="7"/>
  <c r="T589" i="7"/>
  <c r="U589" i="7"/>
  <c r="R590" i="7"/>
  <c r="S590" i="7"/>
  <c r="T590" i="7"/>
  <c r="U590" i="7"/>
  <c r="R591" i="7"/>
  <c r="S591" i="7"/>
  <c r="T591" i="7"/>
  <c r="U591" i="7"/>
  <c r="R592" i="7"/>
  <c r="S592" i="7"/>
  <c r="T592" i="7"/>
  <c r="U592" i="7"/>
  <c r="R593" i="7"/>
  <c r="S593" i="7"/>
  <c r="T593" i="7"/>
  <c r="U593" i="7"/>
  <c r="R594" i="7"/>
  <c r="S594" i="7"/>
  <c r="T594" i="7"/>
  <c r="U594" i="7"/>
  <c r="R595" i="7"/>
  <c r="S595" i="7"/>
  <c r="T595" i="7"/>
  <c r="U595" i="7"/>
  <c r="R596" i="7"/>
  <c r="S596" i="7"/>
  <c r="T596" i="7"/>
  <c r="U596" i="7"/>
  <c r="R597" i="7"/>
  <c r="S597" i="7"/>
  <c r="T597" i="7"/>
  <c r="U597" i="7"/>
  <c r="R598" i="7"/>
  <c r="S598" i="7"/>
  <c r="T598" i="7"/>
  <c r="U598" i="7"/>
  <c r="R599" i="7"/>
  <c r="S599" i="7"/>
  <c r="T599" i="7"/>
  <c r="U599" i="7"/>
  <c r="R600" i="7"/>
  <c r="S600" i="7"/>
  <c r="T600" i="7"/>
  <c r="U600" i="7"/>
  <c r="R601" i="7"/>
  <c r="S601" i="7"/>
  <c r="T601" i="7"/>
  <c r="U601" i="7"/>
  <c r="R602" i="7"/>
  <c r="S602" i="7"/>
  <c r="T602" i="7"/>
  <c r="U602" i="7"/>
  <c r="R603" i="7"/>
  <c r="S603" i="7"/>
  <c r="T603" i="7"/>
  <c r="U603" i="7"/>
  <c r="R604" i="7"/>
  <c r="S604" i="7"/>
  <c r="T604" i="7"/>
  <c r="U604" i="7"/>
  <c r="R605" i="7"/>
  <c r="S605" i="7"/>
  <c r="T605" i="7"/>
  <c r="U605" i="7"/>
  <c r="R606" i="7"/>
  <c r="S606" i="7"/>
  <c r="T606" i="7"/>
  <c r="U606" i="7"/>
  <c r="R607" i="7"/>
  <c r="S607" i="7"/>
  <c r="T607" i="7"/>
  <c r="U607" i="7"/>
  <c r="R608" i="7"/>
  <c r="S608" i="7"/>
  <c r="T608" i="7"/>
  <c r="U608" i="7"/>
  <c r="R609" i="7"/>
  <c r="S609" i="7"/>
  <c r="T609" i="7"/>
  <c r="U609" i="7"/>
  <c r="R610" i="7"/>
  <c r="S610" i="7"/>
  <c r="T610" i="7"/>
  <c r="U610" i="7"/>
  <c r="R611" i="7"/>
  <c r="S611" i="7"/>
  <c r="T611" i="7"/>
  <c r="U611" i="7"/>
  <c r="R612" i="7"/>
  <c r="S612" i="7"/>
  <c r="T612" i="7"/>
  <c r="U612" i="7"/>
  <c r="R613" i="7"/>
  <c r="S613" i="7"/>
  <c r="T613" i="7"/>
  <c r="U613" i="7"/>
  <c r="R614" i="7"/>
  <c r="S614" i="7"/>
  <c r="T614" i="7"/>
  <c r="U614" i="7"/>
  <c r="R615" i="7"/>
  <c r="S615" i="7"/>
  <c r="T615" i="7"/>
  <c r="U615" i="7"/>
  <c r="R616" i="7"/>
  <c r="S616" i="7"/>
  <c r="T616" i="7"/>
  <c r="U616" i="7"/>
  <c r="R617" i="7"/>
  <c r="S617" i="7"/>
  <c r="T617" i="7"/>
  <c r="U617" i="7"/>
  <c r="R618" i="7"/>
  <c r="S618" i="7"/>
  <c r="T618" i="7"/>
  <c r="U618" i="7"/>
  <c r="R619" i="7"/>
  <c r="S619" i="7"/>
  <c r="T619" i="7"/>
  <c r="U619" i="7"/>
  <c r="R620" i="7"/>
  <c r="S620" i="7"/>
  <c r="T620" i="7"/>
  <c r="U620" i="7"/>
  <c r="R621" i="7"/>
  <c r="S621" i="7"/>
  <c r="T621" i="7"/>
  <c r="U621" i="7"/>
  <c r="R622" i="7"/>
  <c r="S622" i="7"/>
  <c r="T622" i="7"/>
  <c r="U622" i="7"/>
  <c r="R623" i="7"/>
  <c r="S623" i="7"/>
  <c r="T623" i="7"/>
  <c r="U623" i="7"/>
  <c r="R624" i="7"/>
  <c r="S624" i="7"/>
  <c r="T624" i="7"/>
  <c r="U624" i="7"/>
  <c r="R625" i="7"/>
  <c r="S625" i="7"/>
  <c r="T625" i="7"/>
  <c r="U625" i="7"/>
  <c r="R626" i="7"/>
  <c r="S626" i="7"/>
  <c r="T626" i="7"/>
  <c r="U626" i="7"/>
  <c r="R627" i="7"/>
  <c r="S627" i="7"/>
  <c r="T627" i="7"/>
  <c r="U627" i="7"/>
  <c r="R628" i="7"/>
  <c r="S628" i="7"/>
  <c r="T628" i="7"/>
  <c r="U628" i="7"/>
  <c r="R629" i="7"/>
  <c r="S629" i="7"/>
  <c r="T629" i="7"/>
  <c r="U629" i="7"/>
  <c r="R630" i="7"/>
  <c r="S630" i="7"/>
  <c r="T630" i="7"/>
  <c r="U630" i="7"/>
  <c r="R631" i="7"/>
  <c r="S631" i="7"/>
  <c r="T631" i="7"/>
  <c r="U631" i="7"/>
  <c r="R632" i="7"/>
  <c r="S632" i="7"/>
  <c r="T632" i="7"/>
  <c r="U632" i="7"/>
  <c r="R633" i="7"/>
  <c r="S633" i="7"/>
  <c r="T633" i="7"/>
  <c r="U633" i="7"/>
  <c r="R634" i="7"/>
  <c r="S634" i="7"/>
  <c r="T634" i="7"/>
  <c r="U634" i="7"/>
  <c r="R635" i="7"/>
  <c r="S635" i="7"/>
  <c r="T635" i="7"/>
  <c r="U635" i="7"/>
  <c r="R636" i="7"/>
  <c r="S636" i="7"/>
  <c r="T636" i="7"/>
  <c r="U636" i="7"/>
  <c r="R637" i="7"/>
  <c r="S637" i="7"/>
  <c r="T637" i="7"/>
  <c r="U637" i="7"/>
  <c r="R638" i="7"/>
  <c r="S638" i="7"/>
  <c r="T638" i="7"/>
  <c r="U638" i="7"/>
  <c r="R639" i="7"/>
  <c r="S639" i="7"/>
  <c r="T639" i="7"/>
  <c r="U639" i="7"/>
  <c r="R640" i="7"/>
  <c r="S640" i="7"/>
  <c r="T640" i="7"/>
  <c r="U640" i="7"/>
  <c r="R641" i="7"/>
  <c r="S641" i="7"/>
  <c r="T641" i="7"/>
  <c r="U641" i="7"/>
  <c r="R642" i="7"/>
  <c r="S642" i="7"/>
  <c r="T642" i="7"/>
  <c r="U642" i="7"/>
  <c r="R643" i="7"/>
  <c r="S643" i="7"/>
  <c r="T643" i="7"/>
  <c r="U643" i="7"/>
  <c r="R644" i="7"/>
  <c r="S644" i="7"/>
  <c r="T644" i="7"/>
  <c r="U644" i="7"/>
  <c r="R645" i="7"/>
  <c r="S645" i="7"/>
  <c r="T645" i="7"/>
  <c r="U645" i="7"/>
  <c r="R646" i="7"/>
  <c r="S646" i="7"/>
  <c r="T646" i="7"/>
  <c r="U646" i="7"/>
  <c r="R647" i="7"/>
  <c r="S647" i="7"/>
  <c r="T647" i="7"/>
  <c r="U647" i="7"/>
  <c r="R648" i="7"/>
  <c r="S648" i="7"/>
  <c r="T648" i="7"/>
  <c r="U648" i="7"/>
  <c r="R649" i="7"/>
  <c r="S649" i="7"/>
  <c r="T649" i="7"/>
  <c r="U649" i="7"/>
  <c r="R650" i="7"/>
  <c r="S650" i="7"/>
  <c r="T650" i="7"/>
  <c r="U650" i="7"/>
  <c r="R651" i="7"/>
  <c r="S651" i="7"/>
  <c r="T651" i="7"/>
  <c r="U651" i="7"/>
  <c r="R652" i="7"/>
  <c r="S652" i="7"/>
  <c r="T652" i="7"/>
  <c r="U652" i="7"/>
  <c r="R653" i="7"/>
  <c r="S653" i="7"/>
  <c r="T653" i="7"/>
  <c r="U653" i="7"/>
  <c r="R654" i="7"/>
  <c r="S654" i="7"/>
  <c r="T654" i="7"/>
  <c r="U654" i="7"/>
  <c r="R655" i="7"/>
  <c r="S655" i="7"/>
  <c r="T655" i="7"/>
  <c r="U655" i="7"/>
  <c r="R656" i="7"/>
  <c r="S656" i="7"/>
  <c r="T656" i="7"/>
  <c r="U656" i="7"/>
  <c r="R657" i="7"/>
  <c r="S657" i="7"/>
  <c r="T657" i="7"/>
  <c r="U657" i="7"/>
  <c r="R658" i="7"/>
  <c r="S658" i="7"/>
  <c r="T658" i="7"/>
  <c r="U658" i="7"/>
  <c r="R659" i="7"/>
  <c r="S659" i="7"/>
  <c r="T659" i="7"/>
  <c r="U659" i="7"/>
  <c r="R660" i="7"/>
  <c r="S660" i="7"/>
  <c r="T660" i="7"/>
  <c r="U660" i="7"/>
  <c r="R661" i="7"/>
  <c r="S661" i="7"/>
  <c r="T661" i="7"/>
  <c r="U661" i="7"/>
  <c r="R662" i="7"/>
  <c r="S662" i="7"/>
  <c r="T662" i="7"/>
  <c r="U662" i="7"/>
  <c r="R663" i="7"/>
  <c r="S663" i="7"/>
  <c r="T663" i="7"/>
  <c r="U663" i="7"/>
  <c r="R664" i="7"/>
  <c r="S664" i="7"/>
  <c r="T664" i="7"/>
  <c r="U664" i="7"/>
  <c r="R665" i="7"/>
  <c r="S665" i="7"/>
  <c r="T665" i="7"/>
  <c r="U665" i="7"/>
  <c r="R666" i="7"/>
  <c r="S666" i="7"/>
  <c r="T666" i="7"/>
  <c r="U666" i="7"/>
  <c r="R667" i="7"/>
  <c r="S667" i="7"/>
  <c r="T667" i="7"/>
  <c r="U667" i="7"/>
  <c r="R668" i="7"/>
  <c r="S668" i="7"/>
  <c r="T668" i="7"/>
  <c r="U668" i="7"/>
  <c r="R669" i="7"/>
  <c r="S669" i="7"/>
  <c r="T669" i="7"/>
  <c r="U669" i="7"/>
  <c r="R670" i="7"/>
  <c r="S670" i="7"/>
  <c r="T670" i="7"/>
  <c r="U670" i="7"/>
  <c r="R671" i="7"/>
  <c r="S671" i="7"/>
  <c r="T671" i="7"/>
  <c r="U671" i="7"/>
  <c r="R672" i="7"/>
  <c r="S672" i="7"/>
  <c r="T672" i="7"/>
  <c r="U672" i="7"/>
  <c r="R673" i="7"/>
  <c r="S673" i="7"/>
  <c r="T673" i="7"/>
  <c r="U673" i="7"/>
  <c r="R674" i="7"/>
  <c r="S674" i="7"/>
  <c r="T674" i="7"/>
  <c r="U674" i="7"/>
  <c r="R675" i="7"/>
  <c r="S675" i="7"/>
  <c r="T675" i="7"/>
  <c r="U675" i="7"/>
  <c r="R676" i="7"/>
  <c r="S676" i="7"/>
  <c r="T676" i="7"/>
  <c r="U676" i="7"/>
  <c r="R677" i="7"/>
  <c r="S677" i="7"/>
  <c r="T677" i="7"/>
  <c r="U677" i="7"/>
  <c r="R678" i="7"/>
  <c r="S678" i="7"/>
  <c r="T678" i="7"/>
  <c r="U678" i="7"/>
  <c r="R679" i="7"/>
  <c r="S679" i="7"/>
  <c r="T679" i="7"/>
  <c r="U679" i="7"/>
  <c r="R680" i="7"/>
  <c r="S680" i="7"/>
  <c r="T680" i="7"/>
  <c r="U680" i="7"/>
  <c r="R681" i="7"/>
  <c r="S681" i="7"/>
  <c r="T681" i="7"/>
  <c r="U681" i="7"/>
  <c r="R682" i="7"/>
  <c r="S682" i="7"/>
  <c r="T682" i="7"/>
  <c r="U682" i="7"/>
  <c r="R683" i="7"/>
  <c r="S683" i="7"/>
  <c r="T683" i="7"/>
  <c r="U683" i="7"/>
  <c r="R684" i="7"/>
  <c r="S684" i="7"/>
  <c r="T684" i="7"/>
  <c r="U684" i="7"/>
  <c r="R685" i="7"/>
  <c r="S685" i="7"/>
  <c r="T685" i="7"/>
  <c r="U685" i="7"/>
  <c r="R686" i="7"/>
  <c r="S686" i="7"/>
  <c r="T686" i="7"/>
  <c r="U686" i="7"/>
  <c r="R687" i="7"/>
  <c r="S687" i="7"/>
  <c r="T687" i="7"/>
  <c r="U687" i="7"/>
  <c r="R688" i="7"/>
  <c r="S688" i="7"/>
  <c r="T688" i="7"/>
  <c r="U688" i="7"/>
  <c r="R689" i="7"/>
  <c r="S689" i="7"/>
  <c r="T689" i="7"/>
  <c r="U689" i="7"/>
  <c r="R690" i="7"/>
  <c r="S690" i="7"/>
  <c r="T690" i="7"/>
  <c r="U690" i="7"/>
  <c r="R691" i="7"/>
  <c r="S691" i="7"/>
  <c r="T691" i="7"/>
  <c r="U691" i="7"/>
  <c r="R692" i="7"/>
  <c r="S692" i="7"/>
  <c r="T692" i="7"/>
  <c r="U692" i="7"/>
  <c r="R693" i="7"/>
  <c r="S693" i="7"/>
  <c r="T693" i="7"/>
  <c r="U693" i="7"/>
  <c r="R694" i="7"/>
  <c r="S694" i="7"/>
  <c r="T694" i="7"/>
  <c r="U694" i="7"/>
  <c r="R695" i="7"/>
  <c r="S695" i="7"/>
  <c r="T695" i="7"/>
  <c r="U695" i="7"/>
  <c r="R696" i="7"/>
  <c r="S696" i="7"/>
  <c r="T696" i="7"/>
  <c r="U696" i="7"/>
  <c r="R697" i="7"/>
  <c r="S697" i="7"/>
  <c r="T697" i="7"/>
  <c r="U697" i="7"/>
  <c r="R698" i="7"/>
  <c r="S698" i="7"/>
  <c r="T698" i="7"/>
  <c r="U698" i="7"/>
  <c r="R699" i="7"/>
  <c r="S699" i="7"/>
  <c r="T699" i="7"/>
  <c r="U699" i="7"/>
  <c r="R700" i="7"/>
  <c r="S700" i="7"/>
  <c r="T700" i="7"/>
  <c r="U700" i="7"/>
  <c r="R701" i="7"/>
  <c r="S701" i="7"/>
  <c r="T701" i="7"/>
  <c r="U701" i="7"/>
  <c r="R702" i="7"/>
  <c r="S702" i="7"/>
  <c r="T702" i="7"/>
  <c r="U702" i="7"/>
  <c r="R703" i="7"/>
  <c r="S703" i="7"/>
  <c r="T703" i="7"/>
  <c r="U703" i="7"/>
  <c r="R704" i="7"/>
  <c r="S704" i="7"/>
  <c r="T704" i="7"/>
  <c r="U704" i="7"/>
  <c r="R705" i="7"/>
  <c r="S705" i="7"/>
  <c r="T705" i="7"/>
  <c r="U705" i="7"/>
  <c r="R706" i="7"/>
  <c r="S706" i="7"/>
  <c r="T706" i="7"/>
  <c r="U706" i="7"/>
  <c r="R707" i="7"/>
  <c r="S707" i="7"/>
  <c r="T707" i="7"/>
  <c r="U707" i="7"/>
  <c r="R708" i="7"/>
  <c r="S708" i="7"/>
  <c r="T708" i="7"/>
  <c r="U708" i="7"/>
  <c r="R709" i="7"/>
  <c r="S709" i="7"/>
  <c r="T709" i="7"/>
  <c r="U709" i="7"/>
  <c r="R710" i="7"/>
  <c r="S710" i="7"/>
  <c r="T710" i="7"/>
  <c r="U710" i="7"/>
  <c r="R711" i="7"/>
  <c r="S711" i="7"/>
  <c r="T711" i="7"/>
  <c r="U711" i="7"/>
  <c r="R712" i="7"/>
  <c r="S712" i="7"/>
  <c r="T712" i="7"/>
  <c r="U712" i="7"/>
  <c r="R713" i="7"/>
  <c r="S713" i="7"/>
  <c r="T713" i="7"/>
  <c r="U713" i="7"/>
  <c r="R714" i="7"/>
  <c r="S714" i="7"/>
  <c r="T714" i="7"/>
  <c r="U714" i="7"/>
  <c r="R715" i="7"/>
  <c r="S715" i="7"/>
  <c r="T715" i="7"/>
  <c r="U715" i="7"/>
  <c r="R716" i="7"/>
  <c r="S716" i="7"/>
  <c r="T716" i="7"/>
  <c r="U716" i="7"/>
  <c r="R717" i="7"/>
  <c r="S717" i="7"/>
  <c r="T717" i="7"/>
  <c r="U717" i="7"/>
  <c r="R718" i="7"/>
  <c r="S718" i="7"/>
  <c r="T718" i="7"/>
  <c r="U718" i="7"/>
  <c r="R719" i="7"/>
  <c r="S719" i="7"/>
  <c r="T719" i="7"/>
  <c r="U719" i="7"/>
  <c r="R720" i="7"/>
  <c r="S720" i="7"/>
  <c r="T720" i="7"/>
  <c r="U720" i="7"/>
  <c r="R721" i="7"/>
  <c r="S721" i="7"/>
  <c r="T721" i="7"/>
  <c r="U721" i="7"/>
  <c r="R722" i="7"/>
  <c r="S722" i="7"/>
  <c r="T722" i="7"/>
  <c r="U722" i="7"/>
  <c r="R723" i="7"/>
  <c r="S723" i="7"/>
  <c r="T723" i="7"/>
  <c r="U723" i="7"/>
  <c r="R724" i="7"/>
  <c r="S724" i="7"/>
  <c r="T724" i="7"/>
  <c r="U724" i="7"/>
  <c r="R725" i="7"/>
  <c r="S725" i="7"/>
  <c r="T725" i="7"/>
  <c r="U725" i="7"/>
  <c r="R726" i="7"/>
  <c r="S726" i="7"/>
  <c r="T726" i="7"/>
  <c r="U726" i="7"/>
  <c r="R727" i="7"/>
  <c r="S727" i="7"/>
  <c r="T727" i="7"/>
  <c r="U727" i="7"/>
  <c r="R728" i="7"/>
  <c r="S728" i="7"/>
  <c r="T728" i="7"/>
  <c r="U728" i="7"/>
  <c r="R729" i="7"/>
  <c r="S729" i="7"/>
  <c r="T729" i="7"/>
  <c r="U729" i="7"/>
  <c r="R730" i="7"/>
  <c r="S730" i="7"/>
  <c r="T730" i="7"/>
  <c r="U730" i="7"/>
  <c r="R731" i="7"/>
  <c r="S731" i="7"/>
  <c r="T731" i="7"/>
  <c r="U731" i="7"/>
  <c r="R732" i="7"/>
  <c r="S732" i="7"/>
  <c r="T732" i="7"/>
  <c r="U732" i="7"/>
  <c r="R733" i="7"/>
  <c r="S733" i="7"/>
  <c r="T733" i="7"/>
  <c r="U733" i="7"/>
  <c r="R734" i="7"/>
  <c r="S734" i="7"/>
  <c r="T734" i="7"/>
  <c r="U734" i="7"/>
  <c r="R735" i="7"/>
  <c r="S735" i="7"/>
  <c r="T735" i="7"/>
  <c r="U735" i="7"/>
  <c r="R736" i="7"/>
  <c r="S736" i="7"/>
  <c r="T736" i="7"/>
  <c r="U736" i="7"/>
  <c r="R737" i="7"/>
  <c r="S737" i="7"/>
  <c r="T737" i="7"/>
  <c r="U737" i="7"/>
  <c r="R738" i="7"/>
  <c r="S738" i="7"/>
  <c r="T738" i="7"/>
  <c r="U738" i="7"/>
  <c r="R739" i="7"/>
  <c r="S739" i="7"/>
  <c r="T739" i="7"/>
  <c r="U739" i="7"/>
  <c r="R740" i="7"/>
  <c r="S740" i="7"/>
  <c r="T740" i="7"/>
  <c r="U740" i="7"/>
  <c r="R741" i="7"/>
  <c r="S741" i="7"/>
  <c r="T741" i="7"/>
  <c r="U741" i="7"/>
  <c r="R742" i="7"/>
  <c r="S742" i="7"/>
  <c r="T742" i="7"/>
  <c r="U742" i="7"/>
  <c r="R743" i="7"/>
  <c r="S743" i="7"/>
  <c r="T743" i="7"/>
  <c r="U743" i="7"/>
  <c r="R744" i="7"/>
  <c r="S744" i="7"/>
  <c r="T744" i="7"/>
  <c r="U744" i="7"/>
  <c r="R745" i="7"/>
  <c r="S745" i="7"/>
  <c r="T745" i="7"/>
  <c r="U745" i="7"/>
  <c r="R746" i="7"/>
  <c r="S746" i="7"/>
  <c r="T746" i="7"/>
  <c r="U746" i="7"/>
  <c r="R747" i="7"/>
  <c r="S747" i="7"/>
  <c r="T747" i="7"/>
  <c r="U747" i="7"/>
  <c r="R748" i="7"/>
  <c r="S748" i="7"/>
  <c r="T748" i="7"/>
  <c r="U748" i="7"/>
  <c r="R749" i="7"/>
  <c r="S749" i="7"/>
  <c r="T749" i="7"/>
  <c r="U749" i="7"/>
  <c r="R750" i="7"/>
  <c r="S750" i="7"/>
  <c r="T750" i="7"/>
  <c r="U750" i="7"/>
  <c r="R751" i="7"/>
  <c r="S751" i="7"/>
  <c r="T751" i="7"/>
  <c r="U751" i="7"/>
  <c r="R752" i="7"/>
  <c r="S752" i="7"/>
  <c r="T752" i="7"/>
  <c r="U752" i="7"/>
  <c r="R753" i="7"/>
  <c r="S753" i="7"/>
  <c r="T753" i="7"/>
  <c r="U753" i="7"/>
  <c r="R754" i="7"/>
  <c r="S754" i="7"/>
  <c r="T754" i="7"/>
  <c r="U754" i="7"/>
  <c r="R755" i="7"/>
  <c r="S755" i="7"/>
  <c r="T755" i="7"/>
  <c r="U755" i="7"/>
  <c r="R756" i="7"/>
  <c r="S756" i="7"/>
  <c r="T756" i="7"/>
  <c r="U756" i="7"/>
  <c r="R757" i="7"/>
  <c r="S757" i="7"/>
  <c r="T757" i="7"/>
  <c r="U757" i="7"/>
  <c r="R758" i="7"/>
  <c r="S758" i="7"/>
  <c r="T758" i="7"/>
  <c r="U758" i="7"/>
  <c r="R759" i="7"/>
  <c r="S759" i="7"/>
  <c r="T759" i="7"/>
  <c r="U759" i="7"/>
  <c r="R760" i="7"/>
  <c r="S760" i="7"/>
  <c r="T760" i="7"/>
  <c r="U760" i="7"/>
  <c r="R761" i="7"/>
  <c r="S761" i="7"/>
  <c r="T761" i="7"/>
  <c r="U761" i="7"/>
  <c r="R762" i="7"/>
  <c r="S762" i="7"/>
  <c r="T762" i="7"/>
  <c r="U762" i="7"/>
  <c r="R763" i="7"/>
  <c r="S763" i="7"/>
  <c r="T763" i="7"/>
  <c r="U763" i="7"/>
  <c r="R764" i="7"/>
  <c r="S764" i="7"/>
  <c r="T764" i="7"/>
  <c r="U764" i="7"/>
  <c r="R765" i="7"/>
  <c r="S765" i="7"/>
  <c r="T765" i="7"/>
  <c r="U765" i="7"/>
  <c r="R766" i="7"/>
  <c r="S766" i="7"/>
  <c r="T766" i="7"/>
  <c r="U766" i="7"/>
  <c r="R767" i="7"/>
  <c r="S767" i="7"/>
  <c r="T767" i="7"/>
  <c r="U767" i="7"/>
  <c r="R768" i="7"/>
  <c r="S768" i="7"/>
  <c r="T768" i="7"/>
  <c r="U768" i="7"/>
  <c r="R769" i="7"/>
  <c r="S769" i="7"/>
  <c r="T769" i="7"/>
  <c r="U769" i="7"/>
  <c r="R770" i="7"/>
  <c r="S770" i="7"/>
  <c r="T770" i="7"/>
  <c r="U770" i="7"/>
  <c r="R771" i="7"/>
  <c r="S771" i="7"/>
  <c r="T771" i="7"/>
  <c r="U771" i="7"/>
  <c r="R772" i="7"/>
  <c r="S772" i="7"/>
  <c r="T772" i="7"/>
  <c r="U772" i="7"/>
  <c r="R773" i="7"/>
  <c r="S773" i="7"/>
  <c r="T773" i="7"/>
  <c r="U773" i="7"/>
  <c r="R774" i="7"/>
  <c r="S774" i="7"/>
  <c r="T774" i="7"/>
  <c r="U774" i="7"/>
  <c r="R775" i="7"/>
  <c r="S775" i="7"/>
  <c r="T775" i="7"/>
  <c r="U775" i="7"/>
  <c r="R776" i="7"/>
  <c r="S776" i="7"/>
  <c r="T776" i="7"/>
  <c r="U776" i="7"/>
  <c r="R777" i="7"/>
  <c r="S777" i="7"/>
  <c r="T777" i="7"/>
  <c r="U777" i="7"/>
  <c r="R778" i="7"/>
  <c r="S778" i="7"/>
  <c r="T778" i="7"/>
  <c r="U778" i="7"/>
  <c r="R779" i="7"/>
  <c r="S779" i="7"/>
  <c r="T779" i="7"/>
  <c r="U779" i="7"/>
  <c r="R780" i="7"/>
  <c r="S780" i="7"/>
  <c r="T780" i="7"/>
  <c r="U780" i="7"/>
  <c r="R781" i="7"/>
  <c r="S781" i="7"/>
  <c r="T781" i="7"/>
  <c r="U781" i="7"/>
  <c r="R782" i="7"/>
  <c r="S782" i="7"/>
  <c r="T782" i="7"/>
  <c r="U782" i="7"/>
  <c r="R783" i="7"/>
  <c r="S783" i="7"/>
  <c r="T783" i="7"/>
  <c r="U783" i="7"/>
  <c r="R784" i="7"/>
  <c r="S784" i="7"/>
  <c r="T784" i="7"/>
  <c r="U784" i="7"/>
  <c r="R785" i="7"/>
  <c r="S785" i="7"/>
  <c r="T785" i="7"/>
  <c r="U785" i="7"/>
  <c r="R786" i="7"/>
  <c r="S786" i="7"/>
  <c r="T786" i="7"/>
  <c r="U786" i="7"/>
  <c r="R787" i="7"/>
  <c r="S787" i="7"/>
  <c r="T787" i="7"/>
  <c r="U787" i="7"/>
  <c r="R788" i="7"/>
  <c r="S788" i="7"/>
  <c r="T788" i="7"/>
  <c r="U788" i="7"/>
  <c r="R789" i="7"/>
  <c r="S789" i="7"/>
  <c r="T789" i="7"/>
  <c r="U789" i="7"/>
  <c r="R790" i="7"/>
  <c r="S790" i="7"/>
  <c r="T790" i="7"/>
  <c r="U790" i="7"/>
  <c r="R791" i="7"/>
  <c r="S791" i="7"/>
  <c r="T791" i="7"/>
  <c r="U791" i="7"/>
  <c r="R792" i="7"/>
  <c r="S792" i="7"/>
  <c r="T792" i="7"/>
  <c r="U792" i="7"/>
  <c r="R793" i="7"/>
  <c r="S793" i="7"/>
  <c r="T793" i="7"/>
  <c r="U793" i="7"/>
  <c r="R794" i="7"/>
  <c r="S794" i="7"/>
  <c r="T794" i="7"/>
  <c r="U794" i="7"/>
  <c r="R795" i="7"/>
  <c r="S795" i="7"/>
  <c r="T795" i="7"/>
  <c r="U795" i="7"/>
  <c r="R796" i="7"/>
  <c r="S796" i="7"/>
  <c r="T796" i="7"/>
  <c r="U796" i="7"/>
  <c r="R797" i="7"/>
  <c r="S797" i="7"/>
  <c r="T797" i="7"/>
  <c r="U797" i="7"/>
  <c r="R798" i="7"/>
  <c r="S798" i="7"/>
  <c r="T798" i="7"/>
  <c r="U798" i="7"/>
  <c r="R799" i="7"/>
  <c r="S799" i="7"/>
  <c r="T799" i="7"/>
  <c r="U799" i="7"/>
  <c r="R800" i="7"/>
  <c r="S800" i="7"/>
  <c r="T800" i="7"/>
  <c r="U800" i="7"/>
  <c r="R801" i="7"/>
  <c r="S801" i="7"/>
  <c r="T801" i="7"/>
  <c r="U801" i="7"/>
  <c r="R802" i="7"/>
  <c r="S802" i="7"/>
  <c r="T802" i="7"/>
  <c r="U802" i="7"/>
  <c r="R803" i="7"/>
  <c r="S803" i="7"/>
  <c r="T803" i="7"/>
  <c r="U803" i="7"/>
  <c r="R804" i="7"/>
  <c r="S804" i="7"/>
  <c r="T804" i="7"/>
  <c r="U804" i="7"/>
  <c r="R805" i="7"/>
  <c r="S805" i="7"/>
  <c r="T805" i="7"/>
  <c r="U805" i="7"/>
  <c r="R806" i="7"/>
  <c r="S806" i="7"/>
  <c r="T806" i="7"/>
  <c r="U806" i="7"/>
  <c r="R807" i="7"/>
  <c r="S807" i="7"/>
  <c r="T807" i="7"/>
  <c r="U807" i="7"/>
  <c r="R808" i="7"/>
  <c r="S808" i="7"/>
  <c r="T808" i="7"/>
  <c r="U808" i="7"/>
  <c r="R809" i="7"/>
  <c r="S809" i="7"/>
  <c r="T809" i="7"/>
  <c r="U809" i="7"/>
  <c r="R810" i="7"/>
  <c r="S810" i="7"/>
  <c r="T810" i="7"/>
  <c r="U810" i="7"/>
  <c r="R811" i="7"/>
  <c r="S811" i="7"/>
  <c r="T811" i="7"/>
  <c r="U811" i="7"/>
  <c r="R812" i="7"/>
  <c r="S812" i="7"/>
  <c r="T812" i="7"/>
  <c r="U812" i="7"/>
  <c r="R813" i="7"/>
  <c r="S813" i="7"/>
  <c r="T813" i="7"/>
  <c r="U813" i="7"/>
  <c r="R814" i="7"/>
  <c r="S814" i="7"/>
  <c r="T814" i="7"/>
  <c r="U814" i="7"/>
  <c r="R815" i="7"/>
  <c r="S815" i="7"/>
  <c r="T815" i="7"/>
  <c r="U815" i="7"/>
  <c r="R816" i="7"/>
  <c r="S816" i="7"/>
  <c r="T816" i="7"/>
  <c r="U816" i="7"/>
  <c r="R817" i="7"/>
  <c r="S817" i="7"/>
  <c r="T817" i="7"/>
  <c r="U817" i="7"/>
  <c r="R818" i="7"/>
  <c r="S818" i="7"/>
  <c r="T818" i="7"/>
  <c r="U818" i="7"/>
  <c r="R819" i="7"/>
  <c r="S819" i="7"/>
  <c r="T819" i="7"/>
  <c r="U819" i="7"/>
  <c r="R820" i="7"/>
  <c r="S820" i="7"/>
  <c r="T820" i="7"/>
  <c r="U820" i="7"/>
  <c r="R821" i="7"/>
  <c r="S821" i="7"/>
  <c r="T821" i="7"/>
  <c r="U821" i="7"/>
  <c r="R822" i="7"/>
  <c r="S822" i="7"/>
  <c r="T822" i="7"/>
  <c r="U822" i="7"/>
  <c r="R823" i="7"/>
  <c r="S823" i="7"/>
  <c r="T823" i="7"/>
  <c r="U823" i="7"/>
  <c r="R824" i="7"/>
  <c r="S824" i="7"/>
  <c r="T824" i="7"/>
  <c r="U824" i="7"/>
  <c r="R825" i="7"/>
  <c r="S825" i="7"/>
  <c r="T825" i="7"/>
  <c r="U825" i="7"/>
  <c r="R826" i="7"/>
  <c r="S826" i="7"/>
  <c r="T826" i="7"/>
  <c r="U826" i="7"/>
  <c r="R827" i="7"/>
  <c r="S827" i="7"/>
  <c r="T827" i="7"/>
  <c r="U827" i="7"/>
  <c r="R828" i="7"/>
  <c r="S828" i="7"/>
  <c r="T828" i="7"/>
  <c r="U828" i="7"/>
  <c r="R829" i="7"/>
  <c r="S829" i="7"/>
  <c r="T829" i="7"/>
  <c r="U829" i="7"/>
  <c r="R830" i="7"/>
  <c r="S830" i="7"/>
  <c r="T830" i="7"/>
  <c r="U830" i="7"/>
  <c r="R831" i="7"/>
  <c r="S831" i="7"/>
  <c r="T831" i="7"/>
  <c r="U831" i="7"/>
  <c r="R832" i="7"/>
  <c r="S832" i="7"/>
  <c r="T832" i="7"/>
  <c r="U832" i="7"/>
  <c r="R833" i="7"/>
  <c r="S833" i="7"/>
  <c r="T833" i="7"/>
  <c r="U833" i="7"/>
  <c r="R834" i="7"/>
  <c r="S834" i="7"/>
  <c r="T834" i="7"/>
  <c r="U834" i="7"/>
  <c r="R835" i="7"/>
  <c r="S835" i="7"/>
  <c r="T835" i="7"/>
  <c r="U835" i="7"/>
  <c r="R836" i="7"/>
  <c r="S836" i="7"/>
  <c r="T836" i="7"/>
  <c r="U836" i="7"/>
  <c r="R837" i="7"/>
  <c r="S837" i="7"/>
  <c r="T837" i="7"/>
  <c r="U837" i="7"/>
  <c r="R838" i="7"/>
  <c r="S838" i="7"/>
  <c r="T838" i="7"/>
  <c r="U838" i="7"/>
  <c r="R839" i="7"/>
  <c r="S839" i="7"/>
  <c r="T839" i="7"/>
  <c r="U839" i="7"/>
  <c r="R840" i="7"/>
  <c r="S840" i="7"/>
  <c r="T840" i="7"/>
  <c r="U840" i="7"/>
  <c r="R841" i="7"/>
  <c r="S841" i="7"/>
  <c r="T841" i="7"/>
  <c r="U841" i="7"/>
  <c r="R842" i="7"/>
  <c r="S842" i="7"/>
  <c r="T842" i="7"/>
  <c r="U842" i="7"/>
  <c r="R843" i="7"/>
  <c r="S843" i="7"/>
  <c r="T843" i="7"/>
  <c r="U843" i="7"/>
  <c r="R844" i="7"/>
  <c r="S844" i="7"/>
  <c r="T844" i="7"/>
  <c r="U844" i="7"/>
  <c r="R845" i="7"/>
  <c r="S845" i="7"/>
  <c r="T845" i="7"/>
  <c r="U845" i="7"/>
  <c r="R846" i="7"/>
  <c r="S846" i="7"/>
  <c r="T846" i="7"/>
  <c r="U846" i="7"/>
  <c r="R847" i="7"/>
  <c r="S847" i="7"/>
  <c r="T847" i="7"/>
  <c r="U847" i="7"/>
  <c r="R848" i="7"/>
  <c r="S848" i="7"/>
  <c r="T848" i="7"/>
  <c r="U848" i="7"/>
  <c r="R849" i="7"/>
  <c r="S849" i="7"/>
  <c r="T849" i="7"/>
  <c r="U849" i="7"/>
  <c r="R850" i="7"/>
  <c r="S850" i="7"/>
  <c r="T850" i="7"/>
  <c r="U850" i="7"/>
  <c r="R851" i="7"/>
  <c r="S851" i="7"/>
  <c r="T851" i="7"/>
  <c r="U851" i="7"/>
  <c r="R852" i="7"/>
  <c r="S852" i="7"/>
  <c r="T852" i="7"/>
  <c r="U852" i="7"/>
  <c r="R853" i="7"/>
  <c r="S853" i="7"/>
  <c r="T853" i="7"/>
  <c r="U853" i="7"/>
  <c r="R854" i="7"/>
  <c r="S854" i="7"/>
  <c r="T854" i="7"/>
  <c r="U854" i="7"/>
  <c r="R855" i="7"/>
  <c r="S855" i="7"/>
  <c r="T855" i="7"/>
  <c r="U855" i="7"/>
  <c r="R856" i="7"/>
  <c r="S856" i="7"/>
  <c r="T856" i="7"/>
  <c r="U856" i="7"/>
  <c r="R857" i="7"/>
  <c r="S857" i="7"/>
  <c r="T857" i="7"/>
  <c r="U857" i="7"/>
  <c r="R858" i="7"/>
  <c r="S858" i="7"/>
  <c r="T858" i="7"/>
  <c r="U858" i="7"/>
  <c r="R859" i="7"/>
  <c r="S859" i="7"/>
  <c r="T859" i="7"/>
  <c r="U859" i="7"/>
  <c r="R860" i="7"/>
  <c r="S860" i="7"/>
  <c r="T860" i="7"/>
  <c r="U860" i="7"/>
  <c r="R861" i="7"/>
  <c r="S861" i="7"/>
  <c r="T861" i="7"/>
  <c r="U861" i="7"/>
  <c r="R862" i="7"/>
  <c r="S862" i="7"/>
  <c r="T862" i="7"/>
  <c r="U862" i="7"/>
  <c r="R863" i="7"/>
  <c r="S863" i="7"/>
  <c r="T863" i="7"/>
  <c r="U863" i="7"/>
  <c r="R864" i="7"/>
  <c r="S864" i="7"/>
  <c r="T864" i="7"/>
  <c r="U864" i="7"/>
  <c r="R865" i="7"/>
  <c r="S865" i="7"/>
  <c r="T865" i="7"/>
  <c r="U865" i="7"/>
  <c r="R866" i="7"/>
  <c r="S866" i="7"/>
  <c r="T866" i="7"/>
  <c r="U866" i="7"/>
  <c r="R867" i="7"/>
  <c r="S867" i="7"/>
  <c r="T867" i="7"/>
  <c r="U867" i="7"/>
  <c r="R868" i="7"/>
  <c r="S868" i="7"/>
  <c r="T868" i="7"/>
  <c r="U868" i="7"/>
  <c r="R869" i="7"/>
  <c r="S869" i="7"/>
  <c r="T869" i="7"/>
  <c r="U869" i="7"/>
  <c r="R870" i="7"/>
  <c r="S870" i="7"/>
  <c r="T870" i="7"/>
  <c r="U870" i="7"/>
  <c r="R871" i="7"/>
  <c r="S871" i="7"/>
  <c r="T871" i="7"/>
  <c r="U871" i="7"/>
  <c r="R872" i="7"/>
  <c r="S872" i="7"/>
  <c r="T872" i="7"/>
  <c r="U872" i="7"/>
  <c r="R873" i="7"/>
  <c r="S873" i="7"/>
  <c r="T873" i="7"/>
  <c r="U873" i="7"/>
  <c r="R874" i="7"/>
  <c r="S874" i="7"/>
  <c r="T874" i="7"/>
  <c r="U874" i="7"/>
  <c r="R875" i="7"/>
  <c r="S875" i="7"/>
  <c r="T875" i="7"/>
  <c r="U875" i="7"/>
  <c r="R876" i="7"/>
  <c r="S876" i="7"/>
  <c r="T876" i="7"/>
  <c r="U876" i="7"/>
  <c r="R877" i="7"/>
  <c r="S877" i="7"/>
  <c r="T877" i="7"/>
  <c r="U877" i="7"/>
  <c r="R878" i="7"/>
  <c r="S878" i="7"/>
  <c r="T878" i="7"/>
  <c r="U878" i="7"/>
  <c r="R879" i="7"/>
  <c r="S879" i="7"/>
  <c r="T879" i="7"/>
  <c r="U879" i="7"/>
  <c r="R880" i="7"/>
  <c r="S880" i="7"/>
  <c r="T880" i="7"/>
  <c r="U880" i="7"/>
  <c r="R881" i="7"/>
  <c r="S881" i="7"/>
  <c r="T881" i="7"/>
  <c r="U881" i="7"/>
  <c r="R882" i="7"/>
  <c r="S882" i="7"/>
  <c r="T882" i="7"/>
  <c r="U882" i="7"/>
  <c r="R883" i="7"/>
  <c r="S883" i="7"/>
  <c r="T883" i="7"/>
  <c r="U883" i="7"/>
  <c r="R884" i="7"/>
  <c r="S884" i="7"/>
  <c r="T884" i="7"/>
  <c r="U884" i="7"/>
  <c r="R885" i="7"/>
  <c r="S885" i="7"/>
  <c r="T885" i="7"/>
  <c r="U885" i="7"/>
  <c r="R886" i="7"/>
  <c r="S886" i="7"/>
  <c r="T886" i="7"/>
  <c r="U886" i="7"/>
  <c r="R887" i="7"/>
  <c r="S887" i="7"/>
  <c r="T887" i="7"/>
  <c r="U887" i="7"/>
  <c r="R888" i="7"/>
  <c r="S888" i="7"/>
  <c r="T888" i="7"/>
  <c r="U888" i="7"/>
  <c r="R889" i="7"/>
  <c r="S889" i="7"/>
  <c r="T889" i="7"/>
  <c r="U889" i="7"/>
  <c r="R890" i="7"/>
  <c r="S890" i="7"/>
  <c r="T890" i="7"/>
  <c r="U890" i="7"/>
  <c r="R891" i="7"/>
  <c r="S891" i="7"/>
  <c r="T891" i="7"/>
  <c r="U891" i="7"/>
  <c r="R892" i="7"/>
  <c r="S892" i="7"/>
  <c r="T892" i="7"/>
  <c r="U892" i="7"/>
  <c r="R893" i="7"/>
  <c r="S893" i="7"/>
  <c r="T893" i="7"/>
  <c r="U893" i="7"/>
  <c r="R894" i="7"/>
  <c r="S894" i="7"/>
  <c r="T894" i="7"/>
  <c r="U894" i="7"/>
  <c r="R895" i="7"/>
  <c r="S895" i="7"/>
  <c r="T895" i="7"/>
  <c r="U895" i="7"/>
  <c r="R896" i="7"/>
  <c r="S896" i="7"/>
  <c r="T896" i="7"/>
  <c r="U896" i="7"/>
  <c r="R897" i="7"/>
  <c r="S897" i="7"/>
  <c r="T897" i="7"/>
  <c r="U897" i="7"/>
  <c r="R898" i="7"/>
  <c r="S898" i="7"/>
  <c r="T898" i="7"/>
  <c r="U898" i="7"/>
  <c r="R899" i="7"/>
  <c r="S899" i="7"/>
  <c r="T899" i="7"/>
  <c r="U899" i="7"/>
  <c r="R900" i="7"/>
  <c r="S900" i="7"/>
  <c r="T900" i="7"/>
  <c r="U900" i="7"/>
  <c r="R901" i="7"/>
  <c r="S901" i="7"/>
  <c r="T901" i="7"/>
  <c r="U901" i="7"/>
  <c r="R902" i="7"/>
  <c r="S902" i="7"/>
  <c r="T902" i="7"/>
  <c r="U902" i="7"/>
  <c r="R903" i="7"/>
  <c r="S903" i="7"/>
  <c r="T903" i="7"/>
  <c r="U903" i="7"/>
  <c r="R904" i="7"/>
  <c r="S904" i="7"/>
  <c r="T904" i="7"/>
  <c r="U904" i="7"/>
  <c r="R905" i="7"/>
  <c r="S905" i="7"/>
  <c r="T905" i="7"/>
  <c r="U905" i="7"/>
  <c r="R906" i="7"/>
  <c r="S906" i="7"/>
  <c r="T906" i="7"/>
  <c r="U906" i="7"/>
  <c r="R907" i="7"/>
  <c r="S907" i="7"/>
  <c r="T907" i="7"/>
  <c r="U907" i="7"/>
  <c r="R908" i="7"/>
  <c r="S908" i="7"/>
  <c r="T908" i="7"/>
  <c r="U908" i="7"/>
  <c r="R909" i="7"/>
  <c r="S909" i="7"/>
  <c r="T909" i="7"/>
  <c r="U909" i="7"/>
  <c r="R910" i="7"/>
  <c r="S910" i="7"/>
  <c r="T910" i="7"/>
  <c r="U910" i="7"/>
  <c r="R911" i="7"/>
  <c r="S911" i="7"/>
  <c r="T911" i="7"/>
  <c r="U911" i="7"/>
  <c r="R912" i="7"/>
  <c r="S912" i="7"/>
  <c r="T912" i="7"/>
  <c r="U912" i="7"/>
  <c r="R913" i="7"/>
  <c r="S913" i="7"/>
  <c r="T913" i="7"/>
  <c r="U913" i="7"/>
  <c r="R914" i="7"/>
  <c r="S914" i="7"/>
  <c r="T914" i="7"/>
  <c r="U914" i="7"/>
  <c r="R915" i="7"/>
  <c r="S915" i="7"/>
  <c r="T915" i="7"/>
  <c r="U915" i="7"/>
  <c r="R916" i="7"/>
  <c r="S916" i="7"/>
  <c r="T916" i="7"/>
  <c r="U916" i="7"/>
  <c r="R917" i="7"/>
  <c r="S917" i="7"/>
  <c r="T917" i="7"/>
  <c r="U917" i="7"/>
  <c r="R918" i="7"/>
  <c r="S918" i="7"/>
  <c r="T918" i="7"/>
  <c r="U918" i="7"/>
  <c r="R919" i="7"/>
  <c r="S919" i="7"/>
  <c r="T919" i="7"/>
  <c r="U919" i="7"/>
  <c r="R920" i="7"/>
  <c r="S920" i="7"/>
  <c r="T920" i="7"/>
  <c r="U920" i="7"/>
  <c r="R921" i="7"/>
  <c r="S921" i="7"/>
  <c r="T921" i="7"/>
  <c r="U921" i="7"/>
  <c r="R922" i="7"/>
  <c r="S922" i="7"/>
  <c r="T922" i="7"/>
  <c r="U922" i="7"/>
  <c r="R923" i="7"/>
  <c r="S923" i="7"/>
  <c r="T923" i="7"/>
  <c r="U923" i="7"/>
  <c r="R924" i="7"/>
  <c r="S924" i="7"/>
  <c r="T924" i="7"/>
  <c r="U924" i="7"/>
  <c r="R925" i="7"/>
  <c r="S925" i="7"/>
  <c r="T925" i="7"/>
  <c r="U925" i="7"/>
  <c r="R926" i="7"/>
  <c r="S926" i="7"/>
  <c r="T926" i="7"/>
  <c r="U926" i="7"/>
  <c r="R927" i="7"/>
  <c r="S927" i="7"/>
  <c r="T927" i="7"/>
  <c r="U927" i="7"/>
  <c r="R928" i="7"/>
  <c r="S928" i="7"/>
  <c r="T928" i="7"/>
  <c r="U928" i="7"/>
  <c r="R929" i="7"/>
  <c r="S929" i="7"/>
  <c r="T929" i="7"/>
  <c r="U929" i="7"/>
  <c r="R930" i="7"/>
  <c r="S930" i="7"/>
  <c r="T930" i="7"/>
  <c r="U930" i="7"/>
  <c r="R931" i="7"/>
  <c r="S931" i="7"/>
  <c r="T931" i="7"/>
  <c r="U931" i="7"/>
  <c r="R932" i="7"/>
  <c r="S932" i="7"/>
  <c r="T932" i="7"/>
  <c r="U932" i="7"/>
  <c r="R933" i="7"/>
  <c r="S933" i="7"/>
  <c r="T933" i="7"/>
  <c r="U933" i="7"/>
  <c r="R934" i="7"/>
  <c r="S934" i="7"/>
  <c r="T934" i="7"/>
  <c r="U934" i="7"/>
  <c r="R935" i="7"/>
  <c r="S935" i="7"/>
  <c r="T935" i="7"/>
  <c r="U935" i="7"/>
  <c r="R936" i="7"/>
  <c r="S936" i="7"/>
  <c r="T936" i="7"/>
  <c r="U936" i="7"/>
  <c r="R937" i="7"/>
  <c r="S937" i="7"/>
  <c r="T937" i="7"/>
  <c r="U937" i="7"/>
  <c r="R938" i="7"/>
  <c r="S938" i="7"/>
  <c r="T938" i="7"/>
  <c r="U938" i="7"/>
  <c r="R939" i="7"/>
  <c r="S939" i="7"/>
  <c r="T939" i="7"/>
  <c r="U939" i="7"/>
  <c r="R940" i="7"/>
  <c r="S940" i="7"/>
  <c r="T940" i="7"/>
  <c r="U940" i="7"/>
  <c r="R941" i="7"/>
  <c r="S941" i="7"/>
  <c r="T941" i="7"/>
  <c r="U941" i="7"/>
  <c r="R942" i="7"/>
  <c r="S942" i="7"/>
  <c r="T942" i="7"/>
  <c r="U942" i="7"/>
  <c r="R943" i="7"/>
  <c r="S943" i="7"/>
  <c r="T943" i="7"/>
  <c r="U943" i="7"/>
  <c r="R944" i="7"/>
  <c r="S944" i="7"/>
  <c r="T944" i="7"/>
  <c r="U944" i="7"/>
  <c r="R945" i="7"/>
  <c r="S945" i="7"/>
  <c r="T945" i="7"/>
  <c r="U945" i="7"/>
  <c r="R946" i="7"/>
  <c r="S946" i="7"/>
  <c r="T946" i="7"/>
  <c r="U946" i="7"/>
  <c r="R947" i="7"/>
  <c r="S947" i="7"/>
  <c r="T947" i="7"/>
  <c r="U947" i="7"/>
  <c r="R948" i="7"/>
  <c r="S948" i="7"/>
  <c r="T948" i="7"/>
  <c r="U948" i="7"/>
  <c r="R949" i="7"/>
  <c r="S949" i="7"/>
  <c r="T949" i="7"/>
  <c r="U949" i="7"/>
  <c r="R950" i="7"/>
  <c r="S950" i="7"/>
  <c r="T950" i="7"/>
  <c r="U950" i="7"/>
  <c r="R951" i="7"/>
  <c r="S951" i="7"/>
  <c r="T951" i="7"/>
  <c r="U951" i="7"/>
  <c r="R952" i="7"/>
  <c r="S952" i="7"/>
  <c r="T952" i="7"/>
  <c r="U952" i="7"/>
  <c r="R953" i="7"/>
  <c r="S953" i="7"/>
  <c r="T953" i="7"/>
  <c r="U953" i="7"/>
  <c r="R954" i="7"/>
  <c r="S954" i="7"/>
  <c r="T954" i="7"/>
  <c r="U954" i="7"/>
  <c r="R955" i="7"/>
  <c r="S955" i="7"/>
  <c r="T955" i="7"/>
  <c r="U955" i="7"/>
  <c r="R956" i="7"/>
  <c r="S956" i="7"/>
  <c r="T956" i="7"/>
  <c r="U956" i="7"/>
  <c r="R957" i="7"/>
  <c r="S957" i="7"/>
  <c r="T957" i="7"/>
  <c r="U957" i="7"/>
  <c r="R958" i="7"/>
  <c r="S958" i="7"/>
  <c r="T958" i="7"/>
  <c r="U958" i="7"/>
  <c r="R959" i="7"/>
  <c r="S959" i="7"/>
  <c r="T959" i="7"/>
  <c r="U959" i="7"/>
  <c r="R960" i="7"/>
  <c r="S960" i="7"/>
  <c r="T960" i="7"/>
  <c r="U960" i="7"/>
  <c r="R961" i="7"/>
  <c r="S961" i="7"/>
  <c r="T961" i="7"/>
  <c r="U961" i="7"/>
  <c r="R962" i="7"/>
  <c r="S962" i="7"/>
  <c r="T962" i="7"/>
  <c r="U962" i="7"/>
  <c r="R963" i="7"/>
  <c r="S963" i="7"/>
  <c r="T963" i="7"/>
  <c r="U963" i="7"/>
  <c r="R964" i="7"/>
  <c r="S964" i="7"/>
  <c r="T964" i="7"/>
  <c r="U964" i="7"/>
  <c r="R965" i="7"/>
  <c r="S965" i="7"/>
  <c r="T965" i="7"/>
  <c r="U965" i="7"/>
  <c r="R966" i="7"/>
  <c r="S966" i="7"/>
  <c r="T966" i="7"/>
  <c r="U966" i="7"/>
  <c r="R967" i="7"/>
  <c r="S967" i="7"/>
  <c r="T967" i="7"/>
  <c r="U967" i="7"/>
  <c r="R968" i="7"/>
  <c r="S968" i="7"/>
  <c r="T968" i="7"/>
  <c r="U968" i="7"/>
  <c r="R969" i="7"/>
  <c r="S969" i="7"/>
  <c r="T969" i="7"/>
  <c r="U969" i="7"/>
  <c r="R970" i="7"/>
  <c r="S970" i="7"/>
  <c r="T970" i="7"/>
  <c r="U970" i="7"/>
  <c r="R971" i="7"/>
  <c r="S971" i="7"/>
  <c r="T971" i="7"/>
  <c r="U971" i="7"/>
  <c r="R972" i="7"/>
  <c r="S972" i="7"/>
  <c r="T972" i="7"/>
  <c r="U972" i="7"/>
  <c r="R973" i="7"/>
  <c r="S973" i="7"/>
  <c r="T973" i="7"/>
  <c r="U973" i="7"/>
  <c r="R974" i="7"/>
  <c r="S974" i="7"/>
  <c r="T974" i="7"/>
  <c r="U974" i="7"/>
  <c r="R975" i="7"/>
  <c r="S975" i="7"/>
  <c r="T975" i="7"/>
  <c r="U975" i="7"/>
  <c r="R976" i="7"/>
  <c r="S976" i="7"/>
  <c r="T976" i="7"/>
  <c r="U976" i="7"/>
  <c r="R977" i="7"/>
  <c r="S977" i="7"/>
  <c r="T977" i="7"/>
  <c r="U977" i="7"/>
  <c r="R978" i="7"/>
  <c r="S978" i="7"/>
  <c r="T978" i="7"/>
  <c r="U978" i="7"/>
  <c r="R979" i="7"/>
  <c r="S979" i="7"/>
  <c r="T979" i="7"/>
  <c r="U979" i="7"/>
  <c r="R980" i="7"/>
  <c r="S980" i="7"/>
  <c r="T980" i="7"/>
  <c r="U980" i="7"/>
  <c r="R981" i="7"/>
  <c r="S981" i="7"/>
  <c r="T981" i="7"/>
  <c r="U981" i="7"/>
  <c r="R982" i="7"/>
  <c r="S982" i="7"/>
  <c r="T982" i="7"/>
  <c r="U982" i="7"/>
  <c r="R983" i="7"/>
  <c r="S983" i="7"/>
  <c r="T983" i="7"/>
  <c r="U983" i="7"/>
  <c r="R984" i="7"/>
  <c r="S984" i="7"/>
  <c r="T984" i="7"/>
  <c r="U984" i="7"/>
  <c r="R985" i="7"/>
  <c r="S985" i="7"/>
  <c r="T985" i="7"/>
  <c r="U985" i="7"/>
  <c r="R986" i="7"/>
  <c r="S986" i="7"/>
  <c r="T986" i="7"/>
  <c r="U986" i="7"/>
  <c r="R987" i="7"/>
  <c r="S987" i="7"/>
  <c r="T987" i="7"/>
  <c r="U987" i="7"/>
  <c r="R988" i="7"/>
  <c r="S988" i="7"/>
  <c r="T988" i="7"/>
  <c r="U988" i="7"/>
  <c r="R989" i="7"/>
  <c r="S989" i="7"/>
  <c r="T989" i="7"/>
  <c r="U989" i="7"/>
  <c r="R990" i="7"/>
  <c r="S990" i="7"/>
  <c r="T990" i="7"/>
  <c r="U990" i="7"/>
  <c r="R991" i="7"/>
  <c r="S991" i="7"/>
  <c r="T991" i="7"/>
  <c r="U991" i="7"/>
  <c r="R992" i="7"/>
  <c r="S992" i="7"/>
  <c r="T992" i="7"/>
  <c r="U992" i="7"/>
  <c r="R993" i="7"/>
  <c r="S993" i="7"/>
  <c r="T993" i="7"/>
  <c r="U993" i="7"/>
  <c r="R994" i="7"/>
  <c r="S994" i="7"/>
  <c r="T994" i="7"/>
  <c r="U994" i="7"/>
  <c r="R995" i="7"/>
  <c r="S995" i="7"/>
  <c r="T995" i="7"/>
  <c r="U995" i="7"/>
  <c r="R996" i="7"/>
  <c r="S996" i="7"/>
  <c r="T996" i="7"/>
  <c r="U996" i="7"/>
  <c r="R997" i="7"/>
  <c r="S997" i="7"/>
  <c r="T997" i="7"/>
  <c r="U997" i="7"/>
  <c r="R998" i="7"/>
  <c r="S998" i="7"/>
  <c r="T998" i="7"/>
  <c r="U998" i="7"/>
  <c r="R999" i="7"/>
  <c r="S999" i="7"/>
  <c r="T999" i="7"/>
  <c r="U999" i="7"/>
  <c r="R1000" i="7"/>
  <c r="S1000" i="7"/>
  <c r="T1000" i="7"/>
  <c r="U100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79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T56" i="21"/>
  <c r="R56" i="21"/>
  <c r="S56" i="21" s="1"/>
  <c r="F56" i="21"/>
  <c r="R55" i="21"/>
  <c r="S55" i="21" s="1"/>
  <c r="T55" i="21" s="1"/>
  <c r="F55" i="21"/>
  <c r="R54" i="21"/>
  <c r="S54" i="21" s="1"/>
  <c r="T54" i="21" s="1"/>
  <c r="F54" i="21"/>
  <c r="R53" i="21"/>
  <c r="S53" i="21" s="1"/>
  <c r="T53" i="21" s="1"/>
  <c r="F53" i="21"/>
  <c r="R52" i="21"/>
  <c r="S52" i="21" s="1"/>
  <c r="T52" i="21" s="1"/>
  <c r="F52" i="21"/>
  <c r="R51" i="21"/>
  <c r="S51" i="21" s="1"/>
  <c r="T51" i="21" s="1"/>
  <c r="F51" i="21"/>
  <c r="R50" i="21"/>
  <c r="S50" i="21" s="1"/>
  <c r="T50" i="21" s="1"/>
  <c r="F50" i="21"/>
  <c r="R49" i="21"/>
  <c r="S49" i="21" s="1"/>
  <c r="T49" i="21" s="1"/>
  <c r="F49" i="21"/>
  <c r="R48" i="21"/>
  <c r="S48" i="21" s="1"/>
  <c r="T48" i="21" s="1"/>
  <c r="F48" i="21"/>
  <c r="R47" i="21"/>
  <c r="S47" i="21" s="1"/>
  <c r="T47" i="21" s="1"/>
  <c r="F47" i="21"/>
  <c r="R46" i="21"/>
  <c r="S46" i="21" s="1"/>
  <c r="T46" i="21" s="1"/>
  <c r="F46" i="21"/>
  <c r="R45" i="21"/>
  <c r="S45" i="21" s="1"/>
  <c r="T45" i="21" s="1"/>
  <c r="F45" i="21"/>
  <c r="R44" i="21"/>
  <c r="S44" i="21" s="1"/>
  <c r="T44" i="21" s="1"/>
  <c r="F44" i="21"/>
  <c r="R43" i="21"/>
  <c r="S43" i="21" s="1"/>
  <c r="T43" i="21" s="1"/>
  <c r="F43" i="21"/>
  <c r="R42" i="21"/>
  <c r="S42" i="21" s="1"/>
  <c r="T42" i="21" s="1"/>
  <c r="F42" i="21"/>
  <c r="R41" i="21"/>
  <c r="S41" i="21" s="1"/>
  <c r="T41" i="21" s="1"/>
  <c r="F41" i="21"/>
  <c r="T40" i="21"/>
  <c r="R40" i="21"/>
  <c r="S40" i="21" s="1"/>
  <c r="F40" i="21"/>
  <c r="R39" i="21"/>
  <c r="S39" i="21" s="1"/>
  <c r="T39" i="21" s="1"/>
  <c r="F39" i="21"/>
  <c r="R38" i="21"/>
  <c r="S38" i="21" s="1"/>
  <c r="T38" i="21" s="1"/>
  <c r="F38" i="21"/>
  <c r="R37" i="21"/>
  <c r="S37" i="21" s="1"/>
  <c r="T37" i="21" s="1"/>
  <c r="F37" i="21"/>
  <c r="R36" i="21"/>
  <c r="S36" i="21" s="1"/>
  <c r="T36" i="21" s="1"/>
  <c r="F36" i="21"/>
  <c r="R35" i="21"/>
  <c r="S35" i="21" s="1"/>
  <c r="T35" i="21" s="1"/>
  <c r="F35" i="21"/>
  <c r="R34" i="21"/>
  <c r="S34" i="21" s="1"/>
  <c r="T34" i="21" s="1"/>
  <c r="F34" i="21"/>
  <c r="R33" i="21"/>
  <c r="S33" i="21" s="1"/>
  <c r="T33" i="21" s="1"/>
  <c r="F33" i="21"/>
  <c r="R32" i="21"/>
  <c r="S32" i="21" s="1"/>
  <c r="T32" i="21" s="1"/>
  <c r="F32" i="21"/>
  <c r="R31" i="21"/>
  <c r="S31" i="21" s="1"/>
  <c r="T31" i="21" s="1"/>
  <c r="F31" i="21"/>
  <c r="R30" i="21"/>
  <c r="S30" i="21" s="1"/>
  <c r="T30" i="21" s="1"/>
  <c r="F30" i="21"/>
  <c r="R29" i="21"/>
  <c r="S29" i="21" s="1"/>
  <c r="T29" i="21" s="1"/>
  <c r="F29" i="21"/>
  <c r="T28" i="21"/>
  <c r="R28" i="21"/>
  <c r="S28" i="21" s="1"/>
  <c r="F28" i="21"/>
  <c r="R27" i="21"/>
  <c r="S27" i="21" s="1"/>
  <c r="T27" i="21" s="1"/>
  <c r="F27" i="21"/>
  <c r="R26" i="21"/>
  <c r="S26" i="21" s="1"/>
  <c r="T26" i="21" s="1"/>
  <c r="F26" i="21"/>
  <c r="R25" i="21"/>
  <c r="S25" i="21" s="1"/>
  <c r="T25" i="21" s="1"/>
  <c r="F25" i="21"/>
  <c r="T24" i="21"/>
  <c r="R24" i="21"/>
  <c r="S24" i="21" s="1"/>
  <c r="F24" i="21"/>
  <c r="R23" i="21"/>
  <c r="S23" i="21" s="1"/>
  <c r="T23" i="21" s="1"/>
  <c r="F23" i="21"/>
  <c r="R22" i="21"/>
  <c r="S22" i="21" s="1"/>
  <c r="T22" i="21" s="1"/>
  <c r="F22" i="21"/>
  <c r="R21" i="21"/>
  <c r="S21" i="21" s="1"/>
  <c r="T21" i="21" s="1"/>
  <c r="F21" i="21"/>
  <c r="R20" i="21"/>
  <c r="S20" i="21" s="1"/>
  <c r="T20" i="21" s="1"/>
  <c r="F20" i="21"/>
  <c r="R19" i="21"/>
  <c r="S19" i="21" s="1"/>
  <c r="T19" i="21" s="1"/>
  <c r="F19" i="21"/>
  <c r="R18" i="21"/>
  <c r="S18" i="21" s="1"/>
  <c r="T18" i="21" s="1"/>
  <c r="F18" i="21"/>
  <c r="R17" i="21"/>
  <c r="S17" i="21" s="1"/>
  <c r="T17" i="21" s="1"/>
  <c r="F17" i="21"/>
  <c r="R16" i="21"/>
  <c r="S16" i="21" s="1"/>
  <c r="T16" i="21" s="1"/>
  <c r="F16" i="21"/>
  <c r="R15" i="21"/>
  <c r="S15" i="21" s="1"/>
  <c r="T15" i="21" s="1"/>
  <c r="F15" i="21"/>
  <c r="R14" i="21"/>
  <c r="S14" i="21" s="1"/>
  <c r="T14" i="21" s="1"/>
  <c r="F14" i="21"/>
  <c r="R13" i="21"/>
  <c r="S13" i="21" s="1"/>
  <c r="T13" i="21" s="1"/>
  <c r="F13" i="21"/>
  <c r="T12" i="21"/>
  <c r="R12" i="21"/>
  <c r="S12" i="21" s="1"/>
  <c r="F12" i="21"/>
  <c r="R11" i="21"/>
  <c r="S11" i="21" s="1"/>
  <c r="T11" i="21" s="1"/>
  <c r="F11" i="21"/>
  <c r="R10" i="21"/>
  <c r="S10" i="21" s="1"/>
  <c r="T10" i="21" s="1"/>
  <c r="F10" i="21"/>
  <c r="R9" i="21"/>
  <c r="S9" i="21" s="1"/>
  <c r="T9" i="21" s="1"/>
  <c r="F9" i="21"/>
  <c r="T8" i="21"/>
  <c r="R8" i="21"/>
  <c r="S8" i="21" s="1"/>
  <c r="F8" i="21"/>
  <c r="R7" i="21"/>
  <c r="S7" i="21" s="1"/>
  <c r="T7" i="21" s="1"/>
  <c r="F7" i="21"/>
  <c r="R6" i="21"/>
  <c r="S6" i="21" s="1"/>
  <c r="T6" i="21" s="1"/>
  <c r="F6" i="21"/>
  <c r="R5" i="21"/>
  <c r="S5" i="21" s="1"/>
  <c r="T5" i="21" s="1"/>
  <c r="F5" i="21"/>
  <c r="R4" i="21"/>
  <c r="S4" i="21" s="1"/>
  <c r="T4" i="21" s="1"/>
  <c r="F4" i="21"/>
  <c r="R3" i="21"/>
  <c r="S3" i="21" s="1"/>
  <c r="T3" i="21" s="1"/>
  <c r="F3" i="21"/>
  <c r="H28" i="16"/>
  <c r="H27" i="16"/>
  <c r="H26" i="16"/>
  <c r="H25" i="16"/>
  <c r="H24" i="16"/>
  <c r="H23" i="16"/>
  <c r="H22" i="16"/>
  <c r="H21" i="16"/>
  <c r="H29" i="16" s="1"/>
  <c r="H20" i="16"/>
  <c r="H19" i="16"/>
  <c r="H13" i="16"/>
  <c r="H12" i="16"/>
  <c r="H11" i="16"/>
  <c r="H10" i="16"/>
  <c r="H9" i="16"/>
  <c r="H8" i="16"/>
  <c r="H7" i="16"/>
  <c r="H6" i="16"/>
  <c r="H5" i="16"/>
  <c r="H4" i="16"/>
  <c r="C104" i="15"/>
  <c r="C218" i="14"/>
  <c r="C103" i="13"/>
  <c r="Y112" i="12"/>
  <c r="Y111" i="12"/>
  <c r="Y110" i="12"/>
  <c r="Y109" i="12"/>
  <c r="Y108" i="12"/>
  <c r="Y107" i="12"/>
  <c r="Y106" i="12"/>
  <c r="Y105" i="12"/>
  <c r="Y104" i="12"/>
  <c r="Y103" i="12"/>
  <c r="E103" i="12"/>
  <c r="K589" i="20"/>
  <c r="M589" i="20"/>
  <c r="Q589" i="20" s="1"/>
  <c r="N589" i="20" s="1"/>
  <c r="K588" i="20"/>
  <c r="O588" i="20"/>
  <c r="K587" i="20"/>
  <c r="J587" i="20" s="1"/>
  <c r="O587" i="20"/>
  <c r="M587" i="20"/>
  <c r="Q587" i="20" s="1"/>
  <c r="N587" i="20" s="1"/>
  <c r="K586" i="20"/>
  <c r="L586" i="20" s="1"/>
  <c r="M586" i="20"/>
  <c r="Q586" i="20" s="1"/>
  <c r="N586" i="20" s="1"/>
  <c r="K585" i="20"/>
  <c r="M585" i="20"/>
  <c r="Q585" i="20" s="1"/>
  <c r="N585" i="20" s="1"/>
  <c r="K584" i="20"/>
  <c r="L584" i="20" s="1"/>
  <c r="O584" i="20"/>
  <c r="M584" i="20"/>
  <c r="Q584" i="20" s="1"/>
  <c r="N584" i="20" s="1"/>
  <c r="K583" i="20"/>
  <c r="J583" i="20" s="1"/>
  <c r="O583" i="20"/>
  <c r="M583" i="20"/>
  <c r="Q583" i="20" s="1"/>
  <c r="N583" i="20" s="1"/>
  <c r="K582" i="20"/>
  <c r="O582" i="20"/>
  <c r="M582" i="20"/>
  <c r="Q582" i="20" s="1"/>
  <c r="N582" i="20" s="1"/>
  <c r="K581" i="20"/>
  <c r="L581" i="20" s="1"/>
  <c r="M581" i="20"/>
  <c r="Q581" i="20" s="1"/>
  <c r="N581" i="20" s="1"/>
  <c r="K580" i="20"/>
  <c r="O580" i="20"/>
  <c r="M580" i="20"/>
  <c r="Q580" i="20" s="1"/>
  <c r="N580" i="20" s="1"/>
  <c r="O579" i="20"/>
  <c r="M579" i="20"/>
  <c r="Q579" i="20" s="1"/>
  <c r="N579" i="20" s="1"/>
  <c r="K578" i="20"/>
  <c r="J578" i="20" s="1"/>
  <c r="O578" i="20"/>
  <c r="M578" i="20"/>
  <c r="Q578" i="20" s="1"/>
  <c r="N578" i="20" s="1"/>
  <c r="K577" i="20"/>
  <c r="L577" i="20" s="1"/>
  <c r="O577" i="20"/>
  <c r="M577" i="20"/>
  <c r="Q577" i="20" s="1"/>
  <c r="N577" i="20" s="1"/>
  <c r="K576" i="20"/>
  <c r="L576" i="20" s="1"/>
  <c r="O576" i="20"/>
  <c r="M576" i="20"/>
  <c r="Q576" i="20" s="1"/>
  <c r="N576" i="20" s="1"/>
  <c r="K575" i="20"/>
  <c r="O575" i="20"/>
  <c r="M575" i="20"/>
  <c r="Q575" i="20" s="1"/>
  <c r="N575" i="20" s="1"/>
  <c r="K574" i="20"/>
  <c r="O574" i="20"/>
  <c r="M574" i="20"/>
  <c r="Q574" i="20" s="1"/>
  <c r="N574" i="20" s="1"/>
  <c r="K573" i="20"/>
  <c r="M573" i="20"/>
  <c r="Q573" i="20" s="1"/>
  <c r="N573" i="20" s="1"/>
  <c r="K572" i="20"/>
  <c r="L572" i="20" s="1"/>
  <c r="O572" i="20"/>
  <c r="M572" i="20"/>
  <c r="Q572" i="20" s="1"/>
  <c r="N572" i="20" s="1"/>
  <c r="O571" i="20"/>
  <c r="M571" i="20"/>
  <c r="Q571" i="20" s="1"/>
  <c r="N571" i="20" s="1"/>
  <c r="K570" i="20"/>
  <c r="O570" i="20"/>
  <c r="M570" i="20"/>
  <c r="Q570" i="20" s="1"/>
  <c r="N570" i="20" s="1"/>
  <c r="K569" i="20"/>
  <c r="O569" i="20"/>
  <c r="M569" i="20"/>
  <c r="Q569" i="20" s="1"/>
  <c r="N569" i="20" s="1"/>
  <c r="K568" i="20"/>
  <c r="L568" i="20" s="1"/>
  <c r="O568" i="20"/>
  <c r="M568" i="20"/>
  <c r="Q568" i="20" s="1"/>
  <c r="N568" i="20" s="1"/>
  <c r="K567" i="20"/>
  <c r="O567" i="20"/>
  <c r="M567" i="20"/>
  <c r="Q567" i="20" s="1"/>
  <c r="N567" i="20" s="1"/>
  <c r="K566" i="20"/>
  <c r="O566" i="20"/>
  <c r="M566" i="20"/>
  <c r="Q566" i="20" s="1"/>
  <c r="N566" i="20" s="1"/>
  <c r="K565" i="20"/>
  <c r="O565" i="20"/>
  <c r="M565" i="20"/>
  <c r="Q565" i="20" s="1"/>
  <c r="N565" i="20" s="1"/>
  <c r="K564" i="20"/>
  <c r="O564" i="20"/>
  <c r="K563" i="20"/>
  <c r="J563" i="20" s="1"/>
  <c r="O563" i="20"/>
  <c r="M563" i="20"/>
  <c r="Q563" i="20" s="1"/>
  <c r="N563" i="20" s="1"/>
  <c r="K562" i="20"/>
  <c r="O562" i="20"/>
  <c r="M562" i="20"/>
  <c r="Q562" i="20" s="1"/>
  <c r="N562" i="20" s="1"/>
  <c r="K561" i="20"/>
  <c r="L561" i="20" s="1"/>
  <c r="O561" i="20"/>
  <c r="M561" i="20"/>
  <c r="Q561" i="20" s="1"/>
  <c r="N561" i="20" s="1"/>
  <c r="K560" i="20"/>
  <c r="L560" i="20" s="1"/>
  <c r="O560" i="20"/>
  <c r="M560" i="20"/>
  <c r="Q560" i="20" s="1"/>
  <c r="N560" i="20" s="1"/>
  <c r="O559" i="20"/>
  <c r="M559" i="20"/>
  <c r="Q559" i="20" s="1"/>
  <c r="N559" i="20" s="1"/>
  <c r="K558" i="20"/>
  <c r="L558" i="20" s="1"/>
  <c r="M558" i="20"/>
  <c r="Q558" i="20" s="1"/>
  <c r="N558" i="20" s="1"/>
  <c r="K557" i="20"/>
  <c r="O557" i="20"/>
  <c r="M557" i="20"/>
  <c r="Q557" i="20" s="1"/>
  <c r="N557" i="20" s="1"/>
  <c r="K556" i="20"/>
  <c r="O556" i="20"/>
  <c r="M556" i="20"/>
  <c r="Q556" i="20" s="1"/>
  <c r="N556" i="20" s="1"/>
  <c r="K555" i="20"/>
  <c r="J555" i="20" s="1"/>
  <c r="O555" i="20"/>
  <c r="M555" i="20"/>
  <c r="Q555" i="20" s="1"/>
  <c r="N555" i="20" s="1"/>
  <c r="K554" i="20"/>
  <c r="M554" i="20"/>
  <c r="Q554" i="20" s="1"/>
  <c r="N554" i="20" s="1"/>
  <c r="K553" i="20"/>
  <c r="L553" i="20" s="1"/>
  <c r="M553" i="20"/>
  <c r="Q553" i="20" s="1"/>
  <c r="N553" i="20" s="1"/>
  <c r="K552" i="20"/>
  <c r="O552" i="20"/>
  <c r="M552" i="20"/>
  <c r="Q552" i="20" s="1"/>
  <c r="N552" i="20" s="1"/>
  <c r="K551" i="20"/>
  <c r="O551" i="20"/>
  <c r="M551" i="20"/>
  <c r="Q551" i="20" s="1"/>
  <c r="N551" i="20" s="1"/>
  <c r="K550" i="20"/>
  <c r="O550" i="20"/>
  <c r="M550" i="20"/>
  <c r="Q550" i="20" s="1"/>
  <c r="N550" i="20" s="1"/>
  <c r="K549" i="20"/>
  <c r="L549" i="20" s="1"/>
  <c r="O549" i="20"/>
  <c r="M549" i="20"/>
  <c r="Q549" i="20" s="1"/>
  <c r="N549" i="20" s="1"/>
  <c r="K548" i="20"/>
  <c r="J548" i="20" s="1"/>
  <c r="O548" i="20"/>
  <c r="M548" i="20"/>
  <c r="Q548" i="20" s="1"/>
  <c r="N548" i="20" s="1"/>
  <c r="O547" i="20"/>
  <c r="M547" i="20"/>
  <c r="Q547" i="20" s="1"/>
  <c r="N547" i="20" s="1"/>
  <c r="K546" i="20"/>
  <c r="O546" i="20"/>
  <c r="M546" i="20"/>
  <c r="Q546" i="20" s="1"/>
  <c r="N546" i="20" s="1"/>
  <c r="K545" i="20"/>
  <c r="L545" i="20" s="1"/>
  <c r="O545" i="20"/>
  <c r="M545" i="20"/>
  <c r="Q545" i="20" s="1"/>
  <c r="N545" i="20" s="1"/>
  <c r="K544" i="20"/>
  <c r="O544" i="20"/>
  <c r="M544" i="20"/>
  <c r="Q544" i="20" s="1"/>
  <c r="N544" i="20" s="1"/>
  <c r="K543" i="20"/>
  <c r="J543" i="20" s="1"/>
  <c r="O543" i="20"/>
  <c r="M543" i="20"/>
  <c r="Q543" i="20" s="1"/>
  <c r="N543" i="20" s="1"/>
  <c r="K542" i="20"/>
  <c r="O542" i="20"/>
  <c r="M542" i="20"/>
  <c r="Q542" i="20" s="1"/>
  <c r="N542" i="20" s="1"/>
  <c r="K541" i="20"/>
  <c r="L541" i="20" s="1"/>
  <c r="M541" i="20"/>
  <c r="Q541" i="20" s="1"/>
  <c r="N541" i="20" s="1"/>
  <c r="K540" i="20"/>
  <c r="O540" i="20"/>
  <c r="M540" i="20"/>
  <c r="Q540" i="20" s="1"/>
  <c r="N540" i="20" s="1"/>
  <c r="O539" i="20"/>
  <c r="M539" i="20"/>
  <c r="Q539" i="20" s="1"/>
  <c r="N539" i="20" s="1"/>
  <c r="K538" i="20"/>
  <c r="O538" i="20"/>
  <c r="M538" i="20"/>
  <c r="Q538" i="20" s="1"/>
  <c r="N538" i="20" s="1"/>
  <c r="K537" i="20"/>
  <c r="L537" i="20" s="1"/>
  <c r="M537" i="20"/>
  <c r="Q537" i="20" s="1"/>
  <c r="N537" i="20" s="1"/>
  <c r="K536" i="20"/>
  <c r="O536" i="20"/>
  <c r="M536" i="20"/>
  <c r="Q536" i="20" s="1"/>
  <c r="N536" i="20" s="1"/>
  <c r="K535" i="20"/>
  <c r="O535" i="20"/>
  <c r="M535" i="20"/>
  <c r="Q535" i="20" s="1"/>
  <c r="N535" i="20" s="1"/>
  <c r="K534" i="20"/>
  <c r="O534" i="20"/>
  <c r="M534" i="20"/>
  <c r="Q534" i="20" s="1"/>
  <c r="N534" i="20" s="1"/>
  <c r="K533" i="20"/>
  <c r="L533" i="20" s="1"/>
  <c r="M533" i="20"/>
  <c r="Q533" i="20" s="1"/>
  <c r="N533" i="20" s="1"/>
  <c r="K532" i="20"/>
  <c r="O532" i="20"/>
  <c r="M532" i="20"/>
  <c r="Q532" i="20" s="1"/>
  <c r="N532" i="20" s="1"/>
  <c r="O531" i="20"/>
  <c r="M531" i="20"/>
  <c r="Q531" i="20" s="1"/>
  <c r="N531" i="20" s="1"/>
  <c r="K530" i="20"/>
  <c r="J530" i="20" s="1"/>
  <c r="O530" i="20"/>
  <c r="M530" i="20"/>
  <c r="Q530" i="20" s="1"/>
  <c r="N530" i="20" s="1"/>
  <c r="K529" i="20"/>
  <c r="L529" i="20" s="1"/>
  <c r="M529" i="20"/>
  <c r="Q529" i="20" s="1"/>
  <c r="N529" i="20" s="1"/>
  <c r="K528" i="20"/>
  <c r="O528" i="20"/>
  <c r="M528" i="20"/>
  <c r="Q528" i="20" s="1"/>
  <c r="N528" i="20" s="1"/>
  <c r="O527" i="20"/>
  <c r="M527" i="20"/>
  <c r="Q527" i="20" s="1"/>
  <c r="N527" i="20" s="1"/>
  <c r="K526" i="20"/>
  <c r="X39" i="12"/>
  <c r="M526" i="20"/>
  <c r="Q526" i="20" s="1"/>
  <c r="N526" i="20" s="1"/>
  <c r="K525" i="20"/>
  <c r="L525" i="20" s="1"/>
  <c r="M525" i="20"/>
  <c r="Q525" i="20" s="1"/>
  <c r="N525" i="20" s="1"/>
  <c r="K524" i="20"/>
  <c r="O524" i="20"/>
  <c r="M524" i="20"/>
  <c r="Q524" i="20" s="1"/>
  <c r="N524" i="20" s="1"/>
  <c r="O523" i="20"/>
  <c r="M523" i="20"/>
  <c r="Q523" i="20" s="1"/>
  <c r="N523" i="20" s="1"/>
  <c r="K522" i="20"/>
  <c r="M522" i="20"/>
  <c r="Q522" i="20" s="1"/>
  <c r="N522" i="20" s="1"/>
  <c r="K521" i="20"/>
  <c r="L521" i="20" s="1"/>
  <c r="M521" i="20"/>
  <c r="Q521" i="20" s="1"/>
  <c r="N521" i="20" s="1"/>
  <c r="K520" i="20"/>
  <c r="L520" i="20" s="1"/>
  <c r="O520" i="20"/>
  <c r="M520" i="20"/>
  <c r="Q520" i="20" s="1"/>
  <c r="N520" i="20" s="1"/>
  <c r="K519" i="20"/>
  <c r="O519" i="20"/>
  <c r="M519" i="20"/>
  <c r="Q519" i="20" s="1"/>
  <c r="N519" i="20" s="1"/>
  <c r="K518" i="20"/>
  <c r="O518" i="20"/>
  <c r="M518" i="20"/>
  <c r="Q518" i="20" s="1"/>
  <c r="N518" i="20" s="1"/>
  <c r="K517" i="20"/>
  <c r="O517" i="20"/>
  <c r="M517" i="20"/>
  <c r="Q517" i="20" s="1"/>
  <c r="N517" i="20" s="1"/>
  <c r="K516" i="20"/>
  <c r="O516" i="20"/>
  <c r="M516" i="20"/>
  <c r="Q516" i="20" s="1"/>
  <c r="N516" i="20" s="1"/>
  <c r="K515" i="20"/>
  <c r="O515" i="20"/>
  <c r="M515" i="20"/>
  <c r="Q515" i="20" s="1"/>
  <c r="N515" i="20" s="1"/>
  <c r="K514" i="20"/>
  <c r="J514" i="20" s="1"/>
  <c r="O514" i="20"/>
  <c r="M514" i="20"/>
  <c r="Q514" i="20" s="1"/>
  <c r="N514" i="20" s="1"/>
  <c r="K513" i="20"/>
  <c r="L513" i="20" s="1"/>
  <c r="O513" i="20"/>
  <c r="M513" i="20"/>
  <c r="Q513" i="20" s="1"/>
  <c r="N513" i="20" s="1"/>
  <c r="K512" i="20"/>
  <c r="J512" i="20" s="1"/>
  <c r="O512" i="20"/>
  <c r="M512" i="20"/>
  <c r="Q512" i="20" s="1"/>
  <c r="N512" i="20" s="1"/>
  <c r="K511" i="20"/>
  <c r="J511" i="20" s="1"/>
  <c r="O511" i="20"/>
  <c r="M511" i="20"/>
  <c r="Q511" i="20" s="1"/>
  <c r="N511" i="20" s="1"/>
  <c r="K510" i="20"/>
  <c r="O510" i="20"/>
  <c r="M510" i="20"/>
  <c r="Q510" i="20" s="1"/>
  <c r="N510" i="20" s="1"/>
  <c r="K509" i="20"/>
  <c r="O509" i="20"/>
  <c r="M509" i="20"/>
  <c r="Q509" i="20" s="1"/>
  <c r="N509" i="20" s="1"/>
  <c r="K508" i="20"/>
  <c r="O508" i="20"/>
  <c r="M508" i="20"/>
  <c r="Q508" i="20" s="1"/>
  <c r="N508" i="20" s="1"/>
  <c r="K507" i="20"/>
  <c r="O507" i="20"/>
  <c r="M507" i="20"/>
  <c r="Q507" i="20" s="1"/>
  <c r="N507" i="20" s="1"/>
  <c r="K506" i="20"/>
  <c r="M506" i="20"/>
  <c r="Q506" i="20" s="1"/>
  <c r="N506" i="20" s="1"/>
  <c r="K505" i="20"/>
  <c r="L505" i="20" s="1"/>
  <c r="O505" i="20"/>
  <c r="M505" i="20"/>
  <c r="Q505" i="20" s="1"/>
  <c r="N505" i="20" s="1"/>
  <c r="K504" i="20"/>
  <c r="L504" i="20" s="1"/>
  <c r="O504" i="20"/>
  <c r="M504" i="20"/>
  <c r="Q504" i="20" s="1"/>
  <c r="N504" i="20" s="1"/>
  <c r="K503" i="20"/>
  <c r="O503" i="20"/>
  <c r="M503" i="20"/>
  <c r="Q503" i="20" s="1"/>
  <c r="N503" i="20" s="1"/>
  <c r="K502" i="20"/>
  <c r="O502" i="20"/>
  <c r="M502" i="20"/>
  <c r="Q502" i="20" s="1"/>
  <c r="N502" i="20" s="1"/>
  <c r="K501" i="20"/>
  <c r="L501" i="20" s="1"/>
  <c r="O501" i="20"/>
  <c r="M501" i="20"/>
  <c r="Q501" i="20" s="1"/>
  <c r="N501" i="20" s="1"/>
  <c r="K500" i="20"/>
  <c r="O500" i="20"/>
  <c r="M500" i="20"/>
  <c r="Q500" i="20" s="1"/>
  <c r="N500" i="20" s="1"/>
  <c r="K499" i="20"/>
  <c r="J499" i="20" s="1"/>
  <c r="O499" i="20"/>
  <c r="M499" i="20"/>
  <c r="Q499" i="20" s="1"/>
  <c r="N499" i="20" s="1"/>
  <c r="K498" i="20"/>
  <c r="J498" i="20" s="1"/>
  <c r="O498" i="20"/>
  <c r="M498" i="20"/>
  <c r="Q498" i="20" s="1"/>
  <c r="N498" i="20" s="1"/>
  <c r="K497" i="20"/>
  <c r="O497" i="20"/>
  <c r="M497" i="20"/>
  <c r="Q497" i="20" s="1"/>
  <c r="N497" i="20" s="1"/>
  <c r="K496" i="20"/>
  <c r="L496" i="20" s="1"/>
  <c r="O496" i="20"/>
  <c r="M496" i="20"/>
  <c r="Q496" i="20" s="1"/>
  <c r="N496" i="20" s="1"/>
  <c r="K495" i="20"/>
  <c r="O495" i="20"/>
  <c r="M495" i="20"/>
  <c r="Q495" i="20" s="1"/>
  <c r="N495" i="20" s="1"/>
  <c r="K494" i="20"/>
  <c r="J494" i="20" s="1"/>
  <c r="M494" i="20"/>
  <c r="Q494" i="20" s="1"/>
  <c r="N494" i="20" s="1"/>
  <c r="K493" i="20"/>
  <c r="J493" i="20" s="1"/>
  <c r="M493" i="20"/>
  <c r="Q493" i="20" s="1"/>
  <c r="N493" i="20" s="1"/>
  <c r="O492" i="20"/>
  <c r="M492" i="20"/>
  <c r="Q492" i="20" s="1"/>
  <c r="N492" i="20" s="1"/>
  <c r="N4" i="12"/>
  <c r="M4" i="12"/>
  <c r="L4" i="12"/>
  <c r="K4" i="12"/>
  <c r="J4" i="12"/>
  <c r="I4" i="12"/>
  <c r="H4" i="12"/>
  <c r="G4" i="12"/>
  <c r="K491" i="20" s="1"/>
  <c r="F4" i="12"/>
  <c r="E4" i="12"/>
  <c r="D4" i="12"/>
  <c r="C4" i="12"/>
  <c r="O491" i="20" s="1"/>
  <c r="B4" i="12"/>
  <c r="M491" i="20" s="1"/>
  <c r="Q491" i="20" s="1"/>
  <c r="N491" i="20" s="1"/>
  <c r="A4" i="12"/>
  <c r="Z695" i="11"/>
  <c r="Z694" i="11"/>
  <c r="Z693" i="11"/>
  <c r="Z692" i="11"/>
  <c r="Z691" i="11"/>
  <c r="Z690" i="11"/>
  <c r="Z689" i="11"/>
  <c r="Z688" i="11"/>
  <c r="Z687" i="11"/>
  <c r="Z686" i="11"/>
  <c r="Z685" i="11"/>
  <c r="Z684" i="11"/>
  <c r="Z683" i="11"/>
  <c r="Z682" i="11"/>
  <c r="Z681" i="11"/>
  <c r="Z680" i="11"/>
  <c r="Z679" i="11"/>
  <c r="Z678" i="11"/>
  <c r="Z677" i="11"/>
  <c r="Z676" i="11"/>
  <c r="Z675" i="11"/>
  <c r="Z674" i="11"/>
  <c r="Z673" i="11"/>
  <c r="Z672" i="11"/>
  <c r="Z671" i="11"/>
  <c r="Z670" i="11"/>
  <c r="Z669" i="11"/>
  <c r="Z668" i="11"/>
  <c r="Z667" i="11"/>
  <c r="Z666" i="11"/>
  <c r="Z665" i="11"/>
  <c r="Z664" i="11"/>
  <c r="Z663" i="11"/>
  <c r="Z662" i="11"/>
  <c r="Z661" i="11"/>
  <c r="Z660" i="11"/>
  <c r="Z659" i="11"/>
  <c r="Z658" i="11"/>
  <c r="Z657" i="11"/>
  <c r="Z656" i="11"/>
  <c r="Z655" i="11"/>
  <c r="Z654" i="11"/>
  <c r="Z653" i="11"/>
  <c r="Z652" i="11"/>
  <c r="Z651" i="11"/>
  <c r="Z650" i="11"/>
  <c r="Z649" i="11"/>
  <c r="Z648" i="11"/>
  <c r="Z647" i="11"/>
  <c r="Z646" i="11"/>
  <c r="Z645" i="11"/>
  <c r="Z644" i="11"/>
  <c r="Z643" i="11"/>
  <c r="Z642" i="11"/>
  <c r="Z641" i="11"/>
  <c r="Z640" i="11"/>
  <c r="Z639" i="11"/>
  <c r="Z638" i="11"/>
  <c r="Z637" i="11"/>
  <c r="Z636" i="11"/>
  <c r="Z635" i="11"/>
  <c r="Z634" i="11"/>
  <c r="Z633" i="11"/>
  <c r="Z632" i="11"/>
  <c r="Z631" i="11"/>
  <c r="Z630" i="11"/>
  <c r="Z629" i="11"/>
  <c r="Z628" i="11"/>
  <c r="Z627" i="11"/>
  <c r="Z626" i="11"/>
  <c r="Z625" i="11"/>
  <c r="Z624" i="11"/>
  <c r="Z623" i="11"/>
  <c r="Z622" i="11"/>
  <c r="Z621" i="11"/>
  <c r="Z620" i="11"/>
  <c r="Z619" i="11"/>
  <c r="Z618" i="11"/>
  <c r="Z617" i="11"/>
  <c r="Z616" i="11"/>
  <c r="Z615" i="11"/>
  <c r="Z614" i="11"/>
  <c r="Z613" i="11"/>
  <c r="Z612" i="11"/>
  <c r="Z611" i="11"/>
  <c r="Z610" i="11"/>
  <c r="Z609" i="11"/>
  <c r="Z608" i="11"/>
  <c r="Z607" i="11"/>
  <c r="Z606" i="11"/>
  <c r="Z605" i="11"/>
  <c r="Z604" i="11"/>
  <c r="Z603" i="11"/>
  <c r="Z602" i="11"/>
  <c r="Z601" i="11"/>
  <c r="Z600" i="11"/>
  <c r="Z599" i="11"/>
  <c r="Z598" i="11"/>
  <c r="Z597" i="11"/>
  <c r="Z596" i="11"/>
  <c r="Z595" i="11"/>
  <c r="Z594" i="11"/>
  <c r="Z593" i="11"/>
  <c r="Z592" i="11"/>
  <c r="Z591" i="11"/>
  <c r="Z590" i="11"/>
  <c r="Z589" i="11"/>
  <c r="Z588" i="11"/>
  <c r="Z587" i="11"/>
  <c r="Z586" i="11"/>
  <c r="Z585" i="11"/>
  <c r="Z584" i="11"/>
  <c r="Z583" i="11"/>
  <c r="Z582" i="11"/>
  <c r="Z581" i="11"/>
  <c r="Z580" i="11"/>
  <c r="Z579" i="11"/>
  <c r="Z578" i="11"/>
  <c r="Z577" i="11"/>
  <c r="Z576" i="11"/>
  <c r="Z575" i="11"/>
  <c r="Z574" i="11"/>
  <c r="Z573" i="11"/>
  <c r="Z572" i="11"/>
  <c r="Z571" i="11"/>
  <c r="Z570" i="11"/>
  <c r="Z569" i="11"/>
  <c r="Z568" i="11"/>
  <c r="Z567" i="11"/>
  <c r="Z566" i="11"/>
  <c r="Z565" i="11"/>
  <c r="Z564" i="11"/>
  <c r="Z563" i="11"/>
  <c r="Z562" i="11"/>
  <c r="Z561" i="11"/>
  <c r="Z560" i="11"/>
  <c r="Z559" i="11"/>
  <c r="Z558" i="11"/>
  <c r="Z557" i="11"/>
  <c r="Z556" i="11"/>
  <c r="Z555" i="11"/>
  <c r="Z554" i="11"/>
  <c r="Z553" i="11"/>
  <c r="Z552" i="11"/>
  <c r="Z551" i="11"/>
  <c r="Z550" i="11"/>
  <c r="Z549" i="11"/>
  <c r="Z548" i="11"/>
  <c r="Z547" i="11"/>
  <c r="Z546" i="11"/>
  <c r="Z545" i="11"/>
  <c r="Z544" i="11"/>
  <c r="Z543" i="11"/>
  <c r="Z542" i="11"/>
  <c r="Z541" i="11"/>
  <c r="Z540" i="11"/>
  <c r="Z539" i="11"/>
  <c r="Z538" i="11"/>
  <c r="Z537" i="11"/>
  <c r="Z536" i="11"/>
  <c r="Z535" i="11"/>
  <c r="Z534" i="11"/>
  <c r="Z533" i="11"/>
  <c r="Z532" i="11"/>
  <c r="Z531" i="11"/>
  <c r="Z530" i="11"/>
  <c r="Z529" i="11"/>
  <c r="Z528" i="11"/>
  <c r="Z527" i="11"/>
  <c r="Z526" i="11"/>
  <c r="Z525" i="11"/>
  <c r="Z524" i="11"/>
  <c r="Z523" i="11"/>
  <c r="Z522" i="11"/>
  <c r="Z521" i="11"/>
  <c r="Z520" i="11"/>
  <c r="Z519" i="11"/>
  <c r="Z518" i="11"/>
  <c r="Z517" i="11"/>
  <c r="Z516" i="11"/>
  <c r="Z515" i="11"/>
  <c r="Z514" i="11"/>
  <c r="Z513" i="11"/>
  <c r="Z512" i="11"/>
  <c r="Z511" i="11"/>
  <c r="Z510" i="11"/>
  <c r="Z509" i="11"/>
  <c r="Z508" i="11"/>
  <c r="Z507" i="11"/>
  <c r="Z506" i="11"/>
  <c r="Z505" i="11"/>
  <c r="Z504" i="11"/>
  <c r="Z503" i="11"/>
  <c r="Z502" i="11"/>
  <c r="Z501" i="11"/>
  <c r="Z500" i="11"/>
  <c r="Z499" i="11"/>
  <c r="Z498" i="11"/>
  <c r="Z497" i="11"/>
  <c r="Z496" i="11"/>
  <c r="Z495" i="11"/>
  <c r="Z494" i="11"/>
  <c r="Z493" i="11"/>
  <c r="Z492" i="11"/>
  <c r="Z491" i="11"/>
  <c r="Z490" i="11"/>
  <c r="Z489" i="11"/>
  <c r="Z488" i="11"/>
  <c r="Z487" i="11"/>
  <c r="Z486" i="11"/>
  <c r="Z485" i="11"/>
  <c r="Z484" i="11"/>
  <c r="Z483" i="11"/>
  <c r="Z482" i="11"/>
  <c r="Z481" i="11"/>
  <c r="Z480" i="11"/>
  <c r="Z479" i="11"/>
  <c r="Z478" i="11"/>
  <c r="Z477" i="11"/>
  <c r="Z476" i="11"/>
  <c r="Z475" i="11"/>
  <c r="Z474" i="11"/>
  <c r="Z473" i="11"/>
  <c r="Z472" i="11"/>
  <c r="Z471" i="11"/>
  <c r="Z470" i="11"/>
  <c r="Z469" i="11"/>
  <c r="Z468" i="11"/>
  <c r="Z467" i="11"/>
  <c r="Z466" i="11"/>
  <c r="Z465" i="11"/>
  <c r="Z464" i="11"/>
  <c r="Z463" i="11"/>
  <c r="Z462" i="11"/>
  <c r="Z461" i="11"/>
  <c r="Z460" i="11"/>
  <c r="Z459" i="11"/>
  <c r="Z458" i="11"/>
  <c r="Z457" i="11"/>
  <c r="Z456" i="11"/>
  <c r="Z455" i="11"/>
  <c r="Z454" i="11"/>
  <c r="Z453" i="11"/>
  <c r="Z452" i="11"/>
  <c r="Z451" i="11"/>
  <c r="Z450" i="11"/>
  <c r="Z449" i="11"/>
  <c r="Z448" i="11"/>
  <c r="Z447" i="11"/>
  <c r="Z446" i="11"/>
  <c r="Z445" i="11"/>
  <c r="Z444" i="11"/>
  <c r="Z443" i="11"/>
  <c r="Z442" i="11"/>
  <c r="Z441" i="11"/>
  <c r="Z440" i="11"/>
  <c r="Z439" i="11"/>
  <c r="Z438" i="11"/>
  <c r="Z437" i="11"/>
  <c r="Z436" i="11"/>
  <c r="Z435" i="11"/>
  <c r="Z434" i="11"/>
  <c r="Z433" i="11"/>
  <c r="Z432" i="11"/>
  <c r="Z431" i="11"/>
  <c r="Z430" i="11"/>
  <c r="Z429" i="11"/>
  <c r="Z428" i="11"/>
  <c r="Z427" i="11"/>
  <c r="Z426" i="11"/>
  <c r="Z425" i="11"/>
  <c r="Z424" i="11"/>
  <c r="Z423" i="11"/>
  <c r="Z422" i="11"/>
  <c r="Z421" i="11"/>
  <c r="Z420" i="11"/>
  <c r="Z419" i="11"/>
  <c r="Z418" i="11"/>
  <c r="Z417" i="11"/>
  <c r="Z416" i="11"/>
  <c r="Z415" i="11"/>
  <c r="Z414" i="11"/>
  <c r="Z413" i="11"/>
  <c r="Z412" i="11"/>
  <c r="Z411" i="11"/>
  <c r="Z410" i="11"/>
  <c r="Z409" i="11"/>
  <c r="Z408" i="11"/>
  <c r="Z407" i="11"/>
  <c r="Z406" i="11"/>
  <c r="Z405" i="11"/>
  <c r="Z404" i="11"/>
  <c r="Z403" i="11"/>
  <c r="Z402" i="11"/>
  <c r="Z401" i="11"/>
  <c r="Z400" i="11"/>
  <c r="Z399" i="11"/>
  <c r="Z398" i="11"/>
  <c r="Z397" i="11"/>
  <c r="Z396" i="11"/>
  <c r="Z395" i="11"/>
  <c r="Z394" i="11"/>
  <c r="Z393" i="11"/>
  <c r="Z392" i="11"/>
  <c r="Z391" i="11"/>
  <c r="Z390" i="11"/>
  <c r="Z389" i="11"/>
  <c r="Z388" i="11"/>
  <c r="Z387" i="11"/>
  <c r="Z386" i="11"/>
  <c r="Z385" i="11"/>
  <c r="Z384" i="11"/>
  <c r="Z383" i="11"/>
  <c r="Z382" i="11"/>
  <c r="Z381" i="11"/>
  <c r="Z380" i="11"/>
  <c r="Z379" i="11"/>
  <c r="Z378" i="11"/>
  <c r="Z377" i="11"/>
  <c r="Z376" i="11"/>
  <c r="Z375" i="11"/>
  <c r="Z374" i="11"/>
  <c r="Z373" i="11"/>
  <c r="Z372" i="11"/>
  <c r="Z371" i="11"/>
  <c r="Z370" i="11"/>
  <c r="Z369" i="11"/>
  <c r="Z368" i="11"/>
  <c r="Z367" i="11"/>
  <c r="Z366" i="11"/>
  <c r="Z365" i="11"/>
  <c r="Z364" i="11"/>
  <c r="Z363" i="11"/>
  <c r="Z362" i="11"/>
  <c r="Z361" i="11"/>
  <c r="Z360" i="11"/>
  <c r="Z359" i="11"/>
  <c r="Z358" i="11"/>
  <c r="Z357" i="11"/>
  <c r="Z356" i="11"/>
  <c r="Z355" i="11"/>
  <c r="Z354" i="11"/>
  <c r="Z353" i="11"/>
  <c r="Z352" i="11"/>
  <c r="Z351" i="11"/>
  <c r="Z350" i="11"/>
  <c r="Z349" i="11"/>
  <c r="Z348" i="11"/>
  <c r="Z347" i="11"/>
  <c r="Z346" i="11"/>
  <c r="Z345" i="11"/>
  <c r="Z344" i="11"/>
  <c r="Z343" i="11"/>
  <c r="Z342" i="11"/>
  <c r="Z341" i="11"/>
  <c r="Z340" i="11"/>
  <c r="Z339" i="11"/>
  <c r="Z338" i="11"/>
  <c r="Z337" i="11"/>
  <c r="Z336" i="11"/>
  <c r="Z335" i="11"/>
  <c r="Z334" i="11"/>
  <c r="Z333" i="11"/>
  <c r="Z332" i="11"/>
  <c r="Z331" i="11"/>
  <c r="Z330" i="11"/>
  <c r="Z329" i="11"/>
  <c r="Z328" i="11"/>
  <c r="Z327" i="11"/>
  <c r="Z326" i="11"/>
  <c r="Z325" i="11"/>
  <c r="Z324" i="11"/>
  <c r="Z323" i="11"/>
  <c r="Z322" i="11"/>
  <c r="Z321" i="11"/>
  <c r="Z320" i="11"/>
  <c r="Z319" i="11"/>
  <c r="Z318" i="11"/>
  <c r="Z317" i="11"/>
  <c r="X316" i="11"/>
  <c r="X315" i="11"/>
  <c r="X314" i="11"/>
  <c r="X313" i="11"/>
  <c r="X312" i="11"/>
  <c r="X311" i="11"/>
  <c r="X310" i="11"/>
  <c r="X309" i="11"/>
  <c r="X308" i="11"/>
  <c r="X307" i="11"/>
  <c r="X306" i="11"/>
  <c r="X305" i="11"/>
  <c r="X304" i="11"/>
  <c r="X303" i="11"/>
  <c r="X302" i="11"/>
  <c r="X301" i="11"/>
  <c r="X300" i="11"/>
  <c r="X299" i="11"/>
  <c r="X298" i="11"/>
  <c r="X297" i="11"/>
  <c r="X296" i="11"/>
  <c r="X295" i="11"/>
  <c r="X294" i="11"/>
  <c r="X293" i="11"/>
  <c r="X292" i="11"/>
  <c r="X291" i="11"/>
  <c r="X290" i="11"/>
  <c r="X289" i="11"/>
  <c r="X288" i="11"/>
  <c r="X287" i="11"/>
  <c r="X286" i="11"/>
  <c r="X285" i="11"/>
  <c r="X284" i="11"/>
  <c r="X283" i="11"/>
  <c r="X282" i="11"/>
  <c r="X281" i="11"/>
  <c r="X280" i="11"/>
  <c r="X279" i="11"/>
  <c r="X278" i="11"/>
  <c r="X277" i="11"/>
  <c r="X276" i="11"/>
  <c r="X275" i="11"/>
  <c r="X274" i="11"/>
  <c r="X273" i="11"/>
  <c r="X272" i="11"/>
  <c r="X271" i="11"/>
  <c r="X270" i="11"/>
  <c r="X269" i="11"/>
  <c r="X268" i="11"/>
  <c r="X267" i="11"/>
  <c r="X266" i="11"/>
  <c r="X265" i="11"/>
  <c r="X264" i="11"/>
  <c r="X263" i="11"/>
  <c r="X262" i="11"/>
  <c r="X261" i="11"/>
  <c r="X260" i="11"/>
  <c r="X259" i="11"/>
  <c r="X258" i="11"/>
  <c r="X257" i="11"/>
  <c r="X256" i="11"/>
  <c r="X255" i="11"/>
  <c r="X254" i="11"/>
  <c r="X253" i="11"/>
  <c r="X252" i="11"/>
  <c r="X251" i="11"/>
  <c r="X250" i="11"/>
  <c r="X249" i="11"/>
  <c r="X248" i="11"/>
  <c r="X247" i="11"/>
  <c r="X246" i="11"/>
  <c r="X245" i="11"/>
  <c r="X244" i="11"/>
  <c r="X243" i="11"/>
  <c r="X242" i="11"/>
  <c r="X241" i="11"/>
  <c r="X240" i="11"/>
  <c r="X239" i="11"/>
  <c r="X238" i="11"/>
  <c r="X237" i="11"/>
  <c r="X236" i="11"/>
  <c r="X235" i="11"/>
  <c r="X234" i="11"/>
  <c r="X233" i="11"/>
  <c r="X232" i="11"/>
  <c r="X231" i="11"/>
  <c r="X230" i="11"/>
  <c r="X229" i="11"/>
  <c r="X228" i="11"/>
  <c r="X227" i="11"/>
  <c r="X226" i="11"/>
  <c r="X225" i="11"/>
  <c r="X224" i="11"/>
  <c r="X223" i="11"/>
  <c r="X222" i="11"/>
  <c r="X221" i="11"/>
  <c r="X220" i="11"/>
  <c r="X219" i="11"/>
  <c r="X218" i="11"/>
  <c r="X217" i="11"/>
  <c r="X216" i="11"/>
  <c r="Z215" i="11"/>
  <c r="Z214" i="11"/>
  <c r="Z213" i="11"/>
  <c r="Z212" i="11"/>
  <c r="Z211" i="11"/>
  <c r="Z210" i="11"/>
  <c r="Z209" i="11"/>
  <c r="Z208" i="11"/>
  <c r="Z207" i="11"/>
  <c r="Z206" i="11"/>
  <c r="Z205" i="11"/>
  <c r="Z204" i="11"/>
  <c r="M202" i="20"/>
  <c r="Q202" i="20" s="1"/>
  <c r="N202" i="20" s="1"/>
  <c r="Z203" i="11"/>
  <c r="Z202" i="11"/>
  <c r="Z201" i="11"/>
  <c r="Z200" i="11"/>
  <c r="Z199" i="11"/>
  <c r="Z198" i="11"/>
  <c r="Z197" i="11"/>
  <c r="Z196" i="11"/>
  <c r="Z195" i="11"/>
  <c r="Z194" i="11"/>
  <c r="Z193" i="11"/>
  <c r="Z192" i="11"/>
  <c r="Z191" i="11"/>
  <c r="Z190" i="11"/>
  <c r="Z189" i="11"/>
  <c r="Z188" i="11"/>
  <c r="Z187" i="11"/>
  <c r="Z186" i="11"/>
  <c r="Z185" i="11"/>
  <c r="Z184" i="11"/>
  <c r="Z183" i="11"/>
  <c r="Z182" i="11"/>
  <c r="Z181" i="11"/>
  <c r="Z180" i="11"/>
  <c r="Z179" i="11"/>
  <c r="Z178" i="11"/>
  <c r="Z177" i="11"/>
  <c r="Z176" i="11"/>
  <c r="Z175" i="11"/>
  <c r="Z174" i="11"/>
  <c r="Z173" i="11"/>
  <c r="Z172" i="11"/>
  <c r="Z171" i="11"/>
  <c r="Z170" i="11"/>
  <c r="Z169" i="11"/>
  <c r="Z168" i="11"/>
  <c r="Z167" i="11"/>
  <c r="Z166" i="11"/>
  <c r="Z165" i="11"/>
  <c r="Z164" i="11"/>
  <c r="Z163" i="11"/>
  <c r="Z162" i="11"/>
  <c r="Z161" i="11"/>
  <c r="Z160" i="11"/>
  <c r="Z159" i="11"/>
  <c r="Z158" i="11"/>
  <c r="Z157" i="11"/>
  <c r="Z156" i="11"/>
  <c r="Z155" i="11"/>
  <c r="Z154" i="11"/>
  <c r="Z153" i="11"/>
  <c r="Z152" i="11"/>
  <c r="Z151" i="11"/>
  <c r="Z150" i="11"/>
  <c r="Z149" i="11"/>
  <c r="Z148" i="11"/>
  <c r="Z147" i="11"/>
  <c r="Z146" i="11"/>
  <c r="Z145" i="11"/>
  <c r="Z144" i="11"/>
  <c r="Z143" i="11"/>
  <c r="Z142" i="11"/>
  <c r="Z141" i="11"/>
  <c r="Z140" i="11"/>
  <c r="Z139" i="11"/>
  <c r="Z138" i="11"/>
  <c r="Z137" i="11"/>
  <c r="Z136" i="11"/>
  <c r="Z135" i="11"/>
  <c r="Z134" i="11"/>
  <c r="Z133" i="11"/>
  <c r="Z132" i="11"/>
  <c r="Z131" i="11"/>
  <c r="Z130" i="11"/>
  <c r="Z129" i="11"/>
  <c r="Z128" i="11"/>
  <c r="Z127" i="11"/>
  <c r="Z126" i="11"/>
  <c r="Z125" i="11"/>
  <c r="Z124" i="11"/>
  <c r="Z123" i="11"/>
  <c r="Z122" i="11"/>
  <c r="Z121" i="11"/>
  <c r="Z120" i="11"/>
  <c r="Z119" i="11"/>
  <c r="Z118" i="11"/>
  <c r="Z117" i="11"/>
  <c r="Z116" i="11"/>
  <c r="Z115" i="11"/>
  <c r="Z114" i="11"/>
  <c r="Z113" i="11"/>
  <c r="Z112" i="11"/>
  <c r="Z111" i="11"/>
  <c r="Z110" i="11"/>
  <c r="Z109" i="11"/>
  <c r="Z108" i="11"/>
  <c r="Z107" i="11"/>
  <c r="Z106" i="11"/>
  <c r="Z105" i="11"/>
  <c r="Z104" i="11"/>
  <c r="Z103" i="11"/>
  <c r="Z102" i="11"/>
  <c r="Z101" i="11"/>
  <c r="Z100" i="11"/>
  <c r="Z99" i="11"/>
  <c r="Z98" i="11"/>
  <c r="Z97" i="11"/>
  <c r="Z96" i="11"/>
  <c r="Z95" i="11"/>
  <c r="Z94" i="11"/>
  <c r="Z93" i="11"/>
  <c r="Z92" i="11"/>
  <c r="Z91" i="11"/>
  <c r="Z90" i="11"/>
  <c r="Z89" i="11"/>
  <c r="Z88" i="11"/>
  <c r="Z87" i="11"/>
  <c r="Z86" i="11"/>
  <c r="Z85" i="11"/>
  <c r="Z84" i="11"/>
  <c r="Z83" i="11"/>
  <c r="Z82" i="11"/>
  <c r="Z81" i="11"/>
  <c r="Z80" i="11"/>
  <c r="Z79" i="11"/>
  <c r="Z78" i="11"/>
  <c r="Z77" i="11"/>
  <c r="Z76" i="11"/>
  <c r="Z75" i="11"/>
  <c r="Z74" i="11"/>
  <c r="Z73" i="11"/>
  <c r="Z72" i="11"/>
  <c r="Z71" i="11"/>
  <c r="Z70" i="11"/>
  <c r="Z69" i="11"/>
  <c r="Z68" i="11"/>
  <c r="Z67" i="11"/>
  <c r="Z66" i="11"/>
  <c r="Z65" i="11"/>
  <c r="Z64" i="11"/>
  <c r="Z63" i="11"/>
  <c r="Z62" i="11"/>
  <c r="Z61" i="11"/>
  <c r="Z60" i="11"/>
  <c r="Z59" i="11"/>
  <c r="Z58" i="11"/>
  <c r="Z57" i="11"/>
  <c r="Z56" i="11"/>
  <c r="Z55" i="11"/>
  <c r="Z54" i="11"/>
  <c r="Z53" i="11"/>
  <c r="Z52" i="11"/>
  <c r="Z51" i="11"/>
  <c r="Z50" i="11"/>
  <c r="Z49" i="11"/>
  <c r="Z48" i="11"/>
  <c r="Z47" i="11"/>
  <c r="Z46" i="11"/>
  <c r="Z45" i="11"/>
  <c r="Z44" i="11"/>
  <c r="Z43" i="11"/>
  <c r="Z42" i="11"/>
  <c r="Z41" i="11"/>
  <c r="Z40" i="11"/>
  <c r="Z39" i="11"/>
  <c r="Z38" i="11"/>
  <c r="Z37" i="11"/>
  <c r="Z36" i="11"/>
  <c r="Z35" i="11"/>
  <c r="Z34" i="11"/>
  <c r="Z33" i="11"/>
  <c r="Z32" i="11"/>
  <c r="Z31" i="11"/>
  <c r="Z30" i="11"/>
  <c r="Z29" i="11"/>
  <c r="Z28" i="11"/>
  <c r="Z27" i="11"/>
  <c r="Z26" i="11"/>
  <c r="Z25" i="11"/>
  <c r="Z24" i="11"/>
  <c r="Z23" i="11"/>
  <c r="Z22" i="11"/>
  <c r="Z21" i="11"/>
  <c r="Z20" i="11"/>
  <c r="Z19" i="11"/>
  <c r="Z18" i="11"/>
  <c r="Z17" i="11"/>
  <c r="Z16" i="11"/>
  <c r="Z15" i="11"/>
  <c r="Z14" i="11"/>
  <c r="Z13" i="11"/>
  <c r="Z12" i="11"/>
  <c r="Z11" i="11"/>
  <c r="Z10" i="11"/>
  <c r="Z9" i="11"/>
  <c r="Z8" i="11"/>
  <c r="Z7" i="11"/>
  <c r="Z6" i="11"/>
  <c r="Z5" i="11"/>
  <c r="Z4" i="11"/>
  <c r="N22" i="10"/>
  <c r="N21" i="10"/>
  <c r="N20" i="10"/>
  <c r="N15" i="10" s="1"/>
  <c r="M20" i="10"/>
  <c r="N19" i="10"/>
  <c r="N18" i="10"/>
  <c r="N17" i="10"/>
  <c r="N16" i="10"/>
  <c r="N14" i="10"/>
  <c r="N13" i="10"/>
  <c r="N12" i="10"/>
  <c r="N11" i="10"/>
  <c r="N10" i="10"/>
  <c r="N9" i="10"/>
  <c r="N8" i="10"/>
  <c r="N7" i="10"/>
  <c r="N6" i="10"/>
  <c r="N5" i="10"/>
  <c r="N4" i="10"/>
  <c r="Q691" i="20"/>
  <c r="J691" i="20"/>
  <c r="Q690" i="20"/>
  <c r="N690" i="20" s="1"/>
  <c r="O690" i="20"/>
  <c r="M690" i="20"/>
  <c r="K690" i="20"/>
  <c r="L690" i="20" s="1"/>
  <c r="J690" i="20"/>
  <c r="O689" i="20"/>
  <c r="N689" i="20"/>
  <c r="M689" i="20"/>
  <c r="Q689" i="20" s="1"/>
  <c r="K689" i="20"/>
  <c r="L689" i="20" s="1"/>
  <c r="O688" i="20"/>
  <c r="M688" i="20"/>
  <c r="Q688" i="20" s="1"/>
  <c r="N688" i="20" s="1"/>
  <c r="L688" i="20"/>
  <c r="K688" i="20"/>
  <c r="J688" i="20"/>
  <c r="Q687" i="20"/>
  <c r="N687" i="20" s="1"/>
  <c r="O687" i="20"/>
  <c r="M687" i="20"/>
  <c r="L687" i="20"/>
  <c r="K687" i="20"/>
  <c r="J687" i="20" s="1"/>
  <c r="Q686" i="20"/>
  <c r="N686" i="20" s="1"/>
  <c r="O686" i="20"/>
  <c r="M686" i="20"/>
  <c r="K686" i="20"/>
  <c r="J686" i="20" s="1"/>
  <c r="O685" i="20"/>
  <c r="M685" i="20"/>
  <c r="Q685" i="20" s="1"/>
  <c r="N685" i="20" s="1"/>
  <c r="K685" i="20"/>
  <c r="O684" i="20"/>
  <c r="M684" i="20"/>
  <c r="Q684" i="20" s="1"/>
  <c r="N684" i="20" s="1"/>
  <c r="L684" i="20"/>
  <c r="K684" i="20"/>
  <c r="J684" i="20"/>
  <c r="Q683" i="20"/>
  <c r="N683" i="20" s="1"/>
  <c r="O683" i="20"/>
  <c r="M683" i="20"/>
  <c r="K683" i="20"/>
  <c r="J683" i="20" s="1"/>
  <c r="Q682" i="20"/>
  <c r="N682" i="20" s="1"/>
  <c r="O682" i="20"/>
  <c r="M682" i="20"/>
  <c r="L682" i="20"/>
  <c r="K682" i="20"/>
  <c r="J682" i="20" s="1"/>
  <c r="O681" i="20"/>
  <c r="M681" i="20"/>
  <c r="Q681" i="20" s="1"/>
  <c r="N681" i="20" s="1"/>
  <c r="K681" i="20"/>
  <c r="L681" i="20" s="1"/>
  <c r="J681" i="20"/>
  <c r="Q680" i="20"/>
  <c r="N680" i="20" s="1"/>
  <c r="O680" i="20"/>
  <c r="M680" i="20"/>
  <c r="L680" i="20"/>
  <c r="K680" i="20"/>
  <c r="J680" i="20"/>
  <c r="Q679" i="20"/>
  <c r="N679" i="20" s="1"/>
  <c r="O679" i="20"/>
  <c r="M679" i="20"/>
  <c r="L679" i="20"/>
  <c r="K679" i="20"/>
  <c r="J679" i="20" s="1"/>
  <c r="Q678" i="20"/>
  <c r="O678" i="20"/>
  <c r="N678" i="20"/>
  <c r="M678" i="20"/>
  <c r="L678" i="20"/>
  <c r="K678" i="20"/>
  <c r="J678" i="20" s="1"/>
  <c r="O677" i="20"/>
  <c r="M677" i="20"/>
  <c r="Q677" i="20" s="1"/>
  <c r="N677" i="20" s="1"/>
  <c r="K677" i="20"/>
  <c r="L677" i="20" s="1"/>
  <c r="O676" i="20"/>
  <c r="N676" i="20"/>
  <c r="M676" i="20"/>
  <c r="Q676" i="20" s="1"/>
  <c r="L676" i="20"/>
  <c r="K676" i="20"/>
  <c r="J676" i="20"/>
  <c r="O675" i="20"/>
  <c r="M675" i="20"/>
  <c r="Q675" i="20" s="1"/>
  <c r="N675" i="20" s="1"/>
  <c r="L675" i="20"/>
  <c r="K675" i="20"/>
  <c r="J675" i="20" s="1"/>
  <c r="Q674" i="20"/>
  <c r="N674" i="20" s="1"/>
  <c r="O674" i="20"/>
  <c r="M674" i="20"/>
  <c r="L674" i="20"/>
  <c r="K674" i="20"/>
  <c r="J674" i="20"/>
  <c r="O673" i="20"/>
  <c r="N673" i="20"/>
  <c r="M673" i="20"/>
  <c r="Q673" i="20" s="1"/>
  <c r="K673" i="20"/>
  <c r="L673" i="20" s="1"/>
  <c r="J673" i="20"/>
  <c r="O672" i="20"/>
  <c r="N672" i="20"/>
  <c r="M672" i="20"/>
  <c r="Q672" i="20" s="1"/>
  <c r="L672" i="20"/>
  <c r="K672" i="20"/>
  <c r="J672" i="20"/>
  <c r="O671" i="20"/>
  <c r="M671" i="20"/>
  <c r="Q671" i="20" s="1"/>
  <c r="N671" i="20" s="1"/>
  <c r="L671" i="20"/>
  <c r="K671" i="20"/>
  <c r="J671" i="20" s="1"/>
  <c r="Q670" i="20"/>
  <c r="N670" i="20" s="1"/>
  <c r="O670" i="20"/>
  <c r="M670" i="20"/>
  <c r="L670" i="20"/>
  <c r="K670" i="20"/>
  <c r="J670" i="20" s="1"/>
  <c r="O669" i="20"/>
  <c r="N669" i="20"/>
  <c r="M669" i="20"/>
  <c r="Q669" i="20" s="1"/>
  <c r="K669" i="20"/>
  <c r="L669" i="20" s="1"/>
  <c r="O668" i="20"/>
  <c r="N668" i="20"/>
  <c r="M668" i="20"/>
  <c r="Q668" i="20" s="1"/>
  <c r="L668" i="20"/>
  <c r="K668" i="20"/>
  <c r="J668" i="20"/>
  <c r="Q667" i="20"/>
  <c r="N667" i="20" s="1"/>
  <c r="O667" i="20"/>
  <c r="M667" i="20"/>
  <c r="L667" i="20"/>
  <c r="K667" i="20"/>
  <c r="J667" i="20" s="1"/>
  <c r="Q666" i="20"/>
  <c r="N666" i="20" s="1"/>
  <c r="O666" i="20"/>
  <c r="M666" i="20"/>
  <c r="L666" i="20"/>
  <c r="K666" i="20"/>
  <c r="J666" i="20"/>
  <c r="O665" i="20"/>
  <c r="M665" i="20"/>
  <c r="Q665" i="20" s="1"/>
  <c r="N665" i="20" s="1"/>
  <c r="K665" i="20"/>
  <c r="O664" i="20"/>
  <c r="M664" i="20"/>
  <c r="Q664" i="20" s="1"/>
  <c r="N664" i="20" s="1"/>
  <c r="L664" i="20"/>
  <c r="K664" i="20"/>
  <c r="J664" i="20"/>
  <c r="Q663" i="20"/>
  <c r="N663" i="20" s="1"/>
  <c r="O663" i="20"/>
  <c r="M663" i="20"/>
  <c r="L663" i="20"/>
  <c r="K663" i="20"/>
  <c r="J663" i="20" s="1"/>
  <c r="Q662" i="20"/>
  <c r="O662" i="20"/>
  <c r="N662" i="20"/>
  <c r="M662" i="20"/>
  <c r="L662" i="20"/>
  <c r="K662" i="20"/>
  <c r="J662" i="20" s="1"/>
  <c r="O661" i="20"/>
  <c r="N661" i="20"/>
  <c r="M661" i="20"/>
  <c r="Q661" i="20" s="1"/>
  <c r="K661" i="20"/>
  <c r="O660" i="20"/>
  <c r="N660" i="20"/>
  <c r="M660" i="20"/>
  <c r="Q660" i="20" s="1"/>
  <c r="L660" i="20"/>
  <c r="K660" i="20"/>
  <c r="J660" i="20"/>
  <c r="Q659" i="20"/>
  <c r="N659" i="20" s="1"/>
  <c r="O659" i="20"/>
  <c r="M659" i="20"/>
  <c r="L659" i="20"/>
  <c r="K659" i="20"/>
  <c r="J659" i="20" s="1"/>
  <c r="Q658" i="20"/>
  <c r="N658" i="20" s="1"/>
  <c r="O658" i="20"/>
  <c r="M658" i="20"/>
  <c r="L658" i="20"/>
  <c r="K658" i="20"/>
  <c r="J658" i="20" s="1"/>
  <c r="O657" i="20"/>
  <c r="M657" i="20"/>
  <c r="Q657" i="20" s="1"/>
  <c r="N657" i="20" s="1"/>
  <c r="K657" i="20"/>
  <c r="L657" i="20" s="1"/>
  <c r="Q656" i="20"/>
  <c r="N656" i="20" s="1"/>
  <c r="O656" i="20"/>
  <c r="M656" i="20"/>
  <c r="L656" i="20"/>
  <c r="K656" i="20"/>
  <c r="J656" i="20"/>
  <c r="O655" i="20"/>
  <c r="M655" i="20"/>
  <c r="Q655" i="20" s="1"/>
  <c r="N655" i="20" s="1"/>
  <c r="L655" i="20"/>
  <c r="K655" i="20"/>
  <c r="J655" i="20" s="1"/>
  <c r="Q654" i="20"/>
  <c r="O654" i="20"/>
  <c r="N654" i="20"/>
  <c r="M654" i="20"/>
  <c r="K654" i="20"/>
  <c r="J654" i="20" s="1"/>
  <c r="O653" i="20"/>
  <c r="N653" i="20"/>
  <c r="M653" i="20"/>
  <c r="Q653" i="20" s="1"/>
  <c r="K653" i="20"/>
  <c r="L653" i="20" s="1"/>
  <c r="J653" i="20"/>
  <c r="O652" i="20"/>
  <c r="M652" i="20"/>
  <c r="Q652" i="20" s="1"/>
  <c r="N652" i="20" s="1"/>
  <c r="L652" i="20"/>
  <c r="K652" i="20"/>
  <c r="J652" i="20"/>
  <c r="O651" i="20"/>
  <c r="M651" i="20"/>
  <c r="Q651" i="20" s="1"/>
  <c r="N651" i="20" s="1"/>
  <c r="K651" i="20"/>
  <c r="J651" i="20" s="1"/>
  <c r="Q650" i="20"/>
  <c r="N650" i="20" s="1"/>
  <c r="O650" i="20"/>
  <c r="M650" i="20"/>
  <c r="K650" i="20"/>
  <c r="L650" i="20" s="1"/>
  <c r="O649" i="20"/>
  <c r="N649" i="20"/>
  <c r="M649" i="20"/>
  <c r="Q649" i="20" s="1"/>
  <c r="K649" i="20"/>
  <c r="L649" i="20" s="1"/>
  <c r="O648" i="20"/>
  <c r="M648" i="20"/>
  <c r="Q648" i="20" s="1"/>
  <c r="N648" i="20" s="1"/>
  <c r="L648" i="20"/>
  <c r="K648" i="20"/>
  <c r="J648" i="20"/>
  <c r="O647" i="20"/>
  <c r="M647" i="20"/>
  <c r="Q647" i="20" s="1"/>
  <c r="N647" i="20" s="1"/>
  <c r="L647" i="20"/>
  <c r="K647" i="20"/>
  <c r="J647" i="20" s="1"/>
  <c r="Q646" i="20"/>
  <c r="N646" i="20" s="1"/>
  <c r="O646" i="20"/>
  <c r="M646" i="20"/>
  <c r="K646" i="20"/>
  <c r="J646" i="20" s="1"/>
  <c r="O645" i="20"/>
  <c r="M645" i="20"/>
  <c r="Q645" i="20" s="1"/>
  <c r="N645" i="20" s="1"/>
  <c r="K645" i="20"/>
  <c r="L645" i="20" s="1"/>
  <c r="O644" i="20"/>
  <c r="M644" i="20"/>
  <c r="Q644" i="20" s="1"/>
  <c r="N644" i="20" s="1"/>
  <c r="L644" i="20"/>
  <c r="K644" i="20"/>
  <c r="J644" i="20"/>
  <c r="Q643" i="20"/>
  <c r="N643" i="20" s="1"/>
  <c r="O643" i="20"/>
  <c r="M643" i="20"/>
  <c r="K643" i="20"/>
  <c r="J643" i="20" s="1"/>
  <c r="Q642" i="20"/>
  <c r="N642" i="20" s="1"/>
  <c r="O642" i="20"/>
  <c r="M642" i="20"/>
  <c r="L642" i="20"/>
  <c r="K642" i="20"/>
  <c r="J642" i="20" s="1"/>
  <c r="O641" i="20"/>
  <c r="N641" i="20"/>
  <c r="M641" i="20"/>
  <c r="Q641" i="20" s="1"/>
  <c r="K641" i="20"/>
  <c r="L641" i="20" s="1"/>
  <c r="J641" i="20"/>
  <c r="Q640" i="20"/>
  <c r="N640" i="20" s="1"/>
  <c r="O640" i="20"/>
  <c r="M640" i="20"/>
  <c r="L640" i="20"/>
  <c r="K640" i="20"/>
  <c r="J640" i="20"/>
  <c r="Q639" i="20"/>
  <c r="N639" i="20" s="1"/>
  <c r="O639" i="20"/>
  <c r="M639" i="20"/>
  <c r="L639" i="20"/>
  <c r="K639" i="20"/>
  <c r="J639" i="20" s="1"/>
  <c r="Q638" i="20"/>
  <c r="O638" i="20"/>
  <c r="N638" i="20"/>
  <c r="M638" i="20"/>
  <c r="L638" i="20"/>
  <c r="K638" i="20"/>
  <c r="J638" i="20" s="1"/>
  <c r="O637" i="20"/>
  <c r="M637" i="20"/>
  <c r="Q637" i="20" s="1"/>
  <c r="N637" i="20" s="1"/>
  <c r="K637" i="20"/>
  <c r="L637" i="20" s="1"/>
  <c r="J637" i="20"/>
  <c r="O636" i="20"/>
  <c r="N636" i="20"/>
  <c r="M636" i="20"/>
  <c r="Q636" i="20" s="1"/>
  <c r="L636" i="20"/>
  <c r="K636" i="20"/>
  <c r="J636" i="20"/>
  <c r="O635" i="20"/>
  <c r="M635" i="20"/>
  <c r="Q635" i="20" s="1"/>
  <c r="N635" i="20" s="1"/>
  <c r="L635" i="20"/>
  <c r="K635" i="20"/>
  <c r="J635" i="20" s="1"/>
  <c r="Q634" i="20"/>
  <c r="N634" i="20" s="1"/>
  <c r="O634" i="20"/>
  <c r="M634" i="20"/>
  <c r="K634" i="20"/>
  <c r="L634" i="20" s="1"/>
  <c r="J634" i="20"/>
  <c r="O633" i="20"/>
  <c r="N633" i="20"/>
  <c r="M633" i="20"/>
  <c r="Q633" i="20" s="1"/>
  <c r="K633" i="20"/>
  <c r="L633" i="20" s="1"/>
  <c r="J633" i="20"/>
  <c r="O632" i="20"/>
  <c r="M632" i="20"/>
  <c r="Q632" i="20" s="1"/>
  <c r="N632" i="20" s="1"/>
  <c r="L632" i="20"/>
  <c r="K632" i="20"/>
  <c r="J632" i="20"/>
  <c r="O631" i="20"/>
  <c r="M631" i="20"/>
  <c r="Q631" i="20" s="1"/>
  <c r="N631" i="20" s="1"/>
  <c r="L631" i="20"/>
  <c r="K631" i="20"/>
  <c r="J631" i="20" s="1"/>
  <c r="Q630" i="20"/>
  <c r="N630" i="20" s="1"/>
  <c r="O630" i="20"/>
  <c r="M630" i="20"/>
  <c r="K630" i="20"/>
  <c r="O629" i="20"/>
  <c r="N629" i="20"/>
  <c r="M629" i="20"/>
  <c r="Q629" i="20" s="1"/>
  <c r="K629" i="20"/>
  <c r="L629" i="20" s="1"/>
  <c r="J629" i="20"/>
  <c r="O628" i="20"/>
  <c r="M628" i="20"/>
  <c r="Q628" i="20" s="1"/>
  <c r="N628" i="20" s="1"/>
  <c r="L628" i="20"/>
  <c r="K628" i="20"/>
  <c r="J628" i="20"/>
  <c r="O627" i="20"/>
  <c r="M627" i="20"/>
  <c r="Q627" i="20" s="1"/>
  <c r="N627" i="20" s="1"/>
  <c r="K627" i="20"/>
  <c r="Q626" i="20"/>
  <c r="N626" i="20" s="1"/>
  <c r="O626" i="20"/>
  <c r="M626" i="20"/>
  <c r="K626" i="20"/>
  <c r="L626" i="20" s="1"/>
  <c r="J626" i="20"/>
  <c r="O625" i="20"/>
  <c r="M625" i="20"/>
  <c r="Q625" i="20" s="1"/>
  <c r="N625" i="20" s="1"/>
  <c r="K625" i="20"/>
  <c r="L625" i="20" s="1"/>
  <c r="O624" i="20"/>
  <c r="M624" i="20"/>
  <c r="Q624" i="20" s="1"/>
  <c r="N624" i="20" s="1"/>
  <c r="L624" i="20"/>
  <c r="K624" i="20"/>
  <c r="J624" i="20"/>
  <c r="Q623" i="20"/>
  <c r="N623" i="20" s="1"/>
  <c r="O623" i="20"/>
  <c r="M623" i="20"/>
  <c r="L623" i="20"/>
  <c r="K623" i="20"/>
  <c r="J623" i="20" s="1"/>
  <c r="Q622" i="20"/>
  <c r="N622" i="20" s="1"/>
  <c r="O622" i="20"/>
  <c r="M622" i="20"/>
  <c r="K622" i="20"/>
  <c r="J622" i="20" s="1"/>
  <c r="O621" i="20"/>
  <c r="M621" i="20"/>
  <c r="Q621" i="20" s="1"/>
  <c r="N621" i="20" s="1"/>
  <c r="K621" i="20"/>
  <c r="O620" i="20"/>
  <c r="M620" i="20"/>
  <c r="Q620" i="20" s="1"/>
  <c r="N620" i="20" s="1"/>
  <c r="L620" i="20"/>
  <c r="K620" i="20"/>
  <c r="J620" i="20"/>
  <c r="Q619" i="20"/>
  <c r="N619" i="20" s="1"/>
  <c r="O619" i="20"/>
  <c r="M619" i="20"/>
  <c r="K619" i="20"/>
  <c r="J619" i="20" s="1"/>
  <c r="Q618" i="20"/>
  <c r="N618" i="20" s="1"/>
  <c r="O618" i="20"/>
  <c r="M618" i="20"/>
  <c r="L618" i="20"/>
  <c r="K618" i="20"/>
  <c r="J618" i="20" s="1"/>
  <c r="O617" i="20"/>
  <c r="M617" i="20"/>
  <c r="Q617" i="20" s="1"/>
  <c r="N617" i="20" s="1"/>
  <c r="K617" i="20"/>
  <c r="L617" i="20" s="1"/>
  <c r="J617" i="20"/>
  <c r="Q616" i="20"/>
  <c r="N616" i="20" s="1"/>
  <c r="O616" i="20"/>
  <c r="M616" i="20"/>
  <c r="L616" i="20"/>
  <c r="K616" i="20"/>
  <c r="J616" i="20"/>
  <c r="Q615" i="20"/>
  <c r="N615" i="20" s="1"/>
  <c r="O615" i="20"/>
  <c r="M615" i="20"/>
  <c r="L615" i="20"/>
  <c r="K615" i="20"/>
  <c r="J615" i="20" s="1"/>
  <c r="Q614" i="20"/>
  <c r="O614" i="20"/>
  <c r="N614" i="20"/>
  <c r="M614" i="20"/>
  <c r="L614" i="20"/>
  <c r="K614" i="20"/>
  <c r="J614" i="20" s="1"/>
  <c r="O613" i="20"/>
  <c r="M613" i="20"/>
  <c r="Q613" i="20" s="1"/>
  <c r="N613" i="20" s="1"/>
  <c r="K613" i="20"/>
  <c r="L613" i="20" s="1"/>
  <c r="O612" i="20"/>
  <c r="N612" i="20"/>
  <c r="M612" i="20"/>
  <c r="Q612" i="20" s="1"/>
  <c r="L612" i="20"/>
  <c r="K612" i="20"/>
  <c r="J612" i="20"/>
  <c r="O611" i="20"/>
  <c r="M611" i="20"/>
  <c r="Q611" i="20" s="1"/>
  <c r="N611" i="20" s="1"/>
  <c r="L611" i="20"/>
  <c r="K611" i="20"/>
  <c r="J611" i="20" s="1"/>
  <c r="Q610" i="20"/>
  <c r="N610" i="20" s="1"/>
  <c r="O610" i="20"/>
  <c r="M610" i="20"/>
  <c r="L610" i="20"/>
  <c r="K610" i="20"/>
  <c r="J610" i="20"/>
  <c r="O609" i="20"/>
  <c r="N609" i="20"/>
  <c r="M609" i="20"/>
  <c r="Q609" i="20" s="1"/>
  <c r="K609" i="20"/>
  <c r="L609" i="20" s="1"/>
  <c r="J609" i="20"/>
  <c r="O608" i="20"/>
  <c r="M608" i="20"/>
  <c r="Q608" i="20" s="1"/>
  <c r="N608" i="20" s="1"/>
  <c r="L608" i="20"/>
  <c r="K608" i="20"/>
  <c r="J608" i="20"/>
  <c r="O607" i="20"/>
  <c r="M607" i="20"/>
  <c r="Q607" i="20" s="1"/>
  <c r="N607" i="20" s="1"/>
  <c r="L607" i="20"/>
  <c r="K607" i="20"/>
  <c r="J607" i="20" s="1"/>
  <c r="Q606" i="20"/>
  <c r="N606" i="20" s="1"/>
  <c r="O606" i="20"/>
  <c r="M606" i="20"/>
  <c r="L606" i="20"/>
  <c r="K606" i="20"/>
  <c r="J606" i="20" s="1"/>
  <c r="O605" i="20"/>
  <c r="N605" i="20"/>
  <c r="M605" i="20"/>
  <c r="Q605" i="20" s="1"/>
  <c r="K605" i="20"/>
  <c r="L605" i="20" s="1"/>
  <c r="O604" i="20"/>
  <c r="N604" i="20"/>
  <c r="M604" i="20"/>
  <c r="Q604" i="20" s="1"/>
  <c r="L604" i="20"/>
  <c r="K604" i="20"/>
  <c r="J604" i="20"/>
  <c r="Q603" i="20"/>
  <c r="N603" i="20" s="1"/>
  <c r="O603" i="20"/>
  <c r="M603" i="20"/>
  <c r="L603" i="20"/>
  <c r="K603" i="20"/>
  <c r="J603" i="20" s="1"/>
  <c r="Q602" i="20"/>
  <c r="N602" i="20" s="1"/>
  <c r="O602" i="20"/>
  <c r="M602" i="20"/>
  <c r="L602" i="20"/>
  <c r="K602" i="20"/>
  <c r="J602" i="20"/>
  <c r="O601" i="20"/>
  <c r="M601" i="20"/>
  <c r="Q601" i="20" s="1"/>
  <c r="N601" i="20" s="1"/>
  <c r="K601" i="20"/>
  <c r="O600" i="20"/>
  <c r="M600" i="20"/>
  <c r="Q600" i="20" s="1"/>
  <c r="N600" i="20" s="1"/>
  <c r="L600" i="20"/>
  <c r="K600" i="20"/>
  <c r="J600" i="20"/>
  <c r="Q599" i="20"/>
  <c r="N599" i="20" s="1"/>
  <c r="O599" i="20"/>
  <c r="M599" i="20"/>
  <c r="L599" i="20"/>
  <c r="K599" i="20"/>
  <c r="J599" i="20" s="1"/>
  <c r="Q598" i="20"/>
  <c r="O598" i="20"/>
  <c r="N598" i="20"/>
  <c r="M598" i="20"/>
  <c r="L598" i="20"/>
  <c r="K598" i="20"/>
  <c r="J598" i="20" s="1"/>
  <c r="O597" i="20"/>
  <c r="N597" i="20"/>
  <c r="M597" i="20"/>
  <c r="Q597" i="20" s="1"/>
  <c r="K597" i="20"/>
  <c r="L597" i="20" s="1"/>
  <c r="J597" i="20"/>
  <c r="O596" i="20"/>
  <c r="N596" i="20"/>
  <c r="M596" i="20"/>
  <c r="Q596" i="20" s="1"/>
  <c r="L596" i="20"/>
  <c r="K596" i="20"/>
  <c r="J596" i="20"/>
  <c r="Q595" i="20"/>
  <c r="N595" i="20" s="1"/>
  <c r="O595" i="20"/>
  <c r="M595" i="20"/>
  <c r="L595" i="20"/>
  <c r="K595" i="20"/>
  <c r="J595" i="20" s="1"/>
  <c r="Q594" i="20"/>
  <c r="N594" i="20" s="1"/>
  <c r="O594" i="20"/>
  <c r="M594" i="20"/>
  <c r="K594" i="20"/>
  <c r="J594" i="20" s="1"/>
  <c r="O593" i="20"/>
  <c r="M593" i="20"/>
  <c r="Q593" i="20" s="1"/>
  <c r="N593" i="20" s="1"/>
  <c r="K593" i="20"/>
  <c r="L593" i="20" s="1"/>
  <c r="Q592" i="20"/>
  <c r="N592" i="20" s="1"/>
  <c r="O592" i="20"/>
  <c r="M592" i="20"/>
  <c r="L592" i="20"/>
  <c r="K592" i="20"/>
  <c r="J592" i="20"/>
  <c r="O591" i="20"/>
  <c r="M591" i="20"/>
  <c r="Q591" i="20" s="1"/>
  <c r="N591" i="20" s="1"/>
  <c r="L591" i="20"/>
  <c r="K591" i="20"/>
  <c r="J591" i="20" s="1"/>
  <c r="Q590" i="20"/>
  <c r="O590" i="20"/>
  <c r="N590" i="20"/>
  <c r="M590" i="20"/>
  <c r="K590" i="20"/>
  <c r="O589" i="20"/>
  <c r="M588" i="20"/>
  <c r="Q588" i="20" s="1"/>
  <c r="N588" i="20" s="1"/>
  <c r="L588" i="20"/>
  <c r="J588" i="20"/>
  <c r="O586" i="20"/>
  <c r="O585" i="20"/>
  <c r="L583" i="20"/>
  <c r="O581" i="20"/>
  <c r="K579" i="20"/>
  <c r="J579" i="20" s="1"/>
  <c r="O573" i="20"/>
  <c r="K571" i="20"/>
  <c r="J571" i="20" s="1"/>
  <c r="J568" i="20"/>
  <c r="M564" i="20"/>
  <c r="Q564" i="20" s="1"/>
  <c r="N564" i="20" s="1"/>
  <c r="K559" i="20"/>
  <c r="J559" i="20" s="1"/>
  <c r="O558" i="20"/>
  <c r="L556" i="20"/>
  <c r="J556" i="20"/>
  <c r="O554" i="20"/>
  <c r="O553" i="20"/>
  <c r="L552" i="20"/>
  <c r="J552" i="20"/>
  <c r="L548" i="20"/>
  <c r="K547" i="20"/>
  <c r="L544" i="20"/>
  <c r="J544" i="20"/>
  <c r="O541" i="20"/>
  <c r="K539" i="20"/>
  <c r="J539" i="20" s="1"/>
  <c r="O537" i="20"/>
  <c r="O533" i="20"/>
  <c r="K531" i="20"/>
  <c r="O529" i="20"/>
  <c r="K527" i="20"/>
  <c r="J527" i="20" s="1"/>
  <c r="O526" i="20"/>
  <c r="O525" i="20"/>
  <c r="K523" i="20"/>
  <c r="J523" i="20" s="1"/>
  <c r="O522" i="20"/>
  <c r="O521" i="20"/>
  <c r="L512" i="20"/>
  <c r="O506" i="20"/>
  <c r="J504" i="20"/>
  <c r="O494" i="20"/>
  <c r="K492" i="20"/>
  <c r="L492" i="20" s="1"/>
  <c r="Q490" i="20"/>
  <c r="N490" i="20" s="1"/>
  <c r="O490" i="20"/>
  <c r="M490" i="20"/>
  <c r="K490" i="20"/>
  <c r="L490" i="20" s="1"/>
  <c r="Q489" i="20"/>
  <c r="N489" i="20" s="1"/>
  <c r="O489" i="20"/>
  <c r="M489" i="20"/>
  <c r="K489" i="20"/>
  <c r="L489" i="20" s="1"/>
  <c r="J489" i="20"/>
  <c r="O488" i="20"/>
  <c r="M488" i="20"/>
  <c r="Q488" i="20" s="1"/>
  <c r="N488" i="20" s="1"/>
  <c r="L488" i="20"/>
  <c r="K488" i="20"/>
  <c r="J488" i="20"/>
  <c r="O487" i="20"/>
  <c r="M487" i="20"/>
  <c r="Q487" i="20" s="1"/>
  <c r="N487" i="20" s="1"/>
  <c r="L487" i="20"/>
  <c r="K487" i="20"/>
  <c r="J487" i="20" s="1"/>
  <c r="O486" i="20"/>
  <c r="M486" i="20"/>
  <c r="Q486" i="20" s="1"/>
  <c r="N486" i="20" s="1"/>
  <c r="L486" i="20"/>
  <c r="K486" i="20"/>
  <c r="J486" i="20" s="1"/>
  <c r="O485" i="20"/>
  <c r="M485" i="20"/>
  <c r="Q485" i="20" s="1"/>
  <c r="N485" i="20" s="1"/>
  <c r="K485" i="20"/>
  <c r="O484" i="20"/>
  <c r="M484" i="20"/>
  <c r="Q484" i="20" s="1"/>
  <c r="N484" i="20" s="1"/>
  <c r="K484" i="20"/>
  <c r="L484" i="20" s="1"/>
  <c r="J484" i="20"/>
  <c r="Q483" i="20"/>
  <c r="N483" i="20" s="1"/>
  <c r="O483" i="20"/>
  <c r="M483" i="20"/>
  <c r="L483" i="20"/>
  <c r="K483" i="20"/>
  <c r="J483" i="20"/>
  <c r="Q482" i="20"/>
  <c r="N482" i="20" s="1"/>
  <c r="O482" i="20"/>
  <c r="M482" i="20"/>
  <c r="K482" i="20"/>
  <c r="L482" i="20" s="1"/>
  <c r="Q481" i="20"/>
  <c r="N481" i="20" s="1"/>
  <c r="O481" i="20"/>
  <c r="M481" i="20"/>
  <c r="K481" i="20"/>
  <c r="L481" i="20" s="1"/>
  <c r="J481" i="20"/>
  <c r="O480" i="20"/>
  <c r="M480" i="20"/>
  <c r="Q480" i="20" s="1"/>
  <c r="N480" i="20" s="1"/>
  <c r="L480" i="20"/>
  <c r="K480" i="20"/>
  <c r="J480" i="20"/>
  <c r="O479" i="20"/>
  <c r="M479" i="20"/>
  <c r="Q479" i="20" s="1"/>
  <c r="N479" i="20" s="1"/>
  <c r="L479" i="20"/>
  <c r="K479" i="20"/>
  <c r="J479" i="20" s="1"/>
  <c r="O478" i="20"/>
  <c r="M478" i="20"/>
  <c r="Q478" i="20" s="1"/>
  <c r="N478" i="20" s="1"/>
  <c r="L478" i="20"/>
  <c r="K478" i="20"/>
  <c r="J478" i="20" s="1"/>
  <c r="O477" i="20"/>
  <c r="M477" i="20"/>
  <c r="Q477" i="20" s="1"/>
  <c r="N477" i="20" s="1"/>
  <c r="K477" i="20"/>
  <c r="J477" i="20" s="1"/>
  <c r="O476" i="20"/>
  <c r="M476" i="20"/>
  <c r="Q476" i="20" s="1"/>
  <c r="N476" i="20" s="1"/>
  <c r="K476" i="20"/>
  <c r="Q475" i="20"/>
  <c r="Q474" i="20"/>
  <c r="O473" i="20"/>
  <c r="M473" i="20"/>
  <c r="Q473" i="20" s="1"/>
  <c r="N473" i="20" s="1"/>
  <c r="K473" i="20"/>
  <c r="O472" i="20"/>
  <c r="M472" i="20"/>
  <c r="Q472" i="20" s="1"/>
  <c r="N472" i="20" s="1"/>
  <c r="K472" i="20"/>
  <c r="L472" i="20" s="1"/>
  <c r="J472" i="20"/>
  <c r="Q471" i="20"/>
  <c r="N471" i="20" s="1"/>
  <c r="O471" i="20"/>
  <c r="M471" i="20"/>
  <c r="L471" i="20"/>
  <c r="K471" i="20"/>
  <c r="J471" i="20"/>
  <c r="Q470" i="20"/>
  <c r="N470" i="20" s="1"/>
  <c r="O470" i="20"/>
  <c r="M470" i="20"/>
  <c r="K470" i="20"/>
  <c r="L470" i="20" s="1"/>
  <c r="Q469" i="20"/>
  <c r="N469" i="20" s="1"/>
  <c r="O469" i="20"/>
  <c r="M469" i="20"/>
  <c r="K469" i="20"/>
  <c r="L469" i="20" s="1"/>
  <c r="J469" i="20"/>
  <c r="O468" i="20"/>
  <c r="M468" i="20"/>
  <c r="Q468" i="20" s="1"/>
  <c r="N468" i="20" s="1"/>
  <c r="L468" i="20"/>
  <c r="K468" i="20"/>
  <c r="J468" i="20"/>
  <c r="O467" i="20"/>
  <c r="M467" i="20"/>
  <c r="Q467" i="20" s="1"/>
  <c r="N467" i="20" s="1"/>
  <c r="L467" i="20"/>
  <c r="K467" i="20"/>
  <c r="J467" i="20" s="1"/>
  <c r="O466" i="20"/>
  <c r="M466" i="20"/>
  <c r="Q466" i="20" s="1"/>
  <c r="N466" i="20" s="1"/>
  <c r="L466" i="20"/>
  <c r="K466" i="20"/>
  <c r="J466" i="20" s="1"/>
  <c r="O465" i="20"/>
  <c r="M465" i="20"/>
  <c r="Q465" i="20" s="1"/>
  <c r="N465" i="20" s="1"/>
  <c r="K465" i="20"/>
  <c r="J465" i="20" s="1"/>
  <c r="O464" i="20"/>
  <c r="M464" i="20"/>
  <c r="Q464" i="20" s="1"/>
  <c r="N464" i="20" s="1"/>
  <c r="K464" i="20"/>
  <c r="Q463" i="20"/>
  <c r="N463" i="20" s="1"/>
  <c r="O463" i="20"/>
  <c r="M463" i="20"/>
  <c r="L463" i="20"/>
  <c r="K463" i="20"/>
  <c r="J463" i="20"/>
  <c r="Q462" i="20"/>
  <c r="N462" i="20" s="1"/>
  <c r="O462" i="20"/>
  <c r="M462" i="20"/>
  <c r="K462" i="20"/>
  <c r="L462" i="20" s="1"/>
  <c r="Q461" i="20"/>
  <c r="N461" i="20" s="1"/>
  <c r="O461" i="20"/>
  <c r="M461" i="20"/>
  <c r="K461" i="20"/>
  <c r="L461" i="20" s="1"/>
  <c r="J461" i="20"/>
  <c r="O460" i="20"/>
  <c r="M460" i="20"/>
  <c r="Q460" i="20" s="1"/>
  <c r="N460" i="20" s="1"/>
  <c r="L460" i="20"/>
  <c r="K460" i="20"/>
  <c r="J460" i="20"/>
  <c r="O459" i="20"/>
  <c r="N459" i="20"/>
  <c r="M459" i="20"/>
  <c r="Q459" i="20" s="1"/>
  <c r="L459" i="20"/>
  <c r="K459" i="20"/>
  <c r="J459" i="20" s="1"/>
  <c r="O458" i="20"/>
  <c r="M458" i="20"/>
  <c r="Q458" i="20" s="1"/>
  <c r="N458" i="20" s="1"/>
  <c r="L458" i="20"/>
  <c r="K458" i="20"/>
  <c r="J458" i="20" s="1"/>
  <c r="O457" i="20"/>
  <c r="M457" i="20"/>
  <c r="Q457" i="20" s="1"/>
  <c r="N457" i="20" s="1"/>
  <c r="K457" i="20"/>
  <c r="J457" i="20" s="1"/>
  <c r="O456" i="20"/>
  <c r="M456" i="20"/>
  <c r="Q456" i="20" s="1"/>
  <c r="N456" i="20" s="1"/>
  <c r="K456" i="20"/>
  <c r="L456" i="20" s="1"/>
  <c r="J456" i="20"/>
  <c r="Q455" i="20"/>
  <c r="N455" i="20" s="1"/>
  <c r="O455" i="20"/>
  <c r="M455" i="20"/>
  <c r="L455" i="20"/>
  <c r="K455" i="20"/>
  <c r="J455" i="20"/>
  <c r="Q454" i="20"/>
  <c r="N454" i="20" s="1"/>
  <c r="O454" i="20"/>
  <c r="M454" i="20"/>
  <c r="K454" i="20"/>
  <c r="L454" i="20" s="1"/>
  <c r="Q453" i="20"/>
  <c r="N453" i="20" s="1"/>
  <c r="O453" i="20"/>
  <c r="M453" i="20"/>
  <c r="K453" i="20"/>
  <c r="L453" i="20" s="1"/>
  <c r="J453" i="20"/>
  <c r="O452" i="20"/>
  <c r="N452" i="20"/>
  <c r="M452" i="20"/>
  <c r="Q452" i="20" s="1"/>
  <c r="L452" i="20"/>
  <c r="K452" i="20"/>
  <c r="J452" i="20"/>
  <c r="O451" i="20"/>
  <c r="M451" i="20"/>
  <c r="Q451" i="20" s="1"/>
  <c r="N451" i="20" s="1"/>
  <c r="L451" i="20"/>
  <c r="K451" i="20"/>
  <c r="J451" i="20" s="1"/>
  <c r="O450" i="20"/>
  <c r="M450" i="20"/>
  <c r="Q450" i="20" s="1"/>
  <c r="N450" i="20" s="1"/>
  <c r="L450" i="20"/>
  <c r="K450" i="20"/>
  <c r="J450" i="20" s="1"/>
  <c r="O449" i="20"/>
  <c r="M449" i="20"/>
  <c r="Q449" i="20" s="1"/>
  <c r="N449" i="20" s="1"/>
  <c r="L449" i="20"/>
  <c r="K449" i="20"/>
  <c r="J449" i="20" s="1"/>
  <c r="O448" i="20"/>
  <c r="M448" i="20"/>
  <c r="Q448" i="20" s="1"/>
  <c r="N448" i="20" s="1"/>
  <c r="K448" i="20"/>
  <c r="L448" i="20" s="1"/>
  <c r="J448" i="20"/>
  <c r="Q447" i="20"/>
  <c r="N447" i="20" s="1"/>
  <c r="O447" i="20"/>
  <c r="M447" i="20"/>
  <c r="L447" i="20"/>
  <c r="K447" i="20"/>
  <c r="J447" i="20"/>
  <c r="Q446" i="20"/>
  <c r="N446" i="20" s="1"/>
  <c r="O446" i="20"/>
  <c r="M446" i="20"/>
  <c r="K446" i="20"/>
  <c r="L446" i="20" s="1"/>
  <c r="Q445" i="20"/>
  <c r="N445" i="20" s="1"/>
  <c r="O445" i="20"/>
  <c r="M445" i="20"/>
  <c r="K445" i="20"/>
  <c r="L445" i="20" s="1"/>
  <c r="J445" i="20"/>
  <c r="O444" i="20"/>
  <c r="M444" i="20"/>
  <c r="Q444" i="20" s="1"/>
  <c r="N444" i="20" s="1"/>
  <c r="L444" i="20"/>
  <c r="K444" i="20"/>
  <c r="J444" i="20"/>
  <c r="O443" i="20"/>
  <c r="M443" i="20"/>
  <c r="Q443" i="20" s="1"/>
  <c r="N443" i="20" s="1"/>
  <c r="L443" i="20"/>
  <c r="K443" i="20"/>
  <c r="J443" i="20" s="1"/>
  <c r="O442" i="20"/>
  <c r="M442" i="20"/>
  <c r="Q442" i="20" s="1"/>
  <c r="N442" i="20" s="1"/>
  <c r="L442" i="20"/>
  <c r="K442" i="20"/>
  <c r="J442" i="20" s="1"/>
  <c r="O441" i="20"/>
  <c r="M441" i="20"/>
  <c r="Q441" i="20" s="1"/>
  <c r="N441" i="20" s="1"/>
  <c r="K441" i="20"/>
  <c r="O440" i="20"/>
  <c r="M440" i="20"/>
  <c r="Q440" i="20" s="1"/>
  <c r="N440" i="20" s="1"/>
  <c r="K440" i="20"/>
  <c r="L440" i="20" s="1"/>
  <c r="J440" i="20"/>
  <c r="Q439" i="20"/>
  <c r="N439" i="20" s="1"/>
  <c r="O439" i="20"/>
  <c r="M439" i="20"/>
  <c r="L439" i="20"/>
  <c r="K439" i="20"/>
  <c r="J439" i="20"/>
  <c r="Q438" i="20"/>
  <c r="N438" i="20" s="1"/>
  <c r="O438" i="20"/>
  <c r="M438" i="20"/>
  <c r="K438" i="20"/>
  <c r="L438" i="20" s="1"/>
  <c r="Q437" i="20"/>
  <c r="N437" i="20" s="1"/>
  <c r="O437" i="20"/>
  <c r="M437" i="20"/>
  <c r="K437" i="20"/>
  <c r="L437" i="20" s="1"/>
  <c r="J437" i="20"/>
  <c r="O436" i="20"/>
  <c r="M436" i="20"/>
  <c r="Q436" i="20" s="1"/>
  <c r="N436" i="20" s="1"/>
  <c r="L436" i="20"/>
  <c r="K436" i="20"/>
  <c r="J436" i="20"/>
  <c r="O435" i="20"/>
  <c r="M435" i="20"/>
  <c r="Q435" i="20" s="1"/>
  <c r="N435" i="20" s="1"/>
  <c r="L435" i="20"/>
  <c r="K435" i="20"/>
  <c r="J435" i="20" s="1"/>
  <c r="O434" i="20"/>
  <c r="M434" i="20"/>
  <c r="Q434" i="20" s="1"/>
  <c r="N434" i="20" s="1"/>
  <c r="L434" i="20"/>
  <c r="K434" i="20"/>
  <c r="J434" i="20" s="1"/>
  <c r="O433" i="20"/>
  <c r="M433" i="20"/>
  <c r="Q433" i="20" s="1"/>
  <c r="N433" i="20" s="1"/>
  <c r="K433" i="20"/>
  <c r="J433" i="20" s="1"/>
  <c r="O432" i="20"/>
  <c r="M432" i="20"/>
  <c r="Q432" i="20" s="1"/>
  <c r="N432" i="20" s="1"/>
  <c r="K432" i="20"/>
  <c r="Q431" i="20"/>
  <c r="N431" i="20" s="1"/>
  <c r="O431" i="20"/>
  <c r="M431" i="20"/>
  <c r="L431" i="20"/>
  <c r="K431" i="20"/>
  <c r="J431" i="20"/>
  <c r="Q430" i="20"/>
  <c r="N430" i="20" s="1"/>
  <c r="O430" i="20"/>
  <c r="M430" i="20"/>
  <c r="K430" i="20"/>
  <c r="L430" i="20" s="1"/>
  <c r="Q429" i="20"/>
  <c r="N429" i="20" s="1"/>
  <c r="O429" i="20"/>
  <c r="M429" i="20"/>
  <c r="K429" i="20"/>
  <c r="L429" i="20" s="1"/>
  <c r="J429" i="20"/>
  <c r="O428" i="20"/>
  <c r="M428" i="20"/>
  <c r="Q428" i="20" s="1"/>
  <c r="N428" i="20" s="1"/>
  <c r="L428" i="20"/>
  <c r="K428" i="20"/>
  <c r="J428" i="20"/>
  <c r="O427" i="20"/>
  <c r="N427" i="20"/>
  <c r="M427" i="20"/>
  <c r="Q427" i="20" s="1"/>
  <c r="L427" i="20"/>
  <c r="K427" i="20"/>
  <c r="J427" i="20" s="1"/>
  <c r="O426" i="20"/>
  <c r="M426" i="20"/>
  <c r="Q426" i="20" s="1"/>
  <c r="N426" i="20" s="1"/>
  <c r="L426" i="20"/>
  <c r="K426" i="20"/>
  <c r="J426" i="20" s="1"/>
  <c r="O425" i="20"/>
  <c r="M425" i="20"/>
  <c r="Q425" i="20" s="1"/>
  <c r="N425" i="20" s="1"/>
  <c r="K425" i="20"/>
  <c r="J425" i="20" s="1"/>
  <c r="O424" i="20"/>
  <c r="M424" i="20"/>
  <c r="Q424" i="20" s="1"/>
  <c r="N424" i="20" s="1"/>
  <c r="K424" i="20"/>
  <c r="L424" i="20" s="1"/>
  <c r="J424" i="20"/>
  <c r="Q423" i="20"/>
  <c r="N423" i="20" s="1"/>
  <c r="O423" i="20"/>
  <c r="M423" i="20"/>
  <c r="L423" i="20"/>
  <c r="K423" i="20"/>
  <c r="J423" i="20"/>
  <c r="Q422" i="20"/>
  <c r="N422" i="20" s="1"/>
  <c r="O422" i="20"/>
  <c r="M422" i="20"/>
  <c r="K422" i="20"/>
  <c r="L422" i="20" s="1"/>
  <c r="Q421" i="20"/>
  <c r="N421" i="20" s="1"/>
  <c r="O421" i="20"/>
  <c r="M421" i="20"/>
  <c r="K421" i="20"/>
  <c r="L421" i="20" s="1"/>
  <c r="J421" i="20"/>
  <c r="O420" i="20"/>
  <c r="N420" i="20"/>
  <c r="M420" i="20"/>
  <c r="Q420" i="20" s="1"/>
  <c r="L420" i="20"/>
  <c r="K420" i="20"/>
  <c r="J420" i="20"/>
  <c r="O419" i="20"/>
  <c r="M419" i="20"/>
  <c r="Q419" i="20" s="1"/>
  <c r="N419" i="20" s="1"/>
  <c r="L419" i="20"/>
  <c r="K419" i="20"/>
  <c r="J419" i="20" s="1"/>
  <c r="O418" i="20"/>
  <c r="M418" i="20"/>
  <c r="Q418" i="20" s="1"/>
  <c r="N418" i="20" s="1"/>
  <c r="L418" i="20"/>
  <c r="K418" i="20"/>
  <c r="J418" i="20" s="1"/>
  <c r="O417" i="20"/>
  <c r="M417" i="20"/>
  <c r="Q417" i="20" s="1"/>
  <c r="N417" i="20" s="1"/>
  <c r="L417" i="20"/>
  <c r="K417" i="20"/>
  <c r="J417" i="20" s="1"/>
  <c r="O416" i="20"/>
  <c r="M416" i="20"/>
  <c r="Q416" i="20" s="1"/>
  <c r="N416" i="20" s="1"/>
  <c r="K416" i="20"/>
  <c r="L416" i="20" s="1"/>
  <c r="J416" i="20"/>
  <c r="Q415" i="20"/>
  <c r="N415" i="20" s="1"/>
  <c r="O415" i="20"/>
  <c r="M415" i="20"/>
  <c r="L415" i="20"/>
  <c r="K415" i="20"/>
  <c r="J415" i="20"/>
  <c r="Q414" i="20"/>
  <c r="N414" i="20" s="1"/>
  <c r="O414" i="20"/>
  <c r="M414" i="20"/>
  <c r="K414" i="20"/>
  <c r="L414" i="20" s="1"/>
  <c r="Q413" i="20"/>
  <c r="N413" i="20" s="1"/>
  <c r="O413" i="20"/>
  <c r="M413" i="20"/>
  <c r="K413" i="20"/>
  <c r="L413" i="20" s="1"/>
  <c r="J413" i="20"/>
  <c r="O412" i="20"/>
  <c r="M412" i="20"/>
  <c r="Q412" i="20" s="1"/>
  <c r="N412" i="20" s="1"/>
  <c r="L412" i="20"/>
  <c r="K412" i="20"/>
  <c r="J412" i="20"/>
  <c r="O411" i="20"/>
  <c r="M411" i="20"/>
  <c r="Q411" i="20" s="1"/>
  <c r="N411" i="20" s="1"/>
  <c r="L411" i="20"/>
  <c r="K411" i="20"/>
  <c r="J411" i="20" s="1"/>
  <c r="O410" i="20"/>
  <c r="M410" i="20"/>
  <c r="Q410" i="20" s="1"/>
  <c r="N410" i="20" s="1"/>
  <c r="L410" i="20"/>
  <c r="K410" i="20"/>
  <c r="J410" i="20" s="1"/>
  <c r="O409" i="20"/>
  <c r="M409" i="20"/>
  <c r="Q409" i="20" s="1"/>
  <c r="N409" i="20" s="1"/>
  <c r="K409" i="20"/>
  <c r="O408" i="20"/>
  <c r="M408" i="20"/>
  <c r="Q408" i="20" s="1"/>
  <c r="N408" i="20" s="1"/>
  <c r="K408" i="20"/>
  <c r="L408" i="20" s="1"/>
  <c r="J408" i="20"/>
  <c r="Q407" i="20"/>
  <c r="N407" i="20" s="1"/>
  <c r="O407" i="20"/>
  <c r="M407" i="20"/>
  <c r="L407" i="20"/>
  <c r="K407" i="20"/>
  <c r="J407" i="20"/>
  <c r="Q406" i="20"/>
  <c r="N406" i="20" s="1"/>
  <c r="O406" i="20"/>
  <c r="M406" i="20"/>
  <c r="K406" i="20"/>
  <c r="L406" i="20" s="1"/>
  <c r="Q405" i="20"/>
  <c r="N405" i="20" s="1"/>
  <c r="O405" i="20"/>
  <c r="M405" i="20"/>
  <c r="K405" i="20"/>
  <c r="L405" i="20" s="1"/>
  <c r="J405" i="20"/>
  <c r="O404" i="20"/>
  <c r="M404" i="20"/>
  <c r="Q404" i="20" s="1"/>
  <c r="N404" i="20" s="1"/>
  <c r="L404" i="20"/>
  <c r="K404" i="20"/>
  <c r="J404" i="20"/>
  <c r="O403" i="20"/>
  <c r="M403" i="20"/>
  <c r="Q403" i="20" s="1"/>
  <c r="N403" i="20" s="1"/>
  <c r="L403" i="20"/>
  <c r="K403" i="20"/>
  <c r="J403" i="20" s="1"/>
  <c r="O402" i="20"/>
  <c r="M402" i="20"/>
  <c r="Q402" i="20" s="1"/>
  <c r="N402" i="20" s="1"/>
  <c r="L402" i="20"/>
  <c r="K402" i="20"/>
  <c r="J402" i="20" s="1"/>
  <c r="O401" i="20"/>
  <c r="M401" i="20"/>
  <c r="Q401" i="20" s="1"/>
  <c r="N401" i="20" s="1"/>
  <c r="K401" i="20"/>
  <c r="J401" i="20" s="1"/>
  <c r="O400" i="20"/>
  <c r="M400" i="20"/>
  <c r="Q400" i="20" s="1"/>
  <c r="N400" i="20" s="1"/>
  <c r="K400" i="20"/>
  <c r="Q399" i="20"/>
  <c r="N399" i="20" s="1"/>
  <c r="O399" i="20"/>
  <c r="M399" i="20"/>
  <c r="L399" i="20"/>
  <c r="K399" i="20"/>
  <c r="J399" i="20"/>
  <c r="Q398" i="20"/>
  <c r="N398" i="20" s="1"/>
  <c r="O398" i="20"/>
  <c r="M398" i="20"/>
  <c r="K398" i="20"/>
  <c r="L398" i="20" s="1"/>
  <c r="Q397" i="20"/>
  <c r="N397" i="20" s="1"/>
  <c r="O397" i="20"/>
  <c r="M397" i="20"/>
  <c r="K397" i="20"/>
  <c r="L397" i="20" s="1"/>
  <c r="J397" i="20"/>
  <c r="O396" i="20"/>
  <c r="M396" i="20"/>
  <c r="Q396" i="20" s="1"/>
  <c r="N396" i="20" s="1"/>
  <c r="L396" i="20"/>
  <c r="K396" i="20"/>
  <c r="J396" i="20"/>
  <c r="O395" i="20"/>
  <c r="N395" i="20"/>
  <c r="M395" i="20"/>
  <c r="Q395" i="20" s="1"/>
  <c r="L395" i="20"/>
  <c r="K395" i="20"/>
  <c r="J395" i="20" s="1"/>
  <c r="O394" i="20"/>
  <c r="M394" i="20"/>
  <c r="Q394" i="20" s="1"/>
  <c r="N394" i="20" s="1"/>
  <c r="L394" i="20"/>
  <c r="K394" i="20"/>
  <c r="J394" i="20" s="1"/>
  <c r="O393" i="20"/>
  <c r="M393" i="20"/>
  <c r="Q393" i="20" s="1"/>
  <c r="N393" i="20" s="1"/>
  <c r="K393" i="20"/>
  <c r="J393" i="20" s="1"/>
  <c r="O392" i="20"/>
  <c r="M392" i="20"/>
  <c r="Q392" i="20" s="1"/>
  <c r="N392" i="20" s="1"/>
  <c r="K392" i="20"/>
  <c r="L392" i="20" s="1"/>
  <c r="J392" i="20"/>
  <c r="Q391" i="20"/>
  <c r="N391" i="20" s="1"/>
  <c r="O391" i="20"/>
  <c r="M391" i="20"/>
  <c r="L391" i="20"/>
  <c r="K391" i="20"/>
  <c r="J391" i="20"/>
  <c r="Q390" i="20"/>
  <c r="N390" i="20" s="1"/>
  <c r="O390" i="20"/>
  <c r="M390" i="20"/>
  <c r="K390" i="20"/>
  <c r="L390" i="20" s="1"/>
  <c r="Q389" i="20"/>
  <c r="N389" i="20" s="1"/>
  <c r="O389" i="20"/>
  <c r="M389" i="20"/>
  <c r="K389" i="20"/>
  <c r="L389" i="20" s="1"/>
  <c r="J389" i="20"/>
  <c r="O388" i="20"/>
  <c r="N388" i="20"/>
  <c r="M388" i="20"/>
  <c r="Q388" i="20" s="1"/>
  <c r="L388" i="20"/>
  <c r="K388" i="20"/>
  <c r="J388" i="20"/>
  <c r="O387" i="20"/>
  <c r="M387" i="20"/>
  <c r="Q387" i="20" s="1"/>
  <c r="N387" i="20" s="1"/>
  <c r="L387" i="20"/>
  <c r="K387" i="20"/>
  <c r="J387" i="20" s="1"/>
  <c r="O386" i="20"/>
  <c r="M386" i="20"/>
  <c r="Q386" i="20" s="1"/>
  <c r="N386" i="20" s="1"/>
  <c r="L386" i="20"/>
  <c r="K386" i="20"/>
  <c r="J386" i="20" s="1"/>
  <c r="O385" i="20"/>
  <c r="M385" i="20"/>
  <c r="Q385" i="20" s="1"/>
  <c r="N385" i="20" s="1"/>
  <c r="L385" i="20"/>
  <c r="K385" i="20"/>
  <c r="J385" i="20" s="1"/>
  <c r="O384" i="20"/>
  <c r="M384" i="20"/>
  <c r="Q384" i="20" s="1"/>
  <c r="N384" i="20" s="1"/>
  <c r="K384" i="20"/>
  <c r="L384" i="20" s="1"/>
  <c r="J384" i="20"/>
  <c r="Q383" i="20"/>
  <c r="N383" i="20" s="1"/>
  <c r="O383" i="20"/>
  <c r="M383" i="20"/>
  <c r="L383" i="20"/>
  <c r="K383" i="20"/>
  <c r="J383" i="20"/>
  <c r="Q382" i="20"/>
  <c r="N382" i="20" s="1"/>
  <c r="O382" i="20"/>
  <c r="M382" i="20"/>
  <c r="K382" i="20"/>
  <c r="L382" i="20" s="1"/>
  <c r="Q381" i="20"/>
  <c r="N381" i="20" s="1"/>
  <c r="O381" i="20"/>
  <c r="M381" i="20"/>
  <c r="K381" i="20"/>
  <c r="L381" i="20" s="1"/>
  <c r="J381" i="20"/>
  <c r="O380" i="20"/>
  <c r="M380" i="20"/>
  <c r="Q380" i="20" s="1"/>
  <c r="N380" i="20" s="1"/>
  <c r="L380" i="20"/>
  <c r="K380" i="20"/>
  <c r="J380" i="20"/>
  <c r="O379" i="20"/>
  <c r="M379" i="20"/>
  <c r="Q379" i="20" s="1"/>
  <c r="N379" i="20" s="1"/>
  <c r="L379" i="20"/>
  <c r="K379" i="20"/>
  <c r="J379" i="20" s="1"/>
  <c r="O378" i="20"/>
  <c r="M378" i="20"/>
  <c r="Q378" i="20" s="1"/>
  <c r="N378" i="20" s="1"/>
  <c r="L378" i="20"/>
  <c r="K378" i="20"/>
  <c r="J378" i="20" s="1"/>
  <c r="O377" i="20"/>
  <c r="M377" i="20"/>
  <c r="Q377" i="20" s="1"/>
  <c r="N377" i="20" s="1"/>
  <c r="K377" i="20"/>
  <c r="O376" i="20"/>
  <c r="M376" i="20"/>
  <c r="Q376" i="20" s="1"/>
  <c r="N376" i="20" s="1"/>
  <c r="K376" i="20"/>
  <c r="L376" i="20" s="1"/>
  <c r="J376" i="20"/>
  <c r="Q375" i="20"/>
  <c r="N375" i="20" s="1"/>
  <c r="O375" i="20"/>
  <c r="M375" i="20"/>
  <c r="L375" i="20"/>
  <c r="K375" i="20"/>
  <c r="J375" i="20"/>
  <c r="Q374" i="20"/>
  <c r="N374" i="20" s="1"/>
  <c r="O374" i="20"/>
  <c r="M374" i="20"/>
  <c r="K374" i="20"/>
  <c r="L374" i="20" s="1"/>
  <c r="Q373" i="20"/>
  <c r="N373" i="20" s="1"/>
  <c r="O373" i="20"/>
  <c r="M373" i="20"/>
  <c r="K373" i="20"/>
  <c r="L373" i="20" s="1"/>
  <c r="J373" i="20"/>
  <c r="O372" i="20"/>
  <c r="M372" i="20"/>
  <c r="Q372" i="20" s="1"/>
  <c r="N372" i="20" s="1"/>
  <c r="L372" i="20"/>
  <c r="K372" i="20"/>
  <c r="J372" i="20"/>
  <c r="O371" i="20"/>
  <c r="M371" i="20"/>
  <c r="Q371" i="20" s="1"/>
  <c r="N371" i="20" s="1"/>
  <c r="L371" i="20"/>
  <c r="K371" i="20"/>
  <c r="J371" i="20" s="1"/>
  <c r="O370" i="20"/>
  <c r="M370" i="20"/>
  <c r="Q370" i="20" s="1"/>
  <c r="N370" i="20" s="1"/>
  <c r="L370" i="20"/>
  <c r="K370" i="20"/>
  <c r="J370" i="20" s="1"/>
  <c r="O369" i="20"/>
  <c r="M369" i="20"/>
  <c r="Q369" i="20" s="1"/>
  <c r="N369" i="20" s="1"/>
  <c r="K369" i="20"/>
  <c r="J369" i="20" s="1"/>
  <c r="O368" i="20"/>
  <c r="M368" i="20"/>
  <c r="Q368" i="20" s="1"/>
  <c r="N368" i="20" s="1"/>
  <c r="K368" i="20"/>
  <c r="Q367" i="20"/>
  <c r="N367" i="20" s="1"/>
  <c r="O367" i="20"/>
  <c r="M367" i="20"/>
  <c r="L367" i="20"/>
  <c r="K367" i="20"/>
  <c r="J367" i="20"/>
  <c r="Q366" i="20"/>
  <c r="N366" i="20" s="1"/>
  <c r="O366" i="20"/>
  <c r="M366" i="20"/>
  <c r="K366" i="20"/>
  <c r="L366" i="20" s="1"/>
  <c r="Q365" i="20"/>
  <c r="N365" i="20" s="1"/>
  <c r="O365" i="20"/>
  <c r="M365" i="20"/>
  <c r="K365" i="20"/>
  <c r="L365" i="20" s="1"/>
  <c r="J365" i="20"/>
  <c r="O364" i="20"/>
  <c r="M364" i="20"/>
  <c r="Q364" i="20" s="1"/>
  <c r="N364" i="20" s="1"/>
  <c r="L364" i="20"/>
  <c r="K364" i="20"/>
  <c r="J364" i="20"/>
  <c r="O363" i="20"/>
  <c r="N363" i="20"/>
  <c r="M363" i="20"/>
  <c r="Q363" i="20" s="1"/>
  <c r="L363" i="20"/>
  <c r="K363" i="20"/>
  <c r="J363" i="20" s="1"/>
  <c r="O362" i="20"/>
  <c r="M362" i="20"/>
  <c r="Q362" i="20" s="1"/>
  <c r="N362" i="20" s="1"/>
  <c r="L362" i="20"/>
  <c r="K362" i="20"/>
  <c r="J362" i="20" s="1"/>
  <c r="O361" i="20"/>
  <c r="M361" i="20"/>
  <c r="Q361" i="20" s="1"/>
  <c r="N361" i="20" s="1"/>
  <c r="K361" i="20"/>
  <c r="J361" i="20" s="1"/>
  <c r="O360" i="20"/>
  <c r="M360" i="20"/>
  <c r="Q360" i="20" s="1"/>
  <c r="N360" i="20" s="1"/>
  <c r="K360" i="20"/>
  <c r="L360" i="20" s="1"/>
  <c r="J360" i="20"/>
  <c r="Q359" i="20"/>
  <c r="N359" i="20" s="1"/>
  <c r="O359" i="20"/>
  <c r="M359" i="20"/>
  <c r="L359" i="20"/>
  <c r="K359" i="20"/>
  <c r="J359" i="20"/>
  <c r="Q358" i="20"/>
  <c r="N358" i="20" s="1"/>
  <c r="O358" i="20"/>
  <c r="M358" i="20"/>
  <c r="K358" i="20"/>
  <c r="L358" i="20" s="1"/>
  <c r="Q357" i="20"/>
  <c r="N357" i="20" s="1"/>
  <c r="O357" i="20"/>
  <c r="M357" i="20"/>
  <c r="K357" i="20"/>
  <c r="L357" i="20" s="1"/>
  <c r="J357" i="20"/>
  <c r="O356" i="20"/>
  <c r="N356" i="20"/>
  <c r="M356" i="20"/>
  <c r="Q356" i="20" s="1"/>
  <c r="L356" i="20"/>
  <c r="K356" i="20"/>
  <c r="J356" i="20"/>
  <c r="O355" i="20"/>
  <c r="M355" i="20"/>
  <c r="Q355" i="20" s="1"/>
  <c r="N355" i="20" s="1"/>
  <c r="L355" i="20"/>
  <c r="K355" i="20"/>
  <c r="J355" i="20" s="1"/>
  <c r="O354" i="20"/>
  <c r="M354" i="20"/>
  <c r="Q354" i="20" s="1"/>
  <c r="N354" i="20" s="1"/>
  <c r="L354" i="20"/>
  <c r="K354" i="20"/>
  <c r="J354" i="20" s="1"/>
  <c r="O353" i="20"/>
  <c r="M353" i="20"/>
  <c r="Q353" i="20" s="1"/>
  <c r="N353" i="20" s="1"/>
  <c r="L353" i="20"/>
  <c r="K353" i="20"/>
  <c r="J353" i="20" s="1"/>
  <c r="O352" i="20"/>
  <c r="M352" i="20"/>
  <c r="Q352" i="20" s="1"/>
  <c r="N352" i="20" s="1"/>
  <c r="K352" i="20"/>
  <c r="L352" i="20" s="1"/>
  <c r="J352" i="20"/>
  <c r="Q351" i="20"/>
  <c r="N351" i="20" s="1"/>
  <c r="O351" i="20"/>
  <c r="M351" i="20"/>
  <c r="L351" i="20"/>
  <c r="K351" i="20"/>
  <c r="J351" i="20"/>
  <c r="Q350" i="20"/>
  <c r="N350" i="20" s="1"/>
  <c r="O350" i="20"/>
  <c r="M350" i="20"/>
  <c r="K350" i="20"/>
  <c r="L350" i="20" s="1"/>
  <c r="Q349" i="20"/>
  <c r="N349" i="20" s="1"/>
  <c r="O349" i="20"/>
  <c r="M349" i="20"/>
  <c r="K349" i="20"/>
  <c r="L349" i="20" s="1"/>
  <c r="J349" i="20"/>
  <c r="O348" i="20"/>
  <c r="M348" i="20"/>
  <c r="Q348" i="20" s="1"/>
  <c r="N348" i="20" s="1"/>
  <c r="L348" i="20"/>
  <c r="K348" i="20"/>
  <c r="J348" i="20"/>
  <c r="O347" i="20"/>
  <c r="M347" i="20"/>
  <c r="Q347" i="20" s="1"/>
  <c r="N347" i="20" s="1"/>
  <c r="L347" i="20"/>
  <c r="K347" i="20"/>
  <c r="J347" i="20" s="1"/>
  <c r="O346" i="20"/>
  <c r="M346" i="20"/>
  <c r="Q346" i="20" s="1"/>
  <c r="N346" i="20" s="1"/>
  <c r="L346" i="20"/>
  <c r="K346" i="20"/>
  <c r="J346" i="20" s="1"/>
  <c r="O345" i="20"/>
  <c r="M345" i="20"/>
  <c r="Q345" i="20" s="1"/>
  <c r="N345" i="20" s="1"/>
  <c r="K345" i="20"/>
  <c r="O344" i="20"/>
  <c r="M344" i="20"/>
  <c r="Q344" i="20" s="1"/>
  <c r="N344" i="20" s="1"/>
  <c r="K344" i="20"/>
  <c r="L344" i="20" s="1"/>
  <c r="J344" i="20"/>
  <c r="Q343" i="20"/>
  <c r="N343" i="20" s="1"/>
  <c r="O343" i="20"/>
  <c r="M343" i="20"/>
  <c r="L343" i="20"/>
  <c r="K343" i="20"/>
  <c r="J343" i="20"/>
  <c r="Q342" i="20"/>
  <c r="N342" i="20" s="1"/>
  <c r="O342" i="20"/>
  <c r="M342" i="20"/>
  <c r="K342" i="20"/>
  <c r="L342" i="20" s="1"/>
  <c r="Q341" i="20"/>
  <c r="N341" i="20" s="1"/>
  <c r="O341" i="20"/>
  <c r="M341" i="20"/>
  <c r="K341" i="20"/>
  <c r="L341" i="20" s="1"/>
  <c r="J341" i="20"/>
  <c r="O340" i="20"/>
  <c r="M340" i="20"/>
  <c r="Q340" i="20" s="1"/>
  <c r="N340" i="20" s="1"/>
  <c r="L340" i="20"/>
  <c r="K340" i="20"/>
  <c r="J340" i="20"/>
  <c r="O339" i="20"/>
  <c r="M339" i="20"/>
  <c r="Q339" i="20" s="1"/>
  <c r="N339" i="20" s="1"/>
  <c r="L339" i="20"/>
  <c r="K339" i="20"/>
  <c r="J339" i="20" s="1"/>
  <c r="O338" i="20"/>
  <c r="M338" i="20"/>
  <c r="Q338" i="20" s="1"/>
  <c r="N338" i="20" s="1"/>
  <c r="L338" i="20"/>
  <c r="K338" i="20"/>
  <c r="J338" i="20" s="1"/>
  <c r="O337" i="20"/>
  <c r="M337" i="20"/>
  <c r="Q337" i="20" s="1"/>
  <c r="N337" i="20" s="1"/>
  <c r="K337" i="20"/>
  <c r="J337" i="20" s="1"/>
  <c r="O336" i="20"/>
  <c r="M336" i="20"/>
  <c r="Q336" i="20" s="1"/>
  <c r="N336" i="20" s="1"/>
  <c r="K336" i="20"/>
  <c r="Q335" i="20"/>
  <c r="N335" i="20" s="1"/>
  <c r="O335" i="20"/>
  <c r="M335" i="20"/>
  <c r="L335" i="20"/>
  <c r="K335" i="20"/>
  <c r="J335" i="20"/>
  <c r="Q334" i="20"/>
  <c r="N334" i="20" s="1"/>
  <c r="O334" i="20"/>
  <c r="M334" i="20"/>
  <c r="K334" i="20"/>
  <c r="L334" i="20" s="1"/>
  <c r="Q333" i="20"/>
  <c r="N333" i="20" s="1"/>
  <c r="O333" i="20"/>
  <c r="M333" i="20"/>
  <c r="K333" i="20"/>
  <c r="L333" i="20" s="1"/>
  <c r="J333" i="20"/>
  <c r="O332" i="20"/>
  <c r="M332" i="20"/>
  <c r="Q332" i="20" s="1"/>
  <c r="N332" i="20" s="1"/>
  <c r="L332" i="20"/>
  <c r="K332" i="20"/>
  <c r="J332" i="20"/>
  <c r="O331" i="20"/>
  <c r="N331" i="20"/>
  <c r="M331" i="20"/>
  <c r="Q331" i="20" s="1"/>
  <c r="L331" i="20"/>
  <c r="K331" i="20"/>
  <c r="J331" i="20" s="1"/>
  <c r="O330" i="20"/>
  <c r="M330" i="20"/>
  <c r="Q330" i="20" s="1"/>
  <c r="N330" i="20" s="1"/>
  <c r="L330" i="20"/>
  <c r="K330" i="20"/>
  <c r="J330" i="20" s="1"/>
  <c r="O329" i="20"/>
  <c r="M329" i="20"/>
  <c r="Q329" i="20" s="1"/>
  <c r="N329" i="20" s="1"/>
  <c r="K329" i="20"/>
  <c r="J329" i="20" s="1"/>
  <c r="O328" i="20"/>
  <c r="M328" i="20"/>
  <c r="Q328" i="20" s="1"/>
  <c r="N328" i="20" s="1"/>
  <c r="K328" i="20"/>
  <c r="L328" i="20" s="1"/>
  <c r="J328" i="20"/>
  <c r="Q327" i="20"/>
  <c r="N327" i="20" s="1"/>
  <c r="O327" i="20"/>
  <c r="M327" i="20"/>
  <c r="L327" i="20"/>
  <c r="K327" i="20"/>
  <c r="J327" i="20"/>
  <c r="Q326" i="20"/>
  <c r="N326" i="20" s="1"/>
  <c r="O326" i="20"/>
  <c r="M326" i="20"/>
  <c r="K326" i="20"/>
  <c r="L326" i="20" s="1"/>
  <c r="Q325" i="20"/>
  <c r="N325" i="20" s="1"/>
  <c r="O325" i="20"/>
  <c r="M325" i="20"/>
  <c r="K325" i="20"/>
  <c r="L325" i="20" s="1"/>
  <c r="J325" i="20"/>
  <c r="O324" i="20"/>
  <c r="N324" i="20"/>
  <c r="M324" i="20"/>
  <c r="Q324" i="20" s="1"/>
  <c r="L324" i="20"/>
  <c r="K324" i="20"/>
  <c r="J324" i="20"/>
  <c r="O323" i="20"/>
  <c r="M323" i="20"/>
  <c r="Q323" i="20" s="1"/>
  <c r="N323" i="20" s="1"/>
  <c r="L323" i="20"/>
  <c r="K323" i="20"/>
  <c r="J323" i="20" s="1"/>
  <c r="O322" i="20"/>
  <c r="M322" i="20"/>
  <c r="Q322" i="20" s="1"/>
  <c r="N322" i="20" s="1"/>
  <c r="L322" i="20"/>
  <c r="K322" i="20"/>
  <c r="J322" i="20" s="1"/>
  <c r="O321" i="20"/>
  <c r="M321" i="20"/>
  <c r="Q321" i="20" s="1"/>
  <c r="N321" i="20" s="1"/>
  <c r="L321" i="20"/>
  <c r="K321" i="20"/>
  <c r="J321" i="20" s="1"/>
  <c r="O320" i="20"/>
  <c r="M320" i="20"/>
  <c r="Q320" i="20" s="1"/>
  <c r="N320" i="20" s="1"/>
  <c r="K320" i="20"/>
  <c r="L320" i="20" s="1"/>
  <c r="J320" i="20"/>
  <c r="Q319" i="20"/>
  <c r="N319" i="20" s="1"/>
  <c r="O319" i="20"/>
  <c r="M319" i="20"/>
  <c r="L319" i="20"/>
  <c r="K319" i="20"/>
  <c r="J319" i="20"/>
  <c r="Q318" i="20"/>
  <c r="N318" i="20" s="1"/>
  <c r="O318" i="20"/>
  <c r="M318" i="20"/>
  <c r="K318" i="20"/>
  <c r="L318" i="20" s="1"/>
  <c r="Q317" i="20"/>
  <c r="N317" i="20" s="1"/>
  <c r="O317" i="20"/>
  <c r="M317" i="20"/>
  <c r="K317" i="20"/>
  <c r="L317" i="20" s="1"/>
  <c r="J317" i="20"/>
  <c r="O316" i="20"/>
  <c r="M316" i="20"/>
  <c r="Q316" i="20" s="1"/>
  <c r="N316" i="20" s="1"/>
  <c r="L316" i="20"/>
  <c r="K316" i="20"/>
  <c r="J316" i="20"/>
  <c r="O315" i="20"/>
  <c r="M315" i="20"/>
  <c r="Q315" i="20" s="1"/>
  <c r="N315" i="20" s="1"/>
  <c r="L315" i="20"/>
  <c r="K315" i="20"/>
  <c r="J315" i="20" s="1"/>
  <c r="O314" i="20"/>
  <c r="M314" i="20"/>
  <c r="Q314" i="20" s="1"/>
  <c r="N314" i="20" s="1"/>
  <c r="L314" i="20"/>
  <c r="K314" i="20"/>
  <c r="J314" i="20" s="1"/>
  <c r="O313" i="20"/>
  <c r="M313" i="20"/>
  <c r="Q313" i="20" s="1"/>
  <c r="N313" i="20" s="1"/>
  <c r="K313" i="20"/>
  <c r="O312" i="20"/>
  <c r="M312" i="20"/>
  <c r="Q312" i="20" s="1"/>
  <c r="N312" i="20" s="1"/>
  <c r="K312" i="20"/>
  <c r="L312" i="20" s="1"/>
  <c r="J312" i="20"/>
  <c r="Q311" i="20"/>
  <c r="N311" i="20" s="1"/>
  <c r="O311" i="20"/>
  <c r="M311" i="20"/>
  <c r="L311" i="20"/>
  <c r="K311" i="20"/>
  <c r="J311" i="20"/>
  <c r="Q310" i="20"/>
  <c r="N310" i="20" s="1"/>
  <c r="O310" i="20"/>
  <c r="M310" i="20"/>
  <c r="K310" i="20"/>
  <c r="L310" i="20" s="1"/>
  <c r="Q309" i="20"/>
  <c r="N309" i="20" s="1"/>
  <c r="O309" i="20"/>
  <c r="M309" i="20"/>
  <c r="K309" i="20"/>
  <c r="L309" i="20" s="1"/>
  <c r="J309" i="20"/>
  <c r="O308" i="20"/>
  <c r="M308" i="20"/>
  <c r="Q308" i="20" s="1"/>
  <c r="N308" i="20" s="1"/>
  <c r="L308" i="20"/>
  <c r="K308" i="20"/>
  <c r="J308" i="20"/>
  <c r="O307" i="20"/>
  <c r="M307" i="20"/>
  <c r="Q307" i="20" s="1"/>
  <c r="N307" i="20" s="1"/>
  <c r="L307" i="20"/>
  <c r="K307" i="20"/>
  <c r="J307" i="20" s="1"/>
  <c r="O306" i="20"/>
  <c r="M306" i="20"/>
  <c r="Q306" i="20" s="1"/>
  <c r="N306" i="20" s="1"/>
  <c r="L306" i="20"/>
  <c r="K306" i="20"/>
  <c r="J306" i="20" s="1"/>
  <c r="O305" i="20"/>
  <c r="M305" i="20"/>
  <c r="Q305" i="20" s="1"/>
  <c r="N305" i="20" s="1"/>
  <c r="K305" i="20"/>
  <c r="J305" i="20" s="1"/>
  <c r="O304" i="20"/>
  <c r="M304" i="20"/>
  <c r="Q304" i="20" s="1"/>
  <c r="N304" i="20" s="1"/>
  <c r="K304" i="20"/>
  <c r="Q303" i="20"/>
  <c r="N303" i="20" s="1"/>
  <c r="O303" i="20"/>
  <c r="M303" i="20"/>
  <c r="L303" i="20"/>
  <c r="K303" i="20"/>
  <c r="J303" i="20"/>
  <c r="Q302" i="20"/>
  <c r="N302" i="20" s="1"/>
  <c r="O302" i="20"/>
  <c r="M302" i="20"/>
  <c r="K302" i="20"/>
  <c r="L302" i="20" s="1"/>
  <c r="Q301" i="20"/>
  <c r="N301" i="20" s="1"/>
  <c r="O301" i="20"/>
  <c r="M301" i="20"/>
  <c r="K301" i="20"/>
  <c r="L301" i="20" s="1"/>
  <c r="J301" i="20"/>
  <c r="O300" i="20"/>
  <c r="M300" i="20"/>
  <c r="Q300" i="20" s="1"/>
  <c r="N300" i="20" s="1"/>
  <c r="L300" i="20"/>
  <c r="K300" i="20"/>
  <c r="J300" i="20"/>
  <c r="O299" i="20"/>
  <c r="N299" i="20"/>
  <c r="M299" i="20"/>
  <c r="Q299" i="20" s="1"/>
  <c r="L299" i="20"/>
  <c r="K299" i="20"/>
  <c r="J299" i="20" s="1"/>
  <c r="O298" i="20"/>
  <c r="M298" i="20"/>
  <c r="Q298" i="20" s="1"/>
  <c r="N298" i="20" s="1"/>
  <c r="L298" i="20"/>
  <c r="K298" i="20"/>
  <c r="J298" i="20" s="1"/>
  <c r="O297" i="20"/>
  <c r="M297" i="20"/>
  <c r="Q297" i="20" s="1"/>
  <c r="N297" i="20" s="1"/>
  <c r="K297" i="20"/>
  <c r="J297" i="20" s="1"/>
  <c r="O296" i="20"/>
  <c r="M296" i="20"/>
  <c r="Q296" i="20" s="1"/>
  <c r="N296" i="20" s="1"/>
  <c r="K296" i="20"/>
  <c r="L296" i="20" s="1"/>
  <c r="J296" i="20"/>
  <c r="Q295" i="20"/>
  <c r="N295" i="20" s="1"/>
  <c r="O295" i="20"/>
  <c r="M295" i="20"/>
  <c r="L295" i="20"/>
  <c r="K295" i="20"/>
  <c r="J295" i="20"/>
  <c r="Q294" i="20"/>
  <c r="N294" i="20" s="1"/>
  <c r="O294" i="20"/>
  <c r="M294" i="20"/>
  <c r="K294" i="20"/>
  <c r="L294" i="20" s="1"/>
  <c r="Q293" i="20"/>
  <c r="N293" i="20" s="1"/>
  <c r="O293" i="20"/>
  <c r="M293" i="20"/>
  <c r="K293" i="20"/>
  <c r="L293" i="20" s="1"/>
  <c r="J293" i="20"/>
  <c r="O292" i="20"/>
  <c r="N292" i="20"/>
  <c r="M292" i="20"/>
  <c r="Q292" i="20" s="1"/>
  <c r="L292" i="20"/>
  <c r="K292" i="20"/>
  <c r="J292" i="20"/>
  <c r="O291" i="20"/>
  <c r="M291" i="20"/>
  <c r="Q291" i="20" s="1"/>
  <c r="N291" i="20" s="1"/>
  <c r="L291" i="20"/>
  <c r="K291" i="20"/>
  <c r="J291" i="20" s="1"/>
  <c r="O290" i="20"/>
  <c r="M290" i="20"/>
  <c r="Q290" i="20" s="1"/>
  <c r="N290" i="20" s="1"/>
  <c r="L290" i="20"/>
  <c r="K290" i="20"/>
  <c r="J290" i="20"/>
  <c r="O289" i="20"/>
  <c r="M289" i="20"/>
  <c r="Q289" i="20" s="1"/>
  <c r="N289" i="20" s="1"/>
  <c r="L289" i="20"/>
  <c r="K289" i="20"/>
  <c r="J289" i="20"/>
  <c r="O288" i="20"/>
  <c r="M288" i="20"/>
  <c r="Q288" i="20" s="1"/>
  <c r="N288" i="20" s="1"/>
  <c r="L288" i="20"/>
  <c r="K288" i="20"/>
  <c r="J288" i="20"/>
  <c r="O287" i="20"/>
  <c r="M287" i="20"/>
  <c r="Q287" i="20" s="1"/>
  <c r="N287" i="20" s="1"/>
  <c r="L287" i="20"/>
  <c r="K287" i="20"/>
  <c r="J287" i="20"/>
  <c r="O286" i="20"/>
  <c r="M286" i="20"/>
  <c r="Q286" i="20" s="1"/>
  <c r="N286" i="20" s="1"/>
  <c r="L286" i="20"/>
  <c r="K286" i="20"/>
  <c r="J286" i="20"/>
  <c r="O285" i="20"/>
  <c r="M285" i="20"/>
  <c r="Q285" i="20" s="1"/>
  <c r="N285" i="20" s="1"/>
  <c r="L285" i="20"/>
  <c r="K285" i="20"/>
  <c r="J285" i="20"/>
  <c r="O284" i="20"/>
  <c r="M284" i="20"/>
  <c r="Q284" i="20" s="1"/>
  <c r="N284" i="20" s="1"/>
  <c r="L284" i="20"/>
  <c r="K284" i="20"/>
  <c r="J284" i="20"/>
  <c r="O283" i="20"/>
  <c r="M283" i="20"/>
  <c r="Q283" i="20" s="1"/>
  <c r="N283" i="20" s="1"/>
  <c r="L283" i="20"/>
  <c r="K283" i="20"/>
  <c r="J283" i="20"/>
  <c r="O282" i="20"/>
  <c r="M282" i="20"/>
  <c r="Q282" i="20" s="1"/>
  <c r="N282" i="20" s="1"/>
  <c r="L282" i="20"/>
  <c r="K282" i="20"/>
  <c r="J282" i="20"/>
  <c r="O281" i="20"/>
  <c r="M281" i="20"/>
  <c r="Q281" i="20" s="1"/>
  <c r="N281" i="20" s="1"/>
  <c r="L281" i="20"/>
  <c r="K281" i="20"/>
  <c r="J281" i="20"/>
  <c r="O280" i="20"/>
  <c r="M280" i="20"/>
  <c r="Q280" i="20" s="1"/>
  <c r="N280" i="20" s="1"/>
  <c r="L280" i="20"/>
  <c r="K280" i="20"/>
  <c r="J280" i="20"/>
  <c r="O279" i="20"/>
  <c r="M279" i="20"/>
  <c r="Q279" i="20" s="1"/>
  <c r="N279" i="20" s="1"/>
  <c r="L279" i="20"/>
  <c r="K279" i="20"/>
  <c r="J279" i="20"/>
  <c r="O278" i="20"/>
  <c r="M278" i="20"/>
  <c r="Q278" i="20" s="1"/>
  <c r="N278" i="20" s="1"/>
  <c r="L278" i="20"/>
  <c r="K278" i="20"/>
  <c r="J278" i="20"/>
  <c r="O277" i="20"/>
  <c r="M277" i="20"/>
  <c r="Q277" i="20" s="1"/>
  <c r="N277" i="20" s="1"/>
  <c r="L277" i="20"/>
  <c r="K277" i="20"/>
  <c r="J277" i="20"/>
  <c r="O276" i="20"/>
  <c r="M276" i="20"/>
  <c r="Q276" i="20" s="1"/>
  <c r="N276" i="20" s="1"/>
  <c r="L276" i="20"/>
  <c r="K276" i="20"/>
  <c r="J276" i="20"/>
  <c r="O275" i="20"/>
  <c r="M275" i="20"/>
  <c r="Q275" i="20" s="1"/>
  <c r="N275" i="20" s="1"/>
  <c r="L275" i="20"/>
  <c r="K275" i="20"/>
  <c r="J275" i="20"/>
  <c r="O274" i="20"/>
  <c r="M274" i="20"/>
  <c r="Q274" i="20" s="1"/>
  <c r="N274" i="20" s="1"/>
  <c r="L274" i="20"/>
  <c r="K274" i="20"/>
  <c r="J274" i="20"/>
  <c r="O273" i="20"/>
  <c r="M273" i="20"/>
  <c r="Q273" i="20" s="1"/>
  <c r="N273" i="20" s="1"/>
  <c r="L273" i="20"/>
  <c r="K273" i="20"/>
  <c r="J273" i="20"/>
  <c r="O272" i="20"/>
  <c r="M272" i="20"/>
  <c r="Q272" i="20" s="1"/>
  <c r="N272" i="20" s="1"/>
  <c r="L272" i="20"/>
  <c r="K272" i="20"/>
  <c r="J272" i="20"/>
  <c r="O271" i="20"/>
  <c r="M271" i="20"/>
  <c r="Q271" i="20" s="1"/>
  <c r="N271" i="20" s="1"/>
  <c r="L271" i="20"/>
  <c r="K271" i="20"/>
  <c r="J271" i="20"/>
  <c r="O270" i="20"/>
  <c r="M270" i="20"/>
  <c r="Q270" i="20" s="1"/>
  <c r="N270" i="20" s="1"/>
  <c r="L270" i="20"/>
  <c r="K270" i="20"/>
  <c r="J270" i="20"/>
  <c r="O269" i="20"/>
  <c r="M269" i="20"/>
  <c r="Q269" i="20" s="1"/>
  <c r="N269" i="20" s="1"/>
  <c r="L269" i="20"/>
  <c r="K269" i="20"/>
  <c r="J269" i="20"/>
  <c r="O268" i="20"/>
  <c r="M268" i="20"/>
  <c r="Q268" i="20" s="1"/>
  <c r="N268" i="20" s="1"/>
  <c r="L268" i="20"/>
  <c r="K268" i="20"/>
  <c r="J268" i="20"/>
  <c r="O267" i="20"/>
  <c r="M267" i="20"/>
  <c r="Q267" i="20" s="1"/>
  <c r="N267" i="20" s="1"/>
  <c r="L267" i="20"/>
  <c r="K267" i="20"/>
  <c r="J267" i="20"/>
  <c r="O266" i="20"/>
  <c r="M266" i="20"/>
  <c r="Q266" i="20" s="1"/>
  <c r="N266" i="20" s="1"/>
  <c r="L266" i="20"/>
  <c r="K266" i="20"/>
  <c r="J266" i="20"/>
  <c r="O265" i="20"/>
  <c r="M265" i="20"/>
  <c r="Q265" i="20" s="1"/>
  <c r="N265" i="20" s="1"/>
  <c r="L265" i="20"/>
  <c r="K265" i="20"/>
  <c r="J265" i="20"/>
  <c r="O264" i="20"/>
  <c r="M264" i="20"/>
  <c r="Q264" i="20" s="1"/>
  <c r="N264" i="20" s="1"/>
  <c r="L264" i="20"/>
  <c r="K264" i="20"/>
  <c r="J264" i="20"/>
  <c r="O263" i="20"/>
  <c r="M263" i="20"/>
  <c r="Q263" i="20" s="1"/>
  <c r="N263" i="20" s="1"/>
  <c r="L263" i="20"/>
  <c r="K263" i="20"/>
  <c r="J263" i="20"/>
  <c r="O262" i="20"/>
  <c r="M262" i="20"/>
  <c r="Q262" i="20" s="1"/>
  <c r="N262" i="20" s="1"/>
  <c r="L262" i="20"/>
  <c r="K262" i="20"/>
  <c r="J262" i="20"/>
  <c r="O261" i="20"/>
  <c r="M261" i="20"/>
  <c r="Q261" i="20" s="1"/>
  <c r="N261" i="20" s="1"/>
  <c r="L261" i="20"/>
  <c r="K261" i="20"/>
  <c r="J261" i="20"/>
  <c r="O260" i="20"/>
  <c r="M260" i="20"/>
  <c r="Q260" i="20" s="1"/>
  <c r="N260" i="20" s="1"/>
  <c r="L260" i="20"/>
  <c r="K260" i="20"/>
  <c r="J260" i="20"/>
  <c r="O259" i="20"/>
  <c r="M259" i="20"/>
  <c r="Q259" i="20" s="1"/>
  <c r="N259" i="20" s="1"/>
  <c r="L259" i="20"/>
  <c r="K259" i="20"/>
  <c r="J259" i="20"/>
  <c r="O258" i="20"/>
  <c r="M258" i="20"/>
  <c r="Q258" i="20" s="1"/>
  <c r="N258" i="20" s="1"/>
  <c r="L258" i="20"/>
  <c r="K258" i="20"/>
  <c r="J258" i="20"/>
  <c r="O257" i="20"/>
  <c r="M257" i="20"/>
  <c r="Q257" i="20" s="1"/>
  <c r="N257" i="20" s="1"/>
  <c r="L257" i="20"/>
  <c r="K257" i="20"/>
  <c r="J257" i="20"/>
  <c r="O256" i="20"/>
  <c r="M256" i="20"/>
  <c r="Q256" i="20" s="1"/>
  <c r="N256" i="20" s="1"/>
  <c r="L256" i="20"/>
  <c r="K256" i="20"/>
  <c r="J256" i="20"/>
  <c r="O255" i="20"/>
  <c r="M255" i="20"/>
  <c r="Q255" i="20" s="1"/>
  <c r="N255" i="20" s="1"/>
  <c r="L255" i="20"/>
  <c r="K255" i="20"/>
  <c r="J255" i="20"/>
  <c r="O254" i="20"/>
  <c r="M254" i="20"/>
  <c r="Q254" i="20" s="1"/>
  <c r="N254" i="20" s="1"/>
  <c r="L254" i="20"/>
  <c r="K254" i="20"/>
  <c r="J254" i="20"/>
  <c r="O253" i="20"/>
  <c r="M253" i="20"/>
  <c r="Q253" i="20" s="1"/>
  <c r="N253" i="20" s="1"/>
  <c r="L253" i="20"/>
  <c r="K253" i="20"/>
  <c r="J253" i="20"/>
  <c r="O252" i="20"/>
  <c r="M252" i="20"/>
  <c r="Q252" i="20" s="1"/>
  <c r="N252" i="20" s="1"/>
  <c r="L252" i="20"/>
  <c r="K252" i="20"/>
  <c r="J252" i="20"/>
  <c r="O251" i="20"/>
  <c r="M251" i="20"/>
  <c r="Q251" i="20" s="1"/>
  <c r="N251" i="20" s="1"/>
  <c r="L251" i="20"/>
  <c r="K251" i="20"/>
  <c r="J251" i="20"/>
  <c r="O250" i="20"/>
  <c r="M250" i="20"/>
  <c r="Q250" i="20" s="1"/>
  <c r="N250" i="20" s="1"/>
  <c r="L250" i="20"/>
  <c r="K250" i="20"/>
  <c r="J250" i="20"/>
  <c r="O249" i="20"/>
  <c r="M249" i="20"/>
  <c r="Q249" i="20" s="1"/>
  <c r="N249" i="20" s="1"/>
  <c r="L249" i="20"/>
  <c r="K249" i="20"/>
  <c r="J249" i="20"/>
  <c r="O248" i="20"/>
  <c r="M248" i="20"/>
  <c r="Q248" i="20" s="1"/>
  <c r="N248" i="20" s="1"/>
  <c r="L248" i="20"/>
  <c r="K248" i="20"/>
  <c r="J248" i="20"/>
  <c r="O247" i="20"/>
  <c r="M247" i="20"/>
  <c r="Q247" i="20" s="1"/>
  <c r="N247" i="20" s="1"/>
  <c r="L247" i="20"/>
  <c r="K247" i="20"/>
  <c r="J247" i="20"/>
  <c r="O246" i="20"/>
  <c r="M246" i="20"/>
  <c r="Q246" i="20" s="1"/>
  <c r="N246" i="20" s="1"/>
  <c r="L246" i="20"/>
  <c r="K246" i="20"/>
  <c r="J246" i="20"/>
  <c r="O245" i="20"/>
  <c r="M245" i="20"/>
  <c r="Q245" i="20" s="1"/>
  <c r="N245" i="20" s="1"/>
  <c r="L245" i="20"/>
  <c r="K245" i="20"/>
  <c r="J245" i="20"/>
  <c r="O244" i="20"/>
  <c r="M244" i="20"/>
  <c r="Q244" i="20" s="1"/>
  <c r="N244" i="20" s="1"/>
  <c r="L244" i="20"/>
  <c r="K244" i="20"/>
  <c r="J244" i="20"/>
  <c r="O243" i="20"/>
  <c r="M243" i="20"/>
  <c r="Q243" i="20" s="1"/>
  <c r="N243" i="20" s="1"/>
  <c r="L243" i="20"/>
  <c r="K243" i="20"/>
  <c r="J243" i="20"/>
  <c r="O242" i="20"/>
  <c r="M242" i="20"/>
  <c r="Q242" i="20" s="1"/>
  <c r="N242" i="20" s="1"/>
  <c r="L242" i="20"/>
  <c r="K242" i="20"/>
  <c r="J242" i="20"/>
  <c r="O241" i="20"/>
  <c r="M241" i="20"/>
  <c r="Q241" i="20" s="1"/>
  <c r="N241" i="20" s="1"/>
  <c r="L241" i="20"/>
  <c r="K241" i="20"/>
  <c r="J241" i="20"/>
  <c r="O240" i="20"/>
  <c r="M240" i="20"/>
  <c r="Q240" i="20" s="1"/>
  <c r="N240" i="20" s="1"/>
  <c r="L240" i="20"/>
  <c r="K240" i="20"/>
  <c r="J240" i="20"/>
  <c r="O239" i="20"/>
  <c r="M239" i="20"/>
  <c r="Q239" i="20" s="1"/>
  <c r="N239" i="20" s="1"/>
  <c r="L239" i="20"/>
  <c r="K239" i="20"/>
  <c r="J239" i="20"/>
  <c r="O238" i="20"/>
  <c r="M238" i="20"/>
  <c r="Q238" i="20" s="1"/>
  <c r="N238" i="20" s="1"/>
  <c r="L238" i="20"/>
  <c r="K238" i="20"/>
  <c r="J238" i="20"/>
  <c r="O237" i="20"/>
  <c r="M237" i="20"/>
  <c r="Q237" i="20" s="1"/>
  <c r="N237" i="20" s="1"/>
  <c r="L237" i="20"/>
  <c r="K237" i="20"/>
  <c r="J237" i="20"/>
  <c r="O236" i="20"/>
  <c r="M236" i="20"/>
  <c r="Q236" i="20" s="1"/>
  <c r="N236" i="20" s="1"/>
  <c r="L236" i="20"/>
  <c r="K236" i="20"/>
  <c r="J236" i="20"/>
  <c r="O235" i="20"/>
  <c r="M235" i="20"/>
  <c r="Q235" i="20" s="1"/>
  <c r="N235" i="20" s="1"/>
  <c r="L235" i="20"/>
  <c r="K235" i="20"/>
  <c r="J235" i="20"/>
  <c r="O234" i="20"/>
  <c r="M234" i="20"/>
  <c r="Q234" i="20" s="1"/>
  <c r="N234" i="20" s="1"/>
  <c r="L234" i="20"/>
  <c r="K234" i="20"/>
  <c r="J234" i="20"/>
  <c r="O233" i="20"/>
  <c r="M233" i="20"/>
  <c r="Q233" i="20" s="1"/>
  <c r="N233" i="20" s="1"/>
  <c r="L233" i="20"/>
  <c r="K233" i="20"/>
  <c r="J233" i="20"/>
  <c r="O232" i="20"/>
  <c r="M232" i="20"/>
  <c r="Q232" i="20" s="1"/>
  <c r="N232" i="20" s="1"/>
  <c r="L232" i="20"/>
  <c r="K232" i="20"/>
  <c r="J232" i="20"/>
  <c r="O231" i="20"/>
  <c r="M231" i="20"/>
  <c r="Q231" i="20" s="1"/>
  <c r="N231" i="20" s="1"/>
  <c r="L231" i="20"/>
  <c r="K231" i="20"/>
  <c r="J231" i="20"/>
  <c r="O230" i="20"/>
  <c r="M230" i="20"/>
  <c r="Q230" i="20" s="1"/>
  <c r="N230" i="20" s="1"/>
  <c r="L230" i="20"/>
  <c r="K230" i="20"/>
  <c r="J230" i="20"/>
  <c r="O229" i="20"/>
  <c r="M229" i="20"/>
  <c r="Q229" i="20" s="1"/>
  <c r="N229" i="20" s="1"/>
  <c r="L229" i="20"/>
  <c r="K229" i="20"/>
  <c r="J229" i="20"/>
  <c r="O228" i="20"/>
  <c r="M228" i="20"/>
  <c r="Q228" i="20" s="1"/>
  <c r="N228" i="20" s="1"/>
  <c r="L228" i="20"/>
  <c r="K228" i="20"/>
  <c r="J228" i="20"/>
  <c r="O227" i="20"/>
  <c r="M227" i="20"/>
  <c r="Q227" i="20" s="1"/>
  <c r="N227" i="20" s="1"/>
  <c r="L227" i="20"/>
  <c r="K227" i="20"/>
  <c r="J227" i="20"/>
  <c r="O226" i="20"/>
  <c r="M226" i="20"/>
  <c r="Q226" i="20" s="1"/>
  <c r="N226" i="20" s="1"/>
  <c r="L226" i="20"/>
  <c r="K226" i="20"/>
  <c r="J226" i="20"/>
  <c r="O225" i="20"/>
  <c r="M225" i="20"/>
  <c r="Q225" i="20" s="1"/>
  <c r="N225" i="20" s="1"/>
  <c r="L225" i="20"/>
  <c r="K225" i="20"/>
  <c r="J225" i="20"/>
  <c r="O224" i="20"/>
  <c r="M224" i="20"/>
  <c r="Q224" i="20" s="1"/>
  <c r="N224" i="20" s="1"/>
  <c r="L224" i="20"/>
  <c r="K224" i="20"/>
  <c r="J224" i="20"/>
  <c r="O223" i="20"/>
  <c r="M223" i="20"/>
  <c r="Q223" i="20" s="1"/>
  <c r="N223" i="20" s="1"/>
  <c r="L223" i="20"/>
  <c r="K223" i="20"/>
  <c r="J223" i="20"/>
  <c r="O222" i="20"/>
  <c r="M222" i="20"/>
  <c r="Q222" i="20" s="1"/>
  <c r="N222" i="20" s="1"/>
  <c r="L222" i="20"/>
  <c r="K222" i="20"/>
  <c r="J222" i="20"/>
  <c r="O221" i="20"/>
  <c r="M221" i="20"/>
  <c r="Q221" i="20" s="1"/>
  <c r="N221" i="20" s="1"/>
  <c r="L221" i="20"/>
  <c r="K221" i="20"/>
  <c r="J221" i="20"/>
  <c r="O220" i="20"/>
  <c r="M220" i="20"/>
  <c r="Q220" i="20" s="1"/>
  <c r="N220" i="20" s="1"/>
  <c r="L220" i="20"/>
  <c r="K220" i="20"/>
  <c r="J220" i="20"/>
  <c r="O219" i="20"/>
  <c r="M219" i="20"/>
  <c r="Q219" i="20" s="1"/>
  <c r="N219" i="20" s="1"/>
  <c r="L219" i="20"/>
  <c r="K219" i="20"/>
  <c r="J219" i="20"/>
  <c r="O218" i="20"/>
  <c r="M218" i="20"/>
  <c r="Q218" i="20" s="1"/>
  <c r="N218" i="20" s="1"/>
  <c r="L218" i="20"/>
  <c r="K218" i="20"/>
  <c r="J218" i="20"/>
  <c r="O217" i="20"/>
  <c r="M217" i="20"/>
  <c r="Q217" i="20" s="1"/>
  <c r="N217" i="20" s="1"/>
  <c r="L217" i="20"/>
  <c r="K217" i="20"/>
  <c r="J217" i="20"/>
  <c r="O216" i="20"/>
  <c r="M216" i="20"/>
  <c r="Q216" i="20" s="1"/>
  <c r="N216" i="20" s="1"/>
  <c r="L216" i="20"/>
  <c r="K216" i="20"/>
  <c r="J216" i="20"/>
  <c r="O215" i="20"/>
  <c r="M215" i="20"/>
  <c r="Q215" i="20" s="1"/>
  <c r="N215" i="20" s="1"/>
  <c r="L215" i="20"/>
  <c r="K215" i="20"/>
  <c r="J215" i="20"/>
  <c r="O214" i="20"/>
  <c r="M214" i="20"/>
  <c r="Q214" i="20" s="1"/>
  <c r="N214" i="20" s="1"/>
  <c r="L214" i="20"/>
  <c r="K214" i="20"/>
  <c r="J214" i="20"/>
  <c r="O213" i="20"/>
  <c r="M213" i="20"/>
  <c r="Q213" i="20" s="1"/>
  <c r="N213" i="20" s="1"/>
  <c r="L213" i="20"/>
  <c r="K213" i="20"/>
  <c r="J213" i="20"/>
  <c r="O212" i="20"/>
  <c r="M212" i="20"/>
  <c r="Q212" i="20" s="1"/>
  <c r="N212" i="20" s="1"/>
  <c r="L212" i="20"/>
  <c r="K212" i="20"/>
  <c r="J212" i="20"/>
  <c r="O211" i="20"/>
  <c r="M211" i="20"/>
  <c r="Q211" i="20" s="1"/>
  <c r="N211" i="20" s="1"/>
  <c r="L211" i="20"/>
  <c r="K211" i="20"/>
  <c r="J211" i="20"/>
  <c r="O210" i="20"/>
  <c r="M210" i="20"/>
  <c r="Q210" i="20" s="1"/>
  <c r="N210" i="20" s="1"/>
  <c r="L210" i="20"/>
  <c r="K210" i="20"/>
  <c r="J210" i="20"/>
  <c r="O209" i="20"/>
  <c r="M209" i="20"/>
  <c r="Q209" i="20" s="1"/>
  <c r="N209" i="20" s="1"/>
  <c r="L209" i="20"/>
  <c r="K209" i="20"/>
  <c r="J209" i="20"/>
  <c r="O208" i="20"/>
  <c r="M208" i="20"/>
  <c r="Q208" i="20" s="1"/>
  <c r="N208" i="20" s="1"/>
  <c r="L208" i="20"/>
  <c r="K208" i="20"/>
  <c r="J208" i="20"/>
  <c r="O207" i="20"/>
  <c r="M207" i="20"/>
  <c r="Q207" i="20" s="1"/>
  <c r="N207" i="20" s="1"/>
  <c r="L207" i="20"/>
  <c r="K207" i="20"/>
  <c r="J207" i="20"/>
  <c r="O206" i="20"/>
  <c r="M206" i="20"/>
  <c r="Q206" i="20" s="1"/>
  <c r="N206" i="20" s="1"/>
  <c r="L206" i="20"/>
  <c r="K206" i="20"/>
  <c r="J206" i="20"/>
  <c r="O205" i="20"/>
  <c r="M205" i="20"/>
  <c r="Q205" i="20" s="1"/>
  <c r="N205" i="20" s="1"/>
  <c r="L205" i="20"/>
  <c r="K205" i="20"/>
  <c r="J205" i="20"/>
  <c r="O204" i="20"/>
  <c r="M204" i="20"/>
  <c r="Q204" i="20" s="1"/>
  <c r="N204" i="20" s="1"/>
  <c r="L204" i="20"/>
  <c r="K204" i="20"/>
  <c r="J204" i="20"/>
  <c r="O203" i="20"/>
  <c r="M203" i="20"/>
  <c r="Q203" i="20" s="1"/>
  <c r="N203" i="20" s="1"/>
  <c r="L203" i="20"/>
  <c r="K203" i="20"/>
  <c r="J203" i="20"/>
  <c r="O202" i="20"/>
  <c r="L202" i="20"/>
  <c r="K202" i="20"/>
  <c r="J202" i="20"/>
  <c r="O201" i="20"/>
  <c r="M201" i="20"/>
  <c r="Q201" i="20" s="1"/>
  <c r="N201" i="20" s="1"/>
  <c r="L201" i="20"/>
  <c r="O200" i="20"/>
  <c r="M200" i="20"/>
  <c r="Q200" i="20" s="1"/>
  <c r="N200" i="20" s="1"/>
  <c r="L200" i="20"/>
  <c r="O199" i="20"/>
  <c r="M199" i="20"/>
  <c r="Q199" i="20" s="1"/>
  <c r="N199" i="20" s="1"/>
  <c r="L199" i="20"/>
  <c r="O198" i="20"/>
  <c r="M198" i="20"/>
  <c r="Q198" i="20" s="1"/>
  <c r="N198" i="20" s="1"/>
  <c r="L198" i="20"/>
  <c r="O197" i="20"/>
  <c r="M197" i="20"/>
  <c r="Q197" i="20" s="1"/>
  <c r="N197" i="20" s="1"/>
  <c r="L197" i="20"/>
  <c r="O196" i="20"/>
  <c r="M196" i="20"/>
  <c r="Q196" i="20" s="1"/>
  <c r="N196" i="20" s="1"/>
  <c r="L196" i="20"/>
  <c r="O195" i="20"/>
  <c r="M195" i="20"/>
  <c r="Q195" i="20" s="1"/>
  <c r="N195" i="20" s="1"/>
  <c r="L195" i="20"/>
  <c r="O194" i="20"/>
  <c r="M194" i="20"/>
  <c r="Q194" i="20" s="1"/>
  <c r="N194" i="20" s="1"/>
  <c r="L194" i="20"/>
  <c r="O193" i="20"/>
  <c r="M193" i="20"/>
  <c r="Q193" i="20" s="1"/>
  <c r="N193" i="20" s="1"/>
  <c r="L193" i="20"/>
  <c r="O192" i="20"/>
  <c r="M192" i="20"/>
  <c r="Q192" i="20" s="1"/>
  <c r="N192" i="20" s="1"/>
  <c r="L192" i="20"/>
  <c r="O191" i="20"/>
  <c r="M191" i="20"/>
  <c r="Q191" i="20" s="1"/>
  <c r="N191" i="20" s="1"/>
  <c r="L191" i="20"/>
  <c r="O190" i="20"/>
  <c r="M190" i="20"/>
  <c r="Q190" i="20" s="1"/>
  <c r="N190" i="20" s="1"/>
  <c r="L190" i="20"/>
  <c r="O189" i="20"/>
  <c r="M189" i="20"/>
  <c r="Q189" i="20" s="1"/>
  <c r="N189" i="20" s="1"/>
  <c r="L189" i="20"/>
  <c r="O188" i="20"/>
  <c r="M188" i="20"/>
  <c r="Q188" i="20" s="1"/>
  <c r="N188" i="20" s="1"/>
  <c r="L188" i="20"/>
  <c r="O187" i="20"/>
  <c r="M187" i="20"/>
  <c r="Q187" i="20" s="1"/>
  <c r="N187" i="20" s="1"/>
  <c r="L187" i="20"/>
  <c r="O186" i="20"/>
  <c r="M186" i="20"/>
  <c r="Q186" i="20" s="1"/>
  <c r="N186" i="20" s="1"/>
  <c r="L186" i="20"/>
  <c r="O185" i="20"/>
  <c r="M185" i="20"/>
  <c r="Q185" i="20" s="1"/>
  <c r="N185" i="20" s="1"/>
  <c r="L185" i="20"/>
  <c r="O184" i="20"/>
  <c r="M184" i="20"/>
  <c r="Q184" i="20" s="1"/>
  <c r="N184" i="20" s="1"/>
  <c r="L184" i="20"/>
  <c r="O183" i="20"/>
  <c r="M183" i="20"/>
  <c r="Q183" i="20" s="1"/>
  <c r="N183" i="20" s="1"/>
  <c r="L183" i="20"/>
  <c r="O182" i="20"/>
  <c r="M182" i="20"/>
  <c r="Q182" i="20" s="1"/>
  <c r="N182" i="20" s="1"/>
  <c r="L182" i="20"/>
  <c r="O181" i="20"/>
  <c r="M181" i="20"/>
  <c r="Q181" i="20" s="1"/>
  <c r="N181" i="20" s="1"/>
  <c r="L181" i="20"/>
  <c r="O180" i="20"/>
  <c r="M180" i="20"/>
  <c r="Q180" i="20" s="1"/>
  <c r="N180" i="20" s="1"/>
  <c r="L180" i="20"/>
  <c r="O179" i="20"/>
  <c r="M179" i="20"/>
  <c r="Q179" i="20" s="1"/>
  <c r="N179" i="20" s="1"/>
  <c r="L179" i="20"/>
  <c r="O178" i="20"/>
  <c r="M178" i="20"/>
  <c r="Q178" i="20" s="1"/>
  <c r="N178" i="20" s="1"/>
  <c r="L178" i="20"/>
  <c r="O177" i="20"/>
  <c r="M177" i="20"/>
  <c r="Q177" i="20" s="1"/>
  <c r="N177" i="20" s="1"/>
  <c r="L177" i="20"/>
  <c r="O176" i="20"/>
  <c r="M176" i="20"/>
  <c r="Q176" i="20" s="1"/>
  <c r="N176" i="20" s="1"/>
  <c r="L176" i="20"/>
  <c r="O175" i="20"/>
  <c r="M175" i="20"/>
  <c r="Q175" i="20" s="1"/>
  <c r="N175" i="20" s="1"/>
  <c r="L175" i="20"/>
  <c r="O174" i="20"/>
  <c r="M174" i="20"/>
  <c r="Q174" i="20" s="1"/>
  <c r="N174" i="20" s="1"/>
  <c r="L174" i="20"/>
  <c r="O173" i="20"/>
  <c r="M173" i="20"/>
  <c r="Q173" i="20" s="1"/>
  <c r="N173" i="20" s="1"/>
  <c r="L173" i="20"/>
  <c r="O172" i="20"/>
  <c r="M172" i="20"/>
  <c r="Q172" i="20" s="1"/>
  <c r="N172" i="20" s="1"/>
  <c r="L172" i="20"/>
  <c r="O171" i="20"/>
  <c r="M171" i="20"/>
  <c r="Q171" i="20" s="1"/>
  <c r="N171" i="20" s="1"/>
  <c r="L171" i="20"/>
  <c r="O170" i="20"/>
  <c r="M170" i="20"/>
  <c r="Q170" i="20" s="1"/>
  <c r="N170" i="20" s="1"/>
  <c r="L170" i="20"/>
  <c r="O169" i="20"/>
  <c r="M169" i="20"/>
  <c r="Q169" i="20" s="1"/>
  <c r="N169" i="20" s="1"/>
  <c r="L169" i="20"/>
  <c r="O168" i="20"/>
  <c r="M168" i="20"/>
  <c r="Q168" i="20" s="1"/>
  <c r="N168" i="20" s="1"/>
  <c r="L168" i="20"/>
  <c r="O167" i="20"/>
  <c r="M167" i="20"/>
  <c r="Q167" i="20" s="1"/>
  <c r="N167" i="20" s="1"/>
  <c r="L167" i="20"/>
  <c r="O166" i="20"/>
  <c r="M166" i="20"/>
  <c r="Q166" i="20" s="1"/>
  <c r="N166" i="20" s="1"/>
  <c r="L166" i="20"/>
  <c r="O165" i="20"/>
  <c r="M165" i="20"/>
  <c r="Q165" i="20" s="1"/>
  <c r="N165" i="20" s="1"/>
  <c r="L165" i="20"/>
  <c r="O164" i="20"/>
  <c r="M164" i="20"/>
  <c r="Q164" i="20" s="1"/>
  <c r="N164" i="20" s="1"/>
  <c r="L164" i="20"/>
  <c r="O163" i="20"/>
  <c r="M163" i="20"/>
  <c r="Q163" i="20" s="1"/>
  <c r="N163" i="20" s="1"/>
  <c r="L163" i="20"/>
  <c r="O162" i="20"/>
  <c r="M162" i="20"/>
  <c r="Q162" i="20" s="1"/>
  <c r="N162" i="20" s="1"/>
  <c r="L162" i="20"/>
  <c r="O161" i="20"/>
  <c r="M161" i="20"/>
  <c r="Q161" i="20" s="1"/>
  <c r="N161" i="20" s="1"/>
  <c r="L161" i="20"/>
  <c r="O160" i="20"/>
  <c r="M160" i="20"/>
  <c r="Q160" i="20" s="1"/>
  <c r="N160" i="20" s="1"/>
  <c r="L160" i="20"/>
  <c r="O159" i="20"/>
  <c r="M159" i="20"/>
  <c r="Q159" i="20" s="1"/>
  <c r="N159" i="20" s="1"/>
  <c r="L159" i="20"/>
  <c r="O158" i="20"/>
  <c r="M158" i="20"/>
  <c r="Q158" i="20" s="1"/>
  <c r="N158" i="20" s="1"/>
  <c r="L158" i="20"/>
  <c r="O157" i="20"/>
  <c r="M157" i="20"/>
  <c r="Q157" i="20" s="1"/>
  <c r="N157" i="20" s="1"/>
  <c r="L157" i="20"/>
  <c r="O156" i="20"/>
  <c r="M156" i="20"/>
  <c r="Q156" i="20" s="1"/>
  <c r="N156" i="20" s="1"/>
  <c r="L156" i="20"/>
  <c r="O155" i="20"/>
  <c r="M155" i="20"/>
  <c r="Q155" i="20" s="1"/>
  <c r="N155" i="20" s="1"/>
  <c r="L155" i="20"/>
  <c r="O154" i="20"/>
  <c r="M154" i="20"/>
  <c r="Q154" i="20" s="1"/>
  <c r="N154" i="20" s="1"/>
  <c r="L154" i="20"/>
  <c r="O153" i="20"/>
  <c r="M153" i="20"/>
  <c r="Q153" i="20" s="1"/>
  <c r="N153" i="20" s="1"/>
  <c r="L153" i="20"/>
  <c r="O152" i="20"/>
  <c r="M152" i="20"/>
  <c r="Q152" i="20" s="1"/>
  <c r="N152" i="20" s="1"/>
  <c r="L152" i="20"/>
  <c r="O151" i="20"/>
  <c r="M151" i="20"/>
  <c r="Q151" i="20" s="1"/>
  <c r="N151" i="20" s="1"/>
  <c r="L151" i="20"/>
  <c r="O150" i="20"/>
  <c r="M150" i="20"/>
  <c r="Q150" i="20" s="1"/>
  <c r="N150" i="20" s="1"/>
  <c r="L150" i="20"/>
  <c r="O149" i="20"/>
  <c r="M149" i="20"/>
  <c r="Q149" i="20" s="1"/>
  <c r="N149" i="20" s="1"/>
  <c r="L149" i="20"/>
  <c r="O148" i="20"/>
  <c r="M148" i="20"/>
  <c r="Q148" i="20" s="1"/>
  <c r="N148" i="20" s="1"/>
  <c r="L148" i="20"/>
  <c r="O147" i="20"/>
  <c r="M147" i="20"/>
  <c r="Q147" i="20" s="1"/>
  <c r="N147" i="20" s="1"/>
  <c r="L147" i="20"/>
  <c r="O146" i="20"/>
  <c r="M146" i="20"/>
  <c r="Q146" i="20" s="1"/>
  <c r="N146" i="20" s="1"/>
  <c r="L146" i="20"/>
  <c r="O145" i="20"/>
  <c r="M145" i="20"/>
  <c r="Q145" i="20" s="1"/>
  <c r="N145" i="20" s="1"/>
  <c r="L145" i="20"/>
  <c r="O144" i="20"/>
  <c r="M144" i="20"/>
  <c r="Q144" i="20" s="1"/>
  <c r="N144" i="20" s="1"/>
  <c r="L144" i="20"/>
  <c r="O143" i="20"/>
  <c r="M143" i="20"/>
  <c r="Q143" i="20" s="1"/>
  <c r="N143" i="20" s="1"/>
  <c r="L143" i="20"/>
  <c r="O142" i="20"/>
  <c r="M142" i="20"/>
  <c r="Q142" i="20" s="1"/>
  <c r="N142" i="20" s="1"/>
  <c r="L142" i="20"/>
  <c r="O141" i="20"/>
  <c r="M141" i="20"/>
  <c r="Q141" i="20" s="1"/>
  <c r="N141" i="20" s="1"/>
  <c r="L141" i="20"/>
  <c r="O140" i="20"/>
  <c r="M140" i="20"/>
  <c r="Q140" i="20" s="1"/>
  <c r="N140" i="20" s="1"/>
  <c r="L140" i="20"/>
  <c r="O139" i="20"/>
  <c r="M139" i="20"/>
  <c r="Q139" i="20" s="1"/>
  <c r="N139" i="20" s="1"/>
  <c r="L139" i="20"/>
  <c r="O138" i="20"/>
  <c r="M138" i="20"/>
  <c r="Q138" i="20" s="1"/>
  <c r="N138" i="20" s="1"/>
  <c r="L138" i="20"/>
  <c r="O137" i="20"/>
  <c r="M137" i="20"/>
  <c r="Q137" i="20" s="1"/>
  <c r="N137" i="20" s="1"/>
  <c r="L137" i="20"/>
  <c r="O136" i="20"/>
  <c r="M136" i="20"/>
  <c r="Q136" i="20" s="1"/>
  <c r="N136" i="20" s="1"/>
  <c r="L136" i="20"/>
  <c r="O135" i="20"/>
  <c r="M135" i="20"/>
  <c r="Q135" i="20" s="1"/>
  <c r="N135" i="20" s="1"/>
  <c r="L135" i="20"/>
  <c r="O134" i="20"/>
  <c r="M134" i="20"/>
  <c r="Q134" i="20" s="1"/>
  <c r="N134" i="20" s="1"/>
  <c r="L134" i="20"/>
  <c r="O133" i="20"/>
  <c r="M133" i="20"/>
  <c r="Q133" i="20" s="1"/>
  <c r="N133" i="20" s="1"/>
  <c r="L133" i="20"/>
  <c r="O132" i="20"/>
  <c r="M132" i="20"/>
  <c r="Q132" i="20" s="1"/>
  <c r="N132" i="20" s="1"/>
  <c r="L132" i="20"/>
  <c r="O131" i="20"/>
  <c r="M131" i="20"/>
  <c r="Q131" i="20" s="1"/>
  <c r="N131" i="20" s="1"/>
  <c r="L131" i="20"/>
  <c r="O130" i="20"/>
  <c r="M130" i="20"/>
  <c r="Q130" i="20" s="1"/>
  <c r="N130" i="20" s="1"/>
  <c r="L130" i="20"/>
  <c r="O129" i="20"/>
  <c r="M129" i="20"/>
  <c r="Q129" i="20" s="1"/>
  <c r="N129" i="20" s="1"/>
  <c r="L129" i="20"/>
  <c r="O128" i="20"/>
  <c r="M128" i="20"/>
  <c r="Q128" i="20" s="1"/>
  <c r="N128" i="20" s="1"/>
  <c r="L128" i="20"/>
  <c r="O127" i="20"/>
  <c r="M127" i="20"/>
  <c r="Q127" i="20" s="1"/>
  <c r="N127" i="20" s="1"/>
  <c r="L127" i="20"/>
  <c r="O126" i="20"/>
  <c r="M126" i="20"/>
  <c r="Q126" i="20" s="1"/>
  <c r="N126" i="20" s="1"/>
  <c r="L126" i="20"/>
  <c r="O125" i="20"/>
  <c r="M125" i="20"/>
  <c r="Q125" i="20" s="1"/>
  <c r="N125" i="20" s="1"/>
  <c r="L125" i="20"/>
  <c r="O124" i="20"/>
  <c r="M124" i="20"/>
  <c r="Q124" i="20" s="1"/>
  <c r="N124" i="20" s="1"/>
  <c r="L124" i="20"/>
  <c r="O123" i="20"/>
  <c r="M123" i="20"/>
  <c r="Q123" i="20" s="1"/>
  <c r="N123" i="20" s="1"/>
  <c r="L123" i="20"/>
  <c r="O122" i="20"/>
  <c r="M122" i="20"/>
  <c r="Q122" i="20" s="1"/>
  <c r="N122" i="20" s="1"/>
  <c r="L122" i="20"/>
  <c r="O121" i="20"/>
  <c r="M121" i="20"/>
  <c r="Q121" i="20" s="1"/>
  <c r="N121" i="20" s="1"/>
  <c r="L121" i="20"/>
  <c r="O120" i="20"/>
  <c r="M120" i="20"/>
  <c r="Q120" i="20" s="1"/>
  <c r="N120" i="20" s="1"/>
  <c r="L120" i="20"/>
  <c r="O119" i="20"/>
  <c r="M119" i="20"/>
  <c r="Q119" i="20" s="1"/>
  <c r="N119" i="20" s="1"/>
  <c r="L119" i="20"/>
  <c r="O118" i="20"/>
  <c r="M118" i="20"/>
  <c r="Q118" i="20" s="1"/>
  <c r="N118" i="20" s="1"/>
  <c r="L118" i="20"/>
  <c r="O117" i="20"/>
  <c r="M117" i="20"/>
  <c r="Q117" i="20" s="1"/>
  <c r="N117" i="20" s="1"/>
  <c r="L117" i="20"/>
  <c r="O116" i="20"/>
  <c r="M116" i="20"/>
  <c r="Q116" i="20" s="1"/>
  <c r="N116" i="20" s="1"/>
  <c r="L116" i="20"/>
  <c r="O115" i="20"/>
  <c r="M115" i="20"/>
  <c r="Q115" i="20" s="1"/>
  <c r="N115" i="20" s="1"/>
  <c r="L115" i="20"/>
  <c r="O114" i="20"/>
  <c r="M114" i="20"/>
  <c r="Q114" i="20" s="1"/>
  <c r="N114" i="20" s="1"/>
  <c r="L114" i="20"/>
  <c r="O113" i="20"/>
  <c r="M113" i="20"/>
  <c r="Q113" i="20" s="1"/>
  <c r="N113" i="20" s="1"/>
  <c r="L113" i="20"/>
  <c r="O112" i="20"/>
  <c r="M112" i="20"/>
  <c r="Q112" i="20" s="1"/>
  <c r="N112" i="20" s="1"/>
  <c r="L112" i="20"/>
  <c r="O111" i="20"/>
  <c r="M111" i="20"/>
  <c r="Q111" i="20" s="1"/>
  <c r="N111" i="20" s="1"/>
  <c r="L111" i="20"/>
  <c r="O110" i="20"/>
  <c r="M110" i="20"/>
  <c r="Q110" i="20" s="1"/>
  <c r="N110" i="20" s="1"/>
  <c r="L110" i="20"/>
  <c r="O109" i="20"/>
  <c r="M109" i="20"/>
  <c r="Q109" i="20" s="1"/>
  <c r="N109" i="20" s="1"/>
  <c r="L109" i="20"/>
  <c r="O108" i="20"/>
  <c r="M108" i="20"/>
  <c r="Q108" i="20" s="1"/>
  <c r="N108" i="20" s="1"/>
  <c r="L108" i="20"/>
  <c r="O107" i="20"/>
  <c r="M107" i="20"/>
  <c r="Q107" i="20" s="1"/>
  <c r="N107" i="20" s="1"/>
  <c r="L107" i="20"/>
  <c r="O106" i="20"/>
  <c r="M106" i="20"/>
  <c r="Q106" i="20" s="1"/>
  <c r="N106" i="20" s="1"/>
  <c r="L106" i="20"/>
  <c r="O105" i="20"/>
  <c r="M105" i="20"/>
  <c r="Q105" i="20" s="1"/>
  <c r="N105" i="20" s="1"/>
  <c r="L105" i="20"/>
  <c r="O104" i="20"/>
  <c r="M104" i="20"/>
  <c r="Q104" i="20" s="1"/>
  <c r="N104" i="20" s="1"/>
  <c r="L104" i="20"/>
  <c r="O103" i="20"/>
  <c r="M103" i="20"/>
  <c r="Q103" i="20" s="1"/>
  <c r="N103" i="20" s="1"/>
  <c r="L103" i="20"/>
  <c r="O102" i="20"/>
  <c r="M102" i="20"/>
  <c r="Q102" i="20" s="1"/>
  <c r="N102" i="20" s="1"/>
  <c r="L102" i="20"/>
  <c r="O101" i="20"/>
  <c r="M101" i="20"/>
  <c r="Q101" i="20" s="1"/>
  <c r="N101" i="20" s="1"/>
  <c r="L101" i="20"/>
  <c r="O100" i="20"/>
  <c r="M100" i="20"/>
  <c r="Q100" i="20" s="1"/>
  <c r="N100" i="20" s="1"/>
  <c r="L100" i="20"/>
  <c r="O99" i="20"/>
  <c r="M99" i="20"/>
  <c r="Q99" i="20" s="1"/>
  <c r="N99" i="20" s="1"/>
  <c r="L99" i="20"/>
  <c r="O98" i="20"/>
  <c r="M98" i="20"/>
  <c r="Q98" i="20" s="1"/>
  <c r="N98" i="20" s="1"/>
  <c r="L98" i="20"/>
  <c r="O97" i="20"/>
  <c r="M97" i="20"/>
  <c r="Q97" i="20" s="1"/>
  <c r="N97" i="20" s="1"/>
  <c r="L97" i="20"/>
  <c r="O96" i="20"/>
  <c r="M96" i="20"/>
  <c r="Q96" i="20" s="1"/>
  <c r="N96" i="20" s="1"/>
  <c r="L96" i="20"/>
  <c r="O95" i="20"/>
  <c r="M95" i="20"/>
  <c r="Q95" i="20" s="1"/>
  <c r="N95" i="20" s="1"/>
  <c r="L95" i="20"/>
  <c r="O94" i="20"/>
  <c r="M94" i="20"/>
  <c r="Q94" i="20" s="1"/>
  <c r="N94" i="20" s="1"/>
  <c r="L94" i="20"/>
  <c r="O93" i="20"/>
  <c r="M93" i="20"/>
  <c r="Q93" i="20" s="1"/>
  <c r="N93" i="20" s="1"/>
  <c r="L93" i="20"/>
  <c r="O92" i="20"/>
  <c r="M92" i="20"/>
  <c r="Q92" i="20" s="1"/>
  <c r="N92" i="20" s="1"/>
  <c r="L92" i="20"/>
  <c r="O91" i="20"/>
  <c r="M91" i="20"/>
  <c r="Q91" i="20" s="1"/>
  <c r="N91" i="20" s="1"/>
  <c r="L91" i="20"/>
  <c r="O90" i="20"/>
  <c r="M90" i="20"/>
  <c r="Q90" i="20" s="1"/>
  <c r="N90" i="20" s="1"/>
  <c r="L90" i="20"/>
  <c r="O89" i="20"/>
  <c r="M89" i="20"/>
  <c r="Q89" i="20" s="1"/>
  <c r="N89" i="20" s="1"/>
  <c r="L89" i="20"/>
  <c r="O88" i="20"/>
  <c r="M88" i="20"/>
  <c r="Q88" i="20" s="1"/>
  <c r="N88" i="20" s="1"/>
  <c r="L88" i="20"/>
  <c r="O87" i="20"/>
  <c r="M87" i="20"/>
  <c r="Q87" i="20" s="1"/>
  <c r="N87" i="20" s="1"/>
  <c r="L87" i="20"/>
  <c r="O86" i="20"/>
  <c r="M86" i="20"/>
  <c r="Q86" i="20" s="1"/>
  <c r="N86" i="20" s="1"/>
  <c r="L86" i="20"/>
  <c r="O85" i="20"/>
  <c r="M85" i="20"/>
  <c r="Q85" i="20" s="1"/>
  <c r="N85" i="20" s="1"/>
  <c r="L85" i="20"/>
  <c r="O84" i="20"/>
  <c r="M84" i="20"/>
  <c r="Q84" i="20" s="1"/>
  <c r="N84" i="20" s="1"/>
  <c r="L84" i="20"/>
  <c r="O83" i="20"/>
  <c r="M83" i="20"/>
  <c r="Q83" i="20" s="1"/>
  <c r="N83" i="20" s="1"/>
  <c r="L83" i="20"/>
  <c r="O82" i="20"/>
  <c r="M82" i="20"/>
  <c r="Q82" i="20" s="1"/>
  <c r="N82" i="20" s="1"/>
  <c r="L82" i="20"/>
  <c r="O81" i="20"/>
  <c r="M81" i="20"/>
  <c r="Q81" i="20" s="1"/>
  <c r="N81" i="20" s="1"/>
  <c r="L81" i="20"/>
  <c r="O80" i="20"/>
  <c r="M80" i="20"/>
  <c r="Q80" i="20" s="1"/>
  <c r="N80" i="20" s="1"/>
  <c r="L80" i="20"/>
  <c r="O79" i="20"/>
  <c r="M79" i="20"/>
  <c r="Q79" i="20" s="1"/>
  <c r="N79" i="20" s="1"/>
  <c r="L79" i="20"/>
  <c r="O78" i="20"/>
  <c r="M78" i="20"/>
  <c r="Q78" i="20" s="1"/>
  <c r="N78" i="20" s="1"/>
  <c r="L78" i="20"/>
  <c r="O77" i="20"/>
  <c r="M77" i="20"/>
  <c r="Q77" i="20" s="1"/>
  <c r="N77" i="20" s="1"/>
  <c r="L77" i="20"/>
  <c r="O76" i="20"/>
  <c r="M76" i="20"/>
  <c r="Q76" i="20" s="1"/>
  <c r="N76" i="20" s="1"/>
  <c r="L76" i="20"/>
  <c r="O75" i="20"/>
  <c r="M75" i="20"/>
  <c r="Q75" i="20" s="1"/>
  <c r="N75" i="20" s="1"/>
  <c r="L75" i="20"/>
  <c r="O74" i="20"/>
  <c r="M74" i="20"/>
  <c r="Q74" i="20" s="1"/>
  <c r="N74" i="20" s="1"/>
  <c r="L74" i="20"/>
  <c r="O73" i="20"/>
  <c r="M73" i="20"/>
  <c r="Q73" i="20" s="1"/>
  <c r="N73" i="20" s="1"/>
  <c r="L73" i="20"/>
  <c r="O72" i="20"/>
  <c r="M72" i="20"/>
  <c r="Q72" i="20" s="1"/>
  <c r="N72" i="20" s="1"/>
  <c r="L72" i="20"/>
  <c r="O71" i="20"/>
  <c r="M71" i="20"/>
  <c r="Q71" i="20" s="1"/>
  <c r="N71" i="20" s="1"/>
  <c r="L71" i="20"/>
  <c r="O70" i="20"/>
  <c r="M70" i="20"/>
  <c r="Q70" i="20" s="1"/>
  <c r="N70" i="20" s="1"/>
  <c r="L70" i="20"/>
  <c r="O69" i="20"/>
  <c r="M69" i="20"/>
  <c r="Q69" i="20" s="1"/>
  <c r="N69" i="20" s="1"/>
  <c r="L69" i="20"/>
  <c r="O68" i="20"/>
  <c r="M68" i="20"/>
  <c r="Q68" i="20" s="1"/>
  <c r="N68" i="20" s="1"/>
  <c r="L68" i="20"/>
  <c r="O67" i="20"/>
  <c r="M67" i="20"/>
  <c r="Q67" i="20" s="1"/>
  <c r="N67" i="20" s="1"/>
  <c r="L67" i="20"/>
  <c r="O66" i="20"/>
  <c r="M66" i="20"/>
  <c r="Q66" i="20" s="1"/>
  <c r="N66" i="20" s="1"/>
  <c r="L66" i="20"/>
  <c r="O65" i="20"/>
  <c r="M65" i="20"/>
  <c r="Q65" i="20" s="1"/>
  <c r="N65" i="20" s="1"/>
  <c r="L65" i="20"/>
  <c r="O64" i="20"/>
  <c r="M64" i="20"/>
  <c r="Q64" i="20" s="1"/>
  <c r="N64" i="20" s="1"/>
  <c r="L64" i="20"/>
  <c r="O63" i="20"/>
  <c r="M63" i="20"/>
  <c r="Q63" i="20" s="1"/>
  <c r="N63" i="20" s="1"/>
  <c r="L63" i="20"/>
  <c r="O62" i="20"/>
  <c r="M62" i="20"/>
  <c r="Q62" i="20" s="1"/>
  <c r="N62" i="20" s="1"/>
  <c r="L62" i="20"/>
  <c r="O61" i="20"/>
  <c r="M61" i="20"/>
  <c r="Q61" i="20" s="1"/>
  <c r="N61" i="20" s="1"/>
  <c r="L61" i="20"/>
  <c r="O60" i="20"/>
  <c r="M60" i="20"/>
  <c r="Q60" i="20" s="1"/>
  <c r="N60" i="20" s="1"/>
  <c r="L60" i="20"/>
  <c r="O59" i="20"/>
  <c r="M59" i="20"/>
  <c r="Q59" i="20" s="1"/>
  <c r="N59" i="20" s="1"/>
  <c r="L59" i="20"/>
  <c r="O58" i="20"/>
  <c r="M58" i="20"/>
  <c r="Q58" i="20" s="1"/>
  <c r="N58" i="20" s="1"/>
  <c r="L58" i="20"/>
  <c r="O57" i="20"/>
  <c r="M57" i="20"/>
  <c r="Q57" i="20" s="1"/>
  <c r="N57" i="20" s="1"/>
  <c r="L57" i="20"/>
  <c r="O56" i="20"/>
  <c r="M56" i="20"/>
  <c r="Q56" i="20" s="1"/>
  <c r="N56" i="20" s="1"/>
  <c r="L56" i="20"/>
  <c r="O55" i="20"/>
  <c r="M55" i="20"/>
  <c r="Q55" i="20" s="1"/>
  <c r="N55" i="20" s="1"/>
  <c r="L55" i="20"/>
  <c r="O54" i="20"/>
  <c r="M54" i="20"/>
  <c r="Q54" i="20" s="1"/>
  <c r="N54" i="20" s="1"/>
  <c r="L54" i="20"/>
  <c r="O53" i="20"/>
  <c r="M53" i="20"/>
  <c r="Q53" i="20" s="1"/>
  <c r="N53" i="20" s="1"/>
  <c r="L53" i="20"/>
  <c r="O52" i="20"/>
  <c r="M52" i="20"/>
  <c r="Q52" i="20" s="1"/>
  <c r="N52" i="20" s="1"/>
  <c r="L52" i="20"/>
  <c r="O51" i="20"/>
  <c r="M51" i="20"/>
  <c r="Q51" i="20" s="1"/>
  <c r="N51" i="20" s="1"/>
  <c r="L51" i="20"/>
  <c r="O50" i="20"/>
  <c r="M50" i="20"/>
  <c r="Q50" i="20" s="1"/>
  <c r="N50" i="20" s="1"/>
  <c r="L50" i="20"/>
  <c r="O49" i="20"/>
  <c r="M49" i="20"/>
  <c r="Q49" i="20" s="1"/>
  <c r="N49" i="20" s="1"/>
  <c r="L49" i="20"/>
  <c r="O48" i="20"/>
  <c r="M48" i="20"/>
  <c r="Q48" i="20" s="1"/>
  <c r="N48" i="20" s="1"/>
  <c r="L48" i="20"/>
  <c r="O47" i="20"/>
  <c r="M47" i="20"/>
  <c r="Q47" i="20" s="1"/>
  <c r="N47" i="20" s="1"/>
  <c r="L47" i="20"/>
  <c r="O46" i="20"/>
  <c r="M46" i="20"/>
  <c r="Q46" i="20" s="1"/>
  <c r="N46" i="20" s="1"/>
  <c r="L46" i="20"/>
  <c r="O45" i="20"/>
  <c r="M45" i="20"/>
  <c r="Q45" i="20" s="1"/>
  <c r="N45" i="20" s="1"/>
  <c r="L45" i="20"/>
  <c r="O44" i="20"/>
  <c r="M44" i="20"/>
  <c r="Q44" i="20" s="1"/>
  <c r="N44" i="20" s="1"/>
  <c r="L44" i="20"/>
  <c r="O43" i="20"/>
  <c r="M43" i="20"/>
  <c r="Q43" i="20" s="1"/>
  <c r="N43" i="20" s="1"/>
  <c r="L43" i="20"/>
  <c r="O42" i="20"/>
  <c r="M42" i="20"/>
  <c r="Q42" i="20" s="1"/>
  <c r="N42" i="20" s="1"/>
  <c r="L42" i="20"/>
  <c r="O41" i="20"/>
  <c r="M41" i="20"/>
  <c r="Q41" i="20" s="1"/>
  <c r="N41" i="20" s="1"/>
  <c r="L41" i="20"/>
  <c r="O40" i="20"/>
  <c r="M40" i="20"/>
  <c r="Q40" i="20" s="1"/>
  <c r="N40" i="20" s="1"/>
  <c r="L40" i="20"/>
  <c r="O39" i="20"/>
  <c r="M39" i="20"/>
  <c r="Q39" i="20" s="1"/>
  <c r="N39" i="20" s="1"/>
  <c r="L39" i="20"/>
  <c r="O38" i="20"/>
  <c r="M38" i="20"/>
  <c r="Q38" i="20" s="1"/>
  <c r="N38" i="20" s="1"/>
  <c r="L38" i="20"/>
  <c r="O37" i="20"/>
  <c r="M37" i="20"/>
  <c r="Q37" i="20" s="1"/>
  <c r="N37" i="20" s="1"/>
  <c r="L37" i="20"/>
  <c r="O36" i="20"/>
  <c r="M36" i="20"/>
  <c r="Q36" i="20" s="1"/>
  <c r="N36" i="20" s="1"/>
  <c r="L36" i="20"/>
  <c r="O35" i="20"/>
  <c r="M35" i="20"/>
  <c r="Q35" i="20" s="1"/>
  <c r="N35" i="20" s="1"/>
  <c r="L35" i="20"/>
  <c r="O34" i="20"/>
  <c r="M34" i="20"/>
  <c r="Q34" i="20" s="1"/>
  <c r="N34" i="20" s="1"/>
  <c r="L34" i="20"/>
  <c r="O33" i="20"/>
  <c r="M33" i="20"/>
  <c r="Q33" i="20" s="1"/>
  <c r="N33" i="20" s="1"/>
  <c r="L33" i="20"/>
  <c r="O32" i="20"/>
  <c r="M32" i="20"/>
  <c r="Q32" i="20" s="1"/>
  <c r="N32" i="20" s="1"/>
  <c r="L32" i="20"/>
  <c r="O31" i="20"/>
  <c r="M31" i="20"/>
  <c r="Q31" i="20" s="1"/>
  <c r="N31" i="20" s="1"/>
  <c r="L31" i="20"/>
  <c r="O30" i="20"/>
  <c r="M30" i="20"/>
  <c r="Q30" i="20" s="1"/>
  <c r="N30" i="20" s="1"/>
  <c r="L30" i="20"/>
  <c r="O29" i="20"/>
  <c r="M29" i="20"/>
  <c r="Q29" i="20" s="1"/>
  <c r="N29" i="20" s="1"/>
  <c r="L29" i="20"/>
  <c r="O28" i="20"/>
  <c r="M28" i="20"/>
  <c r="Q28" i="20" s="1"/>
  <c r="N28" i="20" s="1"/>
  <c r="L28" i="20"/>
  <c r="O27" i="20"/>
  <c r="M27" i="20"/>
  <c r="Q27" i="20" s="1"/>
  <c r="N27" i="20" s="1"/>
  <c r="L27" i="20"/>
  <c r="O26" i="20"/>
  <c r="M26" i="20"/>
  <c r="Q26" i="20" s="1"/>
  <c r="N26" i="20" s="1"/>
  <c r="L26" i="20"/>
  <c r="O25" i="20"/>
  <c r="M25" i="20"/>
  <c r="Q25" i="20" s="1"/>
  <c r="N25" i="20" s="1"/>
  <c r="L25" i="20"/>
  <c r="O24" i="20"/>
  <c r="M24" i="20"/>
  <c r="Q24" i="20" s="1"/>
  <c r="N24" i="20" s="1"/>
  <c r="L24" i="20"/>
  <c r="O23" i="20"/>
  <c r="M23" i="20"/>
  <c r="Q23" i="20" s="1"/>
  <c r="N23" i="20" s="1"/>
  <c r="L23" i="20"/>
  <c r="O22" i="20"/>
  <c r="M22" i="20"/>
  <c r="Q22" i="20" s="1"/>
  <c r="N22" i="20" s="1"/>
  <c r="L22" i="20"/>
  <c r="O21" i="20"/>
  <c r="M21" i="20"/>
  <c r="Q21" i="20" s="1"/>
  <c r="N21" i="20" s="1"/>
  <c r="L21" i="20"/>
  <c r="O20" i="20"/>
  <c r="M20" i="20"/>
  <c r="Q20" i="20" s="1"/>
  <c r="N20" i="20" s="1"/>
  <c r="L20" i="20"/>
  <c r="O19" i="20"/>
  <c r="M19" i="20"/>
  <c r="Q19" i="20" s="1"/>
  <c r="N19" i="20" s="1"/>
  <c r="L19" i="20"/>
  <c r="O18" i="20"/>
  <c r="M18" i="20"/>
  <c r="Q18" i="20" s="1"/>
  <c r="N18" i="20" s="1"/>
  <c r="L18" i="20"/>
  <c r="O17" i="20"/>
  <c r="M17" i="20"/>
  <c r="Q17" i="20" s="1"/>
  <c r="N17" i="20" s="1"/>
  <c r="L17" i="20"/>
  <c r="O16" i="20"/>
  <c r="M16" i="20"/>
  <c r="Q16" i="20" s="1"/>
  <c r="N16" i="20" s="1"/>
  <c r="L16" i="20"/>
  <c r="O15" i="20"/>
  <c r="M15" i="20"/>
  <c r="Q15" i="20" s="1"/>
  <c r="N15" i="20" s="1"/>
  <c r="L15" i="20"/>
  <c r="O14" i="20"/>
  <c r="M14" i="20"/>
  <c r="Q14" i="20" s="1"/>
  <c r="N14" i="20" s="1"/>
  <c r="L14" i="20"/>
  <c r="O13" i="20"/>
  <c r="M13" i="20"/>
  <c r="Q13" i="20" s="1"/>
  <c r="N13" i="20" s="1"/>
  <c r="L13" i="20"/>
  <c r="O12" i="20"/>
  <c r="M12" i="20"/>
  <c r="Q12" i="20" s="1"/>
  <c r="N12" i="20" s="1"/>
  <c r="L12" i="20"/>
  <c r="O11" i="20"/>
  <c r="M11" i="20"/>
  <c r="Q11" i="20" s="1"/>
  <c r="N11" i="20" s="1"/>
  <c r="L11" i="20"/>
  <c r="O10" i="20"/>
  <c r="M10" i="20"/>
  <c r="Q10" i="20" s="1"/>
  <c r="N10" i="20" s="1"/>
  <c r="L10" i="20"/>
  <c r="O9" i="20"/>
  <c r="M9" i="20"/>
  <c r="Q9" i="20" s="1"/>
  <c r="N9" i="20" s="1"/>
  <c r="L9" i="20"/>
  <c r="O8" i="20"/>
  <c r="M8" i="20"/>
  <c r="Q8" i="20" s="1"/>
  <c r="N8" i="20" s="1"/>
  <c r="L8" i="20"/>
  <c r="O7" i="20"/>
  <c r="M7" i="20"/>
  <c r="Q7" i="20" s="1"/>
  <c r="N7" i="20" s="1"/>
  <c r="L7" i="20"/>
  <c r="O6" i="20"/>
  <c r="M6" i="20"/>
  <c r="Q6" i="20" s="1"/>
  <c r="N6" i="20" s="1"/>
  <c r="L6" i="20"/>
  <c r="O5" i="20"/>
  <c r="M5" i="20"/>
  <c r="Q5" i="20" s="1"/>
  <c r="N5" i="20" s="1"/>
  <c r="L5" i="20"/>
  <c r="O4" i="20"/>
  <c r="M4" i="20"/>
  <c r="Q4" i="20" s="1"/>
  <c r="N4" i="20" s="1"/>
  <c r="L4" i="20"/>
  <c r="O3" i="20"/>
  <c r="M3" i="20"/>
  <c r="Q3" i="20" s="1"/>
  <c r="N3" i="20" s="1"/>
  <c r="L3" i="20"/>
  <c r="O2" i="20"/>
  <c r="M2" i="20"/>
  <c r="Q2" i="20" s="1"/>
  <c r="N2" i="20" s="1"/>
  <c r="L2" i="20"/>
  <c r="E17" i="18" a="1"/>
  <c r="E17" i="18" s="1"/>
  <c r="H4" i="18"/>
  <c r="H4462" i="6"/>
  <c r="H4461" i="6"/>
  <c r="I4460" i="6"/>
  <c r="K4460" i="6" s="1"/>
  <c r="H4460" i="6"/>
  <c r="I4459" i="6"/>
  <c r="K4459" i="6" s="1"/>
  <c r="H4459" i="6"/>
  <c r="I4458" i="6"/>
  <c r="K4458" i="6" s="1"/>
  <c r="H4458" i="6"/>
  <c r="I4457" i="6"/>
  <c r="K4457" i="6" s="1"/>
  <c r="H4457" i="6"/>
  <c r="I4456" i="6"/>
  <c r="K4456" i="6" s="1"/>
  <c r="H4456" i="6"/>
  <c r="I4455" i="6"/>
  <c r="K4455" i="6" s="1"/>
  <c r="H4455" i="6"/>
  <c r="I4454" i="6"/>
  <c r="K4454" i="6" s="1"/>
  <c r="H4454" i="6"/>
  <c r="I4453" i="6"/>
  <c r="K4453" i="6" s="1"/>
  <c r="H4453" i="6"/>
  <c r="I4452" i="6"/>
  <c r="K4452" i="6" s="1"/>
  <c r="H4452" i="6"/>
  <c r="I4451" i="6"/>
  <c r="K4451" i="6" s="1"/>
  <c r="H4451" i="6"/>
  <c r="I4450" i="6"/>
  <c r="K4450" i="6" s="1"/>
  <c r="H4450" i="6"/>
  <c r="I4449" i="6"/>
  <c r="K4449" i="6" s="1"/>
  <c r="H4449" i="6"/>
  <c r="I4448" i="6"/>
  <c r="K4448" i="6" s="1"/>
  <c r="H4448" i="6"/>
  <c r="I4447" i="6"/>
  <c r="K4447" i="6" s="1"/>
  <c r="H4447" i="6"/>
  <c r="I4446" i="6"/>
  <c r="K4446" i="6" s="1"/>
  <c r="H4446" i="6"/>
  <c r="I4445" i="6"/>
  <c r="K4445" i="6" s="1"/>
  <c r="H4445" i="6"/>
  <c r="I4444" i="6"/>
  <c r="K4444" i="6" s="1"/>
  <c r="H4444" i="6"/>
  <c r="I4443" i="6"/>
  <c r="K4443" i="6" s="1"/>
  <c r="H4443" i="6"/>
  <c r="I4442" i="6"/>
  <c r="K4442" i="6" s="1"/>
  <c r="H4442" i="6"/>
  <c r="I4441" i="6"/>
  <c r="K4441" i="6" s="1"/>
  <c r="H4441" i="6"/>
  <c r="I4440" i="6"/>
  <c r="K4440" i="6" s="1"/>
  <c r="H4440" i="6"/>
  <c r="I4439" i="6"/>
  <c r="K4439" i="6" s="1"/>
  <c r="H4439" i="6"/>
  <c r="I4438" i="6"/>
  <c r="K4438" i="6" s="1"/>
  <c r="H4438" i="6"/>
  <c r="I4437" i="6"/>
  <c r="K4437" i="6" s="1"/>
  <c r="H4437" i="6"/>
  <c r="I4436" i="6"/>
  <c r="K4436" i="6" s="1"/>
  <c r="H4436" i="6"/>
  <c r="I4435" i="6"/>
  <c r="K4435" i="6" s="1"/>
  <c r="H4435" i="6"/>
  <c r="I4434" i="6"/>
  <c r="K4434" i="6" s="1"/>
  <c r="H4434" i="6"/>
  <c r="I4433" i="6"/>
  <c r="K4433" i="6" s="1"/>
  <c r="H4433" i="6"/>
  <c r="I4432" i="6"/>
  <c r="K4432" i="6" s="1"/>
  <c r="H4432" i="6"/>
  <c r="I4431" i="6"/>
  <c r="K4431" i="6" s="1"/>
  <c r="H4431" i="6"/>
  <c r="I4430" i="6"/>
  <c r="K4430" i="6" s="1"/>
  <c r="H4430" i="6"/>
  <c r="I4429" i="6"/>
  <c r="K4429" i="6" s="1"/>
  <c r="H4429" i="6"/>
  <c r="I4428" i="6"/>
  <c r="K4428" i="6" s="1"/>
  <c r="H4428" i="6"/>
  <c r="I4427" i="6"/>
  <c r="K4427" i="6" s="1"/>
  <c r="H4427" i="6"/>
  <c r="I4426" i="6"/>
  <c r="K4426" i="6" s="1"/>
  <c r="H4426" i="6"/>
  <c r="I4425" i="6"/>
  <c r="K4425" i="6" s="1"/>
  <c r="H4425" i="6"/>
  <c r="I4424" i="6"/>
  <c r="K4424" i="6" s="1"/>
  <c r="H4424" i="6"/>
  <c r="I4423" i="6"/>
  <c r="K4423" i="6" s="1"/>
  <c r="H4423" i="6"/>
  <c r="I4422" i="6"/>
  <c r="K4422" i="6" s="1"/>
  <c r="H4422" i="6"/>
  <c r="I4421" i="6"/>
  <c r="K4421" i="6" s="1"/>
  <c r="H4421" i="6"/>
  <c r="I4420" i="6"/>
  <c r="K4420" i="6" s="1"/>
  <c r="H4420" i="6"/>
  <c r="I4419" i="6"/>
  <c r="K4419" i="6" s="1"/>
  <c r="H4419" i="6"/>
  <c r="I4418" i="6"/>
  <c r="K4418" i="6" s="1"/>
  <c r="H4418" i="6"/>
  <c r="I4417" i="6"/>
  <c r="K4417" i="6" s="1"/>
  <c r="H4417" i="6"/>
  <c r="I4416" i="6"/>
  <c r="K4416" i="6" s="1"/>
  <c r="H4416" i="6"/>
  <c r="I4415" i="6"/>
  <c r="K4415" i="6" s="1"/>
  <c r="H4415" i="6"/>
  <c r="I4414" i="6"/>
  <c r="K4414" i="6" s="1"/>
  <c r="H4414" i="6"/>
  <c r="I4413" i="6"/>
  <c r="K4413" i="6" s="1"/>
  <c r="H4413" i="6"/>
  <c r="I4412" i="6"/>
  <c r="K4412" i="6" s="1"/>
  <c r="H4412" i="6"/>
  <c r="I4411" i="6"/>
  <c r="K4411" i="6" s="1"/>
  <c r="H4411" i="6"/>
  <c r="I4410" i="6"/>
  <c r="K4410" i="6" s="1"/>
  <c r="H4410" i="6"/>
  <c r="I4409" i="6"/>
  <c r="K4409" i="6" s="1"/>
  <c r="H4409" i="6"/>
  <c r="I4408" i="6"/>
  <c r="K4408" i="6" s="1"/>
  <c r="H4408" i="6"/>
  <c r="I4407" i="6"/>
  <c r="K4407" i="6" s="1"/>
  <c r="H4407" i="6"/>
  <c r="I4406" i="6"/>
  <c r="K4406" i="6" s="1"/>
  <c r="H4406" i="6"/>
  <c r="I4405" i="6"/>
  <c r="K4405" i="6" s="1"/>
  <c r="H4405" i="6"/>
  <c r="I4404" i="6"/>
  <c r="K4404" i="6" s="1"/>
  <c r="H4404" i="6"/>
  <c r="I4403" i="6"/>
  <c r="K4403" i="6" s="1"/>
  <c r="H4403" i="6"/>
  <c r="I4402" i="6"/>
  <c r="K4402" i="6" s="1"/>
  <c r="H4402" i="6"/>
  <c r="I4401" i="6"/>
  <c r="K4401" i="6" s="1"/>
  <c r="H4401" i="6"/>
  <c r="I4400" i="6"/>
  <c r="K4400" i="6" s="1"/>
  <c r="H4400" i="6"/>
  <c r="I4399" i="6"/>
  <c r="K4399" i="6" s="1"/>
  <c r="H4399" i="6"/>
  <c r="I4398" i="6"/>
  <c r="K4398" i="6" s="1"/>
  <c r="H4398" i="6"/>
  <c r="I4397" i="6"/>
  <c r="K4397" i="6" s="1"/>
  <c r="H4397" i="6"/>
  <c r="I4396" i="6"/>
  <c r="K4396" i="6" s="1"/>
  <c r="H4396" i="6"/>
  <c r="I4395" i="6"/>
  <c r="K4395" i="6" s="1"/>
  <c r="H4395" i="6"/>
  <c r="I4394" i="6"/>
  <c r="K4394" i="6" s="1"/>
  <c r="H4394" i="6"/>
  <c r="I4393" i="6"/>
  <c r="K4393" i="6" s="1"/>
  <c r="H4393" i="6"/>
  <c r="I4392" i="6"/>
  <c r="K4392" i="6" s="1"/>
  <c r="H4392" i="6"/>
  <c r="I4391" i="6"/>
  <c r="K4391" i="6" s="1"/>
  <c r="H4391" i="6"/>
  <c r="I4390" i="6"/>
  <c r="K4390" i="6" s="1"/>
  <c r="H4390" i="6"/>
  <c r="I4389" i="6"/>
  <c r="K4389" i="6" s="1"/>
  <c r="H4389" i="6"/>
  <c r="I4388" i="6"/>
  <c r="K4388" i="6" s="1"/>
  <c r="H4388" i="6"/>
  <c r="I4387" i="6"/>
  <c r="K4387" i="6" s="1"/>
  <c r="H4387" i="6"/>
  <c r="I4386" i="6"/>
  <c r="K4386" i="6" s="1"/>
  <c r="H4386" i="6"/>
  <c r="I4385" i="6"/>
  <c r="K4385" i="6" s="1"/>
  <c r="H4385" i="6"/>
  <c r="I4384" i="6"/>
  <c r="K4384" i="6" s="1"/>
  <c r="H4384" i="6"/>
  <c r="I4383" i="6"/>
  <c r="K4383" i="6" s="1"/>
  <c r="H4383" i="6"/>
  <c r="I4382" i="6"/>
  <c r="K4382" i="6" s="1"/>
  <c r="H4382" i="6"/>
  <c r="I4381" i="6"/>
  <c r="K4381" i="6" s="1"/>
  <c r="H4381" i="6"/>
  <c r="I4380" i="6"/>
  <c r="K4380" i="6" s="1"/>
  <c r="H4380" i="6"/>
  <c r="I4379" i="6"/>
  <c r="K4379" i="6" s="1"/>
  <c r="H4379" i="6"/>
  <c r="I4378" i="6"/>
  <c r="K4378" i="6" s="1"/>
  <c r="H4378" i="6"/>
  <c r="I4377" i="6"/>
  <c r="K4377" i="6" s="1"/>
  <c r="H4377" i="6"/>
  <c r="I4376" i="6"/>
  <c r="K4376" i="6" s="1"/>
  <c r="H4376" i="6"/>
  <c r="I4375" i="6"/>
  <c r="K4375" i="6" s="1"/>
  <c r="H4375" i="6"/>
  <c r="I4374" i="6"/>
  <c r="K4374" i="6" s="1"/>
  <c r="H4374" i="6"/>
  <c r="I4373" i="6"/>
  <c r="K4373" i="6" s="1"/>
  <c r="H4373" i="6"/>
  <c r="I4372" i="6"/>
  <c r="K4372" i="6" s="1"/>
  <c r="H4372" i="6"/>
  <c r="I4371" i="6"/>
  <c r="K4371" i="6" s="1"/>
  <c r="H4371" i="6"/>
  <c r="I4370" i="6"/>
  <c r="K4370" i="6" s="1"/>
  <c r="H4370" i="6"/>
  <c r="I4369" i="6"/>
  <c r="K4369" i="6" s="1"/>
  <c r="H4369" i="6"/>
  <c r="I4368" i="6"/>
  <c r="K4368" i="6" s="1"/>
  <c r="H4368" i="6"/>
  <c r="I4367" i="6"/>
  <c r="K4367" i="6" s="1"/>
  <c r="H4367" i="6"/>
  <c r="I4366" i="6"/>
  <c r="K4366" i="6" s="1"/>
  <c r="H4366" i="6"/>
  <c r="I4365" i="6"/>
  <c r="K4365" i="6" s="1"/>
  <c r="H4365" i="6"/>
  <c r="I4364" i="6"/>
  <c r="K4364" i="6" s="1"/>
  <c r="H4364" i="6"/>
  <c r="I4363" i="6"/>
  <c r="K4363" i="6" s="1"/>
  <c r="H4363" i="6"/>
  <c r="I4362" i="6"/>
  <c r="K4362" i="6" s="1"/>
  <c r="H4362" i="6"/>
  <c r="I4361" i="6"/>
  <c r="K4361" i="6" s="1"/>
  <c r="H4361" i="6"/>
  <c r="I4360" i="6"/>
  <c r="K4360" i="6" s="1"/>
  <c r="H4360" i="6"/>
  <c r="I4359" i="6"/>
  <c r="K4359" i="6" s="1"/>
  <c r="H4359" i="6"/>
  <c r="I4358" i="6"/>
  <c r="K4358" i="6" s="1"/>
  <c r="H4358" i="6"/>
  <c r="I4357" i="6"/>
  <c r="K4357" i="6" s="1"/>
  <c r="H4357" i="6"/>
  <c r="I4356" i="6"/>
  <c r="K4356" i="6" s="1"/>
  <c r="H4356" i="6"/>
  <c r="I4355" i="6"/>
  <c r="K4355" i="6" s="1"/>
  <c r="H4355" i="6"/>
  <c r="I4354" i="6"/>
  <c r="K4354" i="6" s="1"/>
  <c r="H4354" i="6"/>
  <c r="I4353" i="6"/>
  <c r="K4353" i="6" s="1"/>
  <c r="H4353" i="6"/>
  <c r="I4352" i="6"/>
  <c r="K4352" i="6" s="1"/>
  <c r="H4352" i="6"/>
  <c r="I4351" i="6"/>
  <c r="K4351" i="6" s="1"/>
  <c r="H4351" i="6"/>
  <c r="I4350" i="6"/>
  <c r="K4350" i="6" s="1"/>
  <c r="H4350" i="6"/>
  <c r="I4349" i="6"/>
  <c r="K4349" i="6" s="1"/>
  <c r="H4349" i="6"/>
  <c r="I4348" i="6"/>
  <c r="K4348" i="6" s="1"/>
  <c r="H4348" i="6"/>
  <c r="I4347" i="6"/>
  <c r="K4347" i="6" s="1"/>
  <c r="H4347" i="6"/>
  <c r="I4346" i="6"/>
  <c r="K4346" i="6" s="1"/>
  <c r="H4346" i="6"/>
  <c r="I4345" i="6"/>
  <c r="K4345" i="6" s="1"/>
  <c r="H4345" i="6"/>
  <c r="I4344" i="6"/>
  <c r="K4344" i="6" s="1"/>
  <c r="H4344" i="6"/>
  <c r="I4343" i="6"/>
  <c r="K4343" i="6" s="1"/>
  <c r="H4343" i="6"/>
  <c r="I4342" i="6"/>
  <c r="K4342" i="6" s="1"/>
  <c r="H4342" i="6"/>
  <c r="I4341" i="6"/>
  <c r="K4341" i="6" s="1"/>
  <c r="H4341" i="6"/>
  <c r="I4340" i="6"/>
  <c r="K4340" i="6" s="1"/>
  <c r="H4340" i="6"/>
  <c r="I4339" i="6"/>
  <c r="K4339" i="6" s="1"/>
  <c r="H4339" i="6"/>
  <c r="I4338" i="6"/>
  <c r="K4338" i="6" s="1"/>
  <c r="H4338" i="6"/>
  <c r="I4337" i="6"/>
  <c r="K4337" i="6" s="1"/>
  <c r="H4337" i="6"/>
  <c r="I4336" i="6"/>
  <c r="K4336" i="6" s="1"/>
  <c r="H4336" i="6"/>
  <c r="I4335" i="6"/>
  <c r="K4335" i="6" s="1"/>
  <c r="H4335" i="6"/>
  <c r="I4334" i="6"/>
  <c r="K4334" i="6" s="1"/>
  <c r="H4334" i="6"/>
  <c r="I4333" i="6"/>
  <c r="K4333" i="6" s="1"/>
  <c r="H4333" i="6"/>
  <c r="I4332" i="6"/>
  <c r="K4332" i="6" s="1"/>
  <c r="H4332" i="6"/>
  <c r="I4331" i="6"/>
  <c r="K4331" i="6" s="1"/>
  <c r="H4331" i="6"/>
  <c r="I4330" i="6"/>
  <c r="K4330" i="6" s="1"/>
  <c r="H4330" i="6"/>
  <c r="I4329" i="6"/>
  <c r="K4329" i="6" s="1"/>
  <c r="H4329" i="6"/>
  <c r="I4328" i="6"/>
  <c r="K4328" i="6" s="1"/>
  <c r="H4328" i="6"/>
  <c r="I4327" i="6"/>
  <c r="K4327" i="6" s="1"/>
  <c r="H4327" i="6"/>
  <c r="I4326" i="6"/>
  <c r="K4326" i="6" s="1"/>
  <c r="H4326" i="6"/>
  <c r="I4325" i="6"/>
  <c r="K4325" i="6" s="1"/>
  <c r="H4325" i="6"/>
  <c r="I4324" i="6"/>
  <c r="K4324" i="6" s="1"/>
  <c r="H4324" i="6"/>
  <c r="I4323" i="6"/>
  <c r="K4323" i="6" s="1"/>
  <c r="H4323" i="6"/>
  <c r="I4322" i="6"/>
  <c r="K4322" i="6" s="1"/>
  <c r="H4322" i="6"/>
  <c r="I4321" i="6"/>
  <c r="K4321" i="6" s="1"/>
  <c r="H4321" i="6"/>
  <c r="I4320" i="6"/>
  <c r="K4320" i="6" s="1"/>
  <c r="H4320" i="6"/>
  <c r="I4319" i="6"/>
  <c r="K4319" i="6" s="1"/>
  <c r="H4319" i="6"/>
  <c r="I4318" i="6"/>
  <c r="K4318" i="6" s="1"/>
  <c r="H4318" i="6"/>
  <c r="I4317" i="6"/>
  <c r="K4317" i="6" s="1"/>
  <c r="H4317" i="6"/>
  <c r="I4316" i="6"/>
  <c r="K4316" i="6" s="1"/>
  <c r="H4316" i="6"/>
  <c r="I4315" i="6"/>
  <c r="K4315" i="6" s="1"/>
  <c r="H4315" i="6"/>
  <c r="I4314" i="6"/>
  <c r="K4314" i="6" s="1"/>
  <c r="H4314" i="6"/>
  <c r="I4313" i="6"/>
  <c r="K4313" i="6" s="1"/>
  <c r="H4313" i="6"/>
  <c r="I4312" i="6"/>
  <c r="K4312" i="6" s="1"/>
  <c r="H4312" i="6"/>
  <c r="I4311" i="6"/>
  <c r="K4311" i="6" s="1"/>
  <c r="H4311" i="6"/>
  <c r="I4310" i="6"/>
  <c r="K4310" i="6" s="1"/>
  <c r="H4310" i="6"/>
  <c r="I4309" i="6"/>
  <c r="K4309" i="6" s="1"/>
  <c r="H4309" i="6"/>
  <c r="I4308" i="6"/>
  <c r="K4308" i="6" s="1"/>
  <c r="H4308" i="6"/>
  <c r="I4307" i="6"/>
  <c r="K4307" i="6" s="1"/>
  <c r="H4307" i="6"/>
  <c r="I4306" i="6"/>
  <c r="K4306" i="6" s="1"/>
  <c r="H4306" i="6"/>
  <c r="I4305" i="6"/>
  <c r="K4305" i="6" s="1"/>
  <c r="H4305" i="6"/>
  <c r="I4304" i="6"/>
  <c r="K4304" i="6" s="1"/>
  <c r="H4304" i="6"/>
  <c r="I4303" i="6"/>
  <c r="K4303" i="6" s="1"/>
  <c r="H4303" i="6"/>
  <c r="I4302" i="6"/>
  <c r="K4302" i="6" s="1"/>
  <c r="H4302" i="6"/>
  <c r="I4301" i="6"/>
  <c r="K4301" i="6" s="1"/>
  <c r="H4301" i="6"/>
  <c r="I4300" i="6"/>
  <c r="K4300" i="6" s="1"/>
  <c r="H4300" i="6"/>
  <c r="I4299" i="6"/>
  <c r="K4299" i="6" s="1"/>
  <c r="H4299" i="6"/>
  <c r="I4298" i="6"/>
  <c r="K4298" i="6" s="1"/>
  <c r="H4298" i="6"/>
  <c r="I4297" i="6"/>
  <c r="K4297" i="6" s="1"/>
  <c r="H4297" i="6"/>
  <c r="I4296" i="6"/>
  <c r="K4296" i="6" s="1"/>
  <c r="H4296" i="6"/>
  <c r="I4295" i="6"/>
  <c r="K4295" i="6" s="1"/>
  <c r="H4295" i="6"/>
  <c r="I4294" i="6"/>
  <c r="K4294" i="6" s="1"/>
  <c r="H4294" i="6"/>
  <c r="I4293" i="6"/>
  <c r="K4293" i="6" s="1"/>
  <c r="H4293" i="6"/>
  <c r="I4292" i="6"/>
  <c r="K4292" i="6" s="1"/>
  <c r="H4292" i="6"/>
  <c r="I4291" i="6"/>
  <c r="K4291" i="6" s="1"/>
  <c r="H4291" i="6"/>
  <c r="I4290" i="6"/>
  <c r="K4290" i="6" s="1"/>
  <c r="H4290" i="6"/>
  <c r="I4289" i="6"/>
  <c r="K4289" i="6" s="1"/>
  <c r="H4289" i="6"/>
  <c r="I4288" i="6"/>
  <c r="K4288" i="6" s="1"/>
  <c r="H4288" i="6"/>
  <c r="I4287" i="6"/>
  <c r="K4287" i="6" s="1"/>
  <c r="H4287" i="6"/>
  <c r="I4286" i="6"/>
  <c r="K4286" i="6" s="1"/>
  <c r="H4286" i="6"/>
  <c r="I4285" i="6"/>
  <c r="K4285" i="6" s="1"/>
  <c r="H4285" i="6"/>
  <c r="I4284" i="6"/>
  <c r="K4284" i="6" s="1"/>
  <c r="H4284" i="6"/>
  <c r="I4283" i="6"/>
  <c r="K4283" i="6" s="1"/>
  <c r="H4283" i="6"/>
  <c r="I4282" i="6"/>
  <c r="K4282" i="6" s="1"/>
  <c r="H4282" i="6"/>
  <c r="I4281" i="6"/>
  <c r="K4281" i="6" s="1"/>
  <c r="H4281" i="6"/>
  <c r="I4280" i="6"/>
  <c r="K4280" i="6" s="1"/>
  <c r="H4280" i="6"/>
  <c r="I4279" i="6"/>
  <c r="K4279" i="6" s="1"/>
  <c r="H4279" i="6"/>
  <c r="I4278" i="6"/>
  <c r="K4278" i="6" s="1"/>
  <c r="H4278" i="6"/>
  <c r="I4277" i="6"/>
  <c r="K4277" i="6" s="1"/>
  <c r="H4277" i="6"/>
  <c r="I4276" i="6"/>
  <c r="K4276" i="6" s="1"/>
  <c r="H4276" i="6"/>
  <c r="I4275" i="6"/>
  <c r="K4275" i="6" s="1"/>
  <c r="H4275" i="6"/>
  <c r="I4274" i="6"/>
  <c r="K4274" i="6" s="1"/>
  <c r="H4274" i="6"/>
  <c r="I4273" i="6"/>
  <c r="K4273" i="6" s="1"/>
  <c r="H4273" i="6"/>
  <c r="I4272" i="6"/>
  <c r="K4272" i="6" s="1"/>
  <c r="H4272" i="6"/>
  <c r="I4271" i="6"/>
  <c r="K4271" i="6" s="1"/>
  <c r="H4271" i="6"/>
  <c r="I4270" i="6"/>
  <c r="K4270" i="6" s="1"/>
  <c r="H4270" i="6"/>
  <c r="I4269" i="6"/>
  <c r="K4269" i="6" s="1"/>
  <c r="H4269" i="6"/>
  <c r="I4268" i="6"/>
  <c r="K4268" i="6" s="1"/>
  <c r="H4268" i="6"/>
  <c r="I4267" i="6"/>
  <c r="K4267" i="6" s="1"/>
  <c r="H4267" i="6"/>
  <c r="I4266" i="6"/>
  <c r="K4266" i="6" s="1"/>
  <c r="H4266" i="6"/>
  <c r="I4265" i="6"/>
  <c r="K4265" i="6" s="1"/>
  <c r="H4265" i="6"/>
  <c r="I4264" i="6"/>
  <c r="K4264" i="6" s="1"/>
  <c r="H4264" i="6"/>
  <c r="I4263" i="6"/>
  <c r="K4263" i="6" s="1"/>
  <c r="H4263" i="6"/>
  <c r="I4262" i="6"/>
  <c r="K4262" i="6" s="1"/>
  <c r="H4262" i="6"/>
  <c r="I4261" i="6"/>
  <c r="K4261" i="6" s="1"/>
  <c r="H4261" i="6"/>
  <c r="I4260" i="6"/>
  <c r="K4260" i="6" s="1"/>
  <c r="H4260" i="6"/>
  <c r="I4259" i="6"/>
  <c r="K4259" i="6" s="1"/>
  <c r="H4259" i="6"/>
  <c r="I4258" i="6"/>
  <c r="K4258" i="6" s="1"/>
  <c r="H4258" i="6"/>
  <c r="I4257" i="6"/>
  <c r="K4257" i="6" s="1"/>
  <c r="H4257" i="6"/>
  <c r="I4256" i="6"/>
  <c r="K4256" i="6" s="1"/>
  <c r="H4256" i="6"/>
  <c r="I4255" i="6"/>
  <c r="K4255" i="6" s="1"/>
  <c r="H4255" i="6"/>
  <c r="I4254" i="6"/>
  <c r="K4254" i="6" s="1"/>
  <c r="H4254" i="6"/>
  <c r="I4253" i="6"/>
  <c r="K4253" i="6" s="1"/>
  <c r="H4253" i="6"/>
  <c r="I4252" i="6"/>
  <c r="K4252" i="6" s="1"/>
  <c r="H4252" i="6"/>
  <c r="I4251" i="6"/>
  <c r="K4251" i="6" s="1"/>
  <c r="H4251" i="6"/>
  <c r="I4250" i="6"/>
  <c r="K4250" i="6" s="1"/>
  <c r="H4250" i="6"/>
  <c r="I4249" i="6"/>
  <c r="K4249" i="6" s="1"/>
  <c r="H4249" i="6"/>
  <c r="I4248" i="6"/>
  <c r="K4248" i="6" s="1"/>
  <c r="H4248" i="6"/>
  <c r="I4247" i="6"/>
  <c r="K4247" i="6" s="1"/>
  <c r="H4247" i="6"/>
  <c r="I4246" i="6"/>
  <c r="K4246" i="6" s="1"/>
  <c r="H4246" i="6"/>
  <c r="I4245" i="6"/>
  <c r="K4245" i="6" s="1"/>
  <c r="H4245" i="6"/>
  <c r="I4244" i="6"/>
  <c r="K4244" i="6" s="1"/>
  <c r="H4244" i="6"/>
  <c r="I4243" i="6"/>
  <c r="K4243" i="6" s="1"/>
  <c r="H4243" i="6"/>
  <c r="I4242" i="6"/>
  <c r="K4242" i="6" s="1"/>
  <c r="H4242" i="6"/>
  <c r="I4241" i="6"/>
  <c r="K4241" i="6" s="1"/>
  <c r="H4241" i="6"/>
  <c r="I4240" i="6"/>
  <c r="K4240" i="6" s="1"/>
  <c r="H4240" i="6"/>
  <c r="I4239" i="6"/>
  <c r="K4239" i="6" s="1"/>
  <c r="H4239" i="6"/>
  <c r="I4238" i="6"/>
  <c r="K4238" i="6" s="1"/>
  <c r="H4238" i="6"/>
  <c r="I4237" i="6"/>
  <c r="K4237" i="6" s="1"/>
  <c r="H4237" i="6"/>
  <c r="I4236" i="6"/>
  <c r="K4236" i="6" s="1"/>
  <c r="H4236" i="6"/>
  <c r="I4235" i="6"/>
  <c r="K4235" i="6" s="1"/>
  <c r="H4235" i="6"/>
  <c r="I4234" i="6"/>
  <c r="K4234" i="6" s="1"/>
  <c r="H4234" i="6"/>
  <c r="I4233" i="6"/>
  <c r="K4233" i="6" s="1"/>
  <c r="H4233" i="6"/>
  <c r="I4232" i="6"/>
  <c r="K4232" i="6" s="1"/>
  <c r="H4232" i="6"/>
  <c r="I4231" i="6"/>
  <c r="K4231" i="6" s="1"/>
  <c r="H4231" i="6"/>
  <c r="I4230" i="6"/>
  <c r="K4230" i="6" s="1"/>
  <c r="H4230" i="6"/>
  <c r="I4229" i="6"/>
  <c r="K4229" i="6" s="1"/>
  <c r="H4229" i="6"/>
  <c r="I4228" i="6"/>
  <c r="K4228" i="6" s="1"/>
  <c r="H4228" i="6"/>
  <c r="I4227" i="6"/>
  <c r="K4227" i="6" s="1"/>
  <c r="H4227" i="6"/>
  <c r="I4226" i="6"/>
  <c r="K4226" i="6" s="1"/>
  <c r="H4226" i="6"/>
  <c r="I4225" i="6"/>
  <c r="K4225" i="6" s="1"/>
  <c r="H4225" i="6"/>
  <c r="I4224" i="6"/>
  <c r="K4224" i="6" s="1"/>
  <c r="H4224" i="6"/>
  <c r="I4223" i="6"/>
  <c r="K4223" i="6" s="1"/>
  <c r="H4223" i="6"/>
  <c r="I4222" i="6"/>
  <c r="K4222" i="6" s="1"/>
  <c r="H4222" i="6"/>
  <c r="I4221" i="6"/>
  <c r="K4221" i="6" s="1"/>
  <c r="H4221" i="6"/>
  <c r="I4220" i="6"/>
  <c r="K4220" i="6" s="1"/>
  <c r="H4220" i="6"/>
  <c r="I4219" i="6"/>
  <c r="K4219" i="6" s="1"/>
  <c r="H4219" i="6"/>
  <c r="I4218" i="6"/>
  <c r="K4218" i="6" s="1"/>
  <c r="H4218" i="6"/>
  <c r="I4217" i="6"/>
  <c r="K4217" i="6" s="1"/>
  <c r="H4217" i="6"/>
  <c r="I4216" i="6"/>
  <c r="K4216" i="6" s="1"/>
  <c r="H4216" i="6"/>
  <c r="I4215" i="6"/>
  <c r="K4215" i="6" s="1"/>
  <c r="H4215" i="6"/>
  <c r="I4214" i="6"/>
  <c r="K4214" i="6" s="1"/>
  <c r="H4214" i="6"/>
  <c r="I4213" i="6"/>
  <c r="K4213" i="6" s="1"/>
  <c r="H4213" i="6"/>
  <c r="I4212" i="6"/>
  <c r="K4212" i="6" s="1"/>
  <c r="H4212" i="6"/>
  <c r="I4211" i="6"/>
  <c r="K4211" i="6" s="1"/>
  <c r="H4211" i="6"/>
  <c r="I4210" i="6"/>
  <c r="K4210" i="6" s="1"/>
  <c r="H4210" i="6"/>
  <c r="I4209" i="6"/>
  <c r="K4209" i="6" s="1"/>
  <c r="H4209" i="6"/>
  <c r="I4208" i="6"/>
  <c r="K4208" i="6" s="1"/>
  <c r="H4208" i="6"/>
  <c r="I4207" i="6"/>
  <c r="K4207" i="6" s="1"/>
  <c r="H4207" i="6"/>
  <c r="I4206" i="6"/>
  <c r="K4206" i="6" s="1"/>
  <c r="H4206" i="6"/>
  <c r="I4205" i="6"/>
  <c r="K4205" i="6" s="1"/>
  <c r="H4205" i="6"/>
  <c r="I4204" i="6"/>
  <c r="K4204" i="6" s="1"/>
  <c r="H4204" i="6"/>
  <c r="I4203" i="6"/>
  <c r="K4203" i="6" s="1"/>
  <c r="H4203" i="6"/>
  <c r="I4202" i="6"/>
  <c r="K4202" i="6" s="1"/>
  <c r="H4202" i="6"/>
  <c r="I4201" i="6"/>
  <c r="K4201" i="6" s="1"/>
  <c r="H4201" i="6"/>
  <c r="I4200" i="6"/>
  <c r="K4200" i="6" s="1"/>
  <c r="H4200" i="6"/>
  <c r="I4199" i="6"/>
  <c r="K4199" i="6" s="1"/>
  <c r="H4199" i="6"/>
  <c r="I4198" i="6"/>
  <c r="K4198" i="6" s="1"/>
  <c r="H4198" i="6"/>
  <c r="I4197" i="6"/>
  <c r="K4197" i="6" s="1"/>
  <c r="H4197" i="6"/>
  <c r="I4196" i="6"/>
  <c r="K4196" i="6" s="1"/>
  <c r="H4196" i="6"/>
  <c r="I4195" i="6"/>
  <c r="K4195" i="6" s="1"/>
  <c r="H4195" i="6"/>
  <c r="I4194" i="6"/>
  <c r="K4194" i="6" s="1"/>
  <c r="H4194" i="6"/>
  <c r="I4193" i="6"/>
  <c r="K4193" i="6" s="1"/>
  <c r="H4193" i="6"/>
  <c r="I4192" i="6"/>
  <c r="K4192" i="6" s="1"/>
  <c r="H4192" i="6"/>
  <c r="I4191" i="6"/>
  <c r="K4191" i="6" s="1"/>
  <c r="H4191" i="6"/>
  <c r="I4190" i="6"/>
  <c r="K4190" i="6" s="1"/>
  <c r="H4190" i="6"/>
  <c r="I4189" i="6"/>
  <c r="K4189" i="6" s="1"/>
  <c r="H4189" i="6"/>
  <c r="I4188" i="6"/>
  <c r="K4188" i="6" s="1"/>
  <c r="H4188" i="6"/>
  <c r="I4187" i="6"/>
  <c r="K4187" i="6" s="1"/>
  <c r="H4187" i="6"/>
  <c r="I4186" i="6"/>
  <c r="K4186" i="6" s="1"/>
  <c r="H4186" i="6"/>
  <c r="I4185" i="6"/>
  <c r="K4185" i="6" s="1"/>
  <c r="H4185" i="6"/>
  <c r="I4184" i="6"/>
  <c r="K4184" i="6" s="1"/>
  <c r="H4184" i="6"/>
  <c r="I4183" i="6"/>
  <c r="K4183" i="6" s="1"/>
  <c r="H4183" i="6"/>
  <c r="I4182" i="6"/>
  <c r="K4182" i="6" s="1"/>
  <c r="H4182" i="6"/>
  <c r="I4181" i="6"/>
  <c r="K4181" i="6" s="1"/>
  <c r="H4181" i="6"/>
  <c r="I4180" i="6"/>
  <c r="K4180" i="6" s="1"/>
  <c r="H4180" i="6"/>
  <c r="I4179" i="6"/>
  <c r="K4179" i="6" s="1"/>
  <c r="H4179" i="6"/>
  <c r="I4178" i="6"/>
  <c r="K4178" i="6" s="1"/>
  <c r="H4178" i="6"/>
  <c r="I4177" i="6"/>
  <c r="K4177" i="6" s="1"/>
  <c r="H4177" i="6"/>
  <c r="I4176" i="6"/>
  <c r="K4176" i="6" s="1"/>
  <c r="H4176" i="6"/>
  <c r="I4175" i="6"/>
  <c r="K4175" i="6" s="1"/>
  <c r="H4175" i="6"/>
  <c r="I4174" i="6"/>
  <c r="K4174" i="6" s="1"/>
  <c r="H4174" i="6"/>
  <c r="I4173" i="6"/>
  <c r="K4173" i="6" s="1"/>
  <c r="H4173" i="6"/>
  <c r="I4172" i="6"/>
  <c r="K4172" i="6" s="1"/>
  <c r="H4172" i="6"/>
  <c r="I4171" i="6"/>
  <c r="K4171" i="6" s="1"/>
  <c r="H4171" i="6"/>
  <c r="I4170" i="6"/>
  <c r="K4170" i="6" s="1"/>
  <c r="H4170" i="6"/>
  <c r="I4169" i="6"/>
  <c r="K4169" i="6" s="1"/>
  <c r="H4169" i="6"/>
  <c r="I4168" i="6"/>
  <c r="K4168" i="6" s="1"/>
  <c r="H4168" i="6"/>
  <c r="I4167" i="6"/>
  <c r="K4167" i="6" s="1"/>
  <c r="H4167" i="6"/>
  <c r="I4166" i="6"/>
  <c r="K4166" i="6" s="1"/>
  <c r="H4166" i="6"/>
  <c r="I4165" i="6"/>
  <c r="K4165" i="6" s="1"/>
  <c r="H4165" i="6"/>
  <c r="I4164" i="6"/>
  <c r="K4164" i="6" s="1"/>
  <c r="H4164" i="6"/>
  <c r="I4163" i="6"/>
  <c r="K4163" i="6" s="1"/>
  <c r="H4163" i="6"/>
  <c r="I4162" i="6"/>
  <c r="K4162" i="6" s="1"/>
  <c r="H4162" i="6"/>
  <c r="I4161" i="6"/>
  <c r="K4161" i="6" s="1"/>
  <c r="H4161" i="6"/>
  <c r="I4160" i="6"/>
  <c r="K4160" i="6" s="1"/>
  <c r="H4160" i="6"/>
  <c r="I4159" i="6"/>
  <c r="K4159" i="6" s="1"/>
  <c r="H4159" i="6"/>
  <c r="I4158" i="6"/>
  <c r="K4158" i="6" s="1"/>
  <c r="H4158" i="6"/>
  <c r="I4157" i="6"/>
  <c r="K4157" i="6" s="1"/>
  <c r="H4157" i="6"/>
  <c r="I4156" i="6"/>
  <c r="K4156" i="6" s="1"/>
  <c r="H4156" i="6"/>
  <c r="I4155" i="6"/>
  <c r="K4155" i="6" s="1"/>
  <c r="H4155" i="6"/>
  <c r="I4154" i="6"/>
  <c r="K4154" i="6" s="1"/>
  <c r="H4154" i="6"/>
  <c r="I4153" i="6"/>
  <c r="K4153" i="6" s="1"/>
  <c r="H4153" i="6"/>
  <c r="I4152" i="6"/>
  <c r="K4152" i="6" s="1"/>
  <c r="H4152" i="6"/>
  <c r="I4151" i="6"/>
  <c r="K4151" i="6" s="1"/>
  <c r="H4151" i="6"/>
  <c r="I4150" i="6"/>
  <c r="K4150" i="6" s="1"/>
  <c r="H4150" i="6"/>
  <c r="I4149" i="6"/>
  <c r="K4149" i="6" s="1"/>
  <c r="H4149" i="6"/>
  <c r="I4148" i="6"/>
  <c r="K4148" i="6" s="1"/>
  <c r="H4148" i="6"/>
  <c r="I4147" i="6"/>
  <c r="K4147" i="6" s="1"/>
  <c r="H4147" i="6"/>
  <c r="I4146" i="6"/>
  <c r="K4146" i="6" s="1"/>
  <c r="H4146" i="6"/>
  <c r="I4145" i="6"/>
  <c r="K4145" i="6" s="1"/>
  <c r="H4145" i="6"/>
  <c r="I4144" i="6"/>
  <c r="K4144" i="6" s="1"/>
  <c r="H4144" i="6"/>
  <c r="I4143" i="6"/>
  <c r="K4143" i="6" s="1"/>
  <c r="H4143" i="6"/>
  <c r="I4142" i="6"/>
  <c r="K4142" i="6" s="1"/>
  <c r="H4142" i="6"/>
  <c r="I4141" i="6"/>
  <c r="K4141" i="6" s="1"/>
  <c r="H4141" i="6"/>
  <c r="I4140" i="6"/>
  <c r="K4140" i="6" s="1"/>
  <c r="H4140" i="6"/>
  <c r="I4139" i="6"/>
  <c r="K4139" i="6" s="1"/>
  <c r="H4139" i="6"/>
  <c r="I4138" i="6"/>
  <c r="K4138" i="6" s="1"/>
  <c r="H4138" i="6"/>
  <c r="I4137" i="6"/>
  <c r="K4137" i="6" s="1"/>
  <c r="H4137" i="6"/>
  <c r="I4136" i="6"/>
  <c r="K4136" i="6" s="1"/>
  <c r="H4136" i="6"/>
  <c r="I4135" i="6"/>
  <c r="K4135" i="6" s="1"/>
  <c r="H4135" i="6"/>
  <c r="I4134" i="6"/>
  <c r="K4134" i="6" s="1"/>
  <c r="H4134" i="6"/>
  <c r="I4133" i="6"/>
  <c r="K4133" i="6" s="1"/>
  <c r="H4133" i="6"/>
  <c r="I4132" i="6"/>
  <c r="K4132" i="6" s="1"/>
  <c r="H4132" i="6"/>
  <c r="I4131" i="6"/>
  <c r="K4131" i="6" s="1"/>
  <c r="H4131" i="6"/>
  <c r="I4130" i="6"/>
  <c r="K4130" i="6" s="1"/>
  <c r="H4130" i="6"/>
  <c r="I4129" i="6"/>
  <c r="K4129" i="6" s="1"/>
  <c r="H4129" i="6"/>
  <c r="I4128" i="6"/>
  <c r="K4128" i="6" s="1"/>
  <c r="H4128" i="6"/>
  <c r="I4127" i="6"/>
  <c r="K4127" i="6" s="1"/>
  <c r="H4127" i="6"/>
  <c r="I4126" i="6"/>
  <c r="K4126" i="6" s="1"/>
  <c r="H4126" i="6"/>
  <c r="I4125" i="6"/>
  <c r="K4125" i="6" s="1"/>
  <c r="H4125" i="6"/>
  <c r="I4124" i="6"/>
  <c r="K4124" i="6" s="1"/>
  <c r="H4124" i="6"/>
  <c r="I4123" i="6"/>
  <c r="K4123" i="6" s="1"/>
  <c r="H4123" i="6"/>
  <c r="I4122" i="6"/>
  <c r="K4122" i="6" s="1"/>
  <c r="H4122" i="6"/>
  <c r="I4121" i="6"/>
  <c r="K4121" i="6" s="1"/>
  <c r="H4121" i="6"/>
  <c r="I4120" i="6"/>
  <c r="K4120" i="6" s="1"/>
  <c r="H4120" i="6"/>
  <c r="I4119" i="6"/>
  <c r="K4119" i="6" s="1"/>
  <c r="H4119" i="6"/>
  <c r="I4118" i="6"/>
  <c r="K4118" i="6" s="1"/>
  <c r="H4118" i="6"/>
  <c r="I4117" i="6"/>
  <c r="K4117" i="6" s="1"/>
  <c r="H4117" i="6"/>
  <c r="I4116" i="6"/>
  <c r="K4116" i="6" s="1"/>
  <c r="H4116" i="6"/>
  <c r="I4115" i="6"/>
  <c r="K4115" i="6" s="1"/>
  <c r="H4115" i="6"/>
  <c r="I4114" i="6"/>
  <c r="K4114" i="6" s="1"/>
  <c r="H4114" i="6"/>
  <c r="I4113" i="6"/>
  <c r="K4113" i="6" s="1"/>
  <c r="H4113" i="6"/>
  <c r="I4112" i="6"/>
  <c r="K4112" i="6" s="1"/>
  <c r="H4112" i="6"/>
  <c r="I4111" i="6"/>
  <c r="K4111" i="6" s="1"/>
  <c r="H4111" i="6"/>
  <c r="I4110" i="6"/>
  <c r="K4110" i="6" s="1"/>
  <c r="H4110" i="6"/>
  <c r="I4109" i="6"/>
  <c r="K4109" i="6" s="1"/>
  <c r="H4109" i="6"/>
  <c r="I4108" i="6"/>
  <c r="K4108" i="6" s="1"/>
  <c r="H4108" i="6"/>
  <c r="I4107" i="6"/>
  <c r="K4107" i="6" s="1"/>
  <c r="H4107" i="6"/>
  <c r="I4106" i="6"/>
  <c r="K4106" i="6" s="1"/>
  <c r="H4106" i="6"/>
  <c r="I4105" i="6"/>
  <c r="K4105" i="6" s="1"/>
  <c r="H4105" i="6"/>
  <c r="I4104" i="6"/>
  <c r="K4104" i="6" s="1"/>
  <c r="H4104" i="6"/>
  <c r="I4103" i="6"/>
  <c r="K4103" i="6" s="1"/>
  <c r="H4103" i="6"/>
  <c r="I4102" i="6"/>
  <c r="K4102" i="6" s="1"/>
  <c r="H4102" i="6"/>
  <c r="I4101" i="6"/>
  <c r="K4101" i="6" s="1"/>
  <c r="H4101" i="6"/>
  <c r="I4100" i="6"/>
  <c r="K4100" i="6" s="1"/>
  <c r="H4100" i="6"/>
  <c r="I4099" i="6"/>
  <c r="K4099" i="6" s="1"/>
  <c r="H4099" i="6"/>
  <c r="I4098" i="6"/>
  <c r="K4098" i="6" s="1"/>
  <c r="H4098" i="6"/>
  <c r="I4097" i="6"/>
  <c r="K4097" i="6" s="1"/>
  <c r="H4097" i="6"/>
  <c r="I4096" i="6"/>
  <c r="K4096" i="6" s="1"/>
  <c r="H4096" i="6"/>
  <c r="I4095" i="6"/>
  <c r="K4095" i="6" s="1"/>
  <c r="H4095" i="6"/>
  <c r="I4094" i="6"/>
  <c r="K4094" i="6" s="1"/>
  <c r="H4094" i="6"/>
  <c r="I4093" i="6"/>
  <c r="K4093" i="6" s="1"/>
  <c r="H4093" i="6"/>
  <c r="I4092" i="6"/>
  <c r="K4092" i="6" s="1"/>
  <c r="H4092" i="6"/>
  <c r="I4091" i="6"/>
  <c r="K4091" i="6" s="1"/>
  <c r="H4091" i="6"/>
  <c r="I4090" i="6"/>
  <c r="K4090" i="6" s="1"/>
  <c r="H4090" i="6"/>
  <c r="I4089" i="6"/>
  <c r="K4089" i="6" s="1"/>
  <c r="H4089" i="6"/>
  <c r="I4088" i="6"/>
  <c r="K4088" i="6" s="1"/>
  <c r="H4088" i="6"/>
  <c r="I4087" i="6"/>
  <c r="K4087" i="6" s="1"/>
  <c r="H4087" i="6"/>
  <c r="I4086" i="6"/>
  <c r="K4086" i="6" s="1"/>
  <c r="H4086" i="6"/>
  <c r="I4085" i="6"/>
  <c r="K4085" i="6" s="1"/>
  <c r="H4085" i="6"/>
  <c r="I4084" i="6"/>
  <c r="K4084" i="6" s="1"/>
  <c r="H4084" i="6"/>
  <c r="I4083" i="6"/>
  <c r="K4083" i="6" s="1"/>
  <c r="H4083" i="6"/>
  <c r="I4082" i="6"/>
  <c r="K4082" i="6" s="1"/>
  <c r="H4082" i="6"/>
  <c r="I4081" i="6"/>
  <c r="K4081" i="6" s="1"/>
  <c r="H4081" i="6"/>
  <c r="I4080" i="6"/>
  <c r="K4080" i="6" s="1"/>
  <c r="H4080" i="6"/>
  <c r="I4079" i="6"/>
  <c r="K4079" i="6" s="1"/>
  <c r="H4079" i="6"/>
  <c r="I4078" i="6"/>
  <c r="K4078" i="6" s="1"/>
  <c r="H4078" i="6"/>
  <c r="I4077" i="6"/>
  <c r="K4077" i="6" s="1"/>
  <c r="H4077" i="6"/>
  <c r="I4076" i="6"/>
  <c r="K4076" i="6" s="1"/>
  <c r="H4076" i="6"/>
  <c r="I4075" i="6"/>
  <c r="K4075" i="6" s="1"/>
  <c r="H4075" i="6"/>
  <c r="I4074" i="6"/>
  <c r="K4074" i="6" s="1"/>
  <c r="H4074" i="6"/>
  <c r="I4073" i="6"/>
  <c r="K4073" i="6" s="1"/>
  <c r="H4073" i="6"/>
  <c r="I4072" i="6"/>
  <c r="K4072" i="6" s="1"/>
  <c r="H4072" i="6"/>
  <c r="I4071" i="6"/>
  <c r="K4071" i="6" s="1"/>
  <c r="H4071" i="6"/>
  <c r="I4070" i="6"/>
  <c r="K4070" i="6" s="1"/>
  <c r="H4070" i="6"/>
  <c r="I4069" i="6"/>
  <c r="K4069" i="6" s="1"/>
  <c r="H4069" i="6"/>
  <c r="I4068" i="6"/>
  <c r="K4068" i="6" s="1"/>
  <c r="H4068" i="6"/>
  <c r="I4067" i="6"/>
  <c r="K4067" i="6" s="1"/>
  <c r="H4067" i="6"/>
  <c r="I4066" i="6"/>
  <c r="K4066" i="6" s="1"/>
  <c r="H4066" i="6"/>
  <c r="I4065" i="6"/>
  <c r="K4065" i="6" s="1"/>
  <c r="H4065" i="6"/>
  <c r="I4064" i="6"/>
  <c r="K4064" i="6" s="1"/>
  <c r="H4064" i="6"/>
  <c r="I4063" i="6"/>
  <c r="K4063" i="6" s="1"/>
  <c r="H4063" i="6"/>
  <c r="I4062" i="6"/>
  <c r="K4062" i="6" s="1"/>
  <c r="H4062" i="6"/>
  <c r="I4061" i="6"/>
  <c r="K4061" i="6" s="1"/>
  <c r="H4061" i="6"/>
  <c r="I4060" i="6"/>
  <c r="K4060" i="6" s="1"/>
  <c r="H4060" i="6"/>
  <c r="I4059" i="6"/>
  <c r="K4059" i="6" s="1"/>
  <c r="H4059" i="6"/>
  <c r="I4058" i="6"/>
  <c r="K4058" i="6" s="1"/>
  <c r="H4058" i="6"/>
  <c r="I4057" i="6"/>
  <c r="K4057" i="6" s="1"/>
  <c r="H4057" i="6"/>
  <c r="I4056" i="6"/>
  <c r="K4056" i="6" s="1"/>
  <c r="H4056" i="6"/>
  <c r="I4055" i="6"/>
  <c r="K4055" i="6" s="1"/>
  <c r="H4055" i="6"/>
  <c r="I4054" i="6"/>
  <c r="K4054" i="6" s="1"/>
  <c r="H4054" i="6"/>
  <c r="I4053" i="6"/>
  <c r="K4053" i="6" s="1"/>
  <c r="H4053" i="6"/>
  <c r="I4052" i="6"/>
  <c r="K4052" i="6" s="1"/>
  <c r="H4052" i="6"/>
  <c r="I4051" i="6"/>
  <c r="K4051" i="6" s="1"/>
  <c r="H4051" i="6"/>
  <c r="I4050" i="6"/>
  <c r="K4050" i="6" s="1"/>
  <c r="H4050" i="6"/>
  <c r="I4049" i="6"/>
  <c r="K4049" i="6" s="1"/>
  <c r="H4049" i="6"/>
  <c r="I4048" i="6"/>
  <c r="K4048" i="6" s="1"/>
  <c r="H4048" i="6"/>
  <c r="I4047" i="6"/>
  <c r="K4047" i="6" s="1"/>
  <c r="H4047" i="6"/>
  <c r="I4046" i="6"/>
  <c r="K4046" i="6" s="1"/>
  <c r="H4046" i="6"/>
  <c r="I4045" i="6"/>
  <c r="K4045" i="6" s="1"/>
  <c r="H4045" i="6"/>
  <c r="I4044" i="6"/>
  <c r="K4044" i="6" s="1"/>
  <c r="H4044" i="6"/>
  <c r="I4043" i="6"/>
  <c r="K4043" i="6" s="1"/>
  <c r="H4043" i="6"/>
  <c r="I4042" i="6"/>
  <c r="K4042" i="6" s="1"/>
  <c r="H4042" i="6"/>
  <c r="I4041" i="6"/>
  <c r="K4041" i="6" s="1"/>
  <c r="H4041" i="6"/>
  <c r="I4040" i="6"/>
  <c r="K4040" i="6" s="1"/>
  <c r="H4040" i="6"/>
  <c r="I4039" i="6"/>
  <c r="K4039" i="6" s="1"/>
  <c r="H4039" i="6"/>
  <c r="I4038" i="6"/>
  <c r="K4038" i="6" s="1"/>
  <c r="H4038" i="6"/>
  <c r="I4037" i="6"/>
  <c r="K4037" i="6" s="1"/>
  <c r="H4037" i="6"/>
  <c r="I4036" i="6"/>
  <c r="K4036" i="6" s="1"/>
  <c r="H4036" i="6"/>
  <c r="I4035" i="6"/>
  <c r="K4035" i="6" s="1"/>
  <c r="H4035" i="6"/>
  <c r="I4034" i="6"/>
  <c r="K4034" i="6" s="1"/>
  <c r="H4034" i="6"/>
  <c r="I4033" i="6"/>
  <c r="K4033" i="6" s="1"/>
  <c r="H4033" i="6"/>
  <c r="I4032" i="6"/>
  <c r="K4032" i="6" s="1"/>
  <c r="H4032" i="6"/>
  <c r="I4031" i="6"/>
  <c r="K4031" i="6" s="1"/>
  <c r="H4031" i="6"/>
  <c r="I4030" i="6"/>
  <c r="K4030" i="6" s="1"/>
  <c r="H4030" i="6"/>
  <c r="I4029" i="6"/>
  <c r="K4029" i="6" s="1"/>
  <c r="H4029" i="6"/>
  <c r="I4028" i="6"/>
  <c r="K4028" i="6" s="1"/>
  <c r="H4028" i="6"/>
  <c r="I4027" i="6"/>
  <c r="K4027" i="6" s="1"/>
  <c r="H4027" i="6"/>
  <c r="I4026" i="6"/>
  <c r="K4026" i="6" s="1"/>
  <c r="H4026" i="6"/>
  <c r="I4025" i="6"/>
  <c r="K4025" i="6" s="1"/>
  <c r="H4025" i="6"/>
  <c r="I4024" i="6"/>
  <c r="K4024" i="6" s="1"/>
  <c r="H4024" i="6"/>
  <c r="I4023" i="6"/>
  <c r="K4023" i="6" s="1"/>
  <c r="H4023" i="6"/>
  <c r="I4022" i="6"/>
  <c r="K4022" i="6" s="1"/>
  <c r="H4022" i="6"/>
  <c r="I4021" i="6"/>
  <c r="K4021" i="6" s="1"/>
  <c r="H4021" i="6"/>
  <c r="I4020" i="6"/>
  <c r="K4020" i="6" s="1"/>
  <c r="H4020" i="6"/>
  <c r="I4019" i="6"/>
  <c r="K4019" i="6" s="1"/>
  <c r="H4019" i="6"/>
  <c r="I4018" i="6"/>
  <c r="K4018" i="6" s="1"/>
  <c r="H4018" i="6"/>
  <c r="I4017" i="6"/>
  <c r="K4017" i="6" s="1"/>
  <c r="H4017" i="6"/>
  <c r="I4016" i="6"/>
  <c r="K4016" i="6" s="1"/>
  <c r="H4016" i="6"/>
  <c r="I4015" i="6"/>
  <c r="K4015" i="6" s="1"/>
  <c r="H4015" i="6"/>
  <c r="I4014" i="6"/>
  <c r="K4014" i="6" s="1"/>
  <c r="H4014" i="6"/>
  <c r="I4013" i="6"/>
  <c r="K4013" i="6" s="1"/>
  <c r="H4013" i="6"/>
  <c r="I4012" i="6"/>
  <c r="K4012" i="6" s="1"/>
  <c r="H4012" i="6"/>
  <c r="I4011" i="6"/>
  <c r="K4011" i="6" s="1"/>
  <c r="H4011" i="6"/>
  <c r="I4010" i="6"/>
  <c r="K4010" i="6" s="1"/>
  <c r="H4010" i="6"/>
  <c r="I4009" i="6"/>
  <c r="K4009" i="6" s="1"/>
  <c r="H4009" i="6"/>
  <c r="I4008" i="6"/>
  <c r="K4008" i="6" s="1"/>
  <c r="H4008" i="6"/>
  <c r="I4007" i="6"/>
  <c r="K4007" i="6" s="1"/>
  <c r="H4007" i="6"/>
  <c r="I4006" i="6"/>
  <c r="K4006" i="6" s="1"/>
  <c r="H4006" i="6"/>
  <c r="I4005" i="6"/>
  <c r="K4005" i="6" s="1"/>
  <c r="H4005" i="6"/>
  <c r="I4004" i="6"/>
  <c r="K4004" i="6" s="1"/>
  <c r="H4004" i="6"/>
  <c r="I4003" i="6"/>
  <c r="K4003" i="6" s="1"/>
  <c r="H4003" i="6"/>
  <c r="I4002" i="6"/>
  <c r="K4002" i="6" s="1"/>
  <c r="H4002" i="6"/>
  <c r="I4001" i="6"/>
  <c r="K4001" i="6" s="1"/>
  <c r="H4001" i="6"/>
  <c r="I4000" i="6"/>
  <c r="K4000" i="6" s="1"/>
  <c r="H4000" i="6"/>
  <c r="I3999" i="6"/>
  <c r="K3999" i="6" s="1"/>
  <c r="H3999" i="6"/>
  <c r="I3998" i="6"/>
  <c r="K3998" i="6" s="1"/>
  <c r="H3998" i="6"/>
  <c r="I3997" i="6"/>
  <c r="K3997" i="6" s="1"/>
  <c r="H3997" i="6"/>
  <c r="I3996" i="6"/>
  <c r="K3996" i="6" s="1"/>
  <c r="H3996" i="6"/>
  <c r="I3995" i="6"/>
  <c r="K3995" i="6" s="1"/>
  <c r="H3995" i="6"/>
  <c r="I3994" i="6"/>
  <c r="K3994" i="6" s="1"/>
  <c r="H3994" i="6"/>
  <c r="I3993" i="6"/>
  <c r="K3993" i="6" s="1"/>
  <c r="H3993" i="6"/>
  <c r="I3992" i="6"/>
  <c r="K3992" i="6" s="1"/>
  <c r="H3992" i="6"/>
  <c r="I3991" i="6"/>
  <c r="K3991" i="6" s="1"/>
  <c r="H3991" i="6"/>
  <c r="I3990" i="6"/>
  <c r="K3990" i="6" s="1"/>
  <c r="H3990" i="6"/>
  <c r="I3989" i="6"/>
  <c r="K3989" i="6" s="1"/>
  <c r="H3989" i="6"/>
  <c r="I3988" i="6"/>
  <c r="K3988" i="6" s="1"/>
  <c r="H3988" i="6"/>
  <c r="I3987" i="6"/>
  <c r="K3987" i="6" s="1"/>
  <c r="H3987" i="6"/>
  <c r="I3986" i="6"/>
  <c r="K3986" i="6" s="1"/>
  <c r="H3986" i="6"/>
  <c r="I3985" i="6"/>
  <c r="K3985" i="6" s="1"/>
  <c r="H3985" i="6"/>
  <c r="I3984" i="6"/>
  <c r="K3984" i="6" s="1"/>
  <c r="H3984" i="6"/>
  <c r="I3983" i="6"/>
  <c r="K3983" i="6" s="1"/>
  <c r="H3983" i="6"/>
  <c r="I3982" i="6"/>
  <c r="K3982" i="6" s="1"/>
  <c r="H3982" i="6"/>
  <c r="I3981" i="6"/>
  <c r="K3981" i="6" s="1"/>
  <c r="H3981" i="6"/>
  <c r="I3980" i="6"/>
  <c r="K3980" i="6" s="1"/>
  <c r="H3980" i="6"/>
  <c r="I3979" i="6"/>
  <c r="K3979" i="6" s="1"/>
  <c r="H3979" i="6"/>
  <c r="I3978" i="6"/>
  <c r="K3978" i="6" s="1"/>
  <c r="H3978" i="6"/>
  <c r="I3977" i="6"/>
  <c r="K3977" i="6" s="1"/>
  <c r="H3977" i="6"/>
  <c r="I3976" i="6"/>
  <c r="K3976" i="6" s="1"/>
  <c r="H3976" i="6"/>
  <c r="I3975" i="6"/>
  <c r="K3975" i="6" s="1"/>
  <c r="H3975" i="6"/>
  <c r="I3974" i="6"/>
  <c r="K3974" i="6" s="1"/>
  <c r="H3974" i="6"/>
  <c r="I3973" i="6"/>
  <c r="K3973" i="6" s="1"/>
  <c r="H3973" i="6"/>
  <c r="I3972" i="6"/>
  <c r="K3972" i="6" s="1"/>
  <c r="H3972" i="6"/>
  <c r="I3971" i="6"/>
  <c r="K3971" i="6" s="1"/>
  <c r="H3971" i="6"/>
  <c r="I3970" i="6"/>
  <c r="K3970" i="6" s="1"/>
  <c r="H3970" i="6"/>
  <c r="I3969" i="6"/>
  <c r="K3969" i="6" s="1"/>
  <c r="H3969" i="6"/>
  <c r="I3968" i="6"/>
  <c r="K3968" i="6" s="1"/>
  <c r="H3968" i="6"/>
  <c r="I3967" i="6"/>
  <c r="K3967" i="6" s="1"/>
  <c r="H3967" i="6"/>
  <c r="I3966" i="6"/>
  <c r="K3966" i="6" s="1"/>
  <c r="H3966" i="6"/>
  <c r="I3965" i="6"/>
  <c r="K3965" i="6" s="1"/>
  <c r="H3965" i="6"/>
  <c r="I3964" i="6"/>
  <c r="K3964" i="6" s="1"/>
  <c r="H3964" i="6"/>
  <c r="I3963" i="6"/>
  <c r="K3963" i="6" s="1"/>
  <c r="H3963" i="6"/>
  <c r="I3962" i="6"/>
  <c r="K3962" i="6" s="1"/>
  <c r="H3962" i="6"/>
  <c r="I3961" i="6"/>
  <c r="K3961" i="6" s="1"/>
  <c r="H3961" i="6"/>
  <c r="I3960" i="6"/>
  <c r="K3960" i="6" s="1"/>
  <c r="H3960" i="6"/>
  <c r="I3959" i="6"/>
  <c r="K3959" i="6" s="1"/>
  <c r="H3959" i="6"/>
  <c r="I3958" i="6"/>
  <c r="K3958" i="6" s="1"/>
  <c r="H3958" i="6"/>
  <c r="I3957" i="6"/>
  <c r="K3957" i="6" s="1"/>
  <c r="H3957" i="6"/>
  <c r="I3956" i="6"/>
  <c r="K3956" i="6" s="1"/>
  <c r="H3956" i="6"/>
  <c r="I3955" i="6"/>
  <c r="K3955" i="6" s="1"/>
  <c r="H3955" i="6"/>
  <c r="I3954" i="6"/>
  <c r="K3954" i="6" s="1"/>
  <c r="H3954" i="6"/>
  <c r="I3953" i="6"/>
  <c r="K3953" i="6" s="1"/>
  <c r="H3953" i="6"/>
  <c r="I3952" i="6"/>
  <c r="K3952" i="6" s="1"/>
  <c r="H3952" i="6"/>
  <c r="I3951" i="6"/>
  <c r="K3951" i="6" s="1"/>
  <c r="H3951" i="6"/>
  <c r="I3950" i="6"/>
  <c r="K3950" i="6" s="1"/>
  <c r="H3950" i="6"/>
  <c r="I3949" i="6"/>
  <c r="K3949" i="6" s="1"/>
  <c r="H3949" i="6"/>
  <c r="I3948" i="6"/>
  <c r="K3948" i="6" s="1"/>
  <c r="H3948" i="6"/>
  <c r="I3947" i="6"/>
  <c r="K3947" i="6" s="1"/>
  <c r="H3947" i="6"/>
  <c r="I3946" i="6"/>
  <c r="K3946" i="6" s="1"/>
  <c r="H3946" i="6"/>
  <c r="I3945" i="6"/>
  <c r="K3945" i="6" s="1"/>
  <c r="H3945" i="6"/>
  <c r="I3944" i="6"/>
  <c r="K3944" i="6" s="1"/>
  <c r="H3944" i="6"/>
  <c r="I3943" i="6"/>
  <c r="K3943" i="6" s="1"/>
  <c r="H3943" i="6"/>
  <c r="I3942" i="6"/>
  <c r="K3942" i="6" s="1"/>
  <c r="H3942" i="6"/>
  <c r="I3941" i="6"/>
  <c r="K3941" i="6" s="1"/>
  <c r="H3941" i="6"/>
  <c r="I3940" i="6"/>
  <c r="K3940" i="6" s="1"/>
  <c r="H3940" i="6"/>
  <c r="I3939" i="6"/>
  <c r="K3939" i="6" s="1"/>
  <c r="H3939" i="6"/>
  <c r="I3938" i="6"/>
  <c r="K3938" i="6" s="1"/>
  <c r="H3938" i="6"/>
  <c r="I3937" i="6"/>
  <c r="K3937" i="6" s="1"/>
  <c r="H3937" i="6"/>
  <c r="I3936" i="6"/>
  <c r="K3936" i="6" s="1"/>
  <c r="H3936" i="6"/>
  <c r="I3935" i="6"/>
  <c r="K3935" i="6" s="1"/>
  <c r="H3935" i="6"/>
  <c r="I3934" i="6"/>
  <c r="K3934" i="6" s="1"/>
  <c r="H3934" i="6"/>
  <c r="I3933" i="6"/>
  <c r="K3933" i="6" s="1"/>
  <c r="H3933" i="6"/>
  <c r="I3932" i="6"/>
  <c r="K3932" i="6" s="1"/>
  <c r="H3932" i="6"/>
  <c r="I3931" i="6"/>
  <c r="K3931" i="6" s="1"/>
  <c r="H3931" i="6"/>
  <c r="I3930" i="6"/>
  <c r="K3930" i="6" s="1"/>
  <c r="H3930" i="6"/>
  <c r="I3929" i="6"/>
  <c r="K3929" i="6" s="1"/>
  <c r="H3929" i="6"/>
  <c r="I3928" i="6"/>
  <c r="K3928" i="6" s="1"/>
  <c r="H3928" i="6"/>
  <c r="I3927" i="6"/>
  <c r="K3927" i="6" s="1"/>
  <c r="H3927" i="6"/>
  <c r="I3926" i="6"/>
  <c r="K3926" i="6" s="1"/>
  <c r="H3926" i="6"/>
  <c r="I3925" i="6"/>
  <c r="K3925" i="6" s="1"/>
  <c r="H3925" i="6"/>
  <c r="I3924" i="6"/>
  <c r="K3924" i="6" s="1"/>
  <c r="H3924" i="6"/>
  <c r="I3923" i="6"/>
  <c r="K3923" i="6" s="1"/>
  <c r="H3923" i="6"/>
  <c r="I3922" i="6"/>
  <c r="K3922" i="6" s="1"/>
  <c r="H3922" i="6"/>
  <c r="I3921" i="6"/>
  <c r="K3921" i="6" s="1"/>
  <c r="H3921" i="6"/>
  <c r="I3920" i="6"/>
  <c r="K3920" i="6" s="1"/>
  <c r="H3920" i="6"/>
  <c r="I3919" i="6"/>
  <c r="K3919" i="6" s="1"/>
  <c r="H3919" i="6"/>
  <c r="I3918" i="6"/>
  <c r="K3918" i="6" s="1"/>
  <c r="H3918" i="6"/>
  <c r="I3917" i="6"/>
  <c r="K3917" i="6" s="1"/>
  <c r="H3917" i="6"/>
  <c r="I3916" i="6"/>
  <c r="K3916" i="6" s="1"/>
  <c r="H3916" i="6"/>
  <c r="I3915" i="6"/>
  <c r="K3915" i="6" s="1"/>
  <c r="H3915" i="6"/>
  <c r="I3914" i="6"/>
  <c r="K3914" i="6" s="1"/>
  <c r="H3914" i="6"/>
  <c r="I3913" i="6"/>
  <c r="K3913" i="6" s="1"/>
  <c r="H3913" i="6"/>
  <c r="I3912" i="6"/>
  <c r="K3912" i="6" s="1"/>
  <c r="H3912" i="6"/>
  <c r="I3911" i="6"/>
  <c r="K3911" i="6" s="1"/>
  <c r="H3911" i="6"/>
  <c r="I3910" i="6"/>
  <c r="K3910" i="6" s="1"/>
  <c r="H3910" i="6"/>
  <c r="I3909" i="6"/>
  <c r="K3909" i="6" s="1"/>
  <c r="H3909" i="6"/>
  <c r="I3908" i="6"/>
  <c r="K3908" i="6" s="1"/>
  <c r="H3908" i="6"/>
  <c r="I3907" i="6"/>
  <c r="K3907" i="6" s="1"/>
  <c r="H3907" i="6"/>
  <c r="I3906" i="6"/>
  <c r="K3906" i="6" s="1"/>
  <c r="H3906" i="6"/>
  <c r="I3905" i="6"/>
  <c r="K3905" i="6" s="1"/>
  <c r="H3905" i="6"/>
  <c r="I3904" i="6"/>
  <c r="K3904" i="6" s="1"/>
  <c r="H3904" i="6"/>
  <c r="I3903" i="6"/>
  <c r="K3903" i="6" s="1"/>
  <c r="H3903" i="6"/>
  <c r="I3902" i="6"/>
  <c r="K3902" i="6" s="1"/>
  <c r="H3902" i="6"/>
  <c r="I3901" i="6"/>
  <c r="K3901" i="6" s="1"/>
  <c r="H3901" i="6"/>
  <c r="I3900" i="6"/>
  <c r="K3900" i="6" s="1"/>
  <c r="H3900" i="6"/>
  <c r="I3899" i="6"/>
  <c r="K3899" i="6" s="1"/>
  <c r="H3899" i="6"/>
  <c r="I3898" i="6"/>
  <c r="K3898" i="6" s="1"/>
  <c r="H3898" i="6"/>
  <c r="I3897" i="6"/>
  <c r="K3897" i="6" s="1"/>
  <c r="H3897" i="6"/>
  <c r="I3896" i="6"/>
  <c r="K3896" i="6" s="1"/>
  <c r="H3896" i="6"/>
  <c r="I3895" i="6"/>
  <c r="K3895" i="6" s="1"/>
  <c r="H3895" i="6"/>
  <c r="I3894" i="6"/>
  <c r="K3894" i="6" s="1"/>
  <c r="H3894" i="6"/>
  <c r="I3893" i="6"/>
  <c r="K3893" i="6" s="1"/>
  <c r="H3893" i="6"/>
  <c r="I3892" i="6"/>
  <c r="K3892" i="6" s="1"/>
  <c r="H3892" i="6"/>
  <c r="I3891" i="6"/>
  <c r="K3891" i="6" s="1"/>
  <c r="H3891" i="6"/>
  <c r="I3890" i="6"/>
  <c r="K3890" i="6" s="1"/>
  <c r="H3890" i="6"/>
  <c r="I3889" i="6"/>
  <c r="K3889" i="6" s="1"/>
  <c r="H3889" i="6"/>
  <c r="I3888" i="6"/>
  <c r="K3888" i="6" s="1"/>
  <c r="H3888" i="6"/>
  <c r="I3887" i="6"/>
  <c r="K3887" i="6" s="1"/>
  <c r="H3887" i="6"/>
  <c r="I3886" i="6"/>
  <c r="K3886" i="6" s="1"/>
  <c r="H3886" i="6"/>
  <c r="I3885" i="6"/>
  <c r="K3885" i="6" s="1"/>
  <c r="H3885" i="6"/>
  <c r="I3884" i="6"/>
  <c r="K3884" i="6" s="1"/>
  <c r="H3884" i="6"/>
  <c r="I3883" i="6"/>
  <c r="K3883" i="6" s="1"/>
  <c r="H3883" i="6"/>
  <c r="I3882" i="6"/>
  <c r="K3882" i="6" s="1"/>
  <c r="H3882" i="6"/>
  <c r="I3881" i="6"/>
  <c r="K3881" i="6" s="1"/>
  <c r="H3881" i="6"/>
  <c r="I3880" i="6"/>
  <c r="K3880" i="6" s="1"/>
  <c r="H3880" i="6"/>
  <c r="I3879" i="6"/>
  <c r="K3879" i="6" s="1"/>
  <c r="H3879" i="6"/>
  <c r="I3878" i="6"/>
  <c r="K3878" i="6" s="1"/>
  <c r="H3878" i="6"/>
  <c r="I3877" i="6"/>
  <c r="K3877" i="6" s="1"/>
  <c r="H3877" i="6"/>
  <c r="I3876" i="6"/>
  <c r="K3876" i="6" s="1"/>
  <c r="H3876" i="6"/>
  <c r="I3875" i="6"/>
  <c r="K3875" i="6" s="1"/>
  <c r="H3875" i="6"/>
  <c r="I3874" i="6"/>
  <c r="K3874" i="6" s="1"/>
  <c r="H3874" i="6"/>
  <c r="I3873" i="6"/>
  <c r="K3873" i="6" s="1"/>
  <c r="H3873" i="6"/>
  <c r="I3872" i="6"/>
  <c r="K3872" i="6" s="1"/>
  <c r="H3872" i="6"/>
  <c r="I3871" i="6"/>
  <c r="K3871" i="6" s="1"/>
  <c r="H3871" i="6"/>
  <c r="I3870" i="6"/>
  <c r="K3870" i="6" s="1"/>
  <c r="H3870" i="6"/>
  <c r="I3869" i="6"/>
  <c r="K3869" i="6" s="1"/>
  <c r="H3869" i="6"/>
  <c r="I3868" i="6"/>
  <c r="K3868" i="6" s="1"/>
  <c r="H3868" i="6"/>
  <c r="I3867" i="6"/>
  <c r="K3867" i="6" s="1"/>
  <c r="H3867" i="6"/>
  <c r="I3866" i="6"/>
  <c r="K3866" i="6" s="1"/>
  <c r="H3866" i="6"/>
  <c r="I3865" i="6"/>
  <c r="K3865" i="6" s="1"/>
  <c r="H3865" i="6"/>
  <c r="I3864" i="6"/>
  <c r="K3864" i="6" s="1"/>
  <c r="H3864" i="6"/>
  <c r="I3863" i="6"/>
  <c r="K3863" i="6" s="1"/>
  <c r="H3863" i="6"/>
  <c r="I3862" i="6"/>
  <c r="K3862" i="6" s="1"/>
  <c r="H3862" i="6"/>
  <c r="I3861" i="6"/>
  <c r="K3861" i="6" s="1"/>
  <c r="H3861" i="6"/>
  <c r="I3860" i="6"/>
  <c r="K3860" i="6" s="1"/>
  <c r="H3860" i="6"/>
  <c r="I3859" i="6"/>
  <c r="K3859" i="6" s="1"/>
  <c r="H3859" i="6"/>
  <c r="I3858" i="6"/>
  <c r="K3858" i="6" s="1"/>
  <c r="H3858" i="6"/>
  <c r="I3857" i="6"/>
  <c r="K3857" i="6" s="1"/>
  <c r="H3857" i="6"/>
  <c r="I3856" i="6"/>
  <c r="K3856" i="6" s="1"/>
  <c r="H3856" i="6"/>
  <c r="I3855" i="6"/>
  <c r="K3855" i="6" s="1"/>
  <c r="H3855" i="6"/>
  <c r="I3854" i="6"/>
  <c r="K3854" i="6" s="1"/>
  <c r="H3854" i="6"/>
  <c r="I3853" i="6"/>
  <c r="K3853" i="6" s="1"/>
  <c r="H3853" i="6"/>
  <c r="I3852" i="6"/>
  <c r="K3852" i="6" s="1"/>
  <c r="H3852" i="6"/>
  <c r="I3851" i="6"/>
  <c r="K3851" i="6" s="1"/>
  <c r="H3851" i="6"/>
  <c r="I3850" i="6"/>
  <c r="K3850" i="6" s="1"/>
  <c r="H3850" i="6"/>
  <c r="I3849" i="6"/>
  <c r="K3849" i="6" s="1"/>
  <c r="H3849" i="6"/>
  <c r="I3848" i="6"/>
  <c r="K3848" i="6" s="1"/>
  <c r="H3848" i="6"/>
  <c r="I3847" i="6"/>
  <c r="K3847" i="6" s="1"/>
  <c r="H3847" i="6"/>
  <c r="I3846" i="6"/>
  <c r="K3846" i="6" s="1"/>
  <c r="H3846" i="6"/>
  <c r="I3845" i="6"/>
  <c r="K3845" i="6" s="1"/>
  <c r="H3845" i="6"/>
  <c r="I3844" i="6"/>
  <c r="K3844" i="6" s="1"/>
  <c r="H3844" i="6"/>
  <c r="I3843" i="6"/>
  <c r="K3843" i="6" s="1"/>
  <c r="H3843" i="6"/>
  <c r="I3842" i="6"/>
  <c r="K3842" i="6" s="1"/>
  <c r="H3842" i="6"/>
  <c r="I3841" i="6"/>
  <c r="K3841" i="6" s="1"/>
  <c r="H3841" i="6"/>
  <c r="I3840" i="6"/>
  <c r="K3840" i="6" s="1"/>
  <c r="H3840" i="6"/>
  <c r="I3839" i="6"/>
  <c r="K3839" i="6" s="1"/>
  <c r="H3839" i="6"/>
  <c r="I3838" i="6"/>
  <c r="K3838" i="6" s="1"/>
  <c r="H3838" i="6"/>
  <c r="I3837" i="6"/>
  <c r="K3837" i="6" s="1"/>
  <c r="H3837" i="6"/>
  <c r="I3836" i="6"/>
  <c r="K3836" i="6" s="1"/>
  <c r="H3836" i="6"/>
  <c r="I3835" i="6"/>
  <c r="K3835" i="6" s="1"/>
  <c r="H3835" i="6"/>
  <c r="I3834" i="6"/>
  <c r="K3834" i="6" s="1"/>
  <c r="H3834" i="6"/>
  <c r="I3833" i="6"/>
  <c r="K3833" i="6" s="1"/>
  <c r="H3833" i="6"/>
  <c r="I3832" i="6"/>
  <c r="K3832" i="6" s="1"/>
  <c r="H3832" i="6"/>
  <c r="I3831" i="6"/>
  <c r="K3831" i="6" s="1"/>
  <c r="H3831" i="6"/>
  <c r="I3830" i="6"/>
  <c r="K3830" i="6" s="1"/>
  <c r="H3830" i="6"/>
  <c r="I3829" i="6"/>
  <c r="K3829" i="6" s="1"/>
  <c r="H3829" i="6"/>
  <c r="I3828" i="6"/>
  <c r="K3828" i="6" s="1"/>
  <c r="H3828" i="6"/>
  <c r="I3827" i="6"/>
  <c r="K3827" i="6" s="1"/>
  <c r="H3827" i="6"/>
  <c r="I3826" i="6"/>
  <c r="K3826" i="6" s="1"/>
  <c r="H3826" i="6"/>
  <c r="I3825" i="6"/>
  <c r="K3825" i="6" s="1"/>
  <c r="H3825" i="6"/>
  <c r="I3824" i="6"/>
  <c r="K3824" i="6" s="1"/>
  <c r="H3824" i="6"/>
  <c r="I3823" i="6"/>
  <c r="K3823" i="6" s="1"/>
  <c r="H3823" i="6"/>
  <c r="I3822" i="6"/>
  <c r="K3822" i="6" s="1"/>
  <c r="H3822" i="6"/>
  <c r="I3821" i="6"/>
  <c r="K3821" i="6" s="1"/>
  <c r="H3821" i="6"/>
  <c r="I3820" i="6"/>
  <c r="K3820" i="6" s="1"/>
  <c r="H3820" i="6"/>
  <c r="I3819" i="6"/>
  <c r="K3819" i="6" s="1"/>
  <c r="H3819" i="6"/>
  <c r="I3818" i="6"/>
  <c r="K3818" i="6" s="1"/>
  <c r="H3818" i="6"/>
  <c r="I3817" i="6"/>
  <c r="K3817" i="6" s="1"/>
  <c r="H3817" i="6"/>
  <c r="I3816" i="6"/>
  <c r="K3816" i="6" s="1"/>
  <c r="H3816" i="6"/>
  <c r="I3815" i="6"/>
  <c r="K3815" i="6" s="1"/>
  <c r="H3815" i="6"/>
  <c r="I3814" i="6"/>
  <c r="K3814" i="6" s="1"/>
  <c r="H3814" i="6"/>
  <c r="I3813" i="6"/>
  <c r="K3813" i="6" s="1"/>
  <c r="H3813" i="6"/>
  <c r="I3812" i="6"/>
  <c r="K3812" i="6" s="1"/>
  <c r="H3812" i="6"/>
  <c r="I3811" i="6"/>
  <c r="K3811" i="6" s="1"/>
  <c r="H3811" i="6"/>
  <c r="I3810" i="6"/>
  <c r="K3810" i="6" s="1"/>
  <c r="H3810" i="6"/>
  <c r="I3809" i="6"/>
  <c r="K3809" i="6" s="1"/>
  <c r="H3809" i="6"/>
  <c r="I3808" i="6"/>
  <c r="K3808" i="6" s="1"/>
  <c r="H3808" i="6"/>
  <c r="I3807" i="6"/>
  <c r="K3807" i="6" s="1"/>
  <c r="H3807" i="6"/>
  <c r="I3806" i="6"/>
  <c r="K3806" i="6" s="1"/>
  <c r="H3806" i="6"/>
  <c r="I3805" i="6"/>
  <c r="K3805" i="6" s="1"/>
  <c r="H3805" i="6"/>
  <c r="I3804" i="6"/>
  <c r="K3804" i="6" s="1"/>
  <c r="H3804" i="6"/>
  <c r="I3803" i="6"/>
  <c r="K3803" i="6" s="1"/>
  <c r="H3803" i="6"/>
  <c r="I3802" i="6"/>
  <c r="K3802" i="6" s="1"/>
  <c r="H3802" i="6"/>
  <c r="I3801" i="6"/>
  <c r="K3801" i="6" s="1"/>
  <c r="H3801" i="6"/>
  <c r="I3800" i="6"/>
  <c r="K3800" i="6" s="1"/>
  <c r="H3800" i="6"/>
  <c r="I3799" i="6"/>
  <c r="K3799" i="6" s="1"/>
  <c r="H3799" i="6"/>
  <c r="I3798" i="6"/>
  <c r="K3798" i="6" s="1"/>
  <c r="H3798" i="6"/>
  <c r="I3797" i="6"/>
  <c r="K3797" i="6" s="1"/>
  <c r="H3797" i="6"/>
  <c r="I3796" i="6"/>
  <c r="K3796" i="6" s="1"/>
  <c r="H3796" i="6"/>
  <c r="I3795" i="6"/>
  <c r="K3795" i="6" s="1"/>
  <c r="H3795" i="6"/>
  <c r="I3794" i="6"/>
  <c r="K3794" i="6" s="1"/>
  <c r="H3794" i="6"/>
  <c r="I3793" i="6"/>
  <c r="K3793" i="6" s="1"/>
  <c r="H3793" i="6"/>
  <c r="I3792" i="6"/>
  <c r="K3792" i="6" s="1"/>
  <c r="H3792" i="6"/>
  <c r="I3791" i="6"/>
  <c r="K3791" i="6" s="1"/>
  <c r="H3791" i="6"/>
  <c r="I3790" i="6"/>
  <c r="K3790" i="6" s="1"/>
  <c r="H3790" i="6"/>
  <c r="I3789" i="6"/>
  <c r="K3789" i="6" s="1"/>
  <c r="H3789" i="6"/>
  <c r="I3788" i="6"/>
  <c r="K3788" i="6" s="1"/>
  <c r="H3788" i="6"/>
  <c r="I3787" i="6"/>
  <c r="K3787" i="6" s="1"/>
  <c r="H3787" i="6"/>
  <c r="I3786" i="6"/>
  <c r="K3786" i="6" s="1"/>
  <c r="H3786" i="6"/>
  <c r="I3785" i="6"/>
  <c r="K3785" i="6" s="1"/>
  <c r="H3785" i="6"/>
  <c r="I3784" i="6"/>
  <c r="K3784" i="6" s="1"/>
  <c r="H3784" i="6"/>
  <c r="I3783" i="6"/>
  <c r="K3783" i="6" s="1"/>
  <c r="H3783" i="6"/>
  <c r="I3782" i="6"/>
  <c r="K3782" i="6" s="1"/>
  <c r="H3782" i="6"/>
  <c r="I3781" i="6"/>
  <c r="K3781" i="6" s="1"/>
  <c r="H3781" i="6"/>
  <c r="I3780" i="6"/>
  <c r="K3780" i="6" s="1"/>
  <c r="H3780" i="6"/>
  <c r="I3779" i="6"/>
  <c r="K3779" i="6" s="1"/>
  <c r="H3779" i="6"/>
  <c r="I3778" i="6"/>
  <c r="K3778" i="6" s="1"/>
  <c r="H3778" i="6"/>
  <c r="I3777" i="6"/>
  <c r="K3777" i="6" s="1"/>
  <c r="H3777" i="6"/>
  <c r="I3776" i="6"/>
  <c r="K3776" i="6" s="1"/>
  <c r="H3776" i="6"/>
  <c r="I3775" i="6"/>
  <c r="K3775" i="6" s="1"/>
  <c r="H3775" i="6"/>
  <c r="I3774" i="6"/>
  <c r="K3774" i="6" s="1"/>
  <c r="H3774" i="6"/>
  <c r="I3773" i="6"/>
  <c r="K3773" i="6" s="1"/>
  <c r="H3773" i="6"/>
  <c r="I3772" i="6"/>
  <c r="K3772" i="6" s="1"/>
  <c r="H3772" i="6"/>
  <c r="I3771" i="6"/>
  <c r="K3771" i="6" s="1"/>
  <c r="H3771" i="6"/>
  <c r="I3770" i="6"/>
  <c r="K3770" i="6" s="1"/>
  <c r="H3770" i="6"/>
  <c r="I3769" i="6"/>
  <c r="K3769" i="6" s="1"/>
  <c r="H3769" i="6"/>
  <c r="I3768" i="6"/>
  <c r="K3768" i="6" s="1"/>
  <c r="H3768" i="6"/>
  <c r="I3767" i="6"/>
  <c r="K3767" i="6" s="1"/>
  <c r="H3767" i="6"/>
  <c r="I3766" i="6"/>
  <c r="K3766" i="6" s="1"/>
  <c r="H3766" i="6"/>
  <c r="I3765" i="6"/>
  <c r="K3765" i="6" s="1"/>
  <c r="H3765" i="6"/>
  <c r="I3764" i="6"/>
  <c r="K3764" i="6" s="1"/>
  <c r="H3764" i="6"/>
  <c r="I3763" i="6"/>
  <c r="K3763" i="6" s="1"/>
  <c r="H3763" i="6"/>
  <c r="I3762" i="6"/>
  <c r="K3762" i="6" s="1"/>
  <c r="H3762" i="6"/>
  <c r="I3761" i="6"/>
  <c r="K3761" i="6" s="1"/>
  <c r="H3761" i="6"/>
  <c r="I3760" i="6"/>
  <c r="K3760" i="6" s="1"/>
  <c r="H3760" i="6"/>
  <c r="I3759" i="6"/>
  <c r="K3759" i="6" s="1"/>
  <c r="H3759" i="6"/>
  <c r="I3758" i="6"/>
  <c r="K3758" i="6" s="1"/>
  <c r="H3758" i="6"/>
  <c r="I3757" i="6"/>
  <c r="K3757" i="6" s="1"/>
  <c r="H3757" i="6"/>
  <c r="I3756" i="6"/>
  <c r="K3756" i="6" s="1"/>
  <c r="H3756" i="6"/>
  <c r="I3755" i="6"/>
  <c r="K3755" i="6" s="1"/>
  <c r="H3755" i="6"/>
  <c r="I3754" i="6"/>
  <c r="K3754" i="6" s="1"/>
  <c r="H3754" i="6"/>
  <c r="I3753" i="6"/>
  <c r="K3753" i="6" s="1"/>
  <c r="H3753" i="6"/>
  <c r="I3752" i="6"/>
  <c r="K3752" i="6" s="1"/>
  <c r="H3752" i="6"/>
  <c r="I3751" i="6"/>
  <c r="K3751" i="6" s="1"/>
  <c r="H3751" i="6"/>
  <c r="I3750" i="6"/>
  <c r="K3750" i="6" s="1"/>
  <c r="H3750" i="6"/>
  <c r="I3749" i="6"/>
  <c r="K3749" i="6" s="1"/>
  <c r="H3749" i="6"/>
  <c r="I3748" i="6"/>
  <c r="K3748" i="6" s="1"/>
  <c r="H3748" i="6"/>
  <c r="I3747" i="6"/>
  <c r="K3747" i="6" s="1"/>
  <c r="H3747" i="6"/>
  <c r="I3746" i="6"/>
  <c r="K3746" i="6" s="1"/>
  <c r="H3746" i="6"/>
  <c r="I3745" i="6"/>
  <c r="K3745" i="6" s="1"/>
  <c r="H3745" i="6"/>
  <c r="I3744" i="6"/>
  <c r="K3744" i="6" s="1"/>
  <c r="H3744" i="6"/>
  <c r="I3743" i="6"/>
  <c r="K3743" i="6" s="1"/>
  <c r="H3743" i="6"/>
  <c r="I3742" i="6"/>
  <c r="K3742" i="6" s="1"/>
  <c r="H3742" i="6"/>
  <c r="I3741" i="6"/>
  <c r="K3741" i="6" s="1"/>
  <c r="H3741" i="6"/>
  <c r="I3740" i="6"/>
  <c r="K3740" i="6" s="1"/>
  <c r="H3740" i="6"/>
  <c r="I3739" i="6"/>
  <c r="K3739" i="6" s="1"/>
  <c r="H3739" i="6"/>
  <c r="I3738" i="6"/>
  <c r="K3738" i="6" s="1"/>
  <c r="H3738" i="6"/>
  <c r="I3737" i="6"/>
  <c r="K3737" i="6" s="1"/>
  <c r="H3737" i="6"/>
  <c r="I3736" i="6"/>
  <c r="K3736" i="6" s="1"/>
  <c r="H3736" i="6"/>
  <c r="I3735" i="6"/>
  <c r="K3735" i="6" s="1"/>
  <c r="H3735" i="6"/>
  <c r="I3734" i="6"/>
  <c r="K3734" i="6" s="1"/>
  <c r="H3734" i="6"/>
  <c r="I3733" i="6"/>
  <c r="K3733" i="6" s="1"/>
  <c r="H3733" i="6"/>
  <c r="I3732" i="6"/>
  <c r="K3732" i="6" s="1"/>
  <c r="H3732" i="6"/>
  <c r="I3731" i="6"/>
  <c r="K3731" i="6" s="1"/>
  <c r="H3731" i="6"/>
  <c r="I3730" i="6"/>
  <c r="K3730" i="6" s="1"/>
  <c r="H3730" i="6"/>
  <c r="I3729" i="6"/>
  <c r="K3729" i="6" s="1"/>
  <c r="H3729" i="6"/>
  <c r="I3728" i="6"/>
  <c r="K3728" i="6" s="1"/>
  <c r="H3728" i="6"/>
  <c r="I3727" i="6"/>
  <c r="K3727" i="6" s="1"/>
  <c r="H3727" i="6"/>
  <c r="I3726" i="6"/>
  <c r="K3726" i="6" s="1"/>
  <c r="H3726" i="6"/>
  <c r="I3725" i="6"/>
  <c r="K3725" i="6" s="1"/>
  <c r="H3725" i="6"/>
  <c r="I3724" i="6"/>
  <c r="K3724" i="6" s="1"/>
  <c r="H3724" i="6"/>
  <c r="I3723" i="6"/>
  <c r="K3723" i="6" s="1"/>
  <c r="H3723" i="6"/>
  <c r="I3722" i="6"/>
  <c r="K3722" i="6" s="1"/>
  <c r="H3722" i="6"/>
  <c r="I3721" i="6"/>
  <c r="K3721" i="6" s="1"/>
  <c r="H3721" i="6"/>
  <c r="I3720" i="6"/>
  <c r="K3720" i="6" s="1"/>
  <c r="H3720" i="6"/>
  <c r="I3719" i="6"/>
  <c r="K3719" i="6" s="1"/>
  <c r="H3719" i="6"/>
  <c r="I3718" i="6"/>
  <c r="K3718" i="6" s="1"/>
  <c r="H3718" i="6"/>
  <c r="I3717" i="6"/>
  <c r="K3717" i="6" s="1"/>
  <c r="H3717" i="6"/>
  <c r="I3716" i="6"/>
  <c r="K3716" i="6" s="1"/>
  <c r="H3716" i="6"/>
  <c r="I3715" i="6"/>
  <c r="K3715" i="6" s="1"/>
  <c r="H3715" i="6"/>
  <c r="I3714" i="6"/>
  <c r="K3714" i="6" s="1"/>
  <c r="H3714" i="6"/>
  <c r="I3713" i="6"/>
  <c r="K3713" i="6" s="1"/>
  <c r="H3713" i="6"/>
  <c r="I3712" i="6"/>
  <c r="K3712" i="6" s="1"/>
  <c r="H3712" i="6"/>
  <c r="I3711" i="6"/>
  <c r="K3711" i="6" s="1"/>
  <c r="H3711" i="6"/>
  <c r="I3710" i="6"/>
  <c r="K3710" i="6" s="1"/>
  <c r="H3710" i="6"/>
  <c r="I3709" i="6"/>
  <c r="K3709" i="6" s="1"/>
  <c r="H3709" i="6"/>
  <c r="I3708" i="6"/>
  <c r="K3708" i="6" s="1"/>
  <c r="H3708" i="6"/>
  <c r="I3707" i="6"/>
  <c r="K3707" i="6" s="1"/>
  <c r="H3707" i="6"/>
  <c r="I3706" i="6"/>
  <c r="K3706" i="6" s="1"/>
  <c r="H3706" i="6"/>
  <c r="I3705" i="6"/>
  <c r="K3705" i="6" s="1"/>
  <c r="H3705" i="6"/>
  <c r="I3704" i="6"/>
  <c r="K3704" i="6" s="1"/>
  <c r="H3704" i="6"/>
  <c r="I3703" i="6"/>
  <c r="K3703" i="6" s="1"/>
  <c r="H3703" i="6"/>
  <c r="I3702" i="6"/>
  <c r="K3702" i="6" s="1"/>
  <c r="H3702" i="6"/>
  <c r="I3701" i="6"/>
  <c r="K3701" i="6" s="1"/>
  <c r="H3701" i="6"/>
  <c r="I3700" i="6"/>
  <c r="K3700" i="6" s="1"/>
  <c r="H3700" i="6"/>
  <c r="I3699" i="6"/>
  <c r="K3699" i="6" s="1"/>
  <c r="H3699" i="6"/>
  <c r="I3698" i="6"/>
  <c r="K3698" i="6" s="1"/>
  <c r="H3698" i="6"/>
  <c r="I3697" i="6"/>
  <c r="K3697" i="6" s="1"/>
  <c r="H3697" i="6"/>
  <c r="I3696" i="6"/>
  <c r="K3696" i="6" s="1"/>
  <c r="H3696" i="6"/>
  <c r="I3695" i="6"/>
  <c r="K3695" i="6" s="1"/>
  <c r="H3695" i="6"/>
  <c r="I3694" i="6"/>
  <c r="K3694" i="6" s="1"/>
  <c r="H3694" i="6"/>
  <c r="I3693" i="6"/>
  <c r="K3693" i="6" s="1"/>
  <c r="H3693" i="6"/>
  <c r="I3692" i="6"/>
  <c r="K3692" i="6" s="1"/>
  <c r="H3692" i="6"/>
  <c r="I3691" i="6"/>
  <c r="K3691" i="6" s="1"/>
  <c r="H3691" i="6"/>
  <c r="I3690" i="6"/>
  <c r="K3690" i="6" s="1"/>
  <c r="H3690" i="6"/>
  <c r="I3689" i="6"/>
  <c r="K3689" i="6" s="1"/>
  <c r="H3689" i="6"/>
  <c r="I3688" i="6"/>
  <c r="K3688" i="6" s="1"/>
  <c r="H3688" i="6"/>
  <c r="I3687" i="6"/>
  <c r="K3687" i="6" s="1"/>
  <c r="H3687" i="6"/>
  <c r="I3686" i="6"/>
  <c r="K3686" i="6" s="1"/>
  <c r="H3686" i="6"/>
  <c r="I3685" i="6"/>
  <c r="K3685" i="6" s="1"/>
  <c r="H3685" i="6"/>
  <c r="I3684" i="6"/>
  <c r="K3684" i="6" s="1"/>
  <c r="H3684" i="6"/>
  <c r="I3683" i="6"/>
  <c r="K3683" i="6" s="1"/>
  <c r="H3683" i="6"/>
  <c r="I3682" i="6"/>
  <c r="K3682" i="6" s="1"/>
  <c r="H3682" i="6"/>
  <c r="I3681" i="6"/>
  <c r="K3681" i="6" s="1"/>
  <c r="H3681" i="6"/>
  <c r="I3680" i="6"/>
  <c r="K3680" i="6" s="1"/>
  <c r="H3680" i="6"/>
  <c r="I3679" i="6"/>
  <c r="K3679" i="6" s="1"/>
  <c r="H3679" i="6"/>
  <c r="I3678" i="6"/>
  <c r="K3678" i="6" s="1"/>
  <c r="H3678" i="6"/>
  <c r="I3677" i="6"/>
  <c r="K3677" i="6" s="1"/>
  <c r="H3677" i="6"/>
  <c r="I3676" i="6"/>
  <c r="K3676" i="6" s="1"/>
  <c r="H3676" i="6"/>
  <c r="I3675" i="6"/>
  <c r="K3675" i="6" s="1"/>
  <c r="H3675" i="6"/>
  <c r="I3674" i="6"/>
  <c r="K3674" i="6" s="1"/>
  <c r="H3674" i="6"/>
  <c r="I3673" i="6"/>
  <c r="K3673" i="6" s="1"/>
  <c r="H3673" i="6"/>
  <c r="I3672" i="6"/>
  <c r="K3672" i="6" s="1"/>
  <c r="H3672" i="6"/>
  <c r="I3671" i="6"/>
  <c r="K3671" i="6" s="1"/>
  <c r="H3671" i="6"/>
  <c r="I3670" i="6"/>
  <c r="K3670" i="6" s="1"/>
  <c r="H3670" i="6"/>
  <c r="I3669" i="6"/>
  <c r="K3669" i="6" s="1"/>
  <c r="H3669" i="6"/>
  <c r="I3668" i="6"/>
  <c r="K3668" i="6" s="1"/>
  <c r="H3668" i="6"/>
  <c r="I3667" i="6"/>
  <c r="K3667" i="6" s="1"/>
  <c r="H3667" i="6"/>
  <c r="I3666" i="6"/>
  <c r="K3666" i="6" s="1"/>
  <c r="H3666" i="6"/>
  <c r="I3665" i="6"/>
  <c r="K3665" i="6" s="1"/>
  <c r="H3665" i="6"/>
  <c r="I3664" i="6"/>
  <c r="K3664" i="6" s="1"/>
  <c r="H3664" i="6"/>
  <c r="I3663" i="6"/>
  <c r="K3663" i="6" s="1"/>
  <c r="H3663" i="6"/>
  <c r="I3662" i="6"/>
  <c r="K3662" i="6" s="1"/>
  <c r="H3662" i="6"/>
  <c r="I3661" i="6"/>
  <c r="K3661" i="6" s="1"/>
  <c r="H3661" i="6"/>
  <c r="I3660" i="6"/>
  <c r="K3660" i="6" s="1"/>
  <c r="H3660" i="6"/>
  <c r="I3659" i="6"/>
  <c r="K3659" i="6" s="1"/>
  <c r="H3659" i="6"/>
  <c r="I3658" i="6"/>
  <c r="K3658" i="6" s="1"/>
  <c r="H3658" i="6"/>
  <c r="I3657" i="6"/>
  <c r="K3657" i="6" s="1"/>
  <c r="H3657" i="6"/>
  <c r="I3656" i="6"/>
  <c r="K3656" i="6" s="1"/>
  <c r="H3656" i="6"/>
  <c r="I3655" i="6"/>
  <c r="K3655" i="6" s="1"/>
  <c r="H3655" i="6"/>
  <c r="I3654" i="6"/>
  <c r="K3654" i="6" s="1"/>
  <c r="H3654" i="6"/>
  <c r="I3653" i="6"/>
  <c r="K3653" i="6" s="1"/>
  <c r="H3653" i="6"/>
  <c r="I3652" i="6"/>
  <c r="K3652" i="6" s="1"/>
  <c r="H3652" i="6"/>
  <c r="I3651" i="6"/>
  <c r="K3651" i="6" s="1"/>
  <c r="H3651" i="6"/>
  <c r="I3650" i="6"/>
  <c r="K3650" i="6" s="1"/>
  <c r="H3650" i="6"/>
  <c r="I3649" i="6"/>
  <c r="K3649" i="6" s="1"/>
  <c r="H3649" i="6"/>
  <c r="I3648" i="6"/>
  <c r="K3648" i="6" s="1"/>
  <c r="H3648" i="6"/>
  <c r="I3647" i="6"/>
  <c r="K3647" i="6" s="1"/>
  <c r="H3647" i="6"/>
  <c r="I3646" i="6"/>
  <c r="K3646" i="6" s="1"/>
  <c r="H3646" i="6"/>
  <c r="I3645" i="6"/>
  <c r="K3645" i="6" s="1"/>
  <c r="H3645" i="6"/>
  <c r="I3644" i="6"/>
  <c r="K3644" i="6" s="1"/>
  <c r="H3644" i="6"/>
  <c r="I3643" i="6"/>
  <c r="K3643" i="6" s="1"/>
  <c r="H3643" i="6"/>
  <c r="I3642" i="6"/>
  <c r="K3642" i="6" s="1"/>
  <c r="H3642" i="6"/>
  <c r="I3641" i="6"/>
  <c r="K3641" i="6" s="1"/>
  <c r="H3641" i="6"/>
  <c r="I3640" i="6"/>
  <c r="K3640" i="6" s="1"/>
  <c r="H3640" i="6"/>
  <c r="I3639" i="6"/>
  <c r="K3639" i="6" s="1"/>
  <c r="H3639" i="6"/>
  <c r="I3638" i="6"/>
  <c r="K3638" i="6" s="1"/>
  <c r="H3638" i="6"/>
  <c r="I3637" i="6"/>
  <c r="K3637" i="6" s="1"/>
  <c r="H3637" i="6"/>
  <c r="I3636" i="6"/>
  <c r="K3636" i="6" s="1"/>
  <c r="H3636" i="6"/>
  <c r="I3635" i="6"/>
  <c r="K3635" i="6" s="1"/>
  <c r="H3635" i="6"/>
  <c r="I3634" i="6"/>
  <c r="K3634" i="6" s="1"/>
  <c r="H3634" i="6"/>
  <c r="I3633" i="6"/>
  <c r="K3633" i="6" s="1"/>
  <c r="H3633" i="6"/>
  <c r="I3632" i="6"/>
  <c r="K3632" i="6" s="1"/>
  <c r="H3632" i="6"/>
  <c r="I3631" i="6"/>
  <c r="K3631" i="6" s="1"/>
  <c r="H3631" i="6"/>
  <c r="I3630" i="6"/>
  <c r="K3630" i="6" s="1"/>
  <c r="H3630" i="6"/>
  <c r="I3629" i="6"/>
  <c r="K3629" i="6" s="1"/>
  <c r="H3629" i="6"/>
  <c r="I3628" i="6"/>
  <c r="K3628" i="6" s="1"/>
  <c r="H3628" i="6"/>
  <c r="I3627" i="6"/>
  <c r="K3627" i="6" s="1"/>
  <c r="H3627" i="6"/>
  <c r="I3626" i="6"/>
  <c r="K3626" i="6" s="1"/>
  <c r="H3626" i="6"/>
  <c r="I3625" i="6"/>
  <c r="K3625" i="6" s="1"/>
  <c r="H3625" i="6"/>
  <c r="I3624" i="6"/>
  <c r="K3624" i="6" s="1"/>
  <c r="H3624" i="6"/>
  <c r="I3623" i="6"/>
  <c r="K3623" i="6" s="1"/>
  <c r="H3623" i="6"/>
  <c r="I3622" i="6"/>
  <c r="K3622" i="6" s="1"/>
  <c r="H3622" i="6"/>
  <c r="I3621" i="6"/>
  <c r="K3621" i="6" s="1"/>
  <c r="H3621" i="6"/>
  <c r="I3620" i="6"/>
  <c r="K3620" i="6" s="1"/>
  <c r="H3620" i="6"/>
  <c r="I3619" i="6"/>
  <c r="K3619" i="6" s="1"/>
  <c r="H3619" i="6"/>
  <c r="I3618" i="6"/>
  <c r="K3618" i="6" s="1"/>
  <c r="H3618" i="6"/>
  <c r="I3617" i="6"/>
  <c r="K3617" i="6" s="1"/>
  <c r="H3617" i="6"/>
  <c r="I3616" i="6"/>
  <c r="K3616" i="6" s="1"/>
  <c r="H3616" i="6"/>
  <c r="I3615" i="6"/>
  <c r="K3615" i="6" s="1"/>
  <c r="H3615" i="6"/>
  <c r="I3614" i="6"/>
  <c r="K3614" i="6" s="1"/>
  <c r="H3614" i="6"/>
  <c r="I3613" i="6"/>
  <c r="K3613" i="6" s="1"/>
  <c r="H3613" i="6"/>
  <c r="I3612" i="6"/>
  <c r="K3612" i="6" s="1"/>
  <c r="H3612" i="6"/>
  <c r="I3611" i="6"/>
  <c r="K3611" i="6" s="1"/>
  <c r="H3611" i="6"/>
  <c r="I3610" i="6"/>
  <c r="K3610" i="6" s="1"/>
  <c r="H3610" i="6"/>
  <c r="I3609" i="6"/>
  <c r="K3609" i="6" s="1"/>
  <c r="H3609" i="6"/>
  <c r="I3608" i="6"/>
  <c r="K3608" i="6" s="1"/>
  <c r="H3608" i="6"/>
  <c r="I3607" i="6"/>
  <c r="K3607" i="6" s="1"/>
  <c r="H3607" i="6"/>
  <c r="I3606" i="6"/>
  <c r="K3606" i="6" s="1"/>
  <c r="H3606" i="6"/>
  <c r="I3605" i="6"/>
  <c r="K3605" i="6" s="1"/>
  <c r="H3605" i="6"/>
  <c r="I3604" i="6"/>
  <c r="K3604" i="6" s="1"/>
  <c r="H3604" i="6"/>
  <c r="I3603" i="6"/>
  <c r="K3603" i="6" s="1"/>
  <c r="H3603" i="6"/>
  <c r="I3602" i="6"/>
  <c r="K3602" i="6" s="1"/>
  <c r="H3602" i="6"/>
  <c r="I3601" i="6"/>
  <c r="K3601" i="6" s="1"/>
  <c r="H3601" i="6"/>
  <c r="I3600" i="6"/>
  <c r="K3600" i="6" s="1"/>
  <c r="H3600" i="6"/>
  <c r="I3599" i="6"/>
  <c r="K3599" i="6" s="1"/>
  <c r="H3599" i="6"/>
  <c r="I3598" i="6"/>
  <c r="K3598" i="6" s="1"/>
  <c r="H3598" i="6"/>
  <c r="I3597" i="6"/>
  <c r="K3597" i="6" s="1"/>
  <c r="H3597" i="6"/>
  <c r="I3596" i="6"/>
  <c r="K3596" i="6" s="1"/>
  <c r="H3596" i="6"/>
  <c r="I3595" i="6"/>
  <c r="K3595" i="6" s="1"/>
  <c r="H3595" i="6"/>
  <c r="I3594" i="6"/>
  <c r="K3594" i="6" s="1"/>
  <c r="H3594" i="6"/>
  <c r="I3593" i="6"/>
  <c r="K3593" i="6" s="1"/>
  <c r="H3593" i="6"/>
  <c r="I3592" i="6"/>
  <c r="K3592" i="6" s="1"/>
  <c r="H3592" i="6"/>
  <c r="I3591" i="6"/>
  <c r="K3591" i="6" s="1"/>
  <c r="H3591" i="6"/>
  <c r="I3590" i="6"/>
  <c r="K3590" i="6" s="1"/>
  <c r="H3590" i="6"/>
  <c r="I3589" i="6"/>
  <c r="K3589" i="6" s="1"/>
  <c r="H3589" i="6"/>
  <c r="I3588" i="6"/>
  <c r="K3588" i="6" s="1"/>
  <c r="H3588" i="6"/>
  <c r="I3587" i="6"/>
  <c r="K3587" i="6" s="1"/>
  <c r="H3587" i="6"/>
  <c r="I3586" i="6"/>
  <c r="K3586" i="6" s="1"/>
  <c r="H3586" i="6"/>
  <c r="I3585" i="6"/>
  <c r="K3585" i="6" s="1"/>
  <c r="H3585" i="6"/>
  <c r="I3584" i="6"/>
  <c r="K3584" i="6" s="1"/>
  <c r="H3584" i="6"/>
  <c r="I3583" i="6"/>
  <c r="K3583" i="6" s="1"/>
  <c r="H3583" i="6"/>
  <c r="I3582" i="6"/>
  <c r="K3582" i="6" s="1"/>
  <c r="H3582" i="6"/>
  <c r="I3581" i="6"/>
  <c r="K3581" i="6" s="1"/>
  <c r="H3581" i="6"/>
  <c r="I3580" i="6"/>
  <c r="K3580" i="6" s="1"/>
  <c r="H3580" i="6"/>
  <c r="I3579" i="6"/>
  <c r="K3579" i="6" s="1"/>
  <c r="H3579" i="6"/>
  <c r="I3578" i="6"/>
  <c r="K3578" i="6" s="1"/>
  <c r="H3578" i="6"/>
  <c r="I3577" i="6"/>
  <c r="K3577" i="6" s="1"/>
  <c r="H3577" i="6"/>
  <c r="I3576" i="6"/>
  <c r="K3576" i="6" s="1"/>
  <c r="H3576" i="6"/>
  <c r="I3575" i="6"/>
  <c r="K3575" i="6" s="1"/>
  <c r="H3575" i="6"/>
  <c r="I3574" i="6"/>
  <c r="K3574" i="6" s="1"/>
  <c r="H3574" i="6"/>
  <c r="I3573" i="6"/>
  <c r="K3573" i="6" s="1"/>
  <c r="H3573" i="6"/>
  <c r="I3572" i="6"/>
  <c r="K3572" i="6" s="1"/>
  <c r="H3572" i="6"/>
  <c r="I3571" i="6"/>
  <c r="K3571" i="6" s="1"/>
  <c r="H3571" i="6"/>
  <c r="I3570" i="6"/>
  <c r="K3570" i="6" s="1"/>
  <c r="H3570" i="6"/>
  <c r="I3569" i="6"/>
  <c r="K3569" i="6" s="1"/>
  <c r="H3569" i="6"/>
  <c r="I3568" i="6"/>
  <c r="K3568" i="6" s="1"/>
  <c r="H3568" i="6"/>
  <c r="I3567" i="6"/>
  <c r="K3567" i="6" s="1"/>
  <c r="H3567" i="6"/>
  <c r="I3566" i="6"/>
  <c r="K3566" i="6" s="1"/>
  <c r="H3566" i="6"/>
  <c r="I3565" i="6"/>
  <c r="K3565" i="6" s="1"/>
  <c r="H3565" i="6"/>
  <c r="I3564" i="6"/>
  <c r="K3564" i="6" s="1"/>
  <c r="H3564" i="6"/>
  <c r="I3563" i="6"/>
  <c r="K3563" i="6" s="1"/>
  <c r="H3563" i="6"/>
  <c r="I3562" i="6"/>
  <c r="K3562" i="6" s="1"/>
  <c r="H3562" i="6"/>
  <c r="I3561" i="6"/>
  <c r="K3561" i="6" s="1"/>
  <c r="H3561" i="6"/>
  <c r="I3560" i="6"/>
  <c r="K3560" i="6" s="1"/>
  <c r="H3560" i="6"/>
  <c r="I3559" i="6"/>
  <c r="K3559" i="6" s="1"/>
  <c r="H3559" i="6"/>
  <c r="I3558" i="6"/>
  <c r="K3558" i="6" s="1"/>
  <c r="H3558" i="6"/>
  <c r="I3557" i="6"/>
  <c r="K3557" i="6" s="1"/>
  <c r="H3557" i="6"/>
  <c r="I3556" i="6"/>
  <c r="K3556" i="6" s="1"/>
  <c r="H3556" i="6"/>
  <c r="I3555" i="6"/>
  <c r="K3555" i="6" s="1"/>
  <c r="H3555" i="6"/>
  <c r="I3554" i="6"/>
  <c r="K3554" i="6" s="1"/>
  <c r="H3554" i="6"/>
  <c r="I3553" i="6"/>
  <c r="K3553" i="6" s="1"/>
  <c r="H3553" i="6"/>
  <c r="I3552" i="6"/>
  <c r="K3552" i="6" s="1"/>
  <c r="H3552" i="6"/>
  <c r="I3551" i="6"/>
  <c r="K3551" i="6" s="1"/>
  <c r="H3551" i="6"/>
  <c r="I3550" i="6"/>
  <c r="K3550" i="6" s="1"/>
  <c r="H3550" i="6"/>
  <c r="I3549" i="6"/>
  <c r="K3549" i="6" s="1"/>
  <c r="H3549" i="6"/>
  <c r="I3548" i="6"/>
  <c r="K3548" i="6" s="1"/>
  <c r="H3548" i="6"/>
  <c r="I3547" i="6"/>
  <c r="K3547" i="6" s="1"/>
  <c r="H3547" i="6"/>
  <c r="I3546" i="6"/>
  <c r="K3546" i="6" s="1"/>
  <c r="H3546" i="6"/>
  <c r="I3545" i="6"/>
  <c r="K3545" i="6" s="1"/>
  <c r="H3545" i="6"/>
  <c r="I3544" i="6"/>
  <c r="K3544" i="6" s="1"/>
  <c r="H3544" i="6"/>
  <c r="I3543" i="6"/>
  <c r="K3543" i="6" s="1"/>
  <c r="H3543" i="6"/>
  <c r="I3542" i="6"/>
  <c r="K3542" i="6" s="1"/>
  <c r="H3542" i="6"/>
  <c r="I3541" i="6"/>
  <c r="K3541" i="6" s="1"/>
  <c r="H3541" i="6"/>
  <c r="I3540" i="6"/>
  <c r="K3540" i="6" s="1"/>
  <c r="H3540" i="6"/>
  <c r="I3539" i="6"/>
  <c r="K3539" i="6" s="1"/>
  <c r="H3539" i="6"/>
  <c r="I3538" i="6"/>
  <c r="K3538" i="6" s="1"/>
  <c r="H3538" i="6"/>
  <c r="I3537" i="6"/>
  <c r="K3537" i="6" s="1"/>
  <c r="H3537" i="6"/>
  <c r="I3536" i="6"/>
  <c r="K3536" i="6" s="1"/>
  <c r="H3536" i="6"/>
  <c r="I3535" i="6"/>
  <c r="K3535" i="6" s="1"/>
  <c r="H3535" i="6"/>
  <c r="I3534" i="6"/>
  <c r="K3534" i="6" s="1"/>
  <c r="H3534" i="6"/>
  <c r="I3533" i="6"/>
  <c r="K3533" i="6" s="1"/>
  <c r="H3533" i="6"/>
  <c r="I3532" i="6"/>
  <c r="K3532" i="6" s="1"/>
  <c r="H3532" i="6"/>
  <c r="I3531" i="6"/>
  <c r="K3531" i="6" s="1"/>
  <c r="H3531" i="6"/>
  <c r="I3530" i="6"/>
  <c r="K3530" i="6" s="1"/>
  <c r="H3530" i="6"/>
  <c r="I3529" i="6"/>
  <c r="K3529" i="6" s="1"/>
  <c r="H3529" i="6"/>
  <c r="I3528" i="6"/>
  <c r="K3528" i="6" s="1"/>
  <c r="H3528" i="6"/>
  <c r="I3527" i="6"/>
  <c r="K3527" i="6" s="1"/>
  <c r="H3527" i="6"/>
  <c r="I3526" i="6"/>
  <c r="K3526" i="6" s="1"/>
  <c r="H3526" i="6"/>
  <c r="I3525" i="6"/>
  <c r="K3525" i="6" s="1"/>
  <c r="H3525" i="6"/>
  <c r="I3524" i="6"/>
  <c r="K3524" i="6" s="1"/>
  <c r="H3524" i="6"/>
  <c r="I3523" i="6"/>
  <c r="K3523" i="6" s="1"/>
  <c r="H3523" i="6"/>
  <c r="I3522" i="6"/>
  <c r="K3522" i="6" s="1"/>
  <c r="H3522" i="6"/>
  <c r="I3521" i="6"/>
  <c r="K3521" i="6" s="1"/>
  <c r="H3521" i="6"/>
  <c r="I3520" i="6"/>
  <c r="K3520" i="6" s="1"/>
  <c r="H3520" i="6"/>
  <c r="I3519" i="6"/>
  <c r="K3519" i="6" s="1"/>
  <c r="H3519" i="6"/>
  <c r="I3518" i="6"/>
  <c r="K3518" i="6" s="1"/>
  <c r="H3518" i="6"/>
  <c r="I3517" i="6"/>
  <c r="K3517" i="6" s="1"/>
  <c r="H3517" i="6"/>
  <c r="I3516" i="6"/>
  <c r="K3516" i="6" s="1"/>
  <c r="H3516" i="6"/>
  <c r="I3515" i="6"/>
  <c r="K3515" i="6" s="1"/>
  <c r="H3515" i="6"/>
  <c r="I3514" i="6"/>
  <c r="K3514" i="6" s="1"/>
  <c r="H3514" i="6"/>
  <c r="I3513" i="6"/>
  <c r="K3513" i="6" s="1"/>
  <c r="H3513" i="6"/>
  <c r="I3512" i="6"/>
  <c r="K3512" i="6" s="1"/>
  <c r="H3512" i="6"/>
  <c r="I3511" i="6"/>
  <c r="K3511" i="6" s="1"/>
  <c r="H3511" i="6"/>
  <c r="I3510" i="6"/>
  <c r="K3510" i="6" s="1"/>
  <c r="H3510" i="6"/>
  <c r="I3509" i="6"/>
  <c r="K3509" i="6" s="1"/>
  <c r="H3509" i="6"/>
  <c r="I3508" i="6"/>
  <c r="K3508" i="6" s="1"/>
  <c r="H3508" i="6"/>
  <c r="I3507" i="6"/>
  <c r="K3507" i="6" s="1"/>
  <c r="H3507" i="6"/>
  <c r="I3506" i="6"/>
  <c r="K3506" i="6" s="1"/>
  <c r="H3506" i="6"/>
  <c r="I3505" i="6"/>
  <c r="K3505" i="6" s="1"/>
  <c r="H3505" i="6"/>
  <c r="I3504" i="6"/>
  <c r="K3504" i="6" s="1"/>
  <c r="H3504" i="6"/>
  <c r="I3503" i="6"/>
  <c r="K3503" i="6" s="1"/>
  <c r="H3503" i="6"/>
  <c r="I3502" i="6"/>
  <c r="K3502" i="6" s="1"/>
  <c r="H3502" i="6"/>
  <c r="I3501" i="6"/>
  <c r="K3501" i="6" s="1"/>
  <c r="H3501" i="6"/>
  <c r="I3500" i="6"/>
  <c r="K3500" i="6" s="1"/>
  <c r="H3500" i="6"/>
  <c r="I3499" i="6"/>
  <c r="K3499" i="6" s="1"/>
  <c r="H3499" i="6"/>
  <c r="I3498" i="6"/>
  <c r="K3498" i="6" s="1"/>
  <c r="H3498" i="6"/>
  <c r="I3497" i="6"/>
  <c r="K3497" i="6" s="1"/>
  <c r="H3497" i="6"/>
  <c r="I3496" i="6"/>
  <c r="K3496" i="6" s="1"/>
  <c r="H3496" i="6"/>
  <c r="I3495" i="6"/>
  <c r="K3495" i="6" s="1"/>
  <c r="H3495" i="6"/>
  <c r="I3494" i="6"/>
  <c r="K3494" i="6" s="1"/>
  <c r="H3494" i="6"/>
  <c r="I3493" i="6"/>
  <c r="K3493" i="6" s="1"/>
  <c r="H3493" i="6"/>
  <c r="I3492" i="6"/>
  <c r="K3492" i="6" s="1"/>
  <c r="H3492" i="6"/>
  <c r="I3491" i="6"/>
  <c r="K3491" i="6" s="1"/>
  <c r="H3491" i="6"/>
  <c r="I3490" i="6"/>
  <c r="K3490" i="6" s="1"/>
  <c r="H3490" i="6"/>
  <c r="I3489" i="6"/>
  <c r="K3489" i="6" s="1"/>
  <c r="H3489" i="6"/>
  <c r="I3488" i="6"/>
  <c r="K3488" i="6" s="1"/>
  <c r="H3488" i="6"/>
  <c r="I3487" i="6"/>
  <c r="K3487" i="6" s="1"/>
  <c r="H3487" i="6"/>
  <c r="I3486" i="6"/>
  <c r="K3486" i="6" s="1"/>
  <c r="H3486" i="6"/>
  <c r="I3485" i="6"/>
  <c r="K3485" i="6" s="1"/>
  <c r="H3485" i="6"/>
  <c r="I3484" i="6"/>
  <c r="K3484" i="6" s="1"/>
  <c r="H3484" i="6"/>
  <c r="I3483" i="6"/>
  <c r="K3483" i="6" s="1"/>
  <c r="H3483" i="6"/>
  <c r="I3482" i="6"/>
  <c r="K3482" i="6" s="1"/>
  <c r="H3482" i="6"/>
  <c r="I3481" i="6"/>
  <c r="K3481" i="6" s="1"/>
  <c r="H3481" i="6"/>
  <c r="I3480" i="6"/>
  <c r="K3480" i="6" s="1"/>
  <c r="H3480" i="6"/>
  <c r="I3479" i="6"/>
  <c r="K3479" i="6" s="1"/>
  <c r="H3479" i="6"/>
  <c r="I3478" i="6"/>
  <c r="K3478" i="6" s="1"/>
  <c r="H3478" i="6"/>
  <c r="I3477" i="6"/>
  <c r="K3477" i="6" s="1"/>
  <c r="H3477" i="6"/>
  <c r="I3476" i="6"/>
  <c r="K3476" i="6" s="1"/>
  <c r="H3476" i="6"/>
  <c r="I3475" i="6"/>
  <c r="K3475" i="6" s="1"/>
  <c r="H3475" i="6"/>
  <c r="I3474" i="6"/>
  <c r="K3474" i="6" s="1"/>
  <c r="H3474" i="6"/>
  <c r="I3473" i="6"/>
  <c r="K3473" i="6" s="1"/>
  <c r="H3473" i="6"/>
  <c r="I3472" i="6"/>
  <c r="K3472" i="6" s="1"/>
  <c r="H3472" i="6"/>
  <c r="I3471" i="6"/>
  <c r="K3471" i="6" s="1"/>
  <c r="H3471" i="6"/>
  <c r="I3470" i="6"/>
  <c r="K3470" i="6" s="1"/>
  <c r="H3470" i="6"/>
  <c r="I3469" i="6"/>
  <c r="K3469" i="6" s="1"/>
  <c r="H3469" i="6"/>
  <c r="I3468" i="6"/>
  <c r="K3468" i="6" s="1"/>
  <c r="H3468" i="6"/>
  <c r="I3467" i="6"/>
  <c r="K3467" i="6" s="1"/>
  <c r="H3467" i="6"/>
  <c r="I3466" i="6"/>
  <c r="K3466" i="6" s="1"/>
  <c r="H3466" i="6"/>
  <c r="I3465" i="6"/>
  <c r="K3465" i="6" s="1"/>
  <c r="H3465" i="6"/>
  <c r="I3464" i="6"/>
  <c r="K3464" i="6" s="1"/>
  <c r="H3464" i="6"/>
  <c r="I3463" i="6"/>
  <c r="K3463" i="6" s="1"/>
  <c r="H3463" i="6"/>
  <c r="I3462" i="6"/>
  <c r="K3462" i="6" s="1"/>
  <c r="H3462" i="6"/>
  <c r="I3461" i="6"/>
  <c r="K3461" i="6" s="1"/>
  <c r="H3461" i="6"/>
  <c r="I3460" i="6"/>
  <c r="K3460" i="6" s="1"/>
  <c r="H3460" i="6"/>
  <c r="I3459" i="6"/>
  <c r="K3459" i="6" s="1"/>
  <c r="H3459" i="6"/>
  <c r="I3458" i="6"/>
  <c r="K3458" i="6" s="1"/>
  <c r="H3458" i="6"/>
  <c r="I3457" i="6"/>
  <c r="K3457" i="6" s="1"/>
  <c r="H3457" i="6"/>
  <c r="I3456" i="6"/>
  <c r="K3456" i="6" s="1"/>
  <c r="H3456" i="6"/>
  <c r="I3455" i="6"/>
  <c r="K3455" i="6" s="1"/>
  <c r="H3455" i="6"/>
  <c r="I3454" i="6"/>
  <c r="K3454" i="6" s="1"/>
  <c r="H3454" i="6"/>
  <c r="I3453" i="6"/>
  <c r="K3453" i="6" s="1"/>
  <c r="H3453" i="6"/>
  <c r="I3452" i="6"/>
  <c r="K3452" i="6" s="1"/>
  <c r="H3452" i="6"/>
  <c r="I3451" i="6"/>
  <c r="K3451" i="6" s="1"/>
  <c r="H3451" i="6"/>
  <c r="I3450" i="6"/>
  <c r="K3450" i="6" s="1"/>
  <c r="H3450" i="6"/>
  <c r="I3449" i="6"/>
  <c r="K3449" i="6" s="1"/>
  <c r="H3449" i="6"/>
  <c r="I3448" i="6"/>
  <c r="K3448" i="6" s="1"/>
  <c r="H3448" i="6"/>
  <c r="I3447" i="6"/>
  <c r="K3447" i="6" s="1"/>
  <c r="H3447" i="6"/>
  <c r="I3446" i="6"/>
  <c r="K3446" i="6" s="1"/>
  <c r="H3446" i="6"/>
  <c r="I3445" i="6"/>
  <c r="K3445" i="6" s="1"/>
  <c r="H3445" i="6"/>
  <c r="I3444" i="6"/>
  <c r="K3444" i="6" s="1"/>
  <c r="H3444" i="6"/>
  <c r="I3443" i="6"/>
  <c r="K3443" i="6" s="1"/>
  <c r="H3443" i="6"/>
  <c r="I3442" i="6"/>
  <c r="K3442" i="6" s="1"/>
  <c r="H3442" i="6"/>
  <c r="I3441" i="6"/>
  <c r="K3441" i="6" s="1"/>
  <c r="H3441" i="6"/>
  <c r="I3440" i="6"/>
  <c r="K3440" i="6" s="1"/>
  <c r="H3440" i="6"/>
  <c r="I3439" i="6"/>
  <c r="K3439" i="6" s="1"/>
  <c r="H3439" i="6"/>
  <c r="I3438" i="6"/>
  <c r="K3438" i="6" s="1"/>
  <c r="H3438" i="6"/>
  <c r="I3437" i="6"/>
  <c r="K3437" i="6" s="1"/>
  <c r="H3437" i="6"/>
  <c r="I3436" i="6"/>
  <c r="K3436" i="6" s="1"/>
  <c r="H3436" i="6"/>
  <c r="I3435" i="6"/>
  <c r="K3435" i="6" s="1"/>
  <c r="H3435" i="6"/>
  <c r="I3434" i="6"/>
  <c r="K3434" i="6" s="1"/>
  <c r="H3434" i="6"/>
  <c r="I3433" i="6"/>
  <c r="K3433" i="6" s="1"/>
  <c r="H3433" i="6"/>
  <c r="I3432" i="6"/>
  <c r="K3432" i="6" s="1"/>
  <c r="H3432" i="6"/>
  <c r="I3431" i="6"/>
  <c r="K3431" i="6" s="1"/>
  <c r="H3431" i="6"/>
  <c r="I3430" i="6"/>
  <c r="K3430" i="6" s="1"/>
  <c r="H3430" i="6"/>
  <c r="I3429" i="6"/>
  <c r="K3429" i="6" s="1"/>
  <c r="H3429" i="6"/>
  <c r="I3428" i="6"/>
  <c r="K3428" i="6" s="1"/>
  <c r="H3428" i="6"/>
  <c r="I3427" i="6"/>
  <c r="K3427" i="6" s="1"/>
  <c r="H3427" i="6"/>
  <c r="I3426" i="6"/>
  <c r="K3426" i="6" s="1"/>
  <c r="H3426" i="6"/>
  <c r="I3425" i="6"/>
  <c r="K3425" i="6" s="1"/>
  <c r="H3425" i="6"/>
  <c r="I3424" i="6"/>
  <c r="K3424" i="6" s="1"/>
  <c r="H3424" i="6"/>
  <c r="I3423" i="6"/>
  <c r="K3423" i="6" s="1"/>
  <c r="H3423" i="6"/>
  <c r="I3422" i="6"/>
  <c r="K3422" i="6" s="1"/>
  <c r="H3422" i="6"/>
  <c r="I3421" i="6"/>
  <c r="K3421" i="6" s="1"/>
  <c r="H3421" i="6"/>
  <c r="I3420" i="6"/>
  <c r="K3420" i="6" s="1"/>
  <c r="H3420" i="6"/>
  <c r="I3419" i="6"/>
  <c r="K3419" i="6" s="1"/>
  <c r="H3419" i="6"/>
  <c r="I3418" i="6"/>
  <c r="K3418" i="6" s="1"/>
  <c r="H3418" i="6"/>
  <c r="I3417" i="6"/>
  <c r="K3417" i="6" s="1"/>
  <c r="H3417" i="6"/>
  <c r="I3416" i="6"/>
  <c r="K3416" i="6" s="1"/>
  <c r="H3416" i="6"/>
  <c r="I3415" i="6"/>
  <c r="K3415" i="6" s="1"/>
  <c r="H3415" i="6"/>
  <c r="I3414" i="6"/>
  <c r="K3414" i="6" s="1"/>
  <c r="H3414" i="6"/>
  <c r="I3413" i="6"/>
  <c r="K3413" i="6" s="1"/>
  <c r="H3413" i="6"/>
  <c r="I3412" i="6"/>
  <c r="K3412" i="6" s="1"/>
  <c r="H3412" i="6"/>
  <c r="I3411" i="6"/>
  <c r="K3411" i="6" s="1"/>
  <c r="H3411" i="6"/>
  <c r="I3410" i="6"/>
  <c r="K3410" i="6" s="1"/>
  <c r="H3410" i="6"/>
  <c r="I3409" i="6"/>
  <c r="K3409" i="6" s="1"/>
  <c r="H3409" i="6"/>
  <c r="I3408" i="6"/>
  <c r="K3408" i="6" s="1"/>
  <c r="H3408" i="6"/>
  <c r="I3407" i="6"/>
  <c r="K3407" i="6" s="1"/>
  <c r="H3407" i="6"/>
  <c r="I3406" i="6"/>
  <c r="K3406" i="6" s="1"/>
  <c r="H3406" i="6"/>
  <c r="I3405" i="6"/>
  <c r="K3405" i="6" s="1"/>
  <c r="H3405" i="6"/>
  <c r="I3404" i="6"/>
  <c r="K3404" i="6" s="1"/>
  <c r="H3404" i="6"/>
  <c r="I3403" i="6"/>
  <c r="K3403" i="6" s="1"/>
  <c r="H3403" i="6"/>
  <c r="I3402" i="6"/>
  <c r="K3402" i="6" s="1"/>
  <c r="H3402" i="6"/>
  <c r="I3401" i="6"/>
  <c r="K3401" i="6" s="1"/>
  <c r="H3401" i="6"/>
  <c r="I3400" i="6"/>
  <c r="K3400" i="6" s="1"/>
  <c r="H3400" i="6"/>
  <c r="I3399" i="6"/>
  <c r="K3399" i="6" s="1"/>
  <c r="H3399" i="6"/>
  <c r="I3398" i="6"/>
  <c r="K3398" i="6" s="1"/>
  <c r="H3398" i="6"/>
  <c r="I3397" i="6"/>
  <c r="K3397" i="6" s="1"/>
  <c r="H3397" i="6"/>
  <c r="I3396" i="6"/>
  <c r="K3396" i="6" s="1"/>
  <c r="H3396" i="6"/>
  <c r="I3395" i="6"/>
  <c r="K3395" i="6" s="1"/>
  <c r="H3395" i="6"/>
  <c r="I3394" i="6"/>
  <c r="K3394" i="6" s="1"/>
  <c r="H3394" i="6"/>
  <c r="I3393" i="6"/>
  <c r="K3393" i="6" s="1"/>
  <c r="H3393" i="6"/>
  <c r="I3392" i="6"/>
  <c r="K3392" i="6" s="1"/>
  <c r="H3392" i="6"/>
  <c r="I3391" i="6"/>
  <c r="K3391" i="6" s="1"/>
  <c r="H3391" i="6"/>
  <c r="I3390" i="6"/>
  <c r="K3390" i="6" s="1"/>
  <c r="H3390" i="6"/>
  <c r="I3389" i="6"/>
  <c r="K3389" i="6" s="1"/>
  <c r="H3389" i="6"/>
  <c r="I3388" i="6"/>
  <c r="K3388" i="6" s="1"/>
  <c r="H3388" i="6"/>
  <c r="I3387" i="6"/>
  <c r="K3387" i="6" s="1"/>
  <c r="H3387" i="6"/>
  <c r="I3386" i="6"/>
  <c r="K3386" i="6" s="1"/>
  <c r="H3386" i="6"/>
  <c r="I3385" i="6"/>
  <c r="K3385" i="6" s="1"/>
  <c r="H3385" i="6"/>
  <c r="I3384" i="6"/>
  <c r="K3384" i="6" s="1"/>
  <c r="H3384" i="6"/>
  <c r="I3383" i="6"/>
  <c r="K3383" i="6" s="1"/>
  <c r="H3383" i="6"/>
  <c r="I3382" i="6"/>
  <c r="K3382" i="6" s="1"/>
  <c r="H3382" i="6"/>
  <c r="I3381" i="6"/>
  <c r="K3381" i="6" s="1"/>
  <c r="H3381" i="6"/>
  <c r="I3380" i="6"/>
  <c r="K3380" i="6" s="1"/>
  <c r="H3380" i="6"/>
  <c r="I3379" i="6"/>
  <c r="K3379" i="6" s="1"/>
  <c r="H3379" i="6"/>
  <c r="I3378" i="6"/>
  <c r="K3378" i="6" s="1"/>
  <c r="H3378" i="6"/>
  <c r="I3377" i="6"/>
  <c r="K3377" i="6" s="1"/>
  <c r="H3377" i="6"/>
  <c r="I3376" i="6"/>
  <c r="K3376" i="6" s="1"/>
  <c r="H3376" i="6"/>
  <c r="I3375" i="6"/>
  <c r="K3375" i="6" s="1"/>
  <c r="H3375" i="6"/>
  <c r="I3374" i="6"/>
  <c r="K3374" i="6" s="1"/>
  <c r="H3374" i="6"/>
  <c r="I3373" i="6"/>
  <c r="K3373" i="6" s="1"/>
  <c r="H3373" i="6"/>
  <c r="I3372" i="6"/>
  <c r="K3372" i="6" s="1"/>
  <c r="H3372" i="6"/>
  <c r="I3371" i="6"/>
  <c r="K3371" i="6" s="1"/>
  <c r="H3371" i="6"/>
  <c r="I3370" i="6"/>
  <c r="K3370" i="6" s="1"/>
  <c r="H3370" i="6"/>
  <c r="I3369" i="6"/>
  <c r="K3369" i="6" s="1"/>
  <c r="H3369" i="6"/>
  <c r="I3368" i="6"/>
  <c r="K3368" i="6" s="1"/>
  <c r="H3368" i="6"/>
  <c r="I3367" i="6"/>
  <c r="K3367" i="6" s="1"/>
  <c r="H3367" i="6"/>
  <c r="I3366" i="6"/>
  <c r="K3366" i="6" s="1"/>
  <c r="H3366" i="6"/>
  <c r="I3365" i="6"/>
  <c r="K3365" i="6" s="1"/>
  <c r="H3365" i="6"/>
  <c r="I3364" i="6"/>
  <c r="K3364" i="6" s="1"/>
  <c r="H3364" i="6"/>
  <c r="I3363" i="6"/>
  <c r="K3363" i="6" s="1"/>
  <c r="H3363" i="6"/>
  <c r="I3362" i="6"/>
  <c r="K3362" i="6" s="1"/>
  <c r="H3362" i="6"/>
  <c r="I3361" i="6"/>
  <c r="K3361" i="6" s="1"/>
  <c r="H3361" i="6"/>
  <c r="I3360" i="6"/>
  <c r="K3360" i="6" s="1"/>
  <c r="H3360" i="6"/>
  <c r="I3359" i="6"/>
  <c r="K3359" i="6" s="1"/>
  <c r="H3359" i="6"/>
  <c r="I3358" i="6"/>
  <c r="K3358" i="6" s="1"/>
  <c r="H3358" i="6"/>
  <c r="I3357" i="6"/>
  <c r="K3357" i="6" s="1"/>
  <c r="H3357" i="6"/>
  <c r="I3356" i="6"/>
  <c r="K3356" i="6" s="1"/>
  <c r="H3356" i="6"/>
  <c r="I3355" i="6"/>
  <c r="K3355" i="6" s="1"/>
  <c r="H3355" i="6"/>
  <c r="I3354" i="6"/>
  <c r="K3354" i="6" s="1"/>
  <c r="H3354" i="6"/>
  <c r="I3353" i="6"/>
  <c r="K3353" i="6" s="1"/>
  <c r="H3353" i="6"/>
  <c r="I3352" i="6"/>
  <c r="K3352" i="6" s="1"/>
  <c r="H3352" i="6"/>
  <c r="I3351" i="6"/>
  <c r="K3351" i="6" s="1"/>
  <c r="H3351" i="6"/>
  <c r="I3350" i="6"/>
  <c r="K3350" i="6" s="1"/>
  <c r="H3350" i="6"/>
  <c r="I3349" i="6"/>
  <c r="K3349" i="6" s="1"/>
  <c r="H3349" i="6"/>
  <c r="I3348" i="6"/>
  <c r="K3348" i="6" s="1"/>
  <c r="H3348" i="6"/>
  <c r="I3347" i="6"/>
  <c r="K3347" i="6" s="1"/>
  <c r="H3347" i="6"/>
  <c r="I3346" i="6"/>
  <c r="K3346" i="6" s="1"/>
  <c r="H3346" i="6"/>
  <c r="I3345" i="6"/>
  <c r="K3345" i="6" s="1"/>
  <c r="H3345" i="6"/>
  <c r="I3344" i="6"/>
  <c r="K3344" i="6" s="1"/>
  <c r="H3344" i="6"/>
  <c r="I3343" i="6"/>
  <c r="K3343" i="6" s="1"/>
  <c r="H3343" i="6"/>
  <c r="I3342" i="6"/>
  <c r="K3342" i="6" s="1"/>
  <c r="H3342" i="6"/>
  <c r="I3341" i="6"/>
  <c r="K3341" i="6" s="1"/>
  <c r="H3341" i="6"/>
  <c r="I3340" i="6"/>
  <c r="K3340" i="6" s="1"/>
  <c r="H3340" i="6"/>
  <c r="I3339" i="6"/>
  <c r="K3339" i="6" s="1"/>
  <c r="H3339" i="6"/>
  <c r="I3338" i="6"/>
  <c r="K3338" i="6" s="1"/>
  <c r="H3338" i="6"/>
  <c r="I3337" i="6"/>
  <c r="K3337" i="6" s="1"/>
  <c r="H3337" i="6"/>
  <c r="I3336" i="6"/>
  <c r="K3336" i="6" s="1"/>
  <c r="H3336" i="6"/>
  <c r="I3335" i="6"/>
  <c r="K3335" i="6" s="1"/>
  <c r="H3335" i="6"/>
  <c r="I3334" i="6"/>
  <c r="K3334" i="6" s="1"/>
  <c r="H3334" i="6"/>
  <c r="I3333" i="6"/>
  <c r="K3333" i="6" s="1"/>
  <c r="H3333" i="6"/>
  <c r="I3332" i="6"/>
  <c r="K3332" i="6" s="1"/>
  <c r="H3332" i="6"/>
  <c r="I3331" i="6"/>
  <c r="K3331" i="6" s="1"/>
  <c r="H3331" i="6"/>
  <c r="I3330" i="6"/>
  <c r="K3330" i="6" s="1"/>
  <c r="H3330" i="6"/>
  <c r="I3329" i="6"/>
  <c r="K3329" i="6" s="1"/>
  <c r="H3329" i="6"/>
  <c r="I3328" i="6"/>
  <c r="K3328" i="6" s="1"/>
  <c r="H3328" i="6"/>
  <c r="I3327" i="6"/>
  <c r="K3327" i="6" s="1"/>
  <c r="H3327" i="6"/>
  <c r="I3326" i="6"/>
  <c r="K3326" i="6" s="1"/>
  <c r="H3326" i="6"/>
  <c r="I3325" i="6"/>
  <c r="K3325" i="6" s="1"/>
  <c r="H3325" i="6"/>
  <c r="I3324" i="6"/>
  <c r="K3324" i="6" s="1"/>
  <c r="H3324" i="6"/>
  <c r="I3323" i="6"/>
  <c r="K3323" i="6" s="1"/>
  <c r="H3323" i="6"/>
  <c r="I3322" i="6"/>
  <c r="K3322" i="6" s="1"/>
  <c r="H3322" i="6"/>
  <c r="I3321" i="6"/>
  <c r="K3321" i="6" s="1"/>
  <c r="H3321" i="6"/>
  <c r="I3320" i="6"/>
  <c r="K3320" i="6" s="1"/>
  <c r="H3320" i="6"/>
  <c r="I3319" i="6"/>
  <c r="K3319" i="6" s="1"/>
  <c r="H3319" i="6"/>
  <c r="I3318" i="6"/>
  <c r="K3318" i="6" s="1"/>
  <c r="H3318" i="6"/>
  <c r="I3317" i="6"/>
  <c r="K3317" i="6" s="1"/>
  <c r="H3317" i="6"/>
  <c r="I3316" i="6"/>
  <c r="K3316" i="6" s="1"/>
  <c r="H3316" i="6"/>
  <c r="I3315" i="6"/>
  <c r="K3315" i="6" s="1"/>
  <c r="H3315" i="6"/>
  <c r="I3314" i="6"/>
  <c r="K3314" i="6" s="1"/>
  <c r="H3314" i="6"/>
  <c r="I3313" i="6"/>
  <c r="K3313" i="6" s="1"/>
  <c r="H3313" i="6"/>
  <c r="I3312" i="6"/>
  <c r="K3312" i="6" s="1"/>
  <c r="H3312" i="6"/>
  <c r="I3311" i="6"/>
  <c r="K3311" i="6" s="1"/>
  <c r="H3311" i="6"/>
  <c r="I3310" i="6"/>
  <c r="K3310" i="6" s="1"/>
  <c r="H3310" i="6"/>
  <c r="I3309" i="6"/>
  <c r="K3309" i="6" s="1"/>
  <c r="H3309" i="6"/>
  <c r="I3308" i="6"/>
  <c r="K3308" i="6" s="1"/>
  <c r="H3308" i="6"/>
  <c r="I3307" i="6"/>
  <c r="K3307" i="6" s="1"/>
  <c r="H3307" i="6"/>
  <c r="I3306" i="6"/>
  <c r="K3306" i="6" s="1"/>
  <c r="H3306" i="6"/>
  <c r="I3305" i="6"/>
  <c r="K3305" i="6" s="1"/>
  <c r="H3305" i="6"/>
  <c r="I3304" i="6"/>
  <c r="K3304" i="6" s="1"/>
  <c r="H3304" i="6"/>
  <c r="I3303" i="6"/>
  <c r="K3303" i="6" s="1"/>
  <c r="H3303" i="6"/>
  <c r="I3302" i="6"/>
  <c r="K3302" i="6" s="1"/>
  <c r="H3302" i="6"/>
  <c r="I3301" i="6"/>
  <c r="K3301" i="6" s="1"/>
  <c r="H3301" i="6"/>
  <c r="I3300" i="6"/>
  <c r="K3300" i="6" s="1"/>
  <c r="H3300" i="6"/>
  <c r="I3299" i="6"/>
  <c r="K3299" i="6" s="1"/>
  <c r="H3299" i="6"/>
  <c r="I3298" i="6"/>
  <c r="K3298" i="6" s="1"/>
  <c r="H3298" i="6"/>
  <c r="I3297" i="6"/>
  <c r="K3297" i="6" s="1"/>
  <c r="H3297" i="6"/>
  <c r="I3296" i="6"/>
  <c r="K3296" i="6" s="1"/>
  <c r="H3296" i="6"/>
  <c r="I3295" i="6"/>
  <c r="K3295" i="6" s="1"/>
  <c r="H3295" i="6"/>
  <c r="I3294" i="6"/>
  <c r="K3294" i="6" s="1"/>
  <c r="H3294" i="6"/>
  <c r="I3293" i="6"/>
  <c r="K3293" i="6" s="1"/>
  <c r="H3293" i="6"/>
  <c r="I3292" i="6"/>
  <c r="K3292" i="6" s="1"/>
  <c r="H3292" i="6"/>
  <c r="I3291" i="6"/>
  <c r="K3291" i="6" s="1"/>
  <c r="H3291" i="6"/>
  <c r="I3290" i="6"/>
  <c r="K3290" i="6" s="1"/>
  <c r="H3290" i="6"/>
  <c r="I3289" i="6"/>
  <c r="K3289" i="6" s="1"/>
  <c r="H3289" i="6"/>
  <c r="I3288" i="6"/>
  <c r="K3288" i="6" s="1"/>
  <c r="H3288" i="6"/>
  <c r="I3287" i="6"/>
  <c r="K3287" i="6" s="1"/>
  <c r="H3287" i="6"/>
  <c r="I3286" i="6"/>
  <c r="K3286" i="6" s="1"/>
  <c r="H3286" i="6"/>
  <c r="I3285" i="6"/>
  <c r="K3285" i="6" s="1"/>
  <c r="H3285" i="6"/>
  <c r="I3284" i="6"/>
  <c r="K3284" i="6" s="1"/>
  <c r="H3284" i="6"/>
  <c r="I3283" i="6"/>
  <c r="K3283" i="6" s="1"/>
  <c r="H3283" i="6"/>
  <c r="I3282" i="6"/>
  <c r="K3282" i="6" s="1"/>
  <c r="H3282" i="6"/>
  <c r="I3281" i="6"/>
  <c r="K3281" i="6" s="1"/>
  <c r="H3281" i="6"/>
  <c r="I3280" i="6"/>
  <c r="K3280" i="6" s="1"/>
  <c r="H3280" i="6"/>
  <c r="I3279" i="6"/>
  <c r="K3279" i="6" s="1"/>
  <c r="H3279" i="6"/>
  <c r="I3278" i="6"/>
  <c r="K3278" i="6" s="1"/>
  <c r="H3278" i="6"/>
  <c r="I3277" i="6"/>
  <c r="K3277" i="6" s="1"/>
  <c r="H3277" i="6"/>
  <c r="I3276" i="6"/>
  <c r="K3276" i="6" s="1"/>
  <c r="H3276" i="6"/>
  <c r="I3275" i="6"/>
  <c r="K3275" i="6" s="1"/>
  <c r="H3275" i="6"/>
  <c r="I3274" i="6"/>
  <c r="K3274" i="6" s="1"/>
  <c r="H3274" i="6"/>
  <c r="I3273" i="6"/>
  <c r="K3273" i="6" s="1"/>
  <c r="H3273" i="6"/>
  <c r="I3272" i="6"/>
  <c r="K3272" i="6" s="1"/>
  <c r="H3272" i="6"/>
  <c r="I3271" i="6"/>
  <c r="K3271" i="6" s="1"/>
  <c r="H3271" i="6"/>
  <c r="I3270" i="6"/>
  <c r="K3270" i="6" s="1"/>
  <c r="H3270" i="6"/>
  <c r="I3269" i="6"/>
  <c r="K3269" i="6" s="1"/>
  <c r="H3269" i="6"/>
  <c r="I3268" i="6"/>
  <c r="K3268" i="6" s="1"/>
  <c r="H3268" i="6"/>
  <c r="I3267" i="6"/>
  <c r="K3267" i="6" s="1"/>
  <c r="H3267" i="6"/>
  <c r="I3266" i="6"/>
  <c r="K3266" i="6" s="1"/>
  <c r="H3266" i="6"/>
  <c r="I3265" i="6"/>
  <c r="K3265" i="6" s="1"/>
  <c r="H3265" i="6"/>
  <c r="I3264" i="6"/>
  <c r="K3264" i="6" s="1"/>
  <c r="H3264" i="6"/>
  <c r="I3263" i="6"/>
  <c r="K3263" i="6" s="1"/>
  <c r="H3263" i="6"/>
  <c r="I3262" i="6"/>
  <c r="K3262" i="6" s="1"/>
  <c r="H3262" i="6"/>
  <c r="I3261" i="6"/>
  <c r="K3261" i="6" s="1"/>
  <c r="H3261" i="6"/>
  <c r="I3260" i="6"/>
  <c r="K3260" i="6" s="1"/>
  <c r="H3260" i="6"/>
  <c r="I3259" i="6"/>
  <c r="K3259" i="6" s="1"/>
  <c r="H3259" i="6"/>
  <c r="I3258" i="6"/>
  <c r="K3258" i="6" s="1"/>
  <c r="H3258" i="6"/>
  <c r="I3257" i="6"/>
  <c r="K3257" i="6" s="1"/>
  <c r="H3257" i="6"/>
  <c r="I3256" i="6"/>
  <c r="K3256" i="6" s="1"/>
  <c r="H3256" i="6"/>
  <c r="I3255" i="6"/>
  <c r="K3255" i="6" s="1"/>
  <c r="H3255" i="6"/>
  <c r="I3254" i="6"/>
  <c r="K3254" i="6" s="1"/>
  <c r="H3254" i="6"/>
  <c r="I3253" i="6"/>
  <c r="K3253" i="6" s="1"/>
  <c r="H3253" i="6"/>
  <c r="I3252" i="6"/>
  <c r="K3252" i="6" s="1"/>
  <c r="H3252" i="6"/>
  <c r="I3251" i="6"/>
  <c r="K3251" i="6" s="1"/>
  <c r="H3251" i="6"/>
  <c r="I3250" i="6"/>
  <c r="K3250" i="6" s="1"/>
  <c r="H3250" i="6"/>
  <c r="I3249" i="6"/>
  <c r="K3249" i="6" s="1"/>
  <c r="H3249" i="6"/>
  <c r="I3248" i="6"/>
  <c r="K3248" i="6" s="1"/>
  <c r="H3248" i="6"/>
  <c r="I3247" i="6"/>
  <c r="K3247" i="6" s="1"/>
  <c r="H3247" i="6"/>
  <c r="I3246" i="6"/>
  <c r="K3246" i="6" s="1"/>
  <c r="H3246" i="6"/>
  <c r="I3245" i="6"/>
  <c r="K3245" i="6" s="1"/>
  <c r="H3245" i="6"/>
  <c r="I3244" i="6"/>
  <c r="K3244" i="6" s="1"/>
  <c r="H3244" i="6"/>
  <c r="I3243" i="6"/>
  <c r="K3243" i="6" s="1"/>
  <c r="H3243" i="6"/>
  <c r="I3242" i="6"/>
  <c r="K3242" i="6" s="1"/>
  <c r="H3242" i="6"/>
  <c r="I3241" i="6"/>
  <c r="K3241" i="6" s="1"/>
  <c r="H3241" i="6"/>
  <c r="I3240" i="6"/>
  <c r="K3240" i="6" s="1"/>
  <c r="H3240" i="6"/>
  <c r="I3239" i="6"/>
  <c r="K3239" i="6" s="1"/>
  <c r="H3239" i="6"/>
  <c r="I3238" i="6"/>
  <c r="K3238" i="6" s="1"/>
  <c r="H3238" i="6"/>
  <c r="I3237" i="6"/>
  <c r="K3237" i="6" s="1"/>
  <c r="H3237" i="6"/>
  <c r="I3236" i="6"/>
  <c r="K3236" i="6" s="1"/>
  <c r="H3236" i="6"/>
  <c r="I3235" i="6"/>
  <c r="K3235" i="6" s="1"/>
  <c r="H3235" i="6"/>
  <c r="I3234" i="6"/>
  <c r="K3234" i="6" s="1"/>
  <c r="H3234" i="6"/>
  <c r="I3233" i="6"/>
  <c r="K3233" i="6" s="1"/>
  <c r="H3233" i="6"/>
  <c r="I3232" i="6"/>
  <c r="K3232" i="6" s="1"/>
  <c r="H3232" i="6"/>
  <c r="I3231" i="6"/>
  <c r="K3231" i="6" s="1"/>
  <c r="H3231" i="6"/>
  <c r="I3230" i="6"/>
  <c r="K3230" i="6" s="1"/>
  <c r="H3230" i="6"/>
  <c r="I3229" i="6"/>
  <c r="K3229" i="6" s="1"/>
  <c r="H3229" i="6"/>
  <c r="I3228" i="6"/>
  <c r="K3228" i="6" s="1"/>
  <c r="H3228" i="6"/>
  <c r="I3227" i="6"/>
  <c r="K3227" i="6" s="1"/>
  <c r="H3227" i="6"/>
  <c r="I3226" i="6"/>
  <c r="K3226" i="6" s="1"/>
  <c r="H3226" i="6"/>
  <c r="I3225" i="6"/>
  <c r="K3225" i="6" s="1"/>
  <c r="H3225" i="6"/>
  <c r="I3224" i="6"/>
  <c r="K3224" i="6" s="1"/>
  <c r="H3224" i="6"/>
  <c r="I3223" i="6"/>
  <c r="K3223" i="6" s="1"/>
  <c r="H3223" i="6"/>
  <c r="I3222" i="6"/>
  <c r="K3222" i="6" s="1"/>
  <c r="H3222" i="6"/>
  <c r="I3221" i="6"/>
  <c r="K3221" i="6" s="1"/>
  <c r="H3221" i="6"/>
  <c r="I3220" i="6"/>
  <c r="K3220" i="6" s="1"/>
  <c r="H3220" i="6"/>
  <c r="I3219" i="6"/>
  <c r="K3219" i="6" s="1"/>
  <c r="H3219" i="6"/>
  <c r="I3218" i="6"/>
  <c r="K3218" i="6" s="1"/>
  <c r="H3218" i="6"/>
  <c r="I3217" i="6"/>
  <c r="K3217" i="6" s="1"/>
  <c r="H3217" i="6"/>
  <c r="I3216" i="6"/>
  <c r="K3216" i="6" s="1"/>
  <c r="H3216" i="6"/>
  <c r="I3215" i="6"/>
  <c r="K3215" i="6" s="1"/>
  <c r="H3215" i="6"/>
  <c r="I3214" i="6"/>
  <c r="K3214" i="6" s="1"/>
  <c r="H3214" i="6"/>
  <c r="I3213" i="6"/>
  <c r="K3213" i="6" s="1"/>
  <c r="H3213" i="6"/>
  <c r="I3212" i="6"/>
  <c r="K3212" i="6" s="1"/>
  <c r="H3212" i="6"/>
  <c r="I3211" i="6"/>
  <c r="K3211" i="6" s="1"/>
  <c r="H3211" i="6"/>
  <c r="I3210" i="6"/>
  <c r="K3210" i="6" s="1"/>
  <c r="H3210" i="6"/>
  <c r="I3209" i="6"/>
  <c r="K3209" i="6" s="1"/>
  <c r="H3209" i="6"/>
  <c r="I3208" i="6"/>
  <c r="K3208" i="6" s="1"/>
  <c r="H3208" i="6"/>
  <c r="I3207" i="6"/>
  <c r="K3207" i="6" s="1"/>
  <c r="H3207" i="6"/>
  <c r="I3206" i="6"/>
  <c r="K3206" i="6" s="1"/>
  <c r="H3206" i="6"/>
  <c r="I3205" i="6"/>
  <c r="K3205" i="6" s="1"/>
  <c r="H3205" i="6"/>
  <c r="I3204" i="6"/>
  <c r="K3204" i="6" s="1"/>
  <c r="H3204" i="6"/>
  <c r="I3203" i="6"/>
  <c r="K3203" i="6" s="1"/>
  <c r="H3203" i="6"/>
  <c r="I3202" i="6"/>
  <c r="K3202" i="6" s="1"/>
  <c r="H3202" i="6"/>
  <c r="I3201" i="6"/>
  <c r="K3201" i="6" s="1"/>
  <c r="H3201" i="6"/>
  <c r="I3200" i="6"/>
  <c r="K3200" i="6" s="1"/>
  <c r="H3200" i="6"/>
  <c r="I3199" i="6"/>
  <c r="K3199" i="6" s="1"/>
  <c r="H3199" i="6"/>
  <c r="I3198" i="6"/>
  <c r="K3198" i="6" s="1"/>
  <c r="H3198" i="6"/>
  <c r="I3197" i="6"/>
  <c r="K3197" i="6" s="1"/>
  <c r="H3197" i="6"/>
  <c r="I3196" i="6"/>
  <c r="K3196" i="6" s="1"/>
  <c r="H3196" i="6"/>
  <c r="I3195" i="6"/>
  <c r="K3195" i="6" s="1"/>
  <c r="H3195" i="6"/>
  <c r="I3194" i="6"/>
  <c r="K3194" i="6" s="1"/>
  <c r="H3194" i="6"/>
  <c r="I3193" i="6"/>
  <c r="K3193" i="6" s="1"/>
  <c r="H3193" i="6"/>
  <c r="I3192" i="6"/>
  <c r="K3192" i="6" s="1"/>
  <c r="H3192" i="6"/>
  <c r="I3191" i="6"/>
  <c r="K3191" i="6" s="1"/>
  <c r="H3191" i="6"/>
  <c r="I3190" i="6"/>
  <c r="K3190" i="6" s="1"/>
  <c r="H3190" i="6"/>
  <c r="I3189" i="6"/>
  <c r="K3189" i="6" s="1"/>
  <c r="H3189" i="6"/>
  <c r="I3188" i="6"/>
  <c r="K3188" i="6" s="1"/>
  <c r="H3188" i="6"/>
  <c r="I3187" i="6"/>
  <c r="K3187" i="6" s="1"/>
  <c r="H3187" i="6"/>
  <c r="I3186" i="6"/>
  <c r="K3186" i="6" s="1"/>
  <c r="H3186" i="6"/>
  <c r="I3185" i="6"/>
  <c r="K3185" i="6" s="1"/>
  <c r="H3185" i="6"/>
  <c r="I3184" i="6"/>
  <c r="K3184" i="6" s="1"/>
  <c r="H3184" i="6"/>
  <c r="I3183" i="6"/>
  <c r="K3183" i="6" s="1"/>
  <c r="H3183" i="6"/>
  <c r="I3182" i="6"/>
  <c r="K3182" i="6" s="1"/>
  <c r="H3182" i="6"/>
  <c r="I3181" i="6"/>
  <c r="K3181" i="6" s="1"/>
  <c r="H3181" i="6"/>
  <c r="I3180" i="6"/>
  <c r="K3180" i="6" s="1"/>
  <c r="H3180" i="6"/>
  <c r="I3179" i="6"/>
  <c r="K3179" i="6" s="1"/>
  <c r="H3179" i="6"/>
  <c r="I3178" i="6"/>
  <c r="K3178" i="6" s="1"/>
  <c r="H3178" i="6"/>
  <c r="I3177" i="6"/>
  <c r="K3177" i="6" s="1"/>
  <c r="H3177" i="6"/>
  <c r="I3176" i="6"/>
  <c r="K3176" i="6" s="1"/>
  <c r="H3176" i="6"/>
  <c r="I3175" i="6"/>
  <c r="K3175" i="6" s="1"/>
  <c r="H3175" i="6"/>
  <c r="I3174" i="6"/>
  <c r="K3174" i="6" s="1"/>
  <c r="H3174" i="6"/>
  <c r="I3173" i="6"/>
  <c r="K3173" i="6" s="1"/>
  <c r="H3173" i="6"/>
  <c r="I3172" i="6"/>
  <c r="K3172" i="6" s="1"/>
  <c r="H3172" i="6"/>
  <c r="I3171" i="6"/>
  <c r="K3171" i="6" s="1"/>
  <c r="H3171" i="6"/>
  <c r="I3170" i="6"/>
  <c r="K3170" i="6" s="1"/>
  <c r="H3170" i="6"/>
  <c r="I3169" i="6"/>
  <c r="K3169" i="6" s="1"/>
  <c r="H3169" i="6"/>
  <c r="I3168" i="6"/>
  <c r="K3168" i="6" s="1"/>
  <c r="H3168" i="6"/>
  <c r="I3167" i="6"/>
  <c r="K3167" i="6" s="1"/>
  <c r="H3167" i="6"/>
  <c r="I3166" i="6"/>
  <c r="K3166" i="6" s="1"/>
  <c r="H3166" i="6"/>
  <c r="I3165" i="6"/>
  <c r="K3165" i="6" s="1"/>
  <c r="H3165" i="6"/>
  <c r="I3164" i="6"/>
  <c r="K3164" i="6" s="1"/>
  <c r="H3164" i="6"/>
  <c r="I3163" i="6"/>
  <c r="K3163" i="6" s="1"/>
  <c r="H3163" i="6"/>
  <c r="I3162" i="6"/>
  <c r="K3162" i="6" s="1"/>
  <c r="H3162" i="6"/>
  <c r="I3161" i="6"/>
  <c r="K3161" i="6" s="1"/>
  <c r="H3161" i="6"/>
  <c r="I3160" i="6"/>
  <c r="K3160" i="6" s="1"/>
  <c r="H3160" i="6"/>
  <c r="I3159" i="6"/>
  <c r="K3159" i="6" s="1"/>
  <c r="H3159" i="6"/>
  <c r="I3158" i="6"/>
  <c r="K3158" i="6" s="1"/>
  <c r="H3158" i="6"/>
  <c r="I3157" i="6"/>
  <c r="K3157" i="6" s="1"/>
  <c r="H3157" i="6"/>
  <c r="I3156" i="6"/>
  <c r="K3156" i="6" s="1"/>
  <c r="H3156" i="6"/>
  <c r="I3155" i="6"/>
  <c r="K3155" i="6" s="1"/>
  <c r="H3155" i="6"/>
  <c r="I3154" i="6"/>
  <c r="K3154" i="6" s="1"/>
  <c r="H3154" i="6"/>
  <c r="I3153" i="6"/>
  <c r="K3153" i="6" s="1"/>
  <c r="H3153" i="6"/>
  <c r="I3152" i="6"/>
  <c r="K3152" i="6" s="1"/>
  <c r="H3152" i="6"/>
  <c r="I3151" i="6"/>
  <c r="K3151" i="6" s="1"/>
  <c r="H3151" i="6"/>
  <c r="I3150" i="6"/>
  <c r="K3150" i="6" s="1"/>
  <c r="H3150" i="6"/>
  <c r="I3149" i="6"/>
  <c r="K3149" i="6" s="1"/>
  <c r="H3149" i="6"/>
  <c r="I3148" i="6"/>
  <c r="K3148" i="6" s="1"/>
  <c r="H3148" i="6"/>
  <c r="I3147" i="6"/>
  <c r="K3147" i="6" s="1"/>
  <c r="H3147" i="6"/>
  <c r="I3146" i="6"/>
  <c r="K3146" i="6" s="1"/>
  <c r="H3146" i="6"/>
  <c r="I3145" i="6"/>
  <c r="K3145" i="6" s="1"/>
  <c r="H3145" i="6"/>
  <c r="I3144" i="6"/>
  <c r="K3144" i="6" s="1"/>
  <c r="H3144" i="6"/>
  <c r="I3143" i="6"/>
  <c r="K3143" i="6" s="1"/>
  <c r="H3143" i="6"/>
  <c r="I3142" i="6"/>
  <c r="K3142" i="6" s="1"/>
  <c r="H3142" i="6"/>
  <c r="I3141" i="6"/>
  <c r="K3141" i="6" s="1"/>
  <c r="H3141" i="6"/>
  <c r="I3140" i="6"/>
  <c r="K3140" i="6" s="1"/>
  <c r="H3140" i="6"/>
  <c r="I3139" i="6"/>
  <c r="K3139" i="6" s="1"/>
  <c r="H3139" i="6"/>
  <c r="I3138" i="6"/>
  <c r="K3138" i="6" s="1"/>
  <c r="H3138" i="6"/>
  <c r="I3137" i="6"/>
  <c r="K3137" i="6" s="1"/>
  <c r="H3137" i="6"/>
  <c r="I3136" i="6"/>
  <c r="K3136" i="6" s="1"/>
  <c r="H3136" i="6"/>
  <c r="I3135" i="6"/>
  <c r="K3135" i="6" s="1"/>
  <c r="H3135" i="6"/>
  <c r="I3134" i="6"/>
  <c r="K3134" i="6" s="1"/>
  <c r="H3134" i="6"/>
  <c r="I3133" i="6"/>
  <c r="K3133" i="6" s="1"/>
  <c r="H3133" i="6"/>
  <c r="I3132" i="6"/>
  <c r="K3132" i="6" s="1"/>
  <c r="H3132" i="6"/>
  <c r="I3131" i="6"/>
  <c r="K3131" i="6" s="1"/>
  <c r="H3131" i="6"/>
  <c r="I3130" i="6"/>
  <c r="K3130" i="6" s="1"/>
  <c r="H3130" i="6"/>
  <c r="I3129" i="6"/>
  <c r="K3129" i="6" s="1"/>
  <c r="H3129" i="6"/>
  <c r="I3128" i="6"/>
  <c r="K3128" i="6" s="1"/>
  <c r="H3128" i="6"/>
  <c r="I3127" i="6"/>
  <c r="K3127" i="6" s="1"/>
  <c r="H3127" i="6"/>
  <c r="I3126" i="6"/>
  <c r="K3126" i="6" s="1"/>
  <c r="H3126" i="6"/>
  <c r="I3125" i="6"/>
  <c r="K3125" i="6" s="1"/>
  <c r="H3125" i="6"/>
  <c r="I3124" i="6"/>
  <c r="K3124" i="6" s="1"/>
  <c r="H3124" i="6"/>
  <c r="I3123" i="6"/>
  <c r="K3123" i="6" s="1"/>
  <c r="H3123" i="6"/>
  <c r="I3122" i="6"/>
  <c r="K3122" i="6" s="1"/>
  <c r="H3122" i="6"/>
  <c r="I3121" i="6"/>
  <c r="K3121" i="6" s="1"/>
  <c r="H3121" i="6"/>
  <c r="I3120" i="6"/>
  <c r="K3120" i="6" s="1"/>
  <c r="H3120" i="6"/>
  <c r="I3119" i="6"/>
  <c r="K3119" i="6" s="1"/>
  <c r="H3119" i="6"/>
  <c r="I3118" i="6"/>
  <c r="K3118" i="6" s="1"/>
  <c r="H3118" i="6"/>
  <c r="I3117" i="6"/>
  <c r="K3117" i="6" s="1"/>
  <c r="H3117" i="6"/>
  <c r="I3116" i="6"/>
  <c r="K3116" i="6" s="1"/>
  <c r="H3116" i="6"/>
  <c r="I3115" i="6"/>
  <c r="K3115" i="6" s="1"/>
  <c r="H3115" i="6"/>
  <c r="I3114" i="6"/>
  <c r="K3114" i="6" s="1"/>
  <c r="H3114" i="6"/>
  <c r="I3113" i="6"/>
  <c r="K3113" i="6" s="1"/>
  <c r="H3113" i="6"/>
  <c r="I3112" i="6"/>
  <c r="K3112" i="6" s="1"/>
  <c r="H3112" i="6"/>
  <c r="I3111" i="6"/>
  <c r="K3111" i="6" s="1"/>
  <c r="H3111" i="6"/>
  <c r="I3110" i="6"/>
  <c r="K3110" i="6" s="1"/>
  <c r="H3110" i="6"/>
  <c r="I3109" i="6"/>
  <c r="K3109" i="6" s="1"/>
  <c r="H3109" i="6"/>
  <c r="I3108" i="6"/>
  <c r="K3108" i="6" s="1"/>
  <c r="H3108" i="6"/>
  <c r="I3107" i="6"/>
  <c r="K3107" i="6" s="1"/>
  <c r="H3107" i="6"/>
  <c r="I3106" i="6"/>
  <c r="K3106" i="6" s="1"/>
  <c r="H3106" i="6"/>
  <c r="I3105" i="6"/>
  <c r="K3105" i="6" s="1"/>
  <c r="H3105" i="6"/>
  <c r="I3104" i="6"/>
  <c r="K3104" i="6" s="1"/>
  <c r="H3104" i="6"/>
  <c r="I3103" i="6"/>
  <c r="K3103" i="6" s="1"/>
  <c r="H3103" i="6"/>
  <c r="I3102" i="6"/>
  <c r="K3102" i="6" s="1"/>
  <c r="H3102" i="6"/>
  <c r="I3101" i="6"/>
  <c r="K3101" i="6" s="1"/>
  <c r="H3101" i="6"/>
  <c r="I3100" i="6"/>
  <c r="K3100" i="6" s="1"/>
  <c r="H3100" i="6"/>
  <c r="I3099" i="6"/>
  <c r="K3099" i="6" s="1"/>
  <c r="H3099" i="6"/>
  <c r="I3098" i="6"/>
  <c r="K3098" i="6" s="1"/>
  <c r="H3098" i="6"/>
  <c r="I3097" i="6"/>
  <c r="K3097" i="6" s="1"/>
  <c r="H3097" i="6"/>
  <c r="I3096" i="6"/>
  <c r="K3096" i="6" s="1"/>
  <c r="H3096" i="6"/>
  <c r="I3095" i="6"/>
  <c r="K3095" i="6" s="1"/>
  <c r="H3095" i="6"/>
  <c r="I3094" i="6"/>
  <c r="K3094" i="6" s="1"/>
  <c r="H3094" i="6"/>
  <c r="I3093" i="6"/>
  <c r="K3093" i="6" s="1"/>
  <c r="H3093" i="6"/>
  <c r="I3092" i="6"/>
  <c r="K3092" i="6" s="1"/>
  <c r="H3092" i="6"/>
  <c r="I3091" i="6"/>
  <c r="K3091" i="6" s="1"/>
  <c r="H3091" i="6"/>
  <c r="I3090" i="6"/>
  <c r="K3090" i="6" s="1"/>
  <c r="H3090" i="6"/>
  <c r="I3089" i="6"/>
  <c r="K3089" i="6" s="1"/>
  <c r="H3089" i="6"/>
  <c r="I3088" i="6"/>
  <c r="K3088" i="6" s="1"/>
  <c r="H3088" i="6"/>
  <c r="I3087" i="6"/>
  <c r="K3087" i="6" s="1"/>
  <c r="H3087" i="6"/>
  <c r="I3086" i="6"/>
  <c r="K3086" i="6" s="1"/>
  <c r="H3086" i="6"/>
  <c r="I3085" i="6"/>
  <c r="K3085" i="6" s="1"/>
  <c r="H3085" i="6"/>
  <c r="I3084" i="6"/>
  <c r="K3084" i="6" s="1"/>
  <c r="H3084" i="6"/>
  <c r="I3083" i="6"/>
  <c r="K3083" i="6" s="1"/>
  <c r="H3083" i="6"/>
  <c r="I3082" i="6"/>
  <c r="K3082" i="6" s="1"/>
  <c r="H3082" i="6"/>
  <c r="I3081" i="6"/>
  <c r="K3081" i="6" s="1"/>
  <c r="H3081" i="6"/>
  <c r="I3080" i="6"/>
  <c r="K3080" i="6" s="1"/>
  <c r="H3080" i="6"/>
  <c r="I3079" i="6"/>
  <c r="K3079" i="6" s="1"/>
  <c r="H3079" i="6"/>
  <c r="I3078" i="6"/>
  <c r="K3078" i="6" s="1"/>
  <c r="H3078" i="6"/>
  <c r="I3077" i="6"/>
  <c r="K3077" i="6" s="1"/>
  <c r="H3077" i="6"/>
  <c r="I3076" i="6"/>
  <c r="K3076" i="6" s="1"/>
  <c r="H3076" i="6"/>
  <c r="I3075" i="6"/>
  <c r="K3075" i="6" s="1"/>
  <c r="H3075" i="6"/>
  <c r="I3074" i="6"/>
  <c r="K3074" i="6" s="1"/>
  <c r="H3074" i="6"/>
  <c r="I3073" i="6"/>
  <c r="K3073" i="6" s="1"/>
  <c r="H3073" i="6"/>
  <c r="I3072" i="6"/>
  <c r="K3072" i="6" s="1"/>
  <c r="H3072" i="6"/>
  <c r="I3071" i="6"/>
  <c r="K3071" i="6" s="1"/>
  <c r="H3071" i="6"/>
  <c r="I3070" i="6"/>
  <c r="K3070" i="6" s="1"/>
  <c r="H3070" i="6"/>
  <c r="I3069" i="6"/>
  <c r="K3069" i="6" s="1"/>
  <c r="H3069" i="6"/>
  <c r="I3068" i="6"/>
  <c r="K3068" i="6" s="1"/>
  <c r="H3068" i="6"/>
  <c r="I3067" i="6"/>
  <c r="K3067" i="6" s="1"/>
  <c r="H3067" i="6"/>
  <c r="I3066" i="6"/>
  <c r="K3066" i="6" s="1"/>
  <c r="H3066" i="6"/>
  <c r="I3065" i="6"/>
  <c r="K3065" i="6" s="1"/>
  <c r="H3065" i="6"/>
  <c r="I3064" i="6"/>
  <c r="K3064" i="6" s="1"/>
  <c r="H3064" i="6"/>
  <c r="I3063" i="6"/>
  <c r="K3063" i="6" s="1"/>
  <c r="H3063" i="6"/>
  <c r="I3062" i="6"/>
  <c r="K3062" i="6" s="1"/>
  <c r="H3062" i="6"/>
  <c r="I3061" i="6"/>
  <c r="K3061" i="6" s="1"/>
  <c r="H3061" i="6"/>
  <c r="I3060" i="6"/>
  <c r="K3060" i="6" s="1"/>
  <c r="H3060" i="6"/>
  <c r="I3059" i="6"/>
  <c r="K3059" i="6" s="1"/>
  <c r="H3059" i="6"/>
  <c r="I3058" i="6"/>
  <c r="K3058" i="6" s="1"/>
  <c r="H3058" i="6"/>
  <c r="I3057" i="6"/>
  <c r="K3057" i="6" s="1"/>
  <c r="H3057" i="6"/>
  <c r="I3056" i="6"/>
  <c r="K3056" i="6" s="1"/>
  <c r="H3056" i="6"/>
  <c r="I3055" i="6"/>
  <c r="K3055" i="6" s="1"/>
  <c r="H3055" i="6"/>
  <c r="I3054" i="6"/>
  <c r="K3054" i="6" s="1"/>
  <c r="H3054" i="6"/>
  <c r="I3053" i="6"/>
  <c r="K3053" i="6" s="1"/>
  <c r="H3053" i="6"/>
  <c r="I3052" i="6"/>
  <c r="K3052" i="6" s="1"/>
  <c r="H3052" i="6"/>
  <c r="I3051" i="6"/>
  <c r="K3051" i="6" s="1"/>
  <c r="H3051" i="6"/>
  <c r="I3050" i="6"/>
  <c r="K3050" i="6" s="1"/>
  <c r="H3050" i="6"/>
  <c r="I3049" i="6"/>
  <c r="K3049" i="6" s="1"/>
  <c r="H3049" i="6"/>
  <c r="I3048" i="6"/>
  <c r="K3048" i="6" s="1"/>
  <c r="H3048" i="6"/>
  <c r="I3047" i="6"/>
  <c r="K3047" i="6" s="1"/>
  <c r="H3047" i="6"/>
  <c r="I3046" i="6"/>
  <c r="K3046" i="6" s="1"/>
  <c r="H3046" i="6"/>
  <c r="I3045" i="6"/>
  <c r="K3045" i="6" s="1"/>
  <c r="H3045" i="6"/>
  <c r="I3044" i="6"/>
  <c r="K3044" i="6" s="1"/>
  <c r="H3044" i="6"/>
  <c r="I3043" i="6"/>
  <c r="K3043" i="6" s="1"/>
  <c r="H3043" i="6"/>
  <c r="I3042" i="6"/>
  <c r="K3042" i="6" s="1"/>
  <c r="H3042" i="6"/>
  <c r="I3041" i="6"/>
  <c r="K3041" i="6" s="1"/>
  <c r="H3041" i="6"/>
  <c r="I3040" i="6"/>
  <c r="K3040" i="6" s="1"/>
  <c r="H3040" i="6"/>
  <c r="I3039" i="6"/>
  <c r="K3039" i="6" s="1"/>
  <c r="H3039" i="6"/>
  <c r="I3038" i="6"/>
  <c r="K3038" i="6" s="1"/>
  <c r="H3038" i="6"/>
  <c r="I3037" i="6"/>
  <c r="K3037" i="6" s="1"/>
  <c r="H3037" i="6"/>
  <c r="I3036" i="6"/>
  <c r="K3036" i="6" s="1"/>
  <c r="H3036" i="6"/>
  <c r="I3035" i="6"/>
  <c r="K3035" i="6" s="1"/>
  <c r="H3035" i="6"/>
  <c r="I3034" i="6"/>
  <c r="K3034" i="6" s="1"/>
  <c r="H3034" i="6"/>
  <c r="I3033" i="6"/>
  <c r="K3033" i="6" s="1"/>
  <c r="H3033" i="6"/>
  <c r="I3032" i="6"/>
  <c r="K3032" i="6" s="1"/>
  <c r="H3032" i="6"/>
  <c r="I3031" i="6"/>
  <c r="K3031" i="6" s="1"/>
  <c r="H3031" i="6"/>
  <c r="I3030" i="6"/>
  <c r="K3030" i="6" s="1"/>
  <c r="H3030" i="6"/>
  <c r="I3029" i="6"/>
  <c r="K3029" i="6" s="1"/>
  <c r="H3029" i="6"/>
  <c r="I3028" i="6"/>
  <c r="K3028" i="6" s="1"/>
  <c r="H3028" i="6"/>
  <c r="I3027" i="6"/>
  <c r="K3027" i="6" s="1"/>
  <c r="H3027" i="6"/>
  <c r="I3026" i="6"/>
  <c r="K3026" i="6" s="1"/>
  <c r="H3026" i="6"/>
  <c r="I3025" i="6"/>
  <c r="K3025" i="6" s="1"/>
  <c r="H3025" i="6"/>
  <c r="I3024" i="6"/>
  <c r="K3024" i="6" s="1"/>
  <c r="H3024" i="6"/>
  <c r="I3023" i="6"/>
  <c r="K3023" i="6" s="1"/>
  <c r="H3023" i="6"/>
  <c r="I3022" i="6"/>
  <c r="K3022" i="6" s="1"/>
  <c r="H3022" i="6"/>
  <c r="I3021" i="6"/>
  <c r="K3021" i="6" s="1"/>
  <c r="H3021" i="6"/>
  <c r="I3020" i="6"/>
  <c r="K3020" i="6" s="1"/>
  <c r="H3020" i="6"/>
  <c r="I3019" i="6"/>
  <c r="K3019" i="6" s="1"/>
  <c r="H3019" i="6"/>
  <c r="I3018" i="6"/>
  <c r="K3018" i="6" s="1"/>
  <c r="H3018" i="6"/>
  <c r="I3017" i="6"/>
  <c r="K3017" i="6" s="1"/>
  <c r="H3017" i="6"/>
  <c r="I3016" i="6"/>
  <c r="K3016" i="6" s="1"/>
  <c r="H3016" i="6"/>
  <c r="I3015" i="6"/>
  <c r="K3015" i="6" s="1"/>
  <c r="H3015" i="6"/>
  <c r="I3014" i="6"/>
  <c r="K3014" i="6" s="1"/>
  <c r="H3014" i="6"/>
  <c r="I3013" i="6"/>
  <c r="K3013" i="6" s="1"/>
  <c r="H3013" i="6"/>
  <c r="I3012" i="6"/>
  <c r="K3012" i="6" s="1"/>
  <c r="H3012" i="6"/>
  <c r="I3011" i="6"/>
  <c r="K3011" i="6" s="1"/>
  <c r="H3011" i="6"/>
  <c r="I3010" i="6"/>
  <c r="K3010" i="6" s="1"/>
  <c r="H3010" i="6"/>
  <c r="I3009" i="6"/>
  <c r="K3009" i="6" s="1"/>
  <c r="H3009" i="6"/>
  <c r="I3008" i="6"/>
  <c r="K3008" i="6" s="1"/>
  <c r="H3008" i="6"/>
  <c r="I3007" i="6"/>
  <c r="K3007" i="6" s="1"/>
  <c r="H3007" i="6"/>
  <c r="I3006" i="6"/>
  <c r="K3006" i="6" s="1"/>
  <c r="H3006" i="6"/>
  <c r="I3005" i="6"/>
  <c r="K3005" i="6" s="1"/>
  <c r="H3005" i="6"/>
  <c r="I3004" i="6"/>
  <c r="K3004" i="6" s="1"/>
  <c r="H3004" i="6"/>
  <c r="I3003" i="6"/>
  <c r="K3003" i="6" s="1"/>
  <c r="H3003" i="6"/>
  <c r="I3002" i="6"/>
  <c r="K3002" i="6" s="1"/>
  <c r="H3002" i="6"/>
  <c r="I3001" i="6"/>
  <c r="K3001" i="6" s="1"/>
  <c r="H3001" i="6"/>
  <c r="I3000" i="6"/>
  <c r="K3000" i="6" s="1"/>
  <c r="H3000" i="6"/>
  <c r="I2999" i="6"/>
  <c r="K2999" i="6" s="1"/>
  <c r="H2999" i="6"/>
  <c r="I2998" i="6"/>
  <c r="K2998" i="6" s="1"/>
  <c r="H2998" i="6"/>
  <c r="I2997" i="6"/>
  <c r="K2997" i="6" s="1"/>
  <c r="H2997" i="6"/>
  <c r="I2996" i="6"/>
  <c r="K2996" i="6" s="1"/>
  <c r="H2996" i="6"/>
  <c r="I2995" i="6"/>
  <c r="K2995" i="6" s="1"/>
  <c r="H2995" i="6"/>
  <c r="I2994" i="6"/>
  <c r="K2994" i="6" s="1"/>
  <c r="H2994" i="6"/>
  <c r="I2993" i="6"/>
  <c r="K2993" i="6" s="1"/>
  <c r="H2993" i="6"/>
  <c r="I2992" i="6"/>
  <c r="K2992" i="6" s="1"/>
  <c r="H2992" i="6"/>
  <c r="I2991" i="6"/>
  <c r="K2991" i="6" s="1"/>
  <c r="H2991" i="6"/>
  <c r="I2990" i="6"/>
  <c r="K2990" i="6" s="1"/>
  <c r="H2990" i="6"/>
  <c r="I2989" i="6"/>
  <c r="K2989" i="6" s="1"/>
  <c r="H2989" i="6"/>
  <c r="I2988" i="6"/>
  <c r="K2988" i="6" s="1"/>
  <c r="H2988" i="6"/>
  <c r="I2987" i="6"/>
  <c r="K2987" i="6" s="1"/>
  <c r="H2987" i="6"/>
  <c r="I2986" i="6"/>
  <c r="K2986" i="6" s="1"/>
  <c r="H2986" i="6"/>
  <c r="I2985" i="6"/>
  <c r="K2985" i="6" s="1"/>
  <c r="H2985" i="6"/>
  <c r="I2984" i="6"/>
  <c r="K2984" i="6" s="1"/>
  <c r="H2984" i="6"/>
  <c r="I2983" i="6"/>
  <c r="K2983" i="6" s="1"/>
  <c r="H2983" i="6"/>
  <c r="I2982" i="6"/>
  <c r="K2982" i="6" s="1"/>
  <c r="H2982" i="6"/>
  <c r="I2981" i="6"/>
  <c r="K2981" i="6" s="1"/>
  <c r="H2981" i="6"/>
  <c r="I2980" i="6"/>
  <c r="K2980" i="6" s="1"/>
  <c r="H2980" i="6"/>
  <c r="I2979" i="6"/>
  <c r="K2979" i="6" s="1"/>
  <c r="H2979" i="6"/>
  <c r="I2978" i="6"/>
  <c r="K2978" i="6" s="1"/>
  <c r="H2978" i="6"/>
  <c r="I2977" i="6"/>
  <c r="K2977" i="6" s="1"/>
  <c r="H2977" i="6"/>
  <c r="I2976" i="6"/>
  <c r="K2976" i="6" s="1"/>
  <c r="H2976" i="6"/>
  <c r="I2975" i="6"/>
  <c r="K2975" i="6" s="1"/>
  <c r="H2975" i="6"/>
  <c r="I2974" i="6"/>
  <c r="K2974" i="6" s="1"/>
  <c r="H2974" i="6"/>
  <c r="I2973" i="6"/>
  <c r="K2973" i="6" s="1"/>
  <c r="H2973" i="6"/>
  <c r="I2972" i="6"/>
  <c r="K2972" i="6" s="1"/>
  <c r="H2972" i="6"/>
  <c r="I2971" i="6"/>
  <c r="K2971" i="6" s="1"/>
  <c r="H2971" i="6"/>
  <c r="I2970" i="6"/>
  <c r="K2970" i="6" s="1"/>
  <c r="H2970" i="6"/>
  <c r="I2969" i="6"/>
  <c r="K2969" i="6" s="1"/>
  <c r="H2969" i="6"/>
  <c r="I2968" i="6"/>
  <c r="K2968" i="6" s="1"/>
  <c r="H2968" i="6"/>
  <c r="I2967" i="6"/>
  <c r="K2967" i="6" s="1"/>
  <c r="H2967" i="6"/>
  <c r="I2966" i="6"/>
  <c r="K2966" i="6" s="1"/>
  <c r="H2966" i="6"/>
  <c r="I2965" i="6"/>
  <c r="K2965" i="6" s="1"/>
  <c r="H2965" i="6"/>
  <c r="I2964" i="6"/>
  <c r="K2964" i="6" s="1"/>
  <c r="H2964" i="6"/>
  <c r="I2963" i="6"/>
  <c r="K2963" i="6" s="1"/>
  <c r="H2963" i="6"/>
  <c r="I2962" i="6"/>
  <c r="K2962" i="6" s="1"/>
  <c r="H2962" i="6"/>
  <c r="I2961" i="6"/>
  <c r="K2961" i="6" s="1"/>
  <c r="H2961" i="6"/>
  <c r="I2960" i="6"/>
  <c r="K2960" i="6" s="1"/>
  <c r="H2960" i="6"/>
  <c r="I2959" i="6"/>
  <c r="K2959" i="6" s="1"/>
  <c r="H2959" i="6"/>
  <c r="I2958" i="6"/>
  <c r="K2958" i="6" s="1"/>
  <c r="H2958" i="6"/>
  <c r="I2957" i="6"/>
  <c r="K2957" i="6" s="1"/>
  <c r="H2957" i="6"/>
  <c r="I2956" i="6"/>
  <c r="K2956" i="6" s="1"/>
  <c r="H2956" i="6"/>
  <c r="I2955" i="6"/>
  <c r="K2955" i="6" s="1"/>
  <c r="H2955" i="6"/>
  <c r="I2954" i="6"/>
  <c r="K2954" i="6" s="1"/>
  <c r="H2954" i="6"/>
  <c r="I2953" i="6"/>
  <c r="K2953" i="6" s="1"/>
  <c r="H2953" i="6"/>
  <c r="I2952" i="6"/>
  <c r="K2952" i="6" s="1"/>
  <c r="H2952" i="6"/>
  <c r="I2951" i="6"/>
  <c r="K2951" i="6" s="1"/>
  <c r="H2951" i="6"/>
  <c r="I2950" i="6"/>
  <c r="K2950" i="6" s="1"/>
  <c r="H2950" i="6"/>
  <c r="I2949" i="6"/>
  <c r="K2949" i="6" s="1"/>
  <c r="H2949" i="6"/>
  <c r="I2948" i="6"/>
  <c r="K2948" i="6" s="1"/>
  <c r="H2948" i="6"/>
  <c r="I2947" i="6"/>
  <c r="K2947" i="6" s="1"/>
  <c r="H2947" i="6"/>
  <c r="I2946" i="6"/>
  <c r="K2946" i="6" s="1"/>
  <c r="H2946" i="6"/>
  <c r="I2945" i="6"/>
  <c r="K2945" i="6" s="1"/>
  <c r="H2945" i="6"/>
  <c r="I2944" i="6"/>
  <c r="K2944" i="6" s="1"/>
  <c r="H2944" i="6"/>
  <c r="I2943" i="6"/>
  <c r="K2943" i="6" s="1"/>
  <c r="H2943" i="6"/>
  <c r="I2942" i="6"/>
  <c r="K2942" i="6" s="1"/>
  <c r="H2942" i="6"/>
  <c r="I2941" i="6"/>
  <c r="K2941" i="6" s="1"/>
  <c r="H2941" i="6"/>
  <c r="I2940" i="6"/>
  <c r="K2940" i="6" s="1"/>
  <c r="H2940" i="6"/>
  <c r="I2939" i="6"/>
  <c r="K2939" i="6" s="1"/>
  <c r="H2939" i="6"/>
  <c r="I2938" i="6"/>
  <c r="K2938" i="6" s="1"/>
  <c r="H2938" i="6"/>
  <c r="I2937" i="6"/>
  <c r="K2937" i="6" s="1"/>
  <c r="H2937" i="6"/>
  <c r="I2936" i="6"/>
  <c r="K2936" i="6" s="1"/>
  <c r="H2936" i="6"/>
  <c r="I2935" i="6"/>
  <c r="K2935" i="6" s="1"/>
  <c r="H2935" i="6"/>
  <c r="I2934" i="6"/>
  <c r="K2934" i="6" s="1"/>
  <c r="H2934" i="6"/>
  <c r="I2933" i="6"/>
  <c r="K2933" i="6" s="1"/>
  <c r="H2933" i="6"/>
  <c r="I2932" i="6"/>
  <c r="K2932" i="6" s="1"/>
  <c r="H2932" i="6"/>
  <c r="I2931" i="6"/>
  <c r="K2931" i="6" s="1"/>
  <c r="H2931" i="6"/>
  <c r="I2930" i="6"/>
  <c r="K2930" i="6" s="1"/>
  <c r="H2930" i="6"/>
  <c r="I2929" i="6"/>
  <c r="K2929" i="6" s="1"/>
  <c r="H2929" i="6"/>
  <c r="I2928" i="6"/>
  <c r="K2928" i="6" s="1"/>
  <c r="H2928" i="6"/>
  <c r="I2927" i="6"/>
  <c r="K2927" i="6" s="1"/>
  <c r="H2927" i="6"/>
  <c r="I2926" i="6"/>
  <c r="K2926" i="6" s="1"/>
  <c r="H2926" i="6"/>
  <c r="I2925" i="6"/>
  <c r="K2925" i="6" s="1"/>
  <c r="H2925" i="6"/>
  <c r="I2924" i="6"/>
  <c r="K2924" i="6" s="1"/>
  <c r="H2924" i="6"/>
  <c r="I2923" i="6"/>
  <c r="K2923" i="6" s="1"/>
  <c r="H2923" i="6"/>
  <c r="I2922" i="6"/>
  <c r="K2922" i="6" s="1"/>
  <c r="H2922" i="6"/>
  <c r="I2921" i="6"/>
  <c r="K2921" i="6" s="1"/>
  <c r="H2921" i="6"/>
  <c r="I2920" i="6"/>
  <c r="K2920" i="6" s="1"/>
  <c r="H2920" i="6"/>
  <c r="I2919" i="6"/>
  <c r="K2919" i="6" s="1"/>
  <c r="H2919" i="6"/>
  <c r="I2918" i="6"/>
  <c r="K2918" i="6" s="1"/>
  <c r="H2918" i="6"/>
  <c r="I2917" i="6"/>
  <c r="K2917" i="6" s="1"/>
  <c r="H2917" i="6"/>
  <c r="I2916" i="6"/>
  <c r="K2916" i="6" s="1"/>
  <c r="H2916" i="6"/>
  <c r="I2915" i="6"/>
  <c r="K2915" i="6" s="1"/>
  <c r="H2915" i="6"/>
  <c r="I2914" i="6"/>
  <c r="K2914" i="6" s="1"/>
  <c r="H2914" i="6"/>
  <c r="I2913" i="6"/>
  <c r="K2913" i="6" s="1"/>
  <c r="H2913" i="6"/>
  <c r="I2912" i="6"/>
  <c r="K2912" i="6" s="1"/>
  <c r="H2912" i="6"/>
  <c r="I2911" i="6"/>
  <c r="K2911" i="6" s="1"/>
  <c r="H2911" i="6"/>
  <c r="I2910" i="6"/>
  <c r="K2910" i="6" s="1"/>
  <c r="H2910" i="6"/>
  <c r="I2909" i="6"/>
  <c r="K2909" i="6" s="1"/>
  <c r="H2909" i="6"/>
  <c r="I2908" i="6"/>
  <c r="K2908" i="6" s="1"/>
  <c r="H2908" i="6"/>
  <c r="I2907" i="6"/>
  <c r="K2907" i="6" s="1"/>
  <c r="H2907" i="6"/>
  <c r="I2906" i="6"/>
  <c r="K2906" i="6" s="1"/>
  <c r="H2906" i="6"/>
  <c r="I2905" i="6"/>
  <c r="K2905" i="6" s="1"/>
  <c r="H2905" i="6"/>
  <c r="I2904" i="6"/>
  <c r="K2904" i="6" s="1"/>
  <c r="H2904" i="6"/>
  <c r="I2903" i="6"/>
  <c r="K2903" i="6" s="1"/>
  <c r="H2903" i="6"/>
  <c r="I2902" i="6"/>
  <c r="K2902" i="6" s="1"/>
  <c r="H2902" i="6"/>
  <c r="I2901" i="6"/>
  <c r="K2901" i="6" s="1"/>
  <c r="H2901" i="6"/>
  <c r="I2900" i="6"/>
  <c r="K2900" i="6" s="1"/>
  <c r="H2900" i="6"/>
  <c r="I2899" i="6"/>
  <c r="K2899" i="6" s="1"/>
  <c r="H2899" i="6"/>
  <c r="I2898" i="6"/>
  <c r="K2898" i="6" s="1"/>
  <c r="H2898" i="6"/>
  <c r="I2897" i="6"/>
  <c r="K2897" i="6" s="1"/>
  <c r="H2897" i="6"/>
  <c r="I2896" i="6"/>
  <c r="K2896" i="6" s="1"/>
  <c r="H2896" i="6"/>
  <c r="I2895" i="6"/>
  <c r="K2895" i="6" s="1"/>
  <c r="H2895" i="6"/>
  <c r="I2894" i="6"/>
  <c r="K2894" i="6" s="1"/>
  <c r="H2894" i="6"/>
  <c r="I2893" i="6"/>
  <c r="K2893" i="6" s="1"/>
  <c r="H2893" i="6"/>
  <c r="I2892" i="6"/>
  <c r="K2892" i="6" s="1"/>
  <c r="H2892" i="6"/>
  <c r="I2891" i="6"/>
  <c r="K2891" i="6" s="1"/>
  <c r="H2891" i="6"/>
  <c r="I2890" i="6"/>
  <c r="K2890" i="6" s="1"/>
  <c r="H2890" i="6"/>
  <c r="I2889" i="6"/>
  <c r="K2889" i="6" s="1"/>
  <c r="H2889" i="6"/>
  <c r="I2888" i="6"/>
  <c r="K2888" i="6" s="1"/>
  <c r="H2888" i="6"/>
  <c r="I2887" i="6"/>
  <c r="K2887" i="6" s="1"/>
  <c r="H2887" i="6"/>
  <c r="I2886" i="6"/>
  <c r="K2886" i="6" s="1"/>
  <c r="H2886" i="6"/>
  <c r="I2885" i="6"/>
  <c r="K2885" i="6" s="1"/>
  <c r="H2885" i="6"/>
  <c r="I2884" i="6"/>
  <c r="K2884" i="6" s="1"/>
  <c r="H2884" i="6"/>
  <c r="I2883" i="6"/>
  <c r="K2883" i="6" s="1"/>
  <c r="H2883" i="6"/>
  <c r="I2882" i="6"/>
  <c r="K2882" i="6" s="1"/>
  <c r="H2882" i="6"/>
  <c r="I2881" i="6"/>
  <c r="K2881" i="6" s="1"/>
  <c r="H2881" i="6"/>
  <c r="I2880" i="6"/>
  <c r="K2880" i="6" s="1"/>
  <c r="H2880" i="6"/>
  <c r="I2879" i="6"/>
  <c r="K2879" i="6" s="1"/>
  <c r="H2879" i="6"/>
  <c r="I2878" i="6"/>
  <c r="K2878" i="6" s="1"/>
  <c r="H2878" i="6"/>
  <c r="I2877" i="6"/>
  <c r="K2877" i="6" s="1"/>
  <c r="H2877" i="6"/>
  <c r="I2876" i="6"/>
  <c r="K2876" i="6" s="1"/>
  <c r="H2876" i="6"/>
  <c r="I2875" i="6"/>
  <c r="K2875" i="6" s="1"/>
  <c r="H2875" i="6"/>
  <c r="I2874" i="6"/>
  <c r="K2874" i="6" s="1"/>
  <c r="H2874" i="6"/>
  <c r="I2873" i="6"/>
  <c r="K2873" i="6" s="1"/>
  <c r="H2873" i="6"/>
  <c r="I2872" i="6"/>
  <c r="K2872" i="6" s="1"/>
  <c r="H2872" i="6"/>
  <c r="I2871" i="6"/>
  <c r="K2871" i="6" s="1"/>
  <c r="H2871" i="6"/>
  <c r="I2870" i="6"/>
  <c r="K2870" i="6" s="1"/>
  <c r="H2870" i="6"/>
  <c r="I2869" i="6"/>
  <c r="K2869" i="6" s="1"/>
  <c r="H2869" i="6"/>
  <c r="I2868" i="6"/>
  <c r="K2868" i="6" s="1"/>
  <c r="H2868" i="6"/>
  <c r="I2867" i="6"/>
  <c r="K2867" i="6" s="1"/>
  <c r="H2867" i="6"/>
  <c r="I2866" i="6"/>
  <c r="K2866" i="6" s="1"/>
  <c r="H2866" i="6"/>
  <c r="I2865" i="6"/>
  <c r="K2865" i="6" s="1"/>
  <c r="H2865" i="6"/>
  <c r="I2864" i="6"/>
  <c r="K2864" i="6" s="1"/>
  <c r="H2864" i="6"/>
  <c r="I2863" i="6"/>
  <c r="K2863" i="6" s="1"/>
  <c r="H2863" i="6"/>
  <c r="I2862" i="6"/>
  <c r="K2862" i="6" s="1"/>
  <c r="H2862" i="6"/>
  <c r="I2861" i="6"/>
  <c r="K2861" i="6" s="1"/>
  <c r="H2861" i="6"/>
  <c r="I2860" i="6"/>
  <c r="K2860" i="6" s="1"/>
  <c r="H2860" i="6"/>
  <c r="I2859" i="6"/>
  <c r="K2859" i="6" s="1"/>
  <c r="H2859" i="6"/>
  <c r="I2858" i="6"/>
  <c r="K2858" i="6" s="1"/>
  <c r="H2858" i="6"/>
  <c r="I2857" i="6"/>
  <c r="K2857" i="6" s="1"/>
  <c r="H2857" i="6"/>
  <c r="I2856" i="6"/>
  <c r="K2856" i="6" s="1"/>
  <c r="H2856" i="6"/>
  <c r="I2855" i="6"/>
  <c r="K2855" i="6" s="1"/>
  <c r="H2855" i="6"/>
  <c r="I2854" i="6"/>
  <c r="K2854" i="6" s="1"/>
  <c r="H2854" i="6"/>
  <c r="I2853" i="6"/>
  <c r="K2853" i="6" s="1"/>
  <c r="H2853" i="6"/>
  <c r="I2852" i="6"/>
  <c r="K2852" i="6" s="1"/>
  <c r="H2852" i="6"/>
  <c r="I2851" i="6"/>
  <c r="K2851" i="6" s="1"/>
  <c r="H2851" i="6"/>
  <c r="I2850" i="6"/>
  <c r="K2850" i="6" s="1"/>
  <c r="H2850" i="6"/>
  <c r="I2849" i="6"/>
  <c r="K2849" i="6" s="1"/>
  <c r="H2849" i="6"/>
  <c r="I2848" i="6"/>
  <c r="K2848" i="6" s="1"/>
  <c r="H2848" i="6"/>
  <c r="I2847" i="6"/>
  <c r="K2847" i="6" s="1"/>
  <c r="H2847" i="6"/>
  <c r="I2846" i="6"/>
  <c r="K2846" i="6" s="1"/>
  <c r="H2846" i="6"/>
  <c r="I2845" i="6"/>
  <c r="K2845" i="6" s="1"/>
  <c r="H2845" i="6"/>
  <c r="I2844" i="6"/>
  <c r="K2844" i="6" s="1"/>
  <c r="H2844" i="6"/>
  <c r="I2843" i="6"/>
  <c r="K2843" i="6" s="1"/>
  <c r="H2843" i="6"/>
  <c r="I2842" i="6"/>
  <c r="K2842" i="6" s="1"/>
  <c r="H2842" i="6"/>
  <c r="I2841" i="6"/>
  <c r="K2841" i="6" s="1"/>
  <c r="H2841" i="6"/>
  <c r="I2840" i="6"/>
  <c r="K2840" i="6" s="1"/>
  <c r="H2840" i="6"/>
  <c r="I2839" i="6"/>
  <c r="K2839" i="6" s="1"/>
  <c r="H2839" i="6"/>
  <c r="I2838" i="6"/>
  <c r="K2838" i="6" s="1"/>
  <c r="H2838" i="6"/>
  <c r="I2837" i="6"/>
  <c r="K2837" i="6" s="1"/>
  <c r="H2837" i="6"/>
  <c r="I2836" i="6"/>
  <c r="K2836" i="6" s="1"/>
  <c r="H2836" i="6"/>
  <c r="I2835" i="6"/>
  <c r="K2835" i="6" s="1"/>
  <c r="H2835" i="6"/>
  <c r="I2834" i="6"/>
  <c r="K2834" i="6" s="1"/>
  <c r="H2834" i="6"/>
  <c r="I2833" i="6"/>
  <c r="K2833" i="6" s="1"/>
  <c r="H2833" i="6"/>
  <c r="I2832" i="6"/>
  <c r="K2832" i="6" s="1"/>
  <c r="H2832" i="6"/>
  <c r="I2831" i="6"/>
  <c r="K2831" i="6" s="1"/>
  <c r="H2831" i="6"/>
  <c r="I2830" i="6"/>
  <c r="K2830" i="6" s="1"/>
  <c r="H2830" i="6"/>
  <c r="I2829" i="6"/>
  <c r="K2829" i="6" s="1"/>
  <c r="H2829" i="6"/>
  <c r="I2828" i="6"/>
  <c r="K2828" i="6" s="1"/>
  <c r="H2828" i="6"/>
  <c r="I2827" i="6"/>
  <c r="K2827" i="6" s="1"/>
  <c r="H2827" i="6"/>
  <c r="I2826" i="6"/>
  <c r="K2826" i="6" s="1"/>
  <c r="H2826" i="6"/>
  <c r="I2825" i="6"/>
  <c r="K2825" i="6" s="1"/>
  <c r="H2825" i="6"/>
  <c r="I2824" i="6"/>
  <c r="K2824" i="6" s="1"/>
  <c r="H2824" i="6"/>
  <c r="I2823" i="6"/>
  <c r="K2823" i="6" s="1"/>
  <c r="H2823" i="6"/>
  <c r="I2822" i="6"/>
  <c r="K2822" i="6" s="1"/>
  <c r="H2822" i="6"/>
  <c r="I2821" i="6"/>
  <c r="K2821" i="6" s="1"/>
  <c r="H2821" i="6"/>
  <c r="I2820" i="6"/>
  <c r="K2820" i="6" s="1"/>
  <c r="H2820" i="6"/>
  <c r="I2819" i="6"/>
  <c r="K2819" i="6" s="1"/>
  <c r="H2819" i="6"/>
  <c r="I2818" i="6"/>
  <c r="K2818" i="6" s="1"/>
  <c r="H2818" i="6"/>
  <c r="I2817" i="6"/>
  <c r="K2817" i="6" s="1"/>
  <c r="H2817" i="6"/>
  <c r="I2816" i="6"/>
  <c r="K2816" i="6" s="1"/>
  <c r="H2816" i="6"/>
  <c r="I2815" i="6"/>
  <c r="K2815" i="6" s="1"/>
  <c r="H2815" i="6"/>
  <c r="I2814" i="6"/>
  <c r="K2814" i="6" s="1"/>
  <c r="H2814" i="6"/>
  <c r="I2813" i="6"/>
  <c r="K2813" i="6" s="1"/>
  <c r="H2813" i="6"/>
  <c r="I2812" i="6"/>
  <c r="K2812" i="6" s="1"/>
  <c r="H2812" i="6"/>
  <c r="I2811" i="6"/>
  <c r="K2811" i="6" s="1"/>
  <c r="H2811" i="6"/>
  <c r="I2810" i="6"/>
  <c r="K2810" i="6" s="1"/>
  <c r="H2810" i="6"/>
  <c r="I2809" i="6"/>
  <c r="K2809" i="6" s="1"/>
  <c r="H2809" i="6"/>
  <c r="I2808" i="6"/>
  <c r="K2808" i="6" s="1"/>
  <c r="H2808" i="6"/>
  <c r="I2807" i="6"/>
  <c r="K2807" i="6" s="1"/>
  <c r="H2807" i="6"/>
  <c r="I2806" i="6"/>
  <c r="K2806" i="6" s="1"/>
  <c r="H2806" i="6"/>
  <c r="I2805" i="6"/>
  <c r="K2805" i="6" s="1"/>
  <c r="H2805" i="6"/>
  <c r="I2804" i="6"/>
  <c r="K2804" i="6" s="1"/>
  <c r="H2804" i="6"/>
  <c r="I2803" i="6"/>
  <c r="K2803" i="6" s="1"/>
  <c r="H2803" i="6"/>
  <c r="I2802" i="6"/>
  <c r="K2802" i="6" s="1"/>
  <c r="H2802" i="6"/>
  <c r="I2801" i="6"/>
  <c r="K2801" i="6" s="1"/>
  <c r="H2801" i="6"/>
  <c r="I2800" i="6"/>
  <c r="K2800" i="6" s="1"/>
  <c r="H2800" i="6"/>
  <c r="I2799" i="6"/>
  <c r="K2799" i="6" s="1"/>
  <c r="H2799" i="6"/>
  <c r="I2798" i="6"/>
  <c r="K2798" i="6" s="1"/>
  <c r="H2798" i="6"/>
  <c r="I2797" i="6"/>
  <c r="K2797" i="6" s="1"/>
  <c r="H2797" i="6"/>
  <c r="I2796" i="6"/>
  <c r="K2796" i="6" s="1"/>
  <c r="H2796" i="6"/>
  <c r="I2795" i="6"/>
  <c r="K2795" i="6" s="1"/>
  <c r="H2795" i="6"/>
  <c r="I2794" i="6"/>
  <c r="K2794" i="6" s="1"/>
  <c r="H2794" i="6"/>
  <c r="I2793" i="6"/>
  <c r="K2793" i="6" s="1"/>
  <c r="H2793" i="6"/>
  <c r="I2792" i="6"/>
  <c r="K2792" i="6" s="1"/>
  <c r="H2792" i="6"/>
  <c r="I2791" i="6"/>
  <c r="K2791" i="6" s="1"/>
  <c r="H2791" i="6"/>
  <c r="I2790" i="6"/>
  <c r="K2790" i="6" s="1"/>
  <c r="H2790" i="6"/>
  <c r="I2789" i="6"/>
  <c r="K2789" i="6" s="1"/>
  <c r="H2789" i="6"/>
  <c r="I2788" i="6"/>
  <c r="K2788" i="6" s="1"/>
  <c r="H2788" i="6"/>
  <c r="I2787" i="6"/>
  <c r="K2787" i="6" s="1"/>
  <c r="H2787" i="6"/>
  <c r="I2786" i="6"/>
  <c r="K2786" i="6" s="1"/>
  <c r="H2786" i="6"/>
  <c r="I2785" i="6"/>
  <c r="K2785" i="6" s="1"/>
  <c r="H2785" i="6"/>
  <c r="I2784" i="6"/>
  <c r="K2784" i="6" s="1"/>
  <c r="H2784" i="6"/>
  <c r="I2783" i="6"/>
  <c r="K2783" i="6" s="1"/>
  <c r="H2783" i="6"/>
  <c r="I2782" i="6"/>
  <c r="K2782" i="6" s="1"/>
  <c r="H2782" i="6"/>
  <c r="I2781" i="6"/>
  <c r="K2781" i="6" s="1"/>
  <c r="H2781" i="6"/>
  <c r="I2780" i="6"/>
  <c r="K2780" i="6" s="1"/>
  <c r="H2780" i="6"/>
  <c r="I2779" i="6"/>
  <c r="K2779" i="6" s="1"/>
  <c r="H2779" i="6"/>
  <c r="I2778" i="6"/>
  <c r="K2778" i="6" s="1"/>
  <c r="H2778" i="6"/>
  <c r="I2777" i="6"/>
  <c r="K2777" i="6" s="1"/>
  <c r="H2777" i="6"/>
  <c r="I2776" i="6"/>
  <c r="K2776" i="6" s="1"/>
  <c r="H2776" i="6"/>
  <c r="I2775" i="6"/>
  <c r="K2775" i="6" s="1"/>
  <c r="H2775" i="6"/>
  <c r="I2774" i="6"/>
  <c r="K2774" i="6" s="1"/>
  <c r="H2774" i="6"/>
  <c r="I2773" i="6"/>
  <c r="K2773" i="6" s="1"/>
  <c r="H2773" i="6"/>
  <c r="I2772" i="6"/>
  <c r="K2772" i="6" s="1"/>
  <c r="H2772" i="6"/>
  <c r="I2771" i="6"/>
  <c r="K2771" i="6" s="1"/>
  <c r="H2771" i="6"/>
  <c r="I2770" i="6"/>
  <c r="K2770" i="6" s="1"/>
  <c r="H2770" i="6"/>
  <c r="I2769" i="6"/>
  <c r="K2769" i="6" s="1"/>
  <c r="H2769" i="6"/>
  <c r="I2768" i="6"/>
  <c r="K2768" i="6" s="1"/>
  <c r="H2768" i="6"/>
  <c r="I2767" i="6"/>
  <c r="K2767" i="6" s="1"/>
  <c r="H2767" i="6"/>
  <c r="I2766" i="6"/>
  <c r="K2766" i="6" s="1"/>
  <c r="H2766" i="6"/>
  <c r="I2765" i="6"/>
  <c r="K2765" i="6" s="1"/>
  <c r="H2765" i="6"/>
  <c r="I2764" i="6"/>
  <c r="K2764" i="6" s="1"/>
  <c r="H2764" i="6"/>
  <c r="I2763" i="6"/>
  <c r="K2763" i="6" s="1"/>
  <c r="H2763" i="6"/>
  <c r="I2762" i="6"/>
  <c r="K2762" i="6" s="1"/>
  <c r="H2762" i="6"/>
  <c r="I2761" i="6"/>
  <c r="K2761" i="6" s="1"/>
  <c r="H2761" i="6"/>
  <c r="I2760" i="6"/>
  <c r="K2760" i="6" s="1"/>
  <c r="H2760" i="6"/>
  <c r="I2759" i="6"/>
  <c r="K2759" i="6" s="1"/>
  <c r="H2759" i="6"/>
  <c r="I2758" i="6"/>
  <c r="K2758" i="6" s="1"/>
  <c r="H2758" i="6"/>
  <c r="I2757" i="6"/>
  <c r="K2757" i="6" s="1"/>
  <c r="H2757" i="6"/>
  <c r="I2756" i="6"/>
  <c r="K2756" i="6" s="1"/>
  <c r="H2756" i="6"/>
  <c r="I2755" i="6"/>
  <c r="K2755" i="6" s="1"/>
  <c r="H2755" i="6"/>
  <c r="I2754" i="6"/>
  <c r="K2754" i="6" s="1"/>
  <c r="H2754" i="6"/>
  <c r="I2753" i="6"/>
  <c r="K2753" i="6" s="1"/>
  <c r="H2753" i="6"/>
  <c r="I2752" i="6"/>
  <c r="K2752" i="6" s="1"/>
  <c r="H2752" i="6"/>
  <c r="I2751" i="6"/>
  <c r="K2751" i="6" s="1"/>
  <c r="H2751" i="6"/>
  <c r="I2750" i="6"/>
  <c r="K2750" i="6" s="1"/>
  <c r="H2750" i="6"/>
  <c r="I2749" i="6"/>
  <c r="K2749" i="6" s="1"/>
  <c r="H2749" i="6"/>
  <c r="I2748" i="6"/>
  <c r="K2748" i="6" s="1"/>
  <c r="H2748" i="6"/>
  <c r="I2747" i="6"/>
  <c r="K2747" i="6" s="1"/>
  <c r="H2747" i="6"/>
  <c r="I2746" i="6"/>
  <c r="K2746" i="6" s="1"/>
  <c r="H2746" i="6"/>
  <c r="I2745" i="6"/>
  <c r="K2745" i="6" s="1"/>
  <c r="H2745" i="6"/>
  <c r="I2744" i="6"/>
  <c r="K2744" i="6" s="1"/>
  <c r="H2744" i="6"/>
  <c r="I2743" i="6"/>
  <c r="K2743" i="6" s="1"/>
  <c r="H2743" i="6"/>
  <c r="I2742" i="6"/>
  <c r="K2742" i="6" s="1"/>
  <c r="H2742" i="6"/>
  <c r="I2741" i="6"/>
  <c r="K2741" i="6" s="1"/>
  <c r="H2741" i="6"/>
  <c r="I2740" i="6"/>
  <c r="K2740" i="6" s="1"/>
  <c r="H2740" i="6"/>
  <c r="I2739" i="6"/>
  <c r="K2739" i="6" s="1"/>
  <c r="H2739" i="6"/>
  <c r="I2738" i="6"/>
  <c r="K2738" i="6" s="1"/>
  <c r="H2738" i="6"/>
  <c r="I2737" i="6"/>
  <c r="K2737" i="6" s="1"/>
  <c r="H2737" i="6"/>
  <c r="I2736" i="6"/>
  <c r="K2736" i="6" s="1"/>
  <c r="H2736" i="6"/>
  <c r="I2735" i="6"/>
  <c r="K2735" i="6" s="1"/>
  <c r="H2735" i="6"/>
  <c r="I2734" i="6"/>
  <c r="K2734" i="6" s="1"/>
  <c r="H2734" i="6"/>
  <c r="I2733" i="6"/>
  <c r="K2733" i="6" s="1"/>
  <c r="H2733" i="6"/>
  <c r="I2732" i="6"/>
  <c r="K2732" i="6" s="1"/>
  <c r="H2732" i="6"/>
  <c r="I2731" i="6"/>
  <c r="K2731" i="6" s="1"/>
  <c r="H2731" i="6"/>
  <c r="I2730" i="6"/>
  <c r="K2730" i="6" s="1"/>
  <c r="H2730" i="6"/>
  <c r="I2729" i="6"/>
  <c r="K2729" i="6" s="1"/>
  <c r="H2729" i="6"/>
  <c r="I2728" i="6"/>
  <c r="K2728" i="6" s="1"/>
  <c r="H2728" i="6"/>
  <c r="I2727" i="6"/>
  <c r="K2727" i="6" s="1"/>
  <c r="H2727" i="6"/>
  <c r="I2726" i="6"/>
  <c r="K2726" i="6" s="1"/>
  <c r="H2726" i="6"/>
  <c r="I2725" i="6"/>
  <c r="K2725" i="6" s="1"/>
  <c r="H2725" i="6"/>
  <c r="I2724" i="6"/>
  <c r="K2724" i="6" s="1"/>
  <c r="H2724" i="6"/>
  <c r="I2723" i="6"/>
  <c r="K2723" i="6" s="1"/>
  <c r="H2723" i="6"/>
  <c r="I2722" i="6"/>
  <c r="K2722" i="6" s="1"/>
  <c r="H2722" i="6"/>
  <c r="I2721" i="6"/>
  <c r="K2721" i="6" s="1"/>
  <c r="H2721" i="6"/>
  <c r="I2720" i="6"/>
  <c r="K2720" i="6" s="1"/>
  <c r="H2720" i="6"/>
  <c r="I2719" i="6"/>
  <c r="K2719" i="6" s="1"/>
  <c r="H2719" i="6"/>
  <c r="I2718" i="6"/>
  <c r="K2718" i="6" s="1"/>
  <c r="H2718" i="6"/>
  <c r="I2717" i="6"/>
  <c r="K2717" i="6" s="1"/>
  <c r="H2717" i="6"/>
  <c r="I2716" i="6"/>
  <c r="K2716" i="6" s="1"/>
  <c r="H2716" i="6"/>
  <c r="I2715" i="6"/>
  <c r="K2715" i="6" s="1"/>
  <c r="H2715" i="6"/>
  <c r="I2714" i="6"/>
  <c r="K2714" i="6" s="1"/>
  <c r="H2714" i="6"/>
  <c r="I2713" i="6"/>
  <c r="K2713" i="6" s="1"/>
  <c r="H2713" i="6"/>
  <c r="I2712" i="6"/>
  <c r="K2712" i="6" s="1"/>
  <c r="H2712" i="6"/>
  <c r="I2711" i="6"/>
  <c r="K2711" i="6" s="1"/>
  <c r="H2711" i="6"/>
  <c r="I2710" i="6"/>
  <c r="K2710" i="6" s="1"/>
  <c r="H2710" i="6"/>
  <c r="I2709" i="6"/>
  <c r="K2709" i="6" s="1"/>
  <c r="H2709" i="6"/>
  <c r="I2708" i="6"/>
  <c r="K2708" i="6" s="1"/>
  <c r="H2708" i="6"/>
  <c r="I2707" i="6"/>
  <c r="K2707" i="6" s="1"/>
  <c r="H2707" i="6"/>
  <c r="I2706" i="6"/>
  <c r="K2706" i="6" s="1"/>
  <c r="H2706" i="6"/>
  <c r="I2705" i="6"/>
  <c r="K2705" i="6" s="1"/>
  <c r="H2705" i="6"/>
  <c r="I2704" i="6"/>
  <c r="K2704" i="6" s="1"/>
  <c r="H2704" i="6"/>
  <c r="I2703" i="6"/>
  <c r="K2703" i="6" s="1"/>
  <c r="H2703" i="6"/>
  <c r="I2702" i="6"/>
  <c r="K2702" i="6" s="1"/>
  <c r="H2702" i="6"/>
  <c r="I2701" i="6"/>
  <c r="K2701" i="6" s="1"/>
  <c r="H2701" i="6"/>
  <c r="I2700" i="6"/>
  <c r="K2700" i="6" s="1"/>
  <c r="H2700" i="6"/>
  <c r="I2699" i="6"/>
  <c r="K2699" i="6" s="1"/>
  <c r="H2699" i="6"/>
  <c r="I2698" i="6"/>
  <c r="K2698" i="6" s="1"/>
  <c r="H2698" i="6"/>
  <c r="I2697" i="6"/>
  <c r="K2697" i="6" s="1"/>
  <c r="H2697" i="6"/>
  <c r="I2696" i="6"/>
  <c r="K2696" i="6" s="1"/>
  <c r="H2696" i="6"/>
  <c r="I2695" i="6"/>
  <c r="K2695" i="6" s="1"/>
  <c r="H2695" i="6"/>
  <c r="I2694" i="6"/>
  <c r="K2694" i="6" s="1"/>
  <c r="H2694" i="6"/>
  <c r="I2693" i="6"/>
  <c r="K2693" i="6" s="1"/>
  <c r="H2693" i="6"/>
  <c r="I2692" i="6"/>
  <c r="K2692" i="6" s="1"/>
  <c r="H2692" i="6"/>
  <c r="I2691" i="6"/>
  <c r="K2691" i="6" s="1"/>
  <c r="H2691" i="6"/>
  <c r="I2690" i="6"/>
  <c r="K2690" i="6" s="1"/>
  <c r="H2690" i="6"/>
  <c r="I2689" i="6"/>
  <c r="K2689" i="6" s="1"/>
  <c r="H2689" i="6"/>
  <c r="I2688" i="6"/>
  <c r="K2688" i="6" s="1"/>
  <c r="H2688" i="6"/>
  <c r="I2687" i="6"/>
  <c r="K2687" i="6" s="1"/>
  <c r="H2687" i="6"/>
  <c r="I2686" i="6"/>
  <c r="K2686" i="6" s="1"/>
  <c r="H2686" i="6"/>
  <c r="I2685" i="6"/>
  <c r="K2685" i="6" s="1"/>
  <c r="H2685" i="6"/>
  <c r="I2684" i="6"/>
  <c r="K2684" i="6" s="1"/>
  <c r="H2684" i="6"/>
  <c r="I2683" i="6"/>
  <c r="K2683" i="6" s="1"/>
  <c r="H2683" i="6"/>
  <c r="I2682" i="6"/>
  <c r="K2682" i="6" s="1"/>
  <c r="H2682" i="6"/>
  <c r="I2681" i="6"/>
  <c r="K2681" i="6" s="1"/>
  <c r="H2681" i="6"/>
  <c r="I2680" i="6"/>
  <c r="K2680" i="6" s="1"/>
  <c r="H2680" i="6"/>
  <c r="I2679" i="6"/>
  <c r="K2679" i="6" s="1"/>
  <c r="H2679" i="6"/>
  <c r="I2678" i="6"/>
  <c r="K2678" i="6" s="1"/>
  <c r="H2678" i="6"/>
  <c r="I2677" i="6"/>
  <c r="K2677" i="6" s="1"/>
  <c r="H2677" i="6"/>
  <c r="I2676" i="6"/>
  <c r="K2676" i="6" s="1"/>
  <c r="H2676" i="6"/>
  <c r="I2675" i="6"/>
  <c r="K2675" i="6" s="1"/>
  <c r="H2675" i="6"/>
  <c r="I2674" i="6"/>
  <c r="K2674" i="6" s="1"/>
  <c r="H2674" i="6"/>
  <c r="I2673" i="6"/>
  <c r="K2673" i="6" s="1"/>
  <c r="H2673" i="6"/>
  <c r="I2672" i="6"/>
  <c r="K2672" i="6" s="1"/>
  <c r="H2672" i="6"/>
  <c r="I2671" i="6"/>
  <c r="K2671" i="6" s="1"/>
  <c r="H2671" i="6"/>
  <c r="I2670" i="6"/>
  <c r="K2670" i="6" s="1"/>
  <c r="H2670" i="6"/>
  <c r="I2669" i="6"/>
  <c r="K2669" i="6" s="1"/>
  <c r="H2669" i="6"/>
  <c r="I2668" i="6"/>
  <c r="K2668" i="6" s="1"/>
  <c r="H2668" i="6"/>
  <c r="I2667" i="6"/>
  <c r="K2667" i="6" s="1"/>
  <c r="H2667" i="6"/>
  <c r="I2666" i="6"/>
  <c r="K2666" i="6" s="1"/>
  <c r="H2666" i="6"/>
  <c r="I2665" i="6"/>
  <c r="K2665" i="6" s="1"/>
  <c r="H2665" i="6"/>
  <c r="I2664" i="6"/>
  <c r="K2664" i="6" s="1"/>
  <c r="H2664" i="6"/>
  <c r="I2663" i="6"/>
  <c r="K2663" i="6" s="1"/>
  <c r="H2663" i="6"/>
  <c r="I2662" i="6"/>
  <c r="K2662" i="6" s="1"/>
  <c r="H2662" i="6"/>
  <c r="I2661" i="6"/>
  <c r="K2661" i="6" s="1"/>
  <c r="H2661" i="6"/>
  <c r="I2660" i="6"/>
  <c r="K2660" i="6" s="1"/>
  <c r="H2660" i="6"/>
  <c r="I2659" i="6"/>
  <c r="K2659" i="6" s="1"/>
  <c r="H2659" i="6"/>
  <c r="I2658" i="6"/>
  <c r="K2658" i="6" s="1"/>
  <c r="H2658" i="6"/>
  <c r="I2657" i="6"/>
  <c r="K2657" i="6" s="1"/>
  <c r="H2657" i="6"/>
  <c r="I2656" i="6"/>
  <c r="K2656" i="6" s="1"/>
  <c r="H2656" i="6"/>
  <c r="I2655" i="6"/>
  <c r="K2655" i="6" s="1"/>
  <c r="H2655" i="6"/>
  <c r="I2654" i="6"/>
  <c r="K2654" i="6" s="1"/>
  <c r="H2654" i="6"/>
  <c r="I2653" i="6"/>
  <c r="K2653" i="6" s="1"/>
  <c r="H2653" i="6"/>
  <c r="I2652" i="6"/>
  <c r="K2652" i="6" s="1"/>
  <c r="H2652" i="6"/>
  <c r="I2651" i="6"/>
  <c r="K2651" i="6" s="1"/>
  <c r="H2651" i="6"/>
  <c r="I2650" i="6"/>
  <c r="K2650" i="6" s="1"/>
  <c r="H2650" i="6"/>
  <c r="I2649" i="6"/>
  <c r="K2649" i="6" s="1"/>
  <c r="H2649" i="6"/>
  <c r="I2648" i="6"/>
  <c r="K2648" i="6" s="1"/>
  <c r="H2648" i="6"/>
  <c r="I2647" i="6"/>
  <c r="K2647" i="6" s="1"/>
  <c r="H2647" i="6"/>
  <c r="I2646" i="6"/>
  <c r="K2646" i="6" s="1"/>
  <c r="H2646" i="6"/>
  <c r="I2645" i="6"/>
  <c r="K2645" i="6" s="1"/>
  <c r="H2645" i="6"/>
  <c r="I2644" i="6"/>
  <c r="K2644" i="6" s="1"/>
  <c r="H2644" i="6"/>
  <c r="I2643" i="6"/>
  <c r="K2643" i="6" s="1"/>
  <c r="H2643" i="6"/>
  <c r="I2642" i="6"/>
  <c r="K2642" i="6" s="1"/>
  <c r="H2642" i="6"/>
  <c r="I2641" i="6"/>
  <c r="K2641" i="6" s="1"/>
  <c r="H2641" i="6"/>
  <c r="I2640" i="6"/>
  <c r="K2640" i="6" s="1"/>
  <c r="H2640" i="6"/>
  <c r="I2639" i="6"/>
  <c r="K2639" i="6" s="1"/>
  <c r="H2639" i="6"/>
  <c r="I2638" i="6"/>
  <c r="K2638" i="6" s="1"/>
  <c r="H2638" i="6"/>
  <c r="I2637" i="6"/>
  <c r="K2637" i="6" s="1"/>
  <c r="H2637" i="6"/>
  <c r="I2636" i="6"/>
  <c r="K2636" i="6" s="1"/>
  <c r="H2636" i="6"/>
  <c r="I2635" i="6"/>
  <c r="K2635" i="6" s="1"/>
  <c r="H2635" i="6"/>
  <c r="I2634" i="6"/>
  <c r="K2634" i="6" s="1"/>
  <c r="H2634" i="6"/>
  <c r="I2633" i="6"/>
  <c r="K2633" i="6" s="1"/>
  <c r="H2633" i="6"/>
  <c r="I2632" i="6"/>
  <c r="K2632" i="6" s="1"/>
  <c r="H2632" i="6"/>
  <c r="I2631" i="6"/>
  <c r="K2631" i="6" s="1"/>
  <c r="H2631" i="6"/>
  <c r="I2630" i="6"/>
  <c r="K2630" i="6" s="1"/>
  <c r="H2630" i="6"/>
  <c r="I2629" i="6"/>
  <c r="K2629" i="6" s="1"/>
  <c r="H2629" i="6"/>
  <c r="I2628" i="6"/>
  <c r="K2628" i="6" s="1"/>
  <c r="H2628" i="6"/>
  <c r="I2627" i="6"/>
  <c r="K2627" i="6" s="1"/>
  <c r="H2627" i="6"/>
  <c r="I2626" i="6"/>
  <c r="K2626" i="6" s="1"/>
  <c r="H2626" i="6"/>
  <c r="I2625" i="6"/>
  <c r="K2625" i="6" s="1"/>
  <c r="H2625" i="6"/>
  <c r="I2624" i="6"/>
  <c r="K2624" i="6" s="1"/>
  <c r="H2624" i="6"/>
  <c r="I2623" i="6"/>
  <c r="K2623" i="6" s="1"/>
  <c r="H2623" i="6"/>
  <c r="I2622" i="6"/>
  <c r="K2622" i="6" s="1"/>
  <c r="H2622" i="6"/>
  <c r="I2621" i="6"/>
  <c r="K2621" i="6" s="1"/>
  <c r="H2621" i="6"/>
  <c r="I2620" i="6"/>
  <c r="K2620" i="6" s="1"/>
  <c r="H2620" i="6"/>
  <c r="I2619" i="6"/>
  <c r="K2619" i="6" s="1"/>
  <c r="H2619" i="6"/>
  <c r="I2618" i="6"/>
  <c r="K2618" i="6" s="1"/>
  <c r="H2618" i="6"/>
  <c r="I2617" i="6"/>
  <c r="K2617" i="6" s="1"/>
  <c r="H2617" i="6"/>
  <c r="I2616" i="6"/>
  <c r="K2616" i="6" s="1"/>
  <c r="H2616" i="6"/>
  <c r="I2615" i="6"/>
  <c r="K2615" i="6" s="1"/>
  <c r="H2615" i="6"/>
  <c r="I2614" i="6"/>
  <c r="K2614" i="6" s="1"/>
  <c r="H2614" i="6"/>
  <c r="I2613" i="6"/>
  <c r="K2613" i="6" s="1"/>
  <c r="H2613" i="6"/>
  <c r="I2612" i="6"/>
  <c r="K2612" i="6" s="1"/>
  <c r="H2612" i="6"/>
  <c r="I2611" i="6"/>
  <c r="K2611" i="6" s="1"/>
  <c r="H2611" i="6"/>
  <c r="I2610" i="6"/>
  <c r="K2610" i="6" s="1"/>
  <c r="H2610" i="6"/>
  <c r="I2609" i="6"/>
  <c r="K2609" i="6" s="1"/>
  <c r="H2609" i="6"/>
  <c r="I2608" i="6"/>
  <c r="K2608" i="6" s="1"/>
  <c r="H2608" i="6"/>
  <c r="I2607" i="6"/>
  <c r="K2607" i="6" s="1"/>
  <c r="H2607" i="6"/>
  <c r="I2606" i="6"/>
  <c r="K2606" i="6" s="1"/>
  <c r="H2606" i="6"/>
  <c r="I2605" i="6"/>
  <c r="K2605" i="6" s="1"/>
  <c r="H2605" i="6"/>
  <c r="I2604" i="6"/>
  <c r="K2604" i="6" s="1"/>
  <c r="H2604" i="6"/>
  <c r="I2603" i="6"/>
  <c r="K2603" i="6" s="1"/>
  <c r="H2603" i="6"/>
  <c r="I2602" i="6"/>
  <c r="K2602" i="6" s="1"/>
  <c r="H2602" i="6"/>
  <c r="I2601" i="6"/>
  <c r="K2601" i="6" s="1"/>
  <c r="H2601" i="6"/>
  <c r="I2600" i="6"/>
  <c r="K2600" i="6" s="1"/>
  <c r="H2600" i="6"/>
  <c r="I2599" i="6"/>
  <c r="K2599" i="6" s="1"/>
  <c r="H2599" i="6"/>
  <c r="I2598" i="6"/>
  <c r="K2598" i="6" s="1"/>
  <c r="H2598" i="6"/>
  <c r="I2597" i="6"/>
  <c r="K2597" i="6" s="1"/>
  <c r="H2597" i="6"/>
  <c r="I2596" i="6"/>
  <c r="K2596" i="6" s="1"/>
  <c r="H2596" i="6"/>
  <c r="I2595" i="6"/>
  <c r="K2595" i="6" s="1"/>
  <c r="H2595" i="6"/>
  <c r="I2594" i="6"/>
  <c r="K2594" i="6" s="1"/>
  <c r="H2594" i="6"/>
  <c r="I2593" i="6"/>
  <c r="K2593" i="6" s="1"/>
  <c r="H2593" i="6"/>
  <c r="I2592" i="6"/>
  <c r="K2592" i="6" s="1"/>
  <c r="H2592" i="6"/>
  <c r="I2591" i="6"/>
  <c r="K2591" i="6" s="1"/>
  <c r="H2591" i="6"/>
  <c r="I2590" i="6"/>
  <c r="K2590" i="6" s="1"/>
  <c r="H2590" i="6"/>
  <c r="I2589" i="6"/>
  <c r="K2589" i="6" s="1"/>
  <c r="H2589" i="6"/>
  <c r="I2588" i="6"/>
  <c r="K2588" i="6" s="1"/>
  <c r="H2588" i="6"/>
  <c r="I2587" i="6"/>
  <c r="K2587" i="6" s="1"/>
  <c r="H2587" i="6"/>
  <c r="I2586" i="6"/>
  <c r="K2586" i="6" s="1"/>
  <c r="H2586" i="6"/>
  <c r="I2585" i="6"/>
  <c r="K2585" i="6" s="1"/>
  <c r="H2585" i="6"/>
  <c r="I2584" i="6"/>
  <c r="K2584" i="6" s="1"/>
  <c r="H2584" i="6"/>
  <c r="I2583" i="6"/>
  <c r="K2583" i="6" s="1"/>
  <c r="H2583" i="6"/>
  <c r="I2582" i="6"/>
  <c r="K2582" i="6" s="1"/>
  <c r="H2582" i="6"/>
  <c r="I2581" i="6"/>
  <c r="K2581" i="6" s="1"/>
  <c r="H2581" i="6"/>
  <c r="I2580" i="6"/>
  <c r="K2580" i="6" s="1"/>
  <c r="H2580" i="6"/>
  <c r="I2579" i="6"/>
  <c r="K2579" i="6" s="1"/>
  <c r="H2579" i="6"/>
  <c r="I2578" i="6"/>
  <c r="K2578" i="6" s="1"/>
  <c r="H2578" i="6"/>
  <c r="I2577" i="6"/>
  <c r="K2577" i="6" s="1"/>
  <c r="H2577" i="6"/>
  <c r="I2576" i="6"/>
  <c r="K2576" i="6" s="1"/>
  <c r="H2576" i="6"/>
  <c r="I2575" i="6"/>
  <c r="K2575" i="6" s="1"/>
  <c r="H2575" i="6"/>
  <c r="I2574" i="6"/>
  <c r="K2574" i="6" s="1"/>
  <c r="H2574" i="6"/>
  <c r="I2573" i="6"/>
  <c r="K2573" i="6" s="1"/>
  <c r="H2573" i="6"/>
  <c r="I2572" i="6"/>
  <c r="K2572" i="6" s="1"/>
  <c r="H2572" i="6"/>
  <c r="I2571" i="6"/>
  <c r="K2571" i="6" s="1"/>
  <c r="H2571" i="6"/>
  <c r="I2570" i="6"/>
  <c r="K2570" i="6" s="1"/>
  <c r="H2570" i="6"/>
  <c r="I2569" i="6"/>
  <c r="K2569" i="6" s="1"/>
  <c r="H2569" i="6"/>
  <c r="I2568" i="6"/>
  <c r="K2568" i="6" s="1"/>
  <c r="H2568" i="6"/>
  <c r="I2567" i="6"/>
  <c r="K2567" i="6" s="1"/>
  <c r="H2567" i="6"/>
  <c r="I2566" i="6"/>
  <c r="K2566" i="6" s="1"/>
  <c r="H2566" i="6"/>
  <c r="I2565" i="6"/>
  <c r="K2565" i="6" s="1"/>
  <c r="H2565" i="6"/>
  <c r="I2564" i="6"/>
  <c r="K2564" i="6" s="1"/>
  <c r="H2564" i="6"/>
  <c r="I2563" i="6"/>
  <c r="K2563" i="6" s="1"/>
  <c r="H2563" i="6"/>
  <c r="I2562" i="6"/>
  <c r="K2562" i="6" s="1"/>
  <c r="H2562" i="6"/>
  <c r="I2561" i="6"/>
  <c r="K2561" i="6" s="1"/>
  <c r="H2561" i="6"/>
  <c r="I2560" i="6"/>
  <c r="K2560" i="6" s="1"/>
  <c r="H2560" i="6"/>
  <c r="I2559" i="6"/>
  <c r="K2559" i="6" s="1"/>
  <c r="H2559" i="6"/>
  <c r="I2558" i="6"/>
  <c r="K2558" i="6" s="1"/>
  <c r="H2558" i="6"/>
  <c r="I2557" i="6"/>
  <c r="K2557" i="6" s="1"/>
  <c r="H2557" i="6"/>
  <c r="I2556" i="6"/>
  <c r="K2556" i="6" s="1"/>
  <c r="H2556" i="6"/>
  <c r="I2555" i="6"/>
  <c r="K2555" i="6" s="1"/>
  <c r="H2555" i="6"/>
  <c r="I2554" i="6"/>
  <c r="K2554" i="6" s="1"/>
  <c r="H2554" i="6"/>
  <c r="I2553" i="6"/>
  <c r="K2553" i="6" s="1"/>
  <c r="H2553" i="6"/>
  <c r="I2552" i="6"/>
  <c r="K2552" i="6" s="1"/>
  <c r="H2552" i="6"/>
  <c r="I2551" i="6"/>
  <c r="K2551" i="6" s="1"/>
  <c r="H2551" i="6"/>
  <c r="I2550" i="6"/>
  <c r="K2550" i="6" s="1"/>
  <c r="H2550" i="6"/>
  <c r="I2549" i="6"/>
  <c r="K2549" i="6" s="1"/>
  <c r="H2549" i="6"/>
  <c r="I2548" i="6"/>
  <c r="K2548" i="6" s="1"/>
  <c r="H2548" i="6"/>
  <c r="I2547" i="6"/>
  <c r="K2547" i="6" s="1"/>
  <c r="H2547" i="6"/>
  <c r="I2546" i="6"/>
  <c r="K2546" i="6" s="1"/>
  <c r="H2546" i="6"/>
  <c r="I2545" i="6"/>
  <c r="K2545" i="6" s="1"/>
  <c r="H2545" i="6"/>
  <c r="I2544" i="6"/>
  <c r="K2544" i="6" s="1"/>
  <c r="H2544" i="6"/>
  <c r="I2543" i="6"/>
  <c r="K2543" i="6" s="1"/>
  <c r="H2543" i="6"/>
  <c r="I2542" i="6"/>
  <c r="K2542" i="6" s="1"/>
  <c r="H2542" i="6"/>
  <c r="I2541" i="6"/>
  <c r="K2541" i="6" s="1"/>
  <c r="H2541" i="6"/>
  <c r="I2540" i="6"/>
  <c r="K2540" i="6" s="1"/>
  <c r="H2540" i="6"/>
  <c r="I2539" i="6"/>
  <c r="K2539" i="6" s="1"/>
  <c r="H2539" i="6"/>
  <c r="I2538" i="6"/>
  <c r="K2538" i="6" s="1"/>
  <c r="H2538" i="6"/>
  <c r="I2537" i="6"/>
  <c r="K2537" i="6" s="1"/>
  <c r="H2537" i="6"/>
  <c r="I2536" i="6"/>
  <c r="K2536" i="6" s="1"/>
  <c r="H2536" i="6"/>
  <c r="I2535" i="6"/>
  <c r="K2535" i="6" s="1"/>
  <c r="H2535" i="6"/>
  <c r="I2534" i="6"/>
  <c r="K2534" i="6" s="1"/>
  <c r="H2534" i="6"/>
  <c r="I2533" i="6"/>
  <c r="K2533" i="6" s="1"/>
  <c r="H2533" i="6"/>
  <c r="I2532" i="6"/>
  <c r="K2532" i="6" s="1"/>
  <c r="H2532" i="6"/>
  <c r="I2531" i="6"/>
  <c r="K2531" i="6" s="1"/>
  <c r="H2531" i="6"/>
  <c r="I2530" i="6"/>
  <c r="K2530" i="6" s="1"/>
  <c r="H2530" i="6"/>
  <c r="I2529" i="6"/>
  <c r="K2529" i="6" s="1"/>
  <c r="H2529" i="6"/>
  <c r="I2528" i="6"/>
  <c r="K2528" i="6" s="1"/>
  <c r="H2528" i="6"/>
  <c r="I2527" i="6"/>
  <c r="K2527" i="6" s="1"/>
  <c r="H2527" i="6"/>
  <c r="I2526" i="6"/>
  <c r="K2526" i="6" s="1"/>
  <c r="H2526" i="6"/>
  <c r="I2525" i="6"/>
  <c r="K2525" i="6" s="1"/>
  <c r="H2525" i="6"/>
  <c r="I2524" i="6"/>
  <c r="K2524" i="6" s="1"/>
  <c r="H2524" i="6"/>
  <c r="I2523" i="6"/>
  <c r="K2523" i="6" s="1"/>
  <c r="H2523" i="6"/>
  <c r="I2522" i="6"/>
  <c r="K2522" i="6" s="1"/>
  <c r="H2522" i="6"/>
  <c r="I2521" i="6"/>
  <c r="K2521" i="6" s="1"/>
  <c r="H2521" i="6"/>
  <c r="I2520" i="6"/>
  <c r="K2520" i="6" s="1"/>
  <c r="H2520" i="6"/>
  <c r="I2519" i="6"/>
  <c r="K2519" i="6" s="1"/>
  <c r="H2519" i="6"/>
  <c r="I2518" i="6"/>
  <c r="K2518" i="6" s="1"/>
  <c r="H2518" i="6"/>
  <c r="I2517" i="6"/>
  <c r="K2517" i="6" s="1"/>
  <c r="H2517" i="6"/>
  <c r="I2516" i="6"/>
  <c r="K2516" i="6" s="1"/>
  <c r="H2516" i="6"/>
  <c r="I2515" i="6"/>
  <c r="K2515" i="6" s="1"/>
  <c r="H2515" i="6"/>
  <c r="I2514" i="6"/>
  <c r="K2514" i="6" s="1"/>
  <c r="H2514" i="6"/>
  <c r="I2513" i="6"/>
  <c r="K2513" i="6" s="1"/>
  <c r="H2513" i="6"/>
  <c r="I2512" i="6"/>
  <c r="K2512" i="6" s="1"/>
  <c r="H2512" i="6"/>
  <c r="I2511" i="6"/>
  <c r="K2511" i="6" s="1"/>
  <c r="H2511" i="6"/>
  <c r="I2510" i="6"/>
  <c r="K2510" i="6" s="1"/>
  <c r="H2510" i="6"/>
  <c r="I2509" i="6"/>
  <c r="K2509" i="6" s="1"/>
  <c r="H2509" i="6"/>
  <c r="I2508" i="6"/>
  <c r="K2508" i="6" s="1"/>
  <c r="H2508" i="6"/>
  <c r="I2507" i="6"/>
  <c r="K2507" i="6" s="1"/>
  <c r="H2507" i="6"/>
  <c r="I2506" i="6"/>
  <c r="K2506" i="6" s="1"/>
  <c r="H2506" i="6"/>
  <c r="I2505" i="6"/>
  <c r="K2505" i="6" s="1"/>
  <c r="H2505" i="6"/>
  <c r="I2504" i="6"/>
  <c r="K2504" i="6" s="1"/>
  <c r="H2504" i="6"/>
  <c r="I2503" i="6"/>
  <c r="K2503" i="6" s="1"/>
  <c r="H2503" i="6"/>
  <c r="I2502" i="6"/>
  <c r="K2502" i="6" s="1"/>
  <c r="H2502" i="6"/>
  <c r="I2501" i="6"/>
  <c r="K2501" i="6" s="1"/>
  <c r="H2501" i="6"/>
  <c r="I2500" i="6"/>
  <c r="K2500" i="6" s="1"/>
  <c r="H2500" i="6"/>
  <c r="I2499" i="6"/>
  <c r="K2499" i="6" s="1"/>
  <c r="H2499" i="6"/>
  <c r="I2498" i="6"/>
  <c r="K2498" i="6" s="1"/>
  <c r="H2498" i="6"/>
  <c r="I2497" i="6"/>
  <c r="K2497" i="6" s="1"/>
  <c r="H2497" i="6"/>
  <c r="I2496" i="6"/>
  <c r="K2496" i="6" s="1"/>
  <c r="H2496" i="6"/>
  <c r="I2495" i="6"/>
  <c r="K2495" i="6" s="1"/>
  <c r="H2495" i="6"/>
  <c r="I2494" i="6"/>
  <c r="K2494" i="6" s="1"/>
  <c r="H2494" i="6"/>
  <c r="I2493" i="6"/>
  <c r="K2493" i="6" s="1"/>
  <c r="H2493" i="6"/>
  <c r="I2492" i="6"/>
  <c r="K2492" i="6" s="1"/>
  <c r="H2492" i="6"/>
  <c r="I2491" i="6"/>
  <c r="K2491" i="6" s="1"/>
  <c r="H2491" i="6"/>
  <c r="I2490" i="6"/>
  <c r="K2490" i="6" s="1"/>
  <c r="H2490" i="6"/>
  <c r="I2489" i="6"/>
  <c r="K2489" i="6" s="1"/>
  <c r="H2489" i="6"/>
  <c r="I2488" i="6"/>
  <c r="K2488" i="6" s="1"/>
  <c r="H2488" i="6"/>
  <c r="I2487" i="6"/>
  <c r="K2487" i="6" s="1"/>
  <c r="H2487" i="6"/>
  <c r="I2486" i="6"/>
  <c r="K2486" i="6" s="1"/>
  <c r="H2486" i="6"/>
  <c r="I2485" i="6"/>
  <c r="K2485" i="6" s="1"/>
  <c r="H2485" i="6"/>
  <c r="I2484" i="6"/>
  <c r="K2484" i="6" s="1"/>
  <c r="H2484" i="6"/>
  <c r="I2483" i="6"/>
  <c r="K2483" i="6" s="1"/>
  <c r="H2483" i="6"/>
  <c r="I2482" i="6"/>
  <c r="K2482" i="6" s="1"/>
  <c r="H2482" i="6"/>
  <c r="I2481" i="6"/>
  <c r="K2481" i="6" s="1"/>
  <c r="H2481" i="6"/>
  <c r="I2480" i="6"/>
  <c r="K2480" i="6" s="1"/>
  <c r="H2480" i="6"/>
  <c r="I2479" i="6"/>
  <c r="K2479" i="6" s="1"/>
  <c r="H2479" i="6"/>
  <c r="I2478" i="6"/>
  <c r="K2478" i="6" s="1"/>
  <c r="H2478" i="6"/>
  <c r="I2477" i="6"/>
  <c r="K2477" i="6" s="1"/>
  <c r="H2477" i="6"/>
  <c r="I2476" i="6"/>
  <c r="K2476" i="6" s="1"/>
  <c r="H2476" i="6"/>
  <c r="I2475" i="6"/>
  <c r="K2475" i="6" s="1"/>
  <c r="H2475" i="6"/>
  <c r="I2474" i="6"/>
  <c r="K2474" i="6" s="1"/>
  <c r="H2474" i="6"/>
  <c r="I2473" i="6"/>
  <c r="K2473" i="6" s="1"/>
  <c r="H2473" i="6"/>
  <c r="I2472" i="6"/>
  <c r="K2472" i="6" s="1"/>
  <c r="H2472" i="6"/>
  <c r="I2471" i="6"/>
  <c r="K2471" i="6" s="1"/>
  <c r="H2471" i="6"/>
  <c r="I2470" i="6"/>
  <c r="K2470" i="6" s="1"/>
  <c r="H2470" i="6"/>
  <c r="I2469" i="6"/>
  <c r="K2469" i="6" s="1"/>
  <c r="H2469" i="6"/>
  <c r="I2468" i="6"/>
  <c r="K2468" i="6" s="1"/>
  <c r="H2468" i="6"/>
  <c r="I2467" i="6"/>
  <c r="K2467" i="6" s="1"/>
  <c r="H2467" i="6"/>
  <c r="I2466" i="6"/>
  <c r="K2466" i="6" s="1"/>
  <c r="H2466" i="6"/>
  <c r="I2465" i="6"/>
  <c r="K2465" i="6" s="1"/>
  <c r="H2465" i="6"/>
  <c r="I2464" i="6"/>
  <c r="K2464" i="6" s="1"/>
  <c r="H2464" i="6"/>
  <c r="I2463" i="6"/>
  <c r="K2463" i="6" s="1"/>
  <c r="H2463" i="6"/>
  <c r="I2462" i="6"/>
  <c r="K2462" i="6" s="1"/>
  <c r="H2462" i="6"/>
  <c r="I2461" i="6"/>
  <c r="K2461" i="6" s="1"/>
  <c r="H2461" i="6"/>
  <c r="I2460" i="6"/>
  <c r="K2460" i="6" s="1"/>
  <c r="H2460" i="6"/>
  <c r="I2459" i="6"/>
  <c r="K2459" i="6" s="1"/>
  <c r="H2459" i="6"/>
  <c r="I2458" i="6"/>
  <c r="K2458" i="6" s="1"/>
  <c r="H2458" i="6"/>
  <c r="I2457" i="6"/>
  <c r="K2457" i="6" s="1"/>
  <c r="H2457" i="6"/>
  <c r="I2456" i="6"/>
  <c r="K2456" i="6" s="1"/>
  <c r="H2456" i="6"/>
  <c r="I2455" i="6"/>
  <c r="K2455" i="6" s="1"/>
  <c r="H2455" i="6"/>
  <c r="I2454" i="6"/>
  <c r="K2454" i="6" s="1"/>
  <c r="H2454" i="6"/>
  <c r="I2453" i="6"/>
  <c r="K2453" i="6" s="1"/>
  <c r="H2453" i="6"/>
  <c r="I2452" i="6"/>
  <c r="K2452" i="6" s="1"/>
  <c r="H2452" i="6"/>
  <c r="I2451" i="6"/>
  <c r="K2451" i="6" s="1"/>
  <c r="H2451" i="6"/>
  <c r="I2450" i="6"/>
  <c r="K2450" i="6" s="1"/>
  <c r="H2450" i="6"/>
  <c r="I2449" i="6"/>
  <c r="K2449" i="6" s="1"/>
  <c r="H2449" i="6"/>
  <c r="I2448" i="6"/>
  <c r="K2448" i="6" s="1"/>
  <c r="H2448" i="6"/>
  <c r="I2447" i="6"/>
  <c r="K2447" i="6" s="1"/>
  <c r="H2447" i="6"/>
  <c r="I2446" i="6"/>
  <c r="K2446" i="6" s="1"/>
  <c r="H2446" i="6"/>
  <c r="I2445" i="6"/>
  <c r="K2445" i="6" s="1"/>
  <c r="H2445" i="6"/>
  <c r="I2444" i="6"/>
  <c r="K2444" i="6" s="1"/>
  <c r="H2444" i="6"/>
  <c r="I2443" i="6"/>
  <c r="K2443" i="6" s="1"/>
  <c r="H2443" i="6"/>
  <c r="I2442" i="6"/>
  <c r="K2442" i="6" s="1"/>
  <c r="H2442" i="6"/>
  <c r="I2441" i="6"/>
  <c r="K2441" i="6" s="1"/>
  <c r="H2441" i="6"/>
  <c r="I2440" i="6"/>
  <c r="K2440" i="6" s="1"/>
  <c r="H2440" i="6"/>
  <c r="I2439" i="6"/>
  <c r="K2439" i="6" s="1"/>
  <c r="H2439" i="6"/>
  <c r="I2438" i="6"/>
  <c r="K2438" i="6" s="1"/>
  <c r="H2438" i="6"/>
  <c r="I2437" i="6"/>
  <c r="K2437" i="6" s="1"/>
  <c r="H2437" i="6"/>
  <c r="I2436" i="6"/>
  <c r="K2436" i="6" s="1"/>
  <c r="H2436" i="6"/>
  <c r="I2435" i="6"/>
  <c r="K2435" i="6" s="1"/>
  <c r="H2435" i="6"/>
  <c r="I2434" i="6"/>
  <c r="K2434" i="6" s="1"/>
  <c r="H2434" i="6"/>
  <c r="I2433" i="6"/>
  <c r="K2433" i="6" s="1"/>
  <c r="H2433" i="6"/>
  <c r="I2432" i="6"/>
  <c r="K2432" i="6" s="1"/>
  <c r="H2432" i="6"/>
  <c r="I2431" i="6"/>
  <c r="K2431" i="6" s="1"/>
  <c r="H2431" i="6"/>
  <c r="I2430" i="6"/>
  <c r="K2430" i="6" s="1"/>
  <c r="H2430" i="6"/>
  <c r="I2429" i="6"/>
  <c r="K2429" i="6" s="1"/>
  <c r="H2429" i="6"/>
  <c r="I2428" i="6"/>
  <c r="K2428" i="6" s="1"/>
  <c r="H2428" i="6"/>
  <c r="I2427" i="6"/>
  <c r="K2427" i="6" s="1"/>
  <c r="H2427" i="6"/>
  <c r="I2426" i="6"/>
  <c r="K2426" i="6" s="1"/>
  <c r="H2426" i="6"/>
  <c r="I2425" i="6"/>
  <c r="K2425" i="6" s="1"/>
  <c r="H2425" i="6"/>
  <c r="I2424" i="6"/>
  <c r="K2424" i="6" s="1"/>
  <c r="H2424" i="6"/>
  <c r="I2423" i="6"/>
  <c r="K2423" i="6" s="1"/>
  <c r="H2423" i="6"/>
  <c r="I2422" i="6"/>
  <c r="K2422" i="6" s="1"/>
  <c r="H2422" i="6"/>
  <c r="I2421" i="6"/>
  <c r="K2421" i="6" s="1"/>
  <c r="H2421" i="6"/>
  <c r="I2420" i="6"/>
  <c r="K2420" i="6" s="1"/>
  <c r="H2420" i="6"/>
  <c r="I2419" i="6"/>
  <c r="K2419" i="6" s="1"/>
  <c r="H2419" i="6"/>
  <c r="I2418" i="6"/>
  <c r="K2418" i="6" s="1"/>
  <c r="H2418" i="6"/>
  <c r="I2417" i="6"/>
  <c r="K2417" i="6" s="1"/>
  <c r="H2417" i="6"/>
  <c r="I2416" i="6"/>
  <c r="K2416" i="6" s="1"/>
  <c r="H2416" i="6"/>
  <c r="I2415" i="6"/>
  <c r="K2415" i="6" s="1"/>
  <c r="H2415" i="6"/>
  <c r="I2414" i="6"/>
  <c r="K2414" i="6" s="1"/>
  <c r="H2414" i="6"/>
  <c r="I2413" i="6"/>
  <c r="K2413" i="6" s="1"/>
  <c r="H2413" i="6"/>
  <c r="I2412" i="6"/>
  <c r="K2412" i="6" s="1"/>
  <c r="H2412" i="6"/>
  <c r="I2411" i="6"/>
  <c r="K2411" i="6" s="1"/>
  <c r="H2411" i="6"/>
  <c r="I2410" i="6"/>
  <c r="K2410" i="6" s="1"/>
  <c r="H2410" i="6"/>
  <c r="I2409" i="6"/>
  <c r="K2409" i="6" s="1"/>
  <c r="H2409" i="6"/>
  <c r="I2408" i="6"/>
  <c r="K2408" i="6" s="1"/>
  <c r="H2408" i="6"/>
  <c r="I2407" i="6"/>
  <c r="K2407" i="6" s="1"/>
  <c r="H2407" i="6"/>
  <c r="I2406" i="6"/>
  <c r="K2406" i="6" s="1"/>
  <c r="H2406" i="6"/>
  <c r="I2405" i="6"/>
  <c r="K2405" i="6" s="1"/>
  <c r="H2405" i="6"/>
  <c r="I2404" i="6"/>
  <c r="K2404" i="6" s="1"/>
  <c r="H2404" i="6"/>
  <c r="I2403" i="6"/>
  <c r="K2403" i="6" s="1"/>
  <c r="H2403" i="6"/>
  <c r="I2402" i="6"/>
  <c r="K2402" i="6" s="1"/>
  <c r="H2402" i="6"/>
  <c r="I2401" i="6"/>
  <c r="K2401" i="6" s="1"/>
  <c r="H2401" i="6"/>
  <c r="I2400" i="6"/>
  <c r="K2400" i="6" s="1"/>
  <c r="H2400" i="6"/>
  <c r="I2399" i="6"/>
  <c r="K2399" i="6" s="1"/>
  <c r="H2399" i="6"/>
  <c r="I2398" i="6"/>
  <c r="K2398" i="6" s="1"/>
  <c r="H2398" i="6"/>
  <c r="I2397" i="6"/>
  <c r="K2397" i="6" s="1"/>
  <c r="H2397" i="6"/>
  <c r="I2396" i="6"/>
  <c r="K2396" i="6" s="1"/>
  <c r="H2396" i="6"/>
  <c r="I2395" i="6"/>
  <c r="K2395" i="6" s="1"/>
  <c r="H2395" i="6"/>
  <c r="I2394" i="6"/>
  <c r="K2394" i="6" s="1"/>
  <c r="H2394" i="6"/>
  <c r="I2393" i="6"/>
  <c r="K2393" i="6" s="1"/>
  <c r="H2393" i="6"/>
  <c r="I2392" i="6"/>
  <c r="K2392" i="6" s="1"/>
  <c r="H2392" i="6"/>
  <c r="I2391" i="6"/>
  <c r="K2391" i="6" s="1"/>
  <c r="H2391" i="6"/>
  <c r="I2390" i="6"/>
  <c r="K2390" i="6" s="1"/>
  <c r="H2390" i="6"/>
  <c r="I2389" i="6"/>
  <c r="K2389" i="6" s="1"/>
  <c r="H2389" i="6"/>
  <c r="I2388" i="6"/>
  <c r="K2388" i="6" s="1"/>
  <c r="H2388" i="6"/>
  <c r="I2387" i="6"/>
  <c r="K2387" i="6" s="1"/>
  <c r="H2387" i="6"/>
  <c r="I2386" i="6"/>
  <c r="K2386" i="6" s="1"/>
  <c r="H2386" i="6"/>
  <c r="I2385" i="6"/>
  <c r="K2385" i="6" s="1"/>
  <c r="H2385" i="6"/>
  <c r="I2384" i="6"/>
  <c r="K2384" i="6" s="1"/>
  <c r="H2384" i="6"/>
  <c r="I2383" i="6"/>
  <c r="K2383" i="6" s="1"/>
  <c r="H2383" i="6"/>
  <c r="I2382" i="6"/>
  <c r="K2382" i="6" s="1"/>
  <c r="H2382" i="6"/>
  <c r="I2381" i="6"/>
  <c r="K2381" i="6" s="1"/>
  <c r="H2381" i="6"/>
  <c r="I2380" i="6"/>
  <c r="K2380" i="6" s="1"/>
  <c r="H2380" i="6"/>
  <c r="I2379" i="6"/>
  <c r="K2379" i="6" s="1"/>
  <c r="H2379" i="6"/>
  <c r="I2378" i="6"/>
  <c r="K2378" i="6" s="1"/>
  <c r="H2378" i="6"/>
  <c r="I2377" i="6"/>
  <c r="K2377" i="6" s="1"/>
  <c r="H2377" i="6"/>
  <c r="I2376" i="6"/>
  <c r="K2376" i="6" s="1"/>
  <c r="H2376" i="6"/>
  <c r="I2375" i="6"/>
  <c r="K2375" i="6" s="1"/>
  <c r="H2375" i="6"/>
  <c r="I2374" i="6"/>
  <c r="K2374" i="6" s="1"/>
  <c r="H2374" i="6"/>
  <c r="I2373" i="6"/>
  <c r="K2373" i="6" s="1"/>
  <c r="H2373" i="6"/>
  <c r="I2372" i="6"/>
  <c r="K2372" i="6" s="1"/>
  <c r="H2372" i="6"/>
  <c r="I2371" i="6"/>
  <c r="K2371" i="6" s="1"/>
  <c r="H2371" i="6"/>
  <c r="I2370" i="6"/>
  <c r="K2370" i="6" s="1"/>
  <c r="H2370" i="6"/>
  <c r="I2369" i="6"/>
  <c r="K2369" i="6" s="1"/>
  <c r="H2369" i="6"/>
  <c r="I2368" i="6"/>
  <c r="K2368" i="6" s="1"/>
  <c r="H2368" i="6"/>
  <c r="I2367" i="6"/>
  <c r="K2367" i="6" s="1"/>
  <c r="H2367" i="6"/>
  <c r="I2366" i="6"/>
  <c r="K2366" i="6" s="1"/>
  <c r="H2366" i="6"/>
  <c r="I2365" i="6"/>
  <c r="K2365" i="6" s="1"/>
  <c r="H2365" i="6"/>
  <c r="I2364" i="6"/>
  <c r="K2364" i="6" s="1"/>
  <c r="H2364" i="6"/>
  <c r="I2363" i="6"/>
  <c r="K2363" i="6" s="1"/>
  <c r="H2363" i="6"/>
  <c r="I2362" i="6"/>
  <c r="K2362" i="6" s="1"/>
  <c r="H2362" i="6"/>
  <c r="I2361" i="6"/>
  <c r="K2361" i="6" s="1"/>
  <c r="H2361" i="6"/>
  <c r="I2360" i="6"/>
  <c r="K2360" i="6" s="1"/>
  <c r="H2360" i="6"/>
  <c r="I2359" i="6"/>
  <c r="K2359" i="6" s="1"/>
  <c r="H2359" i="6"/>
  <c r="I2358" i="6"/>
  <c r="K2358" i="6" s="1"/>
  <c r="H2358" i="6"/>
  <c r="I2357" i="6"/>
  <c r="K2357" i="6" s="1"/>
  <c r="H2357" i="6"/>
  <c r="I2356" i="6"/>
  <c r="K2356" i="6" s="1"/>
  <c r="H2356" i="6"/>
  <c r="I2355" i="6"/>
  <c r="K2355" i="6" s="1"/>
  <c r="H2355" i="6"/>
  <c r="I2354" i="6"/>
  <c r="K2354" i="6" s="1"/>
  <c r="H2354" i="6"/>
  <c r="I2353" i="6"/>
  <c r="K2353" i="6" s="1"/>
  <c r="H2353" i="6"/>
  <c r="I2352" i="6"/>
  <c r="K2352" i="6" s="1"/>
  <c r="H2352" i="6"/>
  <c r="I2351" i="6"/>
  <c r="K2351" i="6" s="1"/>
  <c r="H2351" i="6"/>
  <c r="I2350" i="6"/>
  <c r="K2350" i="6" s="1"/>
  <c r="H2350" i="6"/>
  <c r="I2349" i="6"/>
  <c r="K2349" i="6" s="1"/>
  <c r="H2349" i="6"/>
  <c r="I2348" i="6"/>
  <c r="K2348" i="6" s="1"/>
  <c r="H2348" i="6"/>
  <c r="I2347" i="6"/>
  <c r="K2347" i="6" s="1"/>
  <c r="H2347" i="6"/>
  <c r="I2346" i="6"/>
  <c r="K2346" i="6" s="1"/>
  <c r="H2346" i="6"/>
  <c r="I2345" i="6"/>
  <c r="K2345" i="6" s="1"/>
  <c r="H2345" i="6"/>
  <c r="I2344" i="6"/>
  <c r="K2344" i="6" s="1"/>
  <c r="H2344" i="6"/>
  <c r="I2343" i="6"/>
  <c r="K2343" i="6" s="1"/>
  <c r="H2343" i="6"/>
  <c r="I2342" i="6"/>
  <c r="K2342" i="6" s="1"/>
  <c r="H2342" i="6"/>
  <c r="I2341" i="6"/>
  <c r="K2341" i="6" s="1"/>
  <c r="H2341" i="6"/>
  <c r="I2340" i="6"/>
  <c r="K2340" i="6" s="1"/>
  <c r="H2340" i="6"/>
  <c r="I2339" i="6"/>
  <c r="K2339" i="6" s="1"/>
  <c r="H2339" i="6"/>
  <c r="I2338" i="6"/>
  <c r="K2338" i="6" s="1"/>
  <c r="H2338" i="6"/>
  <c r="I2337" i="6"/>
  <c r="K2337" i="6" s="1"/>
  <c r="H2337" i="6"/>
  <c r="I2336" i="6"/>
  <c r="K2336" i="6" s="1"/>
  <c r="H2336" i="6"/>
  <c r="I2335" i="6"/>
  <c r="K2335" i="6" s="1"/>
  <c r="H2335" i="6"/>
  <c r="I2334" i="6"/>
  <c r="K2334" i="6" s="1"/>
  <c r="H2334" i="6"/>
  <c r="I2333" i="6"/>
  <c r="K2333" i="6" s="1"/>
  <c r="H2333" i="6"/>
  <c r="I2332" i="6"/>
  <c r="K2332" i="6" s="1"/>
  <c r="H2332" i="6"/>
  <c r="I2331" i="6"/>
  <c r="K2331" i="6" s="1"/>
  <c r="H2331" i="6"/>
  <c r="I2330" i="6"/>
  <c r="K2330" i="6" s="1"/>
  <c r="H2330" i="6"/>
  <c r="I2329" i="6"/>
  <c r="K2329" i="6" s="1"/>
  <c r="H2329" i="6"/>
  <c r="I2328" i="6"/>
  <c r="K2328" i="6" s="1"/>
  <c r="H2328" i="6"/>
  <c r="I2327" i="6"/>
  <c r="K2327" i="6" s="1"/>
  <c r="H2327" i="6"/>
  <c r="I2326" i="6"/>
  <c r="K2326" i="6" s="1"/>
  <c r="H2326" i="6"/>
  <c r="I2325" i="6"/>
  <c r="K2325" i="6" s="1"/>
  <c r="H2325" i="6"/>
  <c r="I2324" i="6"/>
  <c r="K2324" i="6" s="1"/>
  <c r="H2324" i="6"/>
  <c r="I2323" i="6"/>
  <c r="K2323" i="6" s="1"/>
  <c r="H2323" i="6"/>
  <c r="I2322" i="6"/>
  <c r="K2322" i="6" s="1"/>
  <c r="H2322" i="6"/>
  <c r="I2321" i="6"/>
  <c r="K2321" i="6" s="1"/>
  <c r="H2321" i="6"/>
  <c r="I2320" i="6"/>
  <c r="K2320" i="6" s="1"/>
  <c r="H2320" i="6"/>
  <c r="I2319" i="6"/>
  <c r="K2319" i="6" s="1"/>
  <c r="H2319" i="6"/>
  <c r="I2318" i="6"/>
  <c r="K2318" i="6" s="1"/>
  <c r="H2318" i="6"/>
  <c r="I2317" i="6"/>
  <c r="K2317" i="6" s="1"/>
  <c r="H2317" i="6"/>
  <c r="I2316" i="6"/>
  <c r="K2316" i="6" s="1"/>
  <c r="H2316" i="6"/>
  <c r="I2315" i="6"/>
  <c r="K2315" i="6" s="1"/>
  <c r="H2315" i="6"/>
  <c r="I2314" i="6"/>
  <c r="K2314" i="6" s="1"/>
  <c r="H2314" i="6"/>
  <c r="I2313" i="6"/>
  <c r="K2313" i="6" s="1"/>
  <c r="H2313" i="6"/>
  <c r="I2312" i="6"/>
  <c r="K2312" i="6" s="1"/>
  <c r="H2312" i="6"/>
  <c r="I2311" i="6"/>
  <c r="K2311" i="6" s="1"/>
  <c r="H2311" i="6"/>
  <c r="I2310" i="6"/>
  <c r="K2310" i="6" s="1"/>
  <c r="H2310" i="6"/>
  <c r="I2309" i="6"/>
  <c r="K2309" i="6" s="1"/>
  <c r="H2309" i="6"/>
  <c r="I2308" i="6"/>
  <c r="K2308" i="6" s="1"/>
  <c r="H2308" i="6"/>
  <c r="I2307" i="6"/>
  <c r="K2307" i="6" s="1"/>
  <c r="H2307" i="6"/>
  <c r="I2306" i="6"/>
  <c r="K2306" i="6" s="1"/>
  <c r="H2306" i="6"/>
  <c r="I2305" i="6"/>
  <c r="K2305" i="6" s="1"/>
  <c r="H2305" i="6"/>
  <c r="I2304" i="6"/>
  <c r="K2304" i="6" s="1"/>
  <c r="H2304" i="6"/>
  <c r="I2303" i="6"/>
  <c r="K2303" i="6" s="1"/>
  <c r="H2303" i="6"/>
  <c r="I2302" i="6"/>
  <c r="K2302" i="6" s="1"/>
  <c r="H2302" i="6"/>
  <c r="I2301" i="6"/>
  <c r="K2301" i="6" s="1"/>
  <c r="H2301" i="6"/>
  <c r="I2300" i="6"/>
  <c r="K2300" i="6" s="1"/>
  <c r="H2300" i="6"/>
  <c r="I2299" i="6"/>
  <c r="K2299" i="6" s="1"/>
  <c r="H2299" i="6"/>
  <c r="I2298" i="6"/>
  <c r="K2298" i="6" s="1"/>
  <c r="H2298" i="6"/>
  <c r="I2297" i="6"/>
  <c r="K2297" i="6" s="1"/>
  <c r="H2297" i="6"/>
  <c r="I2296" i="6"/>
  <c r="K2296" i="6" s="1"/>
  <c r="H2296" i="6"/>
  <c r="I2295" i="6"/>
  <c r="K2295" i="6" s="1"/>
  <c r="H2295" i="6"/>
  <c r="I2294" i="6"/>
  <c r="K2294" i="6" s="1"/>
  <c r="H2294" i="6"/>
  <c r="I2293" i="6"/>
  <c r="K2293" i="6" s="1"/>
  <c r="H2293" i="6"/>
  <c r="I2292" i="6"/>
  <c r="K2292" i="6" s="1"/>
  <c r="H2292" i="6"/>
  <c r="I2291" i="6"/>
  <c r="K2291" i="6" s="1"/>
  <c r="H2291" i="6"/>
  <c r="I2290" i="6"/>
  <c r="K2290" i="6" s="1"/>
  <c r="H2290" i="6"/>
  <c r="I2289" i="6"/>
  <c r="K2289" i="6" s="1"/>
  <c r="H2289" i="6"/>
  <c r="I2288" i="6"/>
  <c r="K2288" i="6" s="1"/>
  <c r="H2288" i="6"/>
  <c r="I2287" i="6"/>
  <c r="K2287" i="6" s="1"/>
  <c r="H2287" i="6"/>
  <c r="I2286" i="6"/>
  <c r="K2286" i="6" s="1"/>
  <c r="H2286" i="6"/>
  <c r="I2285" i="6"/>
  <c r="K2285" i="6" s="1"/>
  <c r="H2285" i="6"/>
  <c r="I2284" i="6"/>
  <c r="K2284" i="6" s="1"/>
  <c r="H2284" i="6"/>
  <c r="I2283" i="6"/>
  <c r="K2283" i="6" s="1"/>
  <c r="H2283" i="6"/>
  <c r="I2282" i="6"/>
  <c r="K2282" i="6" s="1"/>
  <c r="H2282" i="6"/>
  <c r="I2281" i="6"/>
  <c r="K2281" i="6" s="1"/>
  <c r="H2281" i="6"/>
  <c r="I2280" i="6"/>
  <c r="K2280" i="6" s="1"/>
  <c r="H2280" i="6"/>
  <c r="I2279" i="6"/>
  <c r="K2279" i="6" s="1"/>
  <c r="H2279" i="6"/>
  <c r="I2278" i="6"/>
  <c r="K2278" i="6" s="1"/>
  <c r="H2278" i="6"/>
  <c r="I2277" i="6"/>
  <c r="K2277" i="6" s="1"/>
  <c r="H2277" i="6"/>
  <c r="I2276" i="6"/>
  <c r="K2276" i="6" s="1"/>
  <c r="H2276" i="6"/>
  <c r="I2275" i="6"/>
  <c r="K2275" i="6" s="1"/>
  <c r="H2275" i="6"/>
  <c r="I2274" i="6"/>
  <c r="K2274" i="6" s="1"/>
  <c r="H2274" i="6"/>
  <c r="I2273" i="6"/>
  <c r="K2273" i="6" s="1"/>
  <c r="H2273" i="6"/>
  <c r="I2272" i="6"/>
  <c r="K2272" i="6" s="1"/>
  <c r="H2272" i="6"/>
  <c r="I2271" i="6"/>
  <c r="K2271" i="6" s="1"/>
  <c r="H2271" i="6"/>
  <c r="I2270" i="6"/>
  <c r="K2270" i="6" s="1"/>
  <c r="H2270" i="6"/>
  <c r="I2269" i="6"/>
  <c r="K2269" i="6" s="1"/>
  <c r="H2269" i="6"/>
  <c r="I2268" i="6"/>
  <c r="K2268" i="6" s="1"/>
  <c r="H2268" i="6"/>
  <c r="I2267" i="6"/>
  <c r="K2267" i="6" s="1"/>
  <c r="H2267" i="6"/>
  <c r="I2266" i="6"/>
  <c r="K2266" i="6" s="1"/>
  <c r="H2266" i="6"/>
  <c r="I2265" i="6"/>
  <c r="K2265" i="6" s="1"/>
  <c r="H2265" i="6"/>
  <c r="I2264" i="6"/>
  <c r="K2264" i="6" s="1"/>
  <c r="H2264" i="6"/>
  <c r="I2263" i="6"/>
  <c r="K2263" i="6" s="1"/>
  <c r="H2263" i="6"/>
  <c r="I2262" i="6"/>
  <c r="K2262" i="6" s="1"/>
  <c r="H2262" i="6"/>
  <c r="I2261" i="6"/>
  <c r="K2261" i="6" s="1"/>
  <c r="H2261" i="6"/>
  <c r="I2260" i="6"/>
  <c r="K2260" i="6" s="1"/>
  <c r="H2260" i="6"/>
  <c r="I2259" i="6"/>
  <c r="K2259" i="6" s="1"/>
  <c r="H2259" i="6"/>
  <c r="I2258" i="6"/>
  <c r="K2258" i="6" s="1"/>
  <c r="H2258" i="6"/>
  <c r="I2257" i="6"/>
  <c r="K2257" i="6" s="1"/>
  <c r="H2257" i="6"/>
  <c r="I2256" i="6"/>
  <c r="K2256" i="6" s="1"/>
  <c r="H2256" i="6"/>
  <c r="I2255" i="6"/>
  <c r="K2255" i="6" s="1"/>
  <c r="H2255" i="6"/>
  <c r="I2254" i="6"/>
  <c r="K2254" i="6" s="1"/>
  <c r="H2254" i="6"/>
  <c r="I2253" i="6"/>
  <c r="K2253" i="6" s="1"/>
  <c r="H2253" i="6"/>
  <c r="I2252" i="6"/>
  <c r="K2252" i="6" s="1"/>
  <c r="H2252" i="6"/>
  <c r="I2251" i="6"/>
  <c r="K2251" i="6" s="1"/>
  <c r="H2251" i="6"/>
  <c r="I2250" i="6"/>
  <c r="K2250" i="6" s="1"/>
  <c r="H2250" i="6"/>
  <c r="I2249" i="6"/>
  <c r="K2249" i="6" s="1"/>
  <c r="H2249" i="6"/>
  <c r="I2248" i="6"/>
  <c r="K2248" i="6" s="1"/>
  <c r="H2248" i="6"/>
  <c r="I2247" i="6"/>
  <c r="K2247" i="6" s="1"/>
  <c r="H2247" i="6"/>
  <c r="I2246" i="6"/>
  <c r="K2246" i="6" s="1"/>
  <c r="H2246" i="6"/>
  <c r="I2245" i="6"/>
  <c r="K2245" i="6" s="1"/>
  <c r="H2245" i="6"/>
  <c r="I2244" i="6"/>
  <c r="K2244" i="6" s="1"/>
  <c r="H2244" i="6"/>
  <c r="I2243" i="6"/>
  <c r="K2243" i="6" s="1"/>
  <c r="H2243" i="6"/>
  <c r="I2242" i="6"/>
  <c r="K2242" i="6" s="1"/>
  <c r="H2242" i="6"/>
  <c r="I2241" i="6"/>
  <c r="K2241" i="6" s="1"/>
  <c r="H2241" i="6"/>
  <c r="I2240" i="6"/>
  <c r="K2240" i="6" s="1"/>
  <c r="H2240" i="6"/>
  <c r="I2239" i="6"/>
  <c r="K2239" i="6" s="1"/>
  <c r="H2239" i="6"/>
  <c r="I2238" i="6"/>
  <c r="K2238" i="6" s="1"/>
  <c r="H2238" i="6"/>
  <c r="I2237" i="6"/>
  <c r="K2237" i="6" s="1"/>
  <c r="H2237" i="6"/>
  <c r="I2236" i="6"/>
  <c r="K2236" i="6" s="1"/>
  <c r="H2236" i="6"/>
  <c r="I2235" i="6"/>
  <c r="K2235" i="6" s="1"/>
  <c r="H2235" i="6"/>
  <c r="I2234" i="6"/>
  <c r="K2234" i="6" s="1"/>
  <c r="H2234" i="6"/>
  <c r="I2233" i="6"/>
  <c r="K2233" i="6" s="1"/>
  <c r="H2233" i="6"/>
  <c r="I2232" i="6"/>
  <c r="K2232" i="6" s="1"/>
  <c r="H2232" i="6"/>
  <c r="I2231" i="6"/>
  <c r="K2231" i="6" s="1"/>
  <c r="H2231" i="6"/>
  <c r="I2230" i="6"/>
  <c r="K2230" i="6" s="1"/>
  <c r="H2230" i="6"/>
  <c r="I2229" i="6"/>
  <c r="K2229" i="6" s="1"/>
  <c r="H2229" i="6"/>
  <c r="I2228" i="6"/>
  <c r="K2228" i="6" s="1"/>
  <c r="H2228" i="6"/>
  <c r="I2227" i="6"/>
  <c r="K2227" i="6" s="1"/>
  <c r="H2227" i="6"/>
  <c r="I2226" i="6"/>
  <c r="K2226" i="6" s="1"/>
  <c r="H2226" i="6"/>
  <c r="I2225" i="6"/>
  <c r="K2225" i="6" s="1"/>
  <c r="H2225" i="6"/>
  <c r="I2224" i="6"/>
  <c r="K2224" i="6" s="1"/>
  <c r="H2224" i="6"/>
  <c r="I2223" i="6"/>
  <c r="K2223" i="6" s="1"/>
  <c r="H2223" i="6"/>
  <c r="I2222" i="6"/>
  <c r="K2222" i="6" s="1"/>
  <c r="H2222" i="6"/>
  <c r="I2221" i="6"/>
  <c r="K2221" i="6" s="1"/>
  <c r="H2221" i="6"/>
  <c r="I2220" i="6"/>
  <c r="K2220" i="6" s="1"/>
  <c r="H2220" i="6"/>
  <c r="I2219" i="6"/>
  <c r="K2219" i="6" s="1"/>
  <c r="H2219" i="6"/>
  <c r="I2218" i="6"/>
  <c r="K2218" i="6" s="1"/>
  <c r="H2218" i="6"/>
  <c r="I2217" i="6"/>
  <c r="K2217" i="6" s="1"/>
  <c r="H2217" i="6"/>
  <c r="I2216" i="6"/>
  <c r="K2216" i="6" s="1"/>
  <c r="H2216" i="6"/>
  <c r="I2215" i="6"/>
  <c r="K2215" i="6" s="1"/>
  <c r="H2215" i="6"/>
  <c r="I2214" i="6"/>
  <c r="K2214" i="6" s="1"/>
  <c r="H2214" i="6"/>
  <c r="I2213" i="6"/>
  <c r="K2213" i="6" s="1"/>
  <c r="H2213" i="6"/>
  <c r="I2212" i="6"/>
  <c r="K2212" i="6" s="1"/>
  <c r="H2212" i="6"/>
  <c r="I2211" i="6"/>
  <c r="K2211" i="6" s="1"/>
  <c r="H2211" i="6"/>
  <c r="I2210" i="6"/>
  <c r="K2210" i="6" s="1"/>
  <c r="H2210" i="6"/>
  <c r="I2209" i="6"/>
  <c r="K2209" i="6" s="1"/>
  <c r="H2209" i="6"/>
  <c r="I2208" i="6"/>
  <c r="K2208" i="6" s="1"/>
  <c r="H2208" i="6"/>
  <c r="I2207" i="6"/>
  <c r="K2207" i="6" s="1"/>
  <c r="H2207" i="6"/>
  <c r="I2206" i="6"/>
  <c r="K2206" i="6" s="1"/>
  <c r="H2206" i="6"/>
  <c r="I2205" i="6"/>
  <c r="K2205" i="6" s="1"/>
  <c r="H2205" i="6"/>
  <c r="I2204" i="6"/>
  <c r="K2204" i="6" s="1"/>
  <c r="H2204" i="6"/>
  <c r="I2203" i="6"/>
  <c r="K2203" i="6" s="1"/>
  <c r="H2203" i="6"/>
  <c r="I2202" i="6"/>
  <c r="K2202" i="6" s="1"/>
  <c r="H2202" i="6"/>
  <c r="I2201" i="6"/>
  <c r="K2201" i="6" s="1"/>
  <c r="H2201" i="6"/>
  <c r="I2200" i="6"/>
  <c r="K2200" i="6" s="1"/>
  <c r="H2200" i="6"/>
  <c r="I2199" i="6"/>
  <c r="K2199" i="6" s="1"/>
  <c r="H2199" i="6"/>
  <c r="I2198" i="6"/>
  <c r="K2198" i="6" s="1"/>
  <c r="H2198" i="6"/>
  <c r="I2197" i="6"/>
  <c r="K2197" i="6" s="1"/>
  <c r="H2197" i="6"/>
  <c r="I2196" i="6"/>
  <c r="K2196" i="6" s="1"/>
  <c r="H2196" i="6"/>
  <c r="I2195" i="6"/>
  <c r="K2195" i="6" s="1"/>
  <c r="H2195" i="6"/>
  <c r="I2194" i="6"/>
  <c r="K2194" i="6" s="1"/>
  <c r="H2194" i="6"/>
  <c r="I2193" i="6"/>
  <c r="K2193" i="6" s="1"/>
  <c r="H2193" i="6"/>
  <c r="I2192" i="6"/>
  <c r="K2192" i="6" s="1"/>
  <c r="H2192" i="6"/>
  <c r="I2191" i="6"/>
  <c r="K2191" i="6" s="1"/>
  <c r="H2191" i="6"/>
  <c r="I2190" i="6"/>
  <c r="K2190" i="6" s="1"/>
  <c r="H2190" i="6"/>
  <c r="I2189" i="6"/>
  <c r="K2189" i="6" s="1"/>
  <c r="H2189" i="6"/>
  <c r="I2188" i="6"/>
  <c r="K2188" i="6" s="1"/>
  <c r="H2188" i="6"/>
  <c r="I2187" i="6"/>
  <c r="K2187" i="6" s="1"/>
  <c r="H2187" i="6"/>
  <c r="I2186" i="6"/>
  <c r="K2186" i="6" s="1"/>
  <c r="H2186" i="6"/>
  <c r="I2185" i="6"/>
  <c r="K2185" i="6" s="1"/>
  <c r="H2185" i="6"/>
  <c r="I2184" i="6"/>
  <c r="K2184" i="6" s="1"/>
  <c r="H2184" i="6"/>
  <c r="I2183" i="6"/>
  <c r="K2183" i="6" s="1"/>
  <c r="H2183" i="6"/>
  <c r="I2182" i="6"/>
  <c r="K2182" i="6" s="1"/>
  <c r="H2182" i="6"/>
  <c r="I2181" i="6"/>
  <c r="K2181" i="6" s="1"/>
  <c r="H2181" i="6"/>
  <c r="I2180" i="6"/>
  <c r="K2180" i="6" s="1"/>
  <c r="H2180" i="6"/>
  <c r="I2179" i="6"/>
  <c r="K2179" i="6" s="1"/>
  <c r="H2179" i="6"/>
  <c r="I2178" i="6"/>
  <c r="K2178" i="6" s="1"/>
  <c r="H2178" i="6"/>
  <c r="I2177" i="6"/>
  <c r="K2177" i="6" s="1"/>
  <c r="H2177" i="6"/>
  <c r="I2176" i="6"/>
  <c r="K2176" i="6" s="1"/>
  <c r="H2176" i="6"/>
  <c r="I2175" i="6"/>
  <c r="K2175" i="6" s="1"/>
  <c r="H2175" i="6"/>
  <c r="I2174" i="6"/>
  <c r="K2174" i="6" s="1"/>
  <c r="H2174" i="6"/>
  <c r="I2173" i="6"/>
  <c r="K2173" i="6" s="1"/>
  <c r="H2173" i="6"/>
  <c r="I2172" i="6"/>
  <c r="K2172" i="6" s="1"/>
  <c r="H2172" i="6"/>
  <c r="I2171" i="6"/>
  <c r="K2171" i="6" s="1"/>
  <c r="H2171" i="6"/>
  <c r="I2170" i="6"/>
  <c r="K2170" i="6" s="1"/>
  <c r="H2170" i="6"/>
  <c r="I2169" i="6"/>
  <c r="K2169" i="6" s="1"/>
  <c r="H2169" i="6"/>
  <c r="I2168" i="6"/>
  <c r="K2168" i="6" s="1"/>
  <c r="H2168" i="6"/>
  <c r="I2167" i="6"/>
  <c r="K2167" i="6" s="1"/>
  <c r="H2167" i="6"/>
  <c r="I2166" i="6"/>
  <c r="K2166" i="6" s="1"/>
  <c r="H2166" i="6"/>
  <c r="I2165" i="6"/>
  <c r="K2165" i="6" s="1"/>
  <c r="H2165" i="6"/>
  <c r="I2164" i="6"/>
  <c r="K2164" i="6" s="1"/>
  <c r="H2164" i="6"/>
  <c r="I2163" i="6"/>
  <c r="K2163" i="6" s="1"/>
  <c r="H2163" i="6"/>
  <c r="I2162" i="6"/>
  <c r="K2162" i="6" s="1"/>
  <c r="H2162" i="6"/>
  <c r="I2161" i="6"/>
  <c r="K2161" i="6" s="1"/>
  <c r="H2161" i="6"/>
  <c r="I2160" i="6"/>
  <c r="K2160" i="6" s="1"/>
  <c r="H2160" i="6"/>
  <c r="I2159" i="6"/>
  <c r="K2159" i="6" s="1"/>
  <c r="H2159" i="6"/>
  <c r="I2158" i="6"/>
  <c r="K2158" i="6" s="1"/>
  <c r="H2158" i="6"/>
  <c r="I2157" i="6"/>
  <c r="K2157" i="6" s="1"/>
  <c r="H2157" i="6"/>
  <c r="I2156" i="6"/>
  <c r="K2156" i="6" s="1"/>
  <c r="H2156" i="6"/>
  <c r="I2155" i="6"/>
  <c r="K2155" i="6" s="1"/>
  <c r="H2155" i="6"/>
  <c r="I2154" i="6"/>
  <c r="K2154" i="6" s="1"/>
  <c r="H2154" i="6"/>
  <c r="I2153" i="6"/>
  <c r="K2153" i="6" s="1"/>
  <c r="H2153" i="6"/>
  <c r="I2152" i="6"/>
  <c r="K2152" i="6" s="1"/>
  <c r="H2152" i="6"/>
  <c r="I2151" i="6"/>
  <c r="K2151" i="6" s="1"/>
  <c r="H2151" i="6"/>
  <c r="I2150" i="6"/>
  <c r="K2150" i="6" s="1"/>
  <c r="H2150" i="6"/>
  <c r="I2149" i="6"/>
  <c r="K2149" i="6" s="1"/>
  <c r="H2149" i="6"/>
  <c r="I2148" i="6"/>
  <c r="K2148" i="6" s="1"/>
  <c r="H2148" i="6"/>
  <c r="I2147" i="6"/>
  <c r="K2147" i="6" s="1"/>
  <c r="H2147" i="6"/>
  <c r="I2146" i="6"/>
  <c r="K2146" i="6" s="1"/>
  <c r="H2146" i="6"/>
  <c r="I2145" i="6"/>
  <c r="K2145" i="6" s="1"/>
  <c r="H2145" i="6"/>
  <c r="I2144" i="6"/>
  <c r="K2144" i="6" s="1"/>
  <c r="H2144" i="6"/>
  <c r="I2143" i="6"/>
  <c r="K2143" i="6" s="1"/>
  <c r="H2143" i="6"/>
  <c r="I2142" i="6"/>
  <c r="K2142" i="6" s="1"/>
  <c r="H2142" i="6"/>
  <c r="I2141" i="6"/>
  <c r="K2141" i="6" s="1"/>
  <c r="H2141" i="6"/>
  <c r="I2140" i="6"/>
  <c r="K2140" i="6" s="1"/>
  <c r="H2140" i="6"/>
  <c r="I2139" i="6"/>
  <c r="K2139" i="6" s="1"/>
  <c r="H2139" i="6"/>
  <c r="I2138" i="6"/>
  <c r="K2138" i="6" s="1"/>
  <c r="H2138" i="6"/>
  <c r="I2137" i="6"/>
  <c r="K2137" i="6" s="1"/>
  <c r="H2137" i="6"/>
  <c r="I2136" i="6"/>
  <c r="K2136" i="6" s="1"/>
  <c r="H2136" i="6"/>
  <c r="I2135" i="6"/>
  <c r="K2135" i="6" s="1"/>
  <c r="H2135" i="6"/>
  <c r="I2134" i="6"/>
  <c r="K2134" i="6" s="1"/>
  <c r="H2134" i="6"/>
  <c r="I2133" i="6"/>
  <c r="K2133" i="6" s="1"/>
  <c r="H2133" i="6"/>
  <c r="I2132" i="6"/>
  <c r="K2132" i="6" s="1"/>
  <c r="H2132" i="6"/>
  <c r="I2131" i="6"/>
  <c r="K2131" i="6" s="1"/>
  <c r="H2131" i="6"/>
  <c r="I2130" i="6"/>
  <c r="K2130" i="6" s="1"/>
  <c r="H2130" i="6"/>
  <c r="I2129" i="6"/>
  <c r="K2129" i="6" s="1"/>
  <c r="H2129" i="6"/>
  <c r="I2128" i="6"/>
  <c r="K2128" i="6" s="1"/>
  <c r="H2128" i="6"/>
  <c r="I2127" i="6"/>
  <c r="K2127" i="6" s="1"/>
  <c r="H2127" i="6"/>
  <c r="I2126" i="6"/>
  <c r="K2126" i="6" s="1"/>
  <c r="H2126" i="6"/>
  <c r="I2125" i="6"/>
  <c r="K2125" i="6" s="1"/>
  <c r="H2125" i="6"/>
  <c r="I2124" i="6"/>
  <c r="K2124" i="6" s="1"/>
  <c r="H2124" i="6"/>
  <c r="I2123" i="6"/>
  <c r="K2123" i="6" s="1"/>
  <c r="H2123" i="6"/>
  <c r="I2122" i="6"/>
  <c r="K2122" i="6" s="1"/>
  <c r="H2122" i="6"/>
  <c r="I2121" i="6"/>
  <c r="K2121" i="6" s="1"/>
  <c r="H2121" i="6"/>
  <c r="I2120" i="6"/>
  <c r="K2120" i="6" s="1"/>
  <c r="H2120" i="6"/>
  <c r="I2119" i="6"/>
  <c r="K2119" i="6" s="1"/>
  <c r="H2119" i="6"/>
  <c r="I2118" i="6"/>
  <c r="K2118" i="6" s="1"/>
  <c r="H2118" i="6"/>
  <c r="I2117" i="6"/>
  <c r="K2117" i="6" s="1"/>
  <c r="H2117" i="6"/>
  <c r="I2116" i="6"/>
  <c r="K2116" i="6" s="1"/>
  <c r="H2116" i="6"/>
  <c r="I2115" i="6"/>
  <c r="K2115" i="6" s="1"/>
  <c r="H2115" i="6"/>
  <c r="I2114" i="6"/>
  <c r="K2114" i="6" s="1"/>
  <c r="H2114" i="6"/>
  <c r="I2113" i="6"/>
  <c r="K2113" i="6" s="1"/>
  <c r="H2113" i="6"/>
  <c r="I2112" i="6"/>
  <c r="K2112" i="6" s="1"/>
  <c r="H2112" i="6"/>
  <c r="I2111" i="6"/>
  <c r="K2111" i="6" s="1"/>
  <c r="H2111" i="6"/>
  <c r="I2110" i="6"/>
  <c r="K2110" i="6" s="1"/>
  <c r="H2110" i="6"/>
  <c r="I2109" i="6"/>
  <c r="K2109" i="6" s="1"/>
  <c r="H2109" i="6"/>
  <c r="I2108" i="6"/>
  <c r="K2108" i="6" s="1"/>
  <c r="H2108" i="6"/>
  <c r="I2107" i="6"/>
  <c r="K2107" i="6" s="1"/>
  <c r="H2107" i="6"/>
  <c r="I2106" i="6"/>
  <c r="K2106" i="6" s="1"/>
  <c r="H2106" i="6"/>
  <c r="I2105" i="6"/>
  <c r="K2105" i="6" s="1"/>
  <c r="H2105" i="6"/>
  <c r="I2104" i="6"/>
  <c r="K2104" i="6" s="1"/>
  <c r="H2104" i="6"/>
  <c r="I2103" i="6"/>
  <c r="K2103" i="6" s="1"/>
  <c r="H2103" i="6"/>
  <c r="I2102" i="6"/>
  <c r="K2102" i="6" s="1"/>
  <c r="H2102" i="6"/>
  <c r="I2101" i="6"/>
  <c r="K2101" i="6" s="1"/>
  <c r="H2101" i="6"/>
  <c r="I2100" i="6"/>
  <c r="K2100" i="6" s="1"/>
  <c r="H2100" i="6"/>
  <c r="I2099" i="6"/>
  <c r="K2099" i="6" s="1"/>
  <c r="H2099" i="6"/>
  <c r="I2098" i="6"/>
  <c r="K2098" i="6" s="1"/>
  <c r="H2098" i="6"/>
  <c r="I2097" i="6"/>
  <c r="K2097" i="6" s="1"/>
  <c r="H2097" i="6"/>
  <c r="I2096" i="6"/>
  <c r="K2096" i="6" s="1"/>
  <c r="H2096" i="6"/>
  <c r="I2095" i="6"/>
  <c r="K2095" i="6" s="1"/>
  <c r="H2095" i="6"/>
  <c r="I2094" i="6"/>
  <c r="K2094" i="6" s="1"/>
  <c r="H2094" i="6"/>
  <c r="I2093" i="6"/>
  <c r="K2093" i="6" s="1"/>
  <c r="H2093" i="6"/>
  <c r="I2092" i="6"/>
  <c r="K2092" i="6" s="1"/>
  <c r="H2092" i="6"/>
  <c r="I2091" i="6"/>
  <c r="K2091" i="6" s="1"/>
  <c r="H2091" i="6"/>
  <c r="I2090" i="6"/>
  <c r="K2090" i="6" s="1"/>
  <c r="H2090" i="6"/>
  <c r="I2089" i="6"/>
  <c r="K2089" i="6" s="1"/>
  <c r="H2089" i="6"/>
  <c r="I2088" i="6"/>
  <c r="K2088" i="6" s="1"/>
  <c r="H2088" i="6"/>
  <c r="I2087" i="6"/>
  <c r="K2087" i="6" s="1"/>
  <c r="H2087" i="6"/>
  <c r="I2086" i="6"/>
  <c r="K2086" i="6" s="1"/>
  <c r="H2086" i="6"/>
  <c r="I2085" i="6"/>
  <c r="K2085" i="6" s="1"/>
  <c r="H2085" i="6"/>
  <c r="I2084" i="6"/>
  <c r="K2084" i="6" s="1"/>
  <c r="H2084" i="6"/>
  <c r="I2083" i="6"/>
  <c r="K2083" i="6" s="1"/>
  <c r="H2083" i="6"/>
  <c r="I2082" i="6"/>
  <c r="K2082" i="6" s="1"/>
  <c r="H2082" i="6"/>
  <c r="I2081" i="6"/>
  <c r="K2081" i="6" s="1"/>
  <c r="H2081" i="6"/>
  <c r="I2080" i="6"/>
  <c r="K2080" i="6" s="1"/>
  <c r="H2080" i="6"/>
  <c r="I2079" i="6"/>
  <c r="K2079" i="6" s="1"/>
  <c r="H2079" i="6"/>
  <c r="I2078" i="6"/>
  <c r="K2078" i="6" s="1"/>
  <c r="H2078" i="6"/>
  <c r="I2077" i="6"/>
  <c r="K2077" i="6" s="1"/>
  <c r="H2077" i="6"/>
  <c r="I2076" i="6"/>
  <c r="K2076" i="6" s="1"/>
  <c r="H2076" i="6"/>
  <c r="I2075" i="6"/>
  <c r="K2075" i="6" s="1"/>
  <c r="H2075" i="6"/>
  <c r="I2074" i="6"/>
  <c r="K2074" i="6" s="1"/>
  <c r="H2074" i="6"/>
  <c r="I2073" i="6"/>
  <c r="K2073" i="6" s="1"/>
  <c r="H2073" i="6"/>
  <c r="I2072" i="6"/>
  <c r="K2072" i="6" s="1"/>
  <c r="H2072" i="6"/>
  <c r="I2071" i="6"/>
  <c r="K2071" i="6" s="1"/>
  <c r="H2071" i="6"/>
  <c r="I2070" i="6"/>
  <c r="K2070" i="6" s="1"/>
  <c r="H2070" i="6"/>
  <c r="I2069" i="6"/>
  <c r="K2069" i="6" s="1"/>
  <c r="H2069" i="6"/>
  <c r="I2068" i="6"/>
  <c r="K2068" i="6" s="1"/>
  <c r="H2068" i="6"/>
  <c r="I2067" i="6"/>
  <c r="K2067" i="6" s="1"/>
  <c r="H2067" i="6"/>
  <c r="I2066" i="6"/>
  <c r="K2066" i="6" s="1"/>
  <c r="H2066" i="6"/>
  <c r="I2065" i="6"/>
  <c r="K2065" i="6" s="1"/>
  <c r="H2065" i="6"/>
  <c r="I2064" i="6"/>
  <c r="K2064" i="6" s="1"/>
  <c r="H2064" i="6"/>
  <c r="I2063" i="6"/>
  <c r="K2063" i="6" s="1"/>
  <c r="H2063" i="6"/>
  <c r="I2062" i="6"/>
  <c r="K2062" i="6" s="1"/>
  <c r="H2062" i="6"/>
  <c r="I2061" i="6"/>
  <c r="K2061" i="6" s="1"/>
  <c r="H2061" i="6"/>
  <c r="I2060" i="6"/>
  <c r="K2060" i="6" s="1"/>
  <c r="H2060" i="6"/>
  <c r="I2059" i="6"/>
  <c r="K2059" i="6" s="1"/>
  <c r="H2059" i="6"/>
  <c r="I2058" i="6"/>
  <c r="K2058" i="6" s="1"/>
  <c r="H2058" i="6"/>
  <c r="I2057" i="6"/>
  <c r="K2057" i="6" s="1"/>
  <c r="H2057" i="6"/>
  <c r="I2056" i="6"/>
  <c r="K2056" i="6" s="1"/>
  <c r="H2056" i="6"/>
  <c r="I2055" i="6"/>
  <c r="K2055" i="6" s="1"/>
  <c r="H2055" i="6"/>
  <c r="I2054" i="6"/>
  <c r="K2054" i="6" s="1"/>
  <c r="H2054" i="6"/>
  <c r="I2053" i="6"/>
  <c r="K2053" i="6" s="1"/>
  <c r="H2053" i="6"/>
  <c r="I2052" i="6"/>
  <c r="K2052" i="6" s="1"/>
  <c r="H2052" i="6"/>
  <c r="I2051" i="6"/>
  <c r="K2051" i="6" s="1"/>
  <c r="H2051" i="6"/>
  <c r="I2050" i="6"/>
  <c r="K2050" i="6" s="1"/>
  <c r="H2050" i="6"/>
  <c r="I2049" i="6"/>
  <c r="K2049" i="6" s="1"/>
  <c r="H2049" i="6"/>
  <c r="I2048" i="6"/>
  <c r="K2048" i="6" s="1"/>
  <c r="H2048" i="6"/>
  <c r="I2047" i="6"/>
  <c r="K2047" i="6" s="1"/>
  <c r="H2047" i="6"/>
  <c r="I2046" i="6"/>
  <c r="K2046" i="6" s="1"/>
  <c r="H2046" i="6"/>
  <c r="I2045" i="6"/>
  <c r="K2045" i="6" s="1"/>
  <c r="H2045" i="6"/>
  <c r="I2044" i="6"/>
  <c r="K2044" i="6" s="1"/>
  <c r="H2044" i="6"/>
  <c r="I2043" i="6"/>
  <c r="K2043" i="6" s="1"/>
  <c r="H2043" i="6"/>
  <c r="I2042" i="6"/>
  <c r="K2042" i="6" s="1"/>
  <c r="H2042" i="6"/>
  <c r="I2041" i="6"/>
  <c r="K2041" i="6" s="1"/>
  <c r="H2041" i="6"/>
  <c r="I2040" i="6"/>
  <c r="K2040" i="6" s="1"/>
  <c r="H2040" i="6"/>
  <c r="I2039" i="6"/>
  <c r="K2039" i="6" s="1"/>
  <c r="H2039" i="6"/>
  <c r="I2038" i="6"/>
  <c r="K2038" i="6" s="1"/>
  <c r="H2038" i="6"/>
  <c r="I2037" i="6"/>
  <c r="K2037" i="6" s="1"/>
  <c r="H2037" i="6"/>
  <c r="I2036" i="6"/>
  <c r="K2036" i="6" s="1"/>
  <c r="H2036" i="6"/>
  <c r="I2035" i="6"/>
  <c r="K2035" i="6" s="1"/>
  <c r="H2035" i="6"/>
  <c r="I2034" i="6"/>
  <c r="K2034" i="6" s="1"/>
  <c r="H2034" i="6"/>
  <c r="I2033" i="6"/>
  <c r="K2033" i="6" s="1"/>
  <c r="H2033" i="6"/>
  <c r="I2032" i="6"/>
  <c r="K2032" i="6" s="1"/>
  <c r="H2032" i="6"/>
  <c r="I2031" i="6"/>
  <c r="K2031" i="6" s="1"/>
  <c r="H2031" i="6"/>
  <c r="I2030" i="6"/>
  <c r="K2030" i="6" s="1"/>
  <c r="H2030" i="6"/>
  <c r="I2029" i="6"/>
  <c r="K2029" i="6" s="1"/>
  <c r="H2029" i="6"/>
  <c r="I2028" i="6"/>
  <c r="K2028" i="6" s="1"/>
  <c r="H2028" i="6"/>
  <c r="I2027" i="6"/>
  <c r="K2027" i="6" s="1"/>
  <c r="H2027" i="6"/>
  <c r="I2026" i="6"/>
  <c r="K2026" i="6" s="1"/>
  <c r="H2026" i="6"/>
  <c r="I2025" i="6"/>
  <c r="K2025" i="6" s="1"/>
  <c r="H2025" i="6"/>
  <c r="I2024" i="6"/>
  <c r="K2024" i="6" s="1"/>
  <c r="H2024" i="6"/>
  <c r="I2023" i="6"/>
  <c r="K2023" i="6" s="1"/>
  <c r="H2023" i="6"/>
  <c r="I2022" i="6"/>
  <c r="K2022" i="6" s="1"/>
  <c r="H2022" i="6"/>
  <c r="I2021" i="6"/>
  <c r="K2021" i="6" s="1"/>
  <c r="H2021" i="6"/>
  <c r="I2020" i="6"/>
  <c r="K2020" i="6" s="1"/>
  <c r="H2020" i="6"/>
  <c r="I2019" i="6"/>
  <c r="K2019" i="6" s="1"/>
  <c r="H2019" i="6"/>
  <c r="I2018" i="6"/>
  <c r="K2018" i="6" s="1"/>
  <c r="H2018" i="6"/>
  <c r="I2017" i="6"/>
  <c r="K2017" i="6" s="1"/>
  <c r="H2017" i="6"/>
  <c r="I2016" i="6"/>
  <c r="K2016" i="6" s="1"/>
  <c r="H2016" i="6"/>
  <c r="I2015" i="6"/>
  <c r="K2015" i="6" s="1"/>
  <c r="H2015" i="6"/>
  <c r="I2014" i="6"/>
  <c r="K2014" i="6" s="1"/>
  <c r="H2014" i="6"/>
  <c r="I2013" i="6"/>
  <c r="K2013" i="6" s="1"/>
  <c r="H2013" i="6"/>
  <c r="I2012" i="6"/>
  <c r="K2012" i="6" s="1"/>
  <c r="H2012" i="6"/>
  <c r="I2011" i="6"/>
  <c r="K2011" i="6" s="1"/>
  <c r="H2011" i="6"/>
  <c r="I2010" i="6"/>
  <c r="K2010" i="6" s="1"/>
  <c r="H2010" i="6"/>
  <c r="I2009" i="6"/>
  <c r="K2009" i="6" s="1"/>
  <c r="H2009" i="6"/>
  <c r="I2008" i="6"/>
  <c r="K2008" i="6" s="1"/>
  <c r="H2008" i="6"/>
  <c r="I2007" i="6"/>
  <c r="K2007" i="6" s="1"/>
  <c r="H2007" i="6"/>
  <c r="I2006" i="6"/>
  <c r="K2006" i="6" s="1"/>
  <c r="H2006" i="6"/>
  <c r="I2005" i="6"/>
  <c r="K2005" i="6" s="1"/>
  <c r="H2005" i="6"/>
  <c r="I2004" i="6"/>
  <c r="K2004" i="6" s="1"/>
  <c r="H2004" i="6"/>
  <c r="I2003" i="6"/>
  <c r="K2003" i="6" s="1"/>
  <c r="H2003" i="6"/>
  <c r="I2002" i="6"/>
  <c r="K2002" i="6" s="1"/>
  <c r="H2002" i="6"/>
  <c r="I2001" i="6"/>
  <c r="K2001" i="6" s="1"/>
  <c r="H2001" i="6"/>
  <c r="I2000" i="6"/>
  <c r="K2000" i="6" s="1"/>
  <c r="H2000" i="6"/>
  <c r="I1999" i="6"/>
  <c r="K1999" i="6" s="1"/>
  <c r="H1999" i="6"/>
  <c r="I1998" i="6"/>
  <c r="K1998" i="6" s="1"/>
  <c r="H1998" i="6"/>
  <c r="I1997" i="6"/>
  <c r="K1997" i="6" s="1"/>
  <c r="H1997" i="6"/>
  <c r="I1996" i="6"/>
  <c r="K1996" i="6" s="1"/>
  <c r="H1996" i="6"/>
  <c r="I1995" i="6"/>
  <c r="K1995" i="6" s="1"/>
  <c r="H1995" i="6"/>
  <c r="I1994" i="6"/>
  <c r="K1994" i="6" s="1"/>
  <c r="H1994" i="6"/>
  <c r="I1993" i="6"/>
  <c r="K1993" i="6" s="1"/>
  <c r="H1993" i="6"/>
  <c r="I1992" i="6"/>
  <c r="K1992" i="6" s="1"/>
  <c r="H1992" i="6"/>
  <c r="I1991" i="6"/>
  <c r="K1991" i="6" s="1"/>
  <c r="H1991" i="6"/>
  <c r="I1990" i="6"/>
  <c r="K1990" i="6" s="1"/>
  <c r="H1990" i="6"/>
  <c r="I1989" i="6"/>
  <c r="K1989" i="6" s="1"/>
  <c r="H1989" i="6"/>
  <c r="I1988" i="6"/>
  <c r="K1988" i="6" s="1"/>
  <c r="H1988" i="6"/>
  <c r="I1987" i="6"/>
  <c r="K1987" i="6" s="1"/>
  <c r="H1987" i="6"/>
  <c r="I1986" i="6"/>
  <c r="K1986" i="6" s="1"/>
  <c r="H1986" i="6"/>
  <c r="I1985" i="6"/>
  <c r="K1985" i="6" s="1"/>
  <c r="H1985" i="6"/>
  <c r="I1984" i="6"/>
  <c r="K1984" i="6" s="1"/>
  <c r="H1984" i="6"/>
  <c r="I1983" i="6"/>
  <c r="K1983" i="6" s="1"/>
  <c r="H1983" i="6"/>
  <c r="I1982" i="6"/>
  <c r="K1982" i="6" s="1"/>
  <c r="H1982" i="6"/>
  <c r="I1981" i="6"/>
  <c r="K1981" i="6" s="1"/>
  <c r="H1981" i="6"/>
  <c r="I1980" i="6"/>
  <c r="K1980" i="6" s="1"/>
  <c r="H1980" i="6"/>
  <c r="I1979" i="6"/>
  <c r="K1979" i="6" s="1"/>
  <c r="H1979" i="6"/>
  <c r="I1978" i="6"/>
  <c r="K1978" i="6" s="1"/>
  <c r="H1978" i="6"/>
  <c r="I1977" i="6"/>
  <c r="K1977" i="6" s="1"/>
  <c r="H1977" i="6"/>
  <c r="I1976" i="6"/>
  <c r="K1976" i="6" s="1"/>
  <c r="H1976" i="6"/>
  <c r="I1975" i="6"/>
  <c r="K1975" i="6" s="1"/>
  <c r="H1975" i="6"/>
  <c r="I1974" i="6"/>
  <c r="K1974" i="6" s="1"/>
  <c r="H1974" i="6"/>
  <c r="I1973" i="6"/>
  <c r="K1973" i="6" s="1"/>
  <c r="H1973" i="6"/>
  <c r="I1972" i="6"/>
  <c r="K1972" i="6" s="1"/>
  <c r="H1972" i="6"/>
  <c r="I1971" i="6"/>
  <c r="K1971" i="6" s="1"/>
  <c r="H1971" i="6"/>
  <c r="I1970" i="6"/>
  <c r="K1970" i="6" s="1"/>
  <c r="H1970" i="6"/>
  <c r="I1969" i="6"/>
  <c r="K1969" i="6" s="1"/>
  <c r="H1969" i="6"/>
  <c r="I1968" i="6"/>
  <c r="K1968" i="6" s="1"/>
  <c r="H1968" i="6"/>
  <c r="I1967" i="6"/>
  <c r="K1967" i="6" s="1"/>
  <c r="H1967" i="6"/>
  <c r="I1966" i="6"/>
  <c r="K1966" i="6" s="1"/>
  <c r="H1966" i="6"/>
  <c r="I1965" i="6"/>
  <c r="K1965" i="6" s="1"/>
  <c r="H1965" i="6"/>
  <c r="I1964" i="6"/>
  <c r="K1964" i="6" s="1"/>
  <c r="H1964" i="6"/>
  <c r="I1963" i="6"/>
  <c r="K1963" i="6" s="1"/>
  <c r="H1963" i="6"/>
  <c r="I1962" i="6"/>
  <c r="K1962" i="6" s="1"/>
  <c r="H1962" i="6"/>
  <c r="I1961" i="6"/>
  <c r="K1961" i="6" s="1"/>
  <c r="H1961" i="6"/>
  <c r="I1960" i="6"/>
  <c r="K1960" i="6" s="1"/>
  <c r="H1960" i="6"/>
  <c r="I1959" i="6"/>
  <c r="K1959" i="6" s="1"/>
  <c r="H1959" i="6"/>
  <c r="I1958" i="6"/>
  <c r="K1958" i="6" s="1"/>
  <c r="H1958" i="6"/>
  <c r="I1957" i="6"/>
  <c r="K1957" i="6" s="1"/>
  <c r="H1957" i="6"/>
  <c r="I1956" i="6"/>
  <c r="K1956" i="6" s="1"/>
  <c r="H1956" i="6"/>
  <c r="I1955" i="6"/>
  <c r="K1955" i="6" s="1"/>
  <c r="H1955" i="6"/>
  <c r="I1954" i="6"/>
  <c r="K1954" i="6" s="1"/>
  <c r="H1954" i="6"/>
  <c r="I1953" i="6"/>
  <c r="K1953" i="6" s="1"/>
  <c r="H1953" i="6"/>
  <c r="I1952" i="6"/>
  <c r="K1952" i="6" s="1"/>
  <c r="H1952" i="6"/>
  <c r="I1951" i="6"/>
  <c r="K1951" i="6" s="1"/>
  <c r="H1951" i="6"/>
  <c r="I1950" i="6"/>
  <c r="K1950" i="6" s="1"/>
  <c r="H1950" i="6"/>
  <c r="I1949" i="6"/>
  <c r="K1949" i="6" s="1"/>
  <c r="H1949" i="6"/>
  <c r="I1948" i="6"/>
  <c r="K1948" i="6" s="1"/>
  <c r="H1948" i="6"/>
  <c r="I1947" i="6"/>
  <c r="K1947" i="6" s="1"/>
  <c r="H1947" i="6"/>
  <c r="I1946" i="6"/>
  <c r="K1946" i="6" s="1"/>
  <c r="H1946" i="6"/>
  <c r="I1945" i="6"/>
  <c r="K1945" i="6" s="1"/>
  <c r="H1945" i="6"/>
  <c r="I1944" i="6"/>
  <c r="K1944" i="6" s="1"/>
  <c r="H1944" i="6"/>
  <c r="I1943" i="6"/>
  <c r="K1943" i="6" s="1"/>
  <c r="H1943" i="6"/>
  <c r="I1942" i="6"/>
  <c r="K1942" i="6" s="1"/>
  <c r="H1942" i="6"/>
  <c r="I1941" i="6"/>
  <c r="K1941" i="6" s="1"/>
  <c r="H1941" i="6"/>
  <c r="I1940" i="6"/>
  <c r="K1940" i="6" s="1"/>
  <c r="H1940" i="6"/>
  <c r="I1939" i="6"/>
  <c r="K1939" i="6" s="1"/>
  <c r="H1939" i="6"/>
  <c r="I1938" i="6"/>
  <c r="K1938" i="6" s="1"/>
  <c r="H1938" i="6"/>
  <c r="I1937" i="6"/>
  <c r="K1937" i="6" s="1"/>
  <c r="H1937" i="6"/>
  <c r="I1936" i="6"/>
  <c r="K1936" i="6" s="1"/>
  <c r="H1936" i="6"/>
  <c r="I1935" i="6"/>
  <c r="K1935" i="6" s="1"/>
  <c r="H1935" i="6"/>
  <c r="I1934" i="6"/>
  <c r="K1934" i="6" s="1"/>
  <c r="H1934" i="6"/>
  <c r="I1933" i="6"/>
  <c r="K1933" i="6" s="1"/>
  <c r="H1933" i="6"/>
  <c r="I1932" i="6"/>
  <c r="K1932" i="6" s="1"/>
  <c r="H1932" i="6"/>
  <c r="I1931" i="6"/>
  <c r="K1931" i="6" s="1"/>
  <c r="H1931" i="6"/>
  <c r="I1930" i="6"/>
  <c r="K1930" i="6" s="1"/>
  <c r="H1930" i="6"/>
  <c r="I1929" i="6"/>
  <c r="K1929" i="6" s="1"/>
  <c r="H1929" i="6"/>
  <c r="I1928" i="6"/>
  <c r="K1928" i="6" s="1"/>
  <c r="H1928" i="6"/>
  <c r="I1927" i="6"/>
  <c r="K1927" i="6" s="1"/>
  <c r="H1927" i="6"/>
  <c r="I1926" i="6"/>
  <c r="K1926" i="6" s="1"/>
  <c r="H1926" i="6"/>
  <c r="I1925" i="6"/>
  <c r="K1925" i="6" s="1"/>
  <c r="H1925" i="6"/>
  <c r="I1924" i="6"/>
  <c r="K1924" i="6" s="1"/>
  <c r="H1924" i="6"/>
  <c r="I1923" i="6"/>
  <c r="K1923" i="6" s="1"/>
  <c r="H1923" i="6"/>
  <c r="I1922" i="6"/>
  <c r="K1922" i="6" s="1"/>
  <c r="H1922" i="6"/>
  <c r="I1921" i="6"/>
  <c r="K1921" i="6" s="1"/>
  <c r="H1921" i="6"/>
  <c r="I1920" i="6"/>
  <c r="K1920" i="6" s="1"/>
  <c r="H1920" i="6"/>
  <c r="I1919" i="6"/>
  <c r="K1919" i="6" s="1"/>
  <c r="H1919" i="6"/>
  <c r="I1918" i="6"/>
  <c r="K1918" i="6" s="1"/>
  <c r="H1918" i="6"/>
  <c r="I1917" i="6"/>
  <c r="K1917" i="6" s="1"/>
  <c r="H1917" i="6"/>
  <c r="I1916" i="6"/>
  <c r="K1916" i="6" s="1"/>
  <c r="H1916" i="6"/>
  <c r="I1915" i="6"/>
  <c r="K1915" i="6" s="1"/>
  <c r="H1915" i="6"/>
  <c r="I1914" i="6"/>
  <c r="K1914" i="6" s="1"/>
  <c r="H1914" i="6"/>
  <c r="I1913" i="6"/>
  <c r="K1913" i="6" s="1"/>
  <c r="H1913" i="6"/>
  <c r="I1912" i="6"/>
  <c r="K1912" i="6" s="1"/>
  <c r="H1912" i="6"/>
  <c r="I1911" i="6"/>
  <c r="K1911" i="6" s="1"/>
  <c r="H1911" i="6"/>
  <c r="I1910" i="6"/>
  <c r="K1910" i="6" s="1"/>
  <c r="H1910" i="6"/>
  <c r="I1909" i="6"/>
  <c r="K1909" i="6" s="1"/>
  <c r="H1909" i="6"/>
  <c r="I1908" i="6"/>
  <c r="K1908" i="6" s="1"/>
  <c r="H1908" i="6"/>
  <c r="I1907" i="6"/>
  <c r="K1907" i="6" s="1"/>
  <c r="H1907" i="6"/>
  <c r="I1906" i="6"/>
  <c r="K1906" i="6" s="1"/>
  <c r="H1906" i="6"/>
  <c r="I1905" i="6"/>
  <c r="K1905" i="6" s="1"/>
  <c r="H1905" i="6"/>
  <c r="I1904" i="6"/>
  <c r="K1904" i="6" s="1"/>
  <c r="H1904" i="6"/>
  <c r="I1903" i="6"/>
  <c r="K1903" i="6" s="1"/>
  <c r="H1903" i="6"/>
  <c r="I1902" i="6"/>
  <c r="K1902" i="6" s="1"/>
  <c r="H1902" i="6"/>
  <c r="I1901" i="6"/>
  <c r="K1901" i="6" s="1"/>
  <c r="H1901" i="6"/>
  <c r="I1900" i="6"/>
  <c r="K1900" i="6" s="1"/>
  <c r="H1900" i="6"/>
  <c r="I1899" i="6"/>
  <c r="K1899" i="6" s="1"/>
  <c r="H1899" i="6"/>
  <c r="I1898" i="6"/>
  <c r="K1898" i="6" s="1"/>
  <c r="H1898" i="6"/>
  <c r="I1897" i="6"/>
  <c r="K1897" i="6" s="1"/>
  <c r="H1897" i="6"/>
  <c r="I1896" i="6"/>
  <c r="K1896" i="6" s="1"/>
  <c r="H1896" i="6"/>
  <c r="I1895" i="6"/>
  <c r="K1895" i="6" s="1"/>
  <c r="H1895" i="6"/>
  <c r="I1894" i="6"/>
  <c r="K1894" i="6" s="1"/>
  <c r="H1894" i="6"/>
  <c r="I1893" i="6"/>
  <c r="K1893" i="6" s="1"/>
  <c r="H1893" i="6"/>
  <c r="I1892" i="6"/>
  <c r="K1892" i="6" s="1"/>
  <c r="H1892" i="6"/>
  <c r="I1891" i="6"/>
  <c r="K1891" i="6" s="1"/>
  <c r="H1891" i="6"/>
  <c r="I1890" i="6"/>
  <c r="K1890" i="6" s="1"/>
  <c r="H1890" i="6"/>
  <c r="I1889" i="6"/>
  <c r="K1889" i="6" s="1"/>
  <c r="H1889" i="6"/>
  <c r="I1888" i="6"/>
  <c r="K1888" i="6" s="1"/>
  <c r="H1888" i="6"/>
  <c r="I1887" i="6"/>
  <c r="K1887" i="6" s="1"/>
  <c r="H1887" i="6"/>
  <c r="I1886" i="6"/>
  <c r="K1886" i="6" s="1"/>
  <c r="H1886" i="6"/>
  <c r="I1885" i="6"/>
  <c r="K1885" i="6" s="1"/>
  <c r="H1885" i="6"/>
  <c r="I1884" i="6"/>
  <c r="K1884" i="6" s="1"/>
  <c r="H1884" i="6"/>
  <c r="I1883" i="6"/>
  <c r="K1883" i="6" s="1"/>
  <c r="H1883" i="6"/>
  <c r="I1882" i="6"/>
  <c r="K1882" i="6" s="1"/>
  <c r="H1882" i="6"/>
  <c r="I1881" i="6"/>
  <c r="K1881" i="6" s="1"/>
  <c r="H1881" i="6"/>
  <c r="I1880" i="6"/>
  <c r="K1880" i="6" s="1"/>
  <c r="H1880" i="6"/>
  <c r="I1879" i="6"/>
  <c r="K1879" i="6" s="1"/>
  <c r="H1879" i="6"/>
  <c r="I1878" i="6"/>
  <c r="K1878" i="6" s="1"/>
  <c r="H1878" i="6"/>
  <c r="I1877" i="6"/>
  <c r="K1877" i="6" s="1"/>
  <c r="H1877" i="6"/>
  <c r="I1876" i="6"/>
  <c r="K1876" i="6" s="1"/>
  <c r="H1876" i="6"/>
  <c r="I1875" i="6"/>
  <c r="K1875" i="6" s="1"/>
  <c r="H1875" i="6"/>
  <c r="I1874" i="6"/>
  <c r="K1874" i="6" s="1"/>
  <c r="H1874" i="6"/>
  <c r="I1873" i="6"/>
  <c r="K1873" i="6" s="1"/>
  <c r="H1873" i="6"/>
  <c r="I1872" i="6"/>
  <c r="K1872" i="6" s="1"/>
  <c r="H1872" i="6"/>
  <c r="I1871" i="6"/>
  <c r="K1871" i="6" s="1"/>
  <c r="H1871" i="6"/>
  <c r="I1870" i="6"/>
  <c r="K1870" i="6" s="1"/>
  <c r="H1870" i="6"/>
  <c r="I1869" i="6"/>
  <c r="K1869" i="6" s="1"/>
  <c r="H1869" i="6"/>
  <c r="I1868" i="6"/>
  <c r="K1868" i="6" s="1"/>
  <c r="H1868" i="6"/>
  <c r="I1867" i="6"/>
  <c r="K1867" i="6" s="1"/>
  <c r="H1867" i="6"/>
  <c r="I1866" i="6"/>
  <c r="K1866" i="6" s="1"/>
  <c r="H1866" i="6"/>
  <c r="I1865" i="6"/>
  <c r="K1865" i="6" s="1"/>
  <c r="H1865" i="6"/>
  <c r="I1864" i="6"/>
  <c r="K1864" i="6" s="1"/>
  <c r="H1864" i="6"/>
  <c r="I1863" i="6"/>
  <c r="K1863" i="6" s="1"/>
  <c r="H1863" i="6"/>
  <c r="I1862" i="6"/>
  <c r="K1862" i="6" s="1"/>
  <c r="H1862" i="6"/>
  <c r="I1861" i="6"/>
  <c r="K1861" i="6" s="1"/>
  <c r="H1861" i="6"/>
  <c r="I1860" i="6"/>
  <c r="K1860" i="6" s="1"/>
  <c r="H1860" i="6"/>
  <c r="I1859" i="6"/>
  <c r="K1859" i="6" s="1"/>
  <c r="H1859" i="6"/>
  <c r="I1858" i="6"/>
  <c r="K1858" i="6" s="1"/>
  <c r="H1858" i="6"/>
  <c r="I1857" i="6"/>
  <c r="K1857" i="6" s="1"/>
  <c r="H1857" i="6"/>
  <c r="I1856" i="6"/>
  <c r="K1856" i="6" s="1"/>
  <c r="H1856" i="6"/>
  <c r="I1855" i="6"/>
  <c r="K1855" i="6" s="1"/>
  <c r="H1855" i="6"/>
  <c r="I1854" i="6"/>
  <c r="K1854" i="6" s="1"/>
  <c r="H1854" i="6"/>
  <c r="I1853" i="6"/>
  <c r="K1853" i="6" s="1"/>
  <c r="H1853" i="6"/>
  <c r="I1852" i="6"/>
  <c r="K1852" i="6" s="1"/>
  <c r="H1852" i="6"/>
  <c r="I1851" i="6"/>
  <c r="K1851" i="6" s="1"/>
  <c r="H1851" i="6"/>
  <c r="I1850" i="6"/>
  <c r="K1850" i="6" s="1"/>
  <c r="H1850" i="6"/>
  <c r="I1849" i="6"/>
  <c r="K1849" i="6" s="1"/>
  <c r="H1849" i="6"/>
  <c r="I1848" i="6"/>
  <c r="K1848" i="6" s="1"/>
  <c r="H1848" i="6"/>
  <c r="I1847" i="6"/>
  <c r="K1847" i="6" s="1"/>
  <c r="H1847" i="6"/>
  <c r="I1846" i="6"/>
  <c r="K1846" i="6" s="1"/>
  <c r="H1846" i="6"/>
  <c r="I1845" i="6"/>
  <c r="K1845" i="6" s="1"/>
  <c r="H1845" i="6"/>
  <c r="I1844" i="6"/>
  <c r="K1844" i="6" s="1"/>
  <c r="H1844" i="6"/>
  <c r="I1843" i="6"/>
  <c r="K1843" i="6" s="1"/>
  <c r="H1843" i="6"/>
  <c r="I1842" i="6"/>
  <c r="K1842" i="6" s="1"/>
  <c r="H1842" i="6"/>
  <c r="I1841" i="6"/>
  <c r="K1841" i="6" s="1"/>
  <c r="H1841" i="6"/>
  <c r="I1840" i="6"/>
  <c r="K1840" i="6" s="1"/>
  <c r="H1840" i="6"/>
  <c r="I1839" i="6"/>
  <c r="K1839" i="6" s="1"/>
  <c r="H1839" i="6"/>
  <c r="I1838" i="6"/>
  <c r="K1838" i="6" s="1"/>
  <c r="H1838" i="6"/>
  <c r="I1837" i="6"/>
  <c r="K1837" i="6" s="1"/>
  <c r="H1837" i="6"/>
  <c r="I1836" i="6"/>
  <c r="K1836" i="6" s="1"/>
  <c r="H1836" i="6"/>
  <c r="I1835" i="6"/>
  <c r="K1835" i="6" s="1"/>
  <c r="H1835" i="6"/>
  <c r="I1834" i="6"/>
  <c r="K1834" i="6" s="1"/>
  <c r="H1834" i="6"/>
  <c r="I1833" i="6"/>
  <c r="K1833" i="6" s="1"/>
  <c r="H1833" i="6"/>
  <c r="I1832" i="6"/>
  <c r="K1832" i="6" s="1"/>
  <c r="H1832" i="6"/>
  <c r="I1831" i="6"/>
  <c r="K1831" i="6" s="1"/>
  <c r="H1831" i="6"/>
  <c r="I1830" i="6"/>
  <c r="K1830" i="6" s="1"/>
  <c r="H1830" i="6"/>
  <c r="I1829" i="6"/>
  <c r="K1829" i="6" s="1"/>
  <c r="H1829" i="6"/>
  <c r="I1828" i="6"/>
  <c r="K1828" i="6" s="1"/>
  <c r="H1828" i="6"/>
  <c r="I1827" i="6"/>
  <c r="K1827" i="6" s="1"/>
  <c r="H1827" i="6"/>
  <c r="I1826" i="6"/>
  <c r="K1826" i="6" s="1"/>
  <c r="H1826" i="6"/>
  <c r="I1825" i="6"/>
  <c r="K1825" i="6" s="1"/>
  <c r="H1825" i="6"/>
  <c r="I1824" i="6"/>
  <c r="K1824" i="6" s="1"/>
  <c r="H1824" i="6"/>
  <c r="I1823" i="6"/>
  <c r="K1823" i="6" s="1"/>
  <c r="H1823" i="6"/>
  <c r="I1822" i="6"/>
  <c r="K1822" i="6" s="1"/>
  <c r="H1822" i="6"/>
  <c r="I1821" i="6"/>
  <c r="K1821" i="6" s="1"/>
  <c r="H1821" i="6"/>
  <c r="I1820" i="6"/>
  <c r="K1820" i="6" s="1"/>
  <c r="H1820" i="6"/>
  <c r="I1819" i="6"/>
  <c r="K1819" i="6" s="1"/>
  <c r="H1819" i="6"/>
  <c r="I1818" i="6"/>
  <c r="K1818" i="6" s="1"/>
  <c r="H1818" i="6"/>
  <c r="I1817" i="6"/>
  <c r="K1817" i="6" s="1"/>
  <c r="H1817" i="6"/>
  <c r="I1816" i="6"/>
  <c r="K1816" i="6" s="1"/>
  <c r="H1816" i="6"/>
  <c r="I1815" i="6"/>
  <c r="K1815" i="6" s="1"/>
  <c r="H1815" i="6"/>
  <c r="I1814" i="6"/>
  <c r="K1814" i="6" s="1"/>
  <c r="H1814" i="6"/>
  <c r="I1813" i="6"/>
  <c r="K1813" i="6" s="1"/>
  <c r="H1813" i="6"/>
  <c r="I1812" i="6"/>
  <c r="K1812" i="6" s="1"/>
  <c r="H1812" i="6"/>
  <c r="I1811" i="6"/>
  <c r="K1811" i="6" s="1"/>
  <c r="H1811" i="6"/>
  <c r="I1810" i="6"/>
  <c r="K1810" i="6" s="1"/>
  <c r="H1810" i="6"/>
  <c r="I1809" i="6"/>
  <c r="K1809" i="6" s="1"/>
  <c r="H1809" i="6"/>
  <c r="I1808" i="6"/>
  <c r="K1808" i="6" s="1"/>
  <c r="H1808" i="6"/>
  <c r="I1807" i="6"/>
  <c r="K1807" i="6" s="1"/>
  <c r="H1807" i="6"/>
  <c r="I1806" i="6"/>
  <c r="K1806" i="6" s="1"/>
  <c r="H1806" i="6"/>
  <c r="I1805" i="6"/>
  <c r="K1805" i="6" s="1"/>
  <c r="H1805" i="6"/>
  <c r="I1804" i="6"/>
  <c r="K1804" i="6" s="1"/>
  <c r="H1804" i="6"/>
  <c r="I1803" i="6"/>
  <c r="K1803" i="6" s="1"/>
  <c r="H1803" i="6"/>
  <c r="I1802" i="6"/>
  <c r="K1802" i="6" s="1"/>
  <c r="H1802" i="6"/>
  <c r="I1801" i="6"/>
  <c r="K1801" i="6" s="1"/>
  <c r="H1801" i="6"/>
  <c r="I1800" i="6"/>
  <c r="K1800" i="6" s="1"/>
  <c r="H1800" i="6"/>
  <c r="I1799" i="6"/>
  <c r="K1799" i="6" s="1"/>
  <c r="H1799" i="6"/>
  <c r="I1798" i="6"/>
  <c r="K1798" i="6" s="1"/>
  <c r="H1798" i="6"/>
  <c r="I1797" i="6"/>
  <c r="K1797" i="6" s="1"/>
  <c r="H1797" i="6"/>
  <c r="I1796" i="6"/>
  <c r="K1796" i="6" s="1"/>
  <c r="H1796" i="6"/>
  <c r="I1795" i="6"/>
  <c r="K1795" i="6" s="1"/>
  <c r="H1795" i="6"/>
  <c r="I1794" i="6"/>
  <c r="K1794" i="6" s="1"/>
  <c r="H1794" i="6"/>
  <c r="I1793" i="6"/>
  <c r="K1793" i="6" s="1"/>
  <c r="H1793" i="6"/>
  <c r="I1792" i="6"/>
  <c r="K1792" i="6" s="1"/>
  <c r="H1792" i="6"/>
  <c r="I1791" i="6"/>
  <c r="K1791" i="6" s="1"/>
  <c r="H1791" i="6"/>
  <c r="I1790" i="6"/>
  <c r="K1790" i="6" s="1"/>
  <c r="H1790" i="6"/>
  <c r="I1789" i="6"/>
  <c r="K1789" i="6" s="1"/>
  <c r="H1789" i="6"/>
  <c r="I1788" i="6"/>
  <c r="K1788" i="6" s="1"/>
  <c r="H1788" i="6"/>
  <c r="I1787" i="6"/>
  <c r="K1787" i="6" s="1"/>
  <c r="H1787" i="6"/>
  <c r="I1786" i="6"/>
  <c r="K1786" i="6" s="1"/>
  <c r="H1786" i="6"/>
  <c r="I1785" i="6"/>
  <c r="K1785" i="6" s="1"/>
  <c r="H1785" i="6"/>
  <c r="I1784" i="6"/>
  <c r="K1784" i="6" s="1"/>
  <c r="H1784" i="6"/>
  <c r="I1783" i="6"/>
  <c r="K1783" i="6" s="1"/>
  <c r="H1783" i="6"/>
  <c r="I1782" i="6"/>
  <c r="K1782" i="6" s="1"/>
  <c r="H1782" i="6"/>
  <c r="I1781" i="6"/>
  <c r="K1781" i="6" s="1"/>
  <c r="H1781" i="6"/>
  <c r="I1780" i="6"/>
  <c r="K1780" i="6" s="1"/>
  <c r="H1780" i="6"/>
  <c r="I1779" i="6"/>
  <c r="K1779" i="6" s="1"/>
  <c r="H1779" i="6"/>
  <c r="I1778" i="6"/>
  <c r="K1778" i="6" s="1"/>
  <c r="H1778" i="6"/>
  <c r="I1777" i="6"/>
  <c r="K1777" i="6" s="1"/>
  <c r="H1777" i="6"/>
  <c r="I1776" i="6"/>
  <c r="K1776" i="6" s="1"/>
  <c r="H1776" i="6"/>
  <c r="I1775" i="6"/>
  <c r="K1775" i="6" s="1"/>
  <c r="H1775" i="6"/>
  <c r="I1774" i="6"/>
  <c r="K1774" i="6" s="1"/>
  <c r="H1774" i="6"/>
  <c r="I1773" i="6"/>
  <c r="K1773" i="6" s="1"/>
  <c r="H1773" i="6"/>
  <c r="I1772" i="6"/>
  <c r="K1772" i="6" s="1"/>
  <c r="H1772" i="6"/>
  <c r="I1771" i="6"/>
  <c r="K1771" i="6" s="1"/>
  <c r="H1771" i="6"/>
  <c r="I1770" i="6"/>
  <c r="K1770" i="6" s="1"/>
  <c r="H1770" i="6"/>
  <c r="I1769" i="6"/>
  <c r="K1769" i="6" s="1"/>
  <c r="H1769" i="6"/>
  <c r="I1768" i="6"/>
  <c r="K1768" i="6" s="1"/>
  <c r="H1768" i="6"/>
  <c r="I1767" i="6"/>
  <c r="K1767" i="6" s="1"/>
  <c r="H1767" i="6"/>
  <c r="I1766" i="6"/>
  <c r="K1766" i="6" s="1"/>
  <c r="H1766" i="6"/>
  <c r="I1765" i="6"/>
  <c r="K1765" i="6" s="1"/>
  <c r="H1765" i="6"/>
  <c r="I1764" i="6"/>
  <c r="K1764" i="6" s="1"/>
  <c r="H1764" i="6"/>
  <c r="I1763" i="6"/>
  <c r="K1763" i="6" s="1"/>
  <c r="H1763" i="6"/>
  <c r="I1762" i="6"/>
  <c r="K1762" i="6" s="1"/>
  <c r="H1762" i="6"/>
  <c r="I1761" i="6"/>
  <c r="K1761" i="6" s="1"/>
  <c r="H1761" i="6"/>
  <c r="I1760" i="6"/>
  <c r="K1760" i="6" s="1"/>
  <c r="H1760" i="6"/>
  <c r="I1759" i="6"/>
  <c r="K1759" i="6" s="1"/>
  <c r="H1759" i="6"/>
  <c r="I1758" i="6"/>
  <c r="K1758" i="6" s="1"/>
  <c r="H1758" i="6"/>
  <c r="I1757" i="6"/>
  <c r="K1757" i="6" s="1"/>
  <c r="H1757" i="6"/>
  <c r="I1756" i="6"/>
  <c r="K1756" i="6" s="1"/>
  <c r="H1756" i="6"/>
  <c r="I1755" i="6"/>
  <c r="K1755" i="6" s="1"/>
  <c r="H1755" i="6"/>
  <c r="I1754" i="6"/>
  <c r="K1754" i="6" s="1"/>
  <c r="H1754" i="6"/>
  <c r="I1753" i="6"/>
  <c r="K1753" i="6" s="1"/>
  <c r="H1753" i="6"/>
  <c r="I1752" i="6"/>
  <c r="K1752" i="6" s="1"/>
  <c r="H1752" i="6"/>
  <c r="I1751" i="6"/>
  <c r="K1751" i="6" s="1"/>
  <c r="H1751" i="6"/>
  <c r="I1750" i="6"/>
  <c r="K1750" i="6" s="1"/>
  <c r="H1750" i="6"/>
  <c r="I1749" i="6"/>
  <c r="K1749" i="6" s="1"/>
  <c r="H1749" i="6"/>
  <c r="I1748" i="6"/>
  <c r="K1748" i="6" s="1"/>
  <c r="H1748" i="6"/>
  <c r="I1747" i="6"/>
  <c r="K1747" i="6" s="1"/>
  <c r="H1747" i="6"/>
  <c r="I1746" i="6"/>
  <c r="K1746" i="6" s="1"/>
  <c r="H1746" i="6"/>
  <c r="I1745" i="6"/>
  <c r="K1745" i="6" s="1"/>
  <c r="H1745" i="6"/>
  <c r="I1744" i="6"/>
  <c r="K1744" i="6" s="1"/>
  <c r="H1744" i="6"/>
  <c r="I1743" i="6"/>
  <c r="K1743" i="6" s="1"/>
  <c r="H1743" i="6"/>
  <c r="I1742" i="6"/>
  <c r="K1742" i="6" s="1"/>
  <c r="H1742" i="6"/>
  <c r="I1741" i="6"/>
  <c r="K1741" i="6" s="1"/>
  <c r="H1741" i="6"/>
  <c r="I1740" i="6"/>
  <c r="K1740" i="6" s="1"/>
  <c r="H1740" i="6"/>
  <c r="I1739" i="6"/>
  <c r="K1739" i="6" s="1"/>
  <c r="H1739" i="6"/>
  <c r="I1738" i="6"/>
  <c r="K1738" i="6" s="1"/>
  <c r="H1738" i="6"/>
  <c r="I1737" i="6"/>
  <c r="K1737" i="6" s="1"/>
  <c r="H1737" i="6"/>
  <c r="I1736" i="6"/>
  <c r="K1736" i="6" s="1"/>
  <c r="H1736" i="6"/>
  <c r="I1735" i="6"/>
  <c r="K1735" i="6" s="1"/>
  <c r="H1735" i="6"/>
  <c r="I1734" i="6"/>
  <c r="K1734" i="6" s="1"/>
  <c r="H1734" i="6"/>
  <c r="I1733" i="6"/>
  <c r="K1733" i="6" s="1"/>
  <c r="H1733" i="6"/>
  <c r="I1732" i="6"/>
  <c r="K1732" i="6" s="1"/>
  <c r="H1732" i="6"/>
  <c r="I1731" i="6"/>
  <c r="K1731" i="6" s="1"/>
  <c r="H1731" i="6"/>
  <c r="I1730" i="6"/>
  <c r="K1730" i="6" s="1"/>
  <c r="H1730" i="6"/>
  <c r="I1729" i="6"/>
  <c r="K1729" i="6" s="1"/>
  <c r="H1729" i="6"/>
  <c r="I1728" i="6"/>
  <c r="K1728" i="6" s="1"/>
  <c r="H1728" i="6"/>
  <c r="I1727" i="6"/>
  <c r="K1727" i="6" s="1"/>
  <c r="H1727" i="6"/>
  <c r="I1726" i="6"/>
  <c r="K1726" i="6" s="1"/>
  <c r="H1726" i="6"/>
  <c r="I1725" i="6"/>
  <c r="K1725" i="6" s="1"/>
  <c r="H1725" i="6"/>
  <c r="I1724" i="6"/>
  <c r="K1724" i="6" s="1"/>
  <c r="H1724" i="6"/>
  <c r="I1723" i="6"/>
  <c r="K1723" i="6" s="1"/>
  <c r="H1723" i="6"/>
  <c r="I1722" i="6"/>
  <c r="K1722" i="6" s="1"/>
  <c r="H1722" i="6"/>
  <c r="I1721" i="6"/>
  <c r="K1721" i="6" s="1"/>
  <c r="H1721" i="6"/>
  <c r="I1720" i="6"/>
  <c r="K1720" i="6" s="1"/>
  <c r="H1720" i="6"/>
  <c r="I1719" i="6"/>
  <c r="K1719" i="6" s="1"/>
  <c r="H1719" i="6"/>
  <c r="I1718" i="6"/>
  <c r="K1718" i="6" s="1"/>
  <c r="H1718" i="6"/>
  <c r="I1717" i="6"/>
  <c r="K1717" i="6" s="1"/>
  <c r="H1717" i="6"/>
  <c r="I1716" i="6"/>
  <c r="K1716" i="6" s="1"/>
  <c r="H1716" i="6"/>
  <c r="I1715" i="6"/>
  <c r="K1715" i="6" s="1"/>
  <c r="H1715" i="6"/>
  <c r="I1714" i="6"/>
  <c r="K1714" i="6" s="1"/>
  <c r="H1714" i="6"/>
  <c r="I1713" i="6"/>
  <c r="K1713" i="6" s="1"/>
  <c r="H1713" i="6"/>
  <c r="I1712" i="6"/>
  <c r="K1712" i="6" s="1"/>
  <c r="H1712" i="6"/>
  <c r="I1711" i="6"/>
  <c r="K1711" i="6" s="1"/>
  <c r="H1711" i="6"/>
  <c r="I1710" i="6"/>
  <c r="K1710" i="6" s="1"/>
  <c r="H1710" i="6"/>
  <c r="I1709" i="6"/>
  <c r="K1709" i="6" s="1"/>
  <c r="H1709" i="6"/>
  <c r="I1708" i="6"/>
  <c r="K1708" i="6" s="1"/>
  <c r="H1708" i="6"/>
  <c r="I1707" i="6"/>
  <c r="K1707" i="6" s="1"/>
  <c r="H1707" i="6"/>
  <c r="I1706" i="6"/>
  <c r="K1706" i="6" s="1"/>
  <c r="H1706" i="6"/>
  <c r="I1705" i="6"/>
  <c r="K1705" i="6" s="1"/>
  <c r="H1705" i="6"/>
  <c r="I1704" i="6"/>
  <c r="K1704" i="6" s="1"/>
  <c r="H1704" i="6"/>
  <c r="I1703" i="6"/>
  <c r="K1703" i="6" s="1"/>
  <c r="H1703" i="6"/>
  <c r="I1702" i="6"/>
  <c r="K1702" i="6" s="1"/>
  <c r="H1702" i="6"/>
  <c r="I1701" i="6"/>
  <c r="K1701" i="6" s="1"/>
  <c r="H1701" i="6"/>
  <c r="I1700" i="6"/>
  <c r="K1700" i="6" s="1"/>
  <c r="H1700" i="6"/>
  <c r="I1699" i="6"/>
  <c r="K1699" i="6" s="1"/>
  <c r="H1699" i="6"/>
  <c r="I1698" i="6"/>
  <c r="K1698" i="6" s="1"/>
  <c r="H1698" i="6"/>
  <c r="I1697" i="6"/>
  <c r="K1697" i="6" s="1"/>
  <c r="H1697" i="6"/>
  <c r="I1696" i="6"/>
  <c r="K1696" i="6" s="1"/>
  <c r="H1696" i="6"/>
  <c r="I1695" i="6"/>
  <c r="K1695" i="6" s="1"/>
  <c r="H1695" i="6"/>
  <c r="I1694" i="6"/>
  <c r="K1694" i="6" s="1"/>
  <c r="H1694" i="6"/>
  <c r="I1693" i="6"/>
  <c r="K1693" i="6" s="1"/>
  <c r="H1693" i="6"/>
  <c r="I1692" i="6"/>
  <c r="K1692" i="6" s="1"/>
  <c r="H1692" i="6"/>
  <c r="I1691" i="6"/>
  <c r="K1691" i="6" s="1"/>
  <c r="H1691" i="6"/>
  <c r="I1690" i="6"/>
  <c r="K1690" i="6" s="1"/>
  <c r="H1690" i="6"/>
  <c r="I1689" i="6"/>
  <c r="K1689" i="6" s="1"/>
  <c r="H1689" i="6"/>
  <c r="I1688" i="6"/>
  <c r="K1688" i="6" s="1"/>
  <c r="H1688" i="6"/>
  <c r="I1687" i="6"/>
  <c r="K1687" i="6" s="1"/>
  <c r="H1687" i="6"/>
  <c r="I1686" i="6"/>
  <c r="K1686" i="6" s="1"/>
  <c r="H1686" i="6"/>
  <c r="I1685" i="6"/>
  <c r="K1685" i="6" s="1"/>
  <c r="H1685" i="6"/>
  <c r="I1684" i="6"/>
  <c r="K1684" i="6" s="1"/>
  <c r="H1684" i="6"/>
  <c r="I1683" i="6"/>
  <c r="K1683" i="6" s="1"/>
  <c r="H1683" i="6"/>
  <c r="I1682" i="6"/>
  <c r="K1682" i="6" s="1"/>
  <c r="H1682" i="6"/>
  <c r="I1681" i="6"/>
  <c r="K1681" i="6" s="1"/>
  <c r="H1681" i="6"/>
  <c r="I1680" i="6"/>
  <c r="K1680" i="6" s="1"/>
  <c r="H1680" i="6"/>
  <c r="I1679" i="6"/>
  <c r="K1679" i="6" s="1"/>
  <c r="H1679" i="6"/>
  <c r="I1678" i="6"/>
  <c r="K1678" i="6" s="1"/>
  <c r="H1678" i="6"/>
  <c r="I1677" i="6"/>
  <c r="K1677" i="6" s="1"/>
  <c r="H1677" i="6"/>
  <c r="I1676" i="6"/>
  <c r="K1676" i="6" s="1"/>
  <c r="H1676" i="6"/>
  <c r="I1675" i="6"/>
  <c r="K1675" i="6" s="1"/>
  <c r="H1675" i="6"/>
  <c r="I1674" i="6"/>
  <c r="K1674" i="6" s="1"/>
  <c r="H1674" i="6"/>
  <c r="I1673" i="6"/>
  <c r="K1673" i="6" s="1"/>
  <c r="H1673" i="6"/>
  <c r="I1672" i="6"/>
  <c r="K1672" i="6" s="1"/>
  <c r="H1672" i="6"/>
  <c r="I1671" i="6"/>
  <c r="K1671" i="6" s="1"/>
  <c r="H1671" i="6"/>
  <c r="I1670" i="6"/>
  <c r="K1670" i="6" s="1"/>
  <c r="H1670" i="6"/>
  <c r="I1669" i="6"/>
  <c r="K1669" i="6" s="1"/>
  <c r="H1669" i="6"/>
  <c r="I1668" i="6"/>
  <c r="K1668" i="6" s="1"/>
  <c r="H1668" i="6"/>
  <c r="I1667" i="6"/>
  <c r="K1667" i="6" s="1"/>
  <c r="H1667" i="6"/>
  <c r="I1666" i="6"/>
  <c r="K1666" i="6" s="1"/>
  <c r="H1666" i="6"/>
  <c r="I1665" i="6"/>
  <c r="K1665" i="6" s="1"/>
  <c r="H1665" i="6"/>
  <c r="I1664" i="6"/>
  <c r="K1664" i="6" s="1"/>
  <c r="H1664" i="6"/>
  <c r="I1663" i="6"/>
  <c r="K1663" i="6" s="1"/>
  <c r="H1663" i="6"/>
  <c r="I1662" i="6"/>
  <c r="K1662" i="6" s="1"/>
  <c r="H1662" i="6"/>
  <c r="I1661" i="6"/>
  <c r="K1661" i="6" s="1"/>
  <c r="H1661" i="6"/>
  <c r="I1660" i="6"/>
  <c r="K1660" i="6" s="1"/>
  <c r="H1660" i="6"/>
  <c r="I1659" i="6"/>
  <c r="K1659" i="6" s="1"/>
  <c r="H1659" i="6"/>
  <c r="I1658" i="6"/>
  <c r="K1658" i="6" s="1"/>
  <c r="H1658" i="6"/>
  <c r="I1657" i="6"/>
  <c r="K1657" i="6" s="1"/>
  <c r="H1657" i="6"/>
  <c r="I1656" i="6"/>
  <c r="K1656" i="6" s="1"/>
  <c r="H1656" i="6"/>
  <c r="I1655" i="6"/>
  <c r="K1655" i="6" s="1"/>
  <c r="H1655" i="6"/>
  <c r="I1654" i="6"/>
  <c r="K1654" i="6" s="1"/>
  <c r="H1654" i="6"/>
  <c r="I1653" i="6"/>
  <c r="K1653" i="6" s="1"/>
  <c r="H1653" i="6"/>
  <c r="I1652" i="6"/>
  <c r="K1652" i="6" s="1"/>
  <c r="H1652" i="6"/>
  <c r="I1651" i="6"/>
  <c r="K1651" i="6" s="1"/>
  <c r="H1651" i="6"/>
  <c r="I1650" i="6"/>
  <c r="K1650" i="6" s="1"/>
  <c r="H1650" i="6"/>
  <c r="I1649" i="6"/>
  <c r="K1649" i="6" s="1"/>
  <c r="H1649" i="6"/>
  <c r="I1648" i="6"/>
  <c r="K1648" i="6" s="1"/>
  <c r="H1648" i="6"/>
  <c r="I1647" i="6"/>
  <c r="K1647" i="6" s="1"/>
  <c r="H1647" i="6"/>
  <c r="I1646" i="6"/>
  <c r="K1646" i="6" s="1"/>
  <c r="H1646" i="6"/>
  <c r="I1645" i="6"/>
  <c r="K1645" i="6" s="1"/>
  <c r="H1645" i="6"/>
  <c r="I1644" i="6"/>
  <c r="K1644" i="6" s="1"/>
  <c r="H1644" i="6"/>
  <c r="I1643" i="6"/>
  <c r="K1643" i="6" s="1"/>
  <c r="H1643" i="6"/>
  <c r="I1642" i="6"/>
  <c r="K1642" i="6" s="1"/>
  <c r="H1642" i="6"/>
  <c r="I1641" i="6"/>
  <c r="K1641" i="6" s="1"/>
  <c r="H1641" i="6"/>
  <c r="I1640" i="6"/>
  <c r="K1640" i="6" s="1"/>
  <c r="H1640" i="6"/>
  <c r="I1639" i="6"/>
  <c r="K1639" i="6" s="1"/>
  <c r="H1639" i="6"/>
  <c r="I1638" i="6"/>
  <c r="K1638" i="6" s="1"/>
  <c r="H1638" i="6"/>
  <c r="I1637" i="6"/>
  <c r="K1637" i="6" s="1"/>
  <c r="H1637" i="6"/>
  <c r="I1636" i="6"/>
  <c r="K1636" i="6" s="1"/>
  <c r="H1636" i="6"/>
  <c r="I1635" i="6"/>
  <c r="K1635" i="6" s="1"/>
  <c r="H1635" i="6"/>
  <c r="I1634" i="6"/>
  <c r="K1634" i="6" s="1"/>
  <c r="H1634" i="6"/>
  <c r="I1633" i="6"/>
  <c r="K1633" i="6" s="1"/>
  <c r="H1633" i="6"/>
  <c r="I1632" i="6"/>
  <c r="K1632" i="6" s="1"/>
  <c r="H1632" i="6"/>
  <c r="I1631" i="6"/>
  <c r="K1631" i="6" s="1"/>
  <c r="H1631" i="6"/>
  <c r="I1630" i="6"/>
  <c r="K1630" i="6" s="1"/>
  <c r="H1630" i="6"/>
  <c r="I1629" i="6"/>
  <c r="K1629" i="6" s="1"/>
  <c r="H1629" i="6"/>
  <c r="I1628" i="6"/>
  <c r="K1628" i="6" s="1"/>
  <c r="H1628" i="6"/>
  <c r="I1627" i="6"/>
  <c r="K1627" i="6" s="1"/>
  <c r="H1627" i="6"/>
  <c r="I1626" i="6"/>
  <c r="K1626" i="6" s="1"/>
  <c r="H1626" i="6"/>
  <c r="I1625" i="6"/>
  <c r="K1625" i="6" s="1"/>
  <c r="H1625" i="6"/>
  <c r="I1624" i="6"/>
  <c r="K1624" i="6" s="1"/>
  <c r="H1624" i="6"/>
  <c r="I1623" i="6"/>
  <c r="K1623" i="6" s="1"/>
  <c r="H1623" i="6"/>
  <c r="I1622" i="6"/>
  <c r="K1622" i="6" s="1"/>
  <c r="H1622" i="6"/>
  <c r="I1621" i="6"/>
  <c r="K1621" i="6" s="1"/>
  <c r="H1621" i="6"/>
  <c r="I1620" i="6"/>
  <c r="K1620" i="6" s="1"/>
  <c r="H1620" i="6"/>
  <c r="I1619" i="6"/>
  <c r="K1619" i="6" s="1"/>
  <c r="H1619" i="6"/>
  <c r="I1618" i="6"/>
  <c r="K1618" i="6" s="1"/>
  <c r="H1618" i="6"/>
  <c r="I1617" i="6"/>
  <c r="K1617" i="6" s="1"/>
  <c r="H1617" i="6"/>
  <c r="I1616" i="6"/>
  <c r="K1616" i="6" s="1"/>
  <c r="H1616" i="6"/>
  <c r="I1615" i="6"/>
  <c r="K1615" i="6" s="1"/>
  <c r="H1615" i="6"/>
  <c r="I1614" i="6"/>
  <c r="K1614" i="6" s="1"/>
  <c r="H1614" i="6"/>
  <c r="I1613" i="6"/>
  <c r="K1613" i="6" s="1"/>
  <c r="H1613" i="6"/>
  <c r="I1612" i="6"/>
  <c r="K1612" i="6" s="1"/>
  <c r="H1612" i="6"/>
  <c r="I1611" i="6"/>
  <c r="K1611" i="6" s="1"/>
  <c r="H1611" i="6"/>
  <c r="I1610" i="6"/>
  <c r="K1610" i="6" s="1"/>
  <c r="H1610" i="6"/>
  <c r="I1609" i="6"/>
  <c r="K1609" i="6" s="1"/>
  <c r="H1609" i="6"/>
  <c r="I1608" i="6"/>
  <c r="K1608" i="6" s="1"/>
  <c r="H1608" i="6"/>
  <c r="I1607" i="6"/>
  <c r="K1607" i="6" s="1"/>
  <c r="H1607" i="6"/>
  <c r="I1606" i="6"/>
  <c r="K1606" i="6" s="1"/>
  <c r="H1606" i="6"/>
  <c r="I1605" i="6"/>
  <c r="K1605" i="6" s="1"/>
  <c r="H1605" i="6"/>
  <c r="I1604" i="6"/>
  <c r="K1604" i="6" s="1"/>
  <c r="H1604" i="6"/>
  <c r="I1603" i="6"/>
  <c r="K1603" i="6" s="1"/>
  <c r="H1603" i="6"/>
  <c r="I1602" i="6"/>
  <c r="K1602" i="6" s="1"/>
  <c r="H1602" i="6"/>
  <c r="I1601" i="6"/>
  <c r="K1601" i="6" s="1"/>
  <c r="H1601" i="6"/>
  <c r="I1600" i="6"/>
  <c r="K1600" i="6" s="1"/>
  <c r="H1600" i="6"/>
  <c r="I1599" i="6"/>
  <c r="K1599" i="6" s="1"/>
  <c r="H1599" i="6"/>
  <c r="I1598" i="6"/>
  <c r="K1598" i="6" s="1"/>
  <c r="H1598" i="6"/>
  <c r="I1597" i="6"/>
  <c r="K1597" i="6" s="1"/>
  <c r="H1597" i="6"/>
  <c r="I1596" i="6"/>
  <c r="K1596" i="6" s="1"/>
  <c r="H1596" i="6"/>
  <c r="I1595" i="6"/>
  <c r="K1595" i="6" s="1"/>
  <c r="H1595" i="6"/>
  <c r="I1594" i="6"/>
  <c r="K1594" i="6" s="1"/>
  <c r="H1594" i="6"/>
  <c r="I1593" i="6"/>
  <c r="K1593" i="6" s="1"/>
  <c r="H1593" i="6"/>
  <c r="I1592" i="6"/>
  <c r="K1592" i="6" s="1"/>
  <c r="H1592" i="6"/>
  <c r="I1591" i="6"/>
  <c r="K1591" i="6" s="1"/>
  <c r="H1591" i="6"/>
  <c r="I1590" i="6"/>
  <c r="K1590" i="6" s="1"/>
  <c r="H1590" i="6"/>
  <c r="I1589" i="6"/>
  <c r="K1589" i="6" s="1"/>
  <c r="H1589" i="6"/>
  <c r="I1588" i="6"/>
  <c r="K1588" i="6" s="1"/>
  <c r="H1588" i="6"/>
  <c r="I1587" i="6"/>
  <c r="K1587" i="6" s="1"/>
  <c r="H1587" i="6"/>
  <c r="I1586" i="6"/>
  <c r="K1586" i="6" s="1"/>
  <c r="H1586" i="6"/>
  <c r="I1585" i="6"/>
  <c r="K1585" i="6" s="1"/>
  <c r="H1585" i="6"/>
  <c r="I1584" i="6"/>
  <c r="K1584" i="6" s="1"/>
  <c r="H1584" i="6"/>
  <c r="I1583" i="6"/>
  <c r="K1583" i="6" s="1"/>
  <c r="H1583" i="6"/>
  <c r="I1582" i="6"/>
  <c r="K1582" i="6" s="1"/>
  <c r="H1582" i="6"/>
  <c r="I1581" i="6"/>
  <c r="K1581" i="6" s="1"/>
  <c r="H1581" i="6"/>
  <c r="I1580" i="6"/>
  <c r="K1580" i="6" s="1"/>
  <c r="H1580" i="6"/>
  <c r="I1579" i="6"/>
  <c r="K1579" i="6" s="1"/>
  <c r="H1579" i="6"/>
  <c r="I1578" i="6"/>
  <c r="K1578" i="6" s="1"/>
  <c r="H1578" i="6"/>
  <c r="I1577" i="6"/>
  <c r="K1577" i="6" s="1"/>
  <c r="H1577" i="6"/>
  <c r="I1576" i="6"/>
  <c r="K1576" i="6" s="1"/>
  <c r="H1576" i="6"/>
  <c r="I1575" i="6"/>
  <c r="K1575" i="6" s="1"/>
  <c r="H1575" i="6"/>
  <c r="I1574" i="6"/>
  <c r="K1574" i="6" s="1"/>
  <c r="H1574" i="6"/>
  <c r="I1573" i="6"/>
  <c r="K1573" i="6" s="1"/>
  <c r="H1573" i="6"/>
  <c r="I1572" i="6"/>
  <c r="K1572" i="6" s="1"/>
  <c r="H1572" i="6"/>
  <c r="I1571" i="6"/>
  <c r="K1571" i="6" s="1"/>
  <c r="H1571" i="6"/>
  <c r="I1570" i="6"/>
  <c r="K1570" i="6" s="1"/>
  <c r="H1570" i="6"/>
  <c r="I1569" i="6"/>
  <c r="K1569" i="6" s="1"/>
  <c r="H1569" i="6"/>
  <c r="I1568" i="6"/>
  <c r="K1568" i="6" s="1"/>
  <c r="H1568" i="6"/>
  <c r="I1567" i="6"/>
  <c r="K1567" i="6" s="1"/>
  <c r="H1567" i="6"/>
  <c r="I1566" i="6"/>
  <c r="K1566" i="6" s="1"/>
  <c r="H1566" i="6"/>
  <c r="I1565" i="6"/>
  <c r="K1565" i="6" s="1"/>
  <c r="H1565" i="6"/>
  <c r="I1564" i="6"/>
  <c r="K1564" i="6" s="1"/>
  <c r="H1564" i="6"/>
  <c r="I1563" i="6"/>
  <c r="K1563" i="6" s="1"/>
  <c r="H1563" i="6"/>
  <c r="I1562" i="6"/>
  <c r="K1562" i="6" s="1"/>
  <c r="H1562" i="6"/>
  <c r="I1561" i="6"/>
  <c r="K1561" i="6" s="1"/>
  <c r="H1561" i="6"/>
  <c r="I1560" i="6"/>
  <c r="K1560" i="6" s="1"/>
  <c r="H1560" i="6"/>
  <c r="I1559" i="6"/>
  <c r="K1559" i="6" s="1"/>
  <c r="H1559" i="6"/>
  <c r="I1558" i="6"/>
  <c r="K1558" i="6" s="1"/>
  <c r="H1558" i="6"/>
  <c r="I1557" i="6"/>
  <c r="K1557" i="6" s="1"/>
  <c r="H1557" i="6"/>
  <c r="I1556" i="6"/>
  <c r="K1556" i="6" s="1"/>
  <c r="H1556" i="6"/>
  <c r="I1555" i="6"/>
  <c r="K1555" i="6" s="1"/>
  <c r="H1555" i="6"/>
  <c r="I1554" i="6"/>
  <c r="K1554" i="6" s="1"/>
  <c r="H1554" i="6"/>
  <c r="I1553" i="6"/>
  <c r="K1553" i="6" s="1"/>
  <c r="H1553" i="6"/>
  <c r="I1552" i="6"/>
  <c r="K1552" i="6" s="1"/>
  <c r="H1552" i="6"/>
  <c r="I1551" i="6"/>
  <c r="K1551" i="6" s="1"/>
  <c r="H1551" i="6"/>
  <c r="I1550" i="6"/>
  <c r="K1550" i="6" s="1"/>
  <c r="H1550" i="6"/>
  <c r="I1549" i="6"/>
  <c r="K1549" i="6" s="1"/>
  <c r="H1549" i="6"/>
  <c r="I1548" i="6"/>
  <c r="K1548" i="6" s="1"/>
  <c r="H1548" i="6"/>
  <c r="I1547" i="6"/>
  <c r="K1547" i="6" s="1"/>
  <c r="H1547" i="6"/>
  <c r="I1546" i="6"/>
  <c r="K1546" i="6" s="1"/>
  <c r="H1546" i="6"/>
  <c r="I1545" i="6"/>
  <c r="K1545" i="6" s="1"/>
  <c r="H1545" i="6"/>
  <c r="I1544" i="6"/>
  <c r="K1544" i="6" s="1"/>
  <c r="H1544" i="6"/>
  <c r="I1543" i="6"/>
  <c r="K1543" i="6" s="1"/>
  <c r="H1543" i="6"/>
  <c r="I1542" i="6"/>
  <c r="K1542" i="6" s="1"/>
  <c r="H1542" i="6"/>
  <c r="I1541" i="6"/>
  <c r="K1541" i="6" s="1"/>
  <c r="H1541" i="6"/>
  <c r="I1540" i="6"/>
  <c r="K1540" i="6" s="1"/>
  <c r="H1540" i="6"/>
  <c r="I1539" i="6"/>
  <c r="K1539" i="6" s="1"/>
  <c r="H1539" i="6"/>
  <c r="I1538" i="6"/>
  <c r="K1538" i="6" s="1"/>
  <c r="H1538" i="6"/>
  <c r="I1537" i="6"/>
  <c r="K1537" i="6" s="1"/>
  <c r="H1537" i="6"/>
  <c r="I1536" i="6"/>
  <c r="K1536" i="6" s="1"/>
  <c r="H1536" i="6"/>
  <c r="I1535" i="6"/>
  <c r="K1535" i="6" s="1"/>
  <c r="H1535" i="6"/>
  <c r="I1534" i="6"/>
  <c r="K1534" i="6" s="1"/>
  <c r="H1534" i="6"/>
  <c r="I1533" i="6"/>
  <c r="K1533" i="6" s="1"/>
  <c r="H1533" i="6"/>
  <c r="I1532" i="6"/>
  <c r="K1532" i="6" s="1"/>
  <c r="H1532" i="6"/>
  <c r="I1531" i="6"/>
  <c r="K1531" i="6" s="1"/>
  <c r="H1531" i="6"/>
  <c r="I1530" i="6"/>
  <c r="K1530" i="6" s="1"/>
  <c r="H1530" i="6"/>
  <c r="I1529" i="6"/>
  <c r="K1529" i="6" s="1"/>
  <c r="H1529" i="6"/>
  <c r="I1528" i="6"/>
  <c r="K1528" i="6" s="1"/>
  <c r="H1528" i="6"/>
  <c r="I1527" i="6"/>
  <c r="K1527" i="6" s="1"/>
  <c r="H1527" i="6"/>
  <c r="I1526" i="6"/>
  <c r="K1526" i="6" s="1"/>
  <c r="H1526" i="6"/>
  <c r="I1525" i="6"/>
  <c r="K1525" i="6" s="1"/>
  <c r="H1525" i="6"/>
  <c r="I1524" i="6"/>
  <c r="K1524" i="6" s="1"/>
  <c r="H1524" i="6"/>
  <c r="I1523" i="6"/>
  <c r="K1523" i="6" s="1"/>
  <c r="H1523" i="6"/>
  <c r="I1522" i="6"/>
  <c r="K1522" i="6" s="1"/>
  <c r="H1522" i="6"/>
  <c r="I1521" i="6"/>
  <c r="K1521" i="6" s="1"/>
  <c r="H1521" i="6"/>
  <c r="I1520" i="6"/>
  <c r="K1520" i="6" s="1"/>
  <c r="H1520" i="6"/>
  <c r="I1519" i="6"/>
  <c r="K1519" i="6" s="1"/>
  <c r="H1519" i="6"/>
  <c r="I1518" i="6"/>
  <c r="K1518" i="6" s="1"/>
  <c r="H1518" i="6"/>
  <c r="I1517" i="6"/>
  <c r="K1517" i="6" s="1"/>
  <c r="H1517" i="6"/>
  <c r="I1516" i="6"/>
  <c r="K1516" i="6" s="1"/>
  <c r="H1516" i="6"/>
  <c r="I1515" i="6"/>
  <c r="K1515" i="6" s="1"/>
  <c r="H1515" i="6"/>
  <c r="I1514" i="6"/>
  <c r="K1514" i="6" s="1"/>
  <c r="H1514" i="6"/>
  <c r="I1513" i="6"/>
  <c r="K1513" i="6" s="1"/>
  <c r="H1513" i="6"/>
  <c r="I1512" i="6"/>
  <c r="K1512" i="6" s="1"/>
  <c r="H1512" i="6"/>
  <c r="I1511" i="6"/>
  <c r="K1511" i="6" s="1"/>
  <c r="H1511" i="6"/>
  <c r="I1510" i="6"/>
  <c r="K1510" i="6" s="1"/>
  <c r="H1510" i="6"/>
  <c r="I1509" i="6"/>
  <c r="K1509" i="6" s="1"/>
  <c r="H1509" i="6"/>
  <c r="I1508" i="6"/>
  <c r="K1508" i="6" s="1"/>
  <c r="H1508" i="6"/>
  <c r="I1507" i="6"/>
  <c r="K1507" i="6" s="1"/>
  <c r="H1507" i="6"/>
  <c r="I1506" i="6"/>
  <c r="K1506" i="6" s="1"/>
  <c r="H1506" i="6"/>
  <c r="I1505" i="6"/>
  <c r="K1505" i="6" s="1"/>
  <c r="H1505" i="6"/>
  <c r="I1504" i="6"/>
  <c r="K1504" i="6" s="1"/>
  <c r="H1504" i="6"/>
  <c r="I1503" i="6"/>
  <c r="K1503" i="6" s="1"/>
  <c r="H1503" i="6"/>
  <c r="I1502" i="6"/>
  <c r="K1502" i="6" s="1"/>
  <c r="H1502" i="6"/>
  <c r="I1501" i="6"/>
  <c r="K1501" i="6" s="1"/>
  <c r="H1501" i="6"/>
  <c r="I1500" i="6"/>
  <c r="K1500" i="6" s="1"/>
  <c r="H1500" i="6"/>
  <c r="I1499" i="6"/>
  <c r="K1499" i="6" s="1"/>
  <c r="H1499" i="6"/>
  <c r="I1498" i="6"/>
  <c r="K1498" i="6" s="1"/>
  <c r="H1498" i="6"/>
  <c r="I1497" i="6"/>
  <c r="K1497" i="6" s="1"/>
  <c r="H1497" i="6"/>
  <c r="I1496" i="6"/>
  <c r="K1496" i="6" s="1"/>
  <c r="H1496" i="6"/>
  <c r="I1495" i="6"/>
  <c r="K1495" i="6" s="1"/>
  <c r="H1495" i="6"/>
  <c r="I1494" i="6"/>
  <c r="K1494" i="6" s="1"/>
  <c r="H1494" i="6"/>
  <c r="I1493" i="6"/>
  <c r="K1493" i="6" s="1"/>
  <c r="H1493" i="6"/>
  <c r="I1492" i="6"/>
  <c r="K1492" i="6" s="1"/>
  <c r="H1492" i="6"/>
  <c r="I1491" i="6"/>
  <c r="K1491" i="6" s="1"/>
  <c r="H1491" i="6"/>
  <c r="I1490" i="6"/>
  <c r="K1490" i="6" s="1"/>
  <c r="H1490" i="6"/>
  <c r="I1489" i="6"/>
  <c r="K1489" i="6" s="1"/>
  <c r="H1489" i="6"/>
  <c r="I1488" i="6"/>
  <c r="K1488" i="6" s="1"/>
  <c r="H1488" i="6"/>
  <c r="I1487" i="6"/>
  <c r="K1487" i="6" s="1"/>
  <c r="H1487" i="6"/>
  <c r="I1486" i="6"/>
  <c r="K1486" i="6" s="1"/>
  <c r="H1486" i="6"/>
  <c r="I1485" i="6"/>
  <c r="K1485" i="6" s="1"/>
  <c r="H1485" i="6"/>
  <c r="I1484" i="6"/>
  <c r="K1484" i="6" s="1"/>
  <c r="H1484" i="6"/>
  <c r="I1483" i="6"/>
  <c r="K1483" i="6" s="1"/>
  <c r="H1483" i="6"/>
  <c r="I1482" i="6"/>
  <c r="K1482" i="6" s="1"/>
  <c r="H1482" i="6"/>
  <c r="I1481" i="6"/>
  <c r="K1481" i="6" s="1"/>
  <c r="H1481" i="6"/>
  <c r="I1480" i="6"/>
  <c r="K1480" i="6" s="1"/>
  <c r="H1480" i="6"/>
  <c r="I1479" i="6"/>
  <c r="K1479" i="6" s="1"/>
  <c r="H1479" i="6"/>
  <c r="I1478" i="6"/>
  <c r="K1478" i="6" s="1"/>
  <c r="H1478" i="6"/>
  <c r="I1477" i="6"/>
  <c r="K1477" i="6" s="1"/>
  <c r="H1477" i="6"/>
  <c r="I1476" i="6"/>
  <c r="K1476" i="6" s="1"/>
  <c r="H1476" i="6"/>
  <c r="I1475" i="6"/>
  <c r="K1475" i="6" s="1"/>
  <c r="H1475" i="6"/>
  <c r="I1474" i="6"/>
  <c r="K1474" i="6" s="1"/>
  <c r="H1474" i="6"/>
  <c r="I1473" i="6"/>
  <c r="K1473" i="6" s="1"/>
  <c r="H1473" i="6"/>
  <c r="I1472" i="6"/>
  <c r="K1472" i="6" s="1"/>
  <c r="H1472" i="6"/>
  <c r="I1471" i="6"/>
  <c r="K1471" i="6" s="1"/>
  <c r="H1471" i="6"/>
  <c r="I1470" i="6"/>
  <c r="K1470" i="6" s="1"/>
  <c r="H1470" i="6"/>
  <c r="I1469" i="6"/>
  <c r="K1469" i="6" s="1"/>
  <c r="H1469" i="6"/>
  <c r="I1468" i="6"/>
  <c r="K1468" i="6" s="1"/>
  <c r="H1468" i="6"/>
  <c r="I1467" i="6"/>
  <c r="K1467" i="6" s="1"/>
  <c r="H1467" i="6"/>
  <c r="I1466" i="6"/>
  <c r="K1466" i="6" s="1"/>
  <c r="H1466" i="6"/>
  <c r="I1465" i="6"/>
  <c r="K1465" i="6" s="1"/>
  <c r="H1465" i="6"/>
  <c r="I1464" i="6"/>
  <c r="K1464" i="6" s="1"/>
  <c r="H1464" i="6"/>
  <c r="I1463" i="6"/>
  <c r="K1463" i="6" s="1"/>
  <c r="H1463" i="6"/>
  <c r="I1462" i="6"/>
  <c r="K1462" i="6" s="1"/>
  <c r="H1462" i="6"/>
  <c r="I1461" i="6"/>
  <c r="K1461" i="6" s="1"/>
  <c r="H1461" i="6"/>
  <c r="I1460" i="6"/>
  <c r="K1460" i="6" s="1"/>
  <c r="H1460" i="6"/>
  <c r="I1459" i="6"/>
  <c r="K1459" i="6" s="1"/>
  <c r="H1459" i="6"/>
  <c r="I1458" i="6"/>
  <c r="K1458" i="6" s="1"/>
  <c r="H1458" i="6"/>
  <c r="I1457" i="6"/>
  <c r="K1457" i="6" s="1"/>
  <c r="H1457" i="6"/>
  <c r="I1456" i="6"/>
  <c r="K1456" i="6" s="1"/>
  <c r="H1456" i="6"/>
  <c r="I1455" i="6"/>
  <c r="K1455" i="6" s="1"/>
  <c r="H1455" i="6"/>
  <c r="I1454" i="6"/>
  <c r="K1454" i="6" s="1"/>
  <c r="H1454" i="6"/>
  <c r="I1453" i="6"/>
  <c r="K1453" i="6" s="1"/>
  <c r="H1453" i="6"/>
  <c r="I1452" i="6"/>
  <c r="K1452" i="6" s="1"/>
  <c r="H1452" i="6"/>
  <c r="I1451" i="6"/>
  <c r="K1451" i="6" s="1"/>
  <c r="H1451" i="6"/>
  <c r="I1450" i="6"/>
  <c r="K1450" i="6" s="1"/>
  <c r="H1450" i="6"/>
  <c r="I1449" i="6"/>
  <c r="K1449" i="6" s="1"/>
  <c r="H1449" i="6"/>
  <c r="I1448" i="6"/>
  <c r="K1448" i="6" s="1"/>
  <c r="H1448" i="6"/>
  <c r="I1447" i="6"/>
  <c r="K1447" i="6" s="1"/>
  <c r="H1447" i="6"/>
  <c r="I1446" i="6"/>
  <c r="K1446" i="6" s="1"/>
  <c r="H1446" i="6"/>
  <c r="I1445" i="6"/>
  <c r="K1445" i="6" s="1"/>
  <c r="H1445" i="6"/>
  <c r="I1444" i="6"/>
  <c r="K1444" i="6" s="1"/>
  <c r="H1444" i="6"/>
  <c r="I1443" i="6"/>
  <c r="K1443" i="6" s="1"/>
  <c r="H1443" i="6"/>
  <c r="I1442" i="6"/>
  <c r="K1442" i="6" s="1"/>
  <c r="H1442" i="6"/>
  <c r="I1441" i="6"/>
  <c r="K1441" i="6" s="1"/>
  <c r="H1441" i="6"/>
  <c r="I1440" i="6"/>
  <c r="K1440" i="6" s="1"/>
  <c r="H1440" i="6"/>
  <c r="I1439" i="6"/>
  <c r="K1439" i="6" s="1"/>
  <c r="H1439" i="6"/>
  <c r="I1438" i="6"/>
  <c r="K1438" i="6" s="1"/>
  <c r="H1438" i="6"/>
  <c r="I1437" i="6"/>
  <c r="K1437" i="6" s="1"/>
  <c r="H1437" i="6"/>
  <c r="I1436" i="6"/>
  <c r="K1436" i="6" s="1"/>
  <c r="H1436" i="6"/>
  <c r="I1435" i="6"/>
  <c r="K1435" i="6" s="1"/>
  <c r="H1435" i="6"/>
  <c r="I1434" i="6"/>
  <c r="K1434" i="6" s="1"/>
  <c r="H1434" i="6"/>
  <c r="I1433" i="6"/>
  <c r="K1433" i="6" s="1"/>
  <c r="H1433" i="6"/>
  <c r="I1432" i="6"/>
  <c r="K1432" i="6" s="1"/>
  <c r="H1432" i="6"/>
  <c r="I1431" i="6"/>
  <c r="K1431" i="6" s="1"/>
  <c r="H1431" i="6"/>
  <c r="I1430" i="6"/>
  <c r="K1430" i="6" s="1"/>
  <c r="H1430" i="6"/>
  <c r="I1429" i="6"/>
  <c r="K1429" i="6" s="1"/>
  <c r="H1429" i="6"/>
  <c r="I1428" i="6"/>
  <c r="K1428" i="6" s="1"/>
  <c r="H1428" i="6"/>
  <c r="I1427" i="6"/>
  <c r="K1427" i="6" s="1"/>
  <c r="H1427" i="6"/>
  <c r="I1426" i="6"/>
  <c r="K1426" i="6" s="1"/>
  <c r="H1426" i="6"/>
  <c r="I1425" i="6"/>
  <c r="K1425" i="6" s="1"/>
  <c r="H1425" i="6"/>
  <c r="I1424" i="6"/>
  <c r="K1424" i="6" s="1"/>
  <c r="H1424" i="6"/>
  <c r="I1423" i="6"/>
  <c r="K1423" i="6" s="1"/>
  <c r="H1423" i="6"/>
  <c r="I1422" i="6"/>
  <c r="K1422" i="6" s="1"/>
  <c r="H1422" i="6"/>
  <c r="I1421" i="6"/>
  <c r="K1421" i="6" s="1"/>
  <c r="H1421" i="6"/>
  <c r="I1420" i="6"/>
  <c r="K1420" i="6" s="1"/>
  <c r="H1420" i="6"/>
  <c r="I1419" i="6"/>
  <c r="K1419" i="6" s="1"/>
  <c r="H1419" i="6"/>
  <c r="I1418" i="6"/>
  <c r="K1418" i="6" s="1"/>
  <c r="H1418" i="6"/>
  <c r="I1417" i="6"/>
  <c r="K1417" i="6" s="1"/>
  <c r="H1417" i="6"/>
  <c r="I1416" i="6"/>
  <c r="K1416" i="6" s="1"/>
  <c r="H1416" i="6"/>
  <c r="I1415" i="6"/>
  <c r="K1415" i="6" s="1"/>
  <c r="H1415" i="6"/>
  <c r="I1414" i="6"/>
  <c r="K1414" i="6" s="1"/>
  <c r="H1414" i="6"/>
  <c r="I1413" i="6"/>
  <c r="K1413" i="6" s="1"/>
  <c r="H1413" i="6"/>
  <c r="I1412" i="6"/>
  <c r="K1412" i="6" s="1"/>
  <c r="H1412" i="6"/>
  <c r="I1411" i="6"/>
  <c r="K1411" i="6" s="1"/>
  <c r="H1411" i="6"/>
  <c r="I1410" i="6"/>
  <c r="K1410" i="6" s="1"/>
  <c r="H1410" i="6"/>
  <c r="I1409" i="6"/>
  <c r="K1409" i="6" s="1"/>
  <c r="H1409" i="6"/>
  <c r="I1408" i="6"/>
  <c r="K1408" i="6" s="1"/>
  <c r="H1408" i="6"/>
  <c r="I1407" i="6"/>
  <c r="K1407" i="6" s="1"/>
  <c r="H1407" i="6"/>
  <c r="I1406" i="6"/>
  <c r="K1406" i="6" s="1"/>
  <c r="H1406" i="6"/>
  <c r="I1405" i="6"/>
  <c r="K1405" i="6" s="1"/>
  <c r="H1405" i="6"/>
  <c r="I1404" i="6"/>
  <c r="K1404" i="6" s="1"/>
  <c r="H1404" i="6"/>
  <c r="I1403" i="6"/>
  <c r="K1403" i="6" s="1"/>
  <c r="H1403" i="6"/>
  <c r="I1402" i="6"/>
  <c r="K1402" i="6" s="1"/>
  <c r="H1402" i="6"/>
  <c r="I1401" i="6"/>
  <c r="K1401" i="6" s="1"/>
  <c r="H1401" i="6"/>
  <c r="I1400" i="6"/>
  <c r="K1400" i="6" s="1"/>
  <c r="H1400" i="6"/>
  <c r="I1399" i="6"/>
  <c r="K1399" i="6" s="1"/>
  <c r="H1399" i="6"/>
  <c r="I1398" i="6"/>
  <c r="K1398" i="6" s="1"/>
  <c r="H1398" i="6"/>
  <c r="I1397" i="6"/>
  <c r="K1397" i="6" s="1"/>
  <c r="H1397" i="6"/>
  <c r="I1396" i="6"/>
  <c r="K1396" i="6" s="1"/>
  <c r="H1396" i="6"/>
  <c r="I1395" i="6"/>
  <c r="K1395" i="6" s="1"/>
  <c r="H1395" i="6"/>
  <c r="I1394" i="6"/>
  <c r="K1394" i="6" s="1"/>
  <c r="H1394" i="6"/>
  <c r="I1393" i="6"/>
  <c r="K1393" i="6" s="1"/>
  <c r="H1393" i="6"/>
  <c r="I1392" i="6"/>
  <c r="K1392" i="6" s="1"/>
  <c r="H1392" i="6"/>
  <c r="I1391" i="6"/>
  <c r="K1391" i="6" s="1"/>
  <c r="H1391" i="6"/>
  <c r="I1390" i="6"/>
  <c r="K1390" i="6" s="1"/>
  <c r="H1390" i="6"/>
  <c r="I1389" i="6"/>
  <c r="K1389" i="6" s="1"/>
  <c r="H1389" i="6"/>
  <c r="I1388" i="6"/>
  <c r="K1388" i="6" s="1"/>
  <c r="H1388" i="6"/>
  <c r="I1387" i="6"/>
  <c r="K1387" i="6" s="1"/>
  <c r="H1387" i="6"/>
  <c r="I1386" i="6"/>
  <c r="K1386" i="6" s="1"/>
  <c r="H1386" i="6"/>
  <c r="I1385" i="6"/>
  <c r="K1385" i="6" s="1"/>
  <c r="H1385" i="6"/>
  <c r="I1384" i="6"/>
  <c r="K1384" i="6" s="1"/>
  <c r="H1384" i="6"/>
  <c r="I1383" i="6"/>
  <c r="K1383" i="6" s="1"/>
  <c r="H1383" i="6"/>
  <c r="I1382" i="6"/>
  <c r="K1382" i="6" s="1"/>
  <c r="H1382" i="6"/>
  <c r="I1381" i="6"/>
  <c r="K1381" i="6" s="1"/>
  <c r="H1381" i="6"/>
  <c r="I1380" i="6"/>
  <c r="K1380" i="6" s="1"/>
  <c r="H1380" i="6"/>
  <c r="I1379" i="6"/>
  <c r="K1379" i="6" s="1"/>
  <c r="H1379" i="6"/>
  <c r="I1378" i="6"/>
  <c r="K1378" i="6" s="1"/>
  <c r="H1378" i="6"/>
  <c r="I1377" i="6"/>
  <c r="K1377" i="6" s="1"/>
  <c r="H1377" i="6"/>
  <c r="I1376" i="6"/>
  <c r="K1376" i="6" s="1"/>
  <c r="H1376" i="6"/>
  <c r="I1375" i="6"/>
  <c r="K1375" i="6" s="1"/>
  <c r="H1375" i="6"/>
  <c r="I1374" i="6"/>
  <c r="K1374" i="6" s="1"/>
  <c r="H1374" i="6"/>
  <c r="I1373" i="6"/>
  <c r="K1373" i="6" s="1"/>
  <c r="H1373" i="6"/>
  <c r="I1372" i="6"/>
  <c r="K1372" i="6" s="1"/>
  <c r="H1372" i="6"/>
  <c r="I1371" i="6"/>
  <c r="K1371" i="6" s="1"/>
  <c r="H1371" i="6"/>
  <c r="I1370" i="6"/>
  <c r="K1370" i="6" s="1"/>
  <c r="H1370" i="6"/>
  <c r="I1369" i="6"/>
  <c r="K1369" i="6" s="1"/>
  <c r="H1369" i="6"/>
  <c r="I1368" i="6"/>
  <c r="K1368" i="6" s="1"/>
  <c r="H1368" i="6"/>
  <c r="I1367" i="6"/>
  <c r="K1367" i="6" s="1"/>
  <c r="H1367" i="6"/>
  <c r="I1366" i="6"/>
  <c r="K1366" i="6" s="1"/>
  <c r="H1366" i="6"/>
  <c r="I1365" i="6"/>
  <c r="K1365" i="6" s="1"/>
  <c r="H1365" i="6"/>
  <c r="I1364" i="6"/>
  <c r="K1364" i="6" s="1"/>
  <c r="H1364" i="6"/>
  <c r="I1363" i="6"/>
  <c r="K1363" i="6" s="1"/>
  <c r="H1363" i="6"/>
  <c r="I1362" i="6"/>
  <c r="K1362" i="6" s="1"/>
  <c r="H1362" i="6"/>
  <c r="I1361" i="6"/>
  <c r="K1361" i="6" s="1"/>
  <c r="H1361" i="6"/>
  <c r="I1360" i="6"/>
  <c r="K1360" i="6" s="1"/>
  <c r="H1360" i="6"/>
  <c r="I1359" i="6"/>
  <c r="K1359" i="6" s="1"/>
  <c r="H1359" i="6"/>
  <c r="I1358" i="6"/>
  <c r="K1358" i="6" s="1"/>
  <c r="H1358" i="6"/>
  <c r="I1357" i="6"/>
  <c r="K1357" i="6" s="1"/>
  <c r="H1357" i="6"/>
  <c r="I1356" i="6"/>
  <c r="K1356" i="6" s="1"/>
  <c r="H1356" i="6"/>
  <c r="I1355" i="6"/>
  <c r="K1355" i="6" s="1"/>
  <c r="H1355" i="6"/>
  <c r="I1354" i="6"/>
  <c r="K1354" i="6" s="1"/>
  <c r="H1354" i="6"/>
  <c r="I1353" i="6"/>
  <c r="K1353" i="6" s="1"/>
  <c r="H1353" i="6"/>
  <c r="I1352" i="6"/>
  <c r="K1352" i="6" s="1"/>
  <c r="H1352" i="6"/>
  <c r="I1351" i="6"/>
  <c r="K1351" i="6" s="1"/>
  <c r="H1351" i="6"/>
  <c r="I1350" i="6"/>
  <c r="K1350" i="6" s="1"/>
  <c r="H1350" i="6"/>
  <c r="I1349" i="6"/>
  <c r="K1349" i="6" s="1"/>
  <c r="H1349" i="6"/>
  <c r="I1348" i="6"/>
  <c r="K1348" i="6" s="1"/>
  <c r="H1348" i="6"/>
  <c r="I1347" i="6"/>
  <c r="K1347" i="6" s="1"/>
  <c r="H1347" i="6"/>
  <c r="I1346" i="6"/>
  <c r="K1346" i="6" s="1"/>
  <c r="H1346" i="6"/>
  <c r="I1345" i="6"/>
  <c r="K1345" i="6" s="1"/>
  <c r="H1345" i="6"/>
  <c r="I1344" i="6"/>
  <c r="K1344" i="6" s="1"/>
  <c r="H1344" i="6"/>
  <c r="I1343" i="6"/>
  <c r="K1343" i="6" s="1"/>
  <c r="H1343" i="6"/>
  <c r="I1342" i="6"/>
  <c r="K1342" i="6" s="1"/>
  <c r="H1342" i="6"/>
  <c r="I1341" i="6"/>
  <c r="K1341" i="6" s="1"/>
  <c r="H1341" i="6"/>
  <c r="I1340" i="6"/>
  <c r="K1340" i="6" s="1"/>
  <c r="H1340" i="6"/>
  <c r="I1339" i="6"/>
  <c r="K1339" i="6" s="1"/>
  <c r="H1339" i="6"/>
  <c r="I1338" i="6"/>
  <c r="K1338" i="6" s="1"/>
  <c r="H1338" i="6"/>
  <c r="I1337" i="6"/>
  <c r="K1337" i="6" s="1"/>
  <c r="H1337" i="6"/>
  <c r="I1336" i="6"/>
  <c r="K1336" i="6" s="1"/>
  <c r="H1336" i="6"/>
  <c r="I1335" i="6"/>
  <c r="K1335" i="6" s="1"/>
  <c r="H1335" i="6"/>
  <c r="I1334" i="6"/>
  <c r="K1334" i="6" s="1"/>
  <c r="H1334" i="6"/>
  <c r="I1333" i="6"/>
  <c r="K1333" i="6" s="1"/>
  <c r="H1333" i="6"/>
  <c r="I1332" i="6"/>
  <c r="K1332" i="6" s="1"/>
  <c r="H1332" i="6"/>
  <c r="I1331" i="6"/>
  <c r="K1331" i="6" s="1"/>
  <c r="H1331" i="6"/>
  <c r="I1330" i="6"/>
  <c r="K1330" i="6" s="1"/>
  <c r="H1330" i="6"/>
  <c r="I1329" i="6"/>
  <c r="K1329" i="6" s="1"/>
  <c r="H1329" i="6"/>
  <c r="I1328" i="6"/>
  <c r="K1328" i="6" s="1"/>
  <c r="H1328" i="6"/>
  <c r="I1327" i="6"/>
  <c r="K1327" i="6" s="1"/>
  <c r="H1327" i="6"/>
  <c r="I1326" i="6"/>
  <c r="K1326" i="6" s="1"/>
  <c r="H1326" i="6"/>
  <c r="I1325" i="6"/>
  <c r="K1325" i="6" s="1"/>
  <c r="H1325" i="6"/>
  <c r="I1324" i="6"/>
  <c r="K1324" i="6" s="1"/>
  <c r="H1324" i="6"/>
  <c r="I1323" i="6"/>
  <c r="K1323" i="6" s="1"/>
  <c r="H1323" i="6"/>
  <c r="I1322" i="6"/>
  <c r="K1322" i="6" s="1"/>
  <c r="H1322" i="6"/>
  <c r="I1321" i="6"/>
  <c r="K1321" i="6" s="1"/>
  <c r="H1321" i="6"/>
  <c r="I1320" i="6"/>
  <c r="K1320" i="6" s="1"/>
  <c r="H1320" i="6"/>
  <c r="I1319" i="6"/>
  <c r="K1319" i="6" s="1"/>
  <c r="H1319" i="6"/>
  <c r="I1318" i="6"/>
  <c r="K1318" i="6" s="1"/>
  <c r="H1318" i="6"/>
  <c r="I1317" i="6"/>
  <c r="K1317" i="6" s="1"/>
  <c r="H1317" i="6"/>
  <c r="I1316" i="6"/>
  <c r="K1316" i="6" s="1"/>
  <c r="H1316" i="6"/>
  <c r="I1315" i="6"/>
  <c r="K1315" i="6" s="1"/>
  <c r="H1315" i="6"/>
  <c r="I1314" i="6"/>
  <c r="K1314" i="6" s="1"/>
  <c r="H1314" i="6"/>
  <c r="I1313" i="6"/>
  <c r="K1313" i="6" s="1"/>
  <c r="H1313" i="6"/>
  <c r="I1312" i="6"/>
  <c r="K1312" i="6" s="1"/>
  <c r="H1312" i="6"/>
  <c r="I1311" i="6"/>
  <c r="K1311" i="6" s="1"/>
  <c r="H1311" i="6"/>
  <c r="I1310" i="6"/>
  <c r="K1310" i="6" s="1"/>
  <c r="H1310" i="6"/>
  <c r="I1309" i="6"/>
  <c r="K1309" i="6" s="1"/>
  <c r="H1309" i="6"/>
  <c r="I1308" i="6"/>
  <c r="K1308" i="6" s="1"/>
  <c r="H1308" i="6"/>
  <c r="I1307" i="6"/>
  <c r="K1307" i="6" s="1"/>
  <c r="H1307" i="6"/>
  <c r="I1306" i="6"/>
  <c r="K1306" i="6" s="1"/>
  <c r="H1306" i="6"/>
  <c r="I1305" i="6"/>
  <c r="K1305" i="6" s="1"/>
  <c r="H1305" i="6"/>
  <c r="I1304" i="6"/>
  <c r="K1304" i="6" s="1"/>
  <c r="H1304" i="6"/>
  <c r="I1303" i="6"/>
  <c r="K1303" i="6" s="1"/>
  <c r="H1303" i="6"/>
  <c r="I1302" i="6"/>
  <c r="K1302" i="6" s="1"/>
  <c r="H1302" i="6"/>
  <c r="I1301" i="6"/>
  <c r="K1301" i="6" s="1"/>
  <c r="H1301" i="6"/>
  <c r="I1300" i="6"/>
  <c r="K1300" i="6" s="1"/>
  <c r="H1300" i="6"/>
  <c r="I1299" i="6"/>
  <c r="K1299" i="6" s="1"/>
  <c r="H1299" i="6"/>
  <c r="I1298" i="6"/>
  <c r="K1298" i="6" s="1"/>
  <c r="H1298" i="6"/>
  <c r="I1297" i="6"/>
  <c r="K1297" i="6" s="1"/>
  <c r="H1297" i="6"/>
  <c r="I1296" i="6"/>
  <c r="K1296" i="6" s="1"/>
  <c r="H1296" i="6"/>
  <c r="I1295" i="6"/>
  <c r="K1295" i="6" s="1"/>
  <c r="H1295" i="6"/>
  <c r="I1294" i="6"/>
  <c r="K1294" i="6" s="1"/>
  <c r="H1294" i="6"/>
  <c r="I1293" i="6"/>
  <c r="K1293" i="6" s="1"/>
  <c r="H1293" i="6"/>
  <c r="I1292" i="6"/>
  <c r="K1292" i="6" s="1"/>
  <c r="H1292" i="6"/>
  <c r="I1291" i="6"/>
  <c r="K1291" i="6" s="1"/>
  <c r="H1291" i="6"/>
  <c r="I1290" i="6"/>
  <c r="K1290" i="6" s="1"/>
  <c r="H1290" i="6"/>
  <c r="I1289" i="6"/>
  <c r="K1289" i="6" s="1"/>
  <c r="H1289" i="6"/>
  <c r="I1288" i="6"/>
  <c r="K1288" i="6" s="1"/>
  <c r="H1288" i="6"/>
  <c r="I1287" i="6"/>
  <c r="K1287" i="6" s="1"/>
  <c r="H1287" i="6"/>
  <c r="I1286" i="6"/>
  <c r="K1286" i="6" s="1"/>
  <c r="H1286" i="6"/>
  <c r="I1285" i="6"/>
  <c r="K1285" i="6" s="1"/>
  <c r="H1285" i="6"/>
  <c r="I1284" i="6"/>
  <c r="K1284" i="6" s="1"/>
  <c r="H1284" i="6"/>
  <c r="I1283" i="6"/>
  <c r="K1283" i="6" s="1"/>
  <c r="H1283" i="6"/>
  <c r="I1282" i="6"/>
  <c r="K1282" i="6" s="1"/>
  <c r="H1282" i="6"/>
  <c r="I1281" i="6"/>
  <c r="K1281" i="6" s="1"/>
  <c r="H1281" i="6"/>
  <c r="I1280" i="6"/>
  <c r="K1280" i="6" s="1"/>
  <c r="H1280" i="6"/>
  <c r="I1279" i="6"/>
  <c r="K1279" i="6" s="1"/>
  <c r="H1279" i="6"/>
  <c r="I1278" i="6"/>
  <c r="K1278" i="6" s="1"/>
  <c r="H1278" i="6"/>
  <c r="I1277" i="6"/>
  <c r="K1277" i="6" s="1"/>
  <c r="H1277" i="6"/>
  <c r="I1276" i="6"/>
  <c r="K1276" i="6" s="1"/>
  <c r="H1276" i="6"/>
  <c r="I1275" i="6"/>
  <c r="K1275" i="6" s="1"/>
  <c r="H1275" i="6"/>
  <c r="I1274" i="6"/>
  <c r="K1274" i="6" s="1"/>
  <c r="H1274" i="6"/>
  <c r="I1273" i="6"/>
  <c r="K1273" i="6" s="1"/>
  <c r="H1273" i="6"/>
  <c r="I1272" i="6"/>
  <c r="K1272" i="6" s="1"/>
  <c r="H1272" i="6"/>
  <c r="I1271" i="6"/>
  <c r="K1271" i="6" s="1"/>
  <c r="H1271" i="6"/>
  <c r="I1270" i="6"/>
  <c r="K1270" i="6" s="1"/>
  <c r="H1270" i="6"/>
  <c r="I1269" i="6"/>
  <c r="K1269" i="6" s="1"/>
  <c r="H1269" i="6"/>
  <c r="I1268" i="6"/>
  <c r="K1268" i="6" s="1"/>
  <c r="H1268" i="6"/>
  <c r="I1267" i="6"/>
  <c r="K1267" i="6" s="1"/>
  <c r="H1267" i="6"/>
  <c r="I1266" i="6"/>
  <c r="K1266" i="6" s="1"/>
  <c r="H1266" i="6"/>
  <c r="I1265" i="6"/>
  <c r="K1265" i="6" s="1"/>
  <c r="H1265" i="6"/>
  <c r="I1264" i="6"/>
  <c r="K1264" i="6" s="1"/>
  <c r="H1264" i="6"/>
  <c r="I1263" i="6"/>
  <c r="K1263" i="6" s="1"/>
  <c r="H1263" i="6"/>
  <c r="I1262" i="6"/>
  <c r="K1262" i="6" s="1"/>
  <c r="H1262" i="6"/>
  <c r="I1261" i="6"/>
  <c r="K1261" i="6" s="1"/>
  <c r="H1261" i="6"/>
  <c r="I1260" i="6"/>
  <c r="K1260" i="6" s="1"/>
  <c r="H1260" i="6"/>
  <c r="I1259" i="6"/>
  <c r="K1259" i="6" s="1"/>
  <c r="H1259" i="6"/>
  <c r="I1258" i="6"/>
  <c r="K1258" i="6" s="1"/>
  <c r="H1258" i="6"/>
  <c r="I1257" i="6"/>
  <c r="K1257" i="6" s="1"/>
  <c r="H1257" i="6"/>
  <c r="I1256" i="6"/>
  <c r="K1256" i="6" s="1"/>
  <c r="H1256" i="6"/>
  <c r="I1255" i="6"/>
  <c r="K1255" i="6" s="1"/>
  <c r="H1255" i="6"/>
  <c r="I1254" i="6"/>
  <c r="K1254" i="6" s="1"/>
  <c r="H1254" i="6"/>
  <c r="I1253" i="6"/>
  <c r="K1253" i="6" s="1"/>
  <c r="H1253" i="6"/>
  <c r="I1252" i="6"/>
  <c r="K1252" i="6" s="1"/>
  <c r="H1252" i="6"/>
  <c r="I1251" i="6"/>
  <c r="K1251" i="6" s="1"/>
  <c r="H1251" i="6"/>
  <c r="I1250" i="6"/>
  <c r="K1250" i="6" s="1"/>
  <c r="H1250" i="6"/>
  <c r="I1249" i="6"/>
  <c r="K1249" i="6" s="1"/>
  <c r="H1249" i="6"/>
  <c r="I1248" i="6"/>
  <c r="K1248" i="6" s="1"/>
  <c r="H1248" i="6"/>
  <c r="I1247" i="6"/>
  <c r="K1247" i="6" s="1"/>
  <c r="H1247" i="6"/>
  <c r="I1246" i="6"/>
  <c r="K1246" i="6" s="1"/>
  <c r="H1246" i="6"/>
  <c r="I1245" i="6"/>
  <c r="K1245" i="6" s="1"/>
  <c r="H1245" i="6"/>
  <c r="I1244" i="6"/>
  <c r="K1244" i="6" s="1"/>
  <c r="H1244" i="6"/>
  <c r="I1243" i="6"/>
  <c r="K1243" i="6" s="1"/>
  <c r="H1243" i="6"/>
  <c r="I1242" i="6"/>
  <c r="K1242" i="6" s="1"/>
  <c r="H1242" i="6"/>
  <c r="I1241" i="6"/>
  <c r="K1241" i="6" s="1"/>
  <c r="H1241" i="6"/>
  <c r="I1240" i="6"/>
  <c r="K1240" i="6" s="1"/>
  <c r="H1240" i="6"/>
  <c r="I1239" i="6"/>
  <c r="K1239" i="6" s="1"/>
  <c r="H1239" i="6"/>
  <c r="I1238" i="6"/>
  <c r="K1238" i="6" s="1"/>
  <c r="H1238" i="6"/>
  <c r="I1237" i="6"/>
  <c r="K1237" i="6" s="1"/>
  <c r="H1237" i="6"/>
  <c r="I1236" i="6"/>
  <c r="K1236" i="6" s="1"/>
  <c r="H1236" i="6"/>
  <c r="I1235" i="6"/>
  <c r="K1235" i="6" s="1"/>
  <c r="H1235" i="6"/>
  <c r="I1234" i="6"/>
  <c r="K1234" i="6" s="1"/>
  <c r="H1234" i="6"/>
  <c r="I1233" i="6"/>
  <c r="K1233" i="6" s="1"/>
  <c r="H1233" i="6"/>
  <c r="I1232" i="6"/>
  <c r="K1232" i="6" s="1"/>
  <c r="H1232" i="6"/>
  <c r="I1231" i="6"/>
  <c r="K1231" i="6" s="1"/>
  <c r="H1231" i="6"/>
  <c r="I1230" i="6"/>
  <c r="K1230" i="6" s="1"/>
  <c r="H1230" i="6"/>
  <c r="I1229" i="6"/>
  <c r="K1229" i="6" s="1"/>
  <c r="H1229" i="6"/>
  <c r="I1228" i="6"/>
  <c r="K1228" i="6" s="1"/>
  <c r="H1228" i="6"/>
  <c r="I1227" i="6"/>
  <c r="K1227" i="6" s="1"/>
  <c r="H1227" i="6"/>
  <c r="I1226" i="6"/>
  <c r="K1226" i="6" s="1"/>
  <c r="H1226" i="6"/>
  <c r="I1225" i="6"/>
  <c r="K1225" i="6" s="1"/>
  <c r="H1225" i="6"/>
  <c r="I1224" i="6"/>
  <c r="K1224" i="6" s="1"/>
  <c r="H1224" i="6"/>
  <c r="I1223" i="6"/>
  <c r="K1223" i="6" s="1"/>
  <c r="H1223" i="6"/>
  <c r="I1222" i="6"/>
  <c r="K1222" i="6" s="1"/>
  <c r="H1222" i="6"/>
  <c r="I1221" i="6"/>
  <c r="K1221" i="6" s="1"/>
  <c r="H1221" i="6"/>
  <c r="I1220" i="6"/>
  <c r="K1220" i="6" s="1"/>
  <c r="H1220" i="6"/>
  <c r="I1219" i="6"/>
  <c r="K1219" i="6" s="1"/>
  <c r="H1219" i="6"/>
  <c r="I1218" i="6"/>
  <c r="K1218" i="6" s="1"/>
  <c r="H1218" i="6"/>
  <c r="I1217" i="6"/>
  <c r="K1217" i="6" s="1"/>
  <c r="H1217" i="6"/>
  <c r="I1216" i="6"/>
  <c r="K1216" i="6" s="1"/>
  <c r="H1216" i="6"/>
  <c r="I1215" i="6"/>
  <c r="K1215" i="6" s="1"/>
  <c r="H1215" i="6"/>
  <c r="I1214" i="6"/>
  <c r="K1214" i="6" s="1"/>
  <c r="H1214" i="6"/>
  <c r="I1213" i="6"/>
  <c r="K1213" i="6" s="1"/>
  <c r="H1213" i="6"/>
  <c r="I1212" i="6"/>
  <c r="K1212" i="6" s="1"/>
  <c r="H1212" i="6"/>
  <c r="I1211" i="6"/>
  <c r="K1211" i="6" s="1"/>
  <c r="H1211" i="6"/>
  <c r="I1210" i="6"/>
  <c r="K1210" i="6" s="1"/>
  <c r="H1210" i="6"/>
  <c r="I1209" i="6"/>
  <c r="K1209" i="6" s="1"/>
  <c r="H1209" i="6"/>
  <c r="I1208" i="6"/>
  <c r="K1208" i="6" s="1"/>
  <c r="H1208" i="6"/>
  <c r="I1207" i="6"/>
  <c r="K1207" i="6" s="1"/>
  <c r="H1207" i="6"/>
  <c r="I1206" i="6"/>
  <c r="K1206" i="6" s="1"/>
  <c r="H1206" i="6"/>
  <c r="I1205" i="6"/>
  <c r="K1205" i="6" s="1"/>
  <c r="H1205" i="6"/>
  <c r="I1204" i="6"/>
  <c r="K1204" i="6" s="1"/>
  <c r="H1204" i="6"/>
  <c r="I1203" i="6"/>
  <c r="K1203" i="6" s="1"/>
  <c r="H1203" i="6"/>
  <c r="I1202" i="6"/>
  <c r="K1202" i="6" s="1"/>
  <c r="H1202" i="6"/>
  <c r="I1201" i="6"/>
  <c r="K1201" i="6" s="1"/>
  <c r="H1201" i="6"/>
  <c r="I1200" i="6"/>
  <c r="K1200" i="6" s="1"/>
  <c r="H1200" i="6"/>
  <c r="I1199" i="6"/>
  <c r="K1199" i="6" s="1"/>
  <c r="H1199" i="6"/>
  <c r="I1198" i="6"/>
  <c r="K1198" i="6" s="1"/>
  <c r="H1198" i="6"/>
  <c r="I1197" i="6"/>
  <c r="K1197" i="6" s="1"/>
  <c r="H1197" i="6"/>
  <c r="I1196" i="6"/>
  <c r="K1196" i="6" s="1"/>
  <c r="H1196" i="6"/>
  <c r="I1195" i="6"/>
  <c r="K1195" i="6" s="1"/>
  <c r="H1195" i="6"/>
  <c r="I1194" i="6"/>
  <c r="K1194" i="6" s="1"/>
  <c r="H1194" i="6"/>
  <c r="I1193" i="6"/>
  <c r="K1193" i="6" s="1"/>
  <c r="H1193" i="6"/>
  <c r="I1192" i="6"/>
  <c r="K1192" i="6" s="1"/>
  <c r="H1192" i="6"/>
  <c r="I1191" i="6"/>
  <c r="K1191" i="6" s="1"/>
  <c r="H1191" i="6"/>
  <c r="I1190" i="6"/>
  <c r="K1190" i="6" s="1"/>
  <c r="H1190" i="6"/>
  <c r="I1189" i="6"/>
  <c r="K1189" i="6" s="1"/>
  <c r="H1189" i="6"/>
  <c r="I1188" i="6"/>
  <c r="K1188" i="6" s="1"/>
  <c r="H1188" i="6"/>
  <c r="I1187" i="6"/>
  <c r="K1187" i="6" s="1"/>
  <c r="H1187" i="6"/>
  <c r="I1186" i="6"/>
  <c r="K1186" i="6" s="1"/>
  <c r="H1186" i="6"/>
  <c r="I1185" i="6"/>
  <c r="K1185" i="6" s="1"/>
  <c r="H1185" i="6"/>
  <c r="I1184" i="6"/>
  <c r="K1184" i="6" s="1"/>
  <c r="H1184" i="6"/>
  <c r="I1183" i="6"/>
  <c r="K1183" i="6" s="1"/>
  <c r="H1183" i="6"/>
  <c r="I1182" i="6"/>
  <c r="K1182" i="6" s="1"/>
  <c r="H1182" i="6"/>
  <c r="I1181" i="6"/>
  <c r="K1181" i="6" s="1"/>
  <c r="H1181" i="6"/>
  <c r="I1180" i="6"/>
  <c r="K1180" i="6" s="1"/>
  <c r="H1180" i="6"/>
  <c r="I1179" i="6"/>
  <c r="K1179" i="6" s="1"/>
  <c r="H1179" i="6"/>
  <c r="I1178" i="6"/>
  <c r="K1178" i="6" s="1"/>
  <c r="H1178" i="6"/>
  <c r="I1177" i="6"/>
  <c r="K1177" i="6" s="1"/>
  <c r="H1177" i="6"/>
  <c r="I1176" i="6"/>
  <c r="K1176" i="6" s="1"/>
  <c r="H1176" i="6"/>
  <c r="I1175" i="6"/>
  <c r="K1175" i="6" s="1"/>
  <c r="H1175" i="6"/>
  <c r="I1174" i="6"/>
  <c r="K1174" i="6" s="1"/>
  <c r="H1174" i="6"/>
  <c r="I1173" i="6"/>
  <c r="K1173" i="6" s="1"/>
  <c r="H1173" i="6"/>
  <c r="I1172" i="6"/>
  <c r="K1172" i="6" s="1"/>
  <c r="H1172" i="6"/>
  <c r="I1171" i="6"/>
  <c r="K1171" i="6" s="1"/>
  <c r="H1171" i="6"/>
  <c r="I1170" i="6"/>
  <c r="K1170" i="6" s="1"/>
  <c r="H1170" i="6"/>
  <c r="I1169" i="6"/>
  <c r="K1169" i="6" s="1"/>
  <c r="H1169" i="6"/>
  <c r="I1168" i="6"/>
  <c r="K1168" i="6" s="1"/>
  <c r="H1168" i="6"/>
  <c r="I1167" i="6"/>
  <c r="K1167" i="6" s="1"/>
  <c r="H1167" i="6"/>
  <c r="I1166" i="6"/>
  <c r="K1166" i="6" s="1"/>
  <c r="H1166" i="6"/>
  <c r="I1165" i="6"/>
  <c r="K1165" i="6" s="1"/>
  <c r="H1165" i="6"/>
  <c r="I1164" i="6"/>
  <c r="K1164" i="6" s="1"/>
  <c r="H1164" i="6"/>
  <c r="I1163" i="6"/>
  <c r="K1163" i="6" s="1"/>
  <c r="H1163" i="6"/>
  <c r="I1162" i="6"/>
  <c r="K1162" i="6" s="1"/>
  <c r="H1162" i="6"/>
  <c r="I1161" i="6"/>
  <c r="K1161" i="6" s="1"/>
  <c r="H1161" i="6"/>
  <c r="I1160" i="6"/>
  <c r="K1160" i="6" s="1"/>
  <c r="H1160" i="6"/>
  <c r="I1159" i="6"/>
  <c r="K1159" i="6" s="1"/>
  <c r="H1159" i="6"/>
  <c r="I1158" i="6"/>
  <c r="K1158" i="6" s="1"/>
  <c r="H1158" i="6"/>
  <c r="I1157" i="6"/>
  <c r="K1157" i="6" s="1"/>
  <c r="H1157" i="6"/>
  <c r="I1156" i="6"/>
  <c r="K1156" i="6" s="1"/>
  <c r="H1156" i="6"/>
  <c r="I1155" i="6"/>
  <c r="K1155" i="6" s="1"/>
  <c r="H1155" i="6"/>
  <c r="I1154" i="6"/>
  <c r="K1154" i="6" s="1"/>
  <c r="H1154" i="6"/>
  <c r="I1153" i="6"/>
  <c r="K1153" i="6" s="1"/>
  <c r="H1153" i="6"/>
  <c r="I1152" i="6"/>
  <c r="K1152" i="6" s="1"/>
  <c r="H1152" i="6"/>
  <c r="I1151" i="6"/>
  <c r="K1151" i="6" s="1"/>
  <c r="H1151" i="6"/>
  <c r="I1150" i="6"/>
  <c r="K1150" i="6" s="1"/>
  <c r="H1150" i="6"/>
  <c r="I1149" i="6"/>
  <c r="K1149" i="6" s="1"/>
  <c r="H1149" i="6"/>
  <c r="I1148" i="6"/>
  <c r="K1148" i="6" s="1"/>
  <c r="H1148" i="6"/>
  <c r="I1147" i="6"/>
  <c r="K1147" i="6" s="1"/>
  <c r="H1147" i="6"/>
  <c r="I1146" i="6"/>
  <c r="K1146" i="6" s="1"/>
  <c r="H1146" i="6"/>
  <c r="I1145" i="6"/>
  <c r="K1145" i="6" s="1"/>
  <c r="H1145" i="6"/>
  <c r="I1144" i="6"/>
  <c r="K1144" i="6" s="1"/>
  <c r="H1144" i="6"/>
  <c r="I1143" i="6"/>
  <c r="K1143" i="6" s="1"/>
  <c r="H1143" i="6"/>
  <c r="I1142" i="6"/>
  <c r="K1142" i="6" s="1"/>
  <c r="H1142" i="6"/>
  <c r="I1141" i="6"/>
  <c r="K1141" i="6" s="1"/>
  <c r="H1141" i="6"/>
  <c r="I1140" i="6"/>
  <c r="K1140" i="6" s="1"/>
  <c r="H1140" i="6"/>
  <c r="I1139" i="6"/>
  <c r="K1139" i="6" s="1"/>
  <c r="H1139" i="6"/>
  <c r="I1138" i="6"/>
  <c r="K1138" i="6" s="1"/>
  <c r="H1138" i="6"/>
  <c r="I1137" i="6"/>
  <c r="K1137" i="6" s="1"/>
  <c r="H1137" i="6"/>
  <c r="I1136" i="6"/>
  <c r="K1136" i="6" s="1"/>
  <c r="H1136" i="6"/>
  <c r="I1135" i="6"/>
  <c r="K1135" i="6" s="1"/>
  <c r="H1135" i="6"/>
  <c r="I1134" i="6"/>
  <c r="K1134" i="6" s="1"/>
  <c r="H1134" i="6"/>
  <c r="I1133" i="6"/>
  <c r="K1133" i="6" s="1"/>
  <c r="H1133" i="6"/>
  <c r="I1132" i="6"/>
  <c r="K1132" i="6" s="1"/>
  <c r="H1132" i="6"/>
  <c r="I1131" i="6"/>
  <c r="K1131" i="6" s="1"/>
  <c r="H1131" i="6"/>
  <c r="I1130" i="6"/>
  <c r="K1130" i="6" s="1"/>
  <c r="H1130" i="6"/>
  <c r="I1129" i="6"/>
  <c r="K1129" i="6" s="1"/>
  <c r="H1129" i="6"/>
  <c r="I1128" i="6"/>
  <c r="K1128" i="6" s="1"/>
  <c r="H1128" i="6"/>
  <c r="I1127" i="6"/>
  <c r="K1127" i="6" s="1"/>
  <c r="H1127" i="6"/>
  <c r="I1126" i="6"/>
  <c r="K1126" i="6" s="1"/>
  <c r="H1126" i="6"/>
  <c r="I1125" i="6"/>
  <c r="K1125" i="6" s="1"/>
  <c r="H1125" i="6"/>
  <c r="I1124" i="6"/>
  <c r="K1124" i="6" s="1"/>
  <c r="H1124" i="6"/>
  <c r="I1123" i="6"/>
  <c r="K1123" i="6" s="1"/>
  <c r="H1123" i="6"/>
  <c r="I1122" i="6"/>
  <c r="K1122" i="6" s="1"/>
  <c r="H1122" i="6"/>
  <c r="I1121" i="6"/>
  <c r="K1121" i="6" s="1"/>
  <c r="H1121" i="6"/>
  <c r="I1120" i="6"/>
  <c r="K1120" i="6" s="1"/>
  <c r="H1120" i="6"/>
  <c r="I1119" i="6"/>
  <c r="K1119" i="6" s="1"/>
  <c r="H1119" i="6"/>
  <c r="I1118" i="6"/>
  <c r="K1118" i="6" s="1"/>
  <c r="H1118" i="6"/>
  <c r="I1117" i="6"/>
  <c r="K1117" i="6" s="1"/>
  <c r="H1117" i="6"/>
  <c r="I1116" i="6"/>
  <c r="K1116" i="6" s="1"/>
  <c r="H1116" i="6"/>
  <c r="I1115" i="6"/>
  <c r="K1115" i="6" s="1"/>
  <c r="H1115" i="6"/>
  <c r="I1114" i="6"/>
  <c r="K1114" i="6" s="1"/>
  <c r="H1114" i="6"/>
  <c r="I1113" i="6"/>
  <c r="K1113" i="6" s="1"/>
  <c r="H1113" i="6"/>
  <c r="I1112" i="6"/>
  <c r="K1112" i="6" s="1"/>
  <c r="H1112" i="6"/>
  <c r="I1111" i="6"/>
  <c r="K1111" i="6" s="1"/>
  <c r="H1111" i="6"/>
  <c r="I1110" i="6"/>
  <c r="K1110" i="6" s="1"/>
  <c r="H1110" i="6"/>
  <c r="I1109" i="6"/>
  <c r="K1109" i="6" s="1"/>
  <c r="H1109" i="6"/>
  <c r="I1108" i="6"/>
  <c r="K1108" i="6" s="1"/>
  <c r="H1108" i="6"/>
  <c r="I1107" i="6"/>
  <c r="K1107" i="6" s="1"/>
  <c r="H1107" i="6"/>
  <c r="I1106" i="6"/>
  <c r="K1106" i="6" s="1"/>
  <c r="H1106" i="6"/>
  <c r="I1105" i="6"/>
  <c r="K1105" i="6" s="1"/>
  <c r="H1105" i="6"/>
  <c r="I1104" i="6"/>
  <c r="K1104" i="6" s="1"/>
  <c r="H1104" i="6"/>
  <c r="I1103" i="6"/>
  <c r="K1103" i="6" s="1"/>
  <c r="H1103" i="6"/>
  <c r="I1102" i="6"/>
  <c r="K1102" i="6" s="1"/>
  <c r="H1102" i="6"/>
  <c r="I1101" i="6"/>
  <c r="K1101" i="6" s="1"/>
  <c r="H1101" i="6"/>
  <c r="I1100" i="6"/>
  <c r="K1100" i="6" s="1"/>
  <c r="H1100" i="6"/>
  <c r="I1099" i="6"/>
  <c r="K1099" i="6" s="1"/>
  <c r="H1099" i="6"/>
  <c r="I1098" i="6"/>
  <c r="K1098" i="6" s="1"/>
  <c r="H1098" i="6"/>
  <c r="I1097" i="6"/>
  <c r="K1097" i="6" s="1"/>
  <c r="H1097" i="6"/>
  <c r="I1096" i="6"/>
  <c r="K1096" i="6" s="1"/>
  <c r="H1096" i="6"/>
  <c r="I1095" i="6"/>
  <c r="K1095" i="6" s="1"/>
  <c r="H1095" i="6"/>
  <c r="I1094" i="6"/>
  <c r="K1094" i="6" s="1"/>
  <c r="H1094" i="6"/>
  <c r="I1093" i="6"/>
  <c r="K1093" i="6" s="1"/>
  <c r="H1093" i="6"/>
  <c r="I1092" i="6"/>
  <c r="K1092" i="6" s="1"/>
  <c r="H1092" i="6"/>
  <c r="I1091" i="6"/>
  <c r="K1091" i="6" s="1"/>
  <c r="H1091" i="6"/>
  <c r="I1090" i="6"/>
  <c r="K1090" i="6" s="1"/>
  <c r="H1090" i="6"/>
  <c r="I1089" i="6"/>
  <c r="K1089" i="6" s="1"/>
  <c r="H1089" i="6"/>
  <c r="I1088" i="6"/>
  <c r="K1088" i="6" s="1"/>
  <c r="H1088" i="6"/>
  <c r="I1087" i="6"/>
  <c r="K1087" i="6" s="1"/>
  <c r="H1087" i="6"/>
  <c r="I1086" i="6"/>
  <c r="K1086" i="6" s="1"/>
  <c r="H1086" i="6"/>
  <c r="I1085" i="6"/>
  <c r="K1085" i="6" s="1"/>
  <c r="H1085" i="6"/>
  <c r="I1084" i="6"/>
  <c r="K1084" i="6" s="1"/>
  <c r="H1084" i="6"/>
  <c r="I1083" i="6"/>
  <c r="K1083" i="6" s="1"/>
  <c r="H1083" i="6"/>
  <c r="I1082" i="6"/>
  <c r="K1082" i="6" s="1"/>
  <c r="H1082" i="6"/>
  <c r="I1081" i="6"/>
  <c r="K1081" i="6" s="1"/>
  <c r="H1081" i="6"/>
  <c r="I1080" i="6"/>
  <c r="K1080" i="6" s="1"/>
  <c r="H1080" i="6"/>
  <c r="I1079" i="6"/>
  <c r="K1079" i="6" s="1"/>
  <c r="H1079" i="6"/>
  <c r="I1078" i="6"/>
  <c r="K1078" i="6" s="1"/>
  <c r="H1078" i="6"/>
  <c r="I1077" i="6"/>
  <c r="K1077" i="6" s="1"/>
  <c r="H1077" i="6"/>
  <c r="I1076" i="6"/>
  <c r="K1076" i="6" s="1"/>
  <c r="H1076" i="6"/>
  <c r="I1075" i="6"/>
  <c r="K1075" i="6" s="1"/>
  <c r="H1075" i="6"/>
  <c r="I1074" i="6"/>
  <c r="K1074" i="6" s="1"/>
  <c r="H1074" i="6"/>
  <c r="I1073" i="6"/>
  <c r="K1073" i="6" s="1"/>
  <c r="H1073" i="6"/>
  <c r="I1072" i="6"/>
  <c r="K1072" i="6" s="1"/>
  <c r="H1072" i="6"/>
  <c r="I1071" i="6"/>
  <c r="K1071" i="6" s="1"/>
  <c r="H1071" i="6"/>
  <c r="I1070" i="6"/>
  <c r="K1070" i="6" s="1"/>
  <c r="H1070" i="6"/>
  <c r="I1069" i="6"/>
  <c r="K1069" i="6" s="1"/>
  <c r="H1069" i="6"/>
  <c r="I1068" i="6"/>
  <c r="K1068" i="6" s="1"/>
  <c r="H1068" i="6"/>
  <c r="I1067" i="6"/>
  <c r="K1067" i="6" s="1"/>
  <c r="H1067" i="6"/>
  <c r="I1066" i="6"/>
  <c r="K1066" i="6" s="1"/>
  <c r="H1066" i="6"/>
  <c r="I1065" i="6"/>
  <c r="K1065" i="6" s="1"/>
  <c r="H1065" i="6"/>
  <c r="I1064" i="6"/>
  <c r="K1064" i="6" s="1"/>
  <c r="H1064" i="6"/>
  <c r="I1063" i="6"/>
  <c r="K1063" i="6" s="1"/>
  <c r="H1063" i="6"/>
  <c r="I1062" i="6"/>
  <c r="K1062" i="6" s="1"/>
  <c r="H1062" i="6"/>
  <c r="I1061" i="6"/>
  <c r="K1061" i="6" s="1"/>
  <c r="H1061" i="6"/>
  <c r="I1060" i="6"/>
  <c r="K1060" i="6" s="1"/>
  <c r="H1060" i="6"/>
  <c r="I1059" i="6"/>
  <c r="K1059" i="6" s="1"/>
  <c r="H1059" i="6"/>
  <c r="I1058" i="6"/>
  <c r="K1058" i="6" s="1"/>
  <c r="H1058" i="6"/>
  <c r="I1057" i="6"/>
  <c r="K1057" i="6" s="1"/>
  <c r="H1057" i="6"/>
  <c r="I1056" i="6"/>
  <c r="K1056" i="6" s="1"/>
  <c r="H1056" i="6"/>
  <c r="I1055" i="6"/>
  <c r="K1055" i="6" s="1"/>
  <c r="H1055" i="6"/>
  <c r="I1054" i="6"/>
  <c r="K1054" i="6" s="1"/>
  <c r="H1054" i="6"/>
  <c r="I1053" i="6"/>
  <c r="K1053" i="6" s="1"/>
  <c r="H1053" i="6"/>
  <c r="I1052" i="6"/>
  <c r="K1052" i="6" s="1"/>
  <c r="H1052" i="6"/>
  <c r="I1051" i="6"/>
  <c r="K1051" i="6" s="1"/>
  <c r="H1051" i="6"/>
  <c r="I1050" i="6"/>
  <c r="K1050" i="6" s="1"/>
  <c r="H1050" i="6"/>
  <c r="I1049" i="6"/>
  <c r="K1049" i="6" s="1"/>
  <c r="H1049" i="6"/>
  <c r="I1048" i="6"/>
  <c r="K1048" i="6" s="1"/>
  <c r="H1048" i="6"/>
  <c r="I1047" i="6"/>
  <c r="K1047" i="6" s="1"/>
  <c r="H1047" i="6"/>
  <c r="I1046" i="6"/>
  <c r="K1046" i="6" s="1"/>
  <c r="H1046" i="6"/>
  <c r="I1045" i="6"/>
  <c r="K1045" i="6" s="1"/>
  <c r="H1045" i="6"/>
  <c r="I1044" i="6"/>
  <c r="K1044" i="6" s="1"/>
  <c r="H1044" i="6"/>
  <c r="I1043" i="6"/>
  <c r="K1043" i="6" s="1"/>
  <c r="H1043" i="6"/>
  <c r="I1042" i="6"/>
  <c r="K1042" i="6" s="1"/>
  <c r="H1042" i="6"/>
  <c r="I1041" i="6"/>
  <c r="K1041" i="6" s="1"/>
  <c r="H1041" i="6"/>
  <c r="I1040" i="6"/>
  <c r="K1040" i="6" s="1"/>
  <c r="H1040" i="6"/>
  <c r="I1039" i="6"/>
  <c r="K1039" i="6" s="1"/>
  <c r="H1039" i="6"/>
  <c r="I1038" i="6"/>
  <c r="K1038" i="6" s="1"/>
  <c r="H1038" i="6"/>
  <c r="I1037" i="6"/>
  <c r="K1037" i="6" s="1"/>
  <c r="H1037" i="6"/>
  <c r="I1036" i="6"/>
  <c r="K1036" i="6" s="1"/>
  <c r="H1036" i="6"/>
  <c r="I1035" i="6"/>
  <c r="K1035" i="6" s="1"/>
  <c r="H1035" i="6"/>
  <c r="I1034" i="6"/>
  <c r="K1034" i="6" s="1"/>
  <c r="H1034" i="6"/>
  <c r="I1033" i="6"/>
  <c r="K1033" i="6" s="1"/>
  <c r="H1033" i="6"/>
  <c r="I1032" i="6"/>
  <c r="K1032" i="6" s="1"/>
  <c r="H1032" i="6"/>
  <c r="I1031" i="6"/>
  <c r="K1031" i="6" s="1"/>
  <c r="H1031" i="6"/>
  <c r="I1030" i="6"/>
  <c r="K1030" i="6" s="1"/>
  <c r="H1030" i="6"/>
  <c r="I1029" i="6"/>
  <c r="K1029" i="6" s="1"/>
  <c r="H1029" i="6"/>
  <c r="I1028" i="6"/>
  <c r="K1028" i="6" s="1"/>
  <c r="H1028" i="6"/>
  <c r="I1027" i="6"/>
  <c r="K1027" i="6" s="1"/>
  <c r="H1027" i="6"/>
  <c r="I1026" i="6"/>
  <c r="K1026" i="6" s="1"/>
  <c r="H1026" i="6"/>
  <c r="I1025" i="6"/>
  <c r="K1025" i="6" s="1"/>
  <c r="H1025" i="6"/>
  <c r="I1024" i="6"/>
  <c r="K1024" i="6" s="1"/>
  <c r="H1024" i="6"/>
  <c r="I1023" i="6"/>
  <c r="K1023" i="6" s="1"/>
  <c r="H1023" i="6"/>
  <c r="I1022" i="6"/>
  <c r="K1022" i="6" s="1"/>
  <c r="H1022" i="6"/>
  <c r="I1021" i="6"/>
  <c r="K1021" i="6" s="1"/>
  <c r="H1021" i="6"/>
  <c r="I1020" i="6"/>
  <c r="K1020" i="6" s="1"/>
  <c r="H1020" i="6"/>
  <c r="I1019" i="6"/>
  <c r="K1019" i="6" s="1"/>
  <c r="H1019" i="6"/>
  <c r="I1018" i="6"/>
  <c r="K1018" i="6" s="1"/>
  <c r="H1018" i="6"/>
  <c r="I1017" i="6"/>
  <c r="K1017" i="6" s="1"/>
  <c r="H1017" i="6"/>
  <c r="I1016" i="6"/>
  <c r="K1016" i="6" s="1"/>
  <c r="H1016" i="6"/>
  <c r="I1015" i="6"/>
  <c r="K1015" i="6" s="1"/>
  <c r="H1015" i="6"/>
  <c r="I1014" i="6"/>
  <c r="K1014" i="6" s="1"/>
  <c r="H1014" i="6"/>
  <c r="I1013" i="6"/>
  <c r="K1013" i="6" s="1"/>
  <c r="H1013" i="6"/>
  <c r="I1012" i="6"/>
  <c r="K1012" i="6" s="1"/>
  <c r="H1012" i="6"/>
  <c r="I1011" i="6"/>
  <c r="K1011" i="6" s="1"/>
  <c r="H1011" i="6"/>
  <c r="I1010" i="6"/>
  <c r="K1010" i="6" s="1"/>
  <c r="H1010" i="6"/>
  <c r="I1009" i="6"/>
  <c r="K1009" i="6" s="1"/>
  <c r="H1009" i="6"/>
  <c r="I1008" i="6"/>
  <c r="K1008" i="6" s="1"/>
  <c r="H1008" i="6"/>
  <c r="I1007" i="6"/>
  <c r="K1007" i="6" s="1"/>
  <c r="H1007" i="6"/>
  <c r="I1006" i="6"/>
  <c r="K1006" i="6" s="1"/>
  <c r="H1006" i="6"/>
  <c r="I1005" i="6"/>
  <c r="K1005" i="6" s="1"/>
  <c r="H1005" i="6"/>
  <c r="I1004" i="6"/>
  <c r="K1004" i="6" s="1"/>
  <c r="H1004" i="6"/>
  <c r="I1003" i="6"/>
  <c r="K1003" i="6" s="1"/>
  <c r="H1003" i="6"/>
  <c r="I1002" i="6"/>
  <c r="K1002" i="6" s="1"/>
  <c r="H1002" i="6"/>
  <c r="I1001" i="6"/>
  <c r="K1001" i="6" s="1"/>
  <c r="H1001" i="6"/>
  <c r="I1000" i="6"/>
  <c r="K1000" i="6" s="1"/>
  <c r="H1000" i="6"/>
  <c r="I999" i="6"/>
  <c r="K999" i="6" s="1"/>
  <c r="H999" i="6"/>
  <c r="I998" i="6"/>
  <c r="K998" i="6" s="1"/>
  <c r="H998" i="6"/>
  <c r="I997" i="6"/>
  <c r="K997" i="6" s="1"/>
  <c r="H997" i="6"/>
  <c r="I996" i="6"/>
  <c r="K996" i="6" s="1"/>
  <c r="H996" i="6"/>
  <c r="I995" i="6"/>
  <c r="K995" i="6" s="1"/>
  <c r="H995" i="6"/>
  <c r="I994" i="6"/>
  <c r="K994" i="6" s="1"/>
  <c r="H994" i="6"/>
  <c r="I993" i="6"/>
  <c r="K993" i="6" s="1"/>
  <c r="H993" i="6"/>
  <c r="I992" i="6"/>
  <c r="K992" i="6" s="1"/>
  <c r="H992" i="6"/>
  <c r="I991" i="6"/>
  <c r="K991" i="6" s="1"/>
  <c r="H991" i="6"/>
  <c r="I990" i="6"/>
  <c r="K990" i="6" s="1"/>
  <c r="H990" i="6"/>
  <c r="I989" i="6"/>
  <c r="K989" i="6" s="1"/>
  <c r="H989" i="6"/>
  <c r="I988" i="6"/>
  <c r="K988" i="6" s="1"/>
  <c r="H988" i="6"/>
  <c r="I987" i="6"/>
  <c r="K987" i="6" s="1"/>
  <c r="H987" i="6"/>
  <c r="I986" i="6"/>
  <c r="K986" i="6" s="1"/>
  <c r="H986" i="6"/>
  <c r="I985" i="6"/>
  <c r="K985" i="6" s="1"/>
  <c r="H985" i="6"/>
  <c r="I984" i="6"/>
  <c r="K984" i="6" s="1"/>
  <c r="H984" i="6"/>
  <c r="I983" i="6"/>
  <c r="K983" i="6" s="1"/>
  <c r="H983" i="6"/>
  <c r="I982" i="6"/>
  <c r="K982" i="6" s="1"/>
  <c r="H982" i="6"/>
  <c r="I981" i="6"/>
  <c r="K981" i="6" s="1"/>
  <c r="H981" i="6"/>
  <c r="I980" i="6"/>
  <c r="K980" i="6" s="1"/>
  <c r="H980" i="6"/>
  <c r="I979" i="6"/>
  <c r="K979" i="6" s="1"/>
  <c r="H979" i="6"/>
  <c r="I978" i="6"/>
  <c r="K978" i="6" s="1"/>
  <c r="H978" i="6"/>
  <c r="I977" i="6"/>
  <c r="K977" i="6" s="1"/>
  <c r="H977" i="6"/>
  <c r="I976" i="6"/>
  <c r="K976" i="6" s="1"/>
  <c r="H976" i="6"/>
  <c r="I975" i="6"/>
  <c r="K975" i="6" s="1"/>
  <c r="H975" i="6"/>
  <c r="I974" i="6"/>
  <c r="K974" i="6" s="1"/>
  <c r="H974" i="6"/>
  <c r="I973" i="6"/>
  <c r="K973" i="6" s="1"/>
  <c r="H973" i="6"/>
  <c r="I972" i="6"/>
  <c r="K972" i="6" s="1"/>
  <c r="H972" i="6"/>
  <c r="I971" i="6"/>
  <c r="K971" i="6" s="1"/>
  <c r="H971" i="6"/>
  <c r="I970" i="6"/>
  <c r="K970" i="6" s="1"/>
  <c r="H970" i="6"/>
  <c r="I969" i="6"/>
  <c r="K969" i="6" s="1"/>
  <c r="H969" i="6"/>
  <c r="I968" i="6"/>
  <c r="K968" i="6" s="1"/>
  <c r="H968" i="6"/>
  <c r="I967" i="6"/>
  <c r="K967" i="6" s="1"/>
  <c r="H967" i="6"/>
  <c r="I966" i="6"/>
  <c r="K966" i="6" s="1"/>
  <c r="H966" i="6"/>
  <c r="I965" i="6"/>
  <c r="K965" i="6" s="1"/>
  <c r="H965" i="6"/>
  <c r="I964" i="6"/>
  <c r="K964" i="6" s="1"/>
  <c r="H964" i="6"/>
  <c r="I963" i="6"/>
  <c r="K963" i="6" s="1"/>
  <c r="H963" i="6"/>
  <c r="I962" i="6"/>
  <c r="K962" i="6" s="1"/>
  <c r="H962" i="6"/>
  <c r="I961" i="6"/>
  <c r="K961" i="6" s="1"/>
  <c r="H961" i="6"/>
  <c r="I960" i="6"/>
  <c r="K960" i="6" s="1"/>
  <c r="H960" i="6"/>
  <c r="I959" i="6"/>
  <c r="K959" i="6" s="1"/>
  <c r="H959" i="6"/>
  <c r="I958" i="6"/>
  <c r="K958" i="6" s="1"/>
  <c r="H958" i="6"/>
  <c r="I957" i="6"/>
  <c r="K957" i="6" s="1"/>
  <c r="H957" i="6"/>
  <c r="I956" i="6"/>
  <c r="K956" i="6" s="1"/>
  <c r="H956" i="6"/>
  <c r="I955" i="6"/>
  <c r="K955" i="6" s="1"/>
  <c r="H955" i="6"/>
  <c r="I954" i="6"/>
  <c r="K954" i="6" s="1"/>
  <c r="H954" i="6"/>
  <c r="I953" i="6"/>
  <c r="K953" i="6" s="1"/>
  <c r="H953" i="6"/>
  <c r="I952" i="6"/>
  <c r="K952" i="6" s="1"/>
  <c r="H952" i="6"/>
  <c r="I951" i="6"/>
  <c r="K951" i="6" s="1"/>
  <c r="H951" i="6"/>
  <c r="I950" i="6"/>
  <c r="K950" i="6" s="1"/>
  <c r="H950" i="6"/>
  <c r="I949" i="6"/>
  <c r="K949" i="6" s="1"/>
  <c r="H949" i="6"/>
  <c r="I948" i="6"/>
  <c r="K948" i="6" s="1"/>
  <c r="H948" i="6"/>
  <c r="I947" i="6"/>
  <c r="K947" i="6" s="1"/>
  <c r="H947" i="6"/>
  <c r="I946" i="6"/>
  <c r="K946" i="6" s="1"/>
  <c r="H946" i="6"/>
  <c r="I945" i="6"/>
  <c r="K945" i="6" s="1"/>
  <c r="H945" i="6"/>
  <c r="I944" i="6"/>
  <c r="K944" i="6" s="1"/>
  <c r="H944" i="6"/>
  <c r="I943" i="6"/>
  <c r="K943" i="6" s="1"/>
  <c r="H943" i="6"/>
  <c r="I942" i="6"/>
  <c r="K942" i="6" s="1"/>
  <c r="H942" i="6"/>
  <c r="I941" i="6"/>
  <c r="K941" i="6" s="1"/>
  <c r="H941" i="6"/>
  <c r="I940" i="6"/>
  <c r="K940" i="6" s="1"/>
  <c r="H940" i="6"/>
  <c r="I939" i="6"/>
  <c r="K939" i="6" s="1"/>
  <c r="H939" i="6"/>
  <c r="I938" i="6"/>
  <c r="K938" i="6" s="1"/>
  <c r="H938" i="6"/>
  <c r="I937" i="6"/>
  <c r="K937" i="6" s="1"/>
  <c r="H937" i="6"/>
  <c r="I936" i="6"/>
  <c r="K936" i="6" s="1"/>
  <c r="H936" i="6"/>
  <c r="I935" i="6"/>
  <c r="K935" i="6" s="1"/>
  <c r="H935" i="6"/>
  <c r="I934" i="6"/>
  <c r="K934" i="6" s="1"/>
  <c r="H934" i="6"/>
  <c r="I933" i="6"/>
  <c r="K933" i="6" s="1"/>
  <c r="H933" i="6"/>
  <c r="I932" i="6"/>
  <c r="K932" i="6" s="1"/>
  <c r="H932" i="6"/>
  <c r="I931" i="6"/>
  <c r="K931" i="6" s="1"/>
  <c r="H931" i="6"/>
  <c r="I930" i="6"/>
  <c r="K930" i="6" s="1"/>
  <c r="H930" i="6"/>
  <c r="I929" i="6"/>
  <c r="K929" i="6" s="1"/>
  <c r="H929" i="6"/>
  <c r="I928" i="6"/>
  <c r="K928" i="6" s="1"/>
  <c r="H928" i="6"/>
  <c r="I927" i="6"/>
  <c r="K927" i="6" s="1"/>
  <c r="H927" i="6"/>
  <c r="I926" i="6"/>
  <c r="K926" i="6" s="1"/>
  <c r="H926" i="6"/>
  <c r="I925" i="6"/>
  <c r="K925" i="6" s="1"/>
  <c r="H925" i="6"/>
  <c r="I924" i="6"/>
  <c r="K924" i="6" s="1"/>
  <c r="H924" i="6"/>
  <c r="I923" i="6"/>
  <c r="K923" i="6" s="1"/>
  <c r="H923" i="6"/>
  <c r="I922" i="6"/>
  <c r="K922" i="6" s="1"/>
  <c r="H922" i="6"/>
  <c r="I921" i="6"/>
  <c r="K921" i="6" s="1"/>
  <c r="H921" i="6"/>
  <c r="I920" i="6"/>
  <c r="K920" i="6" s="1"/>
  <c r="H920" i="6"/>
  <c r="I919" i="6"/>
  <c r="K919" i="6" s="1"/>
  <c r="H919" i="6"/>
  <c r="I918" i="6"/>
  <c r="K918" i="6" s="1"/>
  <c r="H918" i="6"/>
  <c r="I917" i="6"/>
  <c r="K917" i="6" s="1"/>
  <c r="H917" i="6"/>
  <c r="I916" i="6"/>
  <c r="K916" i="6" s="1"/>
  <c r="H916" i="6"/>
  <c r="I915" i="6"/>
  <c r="K915" i="6" s="1"/>
  <c r="H915" i="6"/>
  <c r="I914" i="6"/>
  <c r="K914" i="6" s="1"/>
  <c r="H914" i="6"/>
  <c r="I913" i="6"/>
  <c r="K913" i="6" s="1"/>
  <c r="H913" i="6"/>
  <c r="I912" i="6"/>
  <c r="K912" i="6" s="1"/>
  <c r="H912" i="6"/>
  <c r="I911" i="6"/>
  <c r="K911" i="6" s="1"/>
  <c r="H911" i="6"/>
  <c r="I910" i="6"/>
  <c r="K910" i="6" s="1"/>
  <c r="H910" i="6"/>
  <c r="I909" i="6"/>
  <c r="K909" i="6" s="1"/>
  <c r="H909" i="6"/>
  <c r="I908" i="6"/>
  <c r="K908" i="6" s="1"/>
  <c r="H908" i="6"/>
  <c r="I907" i="6"/>
  <c r="K907" i="6" s="1"/>
  <c r="H907" i="6"/>
  <c r="I906" i="6"/>
  <c r="K906" i="6" s="1"/>
  <c r="H906" i="6"/>
  <c r="I905" i="6"/>
  <c r="K905" i="6" s="1"/>
  <c r="H905" i="6"/>
  <c r="I904" i="6"/>
  <c r="K904" i="6" s="1"/>
  <c r="H904" i="6"/>
  <c r="I903" i="6"/>
  <c r="K903" i="6" s="1"/>
  <c r="H903" i="6"/>
  <c r="I902" i="6"/>
  <c r="K902" i="6" s="1"/>
  <c r="H902" i="6"/>
  <c r="I901" i="6"/>
  <c r="K901" i="6" s="1"/>
  <c r="H901" i="6"/>
  <c r="I900" i="6"/>
  <c r="K900" i="6" s="1"/>
  <c r="H900" i="6"/>
  <c r="I899" i="6"/>
  <c r="K899" i="6" s="1"/>
  <c r="H899" i="6"/>
  <c r="I898" i="6"/>
  <c r="K898" i="6" s="1"/>
  <c r="H898" i="6"/>
  <c r="I897" i="6"/>
  <c r="K897" i="6" s="1"/>
  <c r="H897" i="6"/>
  <c r="I896" i="6"/>
  <c r="K896" i="6" s="1"/>
  <c r="H896" i="6"/>
  <c r="I895" i="6"/>
  <c r="K895" i="6" s="1"/>
  <c r="H895" i="6"/>
  <c r="I894" i="6"/>
  <c r="K894" i="6" s="1"/>
  <c r="H894" i="6"/>
  <c r="I893" i="6"/>
  <c r="K893" i="6" s="1"/>
  <c r="H893" i="6"/>
  <c r="I892" i="6"/>
  <c r="K892" i="6" s="1"/>
  <c r="H892" i="6"/>
  <c r="I891" i="6"/>
  <c r="K891" i="6" s="1"/>
  <c r="H891" i="6"/>
  <c r="I890" i="6"/>
  <c r="K890" i="6" s="1"/>
  <c r="H890" i="6"/>
  <c r="I889" i="6"/>
  <c r="K889" i="6" s="1"/>
  <c r="H889" i="6"/>
  <c r="I888" i="6"/>
  <c r="K888" i="6" s="1"/>
  <c r="H888" i="6"/>
  <c r="I887" i="6"/>
  <c r="K887" i="6" s="1"/>
  <c r="H887" i="6"/>
  <c r="I886" i="6"/>
  <c r="K886" i="6" s="1"/>
  <c r="H886" i="6"/>
  <c r="I885" i="6"/>
  <c r="K885" i="6" s="1"/>
  <c r="H885" i="6"/>
  <c r="I884" i="6"/>
  <c r="K884" i="6" s="1"/>
  <c r="H884" i="6"/>
  <c r="I883" i="6"/>
  <c r="K883" i="6" s="1"/>
  <c r="H883" i="6"/>
  <c r="I882" i="6"/>
  <c r="K882" i="6" s="1"/>
  <c r="H882" i="6"/>
  <c r="I881" i="6"/>
  <c r="K881" i="6" s="1"/>
  <c r="H881" i="6"/>
  <c r="I880" i="6"/>
  <c r="K880" i="6" s="1"/>
  <c r="H880" i="6"/>
  <c r="I879" i="6"/>
  <c r="K879" i="6" s="1"/>
  <c r="H879" i="6"/>
  <c r="I878" i="6"/>
  <c r="K878" i="6" s="1"/>
  <c r="H878" i="6"/>
  <c r="I877" i="6"/>
  <c r="K877" i="6" s="1"/>
  <c r="H877" i="6"/>
  <c r="I876" i="6"/>
  <c r="K876" i="6" s="1"/>
  <c r="H876" i="6"/>
  <c r="I875" i="6"/>
  <c r="K875" i="6" s="1"/>
  <c r="H875" i="6"/>
  <c r="I874" i="6"/>
  <c r="K874" i="6" s="1"/>
  <c r="H874" i="6"/>
  <c r="I873" i="6"/>
  <c r="K873" i="6" s="1"/>
  <c r="H873" i="6"/>
  <c r="I872" i="6"/>
  <c r="K872" i="6" s="1"/>
  <c r="H872" i="6"/>
  <c r="I871" i="6"/>
  <c r="K871" i="6" s="1"/>
  <c r="H871" i="6"/>
  <c r="I870" i="6"/>
  <c r="K870" i="6" s="1"/>
  <c r="H870" i="6"/>
  <c r="I869" i="6"/>
  <c r="K869" i="6" s="1"/>
  <c r="H869" i="6"/>
  <c r="I868" i="6"/>
  <c r="K868" i="6" s="1"/>
  <c r="H868" i="6"/>
  <c r="I867" i="6"/>
  <c r="K867" i="6" s="1"/>
  <c r="H867" i="6"/>
  <c r="I866" i="6"/>
  <c r="K866" i="6" s="1"/>
  <c r="H866" i="6"/>
  <c r="I865" i="6"/>
  <c r="K865" i="6" s="1"/>
  <c r="H865" i="6"/>
  <c r="I864" i="6"/>
  <c r="K864" i="6" s="1"/>
  <c r="H864" i="6"/>
  <c r="I863" i="6"/>
  <c r="K863" i="6" s="1"/>
  <c r="H863" i="6"/>
  <c r="I862" i="6"/>
  <c r="K862" i="6" s="1"/>
  <c r="H862" i="6"/>
  <c r="I861" i="6"/>
  <c r="K861" i="6" s="1"/>
  <c r="H861" i="6"/>
  <c r="I860" i="6"/>
  <c r="K860" i="6" s="1"/>
  <c r="H860" i="6"/>
  <c r="I859" i="6"/>
  <c r="K859" i="6" s="1"/>
  <c r="H859" i="6"/>
  <c r="I858" i="6"/>
  <c r="K858" i="6" s="1"/>
  <c r="H858" i="6"/>
  <c r="I857" i="6"/>
  <c r="K857" i="6" s="1"/>
  <c r="H857" i="6"/>
  <c r="I856" i="6"/>
  <c r="K856" i="6" s="1"/>
  <c r="H856" i="6"/>
  <c r="I855" i="6"/>
  <c r="K855" i="6" s="1"/>
  <c r="H855" i="6"/>
  <c r="I854" i="6"/>
  <c r="K854" i="6" s="1"/>
  <c r="H854" i="6"/>
  <c r="I853" i="6"/>
  <c r="K853" i="6" s="1"/>
  <c r="H853" i="6"/>
  <c r="I852" i="6"/>
  <c r="K852" i="6" s="1"/>
  <c r="H852" i="6"/>
  <c r="I851" i="6"/>
  <c r="K851" i="6" s="1"/>
  <c r="H851" i="6"/>
  <c r="I850" i="6"/>
  <c r="K850" i="6" s="1"/>
  <c r="H850" i="6"/>
  <c r="I849" i="6"/>
  <c r="K849" i="6" s="1"/>
  <c r="H849" i="6"/>
  <c r="I848" i="6"/>
  <c r="K848" i="6" s="1"/>
  <c r="H848" i="6"/>
  <c r="I847" i="6"/>
  <c r="K847" i="6" s="1"/>
  <c r="H847" i="6"/>
  <c r="I846" i="6"/>
  <c r="K846" i="6" s="1"/>
  <c r="H846" i="6"/>
  <c r="I845" i="6"/>
  <c r="K845" i="6" s="1"/>
  <c r="H845" i="6"/>
  <c r="I844" i="6"/>
  <c r="K844" i="6" s="1"/>
  <c r="H844" i="6"/>
  <c r="I843" i="6"/>
  <c r="K843" i="6" s="1"/>
  <c r="H843" i="6"/>
  <c r="I842" i="6"/>
  <c r="K842" i="6" s="1"/>
  <c r="H842" i="6"/>
  <c r="I841" i="6"/>
  <c r="K841" i="6" s="1"/>
  <c r="H841" i="6"/>
  <c r="I840" i="6"/>
  <c r="K840" i="6" s="1"/>
  <c r="H840" i="6"/>
  <c r="I839" i="6"/>
  <c r="K839" i="6" s="1"/>
  <c r="H839" i="6"/>
  <c r="I838" i="6"/>
  <c r="K838" i="6" s="1"/>
  <c r="H838" i="6"/>
  <c r="I837" i="6"/>
  <c r="K837" i="6" s="1"/>
  <c r="H837" i="6"/>
  <c r="I836" i="6"/>
  <c r="K836" i="6" s="1"/>
  <c r="H836" i="6"/>
  <c r="I835" i="6"/>
  <c r="K835" i="6" s="1"/>
  <c r="H835" i="6"/>
  <c r="I834" i="6"/>
  <c r="K834" i="6" s="1"/>
  <c r="H834" i="6"/>
  <c r="I833" i="6"/>
  <c r="K833" i="6" s="1"/>
  <c r="H833" i="6"/>
  <c r="I832" i="6"/>
  <c r="K832" i="6" s="1"/>
  <c r="H832" i="6"/>
  <c r="I831" i="6"/>
  <c r="K831" i="6" s="1"/>
  <c r="H831" i="6"/>
  <c r="I830" i="6"/>
  <c r="K830" i="6" s="1"/>
  <c r="H830" i="6"/>
  <c r="I829" i="6"/>
  <c r="K829" i="6" s="1"/>
  <c r="H829" i="6"/>
  <c r="I828" i="6"/>
  <c r="K828" i="6" s="1"/>
  <c r="H828" i="6"/>
  <c r="I827" i="6"/>
  <c r="K827" i="6" s="1"/>
  <c r="H827" i="6"/>
  <c r="I826" i="6"/>
  <c r="K826" i="6" s="1"/>
  <c r="H826" i="6"/>
  <c r="I825" i="6"/>
  <c r="K825" i="6" s="1"/>
  <c r="H825" i="6"/>
  <c r="I824" i="6"/>
  <c r="K824" i="6" s="1"/>
  <c r="H824" i="6"/>
  <c r="I823" i="6"/>
  <c r="K823" i="6" s="1"/>
  <c r="H823" i="6"/>
  <c r="I822" i="6"/>
  <c r="K822" i="6" s="1"/>
  <c r="H822" i="6"/>
  <c r="I821" i="6"/>
  <c r="K821" i="6" s="1"/>
  <c r="H821" i="6"/>
  <c r="I820" i="6"/>
  <c r="K820" i="6" s="1"/>
  <c r="H820" i="6"/>
  <c r="I819" i="6"/>
  <c r="K819" i="6" s="1"/>
  <c r="H819" i="6"/>
  <c r="I818" i="6"/>
  <c r="K818" i="6" s="1"/>
  <c r="H818" i="6"/>
  <c r="I817" i="6"/>
  <c r="K817" i="6" s="1"/>
  <c r="H817" i="6"/>
  <c r="I816" i="6"/>
  <c r="K816" i="6" s="1"/>
  <c r="H816" i="6"/>
  <c r="I815" i="6"/>
  <c r="K815" i="6" s="1"/>
  <c r="H815" i="6"/>
  <c r="I814" i="6"/>
  <c r="K814" i="6" s="1"/>
  <c r="H814" i="6"/>
  <c r="I813" i="6"/>
  <c r="K813" i="6" s="1"/>
  <c r="H813" i="6"/>
  <c r="I812" i="6"/>
  <c r="K812" i="6" s="1"/>
  <c r="H812" i="6"/>
  <c r="I811" i="6"/>
  <c r="K811" i="6" s="1"/>
  <c r="H811" i="6"/>
  <c r="I810" i="6"/>
  <c r="K810" i="6" s="1"/>
  <c r="H810" i="6"/>
  <c r="I809" i="6"/>
  <c r="K809" i="6" s="1"/>
  <c r="H809" i="6"/>
  <c r="I808" i="6"/>
  <c r="K808" i="6" s="1"/>
  <c r="H808" i="6"/>
  <c r="I807" i="6"/>
  <c r="K807" i="6" s="1"/>
  <c r="H807" i="6"/>
  <c r="I806" i="6"/>
  <c r="K806" i="6" s="1"/>
  <c r="H806" i="6"/>
  <c r="I805" i="6"/>
  <c r="K805" i="6" s="1"/>
  <c r="H805" i="6"/>
  <c r="I804" i="6"/>
  <c r="K804" i="6" s="1"/>
  <c r="H804" i="6"/>
  <c r="I803" i="6"/>
  <c r="K803" i="6" s="1"/>
  <c r="H803" i="6"/>
  <c r="I802" i="6"/>
  <c r="K802" i="6" s="1"/>
  <c r="H802" i="6"/>
  <c r="I801" i="6"/>
  <c r="K801" i="6" s="1"/>
  <c r="H801" i="6"/>
  <c r="I800" i="6"/>
  <c r="K800" i="6" s="1"/>
  <c r="H800" i="6"/>
  <c r="I799" i="6"/>
  <c r="K799" i="6" s="1"/>
  <c r="H799" i="6"/>
  <c r="I798" i="6"/>
  <c r="K798" i="6" s="1"/>
  <c r="H798" i="6"/>
  <c r="I797" i="6"/>
  <c r="K797" i="6" s="1"/>
  <c r="H797" i="6"/>
  <c r="I796" i="6"/>
  <c r="K796" i="6" s="1"/>
  <c r="H796" i="6"/>
  <c r="I795" i="6"/>
  <c r="K795" i="6" s="1"/>
  <c r="H795" i="6"/>
  <c r="I794" i="6"/>
  <c r="K794" i="6" s="1"/>
  <c r="H794" i="6"/>
  <c r="I793" i="6"/>
  <c r="K793" i="6" s="1"/>
  <c r="H793" i="6"/>
  <c r="I792" i="6"/>
  <c r="K792" i="6" s="1"/>
  <c r="H792" i="6"/>
  <c r="I791" i="6"/>
  <c r="K791" i="6" s="1"/>
  <c r="H791" i="6"/>
  <c r="I790" i="6"/>
  <c r="K790" i="6" s="1"/>
  <c r="H790" i="6"/>
  <c r="I789" i="6"/>
  <c r="K789" i="6" s="1"/>
  <c r="H789" i="6"/>
  <c r="I788" i="6"/>
  <c r="K788" i="6" s="1"/>
  <c r="H788" i="6"/>
  <c r="I787" i="6"/>
  <c r="K787" i="6" s="1"/>
  <c r="H787" i="6"/>
  <c r="I786" i="6"/>
  <c r="K786" i="6" s="1"/>
  <c r="H786" i="6"/>
  <c r="I785" i="6"/>
  <c r="K785" i="6" s="1"/>
  <c r="H785" i="6"/>
  <c r="I784" i="6"/>
  <c r="K784" i="6" s="1"/>
  <c r="H784" i="6"/>
  <c r="I783" i="6"/>
  <c r="K783" i="6" s="1"/>
  <c r="H783" i="6"/>
  <c r="I782" i="6"/>
  <c r="K782" i="6" s="1"/>
  <c r="H782" i="6"/>
  <c r="I781" i="6"/>
  <c r="K781" i="6" s="1"/>
  <c r="H781" i="6"/>
  <c r="I780" i="6"/>
  <c r="K780" i="6" s="1"/>
  <c r="H780" i="6"/>
  <c r="I779" i="6"/>
  <c r="K779" i="6" s="1"/>
  <c r="H779" i="6"/>
  <c r="I778" i="6"/>
  <c r="K778" i="6" s="1"/>
  <c r="H778" i="6"/>
  <c r="I777" i="6"/>
  <c r="K777" i="6" s="1"/>
  <c r="H777" i="6"/>
  <c r="I776" i="6"/>
  <c r="K776" i="6" s="1"/>
  <c r="H776" i="6"/>
  <c r="I775" i="6"/>
  <c r="K775" i="6" s="1"/>
  <c r="H775" i="6"/>
  <c r="I774" i="6"/>
  <c r="K774" i="6" s="1"/>
  <c r="H774" i="6"/>
  <c r="I773" i="6"/>
  <c r="K773" i="6" s="1"/>
  <c r="H773" i="6"/>
  <c r="I772" i="6"/>
  <c r="K772" i="6" s="1"/>
  <c r="H772" i="6"/>
  <c r="I771" i="6"/>
  <c r="K771" i="6" s="1"/>
  <c r="H771" i="6"/>
  <c r="I770" i="6"/>
  <c r="K770" i="6" s="1"/>
  <c r="H770" i="6"/>
  <c r="I769" i="6"/>
  <c r="K769" i="6" s="1"/>
  <c r="H769" i="6"/>
  <c r="I768" i="6"/>
  <c r="K768" i="6" s="1"/>
  <c r="H768" i="6"/>
  <c r="I767" i="6"/>
  <c r="K767" i="6" s="1"/>
  <c r="H767" i="6"/>
  <c r="I766" i="6"/>
  <c r="K766" i="6" s="1"/>
  <c r="H766" i="6"/>
  <c r="I765" i="6"/>
  <c r="K765" i="6" s="1"/>
  <c r="H765" i="6"/>
  <c r="I764" i="6"/>
  <c r="K764" i="6" s="1"/>
  <c r="H764" i="6"/>
  <c r="I763" i="6"/>
  <c r="K763" i="6" s="1"/>
  <c r="H763" i="6"/>
  <c r="I762" i="6"/>
  <c r="K762" i="6" s="1"/>
  <c r="H762" i="6"/>
  <c r="I761" i="6"/>
  <c r="K761" i="6" s="1"/>
  <c r="H761" i="6"/>
  <c r="I760" i="6"/>
  <c r="K760" i="6" s="1"/>
  <c r="H760" i="6"/>
  <c r="I759" i="6"/>
  <c r="K759" i="6" s="1"/>
  <c r="H759" i="6"/>
  <c r="I758" i="6"/>
  <c r="K758" i="6" s="1"/>
  <c r="H758" i="6"/>
  <c r="I757" i="6"/>
  <c r="K757" i="6" s="1"/>
  <c r="H757" i="6"/>
  <c r="I756" i="6"/>
  <c r="K756" i="6" s="1"/>
  <c r="H756" i="6"/>
  <c r="I755" i="6"/>
  <c r="K755" i="6" s="1"/>
  <c r="H755" i="6"/>
  <c r="I754" i="6"/>
  <c r="K754" i="6" s="1"/>
  <c r="H754" i="6"/>
  <c r="I753" i="6"/>
  <c r="K753" i="6" s="1"/>
  <c r="H753" i="6"/>
  <c r="I752" i="6"/>
  <c r="K752" i="6" s="1"/>
  <c r="H752" i="6"/>
  <c r="I751" i="6"/>
  <c r="K751" i="6" s="1"/>
  <c r="H751" i="6"/>
  <c r="I750" i="6"/>
  <c r="K750" i="6" s="1"/>
  <c r="H750" i="6"/>
  <c r="I749" i="6"/>
  <c r="K749" i="6" s="1"/>
  <c r="H749" i="6"/>
  <c r="I748" i="6"/>
  <c r="K748" i="6" s="1"/>
  <c r="H748" i="6"/>
  <c r="I747" i="6"/>
  <c r="K747" i="6" s="1"/>
  <c r="H747" i="6"/>
  <c r="I746" i="6"/>
  <c r="K746" i="6" s="1"/>
  <c r="H746" i="6"/>
  <c r="I745" i="6"/>
  <c r="K745" i="6" s="1"/>
  <c r="H745" i="6"/>
  <c r="I744" i="6"/>
  <c r="K744" i="6" s="1"/>
  <c r="H744" i="6"/>
  <c r="I743" i="6"/>
  <c r="K743" i="6" s="1"/>
  <c r="H743" i="6"/>
  <c r="I742" i="6"/>
  <c r="K742" i="6" s="1"/>
  <c r="H742" i="6"/>
  <c r="I741" i="6"/>
  <c r="K741" i="6" s="1"/>
  <c r="H741" i="6"/>
  <c r="I740" i="6"/>
  <c r="K740" i="6" s="1"/>
  <c r="H740" i="6"/>
  <c r="I739" i="6"/>
  <c r="K739" i="6" s="1"/>
  <c r="H739" i="6"/>
  <c r="I738" i="6"/>
  <c r="K738" i="6" s="1"/>
  <c r="H738" i="6"/>
  <c r="I737" i="6"/>
  <c r="K737" i="6" s="1"/>
  <c r="H737" i="6"/>
  <c r="I736" i="6"/>
  <c r="K736" i="6" s="1"/>
  <c r="H736" i="6"/>
  <c r="I735" i="6"/>
  <c r="K735" i="6" s="1"/>
  <c r="H735" i="6"/>
  <c r="I734" i="6"/>
  <c r="K734" i="6" s="1"/>
  <c r="H734" i="6"/>
  <c r="I733" i="6"/>
  <c r="K733" i="6" s="1"/>
  <c r="H733" i="6"/>
  <c r="I732" i="6"/>
  <c r="K732" i="6" s="1"/>
  <c r="H732" i="6"/>
  <c r="I731" i="6"/>
  <c r="K731" i="6" s="1"/>
  <c r="H731" i="6"/>
  <c r="I730" i="6"/>
  <c r="K730" i="6" s="1"/>
  <c r="H730" i="6"/>
  <c r="I729" i="6"/>
  <c r="K729" i="6" s="1"/>
  <c r="H729" i="6"/>
  <c r="I728" i="6"/>
  <c r="K728" i="6" s="1"/>
  <c r="H728" i="6"/>
  <c r="I727" i="6"/>
  <c r="K727" i="6" s="1"/>
  <c r="H727" i="6"/>
  <c r="I726" i="6"/>
  <c r="K726" i="6" s="1"/>
  <c r="H726" i="6"/>
  <c r="I725" i="6"/>
  <c r="K725" i="6" s="1"/>
  <c r="H725" i="6"/>
  <c r="I724" i="6"/>
  <c r="K724" i="6" s="1"/>
  <c r="H724" i="6"/>
  <c r="I723" i="6"/>
  <c r="K723" i="6" s="1"/>
  <c r="H723" i="6"/>
  <c r="I722" i="6"/>
  <c r="K722" i="6" s="1"/>
  <c r="H722" i="6"/>
  <c r="I721" i="6"/>
  <c r="K721" i="6" s="1"/>
  <c r="H721" i="6"/>
  <c r="I720" i="6"/>
  <c r="K720" i="6" s="1"/>
  <c r="H720" i="6"/>
  <c r="I719" i="6"/>
  <c r="K719" i="6" s="1"/>
  <c r="H719" i="6"/>
  <c r="I718" i="6"/>
  <c r="K718" i="6" s="1"/>
  <c r="H718" i="6"/>
  <c r="I717" i="6"/>
  <c r="K717" i="6" s="1"/>
  <c r="H717" i="6"/>
  <c r="I716" i="6"/>
  <c r="K716" i="6" s="1"/>
  <c r="H716" i="6"/>
  <c r="I715" i="6"/>
  <c r="K715" i="6" s="1"/>
  <c r="H715" i="6"/>
  <c r="I714" i="6"/>
  <c r="K714" i="6" s="1"/>
  <c r="H714" i="6"/>
  <c r="I713" i="6"/>
  <c r="K713" i="6" s="1"/>
  <c r="H713" i="6"/>
  <c r="I712" i="6"/>
  <c r="K712" i="6" s="1"/>
  <c r="H712" i="6"/>
  <c r="I711" i="6"/>
  <c r="K711" i="6" s="1"/>
  <c r="H711" i="6"/>
  <c r="I710" i="6"/>
  <c r="K710" i="6" s="1"/>
  <c r="H710" i="6"/>
  <c r="I709" i="6"/>
  <c r="K709" i="6" s="1"/>
  <c r="H709" i="6"/>
  <c r="I708" i="6"/>
  <c r="K708" i="6" s="1"/>
  <c r="H708" i="6"/>
  <c r="I707" i="6"/>
  <c r="K707" i="6" s="1"/>
  <c r="H707" i="6"/>
  <c r="I706" i="6"/>
  <c r="K706" i="6" s="1"/>
  <c r="H706" i="6"/>
  <c r="I705" i="6"/>
  <c r="K705" i="6" s="1"/>
  <c r="H705" i="6"/>
  <c r="I704" i="6"/>
  <c r="K704" i="6" s="1"/>
  <c r="H704" i="6"/>
  <c r="I703" i="6"/>
  <c r="K703" i="6" s="1"/>
  <c r="H703" i="6"/>
  <c r="I702" i="6"/>
  <c r="K702" i="6" s="1"/>
  <c r="H702" i="6"/>
  <c r="I701" i="6"/>
  <c r="K701" i="6" s="1"/>
  <c r="H701" i="6"/>
  <c r="I700" i="6"/>
  <c r="K700" i="6" s="1"/>
  <c r="H700" i="6"/>
  <c r="I699" i="6"/>
  <c r="K699" i="6" s="1"/>
  <c r="H699" i="6"/>
  <c r="I698" i="6"/>
  <c r="K698" i="6" s="1"/>
  <c r="H698" i="6"/>
  <c r="I697" i="6"/>
  <c r="K697" i="6" s="1"/>
  <c r="H697" i="6"/>
  <c r="I696" i="6"/>
  <c r="K696" i="6" s="1"/>
  <c r="H696" i="6"/>
  <c r="I695" i="6"/>
  <c r="K695" i="6" s="1"/>
  <c r="H695" i="6"/>
  <c r="I694" i="6"/>
  <c r="K694" i="6" s="1"/>
  <c r="H694" i="6"/>
  <c r="I693" i="6"/>
  <c r="K693" i="6" s="1"/>
  <c r="H693" i="6"/>
  <c r="I692" i="6"/>
  <c r="K692" i="6" s="1"/>
  <c r="H692" i="6"/>
  <c r="I691" i="6"/>
  <c r="K691" i="6" s="1"/>
  <c r="H691" i="6"/>
  <c r="I690" i="6"/>
  <c r="K690" i="6" s="1"/>
  <c r="H690" i="6"/>
  <c r="I689" i="6"/>
  <c r="K689" i="6" s="1"/>
  <c r="H689" i="6"/>
  <c r="I688" i="6"/>
  <c r="K688" i="6" s="1"/>
  <c r="H688" i="6"/>
  <c r="I687" i="6"/>
  <c r="K687" i="6" s="1"/>
  <c r="H687" i="6"/>
  <c r="I686" i="6"/>
  <c r="K686" i="6" s="1"/>
  <c r="H686" i="6"/>
  <c r="I685" i="6"/>
  <c r="K685" i="6" s="1"/>
  <c r="H685" i="6"/>
  <c r="I684" i="6"/>
  <c r="K684" i="6" s="1"/>
  <c r="H684" i="6"/>
  <c r="I683" i="6"/>
  <c r="K683" i="6" s="1"/>
  <c r="H683" i="6"/>
  <c r="I682" i="6"/>
  <c r="K682" i="6" s="1"/>
  <c r="H682" i="6"/>
  <c r="I681" i="6"/>
  <c r="K681" i="6" s="1"/>
  <c r="H681" i="6"/>
  <c r="I680" i="6"/>
  <c r="K680" i="6" s="1"/>
  <c r="H680" i="6"/>
  <c r="I679" i="6"/>
  <c r="K679" i="6" s="1"/>
  <c r="H679" i="6"/>
  <c r="I678" i="6"/>
  <c r="K678" i="6" s="1"/>
  <c r="H678" i="6"/>
  <c r="I677" i="6"/>
  <c r="K677" i="6" s="1"/>
  <c r="H677" i="6"/>
  <c r="I676" i="6"/>
  <c r="K676" i="6" s="1"/>
  <c r="H676" i="6"/>
  <c r="I675" i="6"/>
  <c r="K675" i="6" s="1"/>
  <c r="H675" i="6"/>
  <c r="I674" i="6"/>
  <c r="K674" i="6" s="1"/>
  <c r="H674" i="6"/>
  <c r="I673" i="6"/>
  <c r="K673" i="6" s="1"/>
  <c r="H673" i="6"/>
  <c r="I672" i="6"/>
  <c r="K672" i="6" s="1"/>
  <c r="H672" i="6"/>
  <c r="I671" i="6"/>
  <c r="K671" i="6" s="1"/>
  <c r="H671" i="6"/>
  <c r="I670" i="6"/>
  <c r="K670" i="6" s="1"/>
  <c r="H670" i="6"/>
  <c r="I669" i="6"/>
  <c r="K669" i="6" s="1"/>
  <c r="H669" i="6"/>
  <c r="I668" i="6"/>
  <c r="K668" i="6" s="1"/>
  <c r="H668" i="6"/>
  <c r="I667" i="6"/>
  <c r="K667" i="6" s="1"/>
  <c r="H667" i="6"/>
  <c r="I666" i="6"/>
  <c r="K666" i="6" s="1"/>
  <c r="H666" i="6"/>
  <c r="I665" i="6"/>
  <c r="K665" i="6" s="1"/>
  <c r="H665" i="6"/>
  <c r="I664" i="6"/>
  <c r="K664" i="6" s="1"/>
  <c r="H664" i="6"/>
  <c r="I663" i="6"/>
  <c r="K663" i="6" s="1"/>
  <c r="H663" i="6"/>
  <c r="I662" i="6"/>
  <c r="K662" i="6" s="1"/>
  <c r="H662" i="6"/>
  <c r="I661" i="6"/>
  <c r="K661" i="6" s="1"/>
  <c r="H661" i="6"/>
  <c r="I660" i="6"/>
  <c r="K660" i="6" s="1"/>
  <c r="H660" i="6"/>
  <c r="I659" i="6"/>
  <c r="K659" i="6" s="1"/>
  <c r="H659" i="6"/>
  <c r="I658" i="6"/>
  <c r="K658" i="6" s="1"/>
  <c r="H658" i="6"/>
  <c r="I657" i="6"/>
  <c r="K657" i="6" s="1"/>
  <c r="H657" i="6"/>
  <c r="I656" i="6"/>
  <c r="K656" i="6" s="1"/>
  <c r="H656" i="6"/>
  <c r="I655" i="6"/>
  <c r="K655" i="6" s="1"/>
  <c r="H655" i="6"/>
  <c r="I654" i="6"/>
  <c r="K654" i="6" s="1"/>
  <c r="H654" i="6"/>
  <c r="I653" i="6"/>
  <c r="K653" i="6" s="1"/>
  <c r="H653" i="6"/>
  <c r="I652" i="6"/>
  <c r="K652" i="6" s="1"/>
  <c r="H652" i="6"/>
  <c r="I651" i="6"/>
  <c r="K651" i="6" s="1"/>
  <c r="H651" i="6"/>
  <c r="I650" i="6"/>
  <c r="K650" i="6" s="1"/>
  <c r="H650" i="6"/>
  <c r="I649" i="6"/>
  <c r="K649" i="6" s="1"/>
  <c r="H649" i="6"/>
  <c r="I648" i="6"/>
  <c r="K648" i="6" s="1"/>
  <c r="H648" i="6"/>
  <c r="I647" i="6"/>
  <c r="K647" i="6" s="1"/>
  <c r="H647" i="6"/>
  <c r="I646" i="6"/>
  <c r="K646" i="6" s="1"/>
  <c r="H646" i="6"/>
  <c r="I645" i="6"/>
  <c r="K645" i="6" s="1"/>
  <c r="H645" i="6"/>
  <c r="I644" i="6"/>
  <c r="K644" i="6" s="1"/>
  <c r="H644" i="6"/>
  <c r="I643" i="6"/>
  <c r="K643" i="6" s="1"/>
  <c r="H643" i="6"/>
  <c r="I642" i="6"/>
  <c r="K642" i="6" s="1"/>
  <c r="H642" i="6"/>
  <c r="I641" i="6"/>
  <c r="K641" i="6" s="1"/>
  <c r="H641" i="6"/>
  <c r="I640" i="6"/>
  <c r="K640" i="6" s="1"/>
  <c r="H640" i="6"/>
  <c r="I639" i="6"/>
  <c r="K639" i="6" s="1"/>
  <c r="H639" i="6"/>
  <c r="I638" i="6"/>
  <c r="K638" i="6" s="1"/>
  <c r="H638" i="6"/>
  <c r="I637" i="6"/>
  <c r="K637" i="6" s="1"/>
  <c r="H637" i="6"/>
  <c r="I636" i="6"/>
  <c r="K636" i="6" s="1"/>
  <c r="H636" i="6"/>
  <c r="I635" i="6"/>
  <c r="K635" i="6" s="1"/>
  <c r="H635" i="6"/>
  <c r="I634" i="6"/>
  <c r="K634" i="6" s="1"/>
  <c r="H634" i="6"/>
  <c r="I633" i="6"/>
  <c r="K633" i="6" s="1"/>
  <c r="H633" i="6"/>
  <c r="I632" i="6"/>
  <c r="K632" i="6" s="1"/>
  <c r="H632" i="6"/>
  <c r="I631" i="6"/>
  <c r="K631" i="6" s="1"/>
  <c r="H631" i="6"/>
  <c r="I630" i="6"/>
  <c r="K630" i="6" s="1"/>
  <c r="H630" i="6"/>
  <c r="I629" i="6"/>
  <c r="K629" i="6" s="1"/>
  <c r="H629" i="6"/>
  <c r="I628" i="6"/>
  <c r="K628" i="6" s="1"/>
  <c r="H628" i="6"/>
  <c r="I627" i="6"/>
  <c r="K627" i="6" s="1"/>
  <c r="H627" i="6"/>
  <c r="I626" i="6"/>
  <c r="K626" i="6" s="1"/>
  <c r="H626" i="6"/>
  <c r="I625" i="6"/>
  <c r="K625" i="6" s="1"/>
  <c r="H625" i="6"/>
  <c r="I624" i="6"/>
  <c r="K624" i="6" s="1"/>
  <c r="H624" i="6"/>
  <c r="I623" i="6"/>
  <c r="K623" i="6" s="1"/>
  <c r="H623" i="6"/>
  <c r="I622" i="6"/>
  <c r="K622" i="6" s="1"/>
  <c r="H622" i="6"/>
  <c r="I621" i="6"/>
  <c r="K621" i="6" s="1"/>
  <c r="H621" i="6"/>
  <c r="I620" i="6"/>
  <c r="K620" i="6" s="1"/>
  <c r="H620" i="6"/>
  <c r="I619" i="6"/>
  <c r="K619" i="6" s="1"/>
  <c r="H619" i="6"/>
  <c r="I618" i="6"/>
  <c r="K618" i="6" s="1"/>
  <c r="H618" i="6"/>
  <c r="I617" i="6"/>
  <c r="K617" i="6" s="1"/>
  <c r="H617" i="6"/>
  <c r="I616" i="6"/>
  <c r="K616" i="6" s="1"/>
  <c r="H616" i="6"/>
  <c r="I615" i="6"/>
  <c r="K615" i="6" s="1"/>
  <c r="H615" i="6"/>
  <c r="I614" i="6"/>
  <c r="K614" i="6" s="1"/>
  <c r="H614" i="6"/>
  <c r="I613" i="6"/>
  <c r="K613" i="6" s="1"/>
  <c r="H613" i="6"/>
  <c r="I612" i="6"/>
  <c r="K612" i="6" s="1"/>
  <c r="H612" i="6"/>
  <c r="I611" i="6"/>
  <c r="K611" i="6" s="1"/>
  <c r="H611" i="6"/>
  <c r="I610" i="6"/>
  <c r="K610" i="6" s="1"/>
  <c r="H610" i="6"/>
  <c r="I609" i="6"/>
  <c r="K609" i="6" s="1"/>
  <c r="H609" i="6"/>
  <c r="I608" i="6"/>
  <c r="K608" i="6" s="1"/>
  <c r="H608" i="6"/>
  <c r="I607" i="6"/>
  <c r="K607" i="6" s="1"/>
  <c r="H607" i="6"/>
  <c r="I606" i="6"/>
  <c r="K606" i="6" s="1"/>
  <c r="H606" i="6"/>
  <c r="I605" i="6"/>
  <c r="K605" i="6" s="1"/>
  <c r="H605" i="6"/>
  <c r="I604" i="6"/>
  <c r="K604" i="6" s="1"/>
  <c r="H604" i="6"/>
  <c r="I603" i="6"/>
  <c r="K603" i="6" s="1"/>
  <c r="H603" i="6"/>
  <c r="I602" i="6"/>
  <c r="K602" i="6" s="1"/>
  <c r="H602" i="6"/>
  <c r="I601" i="6"/>
  <c r="K601" i="6" s="1"/>
  <c r="H601" i="6"/>
  <c r="I600" i="6"/>
  <c r="K600" i="6" s="1"/>
  <c r="H600" i="6"/>
  <c r="I599" i="6"/>
  <c r="K599" i="6" s="1"/>
  <c r="H599" i="6"/>
  <c r="I598" i="6"/>
  <c r="K598" i="6" s="1"/>
  <c r="H598" i="6"/>
  <c r="I597" i="6"/>
  <c r="K597" i="6" s="1"/>
  <c r="H597" i="6"/>
  <c r="I596" i="6"/>
  <c r="K596" i="6" s="1"/>
  <c r="H596" i="6"/>
  <c r="I595" i="6"/>
  <c r="K595" i="6" s="1"/>
  <c r="H595" i="6"/>
  <c r="I594" i="6"/>
  <c r="K594" i="6" s="1"/>
  <c r="H594" i="6"/>
  <c r="I593" i="6"/>
  <c r="K593" i="6" s="1"/>
  <c r="H593" i="6"/>
  <c r="I592" i="6"/>
  <c r="K592" i="6" s="1"/>
  <c r="H592" i="6"/>
  <c r="I591" i="6"/>
  <c r="K591" i="6" s="1"/>
  <c r="H591" i="6"/>
  <c r="I590" i="6"/>
  <c r="K590" i="6" s="1"/>
  <c r="H590" i="6"/>
  <c r="I589" i="6"/>
  <c r="K589" i="6" s="1"/>
  <c r="H589" i="6"/>
  <c r="I588" i="6"/>
  <c r="K588" i="6" s="1"/>
  <c r="H588" i="6"/>
  <c r="I587" i="6"/>
  <c r="K587" i="6" s="1"/>
  <c r="H587" i="6"/>
  <c r="I586" i="6"/>
  <c r="K586" i="6" s="1"/>
  <c r="H586" i="6"/>
  <c r="I585" i="6"/>
  <c r="K585" i="6" s="1"/>
  <c r="H585" i="6"/>
  <c r="I584" i="6"/>
  <c r="K584" i="6" s="1"/>
  <c r="H584" i="6"/>
  <c r="I583" i="6"/>
  <c r="K583" i="6" s="1"/>
  <c r="H583" i="6"/>
  <c r="I582" i="6"/>
  <c r="K582" i="6" s="1"/>
  <c r="H582" i="6"/>
  <c r="I581" i="6"/>
  <c r="K581" i="6" s="1"/>
  <c r="H581" i="6"/>
  <c r="I580" i="6"/>
  <c r="K580" i="6" s="1"/>
  <c r="H580" i="6"/>
  <c r="I579" i="6"/>
  <c r="K579" i="6" s="1"/>
  <c r="H579" i="6"/>
  <c r="I578" i="6"/>
  <c r="K578" i="6" s="1"/>
  <c r="H578" i="6"/>
  <c r="I577" i="6"/>
  <c r="K577" i="6" s="1"/>
  <c r="H577" i="6"/>
  <c r="I576" i="6"/>
  <c r="K576" i="6" s="1"/>
  <c r="H576" i="6"/>
  <c r="I575" i="6"/>
  <c r="K575" i="6" s="1"/>
  <c r="H575" i="6"/>
  <c r="I574" i="6"/>
  <c r="K574" i="6" s="1"/>
  <c r="H574" i="6"/>
  <c r="I573" i="6"/>
  <c r="K573" i="6" s="1"/>
  <c r="H573" i="6"/>
  <c r="I572" i="6"/>
  <c r="K572" i="6" s="1"/>
  <c r="H572" i="6"/>
  <c r="I571" i="6"/>
  <c r="K571" i="6" s="1"/>
  <c r="H571" i="6"/>
  <c r="I570" i="6"/>
  <c r="K570" i="6" s="1"/>
  <c r="H570" i="6"/>
  <c r="I569" i="6"/>
  <c r="K569" i="6" s="1"/>
  <c r="H569" i="6"/>
  <c r="I568" i="6"/>
  <c r="K568" i="6" s="1"/>
  <c r="H568" i="6"/>
  <c r="I567" i="6"/>
  <c r="K567" i="6" s="1"/>
  <c r="H567" i="6"/>
  <c r="I566" i="6"/>
  <c r="K566" i="6" s="1"/>
  <c r="H566" i="6"/>
  <c r="I565" i="6"/>
  <c r="K565" i="6" s="1"/>
  <c r="H565" i="6"/>
  <c r="I564" i="6"/>
  <c r="K564" i="6" s="1"/>
  <c r="H564" i="6"/>
  <c r="I563" i="6"/>
  <c r="K563" i="6" s="1"/>
  <c r="H563" i="6"/>
  <c r="I562" i="6"/>
  <c r="K562" i="6" s="1"/>
  <c r="H562" i="6"/>
  <c r="I561" i="6"/>
  <c r="K561" i="6" s="1"/>
  <c r="H561" i="6"/>
  <c r="I560" i="6"/>
  <c r="K560" i="6" s="1"/>
  <c r="H560" i="6"/>
  <c r="I559" i="6"/>
  <c r="K559" i="6" s="1"/>
  <c r="H559" i="6"/>
  <c r="I558" i="6"/>
  <c r="K558" i="6" s="1"/>
  <c r="H558" i="6"/>
  <c r="I557" i="6"/>
  <c r="K557" i="6" s="1"/>
  <c r="H557" i="6"/>
  <c r="I556" i="6"/>
  <c r="K556" i="6" s="1"/>
  <c r="H556" i="6"/>
  <c r="I555" i="6"/>
  <c r="K555" i="6" s="1"/>
  <c r="H555" i="6"/>
  <c r="I554" i="6"/>
  <c r="K554" i="6" s="1"/>
  <c r="H554" i="6"/>
  <c r="I553" i="6"/>
  <c r="K553" i="6" s="1"/>
  <c r="H553" i="6"/>
  <c r="I552" i="6"/>
  <c r="K552" i="6" s="1"/>
  <c r="H552" i="6"/>
  <c r="I551" i="6"/>
  <c r="K551" i="6" s="1"/>
  <c r="H551" i="6"/>
  <c r="I550" i="6"/>
  <c r="K550" i="6" s="1"/>
  <c r="H550" i="6"/>
  <c r="I549" i="6"/>
  <c r="K549" i="6" s="1"/>
  <c r="H549" i="6"/>
  <c r="I548" i="6"/>
  <c r="K548" i="6" s="1"/>
  <c r="H548" i="6"/>
  <c r="I547" i="6"/>
  <c r="K547" i="6" s="1"/>
  <c r="H547" i="6"/>
  <c r="I546" i="6"/>
  <c r="K546" i="6" s="1"/>
  <c r="H546" i="6"/>
  <c r="I545" i="6"/>
  <c r="K545" i="6" s="1"/>
  <c r="H545" i="6"/>
  <c r="I544" i="6"/>
  <c r="K544" i="6" s="1"/>
  <c r="H544" i="6"/>
  <c r="I543" i="6"/>
  <c r="K543" i="6" s="1"/>
  <c r="H543" i="6"/>
  <c r="I542" i="6"/>
  <c r="K542" i="6" s="1"/>
  <c r="H542" i="6"/>
  <c r="I541" i="6"/>
  <c r="K541" i="6" s="1"/>
  <c r="H541" i="6"/>
  <c r="I540" i="6"/>
  <c r="K540" i="6" s="1"/>
  <c r="H540" i="6"/>
  <c r="I539" i="6"/>
  <c r="K539" i="6" s="1"/>
  <c r="H539" i="6"/>
  <c r="I538" i="6"/>
  <c r="K538" i="6" s="1"/>
  <c r="H538" i="6"/>
  <c r="I537" i="6"/>
  <c r="K537" i="6" s="1"/>
  <c r="H537" i="6"/>
  <c r="I536" i="6"/>
  <c r="K536" i="6" s="1"/>
  <c r="H536" i="6"/>
  <c r="I535" i="6"/>
  <c r="K535" i="6" s="1"/>
  <c r="H535" i="6"/>
  <c r="I534" i="6"/>
  <c r="K534" i="6" s="1"/>
  <c r="H534" i="6"/>
  <c r="I533" i="6"/>
  <c r="K533" i="6" s="1"/>
  <c r="H533" i="6"/>
  <c r="I532" i="6"/>
  <c r="K532" i="6" s="1"/>
  <c r="H532" i="6"/>
  <c r="I531" i="6"/>
  <c r="K531" i="6" s="1"/>
  <c r="H531" i="6"/>
  <c r="I530" i="6"/>
  <c r="K530" i="6" s="1"/>
  <c r="H530" i="6"/>
  <c r="I529" i="6"/>
  <c r="K529" i="6" s="1"/>
  <c r="H529" i="6"/>
  <c r="I528" i="6"/>
  <c r="K528" i="6" s="1"/>
  <c r="H528" i="6"/>
  <c r="I527" i="6"/>
  <c r="K527" i="6" s="1"/>
  <c r="H527" i="6"/>
  <c r="I526" i="6"/>
  <c r="K526" i="6" s="1"/>
  <c r="H526" i="6"/>
  <c r="I525" i="6"/>
  <c r="K525" i="6" s="1"/>
  <c r="H525" i="6"/>
  <c r="I524" i="6"/>
  <c r="K524" i="6" s="1"/>
  <c r="H524" i="6"/>
  <c r="I523" i="6"/>
  <c r="K523" i="6" s="1"/>
  <c r="H523" i="6"/>
  <c r="I522" i="6"/>
  <c r="K522" i="6" s="1"/>
  <c r="H522" i="6"/>
  <c r="I521" i="6"/>
  <c r="K521" i="6" s="1"/>
  <c r="H521" i="6"/>
  <c r="I520" i="6"/>
  <c r="K520" i="6" s="1"/>
  <c r="H520" i="6"/>
  <c r="I519" i="6"/>
  <c r="K519" i="6" s="1"/>
  <c r="H519" i="6"/>
  <c r="I518" i="6"/>
  <c r="K518" i="6" s="1"/>
  <c r="H518" i="6"/>
  <c r="I517" i="6"/>
  <c r="K517" i="6" s="1"/>
  <c r="H517" i="6"/>
  <c r="I516" i="6"/>
  <c r="K516" i="6" s="1"/>
  <c r="H516" i="6"/>
  <c r="I515" i="6"/>
  <c r="K515" i="6" s="1"/>
  <c r="H515" i="6"/>
  <c r="I514" i="6"/>
  <c r="K514" i="6" s="1"/>
  <c r="H514" i="6"/>
  <c r="I513" i="6"/>
  <c r="K513" i="6" s="1"/>
  <c r="H513" i="6"/>
  <c r="I512" i="6"/>
  <c r="K512" i="6" s="1"/>
  <c r="H512" i="6"/>
  <c r="I511" i="6"/>
  <c r="K511" i="6" s="1"/>
  <c r="H511" i="6"/>
  <c r="I510" i="6"/>
  <c r="K510" i="6" s="1"/>
  <c r="H510" i="6"/>
  <c r="I509" i="6"/>
  <c r="K509" i="6" s="1"/>
  <c r="H509" i="6"/>
  <c r="I508" i="6"/>
  <c r="K508" i="6" s="1"/>
  <c r="H508" i="6"/>
  <c r="I507" i="6"/>
  <c r="K507" i="6" s="1"/>
  <c r="H507" i="6"/>
  <c r="I506" i="6"/>
  <c r="K506" i="6" s="1"/>
  <c r="H506" i="6"/>
  <c r="I505" i="6"/>
  <c r="K505" i="6" s="1"/>
  <c r="H505" i="6"/>
  <c r="I504" i="6"/>
  <c r="K504" i="6" s="1"/>
  <c r="H504" i="6"/>
  <c r="I503" i="6"/>
  <c r="K503" i="6" s="1"/>
  <c r="H503" i="6"/>
  <c r="I502" i="6"/>
  <c r="K502" i="6" s="1"/>
  <c r="H502" i="6"/>
  <c r="I501" i="6"/>
  <c r="K501" i="6" s="1"/>
  <c r="H501" i="6"/>
  <c r="I500" i="6"/>
  <c r="K500" i="6" s="1"/>
  <c r="H500" i="6"/>
  <c r="I499" i="6"/>
  <c r="K499" i="6" s="1"/>
  <c r="H499" i="6"/>
  <c r="I498" i="6"/>
  <c r="K498" i="6" s="1"/>
  <c r="H498" i="6"/>
  <c r="I497" i="6"/>
  <c r="K497" i="6" s="1"/>
  <c r="H497" i="6"/>
  <c r="I496" i="6"/>
  <c r="K496" i="6" s="1"/>
  <c r="H496" i="6"/>
  <c r="I495" i="6"/>
  <c r="K495" i="6" s="1"/>
  <c r="H495" i="6"/>
  <c r="I494" i="6"/>
  <c r="K494" i="6" s="1"/>
  <c r="H494" i="6"/>
  <c r="I493" i="6"/>
  <c r="K493" i="6" s="1"/>
  <c r="H493" i="6"/>
  <c r="I492" i="6"/>
  <c r="K492" i="6" s="1"/>
  <c r="H492" i="6"/>
  <c r="I491" i="6"/>
  <c r="K491" i="6" s="1"/>
  <c r="H491" i="6"/>
  <c r="I490" i="6"/>
  <c r="K490" i="6" s="1"/>
  <c r="H490" i="6"/>
  <c r="I489" i="6"/>
  <c r="K489" i="6" s="1"/>
  <c r="H489" i="6"/>
  <c r="I488" i="6"/>
  <c r="K488" i="6" s="1"/>
  <c r="H488" i="6"/>
  <c r="I487" i="6"/>
  <c r="K487" i="6" s="1"/>
  <c r="H487" i="6"/>
  <c r="I486" i="6"/>
  <c r="K486" i="6" s="1"/>
  <c r="H486" i="6"/>
  <c r="I485" i="6"/>
  <c r="K485" i="6" s="1"/>
  <c r="H485" i="6"/>
  <c r="I484" i="6"/>
  <c r="K484" i="6" s="1"/>
  <c r="H484" i="6"/>
  <c r="I483" i="6"/>
  <c r="K483" i="6" s="1"/>
  <c r="H483" i="6"/>
  <c r="I482" i="6"/>
  <c r="K482" i="6" s="1"/>
  <c r="H482" i="6"/>
  <c r="I481" i="6"/>
  <c r="K481" i="6" s="1"/>
  <c r="H481" i="6"/>
  <c r="I480" i="6"/>
  <c r="K480" i="6" s="1"/>
  <c r="H480" i="6"/>
  <c r="I479" i="6"/>
  <c r="K479" i="6" s="1"/>
  <c r="H479" i="6"/>
  <c r="I478" i="6"/>
  <c r="K478" i="6" s="1"/>
  <c r="H478" i="6"/>
  <c r="I477" i="6"/>
  <c r="K477" i="6" s="1"/>
  <c r="H477" i="6"/>
  <c r="I476" i="6"/>
  <c r="K476" i="6" s="1"/>
  <c r="H476" i="6"/>
  <c r="I475" i="6"/>
  <c r="K475" i="6" s="1"/>
  <c r="H475" i="6"/>
  <c r="I474" i="6"/>
  <c r="K474" i="6" s="1"/>
  <c r="H474" i="6"/>
  <c r="I473" i="6"/>
  <c r="K473" i="6" s="1"/>
  <c r="H473" i="6"/>
  <c r="I472" i="6"/>
  <c r="K472" i="6" s="1"/>
  <c r="H472" i="6"/>
  <c r="I471" i="6"/>
  <c r="K471" i="6" s="1"/>
  <c r="H471" i="6"/>
  <c r="I470" i="6"/>
  <c r="K470" i="6" s="1"/>
  <c r="H470" i="6"/>
  <c r="I469" i="6"/>
  <c r="K469" i="6" s="1"/>
  <c r="H469" i="6"/>
  <c r="I468" i="6"/>
  <c r="K468" i="6" s="1"/>
  <c r="H468" i="6"/>
  <c r="I467" i="6"/>
  <c r="K467" i="6" s="1"/>
  <c r="H467" i="6"/>
  <c r="I466" i="6"/>
  <c r="K466" i="6" s="1"/>
  <c r="H466" i="6"/>
  <c r="I465" i="6"/>
  <c r="K465" i="6" s="1"/>
  <c r="H465" i="6"/>
  <c r="I464" i="6"/>
  <c r="K464" i="6" s="1"/>
  <c r="H464" i="6"/>
  <c r="I463" i="6"/>
  <c r="K463" i="6" s="1"/>
  <c r="H463" i="6"/>
  <c r="I462" i="6"/>
  <c r="K462" i="6" s="1"/>
  <c r="H462" i="6"/>
  <c r="I461" i="6"/>
  <c r="K461" i="6" s="1"/>
  <c r="H461" i="6"/>
  <c r="I460" i="6"/>
  <c r="K460" i="6" s="1"/>
  <c r="H460" i="6"/>
  <c r="I459" i="6"/>
  <c r="K459" i="6" s="1"/>
  <c r="H459" i="6"/>
  <c r="I458" i="6"/>
  <c r="K458" i="6" s="1"/>
  <c r="H458" i="6"/>
  <c r="I457" i="6"/>
  <c r="K457" i="6" s="1"/>
  <c r="H457" i="6"/>
  <c r="I456" i="6"/>
  <c r="K456" i="6" s="1"/>
  <c r="H456" i="6"/>
  <c r="I455" i="6"/>
  <c r="K455" i="6" s="1"/>
  <c r="H455" i="6"/>
  <c r="I454" i="6"/>
  <c r="K454" i="6" s="1"/>
  <c r="H454" i="6"/>
  <c r="I453" i="6"/>
  <c r="K453" i="6" s="1"/>
  <c r="H453" i="6"/>
  <c r="I452" i="6"/>
  <c r="K452" i="6" s="1"/>
  <c r="H452" i="6"/>
  <c r="I451" i="6"/>
  <c r="K451" i="6" s="1"/>
  <c r="H451" i="6"/>
  <c r="I450" i="6"/>
  <c r="K450" i="6" s="1"/>
  <c r="H450" i="6"/>
  <c r="I449" i="6"/>
  <c r="K449" i="6" s="1"/>
  <c r="H449" i="6"/>
  <c r="I448" i="6"/>
  <c r="K448" i="6" s="1"/>
  <c r="H448" i="6"/>
  <c r="I447" i="6"/>
  <c r="K447" i="6" s="1"/>
  <c r="H447" i="6"/>
  <c r="I446" i="6"/>
  <c r="K446" i="6" s="1"/>
  <c r="H446" i="6"/>
  <c r="I445" i="6"/>
  <c r="K445" i="6" s="1"/>
  <c r="H445" i="6"/>
  <c r="I444" i="6"/>
  <c r="K444" i="6" s="1"/>
  <c r="H444" i="6"/>
  <c r="I443" i="6"/>
  <c r="K443" i="6" s="1"/>
  <c r="H443" i="6"/>
  <c r="I442" i="6"/>
  <c r="K442" i="6" s="1"/>
  <c r="H442" i="6"/>
  <c r="I441" i="6"/>
  <c r="K441" i="6" s="1"/>
  <c r="H441" i="6"/>
  <c r="I440" i="6"/>
  <c r="K440" i="6" s="1"/>
  <c r="H440" i="6"/>
  <c r="I439" i="6"/>
  <c r="K439" i="6" s="1"/>
  <c r="H439" i="6"/>
  <c r="I438" i="6"/>
  <c r="K438" i="6" s="1"/>
  <c r="H438" i="6"/>
  <c r="I437" i="6"/>
  <c r="K437" i="6" s="1"/>
  <c r="H437" i="6"/>
  <c r="I436" i="6"/>
  <c r="K436" i="6" s="1"/>
  <c r="H436" i="6"/>
  <c r="I435" i="6"/>
  <c r="K435" i="6" s="1"/>
  <c r="H435" i="6"/>
  <c r="I434" i="6"/>
  <c r="K434" i="6" s="1"/>
  <c r="H434" i="6"/>
  <c r="I433" i="6"/>
  <c r="K433" i="6" s="1"/>
  <c r="H433" i="6"/>
  <c r="I432" i="6"/>
  <c r="K432" i="6" s="1"/>
  <c r="H432" i="6"/>
  <c r="I431" i="6"/>
  <c r="K431" i="6" s="1"/>
  <c r="H431" i="6"/>
  <c r="I430" i="6"/>
  <c r="K430" i="6" s="1"/>
  <c r="H430" i="6"/>
  <c r="I429" i="6"/>
  <c r="K429" i="6" s="1"/>
  <c r="H429" i="6"/>
  <c r="I428" i="6"/>
  <c r="K428" i="6" s="1"/>
  <c r="H428" i="6"/>
  <c r="I427" i="6"/>
  <c r="K427" i="6" s="1"/>
  <c r="H427" i="6"/>
  <c r="I426" i="6"/>
  <c r="K426" i="6" s="1"/>
  <c r="H426" i="6"/>
  <c r="I425" i="6"/>
  <c r="K425" i="6" s="1"/>
  <c r="H425" i="6"/>
  <c r="I424" i="6"/>
  <c r="K424" i="6" s="1"/>
  <c r="H424" i="6"/>
  <c r="I423" i="6"/>
  <c r="K423" i="6" s="1"/>
  <c r="H423" i="6"/>
  <c r="I422" i="6"/>
  <c r="K422" i="6" s="1"/>
  <c r="H422" i="6"/>
  <c r="I421" i="6"/>
  <c r="K421" i="6" s="1"/>
  <c r="H421" i="6"/>
  <c r="I420" i="6"/>
  <c r="K420" i="6" s="1"/>
  <c r="H420" i="6"/>
  <c r="I419" i="6"/>
  <c r="K419" i="6" s="1"/>
  <c r="H419" i="6"/>
  <c r="I418" i="6"/>
  <c r="K418" i="6" s="1"/>
  <c r="H418" i="6"/>
  <c r="I417" i="6"/>
  <c r="K417" i="6" s="1"/>
  <c r="H417" i="6"/>
  <c r="I416" i="6"/>
  <c r="K416" i="6" s="1"/>
  <c r="H416" i="6"/>
  <c r="I415" i="6"/>
  <c r="K415" i="6" s="1"/>
  <c r="H415" i="6"/>
  <c r="I414" i="6"/>
  <c r="K414" i="6" s="1"/>
  <c r="H414" i="6"/>
  <c r="I413" i="6"/>
  <c r="K413" i="6" s="1"/>
  <c r="H413" i="6"/>
  <c r="I412" i="6"/>
  <c r="K412" i="6" s="1"/>
  <c r="H412" i="6"/>
  <c r="I411" i="6"/>
  <c r="K411" i="6" s="1"/>
  <c r="H411" i="6"/>
  <c r="I410" i="6"/>
  <c r="K410" i="6" s="1"/>
  <c r="H410" i="6"/>
  <c r="I409" i="6"/>
  <c r="K409" i="6" s="1"/>
  <c r="H409" i="6"/>
  <c r="I408" i="6"/>
  <c r="K408" i="6" s="1"/>
  <c r="H408" i="6"/>
  <c r="I407" i="6"/>
  <c r="K407" i="6" s="1"/>
  <c r="H407" i="6"/>
  <c r="I406" i="6"/>
  <c r="K406" i="6" s="1"/>
  <c r="H406" i="6"/>
  <c r="I405" i="6"/>
  <c r="K405" i="6" s="1"/>
  <c r="H405" i="6"/>
  <c r="I404" i="6"/>
  <c r="K404" i="6" s="1"/>
  <c r="H404" i="6"/>
  <c r="I403" i="6"/>
  <c r="K403" i="6" s="1"/>
  <c r="H403" i="6"/>
  <c r="I402" i="6"/>
  <c r="K402" i="6" s="1"/>
  <c r="H402" i="6"/>
  <c r="I401" i="6"/>
  <c r="K401" i="6" s="1"/>
  <c r="H401" i="6"/>
  <c r="I400" i="6"/>
  <c r="K400" i="6" s="1"/>
  <c r="H400" i="6"/>
  <c r="I399" i="6"/>
  <c r="K399" i="6" s="1"/>
  <c r="H399" i="6"/>
  <c r="I398" i="6"/>
  <c r="K398" i="6" s="1"/>
  <c r="H398" i="6"/>
  <c r="I397" i="6"/>
  <c r="K397" i="6" s="1"/>
  <c r="H397" i="6"/>
  <c r="I396" i="6"/>
  <c r="K396" i="6" s="1"/>
  <c r="H396" i="6"/>
  <c r="I395" i="6"/>
  <c r="K395" i="6" s="1"/>
  <c r="H395" i="6"/>
  <c r="I394" i="6"/>
  <c r="K394" i="6" s="1"/>
  <c r="H394" i="6"/>
  <c r="I393" i="6"/>
  <c r="K393" i="6" s="1"/>
  <c r="H393" i="6"/>
  <c r="I392" i="6"/>
  <c r="K392" i="6" s="1"/>
  <c r="H392" i="6"/>
  <c r="I391" i="6"/>
  <c r="K391" i="6" s="1"/>
  <c r="H391" i="6"/>
  <c r="I390" i="6"/>
  <c r="K390" i="6" s="1"/>
  <c r="H390" i="6"/>
  <c r="I389" i="6"/>
  <c r="K389" i="6" s="1"/>
  <c r="H389" i="6"/>
  <c r="I388" i="6"/>
  <c r="K388" i="6" s="1"/>
  <c r="H388" i="6"/>
  <c r="I387" i="6"/>
  <c r="K387" i="6" s="1"/>
  <c r="H387" i="6"/>
  <c r="I386" i="6"/>
  <c r="K386" i="6" s="1"/>
  <c r="H386" i="6"/>
  <c r="I385" i="6"/>
  <c r="K385" i="6" s="1"/>
  <c r="H385" i="6"/>
  <c r="I384" i="6"/>
  <c r="K384" i="6" s="1"/>
  <c r="H384" i="6"/>
  <c r="I383" i="6"/>
  <c r="K383" i="6" s="1"/>
  <c r="H383" i="6"/>
  <c r="I382" i="6"/>
  <c r="K382" i="6" s="1"/>
  <c r="H382" i="6"/>
  <c r="I381" i="6"/>
  <c r="K381" i="6" s="1"/>
  <c r="H381" i="6"/>
  <c r="I380" i="6"/>
  <c r="K380" i="6" s="1"/>
  <c r="H380" i="6"/>
  <c r="I379" i="6"/>
  <c r="K379" i="6" s="1"/>
  <c r="H379" i="6"/>
  <c r="I378" i="6"/>
  <c r="K378" i="6" s="1"/>
  <c r="H378" i="6"/>
  <c r="I377" i="6"/>
  <c r="K377" i="6" s="1"/>
  <c r="H377" i="6"/>
  <c r="I376" i="6"/>
  <c r="K376" i="6" s="1"/>
  <c r="H376" i="6"/>
  <c r="I375" i="6"/>
  <c r="K375" i="6" s="1"/>
  <c r="H375" i="6"/>
  <c r="I374" i="6"/>
  <c r="K374" i="6" s="1"/>
  <c r="H374" i="6"/>
  <c r="I373" i="6"/>
  <c r="K373" i="6" s="1"/>
  <c r="H373" i="6"/>
  <c r="I372" i="6"/>
  <c r="K372" i="6" s="1"/>
  <c r="H372" i="6"/>
  <c r="I371" i="6"/>
  <c r="K371" i="6" s="1"/>
  <c r="H371" i="6"/>
  <c r="I370" i="6"/>
  <c r="K370" i="6" s="1"/>
  <c r="H370" i="6"/>
  <c r="I369" i="6"/>
  <c r="K369" i="6" s="1"/>
  <c r="H369" i="6"/>
  <c r="I368" i="6"/>
  <c r="K368" i="6" s="1"/>
  <c r="H368" i="6"/>
  <c r="I367" i="6"/>
  <c r="K367" i="6" s="1"/>
  <c r="H367" i="6"/>
  <c r="I366" i="6"/>
  <c r="K366" i="6" s="1"/>
  <c r="H366" i="6"/>
  <c r="I365" i="6"/>
  <c r="K365" i="6" s="1"/>
  <c r="H365" i="6"/>
  <c r="I364" i="6"/>
  <c r="K364" i="6" s="1"/>
  <c r="H364" i="6"/>
  <c r="I363" i="6"/>
  <c r="K363" i="6" s="1"/>
  <c r="H363" i="6"/>
  <c r="I362" i="6"/>
  <c r="K362" i="6" s="1"/>
  <c r="H362" i="6"/>
  <c r="I361" i="6"/>
  <c r="K361" i="6" s="1"/>
  <c r="H361" i="6"/>
  <c r="I360" i="6"/>
  <c r="K360" i="6" s="1"/>
  <c r="H360" i="6"/>
  <c r="I359" i="6"/>
  <c r="K359" i="6" s="1"/>
  <c r="H359" i="6"/>
  <c r="I358" i="6"/>
  <c r="K358" i="6" s="1"/>
  <c r="H358" i="6"/>
  <c r="I357" i="6"/>
  <c r="K357" i="6" s="1"/>
  <c r="H357" i="6"/>
  <c r="I356" i="6"/>
  <c r="K356" i="6" s="1"/>
  <c r="H356" i="6"/>
  <c r="I355" i="6"/>
  <c r="K355" i="6" s="1"/>
  <c r="H355" i="6"/>
  <c r="I354" i="6"/>
  <c r="K354" i="6" s="1"/>
  <c r="H354" i="6"/>
  <c r="I353" i="6"/>
  <c r="K353" i="6" s="1"/>
  <c r="H353" i="6"/>
  <c r="I352" i="6"/>
  <c r="K352" i="6" s="1"/>
  <c r="H352" i="6"/>
  <c r="I351" i="6"/>
  <c r="K351" i="6" s="1"/>
  <c r="H351" i="6"/>
  <c r="I350" i="6"/>
  <c r="K350" i="6" s="1"/>
  <c r="H350" i="6"/>
  <c r="I349" i="6"/>
  <c r="K349" i="6" s="1"/>
  <c r="H349" i="6"/>
  <c r="I348" i="6"/>
  <c r="K348" i="6" s="1"/>
  <c r="H348" i="6"/>
  <c r="I347" i="6"/>
  <c r="K347" i="6" s="1"/>
  <c r="H347" i="6"/>
  <c r="I346" i="6"/>
  <c r="K346" i="6" s="1"/>
  <c r="H346" i="6"/>
  <c r="I345" i="6"/>
  <c r="K345" i="6" s="1"/>
  <c r="H345" i="6"/>
  <c r="I344" i="6"/>
  <c r="K344" i="6" s="1"/>
  <c r="H344" i="6"/>
  <c r="I343" i="6"/>
  <c r="K343" i="6" s="1"/>
  <c r="H343" i="6"/>
  <c r="I342" i="6"/>
  <c r="K342" i="6" s="1"/>
  <c r="H342" i="6"/>
  <c r="I341" i="6"/>
  <c r="K341" i="6" s="1"/>
  <c r="H341" i="6"/>
  <c r="I340" i="6"/>
  <c r="K340" i="6" s="1"/>
  <c r="H340" i="6"/>
  <c r="I339" i="6"/>
  <c r="K339" i="6" s="1"/>
  <c r="H339" i="6"/>
  <c r="I338" i="6"/>
  <c r="K338" i="6" s="1"/>
  <c r="H338" i="6"/>
  <c r="I337" i="6"/>
  <c r="K337" i="6" s="1"/>
  <c r="H337" i="6"/>
  <c r="I336" i="6"/>
  <c r="K336" i="6" s="1"/>
  <c r="H336" i="6"/>
  <c r="I335" i="6"/>
  <c r="K335" i="6" s="1"/>
  <c r="H335" i="6"/>
  <c r="I334" i="6"/>
  <c r="K334" i="6" s="1"/>
  <c r="H334" i="6"/>
  <c r="I333" i="6"/>
  <c r="K333" i="6" s="1"/>
  <c r="H333" i="6"/>
  <c r="I332" i="6"/>
  <c r="K332" i="6" s="1"/>
  <c r="H332" i="6"/>
  <c r="I331" i="6"/>
  <c r="K331" i="6" s="1"/>
  <c r="H331" i="6"/>
  <c r="I330" i="6"/>
  <c r="K330" i="6" s="1"/>
  <c r="H330" i="6"/>
  <c r="I329" i="6"/>
  <c r="K329" i="6" s="1"/>
  <c r="H329" i="6"/>
  <c r="I328" i="6"/>
  <c r="K328" i="6" s="1"/>
  <c r="H328" i="6"/>
  <c r="I327" i="6"/>
  <c r="K327" i="6" s="1"/>
  <c r="H327" i="6"/>
  <c r="I326" i="6"/>
  <c r="K326" i="6" s="1"/>
  <c r="H326" i="6"/>
  <c r="I325" i="6"/>
  <c r="K325" i="6" s="1"/>
  <c r="H325" i="6"/>
  <c r="I324" i="6"/>
  <c r="K324" i="6" s="1"/>
  <c r="H324" i="6"/>
  <c r="I323" i="6"/>
  <c r="K323" i="6" s="1"/>
  <c r="H323" i="6"/>
  <c r="I322" i="6"/>
  <c r="K322" i="6" s="1"/>
  <c r="H322" i="6"/>
  <c r="I321" i="6"/>
  <c r="K321" i="6" s="1"/>
  <c r="H321" i="6"/>
  <c r="I320" i="6"/>
  <c r="K320" i="6" s="1"/>
  <c r="H320" i="6"/>
  <c r="I319" i="6"/>
  <c r="K319" i="6" s="1"/>
  <c r="H319" i="6"/>
  <c r="I318" i="6"/>
  <c r="K318" i="6" s="1"/>
  <c r="H318" i="6"/>
  <c r="I317" i="6"/>
  <c r="K317" i="6" s="1"/>
  <c r="H317" i="6"/>
  <c r="I316" i="6"/>
  <c r="K316" i="6" s="1"/>
  <c r="H316" i="6"/>
  <c r="I315" i="6"/>
  <c r="K315" i="6" s="1"/>
  <c r="H315" i="6"/>
  <c r="I314" i="6"/>
  <c r="K314" i="6" s="1"/>
  <c r="H314" i="6"/>
  <c r="I313" i="6"/>
  <c r="K313" i="6" s="1"/>
  <c r="H313" i="6"/>
  <c r="I312" i="6"/>
  <c r="K312" i="6" s="1"/>
  <c r="H312" i="6"/>
  <c r="I311" i="6"/>
  <c r="K311" i="6" s="1"/>
  <c r="H311" i="6"/>
  <c r="I310" i="6"/>
  <c r="K310" i="6" s="1"/>
  <c r="H310" i="6"/>
  <c r="I309" i="6"/>
  <c r="K309" i="6" s="1"/>
  <c r="H309" i="6"/>
  <c r="I308" i="6"/>
  <c r="K308" i="6" s="1"/>
  <c r="H308" i="6"/>
  <c r="I307" i="6"/>
  <c r="K307" i="6" s="1"/>
  <c r="H307" i="6"/>
  <c r="I306" i="6"/>
  <c r="K306" i="6" s="1"/>
  <c r="H306" i="6"/>
  <c r="I305" i="6"/>
  <c r="K305" i="6" s="1"/>
  <c r="H305" i="6"/>
  <c r="I304" i="6"/>
  <c r="K304" i="6" s="1"/>
  <c r="H304" i="6"/>
  <c r="I303" i="6"/>
  <c r="K303" i="6" s="1"/>
  <c r="H303" i="6"/>
  <c r="I302" i="6"/>
  <c r="K302" i="6" s="1"/>
  <c r="H302" i="6"/>
  <c r="I301" i="6"/>
  <c r="K301" i="6" s="1"/>
  <c r="H301" i="6"/>
  <c r="I300" i="6"/>
  <c r="K300" i="6" s="1"/>
  <c r="H300" i="6"/>
  <c r="I299" i="6"/>
  <c r="K299" i="6" s="1"/>
  <c r="H299" i="6"/>
  <c r="I298" i="6"/>
  <c r="K298" i="6" s="1"/>
  <c r="H298" i="6"/>
  <c r="I297" i="6"/>
  <c r="K297" i="6" s="1"/>
  <c r="H297" i="6"/>
  <c r="I296" i="6"/>
  <c r="K296" i="6" s="1"/>
  <c r="H296" i="6"/>
  <c r="I295" i="6"/>
  <c r="K295" i="6" s="1"/>
  <c r="H295" i="6"/>
  <c r="I294" i="6"/>
  <c r="K294" i="6" s="1"/>
  <c r="H294" i="6"/>
  <c r="I293" i="6"/>
  <c r="K293" i="6" s="1"/>
  <c r="H293" i="6"/>
  <c r="I292" i="6"/>
  <c r="K292" i="6" s="1"/>
  <c r="H292" i="6"/>
  <c r="I291" i="6"/>
  <c r="K291" i="6" s="1"/>
  <c r="H291" i="6"/>
  <c r="I290" i="6"/>
  <c r="K290" i="6" s="1"/>
  <c r="H290" i="6"/>
  <c r="I289" i="6"/>
  <c r="K289" i="6" s="1"/>
  <c r="H289" i="6"/>
  <c r="I288" i="6"/>
  <c r="K288" i="6" s="1"/>
  <c r="H288" i="6"/>
  <c r="I287" i="6"/>
  <c r="K287" i="6" s="1"/>
  <c r="H287" i="6"/>
  <c r="I286" i="6"/>
  <c r="K286" i="6" s="1"/>
  <c r="H286" i="6"/>
  <c r="I285" i="6"/>
  <c r="K285" i="6" s="1"/>
  <c r="H285" i="6"/>
  <c r="I284" i="6"/>
  <c r="K284" i="6" s="1"/>
  <c r="H284" i="6"/>
  <c r="I283" i="6"/>
  <c r="K283" i="6" s="1"/>
  <c r="H283" i="6"/>
  <c r="I282" i="6"/>
  <c r="K282" i="6" s="1"/>
  <c r="H282" i="6"/>
  <c r="I281" i="6"/>
  <c r="K281" i="6" s="1"/>
  <c r="H281" i="6"/>
  <c r="I280" i="6"/>
  <c r="K280" i="6" s="1"/>
  <c r="H280" i="6"/>
  <c r="I279" i="6"/>
  <c r="K279" i="6" s="1"/>
  <c r="H279" i="6"/>
  <c r="I278" i="6"/>
  <c r="K278" i="6" s="1"/>
  <c r="H278" i="6"/>
  <c r="I277" i="6"/>
  <c r="K277" i="6" s="1"/>
  <c r="H277" i="6"/>
  <c r="I276" i="6"/>
  <c r="K276" i="6" s="1"/>
  <c r="H276" i="6"/>
  <c r="I275" i="6"/>
  <c r="K275" i="6" s="1"/>
  <c r="H275" i="6"/>
  <c r="I274" i="6"/>
  <c r="K274" i="6" s="1"/>
  <c r="H274" i="6"/>
  <c r="I273" i="6"/>
  <c r="K273" i="6" s="1"/>
  <c r="H273" i="6"/>
  <c r="I272" i="6"/>
  <c r="K272" i="6" s="1"/>
  <c r="H272" i="6"/>
  <c r="I271" i="6"/>
  <c r="K271" i="6" s="1"/>
  <c r="H271" i="6"/>
  <c r="I270" i="6"/>
  <c r="K270" i="6" s="1"/>
  <c r="H270" i="6"/>
  <c r="I269" i="6"/>
  <c r="K269" i="6" s="1"/>
  <c r="H269" i="6"/>
  <c r="I268" i="6"/>
  <c r="K268" i="6" s="1"/>
  <c r="H268" i="6"/>
  <c r="I267" i="6"/>
  <c r="K267" i="6" s="1"/>
  <c r="H267" i="6"/>
  <c r="I266" i="6"/>
  <c r="K266" i="6" s="1"/>
  <c r="H266" i="6"/>
  <c r="I265" i="6"/>
  <c r="K265" i="6" s="1"/>
  <c r="H265" i="6"/>
  <c r="I264" i="6"/>
  <c r="K264" i="6" s="1"/>
  <c r="H264" i="6"/>
  <c r="I263" i="6"/>
  <c r="K263" i="6" s="1"/>
  <c r="H263" i="6"/>
  <c r="I262" i="6"/>
  <c r="K262" i="6" s="1"/>
  <c r="H262" i="6"/>
  <c r="I261" i="6"/>
  <c r="K261" i="6" s="1"/>
  <c r="H261" i="6"/>
  <c r="I260" i="6"/>
  <c r="K260" i="6" s="1"/>
  <c r="H260" i="6"/>
  <c r="I259" i="6"/>
  <c r="K259" i="6" s="1"/>
  <c r="H259" i="6"/>
  <c r="I258" i="6"/>
  <c r="K258" i="6" s="1"/>
  <c r="H258" i="6"/>
  <c r="I257" i="6"/>
  <c r="K257" i="6" s="1"/>
  <c r="H257" i="6"/>
  <c r="I256" i="6"/>
  <c r="K256" i="6" s="1"/>
  <c r="H256" i="6"/>
  <c r="I255" i="6"/>
  <c r="K255" i="6" s="1"/>
  <c r="H255" i="6"/>
  <c r="I254" i="6"/>
  <c r="K254" i="6" s="1"/>
  <c r="H254" i="6"/>
  <c r="I253" i="6"/>
  <c r="K253" i="6" s="1"/>
  <c r="H253" i="6"/>
  <c r="I252" i="6"/>
  <c r="K252" i="6" s="1"/>
  <c r="H252" i="6"/>
  <c r="J999" i="7"/>
  <c r="H999" i="7"/>
  <c r="I251" i="6"/>
  <c r="K251" i="6" s="1"/>
  <c r="H251" i="6"/>
  <c r="I250" i="6"/>
  <c r="K250" i="6" s="1"/>
  <c r="H250" i="6"/>
  <c r="H992" i="7"/>
  <c r="F989" i="7"/>
  <c r="I249" i="6"/>
  <c r="K249" i="6" s="1"/>
  <c r="H249" i="6"/>
  <c r="I248" i="6"/>
  <c r="K248" i="6" s="1"/>
  <c r="H248" i="6"/>
  <c r="F982" i="7"/>
  <c r="I247" i="6"/>
  <c r="K247" i="6" s="1"/>
  <c r="H247" i="6"/>
  <c r="J977" i="7"/>
  <c r="I246" i="6"/>
  <c r="K246" i="6" s="1"/>
  <c r="H246" i="6"/>
  <c r="I245" i="6"/>
  <c r="K245" i="6" s="1"/>
  <c r="H245" i="6"/>
  <c r="F972" i="7"/>
  <c r="I244" i="6"/>
  <c r="K244" i="6" s="1"/>
  <c r="H244" i="6"/>
  <c r="I243" i="6"/>
  <c r="K243" i="6" s="1"/>
  <c r="H243" i="6"/>
  <c r="I242" i="6"/>
  <c r="K242" i="6" s="1"/>
  <c r="H242" i="6"/>
  <c r="H959" i="7"/>
  <c r="F958" i="7"/>
  <c r="I241" i="6"/>
  <c r="K241" i="6" s="1"/>
  <c r="H241" i="6"/>
  <c r="F953" i="7"/>
  <c r="I240" i="6"/>
  <c r="K240" i="6" s="1"/>
  <c r="H240" i="6"/>
  <c r="H952" i="7"/>
  <c r="F950" i="7"/>
  <c r="I239" i="6"/>
  <c r="K239" i="6" s="1"/>
  <c r="H239" i="6"/>
  <c r="J945" i="7"/>
  <c r="F946" i="7"/>
  <c r="I238" i="6"/>
  <c r="K238" i="6" s="1"/>
  <c r="H238" i="6"/>
  <c r="I237" i="6"/>
  <c r="K237" i="6" s="1"/>
  <c r="H237" i="6"/>
  <c r="J938" i="7"/>
  <c r="F940" i="7"/>
  <c r="I236" i="6"/>
  <c r="K236" i="6" s="1"/>
  <c r="H236" i="6"/>
  <c r="H934" i="7"/>
  <c r="I235" i="6"/>
  <c r="K235" i="6" s="1"/>
  <c r="H235" i="6"/>
  <c r="I234" i="6"/>
  <c r="K234" i="6" s="1"/>
  <c r="H234" i="6"/>
  <c r="H925" i="7"/>
  <c r="I233" i="6"/>
  <c r="K233" i="6" s="1"/>
  <c r="H233" i="6"/>
  <c r="I232" i="6"/>
  <c r="K232" i="6" s="1"/>
  <c r="H232" i="6"/>
  <c r="H920" i="7"/>
  <c r="I231" i="6"/>
  <c r="K231" i="6" s="1"/>
  <c r="H231" i="6"/>
  <c r="J913" i="7"/>
  <c r="I230" i="6"/>
  <c r="K230" i="6" s="1"/>
  <c r="H230" i="6"/>
  <c r="I229" i="6"/>
  <c r="K229" i="6" s="1"/>
  <c r="H229" i="6"/>
  <c r="J907" i="7"/>
  <c r="I228" i="6"/>
  <c r="K228" i="6" s="1"/>
  <c r="H228" i="6"/>
  <c r="J903" i="7"/>
  <c r="H904" i="7"/>
  <c r="I227" i="6"/>
  <c r="K227" i="6" s="1"/>
  <c r="H227" i="6"/>
  <c r="I226" i="6"/>
  <c r="K226" i="6" s="1"/>
  <c r="H226" i="6"/>
  <c r="F894" i="7"/>
  <c r="I225" i="6"/>
  <c r="K225" i="6" s="1"/>
  <c r="H225" i="6"/>
  <c r="I224" i="6"/>
  <c r="K224" i="6" s="1"/>
  <c r="H224" i="6"/>
  <c r="J885" i="7"/>
  <c r="H887" i="7"/>
  <c r="F885" i="7"/>
  <c r="I223" i="6"/>
  <c r="K223" i="6" s="1"/>
  <c r="H223" i="6"/>
  <c r="I222" i="6"/>
  <c r="K222" i="6" s="1"/>
  <c r="H222" i="6"/>
  <c r="F877" i="7"/>
  <c r="I221" i="6"/>
  <c r="K221" i="6" s="1"/>
  <c r="H221" i="6"/>
  <c r="I220" i="6"/>
  <c r="K220" i="6" s="1"/>
  <c r="H220" i="6"/>
  <c r="H872" i="7"/>
  <c r="F870" i="7"/>
  <c r="I219" i="6"/>
  <c r="K219" i="6" s="1"/>
  <c r="H219" i="6"/>
  <c r="I218" i="6"/>
  <c r="K218" i="6" s="1"/>
  <c r="H218" i="6"/>
  <c r="H862" i="7"/>
  <c r="F861" i="7"/>
  <c r="I217" i="6"/>
  <c r="K217" i="6" s="1"/>
  <c r="H217" i="6"/>
  <c r="I216" i="6"/>
  <c r="K216" i="6" s="1"/>
  <c r="H216" i="6"/>
  <c r="J854" i="7"/>
  <c r="H856" i="7"/>
  <c r="F854" i="7"/>
  <c r="I215" i="6"/>
  <c r="K215" i="6" s="1"/>
  <c r="H215" i="6"/>
  <c r="I214" i="6"/>
  <c r="K214" i="6" s="1"/>
  <c r="H214" i="6"/>
  <c r="I213" i="6"/>
  <c r="K213" i="6" s="1"/>
  <c r="H213" i="6"/>
  <c r="F844" i="7"/>
  <c r="I212" i="6"/>
  <c r="K212" i="6" s="1"/>
  <c r="H212" i="6"/>
  <c r="H837" i="7"/>
  <c r="I211" i="6"/>
  <c r="K211" i="6" s="1"/>
  <c r="H211" i="6"/>
  <c r="I210" i="6"/>
  <c r="K210" i="6" s="1"/>
  <c r="H210" i="6"/>
  <c r="J831" i="7"/>
  <c r="H832" i="7"/>
  <c r="F829" i="7"/>
  <c r="I209" i="6"/>
  <c r="K209" i="6" s="1"/>
  <c r="H209" i="6"/>
  <c r="I208" i="6"/>
  <c r="K208" i="6" s="1"/>
  <c r="H208" i="6"/>
  <c r="J821" i="7"/>
  <c r="H823" i="7"/>
  <c r="F822" i="7"/>
  <c r="I207" i="6"/>
  <c r="K207" i="6" s="1"/>
  <c r="H207" i="6"/>
  <c r="J817" i="7"/>
  <c r="I206" i="6"/>
  <c r="K206" i="6" s="1"/>
  <c r="H206" i="6"/>
  <c r="I205" i="6"/>
  <c r="K205" i="6" s="1"/>
  <c r="H205" i="6"/>
  <c r="I204" i="6"/>
  <c r="K204" i="6" s="1"/>
  <c r="H204" i="6"/>
  <c r="J807" i="7"/>
  <c r="H808" i="7"/>
  <c r="F805" i="7"/>
  <c r="I203" i="6"/>
  <c r="K203" i="6" s="1"/>
  <c r="H203" i="6"/>
  <c r="F804" i="7"/>
  <c r="I202" i="6"/>
  <c r="K202" i="6" s="1"/>
  <c r="H202" i="6"/>
  <c r="H797" i="7"/>
  <c r="F798" i="7"/>
  <c r="I201" i="6"/>
  <c r="K201" i="6" s="1"/>
  <c r="H201" i="6"/>
  <c r="F796" i="7"/>
  <c r="I200" i="6"/>
  <c r="K200" i="6" s="1"/>
  <c r="H200" i="6"/>
  <c r="F790" i="7"/>
  <c r="I199" i="6"/>
  <c r="K199" i="6" s="1"/>
  <c r="H199" i="6"/>
  <c r="I198" i="6"/>
  <c r="K198" i="6" s="1"/>
  <c r="H198" i="6"/>
  <c r="I197" i="6"/>
  <c r="K197" i="6" s="1"/>
  <c r="H197" i="6"/>
  <c r="F780" i="7"/>
  <c r="I196" i="6"/>
  <c r="K196" i="6" s="1"/>
  <c r="H196" i="6"/>
  <c r="J774" i="7"/>
  <c r="H776" i="7"/>
  <c r="I195" i="6"/>
  <c r="K195" i="6" s="1"/>
  <c r="H195" i="6"/>
  <c r="I194" i="6"/>
  <c r="K194" i="6" s="1"/>
  <c r="H194" i="6"/>
  <c r="H765" i="7"/>
  <c r="F766" i="7"/>
  <c r="I193" i="6"/>
  <c r="K193" i="6" s="1"/>
  <c r="H193" i="6"/>
  <c r="F764" i="7"/>
  <c r="I192" i="6"/>
  <c r="K192" i="6" s="1"/>
  <c r="H192" i="6"/>
  <c r="J757" i="7"/>
  <c r="H758" i="7"/>
  <c r="F758" i="7"/>
  <c r="I191" i="6"/>
  <c r="K191" i="6" s="1"/>
  <c r="H191" i="6"/>
  <c r="F755" i="7"/>
  <c r="I190" i="6"/>
  <c r="K190" i="6" s="1"/>
  <c r="H190" i="6"/>
  <c r="I189" i="6"/>
  <c r="K189" i="6" s="1"/>
  <c r="H189" i="6"/>
  <c r="J747" i="7"/>
  <c r="F748" i="7"/>
  <c r="I188" i="6"/>
  <c r="K188" i="6" s="1"/>
  <c r="H188" i="6"/>
  <c r="I187" i="6"/>
  <c r="K187" i="6" s="1"/>
  <c r="H187" i="6"/>
  <c r="I186" i="6"/>
  <c r="K186" i="6" s="1"/>
  <c r="H186" i="6"/>
  <c r="I185" i="6"/>
  <c r="K185" i="6" s="1"/>
  <c r="H185" i="6"/>
  <c r="F732" i="7"/>
  <c r="I184" i="6"/>
  <c r="K184" i="6" s="1"/>
  <c r="H184" i="6"/>
  <c r="F725" i="7"/>
  <c r="I183" i="6"/>
  <c r="K183" i="6" s="1"/>
  <c r="H183" i="6"/>
  <c r="I182" i="6"/>
  <c r="K182" i="6" s="1"/>
  <c r="H182" i="6"/>
  <c r="I181" i="6"/>
  <c r="K181" i="6" s="1"/>
  <c r="H181" i="6"/>
  <c r="J715" i="7"/>
  <c r="F716" i="7"/>
  <c r="I180" i="6"/>
  <c r="K180" i="6" s="1"/>
  <c r="H180" i="6"/>
  <c r="I179" i="6"/>
  <c r="K179" i="6" s="1"/>
  <c r="H179" i="6"/>
  <c r="I178" i="6"/>
  <c r="K178" i="6" s="1"/>
  <c r="H178" i="6"/>
  <c r="I177" i="6"/>
  <c r="K177" i="6" s="1"/>
  <c r="H177" i="6"/>
  <c r="F700" i="7"/>
  <c r="I176" i="6"/>
  <c r="K176" i="6" s="1"/>
  <c r="H176" i="6"/>
  <c r="F694" i="7"/>
  <c r="I175" i="6"/>
  <c r="K175" i="6" s="1"/>
  <c r="H175" i="6"/>
  <c r="I174" i="6"/>
  <c r="K174" i="6" s="1"/>
  <c r="H174" i="6"/>
  <c r="I173" i="6"/>
  <c r="K173" i="6" s="1"/>
  <c r="H173" i="6"/>
  <c r="F684" i="7"/>
  <c r="I172" i="6"/>
  <c r="K172" i="6" s="1"/>
  <c r="H172" i="6"/>
  <c r="H677" i="7"/>
  <c r="I171" i="6"/>
  <c r="K171" i="6" s="1"/>
  <c r="H171" i="6"/>
  <c r="I170" i="6"/>
  <c r="K170" i="6" s="1"/>
  <c r="H170" i="6"/>
  <c r="J672" i="7"/>
  <c r="H671" i="7"/>
  <c r="I169" i="6"/>
  <c r="K169" i="6" s="1"/>
  <c r="H169" i="6"/>
  <c r="I168" i="6"/>
  <c r="K168" i="6" s="1"/>
  <c r="H168" i="6"/>
  <c r="H664" i="7"/>
  <c r="I167" i="6"/>
  <c r="K167" i="6" s="1"/>
  <c r="H167" i="6"/>
  <c r="J658" i="7"/>
  <c r="I166" i="6"/>
  <c r="K166" i="6" s="1"/>
  <c r="H166" i="6"/>
  <c r="I165" i="6"/>
  <c r="K165" i="6" s="1"/>
  <c r="H165" i="6"/>
  <c r="J650" i="7"/>
  <c r="H652" i="7"/>
  <c r="I164" i="6"/>
  <c r="K164" i="6" s="1"/>
  <c r="H164" i="6"/>
  <c r="J648" i="7"/>
  <c r="F647" i="7"/>
  <c r="I163" i="6"/>
  <c r="K163" i="6" s="1"/>
  <c r="H163" i="6"/>
  <c r="I162" i="6"/>
  <c r="K162" i="6" s="1"/>
  <c r="H162" i="6"/>
  <c r="H639" i="7"/>
  <c r="F639" i="7"/>
  <c r="I161" i="6"/>
  <c r="K161" i="6" s="1"/>
  <c r="H161" i="6"/>
  <c r="H636" i="7"/>
  <c r="I160" i="6"/>
  <c r="K160" i="6" s="1"/>
  <c r="H160" i="6"/>
  <c r="J631" i="7"/>
  <c r="F631" i="7"/>
  <c r="I159" i="6"/>
  <c r="K159" i="6" s="1"/>
  <c r="H159" i="6"/>
  <c r="J626" i="7"/>
  <c r="I158" i="6"/>
  <c r="K158" i="6" s="1"/>
  <c r="H158" i="6"/>
  <c r="F623" i="7"/>
  <c r="I157" i="6"/>
  <c r="K157" i="6" s="1"/>
  <c r="H157" i="6"/>
  <c r="H620" i="7"/>
  <c r="I156" i="6"/>
  <c r="K156" i="6" s="1"/>
  <c r="H156" i="6"/>
  <c r="H616" i="7"/>
  <c r="F615" i="7"/>
  <c r="I155" i="6"/>
  <c r="K155" i="6" s="1"/>
  <c r="H155" i="6"/>
  <c r="I154" i="6"/>
  <c r="K154" i="6" s="1"/>
  <c r="H154" i="6"/>
  <c r="H607" i="7"/>
  <c r="F607" i="7"/>
  <c r="I153" i="6"/>
  <c r="K153" i="6" s="1"/>
  <c r="H153" i="6"/>
  <c r="I152" i="6"/>
  <c r="K152" i="6" s="1"/>
  <c r="H152" i="6"/>
  <c r="F599" i="7"/>
  <c r="I151" i="6"/>
  <c r="K151" i="6" s="1"/>
  <c r="H151" i="6"/>
  <c r="J594" i="7"/>
  <c r="H593" i="7"/>
  <c r="I150" i="6"/>
  <c r="K150" i="6" s="1"/>
  <c r="H150" i="6"/>
  <c r="I149" i="6"/>
  <c r="K149" i="6" s="1"/>
  <c r="H149" i="6"/>
  <c r="J588" i="7"/>
  <c r="I148" i="6"/>
  <c r="K148" i="6" s="1"/>
  <c r="H148" i="6"/>
  <c r="F583" i="7"/>
  <c r="I147" i="6"/>
  <c r="K147" i="6" s="1"/>
  <c r="H147" i="6"/>
  <c r="H580" i="7"/>
  <c r="I146" i="6"/>
  <c r="K146" i="6" s="1"/>
  <c r="H146" i="6"/>
  <c r="J575" i="7"/>
  <c r="H575" i="7"/>
  <c r="F575" i="7"/>
  <c r="I145" i="6"/>
  <c r="K145" i="6" s="1"/>
  <c r="H145" i="6"/>
  <c r="I144" i="6"/>
  <c r="K144" i="6" s="1"/>
  <c r="H144" i="6"/>
  <c r="J568" i="7"/>
  <c r="H568" i="7"/>
  <c r="I143" i="6"/>
  <c r="K143" i="6" s="1"/>
  <c r="H143" i="6"/>
  <c r="J562" i="7"/>
  <c r="H561" i="7"/>
  <c r="F563" i="7"/>
  <c r="I142" i="6"/>
  <c r="K142" i="6" s="1"/>
  <c r="H142" i="6"/>
  <c r="F559" i="7"/>
  <c r="I141" i="6"/>
  <c r="K141" i="6" s="1"/>
  <c r="H141" i="6"/>
  <c r="I140" i="6"/>
  <c r="K140" i="6" s="1"/>
  <c r="H140" i="6"/>
  <c r="J551" i="7"/>
  <c r="F551" i="7"/>
  <c r="I139" i="6"/>
  <c r="K139" i="6" s="1"/>
  <c r="H139" i="6"/>
  <c r="J546" i="7"/>
  <c r="I138" i="6"/>
  <c r="K138" i="6" s="1"/>
  <c r="H138" i="6"/>
  <c r="J542" i="7"/>
  <c r="H544" i="7"/>
  <c r="I137" i="6"/>
  <c r="K137" i="6" s="1"/>
  <c r="H137" i="6"/>
  <c r="I136" i="6"/>
  <c r="K136" i="6" s="1"/>
  <c r="H136" i="6"/>
  <c r="J535" i="7"/>
  <c r="H536" i="7"/>
  <c r="F535" i="7"/>
  <c r="I135" i="6"/>
  <c r="K135" i="6" s="1"/>
  <c r="H135" i="6"/>
  <c r="J530" i="7"/>
  <c r="F532" i="7"/>
  <c r="I134" i="6"/>
  <c r="K134" i="6" s="1"/>
  <c r="H134" i="6"/>
  <c r="I133" i="6"/>
  <c r="K133" i="6" s="1"/>
  <c r="H133" i="6"/>
  <c r="F524" i="7"/>
  <c r="I132" i="6"/>
  <c r="K132" i="6" s="1"/>
  <c r="H132" i="6"/>
  <c r="J518" i="7"/>
  <c r="H517" i="7"/>
  <c r="F519" i="7"/>
  <c r="I131" i="6"/>
  <c r="K131" i="6" s="1"/>
  <c r="H131" i="6"/>
  <c r="I130" i="6"/>
  <c r="K130" i="6" s="1"/>
  <c r="H130" i="6"/>
  <c r="F511" i="7"/>
  <c r="I129" i="6"/>
  <c r="K129" i="6" s="1"/>
  <c r="H129" i="6"/>
  <c r="I128" i="6"/>
  <c r="K128" i="6" s="1"/>
  <c r="H128" i="6"/>
  <c r="J501" i="7"/>
  <c r="H504" i="7"/>
  <c r="F503" i="7"/>
  <c r="I127" i="6"/>
  <c r="K127" i="6" s="1"/>
  <c r="H127" i="6"/>
  <c r="J498" i="7"/>
  <c r="F499" i="7"/>
  <c r="I126" i="6"/>
  <c r="K126" i="6" s="1"/>
  <c r="H126" i="6"/>
  <c r="I125" i="6"/>
  <c r="K125" i="6" s="1"/>
  <c r="H125" i="6"/>
  <c r="J492" i="7"/>
  <c r="H492" i="7"/>
  <c r="I124" i="6"/>
  <c r="K124" i="6" s="1"/>
  <c r="H124" i="6"/>
  <c r="F487" i="7"/>
  <c r="I123" i="6"/>
  <c r="K123" i="6" s="1"/>
  <c r="H123" i="6"/>
  <c r="H481" i="7"/>
  <c r="I122" i="6"/>
  <c r="K122" i="6" s="1"/>
  <c r="H122" i="6"/>
  <c r="J477" i="7"/>
  <c r="H479" i="7"/>
  <c r="F479" i="7"/>
  <c r="I121" i="6"/>
  <c r="K121" i="6" s="1"/>
  <c r="H121" i="6"/>
  <c r="I120" i="6"/>
  <c r="K120" i="6" s="1"/>
  <c r="H120" i="6"/>
  <c r="J471" i="7"/>
  <c r="F471" i="7"/>
  <c r="I119" i="6"/>
  <c r="K119" i="6" s="1"/>
  <c r="H119" i="6"/>
  <c r="J466" i="7"/>
  <c r="H468" i="7"/>
  <c r="I118" i="6"/>
  <c r="K118" i="6" s="1"/>
  <c r="H118" i="6"/>
  <c r="H461" i="7"/>
  <c r="I117" i="6"/>
  <c r="K117" i="6" s="1"/>
  <c r="H117" i="6"/>
  <c r="H457" i="7"/>
  <c r="F460" i="7"/>
  <c r="I116" i="6"/>
  <c r="K116" i="6" s="1"/>
  <c r="H116" i="6"/>
  <c r="H454" i="7"/>
  <c r="F455" i="7"/>
  <c r="I115" i="6"/>
  <c r="K115" i="6" s="1"/>
  <c r="H115" i="6"/>
  <c r="I114" i="6"/>
  <c r="K114" i="6" s="1"/>
  <c r="H114" i="6"/>
  <c r="H447" i="7"/>
  <c r="I113" i="6"/>
  <c r="K113" i="6" s="1"/>
  <c r="H113" i="6"/>
  <c r="I112" i="6"/>
  <c r="K112" i="6" s="1"/>
  <c r="H112" i="6"/>
  <c r="J437" i="7"/>
  <c r="H439" i="7"/>
  <c r="F439" i="7"/>
  <c r="I111" i="6"/>
  <c r="K111" i="6" s="1"/>
  <c r="H111" i="6"/>
  <c r="I110" i="6"/>
  <c r="K110" i="6" s="1"/>
  <c r="H110" i="6"/>
  <c r="I109" i="6"/>
  <c r="K109" i="6" s="1"/>
  <c r="H109" i="6"/>
  <c r="H427" i="7"/>
  <c r="I108" i="6"/>
  <c r="K108" i="6" s="1"/>
  <c r="H108" i="6"/>
  <c r="J423" i="7"/>
  <c r="F423" i="7"/>
  <c r="I107" i="6"/>
  <c r="K107" i="6" s="1"/>
  <c r="H107" i="6"/>
  <c r="J419" i="7"/>
  <c r="I106" i="6"/>
  <c r="K106" i="6" s="1"/>
  <c r="H106" i="6"/>
  <c r="F415" i="7"/>
  <c r="I105" i="6"/>
  <c r="K105" i="6" s="1"/>
  <c r="H105" i="6"/>
  <c r="I104" i="6"/>
  <c r="K104" i="6" s="1"/>
  <c r="H104" i="6"/>
  <c r="J408" i="7"/>
  <c r="F408" i="7"/>
  <c r="I103" i="6"/>
  <c r="K103" i="6" s="1"/>
  <c r="H103" i="6"/>
  <c r="F403" i="7"/>
  <c r="I102" i="6"/>
  <c r="K102" i="6" s="1"/>
  <c r="H102" i="6"/>
  <c r="I101" i="6"/>
  <c r="K101" i="6" s="1"/>
  <c r="H101" i="6"/>
  <c r="F394" i="7"/>
  <c r="I100" i="6"/>
  <c r="K100" i="6" s="1"/>
  <c r="H100" i="6"/>
  <c r="J390" i="7"/>
  <c r="F389" i="7"/>
  <c r="I99" i="6"/>
  <c r="K99" i="6" s="1"/>
  <c r="H99" i="6"/>
  <c r="J385" i="7"/>
  <c r="I98" i="6"/>
  <c r="K98" i="6" s="1"/>
  <c r="H98" i="6"/>
  <c r="F383" i="7"/>
  <c r="I97" i="6"/>
  <c r="K97" i="6" s="1"/>
  <c r="H97" i="6"/>
  <c r="F380" i="7"/>
  <c r="I96" i="6"/>
  <c r="K96" i="6" s="1"/>
  <c r="H96" i="6"/>
  <c r="J374" i="7"/>
  <c r="H376" i="7"/>
  <c r="F373" i="7"/>
  <c r="I95" i="6"/>
  <c r="K95" i="6" s="1"/>
  <c r="H95" i="6"/>
  <c r="H369" i="7"/>
  <c r="F372" i="7"/>
  <c r="I94" i="6"/>
  <c r="K94" i="6" s="1"/>
  <c r="H94" i="6"/>
  <c r="I93" i="6"/>
  <c r="K93" i="6" s="1"/>
  <c r="H93" i="6"/>
  <c r="H361" i="7"/>
  <c r="F363" i="7"/>
  <c r="I92" i="6"/>
  <c r="K92" i="6" s="1"/>
  <c r="H92" i="6"/>
  <c r="J358" i="7"/>
  <c r="F357" i="7"/>
  <c r="I91" i="6"/>
  <c r="K91" i="6" s="1"/>
  <c r="H91" i="6"/>
  <c r="J353" i="7"/>
  <c r="I90" i="6"/>
  <c r="K90" i="6" s="1"/>
  <c r="H90" i="6"/>
  <c r="J350" i="7"/>
  <c r="F351" i="7"/>
  <c r="I89" i="6"/>
  <c r="K89" i="6" s="1"/>
  <c r="H89" i="6"/>
  <c r="I88" i="6"/>
  <c r="K88" i="6" s="1"/>
  <c r="H88" i="6"/>
  <c r="J343" i="7"/>
  <c r="H342" i="7"/>
  <c r="F343" i="7"/>
  <c r="I87" i="6"/>
  <c r="K87" i="6" s="1"/>
  <c r="H87" i="6"/>
  <c r="F338" i="7"/>
  <c r="I86" i="6"/>
  <c r="K86" i="6" s="1"/>
  <c r="H86" i="6"/>
  <c r="F333" i="7"/>
  <c r="I85" i="6"/>
  <c r="K85" i="6" s="1"/>
  <c r="H85" i="6"/>
  <c r="H332" i="7"/>
  <c r="F330" i="7"/>
  <c r="I84" i="6"/>
  <c r="K84" i="6" s="1"/>
  <c r="H84" i="6"/>
  <c r="F325" i="7"/>
  <c r="I83" i="6"/>
  <c r="K83" i="6" s="1"/>
  <c r="H83" i="6"/>
  <c r="I82" i="6"/>
  <c r="K82" i="6" s="1"/>
  <c r="H82" i="6"/>
  <c r="F319" i="7"/>
  <c r="I81" i="6"/>
  <c r="K81" i="6" s="1"/>
  <c r="H81" i="6"/>
  <c r="F315" i="7"/>
  <c r="I80" i="6"/>
  <c r="K80" i="6" s="1"/>
  <c r="H80" i="6"/>
  <c r="J311" i="7"/>
  <c r="F312" i="7"/>
  <c r="I79" i="6"/>
  <c r="K79" i="6" s="1"/>
  <c r="H79" i="6"/>
  <c r="H305" i="7"/>
  <c r="F308" i="7"/>
  <c r="I78" i="6"/>
  <c r="K78" i="6" s="1"/>
  <c r="H78" i="6"/>
  <c r="I77" i="6"/>
  <c r="K77" i="6" s="1"/>
  <c r="H77" i="6"/>
  <c r="H297" i="7"/>
  <c r="F299" i="7"/>
  <c r="I76" i="6"/>
  <c r="K76" i="6" s="1"/>
  <c r="H76" i="6"/>
  <c r="J294" i="7"/>
  <c r="F293" i="7"/>
  <c r="I75" i="6"/>
  <c r="K75" i="6" s="1"/>
  <c r="H75" i="6"/>
  <c r="J289" i="7"/>
  <c r="F291" i="7"/>
  <c r="I74" i="6"/>
  <c r="K74" i="6" s="1"/>
  <c r="H74" i="6"/>
  <c r="J286" i="7"/>
  <c r="F286" i="7"/>
  <c r="I73" i="6"/>
  <c r="K73" i="6" s="1"/>
  <c r="H73" i="6"/>
  <c r="F283" i="7"/>
  <c r="I72" i="6"/>
  <c r="K72" i="6" s="1"/>
  <c r="H72" i="6"/>
  <c r="J278" i="7"/>
  <c r="H278" i="7"/>
  <c r="F279" i="7"/>
  <c r="I71" i="6"/>
  <c r="K71" i="6" s="1"/>
  <c r="H71" i="6"/>
  <c r="H273" i="7"/>
  <c r="F276" i="7"/>
  <c r="I70" i="6"/>
  <c r="K70" i="6" s="1"/>
  <c r="H70" i="6"/>
  <c r="I69" i="6"/>
  <c r="K69" i="6" s="1"/>
  <c r="H69" i="6"/>
  <c r="F266" i="7"/>
  <c r="I68" i="6"/>
  <c r="K68" i="6" s="1"/>
  <c r="H68" i="6"/>
  <c r="J262" i="7"/>
  <c r="F261" i="7"/>
  <c r="I67" i="6"/>
  <c r="K67" i="6" s="1"/>
  <c r="H67" i="6"/>
  <c r="J257" i="7"/>
  <c r="F260" i="7"/>
  <c r="I66" i="6"/>
  <c r="K66" i="6" s="1"/>
  <c r="H66" i="6"/>
  <c r="J254" i="7"/>
  <c r="F254" i="7"/>
  <c r="I65" i="6"/>
  <c r="K65" i="6" s="1"/>
  <c r="H65" i="6"/>
  <c r="I64" i="6"/>
  <c r="K64" i="6" s="1"/>
  <c r="H64" i="6"/>
  <c r="J247" i="7"/>
  <c r="H246" i="7"/>
  <c r="F246" i="7"/>
  <c r="I63" i="6"/>
  <c r="K63" i="6" s="1"/>
  <c r="H63" i="6"/>
  <c r="J244" i="7"/>
  <c r="H241" i="7"/>
  <c r="I62" i="6"/>
  <c r="K62" i="6" s="1"/>
  <c r="H62" i="6"/>
  <c r="I61" i="6"/>
  <c r="K61" i="6" s="1"/>
  <c r="H61" i="6"/>
  <c r="H233" i="7"/>
  <c r="F236" i="7"/>
  <c r="I60" i="6"/>
  <c r="K60" i="6" s="1"/>
  <c r="H60" i="6"/>
  <c r="J230" i="7"/>
  <c r="I59" i="6"/>
  <c r="K59" i="6" s="1"/>
  <c r="H59" i="6"/>
  <c r="J225" i="7"/>
  <c r="F227" i="7"/>
  <c r="I58" i="6"/>
  <c r="K58" i="6" s="1"/>
  <c r="H58" i="6"/>
  <c r="J222" i="7"/>
  <c r="H221" i="7"/>
  <c r="F224" i="7"/>
  <c r="I57" i="6"/>
  <c r="K57" i="6" s="1"/>
  <c r="H57" i="6"/>
  <c r="I56" i="6"/>
  <c r="K56" i="6" s="1"/>
  <c r="H56" i="6"/>
  <c r="J216" i="7"/>
  <c r="F215" i="7"/>
  <c r="I55" i="6"/>
  <c r="K55" i="6" s="1"/>
  <c r="H55" i="6"/>
  <c r="H209" i="7"/>
  <c r="F212" i="7"/>
  <c r="I54" i="6"/>
  <c r="K54" i="6" s="1"/>
  <c r="H54" i="6"/>
  <c r="I53" i="6"/>
  <c r="K53" i="6" s="1"/>
  <c r="H53" i="6"/>
  <c r="H201" i="7"/>
  <c r="F203" i="7"/>
  <c r="I52" i="6"/>
  <c r="K52" i="6" s="1"/>
  <c r="H52" i="6"/>
  <c r="J198" i="7"/>
  <c r="I51" i="6"/>
  <c r="K51" i="6" s="1"/>
  <c r="H51" i="6"/>
  <c r="J193" i="7"/>
  <c r="I50" i="6"/>
  <c r="K50" i="6" s="1"/>
  <c r="H50" i="6"/>
  <c r="F192" i="7"/>
  <c r="I49" i="6"/>
  <c r="K49" i="6" s="1"/>
  <c r="H49" i="6"/>
  <c r="F186" i="7"/>
  <c r="I48" i="6"/>
  <c r="K48" i="6" s="1"/>
  <c r="H48" i="6"/>
  <c r="J184" i="7"/>
  <c r="F183" i="7"/>
  <c r="I47" i="6"/>
  <c r="K47" i="6" s="1"/>
  <c r="H47" i="6"/>
  <c r="I46" i="6"/>
  <c r="K46" i="6" s="1"/>
  <c r="H46" i="6"/>
  <c r="I45" i="6"/>
  <c r="K45" i="6" s="1"/>
  <c r="H45" i="6"/>
  <c r="H172" i="7"/>
  <c r="I44" i="6"/>
  <c r="K44" i="6" s="1"/>
  <c r="H44" i="6"/>
  <c r="J166" i="7"/>
  <c r="F165" i="7"/>
  <c r="I43" i="6"/>
  <c r="K43" i="6" s="1"/>
  <c r="H43" i="6"/>
  <c r="I42" i="6"/>
  <c r="K42" i="6" s="1"/>
  <c r="H42" i="6"/>
  <c r="J158" i="7"/>
  <c r="I41" i="6"/>
  <c r="K41" i="6" s="1"/>
  <c r="H41" i="6"/>
  <c r="F156" i="7"/>
  <c r="I40" i="6"/>
  <c r="K40" i="6" s="1"/>
  <c r="H40" i="6"/>
  <c r="J151" i="7"/>
  <c r="F152" i="7"/>
  <c r="I39" i="6"/>
  <c r="K39" i="6" s="1"/>
  <c r="H39" i="6"/>
  <c r="H145" i="7"/>
  <c r="F147" i="7"/>
  <c r="I38" i="6"/>
  <c r="K38" i="6" s="1"/>
  <c r="H38" i="6"/>
  <c r="I37" i="6"/>
  <c r="K37" i="6" s="1"/>
  <c r="H37" i="6"/>
  <c r="J139" i="7"/>
  <c r="H137" i="7"/>
  <c r="I36" i="6"/>
  <c r="K36" i="6" s="1"/>
  <c r="H36" i="6"/>
  <c r="F133" i="7"/>
  <c r="I35" i="6"/>
  <c r="K35" i="6" s="1"/>
  <c r="H35" i="6"/>
  <c r="J129" i="7"/>
  <c r="I34" i="6"/>
  <c r="K34" i="6" s="1"/>
  <c r="H34" i="6"/>
  <c r="J126" i="7"/>
  <c r="I33" i="6"/>
  <c r="K33" i="6" s="1"/>
  <c r="H33" i="6"/>
  <c r="F124" i="7"/>
  <c r="I32" i="6"/>
  <c r="K32" i="6" s="1"/>
  <c r="H32" i="6"/>
  <c r="J117" i="7"/>
  <c r="H120" i="7"/>
  <c r="I31" i="6"/>
  <c r="K31" i="6" s="1"/>
  <c r="H31" i="6"/>
  <c r="I30" i="6"/>
  <c r="K30" i="6" s="1"/>
  <c r="H30" i="6"/>
  <c r="I29" i="6"/>
  <c r="K29" i="6" s="1"/>
  <c r="H29" i="6"/>
  <c r="J105" i="7"/>
  <c r="F108" i="7"/>
  <c r="I28" i="6"/>
  <c r="K28" i="6" s="1"/>
  <c r="H28" i="6"/>
  <c r="J102" i="7"/>
  <c r="F101" i="7"/>
  <c r="I27" i="6"/>
  <c r="K27" i="6" s="1"/>
  <c r="H27" i="6"/>
  <c r="J97" i="7"/>
  <c r="I26" i="6"/>
  <c r="K26" i="6" s="1"/>
  <c r="H26" i="6"/>
  <c r="I25" i="6"/>
  <c r="K25" i="6" s="1"/>
  <c r="H25" i="6"/>
  <c r="F91" i="7"/>
  <c r="I24" i="6"/>
  <c r="K24" i="6" s="1"/>
  <c r="H24" i="6"/>
  <c r="J87" i="7"/>
  <c r="F85" i="7"/>
  <c r="I23" i="6"/>
  <c r="K23" i="6" s="1"/>
  <c r="H23" i="6"/>
  <c r="H81" i="7"/>
  <c r="I22" i="6"/>
  <c r="K22" i="6" s="1"/>
  <c r="H22" i="6"/>
  <c r="I21" i="6"/>
  <c r="K21" i="6" s="1"/>
  <c r="H21" i="6"/>
  <c r="F75" i="7"/>
  <c r="I20" i="6"/>
  <c r="K20" i="6" s="1"/>
  <c r="H20" i="6"/>
  <c r="J70" i="7"/>
  <c r="I19" i="6"/>
  <c r="K19" i="6" s="1"/>
  <c r="H19" i="6"/>
  <c r="J65" i="7"/>
  <c r="H68" i="7"/>
  <c r="I18" i="6"/>
  <c r="K18" i="6" s="1"/>
  <c r="H18" i="6"/>
  <c r="F17" i="6"/>
  <c r="I17" i="6"/>
  <c r="K17" i="6" s="1"/>
  <c r="H17" i="6"/>
  <c r="F58" i="7"/>
  <c r="I16" i="6"/>
  <c r="K16" i="6" s="1"/>
  <c r="H16" i="6"/>
  <c r="H55" i="7"/>
  <c r="F55" i="7"/>
  <c r="I15" i="6"/>
  <c r="K15" i="6" s="1"/>
  <c r="H15" i="6"/>
  <c r="H49" i="7"/>
  <c r="I14" i="6"/>
  <c r="K14" i="6" s="1"/>
  <c r="H14" i="6"/>
  <c r="I13" i="6"/>
  <c r="K13" i="6" s="1"/>
  <c r="H13" i="6"/>
  <c r="J44" i="7"/>
  <c r="F43" i="7"/>
  <c r="I12" i="6"/>
  <c r="K12" i="6" s="1"/>
  <c r="H12" i="6"/>
  <c r="J37" i="7"/>
  <c r="F37" i="7"/>
  <c r="I11" i="6"/>
  <c r="K11" i="6" s="1"/>
  <c r="H11" i="6"/>
  <c r="H36" i="7"/>
  <c r="I10" i="6"/>
  <c r="K10" i="6" s="1"/>
  <c r="H10" i="6"/>
  <c r="F32" i="7"/>
  <c r="I9" i="6"/>
  <c r="K9" i="6" s="1"/>
  <c r="H9" i="6"/>
  <c r="F27" i="7"/>
  <c r="D28" i="7"/>
  <c r="I8" i="6"/>
  <c r="K8" i="6" s="1"/>
  <c r="H8" i="6"/>
  <c r="I7" i="6"/>
  <c r="K7" i="6" s="1"/>
  <c r="H7" i="6"/>
  <c r="E6" i="6"/>
  <c r="D6" i="6"/>
  <c r="C6" i="6"/>
  <c r="D20" i="7" s="1"/>
  <c r="I6" i="6"/>
  <c r="K6" i="6" s="1"/>
  <c r="H6" i="6"/>
  <c r="B6" i="6"/>
  <c r="D5" i="6"/>
  <c r="C5" i="6"/>
  <c r="I5" i="6"/>
  <c r="K5" i="6" s="1"/>
  <c r="H5" i="6"/>
  <c r="B5" i="6"/>
  <c r="F4" i="6"/>
  <c r="D4" i="6"/>
  <c r="I4" i="6"/>
  <c r="K4" i="6" s="1"/>
  <c r="H4" i="6"/>
  <c r="B4" i="6"/>
  <c r="F3" i="6"/>
  <c r="J5" i="7" s="1"/>
  <c r="D3" i="6"/>
  <c r="I3" i="6"/>
  <c r="K3" i="6" s="1"/>
  <c r="H3" i="6"/>
  <c r="B3" i="6"/>
  <c r="Q2" i="6"/>
  <c r="I2" i="6"/>
  <c r="K2" i="6" s="1"/>
  <c r="H2" i="6"/>
  <c r="B2" i="6"/>
  <c r="AE1148" i="7"/>
  <c r="AF1148" i="7" s="1"/>
  <c r="AB1148" i="7"/>
  <c r="AE1147" i="7"/>
  <c r="AF1147" i="7" s="1"/>
  <c r="AB1147" i="7"/>
  <c r="AE1146" i="7"/>
  <c r="AF1146" i="7" s="1"/>
  <c r="AB1146" i="7"/>
  <c r="AE1145" i="7"/>
  <c r="AF1145" i="7" s="1"/>
  <c r="AB1145" i="7"/>
  <c r="AE1144" i="7"/>
  <c r="AF1144" i="7" s="1"/>
  <c r="AB1144" i="7"/>
  <c r="AE1143" i="7"/>
  <c r="AF1143" i="7" s="1"/>
  <c r="AB1143" i="7"/>
  <c r="AE1142" i="7"/>
  <c r="AF1142" i="7" s="1"/>
  <c r="AB1142" i="7"/>
  <c r="AE1141" i="7"/>
  <c r="AF1141" i="7" s="1"/>
  <c r="AB1141" i="7"/>
  <c r="AE1140" i="7"/>
  <c r="AF1140" i="7" s="1"/>
  <c r="AB1140" i="7"/>
  <c r="AE1139" i="7"/>
  <c r="AF1139" i="7" s="1"/>
  <c r="AB1139" i="7"/>
  <c r="AE1138" i="7"/>
  <c r="AF1138" i="7" s="1"/>
  <c r="AB1138" i="7"/>
  <c r="AE1137" i="7"/>
  <c r="AF1137" i="7" s="1"/>
  <c r="AB1137" i="7"/>
  <c r="AE1136" i="7"/>
  <c r="AF1136" i="7" s="1"/>
  <c r="AB1136" i="7"/>
  <c r="AE1135" i="7"/>
  <c r="AF1135" i="7" s="1"/>
  <c r="AB1135" i="7"/>
  <c r="AE1134" i="7"/>
  <c r="AF1134" i="7" s="1"/>
  <c r="AB1134" i="7"/>
  <c r="AE1133" i="7"/>
  <c r="AF1133" i="7" s="1"/>
  <c r="AB1133" i="7"/>
  <c r="AE1132" i="7"/>
  <c r="AF1132" i="7" s="1"/>
  <c r="AB1132" i="7"/>
  <c r="AE1131" i="7"/>
  <c r="AF1131" i="7" s="1"/>
  <c r="AB1131" i="7"/>
  <c r="AE1130" i="7"/>
  <c r="AF1130" i="7" s="1"/>
  <c r="AB1130" i="7"/>
  <c r="AE1129" i="7"/>
  <c r="AF1129" i="7" s="1"/>
  <c r="AB1129" i="7"/>
  <c r="AE1128" i="7"/>
  <c r="AF1128" i="7" s="1"/>
  <c r="AB1128" i="7"/>
  <c r="AE1127" i="7"/>
  <c r="AF1127" i="7" s="1"/>
  <c r="AB1127" i="7"/>
  <c r="AE1126" i="7"/>
  <c r="AF1126" i="7" s="1"/>
  <c r="AB1126" i="7"/>
  <c r="AE1125" i="7"/>
  <c r="AF1125" i="7" s="1"/>
  <c r="AB1125" i="7"/>
  <c r="AE1124" i="7"/>
  <c r="AF1124" i="7" s="1"/>
  <c r="AB1124" i="7"/>
  <c r="AE1123" i="7"/>
  <c r="AF1123" i="7" s="1"/>
  <c r="AB1123" i="7"/>
  <c r="AE1122" i="7"/>
  <c r="AF1122" i="7" s="1"/>
  <c r="AB1122" i="7"/>
  <c r="AE1121" i="7"/>
  <c r="AF1121" i="7" s="1"/>
  <c r="AB1121" i="7"/>
  <c r="AE1120" i="7"/>
  <c r="AF1120" i="7" s="1"/>
  <c r="AB1120" i="7"/>
  <c r="AE1119" i="7"/>
  <c r="AF1119" i="7" s="1"/>
  <c r="AB1119" i="7"/>
  <c r="AE1118" i="7"/>
  <c r="AF1118" i="7" s="1"/>
  <c r="AB1118" i="7"/>
  <c r="AE1117" i="7"/>
  <c r="AF1117" i="7" s="1"/>
  <c r="AB1117" i="7"/>
  <c r="AE1116" i="7"/>
  <c r="AF1116" i="7" s="1"/>
  <c r="AB1116" i="7"/>
  <c r="AE1115" i="7"/>
  <c r="AF1115" i="7" s="1"/>
  <c r="AB1115" i="7"/>
  <c r="AE1114" i="7"/>
  <c r="AF1114" i="7" s="1"/>
  <c r="AB1114" i="7"/>
  <c r="AE1113" i="7"/>
  <c r="AF1113" i="7" s="1"/>
  <c r="AB1113" i="7"/>
  <c r="AE1112" i="7"/>
  <c r="AF1112" i="7" s="1"/>
  <c r="AB1112" i="7"/>
  <c r="AE1111" i="7"/>
  <c r="AF1111" i="7" s="1"/>
  <c r="AB1111" i="7"/>
  <c r="AE1110" i="7"/>
  <c r="AF1110" i="7" s="1"/>
  <c r="AB1110" i="7"/>
  <c r="AE1109" i="7"/>
  <c r="AF1109" i="7" s="1"/>
  <c r="AB1109" i="7"/>
  <c r="AE1108" i="7"/>
  <c r="AF1108" i="7" s="1"/>
  <c r="AB1108" i="7"/>
  <c r="AE1107" i="7"/>
  <c r="AF1107" i="7" s="1"/>
  <c r="AB1107" i="7"/>
  <c r="AE1106" i="7"/>
  <c r="AF1106" i="7" s="1"/>
  <c r="AB1106" i="7"/>
  <c r="AE1105" i="7"/>
  <c r="AF1105" i="7" s="1"/>
  <c r="AB1105" i="7"/>
  <c r="AE1104" i="7"/>
  <c r="AF1104" i="7" s="1"/>
  <c r="AB1104" i="7"/>
  <c r="AE1103" i="7"/>
  <c r="AF1103" i="7" s="1"/>
  <c r="AB1103" i="7"/>
  <c r="AE1102" i="7"/>
  <c r="AF1102" i="7" s="1"/>
  <c r="AB1102" i="7"/>
  <c r="AE1101" i="7"/>
  <c r="AF1101" i="7" s="1"/>
  <c r="AB1101" i="7"/>
  <c r="AE1100" i="7"/>
  <c r="AF1100" i="7" s="1"/>
  <c r="AB1100" i="7"/>
  <c r="AE1099" i="7"/>
  <c r="AF1099" i="7" s="1"/>
  <c r="AB1099" i="7"/>
  <c r="AE1098" i="7"/>
  <c r="AF1098" i="7" s="1"/>
  <c r="AB1098" i="7"/>
  <c r="AE1097" i="7"/>
  <c r="AF1097" i="7" s="1"/>
  <c r="AB1097" i="7"/>
  <c r="AE1096" i="7"/>
  <c r="AF1096" i="7" s="1"/>
  <c r="AB1096" i="7"/>
  <c r="AE1095" i="7"/>
  <c r="AF1095" i="7" s="1"/>
  <c r="AB1095" i="7"/>
  <c r="AE1094" i="7"/>
  <c r="AF1094" i="7" s="1"/>
  <c r="AB1094" i="7"/>
  <c r="AE1093" i="7"/>
  <c r="AF1093" i="7" s="1"/>
  <c r="AB1093" i="7"/>
  <c r="AE1092" i="7"/>
  <c r="AF1092" i="7" s="1"/>
  <c r="AB1092" i="7"/>
  <c r="AE1091" i="7"/>
  <c r="AF1091" i="7" s="1"/>
  <c r="AB1091" i="7"/>
  <c r="AE1090" i="7"/>
  <c r="AF1090" i="7" s="1"/>
  <c r="AB1090" i="7"/>
  <c r="AE1089" i="7"/>
  <c r="AF1089" i="7" s="1"/>
  <c r="AB1089" i="7"/>
  <c r="AE1088" i="7"/>
  <c r="AF1088" i="7" s="1"/>
  <c r="AB1088" i="7"/>
  <c r="AE1087" i="7"/>
  <c r="AF1087" i="7" s="1"/>
  <c r="AB1087" i="7"/>
  <c r="AE1086" i="7"/>
  <c r="AF1086" i="7" s="1"/>
  <c r="AB1086" i="7"/>
  <c r="AE1085" i="7"/>
  <c r="AF1085" i="7" s="1"/>
  <c r="AB1085" i="7"/>
  <c r="AE1084" i="7"/>
  <c r="AF1084" i="7" s="1"/>
  <c r="AB1084" i="7"/>
  <c r="AE1083" i="7"/>
  <c r="AF1083" i="7" s="1"/>
  <c r="AB1083" i="7"/>
  <c r="AE1082" i="7"/>
  <c r="AF1082" i="7" s="1"/>
  <c r="AB1082" i="7"/>
  <c r="AE1081" i="7"/>
  <c r="AF1081" i="7" s="1"/>
  <c r="AB1081" i="7"/>
  <c r="AE1080" i="7"/>
  <c r="AF1080" i="7" s="1"/>
  <c r="AB1080" i="7"/>
  <c r="AE1079" i="7"/>
  <c r="AF1079" i="7" s="1"/>
  <c r="AB1079" i="7"/>
  <c r="AE1078" i="7"/>
  <c r="AF1078" i="7" s="1"/>
  <c r="AB1078" i="7"/>
  <c r="AE1077" i="7"/>
  <c r="AF1077" i="7" s="1"/>
  <c r="AB1077" i="7"/>
  <c r="AE1076" i="7"/>
  <c r="AF1076" i="7" s="1"/>
  <c r="AB1076" i="7"/>
  <c r="AE1075" i="7"/>
  <c r="AF1075" i="7" s="1"/>
  <c r="AB1075" i="7"/>
  <c r="AE1074" i="7"/>
  <c r="AF1074" i="7" s="1"/>
  <c r="AB1074" i="7"/>
  <c r="AE1073" i="7"/>
  <c r="AF1073" i="7" s="1"/>
  <c r="AB1073" i="7"/>
  <c r="AE1072" i="7"/>
  <c r="AF1072" i="7" s="1"/>
  <c r="AB1072" i="7"/>
  <c r="AE1071" i="7"/>
  <c r="AF1071" i="7" s="1"/>
  <c r="AB1071" i="7"/>
  <c r="AE1070" i="7"/>
  <c r="AF1070" i="7" s="1"/>
  <c r="AB1070" i="7"/>
  <c r="AE1069" i="7"/>
  <c r="AF1069" i="7" s="1"/>
  <c r="AB1069" i="7"/>
  <c r="AE1068" i="7"/>
  <c r="AF1068" i="7" s="1"/>
  <c r="AB1068" i="7"/>
  <c r="AE1067" i="7"/>
  <c r="AF1067" i="7" s="1"/>
  <c r="AB1067" i="7"/>
  <c r="AE1066" i="7"/>
  <c r="AF1066" i="7" s="1"/>
  <c r="AB1066" i="7"/>
  <c r="AE1065" i="7"/>
  <c r="AF1065" i="7" s="1"/>
  <c r="AB1065" i="7"/>
  <c r="AE1064" i="7"/>
  <c r="AF1064" i="7" s="1"/>
  <c r="AB1064" i="7"/>
  <c r="AE1063" i="7"/>
  <c r="AF1063" i="7" s="1"/>
  <c r="AB1063" i="7"/>
  <c r="AE1062" i="7"/>
  <c r="AF1062" i="7" s="1"/>
  <c r="AB1062" i="7"/>
  <c r="AE1061" i="7"/>
  <c r="AF1061" i="7" s="1"/>
  <c r="AB1061" i="7"/>
  <c r="AE1060" i="7"/>
  <c r="AF1060" i="7" s="1"/>
  <c r="AB1060" i="7"/>
  <c r="AE1059" i="7"/>
  <c r="AF1059" i="7" s="1"/>
  <c r="AB1059" i="7"/>
  <c r="AE1058" i="7"/>
  <c r="AF1058" i="7" s="1"/>
  <c r="AB1058" i="7"/>
  <c r="AE1057" i="7"/>
  <c r="AF1057" i="7" s="1"/>
  <c r="AB1057" i="7"/>
  <c r="AE1056" i="7"/>
  <c r="AF1056" i="7" s="1"/>
  <c r="AB1056" i="7"/>
  <c r="AE1055" i="7"/>
  <c r="AF1055" i="7" s="1"/>
  <c r="AB1055" i="7"/>
  <c r="AE1054" i="7"/>
  <c r="AF1054" i="7" s="1"/>
  <c r="AB1054" i="7"/>
  <c r="AE1053" i="7"/>
  <c r="AF1053" i="7" s="1"/>
  <c r="AB1053" i="7"/>
  <c r="AE1052" i="7"/>
  <c r="AF1052" i="7" s="1"/>
  <c r="AB1052" i="7"/>
  <c r="AE1051" i="7"/>
  <c r="AF1051" i="7" s="1"/>
  <c r="AB1051" i="7"/>
  <c r="AE1050" i="7"/>
  <c r="AF1050" i="7" s="1"/>
  <c r="AB1050" i="7"/>
  <c r="AE1049" i="7"/>
  <c r="AF1049" i="7" s="1"/>
  <c r="AB1049" i="7"/>
  <c r="AE1048" i="7"/>
  <c r="AF1048" i="7" s="1"/>
  <c r="AB1048" i="7"/>
  <c r="AE1047" i="7"/>
  <c r="AF1047" i="7" s="1"/>
  <c r="AB1047" i="7"/>
  <c r="AE1046" i="7"/>
  <c r="AF1046" i="7" s="1"/>
  <c r="AB1046" i="7"/>
  <c r="AE1045" i="7"/>
  <c r="AF1045" i="7" s="1"/>
  <c r="AB1045" i="7"/>
  <c r="AE1044" i="7"/>
  <c r="AF1044" i="7" s="1"/>
  <c r="AB1044" i="7"/>
  <c r="AE1043" i="7"/>
  <c r="AF1043" i="7" s="1"/>
  <c r="AB1043" i="7"/>
  <c r="AE1042" i="7"/>
  <c r="AF1042" i="7" s="1"/>
  <c r="AB1042" i="7"/>
  <c r="AE1041" i="7"/>
  <c r="AF1041" i="7" s="1"/>
  <c r="AB1041" i="7"/>
  <c r="AE1040" i="7"/>
  <c r="AF1040" i="7" s="1"/>
  <c r="AB1040" i="7"/>
  <c r="AE1039" i="7"/>
  <c r="AF1039" i="7" s="1"/>
  <c r="AB1039" i="7"/>
  <c r="AE1038" i="7"/>
  <c r="AF1038" i="7" s="1"/>
  <c r="AB1038" i="7"/>
  <c r="AE1037" i="7"/>
  <c r="AF1037" i="7" s="1"/>
  <c r="AB1037" i="7"/>
  <c r="AE1036" i="7"/>
  <c r="AF1036" i="7" s="1"/>
  <c r="AB1036" i="7"/>
  <c r="AE1035" i="7"/>
  <c r="AF1035" i="7" s="1"/>
  <c r="AB1035" i="7"/>
  <c r="AE1034" i="7"/>
  <c r="AF1034" i="7" s="1"/>
  <c r="AB1034" i="7"/>
  <c r="AE1033" i="7"/>
  <c r="AF1033" i="7" s="1"/>
  <c r="AB1033" i="7"/>
  <c r="AE1032" i="7"/>
  <c r="AF1032" i="7" s="1"/>
  <c r="AB1032" i="7"/>
  <c r="AE1031" i="7"/>
  <c r="AF1031" i="7" s="1"/>
  <c r="AB1031" i="7"/>
  <c r="AE1030" i="7"/>
  <c r="AF1030" i="7" s="1"/>
  <c r="AB1030" i="7"/>
  <c r="AE1029" i="7"/>
  <c r="AF1029" i="7" s="1"/>
  <c r="AB1029" i="7"/>
  <c r="AE1028" i="7"/>
  <c r="AF1028" i="7" s="1"/>
  <c r="AB1028" i="7"/>
  <c r="AE1027" i="7"/>
  <c r="AF1027" i="7" s="1"/>
  <c r="AB1027" i="7"/>
  <c r="AE1026" i="7"/>
  <c r="AF1026" i="7" s="1"/>
  <c r="AB1026" i="7"/>
  <c r="AE1025" i="7"/>
  <c r="AF1025" i="7" s="1"/>
  <c r="AB1025" i="7"/>
  <c r="AE1024" i="7"/>
  <c r="AF1024" i="7" s="1"/>
  <c r="AB1024" i="7"/>
  <c r="AE1023" i="7"/>
  <c r="AF1023" i="7" s="1"/>
  <c r="AB1023" i="7"/>
  <c r="AE1022" i="7"/>
  <c r="AF1022" i="7" s="1"/>
  <c r="AB1022" i="7"/>
  <c r="AE1021" i="7"/>
  <c r="AF1021" i="7" s="1"/>
  <c r="AB1021" i="7"/>
  <c r="AE1020" i="7"/>
  <c r="AF1020" i="7" s="1"/>
  <c r="AB1020" i="7"/>
  <c r="AE1019" i="7"/>
  <c r="AF1019" i="7" s="1"/>
  <c r="AB1019" i="7"/>
  <c r="AE1018" i="7"/>
  <c r="AF1018" i="7" s="1"/>
  <c r="AB1018" i="7"/>
  <c r="AE1017" i="7"/>
  <c r="AF1017" i="7" s="1"/>
  <c r="AB1017" i="7"/>
  <c r="AE1016" i="7"/>
  <c r="AF1016" i="7" s="1"/>
  <c r="AB1016" i="7"/>
  <c r="AE1015" i="7"/>
  <c r="AF1015" i="7" s="1"/>
  <c r="AB1015" i="7"/>
  <c r="AE1014" i="7"/>
  <c r="AF1014" i="7" s="1"/>
  <c r="AB1014" i="7"/>
  <c r="AE1013" i="7"/>
  <c r="AF1013" i="7" s="1"/>
  <c r="AB1013" i="7"/>
  <c r="AE1012" i="7"/>
  <c r="AF1012" i="7" s="1"/>
  <c r="AB1012" i="7"/>
  <c r="AE1011" i="7"/>
  <c r="AF1011" i="7" s="1"/>
  <c r="AB1011" i="7"/>
  <c r="AE1010" i="7"/>
  <c r="AF1010" i="7" s="1"/>
  <c r="AB1010" i="7"/>
  <c r="AE1009" i="7"/>
  <c r="AF1009" i="7" s="1"/>
  <c r="AB1009" i="7"/>
  <c r="AE1008" i="7"/>
  <c r="AF1008" i="7" s="1"/>
  <c r="AB1008" i="7"/>
  <c r="AE1007" i="7"/>
  <c r="AF1007" i="7" s="1"/>
  <c r="AB1007" i="7"/>
  <c r="AE1006" i="7"/>
  <c r="AF1006" i="7" s="1"/>
  <c r="AB1006" i="7"/>
  <c r="AE1005" i="7"/>
  <c r="AF1005" i="7" s="1"/>
  <c r="AB1005" i="7"/>
  <c r="AE1004" i="7"/>
  <c r="AF1004" i="7" s="1"/>
  <c r="AB1004" i="7"/>
  <c r="AE1003" i="7"/>
  <c r="AF1003" i="7" s="1"/>
  <c r="AB1003" i="7"/>
  <c r="AE1002" i="7"/>
  <c r="AF1002" i="7" s="1"/>
  <c r="AB1002" i="7"/>
  <c r="AE1001" i="7"/>
  <c r="AF1001" i="7" s="1"/>
  <c r="AB1001" i="7"/>
  <c r="AE1000" i="7"/>
  <c r="AF1000" i="7" s="1"/>
  <c r="AB1000" i="7"/>
  <c r="AE999" i="7"/>
  <c r="AF999" i="7" s="1"/>
  <c r="AB999" i="7"/>
  <c r="AE998" i="7"/>
  <c r="AF998" i="7" s="1"/>
  <c r="AB998" i="7"/>
  <c r="J998" i="7"/>
  <c r="AE997" i="7"/>
  <c r="AF997" i="7" s="1"/>
  <c r="AB997" i="7"/>
  <c r="AE996" i="7"/>
  <c r="AF996" i="7" s="1"/>
  <c r="AB996" i="7"/>
  <c r="AE995" i="7"/>
  <c r="AF995" i="7" s="1"/>
  <c r="AB995" i="7"/>
  <c r="AE994" i="7"/>
  <c r="AF994" i="7" s="1"/>
  <c r="AB994" i="7"/>
  <c r="AE993" i="7"/>
  <c r="AF993" i="7" s="1"/>
  <c r="AB993" i="7"/>
  <c r="AE992" i="7"/>
  <c r="AF992" i="7" s="1"/>
  <c r="AB992" i="7"/>
  <c r="AE991" i="7"/>
  <c r="AF991" i="7" s="1"/>
  <c r="AB991" i="7"/>
  <c r="AE990" i="7"/>
  <c r="AF990" i="7" s="1"/>
  <c r="AB990" i="7"/>
  <c r="AE989" i="7"/>
  <c r="AF989" i="7" s="1"/>
  <c r="AB989" i="7"/>
  <c r="AE988" i="7"/>
  <c r="AF988" i="7" s="1"/>
  <c r="AB988" i="7"/>
  <c r="AE987" i="7"/>
  <c r="AF987" i="7" s="1"/>
  <c r="AB987" i="7"/>
  <c r="AE986" i="7"/>
  <c r="AF986" i="7" s="1"/>
  <c r="AB986" i="7"/>
  <c r="AE985" i="7"/>
  <c r="AF985" i="7" s="1"/>
  <c r="AB985" i="7"/>
  <c r="AE984" i="7"/>
  <c r="AF984" i="7" s="1"/>
  <c r="AB984" i="7"/>
  <c r="AE983" i="7"/>
  <c r="AF983" i="7" s="1"/>
  <c r="AB983" i="7"/>
  <c r="AE982" i="7"/>
  <c r="AF982" i="7" s="1"/>
  <c r="AB982" i="7"/>
  <c r="AE981" i="7"/>
  <c r="AF981" i="7" s="1"/>
  <c r="AB981" i="7"/>
  <c r="AE980" i="7"/>
  <c r="AF980" i="7" s="1"/>
  <c r="AB980" i="7"/>
  <c r="AE979" i="7"/>
  <c r="AF979" i="7" s="1"/>
  <c r="AB979" i="7"/>
  <c r="AE978" i="7"/>
  <c r="AF978" i="7" s="1"/>
  <c r="AB978" i="7"/>
  <c r="AE977" i="7"/>
  <c r="AF977" i="7" s="1"/>
  <c r="AB977" i="7"/>
  <c r="AE976" i="7"/>
  <c r="AF976" i="7" s="1"/>
  <c r="AB976" i="7"/>
  <c r="AE975" i="7"/>
  <c r="AF975" i="7" s="1"/>
  <c r="AB975" i="7"/>
  <c r="AE974" i="7"/>
  <c r="AF974" i="7" s="1"/>
  <c r="AB974" i="7"/>
  <c r="AE973" i="7"/>
  <c r="AF973" i="7" s="1"/>
  <c r="AB973" i="7"/>
  <c r="AE972" i="7"/>
  <c r="AF972" i="7" s="1"/>
  <c r="AB972" i="7"/>
  <c r="AE971" i="7"/>
  <c r="AF971" i="7" s="1"/>
  <c r="AB971" i="7"/>
  <c r="AE970" i="7"/>
  <c r="AF970" i="7" s="1"/>
  <c r="AB970" i="7"/>
  <c r="AE969" i="7"/>
  <c r="AF969" i="7" s="1"/>
  <c r="AB969" i="7"/>
  <c r="AE968" i="7"/>
  <c r="AF968" i="7" s="1"/>
  <c r="AB968" i="7"/>
  <c r="AE967" i="7"/>
  <c r="AF967" i="7" s="1"/>
  <c r="AB967" i="7"/>
  <c r="AE966" i="7"/>
  <c r="AF966" i="7" s="1"/>
  <c r="AB966" i="7"/>
  <c r="AE965" i="7"/>
  <c r="AF965" i="7" s="1"/>
  <c r="AB965" i="7"/>
  <c r="AE964" i="7"/>
  <c r="AF964" i="7" s="1"/>
  <c r="AB964" i="7"/>
  <c r="AE963" i="7"/>
  <c r="AF963" i="7" s="1"/>
  <c r="AB963" i="7"/>
  <c r="AE962" i="7"/>
  <c r="AF962" i="7" s="1"/>
  <c r="AB962" i="7"/>
  <c r="AE961" i="7"/>
  <c r="AF961" i="7" s="1"/>
  <c r="AB961" i="7"/>
  <c r="AE960" i="7"/>
  <c r="AF960" i="7" s="1"/>
  <c r="AB960" i="7"/>
  <c r="AE959" i="7"/>
  <c r="AF959" i="7" s="1"/>
  <c r="AB959" i="7"/>
  <c r="AE958" i="7"/>
  <c r="AF958" i="7" s="1"/>
  <c r="AB958" i="7"/>
  <c r="AE957" i="7"/>
  <c r="AF957" i="7" s="1"/>
  <c r="AB957" i="7"/>
  <c r="AE956" i="7"/>
  <c r="AF956" i="7" s="1"/>
  <c r="AB956" i="7"/>
  <c r="AE955" i="7"/>
  <c r="AF955" i="7" s="1"/>
  <c r="AB955" i="7"/>
  <c r="AE954" i="7"/>
  <c r="AF954" i="7" s="1"/>
  <c r="AB954" i="7"/>
  <c r="AE953" i="7"/>
  <c r="AF953" i="7" s="1"/>
  <c r="AB953" i="7"/>
  <c r="AE952" i="7"/>
  <c r="AF952" i="7" s="1"/>
  <c r="AB952" i="7"/>
  <c r="AE951" i="7"/>
  <c r="AF951" i="7" s="1"/>
  <c r="AB951" i="7"/>
  <c r="AE950" i="7"/>
  <c r="AF950" i="7" s="1"/>
  <c r="AB950" i="7"/>
  <c r="AE949" i="7"/>
  <c r="AF949" i="7" s="1"/>
  <c r="AB949" i="7"/>
  <c r="F949" i="7"/>
  <c r="AE948" i="7"/>
  <c r="AF948" i="7" s="1"/>
  <c r="AB948" i="7"/>
  <c r="AE947" i="7"/>
  <c r="AF947" i="7" s="1"/>
  <c r="AB947" i="7"/>
  <c r="AE946" i="7"/>
  <c r="AF946" i="7" s="1"/>
  <c r="AB946" i="7"/>
  <c r="AE945" i="7"/>
  <c r="AF945" i="7" s="1"/>
  <c r="AB945" i="7"/>
  <c r="AE944" i="7"/>
  <c r="AF944" i="7" s="1"/>
  <c r="AB944" i="7"/>
  <c r="AE943" i="7"/>
  <c r="AF943" i="7" s="1"/>
  <c r="AB943" i="7"/>
  <c r="AE942" i="7"/>
  <c r="AF942" i="7" s="1"/>
  <c r="AB942" i="7"/>
  <c r="AE941" i="7"/>
  <c r="AF941" i="7" s="1"/>
  <c r="AB941" i="7"/>
  <c r="AE940" i="7"/>
  <c r="AF940" i="7" s="1"/>
  <c r="AB940" i="7"/>
  <c r="AE939" i="7"/>
  <c r="AF939" i="7" s="1"/>
  <c r="AB939" i="7"/>
  <c r="AE938" i="7"/>
  <c r="AF938" i="7" s="1"/>
  <c r="AB938" i="7"/>
  <c r="AE937" i="7"/>
  <c r="AF937" i="7" s="1"/>
  <c r="AB937" i="7"/>
  <c r="AE936" i="7"/>
  <c r="AF936" i="7" s="1"/>
  <c r="AB936" i="7"/>
  <c r="AE935" i="7"/>
  <c r="AF935" i="7" s="1"/>
  <c r="AB935" i="7"/>
  <c r="AE934" i="7"/>
  <c r="AF934" i="7" s="1"/>
  <c r="AB934" i="7"/>
  <c r="AE933" i="7"/>
  <c r="AF933" i="7" s="1"/>
  <c r="AB933" i="7"/>
  <c r="AE932" i="7"/>
  <c r="AF932" i="7" s="1"/>
  <c r="AB932" i="7"/>
  <c r="AE931" i="7"/>
  <c r="AF931" i="7" s="1"/>
  <c r="AB931" i="7"/>
  <c r="AE930" i="7"/>
  <c r="AF930" i="7" s="1"/>
  <c r="AB930" i="7"/>
  <c r="AE929" i="7"/>
  <c r="AF929" i="7" s="1"/>
  <c r="AB929" i="7"/>
  <c r="AE928" i="7"/>
  <c r="AF928" i="7" s="1"/>
  <c r="AB928" i="7"/>
  <c r="AE927" i="7"/>
  <c r="AF927" i="7" s="1"/>
  <c r="AB927" i="7"/>
  <c r="AE926" i="7"/>
  <c r="AF926" i="7" s="1"/>
  <c r="AB926" i="7"/>
  <c r="AE925" i="7"/>
  <c r="AF925" i="7" s="1"/>
  <c r="AB925" i="7"/>
  <c r="AE924" i="7"/>
  <c r="AF924" i="7" s="1"/>
  <c r="AB924" i="7"/>
  <c r="AE923" i="7"/>
  <c r="AF923" i="7" s="1"/>
  <c r="AB923" i="7"/>
  <c r="AE922" i="7"/>
  <c r="AF922" i="7" s="1"/>
  <c r="AB922" i="7"/>
  <c r="AE921" i="7"/>
  <c r="AF921" i="7" s="1"/>
  <c r="AB921" i="7"/>
  <c r="AE920" i="7"/>
  <c r="AF920" i="7" s="1"/>
  <c r="AB920" i="7"/>
  <c r="AE919" i="7"/>
  <c r="AF919" i="7" s="1"/>
  <c r="AB919" i="7"/>
  <c r="H919" i="7"/>
  <c r="AE918" i="7"/>
  <c r="AF918" i="7" s="1"/>
  <c r="AB918" i="7"/>
  <c r="F918" i="7"/>
  <c r="AE917" i="7"/>
  <c r="AF917" i="7" s="1"/>
  <c r="AB917" i="7"/>
  <c r="F917" i="7"/>
  <c r="AE916" i="7"/>
  <c r="AF916" i="7" s="1"/>
  <c r="AB916" i="7"/>
  <c r="AE915" i="7"/>
  <c r="AF915" i="7" s="1"/>
  <c r="AB915" i="7"/>
  <c r="AE914" i="7"/>
  <c r="AF914" i="7" s="1"/>
  <c r="AB914" i="7"/>
  <c r="AE913" i="7"/>
  <c r="AF913" i="7" s="1"/>
  <c r="AB913" i="7"/>
  <c r="AE912" i="7"/>
  <c r="AF912" i="7" s="1"/>
  <c r="AB912" i="7"/>
  <c r="AE911" i="7"/>
  <c r="AF911" i="7" s="1"/>
  <c r="AB911" i="7"/>
  <c r="AE910" i="7"/>
  <c r="AF910" i="7" s="1"/>
  <c r="AB910" i="7"/>
  <c r="AE909" i="7"/>
  <c r="AF909" i="7" s="1"/>
  <c r="AB909" i="7"/>
  <c r="AE908" i="7"/>
  <c r="AF908" i="7" s="1"/>
  <c r="AB908" i="7"/>
  <c r="AE907" i="7"/>
  <c r="AF907" i="7" s="1"/>
  <c r="AB907" i="7"/>
  <c r="AE906" i="7"/>
  <c r="AF906" i="7" s="1"/>
  <c r="AB906" i="7"/>
  <c r="AE905" i="7"/>
  <c r="AF905" i="7" s="1"/>
  <c r="AB905" i="7"/>
  <c r="AE904" i="7"/>
  <c r="AF904" i="7" s="1"/>
  <c r="AB904" i="7"/>
  <c r="AE903" i="7"/>
  <c r="AF903" i="7" s="1"/>
  <c r="AB903" i="7"/>
  <c r="AE902" i="7"/>
  <c r="AF902" i="7" s="1"/>
  <c r="AB902" i="7"/>
  <c r="AE901" i="7"/>
  <c r="AF901" i="7" s="1"/>
  <c r="AB901" i="7"/>
  <c r="AE900" i="7"/>
  <c r="AF900" i="7" s="1"/>
  <c r="AB900" i="7"/>
  <c r="AE899" i="7"/>
  <c r="AF899" i="7" s="1"/>
  <c r="AB899" i="7"/>
  <c r="AE898" i="7"/>
  <c r="AF898" i="7" s="1"/>
  <c r="AB898" i="7"/>
  <c r="AE897" i="7"/>
  <c r="AF897" i="7" s="1"/>
  <c r="AB897" i="7"/>
  <c r="AE896" i="7"/>
  <c r="AF896" i="7" s="1"/>
  <c r="AB896" i="7"/>
  <c r="AE895" i="7"/>
  <c r="AF895" i="7" s="1"/>
  <c r="AB895" i="7"/>
  <c r="AE894" i="7"/>
  <c r="AF894" i="7" s="1"/>
  <c r="AB894" i="7"/>
  <c r="AE893" i="7"/>
  <c r="AF893" i="7" s="1"/>
  <c r="AB893" i="7"/>
  <c r="AE892" i="7"/>
  <c r="AF892" i="7" s="1"/>
  <c r="AB892" i="7"/>
  <c r="AE891" i="7"/>
  <c r="AF891" i="7" s="1"/>
  <c r="AB891" i="7"/>
  <c r="AE890" i="7"/>
  <c r="AF890" i="7" s="1"/>
  <c r="AB890" i="7"/>
  <c r="AE889" i="7"/>
  <c r="AF889" i="7" s="1"/>
  <c r="AB889" i="7"/>
  <c r="AE888" i="7"/>
  <c r="AF888" i="7" s="1"/>
  <c r="AB888" i="7"/>
  <c r="AE887" i="7"/>
  <c r="AF887" i="7" s="1"/>
  <c r="AB887" i="7"/>
  <c r="AE886" i="7"/>
  <c r="AF886" i="7" s="1"/>
  <c r="AB886" i="7"/>
  <c r="J886" i="7"/>
  <c r="AE885" i="7"/>
  <c r="AF885" i="7" s="1"/>
  <c r="AB885" i="7"/>
  <c r="AE884" i="7"/>
  <c r="AF884" i="7" s="1"/>
  <c r="AB884" i="7"/>
  <c r="AE883" i="7"/>
  <c r="AF883" i="7" s="1"/>
  <c r="AB883" i="7"/>
  <c r="AE882" i="7"/>
  <c r="AF882" i="7" s="1"/>
  <c r="AB882" i="7"/>
  <c r="AE881" i="7"/>
  <c r="AF881" i="7" s="1"/>
  <c r="AB881" i="7"/>
  <c r="AE880" i="7"/>
  <c r="AF880" i="7" s="1"/>
  <c r="AB880" i="7"/>
  <c r="AE879" i="7"/>
  <c r="AF879" i="7" s="1"/>
  <c r="AB879" i="7"/>
  <c r="AE878" i="7"/>
  <c r="AF878" i="7" s="1"/>
  <c r="AB878" i="7"/>
  <c r="AE877" i="7"/>
  <c r="AF877" i="7" s="1"/>
  <c r="AB877" i="7"/>
  <c r="AE876" i="7"/>
  <c r="AF876" i="7" s="1"/>
  <c r="AB876" i="7"/>
  <c r="AE875" i="7"/>
  <c r="AF875" i="7" s="1"/>
  <c r="AB875" i="7"/>
  <c r="AE874" i="7"/>
  <c r="AF874" i="7" s="1"/>
  <c r="AB874" i="7"/>
  <c r="AE873" i="7"/>
  <c r="AF873" i="7" s="1"/>
  <c r="AB873" i="7"/>
  <c r="AE872" i="7"/>
  <c r="AF872" i="7" s="1"/>
  <c r="AB872" i="7"/>
  <c r="AE871" i="7"/>
  <c r="AF871" i="7" s="1"/>
  <c r="AB871" i="7"/>
  <c r="AE870" i="7"/>
  <c r="AF870" i="7" s="1"/>
  <c r="AB870" i="7"/>
  <c r="AE869" i="7"/>
  <c r="AF869" i="7" s="1"/>
  <c r="AB869" i="7"/>
  <c r="AE868" i="7"/>
  <c r="AF868" i="7" s="1"/>
  <c r="AB868" i="7"/>
  <c r="AE867" i="7"/>
  <c r="AF867" i="7" s="1"/>
  <c r="AB867" i="7"/>
  <c r="AE866" i="7"/>
  <c r="AF866" i="7" s="1"/>
  <c r="AB866" i="7"/>
  <c r="AE865" i="7"/>
  <c r="AF865" i="7" s="1"/>
  <c r="AB865" i="7"/>
  <c r="AE864" i="7"/>
  <c r="AF864" i="7" s="1"/>
  <c r="AB864" i="7"/>
  <c r="AE863" i="7"/>
  <c r="AF863" i="7" s="1"/>
  <c r="AB863" i="7"/>
  <c r="AE862" i="7"/>
  <c r="AF862" i="7" s="1"/>
  <c r="AB862" i="7"/>
  <c r="AE861" i="7"/>
  <c r="AF861" i="7" s="1"/>
  <c r="AB861" i="7"/>
  <c r="AE860" i="7"/>
  <c r="AF860" i="7" s="1"/>
  <c r="AB860" i="7"/>
  <c r="AE859" i="7"/>
  <c r="AF859" i="7" s="1"/>
  <c r="AB859" i="7"/>
  <c r="AE858" i="7"/>
  <c r="AF858" i="7" s="1"/>
  <c r="AB858" i="7"/>
  <c r="AE857" i="7"/>
  <c r="AF857" i="7" s="1"/>
  <c r="AB857" i="7"/>
  <c r="AE856" i="7"/>
  <c r="AF856" i="7" s="1"/>
  <c r="AB856" i="7"/>
  <c r="AE855" i="7"/>
  <c r="AF855" i="7" s="1"/>
  <c r="AB855" i="7"/>
  <c r="AE854" i="7"/>
  <c r="AF854" i="7" s="1"/>
  <c r="AB854" i="7"/>
  <c r="AE853" i="7"/>
  <c r="AF853" i="7" s="1"/>
  <c r="AB853" i="7"/>
  <c r="AE852" i="7"/>
  <c r="AF852" i="7" s="1"/>
  <c r="AB852" i="7"/>
  <c r="AE851" i="7"/>
  <c r="AF851" i="7" s="1"/>
  <c r="AB851" i="7"/>
  <c r="AE850" i="7"/>
  <c r="AF850" i="7" s="1"/>
  <c r="AB850" i="7"/>
  <c r="AE849" i="7"/>
  <c r="AF849" i="7" s="1"/>
  <c r="AB849" i="7"/>
  <c r="AE848" i="7"/>
  <c r="AF848" i="7" s="1"/>
  <c r="AB848" i="7"/>
  <c r="AE847" i="7"/>
  <c r="AF847" i="7" s="1"/>
  <c r="AB847" i="7"/>
  <c r="AE846" i="7"/>
  <c r="AF846" i="7" s="1"/>
  <c r="AB846" i="7"/>
  <c r="AE845" i="7"/>
  <c r="AF845" i="7" s="1"/>
  <c r="AB845" i="7"/>
  <c r="AE844" i="7"/>
  <c r="AF844" i="7" s="1"/>
  <c r="AB844" i="7"/>
  <c r="AE843" i="7"/>
  <c r="AF843" i="7" s="1"/>
  <c r="AB843" i="7"/>
  <c r="AE842" i="7"/>
  <c r="AF842" i="7" s="1"/>
  <c r="AB842" i="7"/>
  <c r="AE841" i="7"/>
  <c r="AF841" i="7" s="1"/>
  <c r="AB841" i="7"/>
  <c r="AE840" i="7"/>
  <c r="AF840" i="7" s="1"/>
  <c r="AB840" i="7"/>
  <c r="AE839" i="7"/>
  <c r="AF839" i="7" s="1"/>
  <c r="AB839" i="7"/>
  <c r="AE838" i="7"/>
  <c r="AF838" i="7" s="1"/>
  <c r="AB838" i="7"/>
  <c r="AE837" i="7"/>
  <c r="AF837" i="7" s="1"/>
  <c r="AB837" i="7"/>
  <c r="AE836" i="7"/>
  <c r="AF836" i="7" s="1"/>
  <c r="AB836" i="7"/>
  <c r="AE835" i="7"/>
  <c r="AF835" i="7" s="1"/>
  <c r="AB835" i="7"/>
  <c r="AE834" i="7"/>
  <c r="AF834" i="7" s="1"/>
  <c r="AB834" i="7"/>
  <c r="AE833" i="7"/>
  <c r="AF833" i="7" s="1"/>
  <c r="AB833" i="7"/>
  <c r="AE832" i="7"/>
  <c r="AF832" i="7" s="1"/>
  <c r="AB832" i="7"/>
  <c r="AE831" i="7"/>
  <c r="AF831" i="7" s="1"/>
  <c r="AB831" i="7"/>
  <c r="AE830" i="7"/>
  <c r="AF830" i="7" s="1"/>
  <c r="AB830" i="7"/>
  <c r="AE829" i="7"/>
  <c r="AF829" i="7" s="1"/>
  <c r="AB829" i="7"/>
  <c r="AE828" i="7"/>
  <c r="AF828" i="7" s="1"/>
  <c r="AB828" i="7"/>
  <c r="AE827" i="7"/>
  <c r="AF827" i="7" s="1"/>
  <c r="AB827" i="7"/>
  <c r="AE826" i="7"/>
  <c r="AF826" i="7" s="1"/>
  <c r="AB826" i="7"/>
  <c r="AE825" i="7"/>
  <c r="AF825" i="7" s="1"/>
  <c r="AB825" i="7"/>
  <c r="AE824" i="7"/>
  <c r="AF824" i="7" s="1"/>
  <c r="AB824" i="7"/>
  <c r="AE823" i="7"/>
  <c r="AF823" i="7" s="1"/>
  <c r="AB823" i="7"/>
  <c r="AE822" i="7"/>
  <c r="AF822" i="7" s="1"/>
  <c r="AB822" i="7"/>
  <c r="AE821" i="7"/>
  <c r="AF821" i="7" s="1"/>
  <c r="AB821" i="7"/>
  <c r="AE820" i="7"/>
  <c r="AF820" i="7" s="1"/>
  <c r="AB820" i="7"/>
  <c r="AE819" i="7"/>
  <c r="AF819" i="7" s="1"/>
  <c r="AB819" i="7"/>
  <c r="AE818" i="7"/>
  <c r="AF818" i="7" s="1"/>
  <c r="AB818" i="7"/>
  <c r="AE817" i="7"/>
  <c r="AF817" i="7" s="1"/>
  <c r="AB817" i="7"/>
  <c r="AE816" i="7"/>
  <c r="AF816" i="7" s="1"/>
  <c r="AB816" i="7"/>
  <c r="AE815" i="7"/>
  <c r="AF815" i="7" s="1"/>
  <c r="AB815" i="7"/>
  <c r="AE814" i="7"/>
  <c r="AF814" i="7" s="1"/>
  <c r="AB814" i="7"/>
  <c r="AE813" i="7"/>
  <c r="AF813" i="7" s="1"/>
  <c r="AB813" i="7"/>
  <c r="AE812" i="7"/>
  <c r="AF812" i="7" s="1"/>
  <c r="AB812" i="7"/>
  <c r="AE811" i="7"/>
  <c r="AF811" i="7" s="1"/>
  <c r="AB811" i="7"/>
  <c r="AE810" i="7"/>
  <c r="AF810" i="7" s="1"/>
  <c r="AB810" i="7"/>
  <c r="AE809" i="7"/>
  <c r="AF809" i="7" s="1"/>
  <c r="AB809" i="7"/>
  <c r="AE808" i="7"/>
  <c r="AF808" i="7" s="1"/>
  <c r="AB808" i="7"/>
  <c r="AE807" i="7"/>
  <c r="AF807" i="7" s="1"/>
  <c r="AB807" i="7"/>
  <c r="AE806" i="7"/>
  <c r="AF806" i="7" s="1"/>
  <c r="AB806" i="7"/>
  <c r="AE805" i="7"/>
  <c r="AF805" i="7" s="1"/>
  <c r="AB805" i="7"/>
  <c r="AE804" i="7"/>
  <c r="AF804" i="7" s="1"/>
  <c r="AB804" i="7"/>
  <c r="AE803" i="7"/>
  <c r="AF803" i="7" s="1"/>
  <c r="AB803" i="7"/>
  <c r="AE802" i="7"/>
  <c r="AF802" i="7" s="1"/>
  <c r="AB802" i="7"/>
  <c r="AE801" i="7"/>
  <c r="AF801" i="7" s="1"/>
  <c r="AB801" i="7"/>
  <c r="AE800" i="7"/>
  <c r="AF800" i="7" s="1"/>
  <c r="AB800" i="7"/>
  <c r="AE799" i="7"/>
  <c r="AF799" i="7" s="1"/>
  <c r="AB799" i="7"/>
  <c r="AE798" i="7"/>
  <c r="AF798" i="7" s="1"/>
  <c r="AB798" i="7"/>
  <c r="AE797" i="7"/>
  <c r="AF797" i="7" s="1"/>
  <c r="AB797" i="7"/>
  <c r="AE796" i="7"/>
  <c r="AF796" i="7" s="1"/>
  <c r="AB796" i="7"/>
  <c r="AE795" i="7"/>
  <c r="AF795" i="7" s="1"/>
  <c r="AB795" i="7"/>
  <c r="AE794" i="7"/>
  <c r="AF794" i="7" s="1"/>
  <c r="AB794" i="7"/>
  <c r="AE793" i="7"/>
  <c r="AF793" i="7" s="1"/>
  <c r="AB793" i="7"/>
  <c r="AE792" i="7"/>
  <c r="AF792" i="7" s="1"/>
  <c r="AB792" i="7"/>
  <c r="AE791" i="7"/>
  <c r="AF791" i="7" s="1"/>
  <c r="AB791" i="7"/>
  <c r="AE790" i="7"/>
  <c r="AF790" i="7" s="1"/>
  <c r="AB790" i="7"/>
  <c r="AE789" i="7"/>
  <c r="AF789" i="7" s="1"/>
  <c r="AB789" i="7"/>
  <c r="AE788" i="7"/>
  <c r="AF788" i="7" s="1"/>
  <c r="AB788" i="7"/>
  <c r="AE787" i="7"/>
  <c r="AF787" i="7" s="1"/>
  <c r="AB787" i="7"/>
  <c r="AE786" i="7"/>
  <c r="AF786" i="7" s="1"/>
  <c r="AB786" i="7"/>
  <c r="AE785" i="7"/>
  <c r="AF785" i="7" s="1"/>
  <c r="AB785" i="7"/>
  <c r="AE784" i="7"/>
  <c r="AF784" i="7" s="1"/>
  <c r="AB784" i="7"/>
  <c r="AE783" i="7"/>
  <c r="AF783" i="7" s="1"/>
  <c r="AB783" i="7"/>
  <c r="AE782" i="7"/>
  <c r="AF782" i="7" s="1"/>
  <c r="AB782" i="7"/>
  <c r="AE781" i="7"/>
  <c r="AF781" i="7" s="1"/>
  <c r="AB781" i="7"/>
  <c r="AE780" i="7"/>
  <c r="AF780" i="7" s="1"/>
  <c r="AB780" i="7"/>
  <c r="AE779" i="7"/>
  <c r="AF779" i="7" s="1"/>
  <c r="AB779" i="7"/>
  <c r="AE778" i="7"/>
  <c r="AF778" i="7" s="1"/>
  <c r="AB778" i="7"/>
  <c r="AE777" i="7"/>
  <c r="AF777" i="7" s="1"/>
  <c r="AB777" i="7"/>
  <c r="AE776" i="7"/>
  <c r="AF776" i="7" s="1"/>
  <c r="AB776" i="7"/>
  <c r="AE775" i="7"/>
  <c r="AF775" i="7" s="1"/>
  <c r="AB775" i="7"/>
  <c r="AE774" i="7"/>
  <c r="AF774" i="7" s="1"/>
  <c r="AB774" i="7"/>
  <c r="AE773" i="7"/>
  <c r="AF773" i="7" s="1"/>
  <c r="AB773" i="7"/>
  <c r="AE772" i="7"/>
  <c r="AF772" i="7" s="1"/>
  <c r="AB772" i="7"/>
  <c r="AE771" i="7"/>
  <c r="AF771" i="7" s="1"/>
  <c r="AB771" i="7"/>
  <c r="AE770" i="7"/>
  <c r="AF770" i="7" s="1"/>
  <c r="AB770" i="7"/>
  <c r="AE769" i="7"/>
  <c r="AF769" i="7" s="1"/>
  <c r="AB769" i="7"/>
  <c r="AE768" i="7"/>
  <c r="AF768" i="7" s="1"/>
  <c r="AB768" i="7"/>
  <c r="AE767" i="7"/>
  <c r="AF767" i="7" s="1"/>
  <c r="AB767" i="7"/>
  <c r="AE766" i="7"/>
  <c r="AF766" i="7" s="1"/>
  <c r="AB766" i="7"/>
  <c r="AE765" i="7"/>
  <c r="AF765" i="7" s="1"/>
  <c r="AB765" i="7"/>
  <c r="AE764" i="7"/>
  <c r="AF764" i="7" s="1"/>
  <c r="AB764" i="7"/>
  <c r="AE763" i="7"/>
  <c r="AF763" i="7" s="1"/>
  <c r="AB763" i="7"/>
  <c r="AE762" i="7"/>
  <c r="AF762" i="7" s="1"/>
  <c r="AB762" i="7"/>
  <c r="AE761" i="7"/>
  <c r="AF761" i="7" s="1"/>
  <c r="AB761" i="7"/>
  <c r="AE760" i="7"/>
  <c r="AF760" i="7" s="1"/>
  <c r="AB760" i="7"/>
  <c r="J760" i="7"/>
  <c r="AE759" i="7"/>
  <c r="AF759" i="7" s="1"/>
  <c r="AB759" i="7"/>
  <c r="AE758" i="7"/>
  <c r="AF758" i="7" s="1"/>
  <c r="AB758" i="7"/>
  <c r="J758" i="7"/>
  <c r="AE757" i="7"/>
  <c r="AF757" i="7" s="1"/>
  <c r="AB757" i="7"/>
  <c r="AE756" i="7"/>
  <c r="AF756" i="7" s="1"/>
  <c r="AB756" i="7"/>
  <c r="AE755" i="7"/>
  <c r="AF755" i="7" s="1"/>
  <c r="AB755" i="7"/>
  <c r="AE754" i="7"/>
  <c r="AF754" i="7" s="1"/>
  <c r="AB754" i="7"/>
  <c r="AE753" i="7"/>
  <c r="AF753" i="7" s="1"/>
  <c r="AB753" i="7"/>
  <c r="AE752" i="7"/>
  <c r="AF752" i="7" s="1"/>
  <c r="AB752" i="7"/>
  <c r="AE751" i="7"/>
  <c r="AF751" i="7" s="1"/>
  <c r="AB751" i="7"/>
  <c r="AE750" i="7"/>
  <c r="AF750" i="7" s="1"/>
  <c r="AB750" i="7"/>
  <c r="AE749" i="7"/>
  <c r="AF749" i="7" s="1"/>
  <c r="AB749" i="7"/>
  <c r="AE748" i="7"/>
  <c r="AF748" i="7" s="1"/>
  <c r="AB748" i="7"/>
  <c r="AE747" i="7"/>
  <c r="AF747" i="7" s="1"/>
  <c r="AB747" i="7"/>
  <c r="AE746" i="7"/>
  <c r="AF746" i="7" s="1"/>
  <c r="AB746" i="7"/>
  <c r="AE745" i="7"/>
  <c r="AF745" i="7" s="1"/>
  <c r="AB745" i="7"/>
  <c r="AE744" i="7"/>
  <c r="AF744" i="7" s="1"/>
  <c r="AB744" i="7"/>
  <c r="AE743" i="7"/>
  <c r="AF743" i="7" s="1"/>
  <c r="AB743" i="7"/>
  <c r="AE742" i="7"/>
  <c r="AF742" i="7" s="1"/>
  <c r="AB742" i="7"/>
  <c r="AE741" i="7"/>
  <c r="AF741" i="7" s="1"/>
  <c r="AB741" i="7"/>
  <c r="AE740" i="7"/>
  <c r="AF740" i="7" s="1"/>
  <c r="AB740" i="7"/>
  <c r="AE739" i="7"/>
  <c r="AF739" i="7" s="1"/>
  <c r="AB739" i="7"/>
  <c r="AE738" i="7"/>
  <c r="AF738" i="7" s="1"/>
  <c r="AB738" i="7"/>
  <c r="AE737" i="7"/>
  <c r="AF737" i="7" s="1"/>
  <c r="AB737" i="7"/>
  <c r="AE736" i="7"/>
  <c r="AF736" i="7" s="1"/>
  <c r="AB736" i="7"/>
  <c r="AE735" i="7"/>
  <c r="AF735" i="7" s="1"/>
  <c r="AB735" i="7"/>
  <c r="AE734" i="7"/>
  <c r="AF734" i="7" s="1"/>
  <c r="AB734" i="7"/>
  <c r="AE733" i="7"/>
  <c r="AF733" i="7" s="1"/>
  <c r="AB733" i="7"/>
  <c r="AE732" i="7"/>
  <c r="AF732" i="7" s="1"/>
  <c r="AB732" i="7"/>
  <c r="AE731" i="7"/>
  <c r="AF731" i="7" s="1"/>
  <c r="AB731" i="7"/>
  <c r="AE730" i="7"/>
  <c r="AF730" i="7" s="1"/>
  <c r="AB730" i="7"/>
  <c r="AE729" i="7"/>
  <c r="AF729" i="7" s="1"/>
  <c r="AB729" i="7"/>
  <c r="AE728" i="7"/>
  <c r="AF728" i="7" s="1"/>
  <c r="AB728" i="7"/>
  <c r="AE727" i="7"/>
  <c r="AF727" i="7" s="1"/>
  <c r="AB727" i="7"/>
  <c r="AE726" i="7"/>
  <c r="AF726" i="7" s="1"/>
  <c r="AB726" i="7"/>
  <c r="AE725" i="7"/>
  <c r="AF725" i="7" s="1"/>
  <c r="AB725" i="7"/>
  <c r="AE724" i="7"/>
  <c r="AF724" i="7" s="1"/>
  <c r="AB724" i="7"/>
  <c r="F724" i="7"/>
  <c r="AE723" i="7"/>
  <c r="AF723" i="7" s="1"/>
  <c r="AB723" i="7"/>
  <c r="AE722" i="7"/>
  <c r="AF722" i="7" s="1"/>
  <c r="AB722" i="7"/>
  <c r="AE721" i="7"/>
  <c r="AF721" i="7" s="1"/>
  <c r="AB721" i="7"/>
  <c r="AE720" i="7"/>
  <c r="AF720" i="7" s="1"/>
  <c r="AB720" i="7"/>
  <c r="AE719" i="7"/>
  <c r="AF719" i="7" s="1"/>
  <c r="AB719" i="7"/>
  <c r="AE718" i="7"/>
  <c r="AF718" i="7" s="1"/>
  <c r="AB718" i="7"/>
  <c r="AE717" i="7"/>
  <c r="AF717" i="7" s="1"/>
  <c r="AB717" i="7"/>
  <c r="AE716" i="7"/>
  <c r="AF716" i="7" s="1"/>
  <c r="AB716" i="7"/>
  <c r="J716" i="7"/>
  <c r="AE715" i="7"/>
  <c r="AF715" i="7" s="1"/>
  <c r="AB715" i="7"/>
  <c r="AE714" i="7"/>
  <c r="AF714" i="7" s="1"/>
  <c r="AB714" i="7"/>
  <c r="J714" i="7"/>
  <c r="AE713" i="7"/>
  <c r="AF713" i="7" s="1"/>
  <c r="AB713" i="7"/>
  <c r="AE712" i="7"/>
  <c r="AF712" i="7" s="1"/>
  <c r="AB712" i="7"/>
  <c r="AE711" i="7"/>
  <c r="AF711" i="7" s="1"/>
  <c r="AB711" i="7"/>
  <c r="AE710" i="7"/>
  <c r="AF710" i="7" s="1"/>
  <c r="AB710" i="7"/>
  <c r="AE709" i="7"/>
  <c r="AF709" i="7" s="1"/>
  <c r="AB709" i="7"/>
  <c r="AE708" i="7"/>
  <c r="AF708" i="7" s="1"/>
  <c r="AB708" i="7"/>
  <c r="AE707" i="7"/>
  <c r="AF707" i="7" s="1"/>
  <c r="AB707" i="7"/>
  <c r="AE706" i="7"/>
  <c r="AF706" i="7" s="1"/>
  <c r="AB706" i="7"/>
  <c r="AE705" i="7"/>
  <c r="AF705" i="7" s="1"/>
  <c r="AB705" i="7"/>
  <c r="AE704" i="7"/>
  <c r="AF704" i="7" s="1"/>
  <c r="AB704" i="7"/>
  <c r="AE703" i="7"/>
  <c r="AF703" i="7" s="1"/>
  <c r="AB703" i="7"/>
  <c r="AE702" i="7"/>
  <c r="AF702" i="7" s="1"/>
  <c r="AB702" i="7"/>
  <c r="AE701" i="7"/>
  <c r="AF701" i="7" s="1"/>
  <c r="AB701" i="7"/>
  <c r="AE700" i="7"/>
  <c r="AF700" i="7" s="1"/>
  <c r="AB700" i="7"/>
  <c r="AE699" i="7"/>
  <c r="AF699" i="7" s="1"/>
  <c r="AB699" i="7"/>
  <c r="AE698" i="7"/>
  <c r="AF698" i="7" s="1"/>
  <c r="AB698" i="7"/>
  <c r="AE697" i="7"/>
  <c r="AF697" i="7" s="1"/>
  <c r="AB697" i="7"/>
  <c r="AE696" i="7"/>
  <c r="AF696" i="7" s="1"/>
  <c r="AB696" i="7"/>
  <c r="AE695" i="7"/>
  <c r="AF695" i="7" s="1"/>
  <c r="AB695" i="7"/>
  <c r="AE694" i="7"/>
  <c r="AF694" i="7" s="1"/>
  <c r="AB694" i="7"/>
  <c r="AE693" i="7"/>
  <c r="AF693" i="7" s="1"/>
  <c r="AB693" i="7"/>
  <c r="AE692" i="7"/>
  <c r="AF692" i="7" s="1"/>
  <c r="AB692" i="7"/>
  <c r="AE691" i="7"/>
  <c r="AF691" i="7" s="1"/>
  <c r="AB691" i="7"/>
  <c r="AE690" i="7"/>
  <c r="AF690" i="7" s="1"/>
  <c r="AB690" i="7"/>
  <c r="AE689" i="7"/>
  <c r="AF689" i="7" s="1"/>
  <c r="AB689" i="7"/>
  <c r="AE688" i="7"/>
  <c r="AF688" i="7" s="1"/>
  <c r="AB688" i="7"/>
  <c r="AE687" i="7"/>
  <c r="AF687" i="7" s="1"/>
  <c r="AB687" i="7"/>
  <c r="AE686" i="7"/>
  <c r="AF686" i="7" s="1"/>
  <c r="AB686" i="7"/>
  <c r="AE685" i="7"/>
  <c r="AF685" i="7" s="1"/>
  <c r="AB685" i="7"/>
  <c r="AE684" i="7"/>
  <c r="AF684" i="7" s="1"/>
  <c r="AB684" i="7"/>
  <c r="AE683" i="7"/>
  <c r="AF683" i="7" s="1"/>
  <c r="AB683" i="7"/>
  <c r="AE682" i="7"/>
  <c r="AF682" i="7" s="1"/>
  <c r="AB682" i="7"/>
  <c r="AE681" i="7"/>
  <c r="AF681" i="7" s="1"/>
  <c r="AB681" i="7"/>
  <c r="AE680" i="7"/>
  <c r="AF680" i="7" s="1"/>
  <c r="AB680" i="7"/>
  <c r="AE679" i="7"/>
  <c r="AF679" i="7" s="1"/>
  <c r="AB679" i="7"/>
  <c r="AE678" i="7"/>
  <c r="AF678" i="7" s="1"/>
  <c r="AB678" i="7"/>
  <c r="AE677" i="7"/>
  <c r="AF677" i="7" s="1"/>
  <c r="AB677" i="7"/>
  <c r="AE676" i="7"/>
  <c r="AF676" i="7" s="1"/>
  <c r="AB676" i="7"/>
  <c r="AE675" i="7"/>
  <c r="AF675" i="7" s="1"/>
  <c r="AB675" i="7"/>
  <c r="AE674" i="7"/>
  <c r="AF674" i="7" s="1"/>
  <c r="AB674" i="7"/>
  <c r="AE673" i="7"/>
  <c r="AF673" i="7" s="1"/>
  <c r="AB673" i="7"/>
  <c r="AE672" i="7"/>
  <c r="AF672" i="7" s="1"/>
  <c r="AB672" i="7"/>
  <c r="AE671" i="7"/>
  <c r="AF671" i="7" s="1"/>
  <c r="AB671" i="7"/>
  <c r="AE670" i="7"/>
  <c r="AF670" i="7" s="1"/>
  <c r="AB670" i="7"/>
  <c r="AE669" i="7"/>
  <c r="AF669" i="7" s="1"/>
  <c r="AB669" i="7"/>
  <c r="AE668" i="7"/>
  <c r="AF668" i="7" s="1"/>
  <c r="AB668" i="7"/>
  <c r="AE667" i="7"/>
  <c r="AF667" i="7" s="1"/>
  <c r="AB667" i="7"/>
  <c r="AE666" i="7"/>
  <c r="AF666" i="7" s="1"/>
  <c r="AB666" i="7"/>
  <c r="AE665" i="7"/>
  <c r="AF665" i="7" s="1"/>
  <c r="AB665" i="7"/>
  <c r="AE664" i="7"/>
  <c r="AF664" i="7" s="1"/>
  <c r="AB664" i="7"/>
  <c r="AE663" i="7"/>
  <c r="AF663" i="7" s="1"/>
  <c r="AB663" i="7"/>
  <c r="AE662" i="7"/>
  <c r="AF662" i="7" s="1"/>
  <c r="AB662" i="7"/>
  <c r="AE661" i="7"/>
  <c r="AF661" i="7" s="1"/>
  <c r="AB661" i="7"/>
  <c r="AE660" i="7"/>
  <c r="AF660" i="7" s="1"/>
  <c r="AB660" i="7"/>
  <c r="AE659" i="7"/>
  <c r="AF659" i="7" s="1"/>
  <c r="AB659" i="7"/>
  <c r="AE658" i="7"/>
  <c r="AF658" i="7" s="1"/>
  <c r="AB658" i="7"/>
  <c r="AE657" i="7"/>
  <c r="AF657" i="7" s="1"/>
  <c r="AB657" i="7"/>
  <c r="AE656" i="7"/>
  <c r="AF656" i="7" s="1"/>
  <c r="AB656" i="7"/>
  <c r="AE655" i="7"/>
  <c r="AF655" i="7" s="1"/>
  <c r="AB655" i="7"/>
  <c r="AE654" i="7"/>
  <c r="AF654" i="7" s="1"/>
  <c r="AB654" i="7"/>
  <c r="AE653" i="7"/>
  <c r="AF653" i="7" s="1"/>
  <c r="AB653" i="7"/>
  <c r="AE652" i="7"/>
  <c r="AF652" i="7" s="1"/>
  <c r="AB652" i="7"/>
  <c r="AE651" i="7"/>
  <c r="AF651" i="7" s="1"/>
  <c r="AB651" i="7"/>
  <c r="AE650" i="7"/>
  <c r="AF650" i="7" s="1"/>
  <c r="AB650" i="7"/>
  <c r="AE649" i="7"/>
  <c r="AF649" i="7" s="1"/>
  <c r="AB649" i="7"/>
  <c r="AE648" i="7"/>
  <c r="AF648" i="7" s="1"/>
  <c r="AB648" i="7"/>
  <c r="AE647" i="7"/>
  <c r="AF647" i="7" s="1"/>
  <c r="AB647" i="7"/>
  <c r="AE646" i="7"/>
  <c r="AF646" i="7" s="1"/>
  <c r="AB646" i="7"/>
  <c r="AE645" i="7"/>
  <c r="AF645" i="7" s="1"/>
  <c r="AB645" i="7"/>
  <c r="AE644" i="7"/>
  <c r="AF644" i="7" s="1"/>
  <c r="AB644" i="7"/>
  <c r="AE643" i="7"/>
  <c r="AF643" i="7" s="1"/>
  <c r="AB643" i="7"/>
  <c r="AE642" i="7"/>
  <c r="AF642" i="7" s="1"/>
  <c r="AB642" i="7"/>
  <c r="AE641" i="7"/>
  <c r="AF641" i="7" s="1"/>
  <c r="AB641" i="7"/>
  <c r="AE640" i="7"/>
  <c r="AF640" i="7" s="1"/>
  <c r="AB640" i="7"/>
  <c r="AE639" i="7"/>
  <c r="AF639" i="7" s="1"/>
  <c r="AB639" i="7"/>
  <c r="AE638" i="7"/>
  <c r="AF638" i="7" s="1"/>
  <c r="AB638" i="7"/>
  <c r="AE637" i="7"/>
  <c r="AF637" i="7" s="1"/>
  <c r="AB637" i="7"/>
  <c r="AE636" i="7"/>
  <c r="AF636" i="7" s="1"/>
  <c r="AB636" i="7"/>
  <c r="AE635" i="7"/>
  <c r="AF635" i="7" s="1"/>
  <c r="AB635" i="7"/>
  <c r="AE634" i="7"/>
  <c r="AF634" i="7" s="1"/>
  <c r="AB634" i="7"/>
  <c r="AE633" i="7"/>
  <c r="AF633" i="7" s="1"/>
  <c r="AB633" i="7"/>
  <c r="AE632" i="7"/>
  <c r="AF632" i="7" s="1"/>
  <c r="AB632" i="7"/>
  <c r="AE631" i="7"/>
  <c r="AF631" i="7" s="1"/>
  <c r="AB631" i="7"/>
  <c r="AE630" i="7"/>
  <c r="AF630" i="7" s="1"/>
  <c r="AB630" i="7"/>
  <c r="AE629" i="7"/>
  <c r="AF629" i="7" s="1"/>
  <c r="AB629" i="7"/>
  <c r="AE628" i="7"/>
  <c r="AF628" i="7" s="1"/>
  <c r="AB628" i="7"/>
  <c r="AE627" i="7"/>
  <c r="AF627" i="7" s="1"/>
  <c r="AB627" i="7"/>
  <c r="AE626" i="7"/>
  <c r="AF626" i="7" s="1"/>
  <c r="AB626" i="7"/>
  <c r="AE625" i="7"/>
  <c r="AF625" i="7" s="1"/>
  <c r="AB625" i="7"/>
  <c r="AE624" i="7"/>
  <c r="AF624" i="7" s="1"/>
  <c r="AB624" i="7"/>
  <c r="AE623" i="7"/>
  <c r="AF623" i="7" s="1"/>
  <c r="AB623" i="7"/>
  <c r="AE622" i="7"/>
  <c r="AF622" i="7" s="1"/>
  <c r="AB622" i="7"/>
  <c r="AE621" i="7"/>
  <c r="AF621" i="7" s="1"/>
  <c r="AB621" i="7"/>
  <c r="AE620" i="7"/>
  <c r="AF620" i="7" s="1"/>
  <c r="AB620" i="7"/>
  <c r="AE619" i="7"/>
  <c r="AF619" i="7" s="1"/>
  <c r="AB619" i="7"/>
  <c r="AE618" i="7"/>
  <c r="AF618" i="7" s="1"/>
  <c r="AB618" i="7"/>
  <c r="AE617" i="7"/>
  <c r="AF617" i="7" s="1"/>
  <c r="AB617" i="7"/>
  <c r="H617" i="7"/>
  <c r="AE616" i="7"/>
  <c r="AF616" i="7" s="1"/>
  <c r="AB616" i="7"/>
  <c r="AE615" i="7"/>
  <c r="AF615" i="7" s="1"/>
  <c r="AB615" i="7"/>
  <c r="AE614" i="7"/>
  <c r="AF614" i="7" s="1"/>
  <c r="AB614" i="7"/>
  <c r="AE613" i="7"/>
  <c r="AF613" i="7" s="1"/>
  <c r="AB613" i="7"/>
  <c r="F613" i="7"/>
  <c r="AE612" i="7"/>
  <c r="AF612" i="7" s="1"/>
  <c r="AB612" i="7"/>
  <c r="AE611" i="7"/>
  <c r="AF611" i="7" s="1"/>
  <c r="AB611" i="7"/>
  <c r="AE610" i="7"/>
  <c r="AF610" i="7" s="1"/>
  <c r="AB610" i="7"/>
  <c r="AE609" i="7"/>
  <c r="AF609" i="7" s="1"/>
  <c r="AB609" i="7"/>
  <c r="AE608" i="7"/>
  <c r="AF608" i="7" s="1"/>
  <c r="AB608" i="7"/>
  <c r="AE607" i="7"/>
  <c r="AF607" i="7" s="1"/>
  <c r="AB607" i="7"/>
  <c r="AE606" i="7"/>
  <c r="AF606" i="7" s="1"/>
  <c r="AB606" i="7"/>
  <c r="AE605" i="7"/>
  <c r="AF605" i="7" s="1"/>
  <c r="AB605" i="7"/>
  <c r="AE604" i="7"/>
  <c r="AF604" i="7" s="1"/>
  <c r="AB604" i="7"/>
  <c r="AE603" i="7"/>
  <c r="AF603" i="7" s="1"/>
  <c r="AB603" i="7"/>
  <c r="AE602" i="7"/>
  <c r="AF602" i="7" s="1"/>
  <c r="AB602" i="7"/>
  <c r="AE601" i="7"/>
  <c r="AF601" i="7" s="1"/>
  <c r="AB601" i="7"/>
  <c r="AE600" i="7"/>
  <c r="AF600" i="7" s="1"/>
  <c r="AB600" i="7"/>
  <c r="AE599" i="7"/>
  <c r="AF599" i="7" s="1"/>
  <c r="AB599" i="7"/>
  <c r="AE598" i="7"/>
  <c r="AF598" i="7" s="1"/>
  <c r="AB598" i="7"/>
  <c r="AE597" i="7"/>
  <c r="AF597" i="7" s="1"/>
  <c r="AB597" i="7"/>
  <c r="AE596" i="7"/>
  <c r="AF596" i="7" s="1"/>
  <c r="AB596" i="7"/>
  <c r="AE595" i="7"/>
  <c r="AF595" i="7" s="1"/>
  <c r="AB595" i="7"/>
  <c r="AE594" i="7"/>
  <c r="AF594" i="7" s="1"/>
  <c r="AB594" i="7"/>
  <c r="AE593" i="7"/>
  <c r="AF593" i="7" s="1"/>
  <c r="AB593" i="7"/>
  <c r="AE592" i="7"/>
  <c r="AF592" i="7" s="1"/>
  <c r="AB592" i="7"/>
  <c r="AE591" i="7"/>
  <c r="AF591" i="7" s="1"/>
  <c r="AB591" i="7"/>
  <c r="AE590" i="7"/>
  <c r="AF590" i="7" s="1"/>
  <c r="AB590" i="7"/>
  <c r="AE589" i="7"/>
  <c r="AF589" i="7" s="1"/>
  <c r="AB589" i="7"/>
  <c r="AE588" i="7"/>
  <c r="AF588" i="7" s="1"/>
  <c r="AB588" i="7"/>
  <c r="AE587" i="7"/>
  <c r="AF587" i="7" s="1"/>
  <c r="AB587" i="7"/>
  <c r="AE586" i="7"/>
  <c r="AF586" i="7" s="1"/>
  <c r="AB586" i="7"/>
  <c r="AE585" i="7"/>
  <c r="AF585" i="7" s="1"/>
  <c r="AB585" i="7"/>
  <c r="AE584" i="7"/>
  <c r="AF584" i="7" s="1"/>
  <c r="AB584" i="7"/>
  <c r="AE583" i="7"/>
  <c r="AF583" i="7" s="1"/>
  <c r="AB583" i="7"/>
  <c r="AE582" i="7"/>
  <c r="AF582" i="7" s="1"/>
  <c r="AB582" i="7"/>
  <c r="AE581" i="7"/>
  <c r="AF581" i="7" s="1"/>
  <c r="AB581" i="7"/>
  <c r="AE580" i="7"/>
  <c r="AF580" i="7" s="1"/>
  <c r="AB580" i="7"/>
  <c r="AE579" i="7"/>
  <c r="AF579" i="7" s="1"/>
  <c r="AB579" i="7"/>
  <c r="AE578" i="7"/>
  <c r="AF578" i="7" s="1"/>
  <c r="AB578" i="7"/>
  <c r="AE577" i="7"/>
  <c r="AF577" i="7" s="1"/>
  <c r="AB577" i="7"/>
  <c r="AE576" i="7"/>
  <c r="AF576" i="7" s="1"/>
  <c r="AB576" i="7"/>
  <c r="AE575" i="7"/>
  <c r="AF575" i="7" s="1"/>
  <c r="AB575" i="7"/>
  <c r="AE574" i="7"/>
  <c r="AF574" i="7" s="1"/>
  <c r="AB574" i="7"/>
  <c r="AE573" i="7"/>
  <c r="AF573" i="7" s="1"/>
  <c r="AB573" i="7"/>
  <c r="AE572" i="7"/>
  <c r="AF572" i="7" s="1"/>
  <c r="AB572" i="7"/>
  <c r="AE571" i="7"/>
  <c r="AF571" i="7" s="1"/>
  <c r="AB571" i="7"/>
  <c r="AE570" i="7"/>
  <c r="AF570" i="7" s="1"/>
  <c r="AB570" i="7"/>
  <c r="AE569" i="7"/>
  <c r="AF569" i="7" s="1"/>
  <c r="AB569" i="7"/>
  <c r="AE568" i="7"/>
  <c r="AF568" i="7" s="1"/>
  <c r="AB568" i="7"/>
  <c r="AE567" i="7"/>
  <c r="AF567" i="7" s="1"/>
  <c r="AB567" i="7"/>
  <c r="AE566" i="7"/>
  <c r="AF566" i="7" s="1"/>
  <c r="AB566" i="7"/>
  <c r="AE565" i="7"/>
  <c r="AF565" i="7" s="1"/>
  <c r="AB565" i="7"/>
  <c r="AE564" i="7"/>
  <c r="AF564" i="7" s="1"/>
  <c r="AB564" i="7"/>
  <c r="AE563" i="7"/>
  <c r="AF563" i="7" s="1"/>
  <c r="AB563" i="7"/>
  <c r="AE562" i="7"/>
  <c r="AF562" i="7" s="1"/>
  <c r="AB562" i="7"/>
  <c r="AE561" i="7"/>
  <c r="AF561" i="7" s="1"/>
  <c r="AB561" i="7"/>
  <c r="AE560" i="7"/>
  <c r="AF560" i="7" s="1"/>
  <c r="AB560" i="7"/>
  <c r="AE559" i="7"/>
  <c r="AF559" i="7" s="1"/>
  <c r="AB559" i="7"/>
  <c r="AE558" i="7"/>
  <c r="AF558" i="7" s="1"/>
  <c r="AB558" i="7"/>
  <c r="AE557" i="7"/>
  <c r="AF557" i="7" s="1"/>
  <c r="AB557" i="7"/>
  <c r="AE556" i="7"/>
  <c r="AF556" i="7" s="1"/>
  <c r="AB556" i="7"/>
  <c r="AE555" i="7"/>
  <c r="AF555" i="7" s="1"/>
  <c r="AB555" i="7"/>
  <c r="AE554" i="7"/>
  <c r="AF554" i="7" s="1"/>
  <c r="AB554" i="7"/>
  <c r="AE553" i="7"/>
  <c r="AF553" i="7" s="1"/>
  <c r="AB553" i="7"/>
  <c r="AE552" i="7"/>
  <c r="AF552" i="7" s="1"/>
  <c r="AB552" i="7"/>
  <c r="AE551" i="7"/>
  <c r="AF551" i="7" s="1"/>
  <c r="AB551" i="7"/>
  <c r="AE550" i="7"/>
  <c r="AF550" i="7" s="1"/>
  <c r="AB550" i="7"/>
  <c r="AE549" i="7"/>
  <c r="AF549" i="7" s="1"/>
  <c r="AB549" i="7"/>
  <c r="AE548" i="7"/>
  <c r="AF548" i="7" s="1"/>
  <c r="AB548" i="7"/>
  <c r="AE547" i="7"/>
  <c r="AF547" i="7" s="1"/>
  <c r="AB547" i="7"/>
  <c r="AE546" i="7"/>
  <c r="AF546" i="7" s="1"/>
  <c r="AB546" i="7"/>
  <c r="AE545" i="7"/>
  <c r="AF545" i="7" s="1"/>
  <c r="AB545" i="7"/>
  <c r="AE544" i="7"/>
  <c r="AF544" i="7" s="1"/>
  <c r="AB544" i="7"/>
  <c r="AE543" i="7"/>
  <c r="AF543" i="7" s="1"/>
  <c r="AB543" i="7"/>
  <c r="AE542" i="7"/>
  <c r="AF542" i="7" s="1"/>
  <c r="AB542" i="7"/>
  <c r="AE541" i="7"/>
  <c r="AF541" i="7" s="1"/>
  <c r="AB541" i="7"/>
  <c r="AE540" i="7"/>
  <c r="AF540" i="7" s="1"/>
  <c r="AB540" i="7"/>
  <c r="AE539" i="7"/>
  <c r="AF539" i="7" s="1"/>
  <c r="AB539" i="7"/>
  <c r="AE538" i="7"/>
  <c r="AF538" i="7" s="1"/>
  <c r="AB538" i="7"/>
  <c r="AE537" i="7"/>
  <c r="AF537" i="7" s="1"/>
  <c r="AB537" i="7"/>
  <c r="AE536" i="7"/>
  <c r="AF536" i="7" s="1"/>
  <c r="AB536" i="7"/>
  <c r="AE535" i="7"/>
  <c r="AF535" i="7" s="1"/>
  <c r="AB535" i="7"/>
  <c r="AE534" i="7"/>
  <c r="AF534" i="7" s="1"/>
  <c r="AB534" i="7"/>
  <c r="J534" i="7"/>
  <c r="AE533" i="7"/>
  <c r="AF533" i="7" s="1"/>
  <c r="AB533" i="7"/>
  <c r="AE532" i="7"/>
  <c r="AF532" i="7" s="1"/>
  <c r="AB532" i="7"/>
  <c r="AE531" i="7"/>
  <c r="AF531" i="7" s="1"/>
  <c r="AB531" i="7"/>
  <c r="AE530" i="7"/>
  <c r="AF530" i="7" s="1"/>
  <c r="AB530" i="7"/>
  <c r="AE529" i="7"/>
  <c r="AF529" i="7" s="1"/>
  <c r="AB529" i="7"/>
  <c r="AE528" i="7"/>
  <c r="AF528" i="7" s="1"/>
  <c r="AB528" i="7"/>
  <c r="AE527" i="7"/>
  <c r="AF527" i="7" s="1"/>
  <c r="AB527" i="7"/>
  <c r="AE526" i="7"/>
  <c r="AF526" i="7" s="1"/>
  <c r="AB526" i="7"/>
  <c r="AE525" i="7"/>
  <c r="AF525" i="7" s="1"/>
  <c r="AB525" i="7"/>
  <c r="AE524" i="7"/>
  <c r="AF524" i="7" s="1"/>
  <c r="AB524" i="7"/>
  <c r="AE523" i="7"/>
  <c r="AF523" i="7" s="1"/>
  <c r="AB523" i="7"/>
  <c r="AE522" i="7"/>
  <c r="AF522" i="7" s="1"/>
  <c r="AB522" i="7"/>
  <c r="AE521" i="7"/>
  <c r="AF521" i="7" s="1"/>
  <c r="AB521" i="7"/>
  <c r="AE520" i="7"/>
  <c r="AF520" i="7" s="1"/>
  <c r="AB520" i="7"/>
  <c r="AE519" i="7"/>
  <c r="AF519" i="7" s="1"/>
  <c r="AB519" i="7"/>
  <c r="AE518" i="7"/>
  <c r="AF518" i="7" s="1"/>
  <c r="AB518" i="7"/>
  <c r="AE517" i="7"/>
  <c r="AF517" i="7" s="1"/>
  <c r="AB517" i="7"/>
  <c r="AE516" i="7"/>
  <c r="AF516" i="7" s="1"/>
  <c r="AB516" i="7"/>
  <c r="AE515" i="7"/>
  <c r="AF515" i="7" s="1"/>
  <c r="AB515" i="7"/>
  <c r="AE514" i="7"/>
  <c r="AF514" i="7" s="1"/>
  <c r="AB514" i="7"/>
  <c r="AE513" i="7"/>
  <c r="AF513" i="7" s="1"/>
  <c r="AB513" i="7"/>
  <c r="AE512" i="7"/>
  <c r="AF512" i="7" s="1"/>
  <c r="AB512" i="7"/>
  <c r="AE511" i="7"/>
  <c r="AF511" i="7" s="1"/>
  <c r="AB511" i="7"/>
  <c r="AE510" i="7"/>
  <c r="AF510" i="7" s="1"/>
  <c r="AB510" i="7"/>
  <c r="AE509" i="7"/>
  <c r="AF509" i="7" s="1"/>
  <c r="AB509" i="7"/>
  <c r="AE508" i="7"/>
  <c r="AF508" i="7" s="1"/>
  <c r="AB508" i="7"/>
  <c r="AE507" i="7"/>
  <c r="AF507" i="7" s="1"/>
  <c r="AB507" i="7"/>
  <c r="AE506" i="7"/>
  <c r="AF506" i="7" s="1"/>
  <c r="AB506" i="7"/>
  <c r="AE505" i="7"/>
  <c r="AF505" i="7" s="1"/>
  <c r="AB505" i="7"/>
  <c r="AE504" i="7"/>
  <c r="AF504" i="7" s="1"/>
  <c r="AB504" i="7"/>
  <c r="AE503" i="7"/>
  <c r="AF503" i="7" s="1"/>
  <c r="AB503" i="7"/>
  <c r="H503" i="7"/>
  <c r="AE502" i="7"/>
  <c r="AF502" i="7" s="1"/>
  <c r="AB502" i="7"/>
  <c r="AE501" i="7"/>
  <c r="AF501" i="7" s="1"/>
  <c r="AB501" i="7"/>
  <c r="AE500" i="7"/>
  <c r="AF500" i="7" s="1"/>
  <c r="AB500" i="7"/>
  <c r="AE499" i="7"/>
  <c r="AF499" i="7" s="1"/>
  <c r="AB499" i="7"/>
  <c r="AE498" i="7"/>
  <c r="AF498" i="7" s="1"/>
  <c r="AB498" i="7"/>
  <c r="AE497" i="7"/>
  <c r="AF497" i="7" s="1"/>
  <c r="AB497" i="7"/>
  <c r="AE496" i="7"/>
  <c r="AF496" i="7" s="1"/>
  <c r="AB496" i="7"/>
  <c r="AE495" i="7"/>
  <c r="AF495" i="7" s="1"/>
  <c r="AB495" i="7"/>
  <c r="AE494" i="7"/>
  <c r="AF494" i="7" s="1"/>
  <c r="AB494" i="7"/>
  <c r="AE493" i="7"/>
  <c r="AF493" i="7" s="1"/>
  <c r="AB493" i="7"/>
  <c r="AE492" i="7"/>
  <c r="AF492" i="7" s="1"/>
  <c r="AB492" i="7"/>
  <c r="AE491" i="7"/>
  <c r="AF491" i="7" s="1"/>
  <c r="AB491" i="7"/>
  <c r="AE490" i="7"/>
  <c r="AF490" i="7" s="1"/>
  <c r="AB490" i="7"/>
  <c r="AE489" i="7"/>
  <c r="AF489" i="7" s="1"/>
  <c r="AB489" i="7"/>
  <c r="AE488" i="7"/>
  <c r="AF488" i="7" s="1"/>
  <c r="AB488" i="7"/>
  <c r="AE487" i="7"/>
  <c r="AF487" i="7" s="1"/>
  <c r="AB487" i="7"/>
  <c r="AE486" i="7"/>
  <c r="AF486" i="7" s="1"/>
  <c r="AB486" i="7"/>
  <c r="AE485" i="7"/>
  <c r="AF485" i="7" s="1"/>
  <c r="AB485" i="7"/>
  <c r="AE484" i="7"/>
  <c r="AF484" i="7" s="1"/>
  <c r="AB484" i="7"/>
  <c r="AE483" i="7"/>
  <c r="AF483" i="7" s="1"/>
  <c r="AB483" i="7"/>
  <c r="AE482" i="7"/>
  <c r="AF482" i="7" s="1"/>
  <c r="AB482" i="7"/>
  <c r="AE481" i="7"/>
  <c r="AF481" i="7" s="1"/>
  <c r="AB481" i="7"/>
  <c r="AE480" i="7"/>
  <c r="AF480" i="7" s="1"/>
  <c r="AB480" i="7"/>
  <c r="AE479" i="7"/>
  <c r="AF479" i="7" s="1"/>
  <c r="AB479" i="7"/>
  <c r="AE478" i="7"/>
  <c r="AF478" i="7" s="1"/>
  <c r="AB478" i="7"/>
  <c r="AE477" i="7"/>
  <c r="AF477" i="7" s="1"/>
  <c r="AB477" i="7"/>
  <c r="AE476" i="7"/>
  <c r="AF476" i="7" s="1"/>
  <c r="AB476" i="7"/>
  <c r="AE475" i="7"/>
  <c r="AF475" i="7" s="1"/>
  <c r="AB475" i="7"/>
  <c r="AE474" i="7"/>
  <c r="AF474" i="7" s="1"/>
  <c r="AB474" i="7"/>
  <c r="AE473" i="7"/>
  <c r="AF473" i="7" s="1"/>
  <c r="AB473" i="7"/>
  <c r="AE472" i="7"/>
  <c r="AF472" i="7" s="1"/>
  <c r="AB472" i="7"/>
  <c r="AE471" i="7"/>
  <c r="AF471" i="7" s="1"/>
  <c r="AB471" i="7"/>
  <c r="AE470" i="7"/>
  <c r="AF470" i="7" s="1"/>
  <c r="AB470" i="7"/>
  <c r="AE469" i="7"/>
  <c r="AF469" i="7" s="1"/>
  <c r="AB469" i="7"/>
  <c r="AE468" i="7"/>
  <c r="AF468" i="7" s="1"/>
  <c r="AB468" i="7"/>
  <c r="AE467" i="7"/>
  <c r="AF467" i="7" s="1"/>
  <c r="AB467" i="7"/>
  <c r="AE466" i="7"/>
  <c r="AF466" i="7" s="1"/>
  <c r="AB466" i="7"/>
  <c r="AE465" i="7"/>
  <c r="AF465" i="7" s="1"/>
  <c r="AB465" i="7"/>
  <c r="AE464" i="7"/>
  <c r="AF464" i="7" s="1"/>
  <c r="AB464" i="7"/>
  <c r="AE463" i="7"/>
  <c r="AF463" i="7" s="1"/>
  <c r="AB463" i="7"/>
  <c r="AE462" i="7"/>
  <c r="AF462" i="7" s="1"/>
  <c r="AB462" i="7"/>
  <c r="AE461" i="7"/>
  <c r="AF461" i="7" s="1"/>
  <c r="AB461" i="7"/>
  <c r="AE460" i="7"/>
  <c r="AF460" i="7" s="1"/>
  <c r="AB460" i="7"/>
  <c r="AE459" i="7"/>
  <c r="AF459" i="7" s="1"/>
  <c r="AB459" i="7"/>
  <c r="AE458" i="7"/>
  <c r="AF458" i="7" s="1"/>
  <c r="AB458" i="7"/>
  <c r="AE457" i="7"/>
  <c r="AF457" i="7" s="1"/>
  <c r="AB457" i="7"/>
  <c r="AE456" i="7"/>
  <c r="AF456" i="7" s="1"/>
  <c r="AB456" i="7"/>
  <c r="AE455" i="7"/>
  <c r="AF455" i="7" s="1"/>
  <c r="AB455" i="7"/>
  <c r="AE454" i="7"/>
  <c r="AF454" i="7" s="1"/>
  <c r="AB454" i="7"/>
  <c r="AE453" i="7"/>
  <c r="AF453" i="7" s="1"/>
  <c r="AB453" i="7"/>
  <c r="AE452" i="7"/>
  <c r="AF452" i="7" s="1"/>
  <c r="AB452" i="7"/>
  <c r="AE451" i="7"/>
  <c r="AF451" i="7" s="1"/>
  <c r="AB451" i="7"/>
  <c r="AE450" i="7"/>
  <c r="AF450" i="7" s="1"/>
  <c r="AB450" i="7"/>
  <c r="AE449" i="7"/>
  <c r="AF449" i="7" s="1"/>
  <c r="AB449" i="7"/>
  <c r="AE448" i="7"/>
  <c r="AF448" i="7" s="1"/>
  <c r="AB448" i="7"/>
  <c r="AE447" i="7"/>
  <c r="AF447" i="7" s="1"/>
  <c r="AB447" i="7"/>
  <c r="AE446" i="7"/>
  <c r="AF446" i="7" s="1"/>
  <c r="AB446" i="7"/>
  <c r="AE445" i="7"/>
  <c r="AF445" i="7" s="1"/>
  <c r="AB445" i="7"/>
  <c r="AE444" i="7"/>
  <c r="AF444" i="7" s="1"/>
  <c r="AB444" i="7"/>
  <c r="AE443" i="7"/>
  <c r="AF443" i="7" s="1"/>
  <c r="AB443" i="7"/>
  <c r="AE442" i="7"/>
  <c r="AF442" i="7" s="1"/>
  <c r="AB442" i="7"/>
  <c r="AE441" i="7"/>
  <c r="AF441" i="7" s="1"/>
  <c r="AB441" i="7"/>
  <c r="AE440" i="7"/>
  <c r="AF440" i="7" s="1"/>
  <c r="AB440" i="7"/>
  <c r="F440" i="7"/>
  <c r="AE439" i="7"/>
  <c r="AF439" i="7" s="1"/>
  <c r="AB439" i="7"/>
  <c r="AE438" i="7"/>
  <c r="AF438" i="7" s="1"/>
  <c r="AB438" i="7"/>
  <c r="AE437" i="7"/>
  <c r="AF437" i="7" s="1"/>
  <c r="AB437" i="7"/>
  <c r="F437" i="7"/>
  <c r="AE436" i="7"/>
  <c r="AF436" i="7" s="1"/>
  <c r="AB436" i="7"/>
  <c r="AE435" i="7"/>
  <c r="AF435" i="7" s="1"/>
  <c r="AB435" i="7"/>
  <c r="AE434" i="7"/>
  <c r="AF434" i="7" s="1"/>
  <c r="AB434" i="7"/>
  <c r="AE433" i="7"/>
  <c r="AF433" i="7" s="1"/>
  <c r="AB433" i="7"/>
  <c r="AE432" i="7"/>
  <c r="AF432" i="7" s="1"/>
  <c r="AB432" i="7"/>
  <c r="AE431" i="7"/>
  <c r="AF431" i="7" s="1"/>
  <c r="AB431" i="7"/>
  <c r="AE430" i="7"/>
  <c r="AF430" i="7" s="1"/>
  <c r="AB430" i="7"/>
  <c r="AE429" i="7"/>
  <c r="AF429" i="7" s="1"/>
  <c r="AB429" i="7"/>
  <c r="AE428" i="7"/>
  <c r="AF428" i="7" s="1"/>
  <c r="AB428" i="7"/>
  <c r="AE427" i="7"/>
  <c r="AF427" i="7" s="1"/>
  <c r="AB427" i="7"/>
  <c r="AE426" i="7"/>
  <c r="AF426" i="7" s="1"/>
  <c r="AB426" i="7"/>
  <c r="AE425" i="7"/>
  <c r="AF425" i="7" s="1"/>
  <c r="AB425" i="7"/>
  <c r="AE424" i="7"/>
  <c r="AF424" i="7" s="1"/>
  <c r="AB424" i="7"/>
  <c r="AE423" i="7"/>
  <c r="AF423" i="7" s="1"/>
  <c r="AB423" i="7"/>
  <c r="AE422" i="7"/>
  <c r="AF422" i="7" s="1"/>
  <c r="AB422" i="7"/>
  <c r="AE421" i="7"/>
  <c r="AF421" i="7" s="1"/>
  <c r="AB421" i="7"/>
  <c r="AE420" i="7"/>
  <c r="AF420" i="7" s="1"/>
  <c r="AB420" i="7"/>
  <c r="AE419" i="7"/>
  <c r="AF419" i="7" s="1"/>
  <c r="AB419" i="7"/>
  <c r="AE418" i="7"/>
  <c r="AF418" i="7" s="1"/>
  <c r="AB418" i="7"/>
  <c r="AE417" i="7"/>
  <c r="AF417" i="7" s="1"/>
  <c r="AB417" i="7"/>
  <c r="AE416" i="7"/>
  <c r="AF416" i="7" s="1"/>
  <c r="AB416" i="7"/>
  <c r="AE415" i="7"/>
  <c r="AF415" i="7" s="1"/>
  <c r="AB415" i="7"/>
  <c r="AE414" i="7"/>
  <c r="AF414" i="7" s="1"/>
  <c r="AB414" i="7"/>
  <c r="AE413" i="7"/>
  <c r="AF413" i="7" s="1"/>
  <c r="AB413" i="7"/>
  <c r="AE412" i="7"/>
  <c r="AF412" i="7" s="1"/>
  <c r="AB412" i="7"/>
  <c r="AE411" i="7"/>
  <c r="AF411" i="7" s="1"/>
  <c r="AB411" i="7"/>
  <c r="AE410" i="7"/>
  <c r="AF410" i="7" s="1"/>
  <c r="AB410" i="7"/>
  <c r="AE409" i="7"/>
  <c r="AF409" i="7" s="1"/>
  <c r="AB409" i="7"/>
  <c r="AE408" i="7"/>
  <c r="AF408" i="7" s="1"/>
  <c r="AB408" i="7"/>
  <c r="AE407" i="7"/>
  <c r="AF407" i="7" s="1"/>
  <c r="AB407" i="7"/>
  <c r="AE406" i="7"/>
  <c r="AF406" i="7" s="1"/>
  <c r="AB406" i="7"/>
  <c r="F406" i="7"/>
  <c r="AE405" i="7"/>
  <c r="AF405" i="7" s="1"/>
  <c r="AB405" i="7"/>
  <c r="AE404" i="7"/>
  <c r="AF404" i="7" s="1"/>
  <c r="AB404" i="7"/>
  <c r="AE403" i="7"/>
  <c r="AF403" i="7" s="1"/>
  <c r="AB403" i="7"/>
  <c r="AE402" i="7"/>
  <c r="AF402" i="7" s="1"/>
  <c r="AB402" i="7"/>
  <c r="AE401" i="7"/>
  <c r="AF401" i="7" s="1"/>
  <c r="AB401" i="7"/>
  <c r="AE400" i="7"/>
  <c r="AF400" i="7" s="1"/>
  <c r="AB400" i="7"/>
  <c r="AE399" i="7"/>
  <c r="AF399" i="7" s="1"/>
  <c r="AB399" i="7"/>
  <c r="AE398" i="7"/>
  <c r="AF398" i="7" s="1"/>
  <c r="AB398" i="7"/>
  <c r="AE397" i="7"/>
  <c r="AF397" i="7" s="1"/>
  <c r="AB397" i="7"/>
  <c r="AE396" i="7"/>
  <c r="AF396" i="7" s="1"/>
  <c r="AB396" i="7"/>
  <c r="AE395" i="7"/>
  <c r="AF395" i="7" s="1"/>
  <c r="AB395" i="7"/>
  <c r="AE394" i="7"/>
  <c r="AF394" i="7" s="1"/>
  <c r="AB394" i="7"/>
  <c r="AE393" i="7"/>
  <c r="AF393" i="7" s="1"/>
  <c r="AB393" i="7"/>
  <c r="AE392" i="7"/>
  <c r="AF392" i="7" s="1"/>
  <c r="AB392" i="7"/>
  <c r="AE391" i="7"/>
  <c r="AF391" i="7" s="1"/>
  <c r="AB391" i="7"/>
  <c r="AE390" i="7"/>
  <c r="AF390" i="7" s="1"/>
  <c r="AB390" i="7"/>
  <c r="AE389" i="7"/>
  <c r="AF389" i="7" s="1"/>
  <c r="AB389" i="7"/>
  <c r="AE388" i="7"/>
  <c r="AF388" i="7" s="1"/>
  <c r="AB388" i="7"/>
  <c r="AE387" i="7"/>
  <c r="AF387" i="7" s="1"/>
  <c r="AB387" i="7"/>
  <c r="AE386" i="7"/>
  <c r="AF386" i="7" s="1"/>
  <c r="AB386" i="7"/>
  <c r="AE385" i="7"/>
  <c r="AF385" i="7" s="1"/>
  <c r="AB385" i="7"/>
  <c r="AE384" i="7"/>
  <c r="AF384" i="7" s="1"/>
  <c r="AB384" i="7"/>
  <c r="AE383" i="7"/>
  <c r="AF383" i="7" s="1"/>
  <c r="AB383" i="7"/>
  <c r="AE382" i="7"/>
  <c r="AF382" i="7" s="1"/>
  <c r="AB382" i="7"/>
  <c r="AE381" i="7"/>
  <c r="AF381" i="7" s="1"/>
  <c r="AB381" i="7"/>
  <c r="AE380" i="7"/>
  <c r="AF380" i="7" s="1"/>
  <c r="AB380" i="7"/>
  <c r="AE379" i="7"/>
  <c r="AF379" i="7" s="1"/>
  <c r="AB379" i="7"/>
  <c r="AE378" i="7"/>
  <c r="AF378" i="7" s="1"/>
  <c r="AB378" i="7"/>
  <c r="AE377" i="7"/>
  <c r="AF377" i="7" s="1"/>
  <c r="AB377" i="7"/>
  <c r="AE376" i="7"/>
  <c r="AF376" i="7" s="1"/>
  <c r="AB376" i="7"/>
  <c r="AE375" i="7"/>
  <c r="AF375" i="7" s="1"/>
  <c r="AB375" i="7"/>
  <c r="H375" i="7"/>
  <c r="AE374" i="7"/>
  <c r="AF374" i="7" s="1"/>
  <c r="AB374" i="7"/>
  <c r="AE373" i="7"/>
  <c r="AF373" i="7" s="1"/>
  <c r="AB373" i="7"/>
  <c r="AE372" i="7"/>
  <c r="AF372" i="7" s="1"/>
  <c r="AB372" i="7"/>
  <c r="AE371" i="7"/>
  <c r="AF371" i="7" s="1"/>
  <c r="AB371" i="7"/>
  <c r="AE370" i="7"/>
  <c r="AF370" i="7" s="1"/>
  <c r="AB370" i="7"/>
  <c r="AE369" i="7"/>
  <c r="AF369" i="7" s="1"/>
  <c r="AB369" i="7"/>
  <c r="AE368" i="7"/>
  <c r="AF368" i="7" s="1"/>
  <c r="AB368" i="7"/>
  <c r="AE367" i="7"/>
  <c r="AF367" i="7" s="1"/>
  <c r="AB367" i="7"/>
  <c r="AE366" i="7"/>
  <c r="AF366" i="7" s="1"/>
  <c r="AB366" i="7"/>
  <c r="AE365" i="7"/>
  <c r="AF365" i="7" s="1"/>
  <c r="AB365" i="7"/>
  <c r="H365" i="7"/>
  <c r="AE364" i="7"/>
  <c r="AF364" i="7" s="1"/>
  <c r="AB364" i="7"/>
  <c r="AE363" i="7"/>
  <c r="AF363" i="7" s="1"/>
  <c r="AB363" i="7"/>
  <c r="AE362" i="7"/>
  <c r="AF362" i="7" s="1"/>
  <c r="AB362" i="7"/>
  <c r="AE361" i="7"/>
  <c r="AF361" i="7" s="1"/>
  <c r="AB361" i="7"/>
  <c r="AE360" i="7"/>
  <c r="AF360" i="7" s="1"/>
  <c r="AB360" i="7"/>
  <c r="AE359" i="7"/>
  <c r="AF359" i="7" s="1"/>
  <c r="AB359" i="7"/>
  <c r="AE358" i="7"/>
  <c r="AF358" i="7" s="1"/>
  <c r="AB358" i="7"/>
  <c r="AE357" i="7"/>
  <c r="AF357" i="7" s="1"/>
  <c r="AB357" i="7"/>
  <c r="AE356" i="7"/>
  <c r="AF356" i="7" s="1"/>
  <c r="AB356" i="7"/>
  <c r="AE355" i="7"/>
  <c r="AF355" i="7" s="1"/>
  <c r="AB355" i="7"/>
  <c r="AE354" i="7"/>
  <c r="AF354" i="7" s="1"/>
  <c r="AB354" i="7"/>
  <c r="AE353" i="7"/>
  <c r="AF353" i="7" s="1"/>
  <c r="AB353" i="7"/>
  <c r="AE352" i="7"/>
  <c r="AF352" i="7" s="1"/>
  <c r="AB352" i="7"/>
  <c r="F352" i="7"/>
  <c r="AE351" i="7"/>
  <c r="AF351" i="7" s="1"/>
  <c r="AB351" i="7"/>
  <c r="AE350" i="7"/>
  <c r="AF350" i="7" s="1"/>
  <c r="AB350" i="7"/>
  <c r="F350" i="7"/>
  <c r="AE349" i="7"/>
  <c r="AF349" i="7" s="1"/>
  <c r="AB349" i="7"/>
  <c r="AE348" i="7"/>
  <c r="AF348" i="7" s="1"/>
  <c r="AB348" i="7"/>
  <c r="AE347" i="7"/>
  <c r="AF347" i="7" s="1"/>
  <c r="AB347" i="7"/>
  <c r="AE346" i="7"/>
  <c r="AF346" i="7" s="1"/>
  <c r="AB346" i="7"/>
  <c r="AE345" i="7"/>
  <c r="AF345" i="7" s="1"/>
  <c r="AB345" i="7"/>
  <c r="AE344" i="7"/>
  <c r="AF344" i="7" s="1"/>
  <c r="AB344" i="7"/>
  <c r="AE343" i="7"/>
  <c r="AF343" i="7" s="1"/>
  <c r="AB343" i="7"/>
  <c r="AE342" i="7"/>
  <c r="AF342" i="7" s="1"/>
  <c r="AB342" i="7"/>
  <c r="AE341" i="7"/>
  <c r="AF341" i="7" s="1"/>
  <c r="AB341" i="7"/>
  <c r="AE340" i="7"/>
  <c r="AF340" i="7" s="1"/>
  <c r="AB340" i="7"/>
  <c r="AE339" i="7"/>
  <c r="AF339" i="7" s="1"/>
  <c r="AB339" i="7"/>
  <c r="AE338" i="7"/>
  <c r="AF338" i="7" s="1"/>
  <c r="AB338" i="7"/>
  <c r="AE337" i="7"/>
  <c r="AF337" i="7" s="1"/>
  <c r="AB337" i="7"/>
  <c r="AE336" i="7"/>
  <c r="AF336" i="7" s="1"/>
  <c r="AB336" i="7"/>
  <c r="AE335" i="7"/>
  <c r="AF335" i="7" s="1"/>
  <c r="AB335" i="7"/>
  <c r="AE334" i="7"/>
  <c r="AF334" i="7" s="1"/>
  <c r="AB334" i="7"/>
  <c r="AE333" i="7"/>
  <c r="AF333" i="7" s="1"/>
  <c r="AB333" i="7"/>
  <c r="AE332" i="7"/>
  <c r="AF332" i="7" s="1"/>
  <c r="AB332" i="7"/>
  <c r="AE331" i="7"/>
  <c r="AF331" i="7" s="1"/>
  <c r="AB331" i="7"/>
  <c r="AE330" i="7"/>
  <c r="AF330" i="7" s="1"/>
  <c r="AB330" i="7"/>
  <c r="AE329" i="7"/>
  <c r="AF329" i="7" s="1"/>
  <c r="AB329" i="7"/>
  <c r="AE328" i="7"/>
  <c r="AF328" i="7" s="1"/>
  <c r="AB328" i="7"/>
  <c r="AE327" i="7"/>
  <c r="AF327" i="7" s="1"/>
  <c r="AB327" i="7"/>
  <c r="AE326" i="7"/>
  <c r="AF326" i="7" s="1"/>
  <c r="AB326" i="7"/>
  <c r="AE325" i="7"/>
  <c r="AF325" i="7" s="1"/>
  <c r="AB325" i="7"/>
  <c r="AE324" i="7"/>
  <c r="AF324" i="7" s="1"/>
  <c r="AB324" i="7"/>
  <c r="AE323" i="7"/>
  <c r="AF323" i="7" s="1"/>
  <c r="AB323" i="7"/>
  <c r="AE322" i="7"/>
  <c r="AF322" i="7" s="1"/>
  <c r="AB322" i="7"/>
  <c r="AE321" i="7"/>
  <c r="AF321" i="7" s="1"/>
  <c r="AB321" i="7"/>
  <c r="AE320" i="7"/>
  <c r="AF320" i="7" s="1"/>
  <c r="AB320" i="7"/>
  <c r="AE319" i="7"/>
  <c r="AF319" i="7" s="1"/>
  <c r="AB319" i="7"/>
  <c r="AE318" i="7"/>
  <c r="AF318" i="7" s="1"/>
  <c r="AB318" i="7"/>
  <c r="AE317" i="7"/>
  <c r="AF317" i="7" s="1"/>
  <c r="AB317" i="7"/>
  <c r="AE316" i="7"/>
  <c r="AF316" i="7" s="1"/>
  <c r="AB316" i="7"/>
  <c r="AE315" i="7"/>
  <c r="AF315" i="7" s="1"/>
  <c r="AB315" i="7"/>
  <c r="AE314" i="7"/>
  <c r="AF314" i="7" s="1"/>
  <c r="AB314" i="7"/>
  <c r="AE313" i="7"/>
  <c r="AF313" i="7" s="1"/>
  <c r="AB313" i="7"/>
  <c r="AE312" i="7"/>
  <c r="AF312" i="7" s="1"/>
  <c r="AB312" i="7"/>
  <c r="AE311" i="7"/>
  <c r="AF311" i="7" s="1"/>
  <c r="AB311" i="7"/>
  <c r="AE310" i="7"/>
  <c r="AF310" i="7" s="1"/>
  <c r="AB310" i="7"/>
  <c r="AE309" i="7"/>
  <c r="AF309" i="7" s="1"/>
  <c r="AB309" i="7"/>
  <c r="AE308" i="7"/>
  <c r="AF308" i="7" s="1"/>
  <c r="AB308" i="7"/>
  <c r="AE307" i="7"/>
  <c r="AF307" i="7" s="1"/>
  <c r="AB307" i="7"/>
  <c r="AE306" i="7"/>
  <c r="AF306" i="7" s="1"/>
  <c r="AB306" i="7"/>
  <c r="AE305" i="7"/>
  <c r="AF305" i="7" s="1"/>
  <c r="AB305" i="7"/>
  <c r="AE304" i="7"/>
  <c r="AF304" i="7" s="1"/>
  <c r="AB304" i="7"/>
  <c r="AE303" i="7"/>
  <c r="AF303" i="7" s="1"/>
  <c r="AB303" i="7"/>
  <c r="AE302" i="7"/>
  <c r="AF302" i="7" s="1"/>
  <c r="AB302" i="7"/>
  <c r="AE301" i="7"/>
  <c r="AF301" i="7" s="1"/>
  <c r="AB301" i="7"/>
  <c r="AE300" i="7"/>
  <c r="AF300" i="7" s="1"/>
  <c r="AB300" i="7"/>
  <c r="AE299" i="7"/>
  <c r="AF299" i="7" s="1"/>
  <c r="AB299" i="7"/>
  <c r="AE298" i="7"/>
  <c r="AF298" i="7" s="1"/>
  <c r="AB298" i="7"/>
  <c r="AE297" i="7"/>
  <c r="AF297" i="7" s="1"/>
  <c r="AB297" i="7"/>
  <c r="AE296" i="7"/>
  <c r="AF296" i="7" s="1"/>
  <c r="AB296" i="7"/>
  <c r="AE295" i="7"/>
  <c r="AF295" i="7" s="1"/>
  <c r="AB295" i="7"/>
  <c r="AE294" i="7"/>
  <c r="AF294" i="7" s="1"/>
  <c r="AB294" i="7"/>
  <c r="AE293" i="7"/>
  <c r="AF293" i="7" s="1"/>
  <c r="AB293" i="7"/>
  <c r="AE292" i="7"/>
  <c r="AF292" i="7" s="1"/>
  <c r="AB292" i="7"/>
  <c r="AE291" i="7"/>
  <c r="AF291" i="7" s="1"/>
  <c r="AB291" i="7"/>
  <c r="AE290" i="7"/>
  <c r="AF290" i="7" s="1"/>
  <c r="AB290" i="7"/>
  <c r="AE289" i="7"/>
  <c r="AF289" i="7" s="1"/>
  <c r="AB289" i="7"/>
  <c r="AE288" i="7"/>
  <c r="AF288" i="7" s="1"/>
  <c r="AB288" i="7"/>
  <c r="AE287" i="7"/>
  <c r="AF287" i="7" s="1"/>
  <c r="AB287" i="7"/>
  <c r="AE286" i="7"/>
  <c r="AF286" i="7" s="1"/>
  <c r="AB286" i="7"/>
  <c r="AE285" i="7"/>
  <c r="AF285" i="7" s="1"/>
  <c r="AB285" i="7"/>
  <c r="AE284" i="7"/>
  <c r="AF284" i="7" s="1"/>
  <c r="AB284" i="7"/>
  <c r="AE283" i="7"/>
  <c r="AF283" i="7" s="1"/>
  <c r="AB283" i="7"/>
  <c r="AE282" i="7"/>
  <c r="AF282" i="7" s="1"/>
  <c r="AB282" i="7"/>
  <c r="AE281" i="7"/>
  <c r="AF281" i="7" s="1"/>
  <c r="AB281" i="7"/>
  <c r="AE280" i="7"/>
  <c r="AF280" i="7" s="1"/>
  <c r="AB280" i="7"/>
  <c r="J280" i="7"/>
  <c r="AE279" i="7"/>
  <c r="AF279" i="7" s="1"/>
  <c r="AB279" i="7"/>
  <c r="AE278" i="7"/>
  <c r="AF278" i="7" s="1"/>
  <c r="AB278" i="7"/>
  <c r="AE277" i="7"/>
  <c r="AF277" i="7" s="1"/>
  <c r="AB277" i="7"/>
  <c r="AE276" i="7"/>
  <c r="AF276" i="7" s="1"/>
  <c r="AB276" i="7"/>
  <c r="AE275" i="7"/>
  <c r="AF275" i="7" s="1"/>
  <c r="AB275" i="7"/>
  <c r="F275" i="7"/>
  <c r="AE274" i="7"/>
  <c r="AF274" i="7" s="1"/>
  <c r="AB274" i="7"/>
  <c r="AE273" i="7"/>
  <c r="AF273" i="7" s="1"/>
  <c r="AB273" i="7"/>
  <c r="AE272" i="7"/>
  <c r="AF272" i="7" s="1"/>
  <c r="AB272" i="7"/>
  <c r="AE271" i="7"/>
  <c r="AF271" i="7" s="1"/>
  <c r="AB271" i="7"/>
  <c r="AE270" i="7"/>
  <c r="AF270" i="7" s="1"/>
  <c r="AB270" i="7"/>
  <c r="AE269" i="7"/>
  <c r="AF269" i="7" s="1"/>
  <c r="AB269" i="7"/>
  <c r="AE268" i="7"/>
  <c r="AF268" i="7" s="1"/>
  <c r="AB268" i="7"/>
  <c r="AE267" i="7"/>
  <c r="AF267" i="7" s="1"/>
  <c r="AB267" i="7"/>
  <c r="AE266" i="7"/>
  <c r="AF266" i="7" s="1"/>
  <c r="AB266" i="7"/>
  <c r="AE265" i="7"/>
  <c r="AF265" i="7" s="1"/>
  <c r="AB265" i="7"/>
  <c r="AE264" i="7"/>
  <c r="AF264" i="7" s="1"/>
  <c r="AB264" i="7"/>
  <c r="AE263" i="7"/>
  <c r="AF263" i="7" s="1"/>
  <c r="AB263" i="7"/>
  <c r="AE262" i="7"/>
  <c r="AF262" i="7" s="1"/>
  <c r="AB262" i="7"/>
  <c r="AE261" i="7"/>
  <c r="AF261" i="7" s="1"/>
  <c r="AB261" i="7"/>
  <c r="AE260" i="7"/>
  <c r="AF260" i="7" s="1"/>
  <c r="AB260" i="7"/>
  <c r="AE259" i="7"/>
  <c r="AF259" i="7" s="1"/>
  <c r="AB259" i="7"/>
  <c r="AE258" i="7"/>
  <c r="AF258" i="7" s="1"/>
  <c r="AB258" i="7"/>
  <c r="AE257" i="7"/>
  <c r="AF257" i="7" s="1"/>
  <c r="AB257" i="7"/>
  <c r="AE256" i="7"/>
  <c r="AF256" i="7" s="1"/>
  <c r="AB256" i="7"/>
  <c r="AE255" i="7"/>
  <c r="AF255" i="7" s="1"/>
  <c r="AB255" i="7"/>
  <c r="AE254" i="7"/>
  <c r="AF254" i="7" s="1"/>
  <c r="AB254" i="7"/>
  <c r="AE253" i="7"/>
  <c r="AF253" i="7" s="1"/>
  <c r="AB253" i="7"/>
  <c r="AE252" i="7"/>
  <c r="AF252" i="7" s="1"/>
  <c r="AB252" i="7"/>
  <c r="AE251" i="7"/>
  <c r="AF251" i="7" s="1"/>
  <c r="AB251" i="7"/>
  <c r="AE250" i="7"/>
  <c r="AF250" i="7" s="1"/>
  <c r="AB250" i="7"/>
  <c r="AE249" i="7"/>
  <c r="AF249" i="7" s="1"/>
  <c r="AB249" i="7"/>
  <c r="AE248" i="7"/>
  <c r="AF248" i="7" s="1"/>
  <c r="AB248" i="7"/>
  <c r="AE247" i="7"/>
  <c r="AF247" i="7" s="1"/>
  <c r="AB247" i="7"/>
  <c r="AE246" i="7"/>
  <c r="AF246" i="7" s="1"/>
  <c r="AB246" i="7"/>
  <c r="AE245" i="7"/>
  <c r="AF245" i="7" s="1"/>
  <c r="AB245" i="7"/>
  <c r="AE244" i="7"/>
  <c r="AF244" i="7" s="1"/>
  <c r="AB244" i="7"/>
  <c r="AE243" i="7"/>
  <c r="AF243" i="7" s="1"/>
  <c r="AB243" i="7"/>
  <c r="AE242" i="7"/>
  <c r="AF242" i="7" s="1"/>
  <c r="AB242" i="7"/>
  <c r="AE241" i="7"/>
  <c r="AF241" i="7" s="1"/>
  <c r="AB241" i="7"/>
  <c r="J241" i="7"/>
  <c r="AE240" i="7"/>
  <c r="AF240" i="7" s="1"/>
  <c r="AB240" i="7"/>
  <c r="AE239" i="7"/>
  <c r="AF239" i="7" s="1"/>
  <c r="AB239" i="7"/>
  <c r="AE238" i="7"/>
  <c r="AF238" i="7" s="1"/>
  <c r="AB238" i="7"/>
  <c r="AE237" i="7"/>
  <c r="AF237" i="7" s="1"/>
  <c r="AB237" i="7"/>
  <c r="AE236" i="7"/>
  <c r="AF236" i="7" s="1"/>
  <c r="AB236" i="7"/>
  <c r="AE235" i="7"/>
  <c r="AF235" i="7" s="1"/>
  <c r="AB235" i="7"/>
  <c r="AE234" i="7"/>
  <c r="AF234" i="7" s="1"/>
  <c r="AB234" i="7"/>
  <c r="AE233" i="7"/>
  <c r="AF233" i="7" s="1"/>
  <c r="AB233" i="7"/>
  <c r="AE232" i="7"/>
  <c r="AF232" i="7" s="1"/>
  <c r="AB232" i="7"/>
  <c r="AE231" i="7"/>
  <c r="AF231" i="7" s="1"/>
  <c r="AB231" i="7"/>
  <c r="AE230" i="7"/>
  <c r="AF230" i="7" s="1"/>
  <c r="AB230" i="7"/>
  <c r="AE229" i="7"/>
  <c r="AF229" i="7" s="1"/>
  <c r="AB229" i="7"/>
  <c r="AE228" i="7"/>
  <c r="AF228" i="7" s="1"/>
  <c r="AB228" i="7"/>
  <c r="AE227" i="7"/>
  <c r="AF227" i="7" s="1"/>
  <c r="AB227" i="7"/>
  <c r="AE226" i="7"/>
  <c r="AF226" i="7" s="1"/>
  <c r="AB226" i="7"/>
  <c r="AE225" i="7"/>
  <c r="AF225" i="7" s="1"/>
  <c r="AB225" i="7"/>
  <c r="AE224" i="7"/>
  <c r="AF224" i="7" s="1"/>
  <c r="AB224" i="7"/>
  <c r="AE223" i="7"/>
  <c r="AF223" i="7" s="1"/>
  <c r="AB223" i="7"/>
  <c r="AE222" i="7"/>
  <c r="AF222" i="7" s="1"/>
  <c r="AB222" i="7"/>
  <c r="AE221" i="7"/>
  <c r="AF221" i="7" s="1"/>
  <c r="AB221" i="7"/>
  <c r="AE220" i="7"/>
  <c r="AF220" i="7" s="1"/>
  <c r="AB220" i="7"/>
  <c r="AE219" i="7"/>
  <c r="AF219" i="7" s="1"/>
  <c r="AB219" i="7"/>
  <c r="AE218" i="7"/>
  <c r="AF218" i="7" s="1"/>
  <c r="AB218" i="7"/>
  <c r="AE217" i="7"/>
  <c r="AF217" i="7" s="1"/>
  <c r="AB217" i="7"/>
  <c r="AE216" i="7"/>
  <c r="AF216" i="7" s="1"/>
  <c r="AB216" i="7"/>
  <c r="AE215" i="7"/>
  <c r="AF215" i="7" s="1"/>
  <c r="AB215" i="7"/>
  <c r="AE214" i="7"/>
  <c r="AF214" i="7" s="1"/>
  <c r="AB214" i="7"/>
  <c r="AE213" i="7"/>
  <c r="AF213" i="7" s="1"/>
  <c r="AB213" i="7"/>
  <c r="AE212" i="7"/>
  <c r="AF212" i="7" s="1"/>
  <c r="AB212" i="7"/>
  <c r="AE211" i="7"/>
  <c r="AF211" i="7" s="1"/>
  <c r="AB211" i="7"/>
  <c r="AE210" i="7"/>
  <c r="AF210" i="7" s="1"/>
  <c r="AB210" i="7"/>
  <c r="AE209" i="7"/>
  <c r="AF209" i="7" s="1"/>
  <c r="AB209" i="7"/>
  <c r="AE208" i="7"/>
  <c r="AF208" i="7" s="1"/>
  <c r="AB208" i="7"/>
  <c r="AE207" i="7"/>
  <c r="AF207" i="7" s="1"/>
  <c r="AB207" i="7"/>
  <c r="AE206" i="7"/>
  <c r="AF206" i="7" s="1"/>
  <c r="AB206" i="7"/>
  <c r="AE205" i="7"/>
  <c r="AF205" i="7" s="1"/>
  <c r="AB205" i="7"/>
  <c r="AE204" i="7"/>
  <c r="AF204" i="7" s="1"/>
  <c r="AB204" i="7"/>
  <c r="AE203" i="7"/>
  <c r="AF203" i="7" s="1"/>
  <c r="AB203" i="7"/>
  <c r="AE202" i="7"/>
  <c r="AF202" i="7" s="1"/>
  <c r="AB202" i="7"/>
  <c r="AE201" i="7"/>
  <c r="AF201" i="7" s="1"/>
  <c r="AB201" i="7"/>
  <c r="H202" i="11"/>
  <c r="AE200" i="7"/>
  <c r="AF200" i="7" s="1"/>
  <c r="AB200" i="7"/>
  <c r="H201" i="11"/>
  <c r="AE199" i="7"/>
  <c r="AF199" i="7" s="1"/>
  <c r="AB199" i="7"/>
  <c r="H200" i="11"/>
  <c r="AE198" i="7"/>
  <c r="AF198" i="7" s="1"/>
  <c r="AB198" i="7"/>
  <c r="H199" i="11"/>
  <c r="AE197" i="7"/>
  <c r="AF197" i="7" s="1"/>
  <c r="AB197" i="7"/>
  <c r="H198" i="11"/>
  <c r="AE196" i="7"/>
  <c r="AF196" i="7" s="1"/>
  <c r="AB196" i="7"/>
  <c r="H197" i="11"/>
  <c r="AE195" i="7"/>
  <c r="AF195" i="7" s="1"/>
  <c r="AB195" i="7"/>
  <c r="H196" i="11"/>
  <c r="AE194" i="7"/>
  <c r="AF194" i="7" s="1"/>
  <c r="AB194" i="7"/>
  <c r="AE193" i="7"/>
  <c r="AF193" i="7" s="1"/>
  <c r="AB193" i="7"/>
  <c r="H194" i="11"/>
  <c r="AE192" i="7"/>
  <c r="AF192" i="7" s="1"/>
  <c r="AB192" i="7"/>
  <c r="H193" i="11"/>
  <c r="AE191" i="7"/>
  <c r="AF191" i="7" s="1"/>
  <c r="AB191" i="7"/>
  <c r="H192" i="11"/>
  <c r="AE190" i="7"/>
  <c r="AF190" i="7" s="1"/>
  <c r="AB190" i="7"/>
  <c r="AE189" i="7"/>
  <c r="AF189" i="7" s="1"/>
  <c r="AB189" i="7"/>
  <c r="H190" i="11"/>
  <c r="AE188" i="7"/>
  <c r="AF188" i="7" s="1"/>
  <c r="AB188" i="7"/>
  <c r="AE187" i="7"/>
  <c r="AF187" i="7" s="1"/>
  <c r="AB187" i="7"/>
  <c r="H188" i="11"/>
  <c r="AE186" i="7"/>
  <c r="AF186" i="7" s="1"/>
  <c r="AB186" i="7"/>
  <c r="AE185" i="7"/>
  <c r="AF185" i="7" s="1"/>
  <c r="AB185" i="7"/>
  <c r="H186" i="11"/>
  <c r="AE184" i="7"/>
  <c r="AF184" i="7" s="1"/>
  <c r="AB184" i="7"/>
  <c r="H185" i="11"/>
  <c r="AE183" i="7"/>
  <c r="AF183" i="7" s="1"/>
  <c r="AB183" i="7"/>
  <c r="H184" i="11"/>
  <c r="AE182" i="7"/>
  <c r="AF182" i="7" s="1"/>
  <c r="AB182" i="7"/>
  <c r="AE181" i="7"/>
  <c r="AF181" i="7" s="1"/>
  <c r="AB181" i="7"/>
  <c r="H182" i="11"/>
  <c r="AE180" i="7"/>
  <c r="AF180" i="7" s="1"/>
  <c r="AB180" i="7"/>
  <c r="AE179" i="7"/>
  <c r="AF179" i="7" s="1"/>
  <c r="AB179" i="7"/>
  <c r="H180" i="11"/>
  <c r="AE178" i="7"/>
  <c r="AF178" i="7" s="1"/>
  <c r="AB178" i="7"/>
  <c r="AE177" i="7"/>
  <c r="AF177" i="7" s="1"/>
  <c r="AB177" i="7"/>
  <c r="H178" i="11"/>
  <c r="AE176" i="7"/>
  <c r="AF176" i="7" s="1"/>
  <c r="AB176" i="7"/>
  <c r="H177" i="11"/>
  <c r="AE175" i="7"/>
  <c r="AF175" i="7" s="1"/>
  <c r="AB175" i="7"/>
  <c r="H176" i="11"/>
  <c r="AE174" i="7"/>
  <c r="AF174" i="7" s="1"/>
  <c r="AB174" i="7"/>
  <c r="AE173" i="7"/>
  <c r="AF173" i="7" s="1"/>
  <c r="AB173" i="7"/>
  <c r="H174" i="11"/>
  <c r="AE172" i="7"/>
  <c r="AF172" i="7" s="1"/>
  <c r="AB172" i="7"/>
  <c r="AE171" i="7"/>
  <c r="AF171" i="7" s="1"/>
  <c r="AB171" i="7"/>
  <c r="H172" i="11"/>
  <c r="AE170" i="7"/>
  <c r="AF170" i="7" s="1"/>
  <c r="AB170" i="7"/>
  <c r="AE169" i="7"/>
  <c r="AF169" i="7" s="1"/>
  <c r="AB169" i="7"/>
  <c r="H170" i="11"/>
  <c r="AE168" i="7"/>
  <c r="AF168" i="7" s="1"/>
  <c r="AB168" i="7"/>
  <c r="H169" i="11"/>
  <c r="AE167" i="7"/>
  <c r="AF167" i="7" s="1"/>
  <c r="AB167" i="7"/>
  <c r="H168" i="11"/>
  <c r="AE166" i="7"/>
  <c r="AF166" i="7" s="1"/>
  <c r="AB166" i="7"/>
  <c r="AE165" i="7"/>
  <c r="AF165" i="7" s="1"/>
  <c r="AB165" i="7"/>
  <c r="H166" i="11"/>
  <c r="AE164" i="7"/>
  <c r="AF164" i="7" s="1"/>
  <c r="AB164" i="7"/>
  <c r="AE163" i="7"/>
  <c r="AF163" i="7" s="1"/>
  <c r="AB163" i="7"/>
  <c r="H164" i="11"/>
  <c r="AE162" i="7"/>
  <c r="AF162" i="7" s="1"/>
  <c r="AB162" i="7"/>
  <c r="AE161" i="7"/>
  <c r="AF161" i="7" s="1"/>
  <c r="AB161" i="7"/>
  <c r="H162" i="11"/>
  <c r="AE160" i="7"/>
  <c r="AF160" i="7" s="1"/>
  <c r="AB160" i="7"/>
  <c r="H161" i="11"/>
  <c r="AE159" i="7"/>
  <c r="AF159" i="7" s="1"/>
  <c r="AB159" i="7"/>
  <c r="H160" i="11"/>
  <c r="AE158" i="7"/>
  <c r="AF158" i="7" s="1"/>
  <c r="AB158" i="7"/>
  <c r="AE157" i="7"/>
  <c r="AF157" i="7" s="1"/>
  <c r="AB157" i="7"/>
  <c r="H158" i="11"/>
  <c r="AE156" i="7"/>
  <c r="AF156" i="7" s="1"/>
  <c r="AB156" i="7"/>
  <c r="AE155" i="7"/>
  <c r="AF155" i="7" s="1"/>
  <c r="AB155" i="7"/>
  <c r="H156" i="11"/>
  <c r="AE154" i="7"/>
  <c r="AF154" i="7" s="1"/>
  <c r="AB154" i="7"/>
  <c r="AE153" i="7"/>
  <c r="AF153" i="7" s="1"/>
  <c r="AB153" i="7"/>
  <c r="H154" i="11"/>
  <c r="AE152" i="7"/>
  <c r="AF152" i="7" s="1"/>
  <c r="AB152" i="7"/>
  <c r="H153" i="11"/>
  <c r="AE151" i="7"/>
  <c r="AF151" i="7" s="1"/>
  <c r="AB151" i="7"/>
  <c r="H152" i="11"/>
  <c r="AE150" i="7"/>
  <c r="AF150" i="7" s="1"/>
  <c r="AB150" i="7"/>
  <c r="AE149" i="7"/>
  <c r="AF149" i="7" s="1"/>
  <c r="AB149" i="7"/>
  <c r="H150" i="11"/>
  <c r="AE148" i="7"/>
  <c r="AF148" i="7" s="1"/>
  <c r="AB148" i="7"/>
  <c r="H149" i="11"/>
  <c r="AE147" i="7"/>
  <c r="AF147" i="7" s="1"/>
  <c r="AB147" i="7"/>
  <c r="H148" i="11"/>
  <c r="AE146" i="7"/>
  <c r="AF146" i="7" s="1"/>
  <c r="AB146" i="7"/>
  <c r="AE145" i="7"/>
  <c r="AF145" i="7" s="1"/>
  <c r="AB145" i="7"/>
  <c r="H146" i="11"/>
  <c r="AE144" i="7"/>
  <c r="AF144" i="7" s="1"/>
  <c r="AB144" i="7"/>
  <c r="H145" i="11"/>
  <c r="AE143" i="7"/>
  <c r="AF143" i="7" s="1"/>
  <c r="AB143" i="7"/>
  <c r="H144" i="11"/>
  <c r="AE142" i="7"/>
  <c r="AF142" i="7" s="1"/>
  <c r="AB142" i="7"/>
  <c r="AE141" i="7"/>
  <c r="AF141" i="7" s="1"/>
  <c r="AB141" i="7"/>
  <c r="H142" i="11"/>
  <c r="AE140" i="7"/>
  <c r="AF140" i="7" s="1"/>
  <c r="AB140" i="7"/>
  <c r="AE139" i="7"/>
  <c r="AF139" i="7" s="1"/>
  <c r="AB139" i="7"/>
  <c r="H140" i="11"/>
  <c r="AE138" i="7"/>
  <c r="AF138" i="7" s="1"/>
  <c r="AB138" i="7"/>
  <c r="AE137" i="7"/>
  <c r="AF137" i="7" s="1"/>
  <c r="AB137" i="7"/>
  <c r="H138" i="11"/>
  <c r="AE136" i="7"/>
  <c r="AF136" i="7" s="1"/>
  <c r="AB136" i="7"/>
  <c r="H137" i="11"/>
  <c r="AE135" i="7"/>
  <c r="AF135" i="7" s="1"/>
  <c r="AB135" i="7"/>
  <c r="H136" i="11"/>
  <c r="AE134" i="7"/>
  <c r="AF134" i="7" s="1"/>
  <c r="AB134" i="7"/>
  <c r="AE133" i="7"/>
  <c r="AF133" i="7" s="1"/>
  <c r="AB133" i="7"/>
  <c r="H134" i="11"/>
  <c r="AE132" i="7"/>
  <c r="AF132" i="7" s="1"/>
  <c r="AB132" i="7"/>
  <c r="H133" i="11"/>
  <c r="AE131" i="7"/>
  <c r="AF131" i="7" s="1"/>
  <c r="AB131" i="7"/>
  <c r="H132" i="11"/>
  <c r="AE130" i="7"/>
  <c r="AF130" i="7" s="1"/>
  <c r="AB130" i="7"/>
  <c r="AE129" i="7"/>
  <c r="AF129" i="7" s="1"/>
  <c r="AB129" i="7"/>
  <c r="H130" i="11"/>
  <c r="AE128" i="7"/>
  <c r="AF128" i="7" s="1"/>
  <c r="AB128" i="7"/>
  <c r="H129" i="11"/>
  <c r="AE127" i="7"/>
  <c r="AF127" i="7" s="1"/>
  <c r="AB127" i="7"/>
  <c r="H128" i="11"/>
  <c r="AE126" i="7"/>
  <c r="AF126" i="7" s="1"/>
  <c r="AB126" i="7"/>
  <c r="AE125" i="7"/>
  <c r="AF125" i="7" s="1"/>
  <c r="AB125" i="7"/>
  <c r="H126" i="11"/>
  <c r="AE124" i="7"/>
  <c r="AF124" i="7" s="1"/>
  <c r="AB124" i="7"/>
  <c r="AE123" i="7"/>
  <c r="AF123" i="7" s="1"/>
  <c r="AB123" i="7"/>
  <c r="H124" i="11"/>
  <c r="AE122" i="7"/>
  <c r="AF122" i="7" s="1"/>
  <c r="AB122" i="7"/>
  <c r="AE121" i="7"/>
  <c r="AF121" i="7" s="1"/>
  <c r="AB121" i="7"/>
  <c r="H122" i="11"/>
  <c r="AE120" i="7"/>
  <c r="AF120" i="7" s="1"/>
  <c r="AB120" i="7"/>
  <c r="H121" i="11"/>
  <c r="AE119" i="7"/>
  <c r="AF119" i="7" s="1"/>
  <c r="AB119" i="7"/>
  <c r="H120" i="11"/>
  <c r="AE118" i="7"/>
  <c r="AF118" i="7" s="1"/>
  <c r="AB118" i="7"/>
  <c r="AE117" i="7"/>
  <c r="AF117" i="7" s="1"/>
  <c r="AB117" i="7"/>
  <c r="H118" i="11"/>
  <c r="AE116" i="7"/>
  <c r="AF116" i="7" s="1"/>
  <c r="AB116" i="7"/>
  <c r="AE115" i="7"/>
  <c r="AF115" i="7" s="1"/>
  <c r="AB115" i="7"/>
  <c r="H116" i="11"/>
  <c r="AE114" i="7"/>
  <c r="AF114" i="7" s="1"/>
  <c r="AB114" i="7"/>
  <c r="AE113" i="7"/>
  <c r="AF113" i="7" s="1"/>
  <c r="AB113" i="7"/>
  <c r="H114" i="11"/>
  <c r="AE112" i="7"/>
  <c r="AF112" i="7" s="1"/>
  <c r="AB112" i="7"/>
  <c r="H113" i="11"/>
  <c r="AE111" i="7"/>
  <c r="AF111" i="7" s="1"/>
  <c r="AB111" i="7"/>
  <c r="H112" i="11"/>
  <c r="AE110" i="7"/>
  <c r="AF110" i="7" s="1"/>
  <c r="AB110" i="7"/>
  <c r="AE109" i="7"/>
  <c r="AF109" i="7" s="1"/>
  <c r="AB109" i="7"/>
  <c r="H110" i="11"/>
  <c r="AE108" i="7"/>
  <c r="AF108" i="7" s="1"/>
  <c r="AB108" i="7"/>
  <c r="AE107" i="7"/>
  <c r="AF107" i="7" s="1"/>
  <c r="AB107" i="7"/>
  <c r="H108" i="11"/>
  <c r="AE106" i="7"/>
  <c r="AF106" i="7" s="1"/>
  <c r="AB106" i="7"/>
  <c r="AE105" i="7"/>
  <c r="AF105" i="7" s="1"/>
  <c r="AB105" i="7"/>
  <c r="H106" i="11"/>
  <c r="AE104" i="7"/>
  <c r="AF104" i="7" s="1"/>
  <c r="AB104" i="7"/>
  <c r="H105" i="11"/>
  <c r="AE103" i="7"/>
  <c r="AF103" i="7" s="1"/>
  <c r="AB103" i="7"/>
  <c r="H104" i="11"/>
  <c r="AE102" i="7"/>
  <c r="AF102" i="7" s="1"/>
  <c r="AB102" i="7"/>
  <c r="AE101" i="7"/>
  <c r="AF101" i="7" s="1"/>
  <c r="AB101" i="7"/>
  <c r="H102" i="11"/>
  <c r="AE100" i="7"/>
  <c r="AF100" i="7" s="1"/>
  <c r="AB100" i="7"/>
  <c r="AE99" i="7"/>
  <c r="AF99" i="7" s="1"/>
  <c r="AB99" i="7"/>
  <c r="H100" i="11"/>
  <c r="AE98" i="7"/>
  <c r="AF98" i="7" s="1"/>
  <c r="AB98" i="7"/>
  <c r="AE97" i="7"/>
  <c r="AF97" i="7" s="1"/>
  <c r="AB97" i="7"/>
  <c r="H98" i="11"/>
  <c r="AE96" i="7"/>
  <c r="AF96" i="7" s="1"/>
  <c r="AB96" i="7"/>
  <c r="H97" i="11"/>
  <c r="AE95" i="7"/>
  <c r="AF95" i="7" s="1"/>
  <c r="AB95" i="7"/>
  <c r="H96" i="11"/>
  <c r="AE94" i="7"/>
  <c r="AF94" i="7" s="1"/>
  <c r="AB94" i="7"/>
  <c r="AE93" i="7"/>
  <c r="AF93" i="7" s="1"/>
  <c r="AB93" i="7"/>
  <c r="H94" i="11"/>
  <c r="AE92" i="7"/>
  <c r="AF92" i="7" s="1"/>
  <c r="AB92" i="7"/>
  <c r="AE91" i="7"/>
  <c r="AF91" i="7" s="1"/>
  <c r="AB91" i="7"/>
  <c r="H92" i="11"/>
  <c r="AE90" i="7"/>
  <c r="AF90" i="7" s="1"/>
  <c r="AB90" i="7"/>
  <c r="AE89" i="7"/>
  <c r="AF89" i="7" s="1"/>
  <c r="AB89" i="7"/>
  <c r="H90" i="11"/>
  <c r="AE88" i="7"/>
  <c r="AF88" i="7" s="1"/>
  <c r="AB88" i="7"/>
  <c r="H89" i="11"/>
  <c r="AE87" i="7"/>
  <c r="AF87" i="7" s="1"/>
  <c r="AB87" i="7"/>
  <c r="H88" i="11"/>
  <c r="AE86" i="7"/>
  <c r="AF86" i="7" s="1"/>
  <c r="AB86" i="7"/>
  <c r="AE85" i="7"/>
  <c r="AF85" i="7" s="1"/>
  <c r="AB85" i="7"/>
  <c r="H86" i="11"/>
  <c r="AE84" i="7"/>
  <c r="AF84" i="7" s="1"/>
  <c r="AB84" i="7"/>
  <c r="H85" i="11"/>
  <c r="AE83" i="7"/>
  <c r="AF83" i="7" s="1"/>
  <c r="AB83" i="7"/>
  <c r="H84" i="11"/>
  <c r="AE82" i="7"/>
  <c r="AF82" i="7" s="1"/>
  <c r="AB82" i="7"/>
  <c r="AE81" i="7"/>
  <c r="AF81" i="7" s="1"/>
  <c r="AB81" i="7"/>
  <c r="H82" i="11"/>
  <c r="AE80" i="7"/>
  <c r="AF80" i="7" s="1"/>
  <c r="AB80" i="7"/>
  <c r="H81" i="11"/>
  <c r="AE79" i="7"/>
  <c r="AF79" i="7" s="1"/>
  <c r="AB79" i="7"/>
  <c r="H80" i="11"/>
  <c r="AE78" i="7"/>
  <c r="AF78" i="7" s="1"/>
  <c r="AB78" i="7"/>
  <c r="AE77" i="7"/>
  <c r="AF77" i="7" s="1"/>
  <c r="AB77" i="7"/>
  <c r="H78" i="11"/>
  <c r="AE76" i="7"/>
  <c r="AF76" i="7" s="1"/>
  <c r="AB76" i="7"/>
  <c r="AE75" i="7"/>
  <c r="AF75" i="7" s="1"/>
  <c r="AB75" i="7"/>
  <c r="H76" i="11"/>
  <c r="AE74" i="7"/>
  <c r="AF74" i="7" s="1"/>
  <c r="AB74" i="7"/>
  <c r="AE73" i="7"/>
  <c r="AF73" i="7" s="1"/>
  <c r="AB73" i="7"/>
  <c r="H74" i="11"/>
  <c r="AE72" i="7"/>
  <c r="AF72" i="7" s="1"/>
  <c r="AB72" i="7"/>
  <c r="H73" i="11"/>
  <c r="AE71" i="7"/>
  <c r="AF71" i="7" s="1"/>
  <c r="AB71" i="7"/>
  <c r="H72" i="11"/>
  <c r="AE70" i="7"/>
  <c r="AF70" i="7" s="1"/>
  <c r="AB70" i="7"/>
  <c r="AE69" i="7"/>
  <c r="AF69" i="7" s="1"/>
  <c r="AB69" i="7"/>
  <c r="H70" i="11"/>
  <c r="AE68" i="7"/>
  <c r="AF68" i="7" s="1"/>
  <c r="AB68" i="7"/>
  <c r="H69" i="11"/>
  <c r="AE67" i="7"/>
  <c r="AF67" i="7" s="1"/>
  <c r="AB67" i="7"/>
  <c r="H68" i="11"/>
  <c r="AE66" i="7"/>
  <c r="AF66" i="7" s="1"/>
  <c r="AB66" i="7"/>
  <c r="AE65" i="7"/>
  <c r="AF65" i="7" s="1"/>
  <c r="AB65" i="7"/>
  <c r="H66" i="11"/>
  <c r="AE64" i="7"/>
  <c r="AF64" i="7" s="1"/>
  <c r="AB64" i="7"/>
  <c r="H65" i="11"/>
  <c r="AE63" i="7"/>
  <c r="AF63" i="7" s="1"/>
  <c r="AB63" i="7"/>
  <c r="H64" i="11"/>
  <c r="AE62" i="7"/>
  <c r="AF62" i="7" s="1"/>
  <c r="AB62" i="7"/>
  <c r="AE61" i="7"/>
  <c r="AF61" i="7" s="1"/>
  <c r="AB61" i="7"/>
  <c r="H62" i="11"/>
  <c r="AE60" i="7"/>
  <c r="AF60" i="7" s="1"/>
  <c r="AB60" i="7"/>
  <c r="AE59" i="7"/>
  <c r="AF59" i="7" s="1"/>
  <c r="AB59" i="7"/>
  <c r="H60" i="11"/>
  <c r="AE58" i="7"/>
  <c r="AF58" i="7" s="1"/>
  <c r="AB58" i="7"/>
  <c r="AE57" i="7"/>
  <c r="AF57" i="7" s="1"/>
  <c r="AB57" i="7"/>
  <c r="H58" i="11"/>
  <c r="AE56" i="7"/>
  <c r="AF56" i="7" s="1"/>
  <c r="AB56" i="7"/>
  <c r="H57" i="11"/>
  <c r="AE55" i="7"/>
  <c r="AF55" i="7" s="1"/>
  <c r="AB55" i="7"/>
  <c r="H56" i="11"/>
  <c r="AE54" i="7"/>
  <c r="AF54" i="7" s="1"/>
  <c r="AB54" i="7"/>
  <c r="AE53" i="7"/>
  <c r="AF53" i="7" s="1"/>
  <c r="AB53" i="7"/>
  <c r="H54" i="11"/>
  <c r="AE52" i="7"/>
  <c r="AF52" i="7" s="1"/>
  <c r="AB52" i="7"/>
  <c r="AE51" i="7"/>
  <c r="AF51" i="7" s="1"/>
  <c r="AB51" i="7"/>
  <c r="H52" i="11"/>
  <c r="AE50" i="7"/>
  <c r="AF50" i="7" s="1"/>
  <c r="AB50" i="7"/>
  <c r="AE49" i="7"/>
  <c r="AF49" i="7" s="1"/>
  <c r="AB49" i="7"/>
  <c r="H50" i="11"/>
  <c r="AE48" i="7"/>
  <c r="AF48" i="7" s="1"/>
  <c r="AB48" i="7"/>
  <c r="H49" i="11"/>
  <c r="AE47" i="7"/>
  <c r="AF47" i="7" s="1"/>
  <c r="AB47" i="7"/>
  <c r="H48" i="11"/>
  <c r="AE46" i="7"/>
  <c r="AF46" i="7" s="1"/>
  <c r="AB46" i="7"/>
  <c r="AE45" i="7"/>
  <c r="AF45" i="7" s="1"/>
  <c r="AB45" i="7"/>
  <c r="H46" i="11"/>
  <c r="AE44" i="7"/>
  <c r="AF44" i="7" s="1"/>
  <c r="AB44" i="7"/>
  <c r="AE43" i="7"/>
  <c r="AF43" i="7" s="1"/>
  <c r="AB43" i="7"/>
  <c r="H44" i="11"/>
  <c r="AE42" i="7"/>
  <c r="AF42" i="7" s="1"/>
  <c r="AB42" i="7"/>
  <c r="AE41" i="7"/>
  <c r="AF41" i="7" s="1"/>
  <c r="AB41" i="7"/>
  <c r="H42" i="11"/>
  <c r="AE40" i="7"/>
  <c r="AF40" i="7" s="1"/>
  <c r="AB40" i="7"/>
  <c r="H41" i="11"/>
  <c r="AE39" i="7"/>
  <c r="AF39" i="7" s="1"/>
  <c r="AB39" i="7"/>
  <c r="H40" i="11"/>
  <c r="AE38" i="7"/>
  <c r="AF38" i="7" s="1"/>
  <c r="AB38" i="7"/>
  <c r="AE37" i="7"/>
  <c r="AF37" i="7" s="1"/>
  <c r="AB37" i="7"/>
  <c r="H38" i="11"/>
  <c r="AE36" i="7"/>
  <c r="AF36" i="7" s="1"/>
  <c r="AB36" i="7"/>
  <c r="AE35" i="7"/>
  <c r="AF35" i="7" s="1"/>
  <c r="AB35" i="7"/>
  <c r="H36" i="11"/>
  <c r="AE34" i="7"/>
  <c r="AF34" i="7" s="1"/>
  <c r="AB34" i="7"/>
  <c r="AE33" i="7"/>
  <c r="AF33" i="7" s="1"/>
  <c r="AB33" i="7"/>
  <c r="H34" i="11"/>
  <c r="AE32" i="7"/>
  <c r="AF32" i="7" s="1"/>
  <c r="AB32" i="7"/>
  <c r="H33" i="11"/>
  <c r="AE31" i="7"/>
  <c r="AF31" i="7" s="1"/>
  <c r="AB31" i="7"/>
  <c r="H32" i="11"/>
  <c r="AE30" i="7"/>
  <c r="AF30" i="7" s="1"/>
  <c r="AB30" i="7"/>
  <c r="AE29" i="7"/>
  <c r="AF29" i="7" s="1"/>
  <c r="AB29" i="7"/>
  <c r="H30" i="11"/>
  <c r="AE28" i="7"/>
  <c r="AF28" i="7" s="1"/>
  <c r="AB28" i="7"/>
  <c r="AE27" i="7"/>
  <c r="AF27" i="7" s="1"/>
  <c r="AB27" i="7"/>
  <c r="H28" i="11"/>
  <c r="AE26" i="7"/>
  <c r="AF26" i="7" s="1"/>
  <c r="AB26" i="7"/>
  <c r="AE25" i="7"/>
  <c r="AF25" i="7" s="1"/>
  <c r="AB25" i="7"/>
  <c r="H26" i="11"/>
  <c r="AE24" i="7"/>
  <c r="AF24" i="7" s="1"/>
  <c r="AB24" i="7"/>
  <c r="H25" i="11"/>
  <c r="AE23" i="7"/>
  <c r="AF23" i="7" s="1"/>
  <c r="AB23" i="7"/>
  <c r="H24" i="11"/>
  <c r="AE22" i="7"/>
  <c r="AF22" i="7" s="1"/>
  <c r="AB22" i="7"/>
  <c r="AE21" i="7"/>
  <c r="AF21" i="7" s="1"/>
  <c r="AB21" i="7"/>
  <c r="H22" i="11"/>
  <c r="AE20" i="7"/>
  <c r="AF20" i="7" s="1"/>
  <c r="AB20" i="7"/>
  <c r="H21" i="11"/>
  <c r="AE19" i="7"/>
  <c r="AF19" i="7" s="1"/>
  <c r="AB19" i="7"/>
  <c r="H20" i="11"/>
  <c r="AE18" i="7"/>
  <c r="AF18" i="7" s="1"/>
  <c r="AB18" i="7"/>
  <c r="AE17" i="7"/>
  <c r="AF17" i="7" s="1"/>
  <c r="AB17" i="7"/>
  <c r="H18" i="11"/>
  <c r="AE16" i="7"/>
  <c r="AF16" i="7" s="1"/>
  <c r="AB16" i="7"/>
  <c r="H17" i="11"/>
  <c r="AE15" i="7"/>
  <c r="AF15" i="7" s="1"/>
  <c r="AB15" i="7"/>
  <c r="H16" i="11"/>
  <c r="AE14" i="7"/>
  <c r="AF14" i="7" s="1"/>
  <c r="AB14" i="7"/>
  <c r="H15" i="11"/>
  <c r="AE13" i="7"/>
  <c r="AF13" i="7" s="1"/>
  <c r="AB13" i="7"/>
  <c r="AE12" i="7"/>
  <c r="AF12" i="7" s="1"/>
  <c r="AB12" i="7"/>
  <c r="AE11" i="7"/>
  <c r="AF11" i="7" s="1"/>
  <c r="AB11" i="7"/>
  <c r="AE10" i="7"/>
  <c r="AF10" i="7" s="1"/>
  <c r="AB10" i="7"/>
  <c r="H11" i="11"/>
  <c r="AE9" i="7"/>
  <c r="AF9" i="7" s="1"/>
  <c r="AB9" i="7"/>
  <c r="H10" i="11"/>
  <c r="AE8" i="7"/>
  <c r="AF8" i="7" s="1"/>
  <c r="AB8" i="7"/>
  <c r="H9" i="11"/>
  <c r="AE7" i="7"/>
  <c r="AF7" i="7" s="1"/>
  <c r="AB7" i="7"/>
  <c r="AE6" i="7"/>
  <c r="AF6" i="7" s="1"/>
  <c r="AB6" i="7"/>
  <c r="AE5" i="7"/>
  <c r="AF5" i="7" s="1"/>
  <c r="AB5" i="7"/>
  <c r="H6" i="11"/>
  <c r="AE4" i="7"/>
  <c r="AF4" i="7" s="1"/>
  <c r="AB4" i="7"/>
  <c r="AE3" i="7"/>
  <c r="AF3" i="7" s="1"/>
  <c r="AB3" i="7"/>
  <c r="AE2" i="7"/>
  <c r="AF2" i="7" s="1"/>
  <c r="AB2" i="7"/>
  <c r="F197" i="7" l="1"/>
  <c r="A22" i="6"/>
  <c r="F81" i="7"/>
  <c r="A19" i="6"/>
  <c r="F69" i="7"/>
  <c r="F159" i="7"/>
  <c r="F119" i="7"/>
  <c r="F45" i="7"/>
  <c r="F96" i="7"/>
  <c r="A7" i="6"/>
  <c r="A21" i="7" s="1"/>
  <c r="B21" i="7" s="1"/>
  <c r="A167" i="6"/>
  <c r="F663" i="7"/>
  <c r="A204" i="6"/>
  <c r="F812" i="7"/>
  <c r="J598" i="7"/>
  <c r="H846" i="7"/>
  <c r="F740" i="7"/>
  <c r="F900" i="7"/>
  <c r="F708" i="7"/>
  <c r="F140" i="7"/>
  <c r="F229" i="7"/>
  <c r="F836" i="7"/>
  <c r="J303" i="7"/>
  <c r="F772" i="7"/>
  <c r="F876" i="7"/>
  <c r="F259" i="7"/>
  <c r="F34" i="7"/>
  <c r="F868" i="7"/>
  <c r="F67" i="7"/>
  <c r="F100" i="7"/>
  <c r="F567" i="7"/>
  <c r="F658" i="7"/>
  <c r="A228" i="6"/>
  <c r="F908" i="7"/>
  <c r="A164" i="6"/>
  <c r="F651" i="7"/>
  <c r="A156" i="6"/>
  <c r="F619" i="7"/>
  <c r="A148" i="6"/>
  <c r="F588" i="7"/>
  <c r="A140" i="6"/>
  <c r="F555" i="7"/>
  <c r="A124" i="6"/>
  <c r="F492" i="7"/>
  <c r="A108" i="6"/>
  <c r="F426" i="7"/>
  <c r="A44" i="6"/>
  <c r="F172" i="7"/>
  <c r="J14" i="7"/>
  <c r="X99" i="12"/>
  <c r="F591" i="7"/>
  <c r="A149" i="6"/>
  <c r="A93" i="6"/>
  <c r="F365" i="7"/>
  <c r="A77" i="6"/>
  <c r="F301" i="7"/>
  <c r="A69" i="6"/>
  <c r="F269" i="7"/>
  <c r="A61" i="6"/>
  <c r="F237" i="7"/>
  <c r="A53" i="6"/>
  <c r="F205" i="7"/>
  <c r="A45" i="6"/>
  <c r="F173" i="7"/>
  <c r="A37" i="6"/>
  <c r="F141" i="7"/>
  <c r="A29" i="6"/>
  <c r="F109" i="7"/>
  <c r="F77" i="7"/>
  <c r="A21" i="6"/>
  <c r="A77" i="7" s="1"/>
  <c r="B77" i="7" s="1"/>
  <c r="F539" i="7"/>
  <c r="E17" i="6"/>
  <c r="H64" i="7" s="1"/>
  <c r="F61" i="7"/>
  <c r="J321" i="7"/>
  <c r="F702" i="7"/>
  <c r="H728" i="7"/>
  <c r="F49" i="7"/>
  <c r="F356" i="7"/>
  <c r="J693" i="7"/>
  <c r="F139" i="7"/>
  <c r="F214" i="7"/>
  <c r="H277" i="7"/>
  <c r="H280" i="7"/>
  <c r="F310" i="7"/>
  <c r="F245" i="7"/>
  <c r="F248" i="7"/>
  <c r="F371" i="7"/>
  <c r="F597" i="7"/>
  <c r="F600" i="7"/>
  <c r="H151" i="7"/>
  <c r="F369" i="7"/>
  <c r="J54" i="7"/>
  <c r="H149" i="7"/>
  <c r="F216" i="7"/>
  <c r="J344" i="7"/>
  <c r="F438" i="7"/>
  <c r="H183" i="7"/>
  <c r="F247" i="7"/>
  <c r="H373" i="7"/>
  <c r="H181" i="7"/>
  <c r="F277" i="7"/>
  <c r="F280" i="7"/>
  <c r="F306" i="7"/>
  <c r="F95" i="7"/>
  <c r="H678" i="7"/>
  <c r="F28" i="7"/>
  <c r="J41" i="7"/>
  <c r="F320" i="7"/>
  <c r="J587" i="7"/>
  <c r="J908" i="7"/>
  <c r="F957" i="7"/>
  <c r="F26" i="7"/>
  <c r="F62" i="7"/>
  <c r="F318" i="7"/>
  <c r="F349" i="7"/>
  <c r="J585" i="7"/>
  <c r="J713" i="7"/>
  <c r="H806" i="7"/>
  <c r="J906" i="7"/>
  <c r="J652" i="7"/>
  <c r="F189" i="7"/>
  <c r="F93" i="7"/>
  <c r="F94" i="7"/>
  <c r="J138" i="7"/>
  <c r="F256" i="7"/>
  <c r="F288" i="7"/>
  <c r="F381" i="7"/>
  <c r="H613" i="7"/>
  <c r="H615" i="7"/>
  <c r="J649" i="7"/>
  <c r="J651" i="7"/>
  <c r="H775" i="7"/>
  <c r="H614" i="7"/>
  <c r="F354" i="7"/>
  <c r="H773" i="7"/>
  <c r="F4" i="7"/>
  <c r="A2" i="6"/>
  <c r="A4" i="7" s="1"/>
  <c r="B4" i="7" s="1"/>
  <c r="F5" i="7"/>
  <c r="A3" i="6"/>
  <c r="A6" i="7" s="1"/>
  <c r="B6" i="7" s="1"/>
  <c r="F10" i="7"/>
  <c r="A4" i="6"/>
  <c r="A12" i="7" s="1"/>
  <c r="B12" i="7" s="1"/>
  <c r="F13" i="7"/>
  <c r="A5" i="6"/>
  <c r="A13" i="7" s="1"/>
  <c r="B13" i="7" s="1"/>
  <c r="F19" i="7"/>
  <c r="A6" i="6"/>
  <c r="F24" i="7"/>
  <c r="D8" i="7"/>
  <c r="D5" i="7"/>
  <c r="D16" i="7"/>
  <c r="D13" i="7"/>
  <c r="D24" i="7"/>
  <c r="D21" i="7"/>
  <c r="D32" i="7"/>
  <c r="D29" i="7"/>
  <c r="D40" i="7"/>
  <c r="D37" i="7"/>
  <c r="D48" i="7"/>
  <c r="D45" i="7"/>
  <c r="D52" i="7"/>
  <c r="D51" i="7"/>
  <c r="D50" i="7"/>
  <c r="D49" i="7"/>
  <c r="D56" i="7"/>
  <c r="D55" i="7"/>
  <c r="D54" i="7"/>
  <c r="D53" i="7"/>
  <c r="D60" i="7"/>
  <c r="D59" i="7"/>
  <c r="D58" i="7"/>
  <c r="D57" i="7"/>
  <c r="D64" i="7"/>
  <c r="D63" i="7"/>
  <c r="D62" i="7"/>
  <c r="D61" i="7"/>
  <c r="D68" i="7"/>
  <c r="D67" i="7"/>
  <c r="D66" i="7"/>
  <c r="D65" i="7"/>
  <c r="D72" i="7"/>
  <c r="D71" i="7"/>
  <c r="D70" i="7"/>
  <c r="D69" i="7"/>
  <c r="D76" i="7"/>
  <c r="D75" i="7"/>
  <c r="D74" i="7"/>
  <c r="D73" i="7"/>
  <c r="D80" i="7"/>
  <c r="D79" i="7"/>
  <c r="D78" i="7"/>
  <c r="D77" i="7"/>
  <c r="D84" i="7"/>
  <c r="D83" i="7"/>
  <c r="D82" i="7"/>
  <c r="D81" i="7"/>
  <c r="D88" i="7"/>
  <c r="D87" i="7"/>
  <c r="D86" i="7"/>
  <c r="D85" i="7"/>
  <c r="D92" i="7"/>
  <c r="D91" i="7"/>
  <c r="D90" i="7"/>
  <c r="D89" i="7"/>
  <c r="D96" i="7"/>
  <c r="D95" i="7"/>
  <c r="D94" i="7"/>
  <c r="D93" i="7"/>
  <c r="D100" i="7"/>
  <c r="D99" i="7"/>
  <c r="D98" i="7"/>
  <c r="D97" i="7"/>
  <c r="D104" i="7"/>
  <c r="D103" i="7"/>
  <c r="D102" i="7"/>
  <c r="D101" i="7"/>
  <c r="D108" i="7"/>
  <c r="D107" i="7"/>
  <c r="D106" i="7"/>
  <c r="D105" i="7"/>
  <c r="D112" i="7"/>
  <c r="D111" i="7"/>
  <c r="D110" i="7"/>
  <c r="D109" i="7"/>
  <c r="D116" i="7"/>
  <c r="D115" i="7"/>
  <c r="D114" i="7"/>
  <c r="D113" i="7"/>
  <c r="D120" i="7"/>
  <c r="D119" i="7"/>
  <c r="D118" i="7"/>
  <c r="D117" i="7"/>
  <c r="D124" i="7"/>
  <c r="D123" i="7"/>
  <c r="D122" i="7"/>
  <c r="D121" i="7"/>
  <c r="D128" i="7"/>
  <c r="D127" i="7"/>
  <c r="D126" i="7"/>
  <c r="D125" i="7"/>
  <c r="D132" i="7"/>
  <c r="D131" i="7"/>
  <c r="D130" i="7"/>
  <c r="D129" i="7"/>
  <c r="D136" i="7"/>
  <c r="D135" i="7"/>
  <c r="D134" i="7"/>
  <c r="D133" i="7"/>
  <c r="D140" i="7"/>
  <c r="D139" i="7"/>
  <c r="D138" i="7"/>
  <c r="D137" i="7"/>
  <c r="D144" i="7"/>
  <c r="D143" i="7"/>
  <c r="D142" i="7"/>
  <c r="D141" i="7"/>
  <c r="D148" i="7"/>
  <c r="D147" i="7"/>
  <c r="D146" i="7"/>
  <c r="D145" i="7"/>
  <c r="D152" i="7"/>
  <c r="D151" i="7"/>
  <c r="D150" i="7"/>
  <c r="D149" i="7"/>
  <c r="D156" i="7"/>
  <c r="D155" i="7"/>
  <c r="D154" i="7"/>
  <c r="D153" i="7"/>
  <c r="D160" i="7"/>
  <c r="D159" i="7"/>
  <c r="D158" i="7"/>
  <c r="D157" i="7"/>
  <c r="D164" i="7"/>
  <c r="D163" i="7"/>
  <c r="D162" i="7"/>
  <c r="D161" i="7"/>
  <c r="D168" i="7"/>
  <c r="D167" i="7"/>
  <c r="D166" i="7"/>
  <c r="D165" i="7"/>
  <c r="D172" i="7"/>
  <c r="D171" i="7"/>
  <c r="D170" i="7"/>
  <c r="D169" i="7"/>
  <c r="D176" i="7"/>
  <c r="D175" i="7"/>
  <c r="D174" i="7"/>
  <c r="D173" i="7"/>
  <c r="D180" i="7"/>
  <c r="D179" i="7"/>
  <c r="D178" i="7"/>
  <c r="D177" i="7"/>
  <c r="D184" i="7"/>
  <c r="D183" i="7"/>
  <c r="D182" i="7"/>
  <c r="D181" i="7"/>
  <c r="D188" i="7"/>
  <c r="D187" i="7"/>
  <c r="D186" i="7"/>
  <c r="D185" i="7"/>
  <c r="D192" i="7"/>
  <c r="D191" i="7"/>
  <c r="D190" i="7"/>
  <c r="D189" i="7"/>
  <c r="D196" i="7"/>
  <c r="D195" i="7"/>
  <c r="D194" i="7"/>
  <c r="D193" i="7"/>
  <c r="D200" i="7"/>
  <c r="D199" i="7"/>
  <c r="D198" i="7"/>
  <c r="D197" i="7"/>
  <c r="D204" i="7"/>
  <c r="D203" i="7"/>
  <c r="D202" i="7"/>
  <c r="D201" i="7"/>
  <c r="D208" i="7"/>
  <c r="D207" i="7"/>
  <c r="D206" i="7"/>
  <c r="D205" i="7"/>
  <c r="D212" i="7"/>
  <c r="D211" i="7"/>
  <c r="D210" i="7"/>
  <c r="D209" i="7"/>
  <c r="D216" i="7"/>
  <c r="D215" i="7"/>
  <c r="D214" i="7"/>
  <c r="D213" i="7"/>
  <c r="D220" i="7"/>
  <c r="D219" i="7"/>
  <c r="D218" i="7"/>
  <c r="D217" i="7"/>
  <c r="D224" i="7"/>
  <c r="D223" i="7"/>
  <c r="D222" i="7"/>
  <c r="D221" i="7"/>
  <c r="D228" i="7"/>
  <c r="D227" i="7"/>
  <c r="D226" i="7"/>
  <c r="D225" i="7"/>
  <c r="D232" i="7"/>
  <c r="D231" i="7"/>
  <c r="D230" i="7"/>
  <c r="D229" i="7"/>
  <c r="D236" i="7"/>
  <c r="D235" i="7"/>
  <c r="D234" i="7"/>
  <c r="D233" i="7"/>
  <c r="D240" i="7"/>
  <c r="D239" i="7"/>
  <c r="D238" i="7"/>
  <c r="D237" i="7"/>
  <c r="D244" i="7"/>
  <c r="D243" i="7"/>
  <c r="D242" i="7"/>
  <c r="D241" i="7"/>
  <c r="D248" i="7"/>
  <c r="D247" i="7"/>
  <c r="D246" i="7"/>
  <c r="D245" i="7"/>
  <c r="D252" i="7"/>
  <c r="D251" i="7"/>
  <c r="D250" i="7"/>
  <c r="D249" i="7"/>
  <c r="D256" i="7"/>
  <c r="D255" i="7"/>
  <c r="D254" i="7"/>
  <c r="D253" i="7"/>
  <c r="D260" i="7"/>
  <c r="D259" i="7"/>
  <c r="D258" i="7"/>
  <c r="D257" i="7"/>
  <c r="D264" i="7"/>
  <c r="D263" i="7"/>
  <c r="D262" i="7"/>
  <c r="D261" i="7"/>
  <c r="D268" i="7"/>
  <c r="D267" i="7"/>
  <c r="D266" i="7"/>
  <c r="D265" i="7"/>
  <c r="D272" i="7"/>
  <c r="D271" i="7"/>
  <c r="D270" i="7"/>
  <c r="D269" i="7"/>
  <c r="D276" i="7"/>
  <c r="D275" i="7"/>
  <c r="D274" i="7"/>
  <c r="D273" i="7"/>
  <c r="D280" i="7"/>
  <c r="D279" i="7"/>
  <c r="D278" i="7"/>
  <c r="D277" i="7"/>
  <c r="D284" i="7"/>
  <c r="D283" i="7"/>
  <c r="D282" i="7"/>
  <c r="D281" i="7"/>
  <c r="D288" i="7"/>
  <c r="D287" i="7"/>
  <c r="D286" i="7"/>
  <c r="D285" i="7"/>
  <c r="D292" i="7"/>
  <c r="D291" i="7"/>
  <c r="D290" i="7"/>
  <c r="D289" i="7"/>
  <c r="D296" i="7"/>
  <c r="D295" i="7"/>
  <c r="D294" i="7"/>
  <c r="D293" i="7"/>
  <c r="D300" i="7"/>
  <c r="D299" i="7"/>
  <c r="D298" i="7"/>
  <c r="D297" i="7"/>
  <c r="D304" i="7"/>
  <c r="D303" i="7"/>
  <c r="D302" i="7"/>
  <c r="D301" i="7"/>
  <c r="D308" i="7"/>
  <c r="D307" i="7"/>
  <c r="D306" i="7"/>
  <c r="D305" i="7"/>
  <c r="D312" i="7"/>
  <c r="D311" i="7"/>
  <c r="D310" i="7"/>
  <c r="D309" i="7"/>
  <c r="D316" i="7"/>
  <c r="D315" i="7"/>
  <c r="D314" i="7"/>
  <c r="D313" i="7"/>
  <c r="D320" i="7"/>
  <c r="D319" i="7"/>
  <c r="D318" i="7"/>
  <c r="D317" i="7"/>
  <c r="D324" i="7"/>
  <c r="D323" i="7"/>
  <c r="D322" i="7"/>
  <c r="D321" i="7"/>
  <c r="D328" i="7"/>
  <c r="D327" i="7"/>
  <c r="D326" i="7"/>
  <c r="D325" i="7"/>
  <c r="D332" i="7"/>
  <c r="D331" i="7"/>
  <c r="D330" i="7"/>
  <c r="D329" i="7"/>
  <c r="D336" i="7"/>
  <c r="D335" i="7"/>
  <c r="D334" i="7"/>
  <c r="D333" i="7"/>
  <c r="D340" i="7"/>
  <c r="D339" i="7"/>
  <c r="D338" i="7"/>
  <c r="D337" i="7"/>
  <c r="D344" i="7"/>
  <c r="D343" i="7"/>
  <c r="D342" i="7"/>
  <c r="D341" i="7"/>
  <c r="D348" i="7"/>
  <c r="D347" i="7"/>
  <c r="D346" i="7"/>
  <c r="D345" i="7"/>
  <c r="D352" i="7"/>
  <c r="D351" i="7"/>
  <c r="D350" i="7"/>
  <c r="D349" i="7"/>
  <c r="D356" i="7"/>
  <c r="D355" i="7"/>
  <c r="D354" i="7"/>
  <c r="D353" i="7"/>
  <c r="D360" i="7"/>
  <c r="D359" i="7"/>
  <c r="D358" i="7"/>
  <c r="D357" i="7"/>
  <c r="D364" i="7"/>
  <c r="D363" i="7"/>
  <c r="D362" i="7"/>
  <c r="D361" i="7"/>
  <c r="D368" i="7"/>
  <c r="D367" i="7"/>
  <c r="D366" i="7"/>
  <c r="D365" i="7"/>
  <c r="D372" i="7"/>
  <c r="D371" i="7"/>
  <c r="D370" i="7"/>
  <c r="D369" i="7"/>
  <c r="D376" i="7"/>
  <c r="D375" i="7"/>
  <c r="D374" i="7"/>
  <c r="D373" i="7"/>
  <c r="D380" i="7"/>
  <c r="D379" i="7"/>
  <c r="D378" i="7"/>
  <c r="D377" i="7"/>
  <c r="D384" i="7"/>
  <c r="D383" i="7"/>
  <c r="D382" i="7"/>
  <c r="D381" i="7"/>
  <c r="D388" i="7"/>
  <c r="D387" i="7"/>
  <c r="D386" i="7"/>
  <c r="D385" i="7"/>
  <c r="D392" i="7"/>
  <c r="D391" i="7"/>
  <c r="D390" i="7"/>
  <c r="D389" i="7"/>
  <c r="D396" i="7"/>
  <c r="D395" i="7"/>
  <c r="D394" i="7"/>
  <c r="D393" i="7"/>
  <c r="D400" i="7"/>
  <c r="D399" i="7"/>
  <c r="D398" i="7"/>
  <c r="D397" i="7"/>
  <c r="D404" i="7"/>
  <c r="D403" i="7"/>
  <c r="D402" i="7"/>
  <c r="D401" i="7"/>
  <c r="D408" i="7"/>
  <c r="D407" i="7"/>
  <c r="D406" i="7"/>
  <c r="D405" i="7"/>
  <c r="D412" i="7"/>
  <c r="D411" i="7"/>
  <c r="D410" i="7"/>
  <c r="D409" i="7"/>
  <c r="D416" i="7"/>
  <c r="D415" i="7"/>
  <c r="D414" i="7"/>
  <c r="D413" i="7"/>
  <c r="D420" i="7"/>
  <c r="D419" i="7"/>
  <c r="D418" i="7"/>
  <c r="D417" i="7"/>
  <c r="D424" i="7"/>
  <c r="D423" i="7"/>
  <c r="D422" i="7"/>
  <c r="D421" i="7"/>
  <c r="D428" i="7"/>
  <c r="D427" i="7"/>
  <c r="D426" i="7"/>
  <c r="D425" i="7"/>
  <c r="D432" i="7"/>
  <c r="D431" i="7"/>
  <c r="D430" i="7"/>
  <c r="D429" i="7"/>
  <c r="D436" i="7"/>
  <c r="D435" i="7"/>
  <c r="D434" i="7"/>
  <c r="D433" i="7"/>
  <c r="D440" i="7"/>
  <c r="D439" i="7"/>
  <c r="D438" i="7"/>
  <c r="D437" i="7"/>
  <c r="D444" i="7"/>
  <c r="D443" i="7"/>
  <c r="D442" i="7"/>
  <c r="D441" i="7"/>
  <c r="D448" i="7"/>
  <c r="D447" i="7"/>
  <c r="D446" i="7"/>
  <c r="D445" i="7"/>
  <c r="D452" i="7"/>
  <c r="D451" i="7"/>
  <c r="D450" i="7"/>
  <c r="D449" i="7"/>
  <c r="D456" i="7"/>
  <c r="D455" i="7"/>
  <c r="D454" i="7"/>
  <c r="D453" i="7"/>
  <c r="D460" i="7"/>
  <c r="D459" i="7"/>
  <c r="D458" i="7"/>
  <c r="D457" i="7"/>
  <c r="D464" i="7"/>
  <c r="D463" i="7"/>
  <c r="D462" i="7"/>
  <c r="D461" i="7"/>
  <c r="D468" i="7"/>
  <c r="D467" i="7"/>
  <c r="D466" i="7"/>
  <c r="D465" i="7"/>
  <c r="D472" i="7"/>
  <c r="D471" i="7"/>
  <c r="D470" i="7"/>
  <c r="D469" i="7"/>
  <c r="D476" i="7"/>
  <c r="D475" i="7"/>
  <c r="D474" i="7"/>
  <c r="D473" i="7"/>
  <c r="D480" i="7"/>
  <c r="D479" i="7"/>
  <c r="D478" i="7"/>
  <c r="D477" i="7"/>
  <c r="D484" i="7"/>
  <c r="D483" i="7"/>
  <c r="D482" i="7"/>
  <c r="D481" i="7"/>
  <c r="D488" i="7"/>
  <c r="D487" i="7"/>
  <c r="D486" i="7"/>
  <c r="D485" i="7"/>
  <c r="D492" i="7"/>
  <c r="D491" i="7"/>
  <c r="D490" i="7"/>
  <c r="D489" i="7"/>
  <c r="D496" i="7"/>
  <c r="D495" i="7"/>
  <c r="D494" i="7"/>
  <c r="D493" i="7"/>
  <c r="D500" i="7"/>
  <c r="D499" i="7"/>
  <c r="D498" i="7"/>
  <c r="D497" i="7"/>
  <c r="D504" i="7"/>
  <c r="D503" i="7"/>
  <c r="D502" i="7"/>
  <c r="D501" i="7"/>
  <c r="D508" i="7"/>
  <c r="D507" i="7"/>
  <c r="D506" i="7"/>
  <c r="D505" i="7"/>
  <c r="D512" i="7"/>
  <c r="D511" i="7"/>
  <c r="D510" i="7"/>
  <c r="D509" i="7"/>
  <c r="D516" i="7"/>
  <c r="D515" i="7"/>
  <c r="D514" i="7"/>
  <c r="D513" i="7"/>
  <c r="D520" i="7"/>
  <c r="D519" i="7"/>
  <c r="D518" i="7"/>
  <c r="D517" i="7"/>
  <c r="D524" i="7"/>
  <c r="D523" i="7"/>
  <c r="D522" i="7"/>
  <c r="D521" i="7"/>
  <c r="D528" i="7"/>
  <c r="D527" i="7"/>
  <c r="D526" i="7"/>
  <c r="D525" i="7"/>
  <c r="D532" i="7"/>
  <c r="D531" i="7"/>
  <c r="D530" i="7"/>
  <c r="D529" i="7"/>
  <c r="D536" i="7"/>
  <c r="D535" i="7"/>
  <c r="D534" i="7"/>
  <c r="D533" i="7"/>
  <c r="D540" i="7"/>
  <c r="D539" i="7"/>
  <c r="D538" i="7"/>
  <c r="D537" i="7"/>
  <c r="D544" i="7"/>
  <c r="D543" i="7"/>
  <c r="D542" i="7"/>
  <c r="D541" i="7"/>
  <c r="D548" i="7"/>
  <c r="D547" i="7"/>
  <c r="D546" i="7"/>
  <c r="D545" i="7"/>
  <c r="D552" i="7"/>
  <c r="D551" i="7"/>
  <c r="D550" i="7"/>
  <c r="D549" i="7"/>
  <c r="D556" i="7"/>
  <c r="D555" i="7"/>
  <c r="D554" i="7"/>
  <c r="D553" i="7"/>
  <c r="D560" i="7"/>
  <c r="D559" i="7"/>
  <c r="D558" i="7"/>
  <c r="D557" i="7"/>
  <c r="D564" i="7"/>
  <c r="D563" i="7"/>
  <c r="D562" i="7"/>
  <c r="D561" i="7"/>
  <c r="D568" i="7"/>
  <c r="D567" i="7"/>
  <c r="D566" i="7"/>
  <c r="D565" i="7"/>
  <c r="D572" i="7"/>
  <c r="D571" i="7"/>
  <c r="D570" i="7"/>
  <c r="D569" i="7"/>
  <c r="D576" i="7"/>
  <c r="D575" i="7"/>
  <c r="D574" i="7"/>
  <c r="D573" i="7"/>
  <c r="D580" i="7"/>
  <c r="D579" i="7"/>
  <c r="D578" i="7"/>
  <c r="D577" i="7"/>
  <c r="D584" i="7"/>
  <c r="D583" i="7"/>
  <c r="D582" i="7"/>
  <c r="D581" i="7"/>
  <c r="D588" i="7"/>
  <c r="D587" i="7"/>
  <c r="D586" i="7"/>
  <c r="D585" i="7"/>
  <c r="D592" i="7"/>
  <c r="D591" i="7"/>
  <c r="D590" i="7"/>
  <c r="D589" i="7"/>
  <c r="D596" i="7"/>
  <c r="D595" i="7"/>
  <c r="D594" i="7"/>
  <c r="D593" i="7"/>
  <c r="D600" i="7"/>
  <c r="D599" i="7"/>
  <c r="D598" i="7"/>
  <c r="D597" i="7"/>
  <c r="D604" i="7"/>
  <c r="D603" i="7"/>
  <c r="D602" i="7"/>
  <c r="D601" i="7"/>
  <c r="D608" i="7"/>
  <c r="D607" i="7"/>
  <c r="D606" i="7"/>
  <c r="D605" i="7"/>
  <c r="D612" i="7"/>
  <c r="D611" i="7"/>
  <c r="D610" i="7"/>
  <c r="D609" i="7"/>
  <c r="D616" i="7"/>
  <c r="D615" i="7"/>
  <c r="D614" i="7"/>
  <c r="D613" i="7"/>
  <c r="D620" i="7"/>
  <c r="D619" i="7"/>
  <c r="D618" i="7"/>
  <c r="D617" i="7"/>
  <c r="D624" i="7"/>
  <c r="D623" i="7"/>
  <c r="D622" i="7"/>
  <c r="D621" i="7"/>
  <c r="D628" i="7"/>
  <c r="D627" i="7"/>
  <c r="D626" i="7"/>
  <c r="D625" i="7"/>
  <c r="D632" i="7"/>
  <c r="D631" i="7"/>
  <c r="D630" i="7"/>
  <c r="D629" i="7"/>
  <c r="D636" i="7"/>
  <c r="D635" i="7"/>
  <c r="D634" i="7"/>
  <c r="D633" i="7"/>
  <c r="D640" i="7"/>
  <c r="D639" i="7"/>
  <c r="D638" i="7"/>
  <c r="D637" i="7"/>
  <c r="D644" i="7"/>
  <c r="D643" i="7"/>
  <c r="D642" i="7"/>
  <c r="D641" i="7"/>
  <c r="D648" i="7"/>
  <c r="D647" i="7"/>
  <c r="D646" i="7"/>
  <c r="D645" i="7"/>
  <c r="D652" i="7"/>
  <c r="D651" i="7"/>
  <c r="D650" i="7"/>
  <c r="D649" i="7"/>
  <c r="D656" i="7"/>
  <c r="D655" i="7"/>
  <c r="D654" i="7"/>
  <c r="D653" i="7"/>
  <c r="D660" i="7"/>
  <c r="D659" i="7"/>
  <c r="D658" i="7"/>
  <c r="D657" i="7"/>
  <c r="D664" i="7"/>
  <c r="D663" i="7"/>
  <c r="D662" i="7"/>
  <c r="D661" i="7"/>
  <c r="D668" i="7"/>
  <c r="D667" i="7"/>
  <c r="D666" i="7"/>
  <c r="D665" i="7"/>
  <c r="D672" i="7"/>
  <c r="D671" i="7"/>
  <c r="D670" i="7"/>
  <c r="D669" i="7"/>
  <c r="D676" i="7"/>
  <c r="D675" i="7"/>
  <c r="D674" i="7"/>
  <c r="D673" i="7"/>
  <c r="D680" i="7"/>
  <c r="D679" i="7"/>
  <c r="D678" i="7"/>
  <c r="D677" i="7"/>
  <c r="D684" i="7"/>
  <c r="D683" i="7"/>
  <c r="D682" i="7"/>
  <c r="D681" i="7"/>
  <c r="D688" i="7"/>
  <c r="D687" i="7"/>
  <c r="D686" i="7"/>
  <c r="D685" i="7"/>
  <c r="D692" i="7"/>
  <c r="D691" i="7"/>
  <c r="D690" i="7"/>
  <c r="D689" i="7"/>
  <c r="D696" i="7"/>
  <c r="D695" i="7"/>
  <c r="D694" i="7"/>
  <c r="D693" i="7"/>
  <c r="D700" i="7"/>
  <c r="D699" i="7"/>
  <c r="D698" i="7"/>
  <c r="D697" i="7"/>
  <c r="D704" i="7"/>
  <c r="D703" i="7"/>
  <c r="D702" i="7"/>
  <c r="D701" i="7"/>
  <c r="D708" i="7"/>
  <c r="D707" i="7"/>
  <c r="D706" i="7"/>
  <c r="D705" i="7"/>
  <c r="D712" i="7"/>
  <c r="D711" i="7"/>
  <c r="D710" i="7"/>
  <c r="D709" i="7"/>
  <c r="D716" i="7"/>
  <c r="D715" i="7"/>
  <c r="D714" i="7"/>
  <c r="D713" i="7"/>
  <c r="D720" i="7"/>
  <c r="D719" i="7"/>
  <c r="D718" i="7"/>
  <c r="D717" i="7"/>
  <c r="D724" i="7"/>
  <c r="D723" i="7"/>
  <c r="D722" i="7"/>
  <c r="D721" i="7"/>
  <c r="D728" i="7"/>
  <c r="D727" i="7"/>
  <c r="D726" i="7"/>
  <c r="D725" i="7"/>
  <c r="D732" i="7"/>
  <c r="D731" i="7"/>
  <c r="D730" i="7"/>
  <c r="D729" i="7"/>
  <c r="D736" i="7"/>
  <c r="D735" i="7"/>
  <c r="D734" i="7"/>
  <c r="D733" i="7"/>
  <c r="D740" i="7"/>
  <c r="D739" i="7"/>
  <c r="D738" i="7"/>
  <c r="D737" i="7"/>
  <c r="D744" i="7"/>
  <c r="D743" i="7"/>
  <c r="D742" i="7"/>
  <c r="D741" i="7"/>
  <c r="D748" i="7"/>
  <c r="D747" i="7"/>
  <c r="D746" i="7"/>
  <c r="D745" i="7"/>
  <c r="D752" i="7"/>
  <c r="D751" i="7"/>
  <c r="D750" i="7"/>
  <c r="D749" i="7"/>
  <c r="D756" i="7"/>
  <c r="D755" i="7"/>
  <c r="D754" i="7"/>
  <c r="D753" i="7"/>
  <c r="D760" i="7"/>
  <c r="D759" i="7"/>
  <c r="D758" i="7"/>
  <c r="D757" i="7"/>
  <c r="D764" i="7"/>
  <c r="D763" i="7"/>
  <c r="D762" i="7"/>
  <c r="D761" i="7"/>
  <c r="D768" i="7"/>
  <c r="D767" i="7"/>
  <c r="D766" i="7"/>
  <c r="D765" i="7"/>
  <c r="D772" i="7"/>
  <c r="D771" i="7"/>
  <c r="D770" i="7"/>
  <c r="D769" i="7"/>
  <c r="D776" i="7"/>
  <c r="D775" i="7"/>
  <c r="D774" i="7"/>
  <c r="D773" i="7"/>
  <c r="D780" i="7"/>
  <c r="D779" i="7"/>
  <c r="D778" i="7"/>
  <c r="D777" i="7"/>
  <c r="D784" i="7"/>
  <c r="D783" i="7"/>
  <c r="D782" i="7"/>
  <c r="D781" i="7"/>
  <c r="D788" i="7"/>
  <c r="D787" i="7"/>
  <c r="D786" i="7"/>
  <c r="D785" i="7"/>
  <c r="D792" i="7"/>
  <c r="D791" i="7"/>
  <c r="D790" i="7"/>
  <c r="D789" i="7"/>
  <c r="D796" i="7"/>
  <c r="D795" i="7"/>
  <c r="D794" i="7"/>
  <c r="D793" i="7"/>
  <c r="D800" i="7"/>
  <c r="D799" i="7"/>
  <c r="D798" i="7"/>
  <c r="D797" i="7"/>
  <c r="D804" i="7"/>
  <c r="D803" i="7"/>
  <c r="D802" i="7"/>
  <c r="D801" i="7"/>
  <c r="D808" i="7"/>
  <c r="D807" i="7"/>
  <c r="D806" i="7"/>
  <c r="D805" i="7"/>
  <c r="D812" i="7"/>
  <c r="D811" i="7"/>
  <c r="D810" i="7"/>
  <c r="D809" i="7"/>
  <c r="D816" i="7"/>
  <c r="D815" i="7"/>
  <c r="D814" i="7"/>
  <c r="D813" i="7"/>
  <c r="D820" i="7"/>
  <c r="D819" i="7"/>
  <c r="D818" i="7"/>
  <c r="D817" i="7"/>
  <c r="D824" i="7"/>
  <c r="D823" i="7"/>
  <c r="D822" i="7"/>
  <c r="D821" i="7"/>
  <c r="D828" i="7"/>
  <c r="D827" i="7"/>
  <c r="D826" i="7"/>
  <c r="D825" i="7"/>
  <c r="D832" i="7"/>
  <c r="D831" i="7"/>
  <c r="D830" i="7"/>
  <c r="D829" i="7"/>
  <c r="D836" i="7"/>
  <c r="D835" i="7"/>
  <c r="D834" i="7"/>
  <c r="D833" i="7"/>
  <c r="D840" i="7"/>
  <c r="D839" i="7"/>
  <c r="D838" i="7"/>
  <c r="D837" i="7"/>
  <c r="D844" i="7"/>
  <c r="D843" i="7"/>
  <c r="D842" i="7"/>
  <c r="D841" i="7"/>
  <c r="D848" i="7"/>
  <c r="D847" i="7"/>
  <c r="D846" i="7"/>
  <c r="D845" i="7"/>
  <c r="D852" i="7"/>
  <c r="D851" i="7"/>
  <c r="D850" i="7"/>
  <c r="D849" i="7"/>
  <c r="D856" i="7"/>
  <c r="D855" i="7"/>
  <c r="D854" i="7"/>
  <c r="D853" i="7"/>
  <c r="D860" i="7"/>
  <c r="D859" i="7"/>
  <c r="D858" i="7"/>
  <c r="D857" i="7"/>
  <c r="D864" i="7"/>
  <c r="D863" i="7"/>
  <c r="D862" i="7"/>
  <c r="D861" i="7"/>
  <c r="D868" i="7"/>
  <c r="D867" i="7"/>
  <c r="D866" i="7"/>
  <c r="D865" i="7"/>
  <c r="D872" i="7"/>
  <c r="D871" i="7"/>
  <c r="D870" i="7"/>
  <c r="D869" i="7"/>
  <c r="D876" i="7"/>
  <c r="D875" i="7"/>
  <c r="D874" i="7"/>
  <c r="D873" i="7"/>
  <c r="D880" i="7"/>
  <c r="D879" i="7"/>
  <c r="D878" i="7"/>
  <c r="D877" i="7"/>
  <c r="D884" i="7"/>
  <c r="D883" i="7"/>
  <c r="D882" i="7"/>
  <c r="D881" i="7"/>
  <c r="D888" i="7"/>
  <c r="D887" i="7"/>
  <c r="D886" i="7"/>
  <c r="D885" i="7"/>
  <c r="D892" i="7"/>
  <c r="D891" i="7"/>
  <c r="D890" i="7"/>
  <c r="D889" i="7"/>
  <c r="D896" i="7"/>
  <c r="D895" i="7"/>
  <c r="D894" i="7"/>
  <c r="D893" i="7"/>
  <c r="D900" i="7"/>
  <c r="D899" i="7"/>
  <c r="D898" i="7"/>
  <c r="D897" i="7"/>
  <c r="D904" i="7"/>
  <c r="D903" i="7"/>
  <c r="D902" i="7"/>
  <c r="D901" i="7"/>
  <c r="D908" i="7"/>
  <c r="D907" i="7"/>
  <c r="D906" i="7"/>
  <c r="D905" i="7"/>
  <c r="D912" i="7"/>
  <c r="D911" i="7"/>
  <c r="D910" i="7"/>
  <c r="D909" i="7"/>
  <c r="D916" i="7"/>
  <c r="D915" i="7"/>
  <c r="D914" i="7"/>
  <c r="D913" i="7"/>
  <c r="D920" i="7"/>
  <c r="D919" i="7"/>
  <c r="D918" i="7"/>
  <c r="D917" i="7"/>
  <c r="D924" i="7"/>
  <c r="D923" i="7"/>
  <c r="D922" i="7"/>
  <c r="D921" i="7"/>
  <c r="D928" i="7"/>
  <c r="D927" i="7"/>
  <c r="D926" i="7"/>
  <c r="D925" i="7"/>
  <c r="D932" i="7"/>
  <c r="D931" i="7"/>
  <c r="D930" i="7"/>
  <c r="D929" i="7"/>
  <c r="D936" i="7"/>
  <c r="D935" i="7"/>
  <c r="D934" i="7"/>
  <c r="D933" i="7"/>
  <c r="D940" i="7"/>
  <c r="D939" i="7"/>
  <c r="D938" i="7"/>
  <c r="D937" i="7"/>
  <c r="D944" i="7"/>
  <c r="D943" i="7"/>
  <c r="D942" i="7"/>
  <c r="D941" i="7"/>
  <c r="D948" i="7"/>
  <c r="D947" i="7"/>
  <c r="D946" i="7"/>
  <c r="D945" i="7"/>
  <c r="D952" i="7"/>
  <c r="D951" i="7"/>
  <c r="D950" i="7"/>
  <c r="D949" i="7"/>
  <c r="D956" i="7"/>
  <c r="D955" i="7"/>
  <c r="D954" i="7"/>
  <c r="D953" i="7"/>
  <c r="D960" i="7"/>
  <c r="D959" i="7"/>
  <c r="D958" i="7"/>
  <c r="D957" i="7"/>
  <c r="D964" i="7"/>
  <c r="D963" i="7"/>
  <c r="D962" i="7"/>
  <c r="D961" i="7"/>
  <c r="D968" i="7"/>
  <c r="D967" i="7"/>
  <c r="D966" i="7"/>
  <c r="D965" i="7"/>
  <c r="D972" i="7"/>
  <c r="D971" i="7"/>
  <c r="D970" i="7"/>
  <c r="D969" i="7"/>
  <c r="D976" i="7"/>
  <c r="D975" i="7"/>
  <c r="D974" i="7"/>
  <c r="D973" i="7"/>
  <c r="D980" i="7"/>
  <c r="D979" i="7"/>
  <c r="D978" i="7"/>
  <c r="D977" i="7"/>
  <c r="D984" i="7"/>
  <c r="D983" i="7"/>
  <c r="D982" i="7"/>
  <c r="D981" i="7"/>
  <c r="D988" i="7"/>
  <c r="D987" i="7"/>
  <c r="D986" i="7"/>
  <c r="D985" i="7"/>
  <c r="D992" i="7"/>
  <c r="D991" i="7"/>
  <c r="D990" i="7"/>
  <c r="D989" i="7"/>
  <c r="D996" i="7"/>
  <c r="D995" i="7"/>
  <c r="D994" i="7"/>
  <c r="D993" i="7"/>
  <c r="D1000" i="7"/>
  <c r="D999" i="7"/>
  <c r="D998" i="7"/>
  <c r="D997" i="7"/>
  <c r="D36" i="7"/>
  <c r="D35" i="7"/>
  <c r="D34" i="7"/>
  <c r="D33" i="7"/>
  <c r="D6" i="7"/>
  <c r="D14" i="7"/>
  <c r="D22" i="7"/>
  <c r="D30" i="7"/>
  <c r="D38" i="7"/>
  <c r="D46" i="7"/>
  <c r="D7" i="7"/>
  <c r="D15" i="7"/>
  <c r="D23" i="7"/>
  <c r="D31" i="7"/>
  <c r="D39" i="7"/>
  <c r="D47" i="7"/>
  <c r="D1" i="7"/>
  <c r="D9" i="7"/>
  <c r="D17" i="7"/>
  <c r="D25" i="7"/>
  <c r="D41" i="7"/>
  <c r="D2" i="7"/>
  <c r="D10" i="7"/>
  <c r="D18" i="7"/>
  <c r="D26" i="7"/>
  <c r="D42" i="7"/>
  <c r="D3" i="7"/>
  <c r="D11" i="7"/>
  <c r="D19" i="7"/>
  <c r="D27" i="7"/>
  <c r="D43" i="7"/>
  <c r="F234" i="7"/>
  <c r="F396" i="7"/>
  <c r="F138" i="7"/>
  <c r="F332" i="7"/>
  <c r="J277" i="7"/>
  <c r="J342" i="7"/>
  <c r="J503" i="7"/>
  <c r="J856" i="7"/>
  <c r="J888" i="7"/>
  <c r="H118" i="7"/>
  <c r="F659" i="7"/>
  <c r="H150" i="7"/>
  <c r="H276" i="7"/>
  <c r="H502" i="7"/>
  <c r="J632" i="7"/>
  <c r="J695" i="7"/>
  <c r="F210" i="7"/>
  <c r="H279" i="7"/>
  <c r="F404" i="7"/>
  <c r="J440" i="7"/>
  <c r="J470" i="7"/>
  <c r="J472" i="7"/>
  <c r="H148" i="7"/>
  <c r="J630" i="7"/>
  <c r="J822" i="7"/>
  <c r="J824" i="7"/>
  <c r="H918" i="7"/>
  <c r="F213" i="7"/>
  <c r="F370" i="7"/>
  <c r="J502" i="7"/>
  <c r="H519" i="7"/>
  <c r="J533" i="7"/>
  <c r="J599" i="7"/>
  <c r="H774" i="7"/>
  <c r="H807" i="7"/>
  <c r="J183" i="7"/>
  <c r="J85" i="7"/>
  <c r="F274" i="7"/>
  <c r="F402" i="7"/>
  <c r="F68" i="7"/>
  <c r="H182" i="7"/>
  <c r="H374" i="7"/>
  <c r="F376" i="7"/>
  <c r="J597" i="7"/>
  <c r="J759" i="7"/>
  <c r="H805" i="7"/>
  <c r="J918" i="7"/>
  <c r="J38" i="7"/>
  <c r="J119" i="7"/>
  <c r="F184" i="7"/>
  <c r="F191" i="7"/>
  <c r="J213" i="7"/>
  <c r="J242" i="7"/>
  <c r="F278" i="7"/>
  <c r="F307" i="7"/>
  <c r="F309" i="7"/>
  <c r="F311" i="7"/>
  <c r="F317" i="7"/>
  <c r="F341" i="7"/>
  <c r="F425" i="7"/>
  <c r="F459" i="7"/>
  <c r="J504" i="7"/>
  <c r="F531" i="7"/>
  <c r="J586" i="7"/>
  <c r="J655" i="7"/>
  <c r="H870" i="7"/>
  <c r="J887" i="7"/>
  <c r="J905" i="7"/>
  <c r="J56" i="7"/>
  <c r="H86" i="7"/>
  <c r="J88" i="7"/>
  <c r="F273" i="7"/>
  <c r="J376" i="7"/>
  <c r="F401" i="7"/>
  <c r="J405" i="7"/>
  <c r="J469" i="7"/>
  <c r="F529" i="7"/>
  <c r="H566" i="7"/>
  <c r="H726" i="7"/>
  <c r="J86" i="7"/>
  <c r="J246" i="7"/>
  <c r="J536" i="7"/>
  <c r="J629" i="7"/>
  <c r="J823" i="7"/>
  <c r="H574" i="7"/>
  <c r="H798" i="7"/>
  <c r="H800" i="7"/>
  <c r="H927" i="7"/>
  <c r="H958" i="7"/>
  <c r="F90" i="7"/>
  <c r="F92" i="7"/>
  <c r="H576" i="7"/>
  <c r="F25" i="7"/>
  <c r="H573" i="7"/>
  <c r="H670" i="7"/>
  <c r="H799" i="7"/>
  <c r="F89" i="7"/>
  <c r="H543" i="7"/>
  <c r="J270" i="7"/>
  <c r="H331" i="7"/>
  <c r="J397" i="7"/>
  <c r="X77" i="12"/>
  <c r="X81" i="12"/>
  <c r="X93" i="12"/>
  <c r="X97" i="12"/>
  <c r="H329" i="7"/>
  <c r="H52" i="7"/>
  <c r="F66" i="7"/>
  <c r="J109" i="7"/>
  <c r="J118" i="7"/>
  <c r="J120" i="7"/>
  <c r="J150" i="7"/>
  <c r="H180" i="7"/>
  <c r="J205" i="7"/>
  <c r="J215" i="7"/>
  <c r="J245" i="7"/>
  <c r="H268" i="7"/>
  <c r="H107" i="7"/>
  <c r="J137" i="7"/>
  <c r="H212" i="7"/>
  <c r="F226" i="7"/>
  <c r="F228" i="7"/>
  <c r="X12" i="12"/>
  <c r="X44" i="12"/>
  <c r="J141" i="7"/>
  <c r="H203" i="7"/>
  <c r="J333" i="7"/>
  <c r="H105" i="7"/>
  <c r="J140" i="7"/>
  <c r="J152" i="7"/>
  <c r="J182" i="7"/>
  <c r="H202" i="7"/>
  <c r="J301" i="7"/>
  <c r="J400" i="7"/>
  <c r="F620" i="7"/>
  <c r="F652" i="7"/>
  <c r="X55" i="12"/>
  <c r="X71" i="12"/>
  <c r="X79" i="12"/>
  <c r="H171" i="7"/>
  <c r="H84" i="7"/>
  <c r="J142" i="7"/>
  <c r="J149" i="7"/>
  <c r="H170" i="7"/>
  <c r="J214" i="7"/>
  <c r="H330" i="7"/>
  <c r="J334" i="7"/>
  <c r="J398" i="7"/>
  <c r="H364" i="7"/>
  <c r="F587" i="7"/>
  <c r="X98" i="12"/>
  <c r="H204" i="7"/>
  <c r="J206" i="7"/>
  <c r="J238" i="7"/>
  <c r="F491" i="7"/>
  <c r="J181" i="7"/>
  <c r="F225" i="7"/>
  <c r="F257" i="7"/>
  <c r="F556" i="7"/>
  <c r="X30" i="12"/>
  <c r="X82" i="12"/>
  <c r="J6" i="7"/>
  <c r="J23" i="7"/>
  <c r="F118" i="7"/>
  <c r="F155" i="7"/>
  <c r="F282" i="7"/>
  <c r="F18" i="7"/>
  <c r="F20" i="7"/>
  <c r="H88" i="7"/>
  <c r="F284" i="7"/>
  <c r="F314" i="7"/>
  <c r="H998" i="7"/>
  <c r="H85" i="7"/>
  <c r="F316" i="7"/>
  <c r="F510" i="7"/>
  <c r="X24" i="12"/>
  <c r="X32" i="12"/>
  <c r="F117" i="7"/>
  <c r="F120" i="7"/>
  <c r="F281" i="7"/>
  <c r="F313" i="7"/>
  <c r="F17" i="7"/>
  <c r="X18" i="12"/>
  <c r="X34" i="12"/>
  <c r="X50" i="12"/>
  <c r="Y58" i="12"/>
  <c r="X66" i="12"/>
  <c r="F388" i="7"/>
  <c r="F386" i="7"/>
  <c r="F56" i="7"/>
  <c r="F123" i="7"/>
  <c r="F137" i="7"/>
  <c r="F233" i="7"/>
  <c r="F235" i="7"/>
  <c r="F253" i="7"/>
  <c r="F285" i="7"/>
  <c r="F530" i="7"/>
  <c r="H534" i="7"/>
  <c r="H565" i="7"/>
  <c r="H567" i="7"/>
  <c r="H949" i="7"/>
  <c r="F384" i="7"/>
  <c r="F382" i="7"/>
  <c r="H520" i="7"/>
  <c r="H518" i="7"/>
  <c r="J531" i="20"/>
  <c r="L531" i="20"/>
  <c r="L557" i="20"/>
  <c r="J557" i="20"/>
  <c r="F87" i="7"/>
  <c r="F121" i="7"/>
  <c r="J243" i="7"/>
  <c r="J406" i="7"/>
  <c r="J439" i="7"/>
  <c r="H951" i="7"/>
  <c r="F543" i="7"/>
  <c r="F542" i="7"/>
  <c r="H1000" i="7"/>
  <c r="H997" i="7"/>
  <c r="H108" i="7"/>
  <c r="J110" i="7"/>
  <c r="F190" i="7"/>
  <c r="F255" i="7"/>
  <c r="F287" i="7"/>
  <c r="J341" i="7"/>
  <c r="H501" i="7"/>
  <c r="J558" i="7"/>
  <c r="F581" i="7"/>
  <c r="H725" i="7"/>
  <c r="H727" i="7"/>
  <c r="H917" i="7"/>
  <c r="H248" i="7"/>
  <c r="H247" i="7"/>
  <c r="F407" i="7"/>
  <c r="F405" i="7"/>
  <c r="H928" i="7"/>
  <c r="H926" i="7"/>
  <c r="L524" i="20"/>
  <c r="J524" i="20"/>
  <c r="L528" i="20"/>
  <c r="J528" i="20"/>
  <c r="L536" i="20"/>
  <c r="J536" i="20"/>
  <c r="L540" i="20"/>
  <c r="J540" i="20"/>
  <c r="F65" i="7"/>
  <c r="F454" i="7"/>
  <c r="F616" i="7"/>
  <c r="H661" i="7"/>
  <c r="H311" i="7"/>
  <c r="H310" i="7"/>
  <c r="J547" i="20"/>
  <c r="L547" i="20"/>
  <c r="X23" i="12"/>
  <c r="F387" i="7"/>
  <c r="H524" i="7"/>
  <c r="J590" i="7"/>
  <c r="J515" i="20"/>
  <c r="L515" i="20"/>
  <c r="F584" i="7"/>
  <c r="J29" i="7"/>
  <c r="F170" i="7"/>
  <c r="H340" i="7"/>
  <c r="F385" i="7"/>
  <c r="J407" i="7"/>
  <c r="J438" i="7"/>
  <c r="H694" i="7"/>
  <c r="H950" i="7"/>
  <c r="F981" i="7"/>
  <c r="F395" i="7"/>
  <c r="F393" i="7"/>
  <c r="J663" i="7"/>
  <c r="J662" i="7"/>
  <c r="J789" i="7"/>
  <c r="J792" i="7"/>
  <c r="J790" i="7"/>
  <c r="J853" i="7"/>
  <c r="J855" i="7"/>
  <c r="J917" i="7"/>
  <c r="J919" i="7"/>
  <c r="J572" i="20"/>
  <c r="X7" i="12"/>
  <c r="X15" i="12"/>
  <c r="X20" i="12"/>
  <c r="X48" i="12"/>
  <c r="X57" i="12"/>
  <c r="X14" i="12"/>
  <c r="X60" i="12"/>
  <c r="X76" i="12"/>
  <c r="X88" i="12"/>
  <c r="X96" i="12"/>
  <c r="J501" i="20"/>
  <c r="X13" i="12"/>
  <c r="X17" i="12"/>
  <c r="X46" i="12"/>
  <c r="X67" i="12"/>
  <c r="X87" i="12"/>
  <c r="X29" i="12"/>
  <c r="X33" i="12"/>
  <c r="X41" i="12"/>
  <c r="X54" i="12"/>
  <c r="F63" i="7"/>
  <c r="F31" i="7"/>
  <c r="J69" i="7"/>
  <c r="F30" i="7"/>
  <c r="J53" i="7"/>
  <c r="F64" i="7"/>
  <c r="F76" i="7"/>
  <c r="F29" i="7"/>
  <c r="A16" i="7"/>
  <c r="B16" i="7" s="1"/>
  <c r="A18" i="7"/>
  <c r="B18" i="7" s="1"/>
  <c r="A24" i="7"/>
  <c r="B24" i="7" s="1"/>
  <c r="A25" i="7"/>
  <c r="B25" i="7" s="1"/>
  <c r="A31" i="7"/>
  <c r="B31" i="7" s="1"/>
  <c r="A36" i="7"/>
  <c r="B36" i="7" s="1"/>
  <c r="A38" i="7"/>
  <c r="B38" i="7" s="1"/>
  <c r="A44" i="7"/>
  <c r="B44" i="7" s="1"/>
  <c r="A48" i="7"/>
  <c r="B48" i="7" s="1"/>
  <c r="A50" i="7"/>
  <c r="B50" i="7" s="1"/>
  <c r="A56" i="7"/>
  <c r="B56" i="7" s="1"/>
  <c r="A57" i="7"/>
  <c r="B57" i="7" s="1"/>
  <c r="A63" i="7"/>
  <c r="B63" i="7" s="1"/>
  <c r="A68" i="7"/>
  <c r="B68" i="7" s="1"/>
  <c r="A70" i="7"/>
  <c r="B70" i="7" s="1"/>
  <c r="A76" i="7"/>
  <c r="B76" i="7" s="1"/>
  <c r="A80" i="7"/>
  <c r="B80" i="7" s="1"/>
  <c r="A82" i="7"/>
  <c r="B82" i="7" s="1"/>
  <c r="A88" i="7"/>
  <c r="B88" i="7" s="1"/>
  <c r="A92" i="7"/>
  <c r="B92" i="7" s="1"/>
  <c r="A91" i="7"/>
  <c r="B91" i="7" s="1"/>
  <c r="A90" i="7"/>
  <c r="B90" i="7" s="1"/>
  <c r="A89" i="7"/>
  <c r="B89" i="7" s="1"/>
  <c r="A96" i="7"/>
  <c r="B96" i="7" s="1"/>
  <c r="A95" i="7"/>
  <c r="B95" i="7" s="1"/>
  <c r="A94" i="7"/>
  <c r="B94" i="7" s="1"/>
  <c r="A93" i="7"/>
  <c r="B93" i="7" s="1"/>
  <c r="A100" i="7"/>
  <c r="B100" i="7" s="1"/>
  <c r="A99" i="7"/>
  <c r="B99" i="7" s="1"/>
  <c r="A98" i="7"/>
  <c r="B98" i="7" s="1"/>
  <c r="A97" i="7"/>
  <c r="B97" i="7" s="1"/>
  <c r="A104" i="7"/>
  <c r="B104" i="7" s="1"/>
  <c r="A103" i="7"/>
  <c r="B103" i="7" s="1"/>
  <c r="A102" i="7"/>
  <c r="B102" i="7" s="1"/>
  <c r="A101" i="7"/>
  <c r="B101" i="7" s="1"/>
  <c r="A108" i="7"/>
  <c r="B108" i="7" s="1"/>
  <c r="A107" i="7"/>
  <c r="B107" i="7" s="1"/>
  <c r="A106" i="7"/>
  <c r="B106" i="7" s="1"/>
  <c r="A105" i="7"/>
  <c r="B105" i="7" s="1"/>
  <c r="A112" i="7"/>
  <c r="B112" i="7" s="1"/>
  <c r="A111" i="7"/>
  <c r="B111" i="7" s="1"/>
  <c r="A110" i="7"/>
  <c r="B110" i="7" s="1"/>
  <c r="A109" i="7"/>
  <c r="B109" i="7" s="1"/>
  <c r="A116" i="7"/>
  <c r="B116" i="7" s="1"/>
  <c r="A115" i="7"/>
  <c r="B115" i="7" s="1"/>
  <c r="A114" i="7"/>
  <c r="B114" i="7" s="1"/>
  <c r="A113" i="7"/>
  <c r="B113" i="7" s="1"/>
  <c r="A120" i="7"/>
  <c r="B120" i="7" s="1"/>
  <c r="A119" i="7"/>
  <c r="B119" i="7" s="1"/>
  <c r="A118" i="7"/>
  <c r="B118" i="7" s="1"/>
  <c r="A117" i="7"/>
  <c r="B117" i="7" s="1"/>
  <c r="A124" i="7"/>
  <c r="B124" i="7" s="1"/>
  <c r="A123" i="7"/>
  <c r="B123" i="7" s="1"/>
  <c r="A122" i="7"/>
  <c r="B122" i="7" s="1"/>
  <c r="A121" i="7"/>
  <c r="B121" i="7" s="1"/>
  <c r="A128" i="7"/>
  <c r="B128" i="7" s="1"/>
  <c r="A127" i="7"/>
  <c r="B127" i="7" s="1"/>
  <c r="A126" i="7"/>
  <c r="B126" i="7" s="1"/>
  <c r="A125" i="7"/>
  <c r="B125" i="7" s="1"/>
  <c r="A132" i="7"/>
  <c r="B132" i="7" s="1"/>
  <c r="A131" i="7"/>
  <c r="B131" i="7" s="1"/>
  <c r="A130" i="7"/>
  <c r="B130" i="7" s="1"/>
  <c r="A129" i="7"/>
  <c r="B129" i="7" s="1"/>
  <c r="A136" i="7"/>
  <c r="B136" i="7" s="1"/>
  <c r="A135" i="7"/>
  <c r="B135" i="7" s="1"/>
  <c r="A134" i="7"/>
  <c r="B134" i="7" s="1"/>
  <c r="A133" i="7"/>
  <c r="B133" i="7" s="1"/>
  <c r="A140" i="7"/>
  <c r="B140" i="7" s="1"/>
  <c r="A139" i="7"/>
  <c r="B139" i="7" s="1"/>
  <c r="A138" i="7"/>
  <c r="B138" i="7" s="1"/>
  <c r="A137" i="7"/>
  <c r="B137" i="7" s="1"/>
  <c r="A144" i="7"/>
  <c r="B144" i="7" s="1"/>
  <c r="A143" i="7"/>
  <c r="B143" i="7" s="1"/>
  <c r="A142" i="7"/>
  <c r="B142" i="7" s="1"/>
  <c r="A141" i="7"/>
  <c r="B141" i="7" s="1"/>
  <c r="A148" i="7"/>
  <c r="B148" i="7" s="1"/>
  <c r="A147" i="7"/>
  <c r="B147" i="7" s="1"/>
  <c r="A146" i="7"/>
  <c r="B146" i="7" s="1"/>
  <c r="A145" i="7"/>
  <c r="B145" i="7" s="1"/>
  <c r="A152" i="7"/>
  <c r="B152" i="7" s="1"/>
  <c r="A151" i="7"/>
  <c r="B151" i="7" s="1"/>
  <c r="A150" i="7"/>
  <c r="B150" i="7" s="1"/>
  <c r="A149" i="7"/>
  <c r="B149" i="7" s="1"/>
  <c r="A156" i="7"/>
  <c r="B156" i="7" s="1"/>
  <c r="A155" i="7"/>
  <c r="B155" i="7" s="1"/>
  <c r="A154" i="7"/>
  <c r="B154" i="7" s="1"/>
  <c r="A153" i="7"/>
  <c r="B153" i="7" s="1"/>
  <c r="A160" i="7"/>
  <c r="B160" i="7" s="1"/>
  <c r="A159" i="7"/>
  <c r="B159" i="7" s="1"/>
  <c r="A158" i="7"/>
  <c r="B158" i="7" s="1"/>
  <c r="A157" i="7"/>
  <c r="B157" i="7" s="1"/>
  <c r="A164" i="7"/>
  <c r="B164" i="7" s="1"/>
  <c r="A163" i="7"/>
  <c r="B163" i="7" s="1"/>
  <c r="A162" i="7"/>
  <c r="B162" i="7" s="1"/>
  <c r="A161" i="7"/>
  <c r="B161" i="7" s="1"/>
  <c r="A168" i="7"/>
  <c r="B168" i="7" s="1"/>
  <c r="A167" i="7"/>
  <c r="B167" i="7" s="1"/>
  <c r="A166" i="7"/>
  <c r="B166" i="7" s="1"/>
  <c r="A165" i="7"/>
  <c r="B165" i="7" s="1"/>
  <c r="A172" i="7"/>
  <c r="B172" i="7" s="1"/>
  <c r="A171" i="7"/>
  <c r="B171" i="7" s="1"/>
  <c r="A170" i="7"/>
  <c r="B170" i="7" s="1"/>
  <c r="A169" i="7"/>
  <c r="B169" i="7" s="1"/>
  <c r="A176" i="7"/>
  <c r="B176" i="7" s="1"/>
  <c r="A175" i="7"/>
  <c r="B175" i="7" s="1"/>
  <c r="A174" i="7"/>
  <c r="B174" i="7" s="1"/>
  <c r="A173" i="7"/>
  <c r="B173" i="7" s="1"/>
  <c r="A180" i="7"/>
  <c r="B180" i="7" s="1"/>
  <c r="A179" i="7"/>
  <c r="B179" i="7" s="1"/>
  <c r="A178" i="7"/>
  <c r="B178" i="7" s="1"/>
  <c r="A177" i="7"/>
  <c r="B177" i="7" s="1"/>
  <c r="A184" i="7"/>
  <c r="B184" i="7" s="1"/>
  <c r="A183" i="7"/>
  <c r="B183" i="7" s="1"/>
  <c r="A182" i="7"/>
  <c r="B182" i="7" s="1"/>
  <c r="A181" i="7"/>
  <c r="B181" i="7" s="1"/>
  <c r="A188" i="7"/>
  <c r="B188" i="7" s="1"/>
  <c r="A187" i="7"/>
  <c r="B187" i="7" s="1"/>
  <c r="A186" i="7"/>
  <c r="B186" i="7" s="1"/>
  <c r="A185" i="7"/>
  <c r="B185" i="7" s="1"/>
  <c r="A192" i="7"/>
  <c r="B192" i="7" s="1"/>
  <c r="A191" i="7"/>
  <c r="B191" i="7" s="1"/>
  <c r="A190" i="7"/>
  <c r="B190" i="7" s="1"/>
  <c r="A189" i="7"/>
  <c r="B189" i="7" s="1"/>
  <c r="A196" i="7"/>
  <c r="B196" i="7" s="1"/>
  <c r="A195" i="7"/>
  <c r="B195" i="7" s="1"/>
  <c r="A194" i="7"/>
  <c r="B194" i="7" s="1"/>
  <c r="A193" i="7"/>
  <c r="B193" i="7" s="1"/>
  <c r="A200" i="7"/>
  <c r="B200" i="7" s="1"/>
  <c r="A199" i="7"/>
  <c r="B199" i="7" s="1"/>
  <c r="A198" i="7"/>
  <c r="B198" i="7" s="1"/>
  <c r="A197" i="7"/>
  <c r="B197" i="7" s="1"/>
  <c r="A204" i="7"/>
  <c r="B204" i="7" s="1"/>
  <c r="A203" i="7"/>
  <c r="B203" i="7" s="1"/>
  <c r="A202" i="7"/>
  <c r="B202" i="7" s="1"/>
  <c r="A201" i="7"/>
  <c r="B201" i="7" s="1"/>
  <c r="A208" i="7"/>
  <c r="B208" i="7" s="1"/>
  <c r="A207" i="7"/>
  <c r="B207" i="7" s="1"/>
  <c r="A206" i="7"/>
  <c r="B206" i="7" s="1"/>
  <c r="A205" i="7"/>
  <c r="B205" i="7" s="1"/>
  <c r="A212" i="7"/>
  <c r="B212" i="7" s="1"/>
  <c r="A211" i="7"/>
  <c r="B211" i="7" s="1"/>
  <c r="A210" i="7"/>
  <c r="B210" i="7" s="1"/>
  <c r="A209" i="7"/>
  <c r="B209" i="7" s="1"/>
  <c r="A216" i="7"/>
  <c r="B216" i="7" s="1"/>
  <c r="A215" i="7"/>
  <c r="B215" i="7" s="1"/>
  <c r="A214" i="7"/>
  <c r="B214" i="7" s="1"/>
  <c r="A213" i="7"/>
  <c r="B213" i="7" s="1"/>
  <c r="A220" i="7"/>
  <c r="B220" i="7" s="1"/>
  <c r="A219" i="7"/>
  <c r="B219" i="7" s="1"/>
  <c r="A218" i="7"/>
  <c r="B218" i="7" s="1"/>
  <c r="A217" i="7"/>
  <c r="B217" i="7" s="1"/>
  <c r="A224" i="7"/>
  <c r="B224" i="7" s="1"/>
  <c r="A223" i="7"/>
  <c r="B223" i="7" s="1"/>
  <c r="A222" i="7"/>
  <c r="B222" i="7" s="1"/>
  <c r="A221" i="7"/>
  <c r="B221" i="7" s="1"/>
  <c r="A228" i="7"/>
  <c r="B228" i="7" s="1"/>
  <c r="A227" i="7"/>
  <c r="B227" i="7" s="1"/>
  <c r="A226" i="7"/>
  <c r="B226" i="7" s="1"/>
  <c r="A225" i="7"/>
  <c r="B225" i="7" s="1"/>
  <c r="A232" i="7"/>
  <c r="B232" i="7" s="1"/>
  <c r="A231" i="7"/>
  <c r="B231" i="7" s="1"/>
  <c r="A230" i="7"/>
  <c r="B230" i="7" s="1"/>
  <c r="A229" i="7"/>
  <c r="B229" i="7" s="1"/>
  <c r="A236" i="7"/>
  <c r="B236" i="7" s="1"/>
  <c r="A235" i="7"/>
  <c r="B235" i="7" s="1"/>
  <c r="A234" i="7"/>
  <c r="B234" i="7" s="1"/>
  <c r="A233" i="7"/>
  <c r="B233" i="7" s="1"/>
  <c r="A240" i="7"/>
  <c r="B240" i="7" s="1"/>
  <c r="A239" i="7"/>
  <c r="B239" i="7" s="1"/>
  <c r="A238" i="7"/>
  <c r="B238" i="7" s="1"/>
  <c r="A237" i="7"/>
  <c r="B237" i="7" s="1"/>
  <c r="A244" i="7"/>
  <c r="B244" i="7" s="1"/>
  <c r="A243" i="7"/>
  <c r="B243" i="7" s="1"/>
  <c r="A242" i="7"/>
  <c r="B242" i="7" s="1"/>
  <c r="A241" i="7"/>
  <c r="B241" i="7" s="1"/>
  <c r="A248" i="7"/>
  <c r="B248" i="7" s="1"/>
  <c r="A247" i="7"/>
  <c r="B247" i="7" s="1"/>
  <c r="A246" i="7"/>
  <c r="B246" i="7" s="1"/>
  <c r="A245" i="7"/>
  <c r="B245" i="7" s="1"/>
  <c r="A252" i="7"/>
  <c r="B252" i="7" s="1"/>
  <c r="A251" i="7"/>
  <c r="B251" i="7" s="1"/>
  <c r="A250" i="7"/>
  <c r="B250" i="7" s="1"/>
  <c r="A249" i="7"/>
  <c r="B249" i="7" s="1"/>
  <c r="A256" i="7"/>
  <c r="B256" i="7" s="1"/>
  <c r="A255" i="7"/>
  <c r="B255" i="7" s="1"/>
  <c r="A254" i="7"/>
  <c r="B254" i="7" s="1"/>
  <c r="A253" i="7"/>
  <c r="B253" i="7" s="1"/>
  <c r="A260" i="7"/>
  <c r="B260" i="7" s="1"/>
  <c r="A259" i="7"/>
  <c r="B259" i="7" s="1"/>
  <c r="A258" i="7"/>
  <c r="B258" i="7" s="1"/>
  <c r="A257" i="7"/>
  <c r="B257" i="7" s="1"/>
  <c r="A264" i="7"/>
  <c r="B264" i="7" s="1"/>
  <c r="A263" i="7"/>
  <c r="B263" i="7" s="1"/>
  <c r="A262" i="7"/>
  <c r="B262" i="7" s="1"/>
  <c r="A261" i="7"/>
  <c r="B261" i="7" s="1"/>
  <c r="A268" i="7"/>
  <c r="B268" i="7" s="1"/>
  <c r="A267" i="7"/>
  <c r="B267" i="7" s="1"/>
  <c r="A266" i="7"/>
  <c r="B266" i="7" s="1"/>
  <c r="A265" i="7"/>
  <c r="B265" i="7" s="1"/>
  <c r="A272" i="7"/>
  <c r="B272" i="7" s="1"/>
  <c r="A271" i="7"/>
  <c r="B271" i="7" s="1"/>
  <c r="A270" i="7"/>
  <c r="B270" i="7" s="1"/>
  <c r="A269" i="7"/>
  <c r="B269" i="7" s="1"/>
  <c r="A276" i="7"/>
  <c r="B276" i="7" s="1"/>
  <c r="A275" i="7"/>
  <c r="B275" i="7" s="1"/>
  <c r="A274" i="7"/>
  <c r="B274" i="7" s="1"/>
  <c r="A273" i="7"/>
  <c r="B273" i="7" s="1"/>
  <c r="A280" i="7"/>
  <c r="B280" i="7" s="1"/>
  <c r="A279" i="7"/>
  <c r="B279" i="7" s="1"/>
  <c r="A278" i="7"/>
  <c r="B278" i="7" s="1"/>
  <c r="A277" i="7"/>
  <c r="B277" i="7" s="1"/>
  <c r="A284" i="7"/>
  <c r="B284" i="7" s="1"/>
  <c r="A283" i="7"/>
  <c r="B283" i="7" s="1"/>
  <c r="A282" i="7"/>
  <c r="B282" i="7" s="1"/>
  <c r="A281" i="7"/>
  <c r="B281" i="7" s="1"/>
  <c r="A288" i="7"/>
  <c r="B288" i="7" s="1"/>
  <c r="A287" i="7"/>
  <c r="B287" i="7" s="1"/>
  <c r="A286" i="7"/>
  <c r="B286" i="7" s="1"/>
  <c r="A285" i="7"/>
  <c r="B285" i="7" s="1"/>
  <c r="A292" i="7"/>
  <c r="B292" i="7" s="1"/>
  <c r="A291" i="7"/>
  <c r="B291" i="7" s="1"/>
  <c r="A290" i="7"/>
  <c r="B290" i="7" s="1"/>
  <c r="A289" i="7"/>
  <c r="B289" i="7" s="1"/>
  <c r="A296" i="7"/>
  <c r="B296" i="7" s="1"/>
  <c r="A295" i="7"/>
  <c r="B295" i="7" s="1"/>
  <c r="A294" i="7"/>
  <c r="B294" i="7" s="1"/>
  <c r="A293" i="7"/>
  <c r="B293" i="7" s="1"/>
  <c r="A300" i="7"/>
  <c r="B300" i="7" s="1"/>
  <c r="A299" i="7"/>
  <c r="B299" i="7" s="1"/>
  <c r="A298" i="7"/>
  <c r="B298" i="7" s="1"/>
  <c r="A297" i="7"/>
  <c r="B297" i="7" s="1"/>
  <c r="A304" i="7"/>
  <c r="B304" i="7" s="1"/>
  <c r="A303" i="7"/>
  <c r="B303" i="7" s="1"/>
  <c r="A302" i="7"/>
  <c r="B302" i="7" s="1"/>
  <c r="A301" i="7"/>
  <c r="B301" i="7" s="1"/>
  <c r="A308" i="7"/>
  <c r="B308" i="7" s="1"/>
  <c r="A307" i="7"/>
  <c r="B307" i="7" s="1"/>
  <c r="A306" i="7"/>
  <c r="B306" i="7" s="1"/>
  <c r="A305" i="7"/>
  <c r="B305" i="7" s="1"/>
  <c r="A312" i="7"/>
  <c r="B312" i="7" s="1"/>
  <c r="A311" i="7"/>
  <c r="B311" i="7" s="1"/>
  <c r="A310" i="7"/>
  <c r="B310" i="7" s="1"/>
  <c r="A309" i="7"/>
  <c r="B309" i="7" s="1"/>
  <c r="A316" i="7"/>
  <c r="B316" i="7" s="1"/>
  <c r="A315" i="7"/>
  <c r="B315" i="7" s="1"/>
  <c r="A314" i="7"/>
  <c r="B314" i="7" s="1"/>
  <c r="A313" i="7"/>
  <c r="B313" i="7" s="1"/>
  <c r="A320" i="7"/>
  <c r="B320" i="7" s="1"/>
  <c r="A319" i="7"/>
  <c r="B319" i="7" s="1"/>
  <c r="A318" i="7"/>
  <c r="B318" i="7" s="1"/>
  <c r="A317" i="7"/>
  <c r="B317" i="7" s="1"/>
  <c r="A324" i="7"/>
  <c r="B324" i="7" s="1"/>
  <c r="A323" i="7"/>
  <c r="B323" i="7" s="1"/>
  <c r="A322" i="7"/>
  <c r="B322" i="7" s="1"/>
  <c r="A321" i="7"/>
  <c r="B321" i="7" s="1"/>
  <c r="A328" i="7"/>
  <c r="B328" i="7" s="1"/>
  <c r="A327" i="7"/>
  <c r="B327" i="7" s="1"/>
  <c r="A326" i="7"/>
  <c r="B326" i="7" s="1"/>
  <c r="A325" i="7"/>
  <c r="B325" i="7" s="1"/>
  <c r="A332" i="7"/>
  <c r="B332" i="7" s="1"/>
  <c r="A331" i="7"/>
  <c r="B331" i="7" s="1"/>
  <c r="A330" i="7"/>
  <c r="B330" i="7" s="1"/>
  <c r="A329" i="7"/>
  <c r="B329" i="7" s="1"/>
  <c r="A336" i="7"/>
  <c r="B336" i="7" s="1"/>
  <c r="A335" i="7"/>
  <c r="B335" i="7" s="1"/>
  <c r="A334" i="7"/>
  <c r="B334" i="7" s="1"/>
  <c r="A333" i="7"/>
  <c r="B333" i="7" s="1"/>
  <c r="A340" i="7"/>
  <c r="B340" i="7" s="1"/>
  <c r="A339" i="7"/>
  <c r="B339" i="7" s="1"/>
  <c r="A338" i="7"/>
  <c r="B338" i="7" s="1"/>
  <c r="A337" i="7"/>
  <c r="B337" i="7" s="1"/>
  <c r="A344" i="7"/>
  <c r="B344" i="7" s="1"/>
  <c r="A343" i="7"/>
  <c r="B343" i="7" s="1"/>
  <c r="A342" i="7"/>
  <c r="B342" i="7" s="1"/>
  <c r="A341" i="7"/>
  <c r="B341" i="7" s="1"/>
  <c r="A348" i="7"/>
  <c r="B348" i="7" s="1"/>
  <c r="A347" i="7"/>
  <c r="B347" i="7" s="1"/>
  <c r="A346" i="7"/>
  <c r="B346" i="7" s="1"/>
  <c r="A345" i="7"/>
  <c r="B345" i="7" s="1"/>
  <c r="A352" i="7"/>
  <c r="B352" i="7" s="1"/>
  <c r="A351" i="7"/>
  <c r="B351" i="7" s="1"/>
  <c r="A350" i="7"/>
  <c r="B350" i="7" s="1"/>
  <c r="A349" i="7"/>
  <c r="B349" i="7" s="1"/>
  <c r="A356" i="7"/>
  <c r="B356" i="7" s="1"/>
  <c r="A355" i="7"/>
  <c r="B355" i="7" s="1"/>
  <c r="A354" i="7"/>
  <c r="B354" i="7" s="1"/>
  <c r="A353" i="7"/>
  <c r="B353" i="7" s="1"/>
  <c r="A360" i="7"/>
  <c r="B360" i="7" s="1"/>
  <c r="A359" i="7"/>
  <c r="B359" i="7" s="1"/>
  <c r="A358" i="7"/>
  <c r="B358" i="7" s="1"/>
  <c r="A357" i="7"/>
  <c r="B357" i="7" s="1"/>
  <c r="A364" i="7"/>
  <c r="B364" i="7" s="1"/>
  <c r="A363" i="7"/>
  <c r="B363" i="7" s="1"/>
  <c r="A362" i="7"/>
  <c r="B362" i="7" s="1"/>
  <c r="A361" i="7"/>
  <c r="B361" i="7" s="1"/>
  <c r="A368" i="7"/>
  <c r="B368" i="7" s="1"/>
  <c r="A367" i="7"/>
  <c r="B367" i="7" s="1"/>
  <c r="A366" i="7"/>
  <c r="B366" i="7" s="1"/>
  <c r="A365" i="7"/>
  <c r="B365" i="7" s="1"/>
  <c r="A372" i="7"/>
  <c r="B372" i="7" s="1"/>
  <c r="A371" i="7"/>
  <c r="B371" i="7" s="1"/>
  <c r="A370" i="7"/>
  <c r="B370" i="7" s="1"/>
  <c r="A369" i="7"/>
  <c r="B369" i="7" s="1"/>
  <c r="A376" i="7"/>
  <c r="B376" i="7" s="1"/>
  <c r="A375" i="7"/>
  <c r="B375" i="7" s="1"/>
  <c r="A374" i="7"/>
  <c r="B374" i="7" s="1"/>
  <c r="A373" i="7"/>
  <c r="B373" i="7" s="1"/>
  <c r="A380" i="7"/>
  <c r="B380" i="7" s="1"/>
  <c r="A379" i="7"/>
  <c r="B379" i="7" s="1"/>
  <c r="A378" i="7"/>
  <c r="B378" i="7" s="1"/>
  <c r="A377" i="7"/>
  <c r="B377" i="7" s="1"/>
  <c r="A384" i="7"/>
  <c r="B384" i="7" s="1"/>
  <c r="A383" i="7"/>
  <c r="B383" i="7" s="1"/>
  <c r="A382" i="7"/>
  <c r="B382" i="7" s="1"/>
  <c r="A381" i="7"/>
  <c r="B381" i="7" s="1"/>
  <c r="A388" i="7"/>
  <c r="B388" i="7" s="1"/>
  <c r="A387" i="7"/>
  <c r="B387" i="7" s="1"/>
  <c r="A386" i="7"/>
  <c r="B386" i="7" s="1"/>
  <c r="A385" i="7"/>
  <c r="B385" i="7" s="1"/>
  <c r="A392" i="7"/>
  <c r="B392" i="7" s="1"/>
  <c r="A391" i="7"/>
  <c r="B391" i="7" s="1"/>
  <c r="A390" i="7"/>
  <c r="B390" i="7" s="1"/>
  <c r="A389" i="7"/>
  <c r="B389" i="7" s="1"/>
  <c r="A396" i="7"/>
  <c r="B396" i="7" s="1"/>
  <c r="A395" i="7"/>
  <c r="B395" i="7" s="1"/>
  <c r="A394" i="7"/>
  <c r="B394" i="7" s="1"/>
  <c r="A393" i="7"/>
  <c r="B393" i="7" s="1"/>
  <c r="A400" i="7"/>
  <c r="B400" i="7" s="1"/>
  <c r="A399" i="7"/>
  <c r="B399" i="7" s="1"/>
  <c r="A398" i="7"/>
  <c r="B398" i="7" s="1"/>
  <c r="A397" i="7"/>
  <c r="B397" i="7" s="1"/>
  <c r="A404" i="7"/>
  <c r="B404" i="7" s="1"/>
  <c r="A403" i="7"/>
  <c r="B403" i="7" s="1"/>
  <c r="A402" i="7"/>
  <c r="B402" i="7" s="1"/>
  <c r="A401" i="7"/>
  <c r="B401" i="7" s="1"/>
  <c r="A408" i="7"/>
  <c r="B408" i="7" s="1"/>
  <c r="A407" i="7"/>
  <c r="B407" i="7" s="1"/>
  <c r="A406" i="7"/>
  <c r="B406" i="7" s="1"/>
  <c r="A405" i="7"/>
  <c r="B405" i="7" s="1"/>
  <c r="A412" i="7"/>
  <c r="B412" i="7" s="1"/>
  <c r="A411" i="7"/>
  <c r="B411" i="7" s="1"/>
  <c r="A410" i="7"/>
  <c r="B410" i="7" s="1"/>
  <c r="A409" i="7"/>
  <c r="B409" i="7" s="1"/>
  <c r="A416" i="7"/>
  <c r="B416" i="7" s="1"/>
  <c r="A415" i="7"/>
  <c r="B415" i="7" s="1"/>
  <c r="A414" i="7"/>
  <c r="B414" i="7" s="1"/>
  <c r="A413" i="7"/>
  <c r="B413" i="7" s="1"/>
  <c r="A420" i="7"/>
  <c r="B420" i="7" s="1"/>
  <c r="A419" i="7"/>
  <c r="B419" i="7" s="1"/>
  <c r="A418" i="7"/>
  <c r="B418" i="7" s="1"/>
  <c r="A417" i="7"/>
  <c r="B417" i="7" s="1"/>
  <c r="A424" i="7"/>
  <c r="B424" i="7" s="1"/>
  <c r="A423" i="7"/>
  <c r="B423" i="7" s="1"/>
  <c r="A422" i="7"/>
  <c r="B422" i="7" s="1"/>
  <c r="A421" i="7"/>
  <c r="B421" i="7" s="1"/>
  <c r="A428" i="7"/>
  <c r="B428" i="7" s="1"/>
  <c r="A427" i="7"/>
  <c r="B427" i="7" s="1"/>
  <c r="A426" i="7"/>
  <c r="B426" i="7" s="1"/>
  <c r="A425" i="7"/>
  <c r="B425" i="7" s="1"/>
  <c r="A432" i="7"/>
  <c r="B432" i="7" s="1"/>
  <c r="A431" i="7"/>
  <c r="B431" i="7" s="1"/>
  <c r="A430" i="7"/>
  <c r="B430" i="7" s="1"/>
  <c r="A429" i="7"/>
  <c r="B429" i="7" s="1"/>
  <c r="A436" i="7"/>
  <c r="B436" i="7" s="1"/>
  <c r="A435" i="7"/>
  <c r="B435" i="7" s="1"/>
  <c r="A434" i="7"/>
  <c r="B434" i="7" s="1"/>
  <c r="A433" i="7"/>
  <c r="B433" i="7" s="1"/>
  <c r="A440" i="7"/>
  <c r="B440" i="7" s="1"/>
  <c r="A439" i="7"/>
  <c r="B439" i="7" s="1"/>
  <c r="A438" i="7"/>
  <c r="B438" i="7" s="1"/>
  <c r="A437" i="7"/>
  <c r="B437" i="7" s="1"/>
  <c r="A444" i="7"/>
  <c r="B444" i="7" s="1"/>
  <c r="A443" i="7"/>
  <c r="B443" i="7" s="1"/>
  <c r="A442" i="7"/>
  <c r="B442" i="7" s="1"/>
  <c r="A441" i="7"/>
  <c r="B441" i="7" s="1"/>
  <c r="A448" i="7"/>
  <c r="B448" i="7" s="1"/>
  <c r="A447" i="7"/>
  <c r="B447" i="7" s="1"/>
  <c r="A446" i="7"/>
  <c r="B446" i="7" s="1"/>
  <c r="A445" i="7"/>
  <c r="B445" i="7" s="1"/>
  <c r="A452" i="7"/>
  <c r="B452" i="7" s="1"/>
  <c r="A451" i="7"/>
  <c r="B451" i="7" s="1"/>
  <c r="A450" i="7"/>
  <c r="B450" i="7" s="1"/>
  <c r="A449" i="7"/>
  <c r="B449" i="7" s="1"/>
  <c r="A456" i="7"/>
  <c r="B456" i="7" s="1"/>
  <c r="A455" i="7"/>
  <c r="B455" i="7" s="1"/>
  <c r="A454" i="7"/>
  <c r="B454" i="7" s="1"/>
  <c r="A453" i="7"/>
  <c r="B453" i="7" s="1"/>
  <c r="A460" i="7"/>
  <c r="B460" i="7" s="1"/>
  <c r="A459" i="7"/>
  <c r="B459" i="7" s="1"/>
  <c r="A458" i="7"/>
  <c r="B458" i="7" s="1"/>
  <c r="A457" i="7"/>
  <c r="B457" i="7" s="1"/>
  <c r="A464" i="7"/>
  <c r="B464" i="7" s="1"/>
  <c r="A463" i="7"/>
  <c r="B463" i="7" s="1"/>
  <c r="A462" i="7"/>
  <c r="B462" i="7" s="1"/>
  <c r="A461" i="7"/>
  <c r="B461" i="7" s="1"/>
  <c r="A468" i="7"/>
  <c r="B468" i="7" s="1"/>
  <c r="A467" i="7"/>
  <c r="B467" i="7" s="1"/>
  <c r="A466" i="7"/>
  <c r="B466" i="7" s="1"/>
  <c r="A465" i="7"/>
  <c r="B465" i="7" s="1"/>
  <c r="A472" i="7"/>
  <c r="B472" i="7" s="1"/>
  <c r="A471" i="7"/>
  <c r="B471" i="7" s="1"/>
  <c r="A470" i="7"/>
  <c r="B470" i="7" s="1"/>
  <c r="A469" i="7"/>
  <c r="B469" i="7" s="1"/>
  <c r="A476" i="7"/>
  <c r="B476" i="7" s="1"/>
  <c r="A475" i="7"/>
  <c r="B475" i="7" s="1"/>
  <c r="A474" i="7"/>
  <c r="B474" i="7" s="1"/>
  <c r="A473" i="7"/>
  <c r="B473" i="7" s="1"/>
  <c r="A480" i="7"/>
  <c r="B480" i="7" s="1"/>
  <c r="A479" i="7"/>
  <c r="B479" i="7" s="1"/>
  <c r="A478" i="7"/>
  <c r="B478" i="7" s="1"/>
  <c r="A477" i="7"/>
  <c r="B477" i="7" s="1"/>
  <c r="A484" i="7"/>
  <c r="B484" i="7" s="1"/>
  <c r="A483" i="7"/>
  <c r="B483" i="7" s="1"/>
  <c r="A482" i="7"/>
  <c r="B482" i="7" s="1"/>
  <c r="A481" i="7"/>
  <c r="B481" i="7" s="1"/>
  <c r="A488" i="7"/>
  <c r="B488" i="7" s="1"/>
  <c r="A487" i="7"/>
  <c r="B487" i="7" s="1"/>
  <c r="A486" i="7"/>
  <c r="B486" i="7" s="1"/>
  <c r="A485" i="7"/>
  <c r="B485" i="7" s="1"/>
  <c r="A492" i="7"/>
  <c r="B492" i="7" s="1"/>
  <c r="A491" i="7"/>
  <c r="B491" i="7" s="1"/>
  <c r="A490" i="7"/>
  <c r="B490" i="7" s="1"/>
  <c r="A489" i="7"/>
  <c r="B489" i="7" s="1"/>
  <c r="A496" i="7"/>
  <c r="B496" i="7" s="1"/>
  <c r="A495" i="7"/>
  <c r="B495" i="7" s="1"/>
  <c r="A494" i="7"/>
  <c r="B494" i="7" s="1"/>
  <c r="A493" i="7"/>
  <c r="B493" i="7" s="1"/>
  <c r="A500" i="7"/>
  <c r="B500" i="7" s="1"/>
  <c r="A499" i="7"/>
  <c r="B499" i="7" s="1"/>
  <c r="A498" i="7"/>
  <c r="B498" i="7" s="1"/>
  <c r="A497" i="7"/>
  <c r="B497" i="7" s="1"/>
  <c r="A504" i="7"/>
  <c r="B504" i="7" s="1"/>
  <c r="A503" i="7"/>
  <c r="B503" i="7" s="1"/>
  <c r="A502" i="7"/>
  <c r="B502" i="7" s="1"/>
  <c r="A501" i="7"/>
  <c r="B501" i="7" s="1"/>
  <c r="A508" i="7"/>
  <c r="B508" i="7" s="1"/>
  <c r="A507" i="7"/>
  <c r="B507" i="7" s="1"/>
  <c r="A506" i="7"/>
  <c r="B506" i="7" s="1"/>
  <c r="A505" i="7"/>
  <c r="B505" i="7" s="1"/>
  <c r="A512" i="7"/>
  <c r="B512" i="7" s="1"/>
  <c r="A511" i="7"/>
  <c r="B511" i="7" s="1"/>
  <c r="A510" i="7"/>
  <c r="B510" i="7" s="1"/>
  <c r="A509" i="7"/>
  <c r="B509" i="7" s="1"/>
  <c r="A516" i="7"/>
  <c r="B516" i="7" s="1"/>
  <c r="A515" i="7"/>
  <c r="B515" i="7" s="1"/>
  <c r="A514" i="7"/>
  <c r="B514" i="7" s="1"/>
  <c r="A513" i="7"/>
  <c r="B513" i="7" s="1"/>
  <c r="A520" i="7"/>
  <c r="B520" i="7" s="1"/>
  <c r="A519" i="7"/>
  <c r="B519" i="7" s="1"/>
  <c r="A518" i="7"/>
  <c r="B518" i="7" s="1"/>
  <c r="A517" i="7"/>
  <c r="B517" i="7" s="1"/>
  <c r="A524" i="7"/>
  <c r="B524" i="7" s="1"/>
  <c r="A523" i="7"/>
  <c r="B523" i="7" s="1"/>
  <c r="A522" i="7"/>
  <c r="B522" i="7" s="1"/>
  <c r="A521" i="7"/>
  <c r="B521" i="7" s="1"/>
  <c r="A528" i="7"/>
  <c r="B528" i="7" s="1"/>
  <c r="A527" i="7"/>
  <c r="B527" i="7" s="1"/>
  <c r="A526" i="7"/>
  <c r="B526" i="7" s="1"/>
  <c r="A525" i="7"/>
  <c r="B525" i="7" s="1"/>
  <c r="A532" i="7"/>
  <c r="B532" i="7" s="1"/>
  <c r="A531" i="7"/>
  <c r="B531" i="7" s="1"/>
  <c r="A530" i="7"/>
  <c r="B530" i="7" s="1"/>
  <c r="A529" i="7"/>
  <c r="B529" i="7" s="1"/>
  <c r="A536" i="7"/>
  <c r="B536" i="7" s="1"/>
  <c r="A535" i="7"/>
  <c r="B535" i="7" s="1"/>
  <c r="A534" i="7"/>
  <c r="B534" i="7" s="1"/>
  <c r="A533" i="7"/>
  <c r="B533" i="7" s="1"/>
  <c r="A540" i="7"/>
  <c r="B540" i="7" s="1"/>
  <c r="A539" i="7"/>
  <c r="B539" i="7" s="1"/>
  <c r="A538" i="7"/>
  <c r="B538" i="7" s="1"/>
  <c r="A537" i="7"/>
  <c r="B537" i="7" s="1"/>
  <c r="A544" i="7"/>
  <c r="B544" i="7" s="1"/>
  <c r="A543" i="7"/>
  <c r="B543" i="7" s="1"/>
  <c r="A542" i="7"/>
  <c r="B542" i="7" s="1"/>
  <c r="A541" i="7"/>
  <c r="B541" i="7" s="1"/>
  <c r="A548" i="7"/>
  <c r="B548" i="7" s="1"/>
  <c r="A547" i="7"/>
  <c r="B547" i="7" s="1"/>
  <c r="A546" i="7"/>
  <c r="B546" i="7" s="1"/>
  <c r="A545" i="7"/>
  <c r="B545" i="7" s="1"/>
  <c r="A552" i="7"/>
  <c r="B552" i="7" s="1"/>
  <c r="A551" i="7"/>
  <c r="B551" i="7" s="1"/>
  <c r="A550" i="7"/>
  <c r="B550" i="7" s="1"/>
  <c r="A549" i="7"/>
  <c r="B549" i="7" s="1"/>
  <c r="A556" i="7"/>
  <c r="B556" i="7" s="1"/>
  <c r="A555" i="7"/>
  <c r="B555" i="7" s="1"/>
  <c r="A554" i="7"/>
  <c r="B554" i="7" s="1"/>
  <c r="A553" i="7"/>
  <c r="B553" i="7" s="1"/>
  <c r="A560" i="7"/>
  <c r="B560" i="7" s="1"/>
  <c r="A559" i="7"/>
  <c r="B559" i="7" s="1"/>
  <c r="A558" i="7"/>
  <c r="B558" i="7" s="1"/>
  <c r="A557" i="7"/>
  <c r="B557" i="7" s="1"/>
  <c r="A564" i="7"/>
  <c r="B564" i="7" s="1"/>
  <c r="A563" i="7"/>
  <c r="B563" i="7" s="1"/>
  <c r="A562" i="7"/>
  <c r="B562" i="7" s="1"/>
  <c r="A561" i="7"/>
  <c r="B561" i="7" s="1"/>
  <c r="A568" i="7"/>
  <c r="B568" i="7" s="1"/>
  <c r="A567" i="7"/>
  <c r="B567" i="7" s="1"/>
  <c r="A566" i="7"/>
  <c r="B566" i="7" s="1"/>
  <c r="A565" i="7"/>
  <c r="B565" i="7" s="1"/>
  <c r="A572" i="7"/>
  <c r="B572" i="7" s="1"/>
  <c r="A571" i="7"/>
  <c r="B571" i="7" s="1"/>
  <c r="A570" i="7"/>
  <c r="B570" i="7" s="1"/>
  <c r="A569" i="7"/>
  <c r="B569" i="7" s="1"/>
  <c r="A576" i="7"/>
  <c r="B576" i="7" s="1"/>
  <c r="A575" i="7"/>
  <c r="B575" i="7" s="1"/>
  <c r="A574" i="7"/>
  <c r="B574" i="7" s="1"/>
  <c r="A573" i="7"/>
  <c r="B573" i="7" s="1"/>
  <c r="A580" i="7"/>
  <c r="B580" i="7" s="1"/>
  <c r="A579" i="7"/>
  <c r="B579" i="7" s="1"/>
  <c r="A578" i="7"/>
  <c r="B578" i="7" s="1"/>
  <c r="A577" i="7"/>
  <c r="B577" i="7" s="1"/>
  <c r="A584" i="7"/>
  <c r="B584" i="7" s="1"/>
  <c r="A583" i="7"/>
  <c r="B583" i="7" s="1"/>
  <c r="A582" i="7"/>
  <c r="B582" i="7" s="1"/>
  <c r="A581" i="7"/>
  <c r="B581" i="7" s="1"/>
  <c r="A588" i="7"/>
  <c r="B588" i="7" s="1"/>
  <c r="A587" i="7"/>
  <c r="B587" i="7" s="1"/>
  <c r="A586" i="7"/>
  <c r="B586" i="7" s="1"/>
  <c r="A585" i="7"/>
  <c r="B585" i="7" s="1"/>
  <c r="A592" i="7"/>
  <c r="B592" i="7" s="1"/>
  <c r="A591" i="7"/>
  <c r="B591" i="7" s="1"/>
  <c r="A590" i="7"/>
  <c r="B590" i="7" s="1"/>
  <c r="A589" i="7"/>
  <c r="B589" i="7" s="1"/>
  <c r="A596" i="7"/>
  <c r="B596" i="7" s="1"/>
  <c r="A595" i="7"/>
  <c r="B595" i="7" s="1"/>
  <c r="A594" i="7"/>
  <c r="B594" i="7" s="1"/>
  <c r="A593" i="7"/>
  <c r="B593" i="7" s="1"/>
  <c r="A600" i="7"/>
  <c r="B600" i="7" s="1"/>
  <c r="A599" i="7"/>
  <c r="B599" i="7" s="1"/>
  <c r="A598" i="7"/>
  <c r="B598" i="7" s="1"/>
  <c r="A597" i="7"/>
  <c r="B597" i="7" s="1"/>
  <c r="A604" i="7"/>
  <c r="B604" i="7" s="1"/>
  <c r="A603" i="7"/>
  <c r="B603" i="7" s="1"/>
  <c r="A602" i="7"/>
  <c r="B602" i="7" s="1"/>
  <c r="A601" i="7"/>
  <c r="B601" i="7" s="1"/>
  <c r="A608" i="7"/>
  <c r="B608" i="7" s="1"/>
  <c r="A607" i="7"/>
  <c r="B607" i="7" s="1"/>
  <c r="A606" i="7"/>
  <c r="B606" i="7" s="1"/>
  <c r="A605" i="7"/>
  <c r="B605" i="7" s="1"/>
  <c r="A612" i="7"/>
  <c r="B612" i="7" s="1"/>
  <c r="A611" i="7"/>
  <c r="B611" i="7" s="1"/>
  <c r="A610" i="7"/>
  <c r="B610" i="7" s="1"/>
  <c r="A609" i="7"/>
  <c r="B609" i="7" s="1"/>
  <c r="A616" i="7"/>
  <c r="B616" i="7" s="1"/>
  <c r="A615" i="7"/>
  <c r="B615" i="7" s="1"/>
  <c r="A614" i="7"/>
  <c r="B614" i="7" s="1"/>
  <c r="A613" i="7"/>
  <c r="B613" i="7" s="1"/>
  <c r="A620" i="7"/>
  <c r="B620" i="7" s="1"/>
  <c r="A619" i="7"/>
  <c r="B619" i="7" s="1"/>
  <c r="A618" i="7"/>
  <c r="B618" i="7" s="1"/>
  <c r="A617" i="7"/>
  <c r="B617" i="7" s="1"/>
  <c r="A624" i="7"/>
  <c r="B624" i="7" s="1"/>
  <c r="A623" i="7"/>
  <c r="B623" i="7" s="1"/>
  <c r="A622" i="7"/>
  <c r="B622" i="7" s="1"/>
  <c r="A621" i="7"/>
  <c r="B621" i="7" s="1"/>
  <c r="A628" i="7"/>
  <c r="B628" i="7" s="1"/>
  <c r="A627" i="7"/>
  <c r="B627" i="7" s="1"/>
  <c r="A626" i="7"/>
  <c r="B626" i="7" s="1"/>
  <c r="A625" i="7"/>
  <c r="B625" i="7" s="1"/>
  <c r="A632" i="7"/>
  <c r="B632" i="7" s="1"/>
  <c r="A631" i="7"/>
  <c r="B631" i="7" s="1"/>
  <c r="A630" i="7"/>
  <c r="B630" i="7" s="1"/>
  <c r="A629" i="7"/>
  <c r="B629" i="7" s="1"/>
  <c r="A636" i="7"/>
  <c r="B636" i="7" s="1"/>
  <c r="A635" i="7"/>
  <c r="B635" i="7" s="1"/>
  <c r="A634" i="7"/>
  <c r="B634" i="7" s="1"/>
  <c r="A633" i="7"/>
  <c r="B633" i="7" s="1"/>
  <c r="A640" i="7"/>
  <c r="B640" i="7" s="1"/>
  <c r="A639" i="7"/>
  <c r="B639" i="7" s="1"/>
  <c r="A638" i="7"/>
  <c r="B638" i="7" s="1"/>
  <c r="A637" i="7"/>
  <c r="B637" i="7" s="1"/>
  <c r="A644" i="7"/>
  <c r="B644" i="7" s="1"/>
  <c r="A643" i="7"/>
  <c r="B643" i="7" s="1"/>
  <c r="A642" i="7"/>
  <c r="B642" i="7" s="1"/>
  <c r="A641" i="7"/>
  <c r="B641" i="7" s="1"/>
  <c r="A648" i="7"/>
  <c r="B648" i="7" s="1"/>
  <c r="A647" i="7"/>
  <c r="B647" i="7" s="1"/>
  <c r="A646" i="7"/>
  <c r="B646" i="7" s="1"/>
  <c r="A645" i="7"/>
  <c r="B645" i="7" s="1"/>
  <c r="A652" i="7"/>
  <c r="B652" i="7" s="1"/>
  <c r="A651" i="7"/>
  <c r="B651" i="7" s="1"/>
  <c r="A650" i="7"/>
  <c r="B650" i="7" s="1"/>
  <c r="A649" i="7"/>
  <c r="B649" i="7" s="1"/>
  <c r="A656" i="7"/>
  <c r="B656" i="7" s="1"/>
  <c r="A655" i="7"/>
  <c r="B655" i="7" s="1"/>
  <c r="A654" i="7"/>
  <c r="B654" i="7" s="1"/>
  <c r="A653" i="7"/>
  <c r="B653" i="7" s="1"/>
  <c r="A660" i="7"/>
  <c r="B660" i="7" s="1"/>
  <c r="A659" i="7"/>
  <c r="B659" i="7" s="1"/>
  <c r="A658" i="7"/>
  <c r="B658" i="7" s="1"/>
  <c r="A657" i="7"/>
  <c r="B657" i="7" s="1"/>
  <c r="A664" i="7"/>
  <c r="B664" i="7" s="1"/>
  <c r="A663" i="7"/>
  <c r="B663" i="7" s="1"/>
  <c r="A662" i="7"/>
  <c r="B662" i="7" s="1"/>
  <c r="A661" i="7"/>
  <c r="B661" i="7" s="1"/>
  <c r="A668" i="7"/>
  <c r="B668" i="7" s="1"/>
  <c r="A667" i="7"/>
  <c r="B667" i="7" s="1"/>
  <c r="A666" i="7"/>
  <c r="B666" i="7" s="1"/>
  <c r="A665" i="7"/>
  <c r="B665" i="7" s="1"/>
  <c r="A672" i="7"/>
  <c r="B672" i="7" s="1"/>
  <c r="A671" i="7"/>
  <c r="B671" i="7" s="1"/>
  <c r="A670" i="7"/>
  <c r="B670" i="7" s="1"/>
  <c r="A669" i="7"/>
  <c r="B669" i="7" s="1"/>
  <c r="A676" i="7"/>
  <c r="B676" i="7" s="1"/>
  <c r="A675" i="7"/>
  <c r="B675" i="7" s="1"/>
  <c r="A674" i="7"/>
  <c r="B674" i="7" s="1"/>
  <c r="A673" i="7"/>
  <c r="B673" i="7" s="1"/>
  <c r="A680" i="7"/>
  <c r="B680" i="7" s="1"/>
  <c r="A679" i="7"/>
  <c r="B679" i="7" s="1"/>
  <c r="A678" i="7"/>
  <c r="B678" i="7" s="1"/>
  <c r="A677" i="7"/>
  <c r="B677" i="7" s="1"/>
  <c r="A684" i="7"/>
  <c r="B684" i="7" s="1"/>
  <c r="A683" i="7"/>
  <c r="B683" i="7" s="1"/>
  <c r="A682" i="7"/>
  <c r="B682" i="7" s="1"/>
  <c r="A681" i="7"/>
  <c r="B681" i="7" s="1"/>
  <c r="A688" i="7"/>
  <c r="B688" i="7" s="1"/>
  <c r="A687" i="7"/>
  <c r="B687" i="7" s="1"/>
  <c r="A686" i="7"/>
  <c r="B686" i="7" s="1"/>
  <c r="A685" i="7"/>
  <c r="B685" i="7" s="1"/>
  <c r="A692" i="7"/>
  <c r="B692" i="7" s="1"/>
  <c r="A691" i="7"/>
  <c r="B691" i="7" s="1"/>
  <c r="A690" i="7"/>
  <c r="B690" i="7" s="1"/>
  <c r="A689" i="7"/>
  <c r="B689" i="7" s="1"/>
  <c r="A696" i="7"/>
  <c r="B696" i="7" s="1"/>
  <c r="A695" i="7"/>
  <c r="B695" i="7" s="1"/>
  <c r="A694" i="7"/>
  <c r="B694" i="7" s="1"/>
  <c r="A693" i="7"/>
  <c r="B693" i="7" s="1"/>
  <c r="A700" i="7"/>
  <c r="B700" i="7" s="1"/>
  <c r="A699" i="7"/>
  <c r="B699" i="7" s="1"/>
  <c r="A698" i="7"/>
  <c r="B698" i="7" s="1"/>
  <c r="A697" i="7"/>
  <c r="B697" i="7" s="1"/>
  <c r="A704" i="7"/>
  <c r="B704" i="7" s="1"/>
  <c r="A703" i="7"/>
  <c r="B703" i="7" s="1"/>
  <c r="A702" i="7"/>
  <c r="B702" i="7" s="1"/>
  <c r="A701" i="7"/>
  <c r="B701" i="7" s="1"/>
  <c r="A708" i="7"/>
  <c r="B708" i="7" s="1"/>
  <c r="A707" i="7"/>
  <c r="B707" i="7" s="1"/>
  <c r="A706" i="7"/>
  <c r="B706" i="7" s="1"/>
  <c r="A705" i="7"/>
  <c r="B705" i="7" s="1"/>
  <c r="A712" i="7"/>
  <c r="B712" i="7" s="1"/>
  <c r="A711" i="7"/>
  <c r="B711" i="7" s="1"/>
  <c r="A710" i="7"/>
  <c r="B710" i="7" s="1"/>
  <c r="A709" i="7"/>
  <c r="B709" i="7" s="1"/>
  <c r="A716" i="7"/>
  <c r="B716" i="7" s="1"/>
  <c r="A715" i="7"/>
  <c r="B715" i="7" s="1"/>
  <c r="A714" i="7"/>
  <c r="B714" i="7" s="1"/>
  <c r="A713" i="7"/>
  <c r="B713" i="7" s="1"/>
  <c r="A720" i="7"/>
  <c r="B720" i="7" s="1"/>
  <c r="A719" i="7"/>
  <c r="B719" i="7" s="1"/>
  <c r="A718" i="7"/>
  <c r="B718" i="7" s="1"/>
  <c r="A717" i="7"/>
  <c r="B717" i="7" s="1"/>
  <c r="A724" i="7"/>
  <c r="B724" i="7" s="1"/>
  <c r="A723" i="7"/>
  <c r="B723" i="7" s="1"/>
  <c r="A722" i="7"/>
  <c r="B722" i="7" s="1"/>
  <c r="A721" i="7"/>
  <c r="B721" i="7" s="1"/>
  <c r="A728" i="7"/>
  <c r="B728" i="7" s="1"/>
  <c r="A727" i="7"/>
  <c r="B727" i="7" s="1"/>
  <c r="A726" i="7"/>
  <c r="B726" i="7" s="1"/>
  <c r="A725" i="7"/>
  <c r="B725" i="7" s="1"/>
  <c r="A732" i="7"/>
  <c r="B732" i="7" s="1"/>
  <c r="A731" i="7"/>
  <c r="B731" i="7" s="1"/>
  <c r="A730" i="7"/>
  <c r="B730" i="7" s="1"/>
  <c r="A729" i="7"/>
  <c r="B729" i="7" s="1"/>
  <c r="A736" i="7"/>
  <c r="B736" i="7" s="1"/>
  <c r="A735" i="7"/>
  <c r="B735" i="7" s="1"/>
  <c r="A734" i="7"/>
  <c r="B734" i="7" s="1"/>
  <c r="A733" i="7"/>
  <c r="B733" i="7" s="1"/>
  <c r="A740" i="7"/>
  <c r="B740" i="7" s="1"/>
  <c r="A739" i="7"/>
  <c r="B739" i="7" s="1"/>
  <c r="A738" i="7"/>
  <c r="B738" i="7" s="1"/>
  <c r="A737" i="7"/>
  <c r="B737" i="7" s="1"/>
  <c r="A744" i="7"/>
  <c r="B744" i="7" s="1"/>
  <c r="A743" i="7"/>
  <c r="B743" i="7" s="1"/>
  <c r="A742" i="7"/>
  <c r="B742" i="7" s="1"/>
  <c r="A741" i="7"/>
  <c r="B741" i="7" s="1"/>
  <c r="A748" i="7"/>
  <c r="B748" i="7" s="1"/>
  <c r="A747" i="7"/>
  <c r="B747" i="7" s="1"/>
  <c r="A746" i="7"/>
  <c r="B746" i="7" s="1"/>
  <c r="A745" i="7"/>
  <c r="B745" i="7" s="1"/>
  <c r="A752" i="7"/>
  <c r="B752" i="7" s="1"/>
  <c r="A751" i="7"/>
  <c r="B751" i="7" s="1"/>
  <c r="A750" i="7"/>
  <c r="B750" i="7" s="1"/>
  <c r="A749" i="7"/>
  <c r="B749" i="7" s="1"/>
  <c r="A756" i="7"/>
  <c r="B756" i="7" s="1"/>
  <c r="A755" i="7"/>
  <c r="B755" i="7" s="1"/>
  <c r="A754" i="7"/>
  <c r="B754" i="7" s="1"/>
  <c r="A753" i="7"/>
  <c r="B753" i="7" s="1"/>
  <c r="A760" i="7"/>
  <c r="B760" i="7" s="1"/>
  <c r="A759" i="7"/>
  <c r="B759" i="7" s="1"/>
  <c r="A758" i="7"/>
  <c r="B758" i="7" s="1"/>
  <c r="A757" i="7"/>
  <c r="B757" i="7" s="1"/>
  <c r="A764" i="7"/>
  <c r="B764" i="7" s="1"/>
  <c r="A763" i="7"/>
  <c r="B763" i="7" s="1"/>
  <c r="A762" i="7"/>
  <c r="B762" i="7" s="1"/>
  <c r="A761" i="7"/>
  <c r="B761" i="7" s="1"/>
  <c r="A768" i="7"/>
  <c r="B768" i="7" s="1"/>
  <c r="A767" i="7"/>
  <c r="B767" i="7" s="1"/>
  <c r="A766" i="7"/>
  <c r="B766" i="7" s="1"/>
  <c r="A765" i="7"/>
  <c r="B765" i="7" s="1"/>
  <c r="A772" i="7"/>
  <c r="B772" i="7" s="1"/>
  <c r="A771" i="7"/>
  <c r="B771" i="7" s="1"/>
  <c r="A770" i="7"/>
  <c r="B770" i="7" s="1"/>
  <c r="A769" i="7"/>
  <c r="B769" i="7" s="1"/>
  <c r="A776" i="7"/>
  <c r="B776" i="7" s="1"/>
  <c r="A775" i="7"/>
  <c r="B775" i="7" s="1"/>
  <c r="A774" i="7"/>
  <c r="B774" i="7" s="1"/>
  <c r="A773" i="7"/>
  <c r="B773" i="7" s="1"/>
  <c r="A780" i="7"/>
  <c r="B780" i="7" s="1"/>
  <c r="A779" i="7"/>
  <c r="B779" i="7" s="1"/>
  <c r="A778" i="7"/>
  <c r="B778" i="7" s="1"/>
  <c r="A777" i="7"/>
  <c r="B777" i="7" s="1"/>
  <c r="A784" i="7"/>
  <c r="B784" i="7" s="1"/>
  <c r="A783" i="7"/>
  <c r="B783" i="7" s="1"/>
  <c r="A782" i="7"/>
  <c r="B782" i="7" s="1"/>
  <c r="A781" i="7"/>
  <c r="B781" i="7" s="1"/>
  <c r="A788" i="7"/>
  <c r="B788" i="7" s="1"/>
  <c r="A787" i="7"/>
  <c r="B787" i="7" s="1"/>
  <c r="A786" i="7"/>
  <c r="B786" i="7" s="1"/>
  <c r="A785" i="7"/>
  <c r="B785" i="7" s="1"/>
  <c r="A792" i="7"/>
  <c r="B792" i="7" s="1"/>
  <c r="A791" i="7"/>
  <c r="B791" i="7" s="1"/>
  <c r="A790" i="7"/>
  <c r="B790" i="7" s="1"/>
  <c r="A789" i="7"/>
  <c r="B789" i="7" s="1"/>
  <c r="A796" i="7"/>
  <c r="B796" i="7" s="1"/>
  <c r="A795" i="7"/>
  <c r="B795" i="7" s="1"/>
  <c r="A794" i="7"/>
  <c r="B794" i="7" s="1"/>
  <c r="A793" i="7"/>
  <c r="B793" i="7" s="1"/>
  <c r="A800" i="7"/>
  <c r="B800" i="7" s="1"/>
  <c r="A799" i="7"/>
  <c r="B799" i="7" s="1"/>
  <c r="A798" i="7"/>
  <c r="B798" i="7" s="1"/>
  <c r="A797" i="7"/>
  <c r="B797" i="7" s="1"/>
  <c r="A804" i="7"/>
  <c r="B804" i="7" s="1"/>
  <c r="A803" i="7"/>
  <c r="B803" i="7" s="1"/>
  <c r="A802" i="7"/>
  <c r="B802" i="7" s="1"/>
  <c r="A801" i="7"/>
  <c r="B801" i="7" s="1"/>
  <c r="A808" i="7"/>
  <c r="B808" i="7" s="1"/>
  <c r="A807" i="7"/>
  <c r="B807" i="7" s="1"/>
  <c r="A806" i="7"/>
  <c r="B806" i="7" s="1"/>
  <c r="A805" i="7"/>
  <c r="B805" i="7" s="1"/>
  <c r="A812" i="7"/>
  <c r="B812" i="7" s="1"/>
  <c r="A811" i="7"/>
  <c r="B811" i="7" s="1"/>
  <c r="A810" i="7"/>
  <c r="B810" i="7" s="1"/>
  <c r="A809" i="7"/>
  <c r="B809" i="7" s="1"/>
  <c r="A816" i="7"/>
  <c r="B816" i="7" s="1"/>
  <c r="A815" i="7"/>
  <c r="B815" i="7" s="1"/>
  <c r="A814" i="7"/>
  <c r="B814" i="7" s="1"/>
  <c r="A813" i="7"/>
  <c r="B813" i="7" s="1"/>
  <c r="A820" i="7"/>
  <c r="B820" i="7" s="1"/>
  <c r="A819" i="7"/>
  <c r="B819" i="7" s="1"/>
  <c r="A818" i="7"/>
  <c r="B818" i="7" s="1"/>
  <c r="A817" i="7"/>
  <c r="B817" i="7" s="1"/>
  <c r="A824" i="7"/>
  <c r="B824" i="7" s="1"/>
  <c r="A823" i="7"/>
  <c r="B823" i="7" s="1"/>
  <c r="A822" i="7"/>
  <c r="B822" i="7" s="1"/>
  <c r="A821" i="7"/>
  <c r="B821" i="7" s="1"/>
  <c r="A828" i="7"/>
  <c r="B828" i="7" s="1"/>
  <c r="A827" i="7"/>
  <c r="B827" i="7" s="1"/>
  <c r="A826" i="7"/>
  <c r="B826" i="7" s="1"/>
  <c r="A825" i="7"/>
  <c r="B825" i="7" s="1"/>
  <c r="A832" i="7"/>
  <c r="B832" i="7" s="1"/>
  <c r="A831" i="7"/>
  <c r="B831" i="7" s="1"/>
  <c r="A830" i="7"/>
  <c r="B830" i="7" s="1"/>
  <c r="A829" i="7"/>
  <c r="B829" i="7" s="1"/>
  <c r="A836" i="7"/>
  <c r="B836" i="7" s="1"/>
  <c r="A835" i="7"/>
  <c r="B835" i="7" s="1"/>
  <c r="A834" i="7"/>
  <c r="B834" i="7" s="1"/>
  <c r="A833" i="7"/>
  <c r="B833" i="7" s="1"/>
  <c r="A840" i="7"/>
  <c r="B840" i="7" s="1"/>
  <c r="A839" i="7"/>
  <c r="B839" i="7" s="1"/>
  <c r="A838" i="7"/>
  <c r="B838" i="7" s="1"/>
  <c r="A837" i="7"/>
  <c r="B837" i="7" s="1"/>
  <c r="A844" i="7"/>
  <c r="B844" i="7" s="1"/>
  <c r="A843" i="7"/>
  <c r="B843" i="7" s="1"/>
  <c r="A842" i="7"/>
  <c r="B842" i="7" s="1"/>
  <c r="A841" i="7"/>
  <c r="B841" i="7" s="1"/>
  <c r="A848" i="7"/>
  <c r="B848" i="7" s="1"/>
  <c r="A847" i="7"/>
  <c r="B847" i="7" s="1"/>
  <c r="A846" i="7"/>
  <c r="B846" i="7" s="1"/>
  <c r="A845" i="7"/>
  <c r="B845" i="7" s="1"/>
  <c r="A852" i="7"/>
  <c r="B852" i="7" s="1"/>
  <c r="A851" i="7"/>
  <c r="B851" i="7" s="1"/>
  <c r="A850" i="7"/>
  <c r="B850" i="7" s="1"/>
  <c r="A849" i="7"/>
  <c r="B849" i="7" s="1"/>
  <c r="A856" i="7"/>
  <c r="B856" i="7" s="1"/>
  <c r="A855" i="7"/>
  <c r="B855" i="7" s="1"/>
  <c r="A854" i="7"/>
  <c r="B854" i="7" s="1"/>
  <c r="A853" i="7"/>
  <c r="B853" i="7" s="1"/>
  <c r="A860" i="7"/>
  <c r="B860" i="7" s="1"/>
  <c r="A859" i="7"/>
  <c r="B859" i="7" s="1"/>
  <c r="A858" i="7"/>
  <c r="B858" i="7" s="1"/>
  <c r="A857" i="7"/>
  <c r="B857" i="7" s="1"/>
  <c r="A864" i="7"/>
  <c r="B864" i="7" s="1"/>
  <c r="A863" i="7"/>
  <c r="B863" i="7" s="1"/>
  <c r="A862" i="7"/>
  <c r="B862" i="7" s="1"/>
  <c r="A861" i="7"/>
  <c r="B861" i="7" s="1"/>
  <c r="A868" i="7"/>
  <c r="B868" i="7" s="1"/>
  <c r="A867" i="7"/>
  <c r="B867" i="7" s="1"/>
  <c r="A866" i="7"/>
  <c r="B866" i="7" s="1"/>
  <c r="A865" i="7"/>
  <c r="B865" i="7" s="1"/>
  <c r="A872" i="7"/>
  <c r="B872" i="7" s="1"/>
  <c r="A871" i="7"/>
  <c r="B871" i="7" s="1"/>
  <c r="A870" i="7"/>
  <c r="B870" i="7" s="1"/>
  <c r="A869" i="7"/>
  <c r="B869" i="7" s="1"/>
  <c r="A876" i="7"/>
  <c r="B876" i="7" s="1"/>
  <c r="A875" i="7"/>
  <c r="B875" i="7" s="1"/>
  <c r="A874" i="7"/>
  <c r="B874" i="7" s="1"/>
  <c r="A873" i="7"/>
  <c r="B873" i="7" s="1"/>
  <c r="A880" i="7"/>
  <c r="B880" i="7" s="1"/>
  <c r="A879" i="7"/>
  <c r="B879" i="7" s="1"/>
  <c r="A878" i="7"/>
  <c r="B878" i="7" s="1"/>
  <c r="A877" i="7"/>
  <c r="B877" i="7" s="1"/>
  <c r="A884" i="7"/>
  <c r="B884" i="7" s="1"/>
  <c r="A883" i="7"/>
  <c r="B883" i="7" s="1"/>
  <c r="A882" i="7"/>
  <c r="B882" i="7" s="1"/>
  <c r="A881" i="7"/>
  <c r="B881" i="7" s="1"/>
  <c r="A888" i="7"/>
  <c r="B888" i="7" s="1"/>
  <c r="A887" i="7"/>
  <c r="B887" i="7" s="1"/>
  <c r="A886" i="7"/>
  <c r="B886" i="7" s="1"/>
  <c r="A885" i="7"/>
  <c r="B885" i="7" s="1"/>
  <c r="A892" i="7"/>
  <c r="B892" i="7" s="1"/>
  <c r="A891" i="7"/>
  <c r="B891" i="7" s="1"/>
  <c r="A890" i="7"/>
  <c r="B890" i="7" s="1"/>
  <c r="A889" i="7"/>
  <c r="B889" i="7" s="1"/>
  <c r="A896" i="7"/>
  <c r="B896" i="7" s="1"/>
  <c r="A895" i="7"/>
  <c r="B895" i="7" s="1"/>
  <c r="A894" i="7"/>
  <c r="B894" i="7" s="1"/>
  <c r="A893" i="7"/>
  <c r="B893" i="7" s="1"/>
  <c r="A900" i="7"/>
  <c r="B900" i="7" s="1"/>
  <c r="A899" i="7"/>
  <c r="B899" i="7" s="1"/>
  <c r="A898" i="7"/>
  <c r="B898" i="7" s="1"/>
  <c r="A897" i="7"/>
  <c r="B897" i="7" s="1"/>
  <c r="A904" i="7"/>
  <c r="B904" i="7" s="1"/>
  <c r="A903" i="7"/>
  <c r="B903" i="7" s="1"/>
  <c r="A902" i="7"/>
  <c r="B902" i="7" s="1"/>
  <c r="A901" i="7"/>
  <c r="B901" i="7" s="1"/>
  <c r="A908" i="7"/>
  <c r="B908" i="7" s="1"/>
  <c r="A907" i="7"/>
  <c r="B907" i="7" s="1"/>
  <c r="A906" i="7"/>
  <c r="B906" i="7" s="1"/>
  <c r="A905" i="7"/>
  <c r="B905" i="7" s="1"/>
  <c r="A912" i="7"/>
  <c r="B912" i="7" s="1"/>
  <c r="A911" i="7"/>
  <c r="B911" i="7" s="1"/>
  <c r="A910" i="7"/>
  <c r="B910" i="7" s="1"/>
  <c r="A909" i="7"/>
  <c r="B909" i="7" s="1"/>
  <c r="A916" i="7"/>
  <c r="B916" i="7" s="1"/>
  <c r="A915" i="7"/>
  <c r="B915" i="7" s="1"/>
  <c r="A914" i="7"/>
  <c r="B914" i="7" s="1"/>
  <c r="A913" i="7"/>
  <c r="B913" i="7" s="1"/>
  <c r="A920" i="7"/>
  <c r="B920" i="7" s="1"/>
  <c r="A919" i="7"/>
  <c r="B919" i="7" s="1"/>
  <c r="A918" i="7"/>
  <c r="B918" i="7" s="1"/>
  <c r="A917" i="7"/>
  <c r="B917" i="7" s="1"/>
  <c r="A924" i="7"/>
  <c r="B924" i="7" s="1"/>
  <c r="A923" i="7"/>
  <c r="B923" i="7" s="1"/>
  <c r="A922" i="7"/>
  <c r="B922" i="7" s="1"/>
  <c r="A921" i="7"/>
  <c r="B921" i="7" s="1"/>
  <c r="A928" i="7"/>
  <c r="B928" i="7" s="1"/>
  <c r="A927" i="7"/>
  <c r="B927" i="7" s="1"/>
  <c r="A926" i="7"/>
  <c r="B926" i="7" s="1"/>
  <c r="A925" i="7"/>
  <c r="B925" i="7" s="1"/>
  <c r="A932" i="7"/>
  <c r="B932" i="7" s="1"/>
  <c r="A931" i="7"/>
  <c r="B931" i="7" s="1"/>
  <c r="A930" i="7"/>
  <c r="B930" i="7" s="1"/>
  <c r="A929" i="7"/>
  <c r="B929" i="7" s="1"/>
  <c r="A936" i="7"/>
  <c r="B936" i="7" s="1"/>
  <c r="A935" i="7"/>
  <c r="B935" i="7" s="1"/>
  <c r="A934" i="7"/>
  <c r="B934" i="7" s="1"/>
  <c r="A933" i="7"/>
  <c r="B933" i="7" s="1"/>
  <c r="A940" i="7"/>
  <c r="B940" i="7" s="1"/>
  <c r="A939" i="7"/>
  <c r="B939" i="7" s="1"/>
  <c r="A938" i="7"/>
  <c r="B938" i="7" s="1"/>
  <c r="A937" i="7"/>
  <c r="B937" i="7" s="1"/>
  <c r="A944" i="7"/>
  <c r="B944" i="7" s="1"/>
  <c r="A943" i="7"/>
  <c r="B943" i="7" s="1"/>
  <c r="A942" i="7"/>
  <c r="B942" i="7" s="1"/>
  <c r="A941" i="7"/>
  <c r="B941" i="7" s="1"/>
  <c r="A948" i="7"/>
  <c r="B948" i="7" s="1"/>
  <c r="A947" i="7"/>
  <c r="B947" i="7" s="1"/>
  <c r="A946" i="7"/>
  <c r="B946" i="7" s="1"/>
  <c r="A945" i="7"/>
  <c r="B945" i="7" s="1"/>
  <c r="A952" i="7"/>
  <c r="B952" i="7" s="1"/>
  <c r="A951" i="7"/>
  <c r="B951" i="7" s="1"/>
  <c r="A950" i="7"/>
  <c r="B950" i="7" s="1"/>
  <c r="A949" i="7"/>
  <c r="B949" i="7" s="1"/>
  <c r="A956" i="7"/>
  <c r="B956" i="7" s="1"/>
  <c r="A955" i="7"/>
  <c r="B955" i="7" s="1"/>
  <c r="A954" i="7"/>
  <c r="B954" i="7" s="1"/>
  <c r="A953" i="7"/>
  <c r="B953" i="7" s="1"/>
  <c r="A960" i="7"/>
  <c r="B960" i="7" s="1"/>
  <c r="A959" i="7"/>
  <c r="B959" i="7" s="1"/>
  <c r="A958" i="7"/>
  <c r="B958" i="7" s="1"/>
  <c r="A957" i="7"/>
  <c r="B957" i="7" s="1"/>
  <c r="A964" i="7"/>
  <c r="B964" i="7" s="1"/>
  <c r="A963" i="7"/>
  <c r="B963" i="7" s="1"/>
  <c r="A962" i="7"/>
  <c r="B962" i="7" s="1"/>
  <c r="A961" i="7"/>
  <c r="B961" i="7" s="1"/>
  <c r="A968" i="7"/>
  <c r="B968" i="7" s="1"/>
  <c r="A967" i="7"/>
  <c r="B967" i="7" s="1"/>
  <c r="A966" i="7"/>
  <c r="B966" i="7" s="1"/>
  <c r="A965" i="7"/>
  <c r="B965" i="7" s="1"/>
  <c r="A972" i="7"/>
  <c r="B972" i="7" s="1"/>
  <c r="A971" i="7"/>
  <c r="B971" i="7" s="1"/>
  <c r="A970" i="7"/>
  <c r="B970" i="7" s="1"/>
  <c r="A969" i="7"/>
  <c r="B969" i="7" s="1"/>
  <c r="A976" i="7"/>
  <c r="B976" i="7" s="1"/>
  <c r="A975" i="7"/>
  <c r="B975" i="7" s="1"/>
  <c r="A974" i="7"/>
  <c r="B974" i="7" s="1"/>
  <c r="A973" i="7"/>
  <c r="B973" i="7" s="1"/>
  <c r="A980" i="7"/>
  <c r="B980" i="7" s="1"/>
  <c r="A979" i="7"/>
  <c r="B979" i="7" s="1"/>
  <c r="A978" i="7"/>
  <c r="B978" i="7" s="1"/>
  <c r="A977" i="7"/>
  <c r="B977" i="7" s="1"/>
  <c r="A984" i="7"/>
  <c r="B984" i="7" s="1"/>
  <c r="A983" i="7"/>
  <c r="B983" i="7" s="1"/>
  <c r="A982" i="7"/>
  <c r="B982" i="7" s="1"/>
  <c r="A981" i="7"/>
  <c r="B981" i="7" s="1"/>
  <c r="A988" i="7"/>
  <c r="B988" i="7" s="1"/>
  <c r="A987" i="7"/>
  <c r="B987" i="7" s="1"/>
  <c r="A986" i="7"/>
  <c r="B986" i="7" s="1"/>
  <c r="A985" i="7"/>
  <c r="B985" i="7" s="1"/>
  <c r="A992" i="7"/>
  <c r="B992" i="7" s="1"/>
  <c r="A991" i="7"/>
  <c r="B991" i="7" s="1"/>
  <c r="A990" i="7"/>
  <c r="B990" i="7" s="1"/>
  <c r="A989" i="7"/>
  <c r="B989" i="7" s="1"/>
  <c r="A996" i="7"/>
  <c r="B996" i="7" s="1"/>
  <c r="A995" i="7"/>
  <c r="B995" i="7" s="1"/>
  <c r="A994" i="7"/>
  <c r="B994" i="7" s="1"/>
  <c r="A993" i="7"/>
  <c r="B993" i="7" s="1"/>
  <c r="A1000" i="7"/>
  <c r="B1000" i="7" s="1"/>
  <c r="A999" i="7"/>
  <c r="B999" i="7" s="1"/>
  <c r="A998" i="7"/>
  <c r="B998" i="7" s="1"/>
  <c r="A997" i="7"/>
  <c r="B997" i="7" s="1"/>
  <c r="A41" i="7"/>
  <c r="B41" i="7" s="1"/>
  <c r="A47" i="7"/>
  <c r="B47" i="7" s="1"/>
  <c r="A53" i="7"/>
  <c r="B53" i="7" s="1"/>
  <c r="A65" i="7"/>
  <c r="B65" i="7" s="1"/>
  <c r="A71" i="7"/>
  <c r="B71" i="7" s="1"/>
  <c r="A19" i="7"/>
  <c r="B19" i="7" s="1"/>
  <c r="A33" i="7"/>
  <c r="B33" i="7" s="1"/>
  <c r="A83" i="7"/>
  <c r="B83" i="7" s="1"/>
  <c r="A34" i="7"/>
  <c r="B34" i="7" s="1"/>
  <c r="A72" i="7"/>
  <c r="B72" i="7" s="1"/>
  <c r="A78" i="7"/>
  <c r="B78" i="7" s="1"/>
  <c r="A84" i="7"/>
  <c r="B84" i="7" s="1"/>
  <c r="A66" i="7"/>
  <c r="B66" i="7" s="1"/>
  <c r="A73" i="7"/>
  <c r="B73" i="7" s="1"/>
  <c r="A79" i="7"/>
  <c r="B79" i="7" s="1"/>
  <c r="A86" i="7"/>
  <c r="B86" i="7" s="1"/>
  <c r="A85" i="7"/>
  <c r="B85" i="7" s="1"/>
  <c r="A67" i="7"/>
  <c r="B67" i="7" s="1"/>
  <c r="A74" i="7"/>
  <c r="B74" i="7" s="1"/>
  <c r="A87" i="7"/>
  <c r="B87" i="7" s="1"/>
  <c r="A75" i="7"/>
  <c r="B75" i="7" s="1"/>
  <c r="A69" i="7"/>
  <c r="B69" i="7" s="1"/>
  <c r="A81" i="7"/>
  <c r="B81" i="7" s="1"/>
  <c r="A26" i="7"/>
  <c r="B26" i="7" s="1"/>
  <c r="A32" i="7"/>
  <c r="B32" i="7" s="1"/>
  <c r="A39" i="7"/>
  <c r="B39" i="7" s="1"/>
  <c r="A45" i="7"/>
  <c r="B45" i="7" s="1"/>
  <c r="A51" i="7"/>
  <c r="B51" i="7" s="1"/>
  <c r="A58" i="7"/>
  <c r="B58" i="7" s="1"/>
  <c r="A64" i="7"/>
  <c r="B64" i="7" s="1"/>
  <c r="A60" i="7"/>
  <c r="B60" i="7" s="1"/>
  <c r="A54" i="7"/>
  <c r="B54" i="7" s="1"/>
  <c r="A27" i="7"/>
  <c r="B27" i="7" s="1"/>
  <c r="A40" i="7"/>
  <c r="B40" i="7" s="1"/>
  <c r="A46" i="7"/>
  <c r="B46" i="7" s="1"/>
  <c r="A52" i="7"/>
  <c r="B52" i="7" s="1"/>
  <c r="A59" i="7"/>
  <c r="B59" i="7" s="1"/>
  <c r="A29" i="7"/>
  <c r="B29" i="7" s="1"/>
  <c r="A35" i="7"/>
  <c r="B35" i="7" s="1"/>
  <c r="A42" i="7"/>
  <c r="B42" i="7" s="1"/>
  <c r="A55" i="7"/>
  <c r="B55" i="7" s="1"/>
  <c r="A61" i="7"/>
  <c r="B61" i="7" s="1"/>
  <c r="A28" i="7"/>
  <c r="B28" i="7" s="1"/>
  <c r="A30" i="7"/>
  <c r="B30" i="7" s="1"/>
  <c r="A43" i="7"/>
  <c r="B43" i="7" s="1"/>
  <c r="A62" i="7"/>
  <c r="B62" i="7" s="1"/>
  <c r="A37" i="7"/>
  <c r="B37" i="7" s="1"/>
  <c r="A49" i="7"/>
  <c r="B49" i="7" s="1"/>
  <c r="A22" i="7"/>
  <c r="B22" i="7" s="1"/>
  <c r="A23" i="7"/>
  <c r="B23" i="7" s="1"/>
  <c r="A20" i="7"/>
  <c r="B20" i="7" s="1"/>
  <c r="A17" i="7"/>
  <c r="B17" i="7" s="1"/>
  <c r="A15" i="7"/>
  <c r="B15" i="7" s="1"/>
  <c r="J869" i="7"/>
  <c r="J870" i="7"/>
  <c r="J872" i="7"/>
  <c r="J970" i="7"/>
  <c r="J971" i="7"/>
  <c r="J969" i="7"/>
  <c r="J972" i="7"/>
  <c r="J965" i="7"/>
  <c r="J968" i="7"/>
  <c r="J966" i="7"/>
  <c r="J967" i="7"/>
  <c r="J875" i="7"/>
  <c r="J874" i="7"/>
  <c r="F54" i="7"/>
  <c r="F88" i="7"/>
  <c r="F160" i="7"/>
  <c r="F329" i="7"/>
  <c r="F362" i="7"/>
  <c r="F470" i="7"/>
  <c r="F501" i="7"/>
  <c r="F536" i="7"/>
  <c r="F757" i="7"/>
  <c r="J107" i="7"/>
  <c r="F158" i="7"/>
  <c r="J339" i="7"/>
  <c r="F21" i="7"/>
  <c r="F23" i="7"/>
  <c r="F171" i="7"/>
  <c r="F202" i="7"/>
  <c r="F290" i="7"/>
  <c r="F292" i="7"/>
  <c r="F364" i="7"/>
  <c r="J373" i="7"/>
  <c r="H448" i="7"/>
  <c r="F472" i="7"/>
  <c r="F504" i="7"/>
  <c r="F512" i="7"/>
  <c r="F605" i="7"/>
  <c r="F789" i="7"/>
  <c r="F853" i="7"/>
  <c r="F53" i="7"/>
  <c r="J106" i="7"/>
  <c r="F201" i="7"/>
  <c r="J248" i="7"/>
  <c r="H309" i="7"/>
  <c r="J338" i="7"/>
  <c r="F361" i="7"/>
  <c r="F469" i="7"/>
  <c r="F544" i="7"/>
  <c r="F637" i="7"/>
  <c r="F662" i="7"/>
  <c r="F664" i="7"/>
  <c r="F821" i="7"/>
  <c r="J983" i="7"/>
  <c r="F86" i="7"/>
  <c r="F157" i="7"/>
  <c r="H235" i="7"/>
  <c r="H244" i="7"/>
  <c r="J279" i="7"/>
  <c r="F305" i="7"/>
  <c r="F331" i="7"/>
  <c r="F340" i="7"/>
  <c r="H372" i="7"/>
  <c r="J375" i="7"/>
  <c r="F574" i="7"/>
  <c r="F22" i="7"/>
  <c r="J108" i="7"/>
  <c r="F204" i="7"/>
  <c r="H265" i="7"/>
  <c r="F289" i="7"/>
  <c r="F606" i="7"/>
  <c r="J880" i="7"/>
  <c r="H234" i="7"/>
  <c r="J237" i="7"/>
  <c r="J269" i="7"/>
  <c r="F337" i="7"/>
  <c r="J340" i="7"/>
  <c r="F502" i="7"/>
  <c r="F509" i="7"/>
  <c r="F541" i="7"/>
  <c r="F566" i="7"/>
  <c r="F608" i="7"/>
  <c r="F640" i="7"/>
  <c r="F661" i="7"/>
  <c r="F169" i="7"/>
  <c r="F598" i="7"/>
  <c r="F638" i="7"/>
  <c r="F701" i="7"/>
  <c r="J982" i="7"/>
  <c r="J984" i="7"/>
  <c r="J522" i="7"/>
  <c r="J523" i="7"/>
  <c r="J524" i="7"/>
  <c r="J521" i="7"/>
  <c r="F113" i="7"/>
  <c r="F114" i="7"/>
  <c r="F115" i="7"/>
  <c r="F116" i="7"/>
  <c r="J299" i="7"/>
  <c r="J300" i="7"/>
  <c r="J297" i="7"/>
  <c r="J298" i="7"/>
  <c r="F655" i="7"/>
  <c r="F653" i="7"/>
  <c r="L589" i="20"/>
  <c r="J589" i="20"/>
  <c r="F3" i="7"/>
  <c r="F74" i="7"/>
  <c r="H119" i="7"/>
  <c r="F150" i="7"/>
  <c r="F221" i="7"/>
  <c r="F298" i="7"/>
  <c r="H344" i="7"/>
  <c r="F377" i="7"/>
  <c r="F379" i="7"/>
  <c r="F413" i="7"/>
  <c r="J464" i="7"/>
  <c r="F297" i="7"/>
  <c r="J310" i="7"/>
  <c r="H341" i="7"/>
  <c r="J496" i="7"/>
  <c r="H854" i="7"/>
  <c r="J940" i="7"/>
  <c r="F73" i="7"/>
  <c r="J309" i="7"/>
  <c r="H343" i="7"/>
  <c r="F523" i="7"/>
  <c r="J664" i="7"/>
  <c r="J727" i="7"/>
  <c r="J876" i="7"/>
  <c r="J937" i="7"/>
  <c r="J939" i="7"/>
  <c r="F188" i="7"/>
  <c r="F300" i="7"/>
  <c r="F375" i="7"/>
  <c r="F378" i="7"/>
  <c r="F414" i="7"/>
  <c r="F416" i="7"/>
  <c r="H853" i="7"/>
  <c r="J491" i="20"/>
  <c r="L491" i="20"/>
  <c r="H308" i="7"/>
  <c r="J312" i="7"/>
  <c r="F339" i="7"/>
  <c r="F374" i="7"/>
  <c r="J661" i="7"/>
  <c r="L497" i="20"/>
  <c r="J497" i="20"/>
  <c r="L542" i="20"/>
  <c r="J542" i="20"/>
  <c r="J13" i="7"/>
  <c r="F258" i="7"/>
  <c r="J421" i="7"/>
  <c r="J461" i="7"/>
  <c r="J694" i="7"/>
  <c r="J696" i="7"/>
  <c r="J726" i="7"/>
  <c r="H790" i="7"/>
  <c r="H855" i="7"/>
  <c r="J871" i="7"/>
  <c r="J873" i="7"/>
  <c r="J493" i="7"/>
  <c r="J728" i="7"/>
  <c r="J562" i="20"/>
  <c r="L562" i="20"/>
  <c r="L508" i="20"/>
  <c r="J508" i="20"/>
  <c r="L493" i="20"/>
  <c r="X4" i="12"/>
  <c r="X8" i="12"/>
  <c r="X16" i="12"/>
  <c r="X25" i="12"/>
  <c r="X38" i="12"/>
  <c r="Y42" i="12"/>
  <c r="X51" i="12"/>
  <c r="X63" i="12"/>
  <c r="X68" i="12"/>
  <c r="X72" i="12"/>
  <c r="X80" i="12"/>
  <c r="X89" i="12"/>
  <c r="X102" i="12"/>
  <c r="Y84" i="12"/>
  <c r="Y101" i="12"/>
  <c r="X28" i="12"/>
  <c r="X45" i="12"/>
  <c r="X49" i="12"/>
  <c r="X92" i="12"/>
  <c r="L498" i="20"/>
  <c r="J520" i="20"/>
  <c r="J576" i="20"/>
  <c r="X6" i="12"/>
  <c r="Y10" i="12"/>
  <c r="X19" i="12"/>
  <c r="X31" i="12"/>
  <c r="X36" i="12"/>
  <c r="X40" i="12"/>
  <c r="X70" i="12"/>
  <c r="Y74" i="12"/>
  <c r="X83" i="12"/>
  <c r="X95" i="12"/>
  <c r="X100" i="12"/>
  <c r="J584" i="20"/>
  <c r="X61" i="12"/>
  <c r="X65" i="12"/>
  <c r="J560" i="20"/>
  <c r="X9" i="12"/>
  <c r="X22" i="12"/>
  <c r="Y26" i="12"/>
  <c r="X35" i="12"/>
  <c r="X47" i="12"/>
  <c r="X52" i="12"/>
  <c r="X56" i="12"/>
  <c r="X64" i="12"/>
  <c r="X73" i="12"/>
  <c r="X86" i="12"/>
  <c r="Y90" i="12"/>
  <c r="F222" i="7"/>
  <c r="F223" i="7"/>
  <c r="H984" i="7"/>
  <c r="H983" i="7"/>
  <c r="H981" i="7"/>
  <c r="H982" i="7"/>
  <c r="H556" i="7"/>
  <c r="H553" i="7"/>
  <c r="J22" i="7"/>
  <c r="F82" i="7"/>
  <c r="H552" i="7"/>
  <c r="H550" i="7"/>
  <c r="H551" i="7"/>
  <c r="H549" i="7"/>
  <c r="J555" i="7"/>
  <c r="J556" i="7"/>
  <c r="J553" i="7"/>
  <c r="J554" i="7"/>
  <c r="F267" i="7"/>
  <c r="F268" i="7"/>
  <c r="F265" i="7"/>
  <c r="J566" i="7"/>
  <c r="J567" i="7"/>
  <c r="J565" i="7"/>
  <c r="H403" i="7"/>
  <c r="H402" i="7"/>
  <c r="H408" i="7"/>
  <c r="H407" i="7"/>
  <c r="H440" i="7"/>
  <c r="H437" i="7"/>
  <c r="J457" i="7"/>
  <c r="J458" i="7"/>
  <c r="J459" i="7"/>
  <c r="J460" i="7"/>
  <c r="H477" i="7"/>
  <c r="H480" i="7"/>
  <c r="H478" i="7"/>
  <c r="F507" i="7"/>
  <c r="F508" i="7"/>
  <c r="J813" i="7"/>
  <c r="J815" i="7"/>
  <c r="J814" i="7"/>
  <c r="F837" i="7"/>
  <c r="F838" i="7"/>
  <c r="J845" i="7"/>
  <c r="J847" i="7"/>
  <c r="J848" i="7"/>
  <c r="J846" i="7"/>
  <c r="H888" i="7"/>
  <c r="H885" i="7"/>
  <c r="H886" i="7"/>
  <c r="H600" i="7"/>
  <c r="H597" i="7"/>
  <c r="H598" i="7"/>
  <c r="J21" i="7"/>
  <c r="F84" i="7"/>
  <c r="H599" i="7"/>
  <c r="F323" i="7"/>
  <c r="F321" i="7"/>
  <c r="F324" i="7"/>
  <c r="F322" i="7"/>
  <c r="F355" i="7"/>
  <c r="F353" i="7"/>
  <c r="J367" i="7"/>
  <c r="J366" i="7"/>
  <c r="J365" i="7"/>
  <c r="F671" i="7"/>
  <c r="F672" i="7"/>
  <c r="F670" i="7"/>
  <c r="F669" i="7"/>
  <c r="F734" i="7"/>
  <c r="F733" i="7"/>
  <c r="H632" i="7"/>
  <c r="H629" i="7"/>
  <c r="H630" i="7"/>
  <c r="H631" i="7"/>
  <c r="F83" i="7"/>
  <c r="J490" i="7"/>
  <c r="J491" i="7"/>
  <c r="J489" i="7"/>
  <c r="L538" i="20"/>
  <c r="J538" i="20"/>
  <c r="F925" i="7"/>
  <c r="F926" i="7"/>
  <c r="J933" i="7"/>
  <c r="J935" i="7"/>
  <c r="J936" i="7"/>
  <c r="J934" i="7"/>
  <c r="H701" i="7"/>
  <c r="H702" i="7"/>
  <c r="J810" i="7"/>
  <c r="J811" i="7"/>
  <c r="J812" i="7"/>
  <c r="F196" i="7"/>
  <c r="F195" i="7"/>
  <c r="H214" i="7"/>
  <c r="H215" i="7"/>
  <c r="H216" i="7"/>
  <c r="H213" i="7"/>
  <c r="J233" i="7"/>
  <c r="J234" i="7"/>
  <c r="J236" i="7"/>
  <c r="J235" i="7"/>
  <c r="J372" i="7"/>
  <c r="J369" i="7"/>
  <c r="J371" i="7"/>
  <c r="J370" i="7"/>
  <c r="H393" i="7"/>
  <c r="H396" i="7"/>
  <c r="H394" i="7"/>
  <c r="F33" i="7"/>
  <c r="F36" i="7"/>
  <c r="F35" i="7"/>
  <c r="J42" i="7"/>
  <c r="J43" i="7"/>
  <c r="J47" i="7"/>
  <c r="J46" i="7"/>
  <c r="J45" i="7"/>
  <c r="H73" i="7"/>
  <c r="H76" i="7"/>
  <c r="J79" i="7"/>
  <c r="J78" i="7"/>
  <c r="F128" i="7"/>
  <c r="F125" i="7"/>
  <c r="F126" i="7"/>
  <c r="F127" i="7"/>
  <c r="J171" i="7"/>
  <c r="J172" i="7"/>
  <c r="J170" i="7"/>
  <c r="F342" i="7"/>
  <c r="F693" i="7"/>
  <c r="F797" i="7"/>
  <c r="J901" i="7"/>
  <c r="J904" i="7"/>
  <c r="J902" i="7"/>
  <c r="J997" i="7"/>
  <c r="J1000" i="7"/>
  <c r="F185" i="7"/>
  <c r="J173" i="7"/>
  <c r="H425" i="7"/>
  <c r="J746" i="7"/>
  <c r="F893" i="7"/>
  <c r="H936" i="7"/>
  <c r="H933" i="7"/>
  <c r="F540" i="7"/>
  <c r="F765" i="7"/>
  <c r="J174" i="7"/>
  <c r="F187" i="7"/>
  <c r="F344" i="7"/>
  <c r="H428" i="7"/>
  <c r="J745" i="7"/>
  <c r="J748" i="7"/>
  <c r="J949" i="7"/>
  <c r="J952" i="7"/>
  <c r="J950" i="7"/>
  <c r="L522" i="20"/>
  <c r="J522" i="20"/>
  <c r="L526" i="20"/>
  <c r="J526" i="20"/>
  <c r="L500" i="20"/>
  <c r="J500" i="20"/>
  <c r="L564" i="20"/>
  <c r="J564" i="20"/>
  <c r="L585" i="20"/>
  <c r="J585" i="20"/>
  <c r="J507" i="20"/>
  <c r="L507" i="20"/>
  <c r="L569" i="20"/>
  <c r="J569" i="20"/>
  <c r="L516" i="20"/>
  <c r="J516" i="20"/>
  <c r="L580" i="20"/>
  <c r="J580" i="20"/>
  <c r="L517" i="20"/>
  <c r="J517" i="20"/>
  <c r="L554" i="20"/>
  <c r="J554" i="20"/>
  <c r="L532" i="20"/>
  <c r="J532" i="20"/>
  <c r="L509" i="20"/>
  <c r="J509" i="20"/>
  <c r="L506" i="20"/>
  <c r="J506" i="20"/>
  <c r="L510" i="20"/>
  <c r="J510" i="20"/>
  <c r="L570" i="20"/>
  <c r="J570" i="20"/>
  <c r="L499" i="20"/>
  <c r="L559" i="20"/>
  <c r="L571" i="20"/>
  <c r="L579" i="20"/>
  <c r="X5" i="12"/>
  <c r="X11" i="12"/>
  <c r="X21" i="12"/>
  <c r="X27" i="12"/>
  <c r="X37" i="12"/>
  <c r="X43" i="12"/>
  <c r="X53" i="12"/>
  <c r="X59" i="12"/>
  <c r="X69" i="12"/>
  <c r="X75" i="12"/>
  <c r="X85" i="12"/>
  <c r="X91" i="12"/>
  <c r="X101" i="12"/>
  <c r="L514" i="20"/>
  <c r="J541" i="20"/>
  <c r="L555" i="20"/>
  <c r="L563" i="20"/>
  <c r="Y4" i="12"/>
  <c r="Y20" i="12"/>
  <c r="Y36" i="12"/>
  <c r="Y52" i="12"/>
  <c r="Y68" i="12"/>
  <c r="Y100" i="12"/>
  <c r="X62" i="12"/>
  <c r="X78" i="12"/>
  <c r="X84" i="12"/>
  <c r="X94" i="12"/>
  <c r="J496" i="20"/>
  <c r="J525" i="20"/>
  <c r="J533" i="20"/>
  <c r="L539" i="20"/>
  <c r="X10" i="12"/>
  <c r="X26" i="12"/>
  <c r="X42" i="12"/>
  <c r="X58" i="12"/>
  <c r="X74" i="12"/>
  <c r="X90" i="12"/>
  <c r="Y18" i="12"/>
  <c r="Y34" i="12"/>
  <c r="Y50" i="12"/>
  <c r="Y66" i="12"/>
  <c r="Y82" i="12"/>
  <c r="Y98" i="12"/>
  <c r="L523" i="20"/>
  <c r="Y12" i="12"/>
  <c r="Y28" i="12"/>
  <c r="Y44" i="12"/>
  <c r="Y60" i="12"/>
  <c r="Y76" i="12"/>
  <c r="Y92" i="12"/>
  <c r="J177" i="7"/>
  <c r="J178" i="7"/>
  <c r="J179" i="7"/>
  <c r="J180" i="7"/>
  <c r="J305" i="7"/>
  <c r="J308" i="7"/>
  <c r="J307" i="7"/>
  <c r="J306" i="7"/>
  <c r="J402" i="7"/>
  <c r="J403" i="7"/>
  <c r="J51" i="7"/>
  <c r="J49" i="7"/>
  <c r="J50" i="7"/>
  <c r="J52" i="7"/>
  <c r="J84" i="7"/>
  <c r="J81" i="7"/>
  <c r="J83" i="7"/>
  <c r="J82" i="7"/>
  <c r="J275" i="7"/>
  <c r="J276" i="7"/>
  <c r="J273" i="7"/>
  <c r="J274" i="7"/>
  <c r="J394" i="7"/>
  <c r="J395" i="7"/>
  <c r="J396" i="7"/>
  <c r="J393" i="7"/>
  <c r="J434" i="7"/>
  <c r="J435" i="7"/>
  <c r="J779" i="7"/>
  <c r="J777" i="7"/>
  <c r="J780" i="7"/>
  <c r="J778" i="7"/>
  <c r="F921" i="7"/>
  <c r="F924" i="7"/>
  <c r="J146" i="7"/>
  <c r="J147" i="7"/>
  <c r="J148" i="7"/>
  <c r="J145" i="7"/>
  <c r="J19" i="7"/>
  <c r="J20" i="7"/>
  <c r="J17" i="7"/>
  <c r="J18" i="7"/>
  <c r="J74" i="7"/>
  <c r="J75" i="7"/>
  <c r="J76" i="7"/>
  <c r="J73" i="7"/>
  <c r="J266" i="7"/>
  <c r="J267" i="7"/>
  <c r="J268" i="7"/>
  <c r="J265" i="7"/>
  <c r="J331" i="7"/>
  <c r="J330" i="7"/>
  <c r="J332" i="7"/>
  <c r="J329" i="7"/>
  <c r="H422" i="7"/>
  <c r="H423" i="7"/>
  <c r="J426" i="7"/>
  <c r="J427" i="7"/>
  <c r="J425" i="7"/>
  <c r="J428" i="7"/>
  <c r="J684" i="7"/>
  <c r="J681" i="7"/>
  <c r="J682" i="7"/>
  <c r="J683" i="7"/>
  <c r="J844" i="7"/>
  <c r="J841" i="7"/>
  <c r="J842" i="7"/>
  <c r="J843" i="7"/>
  <c r="J202" i="7"/>
  <c r="J203" i="7"/>
  <c r="J204" i="7"/>
  <c r="J201" i="7"/>
  <c r="J210" i="7"/>
  <c r="J211" i="7"/>
  <c r="J212" i="7"/>
  <c r="J209" i="7"/>
  <c r="F252" i="7"/>
  <c r="F249" i="7"/>
  <c r="F250" i="7"/>
  <c r="F251" i="7"/>
  <c r="J837" i="7"/>
  <c r="J839" i="7"/>
  <c r="J840" i="7"/>
  <c r="J838" i="7"/>
  <c r="J11" i="7"/>
  <c r="J12" i="7"/>
  <c r="J10" i="7"/>
  <c r="J9" i="7"/>
  <c r="F241" i="7"/>
  <c r="F242" i="7"/>
  <c r="F243" i="7"/>
  <c r="F244" i="7"/>
  <c r="F410" i="7"/>
  <c r="F411" i="7"/>
  <c r="F409" i="7"/>
  <c r="F412" i="7"/>
  <c r="H414" i="7"/>
  <c r="H415" i="7"/>
  <c r="J116" i="7"/>
  <c r="J115" i="7"/>
  <c r="J114" i="7"/>
  <c r="J113" i="7"/>
  <c r="J361" i="7"/>
  <c r="J362" i="7"/>
  <c r="J363" i="7"/>
  <c r="J364" i="7"/>
  <c r="J617" i="7"/>
  <c r="J619" i="7"/>
  <c r="J618" i="7"/>
  <c r="J620" i="7"/>
  <c r="H968" i="7"/>
  <c r="H967" i="7"/>
  <c r="H585" i="7"/>
  <c r="H588" i="7"/>
  <c r="H712" i="7"/>
  <c r="H711" i="7"/>
  <c r="H709" i="7"/>
  <c r="H710" i="7"/>
  <c r="H831" i="7"/>
  <c r="H829" i="7"/>
  <c r="H830" i="7"/>
  <c r="H957" i="7"/>
  <c r="H960" i="7"/>
  <c r="H351" i="7"/>
  <c r="H350" i="7"/>
  <c r="H349" i="7"/>
  <c r="H605" i="7"/>
  <c r="H606" i="7"/>
  <c r="H608" i="7"/>
  <c r="H768" i="7"/>
  <c r="H767" i="7"/>
  <c r="H766" i="7"/>
  <c r="H824" i="7"/>
  <c r="H821" i="7"/>
  <c r="H822" i="7"/>
  <c r="H895" i="7"/>
  <c r="H896" i="7"/>
  <c r="H894" i="7"/>
  <c r="H893" i="7"/>
  <c r="H53" i="7"/>
  <c r="H54" i="7"/>
  <c r="H56" i="7"/>
  <c r="H413" i="7"/>
  <c r="H416" i="7"/>
  <c r="H424" i="7"/>
  <c r="H421" i="7"/>
  <c r="H680" i="7"/>
  <c r="H679" i="7"/>
  <c r="H704" i="7"/>
  <c r="H703" i="7"/>
  <c r="H760" i="7"/>
  <c r="H759" i="7"/>
  <c r="H757" i="7"/>
  <c r="H17" i="7"/>
  <c r="H20" i="7"/>
  <c r="H383" i="7"/>
  <c r="H384" i="7"/>
  <c r="H381" i="7"/>
  <c r="H382" i="7"/>
  <c r="H672" i="7"/>
  <c r="H669" i="7"/>
  <c r="H24" i="7"/>
  <c r="H23" i="7"/>
  <c r="H733" i="7"/>
  <c r="H736" i="7"/>
  <c r="H734" i="7"/>
  <c r="H735" i="7"/>
  <c r="H840" i="7"/>
  <c r="H838" i="7"/>
  <c r="H839" i="7"/>
  <c r="H21" i="7"/>
  <c r="H165" i="7"/>
  <c r="H166" i="7"/>
  <c r="H167" i="7"/>
  <c r="H168" i="7"/>
  <c r="H299" i="7"/>
  <c r="H300" i="7"/>
  <c r="H298" i="7"/>
  <c r="H456" i="7"/>
  <c r="H453" i="7"/>
  <c r="H455" i="7"/>
  <c r="H744" i="7"/>
  <c r="H742" i="7"/>
  <c r="H743" i="7"/>
  <c r="H741" i="7"/>
  <c r="H44" i="7"/>
  <c r="H42" i="7"/>
  <c r="H62" i="7"/>
  <c r="H63" i="7"/>
  <c r="H61" i="7"/>
  <c r="H95" i="7"/>
  <c r="H96" i="7"/>
  <c r="H93" i="7"/>
  <c r="H94" i="7"/>
  <c r="H160" i="7"/>
  <c r="H157" i="7"/>
  <c r="H158" i="7"/>
  <c r="H159" i="7"/>
  <c r="H446" i="7"/>
  <c r="H445" i="7"/>
  <c r="H117" i="7"/>
  <c r="H169" i="7"/>
  <c r="H460" i="7"/>
  <c r="H662" i="7"/>
  <c r="H789" i="7"/>
  <c r="H966" i="7"/>
  <c r="H989" i="7"/>
  <c r="H991" i="7"/>
  <c r="H138" i="7"/>
  <c r="H139" i="7"/>
  <c r="H267" i="7"/>
  <c r="H362" i="7"/>
  <c r="H363" i="7"/>
  <c r="H426" i="7"/>
  <c r="H535" i="7"/>
  <c r="H649" i="7"/>
  <c r="H791" i="7"/>
  <c r="H901" i="7"/>
  <c r="H236" i="7"/>
  <c r="H245" i="7"/>
  <c r="H395" i="7"/>
  <c r="H406" i="7"/>
  <c r="H436" i="7"/>
  <c r="H542" i="7"/>
  <c r="H869" i="7"/>
  <c r="H903" i="7"/>
  <c r="H935" i="7"/>
  <c r="H965" i="7"/>
  <c r="H990" i="7"/>
  <c r="H405" i="7"/>
  <c r="H663" i="7"/>
  <c r="H693" i="7"/>
  <c r="H438" i="7"/>
  <c r="H533" i="7"/>
  <c r="H541" i="7"/>
  <c r="H695" i="7"/>
  <c r="H871" i="7"/>
  <c r="H902" i="7"/>
  <c r="H101" i="7"/>
  <c r="H102" i="7"/>
  <c r="H103" i="7"/>
  <c r="H104" i="7"/>
  <c r="H134" i="7"/>
  <c r="H135" i="7"/>
  <c r="H136" i="7"/>
  <c r="H133" i="7"/>
  <c r="H264" i="7"/>
  <c r="H261" i="7"/>
  <c r="H263" i="7"/>
  <c r="H262" i="7"/>
  <c r="H390" i="7"/>
  <c r="H392" i="7"/>
  <c r="H391" i="7"/>
  <c r="H389" i="7"/>
  <c r="H648" i="7"/>
  <c r="H646" i="7"/>
  <c r="H647" i="7"/>
  <c r="H645" i="7"/>
  <c r="H127" i="7"/>
  <c r="H126" i="7"/>
  <c r="H125" i="7"/>
  <c r="H128" i="7"/>
  <c r="H232" i="7"/>
  <c r="H231" i="7"/>
  <c r="H229" i="7"/>
  <c r="H230" i="7"/>
  <c r="H358" i="7"/>
  <c r="H360" i="7"/>
  <c r="H359" i="7"/>
  <c r="H357" i="7"/>
  <c r="H512" i="7"/>
  <c r="H509" i="7"/>
  <c r="H511" i="7"/>
  <c r="H510" i="7"/>
  <c r="H198" i="7"/>
  <c r="H199" i="7"/>
  <c r="H200" i="7"/>
  <c r="H197" i="7"/>
  <c r="H70" i="7"/>
  <c r="H71" i="7"/>
  <c r="H72" i="7"/>
  <c r="H69" i="7"/>
  <c r="H191" i="7"/>
  <c r="H190" i="7"/>
  <c r="H192" i="7"/>
  <c r="H189" i="7"/>
  <c r="H31" i="7"/>
  <c r="H30" i="7"/>
  <c r="H29" i="7"/>
  <c r="H32" i="7"/>
  <c r="H37" i="7"/>
  <c r="H39" i="7"/>
  <c r="H38" i="7"/>
  <c r="H40" i="7"/>
  <c r="H325" i="7"/>
  <c r="H327" i="7"/>
  <c r="H326" i="7"/>
  <c r="H328" i="7"/>
  <c r="H488" i="7"/>
  <c r="H487" i="7"/>
  <c r="H485" i="7"/>
  <c r="H486" i="7"/>
  <c r="H584" i="7"/>
  <c r="H583" i="7"/>
  <c r="H581" i="7"/>
  <c r="H582" i="7"/>
  <c r="H294" i="7"/>
  <c r="H295" i="7"/>
  <c r="H296" i="7"/>
  <c r="H293" i="7"/>
  <c r="H318" i="7"/>
  <c r="H319" i="7"/>
  <c r="H320" i="7"/>
  <c r="H317" i="7"/>
  <c r="H1" i="7"/>
  <c r="H4" i="7"/>
  <c r="H6" i="7"/>
  <c r="H7" i="7"/>
  <c r="H8" i="7"/>
  <c r="H5" i="7"/>
  <c r="H285" i="7"/>
  <c r="H287" i="7"/>
  <c r="H286" i="7"/>
  <c r="H288" i="7"/>
  <c r="H473" i="7"/>
  <c r="H476" i="7"/>
  <c r="H9" i="7"/>
  <c r="H12" i="7"/>
  <c r="H43" i="7"/>
  <c r="H140" i="7"/>
  <c r="H254" i="7"/>
  <c r="H255" i="7"/>
  <c r="H469" i="7"/>
  <c r="H489" i="7"/>
  <c r="H864" i="7"/>
  <c r="H74" i="7"/>
  <c r="H75" i="7"/>
  <c r="H253" i="7"/>
  <c r="H11" i="7"/>
  <c r="H41" i="7"/>
  <c r="H224" i="7"/>
  <c r="H638" i="7"/>
  <c r="H861" i="7"/>
  <c r="H471" i="7"/>
  <c r="H863" i="7"/>
  <c r="H222" i="7"/>
  <c r="H223" i="7"/>
  <c r="H637" i="7"/>
  <c r="H640" i="7"/>
  <c r="H116" i="7"/>
  <c r="H470" i="7"/>
  <c r="F129" i="7"/>
  <c r="F130" i="7"/>
  <c r="F132" i="7"/>
  <c r="F131" i="7"/>
  <c r="F162" i="7"/>
  <c r="F163" i="7"/>
  <c r="F161" i="7"/>
  <c r="F164" i="7"/>
  <c r="F463" i="7"/>
  <c r="F464" i="7"/>
  <c r="F467" i="7"/>
  <c r="F468" i="7"/>
  <c r="F465" i="7"/>
  <c r="F466" i="7"/>
  <c r="F475" i="7"/>
  <c r="F476" i="7"/>
  <c r="F593" i="7"/>
  <c r="F595" i="7"/>
  <c r="F596" i="7"/>
  <c r="F594" i="7"/>
  <c r="F399" i="7"/>
  <c r="F400" i="7"/>
  <c r="F431" i="7"/>
  <c r="F429" i="7"/>
  <c r="F436" i="7"/>
  <c r="F435" i="7"/>
  <c r="F434" i="7"/>
  <c r="F433" i="7"/>
  <c r="F177" i="7"/>
  <c r="F180" i="7"/>
  <c r="F179" i="7"/>
  <c r="F178" i="7"/>
  <c r="F345" i="7"/>
  <c r="F347" i="7"/>
  <c r="F346" i="7"/>
  <c r="F348" i="7"/>
  <c r="F418" i="7"/>
  <c r="F420" i="7"/>
  <c r="F417" i="7"/>
  <c r="F419" i="7"/>
  <c r="F785" i="7"/>
  <c r="F787" i="7"/>
  <c r="F786" i="7"/>
  <c r="F788" i="7"/>
  <c r="F483" i="7"/>
  <c r="F484" i="7"/>
  <c r="F985" i="7"/>
  <c r="F988" i="7"/>
  <c r="F603" i="7"/>
  <c r="F604" i="7"/>
  <c r="F219" i="7"/>
  <c r="F218" i="7"/>
  <c r="F675" i="7"/>
  <c r="F676" i="7"/>
  <c r="F643" i="7"/>
  <c r="F644" i="7"/>
  <c r="F495" i="7"/>
  <c r="F494" i="7"/>
  <c r="F612" i="7"/>
  <c r="F611" i="7"/>
  <c r="F692" i="7"/>
  <c r="F689" i="7"/>
  <c r="F690" i="7"/>
  <c r="F691" i="7"/>
  <c r="F883" i="7"/>
  <c r="F884" i="7"/>
  <c r="F882" i="7"/>
  <c r="F881" i="7"/>
  <c r="F910" i="7"/>
  <c r="F909" i="7"/>
  <c r="F914" i="7"/>
  <c r="F915" i="7"/>
  <c r="F916" i="7"/>
  <c r="F913" i="7"/>
  <c r="F41" i="7"/>
  <c r="F107" i="7"/>
  <c r="F568" i="7"/>
  <c r="F573" i="7"/>
  <c r="F145" i="7"/>
  <c r="F182" i="7"/>
  <c r="F9" i="7"/>
  <c r="F106" i="7"/>
  <c r="F122" i="7"/>
  <c r="F151" i="7"/>
  <c r="F193" i="7"/>
  <c r="F211" i="7"/>
  <c r="F534" i="7"/>
  <c r="F576" i="7"/>
  <c r="F830" i="7"/>
  <c r="F97" i="7"/>
  <c r="F181" i="7"/>
  <c r="F478" i="7"/>
  <c r="F533" i="7"/>
  <c r="F862" i="7"/>
  <c r="F878" i="7"/>
  <c r="F886" i="7"/>
  <c r="F105" i="7"/>
  <c r="F99" i="7"/>
  <c r="F12" i="7"/>
  <c r="F149" i="7"/>
  <c r="F154" i="7"/>
  <c r="F209" i="7"/>
  <c r="F428" i="7"/>
  <c r="F477" i="7"/>
  <c r="F480" i="7"/>
  <c r="F990" i="7"/>
  <c r="F11" i="7"/>
  <c r="F44" i="7"/>
  <c r="F98" i="7"/>
  <c r="F148" i="7"/>
  <c r="F194" i="7"/>
  <c r="F427" i="7"/>
  <c r="F42" i="7"/>
  <c r="F146" i="7"/>
  <c r="F153" i="7"/>
  <c r="F565" i="7"/>
  <c r="F57" i="7"/>
  <c r="F452" i="7"/>
  <c r="F451" i="7"/>
  <c r="F722" i="7"/>
  <c r="F723" i="7"/>
  <c r="F721" i="7"/>
  <c r="F756" i="7"/>
  <c r="F753" i="7"/>
  <c r="F754" i="7"/>
  <c r="F819" i="7"/>
  <c r="F817" i="7"/>
  <c r="F820" i="7"/>
  <c r="F818" i="7"/>
  <c r="F825" i="7"/>
  <c r="F828" i="7"/>
  <c r="F849" i="7"/>
  <c r="F850" i="7"/>
  <c r="F851" i="7"/>
  <c r="F852" i="7"/>
  <c r="F857" i="7"/>
  <c r="F860" i="7"/>
  <c r="F978" i="7"/>
  <c r="F979" i="7"/>
  <c r="F980" i="7"/>
  <c r="F977" i="7"/>
  <c r="F443" i="7"/>
  <c r="F444" i="7"/>
  <c r="F447" i="7"/>
  <c r="F446" i="7"/>
  <c r="F448" i="7"/>
  <c r="F445" i="7"/>
  <c r="F889" i="7"/>
  <c r="F892" i="7"/>
  <c r="F579" i="7"/>
  <c r="F580" i="7"/>
  <c r="F60" i="7"/>
  <c r="F217" i="7"/>
  <c r="F500" i="7"/>
  <c r="F497" i="7"/>
  <c r="F498" i="7"/>
  <c r="F527" i="7"/>
  <c r="F526" i="7"/>
  <c r="F548" i="7"/>
  <c r="F547" i="7"/>
  <c r="F564" i="7"/>
  <c r="F561" i="7"/>
  <c r="F562" i="7"/>
  <c r="F571" i="7"/>
  <c r="F572" i="7"/>
  <c r="F52" i="7"/>
  <c r="F59" i="7"/>
  <c r="F220" i="7"/>
  <c r="F50" i="7"/>
  <c r="F51" i="7"/>
  <c r="F515" i="7"/>
  <c r="F516" i="7"/>
  <c r="F625" i="7"/>
  <c r="F626" i="7"/>
  <c r="F627" i="7"/>
  <c r="F628" i="7"/>
  <c r="F636" i="7"/>
  <c r="F635" i="7"/>
  <c r="F668" i="7"/>
  <c r="F667" i="7"/>
  <c r="F660" i="7"/>
  <c r="F657" i="7"/>
  <c r="F726" i="7"/>
  <c r="F945" i="7"/>
  <c r="F630" i="7"/>
  <c r="F948" i="7"/>
  <c r="F629" i="7"/>
  <c r="F947" i="7"/>
  <c r="F956" i="7"/>
  <c r="F632" i="7"/>
  <c r="K87" i="20"/>
  <c r="J87" i="20"/>
  <c r="K159" i="20"/>
  <c r="J159" i="20"/>
  <c r="J63" i="7"/>
  <c r="J64" i="7"/>
  <c r="K62" i="20"/>
  <c r="J62" i="20"/>
  <c r="K63" i="20"/>
  <c r="J63" i="20"/>
  <c r="K79" i="20"/>
  <c r="J79" i="20"/>
  <c r="K175" i="20"/>
  <c r="J175" i="20"/>
  <c r="K191" i="20"/>
  <c r="J191" i="20"/>
  <c r="J25" i="7"/>
  <c r="J26" i="7"/>
  <c r="J27" i="7"/>
  <c r="J28" i="7"/>
  <c r="J39" i="7"/>
  <c r="J40" i="7"/>
  <c r="H110" i="7"/>
  <c r="H111" i="7"/>
  <c r="H112" i="7"/>
  <c r="H185" i="7"/>
  <c r="H186" i="7"/>
  <c r="H187" i="7"/>
  <c r="H188" i="7"/>
  <c r="J223" i="7"/>
  <c r="J224" i="7"/>
  <c r="J221" i="7"/>
  <c r="H225" i="7"/>
  <c r="H226" i="7"/>
  <c r="H227" i="7"/>
  <c r="H228" i="7"/>
  <c r="J281" i="7"/>
  <c r="J282" i="7"/>
  <c r="J283" i="7"/>
  <c r="J284" i="7"/>
  <c r="J295" i="7"/>
  <c r="J296" i="7"/>
  <c r="J293" i="7"/>
  <c r="H366" i="7"/>
  <c r="H367" i="7"/>
  <c r="H368" i="7"/>
  <c r="H442" i="7"/>
  <c r="H443" i="7"/>
  <c r="H444" i="7"/>
  <c r="H441" i="7"/>
  <c r="J509" i="7"/>
  <c r="J512" i="7"/>
  <c r="J511" i="7"/>
  <c r="J510" i="7"/>
  <c r="H514" i="7"/>
  <c r="H515" i="7"/>
  <c r="H513" i="7"/>
  <c r="H516" i="7"/>
  <c r="J569" i="7"/>
  <c r="J571" i="7"/>
  <c r="J572" i="7"/>
  <c r="J570" i="7"/>
  <c r="J583" i="7"/>
  <c r="J582" i="7"/>
  <c r="J581" i="7"/>
  <c r="J584" i="7"/>
  <c r="H656" i="7"/>
  <c r="H654" i="7"/>
  <c r="H653" i="7"/>
  <c r="H769" i="7"/>
  <c r="H770" i="7"/>
  <c r="H771" i="7"/>
  <c r="H772" i="7"/>
  <c r="J797" i="7"/>
  <c r="J799" i="7"/>
  <c r="J800" i="7"/>
  <c r="J798" i="7"/>
  <c r="J829" i="7"/>
  <c r="J832" i="7"/>
  <c r="J830" i="7"/>
  <c r="H833" i="7"/>
  <c r="H834" i="7"/>
  <c r="H835" i="7"/>
  <c r="H836" i="7"/>
  <c r="J889" i="7"/>
  <c r="J890" i="7"/>
  <c r="J891" i="7"/>
  <c r="J892" i="7"/>
  <c r="H929" i="7"/>
  <c r="H930" i="7"/>
  <c r="H931" i="7"/>
  <c r="H932" i="7"/>
  <c r="H976" i="7"/>
  <c r="H975" i="7"/>
  <c r="H974" i="7"/>
  <c r="H973" i="7"/>
  <c r="K15" i="20"/>
  <c r="J15" i="20"/>
  <c r="K46" i="20"/>
  <c r="J46" i="20"/>
  <c r="K111" i="20"/>
  <c r="J111" i="20"/>
  <c r="J7" i="7"/>
  <c r="J8" i="7"/>
  <c r="H78" i="7"/>
  <c r="H79" i="7"/>
  <c r="H80" i="7"/>
  <c r="H153" i="7"/>
  <c r="H154" i="7"/>
  <c r="H155" i="7"/>
  <c r="H156" i="7"/>
  <c r="J191" i="7"/>
  <c r="J192" i="7"/>
  <c r="J189" i="7"/>
  <c r="H193" i="7"/>
  <c r="H194" i="7"/>
  <c r="H195" i="7"/>
  <c r="H196" i="7"/>
  <c r="J249" i="7"/>
  <c r="J250" i="7"/>
  <c r="J251" i="7"/>
  <c r="J252" i="7"/>
  <c r="J263" i="7"/>
  <c r="J264" i="7"/>
  <c r="J261" i="7"/>
  <c r="H334" i="7"/>
  <c r="H335" i="7"/>
  <c r="H336" i="7"/>
  <c r="H411" i="7"/>
  <c r="H409" i="7"/>
  <c r="H412" i="7"/>
  <c r="H410" i="7"/>
  <c r="J448" i="7"/>
  <c r="J447" i="7"/>
  <c r="J446" i="7"/>
  <c r="J445" i="7"/>
  <c r="H450" i="7"/>
  <c r="H451" i="7"/>
  <c r="H452" i="7"/>
  <c r="H449" i="7"/>
  <c r="J480" i="7"/>
  <c r="J479" i="7"/>
  <c r="J478" i="7"/>
  <c r="H482" i="7"/>
  <c r="H483" i="7"/>
  <c r="H484" i="7"/>
  <c r="J537" i="7"/>
  <c r="J539" i="7"/>
  <c r="J540" i="7"/>
  <c r="J538" i="7"/>
  <c r="J550" i="7"/>
  <c r="J549" i="7"/>
  <c r="J552" i="7"/>
  <c r="H624" i="7"/>
  <c r="H622" i="7"/>
  <c r="H621" i="7"/>
  <c r="H623" i="7"/>
  <c r="H697" i="7"/>
  <c r="H698" i="7"/>
  <c r="H699" i="7"/>
  <c r="H700" i="7"/>
  <c r="H737" i="7"/>
  <c r="H738" i="7"/>
  <c r="H739" i="7"/>
  <c r="H740" i="7"/>
  <c r="J765" i="7"/>
  <c r="J767" i="7"/>
  <c r="J768" i="7"/>
  <c r="J805" i="7"/>
  <c r="J808" i="7"/>
  <c r="J806" i="7"/>
  <c r="H880" i="7"/>
  <c r="H879" i="7"/>
  <c r="H878" i="7"/>
  <c r="H877" i="7"/>
  <c r="J925" i="7"/>
  <c r="J926" i="7"/>
  <c r="J927" i="7"/>
  <c r="J928" i="7"/>
  <c r="F961" i="7"/>
  <c r="F962" i="7"/>
  <c r="F963" i="7"/>
  <c r="F964" i="7"/>
  <c r="K30" i="20"/>
  <c r="J30" i="20"/>
  <c r="K31" i="20"/>
  <c r="J31" i="20"/>
  <c r="K70" i="20"/>
  <c r="J70" i="20"/>
  <c r="K71" i="20"/>
  <c r="J71" i="20"/>
  <c r="K135" i="20"/>
  <c r="J135" i="20"/>
  <c r="K151" i="20"/>
  <c r="J151" i="20"/>
  <c r="H46" i="7"/>
  <c r="H47" i="7"/>
  <c r="H48" i="7"/>
  <c r="H121" i="7"/>
  <c r="H122" i="7"/>
  <c r="H123" i="7"/>
  <c r="H124" i="7"/>
  <c r="J159" i="7"/>
  <c r="J160" i="7"/>
  <c r="J157" i="7"/>
  <c r="H161" i="7"/>
  <c r="H162" i="7"/>
  <c r="H163" i="7"/>
  <c r="H164" i="7"/>
  <c r="J217" i="7"/>
  <c r="J218" i="7"/>
  <c r="J219" i="7"/>
  <c r="J220" i="7"/>
  <c r="J231" i="7"/>
  <c r="J232" i="7"/>
  <c r="J229" i="7"/>
  <c r="H302" i="7"/>
  <c r="H303" i="7"/>
  <c r="H304" i="7"/>
  <c r="H377" i="7"/>
  <c r="H378" i="7"/>
  <c r="H379" i="7"/>
  <c r="H380" i="7"/>
  <c r="J413" i="7"/>
  <c r="J415" i="7"/>
  <c r="J416" i="7"/>
  <c r="J414" i="7"/>
  <c r="H419" i="7"/>
  <c r="H417" i="7"/>
  <c r="H420" i="7"/>
  <c r="H418" i="7"/>
  <c r="J505" i="7"/>
  <c r="J507" i="7"/>
  <c r="J508" i="7"/>
  <c r="J506" i="7"/>
  <c r="J517" i="7"/>
  <c r="J520" i="7"/>
  <c r="J519" i="7"/>
  <c r="H592" i="7"/>
  <c r="H590" i="7"/>
  <c r="H589" i="7"/>
  <c r="H591" i="7"/>
  <c r="H666" i="7"/>
  <c r="H667" i="7"/>
  <c r="H668" i="7"/>
  <c r="H665" i="7"/>
  <c r="H705" i="7"/>
  <c r="H706" i="7"/>
  <c r="H707" i="7"/>
  <c r="H708" i="7"/>
  <c r="J733" i="7"/>
  <c r="J734" i="7"/>
  <c r="J735" i="7"/>
  <c r="J736" i="7"/>
  <c r="J773" i="7"/>
  <c r="J775" i="7"/>
  <c r="J776" i="7"/>
  <c r="J793" i="7"/>
  <c r="J794" i="7"/>
  <c r="J795" i="7"/>
  <c r="J796" i="7"/>
  <c r="J825" i="7"/>
  <c r="J826" i="7"/>
  <c r="J827" i="7"/>
  <c r="J828" i="7"/>
  <c r="H961" i="7"/>
  <c r="H962" i="7"/>
  <c r="H963" i="7"/>
  <c r="H964" i="7"/>
  <c r="K14" i="20"/>
  <c r="J14" i="20"/>
  <c r="K54" i="20"/>
  <c r="J54" i="20"/>
  <c r="K55" i="20"/>
  <c r="J55" i="20"/>
  <c r="J61" i="7"/>
  <c r="J62" i="7"/>
  <c r="K127" i="20"/>
  <c r="J127" i="20"/>
  <c r="H14" i="7"/>
  <c r="H15" i="7"/>
  <c r="H16" i="7"/>
  <c r="H89" i="7"/>
  <c r="H90" i="7"/>
  <c r="H91" i="7"/>
  <c r="H92" i="7"/>
  <c r="J127" i="7"/>
  <c r="J128" i="7"/>
  <c r="J125" i="7"/>
  <c r="H129" i="7"/>
  <c r="H130" i="7"/>
  <c r="H131" i="7"/>
  <c r="H132" i="7"/>
  <c r="J185" i="7"/>
  <c r="J186" i="7"/>
  <c r="J187" i="7"/>
  <c r="J188" i="7"/>
  <c r="J199" i="7"/>
  <c r="J200" i="7"/>
  <c r="J197" i="7"/>
  <c r="H270" i="7"/>
  <c r="H271" i="7"/>
  <c r="H272" i="7"/>
  <c r="H345" i="7"/>
  <c r="H346" i="7"/>
  <c r="H347" i="7"/>
  <c r="H348" i="7"/>
  <c r="J383" i="7"/>
  <c r="J384" i="7"/>
  <c r="J381" i="7"/>
  <c r="H385" i="7"/>
  <c r="H386" i="7"/>
  <c r="H387" i="7"/>
  <c r="H388" i="7"/>
  <c r="J441" i="7"/>
  <c r="J443" i="7"/>
  <c r="J444" i="7"/>
  <c r="J442" i="7"/>
  <c r="J453" i="7"/>
  <c r="J456" i="7"/>
  <c r="J455" i="7"/>
  <c r="J454" i="7"/>
  <c r="J473" i="7"/>
  <c r="J475" i="7"/>
  <c r="J476" i="7"/>
  <c r="J474" i="7"/>
  <c r="J485" i="7"/>
  <c r="J488" i="7"/>
  <c r="J487" i="7"/>
  <c r="J486" i="7"/>
  <c r="H560" i="7"/>
  <c r="H557" i="7"/>
  <c r="H559" i="7"/>
  <c r="H634" i="7"/>
  <c r="H635" i="7"/>
  <c r="H633" i="7"/>
  <c r="H674" i="7"/>
  <c r="H675" i="7"/>
  <c r="H676" i="7"/>
  <c r="H673" i="7"/>
  <c r="J701" i="7"/>
  <c r="J702" i="7"/>
  <c r="J703" i="7"/>
  <c r="J704" i="7"/>
  <c r="J741" i="7"/>
  <c r="J742" i="7"/>
  <c r="J743" i="7"/>
  <c r="J744" i="7"/>
  <c r="J761" i="7"/>
  <c r="J762" i="7"/>
  <c r="J763" i="7"/>
  <c r="J764" i="7"/>
  <c r="H816" i="7"/>
  <c r="H815" i="7"/>
  <c r="H814" i="7"/>
  <c r="H813" i="7"/>
  <c r="J861" i="7"/>
  <c r="J862" i="7"/>
  <c r="J863" i="7"/>
  <c r="H865" i="7"/>
  <c r="H866" i="7"/>
  <c r="H867" i="7"/>
  <c r="H868" i="7"/>
  <c r="J921" i="7"/>
  <c r="J922" i="7"/>
  <c r="J923" i="7"/>
  <c r="J924" i="7"/>
  <c r="J957" i="7"/>
  <c r="J958" i="7"/>
  <c r="J959" i="7"/>
  <c r="J960" i="7"/>
  <c r="F993" i="7"/>
  <c r="F994" i="7"/>
  <c r="F995" i="7"/>
  <c r="F996" i="7"/>
  <c r="K38" i="20"/>
  <c r="J38" i="20"/>
  <c r="K39" i="20"/>
  <c r="J39" i="20"/>
  <c r="K167" i="20"/>
  <c r="J167" i="20"/>
  <c r="H847" i="7"/>
  <c r="H57" i="7"/>
  <c r="H58" i="7"/>
  <c r="H59" i="7"/>
  <c r="J95" i="7"/>
  <c r="J96" i="7"/>
  <c r="J93" i="7"/>
  <c r="H97" i="7"/>
  <c r="H98" i="7"/>
  <c r="H99" i="7"/>
  <c r="H100" i="7"/>
  <c r="J153" i="7"/>
  <c r="J154" i="7"/>
  <c r="J155" i="7"/>
  <c r="J156" i="7"/>
  <c r="J167" i="7"/>
  <c r="J168" i="7"/>
  <c r="J165" i="7"/>
  <c r="H238" i="7"/>
  <c r="H239" i="7"/>
  <c r="H240" i="7"/>
  <c r="H313" i="7"/>
  <c r="H314" i="7"/>
  <c r="H315" i="7"/>
  <c r="H316" i="7"/>
  <c r="J351" i="7"/>
  <c r="J352" i="7"/>
  <c r="J349" i="7"/>
  <c r="H353" i="7"/>
  <c r="H354" i="7"/>
  <c r="H355" i="7"/>
  <c r="H356" i="7"/>
  <c r="J409" i="7"/>
  <c r="J412" i="7"/>
  <c r="J411" i="7"/>
  <c r="J410" i="7"/>
  <c r="J422" i="7"/>
  <c r="J424" i="7"/>
  <c r="H528" i="7"/>
  <c r="H525" i="7"/>
  <c r="H527" i="7"/>
  <c r="H526" i="7"/>
  <c r="H602" i="7"/>
  <c r="H603" i="7"/>
  <c r="H601" i="7"/>
  <c r="H604" i="7"/>
  <c r="J639" i="7"/>
  <c r="J638" i="7"/>
  <c r="J637" i="7"/>
  <c r="J640" i="7"/>
  <c r="H642" i="7"/>
  <c r="H643" i="7"/>
  <c r="H644" i="7"/>
  <c r="H641" i="7"/>
  <c r="J671" i="7"/>
  <c r="J670" i="7"/>
  <c r="J669" i="7"/>
  <c r="J697" i="7"/>
  <c r="J698" i="7"/>
  <c r="J699" i="7"/>
  <c r="J700" i="7"/>
  <c r="J709" i="7"/>
  <c r="J710" i="7"/>
  <c r="J711" i="7"/>
  <c r="J712" i="7"/>
  <c r="J729" i="7"/>
  <c r="J730" i="7"/>
  <c r="J731" i="7"/>
  <c r="J732" i="7"/>
  <c r="H784" i="7"/>
  <c r="H783" i="7"/>
  <c r="H782" i="7"/>
  <c r="H781" i="7"/>
  <c r="H912" i="7"/>
  <c r="H911" i="7"/>
  <c r="H910" i="7"/>
  <c r="H909" i="7"/>
  <c r="H993" i="7"/>
  <c r="H994" i="7"/>
  <c r="H995" i="7"/>
  <c r="H996" i="7"/>
  <c r="K22" i="20"/>
  <c r="J22" i="20"/>
  <c r="K183" i="20"/>
  <c r="J183" i="20"/>
  <c r="H25" i="7"/>
  <c r="H26" i="7"/>
  <c r="H27" i="7"/>
  <c r="H65" i="7"/>
  <c r="H66" i="7"/>
  <c r="H67" i="7"/>
  <c r="J121" i="7"/>
  <c r="J122" i="7"/>
  <c r="J123" i="7"/>
  <c r="J124" i="7"/>
  <c r="J135" i="7"/>
  <c r="J136" i="7"/>
  <c r="J133" i="7"/>
  <c r="H206" i="7"/>
  <c r="H207" i="7"/>
  <c r="H208" i="7"/>
  <c r="H281" i="7"/>
  <c r="H282" i="7"/>
  <c r="H283" i="7"/>
  <c r="H284" i="7"/>
  <c r="J319" i="7"/>
  <c r="J320" i="7"/>
  <c r="J317" i="7"/>
  <c r="H321" i="7"/>
  <c r="H322" i="7"/>
  <c r="H323" i="7"/>
  <c r="H324" i="7"/>
  <c r="J377" i="7"/>
  <c r="J378" i="7"/>
  <c r="J379" i="7"/>
  <c r="J380" i="7"/>
  <c r="J391" i="7"/>
  <c r="J392" i="7"/>
  <c r="J389" i="7"/>
  <c r="H464" i="7"/>
  <c r="H463" i="7"/>
  <c r="H462" i="7"/>
  <c r="H496" i="7"/>
  <c r="H493" i="7"/>
  <c r="H495" i="7"/>
  <c r="H494" i="7"/>
  <c r="H570" i="7"/>
  <c r="H571" i="7"/>
  <c r="H569" i="7"/>
  <c r="H572" i="7"/>
  <c r="J607" i="7"/>
  <c r="J606" i="7"/>
  <c r="J605" i="7"/>
  <c r="J608" i="7"/>
  <c r="H610" i="7"/>
  <c r="H611" i="7"/>
  <c r="H612" i="7"/>
  <c r="H609" i="7"/>
  <c r="J665" i="7"/>
  <c r="J667" i="7"/>
  <c r="J668" i="7"/>
  <c r="J666" i="7"/>
  <c r="J678" i="7"/>
  <c r="J679" i="7"/>
  <c r="J677" i="7"/>
  <c r="J680" i="7"/>
  <c r="H752" i="7"/>
  <c r="H751" i="7"/>
  <c r="H750" i="7"/>
  <c r="H749" i="7"/>
  <c r="J857" i="7"/>
  <c r="J858" i="7"/>
  <c r="J859" i="7"/>
  <c r="J860" i="7"/>
  <c r="J953" i="7"/>
  <c r="J954" i="7"/>
  <c r="J955" i="7"/>
  <c r="J956" i="7"/>
  <c r="J989" i="7"/>
  <c r="J990" i="7"/>
  <c r="J991" i="7"/>
  <c r="J992" i="7"/>
  <c r="K6" i="20"/>
  <c r="J6" i="20"/>
  <c r="K7" i="20"/>
  <c r="J7" i="20"/>
  <c r="H28" i="7"/>
  <c r="K103" i="20"/>
  <c r="J103" i="20"/>
  <c r="K199" i="20"/>
  <c r="J199" i="20"/>
  <c r="J318" i="7"/>
  <c r="J31" i="7"/>
  <c r="J32" i="7"/>
  <c r="H33" i="7"/>
  <c r="H34" i="7"/>
  <c r="H35" i="7"/>
  <c r="J89" i="7"/>
  <c r="J90" i="7"/>
  <c r="J91" i="7"/>
  <c r="J92" i="7"/>
  <c r="J103" i="7"/>
  <c r="J104" i="7"/>
  <c r="J101" i="7"/>
  <c r="H174" i="7"/>
  <c r="H175" i="7"/>
  <c r="H176" i="7"/>
  <c r="H249" i="7"/>
  <c r="H250" i="7"/>
  <c r="H251" i="7"/>
  <c r="H252" i="7"/>
  <c r="J287" i="7"/>
  <c r="J288" i="7"/>
  <c r="J285" i="7"/>
  <c r="H289" i="7"/>
  <c r="H290" i="7"/>
  <c r="H291" i="7"/>
  <c r="H292" i="7"/>
  <c r="J345" i="7"/>
  <c r="J346" i="7"/>
  <c r="J347" i="7"/>
  <c r="J348" i="7"/>
  <c r="J359" i="7"/>
  <c r="J360" i="7"/>
  <c r="J357" i="7"/>
  <c r="H432" i="7"/>
  <c r="H430" i="7"/>
  <c r="H431" i="7"/>
  <c r="H429" i="7"/>
  <c r="H538" i="7"/>
  <c r="H539" i="7"/>
  <c r="H540" i="7"/>
  <c r="J574" i="7"/>
  <c r="J573" i="7"/>
  <c r="J576" i="7"/>
  <c r="H578" i="7"/>
  <c r="H579" i="7"/>
  <c r="H577" i="7"/>
  <c r="J633" i="7"/>
  <c r="J635" i="7"/>
  <c r="J636" i="7"/>
  <c r="J647" i="7"/>
  <c r="J646" i="7"/>
  <c r="J645" i="7"/>
  <c r="H720" i="7"/>
  <c r="H719" i="7"/>
  <c r="H718" i="7"/>
  <c r="H717" i="7"/>
  <c r="J893" i="7"/>
  <c r="J894" i="7"/>
  <c r="J895" i="7"/>
  <c r="J896" i="7"/>
  <c r="H897" i="7"/>
  <c r="H898" i="7"/>
  <c r="H899" i="7"/>
  <c r="H900" i="7"/>
  <c r="H944" i="7"/>
  <c r="H943" i="7"/>
  <c r="H942" i="7"/>
  <c r="H941" i="7"/>
  <c r="K23" i="20"/>
  <c r="J23" i="20"/>
  <c r="K143" i="20"/>
  <c r="J143" i="20"/>
  <c r="K47" i="20"/>
  <c r="J47" i="20"/>
  <c r="K95" i="20"/>
  <c r="J95" i="20"/>
  <c r="K119" i="20"/>
  <c r="J119" i="20"/>
  <c r="J134" i="7"/>
  <c r="H845" i="7"/>
  <c r="F1" i="7"/>
  <c r="F2" i="7"/>
  <c r="J1" i="7"/>
  <c r="J2" i="7"/>
  <c r="J3" i="7"/>
  <c r="J4" i="7"/>
  <c r="J57" i="7"/>
  <c r="J58" i="7"/>
  <c r="J59" i="7"/>
  <c r="J60" i="7"/>
  <c r="J71" i="7"/>
  <c r="J72" i="7"/>
  <c r="H142" i="7"/>
  <c r="H143" i="7"/>
  <c r="H144" i="7"/>
  <c r="H217" i="7"/>
  <c r="H218" i="7"/>
  <c r="H219" i="7"/>
  <c r="H220" i="7"/>
  <c r="J255" i="7"/>
  <c r="J256" i="7"/>
  <c r="J253" i="7"/>
  <c r="H257" i="7"/>
  <c r="H258" i="7"/>
  <c r="H259" i="7"/>
  <c r="H260" i="7"/>
  <c r="J313" i="7"/>
  <c r="J314" i="7"/>
  <c r="J315" i="7"/>
  <c r="J316" i="7"/>
  <c r="J327" i="7"/>
  <c r="J328" i="7"/>
  <c r="J325" i="7"/>
  <c r="H400" i="7"/>
  <c r="H398" i="7"/>
  <c r="H399" i="7"/>
  <c r="H506" i="7"/>
  <c r="H507" i="7"/>
  <c r="H508" i="7"/>
  <c r="H505" i="7"/>
  <c r="J541" i="7"/>
  <c r="J544" i="7"/>
  <c r="J543" i="7"/>
  <c r="H546" i="7"/>
  <c r="H547" i="7"/>
  <c r="H545" i="7"/>
  <c r="H548" i="7"/>
  <c r="J601" i="7"/>
  <c r="J603" i="7"/>
  <c r="J604" i="7"/>
  <c r="J602" i="7"/>
  <c r="J615" i="7"/>
  <c r="J614" i="7"/>
  <c r="J613" i="7"/>
  <c r="J616" i="7"/>
  <c r="H688" i="7"/>
  <c r="H687" i="7"/>
  <c r="H686" i="7"/>
  <c r="H685" i="7"/>
  <c r="H801" i="7"/>
  <c r="H802" i="7"/>
  <c r="H803" i="7"/>
  <c r="H804" i="7"/>
  <c r="F929" i="7"/>
  <c r="F930" i="7"/>
  <c r="F931" i="7"/>
  <c r="F932" i="7"/>
  <c r="J985" i="7"/>
  <c r="J986" i="7"/>
  <c r="J987" i="7"/>
  <c r="J988" i="7"/>
  <c r="K78" i="20"/>
  <c r="J78" i="20"/>
  <c r="K86" i="20"/>
  <c r="J86" i="20"/>
  <c r="K94" i="20"/>
  <c r="J94" i="20"/>
  <c r="K102" i="20"/>
  <c r="J102" i="20"/>
  <c r="K110" i="20"/>
  <c r="J110" i="20"/>
  <c r="K118" i="20"/>
  <c r="J118" i="20"/>
  <c r="K126" i="20"/>
  <c r="J126" i="20"/>
  <c r="K134" i="20"/>
  <c r="J134" i="20"/>
  <c r="K142" i="20"/>
  <c r="J142" i="20"/>
  <c r="K150" i="20"/>
  <c r="J150" i="20"/>
  <c r="K158" i="20"/>
  <c r="J158" i="20"/>
  <c r="K166" i="20"/>
  <c r="J166" i="20"/>
  <c r="K174" i="20"/>
  <c r="J174" i="20"/>
  <c r="K182" i="20"/>
  <c r="J182" i="20"/>
  <c r="K190" i="20"/>
  <c r="J190" i="20"/>
  <c r="K198" i="20"/>
  <c r="J198" i="20"/>
  <c r="J417" i="7"/>
  <c r="J420" i="7"/>
  <c r="J449" i="7"/>
  <c r="J451" i="7"/>
  <c r="J452" i="7"/>
  <c r="H466" i="7"/>
  <c r="H467" i="7"/>
  <c r="J481" i="7"/>
  <c r="J483" i="7"/>
  <c r="J484" i="7"/>
  <c r="H498" i="7"/>
  <c r="H499" i="7"/>
  <c r="J513" i="7"/>
  <c r="J515" i="7"/>
  <c r="J516" i="7"/>
  <c r="H530" i="7"/>
  <c r="H531" i="7"/>
  <c r="J545" i="7"/>
  <c r="J547" i="7"/>
  <c r="J548" i="7"/>
  <c r="H562" i="7"/>
  <c r="H563" i="7"/>
  <c r="J577" i="7"/>
  <c r="J579" i="7"/>
  <c r="J580" i="7"/>
  <c r="H594" i="7"/>
  <c r="H595" i="7"/>
  <c r="J609" i="7"/>
  <c r="J611" i="7"/>
  <c r="J612" i="7"/>
  <c r="H626" i="7"/>
  <c r="H627" i="7"/>
  <c r="J641" i="7"/>
  <c r="J643" i="7"/>
  <c r="J644" i="7"/>
  <c r="H658" i="7"/>
  <c r="H659" i="7"/>
  <c r="J673" i="7"/>
  <c r="J674" i="7"/>
  <c r="J675" i="7"/>
  <c r="J676" i="7"/>
  <c r="F679" i="7"/>
  <c r="F680" i="7"/>
  <c r="F687" i="7"/>
  <c r="F688" i="7"/>
  <c r="H689" i="7"/>
  <c r="H690" i="7"/>
  <c r="H691" i="7"/>
  <c r="H692" i="7"/>
  <c r="J705" i="7"/>
  <c r="J706" i="7"/>
  <c r="J707" i="7"/>
  <c r="J708" i="7"/>
  <c r="F711" i="7"/>
  <c r="F712" i="7"/>
  <c r="F719" i="7"/>
  <c r="F720" i="7"/>
  <c r="H721" i="7"/>
  <c r="H722" i="7"/>
  <c r="H723" i="7"/>
  <c r="H724" i="7"/>
  <c r="J737" i="7"/>
  <c r="J738" i="7"/>
  <c r="J739" i="7"/>
  <c r="J740" i="7"/>
  <c r="F743" i="7"/>
  <c r="F744" i="7"/>
  <c r="F751" i="7"/>
  <c r="F752" i="7"/>
  <c r="H753" i="7"/>
  <c r="H754" i="7"/>
  <c r="H755" i="7"/>
  <c r="H756" i="7"/>
  <c r="J769" i="7"/>
  <c r="J770" i="7"/>
  <c r="J771" i="7"/>
  <c r="J772" i="7"/>
  <c r="F775" i="7"/>
  <c r="F776" i="7"/>
  <c r="F783" i="7"/>
  <c r="F784" i="7"/>
  <c r="H785" i="7"/>
  <c r="H786" i="7"/>
  <c r="H787" i="7"/>
  <c r="H788" i="7"/>
  <c r="J801" i="7"/>
  <c r="J802" i="7"/>
  <c r="J803" i="7"/>
  <c r="J804" i="7"/>
  <c r="F807" i="7"/>
  <c r="F808" i="7"/>
  <c r="F815" i="7"/>
  <c r="F816" i="7"/>
  <c r="H817" i="7"/>
  <c r="H818" i="7"/>
  <c r="H819" i="7"/>
  <c r="H820" i="7"/>
  <c r="J833" i="7"/>
  <c r="J834" i="7"/>
  <c r="J835" i="7"/>
  <c r="J836" i="7"/>
  <c r="F839" i="7"/>
  <c r="F840" i="7"/>
  <c r="F847" i="7"/>
  <c r="F848" i="7"/>
  <c r="H849" i="7"/>
  <c r="H850" i="7"/>
  <c r="H851" i="7"/>
  <c r="H852" i="7"/>
  <c r="J865" i="7"/>
  <c r="J866" i="7"/>
  <c r="J867" i="7"/>
  <c r="J868" i="7"/>
  <c r="F871" i="7"/>
  <c r="F872" i="7"/>
  <c r="F879" i="7"/>
  <c r="F880" i="7"/>
  <c r="H881" i="7"/>
  <c r="H882" i="7"/>
  <c r="H883" i="7"/>
  <c r="H884" i="7"/>
  <c r="J897" i="7"/>
  <c r="J898" i="7"/>
  <c r="J899" i="7"/>
  <c r="J900" i="7"/>
  <c r="F903" i="7"/>
  <c r="F904" i="7"/>
  <c r="F911" i="7"/>
  <c r="F912" i="7"/>
  <c r="H913" i="7"/>
  <c r="H914" i="7"/>
  <c r="H915" i="7"/>
  <c r="H916" i="7"/>
  <c r="J929" i="7"/>
  <c r="J930" i="7"/>
  <c r="J931" i="7"/>
  <c r="J932" i="7"/>
  <c r="F935" i="7"/>
  <c r="F936" i="7"/>
  <c r="F943" i="7"/>
  <c r="F944" i="7"/>
  <c r="H945" i="7"/>
  <c r="H946" i="7"/>
  <c r="H947" i="7"/>
  <c r="H948" i="7"/>
  <c r="J961" i="7"/>
  <c r="J962" i="7"/>
  <c r="J963" i="7"/>
  <c r="J964" i="7"/>
  <c r="F967" i="7"/>
  <c r="F968" i="7"/>
  <c r="F975" i="7"/>
  <c r="F976" i="7"/>
  <c r="H977" i="7"/>
  <c r="H978" i="7"/>
  <c r="H979" i="7"/>
  <c r="H980" i="7"/>
  <c r="J993" i="7"/>
  <c r="J994" i="7"/>
  <c r="J995" i="7"/>
  <c r="J996" i="7"/>
  <c r="F999" i="7"/>
  <c r="F1000" i="7"/>
  <c r="H3" i="7"/>
  <c r="K5" i="20"/>
  <c r="J5" i="20"/>
  <c r="K13" i="20"/>
  <c r="J13" i="20"/>
  <c r="H19" i="7"/>
  <c r="K21" i="20"/>
  <c r="J21" i="20"/>
  <c r="K29" i="20"/>
  <c r="J29" i="20"/>
  <c r="J36" i="7"/>
  <c r="K37" i="20"/>
  <c r="J37" i="20"/>
  <c r="K45" i="20"/>
  <c r="J45" i="20"/>
  <c r="H51" i="7"/>
  <c r="K53" i="20"/>
  <c r="J53" i="20"/>
  <c r="K61" i="20"/>
  <c r="J61" i="20"/>
  <c r="J68" i="7"/>
  <c r="K69" i="20"/>
  <c r="J69" i="20"/>
  <c r="K77" i="20"/>
  <c r="J77" i="20"/>
  <c r="H83" i="7"/>
  <c r="K85" i="20"/>
  <c r="J85" i="20"/>
  <c r="K93" i="20"/>
  <c r="J93" i="20"/>
  <c r="J100" i="7"/>
  <c r="K101" i="20"/>
  <c r="J101" i="20"/>
  <c r="K109" i="20"/>
  <c r="J109" i="20"/>
  <c r="H115" i="7"/>
  <c r="K117" i="20"/>
  <c r="J117" i="20"/>
  <c r="K125" i="20"/>
  <c r="J125" i="20"/>
  <c r="J132" i="7"/>
  <c r="K133" i="20"/>
  <c r="J133" i="20"/>
  <c r="K141" i="20"/>
  <c r="J141" i="20"/>
  <c r="H147" i="7"/>
  <c r="K149" i="20"/>
  <c r="J149" i="20"/>
  <c r="K157" i="20"/>
  <c r="J157" i="20"/>
  <c r="J164" i="7"/>
  <c r="K165" i="20"/>
  <c r="J165" i="20"/>
  <c r="K173" i="20"/>
  <c r="J173" i="20"/>
  <c r="H179" i="7"/>
  <c r="K181" i="20"/>
  <c r="J181" i="20"/>
  <c r="K189" i="20"/>
  <c r="J189" i="20"/>
  <c r="J196" i="7"/>
  <c r="K197" i="20"/>
  <c r="J197" i="20"/>
  <c r="H211" i="7"/>
  <c r="J228" i="7"/>
  <c r="H243" i="7"/>
  <c r="J260" i="7"/>
  <c r="H275" i="7"/>
  <c r="J292" i="7"/>
  <c r="H307" i="7"/>
  <c r="J324" i="7"/>
  <c r="H339" i="7"/>
  <c r="J356" i="7"/>
  <c r="H371" i="7"/>
  <c r="J388" i="7"/>
  <c r="F462" i="7"/>
  <c r="J514" i="7"/>
  <c r="J526" i="7"/>
  <c r="H529" i="7"/>
  <c r="F549" i="7"/>
  <c r="F552" i="7"/>
  <c r="F621" i="7"/>
  <c r="J623" i="7"/>
  <c r="F646" i="7"/>
  <c r="F656" i="7"/>
  <c r="H660" i="7"/>
  <c r="F677" i="7"/>
  <c r="F685" i="7"/>
  <c r="F686" i="7"/>
  <c r="F869" i="7"/>
  <c r="J878" i="7"/>
  <c r="J879" i="7"/>
  <c r="F902" i="7"/>
  <c r="J912" i="7"/>
  <c r="F941" i="7"/>
  <c r="F942" i="7"/>
  <c r="F695" i="7"/>
  <c r="F696" i="7"/>
  <c r="F727" i="7"/>
  <c r="F728" i="7"/>
  <c r="F759" i="7"/>
  <c r="F760" i="7"/>
  <c r="F791" i="7"/>
  <c r="F792" i="7"/>
  <c r="F823" i="7"/>
  <c r="F824" i="7"/>
  <c r="F855" i="7"/>
  <c r="F856" i="7"/>
  <c r="F887" i="7"/>
  <c r="F888" i="7"/>
  <c r="F919" i="7"/>
  <c r="F920" i="7"/>
  <c r="F951" i="7"/>
  <c r="F952" i="7"/>
  <c r="F983" i="7"/>
  <c r="F984" i="7"/>
  <c r="H2" i="7"/>
  <c r="K4" i="20"/>
  <c r="J4" i="20"/>
  <c r="K12" i="20"/>
  <c r="J12" i="20"/>
  <c r="H18" i="7"/>
  <c r="K20" i="20"/>
  <c r="J20" i="20"/>
  <c r="K28" i="20"/>
  <c r="J28" i="20"/>
  <c r="J35" i="7"/>
  <c r="K36" i="20"/>
  <c r="J36" i="20"/>
  <c r="K44" i="20"/>
  <c r="J44" i="20"/>
  <c r="H50" i="7"/>
  <c r="K52" i="20"/>
  <c r="J52" i="20"/>
  <c r="K60" i="20"/>
  <c r="J60" i="20"/>
  <c r="J67" i="7"/>
  <c r="K68" i="20"/>
  <c r="J68" i="20"/>
  <c r="K76" i="20"/>
  <c r="J76" i="20"/>
  <c r="H82" i="7"/>
  <c r="K84" i="20"/>
  <c r="J84" i="20"/>
  <c r="K92" i="20"/>
  <c r="J92" i="20"/>
  <c r="J99" i="7"/>
  <c r="K100" i="20"/>
  <c r="J100" i="20"/>
  <c r="K108" i="20"/>
  <c r="J108" i="20"/>
  <c r="H114" i="7"/>
  <c r="K116" i="20"/>
  <c r="J116" i="20"/>
  <c r="K124" i="20"/>
  <c r="J124" i="20"/>
  <c r="J131" i="7"/>
  <c r="K132" i="20"/>
  <c r="J132" i="20"/>
  <c r="K140" i="20"/>
  <c r="J140" i="20"/>
  <c r="H146" i="7"/>
  <c r="K148" i="20"/>
  <c r="J148" i="20"/>
  <c r="K156" i="20"/>
  <c r="J156" i="20"/>
  <c r="J163" i="7"/>
  <c r="K164" i="20"/>
  <c r="J164" i="20"/>
  <c r="K172" i="20"/>
  <c r="J172" i="20"/>
  <c r="H178" i="7"/>
  <c r="K180" i="20"/>
  <c r="J180" i="20"/>
  <c r="K188" i="20"/>
  <c r="J188" i="20"/>
  <c r="J195" i="7"/>
  <c r="K196" i="20"/>
  <c r="J196" i="20"/>
  <c r="H210" i="7"/>
  <c r="J227" i="7"/>
  <c r="H242" i="7"/>
  <c r="J259" i="7"/>
  <c r="H274" i="7"/>
  <c r="J291" i="7"/>
  <c r="H306" i="7"/>
  <c r="J323" i="7"/>
  <c r="H338" i="7"/>
  <c r="J355" i="7"/>
  <c r="H370" i="7"/>
  <c r="J387" i="7"/>
  <c r="H404" i="7"/>
  <c r="J418" i="7"/>
  <c r="F422" i="7"/>
  <c r="F424" i="7"/>
  <c r="J429" i="7"/>
  <c r="J431" i="7"/>
  <c r="H433" i="7"/>
  <c r="J482" i="7"/>
  <c r="J494" i="7"/>
  <c r="H497" i="7"/>
  <c r="F517" i="7"/>
  <c r="F520" i="7"/>
  <c r="F589" i="7"/>
  <c r="J591" i="7"/>
  <c r="F614" i="7"/>
  <c r="F624" i="7"/>
  <c r="H628" i="7"/>
  <c r="J653" i="7"/>
  <c r="J656" i="7"/>
  <c r="F678" i="7"/>
  <c r="J688" i="7"/>
  <c r="F717" i="7"/>
  <c r="F718" i="7"/>
  <c r="F901" i="7"/>
  <c r="J910" i="7"/>
  <c r="J911" i="7"/>
  <c r="F934" i="7"/>
  <c r="J944" i="7"/>
  <c r="F973" i="7"/>
  <c r="F974" i="7"/>
  <c r="F449" i="7"/>
  <c r="F450" i="7"/>
  <c r="F457" i="7"/>
  <c r="F458" i="7"/>
  <c r="F481" i="7"/>
  <c r="F482" i="7"/>
  <c r="F489" i="7"/>
  <c r="F490" i="7"/>
  <c r="F513" i="7"/>
  <c r="F514" i="7"/>
  <c r="F521" i="7"/>
  <c r="F522" i="7"/>
  <c r="F545" i="7"/>
  <c r="F546" i="7"/>
  <c r="F553" i="7"/>
  <c r="F554" i="7"/>
  <c r="F577" i="7"/>
  <c r="F578" i="7"/>
  <c r="F585" i="7"/>
  <c r="F586" i="7"/>
  <c r="F609" i="7"/>
  <c r="F610" i="7"/>
  <c r="F617" i="7"/>
  <c r="F618" i="7"/>
  <c r="F641" i="7"/>
  <c r="F642" i="7"/>
  <c r="F649" i="7"/>
  <c r="F650" i="7"/>
  <c r="F673" i="7"/>
  <c r="F674" i="7"/>
  <c r="F681" i="7"/>
  <c r="F682" i="7"/>
  <c r="F683" i="7"/>
  <c r="F705" i="7"/>
  <c r="F706" i="7"/>
  <c r="F707" i="7"/>
  <c r="F713" i="7"/>
  <c r="F714" i="7"/>
  <c r="F715" i="7"/>
  <c r="F737" i="7"/>
  <c r="F738" i="7"/>
  <c r="F739" i="7"/>
  <c r="F745" i="7"/>
  <c r="F746" i="7"/>
  <c r="F747" i="7"/>
  <c r="F769" i="7"/>
  <c r="F770" i="7"/>
  <c r="F771" i="7"/>
  <c r="F777" i="7"/>
  <c r="F778" i="7"/>
  <c r="F779" i="7"/>
  <c r="F801" i="7"/>
  <c r="F802" i="7"/>
  <c r="F803" i="7"/>
  <c r="F809" i="7"/>
  <c r="F810" i="7"/>
  <c r="F811" i="7"/>
  <c r="F833" i="7"/>
  <c r="F834" i="7"/>
  <c r="F835" i="7"/>
  <c r="F841" i="7"/>
  <c r="F842" i="7"/>
  <c r="F843" i="7"/>
  <c r="F865" i="7"/>
  <c r="F866" i="7"/>
  <c r="F867" i="7"/>
  <c r="F873" i="7"/>
  <c r="F874" i="7"/>
  <c r="F875" i="7"/>
  <c r="F897" i="7"/>
  <c r="F898" i="7"/>
  <c r="F899" i="7"/>
  <c r="F905" i="7"/>
  <c r="F906" i="7"/>
  <c r="F907" i="7"/>
  <c r="F937" i="7"/>
  <c r="F938" i="7"/>
  <c r="F939" i="7"/>
  <c r="F969" i="7"/>
  <c r="F970" i="7"/>
  <c r="F971" i="7"/>
  <c r="K3" i="20"/>
  <c r="J3" i="20"/>
  <c r="F8" i="7"/>
  <c r="K11" i="20"/>
  <c r="J11" i="20"/>
  <c r="F16" i="7"/>
  <c r="K19" i="20"/>
  <c r="J19" i="20"/>
  <c r="K27" i="20"/>
  <c r="J27" i="20"/>
  <c r="J34" i="7"/>
  <c r="K35" i="20"/>
  <c r="J35" i="20"/>
  <c r="F40" i="7"/>
  <c r="K43" i="20"/>
  <c r="J43" i="20"/>
  <c r="F48" i="7"/>
  <c r="K51" i="20"/>
  <c r="J51" i="20"/>
  <c r="K59" i="20"/>
  <c r="J59" i="20"/>
  <c r="J66" i="7"/>
  <c r="K67" i="20"/>
  <c r="J67" i="20"/>
  <c r="F72" i="7"/>
  <c r="K75" i="20"/>
  <c r="J75" i="20"/>
  <c r="F80" i="7"/>
  <c r="K83" i="20"/>
  <c r="J83" i="20"/>
  <c r="K91" i="20"/>
  <c r="J91" i="20"/>
  <c r="J98" i="7"/>
  <c r="K99" i="20"/>
  <c r="J99" i="20"/>
  <c r="F104" i="7"/>
  <c r="K107" i="20"/>
  <c r="J107" i="20"/>
  <c r="F112" i="7"/>
  <c r="K115" i="20"/>
  <c r="J115" i="20"/>
  <c r="K123" i="20"/>
  <c r="J123" i="20"/>
  <c r="J130" i="7"/>
  <c r="K131" i="20"/>
  <c r="J131" i="20"/>
  <c r="F136" i="7"/>
  <c r="K139" i="20"/>
  <c r="J139" i="20"/>
  <c r="F144" i="7"/>
  <c r="K147" i="20"/>
  <c r="J147" i="20"/>
  <c r="K155" i="20"/>
  <c r="J155" i="20"/>
  <c r="J162" i="7"/>
  <c r="K163" i="20"/>
  <c r="J163" i="20"/>
  <c r="F168" i="7"/>
  <c r="K171" i="20"/>
  <c r="J171" i="20"/>
  <c r="F176" i="7"/>
  <c r="K179" i="20"/>
  <c r="J179" i="20"/>
  <c r="K187" i="20"/>
  <c r="J187" i="20"/>
  <c r="J194" i="7"/>
  <c r="K195" i="20"/>
  <c r="J195" i="20"/>
  <c r="F200" i="7"/>
  <c r="F208" i="7"/>
  <c r="J226" i="7"/>
  <c r="F232" i="7"/>
  <c r="F240" i="7"/>
  <c r="J258" i="7"/>
  <c r="F264" i="7"/>
  <c r="F272" i="7"/>
  <c r="J290" i="7"/>
  <c r="F296" i="7"/>
  <c r="F304" i="7"/>
  <c r="J322" i="7"/>
  <c r="F328" i="7"/>
  <c r="F336" i="7"/>
  <c r="J354" i="7"/>
  <c r="F360" i="7"/>
  <c r="F368" i="7"/>
  <c r="J386" i="7"/>
  <c r="F392" i="7"/>
  <c r="J450" i="7"/>
  <c r="J462" i="7"/>
  <c r="H465" i="7"/>
  <c r="F485" i="7"/>
  <c r="F488" i="7"/>
  <c r="F557" i="7"/>
  <c r="J559" i="7"/>
  <c r="F582" i="7"/>
  <c r="F592" i="7"/>
  <c r="H596" i="7"/>
  <c r="J621" i="7"/>
  <c r="J624" i="7"/>
  <c r="F654" i="7"/>
  <c r="J686" i="7"/>
  <c r="J687" i="7"/>
  <c r="F710" i="7"/>
  <c r="J720" i="7"/>
  <c r="F749" i="7"/>
  <c r="F750" i="7"/>
  <c r="F933" i="7"/>
  <c r="J942" i="7"/>
  <c r="J943" i="7"/>
  <c r="F966" i="7"/>
  <c r="J976" i="7"/>
  <c r="J401" i="7"/>
  <c r="J404" i="7"/>
  <c r="J433" i="7"/>
  <c r="J436" i="7"/>
  <c r="H458" i="7"/>
  <c r="H459" i="7"/>
  <c r="J465" i="7"/>
  <c r="J467" i="7"/>
  <c r="J468" i="7"/>
  <c r="H490" i="7"/>
  <c r="H491" i="7"/>
  <c r="J497" i="7"/>
  <c r="J499" i="7"/>
  <c r="J500" i="7"/>
  <c r="H522" i="7"/>
  <c r="H523" i="7"/>
  <c r="J529" i="7"/>
  <c r="J531" i="7"/>
  <c r="J532" i="7"/>
  <c r="H554" i="7"/>
  <c r="H555" i="7"/>
  <c r="J561" i="7"/>
  <c r="J563" i="7"/>
  <c r="J564" i="7"/>
  <c r="H586" i="7"/>
  <c r="H587" i="7"/>
  <c r="J593" i="7"/>
  <c r="J595" i="7"/>
  <c r="J596" i="7"/>
  <c r="H618" i="7"/>
  <c r="H619" i="7"/>
  <c r="J625" i="7"/>
  <c r="J627" i="7"/>
  <c r="J628" i="7"/>
  <c r="H650" i="7"/>
  <c r="H651" i="7"/>
  <c r="J657" i="7"/>
  <c r="J659" i="7"/>
  <c r="J660" i="7"/>
  <c r="H681" i="7"/>
  <c r="H682" i="7"/>
  <c r="H683" i="7"/>
  <c r="H684" i="7"/>
  <c r="J689" i="7"/>
  <c r="J690" i="7"/>
  <c r="J691" i="7"/>
  <c r="J692" i="7"/>
  <c r="H713" i="7"/>
  <c r="H714" i="7"/>
  <c r="H715" i="7"/>
  <c r="H716" i="7"/>
  <c r="J721" i="7"/>
  <c r="J722" i="7"/>
  <c r="J723" i="7"/>
  <c r="J724" i="7"/>
  <c r="H745" i="7"/>
  <c r="H746" i="7"/>
  <c r="H747" i="7"/>
  <c r="H748" i="7"/>
  <c r="J753" i="7"/>
  <c r="J754" i="7"/>
  <c r="J755" i="7"/>
  <c r="J756" i="7"/>
  <c r="H777" i="7"/>
  <c r="H778" i="7"/>
  <c r="H779" i="7"/>
  <c r="H780" i="7"/>
  <c r="J785" i="7"/>
  <c r="J786" i="7"/>
  <c r="J787" i="7"/>
  <c r="J788" i="7"/>
  <c r="H809" i="7"/>
  <c r="H810" i="7"/>
  <c r="H811" i="7"/>
  <c r="H812" i="7"/>
  <c r="H841" i="7"/>
  <c r="H842" i="7"/>
  <c r="H843" i="7"/>
  <c r="H844" i="7"/>
  <c r="H873" i="7"/>
  <c r="H874" i="7"/>
  <c r="H875" i="7"/>
  <c r="H876" i="7"/>
  <c r="H905" i="7"/>
  <c r="H906" i="7"/>
  <c r="H907" i="7"/>
  <c r="H908" i="7"/>
  <c r="H937" i="7"/>
  <c r="H938" i="7"/>
  <c r="H939" i="7"/>
  <c r="H940" i="7"/>
  <c r="H969" i="7"/>
  <c r="H970" i="7"/>
  <c r="H971" i="7"/>
  <c r="H972" i="7"/>
  <c r="K2" i="20"/>
  <c r="J2" i="20"/>
  <c r="F7" i="7"/>
  <c r="K10" i="20"/>
  <c r="J10" i="20"/>
  <c r="F15" i="7"/>
  <c r="K18" i="20"/>
  <c r="J18" i="20"/>
  <c r="K26" i="20"/>
  <c r="J26" i="20"/>
  <c r="K34" i="20"/>
  <c r="J34" i="20"/>
  <c r="F39" i="7"/>
  <c r="K42" i="20"/>
  <c r="J42" i="20"/>
  <c r="F47" i="7"/>
  <c r="K50" i="20"/>
  <c r="J50" i="20"/>
  <c r="K58" i="20"/>
  <c r="J58" i="20"/>
  <c r="K66" i="20"/>
  <c r="J66" i="20"/>
  <c r="F71" i="7"/>
  <c r="K74" i="20"/>
  <c r="J74" i="20"/>
  <c r="F79" i="7"/>
  <c r="K82" i="20"/>
  <c r="J82" i="20"/>
  <c r="K90" i="20"/>
  <c r="J90" i="20"/>
  <c r="K98" i="20"/>
  <c r="J98" i="20"/>
  <c r="F103" i="7"/>
  <c r="K106" i="20"/>
  <c r="J106" i="20"/>
  <c r="F111" i="7"/>
  <c r="K114" i="20"/>
  <c r="J114" i="20"/>
  <c r="K122" i="20"/>
  <c r="J122" i="20"/>
  <c r="K130" i="20"/>
  <c r="J130" i="20"/>
  <c r="F135" i="7"/>
  <c r="K138" i="20"/>
  <c r="J138" i="20"/>
  <c r="F143" i="7"/>
  <c r="K146" i="20"/>
  <c r="J146" i="20"/>
  <c r="K154" i="20"/>
  <c r="J154" i="20"/>
  <c r="K162" i="20"/>
  <c r="J162" i="20"/>
  <c r="F167" i="7"/>
  <c r="K170" i="20"/>
  <c r="J170" i="20"/>
  <c r="F175" i="7"/>
  <c r="K178" i="20"/>
  <c r="J178" i="20"/>
  <c r="K186" i="20"/>
  <c r="J186" i="20"/>
  <c r="K194" i="20"/>
  <c r="J194" i="20"/>
  <c r="F199" i="7"/>
  <c r="F207" i="7"/>
  <c r="F231" i="7"/>
  <c r="F239" i="7"/>
  <c r="F263" i="7"/>
  <c r="F271" i="7"/>
  <c r="F295" i="7"/>
  <c r="F303" i="7"/>
  <c r="F327" i="7"/>
  <c r="F335" i="7"/>
  <c r="F359" i="7"/>
  <c r="F367" i="7"/>
  <c r="F391" i="7"/>
  <c r="H401" i="7"/>
  <c r="F430" i="7"/>
  <c r="F453" i="7"/>
  <c r="F456" i="7"/>
  <c r="F525" i="7"/>
  <c r="J527" i="7"/>
  <c r="F550" i="7"/>
  <c r="F560" i="7"/>
  <c r="H564" i="7"/>
  <c r="J589" i="7"/>
  <c r="F622" i="7"/>
  <c r="F709" i="7"/>
  <c r="J718" i="7"/>
  <c r="J719" i="7"/>
  <c r="F742" i="7"/>
  <c r="J752" i="7"/>
  <c r="F781" i="7"/>
  <c r="F782" i="7"/>
  <c r="F965" i="7"/>
  <c r="J974" i="7"/>
  <c r="J975" i="7"/>
  <c r="F998" i="7"/>
  <c r="F6" i="7"/>
  <c r="J9" i="20"/>
  <c r="K9" i="20"/>
  <c r="F14" i="7"/>
  <c r="J16" i="7"/>
  <c r="J25" i="20"/>
  <c r="K25" i="20"/>
  <c r="J33" i="20"/>
  <c r="K33" i="20"/>
  <c r="F38" i="7"/>
  <c r="J41" i="20"/>
  <c r="K41" i="20"/>
  <c r="F46" i="7"/>
  <c r="J48" i="7"/>
  <c r="J49" i="20"/>
  <c r="K49" i="20"/>
  <c r="J57" i="20"/>
  <c r="K57" i="20"/>
  <c r="J65" i="20"/>
  <c r="K65" i="20"/>
  <c r="F70" i="7"/>
  <c r="J73" i="20"/>
  <c r="K73" i="20"/>
  <c r="F78" i="7"/>
  <c r="J80" i="7"/>
  <c r="J81" i="20"/>
  <c r="K81" i="20"/>
  <c r="J89" i="20"/>
  <c r="K89" i="20"/>
  <c r="J97" i="20"/>
  <c r="K97" i="20"/>
  <c r="F102" i="7"/>
  <c r="J105" i="20"/>
  <c r="K105" i="20"/>
  <c r="F110" i="7"/>
  <c r="J112" i="7"/>
  <c r="J113" i="20"/>
  <c r="K113" i="20"/>
  <c r="J121" i="20"/>
  <c r="K121" i="20"/>
  <c r="J129" i="20"/>
  <c r="K129" i="20"/>
  <c r="F134" i="7"/>
  <c r="J137" i="20"/>
  <c r="K137" i="20"/>
  <c r="F142" i="7"/>
  <c r="J144" i="7"/>
  <c r="J145" i="20"/>
  <c r="K145" i="20"/>
  <c r="J153" i="20"/>
  <c r="K153" i="20"/>
  <c r="J161" i="20"/>
  <c r="K161" i="20"/>
  <c r="F166" i="7"/>
  <c r="J169" i="20"/>
  <c r="K169" i="20"/>
  <c r="F174" i="7"/>
  <c r="J176" i="7"/>
  <c r="J177" i="20"/>
  <c r="K177" i="20"/>
  <c r="J185" i="20"/>
  <c r="K185" i="20"/>
  <c r="J193" i="20"/>
  <c r="K193" i="20"/>
  <c r="F198" i="7"/>
  <c r="J201" i="20"/>
  <c r="K201" i="20"/>
  <c r="F206" i="7"/>
  <c r="J208" i="7"/>
  <c r="F230" i="7"/>
  <c r="F238" i="7"/>
  <c r="J240" i="7"/>
  <c r="F262" i="7"/>
  <c r="F270" i="7"/>
  <c r="J272" i="7"/>
  <c r="F294" i="7"/>
  <c r="F302" i="7"/>
  <c r="J304" i="7"/>
  <c r="F326" i="7"/>
  <c r="F334" i="7"/>
  <c r="J336" i="7"/>
  <c r="F358" i="7"/>
  <c r="F366" i="7"/>
  <c r="J368" i="7"/>
  <c r="F390" i="7"/>
  <c r="F398" i="7"/>
  <c r="F421" i="7"/>
  <c r="F432" i="7"/>
  <c r="F493" i="7"/>
  <c r="F518" i="7"/>
  <c r="F528" i="7"/>
  <c r="H532" i="7"/>
  <c r="J557" i="7"/>
  <c r="F590" i="7"/>
  <c r="J642" i="7"/>
  <c r="H657" i="7"/>
  <c r="F741" i="7"/>
  <c r="J750" i="7"/>
  <c r="J751" i="7"/>
  <c r="F774" i="7"/>
  <c r="J784" i="7"/>
  <c r="F813" i="7"/>
  <c r="F814" i="7"/>
  <c r="F997" i="7"/>
  <c r="F441" i="7"/>
  <c r="F442" i="7"/>
  <c r="F473" i="7"/>
  <c r="F474" i="7"/>
  <c r="F505" i="7"/>
  <c r="F506" i="7"/>
  <c r="F537" i="7"/>
  <c r="F538" i="7"/>
  <c r="F569" i="7"/>
  <c r="F570" i="7"/>
  <c r="F601" i="7"/>
  <c r="F602" i="7"/>
  <c r="F633" i="7"/>
  <c r="F634" i="7"/>
  <c r="F665" i="7"/>
  <c r="F666" i="7"/>
  <c r="F697" i="7"/>
  <c r="F698" i="7"/>
  <c r="F699" i="7"/>
  <c r="F703" i="7"/>
  <c r="F704" i="7"/>
  <c r="F729" i="7"/>
  <c r="F730" i="7"/>
  <c r="F731" i="7"/>
  <c r="F735" i="7"/>
  <c r="F736" i="7"/>
  <c r="F761" i="7"/>
  <c r="F762" i="7"/>
  <c r="F763" i="7"/>
  <c r="F767" i="7"/>
  <c r="F768" i="7"/>
  <c r="F793" i="7"/>
  <c r="F794" i="7"/>
  <c r="F795" i="7"/>
  <c r="F799" i="7"/>
  <c r="F800" i="7"/>
  <c r="F831" i="7"/>
  <c r="F832" i="7"/>
  <c r="F863" i="7"/>
  <c r="F864" i="7"/>
  <c r="F895" i="7"/>
  <c r="F896" i="7"/>
  <c r="F927" i="7"/>
  <c r="F928" i="7"/>
  <c r="F959" i="7"/>
  <c r="F960" i="7"/>
  <c r="F991" i="7"/>
  <c r="F992" i="7"/>
  <c r="K17" i="20"/>
  <c r="K8" i="20"/>
  <c r="J8" i="20"/>
  <c r="K16" i="20"/>
  <c r="J16" i="20"/>
  <c r="K24" i="20"/>
  <c r="J24" i="20"/>
  <c r="K32" i="20"/>
  <c r="J32" i="20"/>
  <c r="K40" i="20"/>
  <c r="J40" i="20"/>
  <c r="J48" i="20"/>
  <c r="K48" i="20"/>
  <c r="J56" i="20"/>
  <c r="K56" i="20"/>
  <c r="K64" i="20"/>
  <c r="J64" i="20"/>
  <c r="K72" i="20"/>
  <c r="J72" i="20"/>
  <c r="K80" i="20"/>
  <c r="J80" i="20"/>
  <c r="K88" i="20"/>
  <c r="J88" i="20"/>
  <c r="K96" i="20"/>
  <c r="J96" i="20"/>
  <c r="K104" i="20"/>
  <c r="J104" i="20"/>
  <c r="J112" i="20"/>
  <c r="K112" i="20"/>
  <c r="K120" i="20"/>
  <c r="J120" i="20"/>
  <c r="K128" i="20"/>
  <c r="J128" i="20"/>
  <c r="K136" i="20"/>
  <c r="J136" i="20"/>
  <c r="K144" i="20"/>
  <c r="J144" i="20"/>
  <c r="K152" i="20"/>
  <c r="J152" i="20"/>
  <c r="K160" i="20"/>
  <c r="J160" i="20"/>
  <c r="K168" i="20"/>
  <c r="J168" i="20"/>
  <c r="J176" i="20"/>
  <c r="K176" i="20"/>
  <c r="K184" i="20"/>
  <c r="J184" i="20"/>
  <c r="K192" i="20"/>
  <c r="J192" i="20"/>
  <c r="K200" i="20"/>
  <c r="J200" i="20"/>
  <c r="F397" i="7"/>
  <c r="J430" i="7"/>
  <c r="H434" i="7"/>
  <c r="F461" i="7"/>
  <c r="F486" i="7"/>
  <c r="F496" i="7"/>
  <c r="H500" i="7"/>
  <c r="J525" i="7"/>
  <c r="F558" i="7"/>
  <c r="J610" i="7"/>
  <c r="H625" i="7"/>
  <c r="F645" i="7"/>
  <c r="F648" i="7"/>
  <c r="F773" i="7"/>
  <c r="J782" i="7"/>
  <c r="J783" i="7"/>
  <c r="F806" i="7"/>
  <c r="J816" i="7"/>
  <c r="F845" i="7"/>
  <c r="F846" i="7"/>
  <c r="H474" i="7"/>
  <c r="H475" i="7"/>
  <c r="H729" i="7"/>
  <c r="H730" i="7"/>
  <c r="H731" i="7"/>
  <c r="H732" i="7"/>
  <c r="H761" i="7"/>
  <c r="H762" i="7"/>
  <c r="H763" i="7"/>
  <c r="H764" i="7"/>
  <c r="H793" i="7"/>
  <c r="H794" i="7"/>
  <c r="H795" i="7"/>
  <c r="H796" i="7"/>
  <c r="H825" i="7"/>
  <c r="H826" i="7"/>
  <c r="H827" i="7"/>
  <c r="H828" i="7"/>
  <c r="H857" i="7"/>
  <c r="H858" i="7"/>
  <c r="H859" i="7"/>
  <c r="H860" i="7"/>
  <c r="H889" i="7"/>
  <c r="H890" i="7"/>
  <c r="H891" i="7"/>
  <c r="H892" i="7"/>
  <c r="H921" i="7"/>
  <c r="H922" i="7"/>
  <c r="H923" i="7"/>
  <c r="H924" i="7"/>
  <c r="H953" i="7"/>
  <c r="H954" i="7"/>
  <c r="H955" i="7"/>
  <c r="H956" i="7"/>
  <c r="H985" i="7"/>
  <c r="H986" i="7"/>
  <c r="H987" i="7"/>
  <c r="H988" i="7"/>
  <c r="F827" i="7"/>
  <c r="F859" i="7"/>
  <c r="F891" i="7"/>
  <c r="F923" i="7"/>
  <c r="F955" i="7"/>
  <c r="F987" i="7"/>
  <c r="J820" i="7"/>
  <c r="F826" i="7"/>
  <c r="J852" i="7"/>
  <c r="F858" i="7"/>
  <c r="J884" i="7"/>
  <c r="F890" i="7"/>
  <c r="J916" i="7"/>
  <c r="F922" i="7"/>
  <c r="J948" i="7"/>
  <c r="F954" i="7"/>
  <c r="J980" i="7"/>
  <c r="F986" i="7"/>
  <c r="L601" i="20"/>
  <c r="J601" i="20"/>
  <c r="J819" i="7"/>
  <c r="J851" i="7"/>
  <c r="J883" i="7"/>
  <c r="J915" i="7"/>
  <c r="J947" i="7"/>
  <c r="J979" i="7"/>
  <c r="J345" i="20"/>
  <c r="L345" i="20"/>
  <c r="L368" i="20"/>
  <c r="J368" i="20"/>
  <c r="J473" i="20"/>
  <c r="L473" i="20"/>
  <c r="J818" i="7"/>
  <c r="J850" i="7"/>
  <c r="J882" i="7"/>
  <c r="J914" i="7"/>
  <c r="J946" i="7"/>
  <c r="J978" i="7"/>
  <c r="L530" i="20"/>
  <c r="J313" i="20"/>
  <c r="L313" i="20"/>
  <c r="L336" i="20"/>
  <c r="J336" i="20"/>
  <c r="J441" i="20"/>
  <c r="L441" i="20"/>
  <c r="L464" i="20"/>
  <c r="J464" i="20"/>
  <c r="L565" i="20"/>
  <c r="J565" i="20"/>
  <c r="J590" i="20"/>
  <c r="L590" i="20"/>
  <c r="J485" i="20"/>
  <c r="L485" i="20"/>
  <c r="L304" i="20"/>
  <c r="J304" i="20"/>
  <c r="J409" i="20"/>
  <c r="L409" i="20"/>
  <c r="L432" i="20"/>
  <c r="J432" i="20"/>
  <c r="L476" i="20"/>
  <c r="J476" i="20"/>
  <c r="Y5" i="12"/>
  <c r="Y21" i="12"/>
  <c r="Y37" i="12"/>
  <c r="Y53" i="12"/>
  <c r="Y69" i="12"/>
  <c r="Y85" i="12"/>
  <c r="J377" i="20"/>
  <c r="L377" i="20"/>
  <c r="L400" i="20"/>
  <c r="J400" i="20"/>
  <c r="J546" i="20"/>
  <c r="L546" i="20"/>
  <c r="L661" i="20"/>
  <c r="J661" i="20"/>
  <c r="J492" i="20"/>
  <c r="L494" i="20"/>
  <c r="J558" i="20"/>
  <c r="J630" i="20"/>
  <c r="L630" i="20"/>
  <c r="J503" i="20"/>
  <c r="L503" i="20"/>
  <c r="J519" i="20"/>
  <c r="L519" i="20"/>
  <c r="J535" i="20"/>
  <c r="L535" i="20"/>
  <c r="J551" i="20"/>
  <c r="L551" i="20"/>
  <c r="J567" i="20"/>
  <c r="L567" i="20"/>
  <c r="L621" i="20"/>
  <c r="J621" i="20"/>
  <c r="A25" i="10" a="1"/>
  <c r="A25" i="10" s="1"/>
  <c r="L502" i="20"/>
  <c r="J502" i="20"/>
  <c r="L518" i="20"/>
  <c r="J518" i="20"/>
  <c r="L534" i="20"/>
  <c r="J534" i="20"/>
  <c r="L550" i="20"/>
  <c r="J550" i="20"/>
  <c r="L566" i="20"/>
  <c r="J566" i="20"/>
  <c r="J582" i="20"/>
  <c r="L582" i="20"/>
  <c r="L305" i="20"/>
  <c r="L337" i="20"/>
  <c r="L369" i="20"/>
  <c r="L401" i="20"/>
  <c r="L433" i="20"/>
  <c r="L465" i="20"/>
  <c r="L477" i="20"/>
  <c r="L511" i="20"/>
  <c r="L665" i="20"/>
  <c r="J665" i="20"/>
  <c r="Y13" i="12"/>
  <c r="Y29" i="12"/>
  <c r="Y45" i="12"/>
  <c r="Y61" i="12"/>
  <c r="Y77" i="12"/>
  <c r="Y93" i="12"/>
  <c r="L527" i="20"/>
  <c r="L594" i="20"/>
  <c r="J627" i="20"/>
  <c r="L627" i="20"/>
  <c r="L654" i="20"/>
  <c r="L297" i="20"/>
  <c r="L329" i="20"/>
  <c r="L361" i="20"/>
  <c r="L393" i="20"/>
  <c r="L425" i="20"/>
  <c r="L457" i="20"/>
  <c r="L543" i="20"/>
  <c r="J549" i="20"/>
  <c r="L573" i="20"/>
  <c r="J573" i="20"/>
  <c r="L578" i="20"/>
  <c r="L651" i="20"/>
  <c r="L685" i="20"/>
  <c r="J685" i="20"/>
  <c r="L495" i="20"/>
  <c r="J495" i="20"/>
  <c r="J575" i="20"/>
  <c r="L575" i="20"/>
  <c r="J574" i="20"/>
  <c r="L574" i="20"/>
  <c r="J294" i="20"/>
  <c r="J302" i="20"/>
  <c r="J310" i="20"/>
  <c r="J318" i="20"/>
  <c r="J326" i="20"/>
  <c r="J334" i="20"/>
  <c r="J342" i="20"/>
  <c r="J350" i="20"/>
  <c r="J358" i="20"/>
  <c r="J366" i="20"/>
  <c r="J374" i="20"/>
  <c r="J382" i="20"/>
  <c r="J390" i="20"/>
  <c r="J398" i="20"/>
  <c r="J406" i="20"/>
  <c r="J414" i="20"/>
  <c r="J422" i="20"/>
  <c r="J430" i="20"/>
  <c r="J438" i="20"/>
  <c r="J446" i="20"/>
  <c r="J454" i="20"/>
  <c r="J462" i="20"/>
  <c r="J470" i="20"/>
  <c r="J482" i="20"/>
  <c r="J490" i="20"/>
  <c r="J513" i="20"/>
  <c r="J529" i="20"/>
  <c r="J545" i="20"/>
  <c r="J561" i="20"/>
  <c r="J577" i="20"/>
  <c r="J593" i="20"/>
  <c r="J613" i="20"/>
  <c r="J650" i="20"/>
  <c r="J657" i="20"/>
  <c r="J677" i="20"/>
  <c r="Y11" i="12"/>
  <c r="Y19" i="12"/>
  <c r="Y27" i="12"/>
  <c r="Y35" i="12"/>
  <c r="Y43" i="12"/>
  <c r="Y51" i="12"/>
  <c r="Y59" i="12"/>
  <c r="Y67" i="12"/>
  <c r="Y75" i="12"/>
  <c r="Y83" i="12"/>
  <c r="Y91" i="12"/>
  <c r="Y99" i="12"/>
  <c r="L587" i="20"/>
  <c r="L643" i="20"/>
  <c r="L646" i="20"/>
  <c r="Y9" i="12"/>
  <c r="Y17" i="12"/>
  <c r="Y25" i="12"/>
  <c r="Y33" i="12"/>
  <c r="Y41" i="12"/>
  <c r="Y49" i="12"/>
  <c r="Y57" i="12"/>
  <c r="Y65" i="12"/>
  <c r="Y73" i="12"/>
  <c r="Y81" i="12"/>
  <c r="Y89" i="12"/>
  <c r="Y97" i="12"/>
  <c r="J581" i="20"/>
  <c r="J586" i="20"/>
  <c r="J605" i="20"/>
  <c r="L619" i="20"/>
  <c r="L622" i="20"/>
  <c r="J649" i="20"/>
  <c r="J669" i="20"/>
  <c r="L683" i="20"/>
  <c r="L686" i="20"/>
  <c r="Y8" i="12"/>
  <c r="Y16" i="12"/>
  <c r="Y24" i="12"/>
  <c r="Y32" i="12"/>
  <c r="Y40" i="12"/>
  <c r="Y48" i="12"/>
  <c r="Y56" i="12"/>
  <c r="Y64" i="12"/>
  <c r="Y72" i="12"/>
  <c r="Y80" i="12"/>
  <c r="Y88" i="12"/>
  <c r="Y96" i="12"/>
  <c r="J505" i="20"/>
  <c r="J521" i="20"/>
  <c r="J537" i="20"/>
  <c r="J553" i="20"/>
  <c r="J625" i="20"/>
  <c r="J645" i="20"/>
  <c r="J689" i="20"/>
  <c r="Y7" i="12"/>
  <c r="Y15" i="12"/>
  <c r="Y23" i="12"/>
  <c r="Y31" i="12"/>
  <c r="Y39" i="12"/>
  <c r="Y47" i="12"/>
  <c r="Y55" i="12"/>
  <c r="Y63" i="12"/>
  <c r="Y71" i="12"/>
  <c r="Y79" i="12"/>
  <c r="Y87" i="12"/>
  <c r="Y95" i="12"/>
  <c r="Y6" i="12"/>
  <c r="Y14" i="12"/>
  <c r="Y22" i="12"/>
  <c r="Y30" i="12"/>
  <c r="Y38" i="12"/>
  <c r="Y46" i="12"/>
  <c r="Y54" i="12"/>
  <c r="Y62" i="12"/>
  <c r="Y70" i="12"/>
  <c r="Y78" i="12"/>
  <c r="Y86" i="12"/>
  <c r="Y94" i="12"/>
  <c r="Y102" i="12"/>
  <c r="H14" i="16"/>
  <c r="A5" i="7" l="1"/>
  <c r="B5" i="7" s="1"/>
  <c r="E5" i="7" s="1"/>
  <c r="A7" i="7"/>
  <c r="B7" i="7" s="1"/>
  <c r="E7" i="7" s="1"/>
  <c r="A8" i="7"/>
  <c r="B8" i="7" s="1"/>
  <c r="G8" i="7" s="1"/>
  <c r="A2" i="7"/>
  <c r="B2" i="7" s="1"/>
  <c r="I2" i="7" s="1"/>
  <c r="A1" i="7"/>
  <c r="B1" i="7" s="1"/>
  <c r="K1" i="7" s="1"/>
  <c r="A3" i="7"/>
  <c r="B3" i="7" s="1"/>
  <c r="E3" i="7" s="1"/>
  <c r="A14" i="7"/>
  <c r="B14" i="7" s="1"/>
  <c r="I14" i="7" s="1"/>
  <c r="A9" i="7"/>
  <c r="B9" i="7" s="1"/>
  <c r="K9" i="7" s="1"/>
  <c r="A11" i="7"/>
  <c r="B11" i="7" s="1"/>
  <c r="I11" i="7" s="1"/>
  <c r="A10" i="7"/>
  <c r="B10" i="7" s="1"/>
  <c r="K10" i="7" s="1"/>
  <c r="I29" i="7"/>
  <c r="G29" i="7"/>
  <c r="E996" i="7"/>
  <c r="I996" i="7"/>
  <c r="G996" i="7"/>
  <c r="E940" i="7"/>
  <c r="I940" i="7"/>
  <c r="G940" i="7"/>
  <c r="E892" i="7"/>
  <c r="I892" i="7"/>
  <c r="G892" i="7"/>
  <c r="E836" i="7"/>
  <c r="I836" i="7"/>
  <c r="G836" i="7"/>
  <c r="E780" i="7"/>
  <c r="I780" i="7"/>
  <c r="G780" i="7"/>
  <c r="E724" i="7"/>
  <c r="G724" i="7"/>
  <c r="I724" i="7"/>
  <c r="E668" i="7"/>
  <c r="I668" i="7"/>
  <c r="G668" i="7"/>
  <c r="E612" i="7"/>
  <c r="G612" i="7"/>
  <c r="I612" i="7"/>
  <c r="E556" i="7"/>
  <c r="I556" i="7"/>
  <c r="G556" i="7"/>
  <c r="E500" i="7"/>
  <c r="G500" i="7"/>
  <c r="I500" i="7"/>
  <c r="E444" i="7"/>
  <c r="I444" i="7"/>
  <c r="G444" i="7"/>
  <c r="E396" i="7"/>
  <c r="I396" i="7"/>
  <c r="G396" i="7"/>
  <c r="E340" i="7"/>
  <c r="I340" i="7"/>
  <c r="G340" i="7"/>
  <c r="E284" i="7"/>
  <c r="I284" i="7"/>
  <c r="G284" i="7"/>
  <c r="E236" i="7"/>
  <c r="I236" i="7"/>
  <c r="G236" i="7"/>
  <c r="E188" i="7"/>
  <c r="G188" i="7"/>
  <c r="I188" i="7"/>
  <c r="E156" i="7"/>
  <c r="I156" i="7"/>
  <c r="G156" i="7"/>
  <c r="E132" i="7"/>
  <c r="I132" i="7"/>
  <c r="G132" i="7"/>
  <c r="E116" i="7"/>
  <c r="G116" i="7"/>
  <c r="I116" i="7"/>
  <c r="E100" i="7"/>
  <c r="G100" i="7"/>
  <c r="I100" i="7"/>
  <c r="E25" i="7"/>
  <c r="I25" i="7"/>
  <c r="G25" i="7"/>
  <c r="E4" i="7"/>
  <c r="I4" i="7"/>
  <c r="G4" i="7"/>
  <c r="G17" i="7"/>
  <c r="I17" i="7"/>
  <c r="E43" i="7"/>
  <c r="I43" i="7"/>
  <c r="G43" i="7"/>
  <c r="E59" i="7"/>
  <c r="I59" i="7"/>
  <c r="G59" i="7"/>
  <c r="E58" i="7"/>
  <c r="I58" i="7"/>
  <c r="G58" i="7"/>
  <c r="E75" i="7"/>
  <c r="I75" i="7"/>
  <c r="G75" i="7"/>
  <c r="E66" i="7"/>
  <c r="I66" i="7"/>
  <c r="G66" i="7"/>
  <c r="I19" i="7"/>
  <c r="G19" i="7"/>
  <c r="E997" i="7"/>
  <c r="G997" i="7"/>
  <c r="I997" i="7"/>
  <c r="E989" i="7"/>
  <c r="I989" i="7"/>
  <c r="G989" i="7"/>
  <c r="E981" i="7"/>
  <c r="G981" i="7"/>
  <c r="I981" i="7"/>
  <c r="E973" i="7"/>
  <c r="I973" i="7"/>
  <c r="G973" i="7"/>
  <c r="E965" i="7"/>
  <c r="G965" i="7"/>
  <c r="I965" i="7"/>
  <c r="E957" i="7"/>
  <c r="I957" i="7"/>
  <c r="G957" i="7"/>
  <c r="E949" i="7"/>
  <c r="G949" i="7"/>
  <c r="I949" i="7"/>
  <c r="E941" i="7"/>
  <c r="I941" i="7"/>
  <c r="G941" i="7"/>
  <c r="E933" i="7"/>
  <c r="G933" i="7"/>
  <c r="I933" i="7"/>
  <c r="E925" i="7"/>
  <c r="I925" i="7"/>
  <c r="G925" i="7"/>
  <c r="E917" i="7"/>
  <c r="G917" i="7"/>
  <c r="I917" i="7"/>
  <c r="E909" i="7"/>
  <c r="I909" i="7"/>
  <c r="G909" i="7"/>
  <c r="E901" i="7"/>
  <c r="G901" i="7"/>
  <c r="I901" i="7"/>
  <c r="E893" i="7"/>
  <c r="I893" i="7"/>
  <c r="G893" i="7"/>
  <c r="E885" i="7"/>
  <c r="G885" i="7"/>
  <c r="I885" i="7"/>
  <c r="E877" i="7"/>
  <c r="I877" i="7"/>
  <c r="G877" i="7"/>
  <c r="E869" i="7"/>
  <c r="G869" i="7"/>
  <c r="I869" i="7"/>
  <c r="E861" i="7"/>
  <c r="I861" i="7"/>
  <c r="G861" i="7"/>
  <c r="E853" i="7"/>
  <c r="G853" i="7"/>
  <c r="I853" i="7"/>
  <c r="E845" i="7"/>
  <c r="I845" i="7"/>
  <c r="G845" i="7"/>
  <c r="E837" i="7"/>
  <c r="G837" i="7"/>
  <c r="I837" i="7"/>
  <c r="E829" i="7"/>
  <c r="I829" i="7"/>
  <c r="G829" i="7"/>
  <c r="E821" i="7"/>
  <c r="G821" i="7"/>
  <c r="I821" i="7"/>
  <c r="E813" i="7"/>
  <c r="I813" i="7"/>
  <c r="G813" i="7"/>
  <c r="E805" i="7"/>
  <c r="G805" i="7"/>
  <c r="I805" i="7"/>
  <c r="E797" i="7"/>
  <c r="I797" i="7"/>
  <c r="G797" i="7"/>
  <c r="E789" i="7"/>
  <c r="G789" i="7"/>
  <c r="I789" i="7"/>
  <c r="E781" i="7"/>
  <c r="I781" i="7"/>
  <c r="G781" i="7"/>
  <c r="E773" i="7"/>
  <c r="G773" i="7"/>
  <c r="I773" i="7"/>
  <c r="E765" i="7"/>
  <c r="I765" i="7"/>
  <c r="G765" i="7"/>
  <c r="E757" i="7"/>
  <c r="G757" i="7"/>
  <c r="I757" i="7"/>
  <c r="E749" i="7"/>
  <c r="I749" i="7"/>
  <c r="G749" i="7"/>
  <c r="E741" i="7"/>
  <c r="G741" i="7"/>
  <c r="I741" i="7"/>
  <c r="E733" i="7"/>
  <c r="I733" i="7"/>
  <c r="G733" i="7"/>
  <c r="E725" i="7"/>
  <c r="G725" i="7"/>
  <c r="I725" i="7"/>
  <c r="E717" i="7"/>
  <c r="I717" i="7"/>
  <c r="G717" i="7"/>
  <c r="E709" i="7"/>
  <c r="G709" i="7"/>
  <c r="I709" i="7"/>
  <c r="E701" i="7"/>
  <c r="I701" i="7"/>
  <c r="G701" i="7"/>
  <c r="E693" i="7"/>
  <c r="G693" i="7"/>
  <c r="I693" i="7"/>
  <c r="E685" i="7"/>
  <c r="I685" i="7"/>
  <c r="G685" i="7"/>
  <c r="E677" i="7"/>
  <c r="G677" i="7"/>
  <c r="I677" i="7"/>
  <c r="E669" i="7"/>
  <c r="I669" i="7"/>
  <c r="G669" i="7"/>
  <c r="E661" i="7"/>
  <c r="G661" i="7"/>
  <c r="I661" i="7"/>
  <c r="E653" i="7"/>
  <c r="I653" i="7"/>
  <c r="G653" i="7"/>
  <c r="E645" i="7"/>
  <c r="G645" i="7"/>
  <c r="I645" i="7"/>
  <c r="E637" i="7"/>
  <c r="I637" i="7"/>
  <c r="G637" i="7"/>
  <c r="E629" i="7"/>
  <c r="G629" i="7"/>
  <c r="I629" i="7"/>
  <c r="E621" i="7"/>
  <c r="I621" i="7"/>
  <c r="G621" i="7"/>
  <c r="E613" i="7"/>
  <c r="G613" i="7"/>
  <c r="I613" i="7"/>
  <c r="E605" i="7"/>
  <c r="I605" i="7"/>
  <c r="G605" i="7"/>
  <c r="E597" i="7"/>
  <c r="G597" i="7"/>
  <c r="I597" i="7"/>
  <c r="E589" i="7"/>
  <c r="I589" i="7"/>
  <c r="G589" i="7"/>
  <c r="E581" i="7"/>
  <c r="G581" i="7"/>
  <c r="I581" i="7"/>
  <c r="E573" i="7"/>
  <c r="I573" i="7"/>
  <c r="G573" i="7"/>
  <c r="E565" i="7"/>
  <c r="G565" i="7"/>
  <c r="I565" i="7"/>
  <c r="E557" i="7"/>
  <c r="I557" i="7"/>
  <c r="G557" i="7"/>
  <c r="E549" i="7"/>
  <c r="G549" i="7"/>
  <c r="I549" i="7"/>
  <c r="E541" i="7"/>
  <c r="I541" i="7"/>
  <c r="G541" i="7"/>
  <c r="E533" i="7"/>
  <c r="G533" i="7"/>
  <c r="I533" i="7"/>
  <c r="E525" i="7"/>
  <c r="I525" i="7"/>
  <c r="G525" i="7"/>
  <c r="E517" i="7"/>
  <c r="G517" i="7"/>
  <c r="I517" i="7"/>
  <c r="E509" i="7"/>
  <c r="I509" i="7"/>
  <c r="G509" i="7"/>
  <c r="E501" i="7"/>
  <c r="G501" i="7"/>
  <c r="I501" i="7"/>
  <c r="E493" i="7"/>
  <c r="I493" i="7"/>
  <c r="G493" i="7"/>
  <c r="E485" i="7"/>
  <c r="G485" i="7"/>
  <c r="I485" i="7"/>
  <c r="E477" i="7"/>
  <c r="I477" i="7"/>
  <c r="G477" i="7"/>
  <c r="E469" i="7"/>
  <c r="G469" i="7"/>
  <c r="I469" i="7"/>
  <c r="E461" i="7"/>
  <c r="I461" i="7"/>
  <c r="G461" i="7"/>
  <c r="E453" i="7"/>
  <c r="G453" i="7"/>
  <c r="I453" i="7"/>
  <c r="E445" i="7"/>
  <c r="I445" i="7"/>
  <c r="G445" i="7"/>
  <c r="E437" i="7"/>
  <c r="G437" i="7"/>
  <c r="I437" i="7"/>
  <c r="E429" i="7"/>
  <c r="I429" i="7"/>
  <c r="G429" i="7"/>
  <c r="E421" i="7"/>
  <c r="G421" i="7"/>
  <c r="I421" i="7"/>
  <c r="E413" i="7"/>
  <c r="I413" i="7"/>
  <c r="G413" i="7"/>
  <c r="E405" i="7"/>
  <c r="G405" i="7"/>
  <c r="I405" i="7"/>
  <c r="E397" i="7"/>
  <c r="I397" i="7"/>
  <c r="G397" i="7"/>
  <c r="E389" i="7"/>
  <c r="G389" i="7"/>
  <c r="I389" i="7"/>
  <c r="E381" i="7"/>
  <c r="I381" i="7"/>
  <c r="G381" i="7"/>
  <c r="E373" i="7"/>
  <c r="G373" i="7"/>
  <c r="I373" i="7"/>
  <c r="E365" i="7"/>
  <c r="I365" i="7"/>
  <c r="G365" i="7"/>
  <c r="E357" i="7"/>
  <c r="G357" i="7"/>
  <c r="I357" i="7"/>
  <c r="E349" i="7"/>
  <c r="I349" i="7"/>
  <c r="G349" i="7"/>
  <c r="E341" i="7"/>
  <c r="I341" i="7"/>
  <c r="G341" i="7"/>
  <c r="E333" i="7"/>
  <c r="G333" i="7"/>
  <c r="I333" i="7"/>
  <c r="E325" i="7"/>
  <c r="I325" i="7"/>
  <c r="G325" i="7"/>
  <c r="E317" i="7"/>
  <c r="I317" i="7"/>
  <c r="G317" i="7"/>
  <c r="E309" i="7"/>
  <c r="I309" i="7"/>
  <c r="G309" i="7"/>
  <c r="E301" i="7"/>
  <c r="I301" i="7"/>
  <c r="G301" i="7"/>
  <c r="E293" i="7"/>
  <c r="G293" i="7"/>
  <c r="I293" i="7"/>
  <c r="E285" i="7"/>
  <c r="I285" i="7"/>
  <c r="G285" i="7"/>
  <c r="E277" i="7"/>
  <c r="I277" i="7"/>
  <c r="G277" i="7"/>
  <c r="E269" i="7"/>
  <c r="G269" i="7"/>
  <c r="I269" i="7"/>
  <c r="E261" i="7"/>
  <c r="I261" i="7"/>
  <c r="G261" i="7"/>
  <c r="E253" i="7"/>
  <c r="I253" i="7"/>
  <c r="G253" i="7"/>
  <c r="E245" i="7"/>
  <c r="I245" i="7"/>
  <c r="G245" i="7"/>
  <c r="E237" i="7"/>
  <c r="I237" i="7"/>
  <c r="G237" i="7"/>
  <c r="E229" i="7"/>
  <c r="G229" i="7"/>
  <c r="I229" i="7"/>
  <c r="E221" i="7"/>
  <c r="I221" i="7"/>
  <c r="G221" i="7"/>
  <c r="E213" i="7"/>
  <c r="I213" i="7"/>
  <c r="G213" i="7"/>
  <c r="E205" i="7"/>
  <c r="G205" i="7"/>
  <c r="I205" i="7"/>
  <c r="E197" i="7"/>
  <c r="I197" i="7"/>
  <c r="G197" i="7"/>
  <c r="E189" i="7"/>
  <c r="I189" i="7"/>
  <c r="G189" i="7"/>
  <c r="E181" i="7"/>
  <c r="G181" i="7"/>
  <c r="I181" i="7"/>
  <c r="E173" i="7"/>
  <c r="I173" i="7"/>
  <c r="G173" i="7"/>
  <c r="E165" i="7"/>
  <c r="G165" i="7"/>
  <c r="I165" i="7"/>
  <c r="E157" i="7"/>
  <c r="I157" i="7"/>
  <c r="G157" i="7"/>
  <c r="E149" i="7"/>
  <c r="I149" i="7"/>
  <c r="G149" i="7"/>
  <c r="E141" i="7"/>
  <c r="I141" i="7"/>
  <c r="G141" i="7"/>
  <c r="E133" i="7"/>
  <c r="I133" i="7"/>
  <c r="G133" i="7"/>
  <c r="E125" i="7"/>
  <c r="I125" i="7"/>
  <c r="G125" i="7"/>
  <c r="E117" i="7"/>
  <c r="G117" i="7"/>
  <c r="I117" i="7"/>
  <c r="E109" i="7"/>
  <c r="I109" i="7"/>
  <c r="G109" i="7"/>
  <c r="E101" i="7"/>
  <c r="G101" i="7"/>
  <c r="I101" i="7"/>
  <c r="E93" i="7"/>
  <c r="I93" i="7"/>
  <c r="G93" i="7"/>
  <c r="E88" i="7"/>
  <c r="I88" i="7"/>
  <c r="G88" i="7"/>
  <c r="E56" i="7"/>
  <c r="I56" i="7"/>
  <c r="G56" i="7"/>
  <c r="E24" i="7"/>
  <c r="I24" i="7"/>
  <c r="G24" i="7"/>
  <c r="E13" i="7"/>
  <c r="I13" i="7"/>
  <c r="G13" i="7"/>
  <c r="E41" i="7"/>
  <c r="I41" i="7"/>
  <c r="G41" i="7"/>
  <c r="E948" i="7"/>
  <c r="I948" i="7"/>
  <c r="G948" i="7"/>
  <c r="E876" i="7"/>
  <c r="I876" i="7"/>
  <c r="G876" i="7"/>
  <c r="E820" i="7"/>
  <c r="I820" i="7"/>
  <c r="G820" i="7"/>
  <c r="E756" i="7"/>
  <c r="G756" i="7"/>
  <c r="I756" i="7"/>
  <c r="E708" i="7"/>
  <c r="G708" i="7"/>
  <c r="I708" i="7"/>
  <c r="E652" i="7"/>
  <c r="I652" i="7"/>
  <c r="G652" i="7"/>
  <c r="E604" i="7"/>
  <c r="I604" i="7"/>
  <c r="G604" i="7"/>
  <c r="E564" i="7"/>
  <c r="G564" i="7"/>
  <c r="I564" i="7"/>
  <c r="E516" i="7"/>
  <c r="G516" i="7"/>
  <c r="I516" i="7"/>
  <c r="E460" i="7"/>
  <c r="I460" i="7"/>
  <c r="G460" i="7"/>
  <c r="E380" i="7"/>
  <c r="I380" i="7"/>
  <c r="G380" i="7"/>
  <c r="E324" i="7"/>
  <c r="I324" i="7"/>
  <c r="G324" i="7"/>
  <c r="E268" i="7"/>
  <c r="G268" i="7"/>
  <c r="I268" i="7"/>
  <c r="E220" i="7"/>
  <c r="I220" i="7"/>
  <c r="G220" i="7"/>
  <c r="E172" i="7"/>
  <c r="I172" i="7"/>
  <c r="G172" i="7"/>
  <c r="E148" i="7"/>
  <c r="I148" i="7"/>
  <c r="G148" i="7"/>
  <c r="E124" i="7"/>
  <c r="G124" i="7"/>
  <c r="I124" i="7"/>
  <c r="E108" i="7"/>
  <c r="I108" i="7"/>
  <c r="G108" i="7"/>
  <c r="E92" i="7"/>
  <c r="I92" i="7"/>
  <c r="G92" i="7"/>
  <c r="E57" i="7"/>
  <c r="G57" i="7"/>
  <c r="I57" i="7"/>
  <c r="I20" i="7"/>
  <c r="G20" i="7"/>
  <c r="E30" i="7"/>
  <c r="I30" i="7"/>
  <c r="G30" i="7"/>
  <c r="E52" i="7"/>
  <c r="G52" i="7"/>
  <c r="I52" i="7"/>
  <c r="E51" i="7"/>
  <c r="I51" i="7"/>
  <c r="G51" i="7"/>
  <c r="E87" i="7"/>
  <c r="I87" i="7"/>
  <c r="G87" i="7"/>
  <c r="E84" i="7"/>
  <c r="I84" i="7"/>
  <c r="G84" i="7"/>
  <c r="E71" i="7"/>
  <c r="I71" i="7"/>
  <c r="G71" i="7"/>
  <c r="E998" i="7"/>
  <c r="I998" i="7"/>
  <c r="G998" i="7"/>
  <c r="E990" i="7"/>
  <c r="I990" i="7"/>
  <c r="G990" i="7"/>
  <c r="E982" i="7"/>
  <c r="I982" i="7"/>
  <c r="G982" i="7"/>
  <c r="E974" i="7"/>
  <c r="I974" i="7"/>
  <c r="G974" i="7"/>
  <c r="E966" i="7"/>
  <c r="I966" i="7"/>
  <c r="G966" i="7"/>
  <c r="E958" i="7"/>
  <c r="I958" i="7"/>
  <c r="G958" i="7"/>
  <c r="E950" i="7"/>
  <c r="I950" i="7"/>
  <c r="G950" i="7"/>
  <c r="E942" i="7"/>
  <c r="I942" i="7"/>
  <c r="G942" i="7"/>
  <c r="E934" i="7"/>
  <c r="I934" i="7"/>
  <c r="G934" i="7"/>
  <c r="E926" i="7"/>
  <c r="I926" i="7"/>
  <c r="G926" i="7"/>
  <c r="E918" i="7"/>
  <c r="I918" i="7"/>
  <c r="G918" i="7"/>
  <c r="E910" i="7"/>
  <c r="I910" i="7"/>
  <c r="G910" i="7"/>
  <c r="E902" i="7"/>
  <c r="I902" i="7"/>
  <c r="G902" i="7"/>
  <c r="E894" i="7"/>
  <c r="I894" i="7"/>
  <c r="G894" i="7"/>
  <c r="E886" i="7"/>
  <c r="I886" i="7"/>
  <c r="G886" i="7"/>
  <c r="E878" i="7"/>
  <c r="I878" i="7"/>
  <c r="G878" i="7"/>
  <c r="E870" i="7"/>
  <c r="I870" i="7"/>
  <c r="G870" i="7"/>
  <c r="E862" i="7"/>
  <c r="I862" i="7"/>
  <c r="G862" i="7"/>
  <c r="E854" i="7"/>
  <c r="I854" i="7"/>
  <c r="G854" i="7"/>
  <c r="E846" i="7"/>
  <c r="I846" i="7"/>
  <c r="G846" i="7"/>
  <c r="E838" i="7"/>
  <c r="I838" i="7"/>
  <c r="G838" i="7"/>
  <c r="E830" i="7"/>
  <c r="I830" i="7"/>
  <c r="G830" i="7"/>
  <c r="E822" i="7"/>
  <c r="I822" i="7"/>
  <c r="G822" i="7"/>
  <c r="E814" i="7"/>
  <c r="I814" i="7"/>
  <c r="G814" i="7"/>
  <c r="E806" i="7"/>
  <c r="I806" i="7"/>
  <c r="G806" i="7"/>
  <c r="E798" i="7"/>
  <c r="I798" i="7"/>
  <c r="G798" i="7"/>
  <c r="E790" i="7"/>
  <c r="I790" i="7"/>
  <c r="G790" i="7"/>
  <c r="E782" i="7"/>
  <c r="I782" i="7"/>
  <c r="G782" i="7"/>
  <c r="E774" i="7"/>
  <c r="I774" i="7"/>
  <c r="G774" i="7"/>
  <c r="E766" i="7"/>
  <c r="I766" i="7"/>
  <c r="G766" i="7"/>
  <c r="E758" i="7"/>
  <c r="I758" i="7"/>
  <c r="G758" i="7"/>
  <c r="E750" i="7"/>
  <c r="I750" i="7"/>
  <c r="G750" i="7"/>
  <c r="E742" i="7"/>
  <c r="I742" i="7"/>
  <c r="G742" i="7"/>
  <c r="E734" i="7"/>
  <c r="I734" i="7"/>
  <c r="G734" i="7"/>
  <c r="E726" i="7"/>
  <c r="I726" i="7"/>
  <c r="G726" i="7"/>
  <c r="E718" i="7"/>
  <c r="I718" i="7"/>
  <c r="G718" i="7"/>
  <c r="E710" i="7"/>
  <c r="I710" i="7"/>
  <c r="G710" i="7"/>
  <c r="E702" i="7"/>
  <c r="I702" i="7"/>
  <c r="G702" i="7"/>
  <c r="E694" i="7"/>
  <c r="I694" i="7"/>
  <c r="G694" i="7"/>
  <c r="E686" i="7"/>
  <c r="I686" i="7"/>
  <c r="G686" i="7"/>
  <c r="E678" i="7"/>
  <c r="I678" i="7"/>
  <c r="G678" i="7"/>
  <c r="E670" i="7"/>
  <c r="I670" i="7"/>
  <c r="G670" i="7"/>
  <c r="E662" i="7"/>
  <c r="I662" i="7"/>
  <c r="G662" i="7"/>
  <c r="E654" i="7"/>
  <c r="I654" i="7"/>
  <c r="G654" i="7"/>
  <c r="E646" i="7"/>
  <c r="I646" i="7"/>
  <c r="G646" i="7"/>
  <c r="E638" i="7"/>
  <c r="I638" i="7"/>
  <c r="G638" i="7"/>
  <c r="E630" i="7"/>
  <c r="I630" i="7"/>
  <c r="G630" i="7"/>
  <c r="E622" i="7"/>
  <c r="I622" i="7"/>
  <c r="G622" i="7"/>
  <c r="E614" i="7"/>
  <c r="I614" i="7"/>
  <c r="G614" i="7"/>
  <c r="E606" i="7"/>
  <c r="I606" i="7"/>
  <c r="G606" i="7"/>
  <c r="E598" i="7"/>
  <c r="I598" i="7"/>
  <c r="G598" i="7"/>
  <c r="E590" i="7"/>
  <c r="I590" i="7"/>
  <c r="G590" i="7"/>
  <c r="E582" i="7"/>
  <c r="I582" i="7"/>
  <c r="G582" i="7"/>
  <c r="E574" i="7"/>
  <c r="I574" i="7"/>
  <c r="G574" i="7"/>
  <c r="E566" i="7"/>
  <c r="I566" i="7"/>
  <c r="G566" i="7"/>
  <c r="E558" i="7"/>
  <c r="I558" i="7"/>
  <c r="G558" i="7"/>
  <c r="E550" i="7"/>
  <c r="I550" i="7"/>
  <c r="G550" i="7"/>
  <c r="E542" i="7"/>
  <c r="I542" i="7"/>
  <c r="G542" i="7"/>
  <c r="E534" i="7"/>
  <c r="I534" i="7"/>
  <c r="G534" i="7"/>
  <c r="E526" i="7"/>
  <c r="I526" i="7"/>
  <c r="G526" i="7"/>
  <c r="E518" i="7"/>
  <c r="I518" i="7"/>
  <c r="G518" i="7"/>
  <c r="E510" i="7"/>
  <c r="I510" i="7"/>
  <c r="G510" i="7"/>
  <c r="E502" i="7"/>
  <c r="I502" i="7"/>
  <c r="G502" i="7"/>
  <c r="E494" i="7"/>
  <c r="I494" i="7"/>
  <c r="G494" i="7"/>
  <c r="E486" i="7"/>
  <c r="I486" i="7"/>
  <c r="G486" i="7"/>
  <c r="E478" i="7"/>
  <c r="I478" i="7"/>
  <c r="G478" i="7"/>
  <c r="E470" i="7"/>
  <c r="I470" i="7"/>
  <c r="G470" i="7"/>
  <c r="E462" i="7"/>
  <c r="I462" i="7"/>
  <c r="G462" i="7"/>
  <c r="E454" i="7"/>
  <c r="I454" i="7"/>
  <c r="G454" i="7"/>
  <c r="E446" i="7"/>
  <c r="I446" i="7"/>
  <c r="G446" i="7"/>
  <c r="E438" i="7"/>
  <c r="I438" i="7"/>
  <c r="G438" i="7"/>
  <c r="E430" i="7"/>
  <c r="I430" i="7"/>
  <c r="G430" i="7"/>
  <c r="E422" i="7"/>
  <c r="I422" i="7"/>
  <c r="G422" i="7"/>
  <c r="E414" i="7"/>
  <c r="I414" i="7"/>
  <c r="G414" i="7"/>
  <c r="E406" i="7"/>
  <c r="I406" i="7"/>
  <c r="G406" i="7"/>
  <c r="E398" i="7"/>
  <c r="I398" i="7"/>
  <c r="G398" i="7"/>
  <c r="E390" i="7"/>
  <c r="I390" i="7"/>
  <c r="G390" i="7"/>
  <c r="E382" i="7"/>
  <c r="I382" i="7"/>
  <c r="G382" i="7"/>
  <c r="E374" i="7"/>
  <c r="I374" i="7"/>
  <c r="G374" i="7"/>
  <c r="E366" i="7"/>
  <c r="I366" i="7"/>
  <c r="G366" i="7"/>
  <c r="E358" i="7"/>
  <c r="I358" i="7"/>
  <c r="G358" i="7"/>
  <c r="E350" i="7"/>
  <c r="I350" i="7"/>
  <c r="G350" i="7"/>
  <c r="E342" i="7"/>
  <c r="I342" i="7"/>
  <c r="G342" i="7"/>
  <c r="E334" i="7"/>
  <c r="I334" i="7"/>
  <c r="G334" i="7"/>
  <c r="E326" i="7"/>
  <c r="I326" i="7"/>
  <c r="G326" i="7"/>
  <c r="E318" i="7"/>
  <c r="I318" i="7"/>
  <c r="G318" i="7"/>
  <c r="E310" i="7"/>
  <c r="I310" i="7"/>
  <c r="G310" i="7"/>
  <c r="E302" i="7"/>
  <c r="I302" i="7"/>
  <c r="G302" i="7"/>
  <c r="E294" i="7"/>
  <c r="I294" i="7"/>
  <c r="G294" i="7"/>
  <c r="E286" i="7"/>
  <c r="I286" i="7"/>
  <c r="G286" i="7"/>
  <c r="E278" i="7"/>
  <c r="I278" i="7"/>
  <c r="G278" i="7"/>
  <c r="E270" i="7"/>
  <c r="I270" i="7"/>
  <c r="G270" i="7"/>
  <c r="E262" i="7"/>
  <c r="I262" i="7"/>
  <c r="G262" i="7"/>
  <c r="E254" i="7"/>
  <c r="I254" i="7"/>
  <c r="G254" i="7"/>
  <c r="E246" i="7"/>
  <c r="I246" i="7"/>
  <c r="G246" i="7"/>
  <c r="E238" i="7"/>
  <c r="I238" i="7"/>
  <c r="G238" i="7"/>
  <c r="E230" i="7"/>
  <c r="I230" i="7"/>
  <c r="G230" i="7"/>
  <c r="E222" i="7"/>
  <c r="I222" i="7"/>
  <c r="G222" i="7"/>
  <c r="E214" i="7"/>
  <c r="I214" i="7"/>
  <c r="G214" i="7"/>
  <c r="E206" i="7"/>
  <c r="I206" i="7"/>
  <c r="G206" i="7"/>
  <c r="E198" i="7"/>
  <c r="I198" i="7"/>
  <c r="G198" i="7"/>
  <c r="E190" i="7"/>
  <c r="I190" i="7"/>
  <c r="G190" i="7"/>
  <c r="E182" i="7"/>
  <c r="I182" i="7"/>
  <c r="G182" i="7"/>
  <c r="E174" i="7"/>
  <c r="I174" i="7"/>
  <c r="G174" i="7"/>
  <c r="E166" i="7"/>
  <c r="I166" i="7"/>
  <c r="G166" i="7"/>
  <c r="E158" i="7"/>
  <c r="I158" i="7"/>
  <c r="G158" i="7"/>
  <c r="E150" i="7"/>
  <c r="I150" i="7"/>
  <c r="G150" i="7"/>
  <c r="E142" i="7"/>
  <c r="I142" i="7"/>
  <c r="G142" i="7"/>
  <c r="E134" i="7"/>
  <c r="I134" i="7"/>
  <c r="G134" i="7"/>
  <c r="E126" i="7"/>
  <c r="I126" i="7"/>
  <c r="G126" i="7"/>
  <c r="E118" i="7"/>
  <c r="I118" i="7"/>
  <c r="G118" i="7"/>
  <c r="E110" i="7"/>
  <c r="I110" i="7"/>
  <c r="G110" i="7"/>
  <c r="E102" i="7"/>
  <c r="I102" i="7"/>
  <c r="G102" i="7"/>
  <c r="E94" i="7"/>
  <c r="I94" i="7"/>
  <c r="G94" i="7"/>
  <c r="E82" i="7"/>
  <c r="I82" i="7"/>
  <c r="G82" i="7"/>
  <c r="E50" i="7"/>
  <c r="I50" i="7"/>
  <c r="G50" i="7"/>
  <c r="I18" i="7"/>
  <c r="G18" i="7"/>
  <c r="E73" i="7"/>
  <c r="I73" i="7"/>
  <c r="G73" i="7"/>
  <c r="E956" i="7"/>
  <c r="I956" i="7"/>
  <c r="G956" i="7"/>
  <c r="E900" i="7"/>
  <c r="I900" i="7"/>
  <c r="G900" i="7"/>
  <c r="E852" i="7"/>
  <c r="I852" i="7"/>
  <c r="G852" i="7"/>
  <c r="E796" i="7"/>
  <c r="I796" i="7"/>
  <c r="G796" i="7"/>
  <c r="E740" i="7"/>
  <c r="G740" i="7"/>
  <c r="I740" i="7"/>
  <c r="E684" i="7"/>
  <c r="I684" i="7"/>
  <c r="G684" i="7"/>
  <c r="E628" i="7"/>
  <c r="G628" i="7"/>
  <c r="I628" i="7"/>
  <c r="E572" i="7"/>
  <c r="I572" i="7"/>
  <c r="G572" i="7"/>
  <c r="E484" i="7"/>
  <c r="G484" i="7"/>
  <c r="I484" i="7"/>
  <c r="E420" i="7"/>
  <c r="G420" i="7"/>
  <c r="I420" i="7"/>
  <c r="E364" i="7"/>
  <c r="I364" i="7"/>
  <c r="G364" i="7"/>
  <c r="E316" i="7"/>
  <c r="G316" i="7"/>
  <c r="I316" i="7"/>
  <c r="E252" i="7"/>
  <c r="G252" i="7"/>
  <c r="I252" i="7"/>
  <c r="E196" i="7"/>
  <c r="I196" i="7"/>
  <c r="G196" i="7"/>
  <c r="E23" i="7"/>
  <c r="I23" i="7"/>
  <c r="G23" i="7"/>
  <c r="E28" i="7"/>
  <c r="I28" i="7"/>
  <c r="G28" i="7"/>
  <c r="E46" i="7"/>
  <c r="I46" i="7"/>
  <c r="G46" i="7"/>
  <c r="E45" i="7"/>
  <c r="I45" i="7"/>
  <c r="G45" i="7"/>
  <c r="E74" i="7"/>
  <c r="I74" i="7"/>
  <c r="G74" i="7"/>
  <c r="E78" i="7"/>
  <c r="I78" i="7"/>
  <c r="G78" i="7"/>
  <c r="E999" i="7"/>
  <c r="I999" i="7"/>
  <c r="G999" i="7"/>
  <c r="E991" i="7"/>
  <c r="I991" i="7"/>
  <c r="G991" i="7"/>
  <c r="E983" i="7"/>
  <c r="I983" i="7"/>
  <c r="G983" i="7"/>
  <c r="E975" i="7"/>
  <c r="I975" i="7"/>
  <c r="G975" i="7"/>
  <c r="E967" i="7"/>
  <c r="I967" i="7"/>
  <c r="G967" i="7"/>
  <c r="E959" i="7"/>
  <c r="I959" i="7"/>
  <c r="G959" i="7"/>
  <c r="E951" i="7"/>
  <c r="I951" i="7"/>
  <c r="G951" i="7"/>
  <c r="E943" i="7"/>
  <c r="I943" i="7"/>
  <c r="G943" i="7"/>
  <c r="E935" i="7"/>
  <c r="I935" i="7"/>
  <c r="G935" i="7"/>
  <c r="E927" i="7"/>
  <c r="I927" i="7"/>
  <c r="G927" i="7"/>
  <c r="E919" i="7"/>
  <c r="I919" i="7"/>
  <c r="G919" i="7"/>
  <c r="E911" i="7"/>
  <c r="I911" i="7"/>
  <c r="G911" i="7"/>
  <c r="E903" i="7"/>
  <c r="I903" i="7"/>
  <c r="G903" i="7"/>
  <c r="E895" i="7"/>
  <c r="I895" i="7"/>
  <c r="G895" i="7"/>
  <c r="E887" i="7"/>
  <c r="I887" i="7"/>
  <c r="G887" i="7"/>
  <c r="E879" i="7"/>
  <c r="I879" i="7"/>
  <c r="G879" i="7"/>
  <c r="E871" i="7"/>
  <c r="I871" i="7"/>
  <c r="G871" i="7"/>
  <c r="E863" i="7"/>
  <c r="I863" i="7"/>
  <c r="G863" i="7"/>
  <c r="E855" i="7"/>
  <c r="I855" i="7"/>
  <c r="G855" i="7"/>
  <c r="E847" i="7"/>
  <c r="I847" i="7"/>
  <c r="G847" i="7"/>
  <c r="E839" i="7"/>
  <c r="I839" i="7"/>
  <c r="G839" i="7"/>
  <c r="E831" i="7"/>
  <c r="I831" i="7"/>
  <c r="G831" i="7"/>
  <c r="E823" i="7"/>
  <c r="I823" i="7"/>
  <c r="G823" i="7"/>
  <c r="E815" i="7"/>
  <c r="I815" i="7"/>
  <c r="G815" i="7"/>
  <c r="E807" i="7"/>
  <c r="I807" i="7"/>
  <c r="G807" i="7"/>
  <c r="E799" i="7"/>
  <c r="I799" i="7"/>
  <c r="G799" i="7"/>
  <c r="E791" i="7"/>
  <c r="I791" i="7"/>
  <c r="G791" i="7"/>
  <c r="E783" i="7"/>
  <c r="I783" i="7"/>
  <c r="G783" i="7"/>
  <c r="E775" i="7"/>
  <c r="I775" i="7"/>
  <c r="G775" i="7"/>
  <c r="E767" i="7"/>
  <c r="I767" i="7"/>
  <c r="G767" i="7"/>
  <c r="E759" i="7"/>
  <c r="I759" i="7"/>
  <c r="G759" i="7"/>
  <c r="E751" i="7"/>
  <c r="I751" i="7"/>
  <c r="G751" i="7"/>
  <c r="E743" i="7"/>
  <c r="I743" i="7"/>
  <c r="G743" i="7"/>
  <c r="E735" i="7"/>
  <c r="I735" i="7"/>
  <c r="G735" i="7"/>
  <c r="E727" i="7"/>
  <c r="I727" i="7"/>
  <c r="G727" i="7"/>
  <c r="E719" i="7"/>
  <c r="I719" i="7"/>
  <c r="G719" i="7"/>
  <c r="E711" i="7"/>
  <c r="I711" i="7"/>
  <c r="G711" i="7"/>
  <c r="E703" i="7"/>
  <c r="I703" i="7"/>
  <c r="G703" i="7"/>
  <c r="E695" i="7"/>
  <c r="I695" i="7"/>
  <c r="G695" i="7"/>
  <c r="E687" i="7"/>
  <c r="I687" i="7"/>
  <c r="G687" i="7"/>
  <c r="E679" i="7"/>
  <c r="I679" i="7"/>
  <c r="G679" i="7"/>
  <c r="E671" i="7"/>
  <c r="I671" i="7"/>
  <c r="G671" i="7"/>
  <c r="E663" i="7"/>
  <c r="I663" i="7"/>
  <c r="G663" i="7"/>
  <c r="E655" i="7"/>
  <c r="I655" i="7"/>
  <c r="G655" i="7"/>
  <c r="E647" i="7"/>
  <c r="I647" i="7"/>
  <c r="G647" i="7"/>
  <c r="E639" i="7"/>
  <c r="I639" i="7"/>
  <c r="G639" i="7"/>
  <c r="E631" i="7"/>
  <c r="I631" i="7"/>
  <c r="G631" i="7"/>
  <c r="E623" i="7"/>
  <c r="I623" i="7"/>
  <c r="G623" i="7"/>
  <c r="E615" i="7"/>
  <c r="I615" i="7"/>
  <c r="G615" i="7"/>
  <c r="E607" i="7"/>
  <c r="I607" i="7"/>
  <c r="G607" i="7"/>
  <c r="E599" i="7"/>
  <c r="I599" i="7"/>
  <c r="G599" i="7"/>
  <c r="E591" i="7"/>
  <c r="I591" i="7"/>
  <c r="G591" i="7"/>
  <c r="E583" i="7"/>
  <c r="I583" i="7"/>
  <c r="G583" i="7"/>
  <c r="E575" i="7"/>
  <c r="I575" i="7"/>
  <c r="G575" i="7"/>
  <c r="E567" i="7"/>
  <c r="I567" i="7"/>
  <c r="G567" i="7"/>
  <c r="E559" i="7"/>
  <c r="I559" i="7"/>
  <c r="G559" i="7"/>
  <c r="E551" i="7"/>
  <c r="I551" i="7"/>
  <c r="G551" i="7"/>
  <c r="E543" i="7"/>
  <c r="I543" i="7"/>
  <c r="G543" i="7"/>
  <c r="E535" i="7"/>
  <c r="I535" i="7"/>
  <c r="G535" i="7"/>
  <c r="E527" i="7"/>
  <c r="I527" i="7"/>
  <c r="G527" i="7"/>
  <c r="E519" i="7"/>
  <c r="I519" i="7"/>
  <c r="G519" i="7"/>
  <c r="E511" i="7"/>
  <c r="I511" i="7"/>
  <c r="G511" i="7"/>
  <c r="E503" i="7"/>
  <c r="I503" i="7"/>
  <c r="G503" i="7"/>
  <c r="E495" i="7"/>
  <c r="I495" i="7"/>
  <c r="G495" i="7"/>
  <c r="E487" i="7"/>
  <c r="I487" i="7"/>
  <c r="G487" i="7"/>
  <c r="E479" i="7"/>
  <c r="I479" i="7"/>
  <c r="G479" i="7"/>
  <c r="E471" i="7"/>
  <c r="I471" i="7"/>
  <c r="G471" i="7"/>
  <c r="E463" i="7"/>
  <c r="I463" i="7"/>
  <c r="G463" i="7"/>
  <c r="E455" i="7"/>
  <c r="I455" i="7"/>
  <c r="G455" i="7"/>
  <c r="E447" i="7"/>
  <c r="I447" i="7"/>
  <c r="G447" i="7"/>
  <c r="E439" i="7"/>
  <c r="I439" i="7"/>
  <c r="G439" i="7"/>
  <c r="E431" i="7"/>
  <c r="I431" i="7"/>
  <c r="G431" i="7"/>
  <c r="E423" i="7"/>
  <c r="I423" i="7"/>
  <c r="G423" i="7"/>
  <c r="E415" i="7"/>
  <c r="I415" i="7"/>
  <c r="G415" i="7"/>
  <c r="E407" i="7"/>
  <c r="I407" i="7"/>
  <c r="G407" i="7"/>
  <c r="E399" i="7"/>
  <c r="I399" i="7"/>
  <c r="G399" i="7"/>
  <c r="E391" i="7"/>
  <c r="I391" i="7"/>
  <c r="G391" i="7"/>
  <c r="E383" i="7"/>
  <c r="I383" i="7"/>
  <c r="G383" i="7"/>
  <c r="E375" i="7"/>
  <c r="I375" i="7"/>
  <c r="G375" i="7"/>
  <c r="E367" i="7"/>
  <c r="I367" i="7"/>
  <c r="G367" i="7"/>
  <c r="E359" i="7"/>
  <c r="I359" i="7"/>
  <c r="G359" i="7"/>
  <c r="E351" i="7"/>
  <c r="I351" i="7"/>
  <c r="G351" i="7"/>
  <c r="E343" i="7"/>
  <c r="I343" i="7"/>
  <c r="G343" i="7"/>
  <c r="E335" i="7"/>
  <c r="I335" i="7"/>
  <c r="G335" i="7"/>
  <c r="E327" i="7"/>
  <c r="I327" i="7"/>
  <c r="G327" i="7"/>
  <c r="E319" i="7"/>
  <c r="I319" i="7"/>
  <c r="G319" i="7"/>
  <c r="E311" i="7"/>
  <c r="I311" i="7"/>
  <c r="G311" i="7"/>
  <c r="E303" i="7"/>
  <c r="I303" i="7"/>
  <c r="G303" i="7"/>
  <c r="E295" i="7"/>
  <c r="I295" i="7"/>
  <c r="G295" i="7"/>
  <c r="E287" i="7"/>
  <c r="I287" i="7"/>
  <c r="G287" i="7"/>
  <c r="E279" i="7"/>
  <c r="I279" i="7"/>
  <c r="G279" i="7"/>
  <c r="E271" i="7"/>
  <c r="I271" i="7"/>
  <c r="G271" i="7"/>
  <c r="E263" i="7"/>
  <c r="I263" i="7"/>
  <c r="G263" i="7"/>
  <c r="E255" i="7"/>
  <c r="I255" i="7"/>
  <c r="G255" i="7"/>
  <c r="E247" i="7"/>
  <c r="I247" i="7"/>
  <c r="G247" i="7"/>
  <c r="E239" i="7"/>
  <c r="I239" i="7"/>
  <c r="G239" i="7"/>
  <c r="E231" i="7"/>
  <c r="I231" i="7"/>
  <c r="G231" i="7"/>
  <c r="E223" i="7"/>
  <c r="I223" i="7"/>
  <c r="G223" i="7"/>
  <c r="E215" i="7"/>
  <c r="I215" i="7"/>
  <c r="G215" i="7"/>
  <c r="E207" i="7"/>
  <c r="I207" i="7"/>
  <c r="G207" i="7"/>
  <c r="E199" i="7"/>
  <c r="I199" i="7"/>
  <c r="G199" i="7"/>
  <c r="E191" i="7"/>
  <c r="I191" i="7"/>
  <c r="G191" i="7"/>
  <c r="E183" i="7"/>
  <c r="I183" i="7"/>
  <c r="G183" i="7"/>
  <c r="E175" i="7"/>
  <c r="I175" i="7"/>
  <c r="G175" i="7"/>
  <c r="E167" i="7"/>
  <c r="I167" i="7"/>
  <c r="G167" i="7"/>
  <c r="E159" i="7"/>
  <c r="I159" i="7"/>
  <c r="G159" i="7"/>
  <c r="E151" i="7"/>
  <c r="I151" i="7"/>
  <c r="G151" i="7"/>
  <c r="E143" i="7"/>
  <c r="I143" i="7"/>
  <c r="G143" i="7"/>
  <c r="E135" i="7"/>
  <c r="I135" i="7"/>
  <c r="G135" i="7"/>
  <c r="E127" i="7"/>
  <c r="I127" i="7"/>
  <c r="G127" i="7"/>
  <c r="E119" i="7"/>
  <c r="I119" i="7"/>
  <c r="G119" i="7"/>
  <c r="E111" i="7"/>
  <c r="I111" i="7"/>
  <c r="G111" i="7"/>
  <c r="E103" i="7"/>
  <c r="I103" i="7"/>
  <c r="G103" i="7"/>
  <c r="E95" i="7"/>
  <c r="I95" i="7"/>
  <c r="G95" i="7"/>
  <c r="E80" i="7"/>
  <c r="I80" i="7"/>
  <c r="G80" i="7"/>
  <c r="E48" i="7"/>
  <c r="I48" i="7"/>
  <c r="G48" i="7"/>
  <c r="E16" i="7"/>
  <c r="I16" i="7"/>
  <c r="G16" i="7"/>
  <c r="E64" i="7"/>
  <c r="I64" i="7"/>
  <c r="G64" i="7"/>
  <c r="E988" i="7"/>
  <c r="I988" i="7"/>
  <c r="G988" i="7"/>
  <c r="E932" i="7"/>
  <c r="I932" i="7"/>
  <c r="G932" i="7"/>
  <c r="E868" i="7"/>
  <c r="I868" i="7"/>
  <c r="G868" i="7"/>
  <c r="E812" i="7"/>
  <c r="I812" i="7"/>
  <c r="G812" i="7"/>
  <c r="E764" i="7"/>
  <c r="I764" i="7"/>
  <c r="G764" i="7"/>
  <c r="E692" i="7"/>
  <c r="G692" i="7"/>
  <c r="I692" i="7"/>
  <c r="E636" i="7"/>
  <c r="I636" i="7"/>
  <c r="G636" i="7"/>
  <c r="E580" i="7"/>
  <c r="G580" i="7"/>
  <c r="I580" i="7"/>
  <c r="E524" i="7"/>
  <c r="I524" i="7"/>
  <c r="G524" i="7"/>
  <c r="E468" i="7"/>
  <c r="G468" i="7"/>
  <c r="I468" i="7"/>
  <c r="E436" i="7"/>
  <c r="G436" i="7"/>
  <c r="I436" i="7"/>
  <c r="E388" i="7"/>
  <c r="G388" i="7"/>
  <c r="I388" i="7"/>
  <c r="E332" i="7"/>
  <c r="G332" i="7"/>
  <c r="I332" i="7"/>
  <c r="E276" i="7"/>
  <c r="I276" i="7"/>
  <c r="G276" i="7"/>
  <c r="E228" i="7"/>
  <c r="G228" i="7"/>
  <c r="I228" i="7"/>
  <c r="E180" i="7"/>
  <c r="G180" i="7"/>
  <c r="I180" i="7"/>
  <c r="E140" i="7"/>
  <c r="I140" i="7"/>
  <c r="G140" i="7"/>
  <c r="E22" i="7"/>
  <c r="I22" i="7"/>
  <c r="G22" i="7"/>
  <c r="E61" i="7"/>
  <c r="I61" i="7"/>
  <c r="G61" i="7"/>
  <c r="E40" i="7"/>
  <c r="I40" i="7"/>
  <c r="G40" i="7"/>
  <c r="E39" i="7"/>
  <c r="I39" i="7"/>
  <c r="G39" i="7"/>
  <c r="E67" i="7"/>
  <c r="I67" i="7"/>
  <c r="G67" i="7"/>
  <c r="E72" i="7"/>
  <c r="I72" i="7"/>
  <c r="G72" i="7"/>
  <c r="E65" i="7"/>
  <c r="I65" i="7"/>
  <c r="G65" i="7"/>
  <c r="E1000" i="7"/>
  <c r="I1000" i="7"/>
  <c r="G1000" i="7"/>
  <c r="E992" i="7"/>
  <c r="I992" i="7"/>
  <c r="G992" i="7"/>
  <c r="E984" i="7"/>
  <c r="I984" i="7"/>
  <c r="G984" i="7"/>
  <c r="E976" i="7"/>
  <c r="I976" i="7"/>
  <c r="G976" i="7"/>
  <c r="E968" i="7"/>
  <c r="I968" i="7"/>
  <c r="G968" i="7"/>
  <c r="E960" i="7"/>
  <c r="I960" i="7"/>
  <c r="G960" i="7"/>
  <c r="E952" i="7"/>
  <c r="I952" i="7"/>
  <c r="G952" i="7"/>
  <c r="E944" i="7"/>
  <c r="I944" i="7"/>
  <c r="G944" i="7"/>
  <c r="E936" i="7"/>
  <c r="I936" i="7"/>
  <c r="G936" i="7"/>
  <c r="E928" i="7"/>
  <c r="I928" i="7"/>
  <c r="G928" i="7"/>
  <c r="E920" i="7"/>
  <c r="I920" i="7"/>
  <c r="G920" i="7"/>
  <c r="E912" i="7"/>
  <c r="I912" i="7"/>
  <c r="G912" i="7"/>
  <c r="E904" i="7"/>
  <c r="I904" i="7"/>
  <c r="G904" i="7"/>
  <c r="E896" i="7"/>
  <c r="I896" i="7"/>
  <c r="G896" i="7"/>
  <c r="E888" i="7"/>
  <c r="I888" i="7"/>
  <c r="G888" i="7"/>
  <c r="E880" i="7"/>
  <c r="I880" i="7"/>
  <c r="G880" i="7"/>
  <c r="E872" i="7"/>
  <c r="I872" i="7"/>
  <c r="G872" i="7"/>
  <c r="E864" i="7"/>
  <c r="I864" i="7"/>
  <c r="G864" i="7"/>
  <c r="E856" i="7"/>
  <c r="I856" i="7"/>
  <c r="G856" i="7"/>
  <c r="E848" i="7"/>
  <c r="I848" i="7"/>
  <c r="G848" i="7"/>
  <c r="E840" i="7"/>
  <c r="I840" i="7"/>
  <c r="G840" i="7"/>
  <c r="E832" i="7"/>
  <c r="I832" i="7"/>
  <c r="G832" i="7"/>
  <c r="E824" i="7"/>
  <c r="I824" i="7"/>
  <c r="G824" i="7"/>
  <c r="E816" i="7"/>
  <c r="I816" i="7"/>
  <c r="G816" i="7"/>
  <c r="E808" i="7"/>
  <c r="I808" i="7"/>
  <c r="G808" i="7"/>
  <c r="E800" i="7"/>
  <c r="I800" i="7"/>
  <c r="G800" i="7"/>
  <c r="E792" i="7"/>
  <c r="I792" i="7"/>
  <c r="G792" i="7"/>
  <c r="E784" i="7"/>
  <c r="I784" i="7"/>
  <c r="G784" i="7"/>
  <c r="E776" i="7"/>
  <c r="I776" i="7"/>
  <c r="G776" i="7"/>
  <c r="E768" i="7"/>
  <c r="I768" i="7"/>
  <c r="G768" i="7"/>
  <c r="E760" i="7"/>
  <c r="I760" i="7"/>
  <c r="G760" i="7"/>
  <c r="E752" i="7"/>
  <c r="I752" i="7"/>
  <c r="G752" i="7"/>
  <c r="E744" i="7"/>
  <c r="I744" i="7"/>
  <c r="G744" i="7"/>
  <c r="E736" i="7"/>
  <c r="I736" i="7"/>
  <c r="G736" i="7"/>
  <c r="E728" i="7"/>
  <c r="I728" i="7"/>
  <c r="G728" i="7"/>
  <c r="E720" i="7"/>
  <c r="I720" i="7"/>
  <c r="G720" i="7"/>
  <c r="E712" i="7"/>
  <c r="I712" i="7"/>
  <c r="G712" i="7"/>
  <c r="E704" i="7"/>
  <c r="I704" i="7"/>
  <c r="G704" i="7"/>
  <c r="E696" i="7"/>
  <c r="I696" i="7"/>
  <c r="G696" i="7"/>
  <c r="E688" i="7"/>
  <c r="I688" i="7"/>
  <c r="G688" i="7"/>
  <c r="E680" i="7"/>
  <c r="I680" i="7"/>
  <c r="G680" i="7"/>
  <c r="E672" i="7"/>
  <c r="I672" i="7"/>
  <c r="G672" i="7"/>
  <c r="E664" i="7"/>
  <c r="I664" i="7"/>
  <c r="G664" i="7"/>
  <c r="E656" i="7"/>
  <c r="I656" i="7"/>
  <c r="G656" i="7"/>
  <c r="E648" i="7"/>
  <c r="I648" i="7"/>
  <c r="G648" i="7"/>
  <c r="E640" i="7"/>
  <c r="I640" i="7"/>
  <c r="G640" i="7"/>
  <c r="E632" i="7"/>
  <c r="I632" i="7"/>
  <c r="G632" i="7"/>
  <c r="E624" i="7"/>
  <c r="I624" i="7"/>
  <c r="G624" i="7"/>
  <c r="E616" i="7"/>
  <c r="I616" i="7"/>
  <c r="G616" i="7"/>
  <c r="E608" i="7"/>
  <c r="I608" i="7"/>
  <c r="G608" i="7"/>
  <c r="E600" i="7"/>
  <c r="I600" i="7"/>
  <c r="G600" i="7"/>
  <c r="E592" i="7"/>
  <c r="I592" i="7"/>
  <c r="G592" i="7"/>
  <c r="E584" i="7"/>
  <c r="I584" i="7"/>
  <c r="G584" i="7"/>
  <c r="E576" i="7"/>
  <c r="I576" i="7"/>
  <c r="G576" i="7"/>
  <c r="E568" i="7"/>
  <c r="I568" i="7"/>
  <c r="G568" i="7"/>
  <c r="E560" i="7"/>
  <c r="I560" i="7"/>
  <c r="G560" i="7"/>
  <c r="E552" i="7"/>
  <c r="I552" i="7"/>
  <c r="G552" i="7"/>
  <c r="E544" i="7"/>
  <c r="I544" i="7"/>
  <c r="G544" i="7"/>
  <c r="E536" i="7"/>
  <c r="I536" i="7"/>
  <c r="G536" i="7"/>
  <c r="E528" i="7"/>
  <c r="I528" i="7"/>
  <c r="G528" i="7"/>
  <c r="E520" i="7"/>
  <c r="I520" i="7"/>
  <c r="G520" i="7"/>
  <c r="E512" i="7"/>
  <c r="I512" i="7"/>
  <c r="G512" i="7"/>
  <c r="E504" i="7"/>
  <c r="I504" i="7"/>
  <c r="G504" i="7"/>
  <c r="E496" i="7"/>
  <c r="I496" i="7"/>
  <c r="G496" i="7"/>
  <c r="E488" i="7"/>
  <c r="I488" i="7"/>
  <c r="G488" i="7"/>
  <c r="E480" i="7"/>
  <c r="I480" i="7"/>
  <c r="G480" i="7"/>
  <c r="E472" i="7"/>
  <c r="I472" i="7"/>
  <c r="G472" i="7"/>
  <c r="E464" i="7"/>
  <c r="I464" i="7"/>
  <c r="G464" i="7"/>
  <c r="E456" i="7"/>
  <c r="I456" i="7"/>
  <c r="G456" i="7"/>
  <c r="E448" i="7"/>
  <c r="I448" i="7"/>
  <c r="G448" i="7"/>
  <c r="E440" i="7"/>
  <c r="I440" i="7"/>
  <c r="G440" i="7"/>
  <c r="E432" i="7"/>
  <c r="I432" i="7"/>
  <c r="G432" i="7"/>
  <c r="E424" i="7"/>
  <c r="I424" i="7"/>
  <c r="G424" i="7"/>
  <c r="E416" i="7"/>
  <c r="I416" i="7"/>
  <c r="G416" i="7"/>
  <c r="E408" i="7"/>
  <c r="I408" i="7"/>
  <c r="G408" i="7"/>
  <c r="E400" i="7"/>
  <c r="I400" i="7"/>
  <c r="G400" i="7"/>
  <c r="E392" i="7"/>
  <c r="I392" i="7"/>
  <c r="G392" i="7"/>
  <c r="E384" i="7"/>
  <c r="I384" i="7"/>
  <c r="G384" i="7"/>
  <c r="E376" i="7"/>
  <c r="I376" i="7"/>
  <c r="G376" i="7"/>
  <c r="E368" i="7"/>
  <c r="I368" i="7"/>
  <c r="G368" i="7"/>
  <c r="E360" i="7"/>
  <c r="I360" i="7"/>
  <c r="G360" i="7"/>
  <c r="E352" i="7"/>
  <c r="I352" i="7"/>
  <c r="G352" i="7"/>
  <c r="E344" i="7"/>
  <c r="I344" i="7"/>
  <c r="G344" i="7"/>
  <c r="E336" i="7"/>
  <c r="I336" i="7"/>
  <c r="G336" i="7"/>
  <c r="E328" i="7"/>
  <c r="I328" i="7"/>
  <c r="G328" i="7"/>
  <c r="E320" i="7"/>
  <c r="I320" i="7"/>
  <c r="G320" i="7"/>
  <c r="E312" i="7"/>
  <c r="I312" i="7"/>
  <c r="G312" i="7"/>
  <c r="E304" i="7"/>
  <c r="I304" i="7"/>
  <c r="G304" i="7"/>
  <c r="E296" i="7"/>
  <c r="I296" i="7"/>
  <c r="G296" i="7"/>
  <c r="E288" i="7"/>
  <c r="I288" i="7"/>
  <c r="G288" i="7"/>
  <c r="E280" i="7"/>
  <c r="I280" i="7"/>
  <c r="G280" i="7"/>
  <c r="E272" i="7"/>
  <c r="I272" i="7"/>
  <c r="G272" i="7"/>
  <c r="E264" i="7"/>
  <c r="I264" i="7"/>
  <c r="G264" i="7"/>
  <c r="E256" i="7"/>
  <c r="I256" i="7"/>
  <c r="G256" i="7"/>
  <c r="E248" i="7"/>
  <c r="I248" i="7"/>
  <c r="G248" i="7"/>
  <c r="E240" i="7"/>
  <c r="I240" i="7"/>
  <c r="G240" i="7"/>
  <c r="E232" i="7"/>
  <c r="I232" i="7"/>
  <c r="G232" i="7"/>
  <c r="E224" i="7"/>
  <c r="I224" i="7"/>
  <c r="G224" i="7"/>
  <c r="E216" i="7"/>
  <c r="I216" i="7"/>
  <c r="G216" i="7"/>
  <c r="E208" i="7"/>
  <c r="I208" i="7"/>
  <c r="G208" i="7"/>
  <c r="E200" i="7"/>
  <c r="I200" i="7"/>
  <c r="G200" i="7"/>
  <c r="E192" i="7"/>
  <c r="I192" i="7"/>
  <c r="G192" i="7"/>
  <c r="E184" i="7"/>
  <c r="I184" i="7"/>
  <c r="G184" i="7"/>
  <c r="E176" i="7"/>
  <c r="I176" i="7"/>
  <c r="G176" i="7"/>
  <c r="E168" i="7"/>
  <c r="I168" i="7"/>
  <c r="G168" i="7"/>
  <c r="E160" i="7"/>
  <c r="I160" i="7"/>
  <c r="G160" i="7"/>
  <c r="E152" i="7"/>
  <c r="I152" i="7"/>
  <c r="G152" i="7"/>
  <c r="E144" i="7"/>
  <c r="I144" i="7"/>
  <c r="G144" i="7"/>
  <c r="E136" i="7"/>
  <c r="I136" i="7"/>
  <c r="G136" i="7"/>
  <c r="E128" i="7"/>
  <c r="I128" i="7"/>
  <c r="G128" i="7"/>
  <c r="E120" i="7"/>
  <c r="I120" i="7"/>
  <c r="G120" i="7"/>
  <c r="E112" i="7"/>
  <c r="I112" i="7"/>
  <c r="G112" i="7"/>
  <c r="E104" i="7"/>
  <c r="I104" i="7"/>
  <c r="G104" i="7"/>
  <c r="E96" i="7"/>
  <c r="I96" i="7"/>
  <c r="G96" i="7"/>
  <c r="E76" i="7"/>
  <c r="I76" i="7"/>
  <c r="G76" i="7"/>
  <c r="E44" i="7"/>
  <c r="I44" i="7"/>
  <c r="G44" i="7"/>
  <c r="I12" i="7"/>
  <c r="G12" i="7"/>
  <c r="E62" i="7"/>
  <c r="I62" i="7"/>
  <c r="G62" i="7"/>
  <c r="E980" i="7"/>
  <c r="I980" i="7"/>
  <c r="G980" i="7"/>
  <c r="E924" i="7"/>
  <c r="I924" i="7"/>
  <c r="G924" i="7"/>
  <c r="E884" i="7"/>
  <c r="I884" i="7"/>
  <c r="G884" i="7"/>
  <c r="E828" i="7"/>
  <c r="I828" i="7"/>
  <c r="G828" i="7"/>
  <c r="E772" i="7"/>
  <c r="G772" i="7"/>
  <c r="I772" i="7"/>
  <c r="E716" i="7"/>
  <c r="I716" i="7"/>
  <c r="G716" i="7"/>
  <c r="E676" i="7"/>
  <c r="G676" i="7"/>
  <c r="I676" i="7"/>
  <c r="E620" i="7"/>
  <c r="I620" i="7"/>
  <c r="G620" i="7"/>
  <c r="E548" i="7"/>
  <c r="G548" i="7"/>
  <c r="I548" i="7"/>
  <c r="E508" i="7"/>
  <c r="I508" i="7"/>
  <c r="G508" i="7"/>
  <c r="E452" i="7"/>
  <c r="G452" i="7"/>
  <c r="I452" i="7"/>
  <c r="E404" i="7"/>
  <c r="G404" i="7"/>
  <c r="I404" i="7"/>
  <c r="E348" i="7"/>
  <c r="I348" i="7"/>
  <c r="G348" i="7"/>
  <c r="E292" i="7"/>
  <c r="G292" i="7"/>
  <c r="I292" i="7"/>
  <c r="E244" i="7"/>
  <c r="I244" i="7"/>
  <c r="G244" i="7"/>
  <c r="E212" i="7"/>
  <c r="I212" i="7"/>
  <c r="G212" i="7"/>
  <c r="E164" i="7"/>
  <c r="G164" i="7"/>
  <c r="I164" i="7"/>
  <c r="E49" i="7"/>
  <c r="G49" i="7"/>
  <c r="I49" i="7"/>
  <c r="E55" i="7"/>
  <c r="I55" i="7"/>
  <c r="G55" i="7"/>
  <c r="E27" i="7"/>
  <c r="I27" i="7"/>
  <c r="G27" i="7"/>
  <c r="E32" i="7"/>
  <c r="I32" i="7"/>
  <c r="G32" i="7"/>
  <c r="E85" i="7"/>
  <c r="I85" i="7"/>
  <c r="G85" i="7"/>
  <c r="E34" i="7"/>
  <c r="I34" i="7"/>
  <c r="G34" i="7"/>
  <c r="E993" i="7"/>
  <c r="I993" i="7"/>
  <c r="G993" i="7"/>
  <c r="E985" i="7"/>
  <c r="I985" i="7"/>
  <c r="G985" i="7"/>
  <c r="E977" i="7"/>
  <c r="I977" i="7"/>
  <c r="G977" i="7"/>
  <c r="E969" i="7"/>
  <c r="I969" i="7"/>
  <c r="G969" i="7"/>
  <c r="E961" i="7"/>
  <c r="I961" i="7"/>
  <c r="G961" i="7"/>
  <c r="E953" i="7"/>
  <c r="I953" i="7"/>
  <c r="G953" i="7"/>
  <c r="E945" i="7"/>
  <c r="I945" i="7"/>
  <c r="G945" i="7"/>
  <c r="E937" i="7"/>
  <c r="I937" i="7"/>
  <c r="G937" i="7"/>
  <c r="E929" i="7"/>
  <c r="I929" i="7"/>
  <c r="G929" i="7"/>
  <c r="E921" i="7"/>
  <c r="I921" i="7"/>
  <c r="G921" i="7"/>
  <c r="E913" i="7"/>
  <c r="I913" i="7"/>
  <c r="G913" i="7"/>
  <c r="E905" i="7"/>
  <c r="I905" i="7"/>
  <c r="G905" i="7"/>
  <c r="E897" i="7"/>
  <c r="I897" i="7"/>
  <c r="G897" i="7"/>
  <c r="E889" i="7"/>
  <c r="I889" i="7"/>
  <c r="G889" i="7"/>
  <c r="E881" i="7"/>
  <c r="I881" i="7"/>
  <c r="G881" i="7"/>
  <c r="E873" i="7"/>
  <c r="I873" i="7"/>
  <c r="G873" i="7"/>
  <c r="E865" i="7"/>
  <c r="I865" i="7"/>
  <c r="G865" i="7"/>
  <c r="E857" i="7"/>
  <c r="I857" i="7"/>
  <c r="G857" i="7"/>
  <c r="E849" i="7"/>
  <c r="I849" i="7"/>
  <c r="G849" i="7"/>
  <c r="E841" i="7"/>
  <c r="I841" i="7"/>
  <c r="G841" i="7"/>
  <c r="E833" i="7"/>
  <c r="I833" i="7"/>
  <c r="G833" i="7"/>
  <c r="E825" i="7"/>
  <c r="I825" i="7"/>
  <c r="G825" i="7"/>
  <c r="E817" i="7"/>
  <c r="I817" i="7"/>
  <c r="G817" i="7"/>
  <c r="E809" i="7"/>
  <c r="I809" i="7"/>
  <c r="G809" i="7"/>
  <c r="E801" i="7"/>
  <c r="I801" i="7"/>
  <c r="G801" i="7"/>
  <c r="E793" i="7"/>
  <c r="I793" i="7"/>
  <c r="G793" i="7"/>
  <c r="E785" i="7"/>
  <c r="I785" i="7"/>
  <c r="G785" i="7"/>
  <c r="E777" i="7"/>
  <c r="I777" i="7"/>
  <c r="G777" i="7"/>
  <c r="E769" i="7"/>
  <c r="I769" i="7"/>
  <c r="G769" i="7"/>
  <c r="E761" i="7"/>
  <c r="I761" i="7"/>
  <c r="G761" i="7"/>
  <c r="E753" i="7"/>
  <c r="I753" i="7"/>
  <c r="G753" i="7"/>
  <c r="E745" i="7"/>
  <c r="I745" i="7"/>
  <c r="G745" i="7"/>
  <c r="E737" i="7"/>
  <c r="I737" i="7"/>
  <c r="G737" i="7"/>
  <c r="E729" i="7"/>
  <c r="I729" i="7"/>
  <c r="G729" i="7"/>
  <c r="E721" i="7"/>
  <c r="I721" i="7"/>
  <c r="G721" i="7"/>
  <c r="E713" i="7"/>
  <c r="I713" i="7"/>
  <c r="G713" i="7"/>
  <c r="E705" i="7"/>
  <c r="I705" i="7"/>
  <c r="G705" i="7"/>
  <c r="E697" i="7"/>
  <c r="I697" i="7"/>
  <c r="G697" i="7"/>
  <c r="E689" i="7"/>
  <c r="I689" i="7"/>
  <c r="G689" i="7"/>
  <c r="E681" i="7"/>
  <c r="I681" i="7"/>
  <c r="G681" i="7"/>
  <c r="E673" i="7"/>
  <c r="I673" i="7"/>
  <c r="G673" i="7"/>
  <c r="E665" i="7"/>
  <c r="I665" i="7"/>
  <c r="G665" i="7"/>
  <c r="E657" i="7"/>
  <c r="I657" i="7"/>
  <c r="G657" i="7"/>
  <c r="E649" i="7"/>
  <c r="I649" i="7"/>
  <c r="G649" i="7"/>
  <c r="E641" i="7"/>
  <c r="I641" i="7"/>
  <c r="G641" i="7"/>
  <c r="E633" i="7"/>
  <c r="I633" i="7"/>
  <c r="G633" i="7"/>
  <c r="E625" i="7"/>
  <c r="I625" i="7"/>
  <c r="G625" i="7"/>
  <c r="E617" i="7"/>
  <c r="I617" i="7"/>
  <c r="G617" i="7"/>
  <c r="E609" i="7"/>
  <c r="I609" i="7"/>
  <c r="G609" i="7"/>
  <c r="E601" i="7"/>
  <c r="I601" i="7"/>
  <c r="G601" i="7"/>
  <c r="E593" i="7"/>
  <c r="I593" i="7"/>
  <c r="G593" i="7"/>
  <c r="E585" i="7"/>
  <c r="I585" i="7"/>
  <c r="G585" i="7"/>
  <c r="E577" i="7"/>
  <c r="I577" i="7"/>
  <c r="G577" i="7"/>
  <c r="E569" i="7"/>
  <c r="I569" i="7"/>
  <c r="G569" i="7"/>
  <c r="E561" i="7"/>
  <c r="I561" i="7"/>
  <c r="G561" i="7"/>
  <c r="E553" i="7"/>
  <c r="I553" i="7"/>
  <c r="G553" i="7"/>
  <c r="E545" i="7"/>
  <c r="I545" i="7"/>
  <c r="G545" i="7"/>
  <c r="E537" i="7"/>
  <c r="I537" i="7"/>
  <c r="G537" i="7"/>
  <c r="E529" i="7"/>
  <c r="I529" i="7"/>
  <c r="G529" i="7"/>
  <c r="E521" i="7"/>
  <c r="I521" i="7"/>
  <c r="G521" i="7"/>
  <c r="E513" i="7"/>
  <c r="I513" i="7"/>
  <c r="G513" i="7"/>
  <c r="E505" i="7"/>
  <c r="I505" i="7"/>
  <c r="G505" i="7"/>
  <c r="E497" i="7"/>
  <c r="I497" i="7"/>
  <c r="G497" i="7"/>
  <c r="E489" i="7"/>
  <c r="I489" i="7"/>
  <c r="G489" i="7"/>
  <c r="E481" i="7"/>
  <c r="I481" i="7"/>
  <c r="G481" i="7"/>
  <c r="E473" i="7"/>
  <c r="I473" i="7"/>
  <c r="G473" i="7"/>
  <c r="E465" i="7"/>
  <c r="I465" i="7"/>
  <c r="G465" i="7"/>
  <c r="E457" i="7"/>
  <c r="I457" i="7"/>
  <c r="G457" i="7"/>
  <c r="E449" i="7"/>
  <c r="I449" i="7"/>
  <c r="G449" i="7"/>
  <c r="E441" i="7"/>
  <c r="I441" i="7"/>
  <c r="G441" i="7"/>
  <c r="E433" i="7"/>
  <c r="I433" i="7"/>
  <c r="G433" i="7"/>
  <c r="E425" i="7"/>
  <c r="I425" i="7"/>
  <c r="G425" i="7"/>
  <c r="E417" i="7"/>
  <c r="I417" i="7"/>
  <c r="G417" i="7"/>
  <c r="E409" i="7"/>
  <c r="I409" i="7"/>
  <c r="G409" i="7"/>
  <c r="E401" i="7"/>
  <c r="I401" i="7"/>
  <c r="G401" i="7"/>
  <c r="E393" i="7"/>
  <c r="I393" i="7"/>
  <c r="G393" i="7"/>
  <c r="E385" i="7"/>
  <c r="I385" i="7"/>
  <c r="G385" i="7"/>
  <c r="E377" i="7"/>
  <c r="I377" i="7"/>
  <c r="G377" i="7"/>
  <c r="E369" i="7"/>
  <c r="G369" i="7"/>
  <c r="I369" i="7"/>
  <c r="E361" i="7"/>
  <c r="I361" i="7"/>
  <c r="G361" i="7"/>
  <c r="E353" i="7"/>
  <c r="G353" i="7"/>
  <c r="I353" i="7"/>
  <c r="E345" i="7"/>
  <c r="G345" i="7"/>
  <c r="I345" i="7"/>
  <c r="E337" i="7"/>
  <c r="G337" i="7"/>
  <c r="I337" i="7"/>
  <c r="E329" i="7"/>
  <c r="G329" i="7"/>
  <c r="I329" i="7"/>
  <c r="E321" i="7"/>
  <c r="I321" i="7"/>
  <c r="G321" i="7"/>
  <c r="E313" i="7"/>
  <c r="G313" i="7"/>
  <c r="I313" i="7"/>
  <c r="E305" i="7"/>
  <c r="G305" i="7"/>
  <c r="I305" i="7"/>
  <c r="E297" i="7"/>
  <c r="I297" i="7"/>
  <c r="G297" i="7"/>
  <c r="E289" i="7"/>
  <c r="G289" i="7"/>
  <c r="I289" i="7"/>
  <c r="E281" i="7"/>
  <c r="G281" i="7"/>
  <c r="I281" i="7"/>
  <c r="E273" i="7"/>
  <c r="G273" i="7"/>
  <c r="I273" i="7"/>
  <c r="E265" i="7"/>
  <c r="G265" i="7"/>
  <c r="I265" i="7"/>
  <c r="E257" i="7"/>
  <c r="I257" i="7"/>
  <c r="G257" i="7"/>
  <c r="E249" i="7"/>
  <c r="G249" i="7"/>
  <c r="I249" i="7"/>
  <c r="E241" i="7"/>
  <c r="G241" i="7"/>
  <c r="I241" i="7"/>
  <c r="E233" i="7"/>
  <c r="I233" i="7"/>
  <c r="G233" i="7"/>
  <c r="E225" i="7"/>
  <c r="G225" i="7"/>
  <c r="I225" i="7"/>
  <c r="E217" i="7"/>
  <c r="G217" i="7"/>
  <c r="I217" i="7"/>
  <c r="E209" i="7"/>
  <c r="G209" i="7"/>
  <c r="I209" i="7"/>
  <c r="E201" i="7"/>
  <c r="G201" i="7"/>
  <c r="I201" i="7"/>
  <c r="E193" i="7"/>
  <c r="I193" i="7"/>
  <c r="G193" i="7"/>
  <c r="E185" i="7"/>
  <c r="G185" i="7"/>
  <c r="I185" i="7"/>
  <c r="E177" i="7"/>
  <c r="G177" i="7"/>
  <c r="I177" i="7"/>
  <c r="E169" i="7"/>
  <c r="I169" i="7"/>
  <c r="G169" i="7"/>
  <c r="E161" i="7"/>
  <c r="G161" i="7"/>
  <c r="I161" i="7"/>
  <c r="E153" i="7"/>
  <c r="I153" i="7"/>
  <c r="G153" i="7"/>
  <c r="E145" i="7"/>
  <c r="G145" i="7"/>
  <c r="I145" i="7"/>
  <c r="E137" i="7"/>
  <c r="I137" i="7"/>
  <c r="G137" i="7"/>
  <c r="E129" i="7"/>
  <c r="I129" i="7"/>
  <c r="G129" i="7"/>
  <c r="E121" i="7"/>
  <c r="G121" i="7"/>
  <c r="I121" i="7"/>
  <c r="E113" i="7"/>
  <c r="G113" i="7"/>
  <c r="I113" i="7"/>
  <c r="E105" i="7"/>
  <c r="I105" i="7"/>
  <c r="G105" i="7"/>
  <c r="E97" i="7"/>
  <c r="G97" i="7"/>
  <c r="I97" i="7"/>
  <c r="E89" i="7"/>
  <c r="I89" i="7"/>
  <c r="G89" i="7"/>
  <c r="E70" i="7"/>
  <c r="I70" i="7"/>
  <c r="G70" i="7"/>
  <c r="E38" i="7"/>
  <c r="I38" i="7"/>
  <c r="G38" i="7"/>
  <c r="E6" i="7"/>
  <c r="I6" i="7"/>
  <c r="G6" i="7"/>
  <c r="E69" i="7"/>
  <c r="I69" i="7"/>
  <c r="G69" i="7"/>
  <c r="E972" i="7"/>
  <c r="I972" i="7"/>
  <c r="G972" i="7"/>
  <c r="E916" i="7"/>
  <c r="I916" i="7"/>
  <c r="G916" i="7"/>
  <c r="E860" i="7"/>
  <c r="I860" i="7"/>
  <c r="G860" i="7"/>
  <c r="E804" i="7"/>
  <c r="I804" i="7"/>
  <c r="G804" i="7"/>
  <c r="E748" i="7"/>
  <c r="I748" i="7"/>
  <c r="G748" i="7"/>
  <c r="E700" i="7"/>
  <c r="I700" i="7"/>
  <c r="G700" i="7"/>
  <c r="E644" i="7"/>
  <c r="G644" i="7"/>
  <c r="I644" i="7"/>
  <c r="E588" i="7"/>
  <c r="I588" i="7"/>
  <c r="G588" i="7"/>
  <c r="E540" i="7"/>
  <c r="I540" i="7"/>
  <c r="G540" i="7"/>
  <c r="E492" i="7"/>
  <c r="I492" i="7"/>
  <c r="G492" i="7"/>
  <c r="E428" i="7"/>
  <c r="I428" i="7"/>
  <c r="G428" i="7"/>
  <c r="E372" i="7"/>
  <c r="G372" i="7"/>
  <c r="I372" i="7"/>
  <c r="E300" i="7"/>
  <c r="I300" i="7"/>
  <c r="G300" i="7"/>
  <c r="E15" i="7"/>
  <c r="I15" i="7"/>
  <c r="G15" i="7"/>
  <c r="E37" i="7"/>
  <c r="G37" i="7"/>
  <c r="I37" i="7"/>
  <c r="E42" i="7"/>
  <c r="I42" i="7"/>
  <c r="G42" i="7"/>
  <c r="E54" i="7"/>
  <c r="I54" i="7"/>
  <c r="G54" i="7"/>
  <c r="E26" i="7"/>
  <c r="I26" i="7"/>
  <c r="G26" i="7"/>
  <c r="E86" i="7"/>
  <c r="I86" i="7"/>
  <c r="G86" i="7"/>
  <c r="E83" i="7"/>
  <c r="I83" i="7"/>
  <c r="G83" i="7"/>
  <c r="E53" i="7"/>
  <c r="G53" i="7"/>
  <c r="I53" i="7"/>
  <c r="E994" i="7"/>
  <c r="I994" i="7"/>
  <c r="G994" i="7"/>
  <c r="E986" i="7"/>
  <c r="I986" i="7"/>
  <c r="G986" i="7"/>
  <c r="E978" i="7"/>
  <c r="I978" i="7"/>
  <c r="G978" i="7"/>
  <c r="E970" i="7"/>
  <c r="I970" i="7"/>
  <c r="G970" i="7"/>
  <c r="E962" i="7"/>
  <c r="I962" i="7"/>
  <c r="G962" i="7"/>
  <c r="E954" i="7"/>
  <c r="I954" i="7"/>
  <c r="G954" i="7"/>
  <c r="E946" i="7"/>
  <c r="I946" i="7"/>
  <c r="G946" i="7"/>
  <c r="E938" i="7"/>
  <c r="I938" i="7"/>
  <c r="G938" i="7"/>
  <c r="E930" i="7"/>
  <c r="I930" i="7"/>
  <c r="G930" i="7"/>
  <c r="E922" i="7"/>
  <c r="I922" i="7"/>
  <c r="G922" i="7"/>
  <c r="E914" i="7"/>
  <c r="I914" i="7"/>
  <c r="G914" i="7"/>
  <c r="E906" i="7"/>
  <c r="I906" i="7"/>
  <c r="G906" i="7"/>
  <c r="E898" i="7"/>
  <c r="I898" i="7"/>
  <c r="G898" i="7"/>
  <c r="E890" i="7"/>
  <c r="I890" i="7"/>
  <c r="G890" i="7"/>
  <c r="E882" i="7"/>
  <c r="I882" i="7"/>
  <c r="G882" i="7"/>
  <c r="E874" i="7"/>
  <c r="I874" i="7"/>
  <c r="G874" i="7"/>
  <c r="E866" i="7"/>
  <c r="I866" i="7"/>
  <c r="G866" i="7"/>
  <c r="E858" i="7"/>
  <c r="I858" i="7"/>
  <c r="G858" i="7"/>
  <c r="E850" i="7"/>
  <c r="I850" i="7"/>
  <c r="G850" i="7"/>
  <c r="E842" i="7"/>
  <c r="I842" i="7"/>
  <c r="G842" i="7"/>
  <c r="E834" i="7"/>
  <c r="I834" i="7"/>
  <c r="G834" i="7"/>
  <c r="E826" i="7"/>
  <c r="I826" i="7"/>
  <c r="G826" i="7"/>
  <c r="E818" i="7"/>
  <c r="I818" i="7"/>
  <c r="G818" i="7"/>
  <c r="E810" i="7"/>
  <c r="I810" i="7"/>
  <c r="G810" i="7"/>
  <c r="E802" i="7"/>
  <c r="I802" i="7"/>
  <c r="G802" i="7"/>
  <c r="E794" i="7"/>
  <c r="I794" i="7"/>
  <c r="G794" i="7"/>
  <c r="E786" i="7"/>
  <c r="I786" i="7"/>
  <c r="G786" i="7"/>
  <c r="E778" i="7"/>
  <c r="I778" i="7"/>
  <c r="G778" i="7"/>
  <c r="E770" i="7"/>
  <c r="I770" i="7"/>
  <c r="G770" i="7"/>
  <c r="E762" i="7"/>
  <c r="I762" i="7"/>
  <c r="G762" i="7"/>
  <c r="E754" i="7"/>
  <c r="I754" i="7"/>
  <c r="G754" i="7"/>
  <c r="E746" i="7"/>
  <c r="I746" i="7"/>
  <c r="G746" i="7"/>
  <c r="E738" i="7"/>
  <c r="I738" i="7"/>
  <c r="G738" i="7"/>
  <c r="E730" i="7"/>
  <c r="I730" i="7"/>
  <c r="G730" i="7"/>
  <c r="E722" i="7"/>
  <c r="I722" i="7"/>
  <c r="G722" i="7"/>
  <c r="E714" i="7"/>
  <c r="I714" i="7"/>
  <c r="G714" i="7"/>
  <c r="E706" i="7"/>
  <c r="I706" i="7"/>
  <c r="G706" i="7"/>
  <c r="E698" i="7"/>
  <c r="I698" i="7"/>
  <c r="G698" i="7"/>
  <c r="E690" i="7"/>
  <c r="I690" i="7"/>
  <c r="G690" i="7"/>
  <c r="E682" i="7"/>
  <c r="I682" i="7"/>
  <c r="G682" i="7"/>
  <c r="E674" i="7"/>
  <c r="I674" i="7"/>
  <c r="G674" i="7"/>
  <c r="E666" i="7"/>
  <c r="I666" i="7"/>
  <c r="G666" i="7"/>
  <c r="E658" i="7"/>
  <c r="I658" i="7"/>
  <c r="G658" i="7"/>
  <c r="E650" i="7"/>
  <c r="I650" i="7"/>
  <c r="G650" i="7"/>
  <c r="E642" i="7"/>
  <c r="I642" i="7"/>
  <c r="G642" i="7"/>
  <c r="E634" i="7"/>
  <c r="I634" i="7"/>
  <c r="G634" i="7"/>
  <c r="E626" i="7"/>
  <c r="I626" i="7"/>
  <c r="G626" i="7"/>
  <c r="E618" i="7"/>
  <c r="I618" i="7"/>
  <c r="G618" i="7"/>
  <c r="E610" i="7"/>
  <c r="I610" i="7"/>
  <c r="G610" i="7"/>
  <c r="E602" i="7"/>
  <c r="I602" i="7"/>
  <c r="G602" i="7"/>
  <c r="E594" i="7"/>
  <c r="I594" i="7"/>
  <c r="G594" i="7"/>
  <c r="E586" i="7"/>
  <c r="I586" i="7"/>
  <c r="G586" i="7"/>
  <c r="E578" i="7"/>
  <c r="I578" i="7"/>
  <c r="G578" i="7"/>
  <c r="E570" i="7"/>
  <c r="I570" i="7"/>
  <c r="G570" i="7"/>
  <c r="E562" i="7"/>
  <c r="I562" i="7"/>
  <c r="G562" i="7"/>
  <c r="E554" i="7"/>
  <c r="I554" i="7"/>
  <c r="G554" i="7"/>
  <c r="E546" i="7"/>
  <c r="I546" i="7"/>
  <c r="G546" i="7"/>
  <c r="E538" i="7"/>
  <c r="I538" i="7"/>
  <c r="G538" i="7"/>
  <c r="E530" i="7"/>
  <c r="I530" i="7"/>
  <c r="G530" i="7"/>
  <c r="E522" i="7"/>
  <c r="I522" i="7"/>
  <c r="G522" i="7"/>
  <c r="E514" i="7"/>
  <c r="I514" i="7"/>
  <c r="G514" i="7"/>
  <c r="E506" i="7"/>
  <c r="I506" i="7"/>
  <c r="G506" i="7"/>
  <c r="E498" i="7"/>
  <c r="I498" i="7"/>
  <c r="G498" i="7"/>
  <c r="E490" i="7"/>
  <c r="I490" i="7"/>
  <c r="G490" i="7"/>
  <c r="E482" i="7"/>
  <c r="I482" i="7"/>
  <c r="G482" i="7"/>
  <c r="E474" i="7"/>
  <c r="I474" i="7"/>
  <c r="G474" i="7"/>
  <c r="E466" i="7"/>
  <c r="I466" i="7"/>
  <c r="G466" i="7"/>
  <c r="E458" i="7"/>
  <c r="I458" i="7"/>
  <c r="G458" i="7"/>
  <c r="E450" i="7"/>
  <c r="I450" i="7"/>
  <c r="G450" i="7"/>
  <c r="E442" i="7"/>
  <c r="I442" i="7"/>
  <c r="G442" i="7"/>
  <c r="E434" i="7"/>
  <c r="I434" i="7"/>
  <c r="G434" i="7"/>
  <c r="E426" i="7"/>
  <c r="I426" i="7"/>
  <c r="G426" i="7"/>
  <c r="E418" i="7"/>
  <c r="I418" i="7"/>
  <c r="G418" i="7"/>
  <c r="E410" i="7"/>
  <c r="I410" i="7"/>
  <c r="G410" i="7"/>
  <c r="E402" i="7"/>
  <c r="I402" i="7"/>
  <c r="G402" i="7"/>
  <c r="E394" i="7"/>
  <c r="I394" i="7"/>
  <c r="G394" i="7"/>
  <c r="E386" i="7"/>
  <c r="I386" i="7"/>
  <c r="G386" i="7"/>
  <c r="E378" i="7"/>
  <c r="I378" i="7"/>
  <c r="G378" i="7"/>
  <c r="E370" i="7"/>
  <c r="I370" i="7"/>
  <c r="G370" i="7"/>
  <c r="E362" i="7"/>
  <c r="I362" i="7"/>
  <c r="G362" i="7"/>
  <c r="E354" i="7"/>
  <c r="I354" i="7"/>
  <c r="G354" i="7"/>
  <c r="E346" i="7"/>
  <c r="I346" i="7"/>
  <c r="G346" i="7"/>
  <c r="E338" i="7"/>
  <c r="I338" i="7"/>
  <c r="G338" i="7"/>
  <c r="E330" i="7"/>
  <c r="I330" i="7"/>
  <c r="G330" i="7"/>
  <c r="E322" i="7"/>
  <c r="I322" i="7"/>
  <c r="G322" i="7"/>
  <c r="E314" i="7"/>
  <c r="I314" i="7"/>
  <c r="G314" i="7"/>
  <c r="E306" i="7"/>
  <c r="I306" i="7"/>
  <c r="G306" i="7"/>
  <c r="E298" i="7"/>
  <c r="I298" i="7"/>
  <c r="G298" i="7"/>
  <c r="E290" i="7"/>
  <c r="I290" i="7"/>
  <c r="G290" i="7"/>
  <c r="E282" i="7"/>
  <c r="I282" i="7"/>
  <c r="G282" i="7"/>
  <c r="E274" i="7"/>
  <c r="I274" i="7"/>
  <c r="G274" i="7"/>
  <c r="E266" i="7"/>
  <c r="I266" i="7"/>
  <c r="G266" i="7"/>
  <c r="E258" i="7"/>
  <c r="I258" i="7"/>
  <c r="G258" i="7"/>
  <c r="E250" i="7"/>
  <c r="I250" i="7"/>
  <c r="G250" i="7"/>
  <c r="E242" i="7"/>
  <c r="I242" i="7"/>
  <c r="G242" i="7"/>
  <c r="E234" i="7"/>
  <c r="I234" i="7"/>
  <c r="G234" i="7"/>
  <c r="E226" i="7"/>
  <c r="I226" i="7"/>
  <c r="G226" i="7"/>
  <c r="E218" i="7"/>
  <c r="I218" i="7"/>
  <c r="G218" i="7"/>
  <c r="E210" i="7"/>
  <c r="I210" i="7"/>
  <c r="G210" i="7"/>
  <c r="E202" i="7"/>
  <c r="I202" i="7"/>
  <c r="G202" i="7"/>
  <c r="E194" i="7"/>
  <c r="I194" i="7"/>
  <c r="G194" i="7"/>
  <c r="E186" i="7"/>
  <c r="I186" i="7"/>
  <c r="G186" i="7"/>
  <c r="E178" i="7"/>
  <c r="I178" i="7"/>
  <c r="G178" i="7"/>
  <c r="E170" i="7"/>
  <c r="I170" i="7"/>
  <c r="G170" i="7"/>
  <c r="E162" i="7"/>
  <c r="I162" i="7"/>
  <c r="G162" i="7"/>
  <c r="E154" i="7"/>
  <c r="I154" i="7"/>
  <c r="G154" i="7"/>
  <c r="E146" i="7"/>
  <c r="I146" i="7"/>
  <c r="G146" i="7"/>
  <c r="E138" i="7"/>
  <c r="I138" i="7"/>
  <c r="G138" i="7"/>
  <c r="E130" i="7"/>
  <c r="I130" i="7"/>
  <c r="G130" i="7"/>
  <c r="E122" i="7"/>
  <c r="I122" i="7"/>
  <c r="G122" i="7"/>
  <c r="E114" i="7"/>
  <c r="I114" i="7"/>
  <c r="G114" i="7"/>
  <c r="E106" i="7"/>
  <c r="I106" i="7"/>
  <c r="G106" i="7"/>
  <c r="E98" i="7"/>
  <c r="I98" i="7"/>
  <c r="G98" i="7"/>
  <c r="E90" i="7"/>
  <c r="I90" i="7"/>
  <c r="G90" i="7"/>
  <c r="E68" i="7"/>
  <c r="I68" i="7"/>
  <c r="G68" i="7"/>
  <c r="E36" i="7"/>
  <c r="G36" i="7"/>
  <c r="I36" i="7"/>
  <c r="G1" i="7"/>
  <c r="E77" i="7"/>
  <c r="I77" i="7"/>
  <c r="G77" i="7"/>
  <c r="E964" i="7"/>
  <c r="I964" i="7"/>
  <c r="G964" i="7"/>
  <c r="E908" i="7"/>
  <c r="I908" i="7"/>
  <c r="G908" i="7"/>
  <c r="E844" i="7"/>
  <c r="I844" i="7"/>
  <c r="G844" i="7"/>
  <c r="E788" i="7"/>
  <c r="G788" i="7"/>
  <c r="I788" i="7"/>
  <c r="E732" i="7"/>
  <c r="I732" i="7"/>
  <c r="G732" i="7"/>
  <c r="E660" i="7"/>
  <c r="G660" i="7"/>
  <c r="I660" i="7"/>
  <c r="E596" i="7"/>
  <c r="G596" i="7"/>
  <c r="I596" i="7"/>
  <c r="E532" i="7"/>
  <c r="G532" i="7"/>
  <c r="I532" i="7"/>
  <c r="E476" i="7"/>
  <c r="I476" i="7"/>
  <c r="G476" i="7"/>
  <c r="E412" i="7"/>
  <c r="I412" i="7"/>
  <c r="G412" i="7"/>
  <c r="E356" i="7"/>
  <c r="G356" i="7"/>
  <c r="I356" i="7"/>
  <c r="E308" i="7"/>
  <c r="I308" i="7"/>
  <c r="G308" i="7"/>
  <c r="E260" i="7"/>
  <c r="I260" i="7"/>
  <c r="G260" i="7"/>
  <c r="E204" i="7"/>
  <c r="G204" i="7"/>
  <c r="I204" i="7"/>
  <c r="E2" i="7"/>
  <c r="E21" i="7"/>
  <c r="I21" i="7"/>
  <c r="G21" i="7"/>
  <c r="E35" i="7"/>
  <c r="I35" i="7"/>
  <c r="G35" i="7"/>
  <c r="E60" i="7"/>
  <c r="G60" i="7"/>
  <c r="I60" i="7"/>
  <c r="E81" i="7"/>
  <c r="G81" i="7"/>
  <c r="I81" i="7"/>
  <c r="E79" i="7"/>
  <c r="I79" i="7"/>
  <c r="G79" i="7"/>
  <c r="G33" i="7"/>
  <c r="I33" i="7"/>
  <c r="E47" i="7"/>
  <c r="I47" i="7"/>
  <c r="G47" i="7"/>
  <c r="E995" i="7"/>
  <c r="I995" i="7"/>
  <c r="G995" i="7"/>
  <c r="E987" i="7"/>
  <c r="I987" i="7"/>
  <c r="G987" i="7"/>
  <c r="E979" i="7"/>
  <c r="I979" i="7"/>
  <c r="G979" i="7"/>
  <c r="E971" i="7"/>
  <c r="I971" i="7"/>
  <c r="G971" i="7"/>
  <c r="E963" i="7"/>
  <c r="I963" i="7"/>
  <c r="G963" i="7"/>
  <c r="E955" i="7"/>
  <c r="I955" i="7"/>
  <c r="G955" i="7"/>
  <c r="E947" i="7"/>
  <c r="I947" i="7"/>
  <c r="G947" i="7"/>
  <c r="E939" i="7"/>
  <c r="I939" i="7"/>
  <c r="G939" i="7"/>
  <c r="E931" i="7"/>
  <c r="I931" i="7"/>
  <c r="G931" i="7"/>
  <c r="E923" i="7"/>
  <c r="I923" i="7"/>
  <c r="G923" i="7"/>
  <c r="E915" i="7"/>
  <c r="I915" i="7"/>
  <c r="G915" i="7"/>
  <c r="E907" i="7"/>
  <c r="I907" i="7"/>
  <c r="G907" i="7"/>
  <c r="E899" i="7"/>
  <c r="I899" i="7"/>
  <c r="G899" i="7"/>
  <c r="E891" i="7"/>
  <c r="I891" i="7"/>
  <c r="G891" i="7"/>
  <c r="E883" i="7"/>
  <c r="I883" i="7"/>
  <c r="G883" i="7"/>
  <c r="E875" i="7"/>
  <c r="I875" i="7"/>
  <c r="G875" i="7"/>
  <c r="E867" i="7"/>
  <c r="I867" i="7"/>
  <c r="G867" i="7"/>
  <c r="E859" i="7"/>
  <c r="I859" i="7"/>
  <c r="G859" i="7"/>
  <c r="E851" i="7"/>
  <c r="I851" i="7"/>
  <c r="G851" i="7"/>
  <c r="E843" i="7"/>
  <c r="I843" i="7"/>
  <c r="G843" i="7"/>
  <c r="E835" i="7"/>
  <c r="I835" i="7"/>
  <c r="G835" i="7"/>
  <c r="E827" i="7"/>
  <c r="I827" i="7"/>
  <c r="G827" i="7"/>
  <c r="E819" i="7"/>
  <c r="I819" i="7"/>
  <c r="G819" i="7"/>
  <c r="E811" i="7"/>
  <c r="I811" i="7"/>
  <c r="G811" i="7"/>
  <c r="E803" i="7"/>
  <c r="I803" i="7"/>
  <c r="G803" i="7"/>
  <c r="E795" i="7"/>
  <c r="I795" i="7"/>
  <c r="G795" i="7"/>
  <c r="E787" i="7"/>
  <c r="I787" i="7"/>
  <c r="G787" i="7"/>
  <c r="E779" i="7"/>
  <c r="I779" i="7"/>
  <c r="G779" i="7"/>
  <c r="E771" i="7"/>
  <c r="I771" i="7"/>
  <c r="G771" i="7"/>
  <c r="E763" i="7"/>
  <c r="I763" i="7"/>
  <c r="G763" i="7"/>
  <c r="E755" i="7"/>
  <c r="I755" i="7"/>
  <c r="G755" i="7"/>
  <c r="E747" i="7"/>
  <c r="I747" i="7"/>
  <c r="G747" i="7"/>
  <c r="E739" i="7"/>
  <c r="I739" i="7"/>
  <c r="G739" i="7"/>
  <c r="E731" i="7"/>
  <c r="I731" i="7"/>
  <c r="G731" i="7"/>
  <c r="E723" i="7"/>
  <c r="I723" i="7"/>
  <c r="G723" i="7"/>
  <c r="E715" i="7"/>
  <c r="I715" i="7"/>
  <c r="G715" i="7"/>
  <c r="E707" i="7"/>
  <c r="I707" i="7"/>
  <c r="G707" i="7"/>
  <c r="E699" i="7"/>
  <c r="I699" i="7"/>
  <c r="G699" i="7"/>
  <c r="E691" i="7"/>
  <c r="I691" i="7"/>
  <c r="G691" i="7"/>
  <c r="E683" i="7"/>
  <c r="I683" i="7"/>
  <c r="G683" i="7"/>
  <c r="E675" i="7"/>
  <c r="I675" i="7"/>
  <c r="G675" i="7"/>
  <c r="E667" i="7"/>
  <c r="I667" i="7"/>
  <c r="G667" i="7"/>
  <c r="E659" i="7"/>
  <c r="I659" i="7"/>
  <c r="G659" i="7"/>
  <c r="E651" i="7"/>
  <c r="I651" i="7"/>
  <c r="G651" i="7"/>
  <c r="E643" i="7"/>
  <c r="I643" i="7"/>
  <c r="G643" i="7"/>
  <c r="E635" i="7"/>
  <c r="I635" i="7"/>
  <c r="G635" i="7"/>
  <c r="E627" i="7"/>
  <c r="I627" i="7"/>
  <c r="G627" i="7"/>
  <c r="E619" i="7"/>
  <c r="I619" i="7"/>
  <c r="G619" i="7"/>
  <c r="E611" i="7"/>
  <c r="I611" i="7"/>
  <c r="G611" i="7"/>
  <c r="E603" i="7"/>
  <c r="I603" i="7"/>
  <c r="G603" i="7"/>
  <c r="E595" i="7"/>
  <c r="I595" i="7"/>
  <c r="G595" i="7"/>
  <c r="E587" i="7"/>
  <c r="I587" i="7"/>
  <c r="G587" i="7"/>
  <c r="E579" i="7"/>
  <c r="I579" i="7"/>
  <c r="G579" i="7"/>
  <c r="E571" i="7"/>
  <c r="I571" i="7"/>
  <c r="G571" i="7"/>
  <c r="E563" i="7"/>
  <c r="I563" i="7"/>
  <c r="G563" i="7"/>
  <c r="E555" i="7"/>
  <c r="I555" i="7"/>
  <c r="G555" i="7"/>
  <c r="E547" i="7"/>
  <c r="I547" i="7"/>
  <c r="G547" i="7"/>
  <c r="E539" i="7"/>
  <c r="I539" i="7"/>
  <c r="G539" i="7"/>
  <c r="E531" i="7"/>
  <c r="I531" i="7"/>
  <c r="G531" i="7"/>
  <c r="E523" i="7"/>
  <c r="I523" i="7"/>
  <c r="G523" i="7"/>
  <c r="E515" i="7"/>
  <c r="I515" i="7"/>
  <c r="G515" i="7"/>
  <c r="E507" i="7"/>
  <c r="I507" i="7"/>
  <c r="G507" i="7"/>
  <c r="E499" i="7"/>
  <c r="I499" i="7"/>
  <c r="G499" i="7"/>
  <c r="E491" i="7"/>
  <c r="I491" i="7"/>
  <c r="G491" i="7"/>
  <c r="E483" i="7"/>
  <c r="I483" i="7"/>
  <c r="G483" i="7"/>
  <c r="E475" i="7"/>
  <c r="I475" i="7"/>
  <c r="G475" i="7"/>
  <c r="E467" i="7"/>
  <c r="I467" i="7"/>
  <c r="G467" i="7"/>
  <c r="E459" i="7"/>
  <c r="I459" i="7"/>
  <c r="G459" i="7"/>
  <c r="E451" i="7"/>
  <c r="I451" i="7"/>
  <c r="G451" i="7"/>
  <c r="E443" i="7"/>
  <c r="I443" i="7"/>
  <c r="G443" i="7"/>
  <c r="E435" i="7"/>
  <c r="I435" i="7"/>
  <c r="G435" i="7"/>
  <c r="E427" i="7"/>
  <c r="I427" i="7"/>
  <c r="G427" i="7"/>
  <c r="E419" i="7"/>
  <c r="I419" i="7"/>
  <c r="G419" i="7"/>
  <c r="E411" i="7"/>
  <c r="I411" i="7"/>
  <c r="G411" i="7"/>
  <c r="E403" i="7"/>
  <c r="I403" i="7"/>
  <c r="G403" i="7"/>
  <c r="E395" i="7"/>
  <c r="I395" i="7"/>
  <c r="G395" i="7"/>
  <c r="E387" i="7"/>
  <c r="I387" i="7"/>
  <c r="G387" i="7"/>
  <c r="E379" i="7"/>
  <c r="I379" i="7"/>
  <c r="G379" i="7"/>
  <c r="E371" i="7"/>
  <c r="I371" i="7"/>
  <c r="G371" i="7"/>
  <c r="E363" i="7"/>
  <c r="I363" i="7"/>
  <c r="G363" i="7"/>
  <c r="E355" i="7"/>
  <c r="I355" i="7"/>
  <c r="G355" i="7"/>
  <c r="E347" i="7"/>
  <c r="I347" i="7"/>
  <c r="G347" i="7"/>
  <c r="E339" i="7"/>
  <c r="I339" i="7"/>
  <c r="G339" i="7"/>
  <c r="E331" i="7"/>
  <c r="I331" i="7"/>
  <c r="G331" i="7"/>
  <c r="E323" i="7"/>
  <c r="I323" i="7"/>
  <c r="G323" i="7"/>
  <c r="E315" i="7"/>
  <c r="I315" i="7"/>
  <c r="G315" i="7"/>
  <c r="E307" i="7"/>
  <c r="I307" i="7"/>
  <c r="G307" i="7"/>
  <c r="E299" i="7"/>
  <c r="I299" i="7"/>
  <c r="G299" i="7"/>
  <c r="E291" i="7"/>
  <c r="I291" i="7"/>
  <c r="G291" i="7"/>
  <c r="E283" i="7"/>
  <c r="I283" i="7"/>
  <c r="G283" i="7"/>
  <c r="E275" i="7"/>
  <c r="I275" i="7"/>
  <c r="G275" i="7"/>
  <c r="E267" i="7"/>
  <c r="I267" i="7"/>
  <c r="G267" i="7"/>
  <c r="E259" i="7"/>
  <c r="I259" i="7"/>
  <c r="G259" i="7"/>
  <c r="E251" i="7"/>
  <c r="I251" i="7"/>
  <c r="G251" i="7"/>
  <c r="E243" i="7"/>
  <c r="I243" i="7"/>
  <c r="G243" i="7"/>
  <c r="E235" i="7"/>
  <c r="I235" i="7"/>
  <c r="G235" i="7"/>
  <c r="E227" i="7"/>
  <c r="I227" i="7"/>
  <c r="G227" i="7"/>
  <c r="E219" i="7"/>
  <c r="I219" i="7"/>
  <c r="G219" i="7"/>
  <c r="E211" i="7"/>
  <c r="I211" i="7"/>
  <c r="G211" i="7"/>
  <c r="E203" i="7"/>
  <c r="I203" i="7"/>
  <c r="G203" i="7"/>
  <c r="E195" i="7"/>
  <c r="I195" i="7"/>
  <c r="G195" i="7"/>
  <c r="E187" i="7"/>
  <c r="I187" i="7"/>
  <c r="G187" i="7"/>
  <c r="E179" i="7"/>
  <c r="I179" i="7"/>
  <c r="G179" i="7"/>
  <c r="E171" i="7"/>
  <c r="I171" i="7"/>
  <c r="G171" i="7"/>
  <c r="E163" i="7"/>
  <c r="I163" i="7"/>
  <c r="G163" i="7"/>
  <c r="E155" i="7"/>
  <c r="I155" i="7"/>
  <c r="G155" i="7"/>
  <c r="E147" i="7"/>
  <c r="I147" i="7"/>
  <c r="G147" i="7"/>
  <c r="E139" i="7"/>
  <c r="I139" i="7"/>
  <c r="G139" i="7"/>
  <c r="E131" i="7"/>
  <c r="I131" i="7"/>
  <c r="G131" i="7"/>
  <c r="E123" i="7"/>
  <c r="I123" i="7"/>
  <c r="G123" i="7"/>
  <c r="E115" i="7"/>
  <c r="I115" i="7"/>
  <c r="G115" i="7"/>
  <c r="E107" i="7"/>
  <c r="I107" i="7"/>
  <c r="G107" i="7"/>
  <c r="E99" i="7"/>
  <c r="I99" i="7"/>
  <c r="G99" i="7"/>
  <c r="E91" i="7"/>
  <c r="I91" i="7"/>
  <c r="G91" i="7"/>
  <c r="E63" i="7"/>
  <c r="I63" i="7"/>
  <c r="G63" i="7"/>
  <c r="E31" i="7"/>
  <c r="I31" i="7"/>
  <c r="G31" i="7"/>
  <c r="E1" i="7"/>
  <c r="E29" i="7"/>
  <c r="C17" i="7"/>
  <c r="E17" i="7"/>
  <c r="C19" i="7"/>
  <c r="E19" i="7"/>
  <c r="C20" i="7"/>
  <c r="E20" i="7"/>
  <c r="C18" i="7"/>
  <c r="E18" i="7"/>
  <c r="C12" i="7"/>
  <c r="E12" i="7"/>
  <c r="E33" i="7"/>
  <c r="K86" i="7"/>
  <c r="C86" i="7"/>
  <c r="K962" i="7"/>
  <c r="C962" i="7"/>
  <c r="K914" i="7"/>
  <c r="C914" i="7"/>
  <c r="K866" i="7"/>
  <c r="C866" i="7"/>
  <c r="K810" i="7"/>
  <c r="C810" i="7"/>
  <c r="K754" i="7"/>
  <c r="C754" i="7"/>
  <c r="K706" i="7"/>
  <c r="C706" i="7"/>
  <c r="K642" i="7"/>
  <c r="C642" i="7"/>
  <c r="K586" i="7"/>
  <c r="C586" i="7"/>
  <c r="K530" i="7"/>
  <c r="C530" i="7"/>
  <c r="K466" i="7"/>
  <c r="C466" i="7"/>
  <c r="K418" i="7"/>
  <c r="C418" i="7"/>
  <c r="K362" i="7"/>
  <c r="C362" i="7"/>
  <c r="K306" i="7"/>
  <c r="C306" i="7"/>
  <c r="K242" i="7"/>
  <c r="C242" i="7"/>
  <c r="K178" i="7"/>
  <c r="C178" i="7"/>
  <c r="K130" i="7"/>
  <c r="C130" i="7"/>
  <c r="K68" i="7"/>
  <c r="C68" i="7"/>
  <c r="K22" i="7"/>
  <c r="C22" i="7"/>
  <c r="K61" i="7"/>
  <c r="C61" i="7"/>
  <c r="K40" i="7"/>
  <c r="C40" i="7"/>
  <c r="K39" i="7"/>
  <c r="C39" i="7"/>
  <c r="K67" i="7"/>
  <c r="C67" i="7"/>
  <c r="K72" i="7"/>
  <c r="C72" i="7"/>
  <c r="K65" i="7"/>
  <c r="C65" i="7"/>
  <c r="K1000" i="7"/>
  <c r="C1000" i="7"/>
  <c r="K992" i="7"/>
  <c r="C992" i="7"/>
  <c r="K984" i="7"/>
  <c r="C984" i="7"/>
  <c r="K976" i="7"/>
  <c r="C976" i="7"/>
  <c r="K968" i="7"/>
  <c r="C968" i="7"/>
  <c r="K960" i="7"/>
  <c r="C960" i="7"/>
  <c r="K952" i="7"/>
  <c r="C952" i="7"/>
  <c r="K944" i="7"/>
  <c r="C944" i="7"/>
  <c r="K936" i="7"/>
  <c r="C936" i="7"/>
  <c r="K928" i="7"/>
  <c r="C928" i="7"/>
  <c r="K920" i="7"/>
  <c r="C920" i="7"/>
  <c r="K912" i="7"/>
  <c r="C912" i="7"/>
  <c r="K904" i="7"/>
  <c r="C904" i="7"/>
  <c r="K896" i="7"/>
  <c r="C896" i="7"/>
  <c r="K888" i="7"/>
  <c r="C888" i="7"/>
  <c r="K880" i="7"/>
  <c r="C880" i="7"/>
  <c r="K872" i="7"/>
  <c r="C872" i="7"/>
  <c r="K864" i="7"/>
  <c r="C864" i="7"/>
  <c r="K856" i="7"/>
  <c r="C856" i="7"/>
  <c r="K848" i="7"/>
  <c r="C848" i="7"/>
  <c r="K840" i="7"/>
  <c r="C840" i="7"/>
  <c r="K832" i="7"/>
  <c r="C832" i="7"/>
  <c r="K824" i="7"/>
  <c r="C824" i="7"/>
  <c r="K816" i="7"/>
  <c r="C816" i="7"/>
  <c r="K808" i="7"/>
  <c r="C808" i="7"/>
  <c r="K800" i="7"/>
  <c r="C800" i="7"/>
  <c r="K792" i="7"/>
  <c r="C792" i="7"/>
  <c r="K784" i="7"/>
  <c r="C784" i="7"/>
  <c r="K776" i="7"/>
  <c r="C776" i="7"/>
  <c r="K768" i="7"/>
  <c r="C768" i="7"/>
  <c r="K760" i="7"/>
  <c r="C760" i="7"/>
  <c r="K752" i="7"/>
  <c r="C752" i="7"/>
  <c r="K744" i="7"/>
  <c r="C744" i="7"/>
  <c r="K736" i="7"/>
  <c r="C736" i="7"/>
  <c r="K728" i="7"/>
  <c r="C728" i="7"/>
  <c r="K720" i="7"/>
  <c r="C720" i="7"/>
  <c r="K712" i="7"/>
  <c r="C712" i="7"/>
  <c r="K704" i="7"/>
  <c r="C704" i="7"/>
  <c r="K696" i="7"/>
  <c r="C696" i="7"/>
  <c r="K688" i="7"/>
  <c r="C688" i="7"/>
  <c r="K680" i="7"/>
  <c r="C680" i="7"/>
  <c r="K672" i="7"/>
  <c r="C672" i="7"/>
  <c r="K664" i="7"/>
  <c r="C664" i="7"/>
  <c r="K656" i="7"/>
  <c r="C656" i="7"/>
  <c r="K648" i="7"/>
  <c r="C648" i="7"/>
  <c r="K640" i="7"/>
  <c r="C640" i="7"/>
  <c r="K632" i="7"/>
  <c r="C632" i="7"/>
  <c r="K624" i="7"/>
  <c r="C624" i="7"/>
  <c r="K616" i="7"/>
  <c r="C616" i="7"/>
  <c r="K608" i="7"/>
  <c r="C608" i="7"/>
  <c r="K600" i="7"/>
  <c r="C600" i="7"/>
  <c r="K592" i="7"/>
  <c r="C592" i="7"/>
  <c r="K584" i="7"/>
  <c r="C584" i="7"/>
  <c r="K576" i="7"/>
  <c r="C576" i="7"/>
  <c r="K568" i="7"/>
  <c r="C568" i="7"/>
  <c r="K560" i="7"/>
  <c r="C560" i="7"/>
  <c r="K552" i="7"/>
  <c r="C552" i="7"/>
  <c r="K544" i="7"/>
  <c r="C544" i="7"/>
  <c r="K536" i="7"/>
  <c r="C536" i="7"/>
  <c r="K528" i="7"/>
  <c r="C528" i="7"/>
  <c r="K520" i="7"/>
  <c r="C520" i="7"/>
  <c r="K512" i="7"/>
  <c r="C512" i="7"/>
  <c r="K504" i="7"/>
  <c r="C504" i="7"/>
  <c r="K496" i="7"/>
  <c r="C496" i="7"/>
  <c r="K488" i="7"/>
  <c r="C488" i="7"/>
  <c r="K480" i="7"/>
  <c r="C480" i="7"/>
  <c r="K472" i="7"/>
  <c r="C472" i="7"/>
  <c r="K464" i="7"/>
  <c r="C464" i="7"/>
  <c r="K456" i="7"/>
  <c r="C456" i="7"/>
  <c r="K448" i="7"/>
  <c r="C448" i="7"/>
  <c r="K440" i="7"/>
  <c r="C440" i="7"/>
  <c r="K432" i="7"/>
  <c r="C432" i="7"/>
  <c r="K424" i="7"/>
  <c r="C424" i="7"/>
  <c r="K416" i="7"/>
  <c r="C416" i="7"/>
  <c r="K408" i="7"/>
  <c r="C408" i="7"/>
  <c r="K400" i="7"/>
  <c r="C400" i="7"/>
  <c r="K392" i="7"/>
  <c r="C392" i="7"/>
  <c r="K384" i="7"/>
  <c r="C384" i="7"/>
  <c r="K376" i="7"/>
  <c r="C376" i="7"/>
  <c r="K368" i="7"/>
  <c r="C368" i="7"/>
  <c r="K360" i="7"/>
  <c r="C360" i="7"/>
  <c r="K352" i="7"/>
  <c r="C352" i="7"/>
  <c r="K344" i="7"/>
  <c r="C344" i="7"/>
  <c r="K336" i="7"/>
  <c r="C336" i="7"/>
  <c r="K328" i="7"/>
  <c r="C328" i="7"/>
  <c r="K320" i="7"/>
  <c r="C320" i="7"/>
  <c r="K312" i="7"/>
  <c r="C312" i="7"/>
  <c r="K304" i="7"/>
  <c r="C304" i="7"/>
  <c r="K296" i="7"/>
  <c r="C296" i="7"/>
  <c r="K288" i="7"/>
  <c r="C288" i="7"/>
  <c r="K280" i="7"/>
  <c r="C280" i="7"/>
  <c r="K272" i="7"/>
  <c r="C272" i="7"/>
  <c r="K264" i="7"/>
  <c r="C264" i="7"/>
  <c r="K256" i="7"/>
  <c r="C256" i="7"/>
  <c r="K248" i="7"/>
  <c r="C248" i="7"/>
  <c r="K240" i="7"/>
  <c r="C240" i="7"/>
  <c r="K232" i="7"/>
  <c r="C232" i="7"/>
  <c r="K224" i="7"/>
  <c r="C224" i="7"/>
  <c r="K216" i="7"/>
  <c r="C216" i="7"/>
  <c r="K208" i="7"/>
  <c r="C208" i="7"/>
  <c r="K200" i="7"/>
  <c r="C200" i="7"/>
  <c r="K192" i="7"/>
  <c r="C192" i="7"/>
  <c r="K184" i="7"/>
  <c r="C184" i="7"/>
  <c r="K176" i="7"/>
  <c r="C176" i="7"/>
  <c r="K168" i="7"/>
  <c r="C168" i="7"/>
  <c r="K160" i="7"/>
  <c r="C160" i="7"/>
  <c r="K152" i="7"/>
  <c r="C152" i="7"/>
  <c r="K144" i="7"/>
  <c r="C144" i="7"/>
  <c r="K136" i="7"/>
  <c r="C136" i="7"/>
  <c r="K128" i="7"/>
  <c r="C128" i="7"/>
  <c r="K120" i="7"/>
  <c r="C120" i="7"/>
  <c r="K112" i="7"/>
  <c r="C112" i="7"/>
  <c r="K104" i="7"/>
  <c r="C104" i="7"/>
  <c r="K96" i="7"/>
  <c r="C96" i="7"/>
  <c r="K76" i="7"/>
  <c r="C76" i="7"/>
  <c r="K44" i="7"/>
  <c r="C44" i="7"/>
  <c r="K83" i="7"/>
  <c r="C83" i="7"/>
  <c r="K954" i="7"/>
  <c r="C954" i="7"/>
  <c r="K898" i="7"/>
  <c r="C898" i="7"/>
  <c r="K842" i="7"/>
  <c r="C842" i="7"/>
  <c r="K786" i="7"/>
  <c r="C786" i="7"/>
  <c r="K738" i="7"/>
  <c r="C738" i="7"/>
  <c r="K690" i="7"/>
  <c r="C690" i="7"/>
  <c r="K634" i="7"/>
  <c r="C634" i="7"/>
  <c r="K578" i="7"/>
  <c r="C578" i="7"/>
  <c r="K522" i="7"/>
  <c r="C522" i="7"/>
  <c r="K474" i="7"/>
  <c r="C474" i="7"/>
  <c r="K410" i="7"/>
  <c r="C410" i="7"/>
  <c r="K354" i="7"/>
  <c r="C354" i="7"/>
  <c r="K298" i="7"/>
  <c r="C298" i="7"/>
  <c r="K250" i="7"/>
  <c r="C250" i="7"/>
  <c r="K186" i="7"/>
  <c r="C186" i="7"/>
  <c r="K146" i="7"/>
  <c r="C146" i="7"/>
  <c r="K106" i="7"/>
  <c r="C106" i="7"/>
  <c r="K49" i="7"/>
  <c r="C49" i="7"/>
  <c r="K55" i="7"/>
  <c r="C55" i="7"/>
  <c r="K27" i="7"/>
  <c r="C27" i="7"/>
  <c r="K32" i="7"/>
  <c r="C32" i="7"/>
  <c r="K85" i="7"/>
  <c r="C85" i="7"/>
  <c r="K34" i="7"/>
  <c r="C34" i="7"/>
  <c r="K993" i="7"/>
  <c r="C993" i="7"/>
  <c r="K985" i="7"/>
  <c r="C985" i="7"/>
  <c r="K977" i="7"/>
  <c r="C977" i="7"/>
  <c r="K969" i="7"/>
  <c r="C969" i="7"/>
  <c r="K961" i="7"/>
  <c r="C961" i="7"/>
  <c r="K953" i="7"/>
  <c r="C953" i="7"/>
  <c r="K945" i="7"/>
  <c r="C945" i="7"/>
  <c r="K937" i="7"/>
  <c r="C937" i="7"/>
  <c r="K929" i="7"/>
  <c r="C929" i="7"/>
  <c r="K921" i="7"/>
  <c r="C921" i="7"/>
  <c r="K913" i="7"/>
  <c r="C913" i="7"/>
  <c r="K905" i="7"/>
  <c r="C905" i="7"/>
  <c r="K897" i="7"/>
  <c r="C897" i="7"/>
  <c r="K889" i="7"/>
  <c r="C889" i="7"/>
  <c r="K881" i="7"/>
  <c r="C881" i="7"/>
  <c r="K873" i="7"/>
  <c r="C873" i="7"/>
  <c r="K865" i="7"/>
  <c r="C865" i="7"/>
  <c r="K857" i="7"/>
  <c r="C857" i="7"/>
  <c r="K849" i="7"/>
  <c r="C849" i="7"/>
  <c r="K841" i="7"/>
  <c r="C841" i="7"/>
  <c r="K833" i="7"/>
  <c r="C833" i="7"/>
  <c r="K825" i="7"/>
  <c r="C825" i="7"/>
  <c r="K817" i="7"/>
  <c r="C817" i="7"/>
  <c r="K809" i="7"/>
  <c r="C809" i="7"/>
  <c r="K801" i="7"/>
  <c r="C801" i="7"/>
  <c r="K793" i="7"/>
  <c r="C793" i="7"/>
  <c r="K785" i="7"/>
  <c r="C785" i="7"/>
  <c r="K777" i="7"/>
  <c r="C777" i="7"/>
  <c r="K769" i="7"/>
  <c r="C769" i="7"/>
  <c r="K761" i="7"/>
  <c r="C761" i="7"/>
  <c r="K753" i="7"/>
  <c r="C753" i="7"/>
  <c r="K745" i="7"/>
  <c r="C745" i="7"/>
  <c r="K737" i="7"/>
  <c r="C737" i="7"/>
  <c r="K729" i="7"/>
  <c r="C729" i="7"/>
  <c r="K721" i="7"/>
  <c r="C721" i="7"/>
  <c r="K713" i="7"/>
  <c r="C713" i="7"/>
  <c r="K705" i="7"/>
  <c r="C705" i="7"/>
  <c r="K697" i="7"/>
  <c r="C697" i="7"/>
  <c r="K689" i="7"/>
  <c r="C689" i="7"/>
  <c r="K681" i="7"/>
  <c r="C681" i="7"/>
  <c r="K673" i="7"/>
  <c r="C673" i="7"/>
  <c r="K665" i="7"/>
  <c r="C665" i="7"/>
  <c r="K657" i="7"/>
  <c r="C657" i="7"/>
  <c r="K649" i="7"/>
  <c r="C649" i="7"/>
  <c r="K641" i="7"/>
  <c r="C641" i="7"/>
  <c r="K633" i="7"/>
  <c r="C633" i="7"/>
  <c r="K625" i="7"/>
  <c r="C625" i="7"/>
  <c r="K617" i="7"/>
  <c r="C617" i="7"/>
  <c r="K609" i="7"/>
  <c r="C609" i="7"/>
  <c r="K601" i="7"/>
  <c r="C601" i="7"/>
  <c r="K593" i="7"/>
  <c r="C593" i="7"/>
  <c r="K585" i="7"/>
  <c r="C585" i="7"/>
  <c r="K577" i="7"/>
  <c r="C577" i="7"/>
  <c r="K569" i="7"/>
  <c r="C569" i="7"/>
  <c r="K561" i="7"/>
  <c r="C561" i="7"/>
  <c r="K553" i="7"/>
  <c r="C553" i="7"/>
  <c r="K545" i="7"/>
  <c r="C545" i="7"/>
  <c r="K537" i="7"/>
  <c r="C537" i="7"/>
  <c r="K529" i="7"/>
  <c r="C529" i="7"/>
  <c r="K521" i="7"/>
  <c r="C521" i="7"/>
  <c r="K513" i="7"/>
  <c r="C513" i="7"/>
  <c r="K505" i="7"/>
  <c r="C505" i="7"/>
  <c r="K497" i="7"/>
  <c r="C497" i="7"/>
  <c r="K489" i="7"/>
  <c r="C489" i="7"/>
  <c r="K481" i="7"/>
  <c r="C481" i="7"/>
  <c r="K473" i="7"/>
  <c r="C473" i="7"/>
  <c r="K465" i="7"/>
  <c r="C465" i="7"/>
  <c r="K457" i="7"/>
  <c r="C457" i="7"/>
  <c r="K449" i="7"/>
  <c r="C449" i="7"/>
  <c r="K441" i="7"/>
  <c r="C441" i="7"/>
  <c r="K433" i="7"/>
  <c r="C433" i="7"/>
  <c r="K425" i="7"/>
  <c r="C425" i="7"/>
  <c r="K417" i="7"/>
  <c r="C417" i="7"/>
  <c r="K409" i="7"/>
  <c r="C409" i="7"/>
  <c r="K401" i="7"/>
  <c r="C401" i="7"/>
  <c r="K393" i="7"/>
  <c r="C393" i="7"/>
  <c r="K385" i="7"/>
  <c r="C385" i="7"/>
  <c r="K377" i="7"/>
  <c r="C377" i="7"/>
  <c r="K369" i="7"/>
  <c r="C369" i="7"/>
  <c r="K361" i="7"/>
  <c r="C361" i="7"/>
  <c r="K353" i="7"/>
  <c r="C353" i="7"/>
  <c r="K345" i="7"/>
  <c r="C345" i="7"/>
  <c r="K337" i="7"/>
  <c r="C337" i="7"/>
  <c r="K329" i="7"/>
  <c r="C329" i="7"/>
  <c r="K321" i="7"/>
  <c r="C321" i="7"/>
  <c r="K313" i="7"/>
  <c r="C313" i="7"/>
  <c r="K305" i="7"/>
  <c r="C305" i="7"/>
  <c r="K297" i="7"/>
  <c r="C297" i="7"/>
  <c r="K289" i="7"/>
  <c r="C289" i="7"/>
  <c r="K281" i="7"/>
  <c r="C281" i="7"/>
  <c r="K273" i="7"/>
  <c r="C273" i="7"/>
  <c r="K265" i="7"/>
  <c r="C265" i="7"/>
  <c r="K257" i="7"/>
  <c r="C257" i="7"/>
  <c r="K249" i="7"/>
  <c r="C249" i="7"/>
  <c r="K241" i="7"/>
  <c r="C241" i="7"/>
  <c r="K233" i="7"/>
  <c r="C233" i="7"/>
  <c r="K225" i="7"/>
  <c r="C225" i="7"/>
  <c r="K217" i="7"/>
  <c r="C217" i="7"/>
  <c r="K209" i="7"/>
  <c r="C209" i="7"/>
  <c r="K201" i="7"/>
  <c r="C201" i="7"/>
  <c r="K193" i="7"/>
  <c r="C193" i="7"/>
  <c r="K185" i="7"/>
  <c r="C185" i="7"/>
  <c r="K177" i="7"/>
  <c r="C177" i="7"/>
  <c r="K169" i="7"/>
  <c r="C169" i="7"/>
  <c r="K161" i="7"/>
  <c r="C161" i="7"/>
  <c r="K153" i="7"/>
  <c r="C153" i="7"/>
  <c r="K145" i="7"/>
  <c r="C145" i="7"/>
  <c r="K137" i="7"/>
  <c r="C137" i="7"/>
  <c r="K129" i="7"/>
  <c r="C129" i="7"/>
  <c r="K121" i="7"/>
  <c r="C121" i="7"/>
  <c r="K113" i="7"/>
  <c r="C113" i="7"/>
  <c r="K105" i="7"/>
  <c r="C105" i="7"/>
  <c r="K97" i="7"/>
  <c r="C97" i="7"/>
  <c r="K89" i="7"/>
  <c r="C89" i="7"/>
  <c r="K70" i="7"/>
  <c r="C70" i="7"/>
  <c r="K38" i="7"/>
  <c r="C38" i="7"/>
  <c r="K6" i="7"/>
  <c r="C6" i="7"/>
  <c r="K42" i="7"/>
  <c r="C42" i="7"/>
  <c r="K994" i="7"/>
  <c r="C994" i="7"/>
  <c r="K930" i="7"/>
  <c r="C930" i="7"/>
  <c r="K874" i="7"/>
  <c r="C874" i="7"/>
  <c r="K826" i="7"/>
  <c r="C826" i="7"/>
  <c r="K770" i="7"/>
  <c r="C770" i="7"/>
  <c r="K714" i="7"/>
  <c r="C714" i="7"/>
  <c r="K666" i="7"/>
  <c r="C666" i="7"/>
  <c r="K602" i="7"/>
  <c r="C602" i="7"/>
  <c r="K554" i="7"/>
  <c r="C554" i="7"/>
  <c r="K506" i="7"/>
  <c r="C506" i="7"/>
  <c r="K458" i="7"/>
  <c r="C458" i="7"/>
  <c r="K402" i="7"/>
  <c r="C402" i="7"/>
  <c r="K346" i="7"/>
  <c r="C346" i="7"/>
  <c r="K282" i="7"/>
  <c r="C282" i="7"/>
  <c r="K226" i="7"/>
  <c r="C226" i="7"/>
  <c r="K170" i="7"/>
  <c r="C170" i="7"/>
  <c r="K122" i="7"/>
  <c r="C122" i="7"/>
  <c r="K36" i="7"/>
  <c r="C36" i="7"/>
  <c r="K2" i="7"/>
  <c r="C2" i="7"/>
  <c r="K21" i="7"/>
  <c r="C21" i="7"/>
  <c r="K35" i="7"/>
  <c r="C35" i="7"/>
  <c r="K60" i="7"/>
  <c r="C60" i="7"/>
  <c r="K81" i="7"/>
  <c r="C81" i="7"/>
  <c r="K79" i="7"/>
  <c r="C79" i="7"/>
  <c r="K33" i="7"/>
  <c r="C33" i="7"/>
  <c r="K47" i="7"/>
  <c r="C47" i="7"/>
  <c r="K995" i="7"/>
  <c r="C995" i="7"/>
  <c r="K987" i="7"/>
  <c r="C987" i="7"/>
  <c r="K979" i="7"/>
  <c r="C979" i="7"/>
  <c r="K971" i="7"/>
  <c r="C971" i="7"/>
  <c r="K963" i="7"/>
  <c r="C963" i="7"/>
  <c r="K955" i="7"/>
  <c r="C955" i="7"/>
  <c r="K947" i="7"/>
  <c r="C947" i="7"/>
  <c r="K939" i="7"/>
  <c r="C939" i="7"/>
  <c r="K931" i="7"/>
  <c r="C931" i="7"/>
  <c r="K923" i="7"/>
  <c r="C923" i="7"/>
  <c r="K915" i="7"/>
  <c r="C915" i="7"/>
  <c r="K907" i="7"/>
  <c r="C907" i="7"/>
  <c r="K899" i="7"/>
  <c r="C899" i="7"/>
  <c r="K891" i="7"/>
  <c r="C891" i="7"/>
  <c r="K883" i="7"/>
  <c r="C883" i="7"/>
  <c r="K875" i="7"/>
  <c r="C875" i="7"/>
  <c r="K867" i="7"/>
  <c r="C867" i="7"/>
  <c r="K859" i="7"/>
  <c r="C859" i="7"/>
  <c r="K851" i="7"/>
  <c r="C851" i="7"/>
  <c r="K843" i="7"/>
  <c r="C843" i="7"/>
  <c r="K835" i="7"/>
  <c r="C835" i="7"/>
  <c r="K827" i="7"/>
  <c r="C827" i="7"/>
  <c r="K819" i="7"/>
  <c r="C819" i="7"/>
  <c r="K811" i="7"/>
  <c r="C811" i="7"/>
  <c r="K803" i="7"/>
  <c r="C803" i="7"/>
  <c r="K795" i="7"/>
  <c r="C795" i="7"/>
  <c r="K787" i="7"/>
  <c r="C787" i="7"/>
  <c r="K779" i="7"/>
  <c r="C779" i="7"/>
  <c r="K771" i="7"/>
  <c r="C771" i="7"/>
  <c r="K763" i="7"/>
  <c r="C763" i="7"/>
  <c r="K755" i="7"/>
  <c r="C755" i="7"/>
  <c r="K747" i="7"/>
  <c r="C747" i="7"/>
  <c r="K739" i="7"/>
  <c r="C739" i="7"/>
  <c r="K731" i="7"/>
  <c r="C731" i="7"/>
  <c r="K723" i="7"/>
  <c r="C723" i="7"/>
  <c r="K715" i="7"/>
  <c r="C715" i="7"/>
  <c r="K707" i="7"/>
  <c r="C707" i="7"/>
  <c r="K699" i="7"/>
  <c r="C699" i="7"/>
  <c r="K691" i="7"/>
  <c r="C691" i="7"/>
  <c r="K683" i="7"/>
  <c r="C683" i="7"/>
  <c r="K675" i="7"/>
  <c r="C675" i="7"/>
  <c r="K667" i="7"/>
  <c r="C667" i="7"/>
  <c r="K659" i="7"/>
  <c r="C659" i="7"/>
  <c r="K651" i="7"/>
  <c r="C651" i="7"/>
  <c r="K643" i="7"/>
  <c r="C643" i="7"/>
  <c r="K635" i="7"/>
  <c r="C635" i="7"/>
  <c r="K627" i="7"/>
  <c r="C627" i="7"/>
  <c r="K619" i="7"/>
  <c r="C619" i="7"/>
  <c r="K611" i="7"/>
  <c r="C611" i="7"/>
  <c r="K603" i="7"/>
  <c r="C603" i="7"/>
  <c r="K595" i="7"/>
  <c r="C595" i="7"/>
  <c r="K587" i="7"/>
  <c r="C587" i="7"/>
  <c r="K579" i="7"/>
  <c r="C579" i="7"/>
  <c r="K571" i="7"/>
  <c r="C571" i="7"/>
  <c r="K563" i="7"/>
  <c r="C563" i="7"/>
  <c r="K555" i="7"/>
  <c r="C555" i="7"/>
  <c r="K547" i="7"/>
  <c r="C547" i="7"/>
  <c r="K539" i="7"/>
  <c r="C539" i="7"/>
  <c r="K531" i="7"/>
  <c r="C531" i="7"/>
  <c r="K523" i="7"/>
  <c r="C523" i="7"/>
  <c r="K515" i="7"/>
  <c r="C515" i="7"/>
  <c r="K507" i="7"/>
  <c r="C507" i="7"/>
  <c r="K499" i="7"/>
  <c r="C499" i="7"/>
  <c r="K491" i="7"/>
  <c r="C491" i="7"/>
  <c r="K483" i="7"/>
  <c r="C483" i="7"/>
  <c r="K475" i="7"/>
  <c r="C475" i="7"/>
  <c r="K467" i="7"/>
  <c r="C467" i="7"/>
  <c r="K459" i="7"/>
  <c r="C459" i="7"/>
  <c r="K451" i="7"/>
  <c r="C451" i="7"/>
  <c r="K443" i="7"/>
  <c r="C443" i="7"/>
  <c r="K435" i="7"/>
  <c r="C435" i="7"/>
  <c r="K427" i="7"/>
  <c r="C427" i="7"/>
  <c r="K419" i="7"/>
  <c r="C419" i="7"/>
  <c r="K411" i="7"/>
  <c r="C411" i="7"/>
  <c r="K403" i="7"/>
  <c r="C403" i="7"/>
  <c r="K395" i="7"/>
  <c r="C395" i="7"/>
  <c r="K387" i="7"/>
  <c r="C387" i="7"/>
  <c r="K379" i="7"/>
  <c r="C379" i="7"/>
  <c r="K371" i="7"/>
  <c r="C371" i="7"/>
  <c r="K363" i="7"/>
  <c r="C363" i="7"/>
  <c r="K355" i="7"/>
  <c r="C355" i="7"/>
  <c r="K347" i="7"/>
  <c r="C347" i="7"/>
  <c r="K339" i="7"/>
  <c r="C339" i="7"/>
  <c r="K331" i="7"/>
  <c r="C331" i="7"/>
  <c r="K323" i="7"/>
  <c r="C323" i="7"/>
  <c r="K315" i="7"/>
  <c r="C315" i="7"/>
  <c r="K307" i="7"/>
  <c r="C307" i="7"/>
  <c r="K299" i="7"/>
  <c r="C299" i="7"/>
  <c r="K291" i="7"/>
  <c r="C291" i="7"/>
  <c r="K283" i="7"/>
  <c r="C283" i="7"/>
  <c r="K275" i="7"/>
  <c r="C275" i="7"/>
  <c r="K267" i="7"/>
  <c r="C267" i="7"/>
  <c r="K259" i="7"/>
  <c r="C259" i="7"/>
  <c r="K251" i="7"/>
  <c r="C251" i="7"/>
  <c r="K243" i="7"/>
  <c r="C243" i="7"/>
  <c r="K235" i="7"/>
  <c r="C235" i="7"/>
  <c r="K227" i="7"/>
  <c r="C227" i="7"/>
  <c r="K219" i="7"/>
  <c r="C219" i="7"/>
  <c r="K211" i="7"/>
  <c r="C211" i="7"/>
  <c r="K203" i="7"/>
  <c r="C203" i="7"/>
  <c r="K195" i="7"/>
  <c r="C195" i="7"/>
  <c r="K187" i="7"/>
  <c r="C187" i="7"/>
  <c r="K179" i="7"/>
  <c r="C179" i="7"/>
  <c r="K171" i="7"/>
  <c r="C171" i="7"/>
  <c r="K163" i="7"/>
  <c r="C163" i="7"/>
  <c r="K155" i="7"/>
  <c r="C155" i="7"/>
  <c r="K147" i="7"/>
  <c r="C147" i="7"/>
  <c r="K139" i="7"/>
  <c r="C139" i="7"/>
  <c r="K131" i="7"/>
  <c r="C131" i="7"/>
  <c r="K123" i="7"/>
  <c r="C123" i="7"/>
  <c r="K115" i="7"/>
  <c r="C115" i="7"/>
  <c r="K107" i="7"/>
  <c r="C107" i="7"/>
  <c r="K99" i="7"/>
  <c r="C99" i="7"/>
  <c r="K91" i="7"/>
  <c r="C91" i="7"/>
  <c r="K63" i="7"/>
  <c r="C63" i="7"/>
  <c r="K31" i="7"/>
  <c r="C31" i="7"/>
  <c r="K54" i="7"/>
  <c r="C54" i="7"/>
  <c r="K978" i="7"/>
  <c r="C978" i="7"/>
  <c r="K938" i="7"/>
  <c r="C938" i="7"/>
  <c r="K882" i="7"/>
  <c r="C882" i="7"/>
  <c r="K818" i="7"/>
  <c r="C818" i="7"/>
  <c r="K762" i="7"/>
  <c r="C762" i="7"/>
  <c r="K722" i="7"/>
  <c r="C722" i="7"/>
  <c r="K658" i="7"/>
  <c r="C658" i="7"/>
  <c r="K610" i="7"/>
  <c r="C610" i="7"/>
  <c r="K562" i="7"/>
  <c r="C562" i="7"/>
  <c r="K514" i="7"/>
  <c r="C514" i="7"/>
  <c r="K450" i="7"/>
  <c r="C450" i="7"/>
  <c r="K394" i="7"/>
  <c r="C394" i="7"/>
  <c r="K338" i="7"/>
  <c r="C338" i="7"/>
  <c r="K290" i="7"/>
  <c r="C290" i="7"/>
  <c r="K234" i="7"/>
  <c r="C234" i="7"/>
  <c r="K194" i="7"/>
  <c r="C194" i="7"/>
  <c r="K154" i="7"/>
  <c r="C154" i="7"/>
  <c r="K98" i="7"/>
  <c r="C98" i="7"/>
  <c r="K13" i="7"/>
  <c r="C13" i="7"/>
  <c r="K62" i="7"/>
  <c r="C62" i="7"/>
  <c r="K29" i="7"/>
  <c r="C29" i="7"/>
  <c r="K64" i="7"/>
  <c r="C64" i="7"/>
  <c r="K69" i="7"/>
  <c r="C69" i="7"/>
  <c r="K73" i="7"/>
  <c r="C73" i="7"/>
  <c r="K77" i="7"/>
  <c r="C77" i="7"/>
  <c r="K41" i="7"/>
  <c r="C41" i="7"/>
  <c r="K996" i="7"/>
  <c r="C996" i="7"/>
  <c r="K988" i="7"/>
  <c r="C988" i="7"/>
  <c r="K980" i="7"/>
  <c r="C980" i="7"/>
  <c r="K972" i="7"/>
  <c r="C972" i="7"/>
  <c r="K964" i="7"/>
  <c r="C964" i="7"/>
  <c r="K956" i="7"/>
  <c r="C956" i="7"/>
  <c r="K948" i="7"/>
  <c r="C948" i="7"/>
  <c r="K940" i="7"/>
  <c r="C940" i="7"/>
  <c r="K932" i="7"/>
  <c r="C932" i="7"/>
  <c r="K924" i="7"/>
  <c r="C924" i="7"/>
  <c r="K916" i="7"/>
  <c r="C916" i="7"/>
  <c r="K908" i="7"/>
  <c r="C908" i="7"/>
  <c r="K900" i="7"/>
  <c r="C900" i="7"/>
  <c r="K892" i="7"/>
  <c r="C892" i="7"/>
  <c r="K884" i="7"/>
  <c r="C884" i="7"/>
  <c r="K876" i="7"/>
  <c r="C876" i="7"/>
  <c r="K868" i="7"/>
  <c r="C868" i="7"/>
  <c r="K860" i="7"/>
  <c r="C860" i="7"/>
  <c r="K852" i="7"/>
  <c r="C852" i="7"/>
  <c r="K844" i="7"/>
  <c r="C844" i="7"/>
  <c r="K836" i="7"/>
  <c r="C836" i="7"/>
  <c r="K828" i="7"/>
  <c r="C828" i="7"/>
  <c r="K820" i="7"/>
  <c r="C820" i="7"/>
  <c r="K812" i="7"/>
  <c r="C812" i="7"/>
  <c r="K804" i="7"/>
  <c r="C804" i="7"/>
  <c r="K796" i="7"/>
  <c r="C796" i="7"/>
  <c r="K788" i="7"/>
  <c r="C788" i="7"/>
  <c r="K780" i="7"/>
  <c r="C780" i="7"/>
  <c r="K772" i="7"/>
  <c r="C772" i="7"/>
  <c r="K764" i="7"/>
  <c r="C764" i="7"/>
  <c r="K756" i="7"/>
  <c r="C756" i="7"/>
  <c r="K748" i="7"/>
  <c r="C748" i="7"/>
  <c r="K740" i="7"/>
  <c r="C740" i="7"/>
  <c r="K732" i="7"/>
  <c r="C732" i="7"/>
  <c r="K724" i="7"/>
  <c r="C724" i="7"/>
  <c r="K716" i="7"/>
  <c r="C716" i="7"/>
  <c r="K708" i="7"/>
  <c r="C708" i="7"/>
  <c r="K700" i="7"/>
  <c r="C700" i="7"/>
  <c r="K692" i="7"/>
  <c r="C692" i="7"/>
  <c r="K684" i="7"/>
  <c r="C684" i="7"/>
  <c r="K676" i="7"/>
  <c r="C676" i="7"/>
  <c r="K668" i="7"/>
  <c r="C668" i="7"/>
  <c r="K660" i="7"/>
  <c r="C660" i="7"/>
  <c r="K652" i="7"/>
  <c r="C652" i="7"/>
  <c r="K644" i="7"/>
  <c r="C644" i="7"/>
  <c r="K636" i="7"/>
  <c r="C636" i="7"/>
  <c r="K628" i="7"/>
  <c r="C628" i="7"/>
  <c r="K620" i="7"/>
  <c r="C620" i="7"/>
  <c r="K612" i="7"/>
  <c r="C612" i="7"/>
  <c r="K604" i="7"/>
  <c r="C604" i="7"/>
  <c r="K596" i="7"/>
  <c r="C596" i="7"/>
  <c r="K588" i="7"/>
  <c r="C588" i="7"/>
  <c r="K580" i="7"/>
  <c r="C580" i="7"/>
  <c r="K572" i="7"/>
  <c r="C572" i="7"/>
  <c r="K564" i="7"/>
  <c r="C564" i="7"/>
  <c r="K556" i="7"/>
  <c r="C556" i="7"/>
  <c r="K548" i="7"/>
  <c r="C548" i="7"/>
  <c r="K540" i="7"/>
  <c r="C540" i="7"/>
  <c r="K532" i="7"/>
  <c r="C532" i="7"/>
  <c r="K524" i="7"/>
  <c r="C524" i="7"/>
  <c r="K516" i="7"/>
  <c r="C516" i="7"/>
  <c r="K508" i="7"/>
  <c r="C508" i="7"/>
  <c r="K500" i="7"/>
  <c r="C500" i="7"/>
  <c r="K492" i="7"/>
  <c r="C492" i="7"/>
  <c r="K484" i="7"/>
  <c r="C484" i="7"/>
  <c r="K476" i="7"/>
  <c r="C476" i="7"/>
  <c r="K468" i="7"/>
  <c r="C468" i="7"/>
  <c r="K460" i="7"/>
  <c r="C460" i="7"/>
  <c r="K452" i="7"/>
  <c r="C452" i="7"/>
  <c r="K444" i="7"/>
  <c r="C444" i="7"/>
  <c r="K436" i="7"/>
  <c r="C436" i="7"/>
  <c r="K428" i="7"/>
  <c r="C428" i="7"/>
  <c r="K420" i="7"/>
  <c r="C420" i="7"/>
  <c r="K412" i="7"/>
  <c r="C412" i="7"/>
  <c r="K404" i="7"/>
  <c r="C404" i="7"/>
  <c r="K396" i="7"/>
  <c r="C396" i="7"/>
  <c r="K388" i="7"/>
  <c r="C388" i="7"/>
  <c r="K380" i="7"/>
  <c r="C380" i="7"/>
  <c r="K372" i="7"/>
  <c r="C372" i="7"/>
  <c r="K364" i="7"/>
  <c r="C364" i="7"/>
  <c r="K356" i="7"/>
  <c r="C356" i="7"/>
  <c r="K348" i="7"/>
  <c r="C348" i="7"/>
  <c r="K340" i="7"/>
  <c r="C340" i="7"/>
  <c r="K332" i="7"/>
  <c r="C332" i="7"/>
  <c r="K324" i="7"/>
  <c r="C324" i="7"/>
  <c r="K316" i="7"/>
  <c r="C316" i="7"/>
  <c r="K308" i="7"/>
  <c r="C308" i="7"/>
  <c r="K300" i="7"/>
  <c r="C300" i="7"/>
  <c r="K292" i="7"/>
  <c r="C292" i="7"/>
  <c r="K284" i="7"/>
  <c r="C284" i="7"/>
  <c r="K276" i="7"/>
  <c r="C276" i="7"/>
  <c r="K268" i="7"/>
  <c r="C268" i="7"/>
  <c r="K260" i="7"/>
  <c r="C260" i="7"/>
  <c r="K252" i="7"/>
  <c r="C252" i="7"/>
  <c r="K244" i="7"/>
  <c r="C244" i="7"/>
  <c r="K236" i="7"/>
  <c r="C236" i="7"/>
  <c r="K228" i="7"/>
  <c r="C228" i="7"/>
  <c r="K220" i="7"/>
  <c r="C220" i="7"/>
  <c r="K212" i="7"/>
  <c r="C212" i="7"/>
  <c r="K204" i="7"/>
  <c r="C204" i="7"/>
  <c r="K196" i="7"/>
  <c r="C196" i="7"/>
  <c r="K188" i="7"/>
  <c r="C188" i="7"/>
  <c r="K180" i="7"/>
  <c r="C180" i="7"/>
  <c r="K172" i="7"/>
  <c r="C172" i="7"/>
  <c r="K164" i="7"/>
  <c r="C164" i="7"/>
  <c r="K156" i="7"/>
  <c r="C156" i="7"/>
  <c r="K148" i="7"/>
  <c r="C148" i="7"/>
  <c r="K140" i="7"/>
  <c r="C140" i="7"/>
  <c r="K132" i="7"/>
  <c r="C132" i="7"/>
  <c r="K124" i="7"/>
  <c r="C124" i="7"/>
  <c r="K116" i="7"/>
  <c r="C116" i="7"/>
  <c r="K108" i="7"/>
  <c r="C108" i="7"/>
  <c r="K100" i="7"/>
  <c r="C100" i="7"/>
  <c r="K92" i="7"/>
  <c r="C92" i="7"/>
  <c r="K57" i="7"/>
  <c r="C57" i="7"/>
  <c r="K25" i="7"/>
  <c r="C25" i="7"/>
  <c r="K15" i="7"/>
  <c r="C15" i="7"/>
  <c r="K986" i="7"/>
  <c r="C986" i="7"/>
  <c r="K922" i="7"/>
  <c r="C922" i="7"/>
  <c r="K858" i="7"/>
  <c r="C858" i="7"/>
  <c r="K794" i="7"/>
  <c r="C794" i="7"/>
  <c r="K730" i="7"/>
  <c r="C730" i="7"/>
  <c r="K674" i="7"/>
  <c r="C674" i="7"/>
  <c r="K618" i="7"/>
  <c r="C618" i="7"/>
  <c r="K538" i="7"/>
  <c r="C538" i="7"/>
  <c r="K482" i="7"/>
  <c r="C482" i="7"/>
  <c r="K426" i="7"/>
  <c r="C426" i="7"/>
  <c r="K370" i="7"/>
  <c r="C370" i="7"/>
  <c r="K314" i="7"/>
  <c r="C314" i="7"/>
  <c r="K258" i="7"/>
  <c r="C258" i="7"/>
  <c r="K202" i="7"/>
  <c r="C202" i="7"/>
  <c r="K114" i="7"/>
  <c r="C114" i="7"/>
  <c r="K4" i="7"/>
  <c r="C4" i="7"/>
  <c r="K43" i="7"/>
  <c r="C43" i="7"/>
  <c r="K59" i="7"/>
  <c r="C59" i="7"/>
  <c r="K58" i="7"/>
  <c r="C58" i="7"/>
  <c r="K75" i="7"/>
  <c r="C75" i="7"/>
  <c r="K66" i="7"/>
  <c r="C66" i="7"/>
  <c r="K997" i="7"/>
  <c r="C997" i="7"/>
  <c r="K989" i="7"/>
  <c r="C989" i="7"/>
  <c r="K981" i="7"/>
  <c r="C981" i="7"/>
  <c r="K973" i="7"/>
  <c r="C973" i="7"/>
  <c r="K965" i="7"/>
  <c r="C965" i="7"/>
  <c r="K957" i="7"/>
  <c r="C957" i="7"/>
  <c r="K949" i="7"/>
  <c r="C949" i="7"/>
  <c r="K941" i="7"/>
  <c r="C941" i="7"/>
  <c r="K933" i="7"/>
  <c r="C933" i="7"/>
  <c r="K925" i="7"/>
  <c r="C925" i="7"/>
  <c r="K917" i="7"/>
  <c r="C917" i="7"/>
  <c r="K909" i="7"/>
  <c r="C909" i="7"/>
  <c r="K901" i="7"/>
  <c r="C901" i="7"/>
  <c r="K893" i="7"/>
  <c r="C893" i="7"/>
  <c r="K885" i="7"/>
  <c r="C885" i="7"/>
  <c r="K877" i="7"/>
  <c r="C877" i="7"/>
  <c r="K869" i="7"/>
  <c r="C869" i="7"/>
  <c r="K861" i="7"/>
  <c r="C861" i="7"/>
  <c r="K853" i="7"/>
  <c r="C853" i="7"/>
  <c r="K845" i="7"/>
  <c r="C845" i="7"/>
  <c r="K837" i="7"/>
  <c r="C837" i="7"/>
  <c r="K829" i="7"/>
  <c r="C829" i="7"/>
  <c r="K821" i="7"/>
  <c r="C821" i="7"/>
  <c r="K813" i="7"/>
  <c r="C813" i="7"/>
  <c r="K805" i="7"/>
  <c r="C805" i="7"/>
  <c r="K797" i="7"/>
  <c r="C797" i="7"/>
  <c r="K789" i="7"/>
  <c r="C789" i="7"/>
  <c r="K781" i="7"/>
  <c r="C781" i="7"/>
  <c r="K773" i="7"/>
  <c r="C773" i="7"/>
  <c r="K765" i="7"/>
  <c r="C765" i="7"/>
  <c r="K757" i="7"/>
  <c r="C757" i="7"/>
  <c r="K749" i="7"/>
  <c r="C749" i="7"/>
  <c r="K741" i="7"/>
  <c r="C741" i="7"/>
  <c r="K733" i="7"/>
  <c r="C733" i="7"/>
  <c r="K725" i="7"/>
  <c r="C725" i="7"/>
  <c r="K717" i="7"/>
  <c r="C717" i="7"/>
  <c r="K709" i="7"/>
  <c r="C709" i="7"/>
  <c r="K701" i="7"/>
  <c r="C701" i="7"/>
  <c r="K693" i="7"/>
  <c r="C693" i="7"/>
  <c r="K685" i="7"/>
  <c r="C685" i="7"/>
  <c r="K677" i="7"/>
  <c r="C677" i="7"/>
  <c r="K669" i="7"/>
  <c r="C669" i="7"/>
  <c r="K661" i="7"/>
  <c r="C661" i="7"/>
  <c r="K653" i="7"/>
  <c r="C653" i="7"/>
  <c r="K645" i="7"/>
  <c r="C645" i="7"/>
  <c r="K637" i="7"/>
  <c r="C637" i="7"/>
  <c r="K629" i="7"/>
  <c r="C629" i="7"/>
  <c r="K621" i="7"/>
  <c r="C621" i="7"/>
  <c r="K613" i="7"/>
  <c r="C613" i="7"/>
  <c r="K605" i="7"/>
  <c r="C605" i="7"/>
  <c r="K597" i="7"/>
  <c r="C597" i="7"/>
  <c r="K589" i="7"/>
  <c r="C589" i="7"/>
  <c r="K581" i="7"/>
  <c r="C581" i="7"/>
  <c r="K573" i="7"/>
  <c r="C573" i="7"/>
  <c r="K565" i="7"/>
  <c r="C565" i="7"/>
  <c r="K557" i="7"/>
  <c r="C557" i="7"/>
  <c r="K549" i="7"/>
  <c r="C549" i="7"/>
  <c r="K541" i="7"/>
  <c r="C541" i="7"/>
  <c r="K533" i="7"/>
  <c r="C533" i="7"/>
  <c r="K525" i="7"/>
  <c r="C525" i="7"/>
  <c r="K517" i="7"/>
  <c r="C517" i="7"/>
  <c r="K509" i="7"/>
  <c r="C509" i="7"/>
  <c r="K501" i="7"/>
  <c r="C501" i="7"/>
  <c r="K493" i="7"/>
  <c r="C493" i="7"/>
  <c r="K485" i="7"/>
  <c r="C485" i="7"/>
  <c r="K477" i="7"/>
  <c r="C477" i="7"/>
  <c r="K469" i="7"/>
  <c r="C469" i="7"/>
  <c r="K461" i="7"/>
  <c r="C461" i="7"/>
  <c r="K453" i="7"/>
  <c r="C453" i="7"/>
  <c r="K445" i="7"/>
  <c r="C445" i="7"/>
  <c r="K437" i="7"/>
  <c r="C437" i="7"/>
  <c r="K429" i="7"/>
  <c r="C429" i="7"/>
  <c r="K421" i="7"/>
  <c r="C421" i="7"/>
  <c r="K413" i="7"/>
  <c r="C413" i="7"/>
  <c r="K405" i="7"/>
  <c r="C405" i="7"/>
  <c r="K397" i="7"/>
  <c r="C397" i="7"/>
  <c r="K389" i="7"/>
  <c r="C389" i="7"/>
  <c r="K381" i="7"/>
  <c r="C381" i="7"/>
  <c r="K373" i="7"/>
  <c r="C373" i="7"/>
  <c r="K365" i="7"/>
  <c r="C365" i="7"/>
  <c r="K357" i="7"/>
  <c r="C357" i="7"/>
  <c r="K349" i="7"/>
  <c r="C349" i="7"/>
  <c r="K341" i="7"/>
  <c r="C341" i="7"/>
  <c r="K333" i="7"/>
  <c r="C333" i="7"/>
  <c r="K325" i="7"/>
  <c r="C325" i="7"/>
  <c r="K317" i="7"/>
  <c r="C317" i="7"/>
  <c r="K309" i="7"/>
  <c r="C309" i="7"/>
  <c r="K301" i="7"/>
  <c r="C301" i="7"/>
  <c r="K293" i="7"/>
  <c r="C293" i="7"/>
  <c r="K285" i="7"/>
  <c r="C285" i="7"/>
  <c r="K277" i="7"/>
  <c r="C277" i="7"/>
  <c r="K269" i="7"/>
  <c r="C269" i="7"/>
  <c r="K261" i="7"/>
  <c r="C261" i="7"/>
  <c r="K253" i="7"/>
  <c r="C253" i="7"/>
  <c r="K245" i="7"/>
  <c r="C245" i="7"/>
  <c r="K237" i="7"/>
  <c r="C237" i="7"/>
  <c r="K229" i="7"/>
  <c r="C229" i="7"/>
  <c r="K221" i="7"/>
  <c r="C221" i="7"/>
  <c r="K213" i="7"/>
  <c r="C213" i="7"/>
  <c r="K205" i="7"/>
  <c r="C205" i="7"/>
  <c r="K197" i="7"/>
  <c r="C197" i="7"/>
  <c r="K189" i="7"/>
  <c r="C189" i="7"/>
  <c r="K181" i="7"/>
  <c r="C181" i="7"/>
  <c r="K173" i="7"/>
  <c r="C173" i="7"/>
  <c r="K165" i="7"/>
  <c r="C165" i="7"/>
  <c r="K157" i="7"/>
  <c r="C157" i="7"/>
  <c r="K149" i="7"/>
  <c r="C149" i="7"/>
  <c r="K141" i="7"/>
  <c r="C141" i="7"/>
  <c r="K133" i="7"/>
  <c r="C133" i="7"/>
  <c r="K125" i="7"/>
  <c r="C125" i="7"/>
  <c r="K117" i="7"/>
  <c r="C117" i="7"/>
  <c r="K109" i="7"/>
  <c r="C109" i="7"/>
  <c r="K101" i="7"/>
  <c r="C101" i="7"/>
  <c r="K93" i="7"/>
  <c r="C93" i="7"/>
  <c r="K88" i="7"/>
  <c r="C88" i="7"/>
  <c r="K56" i="7"/>
  <c r="C56" i="7"/>
  <c r="K24" i="7"/>
  <c r="C24" i="7"/>
  <c r="K37" i="7"/>
  <c r="C37" i="7"/>
  <c r="K53" i="7"/>
  <c r="C53" i="7"/>
  <c r="K946" i="7"/>
  <c r="C946" i="7"/>
  <c r="K890" i="7"/>
  <c r="C890" i="7"/>
  <c r="K834" i="7"/>
  <c r="C834" i="7"/>
  <c r="K778" i="7"/>
  <c r="C778" i="7"/>
  <c r="K698" i="7"/>
  <c r="C698" i="7"/>
  <c r="K650" i="7"/>
  <c r="C650" i="7"/>
  <c r="K594" i="7"/>
  <c r="C594" i="7"/>
  <c r="K546" i="7"/>
  <c r="C546" i="7"/>
  <c r="K490" i="7"/>
  <c r="C490" i="7"/>
  <c r="K442" i="7"/>
  <c r="C442" i="7"/>
  <c r="K386" i="7"/>
  <c r="C386" i="7"/>
  <c r="K330" i="7"/>
  <c r="C330" i="7"/>
  <c r="K274" i="7"/>
  <c r="C274" i="7"/>
  <c r="K210" i="7"/>
  <c r="C210" i="7"/>
  <c r="K138" i="7"/>
  <c r="C138" i="7"/>
  <c r="K5" i="7"/>
  <c r="C5" i="7"/>
  <c r="K30" i="7"/>
  <c r="C30" i="7"/>
  <c r="K52" i="7"/>
  <c r="C52" i="7"/>
  <c r="K51" i="7"/>
  <c r="C51" i="7"/>
  <c r="K87" i="7"/>
  <c r="C87" i="7"/>
  <c r="K84" i="7"/>
  <c r="C84" i="7"/>
  <c r="K71" i="7"/>
  <c r="C71" i="7"/>
  <c r="K998" i="7"/>
  <c r="C998" i="7"/>
  <c r="K990" i="7"/>
  <c r="C990" i="7"/>
  <c r="K982" i="7"/>
  <c r="C982" i="7"/>
  <c r="K974" i="7"/>
  <c r="C974" i="7"/>
  <c r="K966" i="7"/>
  <c r="C966" i="7"/>
  <c r="K958" i="7"/>
  <c r="C958" i="7"/>
  <c r="K950" i="7"/>
  <c r="C950" i="7"/>
  <c r="K942" i="7"/>
  <c r="C942" i="7"/>
  <c r="K934" i="7"/>
  <c r="C934" i="7"/>
  <c r="K926" i="7"/>
  <c r="C926" i="7"/>
  <c r="K918" i="7"/>
  <c r="C918" i="7"/>
  <c r="K910" i="7"/>
  <c r="C910" i="7"/>
  <c r="K902" i="7"/>
  <c r="C902" i="7"/>
  <c r="K894" i="7"/>
  <c r="C894" i="7"/>
  <c r="K886" i="7"/>
  <c r="C886" i="7"/>
  <c r="K878" i="7"/>
  <c r="C878" i="7"/>
  <c r="K870" i="7"/>
  <c r="C870" i="7"/>
  <c r="K862" i="7"/>
  <c r="C862" i="7"/>
  <c r="K854" i="7"/>
  <c r="C854" i="7"/>
  <c r="K846" i="7"/>
  <c r="C846" i="7"/>
  <c r="K838" i="7"/>
  <c r="C838" i="7"/>
  <c r="K830" i="7"/>
  <c r="C830" i="7"/>
  <c r="K822" i="7"/>
  <c r="C822" i="7"/>
  <c r="K814" i="7"/>
  <c r="C814" i="7"/>
  <c r="K806" i="7"/>
  <c r="C806" i="7"/>
  <c r="K798" i="7"/>
  <c r="C798" i="7"/>
  <c r="K790" i="7"/>
  <c r="C790" i="7"/>
  <c r="K782" i="7"/>
  <c r="C782" i="7"/>
  <c r="K774" i="7"/>
  <c r="C774" i="7"/>
  <c r="K766" i="7"/>
  <c r="C766" i="7"/>
  <c r="K758" i="7"/>
  <c r="C758" i="7"/>
  <c r="K750" i="7"/>
  <c r="C750" i="7"/>
  <c r="K742" i="7"/>
  <c r="C742" i="7"/>
  <c r="K734" i="7"/>
  <c r="C734" i="7"/>
  <c r="K726" i="7"/>
  <c r="C726" i="7"/>
  <c r="K718" i="7"/>
  <c r="C718" i="7"/>
  <c r="K710" i="7"/>
  <c r="C710" i="7"/>
  <c r="K702" i="7"/>
  <c r="C702" i="7"/>
  <c r="K694" i="7"/>
  <c r="C694" i="7"/>
  <c r="K686" i="7"/>
  <c r="C686" i="7"/>
  <c r="K678" i="7"/>
  <c r="C678" i="7"/>
  <c r="K670" i="7"/>
  <c r="C670" i="7"/>
  <c r="K662" i="7"/>
  <c r="C662" i="7"/>
  <c r="K654" i="7"/>
  <c r="C654" i="7"/>
  <c r="K646" i="7"/>
  <c r="C646" i="7"/>
  <c r="K638" i="7"/>
  <c r="C638" i="7"/>
  <c r="K630" i="7"/>
  <c r="C630" i="7"/>
  <c r="K622" i="7"/>
  <c r="C622" i="7"/>
  <c r="K614" i="7"/>
  <c r="C614" i="7"/>
  <c r="K606" i="7"/>
  <c r="C606" i="7"/>
  <c r="K598" i="7"/>
  <c r="C598" i="7"/>
  <c r="K590" i="7"/>
  <c r="C590" i="7"/>
  <c r="K582" i="7"/>
  <c r="C582" i="7"/>
  <c r="K574" i="7"/>
  <c r="C574" i="7"/>
  <c r="K566" i="7"/>
  <c r="C566" i="7"/>
  <c r="K558" i="7"/>
  <c r="C558" i="7"/>
  <c r="K550" i="7"/>
  <c r="C550" i="7"/>
  <c r="K542" i="7"/>
  <c r="C542" i="7"/>
  <c r="K534" i="7"/>
  <c r="C534" i="7"/>
  <c r="K526" i="7"/>
  <c r="C526" i="7"/>
  <c r="K518" i="7"/>
  <c r="C518" i="7"/>
  <c r="K510" i="7"/>
  <c r="C510" i="7"/>
  <c r="K502" i="7"/>
  <c r="C502" i="7"/>
  <c r="K494" i="7"/>
  <c r="C494" i="7"/>
  <c r="K486" i="7"/>
  <c r="C486" i="7"/>
  <c r="K478" i="7"/>
  <c r="C478" i="7"/>
  <c r="K470" i="7"/>
  <c r="C470" i="7"/>
  <c r="K462" i="7"/>
  <c r="C462" i="7"/>
  <c r="K454" i="7"/>
  <c r="C454" i="7"/>
  <c r="K446" i="7"/>
  <c r="C446" i="7"/>
  <c r="K438" i="7"/>
  <c r="C438" i="7"/>
  <c r="K430" i="7"/>
  <c r="C430" i="7"/>
  <c r="K422" i="7"/>
  <c r="C422" i="7"/>
  <c r="K414" i="7"/>
  <c r="C414" i="7"/>
  <c r="K406" i="7"/>
  <c r="C406" i="7"/>
  <c r="K398" i="7"/>
  <c r="C398" i="7"/>
  <c r="K390" i="7"/>
  <c r="C390" i="7"/>
  <c r="K382" i="7"/>
  <c r="C382" i="7"/>
  <c r="K374" i="7"/>
  <c r="C374" i="7"/>
  <c r="K366" i="7"/>
  <c r="C366" i="7"/>
  <c r="K358" i="7"/>
  <c r="C358" i="7"/>
  <c r="K350" i="7"/>
  <c r="C350" i="7"/>
  <c r="K342" i="7"/>
  <c r="C342" i="7"/>
  <c r="K334" i="7"/>
  <c r="C334" i="7"/>
  <c r="K326" i="7"/>
  <c r="C326" i="7"/>
  <c r="K318" i="7"/>
  <c r="C318" i="7"/>
  <c r="K310" i="7"/>
  <c r="C310" i="7"/>
  <c r="K302" i="7"/>
  <c r="C302" i="7"/>
  <c r="K294" i="7"/>
  <c r="C294" i="7"/>
  <c r="K286" i="7"/>
  <c r="C286" i="7"/>
  <c r="K278" i="7"/>
  <c r="C278" i="7"/>
  <c r="K270" i="7"/>
  <c r="C270" i="7"/>
  <c r="K262" i="7"/>
  <c r="C262" i="7"/>
  <c r="K254" i="7"/>
  <c r="C254" i="7"/>
  <c r="K246" i="7"/>
  <c r="C246" i="7"/>
  <c r="K238" i="7"/>
  <c r="C238" i="7"/>
  <c r="K230" i="7"/>
  <c r="C230" i="7"/>
  <c r="K222" i="7"/>
  <c r="C222" i="7"/>
  <c r="K214" i="7"/>
  <c r="C214" i="7"/>
  <c r="K206" i="7"/>
  <c r="C206" i="7"/>
  <c r="K198" i="7"/>
  <c r="C198" i="7"/>
  <c r="K190" i="7"/>
  <c r="C190" i="7"/>
  <c r="K182" i="7"/>
  <c r="C182" i="7"/>
  <c r="K174" i="7"/>
  <c r="C174" i="7"/>
  <c r="K166" i="7"/>
  <c r="C166" i="7"/>
  <c r="K158" i="7"/>
  <c r="C158" i="7"/>
  <c r="K150" i="7"/>
  <c r="C150" i="7"/>
  <c r="K142" i="7"/>
  <c r="C142" i="7"/>
  <c r="K134" i="7"/>
  <c r="C134" i="7"/>
  <c r="K126" i="7"/>
  <c r="C126" i="7"/>
  <c r="K118" i="7"/>
  <c r="C118" i="7"/>
  <c r="K110" i="7"/>
  <c r="C110" i="7"/>
  <c r="K102" i="7"/>
  <c r="C102" i="7"/>
  <c r="K94" i="7"/>
  <c r="C94" i="7"/>
  <c r="K82" i="7"/>
  <c r="C82" i="7"/>
  <c r="K50" i="7"/>
  <c r="C50" i="7"/>
  <c r="K26" i="7"/>
  <c r="C26" i="7"/>
  <c r="K970" i="7"/>
  <c r="C970" i="7"/>
  <c r="K906" i="7"/>
  <c r="C906" i="7"/>
  <c r="K850" i="7"/>
  <c r="C850" i="7"/>
  <c r="K802" i="7"/>
  <c r="C802" i="7"/>
  <c r="K746" i="7"/>
  <c r="C746" i="7"/>
  <c r="K682" i="7"/>
  <c r="C682" i="7"/>
  <c r="K626" i="7"/>
  <c r="C626" i="7"/>
  <c r="K570" i="7"/>
  <c r="C570" i="7"/>
  <c r="K498" i="7"/>
  <c r="C498" i="7"/>
  <c r="K434" i="7"/>
  <c r="C434" i="7"/>
  <c r="K378" i="7"/>
  <c r="C378" i="7"/>
  <c r="K322" i="7"/>
  <c r="C322" i="7"/>
  <c r="K266" i="7"/>
  <c r="C266" i="7"/>
  <c r="K218" i="7"/>
  <c r="C218" i="7"/>
  <c r="K162" i="7"/>
  <c r="C162" i="7"/>
  <c r="K90" i="7"/>
  <c r="C90" i="7"/>
  <c r="K23" i="7"/>
  <c r="C23" i="7"/>
  <c r="K28" i="7"/>
  <c r="C28" i="7"/>
  <c r="K46" i="7"/>
  <c r="C46" i="7"/>
  <c r="K45" i="7"/>
  <c r="C45" i="7"/>
  <c r="K74" i="7"/>
  <c r="C74" i="7"/>
  <c r="K78" i="7"/>
  <c r="C78" i="7"/>
  <c r="K999" i="7"/>
  <c r="C999" i="7"/>
  <c r="K991" i="7"/>
  <c r="C991" i="7"/>
  <c r="K983" i="7"/>
  <c r="C983" i="7"/>
  <c r="K975" i="7"/>
  <c r="C975" i="7"/>
  <c r="K967" i="7"/>
  <c r="C967" i="7"/>
  <c r="K959" i="7"/>
  <c r="C959" i="7"/>
  <c r="K951" i="7"/>
  <c r="C951" i="7"/>
  <c r="K943" i="7"/>
  <c r="C943" i="7"/>
  <c r="K935" i="7"/>
  <c r="C935" i="7"/>
  <c r="K927" i="7"/>
  <c r="C927" i="7"/>
  <c r="K919" i="7"/>
  <c r="C919" i="7"/>
  <c r="K911" i="7"/>
  <c r="C911" i="7"/>
  <c r="K903" i="7"/>
  <c r="C903" i="7"/>
  <c r="K895" i="7"/>
  <c r="C895" i="7"/>
  <c r="K887" i="7"/>
  <c r="C887" i="7"/>
  <c r="K879" i="7"/>
  <c r="C879" i="7"/>
  <c r="K871" i="7"/>
  <c r="C871" i="7"/>
  <c r="K863" i="7"/>
  <c r="C863" i="7"/>
  <c r="K855" i="7"/>
  <c r="C855" i="7"/>
  <c r="K847" i="7"/>
  <c r="C847" i="7"/>
  <c r="K839" i="7"/>
  <c r="C839" i="7"/>
  <c r="K831" i="7"/>
  <c r="C831" i="7"/>
  <c r="K823" i="7"/>
  <c r="C823" i="7"/>
  <c r="K815" i="7"/>
  <c r="C815" i="7"/>
  <c r="K807" i="7"/>
  <c r="C807" i="7"/>
  <c r="K799" i="7"/>
  <c r="C799" i="7"/>
  <c r="K791" i="7"/>
  <c r="C791" i="7"/>
  <c r="K783" i="7"/>
  <c r="C783" i="7"/>
  <c r="K775" i="7"/>
  <c r="C775" i="7"/>
  <c r="K767" i="7"/>
  <c r="C767" i="7"/>
  <c r="K759" i="7"/>
  <c r="C759" i="7"/>
  <c r="K751" i="7"/>
  <c r="C751" i="7"/>
  <c r="K743" i="7"/>
  <c r="C743" i="7"/>
  <c r="K735" i="7"/>
  <c r="C735" i="7"/>
  <c r="K727" i="7"/>
  <c r="C727" i="7"/>
  <c r="K719" i="7"/>
  <c r="C719" i="7"/>
  <c r="K711" i="7"/>
  <c r="C711" i="7"/>
  <c r="K703" i="7"/>
  <c r="C703" i="7"/>
  <c r="K695" i="7"/>
  <c r="C695" i="7"/>
  <c r="K687" i="7"/>
  <c r="C687" i="7"/>
  <c r="K679" i="7"/>
  <c r="C679" i="7"/>
  <c r="K671" i="7"/>
  <c r="C671" i="7"/>
  <c r="K663" i="7"/>
  <c r="C663" i="7"/>
  <c r="K655" i="7"/>
  <c r="C655" i="7"/>
  <c r="K647" i="7"/>
  <c r="C647" i="7"/>
  <c r="K639" i="7"/>
  <c r="C639" i="7"/>
  <c r="K631" i="7"/>
  <c r="C631" i="7"/>
  <c r="K623" i="7"/>
  <c r="C623" i="7"/>
  <c r="K615" i="7"/>
  <c r="C615" i="7"/>
  <c r="K607" i="7"/>
  <c r="C607" i="7"/>
  <c r="K599" i="7"/>
  <c r="C599" i="7"/>
  <c r="K591" i="7"/>
  <c r="C591" i="7"/>
  <c r="K583" i="7"/>
  <c r="C583" i="7"/>
  <c r="K575" i="7"/>
  <c r="C575" i="7"/>
  <c r="K567" i="7"/>
  <c r="C567" i="7"/>
  <c r="K559" i="7"/>
  <c r="C559" i="7"/>
  <c r="K551" i="7"/>
  <c r="C551" i="7"/>
  <c r="K543" i="7"/>
  <c r="C543" i="7"/>
  <c r="K535" i="7"/>
  <c r="C535" i="7"/>
  <c r="K527" i="7"/>
  <c r="C527" i="7"/>
  <c r="K519" i="7"/>
  <c r="C519" i="7"/>
  <c r="K511" i="7"/>
  <c r="C511" i="7"/>
  <c r="K503" i="7"/>
  <c r="C503" i="7"/>
  <c r="K495" i="7"/>
  <c r="C495" i="7"/>
  <c r="K487" i="7"/>
  <c r="C487" i="7"/>
  <c r="K479" i="7"/>
  <c r="C479" i="7"/>
  <c r="K471" i="7"/>
  <c r="C471" i="7"/>
  <c r="K463" i="7"/>
  <c r="C463" i="7"/>
  <c r="K455" i="7"/>
  <c r="C455" i="7"/>
  <c r="K447" i="7"/>
  <c r="C447" i="7"/>
  <c r="K439" i="7"/>
  <c r="C439" i="7"/>
  <c r="K431" i="7"/>
  <c r="C431" i="7"/>
  <c r="K423" i="7"/>
  <c r="C423" i="7"/>
  <c r="K415" i="7"/>
  <c r="C415" i="7"/>
  <c r="K407" i="7"/>
  <c r="C407" i="7"/>
  <c r="K399" i="7"/>
  <c r="C399" i="7"/>
  <c r="K391" i="7"/>
  <c r="C391" i="7"/>
  <c r="K383" i="7"/>
  <c r="C383" i="7"/>
  <c r="K375" i="7"/>
  <c r="C375" i="7"/>
  <c r="K367" i="7"/>
  <c r="C367" i="7"/>
  <c r="K359" i="7"/>
  <c r="C359" i="7"/>
  <c r="K351" i="7"/>
  <c r="C351" i="7"/>
  <c r="K343" i="7"/>
  <c r="C343" i="7"/>
  <c r="K335" i="7"/>
  <c r="C335" i="7"/>
  <c r="K327" i="7"/>
  <c r="C327" i="7"/>
  <c r="K319" i="7"/>
  <c r="C319" i="7"/>
  <c r="K311" i="7"/>
  <c r="C311" i="7"/>
  <c r="K303" i="7"/>
  <c r="C303" i="7"/>
  <c r="K295" i="7"/>
  <c r="C295" i="7"/>
  <c r="K287" i="7"/>
  <c r="C287" i="7"/>
  <c r="K279" i="7"/>
  <c r="C279" i="7"/>
  <c r="K271" i="7"/>
  <c r="C271" i="7"/>
  <c r="K263" i="7"/>
  <c r="C263" i="7"/>
  <c r="K255" i="7"/>
  <c r="C255" i="7"/>
  <c r="K247" i="7"/>
  <c r="C247" i="7"/>
  <c r="K239" i="7"/>
  <c r="C239" i="7"/>
  <c r="K231" i="7"/>
  <c r="C231" i="7"/>
  <c r="K223" i="7"/>
  <c r="C223" i="7"/>
  <c r="K215" i="7"/>
  <c r="C215" i="7"/>
  <c r="K207" i="7"/>
  <c r="C207" i="7"/>
  <c r="K199" i="7"/>
  <c r="C199" i="7"/>
  <c r="K191" i="7"/>
  <c r="C191" i="7"/>
  <c r="K183" i="7"/>
  <c r="C183" i="7"/>
  <c r="K175" i="7"/>
  <c r="C175" i="7"/>
  <c r="K167" i="7"/>
  <c r="C167" i="7"/>
  <c r="K159" i="7"/>
  <c r="C159" i="7"/>
  <c r="K151" i="7"/>
  <c r="C151" i="7"/>
  <c r="K143" i="7"/>
  <c r="C143" i="7"/>
  <c r="K135" i="7"/>
  <c r="C135" i="7"/>
  <c r="K127" i="7"/>
  <c r="C127" i="7"/>
  <c r="K119" i="7"/>
  <c r="C119" i="7"/>
  <c r="K111" i="7"/>
  <c r="C111" i="7"/>
  <c r="K103" i="7"/>
  <c r="C103" i="7"/>
  <c r="K95" i="7"/>
  <c r="C95" i="7"/>
  <c r="K80" i="7"/>
  <c r="C80" i="7"/>
  <c r="K48" i="7"/>
  <c r="C48" i="7"/>
  <c r="K16" i="7"/>
  <c r="C16" i="7"/>
  <c r="K17" i="7"/>
  <c r="K19" i="7"/>
  <c r="K20" i="7"/>
  <c r="K18" i="7"/>
  <c r="K12" i="7"/>
  <c r="A2" i="20" a="1"/>
  <c r="G3" i="7" l="1"/>
  <c r="I3" i="7"/>
  <c r="K3" i="7"/>
  <c r="C3" i="7"/>
  <c r="C8" i="7"/>
  <c r="G2" i="7"/>
  <c r="C7" i="7"/>
  <c r="I8" i="7"/>
  <c r="K7" i="7"/>
  <c r="K8" i="7"/>
  <c r="G7" i="7"/>
  <c r="I7" i="7"/>
  <c r="G5" i="7"/>
  <c r="I5" i="7"/>
  <c r="I9" i="7"/>
  <c r="E8" i="7"/>
  <c r="G9" i="7"/>
  <c r="C9" i="7"/>
  <c r="I1" i="7"/>
  <c r="E9" i="7"/>
  <c r="C1" i="7"/>
  <c r="E14" i="7"/>
  <c r="K11" i="7"/>
  <c r="E11" i="7"/>
  <c r="C11" i="7"/>
  <c r="G11" i="7"/>
  <c r="C14" i="7"/>
  <c r="K14" i="7"/>
  <c r="G14" i="7"/>
  <c r="E10" i="7"/>
  <c r="C10" i="7"/>
  <c r="I10" i="7"/>
  <c r="G10" i="7"/>
  <c r="A2" i="20"/>
  <c r="P1" i="7" l="1" a="1"/>
  <c r="P1" i="7" s="1"/>
  <c r="U1" i="7" s="1"/>
  <c r="N1" i="7" a="1"/>
  <c r="S18" i="7" s="1"/>
  <c r="L1" i="7" a="1"/>
  <c r="O1" i="7" a="1"/>
  <c r="M1" i="7" a="1"/>
  <c r="Q138" i="7"/>
  <c r="Q139" i="7"/>
  <c r="Q140" i="7"/>
  <c r="Q135" i="7"/>
  <c r="Q136" i="7"/>
  <c r="Q137" i="7"/>
  <c r="Q54" i="7"/>
  <c r="Q62" i="7"/>
  <c r="Q70" i="7"/>
  <c r="Q78" i="7"/>
  <c r="Q86" i="7"/>
  <c r="Q94" i="7"/>
  <c r="Q102" i="7"/>
  <c r="Q110" i="7"/>
  <c r="Q118" i="7"/>
  <c r="Q126" i="7"/>
  <c r="Q134" i="7"/>
  <c r="Q55" i="7"/>
  <c r="Q63" i="7"/>
  <c r="Q71" i="7"/>
  <c r="Q79" i="7"/>
  <c r="Q87" i="7"/>
  <c r="Q95" i="7"/>
  <c r="Q103" i="7"/>
  <c r="Q111" i="7"/>
  <c r="Q119" i="7"/>
  <c r="Q127" i="7"/>
  <c r="Q56" i="7"/>
  <c r="Q64" i="7"/>
  <c r="Q72" i="7"/>
  <c r="Q80" i="7"/>
  <c r="Q88" i="7"/>
  <c r="Q96" i="7"/>
  <c r="Q104" i="7"/>
  <c r="Q112" i="7"/>
  <c r="Q120" i="7"/>
  <c r="Q128" i="7"/>
  <c r="Q57" i="7"/>
  <c r="Q65" i="7"/>
  <c r="Q73" i="7"/>
  <c r="Q81" i="7"/>
  <c r="Q89" i="7"/>
  <c r="Q97" i="7"/>
  <c r="Q105" i="7"/>
  <c r="Q113" i="7"/>
  <c r="Q121" i="7"/>
  <c r="Q129" i="7"/>
  <c r="Q58" i="7"/>
  <c r="Q66" i="7"/>
  <c r="Q74" i="7"/>
  <c r="Q82" i="7"/>
  <c r="Q90" i="7"/>
  <c r="Q98" i="7"/>
  <c r="Q106" i="7"/>
  <c r="Q114" i="7"/>
  <c r="Q122" i="7"/>
  <c r="Q130" i="7"/>
  <c r="Q51" i="7"/>
  <c r="Q59" i="7"/>
  <c r="Q67" i="7"/>
  <c r="Q75" i="7"/>
  <c r="Q83" i="7"/>
  <c r="Q91" i="7"/>
  <c r="Q99" i="7"/>
  <c r="Q107" i="7"/>
  <c r="Q115" i="7"/>
  <c r="Q123" i="7"/>
  <c r="Q131" i="7"/>
  <c r="Q52" i="7"/>
  <c r="Q60" i="7"/>
  <c r="Q68" i="7"/>
  <c r="Q76" i="7"/>
  <c r="Q84" i="7"/>
  <c r="Q92" i="7"/>
  <c r="Q100" i="7"/>
  <c r="Q108" i="7"/>
  <c r="Q116" i="7"/>
  <c r="Q124" i="7"/>
  <c r="Q132" i="7"/>
  <c r="Q53" i="7"/>
  <c r="Q61" i="7"/>
  <c r="Q69" i="7"/>
  <c r="Q77" i="7"/>
  <c r="Q85" i="7"/>
  <c r="Q93" i="7"/>
  <c r="Q101" i="7"/>
  <c r="Q109" i="7"/>
  <c r="Q117" i="7"/>
  <c r="Q125" i="7"/>
  <c r="Q133" i="7"/>
  <c r="U52" i="7"/>
  <c r="U54" i="7"/>
  <c r="U56" i="7"/>
  <c r="U58" i="7"/>
  <c r="U51" i="7"/>
  <c r="U53" i="7"/>
  <c r="U55" i="7"/>
  <c r="U57" i="7"/>
  <c r="U48" i="7" l="1"/>
  <c r="U46" i="7"/>
  <c r="Q32" i="7"/>
  <c r="U44" i="7"/>
  <c r="U49" i="7"/>
  <c r="U42" i="7"/>
  <c r="Q43" i="7"/>
  <c r="U15" i="7"/>
  <c r="U25" i="7"/>
  <c r="U16" i="7"/>
  <c r="U14" i="7"/>
  <c r="S17" i="7"/>
  <c r="Q48" i="7"/>
  <c r="U9" i="7"/>
  <c r="U31" i="7"/>
  <c r="U24" i="7"/>
  <c r="Q35" i="7"/>
  <c r="S9" i="7"/>
  <c r="U29" i="7"/>
  <c r="U22" i="7"/>
  <c r="Q27" i="7"/>
  <c r="Q40" i="7"/>
  <c r="U13" i="7"/>
  <c r="U27" i="7"/>
  <c r="U20" i="7"/>
  <c r="U18" i="7"/>
  <c r="Q24" i="7"/>
  <c r="U11" i="7"/>
  <c r="S15" i="7"/>
  <c r="U47" i="7"/>
  <c r="U23" i="7"/>
  <c r="U40" i="7"/>
  <c r="Q50" i="7"/>
  <c r="Q47" i="7"/>
  <c r="U12" i="7"/>
  <c r="S16" i="7"/>
  <c r="U45" i="7"/>
  <c r="U21" i="7"/>
  <c r="U38" i="7"/>
  <c r="Q45" i="7"/>
  <c r="Q42" i="7"/>
  <c r="Q39" i="7"/>
  <c r="U10" i="7"/>
  <c r="S14" i="7"/>
  <c r="U43" i="7"/>
  <c r="U19" i="7"/>
  <c r="U36" i="7"/>
  <c r="Q37" i="7"/>
  <c r="Q34" i="7"/>
  <c r="Q31" i="7"/>
  <c r="S11" i="7"/>
  <c r="S21" i="7"/>
  <c r="U41" i="7"/>
  <c r="U34" i="7"/>
  <c r="Q29" i="7"/>
  <c r="Q26" i="7"/>
  <c r="Q23" i="7"/>
  <c r="S13" i="7"/>
  <c r="S19" i="7"/>
  <c r="U39" i="7"/>
  <c r="U32" i="7"/>
  <c r="Q49" i="7"/>
  <c r="S12" i="7"/>
  <c r="S20" i="7"/>
  <c r="U37" i="7"/>
  <c r="U30" i="7"/>
  <c r="Q44" i="7"/>
  <c r="Q41" i="7"/>
  <c r="Q46" i="7"/>
  <c r="S10" i="7"/>
  <c r="U35" i="7"/>
  <c r="U28" i="7"/>
  <c r="Q36" i="7"/>
  <c r="Q33" i="7"/>
  <c r="Q38" i="7"/>
  <c r="U17" i="7"/>
  <c r="U33" i="7"/>
  <c r="U50" i="7"/>
  <c r="U26" i="7"/>
  <c r="Q28" i="7"/>
  <c r="Q25" i="7"/>
  <c r="Q30" i="7"/>
  <c r="R22" i="7"/>
  <c r="R26" i="7"/>
  <c r="R30" i="7"/>
  <c r="R34" i="7"/>
  <c r="R38" i="7"/>
  <c r="R42" i="7"/>
  <c r="R46" i="7"/>
  <c r="R50" i="7"/>
  <c r="R48" i="7"/>
  <c r="R28" i="7"/>
  <c r="R40" i="7"/>
  <c r="R23" i="7"/>
  <c r="R27" i="7"/>
  <c r="R31" i="7"/>
  <c r="R35" i="7"/>
  <c r="R39" i="7"/>
  <c r="R43" i="7"/>
  <c r="R47" i="7"/>
  <c r="R24" i="7"/>
  <c r="R36" i="7"/>
  <c r="R44" i="7"/>
  <c r="R32" i="7"/>
  <c r="R25" i="7"/>
  <c r="R29" i="7"/>
  <c r="R33" i="7"/>
  <c r="R37" i="7"/>
  <c r="R41" i="7"/>
  <c r="R45" i="7"/>
  <c r="R49" i="7"/>
  <c r="T22" i="7"/>
  <c r="T25" i="7"/>
  <c r="T29" i="7"/>
  <c r="T33" i="7"/>
  <c r="T37" i="7"/>
  <c r="T41" i="7"/>
  <c r="T45" i="7"/>
  <c r="T49" i="7"/>
  <c r="T26" i="7"/>
  <c r="T30" i="7"/>
  <c r="T34" i="7"/>
  <c r="T38" i="7"/>
  <c r="T42" i="7"/>
  <c r="T46" i="7"/>
  <c r="T50" i="7"/>
  <c r="T23" i="7"/>
  <c r="T27" i="7"/>
  <c r="T31" i="7"/>
  <c r="T35" i="7"/>
  <c r="T39" i="7"/>
  <c r="T43" i="7"/>
  <c r="T47" i="7"/>
  <c r="T24" i="7"/>
  <c r="T28" i="7"/>
  <c r="T32" i="7"/>
  <c r="T36" i="7"/>
  <c r="T40" i="7"/>
  <c r="T44" i="7"/>
  <c r="T48" i="7"/>
  <c r="S22" i="7"/>
  <c r="S25" i="7"/>
  <c r="S29" i="7"/>
  <c r="S33" i="7"/>
  <c r="S37" i="7"/>
  <c r="S41" i="7"/>
  <c r="S45" i="7"/>
  <c r="S49" i="7"/>
  <c r="S26" i="7"/>
  <c r="S30" i="7"/>
  <c r="S34" i="7"/>
  <c r="S38" i="7"/>
  <c r="S42" i="7"/>
  <c r="S46" i="7"/>
  <c r="S50" i="7"/>
  <c r="S23" i="7"/>
  <c r="S27" i="7"/>
  <c r="S31" i="7"/>
  <c r="S35" i="7"/>
  <c r="S39" i="7"/>
  <c r="S43" i="7"/>
  <c r="S47" i="7"/>
  <c r="S24" i="7"/>
  <c r="S28" i="7"/>
  <c r="S32" i="7"/>
  <c r="S36" i="7"/>
  <c r="S40" i="7"/>
  <c r="S44" i="7"/>
  <c r="S48" i="7"/>
  <c r="U6" i="7"/>
  <c r="U4" i="7"/>
  <c r="S7" i="7"/>
  <c r="S6" i="7"/>
  <c r="S8" i="7"/>
  <c r="S5" i="7"/>
  <c r="U8" i="7"/>
  <c r="U2" i="7"/>
  <c r="S4" i="7"/>
  <c r="S3" i="7"/>
  <c r="U5" i="7"/>
  <c r="S2" i="7"/>
  <c r="U3" i="7"/>
  <c r="U7" i="7"/>
  <c r="N1" i="7"/>
  <c r="S1" i="7" s="1"/>
  <c r="Q12" i="7"/>
  <c r="Q2" i="7"/>
  <c r="Q16" i="7"/>
  <c r="Q18" i="7"/>
  <c r="Q5" i="7"/>
  <c r="Q13" i="7"/>
  <c r="Q9" i="7"/>
  <c r="Q17" i="7"/>
  <c r="Q19" i="7"/>
  <c r="Q3" i="7"/>
  <c r="Q14" i="7"/>
  <c r="Q4" i="7"/>
  <c r="Q7" i="7"/>
  <c r="Q15" i="7"/>
  <c r="Q6" i="7"/>
  <c r="Q20" i="7"/>
  <c r="Q21" i="7"/>
  <c r="Q10" i="7"/>
  <c r="Q22" i="7"/>
  <c r="Q11" i="7"/>
  <c r="Q8" i="7"/>
  <c r="L1" i="7"/>
  <c r="Q1" i="7" s="1"/>
  <c r="T3" i="7"/>
  <c r="R18" i="7"/>
  <c r="O1" i="7"/>
  <c r="T1" i="7" s="1"/>
  <c r="R5" i="7"/>
  <c r="R12" i="7"/>
  <c r="R14" i="7"/>
  <c r="T21" i="7"/>
  <c r="T10" i="7"/>
  <c r="T7" i="7"/>
  <c r="R4" i="7"/>
  <c r="R10" i="7"/>
  <c r="R17" i="7"/>
  <c r="T19" i="7"/>
  <c r="T15" i="7"/>
  <c r="T2" i="7"/>
  <c r="T12" i="7"/>
  <c r="R20" i="7"/>
  <c r="T6" i="7"/>
  <c r="R3" i="7"/>
  <c r="R9" i="7"/>
  <c r="R13" i="7"/>
  <c r="R15" i="7"/>
  <c r="T20" i="7"/>
  <c r="T8" i="7"/>
  <c r="T13" i="7"/>
  <c r="R19" i="7"/>
  <c r="R7" i="7"/>
  <c r="T16" i="7"/>
  <c r="R6" i="7"/>
  <c r="T14" i="7"/>
  <c r="T5" i="7"/>
  <c r="R2" i="7"/>
  <c r="R8" i="7"/>
  <c r="R11" i="7"/>
  <c r="R16" i="7"/>
  <c r="T18" i="7"/>
  <c r="T4" i="7"/>
  <c r="M1" i="7"/>
  <c r="R1" i="7" s="1"/>
  <c r="T9" i="7"/>
  <c r="T11" i="7"/>
  <c r="T17" i="7"/>
  <c r="R2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Moore, Brad</author>
  </authors>
  <commentList>
    <comment ref="G10" authorId="0" shapeId="0" xr:uid="{807F7382-BB25-44A9-B1B7-A8FFE6C4D0DE}">
      <text>
        <r>
          <rPr>
            <b/>
            <sz val="9"/>
            <color indexed="81"/>
            <rFont val="Tahoma"/>
            <family val="2"/>
          </rPr>
          <t>Moore, Brad: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<sst xmlns="http://schemas.openxmlformats.org/spreadsheetml/2006/main" count="7271" uniqueCount="2876">
  <si>
    <t>No</t>
  </si>
  <si>
    <t>Indoor</t>
  </si>
  <si>
    <t>Yes</t>
  </si>
  <si>
    <t>Dual Lens</t>
  </si>
  <si>
    <t>Outdoor</t>
  </si>
  <si>
    <t>Quad Lens</t>
  </si>
  <si>
    <t>Camera Name</t>
  </si>
  <si>
    <t>Lens Count</t>
  </si>
  <si>
    <t>Streaming Resolution</t>
  </si>
  <si>
    <t>Recording Resolution</t>
  </si>
  <si>
    <t>Framerate</t>
  </si>
  <si>
    <t>Days Recorded</t>
  </si>
  <si>
    <t>7CPQ LIST</t>
  </si>
  <si>
    <t>READER TYPES</t>
  </si>
  <si>
    <t>YES/NO</t>
  </si>
  <si>
    <t>PPI</t>
  </si>
  <si>
    <t>Security</t>
  </si>
  <si>
    <t>Inputs</t>
  </si>
  <si>
    <t>Panics</t>
  </si>
  <si>
    <t>Cameras</t>
  </si>
  <si>
    <t>CameraLists</t>
  </si>
  <si>
    <t>Reader Lock Only</t>
  </si>
  <si>
    <t>Elevators</t>
  </si>
  <si>
    <t>Turnstiles</t>
  </si>
  <si>
    <t>Intercoms</t>
  </si>
  <si>
    <t>7Sales Code</t>
  </si>
  <si>
    <t>Category7</t>
  </si>
  <si>
    <t>Description7</t>
  </si>
  <si>
    <t>KR-100</t>
  </si>
  <si>
    <t>Electrician</t>
  </si>
  <si>
    <t>24 Hours</t>
  </si>
  <si>
    <t>Alarm Contact - Double Door (Building)</t>
  </si>
  <si>
    <t>Building Panic Button</t>
  </si>
  <si>
    <t>Suite Indoor Dome CheckVideo</t>
  </si>
  <si>
    <t>ExistingOutdoor</t>
  </si>
  <si>
    <t>TakeOverOutdoor</t>
  </si>
  <si>
    <t>Double Mag Interior</t>
  </si>
  <si>
    <t>Floor Control Elevator (Type C)</t>
  </si>
  <si>
    <t>Dual Turnstile Readers (Entry and Exit)</t>
  </si>
  <si>
    <t>AIPhone LE-D Audio Intercom Door Station - Suite</t>
  </si>
  <si>
    <t>GC10</t>
  </si>
  <si>
    <t xml:space="preserve">Access Control Doors </t>
  </si>
  <si>
    <t>Provided Lock Only - Interior - Double Mag Door</t>
  </si>
  <si>
    <t>AIO</t>
  </si>
  <si>
    <t>Locksmith</t>
  </si>
  <si>
    <t>Day Only</t>
  </si>
  <si>
    <t>Alarm Contact - Double Door (Suite)</t>
  </si>
  <si>
    <t>Garage Panic Button</t>
  </si>
  <si>
    <t>Building Indoor Dome CheckVideo</t>
  </si>
  <si>
    <t>NewOutdoor</t>
  </si>
  <si>
    <t>NewInstallOutdoor</t>
  </si>
  <si>
    <t>Takeover - Double Mag Interior</t>
  </si>
  <si>
    <t>Floor Control Elevator (Type C) Additional Bank</t>
  </si>
  <si>
    <t>Dual Turnstile Readers (Turnstiles Installed by Others) (Entry and Exit)</t>
  </si>
  <si>
    <t>AIPhone LEF-3 Audio Intercom Master Station - Suite</t>
  </si>
  <si>
    <t>GC11</t>
  </si>
  <si>
    <t>Installed/Existing Lock - Interior - Single Mag Door</t>
  </si>
  <si>
    <t>AIO Mullion</t>
  </si>
  <si>
    <t>Combo</t>
  </si>
  <si>
    <t>None</t>
  </si>
  <si>
    <t>Other</t>
  </si>
  <si>
    <t>Alarm Contact - Single Door (Building)</t>
  </si>
  <si>
    <t>Takeover - Building Panic Button</t>
  </si>
  <si>
    <t>TakeoverIndoor</t>
  </si>
  <si>
    <t>Takeover - Single Standard Door Interior</t>
  </si>
  <si>
    <t>Floor Control Elevator (Type C) Freight Bank</t>
  </si>
  <si>
    <t>Dual Turnstile Readers With Barcode (Entry and Exit)</t>
  </si>
  <si>
    <t>AIPhone LEF-5 Audio Intercom Master Station - Suite</t>
  </si>
  <si>
    <t>GC12</t>
  </si>
  <si>
    <t>Installed/Existing Lock - Interior - Double Mag Door</t>
  </si>
  <si>
    <t>RP40 W/Keypad</t>
  </si>
  <si>
    <t xml:space="preserve">Yes </t>
  </si>
  <si>
    <t>Alarm Contact - Single Door (Suite)</t>
  </si>
  <si>
    <t>Takeover - Garage Panic Button</t>
  </si>
  <si>
    <t>Outdoor Dome CheckVideo</t>
  </si>
  <si>
    <t>NewIndoor</t>
  </si>
  <si>
    <t>NewInstallIndoor</t>
  </si>
  <si>
    <t>Takeover - Single Mag Interior</t>
  </si>
  <si>
    <t>Floor Control Elevator (Small Type C)</t>
  </si>
  <si>
    <t>Dual Turnstile Readers With Barcode (Turnstiles Installed by Others) (Entry and Exit)</t>
  </si>
  <si>
    <t>AIPhone LEF-10 Audio Intercom Master Station - Suite</t>
  </si>
  <si>
    <t>GC13</t>
  </si>
  <si>
    <t>Provided Lock Only - Perimeter - Single Mag Door</t>
  </si>
  <si>
    <t>RP40 SE Multiclass</t>
  </si>
  <si>
    <t>Alarm Delay System - Motion Sensor</t>
  </si>
  <si>
    <t>Takeover - Tenant Panic Button</t>
  </si>
  <si>
    <t>Indoor Panoramic (360 or 180) Camera</t>
  </si>
  <si>
    <t>Single Standard Door Interior</t>
  </si>
  <si>
    <t>Floor Control Elevator (Small Type C) Additional Bank</t>
  </si>
  <si>
    <t>Turnstile Reader</t>
  </si>
  <si>
    <t xml:space="preserve">AIPhone IX-BA Audio Intercom Door Station - Suite </t>
  </si>
  <si>
    <t>GC14</t>
  </si>
  <si>
    <t>Provided Lock Only - Perimeter - Double  Mag Door</t>
  </si>
  <si>
    <t xml:space="preserve">RP10 SE </t>
  </si>
  <si>
    <t>Motion Sensor System (Building)</t>
  </si>
  <si>
    <t>Tenant Panic Button</t>
  </si>
  <si>
    <t>Outdoor Panoramic (360 or 180) Camera</t>
  </si>
  <si>
    <t>NewOutdoorPanoramic</t>
  </si>
  <si>
    <t>Single Mag Interior</t>
  </si>
  <si>
    <t>Access Control Elevator (Type A)</t>
  </si>
  <si>
    <t>Turnstile Reader (Turnstiles Installed by Others)</t>
  </si>
  <si>
    <t xml:space="preserve">AIPhone IX-SS Audio Intercom Door Station - Suite </t>
  </si>
  <si>
    <t>GC15</t>
  </si>
  <si>
    <t>Installed/Existing Lock - Perimeter - Single Mag Door</t>
  </si>
  <si>
    <t xml:space="preserve">RP15 SE </t>
  </si>
  <si>
    <t>Motion Sensor System (Suite)</t>
  </si>
  <si>
    <t>AXIS Outdoor 360</t>
  </si>
  <si>
    <t>Analog</t>
  </si>
  <si>
    <t>Access Control Elevator (Type A) Additional Bank</t>
  </si>
  <si>
    <t>Turnstile Reader With Barcode</t>
  </si>
  <si>
    <t xml:space="preserve">AIPhone IX-MV Audio Intercom Master Station - Suite </t>
  </si>
  <si>
    <t>GC16</t>
  </si>
  <si>
    <t>Installed/Existing Lock - Perimeter - Double Mag Door</t>
  </si>
  <si>
    <t>HID Mullion</t>
  </si>
  <si>
    <t>Glass Break Sensor - Sound Discriminator (Suite)</t>
  </si>
  <si>
    <t>Outdoor Panoramic (360 or 180) camera</t>
  </si>
  <si>
    <t>IP</t>
  </si>
  <si>
    <t>Travel Control Elevator (Type D)</t>
  </si>
  <si>
    <t>Turnstile Reader With Barcode (Turnstiles Installed by Others)</t>
  </si>
  <si>
    <t xml:space="preserve">AIPhone JP-4MED Video Intercom Master Station - Suite </t>
  </si>
  <si>
    <t>GC25</t>
  </si>
  <si>
    <t>Provided Lock Only - Interior - Single Standard Door</t>
  </si>
  <si>
    <t>HID Thinline</t>
  </si>
  <si>
    <t>Takeover - Glass Break Sensor - Sound Discriminator</t>
  </si>
  <si>
    <t>Panoramic</t>
  </si>
  <si>
    <t>Installed/Existing Lock - Interior - Single Standard Door</t>
  </si>
  <si>
    <t>Monitor Existing Elevator Phones (Per Bank)</t>
  </si>
  <si>
    <t xml:space="preserve">RY-3DL - Selective door release capability </t>
  </si>
  <si>
    <t>GC26</t>
  </si>
  <si>
    <t>Single Mag</t>
  </si>
  <si>
    <t>Single Standard Door Exit Only Interior</t>
  </si>
  <si>
    <t>MaxiProx</t>
  </si>
  <si>
    <t>Takeover - Motion Sensor System (Building)</t>
  </si>
  <si>
    <t>Outdoor Bullet CheckVideo</t>
  </si>
  <si>
    <t>NewOutdoorBullet</t>
  </si>
  <si>
    <t>Monitor Existing Elevator Phones - With Concentrator (Per Bank)</t>
  </si>
  <si>
    <t xml:space="preserve">AIPhone JP-4HD Video Intercom Master Station (additional)- Suite </t>
  </si>
  <si>
    <t>GC27</t>
  </si>
  <si>
    <t>Provided Lock Only - Perimeter - Single Standard Door</t>
  </si>
  <si>
    <t>Single Standard</t>
  </si>
  <si>
    <t>Single Standard Door Exit Only Perimeter</t>
  </si>
  <si>
    <t>Takeover - Motion Sensor System (Suite)</t>
  </si>
  <si>
    <t>DD Kastle Provides Readers - OTIS (Legacy), KONE, MCE, Fujitec, Mitsubishi</t>
  </si>
  <si>
    <t>AIPhone JP-DA Video Intercom Door Station - Suite</t>
  </si>
  <si>
    <t>GC28</t>
  </si>
  <si>
    <t>Installed/Existing Lock - Perimeter - Single Standard Door</t>
  </si>
  <si>
    <t>Single Delayed Egress Mag</t>
  </si>
  <si>
    <t>Single Mag Exit Only Perimeter</t>
  </si>
  <si>
    <t>Takeover - Alarm Contact - Double Door (Building)</t>
  </si>
  <si>
    <t>Indoor Panoramic (360 or 180) camera</t>
  </si>
  <si>
    <t>AXIS Outdoor Dome 2MP</t>
  </si>
  <si>
    <t>DD Kastle Provides Readers - OTIS Compass 360 System</t>
  </si>
  <si>
    <t>AIPhone JP-DV Video Intercom Door Station - Suite</t>
  </si>
  <si>
    <t>GC9</t>
  </si>
  <si>
    <t>Provided Lock Only - Interior - Single Mag Door</t>
  </si>
  <si>
    <t>Double Delayed Egress Mag</t>
  </si>
  <si>
    <t>Single Mag Exit Only Interior</t>
  </si>
  <si>
    <t>Takeover - Alarm Contact - Double Door (Suite)</t>
  </si>
  <si>
    <t>AXIS Outdoor Dome 5MP</t>
  </si>
  <si>
    <t>NewOutdoorDome</t>
  </si>
  <si>
    <t>Bullet</t>
  </si>
  <si>
    <t>DD Kastle Provides Readers - TKE</t>
  </si>
  <si>
    <t>POE Switch for IX-System</t>
  </si>
  <si>
    <t>IS17</t>
  </si>
  <si>
    <t>Double Mag</t>
  </si>
  <si>
    <t>Stair Lock - Monitored</t>
  </si>
  <si>
    <t>Takeover - Alarm Contact - Single Door (Building)</t>
  </si>
  <si>
    <t>Dome</t>
  </si>
  <si>
    <t>DD ELCO Provides Readers - OTIS, MCE</t>
  </si>
  <si>
    <t xml:space="preserve">AIPhone IX-DF Video Intercom Door Station - Suite </t>
  </si>
  <si>
    <t>IS18</t>
  </si>
  <si>
    <t>Double Mag Exit Only Perimeter</t>
  </si>
  <si>
    <t>Takeover - Alarm Contact - Single Door (Suite)</t>
  </si>
  <si>
    <t>AXIS Indoor Dome 2MP</t>
  </si>
  <si>
    <t>AXIS Outdoor 2x2MP Dual Cameras</t>
  </si>
  <si>
    <t>Dual</t>
  </si>
  <si>
    <t>DD ELCO Provides Readers - TKE</t>
  </si>
  <si>
    <t xml:space="preserve">AIPhone IX-EA Video Intercom Door Station - Suite </t>
  </si>
  <si>
    <t>IS19</t>
  </si>
  <si>
    <t>Exit Only - No Lock Perimeter</t>
  </si>
  <si>
    <t>AXIS Indoor Dome 5MP</t>
  </si>
  <si>
    <t>AXIS Outdoor 4x3.5MP Quad Cameras</t>
  </si>
  <si>
    <t>Quad</t>
  </si>
  <si>
    <t>DD ELCO Provides Readers - Schindler</t>
  </si>
  <si>
    <t xml:space="preserve">AIPhone IX-MV Video Intercom Answering Station - Suite </t>
  </si>
  <si>
    <t>IS23</t>
  </si>
  <si>
    <t>Single Delayed Egress Mag Interior</t>
  </si>
  <si>
    <t>Exit Only - No Lock Interior</t>
  </si>
  <si>
    <t>INSTALL TYPE</t>
  </si>
  <si>
    <t xml:space="preserve">CCTV Mounting </t>
  </si>
  <si>
    <t>Interior/Perimeter</t>
  </si>
  <si>
    <t>Lock Type List</t>
  </si>
  <si>
    <t>Indoor/Outdoor</t>
  </si>
  <si>
    <t>AXIS Indoor PTZ 1MP</t>
  </si>
  <si>
    <t>KastleVideoCom Concurrent Installation</t>
  </si>
  <si>
    <t>IS24</t>
  </si>
  <si>
    <t>Double Delayed Egress Mag Interior</t>
  </si>
  <si>
    <t>Kastle No Door</t>
  </si>
  <si>
    <t>New</t>
  </si>
  <si>
    <t>Wall Mount</t>
  </si>
  <si>
    <t>Interior - Tenant</t>
  </si>
  <si>
    <t>AXIS Indoor PTZ 2MP</t>
  </si>
  <si>
    <t>NewOutdoorDual</t>
  </si>
  <si>
    <t>KastleVideoCom Subsequent Installation</t>
  </si>
  <si>
    <t>PS14</t>
  </si>
  <si>
    <t>Single Standard Door Perimeter</t>
  </si>
  <si>
    <t>Kastle No Lock</t>
  </si>
  <si>
    <t>Takeover</t>
  </si>
  <si>
    <t>Ceiling Mount</t>
  </si>
  <si>
    <t>Interior - BMF</t>
  </si>
  <si>
    <t>AXIS Indoor 360</t>
  </si>
  <si>
    <t>Indoor Takeover Analog - Takeover</t>
  </si>
  <si>
    <t>PS15</t>
  </si>
  <si>
    <t>Single Mag Perimeter</t>
  </si>
  <si>
    <t>ExistingUpgrade</t>
  </si>
  <si>
    <t>Pendant Mount</t>
  </si>
  <si>
    <t>Perimeter</t>
  </si>
  <si>
    <t>Indoor Takeover IP - Takeover</t>
  </si>
  <si>
    <t>PS16</t>
  </si>
  <si>
    <t>Double Mag Perimeter</t>
  </si>
  <si>
    <t>Corner Mount</t>
  </si>
  <si>
    <t>Indoor Takeover IP - ($0 Down Takeover - 3 Year Contract)</t>
  </si>
  <si>
    <t>NewOutdoorQuad</t>
  </si>
  <si>
    <t>PS17</t>
  </si>
  <si>
    <t>Single Delayed Egress Mag Perimeter</t>
  </si>
  <si>
    <t xml:space="preserve">Other - See Misc. </t>
  </si>
  <si>
    <t>Indoor Takeover IP 180/360 Camera - Takeover (Single Lens)</t>
  </si>
  <si>
    <t>PS18</t>
  </si>
  <si>
    <t>Double Delayed Egress Mag Perimeter</t>
  </si>
  <si>
    <t>4-Lens Multi-View KastleVideo Camera - Outdoor</t>
  </si>
  <si>
    <t>GC11V7</t>
  </si>
  <si>
    <t>Access Control Doors V7</t>
  </si>
  <si>
    <t>Video Infrastructure and Add Ons</t>
  </si>
  <si>
    <t>TakeoverOutdoor</t>
  </si>
  <si>
    <t>TakeoverOutdoorPanoramic</t>
  </si>
  <si>
    <t>GC12V7</t>
  </si>
  <si>
    <t>CCTV Interior/Exterior</t>
  </si>
  <si>
    <t>KASTLEVIDEO_ADDONS</t>
  </si>
  <si>
    <t>Outdoor Takeover IP 180/360 Camera - Takeover (Single Lens)</t>
  </si>
  <si>
    <t>PTZ</t>
  </si>
  <si>
    <t>Camera List Names</t>
  </si>
  <si>
    <t>GC15V7</t>
  </si>
  <si>
    <t>Takeover - Double Delayed Egress Mag Interior</t>
  </si>
  <si>
    <t>Interior</t>
  </si>
  <si>
    <t>KASTLEVIDEO_ACCESSORIES</t>
  </si>
  <si>
    <t>Outdoor Takeover IP 180/360 Camera (Single Lens) - ($0 Down Takeover - 3 Year Contract)</t>
  </si>
  <si>
    <t>New InstallOutdoorPanoramic</t>
  </si>
  <si>
    <t>NewInstallOutdoorPanoramic</t>
  </si>
  <si>
    <t>GC16V7</t>
  </si>
  <si>
    <t>Takeover - Double Delayed Egress Mag Perimeter</t>
  </si>
  <si>
    <t>Exterior</t>
  </si>
  <si>
    <t>KASTLEVIDEO_INFRASTRUCTURE</t>
  </si>
  <si>
    <t>New InstallOutdoorBullet</t>
  </si>
  <si>
    <t>NewInstallOutdoorBullet</t>
  </si>
  <si>
    <t>GC26V7</t>
  </si>
  <si>
    <t>Takeover - Double Mag Perimeter</t>
  </si>
  <si>
    <t>KASTLEVIDEO_SERVICE_UPGRADES</t>
  </si>
  <si>
    <t>TakeoverOutdoorIP</t>
  </si>
  <si>
    <t>ExistingUpgradeIndoor</t>
  </si>
  <si>
    <t>New InstallOutdoorDome</t>
  </si>
  <si>
    <t>NewInstallOutdoorDome</t>
  </si>
  <si>
    <t>GC28V7</t>
  </si>
  <si>
    <t>EXPRESSHD</t>
  </si>
  <si>
    <t>TakeoverIndoorCameras</t>
  </si>
  <si>
    <t>Outdoor Takeover IP - Takeover</t>
  </si>
  <si>
    <t>New InstallOutdoorDual</t>
  </si>
  <si>
    <t>NewInstallOutdoorDual</t>
  </si>
  <si>
    <t>IS17V7</t>
  </si>
  <si>
    <t>Takeover - Double Mag Exit Only Interior</t>
  </si>
  <si>
    <t>Type</t>
  </si>
  <si>
    <t>DetailList</t>
  </si>
  <si>
    <t>EXPRESSHD_INFRASTRUCTURE</t>
  </si>
  <si>
    <t>TakeoverOutdoorCameras</t>
  </si>
  <si>
    <t>Outdoor Takeover IP - ($0 Down Takeover - 3 Year Contract)</t>
  </si>
  <si>
    <t>New InstallOutdoorQuad</t>
  </si>
  <si>
    <t>NewInstallOutdoorQuad</t>
  </si>
  <si>
    <t>IS17V7TK</t>
  </si>
  <si>
    <t>Takeover - Double Mag Exit Only Perimeter</t>
  </si>
  <si>
    <t>Access Control Doors</t>
  </si>
  <si>
    <t>Installed/Existing Lock</t>
  </si>
  <si>
    <t>VMS CAMERAS</t>
  </si>
  <si>
    <t>New Install Indoor Cameras</t>
  </si>
  <si>
    <t>IS18V7</t>
  </si>
  <si>
    <t>Takeover - Single Delayed Egress Mag Interior</t>
  </si>
  <si>
    <t>Alarm Doors</t>
  </si>
  <si>
    <t>VMS ADD ONS AND ACCESSORIES</t>
  </si>
  <si>
    <t>New Install OutdoorCameras</t>
  </si>
  <si>
    <t>TakeoverOutdoorAnalog</t>
  </si>
  <si>
    <t>IS18V7TK</t>
  </si>
  <si>
    <t>Takeover - Single Delayed Egress Mag Perimeter</t>
  </si>
  <si>
    <t>Card Reader Only Doors</t>
  </si>
  <si>
    <t>New Install</t>
  </si>
  <si>
    <t>VMS SERVER LICENSES</t>
  </si>
  <si>
    <t>Outdoor Takeover Analog - Takeover</t>
  </si>
  <si>
    <t>ExistingUpgradeOutdoor</t>
  </si>
  <si>
    <t>IS19V7</t>
  </si>
  <si>
    <t>Takeover - Single Standard Door Perimeter</t>
  </si>
  <si>
    <t>Prop Points</t>
  </si>
  <si>
    <t>VMS INFRASTRUCTURE</t>
  </si>
  <si>
    <t>New InstallIndoorPanoramic</t>
  </si>
  <si>
    <t>NewInstallIndoorPanoramic</t>
  </si>
  <si>
    <t>IS19V7TK</t>
  </si>
  <si>
    <t>Intrusion Alarm Input/Zone and Reset Readers</t>
  </si>
  <si>
    <t>KRVG SERVICES</t>
  </si>
  <si>
    <t>NewIndoorPanoramic</t>
  </si>
  <si>
    <t>New InstallIndoorDome</t>
  </si>
  <si>
    <t>NewInstallIndoorDome</t>
  </si>
  <si>
    <t>IS23V7</t>
  </si>
  <si>
    <t>Panic Zone And Reset Readers V7</t>
  </si>
  <si>
    <t>New InstallIndoorPTZ</t>
  </si>
  <si>
    <t>NewInstallIndoorPTZ</t>
  </si>
  <si>
    <t>IS23V7TK</t>
  </si>
  <si>
    <t>Takeover - Single Standard Door Exit Only Interior</t>
  </si>
  <si>
    <t>TakeoverIndoorIP</t>
  </si>
  <si>
    <t>IS24V7</t>
  </si>
  <si>
    <t>Takeover - Single Standard Door Exit Only Perimeter</t>
  </si>
  <si>
    <t>Detail</t>
  </si>
  <si>
    <t>Position</t>
  </si>
  <si>
    <t>Lock Type</t>
  </si>
  <si>
    <t>Item</t>
  </si>
  <si>
    <t>Sales Code</t>
  </si>
  <si>
    <t>TakeoverIndoorPanoramic</t>
  </si>
  <si>
    <t>IS24V7TK</t>
  </si>
  <si>
    <t>Takeover - Single Mag Exit Only Perimeter</t>
  </si>
  <si>
    <t>Alarm DoorsInstalled/Existing LockInterior - TenantSingle Standard</t>
  </si>
  <si>
    <t>GC22V7</t>
  </si>
  <si>
    <t>NewIndoorDome</t>
  </si>
  <si>
    <t>TakeoverIndoorAnalog</t>
  </si>
  <si>
    <t>PS14V7</t>
  </si>
  <si>
    <t>Takeover - Single Mag Exit Only Interior</t>
  </si>
  <si>
    <t>Alarm DoorsInstalled/Existing LockPerimeterSingle Standard</t>
  </si>
  <si>
    <t>GC24V7</t>
  </si>
  <si>
    <t>PS14V7TK</t>
  </si>
  <si>
    <t>Takeover - Stair Lock - Monitored</t>
  </si>
  <si>
    <t>Alarm DoorsInstalled/Existing LockInterior - TenantSingle Mag</t>
  </si>
  <si>
    <t>GC3V7</t>
  </si>
  <si>
    <t>PS15V7</t>
  </si>
  <si>
    <t>Takeover - Exit Only - No Lock Perimeter</t>
  </si>
  <si>
    <t>Alarm DoorsInstalled/Existing LockInterior - TenantDouble Mag</t>
  </si>
  <si>
    <t>GC4V7</t>
  </si>
  <si>
    <t>PS15V7TK</t>
  </si>
  <si>
    <t>Takeover - Single Mag Perimeter</t>
  </si>
  <si>
    <t>Takeover - Exit Only - No Lock Interior</t>
  </si>
  <si>
    <t>Alarm DoorsInstalled/Existing LockPerimeterSingle Mag</t>
  </si>
  <si>
    <t>GC7V7</t>
  </si>
  <si>
    <t>PS16V7</t>
  </si>
  <si>
    <t>Takeover - Additional Garage Arm</t>
  </si>
  <si>
    <t>Alarm DoorsInstalled/Existing LockPerimeterDouble Mag</t>
  </si>
  <si>
    <t>GC8V7</t>
  </si>
  <si>
    <t>PS16V7TK</t>
  </si>
  <si>
    <t>Takeover - Additional Garage Arm (AVI Reader)</t>
  </si>
  <si>
    <t>No Lock</t>
  </si>
  <si>
    <t>Alarm DoorsNew InstallInterior - TenantNo Lock</t>
  </si>
  <si>
    <t>IS14V7</t>
  </si>
  <si>
    <t>NewIndoorPTZ</t>
  </si>
  <si>
    <t>PS17V7</t>
  </si>
  <si>
    <t>Takeover - Additional Garage Arm (Clicker)</t>
  </si>
  <si>
    <t>Alarm DoorsNew InstallInterior - TenantSingle Standard</t>
  </si>
  <si>
    <t>IS1V7</t>
  </si>
  <si>
    <t>PS17V7TK</t>
  </si>
  <si>
    <t>Takeover - Additional Garage Arm (MaxiProx)</t>
  </si>
  <si>
    <t>Alarm DoorsTakeoverInterior - TenantSingle Standard</t>
  </si>
  <si>
    <t>IS1V7TK</t>
  </si>
  <si>
    <t>PS18V7</t>
  </si>
  <si>
    <t>Takeover - Additional Garage Gate</t>
  </si>
  <si>
    <t>Alarm DoorsNew InstallInterior - TenantSingle Mag</t>
  </si>
  <si>
    <t>IS2V7</t>
  </si>
  <si>
    <t>PS18V7TK</t>
  </si>
  <si>
    <t>Takeover - Additional Garage Gate (AVI Reader)</t>
  </si>
  <si>
    <t>Alarm DoorsTakeoverInterior - TenantSingle Mag</t>
  </si>
  <si>
    <t>IS2V7TK</t>
  </si>
  <si>
    <t>EAC1</t>
  </si>
  <si>
    <t>Access Control Elevator Systems (Type A)</t>
  </si>
  <si>
    <t>Takeover - Additional Garage Gate (Clicker)</t>
  </si>
  <si>
    <t>Alarm DoorsNew InstallInterior - TenantDouble Mag</t>
  </si>
  <si>
    <t>IS3V7</t>
  </si>
  <si>
    <t>EAC2</t>
  </si>
  <si>
    <t>Takeover - Additional Garage Gate (MaxiProx)</t>
  </si>
  <si>
    <t>Alarm DoorsTakeoverInterior - TenantDouble Mag</t>
  </si>
  <si>
    <t>IS3V7TK</t>
  </si>
  <si>
    <t>KDB8</t>
  </si>
  <si>
    <t>Access Control Infrastructure</t>
  </si>
  <si>
    <t>KDB-8</t>
  </si>
  <si>
    <t>Takeover - Garage Arm</t>
  </si>
  <si>
    <t>Alarm DoorsNew InstallInterior - TenantSingle Delayed Egress Mag</t>
  </si>
  <si>
    <t>IS6V7</t>
  </si>
  <si>
    <t>CB1</t>
  </si>
  <si>
    <t>Access Control Networking</t>
  </si>
  <si>
    <t>4G Cellular Backup (Concurrent Install)</t>
  </si>
  <si>
    <t>Takeover - Garage Arm (AVI Reader)</t>
  </si>
  <si>
    <t>Alarm DoorsTakeoverInterior - TenantSingle Delayed Egress Mag</t>
  </si>
  <si>
    <t>IS6V7TK</t>
  </si>
  <si>
    <t>CB2</t>
  </si>
  <si>
    <t>4G Cellular Backup (Subsequent Install)</t>
  </si>
  <si>
    <t>Takeover - Garage Arm (Clicker)</t>
  </si>
  <si>
    <t>Alarm DoorsNew InstallInterior - TenantDouble Delayed Egress Mag</t>
  </si>
  <si>
    <t>IS7V7</t>
  </si>
  <si>
    <t>AF</t>
  </si>
  <si>
    <t>Activation Fee</t>
  </si>
  <si>
    <t>Activation Fee (Vacant Active Readers)</t>
  </si>
  <si>
    <t>Takeover - Garage Arm (MaxiProx)</t>
  </si>
  <si>
    <t>Alarm DoorsTakeoverInterior - TenantDouble Delayed Egress Mag</t>
  </si>
  <si>
    <t>IS7V7TK</t>
  </si>
  <si>
    <t>AF2</t>
  </si>
  <si>
    <t>Activation Fee (Deactivated Readers)</t>
  </si>
  <si>
    <t>Takeover - Garage Gate</t>
  </si>
  <si>
    <t>No Door</t>
  </si>
  <si>
    <t>Alarm DoorsNew InstallInterior - TenantNo Door</t>
  </si>
  <si>
    <t>ND1V7</t>
  </si>
  <si>
    <t>GC1</t>
  </si>
  <si>
    <t>Alarmed Doors</t>
  </si>
  <si>
    <t>Takeover - Garage Gate (AVI Reader)</t>
  </si>
  <si>
    <t>Alarm DoorsNew InstallPerimeterSingle Standard</t>
  </si>
  <si>
    <t>PS1V7</t>
  </si>
  <si>
    <t>GC2</t>
  </si>
  <si>
    <t>Takeover - Garage Gate (Clicker)</t>
  </si>
  <si>
    <t>Alarm DoorsTakeoverPerimeterSingle Standard</t>
  </si>
  <si>
    <t>PS1V7TK</t>
  </si>
  <si>
    <t>KastleVideo_Service_Upgrades</t>
  </si>
  <si>
    <t>GC21</t>
  </si>
  <si>
    <t>Garage - additional KP Reader for Clicker, AVI or Maxi Prox Reader (CONCURRENT)</t>
  </si>
  <si>
    <t>Alarm DoorsNew InstallPerimeterSingle Mag</t>
  </si>
  <si>
    <t>PS2V7</t>
  </si>
  <si>
    <t xml:space="preserve"> </t>
  </si>
  <si>
    <t xml:space="preserve">Existing Camera - Service upgrade 5 to 14 days cloud storage </t>
  </si>
  <si>
    <t>GC22</t>
  </si>
  <si>
    <t>Garage Arm</t>
  </si>
  <si>
    <t>Alarm DoorsTakeoverPerimeterSingle Mag</t>
  </si>
  <si>
    <t>PS2V7TK</t>
  </si>
  <si>
    <t xml:space="preserve">Existing Camera - Service upgrade 5 to 30 days cloud storage </t>
  </si>
  <si>
    <t>GC23</t>
  </si>
  <si>
    <t>Garage Arm (AVI Reader)</t>
  </si>
  <si>
    <t>Alarm DoorsNew InstallPerimeterDouble Mag</t>
  </si>
  <si>
    <t>PS3V7</t>
  </si>
  <si>
    <t xml:space="preserve">Existing Camera - Service upgrade 14 to 30 days cloud storage </t>
  </si>
  <si>
    <t>GC24</t>
  </si>
  <si>
    <t>Garage Arm (Clicker)</t>
  </si>
  <si>
    <t>Alarm DoorsTakeoverPerimeterDouble Mag</t>
  </si>
  <si>
    <t>PS3V7TK</t>
  </si>
  <si>
    <t xml:space="preserve">Existing Camera - Service upgrade additional 30 days cloud storage </t>
  </si>
  <si>
    <t>GC3</t>
  </si>
  <si>
    <t>Garage Arm (MaxiProx)</t>
  </si>
  <si>
    <t>Alarm DoorsNew InstallPerimeterSingle Delayed Egress Mag</t>
  </si>
  <si>
    <t>PS6V7</t>
  </si>
  <si>
    <t>Existing Camera - Add Alarm Verification to existing camera</t>
  </si>
  <si>
    <t>GC4</t>
  </si>
  <si>
    <t>Garage Gate</t>
  </si>
  <si>
    <t>Alarm DoorsTakeoverPerimeterSingle Delayed Egress Mag</t>
  </si>
  <si>
    <t>PS6V7TK</t>
  </si>
  <si>
    <t>GC5</t>
  </si>
  <si>
    <t>Garage Gate (AVI Reader)</t>
  </si>
  <si>
    <t>Alarm DoorsNew InstallPerimeterDouble Delayed Egress Mag</t>
  </si>
  <si>
    <t>PS7V7</t>
  </si>
  <si>
    <t>GC6</t>
  </si>
  <si>
    <t>Garage Gate (Clicker)</t>
  </si>
  <si>
    <t>Alarm DoorsTakeoverPerimeterDouble Delayed Egress Mag</t>
  </si>
  <si>
    <t>PS7V7TK</t>
  </si>
  <si>
    <t>GC7</t>
  </si>
  <si>
    <t>Garage Gate (MaxiProx)</t>
  </si>
  <si>
    <t>Access Control DoorsInstalled/Existing LockInterior - TenantSingle Mag</t>
  </si>
  <si>
    <t>GC8</t>
  </si>
  <si>
    <t>Additional Garage Arm (AVI Reader)</t>
  </si>
  <si>
    <t>Access Control DoorsInstalled/Existing LockInterior - TenantDouble Mag</t>
  </si>
  <si>
    <t>IS1</t>
  </si>
  <si>
    <t>Single Strike Interior</t>
  </si>
  <si>
    <t>Additional Garage Arm (Clicker)</t>
  </si>
  <si>
    <t>Access Control DoorsInstalled/Existing LockPerimeterSingle Mag</t>
  </si>
  <si>
    <t>IS14</t>
  </si>
  <si>
    <t>Additional Garage Arm (MaxiProx)</t>
  </si>
  <si>
    <t>Access Control DoorsInstalled/Existing LockPerimeterDouble Mag</t>
  </si>
  <si>
    <t>IS2</t>
  </si>
  <si>
    <t>Additional Garage Gate</t>
  </si>
  <si>
    <t>Access Control DoorsInstalled/Existing LockInterior - TenantSingle Standard</t>
  </si>
  <si>
    <t>IS3</t>
  </si>
  <si>
    <t>Additional Garage Gate (AVI Reader)</t>
  </si>
  <si>
    <t>Access Control DoorsInstalled/Existing LockPerimeterSingle Standard</t>
  </si>
  <si>
    <t>IS6</t>
  </si>
  <si>
    <t>Additional Garage Gate (Clicker)</t>
  </si>
  <si>
    <t>Access Control DoorsNew InstallInterior - TenantSingle Standard</t>
  </si>
  <si>
    <t>IS7</t>
  </si>
  <si>
    <t>Additional Garage Gate (MaxiProx)</t>
  </si>
  <si>
    <t>Access Control DoorsTakeoverInterior - TenantSingle Standard</t>
  </si>
  <si>
    <t>ND1</t>
  </si>
  <si>
    <t>Check In / Check Out Reader (Tenant)</t>
  </si>
  <si>
    <t>Access Control DoorsNew InstallInterior - TenantSingle Mag</t>
  </si>
  <si>
    <t>PS1</t>
  </si>
  <si>
    <t>Single Strike Perimeter</t>
  </si>
  <si>
    <t>Check In / Check Out Reader (Building With Panel)</t>
  </si>
  <si>
    <t>Access Control DoorsTakeoverInterior - TenantSingle Mag</t>
  </si>
  <si>
    <t>PS2</t>
  </si>
  <si>
    <t>Check In / Check Out Reader (Building Without Panel)</t>
  </si>
  <si>
    <t>Access Control DoorsNew InstallInterior - TenantDouble Mag</t>
  </si>
  <si>
    <t>PS3</t>
  </si>
  <si>
    <t>Check In / Check Out Reader (Additional for Building)</t>
  </si>
  <si>
    <t>Access Control DoorsTakeoverInterior - TenantDouble Mag</t>
  </si>
  <si>
    <t>PS6</t>
  </si>
  <si>
    <t>Exit Reader (non-parallel)</t>
  </si>
  <si>
    <t>Access Control DoorsNew InstallInterior - TenantSingle Delayed Egress Mag</t>
  </si>
  <si>
    <t>PS7</t>
  </si>
  <si>
    <t>Parallel Online Keypad (Combo Reader/Keypad - RPK40) PR6V7 New</t>
  </si>
  <si>
    <t>Access Control DoorsTakeoverInterior - TenantSingle Delayed Egress Mag</t>
  </si>
  <si>
    <t>Alarmed Doors V7</t>
  </si>
  <si>
    <t>Takeover - Check In / Check Out Reader (Additional for Building)</t>
  </si>
  <si>
    <t>Access Control DoorsNew InstallInterior - TenantDouble Delayed Egress Mag</t>
  </si>
  <si>
    <t>Takeover - Check In / Check Out Reader (Building With Panel)</t>
  </si>
  <si>
    <t>Access Control DoorsTakeoverInterior - TenantDouble Delayed Egress Mag</t>
  </si>
  <si>
    <t>Takeover - Check In / Check Out Reader (Building Without Panel)</t>
  </si>
  <si>
    <t>Access Control DoorsNew InstallPerimeterSingle Standard</t>
  </si>
  <si>
    <t>Takeover - Check In / Check Out Reader (Tenant)</t>
  </si>
  <si>
    <t>Access Control DoorsTakeoverPerimeterSingle Standard</t>
  </si>
  <si>
    <t>Takeover - Exit Reader (non-parallel)</t>
  </si>
  <si>
    <t>Access Control DoorsNew InstallPerimeterSingle Mag</t>
  </si>
  <si>
    <t>Access Control DoorsTakeoverPerimeterSingle Mag</t>
  </si>
  <si>
    <t>Access Control DoorsNew InstallPerimeterDouble Mag</t>
  </si>
  <si>
    <t>Access Control DoorsTakeoverPerimeterDouble Mag</t>
  </si>
  <si>
    <t>Access Control DoorsNew InstallPerimeterSingle Delayed Egress Mag</t>
  </si>
  <si>
    <t>Access Control DoorsTakeoverPerimeterSingle Delayed Egress Mag</t>
  </si>
  <si>
    <t>Access Control DoorsNew InstallPerimeterDouble Delayed Egress Mag</t>
  </si>
  <si>
    <t>Access Control DoorsTakeoverPerimeterDouble Delayed Egress Mag</t>
  </si>
  <si>
    <t>Card Reader Only DoorsInstalled/Existing LockInterior - TenantSingle Mag</t>
  </si>
  <si>
    <t>GC19V7</t>
  </si>
  <si>
    <t>Card Reader Only DoorsInstalled/Existing LockInterior - TenantDouble Mag</t>
  </si>
  <si>
    <t>GC20V7</t>
  </si>
  <si>
    <t>Card Reader Only DoorsInstalled/Existing LockInterior - TenantSingle Standard</t>
  </si>
  <si>
    <t>GC30V7</t>
  </si>
  <si>
    <t>Card Reader Only DoorsNew InstallInterior - TenantSingle Standard</t>
  </si>
  <si>
    <t>IS20V7</t>
  </si>
  <si>
    <t>Card Reader Only DoorsTakeoverInterior - TenantSingle Standard</t>
  </si>
  <si>
    <t>IS20V7TK</t>
  </si>
  <si>
    <t>Card Reader Only DoorsNew InstallInterior - TenantSingle Mag</t>
  </si>
  <si>
    <t>IS21V7</t>
  </si>
  <si>
    <t>Card Reader Only DoorsTakeoverInterior - TenantSingle Mag</t>
  </si>
  <si>
    <t>IS21V7TK</t>
  </si>
  <si>
    <t>Card Reader Only DoorsNew InstallInterior - TenantDouble Mag</t>
  </si>
  <si>
    <t>IS22V7</t>
  </si>
  <si>
    <t>Card Reader Only DoorsTakeoverInterior - TenantDouble Mag</t>
  </si>
  <si>
    <t>IS22V7TK</t>
  </si>
  <si>
    <t>Miscellaneous Readers</t>
  </si>
  <si>
    <t>Miscellaneous ReadersCheck In / Check Out Reader (Building With Panel)</t>
  </si>
  <si>
    <t>CC1V7</t>
  </si>
  <si>
    <t>Miscellaneous ReadersTakeover - Check In / Check Out Reader (Building With Panel)</t>
  </si>
  <si>
    <t>CC1V7TK</t>
  </si>
  <si>
    <t>Miscellaneous ReadersCheck In / Check Out Reader (Building Without Panel)</t>
  </si>
  <si>
    <t>CC2V7</t>
  </si>
  <si>
    <t>Miscellaneous ReadersTakeover - Check In / Check Out Reader (Building Without Panel)</t>
  </si>
  <si>
    <t>CC2V7TK</t>
  </si>
  <si>
    <t>Miscellaneous ReadersCheck In / Check Out Reader (Additional for Building)</t>
  </si>
  <si>
    <t>CC3V7</t>
  </si>
  <si>
    <t>Miscellaneous ReadersTakeover - Check In / Check Out Reader (Additional for Building)</t>
  </si>
  <si>
    <t>CC3V7TK</t>
  </si>
  <si>
    <t>Miscellaneous ReadersCheck In / Check Out Reader (Tenant)</t>
  </si>
  <si>
    <t>CC4V7</t>
  </si>
  <si>
    <t>AG1</t>
  </si>
  <si>
    <t>Allegion Infrastructure</t>
  </si>
  <si>
    <t xml:space="preserve">Allegion Gateway </t>
  </si>
  <si>
    <t>Miscellaneous ReadersTakeover - Check In / Check Out Reader (Tenant)</t>
  </si>
  <si>
    <t>CC4V7TK</t>
  </si>
  <si>
    <t>AG2</t>
  </si>
  <si>
    <t>Allegion Gateway  (Customer Furnishes and Installs)</t>
  </si>
  <si>
    <t>Miscellaneous ReadersExit Reader (non-parallel)</t>
  </si>
  <si>
    <t>ER1V7</t>
  </si>
  <si>
    <t>AG3</t>
  </si>
  <si>
    <t>Allegion Gateway  (Kastle Furnishes and Customer Installs)</t>
  </si>
  <si>
    <t>Miscellaneous ReadersTakeover - Exit Reader (non-parallel)</t>
  </si>
  <si>
    <t>ER1V7TK</t>
  </si>
  <si>
    <t>ALI</t>
  </si>
  <si>
    <t>Allegion V6 Enclosure</t>
  </si>
  <si>
    <t>Parallel Online Keypad (Combo Reader/Keypad - iClass)</t>
  </si>
  <si>
    <t>Miscellaneous ReadersParallel Online Keypad (Combo Reader/Keypad - iClass)</t>
  </si>
  <si>
    <t>PR6V7</t>
  </si>
  <si>
    <t>ASI</t>
  </si>
  <si>
    <t>POE Switch - 10 ports</t>
  </si>
  <si>
    <t>Card Read Only Doors</t>
  </si>
  <si>
    <t>Card Reader Only DoorsInstalled/Existing LockInterior - BMFSingle Mag</t>
  </si>
  <si>
    <t>GC19V7BMF</t>
  </si>
  <si>
    <t>AO1</t>
  </si>
  <si>
    <t>Allegion Offline Readers</t>
  </si>
  <si>
    <t>Allegion Control Lock - BE467</t>
  </si>
  <si>
    <t>Card Reader Only DoorsInstalled/Existing LockInterior - BMFDouble Mag</t>
  </si>
  <si>
    <t>GC20V7BMF</t>
  </si>
  <si>
    <t>AO2</t>
  </si>
  <si>
    <t>Allegion Control Lock - FE410</t>
  </si>
  <si>
    <t>Card Reader Only DoorsInstalled/Existing LockInterior - BMFSingle Standard</t>
  </si>
  <si>
    <t>GC30V7BMF</t>
  </si>
  <si>
    <t>AO3</t>
  </si>
  <si>
    <t>Allegion Control Lock - BE467  (Customer Furnishes and Installs)</t>
  </si>
  <si>
    <t>Card Reader Only DoorsNew InstallInterior - BMFSingle Standard</t>
  </si>
  <si>
    <t>IS20V7BMF</t>
  </si>
  <si>
    <t>AO4</t>
  </si>
  <si>
    <t>Allegion Control Lock - FE410  (Customer Furnishes and Installs)</t>
  </si>
  <si>
    <t>Card Reader Only DoorsTakeoverInterior - BMFSingle Standard</t>
  </si>
  <si>
    <t>AO5</t>
  </si>
  <si>
    <t>Allegion Control Lock - BE467  (Kastle Furnishes and Customer Installs)</t>
  </si>
  <si>
    <t>Card Reader Only DoorsNew InstallInterior - BMFSingle Mag</t>
  </si>
  <si>
    <t>IS21V7BMF</t>
  </si>
  <si>
    <t>AO6</t>
  </si>
  <si>
    <t>Allegion Control Lock - FE410  (Kastle Furnishes and Customer Installs)</t>
  </si>
  <si>
    <t>Card Reader Only DoorsTakeoverInterior - BMFSingle Mag</t>
  </si>
  <si>
    <t>AO7</t>
  </si>
  <si>
    <t>MT20 Enrollment Reader</t>
  </si>
  <si>
    <t>Card Reader Only DoorsNew InstallInterior - BMFDouble Mag</t>
  </si>
  <si>
    <t>IS22V7BMF</t>
  </si>
  <si>
    <t>AR1</t>
  </si>
  <si>
    <t>Allegion Online Readers</t>
  </si>
  <si>
    <t>Allegion NDE Lock</t>
  </si>
  <si>
    <t>Card Reader Only DoorsTakeoverInterior - BMFDouble Mag</t>
  </si>
  <si>
    <t>AR2</t>
  </si>
  <si>
    <t>Allegion LE Lock - Addison</t>
  </si>
  <si>
    <t>Access Control DoorsNew InstallInterior - BMFSingle Standard</t>
  </si>
  <si>
    <t>IS17V7BMF</t>
  </si>
  <si>
    <t>AR3</t>
  </si>
  <si>
    <t>Allegion LE Lock - Greenwich</t>
  </si>
  <si>
    <t>Access Control DoorsTakeoverInterior - BMFSingle Standard</t>
  </si>
  <si>
    <t>AR4</t>
  </si>
  <si>
    <t>Allegion NDE Lock (Customer Furnishes and Installs)</t>
  </si>
  <si>
    <t>Access Control DoorsNew InstallInterior - BMFSingle Mag</t>
  </si>
  <si>
    <t>IS18V7BMF</t>
  </si>
  <si>
    <t>AR5</t>
  </si>
  <si>
    <t>Allegion LE Lock - Addison (Customer Furnishes and Installs)</t>
  </si>
  <si>
    <t>Access Control DoorsTakeoverInterior - BMFSingle Mag</t>
  </si>
  <si>
    <t>AR6</t>
  </si>
  <si>
    <t>Allegion LE Lock - Greenwich (Customer Furnishes and Installs)</t>
  </si>
  <si>
    <t>Access Control DoorsNew InstallInterior - BMFDouble Mag</t>
  </si>
  <si>
    <t>IS19V7BMF</t>
  </si>
  <si>
    <t>AR7</t>
  </si>
  <si>
    <t>Allegion NDE Lock (Kastle Furnishes and Customer Installs)</t>
  </si>
  <si>
    <t>Access Control DoorsTakeoverInterior - BMFDouble Mag</t>
  </si>
  <si>
    <t>AR8</t>
  </si>
  <si>
    <t>Allegion LE Lock - Addison (Kastle Furnishes and Customer Installs)</t>
  </si>
  <si>
    <t>Access Control DoorsNew InstallInterior - BMFSingle Delayed Egress Mag</t>
  </si>
  <si>
    <t>IS23V7BMF</t>
  </si>
  <si>
    <t>AR9</t>
  </si>
  <si>
    <t>Allegion LE Lock - Greenwich (Kastle Furnishes and Customer Installs)</t>
  </si>
  <si>
    <t>Access Control DoorsTakeoverInterior - BMFSingle Delayed Egress Mag</t>
  </si>
  <si>
    <t>AT700AS</t>
  </si>
  <si>
    <t>AlphaTouch</t>
  </si>
  <si>
    <t>AlphaTouch 7" Video Entry Station SM</t>
  </si>
  <si>
    <t>Access Control DoorsNew InstallInterior - BMFDouble Delayed Egress Mag</t>
  </si>
  <si>
    <t>IS24V7BMF</t>
  </si>
  <si>
    <t>AT700AS2</t>
  </si>
  <si>
    <t>AlphaTouch 7" Video Entry Station SM (Concurrent Installation)</t>
  </si>
  <si>
    <t>Access Control DoorsTakeoverInterior - BMFDouble Delayed Egress Mag</t>
  </si>
  <si>
    <t>KPDSP_DM1V7</t>
  </si>
  <si>
    <t>Base Tenant Package (V7)</t>
  </si>
  <si>
    <t>Double or Glass Door with 2 Mag Locks</t>
  </si>
  <si>
    <t>Access Control DoorsInstalled/Existing LockInterior - BMFSingle Standard</t>
  </si>
  <si>
    <t>GC26V7BMF</t>
  </si>
  <si>
    <t>KPDSP_NT1V7</t>
  </si>
  <si>
    <t>Strike or Lockset (no lock trim)</t>
  </si>
  <si>
    <t>Access Control DoorsInstalled/Existing LockInterior - BMFSingle Mag</t>
  </si>
  <si>
    <t>GC11V7BMF</t>
  </si>
  <si>
    <t>KPDSP_SD1V7</t>
  </si>
  <si>
    <t>Single standard door or Stair Door</t>
  </si>
  <si>
    <t>Access Control DoorsInstalled/Existing LockInterior - BMFDouble Mag</t>
  </si>
  <si>
    <t>GC12V7BMF</t>
  </si>
  <si>
    <t>KPDSP_SM1V7</t>
  </si>
  <si>
    <t>Single or Glass Door with 1 Mag Lock</t>
  </si>
  <si>
    <t>Alarm DoorsNew InstallInterior - BMFNo Lock</t>
  </si>
  <si>
    <t>AI2</t>
  </si>
  <si>
    <t xml:space="preserve">Building Perimeter Audio Intercoms </t>
  </si>
  <si>
    <t xml:space="preserve">AIPhone LE-D Audio Intercom Door Station - Building Perimeter </t>
  </si>
  <si>
    <t>Alarm DoorsNew InstallInterior - BMFSingle Standard</t>
  </si>
  <si>
    <t>IS1V7BMF</t>
  </si>
  <si>
    <t>AIM4</t>
  </si>
  <si>
    <t xml:space="preserve">AIPhone LEF-3 Audio Intercom Master Station - Building Perimeter </t>
  </si>
  <si>
    <t>Alarm DoorsTakeoverInterior - BMFSingle Standard</t>
  </si>
  <si>
    <t>AIM5</t>
  </si>
  <si>
    <t xml:space="preserve">AIPhone LEF-5 Audio Intercom Master Station - Building Perimeter </t>
  </si>
  <si>
    <t>Alarm DoorsNew InstallInterior - BMFSingle Mag</t>
  </si>
  <si>
    <t>IS2V7BMF</t>
  </si>
  <si>
    <t>AIM6</t>
  </si>
  <si>
    <t xml:space="preserve">AIPhone LEF-10 Audio Intercom Master Station - Building Perimeter </t>
  </si>
  <si>
    <t>Alarm DoorsTakeoverInterior - BMFSingle Mag</t>
  </si>
  <si>
    <t>AIX3</t>
  </si>
  <si>
    <t xml:space="preserve">AIPhone IX-BA Audio Intercom Door Station - Building Perimeter </t>
  </si>
  <si>
    <t>Alarm DoorsNew InstallInterior - BMFDouble Mag</t>
  </si>
  <si>
    <t>IS3V7BMF</t>
  </si>
  <si>
    <t>AIX4</t>
  </si>
  <si>
    <t xml:space="preserve">AIPhone IX-SS Audio Intercom Door Station - Building Perimeter </t>
  </si>
  <si>
    <t>Alarm DoorsTakeoverInterior - BMFDouble Mag</t>
  </si>
  <si>
    <t>AIXM2</t>
  </si>
  <si>
    <t>AIPhone IX-MV Audio Intercom Master Station - Building Perimeter</t>
  </si>
  <si>
    <t>Alarm DoorsNew InstallInterior - BMFSingle Delayed Egress Mag</t>
  </si>
  <si>
    <t>IS6V7BMF</t>
  </si>
  <si>
    <t>JP12</t>
  </si>
  <si>
    <t xml:space="preserve">Building Perimeter Video Intercoms </t>
  </si>
  <si>
    <t>Alarm DoorsTakeoverInterior - BMFSingle Delayed Egress Mag</t>
  </si>
  <si>
    <t>JP3</t>
  </si>
  <si>
    <t xml:space="preserve">AIPhone JP-4MED Video Intercom Master Station - Building </t>
  </si>
  <si>
    <t>Alarm DoorsNew InstallInterior - BMFDouble Delayed Egress Mag</t>
  </si>
  <si>
    <t>IS7V7BMF</t>
  </si>
  <si>
    <t>JP4</t>
  </si>
  <si>
    <t xml:space="preserve">AIPhone JP-4HD Video Intercom Master Station (additional)- Building </t>
  </si>
  <si>
    <t>Alarm DoorsTakeoverInterior - BMFDouble Delayed Egress Mag</t>
  </si>
  <si>
    <t>JP8</t>
  </si>
  <si>
    <t>AIPhone JP-DA Video Intercom Door Station - Building</t>
  </si>
  <si>
    <t>Alarm DoorsNew InstallInterior - BMFNo Door</t>
  </si>
  <si>
    <t>JP9</t>
  </si>
  <si>
    <t>AIPhone JP-DV Video Intercom Door Station - Building</t>
  </si>
  <si>
    <t>Alarm DoorsInstalled/Existing LockInterior - BMFSingle Mag</t>
  </si>
  <si>
    <t>GC3V7BMF</t>
  </si>
  <si>
    <t>POEIX2</t>
  </si>
  <si>
    <t>Alarm DoorsInstalled/Existing LockInterior - BMFDouble Mag</t>
  </si>
  <si>
    <t>GC4V7BMF</t>
  </si>
  <si>
    <t>VIX4</t>
  </si>
  <si>
    <t xml:space="preserve">AIPhone IX-DF Video Intercom Door Station - Building Perimeter </t>
  </si>
  <si>
    <t>Alarm DoorsInstalled/Existing LockInterior - BMFSingle Standard</t>
  </si>
  <si>
    <t>GC22V7BMF</t>
  </si>
  <si>
    <t>VIX6</t>
  </si>
  <si>
    <t xml:space="preserve">AIPhone IX-EA Video Intercom Door Station - Building </t>
  </si>
  <si>
    <t>Prop Zone V7</t>
  </si>
  <si>
    <t>Double Door - Interior (Concurrent)</t>
  </si>
  <si>
    <t>Prop PointsNew InstallDouble Door - Interior (Concurrent)</t>
  </si>
  <si>
    <t>PP4V7</t>
  </si>
  <si>
    <t>VIXM2</t>
  </si>
  <si>
    <t xml:space="preserve">AIPhone IX-MV Video Intercom Answering Station - Building Perimeter  </t>
  </si>
  <si>
    <t>Double Door - Perimeter</t>
  </si>
  <si>
    <t>Prop PointsNew InstallDouble Door - Perimeter</t>
  </si>
  <si>
    <t>PP3V7</t>
  </si>
  <si>
    <t>GC17</t>
  </si>
  <si>
    <t>card Read Only Doors</t>
  </si>
  <si>
    <t>Prop Zone - Interior</t>
  </si>
  <si>
    <t>Prop PointsNew InstallProp Zone - Interior</t>
  </si>
  <si>
    <t>PZ2V7</t>
  </si>
  <si>
    <t>GC18</t>
  </si>
  <si>
    <t>Prop Zone - Perimeter</t>
  </si>
  <si>
    <t>Prop PointsNew InstallProp Zone - Perimeter</t>
  </si>
  <si>
    <t>PZ1V7</t>
  </si>
  <si>
    <t>GC19</t>
  </si>
  <si>
    <t>Prop Points V7</t>
  </si>
  <si>
    <t>Roll Up Gate</t>
  </si>
  <si>
    <t>Prop PointsNew InstallRoll Up Gate</t>
  </si>
  <si>
    <t>PP5V7</t>
  </si>
  <si>
    <t>GC20</t>
  </si>
  <si>
    <t>Single Door - Interior (Concurrent)</t>
  </si>
  <si>
    <t>Prop PointsNew InstallSingle Door - Interior (Concurrent)</t>
  </si>
  <si>
    <t>PP2V7</t>
  </si>
  <si>
    <t>GC29</t>
  </si>
  <si>
    <t>Single Door - Perimeter</t>
  </si>
  <si>
    <t>Prop PointsNew InstallSingle Door - Perimeter</t>
  </si>
  <si>
    <t>PP1V7</t>
  </si>
  <si>
    <t>GC30</t>
  </si>
  <si>
    <t>Takeover - Double Door - Interior (Concurrent)</t>
  </si>
  <si>
    <t>Prop PointsTakeoverTakeover - Double Door - Interior (Concurrent)</t>
  </si>
  <si>
    <t>PP4V7TK</t>
  </si>
  <si>
    <t>IS20</t>
  </si>
  <si>
    <t>Takeover - Double Door - Perimeter</t>
  </si>
  <si>
    <t>Prop PointsTakeover - Double Door - Perimeter</t>
  </si>
  <si>
    <t>PP3V7TK</t>
  </si>
  <si>
    <t>IS21</t>
  </si>
  <si>
    <t>Takeover - Prop Zone - Interior</t>
  </si>
  <si>
    <t>Prop PointsTakeover - Prop Zone - Interior</t>
  </si>
  <si>
    <t>PZ2V7TK</t>
  </si>
  <si>
    <t>IS22</t>
  </si>
  <si>
    <t>Takeover - Prop Zone - Perimeter</t>
  </si>
  <si>
    <t>Prop PointsTakeover - Prop Zone - Perimeter</t>
  </si>
  <si>
    <t>PZ1V7TK</t>
  </si>
  <si>
    <t>card Read Only Doors V7</t>
  </si>
  <si>
    <t>Takeover - Roll Up Gate</t>
  </si>
  <si>
    <t>Prop PointsTakeover - Roll Up Gate</t>
  </si>
  <si>
    <t>PP5V7TK</t>
  </si>
  <si>
    <t>Takeover - Single Door - Interior (Concurrent)</t>
  </si>
  <si>
    <t>Prop PointsTakeover - Single Door - Interior (Concurrent)</t>
  </si>
  <si>
    <t>PP2V7TK</t>
  </si>
  <si>
    <t>Takeover - Single Door - Perimeter</t>
  </si>
  <si>
    <t>Prop PointsTakeover - Single Door - Perimeter</t>
  </si>
  <si>
    <t>PP1V7TK</t>
  </si>
  <si>
    <t>Intrusion Alarm Input/Zone and Reset ReadersNew InstallAlarm Contact - Single Door (Suite)</t>
  </si>
  <si>
    <t>New InstallAlarm Contact - Single Door (Suite)</t>
  </si>
  <si>
    <t>AC1V7</t>
  </si>
  <si>
    <t>Intrusion Alarm Input/Zone and Reset ReadersTakeover - Alarm Contact - Single Door (Suite)</t>
  </si>
  <si>
    <t>AC1V7TK</t>
  </si>
  <si>
    <t>Intrusion Alarm Input/Zone and Reset ReadersNew InstallAlarm Contact - Double Door (Suite)</t>
  </si>
  <si>
    <t>NewInstallAlarm Contact - Double Door (Suite)</t>
  </si>
  <si>
    <t>AC2V7</t>
  </si>
  <si>
    <t>Intrusion Alarm Input/Zone and Reset ReadersTakeover - Alarm Contact - Double Door (Suite)</t>
  </si>
  <si>
    <t>AC2V7TK</t>
  </si>
  <si>
    <t>Intrusion Alarm Input/Zone and Reset ReadersNew InstallAlarm Contact - Single Door (Building)</t>
  </si>
  <si>
    <t>New InstallAlarm Contact - Single Door (Building)</t>
  </si>
  <si>
    <t>AC3V7</t>
  </si>
  <si>
    <t>Prop PointsDouble Door - Interior (Concurrent)</t>
  </si>
  <si>
    <t>Intrusion Alarm Input/Zone and Reset ReadersTakeover - Alarm Contact - Single Door (Building)</t>
  </si>
  <si>
    <t>AC3V7TK</t>
  </si>
  <si>
    <t>HP1</t>
  </si>
  <si>
    <t>Commercial Telephones</t>
  </si>
  <si>
    <t>Handset Phone Perimeter</t>
  </si>
  <si>
    <t>Prop PointsDouble Door - Perimeter</t>
  </si>
  <si>
    <t>Intrusion Alarm Input/Zone and Reset ReadersNew InstallAlarm Contact - Double Door (Building)</t>
  </si>
  <si>
    <t>New InstallAlarm Contact - Double Door (Building)</t>
  </si>
  <si>
    <t>AC4V7</t>
  </si>
  <si>
    <t>SP1</t>
  </si>
  <si>
    <t>Speakerphone Perimeter - Standard Width, Vertical, Concealed Reader, w or w/o HC button space</t>
  </si>
  <si>
    <t>Prop PointsProp Zone - Interior</t>
  </si>
  <si>
    <t>Intrusion Alarm Input/Zone and Reset ReadersTakeover - Alarm Contact - Double Door (Building)</t>
  </si>
  <si>
    <t>AC4V7TK</t>
  </si>
  <si>
    <t>SP2</t>
  </si>
  <si>
    <t>Speakerphone Perimeter - Standard Width, Vertical, Arch Reader, w or w/o HC button space</t>
  </si>
  <si>
    <t>Prop PointsProp Zone - Perimeter</t>
  </si>
  <si>
    <t>Intrusion Alarm Input/Zone and Reset ReadersNew InstallAlarm Delay System - Motion Sensor</t>
  </si>
  <si>
    <t>New InstallAlarm Delay System - Motion Sensor</t>
  </si>
  <si>
    <t>AD1V7</t>
  </si>
  <si>
    <t>SP3</t>
  </si>
  <si>
    <t>Speakerphone Perimeter - Narrow, Surface Mount, Surface Mount Reader</t>
  </si>
  <si>
    <t>Prop PointsRoll Up Gate</t>
  </si>
  <si>
    <t>Intrusion Alarm Input/Zone and Reset ReadersNew InstallGlass Break Sensor - Sound Discriminator (Suite)</t>
  </si>
  <si>
    <t>New InstallGlass Break Sensor - Sound Discriminator (Suite)</t>
  </si>
  <si>
    <t>GB1V7</t>
  </si>
  <si>
    <t>SP4</t>
  </si>
  <si>
    <t>Speakerphone Perimeter - Narrow, Flush, Surface Mount Reader, w or w/o HC button space</t>
  </si>
  <si>
    <t>Prop PointsSingle Door - Interior (Concurrent)</t>
  </si>
  <si>
    <t>Intrusion Alarm Input/Zone and Reset ReadersTakeover - Glass Break Sensor - Sound Discriminator</t>
  </si>
  <si>
    <t>GB1V7TK</t>
  </si>
  <si>
    <t>SS1</t>
  </si>
  <si>
    <t>Stairwell Speakerphone</t>
  </si>
  <si>
    <t>Prop PointsSingle Door - Perimeter</t>
  </si>
  <si>
    <t>Intrusion Alarm Input/Zone and Reset ReadersNew InstallMotion Sensor System (Suite)</t>
  </si>
  <si>
    <t>New InstallMotion Sensor System (Suite)</t>
  </si>
  <si>
    <t>MS1V7</t>
  </si>
  <si>
    <t>ACO1</t>
  </si>
  <si>
    <t>Commissioning</t>
  </si>
  <si>
    <t>Allegion Eight (8) Hours Commissioning</t>
  </si>
  <si>
    <t>Prop PointsTakeover - Double Door - Interior (Concurrent)</t>
  </si>
  <si>
    <t>Intrusion Alarm Input/Zone and Reset ReadersTakeover - Motion Sensor System (Suite)</t>
  </si>
  <si>
    <t>MS1V7TK</t>
  </si>
  <si>
    <t>ACO2</t>
  </si>
  <si>
    <t>Allegion Sixteen (16) Hours Commissioning</t>
  </si>
  <si>
    <t>Intrusion Alarm Input/Zone and Reset ReadersNew InstallMotion Sensor System (Building)</t>
  </si>
  <si>
    <t>New InstallMotion Sensor System (Building)</t>
  </si>
  <si>
    <t>MS2V7</t>
  </si>
  <si>
    <t>ACO3</t>
  </si>
  <si>
    <t>Allegion Twenty Four (24) Hours Commissioning</t>
  </si>
  <si>
    <t>Intrusion Alarm Input/Zone and Reset ReadersTakeover - Motion Sensor System (Building)</t>
  </si>
  <si>
    <t>MS2V7TK</t>
  </si>
  <si>
    <t>ACO4</t>
  </si>
  <si>
    <t>Allegion Thirty Two (32) Hours Commissioning</t>
  </si>
  <si>
    <t>Intrusion Alarm Input/Zone and Reset ReadersNew InstallIntrusion Alarm Zone -Additional- using existing Reset Reader</t>
  </si>
  <si>
    <t>New InstallIntrusion Alarm Zone -Additional- using existing Reset Reader</t>
  </si>
  <si>
    <t>BRZ1AV7</t>
  </si>
  <si>
    <t>SCO1</t>
  </si>
  <si>
    <t>SALTO Eight (8) Hours Commissioning</t>
  </si>
  <si>
    <t>Intrusion Alarm Input/Zone and Reset ReadersTakeover - Intrusion Alarm Zone -Additional- using existing Reset Reader</t>
  </si>
  <si>
    <t>Takeover - Intrusion Alarm Zone -Additional- using existing Reset Reader</t>
  </si>
  <si>
    <t>BRZ1AV7TK</t>
  </si>
  <si>
    <t>SCO2</t>
  </si>
  <si>
    <t>SALTO Sixteen (16) Hours Commissioning</t>
  </si>
  <si>
    <t>Intrusion Alarm Input/Zone and Reset ReadersNew InstallIntrusion Alarm Zone and Reset Reader</t>
  </si>
  <si>
    <t>New InstallIntrusion Alarm Zone and Reset Reader</t>
  </si>
  <si>
    <t>BRZ1V7</t>
  </si>
  <si>
    <t>SCO3</t>
  </si>
  <si>
    <t>SALTO Twenty Four (24) Hours Commissioning</t>
  </si>
  <si>
    <t>Intrusion Alarm Input/Zone and Reset ReadersTakeover - Intrusion Alarm Zone and Reset Reader</t>
  </si>
  <si>
    <t>Takeover - Intrusion Alarm Zone and Reset Reader</t>
  </si>
  <si>
    <t>BRZ1V7TK</t>
  </si>
  <si>
    <t>SCO4</t>
  </si>
  <si>
    <t>SALTO Thirty Two (32) Hours Commissioning</t>
  </si>
  <si>
    <t xml:space="preserve">KastleVideo_Service_Upgrades </t>
  </si>
  <si>
    <t>KVSU1</t>
  </si>
  <si>
    <t>KFO1</t>
  </si>
  <si>
    <t>Co-Monitoring</t>
  </si>
  <si>
    <t>Co-Monitoring Station</t>
  </si>
  <si>
    <t>KVSU2</t>
  </si>
  <si>
    <t>Credentials</t>
  </si>
  <si>
    <t>HID OMNIKEY 5427 CK Enrolling Reader</t>
  </si>
  <si>
    <t>KVSU3</t>
  </si>
  <si>
    <t>CR1</t>
  </si>
  <si>
    <t>Phone Tag</t>
  </si>
  <si>
    <t>KVSU4</t>
  </si>
  <si>
    <t>CR10</t>
  </si>
  <si>
    <t>iClass Proximity Cards</t>
  </si>
  <si>
    <t>KVSU5</t>
  </si>
  <si>
    <t>CR11</t>
  </si>
  <si>
    <t>iClass Fobs</t>
  </si>
  <si>
    <t>Altronix SAV9D</t>
  </si>
  <si>
    <t>ALSAV9D</t>
  </si>
  <si>
    <t>CR2</t>
  </si>
  <si>
    <t>Key Fobs</t>
  </si>
  <si>
    <t>ExpressHD Gateway</t>
  </si>
  <si>
    <t>EHDG1</t>
  </si>
  <si>
    <t>CR3</t>
  </si>
  <si>
    <t>Proximity Cards</t>
  </si>
  <si>
    <t>ExpressHD Gateway (Takeover)</t>
  </si>
  <si>
    <t>EHDG2</t>
  </si>
  <si>
    <t>CR4</t>
  </si>
  <si>
    <t>Photo-Ready Proximity Card (ID)</t>
  </si>
  <si>
    <t>NETGEAR 5PT GIG SWITCH GS105NA</t>
  </si>
  <si>
    <t>GS105NA</t>
  </si>
  <si>
    <t>CR5</t>
  </si>
  <si>
    <t>Security Keys</t>
  </si>
  <si>
    <t>CR6</t>
  </si>
  <si>
    <t>AVI Windshield Tags (Does NOT include Hang Tags)</t>
  </si>
  <si>
    <t>CR7</t>
  </si>
  <si>
    <t>Clicker</t>
  </si>
  <si>
    <t>CR8</t>
  </si>
  <si>
    <t>Allegion 9691T Multi-Tech Key Fob</t>
  </si>
  <si>
    <t>CR9</t>
  </si>
  <si>
    <t>Salto Combi Multi-Tech Key Fob</t>
  </si>
  <si>
    <t>ARC1</t>
  </si>
  <si>
    <t>Door Addons</t>
  </si>
  <si>
    <t xml:space="preserve">Arc Reader Upgrade </t>
  </si>
  <si>
    <t>HDI1</t>
  </si>
  <si>
    <t>Handicap Door Interface</t>
  </si>
  <si>
    <t>NP1</t>
  </si>
  <si>
    <t>Noisy Prop - Add to Locking Door System (Concurrent - Suite)</t>
  </si>
  <si>
    <t>NP2</t>
  </si>
  <si>
    <t>Noisy Prop - Add to Locking Door System (Concurrent - Perimeter)</t>
  </si>
  <si>
    <t>NP3</t>
  </si>
  <si>
    <t>Noisy Prop - Add to Locking Door System (Subsequent - Suite)</t>
  </si>
  <si>
    <t>NP4</t>
  </si>
  <si>
    <t>Noisy Prop - Add to Locking Door System (Subsequent - Perimeter)</t>
  </si>
  <si>
    <t>NP5</t>
  </si>
  <si>
    <t>Noisy Prop - Add to Individually Monitored Prop Door (Concurrent)</t>
  </si>
  <si>
    <t>NP6</t>
  </si>
  <si>
    <t>Noisy Prop - Add to Individually Monitored Prop Door (Subsequent)</t>
  </si>
  <si>
    <t>NP7</t>
  </si>
  <si>
    <t>Noisy Prop - Add to Unmonitored Door (Suite)</t>
  </si>
  <si>
    <t>NP8</t>
  </si>
  <si>
    <t>Noisy Prop - Add to Unmonitored Door (Perimeter)</t>
  </si>
  <si>
    <t>RR1</t>
  </si>
  <si>
    <t>Remote Release Button Perimeter</t>
  </si>
  <si>
    <t>RR2</t>
  </si>
  <si>
    <t>Remote Release Button Interior</t>
  </si>
  <si>
    <t>RR3</t>
  </si>
  <si>
    <t>Wireless Remote Release Button</t>
  </si>
  <si>
    <t>RR4</t>
  </si>
  <si>
    <t>Additional Wireless Button FOR SAME DOOR</t>
  </si>
  <si>
    <t>ARC1V7</t>
  </si>
  <si>
    <t>Door AddonsV7</t>
  </si>
  <si>
    <t>HDI1V7</t>
  </si>
  <si>
    <t>Handicap Door Interface (Concurrent)</t>
  </si>
  <si>
    <t>HDI2V7</t>
  </si>
  <si>
    <t>Handicap Door Interface (Subsequent)</t>
  </si>
  <si>
    <t>RR1V7</t>
  </si>
  <si>
    <t>RR2V7</t>
  </si>
  <si>
    <t>RR3V7</t>
  </si>
  <si>
    <t>RR4V7</t>
  </si>
  <si>
    <t>RR5V7</t>
  </si>
  <si>
    <t>Wireless Remote Release Button (Concurrent Installation)</t>
  </si>
  <si>
    <t>DB1</t>
  </si>
  <si>
    <t>Door Bell and Chimes</t>
  </si>
  <si>
    <t xml:space="preserve">Wireless Door Bell </t>
  </si>
  <si>
    <t>DB3</t>
  </si>
  <si>
    <t>Additional Chime</t>
  </si>
  <si>
    <t>EP1</t>
  </si>
  <si>
    <t>Elevator Phones</t>
  </si>
  <si>
    <t>EP2</t>
  </si>
  <si>
    <t>KPC</t>
  </si>
  <si>
    <t>Event Processors</t>
  </si>
  <si>
    <t>KPC Expansion</t>
  </si>
  <si>
    <t>V6T</t>
  </si>
  <si>
    <t>V6T (Tenant Event Processor)</t>
  </si>
  <si>
    <t>V6U</t>
  </si>
  <si>
    <t>V6U (Universal Event Processor)</t>
  </si>
  <si>
    <t>CRV7</t>
  </si>
  <si>
    <t>Event Processors V7</t>
  </si>
  <si>
    <t>Labor Credit for customer provided internet/fire unlock</t>
  </si>
  <si>
    <t>KDB8V7</t>
  </si>
  <si>
    <t>V7HUB</t>
  </si>
  <si>
    <t>V7 Primary Hub (8 LOCKS per hub)</t>
  </si>
  <si>
    <t>V7HUB2</t>
  </si>
  <si>
    <t>V7 Secondary Hub</t>
  </si>
  <si>
    <t>V7MM</t>
  </si>
  <si>
    <t>V7 MULTI-MODULE ENCLOSURE</t>
  </si>
  <si>
    <t>IS10</t>
  </si>
  <si>
    <t>Exit Only Doors</t>
  </si>
  <si>
    <t>Double Mag Exit Only Interior</t>
  </si>
  <si>
    <t>IS13</t>
  </si>
  <si>
    <t>IS15</t>
  </si>
  <si>
    <t>IS16</t>
  </si>
  <si>
    <t>Stair Lock - Unmonitored</t>
  </si>
  <si>
    <t>IS8</t>
  </si>
  <si>
    <t>IS9</t>
  </si>
  <si>
    <t>PS10</t>
  </si>
  <si>
    <t>PS13</t>
  </si>
  <si>
    <t>PS8</t>
  </si>
  <si>
    <t>PS9</t>
  </si>
  <si>
    <t>IS10V7</t>
  </si>
  <si>
    <t>Exit Only Doors V7</t>
  </si>
  <si>
    <t>IS10V7TK</t>
  </si>
  <si>
    <t>IS13V7</t>
  </si>
  <si>
    <t>IS13V7TK</t>
  </si>
  <si>
    <t>IS15V7</t>
  </si>
  <si>
    <t>IS15V7TK</t>
  </si>
  <si>
    <t>IS8V7</t>
  </si>
  <si>
    <t>IS8V7TK</t>
  </si>
  <si>
    <t>IS9V7</t>
  </si>
  <si>
    <t>IS9V7TK</t>
  </si>
  <si>
    <t>PS10V7</t>
  </si>
  <si>
    <t>PS10V7TK</t>
  </si>
  <si>
    <t>PS13V7</t>
  </si>
  <si>
    <t>PS13V7TK</t>
  </si>
  <si>
    <t>PS8V7</t>
  </si>
  <si>
    <t>PS8V7TK</t>
  </si>
  <si>
    <t>PS9V7</t>
  </si>
  <si>
    <t>PS9V7TK</t>
  </si>
  <si>
    <t>EHD1</t>
  </si>
  <si>
    <t>ExpressHD</t>
  </si>
  <si>
    <t>Indoor Camera</t>
  </si>
  <si>
    <t>EHD2</t>
  </si>
  <si>
    <t>Lobby Camera</t>
  </si>
  <si>
    <t>EHD3</t>
  </si>
  <si>
    <t>Outdoor Camera</t>
  </si>
  <si>
    <t>EHD4</t>
  </si>
  <si>
    <t>Indoor Camera Upgrade (Replaces Camera Only)</t>
  </si>
  <si>
    <t>EHD5</t>
  </si>
  <si>
    <t>Outdoor Camera Upgrade (Replaces Camera Only)</t>
  </si>
  <si>
    <t>FP1</t>
  </si>
  <si>
    <t>FirePanels</t>
  </si>
  <si>
    <t>Silent Knight Dialer (New Concurrent)</t>
  </si>
  <si>
    <t>FP2</t>
  </si>
  <si>
    <t>Mutual Fire Panel</t>
  </si>
  <si>
    <t>FP3</t>
  </si>
  <si>
    <t>Silent Knight Dialer (sysAdd)</t>
  </si>
  <si>
    <t>EFC1</t>
  </si>
  <si>
    <t>Floor Control Elevator System (Type C)</t>
  </si>
  <si>
    <t>EFC2</t>
  </si>
  <si>
    <t>EFC3</t>
  </si>
  <si>
    <t>EFCS1</t>
  </si>
  <si>
    <t xml:space="preserve">Floor Control Elevator Systems (Small Type C) </t>
  </si>
  <si>
    <t>EFCS2</t>
  </si>
  <si>
    <t>G1</t>
  </si>
  <si>
    <t>Garage Readers</t>
  </si>
  <si>
    <t>G10</t>
  </si>
  <si>
    <t>Additional Garage Arm</t>
  </si>
  <si>
    <t>G11</t>
  </si>
  <si>
    <t>G12</t>
  </si>
  <si>
    <t>G13</t>
  </si>
  <si>
    <t>G14</t>
  </si>
  <si>
    <t>G15</t>
  </si>
  <si>
    <t>G16</t>
  </si>
  <si>
    <t>G2</t>
  </si>
  <si>
    <t>G3</t>
  </si>
  <si>
    <t>G4</t>
  </si>
  <si>
    <t>G5</t>
  </si>
  <si>
    <t>G6</t>
  </si>
  <si>
    <t>G7</t>
  </si>
  <si>
    <t>G8</t>
  </si>
  <si>
    <t>G9</t>
  </si>
  <si>
    <t>G10V7</t>
  </si>
  <si>
    <t>Garage Readers V7</t>
  </si>
  <si>
    <t>G10V7TK</t>
  </si>
  <si>
    <t>G11V7</t>
  </si>
  <si>
    <t>G11V7TK</t>
  </si>
  <si>
    <t>G12V7</t>
  </si>
  <si>
    <t>G12V7TK</t>
  </si>
  <si>
    <t>G13V7</t>
  </si>
  <si>
    <t>G13V7TK</t>
  </si>
  <si>
    <t>G14V7</t>
  </si>
  <si>
    <t>G14V7TK</t>
  </si>
  <si>
    <t>G15V7</t>
  </si>
  <si>
    <t>G15V7TK</t>
  </si>
  <si>
    <t>G16V7</t>
  </si>
  <si>
    <t>G16V7TK</t>
  </si>
  <si>
    <t>G17V7</t>
  </si>
  <si>
    <t>G1V7</t>
  </si>
  <si>
    <t>G1V7TK</t>
  </si>
  <si>
    <t>G2V7</t>
  </si>
  <si>
    <t>G2V7TK</t>
  </si>
  <si>
    <t>G3V7</t>
  </si>
  <si>
    <t>G3V7TK</t>
  </si>
  <si>
    <t>G4V7</t>
  </si>
  <si>
    <t>G4V7TK</t>
  </si>
  <si>
    <t>Takeover - Garage Gate (MaxiProx)</t>
  </si>
  <si>
    <t>G5V7</t>
  </si>
  <si>
    <t>G5V7TK</t>
  </si>
  <si>
    <t>G6V7</t>
  </si>
  <si>
    <t>G6V7TK</t>
  </si>
  <si>
    <t>G7V7</t>
  </si>
  <si>
    <t>G7V7TK</t>
  </si>
  <si>
    <t>G8V7</t>
  </si>
  <si>
    <t>G8V7TK</t>
  </si>
  <si>
    <t>G9V7</t>
  </si>
  <si>
    <t>G9V7TK</t>
  </si>
  <si>
    <t>KPDSP_V7HUB</t>
  </si>
  <si>
    <t>Infrastructure for Base Tenant Package (V7)</t>
  </si>
  <si>
    <t>V7 Primary Hub</t>
  </si>
  <si>
    <t>KPDSP_V7HUB2</t>
  </si>
  <si>
    <t>DSP_V7HUB</t>
  </si>
  <si>
    <t>Infrastructure for Tenant System Speical Pricing (V7)</t>
  </si>
  <si>
    <t>DSP_V7HUB2</t>
  </si>
  <si>
    <t>AC1</t>
  </si>
  <si>
    <t>Intrusion Alarm Inputs</t>
  </si>
  <si>
    <t>Alarm Contact - Single Door</t>
  </si>
  <si>
    <t>AC2</t>
  </si>
  <si>
    <t>Alarm Contact - Double Door</t>
  </si>
  <si>
    <t>AD1</t>
  </si>
  <si>
    <t>GB1</t>
  </si>
  <si>
    <t>Glass Break Sensor - Sound Discriminator</t>
  </si>
  <si>
    <t>MS1</t>
  </si>
  <si>
    <t>Motion Sensor System</t>
  </si>
  <si>
    <t>Intrusion Alarm Inputs V7</t>
  </si>
  <si>
    <t>Intrusion Alarm Zone And Reset Readers V7</t>
  </si>
  <si>
    <t>Intrusion Alarm Zone -Additional- using existing Reset Reader</t>
  </si>
  <si>
    <t>Intrusion Alarm Zone and Reset Reader</t>
  </si>
  <si>
    <t>DSP_KSS1</t>
  </si>
  <si>
    <t xml:space="preserve">Kastle Safe Space Products </t>
  </si>
  <si>
    <t>Replace existing Button with Touchless button on Existing  Door - Building Perimeter</t>
  </si>
  <si>
    <t>DSP_KSS2</t>
  </si>
  <si>
    <t>Replace existing Button with Touchless button on Existing Door - Suite</t>
  </si>
  <si>
    <t>DSP_KSS3</t>
  </si>
  <si>
    <t>Interface Reader System to EXISTING Automatic Door Operator (no button) - Building Perimeter Door</t>
  </si>
  <si>
    <t>DSP_KSS4</t>
  </si>
  <si>
    <t>Interface Reader System to NEW Automatic Door Operator (no button) - Building Perimeter Door</t>
  </si>
  <si>
    <t>DSP_KSS5</t>
  </si>
  <si>
    <t>Interface Reader System to New or Existing Automatic Door Operator (no button) - Suite Door</t>
  </si>
  <si>
    <t>FTS1</t>
  </si>
  <si>
    <t>Face Temperature Scanner (Wall-Mounted)</t>
  </si>
  <si>
    <t>FTS2</t>
  </si>
  <si>
    <t>Face Temperature Scanner (Kiosk-based)</t>
  </si>
  <si>
    <t>CVNVR24T</t>
  </si>
  <si>
    <t>Kastle Video Add Ons</t>
  </si>
  <si>
    <t>CVNVR Server 24TB</t>
  </si>
  <si>
    <t>CVNVR32T</t>
  </si>
  <si>
    <t>CVNVR Server 32TB</t>
  </si>
  <si>
    <t>CVNVR40T</t>
  </si>
  <si>
    <t>CVNVR Server 40TB</t>
  </si>
  <si>
    <t>CVNVR8T</t>
  </si>
  <si>
    <t>CVNVR Recorder 12TB Internal HDD</t>
  </si>
  <si>
    <t>CVVIEW1</t>
  </si>
  <si>
    <t>Viewing Station</t>
  </si>
  <si>
    <t>KP1</t>
  </si>
  <si>
    <t>KastlePresence Upgrades</t>
  </si>
  <si>
    <t>KastlePresence Access Only Upgrade (Existing Thinline Reader)</t>
  </si>
  <si>
    <t>KP10</t>
  </si>
  <si>
    <t>KastlePresence with KastleAlert Upgrade (Existing RP40 Reader)</t>
  </si>
  <si>
    <t>KP2</t>
  </si>
  <si>
    <t>KastlePresence Access Only Upgrade (Archetictural Reader)</t>
  </si>
  <si>
    <t>KP3</t>
  </si>
  <si>
    <t>KastlePresence Access Only Upgrade (All-In-One-Reader)</t>
  </si>
  <si>
    <t>KP4</t>
  </si>
  <si>
    <t>KastlePresence Access Only Upgrade (Hand Wave Reader)</t>
  </si>
  <si>
    <t>KP5</t>
  </si>
  <si>
    <t>KastlePresence with KastleAlert Upgrade (Existing Thinline Reader)</t>
  </si>
  <si>
    <t>KP6</t>
  </si>
  <si>
    <t>KastlePresence with KastleAlert Upgrade (Archetictural Reader)</t>
  </si>
  <si>
    <t>KP7</t>
  </si>
  <si>
    <t>KastlePresence with KastleAlert Upgrade (All-In-One-Reader)</t>
  </si>
  <si>
    <t>KP8</t>
  </si>
  <si>
    <t>KastlePresence with KastleAlert Upgrade (Hand Wave Reader)</t>
  </si>
  <si>
    <t>KP9</t>
  </si>
  <si>
    <t>KastlePresence Access Only Upgrade (Existing RP40 Reader)</t>
  </si>
  <si>
    <t>QU1</t>
  </si>
  <si>
    <t xml:space="preserve">KastlePresence Upgrades for Quad </t>
  </si>
  <si>
    <t>QU10</t>
  </si>
  <si>
    <t>QU2</t>
  </si>
  <si>
    <t>QU3</t>
  </si>
  <si>
    <t>QU4</t>
  </si>
  <si>
    <t>QU5</t>
  </si>
  <si>
    <t>QU6</t>
  </si>
  <si>
    <t>QU7</t>
  </si>
  <si>
    <t>QU8</t>
  </si>
  <si>
    <t>QU9</t>
  </si>
  <si>
    <t>V6I</t>
  </si>
  <si>
    <t>V6I-12 Quad Convertion Board</t>
  </si>
  <si>
    <t>EI1-Takeover</t>
  </si>
  <si>
    <t>KastleVideo</t>
  </si>
  <si>
    <t>EI2-Takeover</t>
  </si>
  <si>
    <t>EI3-Takeover</t>
  </si>
  <si>
    <t>EI4-Takeover</t>
  </si>
  <si>
    <t>Indoor Takeover IP 180/360 Camera (Single Lens) - ($0 Down Takeover - 3 Year Contract)</t>
  </si>
  <si>
    <t>CV1</t>
  </si>
  <si>
    <t>KastleVideo (CheckVideo)</t>
  </si>
  <si>
    <t>CV2</t>
  </si>
  <si>
    <t>CV3</t>
  </si>
  <si>
    <t>CV4</t>
  </si>
  <si>
    <t>CV5</t>
  </si>
  <si>
    <t>CV6</t>
  </si>
  <si>
    <t>EA1</t>
  </si>
  <si>
    <t>KastleVideo (Third party/Takeover)</t>
  </si>
  <si>
    <t>EA2</t>
  </si>
  <si>
    <t>EI1</t>
  </si>
  <si>
    <t>EI2</t>
  </si>
  <si>
    <t>EI3</t>
  </si>
  <si>
    <t>EI4</t>
  </si>
  <si>
    <t>KV10</t>
  </si>
  <si>
    <t>KV11</t>
  </si>
  <si>
    <t>KV12</t>
  </si>
  <si>
    <t>KV13</t>
  </si>
  <si>
    <t>KV14</t>
  </si>
  <si>
    <t>KV15</t>
  </si>
  <si>
    <t>KV16</t>
  </si>
  <si>
    <t>KV17</t>
  </si>
  <si>
    <t>KV18</t>
  </si>
  <si>
    <t>KV19</t>
  </si>
  <si>
    <t>CV4IP-16-6T</t>
  </si>
  <si>
    <t>KastleVideo Infrastructure</t>
  </si>
  <si>
    <t>Gateway for IP Cameras - 16 Channel for H.264 cams - 30 day recording</t>
  </si>
  <si>
    <t>CV4IP-16T-Takeover</t>
  </si>
  <si>
    <t>Gateways</t>
  </si>
  <si>
    <t>CV4IP-SVR-24T</t>
  </si>
  <si>
    <t>KastleVideo CV4IP-SVR-24T Server Based Camera Gateway</t>
  </si>
  <si>
    <t>CV4IP-SVR-32T</t>
  </si>
  <si>
    <t>KastleVideo CV4IP-SVR-32T Server Based Camera Gateway</t>
  </si>
  <si>
    <t>CV4IP-SVR-40T</t>
  </si>
  <si>
    <t>KastleVideo CV4IP-SVR-40T Server Based Camera Gateway</t>
  </si>
  <si>
    <t>EHDG3</t>
  </si>
  <si>
    <t>ExpressHD Gateway for KastleVideo</t>
  </si>
  <si>
    <t>SF100D-08P</t>
  </si>
  <si>
    <t>POE Switch - 10 position all POE</t>
  </si>
  <si>
    <t>SF100D-16P</t>
  </si>
  <si>
    <t>POE Switch -28 position all POE</t>
  </si>
  <si>
    <t>KASTLEVIDEO ADDONS</t>
  </si>
  <si>
    <t>CV4IP24T</t>
  </si>
  <si>
    <t>KastleVideoAddons</t>
  </si>
  <si>
    <t>CV4IP Server - 24T</t>
  </si>
  <si>
    <t>CV4IP32T</t>
  </si>
  <si>
    <t>CV4IP Server - 32T</t>
  </si>
  <si>
    <t>CVNVR Server 48TB</t>
  </si>
  <si>
    <t>CV4IP40T</t>
  </si>
  <si>
    <t>CV4IP Server - 40T</t>
  </si>
  <si>
    <t>CVNVR Recorder 6TB external HDD</t>
  </si>
  <si>
    <t>CVNVR6T</t>
  </si>
  <si>
    <t>Audio Horns - Speco</t>
  </si>
  <si>
    <t>KVS1</t>
  </si>
  <si>
    <t>KVS</t>
  </si>
  <si>
    <t>Smart Matrix Computer</t>
  </si>
  <si>
    <t>SM1</t>
  </si>
  <si>
    <t>4s Box Adapter</t>
  </si>
  <si>
    <t>KVA4</t>
  </si>
  <si>
    <t>KSP_KFO1</t>
  </si>
  <si>
    <t>KFO</t>
  </si>
  <si>
    <t>Visitor Management ($0 Install - 3 Year Contract)</t>
  </si>
  <si>
    <t>Adapter Plate</t>
  </si>
  <si>
    <t>KVA5</t>
  </si>
  <si>
    <t>KASTLEVIDEO ACCESSORIES</t>
  </si>
  <si>
    <t>KSP_KFO2</t>
  </si>
  <si>
    <t>KFO Visitor Pass - Standalone (iPad with Printer; no door or elevator control)</t>
  </si>
  <si>
    <t>Compact Wall Mount</t>
  </si>
  <si>
    <t>KVA1</t>
  </si>
  <si>
    <t>KFO11</t>
  </si>
  <si>
    <t>KFO Add-Ons</t>
  </si>
  <si>
    <t xml:space="preserve">Barcode Reader for Visitor Management KFO - Installed Subsequently </t>
  </si>
  <si>
    <t>Mount Arm for CV169</t>
  </si>
  <si>
    <t>KVA2</t>
  </si>
  <si>
    <t>KFO13</t>
  </si>
  <si>
    <t>Passport Reader  (Concurrent)</t>
  </si>
  <si>
    <t>Pendant Cap for CV169</t>
  </si>
  <si>
    <t>KVA3</t>
  </si>
  <si>
    <t>KFO14</t>
  </si>
  <si>
    <t>License Reader  (Concurrent)</t>
  </si>
  <si>
    <t>Gateway for IP Cameras - 8 Channel for 4.264 cams - 30 Day Recording</t>
  </si>
  <si>
    <t>CV4IP-9-8T</t>
  </si>
  <si>
    <t>KFO15</t>
  </si>
  <si>
    <t xml:space="preserve">Full Size Kiosk for Visitor Pass (No KFO or Access Control Integration) </t>
  </si>
  <si>
    <t>KFO16</t>
  </si>
  <si>
    <t>Access Control System Integration for Visitor Pass (No existing KFO)</t>
  </si>
  <si>
    <t>KastleVideo CV4IP-SVR-48T Server Based Camera Gateway</t>
  </si>
  <si>
    <t>KFO17</t>
  </si>
  <si>
    <t xml:space="preserve">Full Size Kiosk color upgrade </t>
  </si>
  <si>
    <t>KASTLEVIDEO INFRASTRUCTURE</t>
  </si>
  <si>
    <t>KFO9</t>
  </si>
  <si>
    <t>Barcode Reader for Visitor Management KFO - Installed Concurrently with KFO</t>
  </si>
  <si>
    <t>POE Switch - 8 position all POE</t>
  </si>
  <si>
    <t>Switch1</t>
  </si>
  <si>
    <t>KFP12</t>
  </si>
  <si>
    <t>Epson Printer (Concurrent)</t>
  </si>
  <si>
    <t>POE Switch - 16 position all POE</t>
  </si>
  <si>
    <t>Switch2</t>
  </si>
  <si>
    <t>DF1</t>
  </si>
  <si>
    <t>Mechanical Points</t>
  </si>
  <si>
    <t>Defibrillator Bug</t>
  </si>
  <si>
    <t>MP1</t>
  </si>
  <si>
    <t>Mechanical Point Perimeter (Provided Sensor)</t>
  </si>
  <si>
    <t>MP2</t>
  </si>
  <si>
    <t>Mechanical Point Interior (Provided Sensor)</t>
  </si>
  <si>
    <t>T1</t>
  </si>
  <si>
    <t>Temperature Sensor Perimeter</t>
  </si>
  <si>
    <t>T2</t>
  </si>
  <si>
    <t>Temperature Sensor Interior</t>
  </si>
  <si>
    <t>W1</t>
  </si>
  <si>
    <t>Water Sensor Perimeter</t>
  </si>
  <si>
    <t>W2</t>
  </si>
  <si>
    <t>Water Sensor Interior</t>
  </si>
  <si>
    <t>MP1V7</t>
  </si>
  <si>
    <t>Mechanical Points V7</t>
  </si>
  <si>
    <t>MP1V7TK</t>
  </si>
  <si>
    <t>Takeover - Mechanical Point Perimeter (Provided Sensor)</t>
  </si>
  <si>
    <t>MP2V7</t>
  </si>
  <si>
    <t>MP2V7TK</t>
  </si>
  <si>
    <t>Takeover - Mechanical Point Interior (Provided Sensor)</t>
  </si>
  <si>
    <t>Outdoor Camer Upgrade (Replaces Camera Only)</t>
  </si>
  <si>
    <t>T1V7</t>
  </si>
  <si>
    <t>T1V7TK</t>
  </si>
  <si>
    <t>Takeover - Temperature Sensor Perimeter</t>
  </si>
  <si>
    <t>T2V7</t>
  </si>
  <si>
    <t>T2V7TK</t>
  </si>
  <si>
    <t>Takeover - Temperature Sensor Interior</t>
  </si>
  <si>
    <t>W1V7</t>
  </si>
  <si>
    <t>W1V7TK</t>
  </si>
  <si>
    <t>Takeover - Water Sensor Perimeter</t>
  </si>
  <si>
    <t>W2V7</t>
  </si>
  <si>
    <t>W2V7TK</t>
  </si>
  <si>
    <t>Takeover - Water Sensor Interior</t>
  </si>
  <si>
    <t>MZ1</t>
  </si>
  <si>
    <t>Mechanical Zone</t>
  </si>
  <si>
    <t>MZ1V7</t>
  </si>
  <si>
    <t>Mechanical Zone V7</t>
  </si>
  <si>
    <t>MZ1V7TK</t>
  </si>
  <si>
    <t>Takeover - Mechanical Zone</t>
  </si>
  <si>
    <t>CC1</t>
  </si>
  <si>
    <t>CC2</t>
  </si>
  <si>
    <t>CC3</t>
  </si>
  <si>
    <t>CC4</t>
  </si>
  <si>
    <t>ER1</t>
  </si>
  <si>
    <t>PR1</t>
  </si>
  <si>
    <t>PIN Reader (Separate Keypad)</t>
  </si>
  <si>
    <t>PR2</t>
  </si>
  <si>
    <t>Parallel Online Keypad (Standalone Keypad)</t>
  </si>
  <si>
    <t>PR3</t>
  </si>
  <si>
    <t>PIN Reader - Combo Reader/Keypad - Prox</t>
  </si>
  <si>
    <t>PR4</t>
  </si>
  <si>
    <t>PIN Reader - Combo Reader/Keypad - iClass</t>
  </si>
  <si>
    <t>PR5</t>
  </si>
  <si>
    <t>Parallel Online Keypad (Combo Reader/Keypad - Prox)</t>
  </si>
  <si>
    <t>PR6</t>
  </si>
  <si>
    <t>Miscellaneous Readers V7</t>
  </si>
  <si>
    <t>NT1</t>
  </si>
  <si>
    <t>Other Doors</t>
  </si>
  <si>
    <t>Strike or Lockset Interior (no lock trim)</t>
  </si>
  <si>
    <t>NT2</t>
  </si>
  <si>
    <t>Provided Lock Only - Interior - Strike or Lockset</t>
  </si>
  <si>
    <t>NT1V7</t>
  </si>
  <si>
    <t>Other Doors V7</t>
  </si>
  <si>
    <t>NT2V7</t>
  </si>
  <si>
    <t>P1</t>
  </si>
  <si>
    <t>Panic Buttons</t>
  </si>
  <si>
    <t>P2</t>
  </si>
  <si>
    <t>P3</t>
  </si>
  <si>
    <t>P1V7</t>
  </si>
  <si>
    <t>Panic Buttons V7</t>
  </si>
  <si>
    <t>P1V7TK</t>
  </si>
  <si>
    <t>P2V7</t>
  </si>
  <si>
    <t>P2V7TK</t>
  </si>
  <si>
    <t>P3V7</t>
  </si>
  <si>
    <t>P3V7TK</t>
  </si>
  <si>
    <t>PRR1</t>
  </si>
  <si>
    <t>Panic Reset Readers</t>
  </si>
  <si>
    <t>Panic Reset Reader</t>
  </si>
  <si>
    <t>PRZ1</t>
  </si>
  <si>
    <t>Panic Zone</t>
  </si>
  <si>
    <t>Building Panic Zone</t>
  </si>
  <si>
    <t>PRZ2</t>
  </si>
  <si>
    <t>Tenant Panic Zone</t>
  </si>
  <si>
    <t>PRZ3</t>
  </si>
  <si>
    <t>Garage Panic Zone</t>
  </si>
  <si>
    <t>PRZ1AV7</t>
  </si>
  <si>
    <t>Building Panic Zone -Additional- using existing Reset Reader</t>
  </si>
  <si>
    <t>PRZ1V7</t>
  </si>
  <si>
    <t>Building Panic Zone &amp; Reset Reader</t>
  </si>
  <si>
    <t>PRZ1V7TK</t>
  </si>
  <si>
    <t>Takeover - Building Panic Zone &amp; Reset Reader</t>
  </si>
  <si>
    <t>PRZ2AV7</t>
  </si>
  <si>
    <t>Tenant Panic Zone -Additional- using existing Reset Reader</t>
  </si>
  <si>
    <t>PRZ2V7TK</t>
  </si>
  <si>
    <t>Takeover - Tenant Panic Zone &amp; Reset Reader</t>
  </si>
  <si>
    <t>Tenant Panic Zone &amp; Reset Reader</t>
  </si>
  <si>
    <t>PRZ3V7</t>
  </si>
  <si>
    <t>Garage Panic Zone &amp; Reset Reader</t>
  </si>
  <si>
    <t>PRZ3V7TK</t>
  </si>
  <si>
    <t>Takeover - Garage Panic Zone &amp; Reset Reader</t>
  </si>
  <si>
    <t>KFO5</t>
  </si>
  <si>
    <t>PhotoID</t>
  </si>
  <si>
    <t>Image Display Station</t>
  </si>
  <si>
    <t>KFO6</t>
  </si>
  <si>
    <t>Enrolling Station</t>
  </si>
  <si>
    <t>KFO4</t>
  </si>
  <si>
    <t>PhotoID / Image Display</t>
  </si>
  <si>
    <t>PhotoID Station</t>
  </si>
  <si>
    <t>PP1</t>
  </si>
  <si>
    <t>PP2</t>
  </si>
  <si>
    <t>Single Door - Interior</t>
  </si>
  <si>
    <t>PP3</t>
  </si>
  <si>
    <t>PP4</t>
  </si>
  <si>
    <t>Double Door - Interior</t>
  </si>
  <si>
    <t>PP5</t>
  </si>
  <si>
    <t>PZ1</t>
  </si>
  <si>
    <t>Prop Zone</t>
  </si>
  <si>
    <t>PZ2</t>
  </si>
  <si>
    <t>AP10</t>
  </si>
  <si>
    <t>Residential Telephones</t>
  </si>
  <si>
    <t>Trigon- Subsequent Installation - Second + Unit</t>
  </si>
  <si>
    <t>AP2</t>
  </si>
  <si>
    <t>Apartment/Condo Entry Phones - CondoPlex Indoor</t>
  </si>
  <si>
    <t>AP3</t>
  </si>
  <si>
    <t>Apartment/Condo Entry Phones - CondoPlex Outdoor</t>
  </si>
  <si>
    <t>AP4</t>
  </si>
  <si>
    <t>Apartment/Condo Entry Phones - AiPhone TL-2000</t>
  </si>
  <si>
    <t>AP5</t>
  </si>
  <si>
    <t>Apartment/Condo Entry Phones - CondoPlex Indoor (Additional Unit same building)</t>
  </si>
  <si>
    <t>AP6</t>
  </si>
  <si>
    <t>Apartment/Condo Entry Phones - CondoPlex Outdoor (Additional Unit same building)</t>
  </si>
  <si>
    <t>AP7</t>
  </si>
  <si>
    <t>Trigon- Concurrent Installation - First Unit</t>
  </si>
  <si>
    <t>AP8</t>
  </si>
  <si>
    <t>Trigon- Concurrent Installation - Second + Unit</t>
  </si>
  <si>
    <t>AP9</t>
  </si>
  <si>
    <t>Trigon- Subsequent Installation - First Unit</t>
  </si>
  <si>
    <t>SI2</t>
  </si>
  <si>
    <t>Salto Infrastructure</t>
  </si>
  <si>
    <t xml:space="preserve">Salto Sallis Router </t>
  </si>
  <si>
    <t>SI3</t>
  </si>
  <si>
    <t>Salto Sallis Node</t>
  </si>
  <si>
    <t>SI4</t>
  </si>
  <si>
    <t xml:space="preserve">Salto V6T &amp; Router Enclosure </t>
  </si>
  <si>
    <t>SI1</t>
  </si>
  <si>
    <t xml:space="preserve">Salto Wireless Locks </t>
  </si>
  <si>
    <t>Salto PPD800 Portable Programming Device</t>
  </si>
  <si>
    <t>SL1</t>
  </si>
  <si>
    <t>Salto Aelement Mortise Lock</t>
  </si>
  <si>
    <t>SL2</t>
  </si>
  <si>
    <t>Salto Aelement Mortise Lock (Customer Furnishes and Installs)</t>
  </si>
  <si>
    <t>SL3</t>
  </si>
  <si>
    <t>Salto Aelement Mortise Lock (Kastle Furnishes and Customer Installs)</t>
  </si>
  <si>
    <t>AO1S</t>
  </si>
  <si>
    <t>Spare Locks</t>
  </si>
  <si>
    <t>AO2S</t>
  </si>
  <si>
    <t>AR1S</t>
  </si>
  <si>
    <t>AR2S</t>
  </si>
  <si>
    <t>AR3S</t>
  </si>
  <si>
    <t>SL1S</t>
  </si>
  <si>
    <t>AccessControlDoorVolumeCredit</t>
  </si>
  <si>
    <t>Subscription Services</t>
  </si>
  <si>
    <t>AccessControl Door Volume Credit</t>
  </si>
  <si>
    <t>AlarmedDoorVolumeCredit</t>
  </si>
  <si>
    <t>Alarmed Door Volume Credit</t>
  </si>
  <si>
    <t>CoMonitoringService</t>
  </si>
  <si>
    <t>Co-Monitoring Subscription</t>
  </si>
  <si>
    <t>EPService</t>
  </si>
  <si>
    <t>Base Subscription</t>
  </si>
  <si>
    <t>ExtendedHistory</t>
  </si>
  <si>
    <t>Extended History (Over 1 Year)</t>
  </si>
  <si>
    <t>PLAI</t>
  </si>
  <si>
    <t>Kastle IdentityConnect</t>
  </si>
  <si>
    <t>PLAIEventStream</t>
  </si>
  <si>
    <t>Kastle EventConnect</t>
  </si>
  <si>
    <t>PLAIVisitorConnect</t>
  </si>
  <si>
    <t>Kastle VisitorConnect</t>
  </si>
  <si>
    <t>VisitorManagementService</t>
  </si>
  <si>
    <t>Visitor Management Subscription</t>
  </si>
  <si>
    <t>AI1</t>
  </si>
  <si>
    <t xml:space="preserve">Suite Audio Intercoms </t>
  </si>
  <si>
    <t>AIM1</t>
  </si>
  <si>
    <t>AIM2</t>
  </si>
  <si>
    <t>AIM3</t>
  </si>
  <si>
    <t>AIX1</t>
  </si>
  <si>
    <t>AIX2</t>
  </si>
  <si>
    <t>AIXM1</t>
  </si>
  <si>
    <t>JP11</t>
  </si>
  <si>
    <t xml:space="preserve">Suite Video Intercoms </t>
  </si>
  <si>
    <t>JP2</t>
  </si>
  <si>
    <t>JP5</t>
  </si>
  <si>
    <t>JP6</t>
  </si>
  <si>
    <t>POEIX</t>
  </si>
  <si>
    <t>VIX2</t>
  </si>
  <si>
    <t>VIX5</t>
  </si>
  <si>
    <t>VIXM1</t>
  </si>
  <si>
    <t>TI1</t>
  </si>
  <si>
    <t>Telephone Infrastructure</t>
  </si>
  <si>
    <t>KDI - For Handset phones</t>
  </si>
  <si>
    <t>TI2</t>
  </si>
  <si>
    <t>AutoDialer - For KDIs</t>
  </si>
  <si>
    <t>TI3</t>
  </si>
  <si>
    <t>Viking LC-8 Concentrator Assembly - Perimeter Phones</t>
  </si>
  <si>
    <t>TI4</t>
  </si>
  <si>
    <t>Viking LC-8 Concentrator Assembly - Stairwell Phones</t>
  </si>
  <si>
    <t>TPE-TG160G</t>
  </si>
  <si>
    <t>TPE-TG160G 16-port POE Switch</t>
  </si>
  <si>
    <t>TPE-TG50G</t>
  </si>
  <si>
    <t>TPE-TG50G 4-port POE Switch</t>
  </si>
  <si>
    <t>TPE-TG80G</t>
  </si>
  <si>
    <t>TPE-TG80G 8-port POE Switch</t>
  </si>
  <si>
    <t>DSP_DE1V7</t>
  </si>
  <si>
    <t>Tenant System Speical Pricing (V7)</t>
  </si>
  <si>
    <t>Single Delayed Egress Lock</t>
  </si>
  <si>
    <t>DSP_DE2V7</t>
  </si>
  <si>
    <t>Double Delayed Egress Lock</t>
  </si>
  <si>
    <t>DSP_DM1V7</t>
  </si>
  <si>
    <t>DSP_NT1V7</t>
  </si>
  <si>
    <t>DSP_NT2V7</t>
  </si>
  <si>
    <t>DSP_SD1V7</t>
  </si>
  <si>
    <t>DSP_SM1V7</t>
  </si>
  <si>
    <t>ETC1</t>
  </si>
  <si>
    <t>Travel Control Elevator Systems (Type D)</t>
  </si>
  <si>
    <t>TS1V7</t>
  </si>
  <si>
    <t>Turnstile Readers</t>
  </si>
  <si>
    <t>TS2V7</t>
  </si>
  <si>
    <t>TS3V7</t>
  </si>
  <si>
    <t>Turnstile Reader (Turnstiles installed by others)</t>
  </si>
  <si>
    <t>TS4V7</t>
  </si>
  <si>
    <t>Turnstile Reader With Barcode (Turnstiles installed by others)</t>
  </si>
  <si>
    <t>TS5V7</t>
  </si>
  <si>
    <t>TS6V7</t>
  </si>
  <si>
    <t>TS7V7</t>
  </si>
  <si>
    <t>Dual Turnstile Readers (Turnstiles installed by others) (Entry and Exit)</t>
  </si>
  <si>
    <t>TS8V7</t>
  </si>
  <si>
    <t>Dual Turnstile Readers With Barcode (Turnstiles installed by others) (Entry and Exit)</t>
  </si>
  <si>
    <t>TSV1</t>
  </si>
  <si>
    <t>Turnstile</t>
  </si>
  <si>
    <t>KFO2</t>
  </si>
  <si>
    <t>Visitor Management</t>
  </si>
  <si>
    <t>Visitor Management With License Reader</t>
  </si>
  <si>
    <t>KFO8</t>
  </si>
  <si>
    <t>KFO Visitor Pass (iPad With Printer)</t>
  </si>
  <si>
    <t>VMS20</t>
  </si>
  <si>
    <t>VMS Addons</t>
  </si>
  <si>
    <t>Video Workstation</t>
  </si>
  <si>
    <t>VMS23</t>
  </si>
  <si>
    <t>IR Illuminator</t>
  </si>
  <si>
    <t>VMS24</t>
  </si>
  <si>
    <t>IR Illuminator (46 Watts)</t>
  </si>
  <si>
    <t>VMS25</t>
  </si>
  <si>
    <t>Avigilon Pole Mount</t>
  </si>
  <si>
    <t>VMS26</t>
  </si>
  <si>
    <t>Avigilon NPT Adapter (H5A/H4A pendannt  dome cameras)</t>
  </si>
  <si>
    <t>VMS27</t>
  </si>
  <si>
    <t>Audio Horns</t>
  </si>
  <si>
    <t>VMS1</t>
  </si>
  <si>
    <t>VMS Cameras</t>
  </si>
  <si>
    <t>Outdoor 4MP WDR Bullet Camera with Analytics</t>
  </si>
  <si>
    <t>VMS10</t>
  </si>
  <si>
    <t>VMS11</t>
  </si>
  <si>
    <t>VMS12</t>
  </si>
  <si>
    <t>VMS13</t>
  </si>
  <si>
    <t>VMS14</t>
  </si>
  <si>
    <t>VMS15</t>
  </si>
  <si>
    <t>VMS16</t>
  </si>
  <si>
    <t>VMS17</t>
  </si>
  <si>
    <t>VMS18</t>
  </si>
  <si>
    <t>VMS19</t>
  </si>
  <si>
    <t>VMS2</t>
  </si>
  <si>
    <t>Outdoor 3MP WDR Bullet Camera NO Analytics</t>
  </si>
  <si>
    <t>VMS3</t>
  </si>
  <si>
    <t>Indoor 4MP Dome Camera with Analytics</t>
  </si>
  <si>
    <t>VMS4</t>
  </si>
  <si>
    <t>Indoor 3 MP Dome Camera NO Analytics</t>
  </si>
  <si>
    <t>VMS5</t>
  </si>
  <si>
    <t>Outdoor 3MP Dome Camera NO Analytics</t>
  </si>
  <si>
    <t>VMS6</t>
  </si>
  <si>
    <t>Outdoor 4MP Dome Camera with Analytics</t>
  </si>
  <si>
    <t>VMS7</t>
  </si>
  <si>
    <t>FLIR Thermographic Camera - 90°</t>
  </si>
  <si>
    <t>VMS8</t>
  </si>
  <si>
    <t>FLIR Thermographic Camera - 45°</t>
  </si>
  <si>
    <t>VMS9</t>
  </si>
  <si>
    <t>FLIR Thermographic Camera - 25°</t>
  </si>
  <si>
    <t>VMS40</t>
  </si>
  <si>
    <t>VMS Infrastructure</t>
  </si>
  <si>
    <t>14 TB Hard Drives (Additional)</t>
  </si>
  <si>
    <t>VMS41</t>
  </si>
  <si>
    <t>POE Switch - 8 Port</t>
  </si>
  <si>
    <t>VMS42</t>
  </si>
  <si>
    <t>POE Switch - 24 Port</t>
  </si>
  <si>
    <t>VMS43</t>
  </si>
  <si>
    <t>Ubiquiti Wireless Radio</t>
  </si>
  <si>
    <t>VMS44</t>
  </si>
  <si>
    <t>5-Port Industrial POE Switch</t>
  </si>
  <si>
    <t>VMS45</t>
  </si>
  <si>
    <t>7-Port Industrial POE Switch</t>
  </si>
  <si>
    <t>VMS46</t>
  </si>
  <si>
    <t>10-Port Industrial POE Switch</t>
  </si>
  <si>
    <t>VMS47</t>
  </si>
  <si>
    <t>Enclosure - 14x12 - No Fan</t>
  </si>
  <si>
    <t>VMS48</t>
  </si>
  <si>
    <t>Enclosure - 18x16x8 -  Fan</t>
  </si>
  <si>
    <t>VMS30</t>
  </si>
  <si>
    <t>VMS Servers/Licenses</t>
  </si>
  <si>
    <t>Server - Rack mounted</t>
  </si>
  <si>
    <t>VMS31</t>
  </si>
  <si>
    <t>8 Camera Server Appliance (must include separte analytic camera license)</t>
  </si>
  <si>
    <t>VMS32</t>
  </si>
  <si>
    <t>Avigilon ACC Enterprise License</t>
  </si>
  <si>
    <t>VMS33</t>
  </si>
  <si>
    <t>Avigilon Analytics License</t>
  </si>
  <si>
    <t>Events</t>
  </si>
  <si>
    <t>VMS Subscriptions</t>
  </si>
  <si>
    <t>Incident</t>
  </si>
  <si>
    <t>Patrol</t>
  </si>
  <si>
    <t>WB1</t>
  </si>
  <si>
    <t>Wireless Beacons</t>
  </si>
  <si>
    <t>GIMBAL SERIES 21 PROXIMITY BEACON</t>
  </si>
  <si>
    <t>Description</t>
  </si>
  <si>
    <t>Category</t>
  </si>
  <si>
    <t>Floor Number</t>
  </si>
  <si>
    <t>Floor Description</t>
  </si>
  <si>
    <t>Location Description</t>
  </si>
  <si>
    <t>General Notes</t>
  </si>
  <si>
    <t>Notes</t>
  </si>
  <si>
    <t>Unsorted Sales Code</t>
  </si>
  <si>
    <t>Unsorted Description</t>
  </si>
  <si>
    <t>Unsorted Category</t>
  </si>
  <si>
    <t>Unsorted Floor Number</t>
  </si>
  <si>
    <t>Unsorted Floor Description</t>
  </si>
  <si>
    <t>Unsorted Location Description</t>
  </si>
  <si>
    <t>Unsorted Notes</t>
  </si>
  <si>
    <t>Cardinal to Ordinal</t>
  </si>
  <si>
    <t>CPQ Description</t>
  </si>
  <si>
    <t>CPQ Category</t>
  </si>
  <si>
    <t>CPQ Sales Code</t>
  </si>
  <si>
    <r>
      <rPr>
        <b/>
        <sz val="72"/>
        <color rgb="FFFF0000"/>
        <rFont val="Calibri"/>
        <family val="2"/>
      </rPr>
      <t xml:space="preserve">DO NOT EDIT - </t>
    </r>
    <r>
      <rPr>
        <sz val="72"/>
        <color rgb="FFFF0000"/>
        <rFont val="Calibri"/>
        <family val="2"/>
      </rPr>
      <t>DOWNLOAD  COPY FIRST</t>
    </r>
  </si>
  <si>
    <t>Destination Elevator System</t>
  </si>
  <si>
    <t>DE1</t>
  </si>
  <si>
    <t>DE2</t>
  </si>
  <si>
    <t>DE3</t>
  </si>
  <si>
    <t>DE4</t>
  </si>
  <si>
    <t>DE5</t>
  </si>
  <si>
    <t>DE6</t>
  </si>
  <si>
    <t>ExpressHD Infrastructure</t>
  </si>
  <si>
    <t xml:space="preserve">KastleVideo Service Upgrades </t>
  </si>
  <si>
    <t>Kastle VideoCom</t>
  </si>
  <si>
    <t>KVC1</t>
  </si>
  <si>
    <t>KVC2</t>
  </si>
  <si>
    <t>KV20</t>
  </si>
  <si>
    <t>Overview</t>
  </si>
  <si>
    <t xml:space="preserve">Site Address:  </t>
  </si>
  <si>
    <t>There is on-site security, have we considered?</t>
  </si>
  <si>
    <t xml:space="preserve">Project: </t>
  </si>
  <si>
    <t>Has the client provided conduit drawings?</t>
  </si>
  <si>
    <t xml:space="preserve">SE:  </t>
  </si>
  <si>
    <t>Has the client provided floorplans?</t>
  </si>
  <si>
    <t>BDM:</t>
  </si>
  <si>
    <t>Has the client provided the necessary credentials?</t>
  </si>
  <si>
    <t>Replace Readers?</t>
  </si>
  <si>
    <t>Need Credentials?</t>
  </si>
  <si>
    <t>Takeover?</t>
  </si>
  <si>
    <t>Existing System Type?</t>
  </si>
  <si>
    <t>Have readers been quoted?</t>
  </si>
  <si>
    <t>Pull Wire?</t>
  </si>
  <si>
    <t>Visitor?</t>
  </si>
  <si>
    <t>Install Locks?</t>
  </si>
  <si>
    <t>Changing Reader Type?</t>
  </si>
  <si>
    <t>Has the cost of wire been discounted in CPQ?</t>
  </si>
  <si>
    <t>BLE?</t>
  </si>
  <si>
    <t>PPI Quote Needed?</t>
  </si>
  <si>
    <t>Guard Controls?</t>
  </si>
  <si>
    <t>Changing Reader Type to?</t>
  </si>
  <si>
    <t>Have reports been exported?</t>
  </si>
  <si>
    <t>Floorplan?</t>
  </si>
  <si>
    <t>Test Card?</t>
  </si>
  <si>
    <t>Conduit Drawings?</t>
  </si>
  <si>
    <t>Total Existing Panels</t>
  </si>
  <si>
    <t>This is a takeover, have we condsidered?</t>
  </si>
  <si>
    <t>Reports Available?</t>
  </si>
  <si>
    <t>Photo ID?</t>
  </si>
  <si>
    <t>On-Site Security?</t>
  </si>
  <si>
    <t>Have locks been quoted?</t>
  </si>
  <si>
    <t>Photo Badging?</t>
  </si>
  <si>
    <t># of Video HeadEnd</t>
  </si>
  <si>
    <t>KastleConnect?</t>
  </si>
  <si>
    <t>Has KastleConnect been quoted?</t>
  </si>
  <si>
    <t># of Exst AC Panels</t>
  </si>
  <si>
    <t>Wireless Locks?</t>
  </si>
  <si>
    <t>Rush?</t>
  </si>
  <si>
    <t>Have guard controls been quoted?</t>
  </si>
  <si>
    <t>This is a rush. Does the quote include expedited pricing?</t>
  </si>
  <si>
    <t>Has KastleVisitor been quoted?</t>
  </si>
  <si>
    <t>Have Photo IDs been quoted?</t>
  </si>
  <si>
    <t>Has PPI been quoted?</t>
  </si>
  <si>
    <t>Have Access cards been tested?</t>
  </si>
  <si>
    <t>Have wireless locks been quoted?</t>
  </si>
  <si>
    <t>Has BLE been quoted?</t>
  </si>
  <si>
    <t>Checklist Questions</t>
  </si>
  <si>
    <t>ACCESS CONTROL AND ALARMED DOORS  - (Card Reader, Door contacts, Request to Exit Sensors, and Lock Control)</t>
  </si>
  <si>
    <t>#</t>
  </si>
  <si>
    <t>Doors/Readers Location</t>
  </si>
  <si>
    <t>Floor</t>
  </si>
  <si>
    <t>New Install/Takeover</t>
  </si>
  <si>
    <t>CPQ ITEM</t>
  </si>
  <si>
    <t>Exst. Panel Location</t>
  </si>
  <si>
    <t>Exst. Panel Type</t>
  </si>
  <si>
    <t>Exst. Reader Type</t>
  </si>
  <si>
    <t>New Panel Location</t>
  </si>
  <si>
    <t>New Panel Type</t>
  </si>
  <si>
    <t>New Reader Type</t>
  </si>
  <si>
    <t>MISC. READERS</t>
  </si>
  <si>
    <t>Totals</t>
  </si>
  <si>
    <t>CCTV INFORMATION</t>
  </si>
  <si>
    <t>Name/Location</t>
  </si>
  <si>
    <t>Type of Install</t>
  </si>
  <si>
    <t>Camera Type</t>
  </si>
  <si>
    <t>CPQ Item</t>
  </si>
  <si>
    <t>Exst. DVR# / NVR#</t>
  </si>
  <si>
    <t>Camera Make</t>
  </si>
  <si>
    <t>Camera Model</t>
  </si>
  <si>
    <t>Mount Type</t>
  </si>
  <si>
    <t>Username</t>
  </si>
  <si>
    <t>Password</t>
  </si>
  <si>
    <t>Total Cameras</t>
  </si>
  <si>
    <t>(Do Not Modify) Camera Detail</t>
  </si>
  <si>
    <t>(Do Not Modify) Row Checksum</t>
  </si>
  <si>
    <t>(Do Not Modify) Modified On</t>
  </si>
  <si>
    <t>Name</t>
  </si>
  <si>
    <t>Import to Gateway Calculator?</t>
  </si>
  <si>
    <t>Multi-lens? 1</t>
  </si>
  <si>
    <t>Streaming Resolution [MP]</t>
  </si>
  <si>
    <t>Recording Resolution [MP]</t>
  </si>
  <si>
    <t>Frame Rate [FPS] 1</t>
  </si>
  <si>
    <t>Days of Storage 1</t>
  </si>
  <si>
    <t>Sales Engineering Request</t>
  </si>
  <si>
    <t>IP Address</t>
  </si>
  <si>
    <t>Confirmed Credentials?</t>
  </si>
  <si>
    <t>Camera Working?</t>
  </si>
  <si>
    <t>ONVIF Compliant</t>
  </si>
  <si>
    <t>H.264 Compliant</t>
  </si>
  <si>
    <t>Cameras Validated</t>
  </si>
  <si>
    <t>PTZ?</t>
  </si>
  <si>
    <t># of Viewing Stations Streamed</t>
  </si>
  <si>
    <t>SE Notes</t>
  </si>
  <si>
    <t>Owner</t>
  </si>
  <si>
    <t>Delete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</si>
  <si>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</si>
  <si>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</si>
  <si>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</si>
  <si>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</si>
  <si>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</si>
  <si>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</si>
  <si>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</si>
  <si>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</si>
  <si>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</si>
  <si>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</si>
  <si>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</si>
  <si>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</si>
  <si>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</si>
  <si>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</si>
  <si>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</si>
  <si>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</si>
  <si>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</si>
  <si>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</si>
  <si>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</si>
  <si>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</si>
  <si>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</si>
  <si>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</si>
  <si>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</si>
  <si>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</si>
  <si>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</si>
  <si>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</si>
  <si>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</si>
  <si>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</si>
  <si>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</si>
  <si>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</si>
  <si>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</si>
  <si>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</si>
  <si>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</si>
  <si>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</si>
  <si>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</si>
  <si>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</si>
  <si>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</si>
  <si>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</si>
  <si>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</si>
  <si>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</si>
  <si>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</si>
  <si>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</si>
  <si>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</si>
  <si>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</si>
  <si>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</si>
  <si>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</si>
  <si>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</si>
  <si>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</si>
  <si>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</si>
  <si>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</si>
  <si>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</si>
  <si>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</si>
  <si>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</si>
  <si>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</si>
  <si>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</si>
  <si>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</si>
  <si>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</si>
  <si>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</si>
  <si>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</si>
  <si>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</si>
  <si>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</si>
  <si>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</si>
  <si>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</si>
  <si>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</si>
  <si>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</si>
  <si>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</si>
  <si>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</si>
  <si>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</si>
  <si>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</si>
  <si>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</si>
  <si>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</si>
  <si>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</si>
  <si>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</si>
  <si>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</si>
  <si>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</si>
  <si>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</si>
  <si>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</si>
  <si>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</si>
  <si>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</si>
  <si>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</si>
  <si>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</si>
  <si>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</si>
  <si>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</si>
  <si>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</si>
  <si>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</si>
  <si>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</si>
  <si>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</si>
  <si>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</si>
  <si>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</si>
  <si>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</si>
  <si>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</si>
  <si>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</si>
  <si>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</si>
  <si>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</si>
  <si>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</si>
  <si>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</si>
  <si>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</si>
  <si>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</si>
  <si>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</si>
  <si>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</si>
  <si>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</si>
  <si>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</si>
  <si>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</si>
  <si>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</si>
  <si>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</si>
  <si>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</si>
  <si>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</si>
  <si>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</si>
  <si>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</si>
  <si>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</si>
  <si>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</si>
  <si>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</si>
  <si>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</si>
  <si>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</si>
  <si>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</si>
  <si>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</si>
  <si>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</si>
  <si>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</si>
  <si>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</si>
  <si>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</si>
  <si>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</si>
  <si>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</si>
  <si>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</si>
  <si>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</si>
  <si>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</si>
  <si>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</si>
  <si>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</si>
  <si>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</si>
  <si>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</si>
  <si>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</si>
  <si>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</si>
  <si>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</si>
  <si>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</si>
  <si>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</si>
  <si>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</si>
  <si>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</si>
  <si>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</si>
  <si>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</si>
  <si>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</si>
  <si>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</si>
  <si>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</si>
  <si>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</si>
  <si>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</si>
  <si>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</si>
  <si>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</si>
  <si>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</si>
  <si>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</si>
  <si>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</si>
  <si>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</si>
  <si>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</si>
  <si>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</si>
  <si>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</si>
  <si>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</si>
  <si>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</si>
  <si>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</si>
  <si>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</si>
  <si>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</si>
  <si>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</si>
  <si>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</si>
  <si>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</si>
  <si>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</si>
  <si>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</si>
  <si>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</si>
  <si>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</si>
  <si>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</si>
  <si>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</si>
  <si>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</si>
  <si>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</si>
  <si>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</si>
  <si>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</si>
  <si>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</si>
  <si>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</si>
  <si>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</si>
  <si>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</si>
  <si>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</si>
  <si>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</si>
  <si>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</si>
  <si>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</si>
  <si>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</si>
  <si>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</si>
  <si>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</si>
  <si>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</si>
  <si>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</si>
  <si>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</si>
  <si>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</si>
  <si>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</si>
  <si>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</si>
  <si>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</si>
  <si>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</si>
  <si>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</si>
  <si>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</si>
  <si>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</si>
  <si>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</si>
  <si>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</si>
  <si>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</si>
  <si>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</si>
  <si>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</si>
  <si>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</si>
  <si>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</si>
  <si>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</si>
  <si>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</si>
  <si>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</si>
  <si>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</si>
  <si>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</si>
  <si>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</si>
  <si>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</si>
  <si>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</si>
  <si>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</si>
  <si>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</si>
  <si>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</si>
  <si>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</si>
  <si>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</si>
  <si>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</si>
  <si>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</si>
  <si>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</si>
  <si>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</si>
  <si>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</si>
  <si>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</si>
  <si>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</si>
  <si>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</si>
  <si>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</si>
  <si>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</si>
  <si>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</si>
  <si>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</si>
  <si>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</si>
  <si>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</si>
  <si>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</si>
  <si>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</si>
  <si>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</si>
  <si>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</si>
  <si>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</si>
  <si>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</si>
  <si>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</si>
  <si>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</si>
  <si>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</si>
  <si>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</si>
  <si>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</si>
  <si>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</si>
  <si>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</si>
  <si>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</si>
  <si>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</si>
  <si>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</si>
  <si>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</si>
  <si>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</si>
  <si>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</si>
  <si>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</si>
  <si>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</si>
  <si>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</si>
  <si>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</si>
  <si>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</si>
  <si>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</si>
  <si>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</si>
  <si>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</si>
  <si>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</si>
  <si>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</si>
  <si>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</si>
  <si>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</si>
  <si>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</si>
  <si>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</si>
  <si>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</si>
  <si>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</si>
  <si>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</si>
  <si>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</si>
  <si>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</si>
  <si>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</si>
  <si>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</si>
  <si>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</si>
  <si>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</si>
  <si>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</si>
  <si>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</si>
  <si>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</si>
  <si>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</si>
  <si>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</si>
  <si>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</si>
  <si>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</si>
  <si>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</si>
  <si>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</si>
  <si>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</si>
  <si>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</si>
  <si>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</si>
  <si>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</si>
  <si>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</si>
  <si>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</si>
  <si>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</si>
  <si>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</si>
  <si>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</si>
  <si>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</si>
  <si>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</si>
  <si>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</si>
  <si>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</si>
  <si>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</si>
  <si>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</si>
  <si>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</si>
  <si>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</si>
  <si>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</si>
  <si>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</si>
  <si>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</si>
  <si>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</si>
  <si>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</si>
  <si>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</si>
  <si>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</si>
  <si>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</si>
  <si>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</si>
  <si>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</si>
  <si>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</si>
  <si>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</si>
  <si>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</si>
  <si>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</si>
  <si>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</si>
  <si>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</si>
  <si>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</si>
  <si>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</si>
  <si>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</si>
  <si>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</si>
  <si>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</si>
  <si>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</si>
  <si>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</si>
  <si>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</si>
  <si>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</si>
  <si>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</si>
  <si>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</si>
  <si>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</si>
  <si>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</si>
  <si>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</si>
  <si>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</si>
  <si>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</si>
  <si>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</si>
  <si>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</si>
  <si>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</si>
  <si>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</si>
  <si>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</si>
  <si>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</si>
  <si>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</si>
  <si>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</si>
  <si>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</si>
  <si>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</si>
  <si>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</si>
  <si>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</si>
  <si>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</si>
  <si>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</si>
  <si>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</si>
  <si>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</si>
  <si>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</si>
  <si>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</si>
  <si>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</si>
  <si>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</si>
  <si>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</si>
  <si>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</si>
  <si>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</si>
  <si>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</si>
  <si>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</si>
  <si>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</si>
  <si>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</si>
  <si>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</si>
  <si>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</si>
  <si>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</si>
  <si>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</si>
  <si>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</si>
  <si>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</si>
  <si>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</si>
  <si>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</si>
  <si>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</si>
  <si>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</si>
  <si>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</si>
  <si>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</si>
  <si>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</si>
  <si>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</si>
  <si>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</si>
  <si>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</si>
  <si>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</si>
  <si>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</si>
  <si>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</si>
  <si>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</si>
  <si>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</si>
  <si>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</si>
  <si>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</si>
  <si>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</si>
  <si>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</si>
  <si>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</si>
  <si>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</si>
  <si>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</si>
  <si>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</si>
  <si>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</si>
  <si>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</si>
  <si>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</si>
  <si>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</si>
  <si>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</si>
  <si>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</si>
  <si>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</si>
  <si>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</si>
  <si>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</si>
  <si>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</si>
  <si>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</si>
  <si>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</si>
  <si>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</si>
  <si>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</si>
  <si>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</si>
  <si>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</si>
  <si>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</si>
  <si>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</si>
  <si>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</si>
  <si>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</si>
  <si>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</si>
  <si>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</si>
  <si>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</si>
  <si>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</si>
  <si>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</si>
  <si>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</si>
  <si>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</si>
  <si>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</si>
  <si>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</si>
  <si>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</si>
  <si>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</si>
  <si>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</si>
  <si>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</si>
  <si>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</si>
  <si>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</si>
  <si>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</si>
  <si>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</si>
  <si>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</si>
  <si>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</si>
  <si>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</si>
  <si>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</si>
  <si>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</si>
  <si>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</si>
  <si>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</si>
  <si>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</si>
  <si>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</si>
  <si>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</si>
  <si>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</si>
  <si>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</si>
  <si>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</si>
  <si>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</si>
  <si>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</si>
  <si>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</si>
  <si>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</si>
  <si>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</si>
  <si>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</si>
  <si>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</si>
  <si>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</si>
  <si>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</si>
  <si>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</si>
  <si>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</si>
  <si>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</si>
  <si>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</si>
  <si>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</si>
  <si>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</si>
  <si>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</si>
  <si>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</si>
  <si>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</si>
  <si>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</si>
  <si>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</si>
  <si>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</si>
  <si>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</si>
  <si>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</si>
  <si>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</si>
  <si>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</si>
  <si>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</si>
  <si>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</si>
  <si>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</si>
  <si>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</si>
  <si>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</si>
  <si>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</si>
  <si>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</si>
  <si>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</si>
  <si>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</si>
  <si>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</si>
  <si>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</si>
  <si>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</si>
  <si>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</si>
  <si>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</si>
  <si>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</si>
  <si>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</si>
  <si>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</si>
  <si>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</si>
  <si>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</si>
  <si>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</si>
  <si>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</si>
  <si>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</si>
  <si>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</si>
  <si>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</si>
  <si>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</si>
  <si>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</si>
  <si>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</si>
  <si>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</si>
  <si>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</si>
  <si>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</si>
  <si>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</si>
  <si>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</si>
  <si>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</si>
  <si>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</si>
  <si>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</si>
  <si>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</si>
  <si>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</si>
  <si>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</si>
  <si>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</si>
  <si>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</si>
  <si>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</si>
  <si>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</si>
  <si>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</si>
  <si>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</si>
  <si>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</si>
  <si>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</si>
  <si>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</si>
  <si>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</si>
  <si>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</si>
  <si>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</si>
  <si>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</si>
  <si>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</si>
  <si>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</si>
  <si>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</si>
  <si>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</si>
  <si>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</si>
  <si>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</si>
  <si>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</si>
  <si>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</si>
  <si>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</si>
  <si>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</si>
  <si>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</si>
  <si>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</si>
  <si>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</si>
  <si>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</si>
  <si>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</si>
  <si>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</si>
  <si>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</si>
  <si>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</si>
  <si>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</si>
  <si>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</si>
  <si>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</si>
  <si>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</si>
  <si>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</si>
  <si>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</si>
  <si>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</si>
  <si>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</si>
  <si>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</si>
  <si>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</si>
  <si>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</si>
  <si>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</si>
  <si>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</si>
  <si>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</si>
  <si>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</si>
  <si>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</si>
  <si>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</si>
  <si>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</si>
  <si>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</si>
  <si>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</si>
  <si>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</si>
  <si>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</si>
  <si>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</si>
  <si>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</si>
  <si>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</si>
  <si>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</si>
  <si>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</si>
  <si>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</si>
  <si>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</si>
  <si>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</si>
  <si>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</si>
  <si>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</si>
  <si>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</si>
  <si>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</si>
  <si>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</si>
  <si>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</si>
  <si>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</si>
  <si>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</si>
  <si>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</si>
  <si>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</si>
  <si>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</si>
  <si>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</si>
  <si>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</si>
  <si>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</si>
  <si>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</si>
  <si>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</si>
  <si>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</si>
  <si>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</si>
  <si>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</si>
  <si>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</si>
  <si>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</si>
  <si>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</si>
  <si>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</si>
  <si>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</si>
  <si>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</si>
  <si>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</si>
  <si>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</si>
  <si>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</si>
  <si>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</si>
  <si>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</si>
  <si>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</si>
  <si>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</si>
  <si>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</si>
  <si>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</si>
  <si>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</si>
  <si>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</si>
  <si>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</si>
  <si>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</si>
  <si>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</si>
  <si>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</si>
  <si>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</si>
  <si>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</si>
  <si>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</si>
  <si>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</si>
  <si>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</si>
  <si>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</si>
  <si>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</si>
  <si>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</si>
  <si>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</si>
  <si>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</si>
  <si>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</si>
  <si>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</si>
  <si>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</si>
  <si>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</si>
  <si>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</si>
  <si>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</si>
  <si>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</si>
  <si>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</si>
  <si>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</si>
  <si>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</si>
  <si>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</si>
  <si>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</si>
  <si>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</si>
  <si>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</si>
  <si>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</si>
  <si>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</si>
  <si>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</si>
  <si>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</si>
  <si>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</si>
  <si>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</si>
  <si>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</si>
  <si>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</si>
  <si>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</si>
  <si>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</si>
  <si>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</si>
  <si>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</si>
  <si>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</si>
  <si>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</si>
  <si>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</si>
  <si>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</si>
  <si>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</si>
  <si>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</si>
  <si>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</si>
  <si>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</si>
  <si>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</si>
  <si>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</si>
  <si>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</si>
  <si>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</si>
  <si>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</si>
  <si>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</si>
  <si>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</si>
  <si>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</si>
  <si>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</si>
  <si>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</si>
  <si>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</si>
  <si>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</si>
  <si>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</si>
  <si>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</si>
  <si>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</si>
  <si>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</si>
  <si>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</si>
  <si>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</si>
  <si>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</si>
  <si>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</si>
  <si>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</si>
  <si>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</si>
  <si>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</si>
  <si>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</si>
  <si>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</si>
  <si>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</si>
  <si>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</si>
  <si>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</si>
  <si>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</si>
  <si>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</si>
  <si>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</si>
  <si>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</si>
  <si>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</si>
  <si>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</si>
  <si>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</si>
  <si>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</si>
  <si>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</si>
  <si>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</si>
  <si>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</si>
  <si>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</si>
  <si>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</si>
  <si>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</si>
  <si>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</si>
  <si>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</si>
  <si>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</si>
  <si>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</si>
  <si>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</si>
  <si>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</si>
  <si>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</si>
  <si>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</si>
  <si>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</si>
  <si>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</si>
  <si>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</si>
  <si>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</si>
  <si>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</si>
  <si>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</si>
  <si>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</si>
  <si>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</si>
  <si>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</si>
  <si>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</si>
  <si>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</si>
  <si>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</si>
  <si>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</si>
  <si>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</si>
  <si>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</si>
  <si>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</si>
  <si>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</si>
  <si>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</si>
  <si>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</si>
  <si>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</si>
  <si>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</si>
  <si>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</si>
  <si>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</si>
  <si>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</si>
  <si>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</si>
  <si>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</si>
  <si>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</si>
  <si>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</si>
  <si>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</si>
  <si>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</si>
  <si>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</si>
  <si>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</si>
  <si>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</si>
  <si>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</si>
  <si>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</si>
  <si>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</si>
  <si>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</si>
  <si>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</si>
  <si>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</si>
  <si>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</si>
  <si>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</si>
  <si>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</si>
  <si>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</si>
  <si>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</si>
  <si>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</si>
  <si>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</si>
  <si>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</si>
  <si>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</si>
  <si>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</si>
  <si>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</si>
  <si>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</si>
  <si>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</si>
  <si>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</si>
  <si>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</si>
  <si>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</si>
  <si>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</si>
  <si>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</si>
  <si>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</si>
  <si>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</si>
  <si>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</si>
  <si>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</si>
  <si>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</si>
  <si>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</si>
  <si>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</si>
  <si>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</si>
  <si>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</si>
  <si>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</si>
  <si>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</si>
  <si>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</si>
  <si>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</si>
  <si>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</si>
  <si>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</si>
  <si>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</si>
  <si>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</si>
  <si>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</si>
  <si>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</si>
  <si>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</si>
  <si>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</si>
  <si>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</si>
  <si>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</si>
  <si>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</si>
  <si>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</si>
  <si>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</si>
  <si>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</si>
  <si>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</si>
  <si>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</si>
  <si>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</si>
  <si>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</si>
  <si>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</si>
  <si>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</si>
  <si>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</si>
  <si>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</si>
  <si>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</si>
  <si>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</si>
  <si>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</si>
  <si>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</si>
  <si>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</si>
  <si>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</si>
  <si>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</si>
  <si>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</si>
  <si>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</si>
  <si>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</si>
  <si>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</si>
  <si>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</si>
  <si>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</si>
  <si>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</si>
  <si>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</si>
  <si>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</si>
  <si>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</si>
  <si>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</si>
  <si>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</si>
  <si>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</si>
  <si>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</si>
  <si>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</si>
  <si>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</si>
  <si>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</si>
  <si>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</si>
  <si>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</si>
  <si>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</si>
  <si>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</si>
  <si>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</si>
  <si>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</si>
  <si>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</si>
  <si>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</si>
  <si>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</si>
  <si>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</si>
  <si>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</si>
  <si>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</si>
  <si>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</si>
  <si>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</si>
  <si>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</si>
  <si>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</si>
  <si>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</si>
  <si>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</si>
  <si>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</si>
  <si>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</si>
  <si>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</si>
  <si>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</si>
  <si>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</si>
  <si>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</si>
  <si>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</si>
  <si>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</si>
  <si>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</si>
  <si>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</si>
  <si>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</si>
  <si>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</si>
  <si>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</si>
  <si>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</si>
  <si>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</si>
  <si>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</si>
  <si>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</si>
  <si>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</si>
  <si>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</si>
  <si>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</si>
  <si>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</si>
  <si>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</si>
  <si>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</si>
  <si>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</si>
  <si>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</si>
  <si>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</si>
  <si>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</si>
  <si>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</si>
  <si>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</si>
  <si>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</si>
  <si>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</si>
  <si>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</si>
  <si>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</si>
  <si>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</si>
  <si>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</si>
  <si>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</si>
  <si>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</si>
  <si>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</si>
  <si>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</si>
  <si>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</si>
  <si>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</si>
  <si>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</si>
  <si>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</si>
  <si>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</si>
  <si>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</si>
  <si>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</si>
  <si>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</si>
  <si>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</si>
  <si>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</si>
  <si>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</si>
  <si>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</si>
  <si>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</si>
  <si>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</si>
  <si>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</si>
  <si>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</si>
  <si>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</si>
  <si>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</si>
  <si>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</si>
  <si>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</si>
  <si>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</si>
  <si>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</si>
  <si>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</si>
  <si>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</si>
  <si>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</si>
  <si>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</si>
  <si>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</si>
  <si>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</si>
  <si>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</si>
  <si>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</si>
  <si>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</si>
  <si>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</si>
  <si>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</si>
  <si>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</si>
  <si>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</si>
  <si>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</si>
  <si>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</si>
  <si>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</si>
  <si>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</si>
  <si>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</si>
  <si>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</si>
  <si>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</si>
  <si>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</si>
  <si>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</si>
  <si>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</si>
  <si>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</si>
  <si>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</si>
  <si>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</si>
  <si>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</si>
  <si>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</si>
  <si>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</si>
  <si>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</si>
  <si>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</si>
  <si>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</si>
  <si>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</si>
  <si>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</si>
  <si>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</si>
  <si>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</si>
  <si>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</si>
  <si>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</si>
  <si>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</si>
  <si>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</si>
  <si>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</si>
  <si>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</si>
  <si>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</si>
  <si>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</si>
  <si>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</si>
  <si>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</si>
  <si>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</si>
  <si>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</si>
  <si>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</si>
  <si>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</si>
  <si>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</si>
  <si>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</si>
  <si>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</si>
  <si>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</si>
  <si>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</si>
  <si>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</si>
  <si>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</si>
  <si>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</si>
  <si>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</si>
  <si>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</si>
  <si>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</si>
  <si>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</si>
  <si>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</si>
  <si>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</si>
  <si>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</si>
  <si>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</si>
  <si>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</si>
  <si>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</si>
  <si>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</si>
  <si>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</si>
  <si>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</si>
  <si>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</si>
  <si>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</si>
  <si>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</si>
  <si>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</si>
  <si>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</si>
  <si>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</si>
  <si>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</si>
  <si>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</si>
  <si>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</si>
  <si>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</si>
  <si>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</si>
  <si>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</si>
  <si>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</si>
  <si>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</si>
  <si>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</si>
  <si>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</si>
  <si>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</si>
  <si>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</si>
  <si>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</si>
  <si>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</si>
  <si>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</si>
  <si>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</si>
  <si>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</si>
  <si>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</si>
  <si>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</si>
  <si>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</si>
  <si>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</si>
  <si>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</si>
  <si>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</si>
  <si>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</si>
  <si>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</si>
  <si>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</si>
  <si>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</si>
  <si>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</si>
  <si>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</si>
  <si>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</si>
  <si>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</si>
  <si>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</si>
  <si>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</si>
  <si>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</si>
  <si>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</si>
  <si>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</si>
  <si>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</si>
  <si>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</si>
  <si>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</si>
  <si>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</si>
  <si>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</si>
  <si>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</si>
  <si>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</si>
  <si>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</si>
  <si>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</si>
  <si>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</si>
  <si>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</si>
  <si>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</si>
  <si>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</si>
  <si>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</si>
  <si>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</si>
  <si>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</si>
  <si>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</si>
  <si>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</si>
  <si>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</si>
  <si>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</si>
  <si>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</si>
  <si>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</si>
  <si>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</si>
  <si>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</si>
  <si>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</si>
  <si>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</si>
  <si>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</si>
  <si>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</si>
  <si>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</si>
  <si>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</si>
  <si>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</si>
  <si>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</si>
  <si>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</si>
  <si>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</si>
  <si>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</si>
  <si>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</si>
  <si>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</si>
  <si>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</si>
  <si>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</si>
  <si>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</si>
  <si>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</si>
  <si>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</si>
  <si>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</si>
  <si>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</si>
  <si>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</si>
  <si>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</si>
  <si>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</si>
  <si>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</si>
  <si>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</si>
  <si>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</si>
  <si>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</si>
  <si>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</si>
  <si>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</si>
  <si>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</si>
  <si>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</si>
  <si>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</si>
  <si>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</si>
  <si>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ELEVATORS</t>
  </si>
  <si>
    <t>Elevator Bank (Hi/Mid/Low)</t>
  </si>
  <si>
    <t>Elevator Cab#</t>
  </si>
  <si>
    <t>Location Description (Floors Controlled)</t>
  </si>
  <si>
    <t>Elevator System Type</t>
  </si>
  <si>
    <t>TURNSTILES</t>
  </si>
  <si>
    <t>Visitor Management / Bar Code-QR Code</t>
  </si>
  <si>
    <t>Floor #</t>
  </si>
  <si>
    <t>INTERCOMS</t>
  </si>
  <si>
    <t>Inputs - Description</t>
  </si>
  <si>
    <t>Location</t>
  </si>
  <si>
    <t xml:space="preserve">Make </t>
  </si>
  <si>
    <t>Model</t>
  </si>
  <si>
    <t>Kastle Security Door Information</t>
  </si>
  <si>
    <t>Needed for Install</t>
  </si>
  <si>
    <t>Door Number</t>
  </si>
  <si>
    <t>Door Name</t>
  </si>
  <si>
    <t>Door Type</t>
  </si>
  <si>
    <t>Install Type</t>
  </si>
  <si>
    <t>Reader</t>
  </si>
  <si>
    <t>Mullion Reader</t>
  </si>
  <si>
    <t>Exit Reader</t>
  </si>
  <si>
    <t>Door Contact</t>
  </si>
  <si>
    <t>REX</t>
  </si>
  <si>
    <t>Push To Exit</t>
  </si>
  <si>
    <t>Intercom Station</t>
  </si>
  <si>
    <t>Door Detail</t>
  </si>
  <si>
    <t>HUB Location</t>
  </si>
  <si>
    <t>Module Location</t>
  </si>
  <si>
    <t>Associated Camera</t>
  </si>
  <si>
    <t>Kastle Security Camera Information</t>
  </si>
  <si>
    <t>Camera Number</t>
  </si>
  <si>
    <t>Multi-lens</t>
  </si>
  <si>
    <t xml:space="preserve">Streaming Resolution </t>
  </si>
  <si>
    <t xml:space="preserve">Recording Resolution </t>
  </si>
  <si>
    <t xml:space="preserve">Frame Rate </t>
  </si>
  <si>
    <t xml:space="preserve">Storage </t>
  </si>
  <si>
    <t>Indoor/ Outdoor</t>
  </si>
  <si>
    <t>Ceiling Type</t>
  </si>
  <si>
    <t>Switch Location</t>
  </si>
  <si>
    <t>Gateway Location</t>
  </si>
  <si>
    <t>Kastle Equipment Locations</t>
  </si>
  <si>
    <t>Access Control</t>
  </si>
  <si>
    <t>Intercom</t>
  </si>
  <si>
    <t>Cable Footage</t>
  </si>
  <si>
    <t>Owner Provided Needed</t>
  </si>
  <si>
    <t>Panel Type</t>
  </si>
  <si>
    <t>Primary Hubs</t>
  </si>
  <si>
    <t>Secondary Hubs</t>
  </si>
  <si>
    <t>Power Supplies</t>
  </si>
  <si>
    <t>Camera Switch Ports</t>
  </si>
  <si>
    <t>Camera Gateways</t>
  </si>
  <si>
    <t>Intercom Switch Ports</t>
  </si>
  <si>
    <t>Intercom Relay</t>
  </si>
  <si>
    <t>Composite  (200289)</t>
  </si>
  <si>
    <t>Cat 6 (109279)</t>
  </si>
  <si>
    <t>18/4 (121185)</t>
  </si>
  <si>
    <t>22/6 (109924)</t>
  </si>
  <si>
    <t>Network</t>
  </si>
  <si>
    <t>Fire Relay</t>
  </si>
  <si>
    <t>Power  Outlet</t>
  </si>
  <si>
    <t>KPN</t>
  </si>
  <si>
    <t xml:space="preserve">Spool length (FT) </t>
  </si>
  <si>
    <t>Comments</t>
  </si>
  <si>
    <t>18/2 Plenum</t>
  </si>
  <si>
    <t>18/4 Plenum</t>
  </si>
  <si>
    <t>22/4 Plenum</t>
  </si>
  <si>
    <t>22/6 Shieleded Plenum</t>
  </si>
  <si>
    <t>22/6 Plenum</t>
  </si>
  <si>
    <t>22/8 Plenum</t>
  </si>
  <si>
    <t>22/12 Plenum</t>
  </si>
  <si>
    <t>18/6 Shielded  Plenum</t>
  </si>
  <si>
    <t xml:space="preserve"> CAT 6 Plenum (CHINA)</t>
  </si>
  <si>
    <t>$90 /case Limited avail.</t>
  </si>
  <si>
    <t>CAT 6 (Windy City)</t>
  </si>
  <si>
    <t>much more expensive than Chinese version</t>
  </si>
  <si>
    <t>Composite Wire Z</t>
  </si>
  <si>
    <t>1000 or 500</t>
  </si>
  <si>
    <t>Composite Wire Banana</t>
  </si>
  <si>
    <t>18/4 Solid (Aiphone)</t>
  </si>
  <si>
    <t>Cat 6e direct  burial</t>
  </si>
  <si>
    <t>MISC. PARTS</t>
  </si>
  <si>
    <t>Qty#</t>
  </si>
  <si>
    <t xml:space="preserve">Kastle or Vendor  </t>
  </si>
  <si>
    <t>Cost per item</t>
  </si>
  <si>
    <t>Total Cost (S/H &amp; Tax not incl.)</t>
  </si>
  <si>
    <t>RENTAL EQUIPMENT</t>
  </si>
  <si>
    <t>Total Cost (S/H &amp; Tax NOT incl.)</t>
  </si>
  <si>
    <t>List out Vendors, along with attaching a Hard Copy proposal if necessary.</t>
  </si>
  <si>
    <t>TakeoverNewInstall?</t>
  </si>
  <si>
    <t>DoorType</t>
  </si>
  <si>
    <t>Lock type</t>
  </si>
  <si>
    <t>System type</t>
  </si>
  <si>
    <t>Alarm</t>
  </si>
  <si>
    <t>Standard</t>
  </si>
  <si>
    <t>System A</t>
  </si>
  <si>
    <t>System B</t>
  </si>
  <si>
    <t>Card Read Only</t>
  </si>
  <si>
    <t>System C</t>
  </si>
  <si>
    <t>Existing panel location</t>
  </si>
  <si>
    <t>Single Strike</t>
  </si>
  <si>
    <t>Single Delayed Egress</t>
  </si>
  <si>
    <t>KV</t>
  </si>
  <si>
    <t>Double Delayed Egress</t>
  </si>
  <si>
    <t>Building</t>
  </si>
  <si>
    <t>Suite</t>
  </si>
  <si>
    <t>Provided Lock Only</t>
  </si>
  <si>
    <t>Monitored?</t>
  </si>
  <si>
    <t>PositionList</t>
  </si>
  <si>
    <t>Monitored</t>
  </si>
  <si>
    <t>Single Standard Door</t>
  </si>
  <si>
    <t>ks_cameradetail:z4PhNX7vuL3xVChQ1m2AB9Yg5AULVxXcg/SpIdNs6c5H0NE8XYXysP+DGNKHfuwvY7kxvUdBeoGlODJ6+SfaPg==:ks_cameradetailid=%28Do%20Not%20Modify%29%20Camera%20Detail&amp;checksumLogicalName=%28Do%20Not%20Modify%29%20Row%20Checksum&amp;modifiedon=%28Do%20Not%20Modify%29%20Modified%20On&amp;ks_name=Name&amp;ks_multilens1=Multi-lens%3f%201&amp;ks_streamingresolutionmp=Streaming%20Resolution%20%5bMP%5d&amp;ks_recordingresolutionmp=Recording%20Resolution%20%5bMP%5d&amp;ks_frameratefps1=Frame%20Rate%20%5bFPS%5d%201&amp;ks_daysofstorage1=Days%20of%20Storage%201&amp;ks_indooroutdoor=Indoor%2fOutdoor&amp;ks_salesengineeringrequest=Sales%20Engineering%20Request&amp;ks_id=IP%20Address&amp;ks_floor=Floor&amp;ks_exstdvrnvr=Exst.%20DVR%23%20%2f%20NVR%23&amp;ks_cameramake=Camera%20Make&amp;ks_cameramodel=Camera%20Model&amp;ks_confirmedcredentials=Confirmed%20Credentials%3f&amp;ks_cameraworking=Camera%20Working%3f&amp;ks_onvifcompliant=ONVIF%20Compliant&amp;ks_h264compliant=H.264%20Compliant&amp;ks_camerasvalidated=Cameras%20Validated&amp;ks_ptz=PTZ%3f&amp;ks_numberofviewingstationsstreamed=%23%20of%20Viewing%20Stations%20Streamed&amp;ks_notes=Notes&amp;ownerid=Owner</t>
  </si>
  <si>
    <t>Need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</si>
</sst>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_([$$-409]* #,##0.00_);_([$$-409]* \(#,##0.00\);_([$$-409]* &quot;-&quot;??_);_(@_)"/>
    <numFmt numFmtId="166" formatCode="0;\-0;;@"/>
  </numFmts>
  <fonts count="4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24"/>
      <name val="Arial"/>
      <family val="2"/>
    </font>
    <font>
      <b/>
      <sz val="24"/>
      <color theme="0"/>
      <name val="Arial"/>
      <family val="2"/>
    </font>
    <font>
      <sz val="10"/>
      <color indexed="8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A0101"/>
      <name val="Calibri"/>
      <family val="2"/>
      <scheme val="minor"/>
    </font>
    <font>
      <sz val="72"/>
      <color rgb="FFFF0000"/>
      <name val="Calibri"/>
      <family val="2"/>
    </font>
    <font>
      <b/>
      <sz val="72"/>
      <color rgb="FFFF0000"/>
      <name val="Calibri"/>
      <family val="2"/>
    </font>
    <font>
      <sz val="72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7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2" borderId="1" applyNumberFormat="0" applyAlignment="0" applyProtection="0"/>
    <xf numFmtId="0" fontId="9" fillId="0" borderId="0"/>
    <xf numFmtId="0" fontId="4" fillId="0" borderId="0"/>
    <xf numFmtId="0" fontId="6" fillId="0" borderId="0"/>
    <xf numFmtId="0" fontId="3" fillId="0" borderId="0"/>
    <xf numFmtId="0" fontId="2" fillId="0" borderId="0"/>
    <xf numFmtId="0" fontId="15" fillId="0" borderId="0"/>
    <xf numFmtId="44" fontId="2" fillId="0" borderId="0" applyFont="0" applyFill="0" applyBorder="0" applyAlignment="0" applyProtection="0"/>
  </cellStyleXfs>
  <cellXfs count="420">
    <xf numFmtId="0" fontId="0" fillId="0" borderId="0" xfId="0"/>
    <xf numFmtId="0" fontId="0" fillId="0" borderId="0" xfId="0" applyProtection="1">
      <protection locked="0"/>
    </xf>
    <xf numFmtId="2" fontId="10" fillId="9" borderId="5" xfId="4" applyNumberFormat="1" applyFont="1" applyFill="1" applyBorder="1"/>
    <xf numFmtId="0" fontId="6" fillId="0" borderId="0" xfId="4"/>
    <xf numFmtId="1" fontId="6" fillId="0" borderId="0" xfId="4" applyNumberFormat="1"/>
    <xf numFmtId="0" fontId="6" fillId="0" borderId="5" xfId="4" applyBorder="1"/>
    <xf numFmtId="1" fontId="6" fillId="0" borderId="5" xfId="4" applyNumberFormat="1" applyBorder="1"/>
    <xf numFmtId="49" fontId="6" fillId="0" borderId="0" xfId="4" applyNumberFormat="1"/>
    <xf numFmtId="2" fontId="6" fillId="0" borderId="5" xfId="4" applyNumberFormat="1" applyBorder="1"/>
    <xf numFmtId="2" fontId="6" fillId="0" borderId="0" xfId="4" applyNumberFormat="1"/>
    <xf numFmtId="1" fontId="10" fillId="9" borderId="5" xfId="4" applyNumberFormat="1" applyFont="1" applyFill="1" applyBorder="1"/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0" fontId="0" fillId="0" borderId="0" xfId="0" applyAlignment="1" applyProtection="1">
      <alignment wrapText="1"/>
      <protection locked="0"/>
    </xf>
    <xf numFmtId="1" fontId="0" fillId="0" borderId="0" xfId="0" applyNumberFormat="1" applyAlignment="1" applyProtection="1">
      <alignment wrapText="1"/>
      <protection locked="0"/>
    </xf>
    <xf numFmtId="164" fontId="11" fillId="6" borderId="4" xfId="5" applyNumberFormat="1" applyFont="1" applyFill="1" applyBorder="1"/>
    <xf numFmtId="0" fontId="0" fillId="0" borderId="0" xfId="0" applyAlignment="1">
      <alignment wrapText="1"/>
    </xf>
    <xf numFmtId="0" fontId="6" fillId="4" borderId="0" xfId="0" applyFont="1" applyFill="1" applyAlignment="1">
      <alignment wrapText="1"/>
    </xf>
    <xf numFmtId="1" fontId="0" fillId="4" borderId="0" xfId="0" applyNumberFormat="1" applyFill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0" borderId="0" xfId="6"/>
    <xf numFmtId="0" fontId="15" fillId="0" borderId="0" xfId="7"/>
    <xf numFmtId="0" fontId="2" fillId="0" borderId="13" xfId="6" applyBorder="1"/>
    <xf numFmtId="0" fontId="2" fillId="0" borderId="15" xfId="6" applyBorder="1"/>
    <xf numFmtId="0" fontId="15" fillId="0" borderId="15" xfId="7" applyBorder="1"/>
    <xf numFmtId="0" fontId="15" fillId="0" borderId="18" xfId="7" applyBorder="1"/>
    <xf numFmtId="0" fontId="2" fillId="0" borderId="0" xfId="6" applyAlignment="1">
      <alignment horizontal="left" vertical="top"/>
    </xf>
    <xf numFmtId="0" fontId="2" fillId="0" borderId="0" xfId="6" applyAlignment="1">
      <alignment horizontal="center" vertical="top"/>
    </xf>
    <xf numFmtId="0" fontId="2" fillId="0" borderId="21" xfId="6" applyBorder="1" applyAlignment="1">
      <alignment horizontal="center" vertical="top"/>
    </xf>
    <xf numFmtId="0" fontId="17" fillId="11" borderId="26" xfId="7" applyFont="1" applyFill="1" applyBorder="1" applyAlignment="1">
      <alignment horizontal="center"/>
    </xf>
    <xf numFmtId="0" fontId="17" fillId="11" borderId="21" xfId="7" applyFont="1" applyFill="1" applyBorder="1" applyAlignment="1">
      <alignment horizontal="center"/>
    </xf>
    <xf numFmtId="0" fontId="17" fillId="11" borderId="23" xfId="7" applyFont="1" applyFill="1" applyBorder="1" applyAlignment="1">
      <alignment horizontal="center"/>
    </xf>
    <xf numFmtId="0" fontId="17" fillId="11" borderId="0" xfId="7" applyFont="1" applyFill="1" applyAlignment="1">
      <alignment horizontal="center"/>
    </xf>
    <xf numFmtId="0" fontId="17" fillId="14" borderId="0" xfId="7" applyFont="1" applyFill="1" applyAlignment="1">
      <alignment horizontal="center"/>
    </xf>
    <xf numFmtId="0" fontId="18" fillId="14" borderId="0" xfId="7" applyFont="1" applyFill="1" applyAlignment="1">
      <alignment horizontal="center"/>
    </xf>
    <xf numFmtId="0" fontId="17" fillId="14" borderId="0" xfId="7" applyFont="1" applyFill="1"/>
    <xf numFmtId="0" fontId="15" fillId="0" borderId="12" xfId="7" applyBorder="1" applyAlignment="1" applyProtection="1">
      <alignment horizontal="center" vertical="center"/>
      <protection locked="0"/>
    </xf>
    <xf numFmtId="0" fontId="16" fillId="6" borderId="29" xfId="7" applyFont="1" applyFill="1" applyBorder="1" applyAlignment="1">
      <alignment horizontal="center"/>
    </xf>
    <xf numFmtId="0" fontId="15" fillId="0" borderId="12" xfId="7" applyBorder="1" applyAlignment="1" applyProtection="1">
      <alignment horizontal="center"/>
      <protection locked="0"/>
    </xf>
    <xf numFmtId="0" fontId="15" fillId="6" borderId="30" xfId="7" applyFill="1" applyBorder="1" applyAlignment="1" applyProtection="1">
      <alignment horizontal="center"/>
      <protection locked="0"/>
    </xf>
    <xf numFmtId="0" fontId="15" fillId="0" borderId="6" xfId="7" applyBorder="1" applyAlignment="1" applyProtection="1">
      <alignment horizontal="center" vertical="center"/>
      <protection locked="0"/>
    </xf>
    <xf numFmtId="0" fontId="16" fillId="6" borderId="2" xfId="7" applyFont="1" applyFill="1" applyBorder="1" applyAlignment="1">
      <alignment horizontal="center"/>
    </xf>
    <xf numFmtId="0" fontId="16" fillId="6" borderId="5" xfId="7" applyFont="1" applyFill="1" applyBorder="1" applyAlignment="1">
      <alignment horizontal="center"/>
    </xf>
    <xf numFmtId="0" fontId="15" fillId="6" borderId="5" xfId="7" applyFill="1" applyBorder="1" applyAlignment="1" applyProtection="1">
      <alignment horizontal="center"/>
      <protection locked="0"/>
    </xf>
    <xf numFmtId="0" fontId="16" fillId="0" borderId="5" xfId="7" applyFont="1" applyBorder="1" applyAlignment="1">
      <alignment horizontal="center"/>
    </xf>
    <xf numFmtId="0" fontId="15" fillId="0" borderId="33" xfId="7" applyBorder="1" applyAlignment="1" applyProtection="1">
      <alignment horizontal="center"/>
      <protection locked="0"/>
    </xf>
    <xf numFmtId="0" fontId="16" fillId="0" borderId="36" xfId="7" applyFont="1" applyBorder="1" applyAlignment="1">
      <alignment horizontal="center"/>
    </xf>
    <xf numFmtId="0" fontId="15" fillId="0" borderId="36" xfId="7" applyBorder="1" applyAlignment="1" applyProtection="1">
      <alignment horizontal="center" vertical="center"/>
      <protection locked="0"/>
    </xf>
    <xf numFmtId="0" fontId="16" fillId="0" borderId="37" xfId="7" applyFont="1" applyBorder="1" applyAlignment="1">
      <alignment horizontal="center"/>
    </xf>
    <xf numFmtId="49" fontId="2" fillId="0" borderId="0" xfId="6" applyNumberFormat="1"/>
    <xf numFmtId="49" fontId="17" fillId="15" borderId="48" xfId="7" applyNumberFormat="1" applyFont="1" applyFill="1" applyBorder="1"/>
    <xf numFmtId="0" fontId="17" fillId="15" borderId="49" xfId="7" applyFont="1" applyFill="1" applyBorder="1"/>
    <xf numFmtId="0" fontId="17" fillId="15" borderId="50" xfId="7" applyFont="1" applyFill="1" applyBorder="1"/>
    <xf numFmtId="49" fontId="17" fillId="14" borderId="48" xfId="7" applyNumberFormat="1" applyFont="1" applyFill="1" applyBorder="1"/>
    <xf numFmtId="0" fontId="17" fillId="14" borderId="49" xfId="7" applyFont="1" applyFill="1" applyBorder="1"/>
    <xf numFmtId="0" fontId="17" fillId="14" borderId="50" xfId="7" applyFont="1" applyFill="1" applyBorder="1"/>
    <xf numFmtId="0" fontId="15" fillId="0" borderId="29" xfId="7" applyBorder="1" applyAlignment="1" applyProtection="1">
      <alignment horizontal="center"/>
      <protection locked="0"/>
    </xf>
    <xf numFmtId="0" fontId="15" fillId="6" borderId="29" xfId="7" applyFill="1" applyBorder="1" applyAlignment="1" applyProtection="1">
      <alignment horizontal="left"/>
      <protection locked="0"/>
    </xf>
    <xf numFmtId="0" fontId="15" fillId="0" borderId="51" xfId="7" applyBorder="1" applyAlignment="1" applyProtection="1">
      <alignment horizontal="center"/>
      <protection locked="0"/>
    </xf>
    <xf numFmtId="0" fontId="15" fillId="0" borderId="51" xfId="7" applyBorder="1" applyProtection="1">
      <protection locked="0"/>
    </xf>
    <xf numFmtId="0" fontId="15" fillId="0" borderId="13" xfId="7" applyBorder="1" applyProtection="1">
      <protection locked="0"/>
    </xf>
    <xf numFmtId="0" fontId="15" fillId="0" borderId="6" xfId="7" applyBorder="1" applyAlignment="1" applyProtection="1">
      <alignment horizontal="center"/>
      <protection locked="0"/>
    </xf>
    <xf numFmtId="0" fontId="15" fillId="0" borderId="5" xfId="7" applyBorder="1" applyAlignment="1" applyProtection="1">
      <alignment horizontal="center"/>
      <protection locked="0"/>
    </xf>
    <xf numFmtId="0" fontId="15" fillId="6" borderId="5" xfId="7" applyFill="1" applyBorder="1" applyAlignment="1" applyProtection="1">
      <alignment horizontal="left"/>
      <protection locked="0"/>
    </xf>
    <xf numFmtId="0" fontId="15" fillId="0" borderId="7" xfId="7" applyBorder="1" applyAlignment="1" applyProtection="1">
      <alignment horizontal="center"/>
      <protection locked="0"/>
    </xf>
    <xf numFmtId="0" fontId="15" fillId="0" borderId="7" xfId="7" applyBorder="1" applyProtection="1">
      <protection locked="0"/>
    </xf>
    <xf numFmtId="0" fontId="15" fillId="0" borderId="15" xfId="7" applyBorder="1" applyProtection="1">
      <protection locked="0"/>
    </xf>
    <xf numFmtId="0" fontId="15" fillId="6" borderId="7" xfId="7" applyFill="1" applyBorder="1" applyAlignment="1" applyProtection="1">
      <alignment horizontal="center"/>
      <protection locked="0"/>
    </xf>
    <xf numFmtId="0" fontId="15" fillId="6" borderId="7" xfId="7" applyFill="1" applyBorder="1" applyProtection="1">
      <protection locked="0"/>
    </xf>
    <xf numFmtId="0" fontId="21" fillId="6" borderId="7" xfId="7" applyFont="1" applyFill="1" applyBorder="1" applyAlignment="1" applyProtection="1">
      <alignment horizontal="center"/>
      <protection locked="0"/>
    </xf>
    <xf numFmtId="0" fontId="21" fillId="6" borderId="7" xfId="7" applyFont="1" applyFill="1" applyBorder="1" applyProtection="1">
      <protection locked="0"/>
    </xf>
    <xf numFmtId="0" fontId="15" fillId="0" borderId="37" xfId="7" applyBorder="1" applyAlignment="1" applyProtection="1">
      <alignment horizontal="center"/>
      <protection locked="0"/>
    </xf>
    <xf numFmtId="0" fontId="15" fillId="6" borderId="37" xfId="7" applyFill="1" applyBorder="1" applyAlignment="1" applyProtection="1">
      <alignment horizontal="center"/>
      <protection locked="0"/>
    </xf>
    <xf numFmtId="0" fontId="15" fillId="6" borderId="37" xfId="7" applyFill="1" applyBorder="1" applyAlignment="1" applyProtection="1">
      <alignment horizontal="left"/>
      <protection locked="0"/>
    </xf>
    <xf numFmtId="0" fontId="21" fillId="6" borderId="52" xfId="7" applyFont="1" applyFill="1" applyBorder="1" applyAlignment="1" applyProtection="1">
      <alignment horizontal="center"/>
      <protection locked="0"/>
    </xf>
    <xf numFmtId="0" fontId="21" fillId="6" borderId="52" xfId="7" applyFont="1" applyFill="1" applyBorder="1" applyProtection="1">
      <protection locked="0"/>
    </xf>
    <xf numFmtId="0" fontId="15" fillId="0" borderId="38" xfId="7" applyBorder="1" applyProtection="1">
      <protection locked="0"/>
    </xf>
    <xf numFmtId="0" fontId="17" fillId="12" borderId="53" xfId="7" applyFont="1" applyFill="1" applyBorder="1" applyAlignment="1">
      <alignment horizontal="center" vertical="center"/>
    </xf>
    <xf numFmtId="0" fontId="17" fillId="12" borderId="54" xfId="7" applyFont="1" applyFill="1" applyBorder="1" applyAlignment="1">
      <alignment horizontal="center" vertical="center"/>
    </xf>
    <xf numFmtId="0" fontId="17" fillId="12" borderId="55" xfId="7" applyFont="1" applyFill="1" applyBorder="1" applyAlignment="1">
      <alignment horizontal="center" vertical="center"/>
    </xf>
    <xf numFmtId="49" fontId="23" fillId="6" borderId="56" xfId="7" applyNumberFormat="1" applyFont="1" applyFill="1" applyBorder="1" applyAlignment="1" applyProtection="1">
      <alignment horizontal="center"/>
      <protection locked="0"/>
    </xf>
    <xf numFmtId="0" fontId="23" fillId="6" borderId="12" xfId="7" applyFont="1" applyFill="1" applyBorder="1" applyAlignment="1" applyProtection="1">
      <alignment horizontal="center"/>
      <protection locked="0"/>
    </xf>
    <xf numFmtId="0" fontId="23" fillId="6" borderId="29" xfId="7" applyFont="1" applyFill="1" applyBorder="1" applyAlignment="1" applyProtection="1">
      <alignment horizontal="center"/>
      <protection locked="0"/>
    </xf>
    <xf numFmtId="0" fontId="7" fillId="2" borderId="1" xfId="1" applyAlignment="1">
      <alignment horizontal="left" vertical="center"/>
    </xf>
    <xf numFmtId="0" fontId="23" fillId="6" borderId="7" xfId="7" applyFont="1" applyFill="1" applyBorder="1" applyAlignment="1" applyProtection="1">
      <alignment horizontal="left" vertical="center"/>
      <protection locked="0"/>
    </xf>
    <xf numFmtId="0" fontId="23" fillId="6" borderId="5" xfId="7" applyFont="1" applyFill="1" applyBorder="1" applyAlignment="1" applyProtection="1">
      <alignment horizontal="left" vertical="center"/>
      <protection locked="0"/>
    </xf>
    <xf numFmtId="0" fontId="23" fillId="0" borderId="7" xfId="7" applyFont="1" applyBorder="1" applyAlignment="1" applyProtection="1">
      <alignment horizontal="left" vertical="center"/>
      <protection locked="0"/>
    </xf>
    <xf numFmtId="0" fontId="23" fillId="0" borderId="15" xfId="7" applyFont="1" applyBorder="1" applyAlignment="1" applyProtection="1">
      <alignment horizontal="left" vertical="center"/>
      <protection locked="0"/>
    </xf>
    <xf numFmtId="49" fontId="23" fillId="6" borderId="39" xfId="7" applyNumberFormat="1" applyFont="1" applyFill="1" applyBorder="1" applyAlignment="1" applyProtection="1">
      <alignment horizontal="center"/>
      <protection locked="0"/>
    </xf>
    <xf numFmtId="0" fontId="23" fillId="6" borderId="3" xfId="7" applyFont="1" applyFill="1" applyBorder="1" applyAlignment="1" applyProtection="1">
      <alignment horizontal="center"/>
      <protection locked="0"/>
    </xf>
    <xf numFmtId="0" fontId="23" fillId="6" borderId="2" xfId="7" applyFont="1" applyFill="1" applyBorder="1" applyAlignment="1" applyProtection="1">
      <alignment horizontal="center"/>
      <protection locked="0"/>
    </xf>
    <xf numFmtId="49" fontId="23" fillId="6" borderId="40" xfId="7" applyNumberFormat="1" applyFont="1" applyFill="1" applyBorder="1" applyAlignment="1" applyProtection="1">
      <alignment horizontal="center"/>
      <protection locked="0"/>
    </xf>
    <xf numFmtId="0" fontId="23" fillId="6" borderId="6" xfId="7" applyFont="1" applyFill="1" applyBorder="1" applyAlignment="1" applyProtection="1">
      <alignment horizontal="center"/>
      <protection locked="0"/>
    </xf>
    <xf numFmtId="0" fontId="23" fillId="6" borderId="5" xfId="7" applyFont="1" applyFill="1" applyBorder="1" applyAlignment="1" applyProtection="1">
      <alignment horizontal="center"/>
      <protection locked="0"/>
    </xf>
    <xf numFmtId="0" fontId="23" fillId="6" borderId="37" xfId="7" applyFont="1" applyFill="1" applyBorder="1" applyAlignment="1" applyProtection="1">
      <alignment horizontal="left" vertical="center"/>
      <protection locked="0"/>
    </xf>
    <xf numFmtId="0" fontId="23" fillId="6" borderId="7" xfId="7" applyFont="1" applyFill="1" applyBorder="1" applyAlignment="1" applyProtection="1">
      <alignment horizontal="left"/>
      <protection locked="0"/>
    </xf>
    <xf numFmtId="49" fontId="23" fillId="6" borderId="57" xfId="7" applyNumberFormat="1" applyFont="1" applyFill="1" applyBorder="1" applyAlignment="1" applyProtection="1">
      <alignment horizontal="center"/>
      <protection locked="0"/>
    </xf>
    <xf numFmtId="0" fontId="23" fillId="6" borderId="33" xfId="7" applyFont="1" applyFill="1" applyBorder="1" applyAlignment="1" applyProtection="1">
      <alignment horizontal="left" vertical="center"/>
      <protection locked="0"/>
    </xf>
    <xf numFmtId="0" fontId="23" fillId="6" borderId="6" xfId="7" applyFont="1" applyFill="1" applyBorder="1" applyAlignment="1" applyProtection="1">
      <alignment horizontal="left" vertical="center"/>
      <protection locked="0"/>
    </xf>
    <xf numFmtId="49" fontId="17" fillId="12" borderId="58" xfId="7" applyNumberFormat="1" applyFont="1" applyFill="1" applyBorder="1" applyAlignment="1">
      <alignment horizontal="center" vertical="center"/>
    </xf>
    <xf numFmtId="0" fontId="12" fillId="0" borderId="0" xfId="6" applyFont="1"/>
    <xf numFmtId="0" fontId="25" fillId="12" borderId="59" xfId="7" applyFont="1" applyFill="1" applyBorder="1" applyAlignment="1">
      <alignment horizontal="center"/>
    </xf>
    <xf numFmtId="0" fontId="25" fillId="12" borderId="2" xfId="7" applyFont="1" applyFill="1" applyBorder="1" applyAlignment="1">
      <alignment horizontal="center"/>
    </xf>
    <xf numFmtId="1" fontId="23" fillId="0" borderId="5" xfId="7" applyNumberFormat="1" applyFont="1" applyBorder="1" applyAlignment="1" applyProtection="1">
      <alignment horizontal="center"/>
      <protection locked="0"/>
    </xf>
    <xf numFmtId="2" fontId="23" fillId="0" borderId="5" xfId="7" applyNumberFormat="1" applyFont="1" applyBorder="1" applyAlignment="1" applyProtection="1">
      <alignment horizontal="left" vertical="center"/>
      <protection locked="0"/>
    </xf>
    <xf numFmtId="0" fontId="23" fillId="0" borderId="5" xfId="7" applyFont="1" applyBorder="1" applyAlignment="1" applyProtection="1">
      <alignment horizontal="center"/>
      <protection locked="0"/>
    </xf>
    <xf numFmtId="0" fontId="23" fillId="0" borderId="6" xfId="7" applyFont="1" applyBorder="1" applyAlignment="1" applyProtection="1">
      <alignment horizontal="center"/>
      <protection locked="0"/>
    </xf>
    <xf numFmtId="0" fontId="2" fillId="0" borderId="7" xfId="6" applyBorder="1" applyProtection="1">
      <protection locked="0"/>
    </xf>
    <xf numFmtId="2" fontId="23" fillId="0" borderId="5" xfId="7" applyNumberFormat="1" applyFont="1" applyBorder="1" applyAlignment="1" applyProtection="1">
      <alignment horizontal="center"/>
      <protection locked="0"/>
    </xf>
    <xf numFmtId="2" fontId="23" fillId="0" borderId="6" xfId="7" applyNumberFormat="1" applyFont="1" applyBorder="1" applyAlignment="1" applyProtection="1">
      <alignment horizontal="center"/>
      <protection locked="0"/>
    </xf>
    <xf numFmtId="2" fontId="23" fillId="0" borderId="40" xfId="7" applyNumberFormat="1" applyFont="1" applyBorder="1" applyAlignment="1" applyProtection="1">
      <alignment horizontal="center"/>
      <protection locked="0"/>
    </xf>
    <xf numFmtId="0" fontId="25" fillId="12" borderId="3" xfId="7" applyFont="1" applyFill="1" applyBorder="1" applyAlignment="1">
      <alignment horizontal="center"/>
    </xf>
    <xf numFmtId="0" fontId="23" fillId="0" borderId="15" xfId="7" applyFont="1" applyBorder="1" applyAlignment="1" applyProtection="1">
      <alignment horizontal="center"/>
      <protection locked="0"/>
    </xf>
    <xf numFmtId="0" fontId="2" fillId="0" borderId="5" xfId="6" applyBorder="1" applyProtection="1">
      <protection locked="0"/>
    </xf>
    <xf numFmtId="0" fontId="23" fillId="0" borderId="13" xfId="7" applyFont="1" applyBorder="1" applyAlignment="1" applyProtection="1">
      <alignment horizontal="center"/>
      <protection locked="0"/>
    </xf>
    <xf numFmtId="0" fontId="23" fillId="0" borderId="29" xfId="7" applyFont="1" applyBorder="1" applyAlignment="1" applyProtection="1">
      <alignment horizontal="center"/>
      <protection locked="0"/>
    </xf>
    <xf numFmtId="0" fontId="25" fillId="12" borderId="54" xfId="7" applyFont="1" applyFill="1" applyBorder="1" applyAlignment="1">
      <alignment horizontal="center"/>
    </xf>
    <xf numFmtId="0" fontId="17" fillId="12" borderId="58" xfId="7" applyFont="1" applyFill="1" applyBorder="1" applyAlignment="1">
      <alignment horizontal="center" vertical="center"/>
    </xf>
    <xf numFmtId="0" fontId="23" fillId="6" borderId="15" xfId="7" applyFont="1" applyFill="1" applyBorder="1" applyAlignment="1" applyProtection="1">
      <alignment horizontal="center"/>
      <protection locked="0"/>
    </xf>
    <xf numFmtId="0" fontId="23" fillId="0" borderId="7" xfId="7" applyFont="1" applyBorder="1" applyProtection="1">
      <protection locked="0"/>
    </xf>
    <xf numFmtId="0" fontId="23" fillId="6" borderId="7" xfId="7" applyFont="1" applyFill="1" applyBorder="1" applyAlignment="1" applyProtection="1">
      <alignment horizontal="center"/>
      <protection locked="0"/>
    </xf>
    <xf numFmtId="0" fontId="23" fillId="6" borderId="5" xfId="7" applyFont="1" applyFill="1" applyBorder="1" applyAlignment="1" applyProtection="1">
      <alignment horizontal="left"/>
      <protection locked="0"/>
    </xf>
    <xf numFmtId="0" fontId="23" fillId="0" borderId="40" xfId="7" applyFont="1" applyBorder="1" applyAlignment="1" applyProtection="1">
      <alignment horizontal="center"/>
      <protection locked="0"/>
    </xf>
    <xf numFmtId="0" fontId="23" fillId="0" borderId="15" xfId="7" applyFont="1" applyBorder="1" applyProtection="1">
      <protection locked="0"/>
    </xf>
    <xf numFmtId="0" fontId="23" fillId="6" borderId="37" xfId="7" applyFont="1" applyFill="1" applyBorder="1" applyAlignment="1" applyProtection="1">
      <alignment horizontal="left"/>
      <protection locked="0"/>
    </xf>
    <xf numFmtId="0" fontId="17" fillId="14" borderId="60" xfId="7" applyFont="1" applyFill="1" applyBorder="1"/>
    <xf numFmtId="0" fontId="17" fillId="14" borderId="19" xfId="7" applyFont="1" applyFill="1" applyBorder="1"/>
    <xf numFmtId="0" fontId="17" fillId="11" borderId="61" xfId="7" applyFont="1" applyFill="1" applyBorder="1"/>
    <xf numFmtId="0" fontId="2" fillId="11" borderId="62" xfId="6" applyFill="1" applyBorder="1"/>
    <xf numFmtId="0" fontId="26" fillId="0" borderId="0" xfId="7" applyFont="1" applyAlignment="1">
      <alignment horizontal="center"/>
    </xf>
    <xf numFmtId="0" fontId="15" fillId="0" borderId="0" xfId="7" applyAlignment="1">
      <alignment horizontal="center"/>
    </xf>
    <xf numFmtId="0" fontId="17" fillId="12" borderId="59" xfId="7" applyFont="1" applyFill="1" applyBorder="1" applyAlignment="1">
      <alignment horizontal="center" vertical="center"/>
    </xf>
    <xf numFmtId="0" fontId="17" fillId="12" borderId="2" xfId="7" applyFont="1" applyFill="1" applyBorder="1" applyAlignment="1">
      <alignment horizontal="center" vertical="center"/>
    </xf>
    <xf numFmtId="0" fontId="25" fillId="12" borderId="2" xfId="7" applyFont="1" applyFill="1" applyBorder="1" applyAlignment="1">
      <alignment horizontal="center" vertical="center"/>
    </xf>
    <xf numFmtId="0" fontId="17" fillId="12" borderId="39" xfId="7" applyFont="1" applyFill="1" applyBorder="1" applyAlignment="1">
      <alignment horizontal="center" vertical="center"/>
    </xf>
    <xf numFmtId="0" fontId="15" fillId="6" borderId="5" xfId="7" applyFill="1" applyBorder="1" applyProtection="1">
      <protection locked="0"/>
    </xf>
    <xf numFmtId="0" fontId="15" fillId="0" borderId="40" xfId="7" applyBorder="1" applyAlignment="1" applyProtection="1">
      <alignment horizontal="center"/>
      <protection locked="0"/>
    </xf>
    <xf numFmtId="0" fontId="15" fillId="6" borderId="37" xfId="7" applyFill="1" applyBorder="1" applyProtection="1">
      <protection locked="0"/>
    </xf>
    <xf numFmtId="0" fontId="15" fillId="0" borderId="57" xfId="7" applyBorder="1" applyAlignment="1" applyProtection="1">
      <alignment horizontal="center"/>
      <protection locked="0"/>
    </xf>
    <xf numFmtId="0" fontId="15" fillId="6" borderId="29" xfId="7" applyFill="1" applyBorder="1" applyProtection="1">
      <protection locked="0"/>
    </xf>
    <xf numFmtId="0" fontId="15" fillId="6" borderId="29" xfId="7" applyFill="1" applyBorder="1" applyAlignment="1" applyProtection="1">
      <alignment horizontal="center"/>
      <protection locked="0"/>
    </xf>
    <xf numFmtId="0" fontId="15" fillId="0" borderId="56" xfId="7" applyBorder="1" applyAlignment="1" applyProtection="1">
      <alignment horizontal="center"/>
      <protection locked="0"/>
    </xf>
    <xf numFmtId="0" fontId="17" fillId="14" borderId="63" xfId="7" applyFont="1" applyFill="1" applyBorder="1"/>
    <xf numFmtId="0" fontId="17" fillId="14" borderId="64" xfId="7" applyFont="1" applyFill="1" applyBorder="1"/>
    <xf numFmtId="0" fontId="17" fillId="14" borderId="21" xfId="7" applyFont="1" applyFill="1" applyBorder="1"/>
    <xf numFmtId="0" fontId="17" fillId="14" borderId="65" xfId="7" applyFont="1" applyFill="1" applyBorder="1"/>
    <xf numFmtId="0" fontId="17" fillId="15" borderId="25" xfId="7" applyFont="1" applyFill="1" applyBorder="1"/>
    <xf numFmtId="0" fontId="17" fillId="15" borderId="0" xfId="7" applyFont="1" applyFill="1"/>
    <xf numFmtId="0" fontId="17" fillId="0" borderId="0" xfId="7" applyFont="1"/>
    <xf numFmtId="0" fontId="25" fillId="12" borderId="66" xfId="7" applyFont="1" applyFill="1" applyBorder="1" applyAlignment="1">
      <alignment horizontal="center"/>
    </xf>
    <xf numFmtId="0" fontId="25" fillId="12" borderId="10" xfId="7" applyFont="1" applyFill="1" applyBorder="1" applyAlignment="1">
      <alignment horizontal="center"/>
    </xf>
    <xf numFmtId="0" fontId="17" fillId="12" borderId="9" xfId="7" applyFont="1" applyFill="1" applyBorder="1" applyAlignment="1">
      <alignment horizontal="center"/>
    </xf>
    <xf numFmtId="0" fontId="25" fillId="12" borderId="53" xfId="7" applyFont="1" applyFill="1" applyBorder="1" applyAlignment="1">
      <alignment horizontal="left"/>
    </xf>
    <xf numFmtId="0" fontId="23" fillId="0" borderId="7" xfId="7" applyFont="1" applyBorder="1" applyAlignment="1" applyProtection="1">
      <alignment horizontal="center"/>
      <protection locked="0"/>
    </xf>
    <xf numFmtId="0" fontId="23" fillId="0" borderId="5" xfId="7" applyFont="1" applyBorder="1" applyProtection="1">
      <protection locked="0"/>
    </xf>
    <xf numFmtId="0" fontId="23" fillId="0" borderId="38" xfId="7" applyFont="1" applyBorder="1" applyAlignment="1" applyProtection="1">
      <alignment horizontal="center"/>
      <protection locked="0"/>
    </xf>
    <xf numFmtId="0" fontId="23" fillId="0" borderId="52" xfId="7" applyFont="1" applyBorder="1" applyAlignment="1" applyProtection="1">
      <alignment horizontal="center"/>
      <protection locked="0"/>
    </xf>
    <xf numFmtId="0" fontId="23" fillId="0" borderId="37" xfId="7" applyFont="1" applyBorder="1" applyProtection="1">
      <protection locked="0"/>
    </xf>
    <xf numFmtId="0" fontId="23" fillId="0" borderId="37" xfId="7" applyFont="1" applyBorder="1" applyAlignment="1" applyProtection="1">
      <alignment horizontal="center"/>
      <protection locked="0"/>
    </xf>
    <xf numFmtId="0" fontId="17" fillId="14" borderId="43" xfId="7" applyFont="1" applyFill="1" applyBorder="1"/>
    <xf numFmtId="0" fontId="17" fillId="14" borderId="8" xfId="7" applyFont="1" applyFill="1" applyBorder="1"/>
    <xf numFmtId="0" fontId="25" fillId="12" borderId="38" xfId="7" applyFont="1" applyFill="1" applyBorder="1" applyAlignment="1">
      <alignment horizontal="center"/>
    </xf>
    <xf numFmtId="0" fontId="17" fillId="12" borderId="37" xfId="7" applyFont="1" applyFill="1" applyBorder="1" applyAlignment="1">
      <alignment horizontal="center"/>
    </xf>
    <xf numFmtId="0" fontId="17" fillId="12" borderId="33" xfId="7" applyFont="1" applyFill="1" applyBorder="1" applyAlignment="1">
      <alignment horizontal="center"/>
    </xf>
    <xf numFmtId="0" fontId="25" fillId="12" borderId="57" xfId="7" applyFont="1" applyFill="1" applyBorder="1" applyAlignment="1">
      <alignment horizontal="center"/>
    </xf>
    <xf numFmtId="1" fontId="15" fillId="0" borderId="15" xfId="7" applyNumberFormat="1" applyBorder="1" applyProtection="1">
      <protection locked="0"/>
    </xf>
    <xf numFmtId="0" fontId="15" fillId="0" borderId="5" xfId="7" applyBorder="1" applyProtection="1">
      <protection locked="0"/>
    </xf>
    <xf numFmtId="44" fontId="15" fillId="0" borderId="6" xfId="8" applyFont="1" applyBorder="1" applyAlignment="1" applyProtection="1">
      <alignment horizontal="center"/>
      <protection locked="0"/>
    </xf>
    <xf numFmtId="0" fontId="15" fillId="0" borderId="0" xfId="7" applyProtection="1">
      <protection locked="0"/>
    </xf>
    <xf numFmtId="44" fontId="17" fillId="14" borderId="8" xfId="8" applyFont="1" applyFill="1" applyBorder="1" applyAlignment="1"/>
    <xf numFmtId="0" fontId="17" fillId="14" borderId="41" xfId="7" applyFont="1" applyFill="1" applyBorder="1"/>
    <xf numFmtId="0" fontId="6" fillId="0" borderId="0" xfId="0" applyFont="1" applyAlignment="1">
      <alignment wrapText="1"/>
    </xf>
    <xf numFmtId="2" fontId="6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6" fillId="0" borderId="0" xfId="7" applyFont="1"/>
    <xf numFmtId="0" fontId="8" fillId="0" borderId="0" xfId="6" applyFont="1"/>
    <xf numFmtId="0" fontId="28" fillId="0" borderId="0" xfId="7" applyFont="1"/>
    <xf numFmtId="0" fontId="29" fillId="0" borderId="0" xfId="7" applyFont="1"/>
    <xf numFmtId="0" fontId="2" fillId="0" borderId="0" xfId="6" applyProtection="1">
      <protection hidden="1"/>
    </xf>
    <xf numFmtId="165" fontId="2" fillId="0" borderId="0" xfId="6" applyNumberFormat="1"/>
    <xf numFmtId="0" fontId="6" fillId="0" borderId="0" xfId="7" applyFont="1"/>
    <xf numFmtId="0" fontId="13" fillId="0" borderId="0" xfId="6" applyFont="1"/>
    <xf numFmtId="0" fontId="8" fillId="0" borderId="0" xfId="6" applyFont="1" applyAlignment="1">
      <alignment horizontal="center"/>
    </xf>
    <xf numFmtId="0" fontId="29" fillId="0" borderId="0" xfId="7" applyFont="1" applyAlignment="1">
      <alignment horizontal="left"/>
    </xf>
    <xf numFmtId="0" fontId="30" fillId="0" borderId="0" xfId="6" applyFont="1" applyAlignment="1">
      <alignment vertical="center"/>
    </xf>
    <xf numFmtId="0" fontId="30" fillId="0" borderId="0" xfId="6" applyFont="1" applyAlignment="1">
      <alignment horizontal="left" vertical="center"/>
    </xf>
    <xf numFmtId="0" fontId="30" fillId="0" borderId="0" xfId="6" applyFont="1"/>
    <xf numFmtId="0" fontId="12" fillId="0" borderId="0" xfId="7" applyFont="1"/>
    <xf numFmtId="0" fontId="2" fillId="3" borderId="67" xfId="6" applyFill="1" applyBorder="1"/>
    <xf numFmtId="0" fontId="2" fillId="0" borderId="67" xfId="6" applyBorder="1"/>
    <xf numFmtId="0" fontId="14" fillId="0" borderId="0" xfId="6" applyFont="1"/>
    <xf numFmtId="0" fontId="25" fillId="12" borderId="2" xfId="7" applyFont="1" applyFill="1" applyBorder="1" applyAlignment="1">
      <alignment horizontal="left" vertical="center"/>
    </xf>
    <xf numFmtId="0" fontId="25" fillId="12" borderId="39" xfId="7" applyFont="1" applyFill="1" applyBorder="1" applyAlignment="1">
      <alignment horizontal="left"/>
    </xf>
    <xf numFmtId="0" fontId="23" fillId="0" borderId="5" xfId="7" applyFont="1" applyBorder="1" applyAlignment="1">
      <alignment horizontal="center"/>
    </xf>
    <xf numFmtId="2" fontId="2" fillId="0" borderId="0" xfId="6" applyNumberFormat="1" applyAlignment="1">
      <alignment horizontal="left" vertical="center"/>
    </xf>
    <xf numFmtId="1" fontId="2" fillId="0" borderId="0" xfId="6" applyNumberFormat="1"/>
    <xf numFmtId="166" fontId="8" fillId="0" borderId="0" xfId="6" applyNumberFormat="1" applyFont="1"/>
    <xf numFmtId="166" fontId="2" fillId="0" borderId="0" xfId="6" applyNumberFormat="1"/>
    <xf numFmtId="0" fontId="8" fillId="0" borderId="0" xfId="6" applyFont="1" applyProtection="1">
      <protection locked="0"/>
    </xf>
    <xf numFmtId="0" fontId="8" fillId="0" borderId="0" xfId="6" applyFont="1" applyProtection="1">
      <protection hidden="1"/>
    </xf>
    <xf numFmtId="166" fontId="8" fillId="0" borderId="0" xfId="6" applyNumberFormat="1" applyFont="1" applyProtection="1">
      <protection hidden="1"/>
    </xf>
    <xf numFmtId="0" fontId="16" fillId="0" borderId="0" xfId="7" applyFont="1" applyProtection="1">
      <protection hidden="1"/>
    </xf>
    <xf numFmtId="0" fontId="7" fillId="2" borderId="1" xfId="1"/>
    <xf numFmtId="166" fontId="7" fillId="2" borderId="1" xfId="1" applyNumberFormat="1"/>
    <xf numFmtId="0" fontId="2" fillId="0" borderId="0" xfId="6" applyProtection="1">
      <protection locked="0"/>
    </xf>
    <xf numFmtId="166" fontId="31" fillId="0" borderId="0" xfId="6" applyNumberFormat="1" applyFont="1" applyProtection="1">
      <protection hidden="1"/>
    </xf>
    <xf numFmtId="166" fontId="2" fillId="0" borderId="0" xfId="6" applyNumberFormat="1" applyProtection="1">
      <protection hidden="1"/>
    </xf>
    <xf numFmtId="0" fontId="15" fillId="0" borderId="0" xfId="7" applyProtection="1">
      <protection hidden="1"/>
    </xf>
    <xf numFmtId="0" fontId="2" fillId="8" borderId="0" xfId="6" applyFill="1" applyProtection="1">
      <protection hidden="1"/>
    </xf>
    <xf numFmtId="0" fontId="2" fillId="8" borderId="0" xfId="6" applyFill="1"/>
    <xf numFmtId="0" fontId="35" fillId="0" borderId="0" xfId="6" quotePrefix="1" applyFont="1"/>
    <xf numFmtId="2" fontId="23" fillId="0" borderId="15" xfId="7" applyNumberFormat="1" applyFont="1" applyBorder="1" applyAlignment="1">
      <alignment horizontal="center"/>
    </xf>
    <xf numFmtId="1" fontId="6" fillId="4" borderId="0" xfId="0" applyNumberFormat="1" applyFont="1" applyFill="1" applyAlignment="1">
      <alignment wrapText="1"/>
    </xf>
    <xf numFmtId="49" fontId="6" fillId="0" borderId="0" xfId="0" applyNumberFormat="1" applyFont="1" applyProtection="1">
      <protection locked="0"/>
    </xf>
    <xf numFmtId="0" fontId="0" fillId="4" borderId="0" xfId="0" applyFill="1" applyAlignment="1">
      <alignment wrapText="1"/>
    </xf>
    <xf numFmtId="0" fontId="23" fillId="6" borderId="52" xfId="7" applyFont="1" applyFill="1" applyBorder="1" applyAlignment="1" applyProtection="1">
      <alignment horizontal="left" vertical="center"/>
      <protection locked="0"/>
    </xf>
    <xf numFmtId="1" fontId="6" fillId="0" borderId="0" xfId="0" applyNumberFormat="1" applyFont="1" applyProtection="1">
      <protection locked="0"/>
    </xf>
    <xf numFmtId="166" fontId="38" fillId="0" borderId="19" xfId="0" applyNumberFormat="1" applyFont="1" applyBorder="1" applyAlignment="1">
      <alignment horizontal="center" vertical="center"/>
    </xf>
    <xf numFmtId="166" fontId="38" fillId="0" borderId="62" xfId="0" applyNumberFormat="1" applyFont="1" applyBorder="1" applyAlignment="1">
      <alignment horizontal="center" vertical="center"/>
    </xf>
    <xf numFmtId="166" fontId="16" fillId="0" borderId="70" xfId="0" applyNumberFormat="1" applyFont="1" applyBorder="1" applyAlignment="1">
      <alignment horizontal="center" textRotation="90" wrapText="1"/>
    </xf>
    <xf numFmtId="166" fontId="16" fillId="0" borderId="70" xfId="0" applyNumberFormat="1" applyFont="1" applyBorder="1" applyAlignment="1">
      <alignment horizontal="center" wrapText="1"/>
    </xf>
    <xf numFmtId="166" fontId="16" fillId="0" borderId="46" xfId="0" applyNumberFormat="1" applyFont="1" applyBorder="1" applyAlignment="1">
      <alignment horizontal="center" wrapText="1"/>
    </xf>
    <xf numFmtId="166" fontId="16" fillId="0" borderId="71" xfId="0" applyNumberFormat="1" applyFont="1" applyBorder="1" applyAlignment="1">
      <alignment horizontal="center" textRotation="90" wrapText="1"/>
    </xf>
    <xf numFmtId="166" fontId="16" fillId="0" borderId="72" xfId="0" applyNumberFormat="1" applyFont="1" applyBorder="1" applyAlignment="1">
      <alignment horizontal="center" textRotation="90" wrapText="1"/>
    </xf>
    <xf numFmtId="166" fontId="16" fillId="0" borderId="73" xfId="0" applyNumberFormat="1" applyFont="1" applyBorder="1" applyAlignment="1">
      <alignment horizontal="center" textRotation="90" wrapText="1"/>
    </xf>
    <xf numFmtId="166" fontId="16" fillId="0" borderId="44" xfId="0" applyNumberFormat="1" applyFont="1" applyBorder="1" applyAlignment="1">
      <alignment horizontal="center" textRotation="90" wrapText="1"/>
    </xf>
    <xf numFmtId="166" fontId="16" fillId="0" borderId="70" xfId="0" applyNumberFormat="1" applyFont="1" applyBorder="1" applyAlignment="1" applyProtection="1">
      <alignment horizontal="center" wrapText="1"/>
      <protection locked="0"/>
    </xf>
    <xf numFmtId="166" fontId="30" fillId="0" borderId="15" xfId="0" applyNumberFormat="1" applyFont="1" applyBorder="1"/>
    <xf numFmtId="166" fontId="30" fillId="0" borderId="5" xfId="0" applyNumberFormat="1" applyFont="1" applyBorder="1"/>
    <xf numFmtId="166" fontId="16" fillId="0" borderId="72" xfId="0" applyNumberFormat="1" applyFont="1" applyBorder="1" applyAlignment="1">
      <alignment horizontal="center" wrapText="1"/>
    </xf>
    <xf numFmtId="166" fontId="30" fillId="0" borderId="5" xfId="0" applyNumberFormat="1" applyFont="1" applyBorder="1" applyAlignment="1">
      <alignment horizontal="center" vertical="center"/>
    </xf>
    <xf numFmtId="166" fontId="15" fillId="0" borderId="5" xfId="0" applyNumberFormat="1" applyFont="1" applyBorder="1" applyAlignment="1">
      <alignment horizontal="center" vertical="center"/>
    </xf>
    <xf numFmtId="166" fontId="30" fillId="0" borderId="40" xfId="0" applyNumberFormat="1" applyFont="1" applyBorder="1" applyAlignment="1">
      <alignment wrapText="1"/>
    </xf>
    <xf numFmtId="166" fontId="15" fillId="0" borderId="29" xfId="0" applyNumberFormat="1" applyFont="1" applyBorder="1" applyAlignment="1">
      <alignment horizontal="center" vertical="center"/>
    </xf>
    <xf numFmtId="166" fontId="30" fillId="0" borderId="29" xfId="0" applyNumberFormat="1" applyFont="1" applyBorder="1" applyAlignment="1">
      <alignment horizontal="center" vertical="center"/>
    </xf>
    <xf numFmtId="166" fontId="30" fillId="0" borderId="56" xfId="0" applyNumberFormat="1" applyFont="1" applyBorder="1" applyAlignment="1">
      <alignment wrapText="1"/>
    </xf>
    <xf numFmtId="0" fontId="27" fillId="0" borderId="72" xfId="0" applyFont="1" applyBorder="1" applyAlignment="1">
      <alignment horizontal="center" wrapText="1"/>
    </xf>
    <xf numFmtId="0" fontId="27" fillId="0" borderId="72" xfId="0" applyFont="1" applyBorder="1" applyAlignment="1">
      <alignment horizontal="center" textRotation="90" wrapText="1"/>
    </xf>
    <xf numFmtId="0" fontId="0" fillId="0" borderId="47" xfId="0" applyBorder="1"/>
    <xf numFmtId="0" fontId="6" fillId="0" borderId="47" xfId="0" applyFont="1" applyBorder="1"/>
    <xf numFmtId="166" fontId="30" fillId="0" borderId="13" xfId="0" applyNumberFormat="1" applyFont="1" applyBorder="1"/>
    <xf numFmtId="166" fontId="30" fillId="0" borderId="29" xfId="0" applyNumberFormat="1" applyFont="1" applyBorder="1"/>
    <xf numFmtId="0" fontId="0" fillId="0" borderId="75" xfId="0" applyBorder="1"/>
    <xf numFmtId="0" fontId="6" fillId="0" borderId="75" xfId="0" applyFont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0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60" xfId="0" applyFont="1" applyBorder="1"/>
    <xf numFmtId="0" fontId="27" fillId="0" borderId="62" xfId="0" applyFont="1" applyBorder="1"/>
    <xf numFmtId="0" fontId="39" fillId="0" borderId="29" xfId="0" applyFont="1" applyBorder="1" applyAlignment="1">
      <alignment horizontal="center"/>
    </xf>
    <xf numFmtId="166" fontId="41" fillId="0" borderId="15" xfId="0" applyNumberFormat="1" applyFont="1" applyBorder="1"/>
    <xf numFmtId="166" fontId="41" fillId="0" borderId="5" xfId="0" applyNumberFormat="1" applyFont="1" applyBorder="1"/>
    <xf numFmtId="166" fontId="41" fillId="0" borderId="5" xfId="0" applyNumberFormat="1" applyFont="1" applyBorder="1" applyAlignment="1">
      <alignment horizontal="center"/>
    </xf>
    <xf numFmtId="166" fontId="42" fillId="0" borderId="5" xfId="0" applyNumberFormat="1" applyFont="1" applyBorder="1"/>
    <xf numFmtId="166" fontId="42" fillId="0" borderId="5" xfId="0" applyNumberFormat="1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166" fontId="42" fillId="0" borderId="5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166" fontId="41" fillId="0" borderId="6" xfId="0" applyNumberFormat="1" applyFont="1" applyBorder="1"/>
    <xf numFmtId="166" fontId="41" fillId="0" borderId="40" xfId="0" applyNumberFormat="1" applyFont="1" applyBorder="1"/>
    <xf numFmtId="0" fontId="32" fillId="0" borderId="0" xfId="6" applyFont="1" applyAlignment="1" applyProtection="1">
      <alignment horizontal="center" vertical="center" wrapText="1"/>
      <protection hidden="1"/>
    </xf>
    <xf numFmtId="0" fontId="34" fillId="0" borderId="0" xfId="6" applyFont="1" applyAlignment="1" applyProtection="1">
      <alignment horizontal="center" vertical="center" wrapText="1"/>
      <protection hidden="1"/>
    </xf>
    <xf numFmtId="0" fontId="2" fillId="0" borderId="6" xfId="6" applyBorder="1" applyAlignment="1" applyProtection="1">
      <alignment horizontal="center"/>
      <protection locked="0"/>
    </xf>
    <xf numFmtId="0" fontId="2" fillId="0" borderId="14" xfId="6" applyBorder="1" applyAlignment="1" applyProtection="1">
      <alignment horizontal="center"/>
      <protection locked="0"/>
    </xf>
    <xf numFmtId="0" fontId="2" fillId="0" borderId="12" xfId="6" applyBorder="1" applyAlignment="1" applyProtection="1">
      <alignment horizontal="center"/>
      <protection locked="0"/>
    </xf>
    <xf numFmtId="0" fontId="2" fillId="0" borderId="11" xfId="6" applyBorder="1" applyAlignment="1" applyProtection="1">
      <alignment horizontal="center"/>
      <protection locked="0"/>
    </xf>
    <xf numFmtId="0" fontId="15" fillId="0" borderId="6" xfId="7" applyBorder="1" applyAlignment="1" applyProtection="1">
      <alignment horizontal="center"/>
      <protection locked="0"/>
    </xf>
    <xf numFmtId="0" fontId="15" fillId="0" borderId="14" xfId="7" applyBorder="1" applyAlignment="1" applyProtection="1">
      <alignment horizontal="center"/>
      <protection locked="0"/>
    </xf>
    <xf numFmtId="0" fontId="16" fillId="0" borderId="17" xfId="7" applyFont="1" applyBorder="1" applyAlignment="1" applyProtection="1">
      <alignment horizontal="center"/>
      <protection locked="0"/>
    </xf>
    <xf numFmtId="0" fontId="16" fillId="0" borderId="16" xfId="7" applyFont="1" applyBorder="1" applyAlignment="1" applyProtection="1">
      <alignment horizontal="center"/>
      <protection locked="0"/>
    </xf>
    <xf numFmtId="0" fontId="16" fillId="0" borderId="6" xfId="7" applyFont="1" applyBorder="1" applyAlignment="1" applyProtection="1">
      <alignment horizontal="center"/>
      <protection locked="0"/>
    </xf>
    <xf numFmtId="0" fontId="16" fillId="0" borderId="14" xfId="7" applyFont="1" applyBorder="1" applyAlignment="1" applyProtection="1">
      <alignment horizontal="center"/>
      <protection locked="0"/>
    </xf>
    <xf numFmtId="0" fontId="17" fillId="12" borderId="20" xfId="7" applyFont="1" applyFill="1" applyBorder="1" applyAlignment="1">
      <alignment horizontal="center" vertical="center"/>
    </xf>
    <xf numFmtId="0" fontId="17" fillId="12" borderId="19" xfId="7" applyFont="1" applyFill="1" applyBorder="1" applyAlignment="1">
      <alignment horizontal="center" vertical="center"/>
    </xf>
    <xf numFmtId="0" fontId="16" fillId="6" borderId="15" xfId="7" applyFont="1" applyFill="1" applyBorder="1" applyAlignment="1">
      <alignment horizontal="left"/>
    </xf>
    <xf numFmtId="0" fontId="16" fillId="6" borderId="5" xfId="7" applyFont="1" applyFill="1" applyBorder="1" applyAlignment="1">
      <alignment horizontal="left"/>
    </xf>
    <xf numFmtId="0" fontId="16" fillId="6" borderId="5" xfId="7" applyFont="1" applyFill="1" applyBorder="1" applyAlignment="1" applyProtection="1">
      <alignment horizontal="left"/>
      <protection locked="0"/>
    </xf>
    <xf numFmtId="0" fontId="16" fillId="6" borderId="6" xfId="7" applyFont="1" applyFill="1" applyBorder="1" applyAlignment="1" applyProtection="1">
      <alignment horizontal="left"/>
      <protection locked="0"/>
    </xf>
    <xf numFmtId="0" fontId="16" fillId="6" borderId="40" xfId="7" applyFont="1" applyFill="1" applyBorder="1" applyAlignment="1" applyProtection="1">
      <alignment horizontal="left"/>
      <protection locked="0"/>
    </xf>
    <xf numFmtId="0" fontId="15" fillId="0" borderId="17" xfId="7" applyBorder="1" applyAlignment="1" applyProtection="1">
      <alignment horizontal="center" vertical="center"/>
      <protection locked="0"/>
    </xf>
    <xf numFmtId="0" fontId="15" fillId="0" borderId="35" xfId="7" applyBorder="1" applyAlignment="1" applyProtection="1">
      <alignment horizontal="center" vertical="center"/>
      <protection locked="0"/>
    </xf>
    <xf numFmtId="0" fontId="15" fillId="0" borderId="34" xfId="7" applyBorder="1" applyAlignment="1" applyProtection="1">
      <alignment horizontal="center" vertical="center"/>
      <protection locked="0"/>
    </xf>
    <xf numFmtId="0" fontId="15" fillId="0" borderId="6" xfId="7" applyBorder="1" applyAlignment="1" applyProtection="1">
      <alignment horizontal="center" vertical="center"/>
      <protection locked="0"/>
    </xf>
    <xf numFmtId="0" fontId="15" fillId="0" borderId="32" xfId="7" applyBorder="1" applyAlignment="1" applyProtection="1">
      <alignment horizontal="center" vertical="center"/>
      <protection locked="0"/>
    </xf>
    <xf numFmtId="0" fontId="15" fillId="0" borderId="31" xfId="7" applyBorder="1" applyAlignment="1" applyProtection="1">
      <alignment horizontal="center" vertical="center"/>
      <protection locked="0"/>
    </xf>
    <xf numFmtId="0" fontId="16" fillId="6" borderId="13" xfId="7" applyFont="1" applyFill="1" applyBorder="1" applyAlignment="1">
      <alignment horizontal="left"/>
    </xf>
    <xf numFmtId="0" fontId="16" fillId="6" borderId="29" xfId="7" applyFont="1" applyFill="1" applyBorder="1" applyAlignment="1">
      <alignment horizontal="left"/>
    </xf>
    <xf numFmtId="0" fontId="16" fillId="6" borderId="29" xfId="7" applyFont="1" applyFill="1" applyBorder="1" applyAlignment="1" applyProtection="1">
      <alignment horizontal="left"/>
      <protection locked="0"/>
    </xf>
    <xf numFmtId="0" fontId="16" fillId="6" borderId="2" xfId="7" applyFont="1" applyFill="1" applyBorder="1" applyAlignment="1" applyProtection="1">
      <alignment horizontal="left"/>
      <protection locked="0"/>
    </xf>
    <xf numFmtId="0" fontId="16" fillId="6" borderId="3" xfId="7" applyFont="1" applyFill="1" applyBorder="1" applyAlignment="1" applyProtection="1">
      <alignment horizontal="left"/>
      <protection locked="0"/>
    </xf>
    <xf numFmtId="0" fontId="16" fillId="6" borderId="39" xfId="7" applyFont="1" applyFill="1" applyBorder="1" applyAlignment="1" applyProtection="1">
      <alignment horizontal="left"/>
      <protection locked="0"/>
    </xf>
    <xf numFmtId="0" fontId="16" fillId="0" borderId="38" xfId="7" applyFont="1" applyBorder="1" applyAlignment="1">
      <alignment horizontal="left"/>
    </xf>
    <xf numFmtId="0" fontId="16" fillId="0" borderId="37" xfId="7" applyFont="1" applyBorder="1" applyAlignment="1">
      <alignment horizontal="left"/>
    </xf>
    <xf numFmtId="0" fontId="16" fillId="0" borderId="15" xfId="7" applyFont="1" applyBorder="1" applyAlignment="1">
      <alignment horizontal="left"/>
    </xf>
    <xf numFmtId="0" fontId="16" fillId="0" borderId="5" xfId="7" applyFont="1" applyBorder="1" applyAlignment="1">
      <alignment horizontal="left"/>
    </xf>
    <xf numFmtId="0" fontId="2" fillId="13" borderId="25" xfId="6" applyFill="1" applyBorder="1" applyAlignment="1" applyProtection="1">
      <alignment horizontal="center" vertical="top"/>
      <protection locked="0"/>
    </xf>
    <xf numFmtId="0" fontId="2" fillId="13" borderId="0" xfId="6" applyFill="1" applyAlignment="1" applyProtection="1">
      <alignment horizontal="center" vertical="top"/>
      <protection locked="0"/>
    </xf>
    <xf numFmtId="0" fontId="2" fillId="13" borderId="24" xfId="6" applyFill="1" applyBorder="1" applyAlignment="1" applyProtection="1">
      <alignment horizontal="center" vertical="top"/>
      <protection locked="0"/>
    </xf>
    <xf numFmtId="0" fontId="2" fillId="13" borderId="23" xfId="6" applyFill="1" applyBorder="1" applyAlignment="1" applyProtection="1">
      <alignment horizontal="center" vertical="top"/>
      <protection locked="0"/>
    </xf>
    <xf numFmtId="0" fontId="2" fillId="13" borderId="21" xfId="6" applyFill="1" applyBorder="1" applyAlignment="1" applyProtection="1">
      <alignment horizontal="center" vertical="top"/>
      <protection locked="0"/>
    </xf>
    <xf numFmtId="0" fontId="2" fillId="13" borderId="22" xfId="6" applyFill="1" applyBorder="1" applyAlignment="1" applyProtection="1">
      <alignment horizontal="center" vertical="top"/>
      <protection locked="0"/>
    </xf>
    <xf numFmtId="0" fontId="15" fillId="0" borderId="12" xfId="7" applyBorder="1" applyAlignment="1" applyProtection="1">
      <alignment horizontal="center" vertical="center"/>
      <protection locked="0"/>
    </xf>
    <xf numFmtId="0" fontId="15" fillId="0" borderId="28" xfId="7" applyBorder="1" applyAlignment="1" applyProtection="1">
      <alignment horizontal="center" vertical="center"/>
      <protection locked="0"/>
    </xf>
    <xf numFmtId="0" fontId="15" fillId="0" borderId="27" xfId="7" applyBorder="1" applyAlignment="1" applyProtection="1">
      <alignment horizontal="center" vertical="center"/>
      <protection locked="0"/>
    </xf>
    <xf numFmtId="0" fontId="16" fillId="0" borderId="13" xfId="7" applyFont="1" applyBorder="1" applyAlignment="1">
      <alignment horizontal="left"/>
    </xf>
    <xf numFmtId="0" fontId="16" fillId="0" borderId="29" xfId="7" applyFont="1" applyBorder="1" applyAlignment="1">
      <alignment horizontal="left"/>
    </xf>
    <xf numFmtId="0" fontId="20" fillId="11" borderId="46" xfId="7" applyFont="1" applyFill="1" applyBorder="1" applyAlignment="1">
      <alignment horizontal="center" vertical="center"/>
    </xf>
    <xf numFmtId="0" fontId="19" fillId="11" borderId="45" xfId="7" applyFont="1" applyFill="1" applyBorder="1" applyAlignment="1">
      <alignment horizontal="center" vertical="center"/>
    </xf>
    <xf numFmtId="0" fontId="19" fillId="11" borderId="44" xfId="7" applyFont="1" applyFill="1" applyBorder="1" applyAlignment="1">
      <alignment horizontal="center" vertical="center"/>
    </xf>
    <xf numFmtId="0" fontId="19" fillId="11" borderId="25" xfId="7" applyFont="1" applyFill="1" applyBorder="1" applyAlignment="1">
      <alignment horizontal="center" vertical="center"/>
    </xf>
    <xf numFmtId="0" fontId="19" fillId="11" borderId="0" xfId="7" applyFont="1" applyFill="1" applyAlignment="1">
      <alignment horizontal="center" vertical="center"/>
    </xf>
    <xf numFmtId="0" fontId="19" fillId="11" borderId="24" xfId="7" applyFont="1" applyFill="1" applyBorder="1" applyAlignment="1">
      <alignment horizontal="center" vertical="center"/>
    </xf>
    <xf numFmtId="0" fontId="19" fillId="11" borderId="23" xfId="7" applyFont="1" applyFill="1" applyBorder="1" applyAlignment="1">
      <alignment horizontal="center" vertical="center"/>
    </xf>
    <xf numFmtId="0" fontId="19" fillId="11" borderId="21" xfId="7" applyFont="1" applyFill="1" applyBorder="1" applyAlignment="1">
      <alignment horizontal="center" vertical="center"/>
    </xf>
    <xf numFmtId="0" fontId="19" fillId="11" borderId="22" xfId="7" applyFont="1" applyFill="1" applyBorder="1" applyAlignment="1">
      <alignment horizontal="center" vertical="center"/>
    </xf>
    <xf numFmtId="0" fontId="16" fillId="0" borderId="18" xfId="7" applyFont="1" applyBorder="1" applyAlignment="1">
      <alignment horizontal="left"/>
    </xf>
    <xf numFmtId="0" fontId="16" fillId="0" borderId="36" xfId="7" applyFont="1" applyBorder="1" applyAlignment="1">
      <alignment horizontal="left"/>
    </xf>
    <xf numFmtId="0" fontId="16" fillId="6" borderId="17" xfId="7" applyFont="1" applyFill="1" applyBorder="1" applyAlignment="1" applyProtection="1">
      <alignment horizontal="left" vertical="center" wrapText="1"/>
      <protection locked="0"/>
    </xf>
    <xf numFmtId="0" fontId="16" fillId="6" borderId="35" xfId="7" applyFont="1" applyFill="1" applyBorder="1" applyAlignment="1" applyProtection="1">
      <alignment horizontal="left" vertical="center"/>
      <protection locked="0"/>
    </xf>
    <xf numFmtId="0" fontId="16" fillId="6" borderId="16" xfId="7" applyFont="1" applyFill="1" applyBorder="1" applyAlignment="1" applyProtection="1">
      <alignment horizontal="left" vertical="center"/>
      <protection locked="0"/>
    </xf>
    <xf numFmtId="0" fontId="16" fillId="0" borderId="43" xfId="7" applyFont="1" applyBorder="1" applyAlignment="1">
      <alignment horizontal="left"/>
    </xf>
    <xf numFmtId="0" fontId="16" fillId="0" borderId="42" xfId="7" applyFont="1" applyBorder="1" applyAlignment="1">
      <alignment horizontal="left"/>
    </xf>
    <xf numFmtId="0" fontId="16" fillId="6" borderId="3" xfId="7" applyFont="1" applyFill="1" applyBorder="1" applyAlignment="1" applyProtection="1">
      <alignment horizontal="left" vertical="center"/>
      <protection locked="0"/>
    </xf>
    <xf numFmtId="0" fontId="16" fillId="6" borderId="8" xfId="7" applyFont="1" applyFill="1" applyBorder="1" applyAlignment="1" applyProtection="1">
      <alignment horizontal="left" vertical="center"/>
      <protection locked="0"/>
    </xf>
    <xf numFmtId="0" fontId="16" fillId="6" borderId="41" xfId="7" applyFont="1" applyFill="1" applyBorder="1" applyAlignment="1" applyProtection="1">
      <alignment horizontal="left" vertical="center"/>
      <protection locked="0"/>
    </xf>
    <xf numFmtId="0" fontId="24" fillId="11" borderId="25" xfId="7" applyFont="1" applyFill="1" applyBorder="1" applyAlignment="1">
      <alignment horizontal="center" vertical="center"/>
    </xf>
    <xf numFmtId="0" fontId="24" fillId="11" borderId="0" xfId="7" applyFont="1" applyFill="1" applyAlignment="1">
      <alignment horizontal="center" vertical="center"/>
    </xf>
    <xf numFmtId="0" fontId="24" fillId="11" borderId="24" xfId="7" applyFont="1" applyFill="1" applyBorder="1" applyAlignment="1">
      <alignment horizontal="center" vertical="center"/>
    </xf>
    <xf numFmtId="0" fontId="24" fillId="11" borderId="23" xfId="7" applyFont="1" applyFill="1" applyBorder="1" applyAlignment="1">
      <alignment horizontal="center" vertical="center"/>
    </xf>
    <xf numFmtId="0" fontId="24" fillId="11" borderId="21" xfId="7" applyFont="1" applyFill="1" applyBorder="1" applyAlignment="1">
      <alignment horizontal="center" vertical="center"/>
    </xf>
    <xf numFmtId="0" fontId="24" fillId="11" borderId="22" xfId="7" applyFont="1" applyFill="1" applyBorder="1" applyAlignment="1">
      <alignment horizontal="center" vertical="center"/>
    </xf>
    <xf numFmtId="0" fontId="1" fillId="13" borderId="43" xfId="6" applyFont="1" applyFill="1" applyBorder="1" applyAlignment="1" applyProtection="1">
      <alignment horizontal="left" vertical="top"/>
      <protection locked="0"/>
    </xf>
    <xf numFmtId="0" fontId="2" fillId="13" borderId="8" xfId="6" applyFill="1" applyBorder="1" applyAlignment="1" applyProtection="1">
      <alignment horizontal="left" vertical="top"/>
      <protection locked="0"/>
    </xf>
    <xf numFmtId="0" fontId="2" fillId="13" borderId="41" xfId="6" applyFill="1" applyBorder="1" applyAlignment="1" applyProtection="1">
      <alignment horizontal="left" vertical="top"/>
      <protection locked="0"/>
    </xf>
    <xf numFmtId="0" fontId="2" fillId="13" borderId="25" xfId="6" applyFill="1" applyBorder="1" applyAlignment="1" applyProtection="1">
      <alignment horizontal="left" vertical="top"/>
      <protection locked="0"/>
    </xf>
    <xf numFmtId="0" fontId="2" fillId="13" borderId="0" xfId="6" applyFill="1" applyAlignment="1" applyProtection="1">
      <alignment horizontal="left" vertical="top"/>
      <protection locked="0"/>
    </xf>
    <xf numFmtId="0" fontId="2" fillId="13" borderId="24" xfId="6" applyFill="1" applyBorder="1" applyAlignment="1" applyProtection="1">
      <alignment horizontal="left" vertical="top"/>
      <protection locked="0"/>
    </xf>
    <xf numFmtId="0" fontId="2" fillId="13" borderId="23" xfId="6" applyFill="1" applyBorder="1" applyAlignment="1" applyProtection="1">
      <alignment horizontal="left" vertical="top"/>
      <protection locked="0"/>
    </xf>
    <xf numFmtId="0" fontId="2" fillId="13" borderId="21" xfId="6" applyFill="1" applyBorder="1" applyAlignment="1" applyProtection="1">
      <alignment horizontal="left" vertical="top"/>
      <protection locked="0"/>
    </xf>
    <xf numFmtId="0" fontId="2" fillId="13" borderId="22" xfId="6" applyFill="1" applyBorder="1" applyAlignment="1" applyProtection="1">
      <alignment horizontal="left" vertical="top"/>
      <protection locked="0"/>
    </xf>
    <xf numFmtId="0" fontId="17" fillId="14" borderId="47" xfId="7" applyFont="1" applyFill="1" applyBorder="1" applyAlignment="1">
      <alignment horizontal="left"/>
    </xf>
    <xf numFmtId="0" fontId="17" fillId="14" borderId="32" xfId="7" applyFont="1" applyFill="1" applyBorder="1" applyAlignment="1">
      <alignment horizontal="left"/>
    </xf>
    <xf numFmtId="0" fontId="17" fillId="14" borderId="14" xfId="7" applyFont="1" applyFill="1" applyBorder="1" applyAlignment="1">
      <alignment horizontal="left"/>
    </xf>
    <xf numFmtId="0" fontId="22" fillId="11" borderId="46" xfId="7" applyFont="1" applyFill="1" applyBorder="1" applyAlignment="1">
      <alignment horizontal="center" vertical="center"/>
    </xf>
    <xf numFmtId="0" fontId="22" fillId="11" borderId="45" xfId="7" applyFont="1" applyFill="1" applyBorder="1" applyAlignment="1">
      <alignment horizontal="center" vertical="center"/>
    </xf>
    <xf numFmtId="0" fontId="22" fillId="11" borderId="44" xfId="7" applyFont="1" applyFill="1" applyBorder="1" applyAlignment="1">
      <alignment horizontal="center" vertical="center"/>
    </xf>
    <xf numFmtId="0" fontId="22" fillId="11" borderId="23" xfId="7" applyFont="1" applyFill="1" applyBorder="1" applyAlignment="1">
      <alignment horizontal="center" vertical="center"/>
    </xf>
    <xf numFmtId="0" fontId="22" fillId="11" borderId="21" xfId="7" applyFont="1" applyFill="1" applyBorder="1" applyAlignment="1">
      <alignment horizontal="center" vertical="center"/>
    </xf>
    <xf numFmtId="0" fontId="22" fillId="11" borderId="22" xfId="7" applyFont="1" applyFill="1" applyBorder="1" applyAlignment="1">
      <alignment horizontal="center" vertical="center"/>
    </xf>
    <xf numFmtId="0" fontId="2" fillId="0" borderId="5" xfId="6" applyBorder="1" applyAlignment="1" applyProtection="1">
      <alignment horizontal="center"/>
      <protection locked="0"/>
    </xf>
    <xf numFmtId="49" fontId="17" fillId="12" borderId="45" xfId="7" applyNumberFormat="1" applyFont="1" applyFill="1" applyBorder="1" applyAlignment="1">
      <alignment horizontal="center" vertical="center"/>
    </xf>
    <xf numFmtId="1" fontId="22" fillId="11" borderId="46" xfId="7" applyNumberFormat="1" applyFont="1" applyFill="1" applyBorder="1" applyAlignment="1">
      <alignment horizontal="center" vertical="center"/>
    </xf>
    <xf numFmtId="1" fontId="22" fillId="11" borderId="45" xfId="7" applyNumberFormat="1" applyFont="1" applyFill="1" applyBorder="1" applyAlignment="1">
      <alignment horizontal="center" vertical="center"/>
    </xf>
    <xf numFmtId="1" fontId="22" fillId="11" borderId="44" xfId="7" applyNumberFormat="1" applyFont="1" applyFill="1" applyBorder="1" applyAlignment="1">
      <alignment horizontal="center" vertical="center"/>
    </xf>
    <xf numFmtId="1" fontId="22" fillId="11" borderId="50" xfId="7" applyNumberFormat="1" applyFont="1" applyFill="1" applyBorder="1" applyAlignment="1">
      <alignment horizontal="center" vertical="center"/>
    </xf>
    <xf numFmtId="1" fontId="22" fillId="11" borderId="49" xfId="7" applyNumberFormat="1" applyFont="1" applyFill="1" applyBorder="1" applyAlignment="1">
      <alignment horizontal="center" vertical="center"/>
    </xf>
    <xf numFmtId="1" fontId="22" fillId="11" borderId="48" xfId="7" applyNumberFormat="1" applyFont="1" applyFill="1" applyBorder="1" applyAlignment="1">
      <alignment horizontal="center" vertical="center"/>
    </xf>
    <xf numFmtId="0" fontId="17" fillId="14" borderId="25" xfId="7" applyFont="1" applyFill="1" applyBorder="1" applyAlignment="1">
      <alignment horizontal="left"/>
    </xf>
    <xf numFmtId="0" fontId="17" fillId="14" borderId="0" xfId="7" applyFont="1" applyFill="1" applyAlignment="1">
      <alignment horizontal="left"/>
    </xf>
    <xf numFmtId="0" fontId="17" fillId="15" borderId="25" xfId="7" applyFont="1" applyFill="1" applyBorder="1" applyAlignment="1">
      <alignment horizontal="left"/>
    </xf>
    <xf numFmtId="0" fontId="17" fillId="15" borderId="0" xfId="7" applyFont="1" applyFill="1" applyAlignment="1">
      <alignment horizontal="left"/>
    </xf>
    <xf numFmtId="2" fontId="17" fillId="15" borderId="0" xfId="7" applyNumberFormat="1" applyFont="1" applyFill="1" applyAlignment="1">
      <alignment horizontal="left"/>
    </xf>
    <xf numFmtId="1" fontId="17" fillId="15" borderId="0" xfId="7" applyNumberFormat="1" applyFont="1" applyFill="1" applyAlignment="1">
      <alignment horizontal="left"/>
    </xf>
    <xf numFmtId="0" fontId="17" fillId="14" borderId="46" xfId="7" applyFont="1" applyFill="1" applyBorder="1" applyAlignment="1">
      <alignment horizontal="left"/>
    </xf>
    <xf numFmtId="0" fontId="17" fillId="14" borderId="45" xfId="7" applyFont="1" applyFill="1" applyBorder="1" applyAlignment="1">
      <alignment horizontal="left"/>
    </xf>
    <xf numFmtId="2" fontId="17" fillId="14" borderId="45" xfId="7" applyNumberFormat="1" applyFont="1" applyFill="1" applyBorder="1" applyAlignment="1">
      <alignment horizontal="left"/>
    </xf>
    <xf numFmtId="1" fontId="17" fillId="14" borderId="45" xfId="7" applyNumberFormat="1" applyFont="1" applyFill="1" applyBorder="1" applyAlignment="1">
      <alignment horizontal="left"/>
    </xf>
    <xf numFmtId="0" fontId="17" fillId="14" borderId="44" xfId="7" applyFont="1" applyFill="1" applyBorder="1" applyAlignment="1">
      <alignment horizontal="left"/>
    </xf>
    <xf numFmtId="0" fontId="2" fillId="7" borderId="25" xfId="6" applyFill="1" applyBorder="1" applyAlignment="1" applyProtection="1">
      <alignment horizontal="left" vertical="top"/>
      <protection locked="0"/>
    </xf>
    <xf numFmtId="0" fontId="2" fillId="7" borderId="0" xfId="6" applyFill="1" applyAlignment="1" applyProtection="1">
      <alignment horizontal="left" vertical="top"/>
      <protection locked="0"/>
    </xf>
    <xf numFmtId="2" fontId="2" fillId="7" borderId="0" xfId="6" applyNumberFormat="1" applyFill="1" applyAlignment="1" applyProtection="1">
      <alignment horizontal="left" vertical="top"/>
      <protection locked="0"/>
    </xf>
    <xf numFmtId="1" fontId="2" fillId="7" borderId="0" xfId="6" applyNumberFormat="1" applyFill="1" applyAlignment="1" applyProtection="1">
      <alignment horizontal="left" vertical="top"/>
      <protection locked="0"/>
    </xf>
    <xf numFmtId="0" fontId="2" fillId="7" borderId="24" xfId="6" applyFill="1" applyBorder="1" applyAlignment="1" applyProtection="1">
      <alignment horizontal="left" vertical="top"/>
      <protection locked="0"/>
    </xf>
    <xf numFmtId="0" fontId="2" fillId="7" borderId="23" xfId="6" applyFill="1" applyBorder="1" applyAlignment="1" applyProtection="1">
      <alignment horizontal="left" vertical="top"/>
      <protection locked="0"/>
    </xf>
    <xf numFmtId="0" fontId="2" fillId="7" borderId="21" xfId="6" applyFill="1" applyBorder="1" applyAlignment="1" applyProtection="1">
      <alignment horizontal="left" vertical="top"/>
      <protection locked="0"/>
    </xf>
    <xf numFmtId="2" fontId="2" fillId="7" borderId="21" xfId="6" applyNumberFormat="1" applyFill="1" applyBorder="1" applyAlignment="1" applyProtection="1">
      <alignment horizontal="left" vertical="top"/>
      <protection locked="0"/>
    </xf>
    <xf numFmtId="1" fontId="2" fillId="7" borderId="21" xfId="6" applyNumberFormat="1" applyFill="1" applyBorder="1" applyAlignment="1" applyProtection="1">
      <alignment horizontal="left" vertical="top"/>
      <protection locked="0"/>
    </xf>
    <xf numFmtId="0" fontId="2" fillId="7" borderId="22" xfId="6" applyFill="1" applyBorder="1" applyAlignment="1" applyProtection="1">
      <alignment horizontal="left" vertical="top"/>
      <protection locked="0"/>
    </xf>
    <xf numFmtId="0" fontId="2" fillId="11" borderId="8" xfId="6" applyFill="1" applyBorder="1" applyAlignment="1" applyProtection="1">
      <alignment horizontal="center"/>
      <protection locked="0"/>
    </xf>
    <xf numFmtId="0" fontId="2" fillId="11" borderId="41" xfId="6" applyFill="1" applyBorder="1" applyAlignment="1" applyProtection="1">
      <alignment horizontal="center"/>
      <protection locked="0"/>
    </xf>
    <xf numFmtId="0" fontId="23" fillId="0" borderId="5" xfId="7" applyFont="1" applyBorder="1" applyAlignment="1" applyProtection="1">
      <alignment horizontal="left"/>
      <protection locked="0"/>
    </xf>
    <xf numFmtId="0" fontId="22" fillId="11" borderId="50" xfId="7" applyFont="1" applyFill="1" applyBorder="1" applyAlignment="1">
      <alignment horizontal="center" vertical="center"/>
    </xf>
    <xf numFmtId="0" fontId="22" fillId="11" borderId="49" xfId="7" applyFont="1" applyFill="1" applyBorder="1" applyAlignment="1">
      <alignment horizontal="center" vertical="center"/>
    </xf>
    <xf numFmtId="0" fontId="22" fillId="11" borderId="48" xfId="7" applyFont="1" applyFill="1" applyBorder="1" applyAlignment="1">
      <alignment horizontal="center" vertical="center"/>
    </xf>
    <xf numFmtId="0" fontId="25" fillId="12" borderId="3" xfId="7" applyFont="1" applyFill="1" applyBorder="1" applyAlignment="1">
      <alignment horizontal="center"/>
    </xf>
    <xf numFmtId="0" fontId="25" fillId="12" borderId="8" xfId="7" applyFont="1" applyFill="1" applyBorder="1" applyAlignment="1">
      <alignment horizontal="center"/>
    </xf>
    <xf numFmtId="0" fontId="25" fillId="12" borderId="41" xfId="7" applyFont="1" applyFill="1" applyBorder="1" applyAlignment="1">
      <alignment horizontal="center"/>
    </xf>
    <xf numFmtId="0" fontId="17" fillId="15" borderId="25" xfId="7" applyFont="1" applyFill="1" applyBorder="1" applyAlignment="1">
      <alignment horizontal="center"/>
    </xf>
    <xf numFmtId="0" fontId="17" fillId="15" borderId="0" xfId="7" applyFont="1" applyFill="1" applyAlignment="1">
      <alignment horizontal="center"/>
    </xf>
    <xf numFmtId="0" fontId="17" fillId="15" borderId="24" xfId="7" applyFont="1" applyFill="1" applyBorder="1" applyAlignment="1">
      <alignment horizontal="center"/>
    </xf>
    <xf numFmtId="0" fontId="17" fillId="14" borderId="24" xfId="7" applyFont="1" applyFill="1" applyBorder="1" applyAlignment="1">
      <alignment horizontal="left"/>
    </xf>
    <xf numFmtId="0" fontId="22" fillId="11" borderId="25" xfId="6" applyFont="1" applyFill="1" applyBorder="1" applyAlignment="1">
      <alignment horizontal="center" vertical="center"/>
    </xf>
    <xf numFmtId="0" fontId="22" fillId="11" borderId="0" xfId="6" applyFont="1" applyFill="1" applyAlignment="1">
      <alignment horizontal="center" vertical="center"/>
    </xf>
    <xf numFmtId="0" fontId="22" fillId="11" borderId="50" xfId="6" applyFont="1" applyFill="1" applyBorder="1" applyAlignment="1">
      <alignment horizontal="center" vertical="center"/>
    </xf>
    <xf numFmtId="0" fontId="22" fillId="11" borderId="49" xfId="6" applyFont="1" applyFill="1" applyBorder="1" applyAlignment="1">
      <alignment horizontal="center" vertical="center"/>
    </xf>
    <xf numFmtId="0" fontId="27" fillId="15" borderId="25" xfId="7" applyFont="1" applyFill="1" applyBorder="1" applyAlignment="1" applyProtection="1">
      <alignment horizontal="left" vertical="top"/>
      <protection locked="0"/>
    </xf>
    <xf numFmtId="0" fontId="27" fillId="15" borderId="0" xfId="7" applyFont="1" applyFill="1" applyAlignment="1" applyProtection="1">
      <alignment horizontal="left" vertical="top"/>
      <protection locked="0"/>
    </xf>
    <xf numFmtId="0" fontId="0" fillId="0" borderId="0" xfId="0" applyAlignment="1">
      <alignment horizontal="center"/>
    </xf>
    <xf numFmtId="166" fontId="38" fillId="0" borderId="60" xfId="0" applyNumberFormat="1" applyFont="1" applyBorder="1" applyAlignment="1">
      <alignment horizontal="center" vertical="center"/>
    </xf>
    <xf numFmtId="166" fontId="38" fillId="0" borderId="19" xfId="0" applyNumberFormat="1" applyFont="1" applyBorder="1" applyAlignment="1">
      <alignment horizontal="center" vertical="center"/>
    </xf>
    <xf numFmtId="166" fontId="38" fillId="0" borderId="68" xfId="0" applyNumberFormat="1" applyFont="1" applyBorder="1" applyAlignment="1">
      <alignment horizontal="center" vertical="center"/>
    </xf>
    <xf numFmtId="166" fontId="27" fillId="0" borderId="69" xfId="0" applyNumberFormat="1" applyFont="1" applyBorder="1" applyAlignment="1">
      <alignment horizontal="center" vertical="center"/>
    </xf>
    <xf numFmtId="166" fontId="27" fillId="0" borderId="19" xfId="0" applyNumberFormat="1" applyFont="1" applyBorder="1" applyAlignment="1">
      <alignment horizontal="center" vertical="center"/>
    </xf>
    <xf numFmtId="166" fontId="27" fillId="0" borderId="68" xfId="0" applyNumberFormat="1" applyFont="1" applyBorder="1" applyAlignment="1">
      <alignment horizontal="center" vertical="center"/>
    </xf>
    <xf numFmtId="166" fontId="38" fillId="0" borderId="62" xfId="0" applyNumberFormat="1" applyFont="1" applyBorder="1" applyAlignment="1">
      <alignment horizontal="center" vertical="center"/>
    </xf>
    <xf numFmtId="0" fontId="39" fillId="0" borderId="74" xfId="0" applyFont="1" applyBorder="1" applyAlignment="1">
      <alignment horizontal="right"/>
    </xf>
    <xf numFmtId="0" fontId="39" fillId="0" borderId="28" xfId="0" applyFont="1" applyBorder="1" applyAlignment="1">
      <alignment horizontal="right"/>
    </xf>
    <xf numFmtId="0" fontId="39" fillId="0" borderId="51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1" xfId="0" applyBorder="1" applyAlignment="1">
      <alignment horizontal="center"/>
    </xf>
    <xf numFmtId="0" fontId="27" fillId="0" borderId="61" xfId="0" applyFont="1" applyBorder="1" applyAlignment="1">
      <alignment horizontal="center"/>
    </xf>
    <xf numFmtId="0" fontId="24" fillId="11" borderId="46" xfId="7" applyFont="1" applyFill="1" applyBorder="1" applyAlignment="1">
      <alignment horizontal="center" vertical="center"/>
    </xf>
    <xf numFmtId="0" fontId="24" fillId="11" borderId="45" xfId="7" applyFont="1" applyFill="1" applyBorder="1" applyAlignment="1">
      <alignment horizontal="center" vertical="center"/>
    </xf>
    <xf numFmtId="0" fontId="24" fillId="11" borderId="44" xfId="7" applyFont="1" applyFill="1" applyBorder="1" applyAlignment="1">
      <alignment horizontal="center" vertical="center"/>
    </xf>
    <xf numFmtId="0" fontId="8" fillId="0" borderId="0" xfId="6" applyFont="1" applyAlignment="1">
      <alignment horizontal="center"/>
    </xf>
  </cellXfs>
  <cellStyles count="9">
    <cellStyle name="Calculation" xfId="1" builtinId="22"/>
    <cellStyle name="Currency 2" xfId="8" xr:uid="{F31A05C1-FF28-4342-B426-61C97833F2D6}"/>
    <cellStyle name="Normal" xfId="0" builtinId="0"/>
    <cellStyle name="Normal 2" xfId="3" xr:uid="{0ED339F6-1A85-434C-BC5E-C4783B63FF65}"/>
    <cellStyle name="Normal 2 2" xfId="5" xr:uid="{21CAB9CB-CD0D-433D-A549-4CD2124241C5}"/>
    <cellStyle name="Normal 2 3" xfId="7" xr:uid="{A6EBF10A-E383-4721-A310-1BEEFDBFA81E}"/>
    <cellStyle name="Normal 3" xfId="2" xr:uid="{0F2AEAEA-3341-4BD8-AAF4-AE93030EA917}"/>
    <cellStyle name="Normal 4" xfId="4" xr:uid="{C33C92F8-E7E9-4C96-A1D7-18903D7B72B9}"/>
    <cellStyle name="Normal 5" xfId="6" xr:uid="{1B7B5A07-B102-49F9-B61C-C6A44175D5D3}"/>
  </cellStyles>
  <dxfs count="98"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general" vertical="bottom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22/11/relationships/FeaturePropertyBag" Target="featurePropertyBag/featurePropertyBag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191381</xdr:colOff>
      <xdr:row>0</xdr:row>
      <xdr:rowOff>103416</xdr:rowOff>
    </xdr:from>
    <xdr:ext cx="1477523" cy="39078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8181" y="102055"/>
          <a:ext cx="1477523" cy="3907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2399819</xdr:colOff>
      <xdr:row>0</xdr:row>
      <xdr:rowOff>0</xdr:rowOff>
    </xdr:from>
    <xdr:ext cx="1545347" cy="38477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519" y="0"/>
          <a:ext cx="1545347" cy="38477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2960434</xdr:colOff>
      <xdr:row>0</xdr:row>
      <xdr:rowOff>0</xdr:rowOff>
    </xdr:from>
    <xdr:to>
      <xdr:col>13</xdr:col>
      <xdr:colOff>4485415</xdr:colOff>
      <xdr:row>2</xdr:row>
      <xdr:rowOff>10148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0459" y="0"/>
          <a:ext cx="1524981" cy="3911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2960434</xdr:colOff>
      <xdr:row>0</xdr:row>
      <xdr:rowOff>0</xdr:rowOff>
    </xdr:from>
    <xdr:to>
      <xdr:col>9</xdr:col>
      <xdr:colOff>4484013</xdr:colOff>
      <xdr:row>2</xdr:row>
      <xdr:rowOff>4746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4302" y="0"/>
          <a:ext cx="1523579" cy="3857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1624214</xdr:colOff>
      <xdr:row>0</xdr:row>
      <xdr:rowOff>0</xdr:rowOff>
    </xdr:from>
    <xdr:to>
      <xdr:col>9</xdr:col>
      <xdr:colOff>1523116</xdr:colOff>
      <xdr:row>1</xdr:row>
      <xdr:rowOff>181636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6924" y="0"/>
          <a:ext cx="1527677" cy="3911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2228850</xdr:colOff>
      <xdr:row>0</xdr:row>
      <xdr:rowOff>0</xdr:rowOff>
    </xdr:from>
    <xdr:to>
      <xdr:col>7</xdr:col>
      <xdr:colOff>3664001</xdr:colOff>
      <xdr:row>1</xdr:row>
      <xdr:rowOff>184369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5271" y="0"/>
          <a:ext cx="1435151" cy="3939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2821641</xdr:colOff>
      <xdr:row>0</xdr:row>
      <xdr:rowOff>0</xdr:rowOff>
    </xdr:from>
    <xdr:to>
      <xdr:col>9</xdr:col>
      <xdr:colOff>7285</xdr:colOff>
      <xdr:row>2</xdr:row>
      <xdr:rowOff>21087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7898" y="0"/>
          <a:ext cx="1433794" cy="383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astle.sharepoint.com/sites/Enterprise/Shared%20Documents/01%20Clients/03%20-%20SE%20tools/CLIENT_NAME/RENAME_CITY/01%20Drawings/SE_Checklist%20with%20schedules.xlsx" TargetMode="External"/><Relationship Id="rId1" Type="http://schemas.openxmlformats.org/officeDocument/2006/relationships/externalLinkPath" Target="https://kastle.sharepoint.com/sites/SalesEngineers/Shared%20Documents/General/_SE%20CHECKLIST/SE_Checklist%20with%20schedu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X"/>
      <sheetName val="Drop Down List"/>
      <sheetName val="Sheet1"/>
      <sheetName val="SheetY"/>
      <sheetName val="Overview"/>
      <sheetName val="Card Access"/>
      <sheetName val="Camera Detail Takeover Chec..."/>
      <sheetName val="Cameras"/>
      <sheetName val="GatewayCalculator"/>
      <sheetName val="Video Infrastructure $ Add Ons"/>
      <sheetName val="Elevators-Turnstiles"/>
      <sheetName val="Intercoms"/>
      <sheetName val="Misc. Parts &amp; Equip."/>
      <sheetName val="SheetZ"/>
      <sheetName val="Sheet3"/>
      <sheetName val="CPQ List"/>
      <sheetName val="Door Schedule"/>
      <sheetName val="Camera Schedule"/>
      <sheetName val="Closet Locations"/>
      <sheetName val="hiddenSheet"/>
      <sheetName val="SE_Checklist with schedule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448EFB-6914-459C-82B2-DE2700150C2B}" name="Table11" displayName="Table11" ref="I7:I9" totalsRowShown="0" headerRowDxfId="97" headerRowCellStyle="Normal 2">
  <autoFilter ref="I7:I9" xr:uid="{2AF3C950-7D5E-4E4E-9FBD-4E3FDD9DA162}"/>
  <sortState xmlns:xlrd2="http://schemas.microsoft.com/office/spreadsheetml/2017/richdata2" ref="I8:I9">
    <sortCondition ref="I7:I9"/>
  </sortState>
  <tableColumns count="1">
    <tableColumn id="1" xr3:uid="{28DD4611-703D-4BE1-B6FD-E1F4A9D91B70}" name="NewOutdoorPanoramic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76FAAA-6EFB-462A-B85E-E8E142986EDA}" name="Table12" displayName="Table12" ref="I11:I12" totalsRowShown="0" headerRowDxfId="96" headerRowCellStyle="Normal 2">
  <autoFilter ref="I11:I12" xr:uid="{B6CF4B34-0B8F-44A7-9B31-724AF6D58463}"/>
  <tableColumns count="1">
    <tableColumn id="1" xr3:uid="{898A8F29-CCC9-4D36-9D37-615F6A49C7A2}" name="NewOutdoorBulle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420B17-E672-4687-A1BF-BA3944709634}" name="Table13" displayName="Table13" ref="I14:I17" totalsRowShown="0" headerRowDxfId="95" headerRowCellStyle="Normal 2">
  <autoFilter ref="I14:I17" xr:uid="{33812BF6-F72B-4040-BCE8-332EA7BF9B14}"/>
  <tableColumns count="1">
    <tableColumn id="1" xr3:uid="{7B303D0D-5169-46FF-BF1F-8F4B921A32CD}" name="NewOutdoorDom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A8F43B-C000-4DB4-9942-35D2523DB73E}" name="Table14" displayName="Table14" ref="I19:I20" totalsRowShown="0" headerRowDxfId="94" headerRowCellStyle="Normal 2">
  <autoFilter ref="I19:I20" xr:uid="{1FA32DF4-111E-4FFA-A350-C7DCDD11413F}"/>
  <tableColumns count="1">
    <tableColumn id="1" xr3:uid="{3986D42A-D0C7-4F8F-9995-60D9940CA7F6}" name="NewOutdoorDu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5E539E-192D-43E5-AF0A-BA46D5E138E0}" name="Table15" displayName="Table15" ref="I22:I24" totalsRowShown="0" headerRowDxfId="93">
  <autoFilter ref="I22:I24" xr:uid="{29330119-B7C6-40C0-9BDB-EBA11470BFC1}"/>
  <tableColumns count="1">
    <tableColumn id="1" xr3:uid="{C5664BDF-181B-4079-9ABE-2F176A48CFF0}" name="NewOutdoorQuad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719942C-7F73-440E-945D-0871FF155C95}" name="Table16" displayName="Table16" ref="I25:I27" totalsRowShown="0" headerRowDxfId="92" headerRowCellStyle="Normal 2">
  <autoFilter ref="I25:I27" xr:uid="{D7E9206E-4199-4020-9639-F413C96707B7}"/>
  <tableColumns count="1">
    <tableColumn id="1" xr3:uid="{F7747632-A520-423D-81EC-A7F7C1B741DB}" name="TakeoverOutdoorPanoramic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124D47-DED4-4A7A-BAA6-16C5615B1F7D}" name="Table17" displayName="Table17" ref="I29:I31" totalsRowShown="0" headerRowDxfId="91" headerRowCellStyle="Normal 2">
  <autoFilter ref="I29:I31" xr:uid="{46487B88-AF6E-49D9-9444-7D3B3DC8A33E}"/>
  <tableColumns count="1">
    <tableColumn id="1" xr3:uid="{65099E38-968E-4A0A-B64C-910F569CD67D}" name="TakeoverOutdoorIP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0A9DC2-AB54-4FD0-8178-E7F33A831049}" name="Table18" displayName="Table18" ref="I33:I34" totalsRowShown="0" headerRowDxfId="90" dataDxfId="89">
  <autoFilter ref="I33:I34" xr:uid="{2D909B7A-A551-42F7-9A90-07DBAB322785}"/>
  <tableColumns count="1">
    <tableColumn id="1" xr3:uid="{21BEB429-0835-444C-A4A2-794B000B2AE0}" name="TakeoverOutdoorAnalog" dataDxfId="8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B46A846-6848-42EF-85CB-BD260AE451F8}" name="Table19" displayName="Table19" ref="I36:I38" totalsRowShown="0" headerRowDxfId="87" headerRowCellStyle="Normal 2">
  <autoFilter ref="I36:I38" xr:uid="{B55FA3F3-1815-4F61-B961-88FDA60586E6}"/>
  <tableColumns count="1">
    <tableColumn id="1" xr3:uid="{ABC6DBD1-972E-426E-9D43-14CD1CF11CF4}" name="NewIndoorPanoramic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3CCDBB-48B1-4CDE-9DE6-AF22E4626C38}" name="Table20" displayName="Table20" ref="I40:I44" totalsRowShown="0" headerRowDxfId="86" dataDxfId="85">
  <autoFilter ref="I40:I44" xr:uid="{EAC6DD9D-4F5B-47FB-B717-A1666BB88274}"/>
  <tableColumns count="1">
    <tableColumn id="1" xr3:uid="{D32B61DA-0ADF-42E0-8D63-4ADC0A14EA21}" name="NewIndoorDome" dataDxfId="84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5863677-A5A9-4D46-BFC6-102B84F01639}" name="Table21" displayName="Table21" ref="I46:I48" totalsRowShown="0" headerRowDxfId="83" dataDxfId="82">
  <autoFilter ref="I46:I48" xr:uid="{2DEC8706-DA08-4665-B009-9B1A8FAFAB5B}"/>
  <tableColumns count="1">
    <tableColumn id="1" xr3:uid="{D9724CFA-37B9-41D8-9B52-91501E439934}" name="NewIndoorPTZ" dataDxfId="81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2F9F3B2-FB6A-4028-B4EF-9F453D3B2593}" name="Table22" displayName="Table22" ref="I50:I52" totalsRowShown="0" headerRowDxfId="80" dataDxfId="79">
  <autoFilter ref="I50:I52" xr:uid="{2AEFD46F-F639-403F-91C9-5A14054E947C}"/>
  <tableColumns count="1">
    <tableColumn id="1" xr3:uid="{DB1FD7C6-6C77-4FE3-B1A6-4291DC42AA86}" name="TakeoverIndoorIP" dataDxfId="78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B385F61-E9FE-4FA7-91CC-DA434C9CE335}" name="Table23" displayName="Table23" ref="I54:I55" totalsRowShown="0" headerRowDxfId="77" dataDxfId="76">
  <autoFilter ref="I54:I55" xr:uid="{804906F3-A85A-4F13-B57A-ED283B6231B3}"/>
  <tableColumns count="1">
    <tableColumn id="1" xr3:uid="{984B13AB-94F8-4EED-9BD2-D2C51134AAFC}" name="TakeoverIndoorPanoramic" dataDxfId="75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14CFF8E-58F2-4347-9AC7-65B30800C33C}" name="Table24" displayName="Table24" ref="I57:I58" totalsRowShown="0" headerRowDxfId="74" dataDxfId="73">
  <autoFilter ref="I57:I58" xr:uid="{030475B6-7900-4C48-8884-86CBC91B11B9}"/>
  <tableColumns count="1">
    <tableColumn id="1" xr3:uid="{B683C959-7177-46D4-8656-8D5D48EAD6A9}" name="TakeoverIndoorAnalog" dataDxfId="72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95924F4-57C6-4124-887E-87F2F500019F}" name="Table25" displayName="Table25" ref="F18:F20" totalsRowShown="0" headerRowDxfId="71" headerRowCellStyle="Normal 2" dataCellStyle="Normal 2">
  <autoFilter ref="F18:F20" xr:uid="{72469413-729A-446A-93C8-18AE47287D20}"/>
  <tableColumns count="1">
    <tableColumn id="1" xr3:uid="{7742573A-D4DA-421B-A321-2CAC4FEC4A7B}" name="Indoor/Outdoor" dataCellStyle="Normal 2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D7D5586-2C86-4193-88AA-99D074CE00B7}" name="Table28" displayName="Table28" ref="K7:K10" totalsRowShown="0" headerRowDxfId="70" headerRowCellStyle="Normal 2">
  <autoFilter ref="K7:K10" xr:uid="{722C2771-6321-4B3E-BEE6-DFF2C6F34CC0}"/>
  <tableColumns count="1">
    <tableColumn id="1" xr3:uid="{B6339401-847D-44EB-97E4-E6BDDF7F4CFD}" name="ExistingOutdoor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761686E-5464-478E-8ECF-2A00F7EBAEB8}" name="Table29" displayName="Table29" ref="K12:K17" totalsRowShown="0" headerRowDxfId="69" headerRowCellStyle="Normal 2">
  <autoFilter ref="K12:K17" xr:uid="{BCA34D0E-52BD-4DC7-A9F7-1F2CABF5E2B6}"/>
  <tableColumns count="1">
    <tableColumn id="1" xr3:uid="{29EF09AA-EBAA-4453-BB35-6E09A7BA3643}" name="NewOutdoor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CB35952-BEAA-4E7E-AD7A-6DCF388DB9BF}" name="Table30" displayName="Table30" ref="K19:K22" totalsRowShown="0" headerRowDxfId="68" headerRowCellStyle="Normal 2">
  <autoFilter ref="K19:K22" xr:uid="{3B3B4EF3-1C33-446F-82AD-DE622661136A}"/>
  <tableColumns count="1">
    <tableColumn id="1" xr3:uid="{224E711F-BF3B-40D0-8EC5-555A82D291CB}" name="TakeoverIndoor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602BEB-B1AD-4BEA-BF78-D148F64EA9C7}" name="Table31" displayName="Table31" ref="K24:K27" totalsRowShown="0" headerRowDxfId="67" headerRowCellStyle="Normal 2" dataCellStyle="Normal 2">
  <autoFilter ref="K24:K27" xr:uid="{080ED5DC-B894-462A-AB00-328E5CB1AFE3}"/>
  <tableColumns count="1">
    <tableColumn id="1" xr3:uid="{4A1E4403-6B1E-4914-9A65-57333242F81C}" name="NewIndoor" dataCellStyle="Normal 2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C0B1D6E-F577-460C-8DF1-41BE992F2228}" name="Table3133" displayName="Table3133" ref="K29:K32" totalsRowShown="0" headerRowDxfId="66" headerRowCellStyle="Normal 2" dataCellStyle="Normal 2">
  <autoFilter ref="K29:K32" xr:uid="{CFFCC975-6C49-4F1E-ACF9-0D863066D818}"/>
  <tableColumns count="1">
    <tableColumn id="1" xr3:uid="{9D9EA1DD-77D9-49BF-AA7E-C3B3F0F7C9E9}" name="ExistingUpgradeIndoor" dataCellStyle="Normal 2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DE04AB-322C-4384-8EEF-B8552C176CBB}" name="Table2934" displayName="Table2934" ref="K34:K39" totalsRowShown="0" headerRowDxfId="65" headerRowCellStyle="Normal 2">
  <autoFilter ref="K34:K39" xr:uid="{D17DDE99-CFB4-4BC0-B5E6-5C5D3BB7DE16}"/>
  <tableColumns count="1">
    <tableColumn id="1" xr3:uid="{61A2AF2A-6E8F-41A5-81CB-6A9513266C1C}" name="ExistingUpgradeOutdoor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C3AB46D-D5D3-47AE-87D8-F0F318DFDD88}" name="KASTLEVIDEO_ADDONS" displayName="KASTLEVIDEO_ADDONS" ref="O424:O430" totalsRowShown="0">
  <autoFilter ref="O424:O430" xr:uid="{1E285BB5-CD2E-4E09-A011-C7DA8375B6B0}"/>
  <tableColumns count="1">
    <tableColumn id="1" xr3:uid="{665DA867-1023-4A27-8EBF-60AA7B678DF0}" name="KASTLEVIDEO ADDON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DD8FCA1-4A32-428C-B91A-45C365D35D38}" name="KASTLEVIDEO_ACCESSORIES" displayName="KASTLEVIDEO_ACCESSORIES" ref="O432:O437" totalsRowShown="0">
  <autoFilter ref="O432:O437" xr:uid="{C18F24C5-8A6C-4947-8BC5-E8D742B6A199}"/>
  <tableColumns count="1">
    <tableColumn id="1" xr3:uid="{DD8A64AC-D67E-4FA1-9F28-84464FB1029D}" name="KASTLEVIDEO ACCESSORI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B61F347-44A5-4A10-B468-714943B6C736}" name="KASTLEVIDEO_INFRASTRUCTURE" displayName="KASTLEVIDEO_INFRASTRUCTURE" ref="O439:O445" totalsRowShown="0">
  <autoFilter ref="O439:O445" xr:uid="{BBA93861-B08B-4EBB-B8C7-E630650F52F6}"/>
  <tableColumns count="1">
    <tableColumn id="1" xr3:uid="{A1ECBBE9-14E2-408A-BEBD-29C29A06A51A}" name="KASTLEVIDEO INFRASTRUCTUR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344D2DC-C5F5-4745-8554-D0BCDC5A5755}" name="ExpressHD" displayName="ExpressHD" ref="O447:O452" totalsRowShown="0">
  <autoFilter ref="O447:O452" xr:uid="{9D56AE05-A2DE-48EA-B245-A8F7C8EDA696}"/>
  <tableColumns count="1">
    <tableColumn id="1" xr3:uid="{5767B845-18FD-4AC8-B003-0766DC6DC93F}" name="ExpressH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BD6839C-7191-4EDE-B8A2-6E153E0F1CC0}" name="KastleVideo_Service_Upgrades" displayName="KastleVideo_Service_Upgrades" ref="J59:J64" totalsRowShown="0">
  <autoFilter ref="J59:J64" xr:uid="{44098305-3D84-466C-9622-C3D2A4626BC5}"/>
  <tableColumns count="1">
    <tableColumn id="1" xr3:uid="{316BEA24-9F23-4579-8F31-AA6D1A204878}" name="KastleVideo_Service_Upgrad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1057" totalsRowShown="0" headerRowDxfId="64" dataDxfId="63">
  <autoFilter ref="A1:AI1057" xr:uid="{00000000-0009-0000-0100-000001000000}"/>
  <tableColumns count="35">
    <tableColumn id="1" xr3:uid="{00000000-0010-0000-0000-000001000000}" name="(Do Not Modify) Camera Detail" dataDxfId="62"/>
    <tableColumn id="2" xr3:uid="{00000000-0010-0000-0000-000002000000}" name="(Do Not Modify) Row Checksum" dataDxfId="61"/>
    <tableColumn id="3" xr3:uid="{00000000-0010-0000-0000-000003000000}" name="(Do Not Modify) Modified On" dataDxfId="60"/>
    <tableColumn id="35" xr3:uid="{4D6D70B7-5106-474C-B25D-D4E177FF18C5}" name="#" dataDxfId="59"/>
    <tableColumn id="4" xr3:uid="{00000000-0010-0000-0000-000004000000}" name="Name" dataDxfId="58"/>
    <tableColumn id="12" xr3:uid="{00000000-0010-0000-0000-00000C000000}" name="Floor" dataDxfId="57"/>
    <tableColumn id="32" xr3:uid="{28D4BA08-D65F-41B8-9919-404C13BCE949}" name="Import to Gateway Calculator?" dataDxfId="56"/>
    <tableColumn id="5" xr3:uid="{00000000-0010-0000-0000-000005000000}" name="Multi-lens? 1" dataDxfId="55"/>
    <tableColumn id="6" xr3:uid="{00000000-0010-0000-0000-000006000000}" name="Streaming Resolution [MP]" dataDxfId="54"/>
    <tableColumn id="7" xr3:uid="{00000000-0010-0000-0000-000007000000}" name="Recording Resolution [MP]" dataDxfId="53"/>
    <tableColumn id="8" xr3:uid="{00000000-0010-0000-0000-000008000000}" name="Frame Rate [FPS] 1" dataDxfId="52"/>
    <tableColumn id="9" xr3:uid="{00000000-0010-0000-0000-000009000000}" name="Days of Storage 1" dataDxfId="51"/>
    <tableColumn id="27" xr3:uid="{C01F6EF3-5654-4A63-BE97-FCE0CE3EAB20}" name="Type of Install" dataDxfId="50"/>
    <tableColumn id="13" xr3:uid="{00000000-0010-0000-0000-00000D000000}" name="Indoor/Outdoor" dataDxfId="49"/>
    <tableColumn id="28" xr3:uid="{FAFF2433-D7B0-405C-8A3A-C175D599B54F}" name="Camera Type" dataDxfId="48"/>
    <tableColumn id="26" xr3:uid="{3C07C439-CD4F-41EC-8F7A-89DF9D33B871}" name="CPQ Item" dataDxfId="47"/>
    <tableColumn id="10" xr3:uid="{00000000-0010-0000-0000-00000A000000}" name="Sales Engineering Request" dataDxfId="46"/>
    <tableColumn id="11" xr3:uid="{00000000-0010-0000-0000-00000B000000}" name="IP Address" dataDxfId="45"/>
    <tableColumn id="14" xr3:uid="{00000000-0010-0000-0000-00000E000000}" name="Exst. DVR# / NVR#" dataDxfId="44"/>
    <tableColumn id="15" xr3:uid="{00000000-0010-0000-0000-00000F000000}" name="Camera Make" dataDxfId="43"/>
    <tableColumn id="16" xr3:uid="{00000000-0010-0000-0000-000010000000}" name="Camera Model" dataDxfId="42"/>
    <tableColumn id="29" xr3:uid="{BAD6AB22-964C-4132-8879-88858B0644AB}" name="Mount Type" dataDxfId="41"/>
    <tableColumn id="17" xr3:uid="{00000000-0010-0000-0000-000011000000}" name="Confirmed Credentials?" dataDxfId="40"/>
    <tableColumn id="18" xr3:uid="{00000000-0010-0000-0000-000012000000}" name="Camera Working?" dataDxfId="39"/>
    <tableColumn id="19" xr3:uid="{00000000-0010-0000-0000-000013000000}" name="ONVIF Compliant" dataDxfId="38"/>
    <tableColumn id="20" xr3:uid="{00000000-0010-0000-0000-000014000000}" name="H.264 Compliant" dataDxfId="37"/>
    <tableColumn id="21" xr3:uid="{00000000-0010-0000-0000-000015000000}" name="Cameras Validated" dataDxfId="36"/>
    <tableColumn id="22" xr3:uid="{00000000-0010-0000-0000-000016000000}" name="PTZ?" dataDxfId="35"/>
    <tableColumn id="23" xr3:uid="{00000000-0010-0000-0000-000017000000}" name="# of Viewing Stations Streamed" dataDxfId="34"/>
    <tableColumn id="24" xr3:uid="{00000000-0010-0000-0000-000018000000}" name="Notes" dataDxfId="33"/>
    <tableColumn id="30" xr3:uid="{9FE83B26-968E-4567-8995-A15A5F3AE78A}" name="Username" dataDxfId="32"/>
    <tableColumn id="31" xr3:uid="{90C18535-C64E-45C2-9D68-5471F7C4403B}" name="Password" dataDxfId="31"/>
    <tableColumn id="34" xr3:uid="{025CB3B2-0810-4196-9A27-98E9930060C5}" name="SE Notes" dataDxfId="30"/>
    <tableColumn id="25" xr3:uid="{00000000-0010-0000-0000-000019000000}" name="Owner" dataDxfId="29"/>
    <tableColumn id="33" xr3:uid="{77412BFB-9A24-437E-B08F-5FA8C8D2149A}" name="Delete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3902-7E8A-4699-8E59-40F2961151D3}">
  <sheetPr codeName="Sheet2"/>
  <dimension ref="A1:AJ1148"/>
  <sheetViews>
    <sheetView topLeftCell="N1" zoomScaleNormal="100" workbookViewId="0">
      <selection activeCell="AF2" sqref="AF2"/>
    </sheetView>
  </sheetViews>
  <sheetFormatPr defaultColWidth="9.42578125" defaultRowHeight="15" x14ac:dyDescent="0.25"/>
  <cols>
    <col min="1" max="1" width="39.85546875" style="3" customWidth="1"/>
    <col min="2" max="3" width="15.5703125" style="3" customWidth="1"/>
    <col min="4" max="4" width="22" style="9" customWidth="1"/>
    <col min="5" max="5" width="9.140625" style="4" customWidth="1"/>
    <col min="6" max="10" width="9.140625" style="9" customWidth="1"/>
    <col min="11" max="11" width="60.85546875" style="4" customWidth="1"/>
    <col min="12" max="12" width="23.42578125" style="3" customWidth="1"/>
    <col min="13" max="16" width="9.140625" style="4" customWidth="1"/>
    <col min="17" max="17" width="18" style="6" customWidth="1"/>
    <col min="18" max="21" width="9.42578125" style="6"/>
    <col min="22" max="22" width="9.42578125" style="3"/>
    <col min="23" max="24" width="14.5703125" style="1" customWidth="1"/>
    <col min="25" max="29" width="14.5703125" style="12" customWidth="1"/>
    <col min="30" max="30" width="14.5703125" style="1" customWidth="1"/>
    <col min="31" max="36" width="9.42578125" style="3"/>
    <col min="37" max="37" width="52" style="3" customWidth="1"/>
    <col min="38" max="16384" width="9.42578125" style="3"/>
  </cols>
  <sheetData>
    <row r="1" spans="1:36" x14ac:dyDescent="0.25">
      <c r="A1" s="3" t="str">
        <f>IF(ROW(A1)&lt;=SheetX!$B$2, IF(SheetX!$B$2&lt;&gt;1, SheetX!$A$2 &amp; " (" &amp; ROW(A1) &amp; ")", SheetX!$A$2), "zzzz")</f>
        <v xml:space="preserve"> (1)</v>
      </c>
      <c r="B1" s="3" t="str">
        <f t="shared" ref="B1:B64" si="0">IF(OR(A1=" (1)", A1=" (2)", A1=" (3)", A1=" (4)", A1="", A1=0), "zzzz", A1)</f>
        <v>zzzz</v>
      </c>
      <c r="C1" s="3" t="str">
        <f>IF(B1="zzzz","",D1)</f>
        <v/>
      </c>
      <c r="D1" s="9" t="str">
        <f>IF(ROW($D$1)&lt;=SheetX!$C$2, SheetX!$C$2, "")</f>
        <v/>
      </c>
      <c r="E1" s="4" t="str">
        <f>IF(B1="zzzz","",F1)</f>
        <v/>
      </c>
      <c r="F1" s="9" t="str">
        <f>IF(ROW($D$1)&lt;=SheetX!$D$2, SheetX!$D$2, "")</f>
        <v/>
      </c>
      <c r="G1" s="9" t="str">
        <f>IF(B1="zzzz","",H1)</f>
        <v/>
      </c>
      <c r="H1" s="9" t="str">
        <f>IF(ROW($D$1)&lt;=SheetX!$E$2, SheetX!$E$2, "")</f>
        <v/>
      </c>
      <c r="I1" s="9" t="str">
        <f>IF(B1="zzzz","",J1)</f>
        <v/>
      </c>
      <c r="J1" s="9" t="str">
        <f>IF(ROW($D$1)&lt;=SheetX!$F$2, SheetX!$F$2, "")</f>
        <v/>
      </c>
      <c r="K1" s="4" t="str">
        <f>IF(B1="zzzz", "", B1)</f>
        <v/>
      </c>
      <c r="L1" s="3" t="e" cm="1" vm="1">
        <f t="array" ref="L1">_xlfn._xlws.FILTER(K:K, K:K &lt;&gt; "")</f>
        <v>#VALUE!</v>
      </c>
      <c r="M1" s="4" t="e" cm="1" vm="1">
        <f t="array" ref="M1">_xlfn._xlws.FILTER(C:C, C:C &lt;&gt; "")</f>
        <v>#VALUE!</v>
      </c>
      <c r="N1" s="4" t="e" cm="1" vm="1">
        <f t="array" ref="N1">_xlfn._xlws.FILTER(E:E, E:E &lt;&gt; "")</f>
        <v>#VALUE!</v>
      </c>
      <c r="O1" s="4" t="e" cm="1" vm="1">
        <f t="array" ref="O1">_xlfn._xlws.FILTER(G:G, G:G &lt;&gt; "")</f>
        <v>#VALUE!</v>
      </c>
      <c r="P1" s="4" t="e" cm="1" vm="1">
        <f t="array" ref="P1">_xlfn._xlws.FILTER(I:I, I:I &lt;&gt; "")</f>
        <v>#VALUE!</v>
      </c>
      <c r="Q1" s="6" t="e" vm="2">
        <f>IF(IF(L1="zzzz","",L1)=0,"",IF(L1="zzzz","",L1))</f>
        <v>#VALUE!</v>
      </c>
      <c r="R1" s="6" t="e" vm="2">
        <f>M1</f>
        <v>#VALUE!</v>
      </c>
      <c r="S1" s="6" t="e" vm="2">
        <f>N1</f>
        <v>#VALUE!</v>
      </c>
      <c r="T1" s="6" t="e" vm="2">
        <f>O1</f>
        <v>#VALUE!</v>
      </c>
      <c r="U1" s="6" t="e" vm="2">
        <f>P1</f>
        <v>#VALUE!</v>
      </c>
      <c r="W1" s="15"/>
      <c r="X1" s="15"/>
      <c r="Y1" s="16"/>
      <c r="Z1" s="16"/>
      <c r="AA1" s="16"/>
      <c r="AB1" s="16"/>
      <c r="AC1" s="16"/>
      <c r="AD1" s="15"/>
    </row>
    <row r="2" spans="1:36" x14ac:dyDescent="0.25">
      <c r="A2" s="3" t="str">
        <f>IF(ROW(A2)&lt;=SheetX!$B$2, IF(SheetX!$B$2&lt;&gt;1, SheetX!$A$2 &amp; " (" &amp; ROW(A2) &amp; ")", SheetX!$A$2), "zzzz")</f>
        <v xml:space="preserve"> (2)</v>
      </c>
      <c r="B2" s="3" t="str">
        <f t="shared" si="0"/>
        <v>zzzz</v>
      </c>
      <c r="C2" s="3" t="str">
        <f t="shared" ref="C2:C65" si="1">IF(B2="zzzz","",D2)</f>
        <v/>
      </c>
      <c r="D2" s="9" t="str">
        <f>IF(ROW($D$1)&lt;=SheetX!$C$2, SheetX!$C$2, "")</f>
        <v/>
      </c>
      <c r="E2" s="4" t="str">
        <f t="shared" ref="E2:E65" si="2">IF(B2="zzzz","",F2)</f>
        <v/>
      </c>
      <c r="F2" s="9" t="str">
        <f>IF(ROW($D$1)&lt;=SheetX!$D$2, SheetX!$D$2, "")</f>
        <v/>
      </c>
      <c r="G2" s="9" t="str">
        <f t="shared" ref="G2:G65" si="3">IF(B2="zzzz","",H2)</f>
        <v/>
      </c>
      <c r="H2" s="9" t="str">
        <f>IF(ROW($D$1)&lt;=SheetX!$E$2, SheetX!$E$2, "")</f>
        <v/>
      </c>
      <c r="I2" s="9" t="str">
        <f t="shared" ref="I2:I65" si="4">IF(B2="zzzz","",J2)</f>
        <v/>
      </c>
      <c r="J2" s="9" t="str">
        <f>IF(ROW($D$1)&lt;=SheetX!$F$2, SheetX!$F$2, "")</f>
        <v/>
      </c>
      <c r="K2" s="4" t="str">
        <f t="shared" ref="K2:K65" si="5">IF(B2="zzzz", "", B2)</f>
        <v/>
      </c>
      <c r="Q2" s="6" t="str">
        <f t="shared" ref="Q2:Q65" si="6">IF(IF(L2="zzzz","",L2)=0,"",IF(L2="zzzz","",L2))</f>
        <v/>
      </c>
      <c r="R2" s="6">
        <f t="shared" ref="R2:R65" si="7">M2</f>
        <v>0</v>
      </c>
      <c r="S2" s="6">
        <f t="shared" ref="S2:S65" si="8">N2</f>
        <v>0</v>
      </c>
      <c r="T2" s="6">
        <f t="shared" ref="T2:T65" si="9">O2</f>
        <v>0</v>
      </c>
      <c r="U2" s="6">
        <f t="shared" ref="U2:U65" si="10">P2</f>
        <v>0</v>
      </c>
      <c r="W2" s="1" t="s">
        <v>0</v>
      </c>
      <c r="X2" s="1" t="s">
        <v>0</v>
      </c>
      <c r="Y2" s="12">
        <v>1</v>
      </c>
      <c r="Z2" s="17">
        <v>1.5</v>
      </c>
      <c r="AA2" s="12">
        <v>5</v>
      </c>
      <c r="AB2" s="12">
        <f>Table1[[#This Row],[Streaming Resolution '[MP']]]</f>
        <v>0</v>
      </c>
      <c r="AC2" s="12">
        <v>1</v>
      </c>
      <c r="AD2" s="1" t="s">
        <v>1</v>
      </c>
      <c r="AE2" s="3" t="str">
        <f>Table1[[#This Row],[Type of Install]]&amp;Table1[[#This Row],[Indoor/Outdoor]]</f>
        <v/>
      </c>
      <c r="AF2" s="3" t="str">
        <f>AE2&amp;Table1[[#This Row],[Camera Type]]</f>
        <v/>
      </c>
      <c r="AJ2" s="3" t="str">
        <f>'Card Access'!D4&amp;'Card Access'!E4&amp;'Card Access'!F4&amp;'Card Access'!G4</f>
        <v/>
      </c>
    </row>
    <row r="3" spans="1:36" x14ac:dyDescent="0.25">
      <c r="A3" s="3" t="str">
        <f>IF(ROW(A3)&lt;=SheetX!$B$2, IF(SheetX!$B$2&lt;&gt;1, SheetX!$A$2 &amp; " (" &amp; ROW(A3) &amp; ")", SheetX!$A$2), "zzzz")</f>
        <v xml:space="preserve"> (3)</v>
      </c>
      <c r="B3" s="3" t="str">
        <f t="shared" si="0"/>
        <v>zzzz</v>
      </c>
      <c r="C3" s="3" t="str">
        <f t="shared" si="1"/>
        <v/>
      </c>
      <c r="D3" s="9" t="str">
        <f>IF(ROW($D$1)&lt;=SheetX!$C$2, SheetX!$C$2, "")</f>
        <v/>
      </c>
      <c r="E3" s="4" t="str">
        <f t="shared" si="2"/>
        <v/>
      </c>
      <c r="F3" s="9" t="str">
        <f>IF(ROW($D$1)&lt;=SheetX!$D$2, SheetX!$D$2, "")</f>
        <v/>
      </c>
      <c r="G3" s="9" t="str">
        <f t="shared" si="3"/>
        <v/>
      </c>
      <c r="H3" s="9" t="str">
        <f>IF(ROW($D$1)&lt;=SheetX!$E$2, SheetX!$E$2, "")</f>
        <v/>
      </c>
      <c r="I3" s="9" t="str">
        <f t="shared" si="4"/>
        <v/>
      </c>
      <c r="J3" s="9" t="str">
        <f>IF(ROW($D$1)&lt;=SheetX!$F$2, SheetX!$F$2, "")</f>
        <v/>
      </c>
      <c r="K3" s="4" t="str">
        <f t="shared" si="5"/>
        <v/>
      </c>
      <c r="Q3" s="6" t="str">
        <f t="shared" si="6"/>
        <v/>
      </c>
      <c r="R3" s="6">
        <f t="shared" si="7"/>
        <v>0</v>
      </c>
      <c r="S3" s="6">
        <f t="shared" si="8"/>
        <v>0</v>
      </c>
      <c r="T3" s="6">
        <f t="shared" si="9"/>
        <v>0</v>
      </c>
      <c r="U3" s="6">
        <f t="shared" si="10"/>
        <v>0</v>
      </c>
      <c r="W3" s="1" t="s">
        <v>2</v>
      </c>
      <c r="X3" s="1" t="s">
        <v>3</v>
      </c>
      <c r="Y3" s="12">
        <v>2</v>
      </c>
      <c r="Z3" s="17">
        <v>2</v>
      </c>
      <c r="AA3" s="12">
        <v>10</v>
      </c>
      <c r="AB3" s="12">
        <f>Table1[[#This Row],[Streaming Resolution '[MP']]]</f>
        <v>0</v>
      </c>
      <c r="AC3" s="12">
        <v>1</v>
      </c>
      <c r="AD3" s="1" t="s">
        <v>4</v>
      </c>
      <c r="AE3" s="3" t="str">
        <f>Table1[[#This Row],[Type of Install]]&amp;Table1[[#This Row],[Indoor/Outdoor]]</f>
        <v/>
      </c>
      <c r="AF3" s="3" t="str">
        <f>AE3&amp;Table1[[#This Row],[Camera Type]]</f>
        <v/>
      </c>
      <c r="AJ3" s="3" t="str">
        <f>'Card Access'!D5&amp;'Card Access'!E5&amp;'Card Access'!F5&amp;'Card Access'!G5</f>
        <v/>
      </c>
    </row>
    <row r="4" spans="1:36" x14ac:dyDescent="0.25">
      <c r="A4" s="3" t="str">
        <f>IF(ROW(A4)&lt;=SheetX!$B$2, IF(SheetX!$B$2&lt;&gt;1, SheetX!$A$2 &amp; " (" &amp; ROW(A4) &amp; ")", SheetX!$A$2), "zzzz")</f>
        <v xml:space="preserve"> (4)</v>
      </c>
      <c r="B4" s="3" t="str">
        <f t="shared" si="0"/>
        <v>zzzz</v>
      </c>
      <c r="C4" s="3" t="str">
        <f t="shared" si="1"/>
        <v/>
      </c>
      <c r="D4" s="9" t="str">
        <f>IF(ROW($D$1)&lt;=SheetX!$C$2, SheetX!$C$2, "")</f>
        <v/>
      </c>
      <c r="E4" s="4" t="str">
        <f t="shared" si="2"/>
        <v/>
      </c>
      <c r="F4" s="9" t="str">
        <f>IF(ROW($D$1)&lt;=SheetX!$D$2, SheetX!$D$2, "")</f>
        <v/>
      </c>
      <c r="G4" s="9" t="str">
        <f t="shared" si="3"/>
        <v/>
      </c>
      <c r="H4" s="9" t="str">
        <f>IF(ROW($D$1)&lt;=SheetX!$E$2, SheetX!$E$2, "")</f>
        <v/>
      </c>
      <c r="I4" s="9" t="str">
        <f t="shared" si="4"/>
        <v/>
      </c>
      <c r="J4" s="9" t="str">
        <f>IF(ROW($D$1)&lt;=SheetX!$F$2, SheetX!$F$2, "")</f>
        <v/>
      </c>
      <c r="K4" s="4" t="str">
        <f t="shared" si="5"/>
        <v/>
      </c>
      <c r="Q4" s="6" t="str">
        <f t="shared" si="6"/>
        <v/>
      </c>
      <c r="R4" s="6">
        <f t="shared" si="7"/>
        <v>0</v>
      </c>
      <c r="S4" s="6">
        <f t="shared" si="8"/>
        <v>0</v>
      </c>
      <c r="T4" s="6">
        <f t="shared" si="9"/>
        <v>0</v>
      </c>
      <c r="U4" s="6">
        <f t="shared" si="10"/>
        <v>0</v>
      </c>
      <c r="X4" s="1" t="s">
        <v>5</v>
      </c>
      <c r="Y4" s="12">
        <v>3</v>
      </c>
      <c r="Z4" s="17">
        <v>2.2000000000000002</v>
      </c>
      <c r="AA4" s="12">
        <v>15</v>
      </c>
      <c r="AB4" s="12">
        <f>Table1[[#This Row],[Streaming Resolution '[MP']]]</f>
        <v>0</v>
      </c>
      <c r="AC4" s="12">
        <v>1</v>
      </c>
      <c r="AE4" s="3" t="str">
        <f>Table1[[#This Row],[Type of Install]]&amp;Table1[[#This Row],[Indoor/Outdoor]]</f>
        <v/>
      </c>
      <c r="AF4" s="3" t="str">
        <f>AE4&amp;Table1[[#This Row],[Camera Type]]</f>
        <v/>
      </c>
      <c r="AJ4" s="3" t="str">
        <f>'Card Access'!D6&amp;'Card Access'!E6&amp;'Card Access'!F6&amp;'Card Access'!G6</f>
        <v/>
      </c>
    </row>
    <row r="5" spans="1:36" x14ac:dyDescent="0.25">
      <c r="A5" s="3" t="str">
        <f>IF(ROW(A1)&lt;=SheetX!$B$3, IF(SheetX!$B$3&lt;&gt;1, SheetX!$A$3 &amp; " (" &amp; ROW(A1) &amp; ")", SheetX!$A$3),"zzzz")</f>
        <v xml:space="preserve"> (1)</v>
      </c>
      <c r="B5" s="3" t="str">
        <f t="shared" si="0"/>
        <v>zzzz</v>
      </c>
      <c r="C5" s="3" t="str">
        <f t="shared" si="1"/>
        <v/>
      </c>
      <c r="D5" s="9" t="str">
        <f>IF(ROW($D$1)&lt;=SheetX!$C$3, SheetX!$C$3, "")</f>
        <v/>
      </c>
      <c r="E5" s="4" t="str">
        <f t="shared" si="2"/>
        <v/>
      </c>
      <c r="F5" s="9" t="str">
        <f>IF(ROW($D$1)&lt;=SheetX!$D$3, SheetX!$D$3, "")</f>
        <v/>
      </c>
      <c r="G5" s="9" t="str">
        <f t="shared" si="3"/>
        <v/>
      </c>
      <c r="H5" s="9" t="str">
        <f>IF(ROW($D$1)&lt;=SheetX!$E$3, SheetX!$E$3, "")</f>
        <v/>
      </c>
      <c r="I5" s="9" t="str">
        <f t="shared" si="4"/>
        <v/>
      </c>
      <c r="J5" s="9" t="str">
        <f>IF(ROW($D$1)&lt;=SheetX!$F$3, SheetX!$F$3, "")</f>
        <v/>
      </c>
      <c r="K5" s="4" t="str">
        <f t="shared" si="5"/>
        <v/>
      </c>
      <c r="Q5" s="6" t="str">
        <f t="shared" si="6"/>
        <v/>
      </c>
      <c r="R5" s="6">
        <f t="shared" si="7"/>
        <v>0</v>
      </c>
      <c r="S5" s="6">
        <f t="shared" si="8"/>
        <v>0</v>
      </c>
      <c r="T5" s="6">
        <f t="shared" si="9"/>
        <v>0</v>
      </c>
      <c r="U5" s="6">
        <f t="shared" si="10"/>
        <v>0</v>
      </c>
      <c r="Y5" s="12">
        <v>4</v>
      </c>
      <c r="Z5" s="17">
        <v>2.5</v>
      </c>
      <c r="AA5" s="12">
        <v>20</v>
      </c>
      <c r="AB5" s="12">
        <f>Table1[[#This Row],[Streaming Resolution '[MP']]]</f>
        <v>0</v>
      </c>
      <c r="AC5" s="12">
        <v>1</v>
      </c>
      <c r="AE5" s="3" t="str">
        <f>Table1[[#This Row],[Type of Install]]&amp;Table1[[#This Row],[Indoor/Outdoor]]</f>
        <v/>
      </c>
      <c r="AF5" s="3" t="str">
        <f>AE5&amp;Table1[[#This Row],[Camera Type]]</f>
        <v/>
      </c>
      <c r="AJ5" s="3" t="str">
        <f>'Card Access'!D7&amp;'Card Access'!E7&amp;'Card Access'!F7&amp;'Card Access'!G7</f>
        <v/>
      </c>
    </row>
    <row r="6" spans="1:36" x14ac:dyDescent="0.25">
      <c r="A6" s="3" t="str">
        <f>IF(ROW(A2)&lt;=SheetX!$B$3, IF(SheetX!$B$3&lt;&gt;1, SheetX!$A$3 &amp; " (" &amp; ROW(A2) &amp; ")", SheetX!$A$3),"zzzz")</f>
        <v xml:space="preserve"> (2)</v>
      </c>
      <c r="B6" s="3" t="str">
        <f t="shared" si="0"/>
        <v>zzzz</v>
      </c>
      <c r="C6" s="3" t="str">
        <f t="shared" si="1"/>
        <v/>
      </c>
      <c r="D6" s="9" t="str">
        <f>IF(ROW($D$1)&lt;=SheetX!$C$3, SheetX!$C$3, "")</f>
        <v/>
      </c>
      <c r="E6" s="4" t="str">
        <f t="shared" si="2"/>
        <v/>
      </c>
      <c r="F6" s="9" t="str">
        <f>IF(ROW($D$1)&lt;=SheetX!$D$3, SheetX!$D$3, "")</f>
        <v/>
      </c>
      <c r="G6" s="9" t="str">
        <f t="shared" si="3"/>
        <v/>
      </c>
      <c r="H6" s="9" t="str">
        <f>IF(ROW($D$1)&lt;=SheetX!$E$3, SheetX!$E$3, "")</f>
        <v/>
      </c>
      <c r="I6" s="9" t="str">
        <f t="shared" si="4"/>
        <v/>
      </c>
      <c r="J6" s="9" t="str">
        <f>IF(ROW($D$1)&lt;=SheetX!$F$3, SheetX!$F$3, "")</f>
        <v/>
      </c>
      <c r="K6" s="4" t="str">
        <f t="shared" si="5"/>
        <v/>
      </c>
      <c r="Q6" s="6" t="str">
        <f t="shared" si="6"/>
        <v/>
      </c>
      <c r="R6" s="6">
        <f t="shared" si="7"/>
        <v>0</v>
      </c>
      <c r="S6" s="6">
        <f t="shared" si="8"/>
        <v>0</v>
      </c>
      <c r="T6" s="6">
        <f t="shared" si="9"/>
        <v>0</v>
      </c>
      <c r="U6" s="6">
        <f t="shared" si="10"/>
        <v>0</v>
      </c>
      <c r="Y6" s="12">
        <v>5</v>
      </c>
      <c r="Z6" s="17">
        <v>2.8</v>
      </c>
      <c r="AA6" s="12">
        <v>25</v>
      </c>
      <c r="AB6" s="12">
        <f>Table1[[#This Row],[Streaming Resolution '[MP']]]</f>
        <v>0</v>
      </c>
      <c r="AC6" s="12">
        <v>1</v>
      </c>
      <c r="AE6" s="3" t="str">
        <f>Table1[[#This Row],[Type of Install]]&amp;Table1[[#This Row],[Indoor/Outdoor]]</f>
        <v/>
      </c>
      <c r="AF6" s="3" t="str">
        <f>AE6&amp;Table1[[#This Row],[Camera Type]]</f>
        <v/>
      </c>
      <c r="AJ6" s="3" t="str">
        <f>'Card Access'!D8&amp;'Card Access'!E8&amp;'Card Access'!F8&amp;'Card Access'!G8</f>
        <v/>
      </c>
    </row>
    <row r="7" spans="1:36" x14ac:dyDescent="0.25">
      <c r="A7" s="3" t="str">
        <f>IF(ROW(A3)&lt;=SheetX!$B$3, IF(SheetX!$B$3&lt;&gt;1, SheetX!$A$3 &amp; " (" &amp; ROW(A3) &amp; ")", SheetX!$A$3), "zzzz")</f>
        <v xml:space="preserve"> (3)</v>
      </c>
      <c r="B7" s="3" t="str">
        <f t="shared" si="0"/>
        <v>zzzz</v>
      </c>
      <c r="C7" s="3" t="str">
        <f t="shared" si="1"/>
        <v/>
      </c>
      <c r="D7" s="9" t="str">
        <f>IF(ROW($D$1)&lt;=SheetX!$C$3, SheetX!$C$3, "")</f>
        <v/>
      </c>
      <c r="E7" s="4" t="str">
        <f t="shared" si="2"/>
        <v/>
      </c>
      <c r="F7" s="9" t="str">
        <f>IF(ROW($D$1)&lt;=SheetX!$D$3, SheetX!$D$3, "")</f>
        <v/>
      </c>
      <c r="G7" s="9" t="str">
        <f t="shared" si="3"/>
        <v/>
      </c>
      <c r="H7" s="9" t="str">
        <f>IF(ROW($D$1)&lt;=SheetX!$E$3, SheetX!$E$3, "")</f>
        <v/>
      </c>
      <c r="I7" s="9" t="str">
        <f t="shared" si="4"/>
        <v/>
      </c>
      <c r="J7" s="9" t="str">
        <f>IF(ROW($D$1)&lt;=SheetX!$F$3, SheetX!$F$3, "")</f>
        <v/>
      </c>
      <c r="K7" s="4" t="str">
        <f t="shared" si="5"/>
        <v/>
      </c>
      <c r="Q7" s="6" t="str">
        <f t="shared" si="6"/>
        <v/>
      </c>
      <c r="R7" s="6">
        <f t="shared" si="7"/>
        <v>0</v>
      </c>
      <c r="S7" s="6">
        <f t="shared" si="8"/>
        <v>0</v>
      </c>
      <c r="T7" s="6">
        <f t="shared" si="9"/>
        <v>0</v>
      </c>
      <c r="U7" s="6">
        <f t="shared" si="10"/>
        <v>0</v>
      </c>
      <c r="Y7" s="12">
        <v>6</v>
      </c>
      <c r="Z7" s="17">
        <v>3</v>
      </c>
      <c r="AA7" s="12">
        <v>30</v>
      </c>
      <c r="AB7" s="12">
        <f>Table1[[#This Row],[Streaming Resolution '[MP']]]</f>
        <v>0</v>
      </c>
      <c r="AC7" s="12">
        <v>1</v>
      </c>
      <c r="AE7" s="3" t="str">
        <f>Table1[[#This Row],[Type of Install]]&amp;Table1[[#This Row],[Indoor/Outdoor]]</f>
        <v/>
      </c>
      <c r="AF7" s="3" t="str">
        <f>AE7&amp;Table1[[#This Row],[Camera Type]]</f>
        <v/>
      </c>
      <c r="AJ7" s="3" t="str">
        <f>'Card Access'!D9&amp;'Card Access'!E9&amp;'Card Access'!F9&amp;'Card Access'!G9</f>
        <v/>
      </c>
    </row>
    <row r="8" spans="1:36" x14ac:dyDescent="0.25">
      <c r="A8" s="3" t="str">
        <f>IF(ROW(A4)&lt;=SheetX!$B$3, IF(SheetX!$B$3&lt;&gt;1, SheetX!$A$3 &amp; " (" &amp; ROW(A4) &amp; ")", SheetX!$A$3),"zzzz")</f>
        <v xml:space="preserve"> (4)</v>
      </c>
      <c r="B8" s="3" t="str">
        <f t="shared" si="0"/>
        <v>zzzz</v>
      </c>
      <c r="C8" s="3" t="str">
        <f t="shared" si="1"/>
        <v/>
      </c>
      <c r="D8" s="9" t="str">
        <f>IF(ROW($D$1)&lt;=SheetX!$C$3, SheetX!$C$3, "")</f>
        <v/>
      </c>
      <c r="E8" s="4" t="str">
        <f t="shared" si="2"/>
        <v/>
      </c>
      <c r="F8" s="9" t="str">
        <f>IF(ROW($D$1)&lt;=SheetX!$D$3, SheetX!$D$3, "")</f>
        <v/>
      </c>
      <c r="G8" s="9" t="str">
        <f t="shared" si="3"/>
        <v/>
      </c>
      <c r="H8" s="9" t="str">
        <f>IF(ROW($D$1)&lt;=SheetX!$E$3, SheetX!$E$3, "")</f>
        <v/>
      </c>
      <c r="I8" s="9" t="str">
        <f t="shared" si="4"/>
        <v/>
      </c>
      <c r="J8" s="9" t="str">
        <f>IF(ROW($D$1)&lt;=SheetX!$F$3, SheetX!$F$3, "")</f>
        <v/>
      </c>
      <c r="K8" s="4" t="str">
        <f t="shared" si="5"/>
        <v/>
      </c>
      <c r="Q8" s="6" t="str">
        <f t="shared" si="6"/>
        <v/>
      </c>
      <c r="R8" s="6">
        <f t="shared" si="7"/>
        <v>0</v>
      </c>
      <c r="S8" s="6">
        <f t="shared" si="8"/>
        <v>0</v>
      </c>
      <c r="T8" s="6">
        <f t="shared" si="9"/>
        <v>0</v>
      </c>
      <c r="U8" s="6">
        <f t="shared" si="10"/>
        <v>0</v>
      </c>
      <c r="Y8" s="12">
        <v>8</v>
      </c>
      <c r="Z8" s="17">
        <v>3.5</v>
      </c>
      <c r="AA8" s="12">
        <v>45</v>
      </c>
      <c r="AB8" s="12">
        <f>Table1[[#This Row],[Streaming Resolution '[MP']]]</f>
        <v>0</v>
      </c>
      <c r="AC8" s="12">
        <v>1</v>
      </c>
      <c r="AE8" s="3" t="str">
        <f>Table1[[#This Row],[Type of Install]]&amp;Table1[[#This Row],[Indoor/Outdoor]]</f>
        <v/>
      </c>
      <c r="AF8" s="3" t="str">
        <f>AE8&amp;Table1[[#This Row],[Camera Type]]</f>
        <v/>
      </c>
      <c r="AJ8" s="3" t="str">
        <f>'Card Access'!D10&amp;'Card Access'!E10&amp;'Card Access'!F10&amp;'Card Access'!G10</f>
        <v/>
      </c>
    </row>
    <row r="9" spans="1:36" x14ac:dyDescent="0.25">
      <c r="A9" s="3" t="str">
        <f>IF(ROW(A1)&lt;=SheetX!$B$4, IF(SheetX!$B$4&lt;&gt;1, SheetX!$A$4 &amp; " (" &amp; ROW(A1) &amp; ")", SheetX!$A$4),"zzzz")</f>
        <v xml:space="preserve"> (1)</v>
      </c>
      <c r="B9" s="3" t="str">
        <f t="shared" si="0"/>
        <v>zzzz</v>
      </c>
      <c r="C9" s="3" t="str">
        <f t="shared" si="1"/>
        <v/>
      </c>
      <c r="D9" s="9" t="str">
        <f>IF(ROW($D$1)&lt;=SheetX!$C$4, SheetX!$C$4, "")</f>
        <v/>
      </c>
      <c r="E9" s="4" t="str">
        <f t="shared" si="2"/>
        <v/>
      </c>
      <c r="F9" s="9" t="str">
        <f>IF(ROW($D$1)&lt;=SheetX!$D$4, SheetX!$D$4, "")</f>
        <v/>
      </c>
      <c r="G9" s="9" t="str">
        <f t="shared" si="3"/>
        <v/>
      </c>
      <c r="H9" s="9" t="str">
        <f>IF(ROW($D$1)&lt;=SheetX!$E$4, SheetX!$E$4, "")</f>
        <v/>
      </c>
      <c r="I9" s="9" t="str">
        <f t="shared" si="4"/>
        <v/>
      </c>
      <c r="J9" s="9" t="str">
        <f>IF(ROW($D$1)&lt;=SheetX!$F$4, SheetX!$F$4, "")</f>
        <v/>
      </c>
      <c r="K9" s="4" t="str">
        <f t="shared" si="5"/>
        <v/>
      </c>
      <c r="Q9" s="6" t="str">
        <f t="shared" si="6"/>
        <v/>
      </c>
      <c r="R9" s="6">
        <f t="shared" si="7"/>
        <v>0</v>
      </c>
      <c r="S9" s="6">
        <f t="shared" si="8"/>
        <v>0</v>
      </c>
      <c r="T9" s="6">
        <f t="shared" si="9"/>
        <v>0</v>
      </c>
      <c r="U9" s="6">
        <f t="shared" si="10"/>
        <v>0</v>
      </c>
      <c r="Y9" s="12">
        <v>12</v>
      </c>
      <c r="Z9" s="17">
        <v>4</v>
      </c>
      <c r="AA9" s="12">
        <v>60</v>
      </c>
      <c r="AB9" s="12">
        <f>Table1[[#This Row],[Streaming Resolution '[MP']]]</f>
        <v>0</v>
      </c>
      <c r="AC9" s="12">
        <v>1</v>
      </c>
      <c r="AE9" s="3" t="str">
        <f>Table1[[#This Row],[Type of Install]]&amp;Table1[[#This Row],[Indoor/Outdoor]]</f>
        <v/>
      </c>
      <c r="AF9" s="3" t="str">
        <f>AE9&amp;Table1[[#This Row],[Camera Type]]</f>
        <v/>
      </c>
      <c r="AJ9" s="3" t="str">
        <f>'Card Access'!D11&amp;'Card Access'!E11&amp;'Card Access'!F11&amp;'Card Access'!G11</f>
        <v/>
      </c>
    </row>
    <row r="10" spans="1:36" x14ac:dyDescent="0.25">
      <c r="A10" s="3" t="str">
        <f>IF(ROW(A2)&lt;=SheetX!$B$4, IF(SheetX!$B$4&lt;&gt;1, SheetX!$A$4 &amp; " (" &amp; ROW(A2) &amp; ")", SheetX!$A$4),"zzzz")</f>
        <v xml:space="preserve"> (2)</v>
      </c>
      <c r="B10" s="3" t="str">
        <f t="shared" si="0"/>
        <v>zzzz</v>
      </c>
      <c r="C10" s="3" t="str">
        <f t="shared" si="1"/>
        <v/>
      </c>
      <c r="D10" s="9" t="str">
        <f>IF(ROW($D$1)&lt;=SheetX!$C$4, SheetX!$C$4, "")</f>
        <v/>
      </c>
      <c r="E10" s="4" t="str">
        <f t="shared" si="2"/>
        <v/>
      </c>
      <c r="F10" s="9" t="str">
        <f>IF(ROW($D$1)&lt;=SheetX!$D$4, SheetX!$D$4, "")</f>
        <v/>
      </c>
      <c r="G10" s="9" t="str">
        <f t="shared" si="3"/>
        <v/>
      </c>
      <c r="H10" s="9" t="str">
        <f>IF(ROW($D$1)&lt;=SheetX!$E$4, SheetX!$E$4, "")</f>
        <v/>
      </c>
      <c r="I10" s="9" t="str">
        <f t="shared" si="4"/>
        <v/>
      </c>
      <c r="J10" s="9" t="str">
        <f>IF(ROW($D$1)&lt;=SheetX!$F$4, SheetX!$F$4, "")</f>
        <v/>
      </c>
      <c r="K10" s="4" t="str">
        <f t="shared" si="5"/>
        <v/>
      </c>
      <c r="Q10" s="6" t="str">
        <f t="shared" si="6"/>
        <v/>
      </c>
      <c r="R10" s="6">
        <f t="shared" si="7"/>
        <v>0</v>
      </c>
      <c r="S10" s="6">
        <f t="shared" si="8"/>
        <v>0</v>
      </c>
      <c r="T10" s="6">
        <f t="shared" si="9"/>
        <v>0</v>
      </c>
      <c r="U10" s="6">
        <f t="shared" si="10"/>
        <v>0</v>
      </c>
      <c r="AA10" s="12">
        <v>75</v>
      </c>
      <c r="AB10" s="12">
        <f>Table1[[#This Row],[Streaming Resolution '[MP']]]</f>
        <v>0</v>
      </c>
      <c r="AC10" s="12">
        <v>1</v>
      </c>
      <c r="AE10" s="3" t="str">
        <f>Table1[[#This Row],[Type of Install]]&amp;Table1[[#This Row],[Indoor/Outdoor]]</f>
        <v/>
      </c>
      <c r="AF10" s="3" t="str">
        <f>AE10&amp;Table1[[#This Row],[Camera Type]]</f>
        <v/>
      </c>
      <c r="AJ10" s="3" t="str">
        <f>'Card Access'!D12&amp;'Card Access'!E12&amp;'Card Access'!F12&amp;'Card Access'!G12</f>
        <v/>
      </c>
    </row>
    <row r="11" spans="1:36" x14ac:dyDescent="0.25">
      <c r="A11" s="3" t="str">
        <f>IF(ROW(A3)&lt;=SheetX!$B$4, IF(SheetX!$B$4&lt;&gt;1, SheetX!$A$4 &amp; " (" &amp; ROW(A3) &amp; ")", SheetX!$A$4),"zzzz")</f>
        <v xml:space="preserve"> (3)</v>
      </c>
      <c r="B11" s="3" t="str">
        <f t="shared" si="0"/>
        <v>zzzz</v>
      </c>
      <c r="C11" s="3" t="str">
        <f t="shared" si="1"/>
        <v/>
      </c>
      <c r="D11" s="9" t="str">
        <f>IF(ROW($D$1)&lt;=SheetX!$C$4, SheetX!$C$4, "")</f>
        <v/>
      </c>
      <c r="E11" s="4" t="str">
        <f t="shared" si="2"/>
        <v/>
      </c>
      <c r="F11" s="9" t="str">
        <f>IF(ROW($D$1)&lt;=SheetX!$D$4, SheetX!$D$4, "")</f>
        <v/>
      </c>
      <c r="G11" s="9" t="str">
        <f t="shared" si="3"/>
        <v/>
      </c>
      <c r="H11" s="9" t="str">
        <f>IF(ROW($D$1)&lt;=SheetX!$E$4, SheetX!$E$4, "")</f>
        <v/>
      </c>
      <c r="I11" s="9" t="str">
        <f t="shared" si="4"/>
        <v/>
      </c>
      <c r="J11" s="9" t="str">
        <f>IF(ROW($D$1)&lt;=SheetX!$F$4, SheetX!$F$4, "")</f>
        <v/>
      </c>
      <c r="K11" s="4" t="str">
        <f t="shared" si="5"/>
        <v/>
      </c>
      <c r="Q11" s="6" t="str">
        <f t="shared" si="6"/>
        <v/>
      </c>
      <c r="R11" s="6">
        <f t="shared" si="7"/>
        <v>0</v>
      </c>
      <c r="S11" s="6">
        <f t="shared" si="8"/>
        <v>0</v>
      </c>
      <c r="T11" s="6">
        <f t="shared" si="9"/>
        <v>0</v>
      </c>
      <c r="U11" s="6">
        <f t="shared" si="10"/>
        <v>0</v>
      </c>
      <c r="AA11" s="12">
        <v>90</v>
      </c>
      <c r="AB11" s="12">
        <f>Table1[[#This Row],[Streaming Resolution '[MP']]]</f>
        <v>0</v>
      </c>
      <c r="AC11" s="12">
        <v>1</v>
      </c>
      <c r="AE11" s="3" t="str">
        <f>Table1[[#This Row],[Type of Install]]&amp;Table1[[#This Row],[Indoor/Outdoor]]</f>
        <v/>
      </c>
      <c r="AF11" s="3" t="str">
        <f>AE11&amp;Table1[[#This Row],[Camera Type]]</f>
        <v/>
      </c>
      <c r="AJ11" s="3" t="str">
        <f>'Card Access'!D13&amp;'Card Access'!E13&amp;'Card Access'!F13&amp;'Card Access'!G13</f>
        <v/>
      </c>
    </row>
    <row r="12" spans="1:36" x14ac:dyDescent="0.25">
      <c r="A12" s="3" t="str">
        <f>IF(ROW(A4)&lt;=SheetX!$B$4, IF(SheetX!$B$4&lt;&gt;1, SheetX!$A$4 &amp; " (" &amp; ROW(A4) &amp; ")", SheetX!$A$4),"zzzz")</f>
        <v xml:space="preserve"> (4)</v>
      </c>
      <c r="B12" s="3" t="str">
        <f t="shared" si="0"/>
        <v>zzzz</v>
      </c>
      <c r="C12" s="3" t="str">
        <f t="shared" si="1"/>
        <v/>
      </c>
      <c r="D12" s="9" t="str">
        <f>IF(ROW($D$1)&lt;=SheetX!$C$4, SheetX!$C$4, "")</f>
        <v/>
      </c>
      <c r="E12" s="4" t="str">
        <f t="shared" si="2"/>
        <v/>
      </c>
      <c r="F12" s="9" t="str">
        <f>IF(ROW($D$1)&lt;=SheetX!$D$4, SheetX!$D$4, "")</f>
        <v/>
      </c>
      <c r="G12" s="9" t="str">
        <f t="shared" si="3"/>
        <v/>
      </c>
      <c r="H12" s="9" t="str">
        <f>IF(ROW($D$1)&lt;=SheetX!$E$4, SheetX!$E$4, "")</f>
        <v/>
      </c>
      <c r="I12" s="9" t="str">
        <f t="shared" si="4"/>
        <v/>
      </c>
      <c r="J12" s="9" t="str">
        <f>IF(ROW($D$1)&lt;=SheetX!$F$4, SheetX!$F$4, "")</f>
        <v/>
      </c>
      <c r="K12" s="4" t="str">
        <f t="shared" si="5"/>
        <v/>
      </c>
      <c r="Q12" s="6" t="str">
        <f t="shared" si="6"/>
        <v/>
      </c>
      <c r="R12" s="6">
        <f t="shared" si="7"/>
        <v>0</v>
      </c>
      <c r="S12" s="6">
        <f t="shared" si="8"/>
        <v>0</v>
      </c>
      <c r="T12" s="6">
        <f t="shared" si="9"/>
        <v>0</v>
      </c>
      <c r="U12" s="6">
        <f t="shared" si="10"/>
        <v>0</v>
      </c>
      <c r="AB12" s="12">
        <f>Table1[[#This Row],[Streaming Resolution '[MP']]]</f>
        <v>0</v>
      </c>
      <c r="AC12" s="12">
        <v>1</v>
      </c>
      <c r="AE12" s="3" t="str">
        <f>Table1[[#This Row],[Type of Install]]&amp;Table1[[#This Row],[Indoor/Outdoor]]</f>
        <v/>
      </c>
      <c r="AF12" s="3" t="str">
        <f>AE12&amp;Table1[[#This Row],[Camera Type]]</f>
        <v/>
      </c>
      <c r="AJ12" s="3" t="str">
        <f>'Card Access'!D14&amp;'Card Access'!E14&amp;'Card Access'!F14&amp;'Card Access'!G14</f>
        <v/>
      </c>
    </row>
    <row r="13" spans="1:36" x14ac:dyDescent="0.25">
      <c r="A13" s="3" t="str">
        <f>IF(ROW(A1)&lt;=SheetX!$B$5, IF(SheetX!$B$5&lt;&gt;1, SheetX!$A$5 &amp; " (" &amp; ROW(A1) &amp; ")", SheetX!$A$5),"zzzz")</f>
        <v xml:space="preserve"> (1)</v>
      </c>
      <c r="B13" s="3" t="str">
        <f t="shared" si="0"/>
        <v>zzzz</v>
      </c>
      <c r="C13" s="3" t="str">
        <f t="shared" si="1"/>
        <v/>
      </c>
      <c r="D13" s="9" t="str">
        <f>IF(ROW($D$1)&lt;=SheetX!$C$5, SheetX!$C$5, "")</f>
        <v/>
      </c>
      <c r="E13" s="4" t="str">
        <f t="shared" si="2"/>
        <v/>
      </c>
      <c r="F13" s="9" t="str">
        <f>IF(ROW($D$1)&lt;=SheetX!$D$5, SheetX!$D$5, "")</f>
        <v/>
      </c>
      <c r="G13" s="9" t="str">
        <f t="shared" si="3"/>
        <v/>
      </c>
      <c r="H13" s="9" t="str">
        <f>IF(ROW($D$1)&lt;=SheetX!$E$5, SheetX!$E$5, "")</f>
        <v/>
      </c>
      <c r="I13" s="9" t="str">
        <f t="shared" si="4"/>
        <v/>
      </c>
      <c r="J13" s="9" t="str">
        <f>IF(ROW($D$1)&lt;=SheetX!$F$5, SheetX!$F$5, "")</f>
        <v/>
      </c>
      <c r="K13" s="4" t="str">
        <f t="shared" si="5"/>
        <v/>
      </c>
      <c r="Q13" s="6" t="str">
        <f t="shared" si="6"/>
        <v/>
      </c>
      <c r="R13" s="6">
        <f t="shared" si="7"/>
        <v>0</v>
      </c>
      <c r="S13" s="6">
        <f t="shared" si="8"/>
        <v>0</v>
      </c>
      <c r="T13" s="6">
        <f t="shared" si="9"/>
        <v>0</v>
      </c>
      <c r="U13" s="6">
        <f t="shared" si="10"/>
        <v>0</v>
      </c>
      <c r="AB13" s="12">
        <f>Table1[[#This Row],[Streaming Resolution '[MP']]]</f>
        <v>0</v>
      </c>
      <c r="AC13" s="12">
        <v>1</v>
      </c>
      <c r="AE13" s="3" t="str">
        <f>Table1[[#This Row],[Type of Install]]&amp;Table1[[#This Row],[Indoor/Outdoor]]</f>
        <v/>
      </c>
      <c r="AF13" s="3" t="str">
        <f>AE13&amp;Table1[[#This Row],[Camera Type]]</f>
        <v/>
      </c>
      <c r="AJ13" s="3" t="str">
        <f>'Card Access'!D15&amp;'Card Access'!E15&amp;'Card Access'!F15&amp;'Card Access'!G15</f>
        <v/>
      </c>
    </row>
    <row r="14" spans="1:36" x14ac:dyDescent="0.25">
      <c r="A14" s="3" t="str">
        <f>IF(ROW(A2)&lt;=SheetX!$B$5, IF(SheetX!$B$5&lt;&gt;1, SheetX!$A$5 &amp; " (" &amp; ROW(A2) &amp; ")", SheetX!$A$5),"zzzz")</f>
        <v xml:space="preserve"> (2)</v>
      </c>
      <c r="B14" s="3" t="str">
        <f t="shared" si="0"/>
        <v>zzzz</v>
      </c>
      <c r="C14" s="3" t="str">
        <f t="shared" si="1"/>
        <v/>
      </c>
      <c r="D14" s="9" t="str">
        <f>IF(ROW($D$1)&lt;=SheetX!$C$5, SheetX!$C$5, "")</f>
        <v/>
      </c>
      <c r="E14" s="4" t="str">
        <f t="shared" si="2"/>
        <v/>
      </c>
      <c r="F14" s="9" t="str">
        <f>IF(ROW($D$1)&lt;=SheetX!$D$5, SheetX!$D$5, "")</f>
        <v/>
      </c>
      <c r="G14" s="9" t="str">
        <f t="shared" si="3"/>
        <v/>
      </c>
      <c r="H14" s="9" t="str">
        <f>IF(ROW($D$1)&lt;=SheetX!$E$5, SheetX!$E$5, "")</f>
        <v/>
      </c>
      <c r="I14" s="9" t="str">
        <f t="shared" si="4"/>
        <v/>
      </c>
      <c r="J14" s="9" t="str">
        <f>IF(ROW($D$1)&lt;=SheetX!$F$5, SheetX!$F$5, "")</f>
        <v/>
      </c>
      <c r="K14" s="4" t="str">
        <f t="shared" si="5"/>
        <v/>
      </c>
      <c r="Q14" s="6" t="str">
        <f t="shared" si="6"/>
        <v/>
      </c>
      <c r="R14" s="6">
        <f t="shared" si="7"/>
        <v>0</v>
      </c>
      <c r="S14" s="6">
        <f t="shared" si="8"/>
        <v>0</v>
      </c>
      <c r="T14" s="6">
        <f t="shared" si="9"/>
        <v>0</v>
      </c>
      <c r="U14" s="6">
        <f t="shared" si="10"/>
        <v>0</v>
      </c>
      <c r="AB14" s="12">
        <f>Table1[[#This Row],[Streaming Resolution '[MP']]]</f>
        <v>0</v>
      </c>
      <c r="AC14" s="12">
        <v>1</v>
      </c>
      <c r="AE14" s="3" t="str">
        <f>Table1[[#This Row],[Type of Install]]&amp;Table1[[#This Row],[Indoor/Outdoor]]</f>
        <v/>
      </c>
      <c r="AF14" s="3" t="str">
        <f>AE14&amp;Table1[[#This Row],[Camera Type]]</f>
        <v/>
      </c>
      <c r="AJ14" s="3" t="str">
        <f>'Card Access'!D16&amp;'Card Access'!E16&amp;'Card Access'!F16&amp;'Card Access'!G16</f>
        <v/>
      </c>
    </row>
    <row r="15" spans="1:36" x14ac:dyDescent="0.25">
      <c r="A15" s="3" t="str">
        <f>IF(ROW(A3)&lt;=SheetX!$B$5, IF(SheetX!$B$5&lt;&gt;1, SheetX!$A$5 &amp; " (" &amp; ROW(A3) &amp; ")", SheetX!$A$5),"zzzz")</f>
        <v xml:space="preserve"> (3)</v>
      </c>
      <c r="B15" s="3" t="str">
        <f t="shared" si="0"/>
        <v>zzzz</v>
      </c>
      <c r="C15" s="3" t="str">
        <f t="shared" si="1"/>
        <v/>
      </c>
      <c r="D15" s="9" t="str">
        <f>IF(ROW($D$1)&lt;=SheetX!$C$5, SheetX!$C$5, "")</f>
        <v/>
      </c>
      <c r="E15" s="4" t="str">
        <f t="shared" si="2"/>
        <v/>
      </c>
      <c r="F15" s="9" t="str">
        <f>IF(ROW($D$1)&lt;=SheetX!$D$5, SheetX!$D$5, "")</f>
        <v/>
      </c>
      <c r="G15" s="9" t="str">
        <f t="shared" si="3"/>
        <v/>
      </c>
      <c r="H15" s="9" t="str">
        <f>IF(ROW($D$1)&lt;=SheetX!$E$5, SheetX!$E$5, "")</f>
        <v/>
      </c>
      <c r="I15" s="9" t="str">
        <f t="shared" si="4"/>
        <v/>
      </c>
      <c r="J15" s="9" t="str">
        <f>IF(ROW($D$1)&lt;=SheetX!$F$5, SheetX!$F$5, "")</f>
        <v/>
      </c>
      <c r="K15" s="4" t="str">
        <f t="shared" si="5"/>
        <v/>
      </c>
      <c r="Q15" s="6" t="str">
        <f t="shared" si="6"/>
        <v/>
      </c>
      <c r="R15" s="6">
        <f t="shared" si="7"/>
        <v>0</v>
      </c>
      <c r="S15" s="6">
        <f t="shared" si="8"/>
        <v>0</v>
      </c>
      <c r="T15" s="6">
        <f t="shared" si="9"/>
        <v>0</v>
      </c>
      <c r="U15" s="6">
        <f t="shared" si="10"/>
        <v>0</v>
      </c>
      <c r="AB15" s="12">
        <f>Table1[[#This Row],[Streaming Resolution '[MP']]]</f>
        <v>0</v>
      </c>
      <c r="AC15" s="12">
        <v>1</v>
      </c>
      <c r="AE15" s="3" t="str">
        <f>Table1[[#This Row],[Type of Install]]&amp;Table1[[#This Row],[Indoor/Outdoor]]</f>
        <v/>
      </c>
      <c r="AF15" s="3" t="str">
        <f>AE15&amp;Table1[[#This Row],[Camera Type]]</f>
        <v/>
      </c>
      <c r="AJ15" s="3" t="str">
        <f>'Card Access'!D17&amp;'Card Access'!E17&amp;'Card Access'!F17&amp;'Card Access'!G17</f>
        <v/>
      </c>
    </row>
    <row r="16" spans="1:36" x14ac:dyDescent="0.25">
      <c r="A16" s="3" t="str">
        <f>IF(ROW(A4)&lt;=SheetX!$B$5, IF(SheetX!$B$5&lt;&gt;1, SheetX!$A$5 &amp; " (" &amp; ROW(A4) &amp; ")", SheetX!$A$5),"zzzz")</f>
        <v xml:space="preserve"> (4)</v>
      </c>
      <c r="B16" s="3" t="str">
        <f t="shared" si="0"/>
        <v>zzzz</v>
      </c>
      <c r="C16" s="3" t="str">
        <f t="shared" si="1"/>
        <v/>
      </c>
      <c r="D16" s="9" t="str">
        <f>IF(ROW($D$1)&lt;=SheetX!$C$5, SheetX!$C$5, "")</f>
        <v/>
      </c>
      <c r="E16" s="4" t="str">
        <f t="shared" si="2"/>
        <v/>
      </c>
      <c r="F16" s="9" t="str">
        <f>IF(ROW($D$1)&lt;=SheetX!$D$5, SheetX!$D$5, "")</f>
        <v/>
      </c>
      <c r="G16" s="9" t="str">
        <f t="shared" si="3"/>
        <v/>
      </c>
      <c r="H16" s="9" t="str">
        <f>IF(ROW($D$1)&lt;=SheetX!$E$5, SheetX!$E$5, "")</f>
        <v/>
      </c>
      <c r="I16" s="9" t="str">
        <f t="shared" si="4"/>
        <v/>
      </c>
      <c r="J16" s="9" t="str">
        <f>IF(ROW($D$1)&lt;=SheetX!$F$5, SheetX!$F$5, "")</f>
        <v/>
      </c>
      <c r="K16" s="4" t="str">
        <f t="shared" si="5"/>
        <v/>
      </c>
      <c r="Q16" s="6" t="str">
        <f t="shared" si="6"/>
        <v/>
      </c>
      <c r="R16" s="6">
        <f t="shared" si="7"/>
        <v>0</v>
      </c>
      <c r="S16" s="6">
        <f t="shared" si="8"/>
        <v>0</v>
      </c>
      <c r="T16" s="6">
        <f t="shared" si="9"/>
        <v>0</v>
      </c>
      <c r="U16" s="6">
        <f t="shared" si="10"/>
        <v>0</v>
      </c>
      <c r="AB16" s="12">
        <f>Table1[[#This Row],[Streaming Resolution '[MP']]]</f>
        <v>0</v>
      </c>
      <c r="AC16" s="12">
        <v>1</v>
      </c>
      <c r="AE16" s="3" t="str">
        <f>Table1[[#This Row],[Type of Install]]&amp;Table1[[#This Row],[Indoor/Outdoor]]</f>
        <v/>
      </c>
      <c r="AF16" s="3" t="str">
        <f>AE16&amp;Table1[[#This Row],[Camera Type]]</f>
        <v/>
      </c>
      <c r="AJ16" s="3" t="str">
        <f>'Card Access'!D18&amp;'Card Access'!E18&amp;'Card Access'!F18&amp;'Card Access'!G18</f>
        <v/>
      </c>
    </row>
    <row r="17" spans="1:36" x14ac:dyDescent="0.25">
      <c r="A17" s="3" t="str">
        <f>IF(ROW(A1)&lt;=SheetX!$B$6, IF(SheetX!$B$6&lt;&gt;1, SheetX!$A$6 &amp; " (" &amp; ROW(A1) &amp; ")", SheetX!$A$6),"zzzz")</f>
        <v xml:space="preserve"> (1)</v>
      </c>
      <c r="B17" s="3" t="str">
        <f t="shared" si="0"/>
        <v>zzzz</v>
      </c>
      <c r="C17" s="3" t="str">
        <f t="shared" si="1"/>
        <v/>
      </c>
      <c r="D17" s="9" t="str">
        <f>IF(ROW($D$1)&lt;=SheetX!$C$6, SheetX!$C$6, "")</f>
        <v/>
      </c>
      <c r="E17" s="4" t="str">
        <f t="shared" si="2"/>
        <v/>
      </c>
      <c r="F17" s="9" t="str">
        <f>IF(ROW($D$1)&lt;=SheetX!$D$6, SheetX!$D$6, "")</f>
        <v/>
      </c>
      <c r="G17" s="9" t="str">
        <f t="shared" si="3"/>
        <v/>
      </c>
      <c r="H17" s="9" t="str">
        <f>IF(ROW($D$1)&lt;=SheetX!$E$6, SheetX!$E$6, "")</f>
        <v/>
      </c>
      <c r="I17" s="9" t="str">
        <f t="shared" si="4"/>
        <v/>
      </c>
      <c r="J17" s="9" t="str">
        <f>IF(ROW($D$1)&lt;=SheetX!$F$6, SheetX!$F$6, "")</f>
        <v/>
      </c>
      <c r="K17" s="4" t="str">
        <f t="shared" si="5"/>
        <v/>
      </c>
      <c r="Q17" s="6" t="str">
        <f t="shared" si="6"/>
        <v/>
      </c>
      <c r="R17" s="6">
        <f t="shared" si="7"/>
        <v>0</v>
      </c>
      <c r="S17" s="6">
        <f t="shared" si="8"/>
        <v>0</v>
      </c>
      <c r="T17" s="6">
        <f t="shared" si="9"/>
        <v>0</v>
      </c>
      <c r="U17" s="6">
        <f t="shared" si="10"/>
        <v>0</v>
      </c>
      <c r="AB17" s="12">
        <f>Table1[[#This Row],[Streaming Resolution '[MP']]]</f>
        <v>0</v>
      </c>
      <c r="AC17" s="12">
        <v>1</v>
      </c>
      <c r="AE17" s="3" t="str">
        <f>Table1[[#This Row],[Type of Install]]&amp;Table1[[#This Row],[Indoor/Outdoor]]</f>
        <v/>
      </c>
      <c r="AF17" s="3" t="str">
        <f>AE17&amp;Table1[[#This Row],[Camera Type]]</f>
        <v/>
      </c>
      <c r="AJ17" s="3" t="str">
        <f>'Card Access'!D19&amp;'Card Access'!E19&amp;'Card Access'!F19&amp;'Card Access'!G19</f>
        <v/>
      </c>
    </row>
    <row r="18" spans="1:36" x14ac:dyDescent="0.25">
      <c r="A18" s="3" t="str">
        <f>IF(ROW(A2)&lt;=SheetX!$B$6, IF(SheetX!$B$6&lt;&gt;1, SheetX!$A$6 &amp; " (" &amp; ROW(A2) &amp; ")", SheetX!$A$6),"zzzz")</f>
        <v xml:space="preserve"> (2)</v>
      </c>
      <c r="B18" s="3" t="str">
        <f t="shared" si="0"/>
        <v>zzzz</v>
      </c>
      <c r="C18" s="3" t="str">
        <f t="shared" si="1"/>
        <v/>
      </c>
      <c r="D18" s="9" t="str">
        <f>IF(ROW($D$1)&lt;=SheetX!$C$6, SheetX!$C$6, "")</f>
        <v/>
      </c>
      <c r="E18" s="4" t="str">
        <f t="shared" si="2"/>
        <v/>
      </c>
      <c r="F18" s="9" t="str">
        <f>IF(ROW($D$1)&lt;=SheetX!$D$6, SheetX!$D$6, "")</f>
        <v/>
      </c>
      <c r="G18" s="9" t="str">
        <f t="shared" si="3"/>
        <v/>
      </c>
      <c r="H18" s="9" t="str">
        <f>IF(ROW($D$1)&lt;=SheetX!$E$6, SheetX!$E$6, "")</f>
        <v/>
      </c>
      <c r="I18" s="9" t="str">
        <f t="shared" si="4"/>
        <v/>
      </c>
      <c r="J18" s="9" t="str">
        <f>IF(ROW($D$1)&lt;=SheetX!$F$6, SheetX!$F$6, "")</f>
        <v/>
      </c>
      <c r="K18" s="4" t="str">
        <f t="shared" si="5"/>
        <v/>
      </c>
      <c r="Q18" s="6" t="str">
        <f t="shared" si="6"/>
        <v/>
      </c>
      <c r="R18" s="6">
        <f t="shared" si="7"/>
        <v>0</v>
      </c>
      <c r="S18" s="6">
        <f t="shared" si="8"/>
        <v>0</v>
      </c>
      <c r="T18" s="6">
        <f t="shared" si="9"/>
        <v>0</v>
      </c>
      <c r="U18" s="6">
        <f t="shared" si="10"/>
        <v>0</v>
      </c>
      <c r="AB18" s="12">
        <f>Table1[[#This Row],[Streaming Resolution '[MP']]]</f>
        <v>0</v>
      </c>
      <c r="AC18" s="12">
        <v>1</v>
      </c>
      <c r="AE18" s="3" t="str">
        <f>Table1[[#This Row],[Type of Install]]&amp;Table1[[#This Row],[Indoor/Outdoor]]</f>
        <v/>
      </c>
      <c r="AF18" s="3" t="str">
        <f>AE18&amp;Table1[[#This Row],[Camera Type]]</f>
        <v/>
      </c>
      <c r="AJ18" s="3" t="str">
        <f>'Card Access'!D20&amp;'Card Access'!E20&amp;'Card Access'!F20&amp;'Card Access'!G20</f>
        <v/>
      </c>
    </row>
    <row r="19" spans="1:36" x14ac:dyDescent="0.25">
      <c r="A19" s="3" t="str">
        <f>IF(ROW(A3)&lt;=SheetX!$B$6, IF(SheetX!$B$6&lt;&gt;1, SheetX!$A$6 &amp; " (" &amp; ROW(A3) &amp; ")", SheetX!$A$6),"zzzz")</f>
        <v xml:space="preserve"> (3)</v>
      </c>
      <c r="B19" s="3" t="str">
        <f t="shared" si="0"/>
        <v>zzzz</v>
      </c>
      <c r="C19" s="3" t="str">
        <f t="shared" si="1"/>
        <v/>
      </c>
      <c r="D19" s="9" t="str">
        <f>IF(ROW($D$1)&lt;=SheetX!$C$6, SheetX!$C$6, "")</f>
        <v/>
      </c>
      <c r="E19" s="4" t="str">
        <f t="shared" si="2"/>
        <v/>
      </c>
      <c r="F19" s="9" t="str">
        <f>IF(ROW($D$1)&lt;=SheetX!$D$6, SheetX!$D$6, "")</f>
        <v/>
      </c>
      <c r="G19" s="9" t="str">
        <f t="shared" si="3"/>
        <v/>
      </c>
      <c r="H19" s="9" t="str">
        <f>IF(ROW($D$1)&lt;=SheetX!$E$6, SheetX!$E$6, "")</f>
        <v/>
      </c>
      <c r="I19" s="9" t="str">
        <f t="shared" si="4"/>
        <v/>
      </c>
      <c r="J19" s="9" t="str">
        <f>IF(ROW($D$1)&lt;=SheetX!$F$6, SheetX!$F$6, "")</f>
        <v/>
      </c>
      <c r="K19" s="4" t="str">
        <f t="shared" si="5"/>
        <v/>
      </c>
      <c r="Q19" s="6" t="str">
        <f t="shared" si="6"/>
        <v/>
      </c>
      <c r="R19" s="6">
        <f t="shared" si="7"/>
        <v>0</v>
      </c>
      <c r="S19" s="6">
        <f t="shared" si="8"/>
        <v>0</v>
      </c>
      <c r="T19" s="6">
        <f t="shared" si="9"/>
        <v>0</v>
      </c>
      <c r="U19" s="6">
        <f t="shared" si="10"/>
        <v>0</v>
      </c>
      <c r="AB19" s="12">
        <f>Table1[[#This Row],[Streaming Resolution '[MP']]]</f>
        <v>0</v>
      </c>
      <c r="AC19" s="12">
        <v>1</v>
      </c>
      <c r="AE19" s="3" t="str">
        <f>Table1[[#This Row],[Type of Install]]&amp;Table1[[#This Row],[Indoor/Outdoor]]</f>
        <v/>
      </c>
      <c r="AF19" s="3" t="str">
        <f>AE19&amp;Table1[[#This Row],[Camera Type]]</f>
        <v/>
      </c>
      <c r="AJ19" s="3" t="str">
        <f>'Card Access'!D21&amp;'Card Access'!E21&amp;'Card Access'!F21&amp;'Card Access'!G21</f>
        <v/>
      </c>
    </row>
    <row r="20" spans="1:36" x14ac:dyDescent="0.25">
      <c r="A20" s="3" t="str">
        <f>IF(ROW(A4)&lt;=SheetX!$B$6, IF(SheetX!$B$6&lt;&gt;1, SheetX!$A$6 &amp; " (" &amp; ROW(A4) &amp; ")", SheetX!$A$6),"zzzz")</f>
        <v xml:space="preserve"> (4)</v>
      </c>
      <c r="B20" s="3" t="str">
        <f t="shared" si="0"/>
        <v>zzzz</v>
      </c>
      <c r="C20" s="3" t="str">
        <f t="shared" si="1"/>
        <v/>
      </c>
      <c r="D20" s="9" t="str">
        <f>IF(ROW($D$1)&lt;=SheetX!$C$6, SheetX!$C$6, "")</f>
        <v/>
      </c>
      <c r="E20" s="4" t="str">
        <f t="shared" si="2"/>
        <v/>
      </c>
      <c r="F20" s="9" t="str">
        <f>IF(ROW($D$1)&lt;=SheetX!$D$6, SheetX!$D$6, "")</f>
        <v/>
      </c>
      <c r="G20" s="9" t="str">
        <f t="shared" si="3"/>
        <v/>
      </c>
      <c r="H20" s="9" t="str">
        <f>IF(ROW($D$1)&lt;=SheetX!$E$6, SheetX!$E$6, "")</f>
        <v/>
      </c>
      <c r="I20" s="9" t="str">
        <f t="shared" si="4"/>
        <v/>
      </c>
      <c r="J20" s="9" t="str">
        <f>IF(ROW($D$1)&lt;=SheetX!$F$6, SheetX!$F$6, "")</f>
        <v/>
      </c>
      <c r="K20" s="4" t="str">
        <f t="shared" si="5"/>
        <v/>
      </c>
      <c r="Q20" s="6" t="str">
        <f t="shared" si="6"/>
        <v/>
      </c>
      <c r="R20" s="6">
        <f t="shared" si="7"/>
        <v>0</v>
      </c>
      <c r="S20" s="6">
        <f t="shared" si="8"/>
        <v>0</v>
      </c>
      <c r="T20" s="6">
        <f t="shared" si="9"/>
        <v>0</v>
      </c>
      <c r="U20" s="6">
        <f t="shared" si="10"/>
        <v>0</v>
      </c>
      <c r="AB20" s="12">
        <f>Table1[[#This Row],[Streaming Resolution '[MP']]]</f>
        <v>0</v>
      </c>
      <c r="AC20" s="12">
        <v>1</v>
      </c>
      <c r="AE20" s="3" t="str">
        <f>Table1[[#This Row],[Type of Install]]&amp;Table1[[#This Row],[Indoor/Outdoor]]</f>
        <v/>
      </c>
      <c r="AF20" s="3" t="str">
        <f>AE20&amp;Table1[[#This Row],[Camera Type]]</f>
        <v/>
      </c>
      <c r="AJ20" s="3" t="str">
        <f>'Card Access'!D22&amp;'Card Access'!E22&amp;'Card Access'!F22&amp;'Card Access'!G22</f>
        <v/>
      </c>
    </row>
    <row r="21" spans="1:36" x14ac:dyDescent="0.25">
      <c r="A21" s="3" t="str">
        <f>IF(ROW(A1)&lt;=SheetX!$B$7, IF(SheetX!$B$7&lt;&gt;1, SheetX!$A$7 &amp; " (" &amp; ROW(A1) &amp; ")", SheetX!$A$7),"zzzz")</f>
        <v xml:space="preserve"> (1)</v>
      </c>
      <c r="B21" s="3" t="str">
        <f t="shared" si="0"/>
        <v>zzzz</v>
      </c>
      <c r="C21" s="3" t="str">
        <f t="shared" si="1"/>
        <v/>
      </c>
      <c r="D21" s="9" t="str">
        <f>IF(ROW($D$1)&lt;=SheetX!$C$7, SheetX!$C$7, "")</f>
        <v/>
      </c>
      <c r="E21" s="4" t="str">
        <f t="shared" si="2"/>
        <v/>
      </c>
      <c r="F21" s="9" t="str">
        <f>IF(ROW($D$1)&lt;=SheetX!$D$7, SheetX!$D$7, "")</f>
        <v/>
      </c>
      <c r="G21" s="9" t="str">
        <f t="shared" si="3"/>
        <v/>
      </c>
      <c r="H21" s="9" t="str">
        <f>IF(ROW($D$1)&lt;=SheetX!$E$7, SheetX!$E$7, "")</f>
        <v/>
      </c>
      <c r="I21" s="9" t="str">
        <f t="shared" si="4"/>
        <v/>
      </c>
      <c r="J21" s="9" t="str">
        <f>IF(ROW($D$1)&lt;=SheetX!$F$7, SheetX!$F$7, "")</f>
        <v/>
      </c>
      <c r="K21" s="4" t="str">
        <f t="shared" si="5"/>
        <v/>
      </c>
      <c r="Q21" s="6" t="str">
        <f t="shared" si="6"/>
        <v/>
      </c>
      <c r="R21" s="6">
        <f t="shared" si="7"/>
        <v>0</v>
      </c>
      <c r="S21" s="6">
        <f t="shared" si="8"/>
        <v>0</v>
      </c>
      <c r="T21" s="6">
        <f t="shared" si="9"/>
        <v>0</v>
      </c>
      <c r="U21" s="6">
        <f t="shared" si="10"/>
        <v>0</v>
      </c>
      <c r="AB21" s="12">
        <f>Table1[[#This Row],[Streaming Resolution '[MP']]]</f>
        <v>0</v>
      </c>
      <c r="AC21" s="12">
        <v>1</v>
      </c>
      <c r="AE21" s="3" t="str">
        <f>Table1[[#This Row],[Type of Install]]&amp;Table1[[#This Row],[Indoor/Outdoor]]</f>
        <v/>
      </c>
      <c r="AF21" s="3" t="str">
        <f>AE21&amp;Table1[[#This Row],[Camera Type]]</f>
        <v/>
      </c>
      <c r="AJ21" s="3" t="str">
        <f>'Card Access'!D23&amp;'Card Access'!E23&amp;'Card Access'!F23&amp;'Card Access'!G23</f>
        <v/>
      </c>
    </row>
    <row r="22" spans="1:36" x14ac:dyDescent="0.25">
      <c r="A22" s="3" t="str">
        <f>IF(ROW(A2)&lt;=SheetX!$B$7, IF(SheetX!$B$7&lt;&gt;1, SheetX!$A$7 &amp; " (" &amp; ROW(A2) &amp; ")", SheetX!$A$7),"zzzz")</f>
        <v xml:space="preserve"> (2)</v>
      </c>
      <c r="B22" s="3" t="str">
        <f t="shared" si="0"/>
        <v>zzzz</v>
      </c>
      <c r="C22" s="3" t="str">
        <f t="shared" si="1"/>
        <v/>
      </c>
      <c r="D22" s="9" t="str">
        <f>IF(ROW($D$1)&lt;=SheetX!$C$7, SheetX!$C$7, "")</f>
        <v/>
      </c>
      <c r="E22" s="4" t="str">
        <f t="shared" si="2"/>
        <v/>
      </c>
      <c r="F22" s="9" t="str">
        <f>IF(ROW($D$1)&lt;=SheetX!$D$7, SheetX!$D$7, "")</f>
        <v/>
      </c>
      <c r="G22" s="9" t="str">
        <f t="shared" si="3"/>
        <v/>
      </c>
      <c r="H22" s="9" t="str">
        <f>IF(ROW($D$1)&lt;=SheetX!$E$7, SheetX!$E$7, "")</f>
        <v/>
      </c>
      <c r="I22" s="9" t="str">
        <f t="shared" si="4"/>
        <v/>
      </c>
      <c r="J22" s="9" t="str">
        <f>IF(ROW($D$1)&lt;=SheetX!$F$7, SheetX!$F$7, "")</f>
        <v/>
      </c>
      <c r="K22" s="4" t="str">
        <f t="shared" si="5"/>
        <v/>
      </c>
      <c r="Q22" s="6" t="str">
        <f t="shared" si="6"/>
        <v/>
      </c>
      <c r="R22" s="6">
        <f t="shared" si="7"/>
        <v>0</v>
      </c>
      <c r="S22" s="6">
        <f t="shared" si="8"/>
        <v>0</v>
      </c>
      <c r="T22" s="6">
        <f t="shared" si="9"/>
        <v>0</v>
      </c>
      <c r="U22" s="6">
        <f t="shared" si="10"/>
        <v>0</v>
      </c>
      <c r="AB22" s="12">
        <f>Table1[[#This Row],[Streaming Resolution '[MP']]]</f>
        <v>0</v>
      </c>
      <c r="AC22" s="12">
        <v>1</v>
      </c>
      <c r="AE22" s="3" t="str">
        <f>Table1[[#This Row],[Type of Install]]&amp;Table1[[#This Row],[Indoor/Outdoor]]</f>
        <v/>
      </c>
      <c r="AF22" s="3" t="str">
        <f>AE22&amp;Table1[[#This Row],[Camera Type]]</f>
        <v/>
      </c>
      <c r="AJ22" s="3" t="str">
        <f>'Card Access'!D24&amp;'Card Access'!E24&amp;'Card Access'!F24&amp;'Card Access'!G24</f>
        <v/>
      </c>
    </row>
    <row r="23" spans="1:36" x14ac:dyDescent="0.25">
      <c r="A23" s="3" t="str">
        <f>IF(ROW(A3)&lt;=SheetX!$B$7, IF(SheetX!$B$7&lt;&gt;1, SheetX!$A$7 &amp; " (" &amp; ROW(A3) &amp; ")", SheetX!$A$7),"zzzz")</f>
        <v xml:space="preserve"> (3)</v>
      </c>
      <c r="B23" s="3" t="str">
        <f t="shared" si="0"/>
        <v>zzzz</v>
      </c>
      <c r="C23" s="3" t="str">
        <f t="shared" si="1"/>
        <v/>
      </c>
      <c r="D23" s="9" t="str">
        <f>IF(ROW($D$1)&lt;=SheetX!$C$7, SheetX!$C$7, "")</f>
        <v/>
      </c>
      <c r="E23" s="4" t="str">
        <f t="shared" si="2"/>
        <v/>
      </c>
      <c r="F23" s="9" t="str">
        <f>IF(ROW($D$1)&lt;=SheetX!$D$7, SheetX!$D$7, "")</f>
        <v/>
      </c>
      <c r="G23" s="9" t="str">
        <f t="shared" si="3"/>
        <v/>
      </c>
      <c r="H23" s="9" t="str">
        <f>IF(ROW($D$1)&lt;=SheetX!$E$7, SheetX!$E$7, "")</f>
        <v/>
      </c>
      <c r="I23" s="9" t="str">
        <f t="shared" si="4"/>
        <v/>
      </c>
      <c r="J23" s="9" t="str">
        <f>IF(ROW($D$1)&lt;=SheetX!$F$7, SheetX!$F$7, "")</f>
        <v/>
      </c>
      <c r="K23" s="4" t="str">
        <f t="shared" si="5"/>
        <v/>
      </c>
      <c r="Q23" s="6" t="str">
        <f t="shared" si="6"/>
        <v/>
      </c>
      <c r="R23" s="6">
        <f t="shared" si="7"/>
        <v>0</v>
      </c>
      <c r="S23" s="6">
        <f t="shared" si="8"/>
        <v>0</v>
      </c>
      <c r="T23" s="6">
        <f t="shared" si="9"/>
        <v>0</v>
      </c>
      <c r="U23" s="6">
        <f t="shared" si="10"/>
        <v>0</v>
      </c>
      <c r="AB23" s="12">
        <f>Table1[[#This Row],[Streaming Resolution '[MP']]]</f>
        <v>0</v>
      </c>
      <c r="AC23" s="12">
        <v>1</v>
      </c>
      <c r="AE23" s="3" t="str">
        <f>Table1[[#This Row],[Type of Install]]&amp;Table1[[#This Row],[Indoor/Outdoor]]</f>
        <v/>
      </c>
      <c r="AF23" s="3" t="str">
        <f>AE23&amp;Table1[[#This Row],[Camera Type]]</f>
        <v/>
      </c>
      <c r="AJ23" s="3" t="str">
        <f>'Card Access'!D25&amp;'Card Access'!E25&amp;'Card Access'!F25&amp;'Card Access'!G25</f>
        <v/>
      </c>
    </row>
    <row r="24" spans="1:36" x14ac:dyDescent="0.25">
      <c r="A24" s="3" t="str">
        <f>IF(ROW(A4)&lt;=SheetX!$B$7, IF(SheetX!$B$7&lt;&gt;1, SheetX!$A$7 &amp; " (" &amp; ROW(A4) &amp; ")", SheetX!$A$7),"zzzz")</f>
        <v xml:space="preserve"> (4)</v>
      </c>
      <c r="B24" s="3" t="str">
        <f t="shared" si="0"/>
        <v>zzzz</v>
      </c>
      <c r="C24" s="3" t="str">
        <f t="shared" si="1"/>
        <v/>
      </c>
      <c r="D24" s="9" t="str">
        <f>IF(ROW($D$1)&lt;=SheetX!$C$7, SheetX!$C$7, "")</f>
        <v/>
      </c>
      <c r="E24" s="4" t="str">
        <f t="shared" si="2"/>
        <v/>
      </c>
      <c r="F24" s="9" t="str">
        <f>IF(ROW($D$1)&lt;=SheetX!$D$7, SheetX!$D$7, "")</f>
        <v/>
      </c>
      <c r="G24" s="9" t="str">
        <f t="shared" si="3"/>
        <v/>
      </c>
      <c r="H24" s="9" t="str">
        <f>IF(ROW($D$1)&lt;=SheetX!$E$7, SheetX!$E$7, "")</f>
        <v/>
      </c>
      <c r="I24" s="9" t="str">
        <f t="shared" si="4"/>
        <v/>
      </c>
      <c r="J24" s="9" t="str">
        <f>IF(ROW($D$1)&lt;=SheetX!$F$7, SheetX!$F$7, "")</f>
        <v/>
      </c>
      <c r="K24" s="4" t="str">
        <f t="shared" si="5"/>
        <v/>
      </c>
      <c r="Q24" s="6" t="str">
        <f t="shared" si="6"/>
        <v/>
      </c>
      <c r="R24" s="6">
        <f t="shared" si="7"/>
        <v>0</v>
      </c>
      <c r="S24" s="6">
        <f t="shared" si="8"/>
        <v>0</v>
      </c>
      <c r="T24" s="6">
        <f t="shared" si="9"/>
        <v>0</v>
      </c>
      <c r="U24" s="6">
        <f t="shared" si="10"/>
        <v>0</v>
      </c>
      <c r="AB24" s="12">
        <f>Table1[[#This Row],[Streaming Resolution '[MP']]]</f>
        <v>0</v>
      </c>
      <c r="AC24" s="12">
        <v>1</v>
      </c>
      <c r="AE24" s="3" t="str">
        <f>Table1[[#This Row],[Type of Install]]&amp;Table1[[#This Row],[Indoor/Outdoor]]</f>
        <v/>
      </c>
      <c r="AF24" s="3" t="str">
        <f>AE24&amp;Table1[[#This Row],[Camera Type]]</f>
        <v/>
      </c>
      <c r="AJ24" s="3" t="str">
        <f>'Card Access'!D26&amp;'Card Access'!E26&amp;'Card Access'!F26&amp;'Card Access'!G26</f>
        <v/>
      </c>
    </row>
    <row r="25" spans="1:36" x14ac:dyDescent="0.25">
      <c r="A25" s="3" t="str">
        <f>IF(ROW(A1)&lt;=SheetX!$B$8, IF(SheetX!$B$8&lt;&gt;1, SheetX!$A$8 &amp; " (" &amp; ROW(A1) &amp; ")", SheetX!$A$8),"zzzz")</f>
        <v xml:space="preserve"> (1)</v>
      </c>
      <c r="B25" s="3" t="str">
        <f t="shared" si="0"/>
        <v>zzzz</v>
      </c>
      <c r="C25" s="3" t="str">
        <f t="shared" si="1"/>
        <v/>
      </c>
      <c r="D25" s="9" t="str">
        <f>IF(ROW($D$1)&lt;=SheetX!$C$8, SheetX!$C$8, "")</f>
        <v/>
      </c>
      <c r="E25" s="4" t="str">
        <f t="shared" si="2"/>
        <v/>
      </c>
      <c r="F25" s="9" t="str">
        <f>IF(ROW($D$1)&lt;=SheetX!$D$8, SheetX!$D$8, "")</f>
        <v/>
      </c>
      <c r="G25" s="9" t="str">
        <f t="shared" si="3"/>
        <v/>
      </c>
      <c r="H25" s="9" t="str">
        <f>IF(ROW($D$1)&lt;=SheetX!$E$8, SheetX!$E$8, "")</f>
        <v/>
      </c>
      <c r="I25" s="9" t="str">
        <f t="shared" si="4"/>
        <v/>
      </c>
      <c r="J25" s="9" t="str">
        <f>IF(ROW($D$1)&lt;=SheetX!$F$8, SheetX!$F$8, "")</f>
        <v/>
      </c>
      <c r="K25" s="4" t="str">
        <f t="shared" si="5"/>
        <v/>
      </c>
      <c r="Q25" s="6" t="str">
        <f t="shared" si="6"/>
        <v/>
      </c>
      <c r="R25" s="6">
        <f t="shared" si="7"/>
        <v>0</v>
      </c>
      <c r="S25" s="6">
        <f t="shared" si="8"/>
        <v>0</v>
      </c>
      <c r="T25" s="6">
        <f t="shared" si="9"/>
        <v>0</v>
      </c>
      <c r="U25" s="6">
        <f t="shared" si="10"/>
        <v>0</v>
      </c>
      <c r="AB25" s="12">
        <f>Table1[[#This Row],[Streaming Resolution '[MP']]]</f>
        <v>0</v>
      </c>
      <c r="AC25" s="12">
        <v>1</v>
      </c>
      <c r="AE25" s="3" t="str">
        <f>Table1[[#This Row],[Type of Install]]&amp;Table1[[#This Row],[Indoor/Outdoor]]</f>
        <v/>
      </c>
      <c r="AF25" s="3" t="str">
        <f>AE25&amp;Table1[[#This Row],[Camera Type]]</f>
        <v/>
      </c>
      <c r="AJ25" s="3" t="str">
        <f>'Card Access'!D27&amp;'Card Access'!E27&amp;'Card Access'!F27&amp;'Card Access'!G27</f>
        <v/>
      </c>
    </row>
    <row r="26" spans="1:36" x14ac:dyDescent="0.25">
      <c r="A26" s="3" t="str">
        <f>IF(ROW(A2)&lt;=SheetX!$B$8, IF(SheetX!$B$8&lt;&gt;1, SheetX!$A$8 &amp; " (" &amp; ROW(A2) &amp; ")", SheetX!$A$8),"zzzz")</f>
        <v xml:space="preserve"> (2)</v>
      </c>
      <c r="B26" s="3" t="str">
        <f t="shared" si="0"/>
        <v>zzzz</v>
      </c>
      <c r="C26" s="3" t="str">
        <f t="shared" si="1"/>
        <v/>
      </c>
      <c r="D26" s="9" t="str">
        <f>IF(ROW($D$1)&lt;=SheetX!$C$8, SheetX!$C$8, "")</f>
        <v/>
      </c>
      <c r="E26" s="4" t="str">
        <f t="shared" si="2"/>
        <v/>
      </c>
      <c r="F26" s="9" t="str">
        <f>IF(ROW($D$1)&lt;=SheetX!$D$8, SheetX!$D$8, "")</f>
        <v/>
      </c>
      <c r="G26" s="9" t="str">
        <f t="shared" si="3"/>
        <v/>
      </c>
      <c r="H26" s="9" t="str">
        <f>IF(ROW($D$1)&lt;=SheetX!$E$8, SheetX!$E$8, "")</f>
        <v/>
      </c>
      <c r="I26" s="9" t="str">
        <f t="shared" si="4"/>
        <v/>
      </c>
      <c r="J26" s="9" t="str">
        <f>IF(ROW($D$1)&lt;=SheetX!$F$8, SheetX!$F$8, "")</f>
        <v/>
      </c>
      <c r="K26" s="4" t="str">
        <f t="shared" si="5"/>
        <v/>
      </c>
      <c r="Q26" s="6" t="str">
        <f t="shared" si="6"/>
        <v/>
      </c>
      <c r="R26" s="6">
        <f t="shared" si="7"/>
        <v>0</v>
      </c>
      <c r="S26" s="6">
        <f t="shared" si="8"/>
        <v>0</v>
      </c>
      <c r="T26" s="6">
        <f t="shared" si="9"/>
        <v>0</v>
      </c>
      <c r="U26" s="6">
        <f t="shared" si="10"/>
        <v>0</v>
      </c>
      <c r="AB26" s="12">
        <f>Table1[[#This Row],[Streaming Resolution '[MP']]]</f>
        <v>0</v>
      </c>
      <c r="AC26" s="12">
        <v>1</v>
      </c>
      <c r="AE26" s="3" t="str">
        <f>Table1[[#This Row],[Type of Install]]&amp;Table1[[#This Row],[Indoor/Outdoor]]</f>
        <v/>
      </c>
      <c r="AF26" s="3" t="str">
        <f>AE26&amp;Table1[[#This Row],[Camera Type]]</f>
        <v/>
      </c>
      <c r="AJ26" s="3" t="str">
        <f>'Card Access'!D28&amp;'Card Access'!E28&amp;'Card Access'!F28&amp;'Card Access'!G28</f>
        <v/>
      </c>
    </row>
    <row r="27" spans="1:36" x14ac:dyDescent="0.25">
      <c r="A27" s="3" t="str">
        <f>IF(ROW(A3)&lt;=SheetX!$B$8, IF(SheetX!$B$8&lt;&gt;1, SheetX!$A$8 &amp; " (" &amp; ROW(A3) &amp; ")", SheetX!$A$8),"zzzz")</f>
        <v xml:space="preserve"> (3)</v>
      </c>
      <c r="B27" s="3" t="str">
        <f t="shared" si="0"/>
        <v>zzzz</v>
      </c>
      <c r="C27" s="3" t="str">
        <f t="shared" si="1"/>
        <v/>
      </c>
      <c r="D27" s="9" t="str">
        <f>IF(ROW($D$1)&lt;=SheetX!$C$8, SheetX!$C$8, "")</f>
        <v/>
      </c>
      <c r="E27" s="4" t="str">
        <f t="shared" si="2"/>
        <v/>
      </c>
      <c r="F27" s="9" t="str">
        <f>IF(ROW($D$1)&lt;=SheetX!$D$8, SheetX!$D$8, "")</f>
        <v/>
      </c>
      <c r="G27" s="9" t="str">
        <f t="shared" si="3"/>
        <v/>
      </c>
      <c r="H27" s="9" t="str">
        <f>IF(ROW($D$1)&lt;=SheetX!$E$8, SheetX!$E$8, "")</f>
        <v/>
      </c>
      <c r="I27" s="9" t="str">
        <f t="shared" si="4"/>
        <v/>
      </c>
      <c r="J27" s="9" t="str">
        <f>IF(ROW($D$1)&lt;=SheetX!$F$8, SheetX!$F$8, "")</f>
        <v/>
      </c>
      <c r="K27" s="4" t="str">
        <f t="shared" si="5"/>
        <v/>
      </c>
      <c r="Q27" s="6" t="str">
        <f t="shared" si="6"/>
        <v/>
      </c>
      <c r="R27" s="6">
        <f t="shared" si="7"/>
        <v>0</v>
      </c>
      <c r="S27" s="6">
        <f t="shared" si="8"/>
        <v>0</v>
      </c>
      <c r="T27" s="6">
        <f t="shared" si="9"/>
        <v>0</v>
      </c>
      <c r="U27" s="6">
        <f t="shared" si="10"/>
        <v>0</v>
      </c>
      <c r="AB27" s="12">
        <f>Table1[[#This Row],[Streaming Resolution '[MP']]]</f>
        <v>0</v>
      </c>
      <c r="AC27" s="12">
        <v>1</v>
      </c>
      <c r="AE27" s="3" t="str">
        <f>Table1[[#This Row],[Type of Install]]&amp;Table1[[#This Row],[Indoor/Outdoor]]</f>
        <v/>
      </c>
      <c r="AF27" s="3" t="str">
        <f>AE27&amp;Table1[[#This Row],[Camera Type]]</f>
        <v/>
      </c>
      <c r="AJ27" s="3" t="str">
        <f>'Card Access'!D29&amp;'Card Access'!E29&amp;'Card Access'!F29&amp;'Card Access'!G29</f>
        <v/>
      </c>
    </row>
    <row r="28" spans="1:36" x14ac:dyDescent="0.25">
      <c r="A28" s="3" t="str">
        <f>IF(ROW(A4)&lt;=SheetX!$B$8, IF(SheetX!$B$8&lt;&gt;1, SheetX!$A$8 &amp; " (" &amp; ROW(A4) &amp; ")", SheetX!$A$8),"zzzz")</f>
        <v xml:space="preserve"> (4)</v>
      </c>
      <c r="B28" s="3" t="str">
        <f t="shared" si="0"/>
        <v>zzzz</v>
      </c>
      <c r="C28" s="3" t="str">
        <f t="shared" si="1"/>
        <v/>
      </c>
      <c r="D28" s="9" t="str">
        <f>IF(ROW($D$1)&lt;=SheetX!$C$8, SheetX!$C$8, "")</f>
        <v/>
      </c>
      <c r="E28" s="4" t="str">
        <f t="shared" si="2"/>
        <v/>
      </c>
      <c r="F28" s="9" t="str">
        <f>IF(ROW($D$1)&lt;=SheetX!$D$8, SheetX!$D$8, "")</f>
        <v/>
      </c>
      <c r="G28" s="9" t="str">
        <f t="shared" si="3"/>
        <v/>
      </c>
      <c r="H28" s="9" t="str">
        <f>IF(ROW($D$1)&lt;=SheetX!$E$8, SheetX!$E$8, "")</f>
        <v/>
      </c>
      <c r="I28" s="9" t="str">
        <f t="shared" si="4"/>
        <v/>
      </c>
      <c r="J28" s="9" t="str">
        <f>IF(ROW($D$1)&lt;=SheetX!$F$8, SheetX!$F$8, "")</f>
        <v/>
      </c>
      <c r="K28" s="4" t="str">
        <f t="shared" si="5"/>
        <v/>
      </c>
      <c r="Q28" s="6" t="str">
        <f t="shared" si="6"/>
        <v/>
      </c>
      <c r="R28" s="6">
        <f t="shared" si="7"/>
        <v>0</v>
      </c>
      <c r="S28" s="6">
        <f t="shared" si="8"/>
        <v>0</v>
      </c>
      <c r="T28" s="6">
        <f t="shared" si="9"/>
        <v>0</v>
      </c>
      <c r="U28" s="6">
        <f t="shared" si="10"/>
        <v>0</v>
      </c>
      <c r="AB28" s="12">
        <f>Table1[[#This Row],[Streaming Resolution '[MP']]]</f>
        <v>0</v>
      </c>
      <c r="AC28" s="12">
        <v>1</v>
      </c>
      <c r="AE28" s="3" t="str">
        <f>Table1[[#This Row],[Type of Install]]&amp;Table1[[#This Row],[Indoor/Outdoor]]</f>
        <v/>
      </c>
      <c r="AF28" s="3" t="str">
        <f>AE28&amp;Table1[[#This Row],[Camera Type]]</f>
        <v/>
      </c>
      <c r="AJ28" s="3" t="str">
        <f>'Card Access'!D30&amp;'Card Access'!E30&amp;'Card Access'!F30&amp;'Card Access'!G30</f>
        <v/>
      </c>
    </row>
    <row r="29" spans="1:36" x14ac:dyDescent="0.25">
      <c r="A29" s="3" t="str">
        <f>IF(ROW(A1)&lt;=SheetX!$B$9, IF(SheetX!$B$9&lt;&gt;1, SheetX!$A$9 &amp; " (" &amp; ROW(A1) &amp; ")", SheetX!$A$9),"zzzz")</f>
        <v xml:space="preserve"> (1)</v>
      </c>
      <c r="B29" s="3" t="str">
        <f t="shared" si="0"/>
        <v>zzzz</v>
      </c>
      <c r="C29" s="3" t="str">
        <f t="shared" si="1"/>
        <v/>
      </c>
      <c r="D29" s="9" t="str">
        <f>IF(ROW($D$1)&lt;=SheetX!$C$9, SheetX!$C$9, "")</f>
        <v/>
      </c>
      <c r="E29" s="4" t="str">
        <f t="shared" si="2"/>
        <v/>
      </c>
      <c r="F29" s="9" t="str">
        <f>IF(ROW($D$1)&lt;=SheetX!$D$9, SheetX!$D$9, "")</f>
        <v/>
      </c>
      <c r="G29" s="9" t="str">
        <f t="shared" si="3"/>
        <v/>
      </c>
      <c r="H29" s="9" t="str">
        <f>IF(ROW($D$1)&lt;=SheetX!$E$9, SheetX!$E$9, "")</f>
        <v/>
      </c>
      <c r="I29" s="9" t="str">
        <f t="shared" si="4"/>
        <v/>
      </c>
      <c r="J29" s="9" t="str">
        <f>IF(ROW($D$1)&lt;=SheetX!$F$9, SheetX!$F$9, "")</f>
        <v/>
      </c>
      <c r="K29" s="4" t="str">
        <f t="shared" si="5"/>
        <v/>
      </c>
      <c r="Q29" s="6" t="str">
        <f t="shared" si="6"/>
        <v/>
      </c>
      <c r="R29" s="6">
        <f t="shared" si="7"/>
        <v>0</v>
      </c>
      <c r="S29" s="6">
        <f t="shared" si="8"/>
        <v>0</v>
      </c>
      <c r="T29" s="6">
        <f t="shared" si="9"/>
        <v>0</v>
      </c>
      <c r="U29" s="6">
        <f t="shared" si="10"/>
        <v>0</v>
      </c>
      <c r="AB29" s="12">
        <f>Table1[[#This Row],[Streaming Resolution '[MP']]]</f>
        <v>0</v>
      </c>
      <c r="AC29" s="12">
        <v>1</v>
      </c>
      <c r="AE29" s="3" t="str">
        <f>Table1[[#This Row],[Type of Install]]&amp;Table1[[#This Row],[Indoor/Outdoor]]</f>
        <v/>
      </c>
      <c r="AF29" s="3" t="str">
        <f>AE29&amp;Table1[[#This Row],[Camera Type]]</f>
        <v/>
      </c>
      <c r="AJ29" s="3" t="str">
        <f>'Card Access'!D31&amp;'Card Access'!E31&amp;'Card Access'!F31&amp;'Card Access'!G31</f>
        <v/>
      </c>
    </row>
    <row r="30" spans="1:36" x14ac:dyDescent="0.25">
      <c r="A30" s="3" t="str">
        <f>IF(ROW(A2)&lt;=SheetX!$B$9, IF(SheetX!$B$9&lt;&gt;1, SheetX!$A$9 &amp; " (" &amp; ROW(A2) &amp; ")", SheetX!$A$9),"zzzz")</f>
        <v xml:space="preserve"> (2)</v>
      </c>
      <c r="B30" s="3" t="str">
        <f t="shared" si="0"/>
        <v>zzzz</v>
      </c>
      <c r="C30" s="3" t="str">
        <f t="shared" si="1"/>
        <v/>
      </c>
      <c r="D30" s="9" t="str">
        <f>IF(ROW($D$1)&lt;=SheetX!$C$9, SheetX!$C$9, "")</f>
        <v/>
      </c>
      <c r="E30" s="4" t="str">
        <f t="shared" si="2"/>
        <v/>
      </c>
      <c r="F30" s="9" t="str">
        <f>IF(ROW($D$1)&lt;=SheetX!$D$9, SheetX!$D$9, "")</f>
        <v/>
      </c>
      <c r="G30" s="9" t="str">
        <f t="shared" si="3"/>
        <v/>
      </c>
      <c r="H30" s="9" t="str">
        <f>IF(ROW($D$1)&lt;=SheetX!$E$9, SheetX!$E$9, "")</f>
        <v/>
      </c>
      <c r="I30" s="9" t="str">
        <f t="shared" si="4"/>
        <v/>
      </c>
      <c r="J30" s="9" t="str">
        <f>IF(ROW($D$1)&lt;=SheetX!$F$9, SheetX!$F$9, "")</f>
        <v/>
      </c>
      <c r="K30" s="4" t="str">
        <f t="shared" si="5"/>
        <v/>
      </c>
      <c r="Q30" s="6" t="str">
        <f t="shared" si="6"/>
        <v/>
      </c>
      <c r="R30" s="6">
        <f t="shared" si="7"/>
        <v>0</v>
      </c>
      <c r="S30" s="6">
        <f t="shared" si="8"/>
        <v>0</v>
      </c>
      <c r="T30" s="6">
        <f t="shared" si="9"/>
        <v>0</v>
      </c>
      <c r="U30" s="6">
        <f t="shared" si="10"/>
        <v>0</v>
      </c>
      <c r="AB30" s="12">
        <f>Table1[[#This Row],[Streaming Resolution '[MP']]]</f>
        <v>0</v>
      </c>
      <c r="AC30" s="12">
        <v>1</v>
      </c>
      <c r="AE30" s="3" t="str">
        <f>Table1[[#This Row],[Type of Install]]&amp;Table1[[#This Row],[Indoor/Outdoor]]</f>
        <v/>
      </c>
      <c r="AF30" s="3" t="str">
        <f>AE30&amp;Table1[[#This Row],[Camera Type]]</f>
        <v/>
      </c>
      <c r="AJ30" s="3" t="str">
        <f>'Card Access'!D32&amp;'Card Access'!E32&amp;'Card Access'!F32&amp;'Card Access'!G32</f>
        <v/>
      </c>
    </row>
    <row r="31" spans="1:36" x14ac:dyDescent="0.25">
      <c r="A31" s="3" t="str">
        <f>IF(ROW(A3)&lt;=SheetX!$B$9, IF(SheetX!$B$9&lt;&gt;1, SheetX!$A$9 &amp; " (" &amp; ROW(A3) &amp; ")", SheetX!$A$9),"zzzz")</f>
        <v xml:space="preserve"> (3)</v>
      </c>
      <c r="B31" s="3" t="str">
        <f t="shared" si="0"/>
        <v>zzzz</v>
      </c>
      <c r="C31" s="3" t="str">
        <f t="shared" si="1"/>
        <v/>
      </c>
      <c r="D31" s="9" t="str">
        <f>IF(ROW($D$1)&lt;=SheetX!$C$9, SheetX!$C$9, "")</f>
        <v/>
      </c>
      <c r="E31" s="4" t="str">
        <f t="shared" si="2"/>
        <v/>
      </c>
      <c r="F31" s="9" t="str">
        <f>IF(ROW($D$1)&lt;=SheetX!$D$9, SheetX!$D$9, "")</f>
        <v/>
      </c>
      <c r="G31" s="9" t="str">
        <f t="shared" si="3"/>
        <v/>
      </c>
      <c r="H31" s="9" t="str">
        <f>IF(ROW($D$1)&lt;=SheetX!$E$9, SheetX!$E$9, "")</f>
        <v/>
      </c>
      <c r="I31" s="9" t="str">
        <f t="shared" si="4"/>
        <v/>
      </c>
      <c r="J31" s="9" t="str">
        <f>IF(ROW($D$1)&lt;=SheetX!$F$9, SheetX!$F$9, "")</f>
        <v/>
      </c>
      <c r="K31" s="4" t="str">
        <f t="shared" si="5"/>
        <v/>
      </c>
      <c r="Q31" s="6" t="str">
        <f t="shared" si="6"/>
        <v/>
      </c>
      <c r="R31" s="6">
        <f t="shared" si="7"/>
        <v>0</v>
      </c>
      <c r="S31" s="6">
        <f t="shared" si="8"/>
        <v>0</v>
      </c>
      <c r="T31" s="6">
        <f t="shared" si="9"/>
        <v>0</v>
      </c>
      <c r="U31" s="6">
        <f t="shared" si="10"/>
        <v>0</v>
      </c>
      <c r="AB31" s="12">
        <f>Table1[[#This Row],[Streaming Resolution '[MP']]]</f>
        <v>0</v>
      </c>
      <c r="AC31" s="12">
        <v>1</v>
      </c>
      <c r="AE31" s="3" t="str">
        <f>Table1[[#This Row],[Type of Install]]&amp;Table1[[#This Row],[Indoor/Outdoor]]</f>
        <v/>
      </c>
      <c r="AF31" s="3" t="str">
        <f>AE31&amp;Table1[[#This Row],[Camera Type]]</f>
        <v/>
      </c>
      <c r="AJ31" s="3" t="str">
        <f>'Card Access'!D33&amp;'Card Access'!E33&amp;'Card Access'!F33&amp;'Card Access'!G33</f>
        <v/>
      </c>
    </row>
    <row r="32" spans="1:36" x14ac:dyDescent="0.25">
      <c r="A32" s="3" t="str">
        <f>IF(ROW(A4)&lt;=SheetX!$B$9, IF(SheetX!$B$9&lt;&gt;1, SheetX!$A$9 &amp; " (" &amp; ROW(A4) &amp; ")", SheetX!$A$9),"zzzz")</f>
        <v xml:space="preserve"> (4)</v>
      </c>
      <c r="B32" s="3" t="str">
        <f t="shared" si="0"/>
        <v>zzzz</v>
      </c>
      <c r="C32" s="3" t="str">
        <f t="shared" si="1"/>
        <v/>
      </c>
      <c r="D32" s="9" t="str">
        <f>IF(ROW($D$1)&lt;=SheetX!$C$9, SheetX!$C$9, "")</f>
        <v/>
      </c>
      <c r="E32" s="4" t="str">
        <f t="shared" si="2"/>
        <v/>
      </c>
      <c r="F32" s="9" t="str">
        <f>IF(ROW($D$1)&lt;=SheetX!$D$9, SheetX!$D$9, "")</f>
        <v/>
      </c>
      <c r="G32" s="9" t="str">
        <f t="shared" si="3"/>
        <v/>
      </c>
      <c r="H32" s="9" t="str">
        <f>IF(ROW($D$1)&lt;=SheetX!$E$9, SheetX!$E$9, "")</f>
        <v/>
      </c>
      <c r="I32" s="9" t="str">
        <f t="shared" si="4"/>
        <v/>
      </c>
      <c r="J32" s="9" t="str">
        <f>IF(ROW($D$1)&lt;=SheetX!$F$9, SheetX!$F$9, "")</f>
        <v/>
      </c>
      <c r="K32" s="4" t="str">
        <f t="shared" si="5"/>
        <v/>
      </c>
      <c r="Q32" s="6" t="str">
        <f t="shared" si="6"/>
        <v/>
      </c>
      <c r="R32" s="6">
        <f t="shared" si="7"/>
        <v>0</v>
      </c>
      <c r="S32" s="6">
        <f t="shared" si="8"/>
        <v>0</v>
      </c>
      <c r="T32" s="6">
        <f t="shared" si="9"/>
        <v>0</v>
      </c>
      <c r="U32" s="6">
        <f t="shared" si="10"/>
        <v>0</v>
      </c>
      <c r="AB32" s="12">
        <f>Table1[[#This Row],[Streaming Resolution '[MP']]]</f>
        <v>0</v>
      </c>
      <c r="AC32" s="12">
        <v>1</v>
      </c>
      <c r="AE32" s="3" t="str">
        <f>Table1[[#This Row],[Type of Install]]&amp;Table1[[#This Row],[Indoor/Outdoor]]</f>
        <v/>
      </c>
      <c r="AF32" s="3" t="str">
        <f>AE32&amp;Table1[[#This Row],[Camera Type]]</f>
        <v/>
      </c>
      <c r="AJ32" s="3" t="str">
        <f>'Card Access'!D34&amp;'Card Access'!E34&amp;'Card Access'!F34&amp;'Card Access'!G34</f>
        <v/>
      </c>
    </row>
    <row r="33" spans="1:36" x14ac:dyDescent="0.25">
      <c r="A33" s="3" t="str">
        <f>IF(ROW($B$1)&lt;=SheetX!$B$10, IF(SheetX!$B$10&lt;&gt;1, SheetX!$A$10 &amp; " (" &amp; ROW($B$1) &amp; ")", SheetX!$A$10),"zzzz")</f>
        <v xml:space="preserve"> (1)</v>
      </c>
      <c r="B33" s="3" t="str">
        <f t="shared" si="0"/>
        <v>zzzz</v>
      </c>
      <c r="C33" s="3" t="str">
        <f t="shared" si="1"/>
        <v/>
      </c>
      <c r="D33" s="9" t="str">
        <f>IF(ROW($D$1)&lt;=SheetX!$C$10, SheetX!$C$10, "")</f>
        <v/>
      </c>
      <c r="E33" s="4" t="str">
        <f t="shared" si="2"/>
        <v/>
      </c>
      <c r="F33" s="9" t="str">
        <f>IF(ROW($D$1)&lt;=SheetX!$D$10, SheetX!$D$10, "")</f>
        <v/>
      </c>
      <c r="G33" s="9" t="str">
        <f t="shared" si="3"/>
        <v/>
      </c>
      <c r="H33" s="9" t="str">
        <f>IF(ROW($D$1)&lt;=SheetX!$E$10, SheetX!$E$10, "")</f>
        <v/>
      </c>
      <c r="I33" s="9" t="str">
        <f t="shared" si="4"/>
        <v/>
      </c>
      <c r="J33" s="9" t="str">
        <f>IF(ROW($D$1)&lt;=SheetX!$F$10, SheetX!$F$10, "")</f>
        <v/>
      </c>
      <c r="K33" s="4" t="str">
        <f t="shared" si="5"/>
        <v/>
      </c>
      <c r="Q33" s="6" t="str">
        <f t="shared" si="6"/>
        <v/>
      </c>
      <c r="R33" s="6">
        <f t="shared" si="7"/>
        <v>0</v>
      </c>
      <c r="S33" s="6">
        <f t="shared" si="8"/>
        <v>0</v>
      </c>
      <c r="T33" s="6">
        <f t="shared" si="9"/>
        <v>0</v>
      </c>
      <c r="U33" s="6">
        <f t="shared" si="10"/>
        <v>0</v>
      </c>
      <c r="AB33" s="12">
        <f>Table1[[#This Row],[Streaming Resolution '[MP']]]</f>
        <v>0</v>
      </c>
      <c r="AC33" s="12">
        <v>1</v>
      </c>
      <c r="AE33" s="3" t="str">
        <f>Table1[[#This Row],[Type of Install]]&amp;Table1[[#This Row],[Indoor/Outdoor]]</f>
        <v/>
      </c>
      <c r="AF33" s="3" t="str">
        <f>AE33&amp;Table1[[#This Row],[Camera Type]]</f>
        <v/>
      </c>
      <c r="AJ33" s="3" t="str">
        <f>'Card Access'!D35&amp;'Card Access'!E35&amp;'Card Access'!F35&amp;'Card Access'!G35</f>
        <v/>
      </c>
    </row>
    <row r="34" spans="1:36" x14ac:dyDescent="0.25">
      <c r="A34" s="3" t="str">
        <f>IF(ROW($B$2)&lt;=SheetX!$B$10, IF(SheetX!$B$10&lt;&gt;1, SheetX!$A$10 &amp; " (" &amp; ROW($B$2) &amp; ")", SheetX!$A$10),"zzzz")</f>
        <v xml:space="preserve"> (2)</v>
      </c>
      <c r="B34" s="3" t="str">
        <f t="shared" si="0"/>
        <v>zzzz</v>
      </c>
      <c r="C34" s="3" t="str">
        <f t="shared" si="1"/>
        <v/>
      </c>
      <c r="D34" s="9" t="str">
        <f>IF(ROW($D$1)&lt;=SheetX!$C$10, SheetX!$C$10, "")</f>
        <v/>
      </c>
      <c r="E34" s="4" t="str">
        <f t="shared" si="2"/>
        <v/>
      </c>
      <c r="F34" s="9" t="str">
        <f>IF(ROW($D$1)&lt;=SheetX!$D$10, SheetX!$D$10, "")</f>
        <v/>
      </c>
      <c r="G34" s="9" t="str">
        <f t="shared" si="3"/>
        <v/>
      </c>
      <c r="H34" s="9" t="str">
        <f>IF(ROW($D$1)&lt;=SheetX!$E$10, SheetX!$E$10, "")</f>
        <v/>
      </c>
      <c r="I34" s="9" t="str">
        <f t="shared" si="4"/>
        <v/>
      </c>
      <c r="J34" s="9" t="str">
        <f>IF(ROW($D$1)&lt;=SheetX!$F$10, SheetX!$F$10, "")</f>
        <v/>
      </c>
      <c r="K34" s="4" t="str">
        <f t="shared" si="5"/>
        <v/>
      </c>
      <c r="Q34" s="6" t="str">
        <f t="shared" si="6"/>
        <v/>
      </c>
      <c r="R34" s="6">
        <f t="shared" si="7"/>
        <v>0</v>
      </c>
      <c r="S34" s="6">
        <f t="shared" si="8"/>
        <v>0</v>
      </c>
      <c r="T34" s="6">
        <f t="shared" si="9"/>
        <v>0</v>
      </c>
      <c r="U34" s="6">
        <f t="shared" si="10"/>
        <v>0</v>
      </c>
      <c r="AB34" s="12">
        <f>Table1[[#This Row],[Streaming Resolution '[MP']]]</f>
        <v>0</v>
      </c>
      <c r="AC34" s="12">
        <v>1</v>
      </c>
      <c r="AE34" s="3" t="str">
        <f>Table1[[#This Row],[Type of Install]]&amp;Table1[[#This Row],[Indoor/Outdoor]]</f>
        <v/>
      </c>
      <c r="AF34" s="3" t="str">
        <f>AE34&amp;Table1[[#This Row],[Camera Type]]</f>
        <v/>
      </c>
      <c r="AJ34" s="3" t="str">
        <f>'Card Access'!D36&amp;'Card Access'!E36&amp;'Card Access'!F36&amp;'Card Access'!G36</f>
        <v/>
      </c>
    </row>
    <row r="35" spans="1:36" x14ac:dyDescent="0.25">
      <c r="A35" s="3" t="str">
        <f>IF(ROW($B$3)&lt;=SheetX!$B$10, IF(SheetX!$B$10&lt;&gt;1, SheetX!$A$10 &amp; " (" &amp; ROW($B$3) &amp; ")", SheetX!$A$10),"zzzz")</f>
        <v xml:space="preserve"> (3)</v>
      </c>
      <c r="B35" s="3" t="str">
        <f t="shared" si="0"/>
        <v>zzzz</v>
      </c>
      <c r="C35" s="3" t="str">
        <f t="shared" si="1"/>
        <v/>
      </c>
      <c r="D35" s="9" t="str">
        <f>IF(ROW($D$1)&lt;=SheetX!$C$10, SheetX!$C$10, "")</f>
        <v/>
      </c>
      <c r="E35" s="4" t="str">
        <f t="shared" si="2"/>
        <v/>
      </c>
      <c r="F35" s="9" t="str">
        <f>IF(ROW($D$1)&lt;=SheetX!$D$10, SheetX!$D$10, "")</f>
        <v/>
      </c>
      <c r="G35" s="9" t="str">
        <f t="shared" si="3"/>
        <v/>
      </c>
      <c r="H35" s="9" t="str">
        <f>IF(ROW($D$1)&lt;=SheetX!$E$10, SheetX!$E$10, "")</f>
        <v/>
      </c>
      <c r="I35" s="9" t="str">
        <f t="shared" si="4"/>
        <v/>
      </c>
      <c r="J35" s="9" t="str">
        <f>IF(ROW($D$1)&lt;=SheetX!$F$10, SheetX!$F$10, "")</f>
        <v/>
      </c>
      <c r="K35" s="4" t="str">
        <f t="shared" si="5"/>
        <v/>
      </c>
      <c r="Q35" s="6" t="str">
        <f t="shared" si="6"/>
        <v/>
      </c>
      <c r="R35" s="6">
        <f t="shared" si="7"/>
        <v>0</v>
      </c>
      <c r="S35" s="6">
        <f t="shared" si="8"/>
        <v>0</v>
      </c>
      <c r="T35" s="6">
        <f t="shared" si="9"/>
        <v>0</v>
      </c>
      <c r="U35" s="6">
        <f t="shared" si="10"/>
        <v>0</v>
      </c>
      <c r="AB35" s="12">
        <f>Table1[[#This Row],[Streaming Resolution '[MP']]]</f>
        <v>0</v>
      </c>
      <c r="AC35" s="12">
        <v>1</v>
      </c>
      <c r="AE35" s="3" t="str">
        <f>Table1[[#This Row],[Type of Install]]&amp;Table1[[#This Row],[Indoor/Outdoor]]</f>
        <v/>
      </c>
      <c r="AF35" s="3" t="str">
        <f>AE35&amp;Table1[[#This Row],[Camera Type]]</f>
        <v/>
      </c>
      <c r="AJ35" s="3" t="str">
        <f>'Card Access'!D37&amp;'Card Access'!E37&amp;'Card Access'!F37&amp;'Card Access'!G37</f>
        <v/>
      </c>
    </row>
    <row r="36" spans="1:36" x14ac:dyDescent="0.25">
      <c r="A36" s="3" t="str">
        <f>IF(ROW($B$4)&lt;=SheetX!$B$10, IF(SheetX!$B$10&lt;&gt;1, SheetX!$A$10 &amp; " (" &amp; ROW($B$4) &amp; ")", SheetX!$A$10),"zzzz")</f>
        <v xml:space="preserve"> (4)</v>
      </c>
      <c r="B36" s="3" t="str">
        <f t="shared" si="0"/>
        <v>zzzz</v>
      </c>
      <c r="C36" s="3" t="str">
        <f t="shared" si="1"/>
        <v/>
      </c>
      <c r="D36" s="9" t="str">
        <f>IF(ROW($D$1)&lt;=SheetX!$C$10, SheetX!$C$10, "")</f>
        <v/>
      </c>
      <c r="E36" s="4" t="str">
        <f t="shared" si="2"/>
        <v/>
      </c>
      <c r="F36" s="9" t="str">
        <f>IF(ROW($D$1)&lt;=SheetX!$D$10, SheetX!$D$10, "")</f>
        <v/>
      </c>
      <c r="G36" s="9" t="str">
        <f t="shared" si="3"/>
        <v/>
      </c>
      <c r="H36" s="9" t="str">
        <f>IF(ROW($D$1)&lt;=SheetX!$E$10, SheetX!$E$10, "")</f>
        <v/>
      </c>
      <c r="I36" s="9" t="str">
        <f t="shared" si="4"/>
        <v/>
      </c>
      <c r="J36" s="9" t="str">
        <f>IF(ROW($D$1)&lt;=SheetX!$F$10, SheetX!$F$10, "")</f>
        <v/>
      </c>
      <c r="K36" s="4" t="str">
        <f t="shared" si="5"/>
        <v/>
      </c>
      <c r="Q36" s="6" t="str">
        <f t="shared" si="6"/>
        <v/>
      </c>
      <c r="R36" s="6">
        <f t="shared" si="7"/>
        <v>0</v>
      </c>
      <c r="S36" s="6">
        <f t="shared" si="8"/>
        <v>0</v>
      </c>
      <c r="T36" s="6">
        <f t="shared" si="9"/>
        <v>0</v>
      </c>
      <c r="U36" s="6">
        <f t="shared" si="10"/>
        <v>0</v>
      </c>
      <c r="AB36" s="12">
        <f>Table1[[#This Row],[Streaming Resolution '[MP']]]</f>
        <v>0</v>
      </c>
      <c r="AC36" s="12">
        <v>1</v>
      </c>
      <c r="AE36" s="3" t="str">
        <f>Table1[[#This Row],[Type of Install]]&amp;Table1[[#This Row],[Indoor/Outdoor]]</f>
        <v/>
      </c>
      <c r="AF36" s="3" t="str">
        <f>AE36&amp;Table1[[#This Row],[Camera Type]]</f>
        <v/>
      </c>
      <c r="AJ36" s="3" t="str">
        <f>'Card Access'!D38&amp;'Card Access'!E38&amp;'Card Access'!F38&amp;'Card Access'!G38</f>
        <v/>
      </c>
    </row>
    <row r="37" spans="1:36" x14ac:dyDescent="0.25">
      <c r="A37" s="3" t="str">
        <f>IF(ROW($B$1)&lt;=SheetX!$B$11, IF(SheetX!$B$11&lt;&gt;1, SheetX!$A$11 &amp; " (" &amp; ROW($B$1) &amp; ")", SheetX!$A$11),"zzzz")</f>
        <v xml:space="preserve"> (1)</v>
      </c>
      <c r="B37" s="3" t="str">
        <f t="shared" si="0"/>
        <v>zzzz</v>
      </c>
      <c r="C37" s="3" t="str">
        <f t="shared" si="1"/>
        <v/>
      </c>
      <c r="D37" s="9" t="str">
        <f>IF(ROW($D$1)&lt;=SheetX!$C$11, SheetX!$C$11, "")</f>
        <v/>
      </c>
      <c r="E37" s="4" t="str">
        <f t="shared" si="2"/>
        <v/>
      </c>
      <c r="F37" s="9" t="str">
        <f>IF(ROW($D$1)&lt;=SheetX!$D$11, SheetX!$D$11, "")</f>
        <v/>
      </c>
      <c r="G37" s="9" t="str">
        <f t="shared" si="3"/>
        <v/>
      </c>
      <c r="H37" s="9" t="str">
        <f>IF(ROW($D$1)&lt;=SheetX!$E$11, SheetX!$E$11, "")</f>
        <v/>
      </c>
      <c r="I37" s="9" t="str">
        <f t="shared" si="4"/>
        <v/>
      </c>
      <c r="J37" s="9" t="str">
        <f>IF(ROW($D$1)&lt;=SheetX!$F$11, SheetX!$F$11, "")</f>
        <v/>
      </c>
      <c r="K37" s="4" t="str">
        <f t="shared" si="5"/>
        <v/>
      </c>
      <c r="Q37" s="6" t="str">
        <f t="shared" si="6"/>
        <v/>
      </c>
      <c r="R37" s="6">
        <f t="shared" si="7"/>
        <v>0</v>
      </c>
      <c r="S37" s="6">
        <f t="shared" si="8"/>
        <v>0</v>
      </c>
      <c r="T37" s="6">
        <f t="shared" si="9"/>
        <v>0</v>
      </c>
      <c r="U37" s="6">
        <f t="shared" si="10"/>
        <v>0</v>
      </c>
      <c r="AB37" s="12">
        <f>Table1[[#This Row],[Streaming Resolution '[MP']]]</f>
        <v>0</v>
      </c>
      <c r="AC37" s="12">
        <v>1</v>
      </c>
      <c r="AE37" s="3" t="str">
        <f>Table1[[#This Row],[Type of Install]]&amp;Table1[[#This Row],[Indoor/Outdoor]]</f>
        <v/>
      </c>
      <c r="AF37" s="3" t="str">
        <f>AE37&amp;Table1[[#This Row],[Camera Type]]</f>
        <v/>
      </c>
      <c r="AJ37" s="3" t="str">
        <f>'Card Access'!D39&amp;'Card Access'!E39&amp;'Card Access'!F39&amp;'Card Access'!G39</f>
        <v/>
      </c>
    </row>
    <row r="38" spans="1:36" x14ac:dyDescent="0.25">
      <c r="A38" s="3" t="str">
        <f>IF(ROW($B$2)&lt;=SheetX!$B$11, IF(SheetX!$B$11&lt;&gt;1, SheetX!$A$11 &amp; " (" &amp; ROW($B$2) &amp; ")", SheetX!$A$11),"zzzz")</f>
        <v xml:space="preserve"> (2)</v>
      </c>
      <c r="B38" s="3" t="str">
        <f t="shared" si="0"/>
        <v>zzzz</v>
      </c>
      <c r="C38" s="3" t="str">
        <f t="shared" si="1"/>
        <v/>
      </c>
      <c r="D38" s="9" t="str">
        <f>IF(ROW($D$1)&lt;=SheetX!$C$11, SheetX!$C$11, "")</f>
        <v/>
      </c>
      <c r="E38" s="4" t="str">
        <f t="shared" si="2"/>
        <v/>
      </c>
      <c r="F38" s="9" t="str">
        <f>IF(ROW($D$1)&lt;=SheetX!$D$11, SheetX!$D$11, "")</f>
        <v/>
      </c>
      <c r="G38" s="9" t="str">
        <f t="shared" si="3"/>
        <v/>
      </c>
      <c r="H38" s="9" t="str">
        <f>IF(ROW($D$1)&lt;=SheetX!$E$11, SheetX!$E$11, "")</f>
        <v/>
      </c>
      <c r="I38" s="9" t="str">
        <f t="shared" si="4"/>
        <v/>
      </c>
      <c r="J38" s="9" t="str">
        <f>IF(ROW($D$1)&lt;=SheetX!$F$11, SheetX!$F$11, "")</f>
        <v/>
      </c>
      <c r="K38" s="4" t="str">
        <f t="shared" si="5"/>
        <v/>
      </c>
      <c r="Q38" s="6" t="str">
        <f t="shared" si="6"/>
        <v/>
      </c>
      <c r="R38" s="6">
        <f t="shared" si="7"/>
        <v>0</v>
      </c>
      <c r="S38" s="6">
        <f t="shared" si="8"/>
        <v>0</v>
      </c>
      <c r="T38" s="6">
        <f t="shared" si="9"/>
        <v>0</v>
      </c>
      <c r="U38" s="6">
        <f t="shared" si="10"/>
        <v>0</v>
      </c>
      <c r="AB38" s="12">
        <f>Table1[[#This Row],[Streaming Resolution '[MP']]]</f>
        <v>0</v>
      </c>
      <c r="AC38" s="12">
        <v>1</v>
      </c>
      <c r="AE38" s="3" t="str">
        <f>Table1[[#This Row],[Type of Install]]&amp;Table1[[#This Row],[Indoor/Outdoor]]</f>
        <v/>
      </c>
      <c r="AF38" s="3" t="str">
        <f>AE38&amp;Table1[[#This Row],[Camera Type]]</f>
        <v/>
      </c>
      <c r="AJ38" s="3" t="str">
        <f>'Card Access'!D40&amp;'Card Access'!E40&amp;'Card Access'!F40&amp;'Card Access'!G40</f>
        <v/>
      </c>
    </row>
    <row r="39" spans="1:36" x14ac:dyDescent="0.25">
      <c r="A39" s="3" t="str">
        <f>IF(ROW($B$3)&lt;=SheetX!$B$11, IF(SheetX!$B$11&lt;&gt;1, SheetX!$A$11 &amp; " (" &amp; ROW($B$3) &amp; ")", SheetX!$A$11),"zzzz")</f>
        <v xml:space="preserve"> (3)</v>
      </c>
      <c r="B39" s="3" t="str">
        <f t="shared" si="0"/>
        <v>zzzz</v>
      </c>
      <c r="C39" s="3" t="str">
        <f t="shared" si="1"/>
        <v/>
      </c>
      <c r="D39" s="9" t="str">
        <f>IF(ROW($D$1)&lt;=SheetX!$C$11, SheetX!$C$11, "")</f>
        <v/>
      </c>
      <c r="E39" s="4" t="str">
        <f t="shared" si="2"/>
        <v/>
      </c>
      <c r="F39" s="9" t="str">
        <f>IF(ROW($D$1)&lt;=SheetX!$D$11, SheetX!$D$11, "")</f>
        <v/>
      </c>
      <c r="G39" s="9" t="str">
        <f t="shared" si="3"/>
        <v/>
      </c>
      <c r="H39" s="9" t="str">
        <f>IF(ROW($D$1)&lt;=SheetX!$E$11, SheetX!$E$11, "")</f>
        <v/>
      </c>
      <c r="I39" s="9" t="str">
        <f t="shared" si="4"/>
        <v/>
      </c>
      <c r="J39" s="9" t="str">
        <f>IF(ROW($D$1)&lt;=SheetX!$F$11, SheetX!$F$11, "")</f>
        <v/>
      </c>
      <c r="K39" s="4" t="str">
        <f t="shared" si="5"/>
        <v/>
      </c>
      <c r="Q39" s="6" t="str">
        <f t="shared" si="6"/>
        <v/>
      </c>
      <c r="R39" s="6">
        <f t="shared" si="7"/>
        <v>0</v>
      </c>
      <c r="S39" s="6">
        <f t="shared" si="8"/>
        <v>0</v>
      </c>
      <c r="T39" s="6">
        <f t="shared" si="9"/>
        <v>0</v>
      </c>
      <c r="U39" s="6">
        <f t="shared" si="10"/>
        <v>0</v>
      </c>
      <c r="AB39" s="12">
        <f>Table1[[#This Row],[Streaming Resolution '[MP']]]</f>
        <v>0</v>
      </c>
      <c r="AC39" s="12">
        <v>1</v>
      </c>
      <c r="AE39" s="3" t="str">
        <f>Table1[[#This Row],[Type of Install]]&amp;Table1[[#This Row],[Indoor/Outdoor]]</f>
        <v/>
      </c>
      <c r="AF39" s="3" t="str">
        <f>AE39&amp;Table1[[#This Row],[Camera Type]]</f>
        <v/>
      </c>
      <c r="AJ39" s="3" t="str">
        <f>'Card Access'!D41&amp;'Card Access'!E41&amp;'Card Access'!F41&amp;'Card Access'!G41</f>
        <v/>
      </c>
    </row>
    <row r="40" spans="1:36" x14ac:dyDescent="0.25">
      <c r="A40" s="3" t="str">
        <f>IF(ROW($B$4)&lt;=SheetX!$B$11, IF(SheetX!$B$11&lt;&gt;1, SheetX!$A$11 &amp; " (" &amp; ROW($B$4) &amp; ")", SheetX!$A$11),"zzzz")</f>
        <v xml:space="preserve"> (4)</v>
      </c>
      <c r="B40" s="3" t="str">
        <f t="shared" si="0"/>
        <v>zzzz</v>
      </c>
      <c r="C40" s="3" t="str">
        <f t="shared" si="1"/>
        <v/>
      </c>
      <c r="D40" s="9" t="str">
        <f>IF(ROW($D$1)&lt;=SheetX!$C$11, SheetX!$C$11, "")</f>
        <v/>
      </c>
      <c r="E40" s="4" t="str">
        <f t="shared" si="2"/>
        <v/>
      </c>
      <c r="F40" s="9" t="str">
        <f>IF(ROW($D$1)&lt;=SheetX!$D$11, SheetX!$D$11, "")</f>
        <v/>
      </c>
      <c r="G40" s="9" t="str">
        <f t="shared" si="3"/>
        <v/>
      </c>
      <c r="H40" s="9" t="str">
        <f>IF(ROW($D$1)&lt;=SheetX!$E$11, SheetX!$E$11, "")</f>
        <v/>
      </c>
      <c r="I40" s="9" t="str">
        <f t="shared" si="4"/>
        <v/>
      </c>
      <c r="J40" s="9" t="str">
        <f>IF(ROW($D$1)&lt;=SheetX!$F$11, SheetX!$F$11, "")</f>
        <v/>
      </c>
      <c r="K40" s="4" t="str">
        <f t="shared" si="5"/>
        <v/>
      </c>
      <c r="Q40" s="6" t="str">
        <f t="shared" si="6"/>
        <v/>
      </c>
      <c r="R40" s="6">
        <f t="shared" si="7"/>
        <v>0</v>
      </c>
      <c r="S40" s="6">
        <f t="shared" si="8"/>
        <v>0</v>
      </c>
      <c r="T40" s="6">
        <f t="shared" si="9"/>
        <v>0</v>
      </c>
      <c r="U40" s="6">
        <f t="shared" si="10"/>
        <v>0</v>
      </c>
      <c r="AB40" s="12">
        <f>Table1[[#This Row],[Streaming Resolution '[MP']]]</f>
        <v>0</v>
      </c>
      <c r="AC40" s="12">
        <v>1</v>
      </c>
      <c r="AE40" s="3" t="str">
        <f>Table1[[#This Row],[Type of Install]]&amp;Table1[[#This Row],[Indoor/Outdoor]]</f>
        <v/>
      </c>
      <c r="AF40" s="3" t="str">
        <f>AE40&amp;Table1[[#This Row],[Camera Type]]</f>
        <v/>
      </c>
      <c r="AJ40" s="3" t="str">
        <f>'Card Access'!D42&amp;'Card Access'!E42&amp;'Card Access'!F42&amp;'Card Access'!G42</f>
        <v/>
      </c>
    </row>
    <row r="41" spans="1:36" x14ac:dyDescent="0.25">
      <c r="A41" s="3" t="str">
        <f>IF(ROW($B$1)&lt;=SheetX!$B$12, IF(SheetX!$B$12&lt;&gt;1, SheetX!$A$12 &amp; " (" &amp; ROW($B$1) &amp; ")", SheetX!$A$12),"zzzz")</f>
        <v xml:space="preserve"> (1)</v>
      </c>
      <c r="B41" s="3" t="str">
        <f t="shared" si="0"/>
        <v>zzzz</v>
      </c>
      <c r="C41" s="3" t="str">
        <f t="shared" si="1"/>
        <v/>
      </c>
      <c r="D41" s="9" t="str">
        <f>IF(ROW($D$1)&lt;=SheetX!$C$12, SheetX!$C$12, "")</f>
        <v/>
      </c>
      <c r="E41" s="4" t="str">
        <f t="shared" si="2"/>
        <v/>
      </c>
      <c r="F41" s="9" t="str">
        <f>IF(ROW($D$1)&lt;=SheetX!$D$12, SheetX!$D$12, "")</f>
        <v/>
      </c>
      <c r="G41" s="9" t="str">
        <f t="shared" si="3"/>
        <v/>
      </c>
      <c r="H41" s="9" t="str">
        <f>IF(ROW($D$1)&lt;=SheetX!$E$12, SheetX!$E$12, "")</f>
        <v/>
      </c>
      <c r="I41" s="9" t="str">
        <f t="shared" si="4"/>
        <v/>
      </c>
      <c r="J41" s="9" t="str">
        <f>IF(ROW($D$1)&lt;=SheetX!$F$12, SheetX!$F$12, "")</f>
        <v/>
      </c>
      <c r="K41" s="4" t="str">
        <f t="shared" si="5"/>
        <v/>
      </c>
      <c r="Q41" s="6" t="str">
        <f t="shared" si="6"/>
        <v/>
      </c>
      <c r="R41" s="6">
        <f t="shared" si="7"/>
        <v>0</v>
      </c>
      <c r="S41" s="6">
        <f t="shared" si="8"/>
        <v>0</v>
      </c>
      <c r="T41" s="6">
        <f t="shared" si="9"/>
        <v>0</v>
      </c>
      <c r="U41" s="6">
        <f t="shared" si="10"/>
        <v>0</v>
      </c>
      <c r="AB41" s="12">
        <f>Table1[[#This Row],[Streaming Resolution '[MP']]]</f>
        <v>0</v>
      </c>
      <c r="AC41" s="12">
        <v>1</v>
      </c>
      <c r="AE41" s="3" t="str">
        <f>Table1[[#This Row],[Type of Install]]&amp;Table1[[#This Row],[Indoor/Outdoor]]</f>
        <v/>
      </c>
      <c r="AF41" s="3" t="str">
        <f>AE41&amp;Table1[[#This Row],[Camera Type]]</f>
        <v/>
      </c>
      <c r="AJ41" s="3" t="str">
        <f>'Card Access'!D43&amp;'Card Access'!E43&amp;'Card Access'!F43&amp;'Card Access'!G43</f>
        <v/>
      </c>
    </row>
    <row r="42" spans="1:36" x14ac:dyDescent="0.25">
      <c r="A42" s="3" t="str">
        <f>IF(ROW($B$2)&lt;=SheetX!$B$12, IF(SheetX!$B$12&lt;&gt;1, SheetX!$A$12 &amp; " (" &amp; ROW($B$2) &amp; ")", SheetX!$A$12),"zzzz")</f>
        <v xml:space="preserve"> (2)</v>
      </c>
      <c r="B42" s="3" t="str">
        <f t="shared" si="0"/>
        <v>zzzz</v>
      </c>
      <c r="C42" s="3" t="str">
        <f t="shared" si="1"/>
        <v/>
      </c>
      <c r="D42" s="9" t="str">
        <f>IF(ROW($D$1)&lt;=SheetX!$C$12, SheetX!$C$12, "")</f>
        <v/>
      </c>
      <c r="E42" s="4" t="str">
        <f t="shared" si="2"/>
        <v/>
      </c>
      <c r="F42" s="9" t="str">
        <f>IF(ROW($D$1)&lt;=SheetX!$D$12, SheetX!$D$12, "")</f>
        <v/>
      </c>
      <c r="G42" s="9" t="str">
        <f t="shared" si="3"/>
        <v/>
      </c>
      <c r="H42" s="9" t="str">
        <f>IF(ROW($D$1)&lt;=SheetX!$E$12, SheetX!$E$12, "")</f>
        <v/>
      </c>
      <c r="I42" s="9" t="str">
        <f t="shared" si="4"/>
        <v/>
      </c>
      <c r="J42" s="9" t="str">
        <f>IF(ROW($D$1)&lt;=SheetX!$F$12, SheetX!$F$12, "")</f>
        <v/>
      </c>
      <c r="K42" s="4" t="str">
        <f t="shared" si="5"/>
        <v/>
      </c>
      <c r="Q42" s="6" t="str">
        <f t="shared" si="6"/>
        <v/>
      </c>
      <c r="R42" s="6">
        <f t="shared" si="7"/>
        <v>0</v>
      </c>
      <c r="S42" s="6">
        <f t="shared" si="8"/>
        <v>0</v>
      </c>
      <c r="T42" s="6">
        <f t="shared" si="9"/>
        <v>0</v>
      </c>
      <c r="U42" s="6">
        <f t="shared" si="10"/>
        <v>0</v>
      </c>
      <c r="AB42" s="12">
        <f>Table1[[#This Row],[Streaming Resolution '[MP']]]</f>
        <v>0</v>
      </c>
      <c r="AC42" s="12">
        <v>1</v>
      </c>
      <c r="AE42" s="3" t="str">
        <f>Table1[[#This Row],[Type of Install]]&amp;Table1[[#This Row],[Indoor/Outdoor]]</f>
        <v/>
      </c>
      <c r="AF42" s="3" t="str">
        <f>AE42&amp;Table1[[#This Row],[Camera Type]]</f>
        <v/>
      </c>
      <c r="AJ42" s="3" t="str">
        <f>'Card Access'!D44&amp;'Card Access'!E44&amp;'Card Access'!F44&amp;'Card Access'!G44</f>
        <v/>
      </c>
    </row>
    <row r="43" spans="1:36" x14ac:dyDescent="0.25">
      <c r="A43" s="3" t="str">
        <f>IF(ROW($B$3)&lt;=SheetX!$B$12, IF(SheetX!$B$12&lt;&gt;1, SheetX!$A$12 &amp; " (" &amp; ROW($B$3) &amp; ")", SheetX!$A$12),"zzzz")</f>
        <v xml:space="preserve"> (3)</v>
      </c>
      <c r="B43" s="3" t="str">
        <f t="shared" si="0"/>
        <v>zzzz</v>
      </c>
      <c r="C43" s="3" t="str">
        <f t="shared" si="1"/>
        <v/>
      </c>
      <c r="D43" s="9" t="str">
        <f>IF(ROW($D$1)&lt;=SheetX!$C$12, SheetX!$C$12, "")</f>
        <v/>
      </c>
      <c r="E43" s="4" t="str">
        <f t="shared" si="2"/>
        <v/>
      </c>
      <c r="F43" s="9" t="str">
        <f>IF(ROW($D$1)&lt;=SheetX!$D$12, SheetX!$D$12, "")</f>
        <v/>
      </c>
      <c r="G43" s="9" t="str">
        <f t="shared" si="3"/>
        <v/>
      </c>
      <c r="H43" s="9" t="str">
        <f>IF(ROW($D$1)&lt;=SheetX!$E$12, SheetX!$E$12, "")</f>
        <v/>
      </c>
      <c r="I43" s="9" t="str">
        <f t="shared" si="4"/>
        <v/>
      </c>
      <c r="J43" s="9" t="str">
        <f>IF(ROW($D$1)&lt;=SheetX!$F$12, SheetX!$F$12, "")</f>
        <v/>
      </c>
      <c r="K43" s="4" t="str">
        <f t="shared" si="5"/>
        <v/>
      </c>
      <c r="Q43" s="6" t="str">
        <f t="shared" si="6"/>
        <v/>
      </c>
      <c r="R43" s="6">
        <f t="shared" si="7"/>
        <v>0</v>
      </c>
      <c r="S43" s="6">
        <f t="shared" si="8"/>
        <v>0</v>
      </c>
      <c r="T43" s="6">
        <f t="shared" si="9"/>
        <v>0</v>
      </c>
      <c r="U43" s="6">
        <f t="shared" si="10"/>
        <v>0</v>
      </c>
      <c r="AB43" s="12">
        <f>Table1[[#This Row],[Streaming Resolution '[MP']]]</f>
        <v>0</v>
      </c>
      <c r="AC43" s="12">
        <v>1</v>
      </c>
      <c r="AE43" s="3" t="str">
        <f>Table1[[#This Row],[Type of Install]]&amp;Table1[[#This Row],[Indoor/Outdoor]]</f>
        <v/>
      </c>
      <c r="AF43" s="3" t="str">
        <f>AE43&amp;Table1[[#This Row],[Camera Type]]</f>
        <v/>
      </c>
      <c r="AJ43" s="3" t="str">
        <f>'Card Access'!D45&amp;'Card Access'!E45&amp;'Card Access'!F45&amp;'Card Access'!G45</f>
        <v/>
      </c>
    </row>
    <row r="44" spans="1:36" x14ac:dyDescent="0.25">
      <c r="A44" s="3" t="str">
        <f>IF(ROW($B$4)&lt;=SheetX!$B$12, IF(SheetX!$B$12&lt;&gt;1, SheetX!$A$12 &amp; " (" &amp; ROW($B$4) &amp; ")", SheetX!$A$12),"zzzz")</f>
        <v xml:space="preserve"> (4)</v>
      </c>
      <c r="B44" s="3" t="str">
        <f t="shared" si="0"/>
        <v>zzzz</v>
      </c>
      <c r="C44" s="3" t="str">
        <f t="shared" si="1"/>
        <v/>
      </c>
      <c r="D44" s="9" t="str">
        <f>IF(ROW($D$1)&lt;=SheetX!$C$12, SheetX!$C$12, "")</f>
        <v/>
      </c>
      <c r="E44" s="4" t="str">
        <f t="shared" si="2"/>
        <v/>
      </c>
      <c r="F44" s="9" t="str">
        <f>IF(ROW($D$1)&lt;=SheetX!$D$12, SheetX!$D$12, "")</f>
        <v/>
      </c>
      <c r="G44" s="9" t="str">
        <f t="shared" si="3"/>
        <v/>
      </c>
      <c r="H44" s="9" t="str">
        <f>IF(ROW($D$1)&lt;=SheetX!$E$12, SheetX!$E$12, "")</f>
        <v/>
      </c>
      <c r="I44" s="9" t="str">
        <f t="shared" si="4"/>
        <v/>
      </c>
      <c r="J44" s="9" t="str">
        <f>IF(ROW($D$1)&lt;=SheetX!$F$12, SheetX!$F$12, "")</f>
        <v/>
      </c>
      <c r="K44" s="4" t="str">
        <f t="shared" si="5"/>
        <v/>
      </c>
      <c r="Q44" s="6" t="str">
        <f t="shared" si="6"/>
        <v/>
      </c>
      <c r="R44" s="6">
        <f t="shared" si="7"/>
        <v>0</v>
      </c>
      <c r="S44" s="6">
        <f t="shared" si="8"/>
        <v>0</v>
      </c>
      <c r="T44" s="6">
        <f t="shared" si="9"/>
        <v>0</v>
      </c>
      <c r="U44" s="6">
        <f t="shared" si="10"/>
        <v>0</v>
      </c>
      <c r="AB44" s="12">
        <f>Table1[[#This Row],[Streaming Resolution '[MP']]]</f>
        <v>0</v>
      </c>
      <c r="AC44" s="12">
        <v>1</v>
      </c>
      <c r="AE44" s="3" t="str">
        <f>Table1[[#This Row],[Type of Install]]&amp;Table1[[#This Row],[Indoor/Outdoor]]</f>
        <v/>
      </c>
      <c r="AF44" s="3" t="str">
        <f>AE44&amp;Table1[[#This Row],[Camera Type]]</f>
        <v/>
      </c>
      <c r="AJ44" s="3" t="str">
        <f>'Card Access'!D46&amp;'Card Access'!E46&amp;'Card Access'!F46&amp;'Card Access'!G46</f>
        <v/>
      </c>
    </row>
    <row r="45" spans="1:36" x14ac:dyDescent="0.25">
      <c r="A45" s="3" t="str">
        <f>IF(ROW($B$1)&lt;=SheetX!$B$13, IF(SheetX!$B$13&lt;&gt;1, SheetX!$A$13 &amp; " (" &amp; ROW($B$1) &amp; ")", SheetX!$A$13),"zzzz")</f>
        <v xml:space="preserve"> (1)</v>
      </c>
      <c r="B45" s="3" t="str">
        <f t="shared" si="0"/>
        <v>zzzz</v>
      </c>
      <c r="C45" s="3" t="str">
        <f t="shared" si="1"/>
        <v/>
      </c>
      <c r="D45" s="9" t="str">
        <f>IF(ROW($D$1)&lt;=SheetX!$C$13, SheetX!$C$13, "")</f>
        <v/>
      </c>
      <c r="E45" s="4" t="str">
        <f t="shared" si="2"/>
        <v/>
      </c>
      <c r="F45" s="9" t="str">
        <f>IF(ROW($D$1)&lt;=SheetX!$D$13, SheetX!$D$13, "")</f>
        <v/>
      </c>
      <c r="G45" s="9" t="str">
        <f t="shared" si="3"/>
        <v/>
      </c>
      <c r="H45" s="9" t="str">
        <f>IF(ROW($D$1)&lt;=SheetX!$E$13, SheetX!$E$13, "")</f>
        <v/>
      </c>
      <c r="I45" s="9" t="str">
        <f t="shared" si="4"/>
        <v/>
      </c>
      <c r="J45" s="9" t="str">
        <f>IF(ROW($D$1)&lt;=SheetX!$F$13, SheetX!$F$13, "")</f>
        <v/>
      </c>
      <c r="K45" s="4" t="str">
        <f t="shared" si="5"/>
        <v/>
      </c>
      <c r="Q45" s="6" t="str">
        <f t="shared" si="6"/>
        <v/>
      </c>
      <c r="R45" s="6">
        <f t="shared" si="7"/>
        <v>0</v>
      </c>
      <c r="S45" s="6">
        <f t="shared" si="8"/>
        <v>0</v>
      </c>
      <c r="T45" s="6">
        <f t="shared" si="9"/>
        <v>0</v>
      </c>
      <c r="U45" s="6">
        <f t="shared" si="10"/>
        <v>0</v>
      </c>
      <c r="AB45" s="12">
        <f>Table1[[#This Row],[Streaming Resolution '[MP']]]</f>
        <v>0</v>
      </c>
      <c r="AC45" s="12">
        <v>1</v>
      </c>
      <c r="AE45" s="3" t="str">
        <f>Table1[[#This Row],[Type of Install]]&amp;Table1[[#This Row],[Indoor/Outdoor]]</f>
        <v/>
      </c>
      <c r="AF45" s="3" t="str">
        <f>AE45&amp;Table1[[#This Row],[Camera Type]]</f>
        <v/>
      </c>
      <c r="AJ45" s="3" t="str">
        <f>'Card Access'!D47&amp;'Card Access'!E47&amp;'Card Access'!F47&amp;'Card Access'!G47</f>
        <v/>
      </c>
    </row>
    <row r="46" spans="1:36" x14ac:dyDescent="0.25">
      <c r="A46" s="3" t="str">
        <f>IF(ROW($B$2)&lt;=SheetX!$B$13, IF(SheetX!$B$13&lt;&gt;1, SheetX!$A$13 &amp; " (" &amp; ROW($B$2) &amp; ")", SheetX!$A$13),"zzzz")</f>
        <v xml:space="preserve"> (2)</v>
      </c>
      <c r="B46" s="3" t="str">
        <f t="shared" si="0"/>
        <v>zzzz</v>
      </c>
      <c r="C46" s="3" t="str">
        <f t="shared" si="1"/>
        <v/>
      </c>
      <c r="D46" s="9" t="str">
        <f>IF(ROW($D$1)&lt;=SheetX!$C$13, SheetX!$C$13, "")</f>
        <v/>
      </c>
      <c r="E46" s="4" t="str">
        <f t="shared" si="2"/>
        <v/>
      </c>
      <c r="F46" s="9" t="str">
        <f>IF(ROW($D$1)&lt;=SheetX!$D$13, SheetX!$D$13, "")</f>
        <v/>
      </c>
      <c r="G46" s="9" t="str">
        <f t="shared" si="3"/>
        <v/>
      </c>
      <c r="H46" s="9" t="str">
        <f>IF(ROW($D$1)&lt;=SheetX!$E$13, SheetX!$E$13, "")</f>
        <v/>
      </c>
      <c r="I46" s="9" t="str">
        <f t="shared" si="4"/>
        <v/>
      </c>
      <c r="J46" s="9" t="str">
        <f>IF(ROW($D$1)&lt;=SheetX!$F$13, SheetX!$F$13, "")</f>
        <v/>
      </c>
      <c r="K46" s="4" t="str">
        <f t="shared" si="5"/>
        <v/>
      </c>
      <c r="Q46" s="6" t="str">
        <f t="shared" si="6"/>
        <v/>
      </c>
      <c r="R46" s="6">
        <f t="shared" si="7"/>
        <v>0</v>
      </c>
      <c r="S46" s="6">
        <f t="shared" si="8"/>
        <v>0</v>
      </c>
      <c r="T46" s="6">
        <f t="shared" si="9"/>
        <v>0</v>
      </c>
      <c r="U46" s="6">
        <f t="shared" si="10"/>
        <v>0</v>
      </c>
      <c r="AB46" s="12">
        <f>Table1[[#This Row],[Streaming Resolution '[MP']]]</f>
        <v>0</v>
      </c>
      <c r="AC46" s="12">
        <v>1</v>
      </c>
      <c r="AE46" s="3" t="str">
        <f>Table1[[#This Row],[Type of Install]]&amp;Table1[[#This Row],[Indoor/Outdoor]]</f>
        <v/>
      </c>
      <c r="AF46" s="3" t="str">
        <f>AE46&amp;Table1[[#This Row],[Camera Type]]</f>
        <v/>
      </c>
      <c r="AJ46" s="3" t="str">
        <f>'Card Access'!D48&amp;'Card Access'!E48&amp;'Card Access'!F48&amp;'Card Access'!G48</f>
        <v/>
      </c>
    </row>
    <row r="47" spans="1:36" x14ac:dyDescent="0.25">
      <c r="A47" s="3" t="str">
        <f>IF(ROW($B$3)&lt;=SheetX!$B$13, IF(SheetX!$B$13&lt;&gt;1, SheetX!$A$13 &amp; " (" &amp; ROW($B$3) &amp; ")", SheetX!$A$13),"zzzz")</f>
        <v xml:space="preserve"> (3)</v>
      </c>
      <c r="B47" s="3" t="str">
        <f t="shared" si="0"/>
        <v>zzzz</v>
      </c>
      <c r="C47" s="3" t="str">
        <f t="shared" si="1"/>
        <v/>
      </c>
      <c r="D47" s="9" t="str">
        <f>IF(ROW($D$1)&lt;=SheetX!$C$13, SheetX!$C$13, "")</f>
        <v/>
      </c>
      <c r="E47" s="4" t="str">
        <f t="shared" si="2"/>
        <v/>
      </c>
      <c r="F47" s="9" t="str">
        <f>IF(ROW($D$1)&lt;=SheetX!$D$13, SheetX!$D$13, "")</f>
        <v/>
      </c>
      <c r="G47" s="9" t="str">
        <f t="shared" si="3"/>
        <v/>
      </c>
      <c r="H47" s="9" t="str">
        <f>IF(ROW($D$1)&lt;=SheetX!$E$13, SheetX!$E$13, "")</f>
        <v/>
      </c>
      <c r="I47" s="9" t="str">
        <f t="shared" si="4"/>
        <v/>
      </c>
      <c r="J47" s="9" t="str">
        <f>IF(ROW($D$1)&lt;=SheetX!$F$13, SheetX!$F$13, "")</f>
        <v/>
      </c>
      <c r="K47" s="4" t="str">
        <f t="shared" si="5"/>
        <v/>
      </c>
      <c r="Q47" s="6" t="str">
        <f t="shared" si="6"/>
        <v/>
      </c>
      <c r="R47" s="6">
        <f t="shared" si="7"/>
        <v>0</v>
      </c>
      <c r="S47" s="6">
        <f t="shared" si="8"/>
        <v>0</v>
      </c>
      <c r="T47" s="6">
        <f t="shared" si="9"/>
        <v>0</v>
      </c>
      <c r="U47" s="6">
        <f t="shared" si="10"/>
        <v>0</v>
      </c>
      <c r="AB47" s="12">
        <f>Table1[[#This Row],[Streaming Resolution '[MP']]]</f>
        <v>0</v>
      </c>
      <c r="AC47" s="12">
        <v>1</v>
      </c>
      <c r="AE47" s="3" t="str">
        <f>Table1[[#This Row],[Type of Install]]&amp;Table1[[#This Row],[Indoor/Outdoor]]</f>
        <v/>
      </c>
      <c r="AF47" s="3" t="str">
        <f>AE47&amp;Table1[[#This Row],[Camera Type]]</f>
        <v/>
      </c>
      <c r="AJ47" s="3" t="str">
        <f>'Card Access'!D49&amp;'Card Access'!E49&amp;'Card Access'!F49&amp;'Card Access'!G49</f>
        <v/>
      </c>
    </row>
    <row r="48" spans="1:36" x14ac:dyDescent="0.25">
      <c r="A48" s="3" t="str">
        <f>IF(ROW($B$4)&lt;=SheetX!$B$13, IF(SheetX!$B$13&lt;&gt;1, SheetX!$A$13 &amp; " (" &amp; ROW($B$4) &amp; ")", SheetX!$A$13),"zzzz")</f>
        <v xml:space="preserve"> (4)</v>
      </c>
      <c r="B48" s="3" t="str">
        <f t="shared" si="0"/>
        <v>zzzz</v>
      </c>
      <c r="C48" s="3" t="str">
        <f t="shared" si="1"/>
        <v/>
      </c>
      <c r="D48" s="9" t="str">
        <f>IF(ROW($D$1)&lt;=SheetX!$C$13, SheetX!$C$13, "")</f>
        <v/>
      </c>
      <c r="E48" s="4" t="str">
        <f t="shared" si="2"/>
        <v/>
      </c>
      <c r="F48" s="9" t="str">
        <f>IF(ROW($D$1)&lt;=SheetX!$D$13, SheetX!$D$13, "")</f>
        <v/>
      </c>
      <c r="G48" s="9" t="str">
        <f t="shared" si="3"/>
        <v/>
      </c>
      <c r="H48" s="9" t="str">
        <f>IF(ROW($D$1)&lt;=SheetX!$E$13, SheetX!$E$13, "")</f>
        <v/>
      </c>
      <c r="I48" s="9" t="str">
        <f t="shared" si="4"/>
        <v/>
      </c>
      <c r="J48" s="9" t="str">
        <f>IF(ROW($D$1)&lt;=SheetX!$F$13, SheetX!$F$13, "")</f>
        <v/>
      </c>
      <c r="K48" s="4" t="str">
        <f t="shared" si="5"/>
        <v/>
      </c>
      <c r="Q48" s="6" t="str">
        <f t="shared" si="6"/>
        <v/>
      </c>
      <c r="R48" s="6">
        <f t="shared" si="7"/>
        <v>0</v>
      </c>
      <c r="S48" s="6">
        <f t="shared" si="8"/>
        <v>0</v>
      </c>
      <c r="T48" s="6">
        <f t="shared" si="9"/>
        <v>0</v>
      </c>
      <c r="U48" s="6">
        <f t="shared" si="10"/>
        <v>0</v>
      </c>
      <c r="AB48" s="12">
        <f>Table1[[#This Row],[Streaming Resolution '[MP']]]</f>
        <v>0</v>
      </c>
      <c r="AC48" s="12">
        <v>1</v>
      </c>
      <c r="AE48" s="3" t="str">
        <f>Table1[[#This Row],[Type of Install]]&amp;Table1[[#This Row],[Indoor/Outdoor]]</f>
        <v/>
      </c>
      <c r="AF48" s="3" t="str">
        <f>AE48&amp;Table1[[#This Row],[Camera Type]]</f>
        <v/>
      </c>
      <c r="AJ48" s="3" t="str">
        <f>'Card Access'!D50&amp;'Card Access'!E50&amp;'Card Access'!F50&amp;'Card Access'!G50</f>
        <v/>
      </c>
    </row>
    <row r="49" spans="1:36" x14ac:dyDescent="0.25">
      <c r="A49" s="3" t="str">
        <f>IF(ROW($B$1)&lt;=SheetX!$B$14, IF(SheetX!$B$14&lt;&gt;1, SheetX!$A$14 &amp; " (" &amp; ROW($B$1) &amp; ")", SheetX!$A$14),"zzzz")</f>
        <v xml:space="preserve"> (1)</v>
      </c>
      <c r="B49" s="3" t="str">
        <f t="shared" si="0"/>
        <v>zzzz</v>
      </c>
      <c r="C49" s="3" t="str">
        <f t="shared" si="1"/>
        <v/>
      </c>
      <c r="D49" s="9" t="str">
        <f>IF(ROW($D$1)&lt;=SheetX!$C$14, SheetX!$C$14, "")</f>
        <v/>
      </c>
      <c r="E49" s="4" t="str">
        <f t="shared" si="2"/>
        <v/>
      </c>
      <c r="F49" s="9" t="str">
        <f>IF(ROW($D$1)&lt;=SheetX!$D$14, SheetX!$D$14, "")</f>
        <v/>
      </c>
      <c r="G49" s="9" t="str">
        <f t="shared" si="3"/>
        <v/>
      </c>
      <c r="H49" s="9" t="str">
        <f>IF(ROW($D$1)&lt;=SheetX!$E$14, SheetX!$E$14, "")</f>
        <v/>
      </c>
      <c r="I49" s="9" t="str">
        <f t="shared" si="4"/>
        <v/>
      </c>
      <c r="J49" s="9" t="str">
        <f>IF(ROW($D$1)&lt;=SheetX!$F$14, SheetX!$F$14, "")</f>
        <v/>
      </c>
      <c r="K49" s="4" t="str">
        <f t="shared" si="5"/>
        <v/>
      </c>
      <c r="Q49" s="6" t="str">
        <f t="shared" si="6"/>
        <v/>
      </c>
      <c r="R49" s="6">
        <f t="shared" si="7"/>
        <v>0</v>
      </c>
      <c r="S49" s="6">
        <f t="shared" si="8"/>
        <v>0</v>
      </c>
      <c r="T49" s="6">
        <f t="shared" si="9"/>
        <v>0</v>
      </c>
      <c r="U49" s="6">
        <f t="shared" si="10"/>
        <v>0</v>
      </c>
      <c r="AB49" s="12">
        <f>Table1[[#This Row],[Streaming Resolution '[MP']]]</f>
        <v>0</v>
      </c>
      <c r="AC49" s="12">
        <v>1</v>
      </c>
      <c r="AE49" s="3" t="str">
        <f>Table1[[#This Row],[Type of Install]]&amp;Table1[[#This Row],[Indoor/Outdoor]]</f>
        <v/>
      </c>
      <c r="AF49" s="3" t="str">
        <f>AE49&amp;Table1[[#This Row],[Camera Type]]</f>
        <v/>
      </c>
      <c r="AJ49" s="3" t="str">
        <f>'Card Access'!D51&amp;'Card Access'!E51&amp;'Card Access'!F51&amp;'Card Access'!G51</f>
        <v/>
      </c>
    </row>
    <row r="50" spans="1:36" x14ac:dyDescent="0.25">
      <c r="A50" s="3" t="str">
        <f>IF(ROW($B$2)&lt;=SheetX!$B$14, IF(SheetX!$B$14&lt;&gt;1, SheetX!$A$14 &amp; " (" &amp; ROW($B$2) &amp; ")", SheetX!$A$14),"zzzz")</f>
        <v xml:space="preserve"> (2)</v>
      </c>
      <c r="B50" s="3" t="str">
        <f t="shared" si="0"/>
        <v>zzzz</v>
      </c>
      <c r="C50" s="3" t="str">
        <f t="shared" si="1"/>
        <v/>
      </c>
      <c r="D50" s="9" t="str">
        <f>IF(ROW($D$1)&lt;=SheetX!$C$14, SheetX!$C$14, "")</f>
        <v/>
      </c>
      <c r="E50" s="4" t="str">
        <f t="shared" si="2"/>
        <v/>
      </c>
      <c r="F50" s="9" t="str">
        <f>IF(ROW($D$1)&lt;=SheetX!$D$14, SheetX!$D$14, "")</f>
        <v/>
      </c>
      <c r="G50" s="9" t="str">
        <f t="shared" si="3"/>
        <v/>
      </c>
      <c r="H50" s="9" t="str">
        <f>IF(ROW($D$1)&lt;=SheetX!$E$14, SheetX!$E$14, "")</f>
        <v/>
      </c>
      <c r="I50" s="9" t="str">
        <f t="shared" si="4"/>
        <v/>
      </c>
      <c r="J50" s="9" t="str">
        <f>IF(ROW($D$1)&lt;=SheetX!$F$14, SheetX!$F$14, "")</f>
        <v/>
      </c>
      <c r="K50" s="4" t="str">
        <f t="shared" si="5"/>
        <v/>
      </c>
      <c r="Q50" s="6" t="str">
        <f t="shared" si="6"/>
        <v/>
      </c>
      <c r="R50" s="6">
        <f t="shared" si="7"/>
        <v>0</v>
      </c>
      <c r="S50" s="6">
        <f t="shared" si="8"/>
        <v>0</v>
      </c>
      <c r="T50" s="6">
        <f t="shared" si="9"/>
        <v>0</v>
      </c>
      <c r="U50" s="6">
        <f t="shared" si="10"/>
        <v>0</v>
      </c>
      <c r="AB50" s="12">
        <f>Table1[[#This Row],[Streaming Resolution '[MP']]]</f>
        <v>0</v>
      </c>
      <c r="AC50" s="12">
        <v>1</v>
      </c>
      <c r="AE50" s="3" t="str">
        <f>Table1[[#This Row],[Type of Install]]&amp;Table1[[#This Row],[Indoor/Outdoor]]</f>
        <v/>
      </c>
      <c r="AF50" s="3" t="str">
        <f>AE50&amp;Table1[[#This Row],[Camera Type]]</f>
        <v/>
      </c>
      <c r="AJ50" s="3" t="str">
        <f>'Card Access'!D52&amp;'Card Access'!E52&amp;'Card Access'!F52&amp;'Card Access'!G52</f>
        <v/>
      </c>
    </row>
    <row r="51" spans="1:36" x14ac:dyDescent="0.25">
      <c r="A51" s="3" t="str">
        <f>IF(ROW($B$3)&lt;=SheetX!$B$14, IF(SheetX!$B$14&lt;&gt;1, SheetX!$A$14 &amp; " (" &amp; ROW($B$3) &amp; ")", SheetX!$A$14),"zzzz")</f>
        <v xml:space="preserve"> (3)</v>
      </c>
      <c r="B51" s="3" t="str">
        <f t="shared" si="0"/>
        <v>zzzz</v>
      </c>
      <c r="C51" s="3" t="str">
        <f t="shared" si="1"/>
        <v/>
      </c>
      <c r="D51" s="9" t="str">
        <f>IF(ROW($D$1)&lt;=SheetX!$C$14, SheetX!$C$14, "")</f>
        <v/>
      </c>
      <c r="E51" s="4" t="str">
        <f t="shared" si="2"/>
        <v/>
      </c>
      <c r="F51" s="9" t="str">
        <f>IF(ROW($D$1)&lt;=SheetX!$D$14, SheetX!$D$14, "")</f>
        <v/>
      </c>
      <c r="G51" s="9" t="str">
        <f t="shared" si="3"/>
        <v/>
      </c>
      <c r="H51" s="9" t="str">
        <f>IF(ROW($D$1)&lt;=SheetX!$E$14, SheetX!$E$14, "")</f>
        <v/>
      </c>
      <c r="I51" s="9" t="str">
        <f t="shared" si="4"/>
        <v/>
      </c>
      <c r="J51" s="9" t="str">
        <f>IF(ROW($D$1)&lt;=SheetX!$F$14, SheetX!$F$14, "")</f>
        <v/>
      </c>
      <c r="K51" s="4" t="str">
        <f t="shared" si="5"/>
        <v/>
      </c>
      <c r="Q51" s="6" t="str">
        <f t="shared" si="6"/>
        <v/>
      </c>
      <c r="R51" s="6">
        <f t="shared" si="7"/>
        <v>0</v>
      </c>
      <c r="S51" s="6">
        <f t="shared" si="8"/>
        <v>0</v>
      </c>
      <c r="T51" s="6">
        <f t="shared" si="9"/>
        <v>0</v>
      </c>
      <c r="U51" s="6">
        <f t="shared" si="10"/>
        <v>0</v>
      </c>
      <c r="AB51" s="12">
        <f>Table1[[#This Row],[Streaming Resolution '[MP']]]</f>
        <v>0</v>
      </c>
      <c r="AC51" s="12">
        <v>1</v>
      </c>
      <c r="AE51" s="3" t="str">
        <f>Table1[[#This Row],[Type of Install]]&amp;Table1[[#This Row],[Indoor/Outdoor]]</f>
        <v/>
      </c>
      <c r="AF51" s="3" t="str">
        <f>AE51&amp;Table1[[#This Row],[Camera Type]]</f>
        <v/>
      </c>
      <c r="AJ51" s="3" t="str">
        <f>'Card Access'!D53&amp;'Card Access'!E53&amp;'Card Access'!F53&amp;'Card Access'!G53</f>
        <v/>
      </c>
    </row>
    <row r="52" spans="1:36" x14ac:dyDescent="0.25">
      <c r="A52" s="3" t="str">
        <f>IF(ROW($B$4)&lt;=SheetX!$B$14, IF(SheetX!$B$14&lt;&gt;1, SheetX!$A$14 &amp; " (" &amp; ROW($B$4) &amp; ")", SheetX!$A$14),"zzzz")</f>
        <v xml:space="preserve"> (4)</v>
      </c>
      <c r="B52" s="3" t="str">
        <f t="shared" si="0"/>
        <v>zzzz</v>
      </c>
      <c r="C52" s="3" t="str">
        <f t="shared" si="1"/>
        <v/>
      </c>
      <c r="D52" s="9" t="str">
        <f>IF(ROW($D$1)&lt;=SheetX!$C$14, SheetX!$C$14, "")</f>
        <v/>
      </c>
      <c r="E52" s="4" t="str">
        <f t="shared" si="2"/>
        <v/>
      </c>
      <c r="F52" s="9" t="str">
        <f>IF(ROW($D$1)&lt;=SheetX!$D$14, SheetX!$D$14, "")</f>
        <v/>
      </c>
      <c r="G52" s="9" t="str">
        <f t="shared" si="3"/>
        <v/>
      </c>
      <c r="H52" s="9" t="str">
        <f>IF(ROW($D$1)&lt;=SheetX!$E$14, SheetX!$E$14, "")</f>
        <v/>
      </c>
      <c r="I52" s="9" t="str">
        <f t="shared" si="4"/>
        <v/>
      </c>
      <c r="J52" s="9" t="str">
        <f>IF(ROW($D$1)&lt;=SheetX!$F$14, SheetX!$F$14, "")</f>
        <v/>
      </c>
      <c r="K52" s="4" t="str">
        <f t="shared" si="5"/>
        <v/>
      </c>
      <c r="Q52" s="6" t="str">
        <f t="shared" si="6"/>
        <v/>
      </c>
      <c r="R52" s="6">
        <f t="shared" si="7"/>
        <v>0</v>
      </c>
      <c r="S52" s="6">
        <f t="shared" si="8"/>
        <v>0</v>
      </c>
      <c r="T52" s="6">
        <f t="shared" si="9"/>
        <v>0</v>
      </c>
      <c r="U52" s="6">
        <f t="shared" si="10"/>
        <v>0</v>
      </c>
      <c r="AB52" s="12">
        <f>Table1[[#This Row],[Streaming Resolution '[MP']]]</f>
        <v>0</v>
      </c>
      <c r="AC52" s="12">
        <v>1</v>
      </c>
      <c r="AE52" s="3" t="str">
        <f>Table1[[#This Row],[Type of Install]]&amp;Table1[[#This Row],[Indoor/Outdoor]]</f>
        <v/>
      </c>
      <c r="AF52" s="3" t="str">
        <f>AE52&amp;Table1[[#This Row],[Camera Type]]</f>
        <v/>
      </c>
      <c r="AJ52" s="3" t="str">
        <f>'Card Access'!D54&amp;'Card Access'!E54&amp;'Card Access'!F54&amp;'Card Access'!G54</f>
        <v/>
      </c>
    </row>
    <row r="53" spans="1:36" x14ac:dyDescent="0.25">
      <c r="A53" s="3" t="str">
        <f>IF(ROW($B$1)&lt;=SheetX!$B$15, IF(SheetX!$B$15&lt;&gt;1, SheetX!$A$15 &amp; " (" &amp; ROW($B$1) &amp; ")", SheetX!$A$15),"zzzz")</f>
        <v xml:space="preserve"> (1)</v>
      </c>
      <c r="B53" s="3" t="str">
        <f t="shared" si="0"/>
        <v>zzzz</v>
      </c>
      <c r="C53" s="3" t="str">
        <f t="shared" si="1"/>
        <v/>
      </c>
      <c r="D53" s="9" t="str">
        <f>IF(ROW($D$1)&lt;=SheetX!$C$15, SheetX!$C$15, "")</f>
        <v/>
      </c>
      <c r="E53" s="4" t="str">
        <f t="shared" si="2"/>
        <v/>
      </c>
      <c r="F53" s="9" t="str">
        <f>IF(ROW($D$1)&lt;=SheetX!$D$15, SheetX!$D$15, "")</f>
        <v/>
      </c>
      <c r="G53" s="9" t="str">
        <f t="shared" si="3"/>
        <v/>
      </c>
      <c r="H53" s="9" t="str">
        <f>IF(ROW($D$1)&lt;=SheetX!$E$15, SheetX!$E$15, "")</f>
        <v/>
      </c>
      <c r="I53" s="9" t="str">
        <f t="shared" si="4"/>
        <v/>
      </c>
      <c r="J53" s="9" t="str">
        <f>IF(ROW($D$1)&lt;=SheetX!$F$15, SheetX!$F$15, "")</f>
        <v/>
      </c>
      <c r="K53" s="4" t="str">
        <f t="shared" si="5"/>
        <v/>
      </c>
      <c r="Q53" s="6" t="str">
        <f t="shared" si="6"/>
        <v/>
      </c>
      <c r="R53" s="6">
        <f t="shared" si="7"/>
        <v>0</v>
      </c>
      <c r="S53" s="6">
        <f t="shared" si="8"/>
        <v>0</v>
      </c>
      <c r="T53" s="6">
        <f t="shared" si="9"/>
        <v>0</v>
      </c>
      <c r="U53" s="6">
        <f t="shared" si="10"/>
        <v>0</v>
      </c>
      <c r="AB53" s="12">
        <f>Table1[[#This Row],[Streaming Resolution '[MP']]]</f>
        <v>0</v>
      </c>
      <c r="AC53" s="12">
        <v>1</v>
      </c>
      <c r="AE53" s="3" t="str">
        <f>Table1[[#This Row],[Type of Install]]&amp;Table1[[#This Row],[Indoor/Outdoor]]</f>
        <v/>
      </c>
      <c r="AF53" s="3" t="str">
        <f>AE53&amp;Table1[[#This Row],[Camera Type]]</f>
        <v/>
      </c>
      <c r="AJ53" s="3" t="str">
        <f>'Card Access'!D55&amp;'Card Access'!E55&amp;'Card Access'!F55&amp;'Card Access'!G55</f>
        <v/>
      </c>
    </row>
    <row r="54" spans="1:36" x14ac:dyDescent="0.25">
      <c r="A54" s="3" t="str">
        <f>IF(ROW($B$2)&lt;=SheetX!$B$15, IF(SheetX!$B$15&lt;&gt;1, SheetX!$A$15 &amp; " (" &amp; ROW($B$2) &amp; ")", SheetX!$A$15),"zzzz")</f>
        <v xml:space="preserve"> (2)</v>
      </c>
      <c r="B54" s="3" t="str">
        <f t="shared" si="0"/>
        <v>zzzz</v>
      </c>
      <c r="C54" s="3" t="str">
        <f t="shared" si="1"/>
        <v/>
      </c>
      <c r="D54" s="9" t="str">
        <f>IF(ROW($D$1)&lt;=SheetX!$C$15, SheetX!$C$15, "")</f>
        <v/>
      </c>
      <c r="E54" s="4" t="str">
        <f t="shared" si="2"/>
        <v/>
      </c>
      <c r="F54" s="9" t="str">
        <f>IF(ROW($D$1)&lt;=SheetX!$D$15, SheetX!$D$15, "")</f>
        <v/>
      </c>
      <c r="G54" s="9" t="str">
        <f t="shared" si="3"/>
        <v/>
      </c>
      <c r="H54" s="9" t="str">
        <f>IF(ROW($D$1)&lt;=SheetX!$E$15, SheetX!$E$15, "")</f>
        <v/>
      </c>
      <c r="I54" s="9" t="str">
        <f t="shared" si="4"/>
        <v/>
      </c>
      <c r="J54" s="9" t="str">
        <f>IF(ROW($D$1)&lt;=SheetX!$F$15, SheetX!$F$15, "")</f>
        <v/>
      </c>
      <c r="K54" s="4" t="str">
        <f t="shared" si="5"/>
        <v/>
      </c>
      <c r="Q54" s="6" t="str">
        <f t="shared" si="6"/>
        <v/>
      </c>
      <c r="R54" s="6">
        <f t="shared" si="7"/>
        <v>0</v>
      </c>
      <c r="S54" s="6">
        <f t="shared" si="8"/>
        <v>0</v>
      </c>
      <c r="T54" s="6">
        <f t="shared" si="9"/>
        <v>0</v>
      </c>
      <c r="U54" s="6">
        <f t="shared" si="10"/>
        <v>0</v>
      </c>
      <c r="AB54" s="12">
        <f>Table1[[#This Row],[Streaming Resolution '[MP']]]</f>
        <v>0</v>
      </c>
      <c r="AC54" s="12">
        <v>1</v>
      </c>
      <c r="AE54" s="3" t="str">
        <f>Table1[[#This Row],[Type of Install]]&amp;Table1[[#This Row],[Indoor/Outdoor]]</f>
        <v/>
      </c>
      <c r="AF54" s="3" t="str">
        <f>AE54&amp;Table1[[#This Row],[Camera Type]]</f>
        <v/>
      </c>
      <c r="AJ54" s="3" t="str">
        <f>'Card Access'!D56&amp;'Card Access'!E56&amp;'Card Access'!F56&amp;'Card Access'!G56</f>
        <v/>
      </c>
    </row>
    <row r="55" spans="1:36" x14ac:dyDescent="0.25">
      <c r="A55" s="3" t="str">
        <f>IF(ROW($B$3)&lt;=SheetX!$B$15, IF(SheetX!$B$15&lt;&gt;1, SheetX!$A$15 &amp; " (" &amp; ROW($B$3) &amp; ")", SheetX!$A$15),"zzzz")</f>
        <v xml:space="preserve"> (3)</v>
      </c>
      <c r="B55" s="3" t="str">
        <f t="shared" si="0"/>
        <v>zzzz</v>
      </c>
      <c r="C55" s="3" t="str">
        <f t="shared" si="1"/>
        <v/>
      </c>
      <c r="D55" s="9" t="str">
        <f>IF(ROW($D$1)&lt;=SheetX!$C$15, SheetX!$C$15, "")</f>
        <v/>
      </c>
      <c r="E55" s="4" t="str">
        <f t="shared" si="2"/>
        <v/>
      </c>
      <c r="F55" s="9" t="str">
        <f>IF(ROW($D$1)&lt;=SheetX!$D$15, SheetX!$D$15, "")</f>
        <v/>
      </c>
      <c r="G55" s="9" t="str">
        <f t="shared" si="3"/>
        <v/>
      </c>
      <c r="H55" s="9" t="str">
        <f>IF(ROW($D$1)&lt;=SheetX!$E$15, SheetX!$E$15, "")</f>
        <v/>
      </c>
      <c r="I55" s="9" t="str">
        <f t="shared" si="4"/>
        <v/>
      </c>
      <c r="J55" s="9" t="str">
        <f>IF(ROW($D$1)&lt;=SheetX!$F$15, SheetX!$F$15, "")</f>
        <v/>
      </c>
      <c r="K55" s="4" t="str">
        <f t="shared" si="5"/>
        <v/>
      </c>
      <c r="Q55" s="6" t="str">
        <f t="shared" si="6"/>
        <v/>
      </c>
      <c r="R55" s="6">
        <f t="shared" si="7"/>
        <v>0</v>
      </c>
      <c r="S55" s="6">
        <f t="shared" si="8"/>
        <v>0</v>
      </c>
      <c r="T55" s="6">
        <f t="shared" si="9"/>
        <v>0</v>
      </c>
      <c r="U55" s="6">
        <f t="shared" si="10"/>
        <v>0</v>
      </c>
      <c r="AB55" s="12">
        <f>Table1[[#This Row],[Streaming Resolution '[MP']]]</f>
        <v>0</v>
      </c>
      <c r="AC55" s="12">
        <v>1</v>
      </c>
      <c r="AE55" s="3" t="str">
        <f>Table1[[#This Row],[Type of Install]]&amp;Table1[[#This Row],[Indoor/Outdoor]]</f>
        <v/>
      </c>
      <c r="AF55" s="3" t="str">
        <f>AE55&amp;Table1[[#This Row],[Camera Type]]</f>
        <v/>
      </c>
      <c r="AJ55" s="3" t="str">
        <f>'Card Access'!D57&amp;'Card Access'!E57&amp;'Card Access'!F57&amp;'Card Access'!G57</f>
        <v/>
      </c>
    </row>
    <row r="56" spans="1:36" x14ac:dyDescent="0.25">
      <c r="A56" s="3" t="str">
        <f>IF(ROW($B$4)&lt;=SheetX!$B$15, IF(SheetX!$B$15&lt;&gt;1, SheetX!$A$15 &amp; " (" &amp; ROW($B$4) &amp; ")", SheetX!$A$15),"zzzz")</f>
        <v xml:space="preserve"> (4)</v>
      </c>
      <c r="B56" s="3" t="str">
        <f t="shared" si="0"/>
        <v>zzzz</v>
      </c>
      <c r="C56" s="3" t="str">
        <f t="shared" si="1"/>
        <v/>
      </c>
      <c r="D56" s="9" t="str">
        <f>IF(ROW($D$1)&lt;=SheetX!$C$15, SheetX!$C$15, "")</f>
        <v/>
      </c>
      <c r="E56" s="4" t="str">
        <f t="shared" si="2"/>
        <v/>
      </c>
      <c r="F56" s="9" t="str">
        <f>IF(ROW($D$1)&lt;=SheetX!$D$15, SheetX!$D$15, "")</f>
        <v/>
      </c>
      <c r="G56" s="9" t="str">
        <f t="shared" si="3"/>
        <v/>
      </c>
      <c r="H56" s="9" t="str">
        <f>IF(ROW($D$1)&lt;=SheetX!$E$15, SheetX!$E$15, "")</f>
        <v/>
      </c>
      <c r="I56" s="9" t="str">
        <f t="shared" si="4"/>
        <v/>
      </c>
      <c r="J56" s="9" t="str">
        <f>IF(ROW($D$1)&lt;=SheetX!$F$15, SheetX!$F$15, "")</f>
        <v/>
      </c>
      <c r="K56" s="4" t="str">
        <f t="shared" si="5"/>
        <v/>
      </c>
      <c r="Q56" s="6" t="str">
        <f t="shared" si="6"/>
        <v/>
      </c>
      <c r="R56" s="6">
        <f t="shared" si="7"/>
        <v>0</v>
      </c>
      <c r="S56" s="6">
        <f t="shared" si="8"/>
        <v>0</v>
      </c>
      <c r="T56" s="6">
        <f t="shared" si="9"/>
        <v>0</v>
      </c>
      <c r="U56" s="6">
        <f t="shared" si="10"/>
        <v>0</v>
      </c>
      <c r="AB56" s="12">
        <f>Table1[[#This Row],[Streaming Resolution '[MP']]]</f>
        <v>0</v>
      </c>
      <c r="AC56" s="12">
        <v>1</v>
      </c>
      <c r="AE56" s="3" t="str">
        <f>Table1[[#This Row],[Type of Install]]&amp;Table1[[#This Row],[Indoor/Outdoor]]</f>
        <v/>
      </c>
      <c r="AF56" s="3" t="str">
        <f>AE56&amp;Table1[[#This Row],[Camera Type]]</f>
        <v/>
      </c>
      <c r="AJ56" s="3" t="str">
        <f>'Card Access'!D58&amp;'Card Access'!E58&amp;'Card Access'!F58&amp;'Card Access'!G58</f>
        <v/>
      </c>
    </row>
    <row r="57" spans="1:36" x14ac:dyDescent="0.25">
      <c r="A57" s="3" t="str">
        <f>IF(ROW($B$1)&lt;=SheetX!$B$16, IF(SheetX!$B$16&lt;&gt;1, SheetX!$A$16 &amp; " (" &amp; ROW($B$1) &amp; ")", SheetX!$A$16),"zzzz")</f>
        <v xml:space="preserve"> (1)</v>
      </c>
      <c r="B57" s="3" t="str">
        <f t="shared" si="0"/>
        <v>zzzz</v>
      </c>
      <c r="C57" s="3" t="str">
        <f t="shared" si="1"/>
        <v/>
      </c>
      <c r="D57" s="9" t="str">
        <f>IF(ROW($D$1)&lt;=SheetX!$C$16, SheetX!$C$16, "")</f>
        <v/>
      </c>
      <c r="E57" s="4" t="str">
        <f t="shared" si="2"/>
        <v/>
      </c>
      <c r="F57" s="9" t="str">
        <f>IF(ROW($D$1)&lt;=SheetX!$D$16, SheetX!$D$16, "")</f>
        <v/>
      </c>
      <c r="G57" s="9" t="str">
        <f t="shared" si="3"/>
        <v/>
      </c>
      <c r="H57" s="9" t="str">
        <f>IF(ROW($D$1)&lt;=SheetX!$E$16, SheetX!$E$16, "")</f>
        <v/>
      </c>
      <c r="I57" s="9" t="str">
        <f t="shared" si="4"/>
        <v/>
      </c>
      <c r="J57" s="9" t="str">
        <f>IF(ROW($D$1)&lt;=SheetX!$F$16, SheetX!$F$16, "")</f>
        <v/>
      </c>
      <c r="K57" s="4" t="str">
        <f t="shared" si="5"/>
        <v/>
      </c>
      <c r="Q57" s="6" t="str">
        <f t="shared" si="6"/>
        <v/>
      </c>
      <c r="R57" s="6">
        <f t="shared" si="7"/>
        <v>0</v>
      </c>
      <c r="S57" s="6">
        <f t="shared" si="8"/>
        <v>0</v>
      </c>
      <c r="T57" s="6">
        <f t="shared" si="9"/>
        <v>0</v>
      </c>
      <c r="U57" s="6">
        <f t="shared" si="10"/>
        <v>0</v>
      </c>
      <c r="AB57" s="12">
        <f>Table1[[#This Row],[Streaming Resolution '[MP']]]</f>
        <v>0</v>
      </c>
      <c r="AC57" s="12">
        <v>1</v>
      </c>
      <c r="AE57" s="3" t="str">
        <f>Table1[[#This Row],[Type of Install]]&amp;Table1[[#This Row],[Indoor/Outdoor]]</f>
        <v/>
      </c>
      <c r="AF57" s="3" t="str">
        <f>AE57&amp;Table1[[#This Row],[Camera Type]]</f>
        <v/>
      </c>
      <c r="AJ57" s="3" t="str">
        <f>'Card Access'!D59&amp;'Card Access'!E59&amp;'Card Access'!F59&amp;'Card Access'!G59</f>
        <v/>
      </c>
    </row>
    <row r="58" spans="1:36" x14ac:dyDescent="0.25">
      <c r="A58" s="3" t="str">
        <f>IF(ROW($B$2)&lt;=SheetX!$B$16, IF(SheetX!$B$16&lt;&gt;1, SheetX!$A$16 &amp; " (" &amp; ROW($B$2) &amp; ")", SheetX!$A$16),"zzzz")</f>
        <v xml:space="preserve"> (2)</v>
      </c>
      <c r="B58" s="3" t="str">
        <f t="shared" si="0"/>
        <v>zzzz</v>
      </c>
      <c r="C58" s="3" t="str">
        <f t="shared" si="1"/>
        <v/>
      </c>
      <c r="D58" s="9" t="str">
        <f>IF(ROW($D$1)&lt;=SheetX!$C$16, SheetX!$C$16, "")</f>
        <v/>
      </c>
      <c r="E58" s="4" t="str">
        <f t="shared" si="2"/>
        <v/>
      </c>
      <c r="F58" s="9" t="str">
        <f>IF(ROW($D$1)&lt;=SheetX!$D$16, SheetX!$D$16, "")</f>
        <v/>
      </c>
      <c r="G58" s="9" t="str">
        <f t="shared" si="3"/>
        <v/>
      </c>
      <c r="H58" s="9" t="str">
        <f>IF(ROW($D$1)&lt;=SheetX!$E$16, SheetX!$E$16, "")</f>
        <v/>
      </c>
      <c r="I58" s="9" t="str">
        <f t="shared" si="4"/>
        <v/>
      </c>
      <c r="J58" s="9" t="str">
        <f>IF(ROW($D$1)&lt;=SheetX!$F$16, SheetX!$F$16, "")</f>
        <v/>
      </c>
      <c r="K58" s="4" t="str">
        <f t="shared" si="5"/>
        <v/>
      </c>
      <c r="Q58" s="6" t="str">
        <f t="shared" si="6"/>
        <v/>
      </c>
      <c r="R58" s="6">
        <f t="shared" si="7"/>
        <v>0</v>
      </c>
      <c r="S58" s="6">
        <f t="shared" si="8"/>
        <v>0</v>
      </c>
      <c r="T58" s="6">
        <f t="shared" si="9"/>
        <v>0</v>
      </c>
      <c r="U58" s="6">
        <f t="shared" si="10"/>
        <v>0</v>
      </c>
      <c r="AB58" s="12">
        <f>Table1[[#This Row],[Streaming Resolution '[MP']]]</f>
        <v>0</v>
      </c>
      <c r="AC58" s="12">
        <v>1</v>
      </c>
      <c r="AE58" s="3" t="str">
        <f>Table1[[#This Row],[Type of Install]]&amp;Table1[[#This Row],[Indoor/Outdoor]]</f>
        <v/>
      </c>
      <c r="AF58" s="3" t="str">
        <f>AE58&amp;Table1[[#This Row],[Camera Type]]</f>
        <v/>
      </c>
      <c r="AJ58" s="3" t="str">
        <f>'Card Access'!D60&amp;'Card Access'!E60&amp;'Card Access'!F60&amp;'Card Access'!G60</f>
        <v/>
      </c>
    </row>
    <row r="59" spans="1:36" x14ac:dyDescent="0.25">
      <c r="A59" s="3" t="str">
        <f>IF(ROW($B$3)&lt;=SheetX!$B$16, IF(SheetX!$B$16&lt;&gt;1, SheetX!$A$16 &amp; " (" &amp; ROW($B$3) &amp; ")", SheetX!$A$16),"zzzz")</f>
        <v xml:space="preserve"> (3)</v>
      </c>
      <c r="B59" s="3" t="str">
        <f t="shared" si="0"/>
        <v>zzzz</v>
      </c>
      <c r="C59" s="3" t="str">
        <f t="shared" si="1"/>
        <v/>
      </c>
      <c r="D59" s="9" t="str">
        <f>IF(ROW($D$1)&lt;=SheetX!$C$16, SheetX!$C$16, "")</f>
        <v/>
      </c>
      <c r="E59" s="4" t="str">
        <f t="shared" si="2"/>
        <v/>
      </c>
      <c r="F59" s="9" t="str">
        <f>IF(ROW($D$1)&lt;=SheetX!$D$16, SheetX!$D$16, "")</f>
        <v/>
      </c>
      <c r="G59" s="9" t="str">
        <f t="shared" si="3"/>
        <v/>
      </c>
      <c r="H59" s="9" t="str">
        <f>IF(ROW($D$1)&lt;=SheetX!$E$16, SheetX!$E$16, "")</f>
        <v/>
      </c>
      <c r="I59" s="9" t="str">
        <f t="shared" si="4"/>
        <v/>
      </c>
      <c r="J59" s="9" t="str">
        <f>IF(ROW($D$1)&lt;=SheetX!$F$16, SheetX!$F$16, "")</f>
        <v/>
      </c>
      <c r="K59" s="4" t="str">
        <f t="shared" si="5"/>
        <v/>
      </c>
      <c r="Q59" s="6" t="str">
        <f t="shared" si="6"/>
        <v/>
      </c>
      <c r="R59" s="6">
        <f t="shared" si="7"/>
        <v>0</v>
      </c>
      <c r="S59" s="6">
        <f t="shared" si="8"/>
        <v>0</v>
      </c>
      <c r="T59" s="6">
        <f t="shared" si="9"/>
        <v>0</v>
      </c>
      <c r="U59" s="6">
        <f t="shared" si="10"/>
        <v>0</v>
      </c>
      <c r="AB59" s="12">
        <f>Table1[[#This Row],[Streaming Resolution '[MP']]]</f>
        <v>0</v>
      </c>
      <c r="AC59" s="12">
        <v>1</v>
      </c>
      <c r="AE59" s="3" t="str">
        <f>Table1[[#This Row],[Type of Install]]&amp;Table1[[#This Row],[Indoor/Outdoor]]</f>
        <v/>
      </c>
      <c r="AF59" s="3" t="str">
        <f>AE59&amp;Table1[[#This Row],[Camera Type]]</f>
        <v/>
      </c>
      <c r="AJ59" s="3" t="str">
        <f>'Card Access'!D61&amp;'Card Access'!E61&amp;'Card Access'!F61&amp;'Card Access'!G61</f>
        <v/>
      </c>
    </row>
    <row r="60" spans="1:36" x14ac:dyDescent="0.25">
      <c r="A60" s="3" t="str">
        <f>IF(ROW($B$4)&lt;=SheetX!$B$16, IF(SheetX!$B$16&lt;&gt;1, SheetX!$A$16 &amp; " (" &amp; ROW($B$4) &amp; ")", SheetX!$A$16),"zzzz")</f>
        <v xml:space="preserve"> (4)</v>
      </c>
      <c r="B60" s="3" t="str">
        <f t="shared" si="0"/>
        <v>zzzz</v>
      </c>
      <c r="C60" s="3" t="str">
        <f t="shared" si="1"/>
        <v/>
      </c>
      <c r="D60" s="9" t="str">
        <f>IF(ROW($D$1)&lt;=SheetX!$C$16, SheetX!$C$16, "")</f>
        <v/>
      </c>
      <c r="E60" s="4" t="str">
        <f t="shared" si="2"/>
        <v/>
      </c>
      <c r="F60" s="9" t="str">
        <f>IF(ROW($D$1)&lt;=SheetX!$D$16, SheetX!$D$16, "")</f>
        <v/>
      </c>
      <c r="G60" s="9" t="str">
        <f t="shared" si="3"/>
        <v/>
      </c>
      <c r="H60" s="9" t="str">
        <f>IF(ROW($D$1)&lt;=SheetX!$E$16, SheetX!$E$16, "")</f>
        <v/>
      </c>
      <c r="I60" s="9" t="str">
        <f t="shared" si="4"/>
        <v/>
      </c>
      <c r="J60" s="9" t="str">
        <f>IF(ROW($D$1)&lt;=SheetX!$F$16, SheetX!$F$16, "")</f>
        <v/>
      </c>
      <c r="K60" s="4" t="str">
        <f t="shared" si="5"/>
        <v/>
      </c>
      <c r="Q60" s="6" t="str">
        <f t="shared" si="6"/>
        <v/>
      </c>
      <c r="R60" s="6">
        <f t="shared" si="7"/>
        <v>0</v>
      </c>
      <c r="S60" s="6">
        <f t="shared" si="8"/>
        <v>0</v>
      </c>
      <c r="T60" s="6">
        <f t="shared" si="9"/>
        <v>0</v>
      </c>
      <c r="U60" s="6">
        <f t="shared" si="10"/>
        <v>0</v>
      </c>
      <c r="AB60" s="12">
        <f>Table1[[#This Row],[Streaming Resolution '[MP']]]</f>
        <v>0</v>
      </c>
      <c r="AC60" s="12">
        <v>1</v>
      </c>
      <c r="AE60" s="3" t="str">
        <f>Table1[[#This Row],[Type of Install]]&amp;Table1[[#This Row],[Indoor/Outdoor]]</f>
        <v/>
      </c>
      <c r="AF60" s="3" t="str">
        <f>AE60&amp;Table1[[#This Row],[Camera Type]]</f>
        <v/>
      </c>
      <c r="AJ60" s="3" t="str">
        <f>'Card Access'!D62&amp;'Card Access'!E62&amp;'Card Access'!F62&amp;'Card Access'!G62</f>
        <v/>
      </c>
    </row>
    <row r="61" spans="1:36" x14ac:dyDescent="0.25">
      <c r="A61" s="3" t="str">
        <f>IF(ROW($B$1)&lt;=SheetX!$B$17, IF(SheetX!$B$17&lt;&gt;1, SheetX!$A$17 &amp; " (" &amp; ROW($B$1) &amp; ")", SheetX!$A$17),"zzzz")</f>
        <v xml:space="preserve"> (1)</v>
      </c>
      <c r="B61" s="3" t="str">
        <f t="shared" si="0"/>
        <v>zzzz</v>
      </c>
      <c r="C61" s="3" t="str">
        <f t="shared" si="1"/>
        <v/>
      </c>
      <c r="D61" s="9" t="str">
        <f>IF(ROW($D$1)&lt;=SheetX!$C$17, SheetX!$C$17, "")</f>
        <v/>
      </c>
      <c r="E61" s="4" t="str">
        <f t="shared" si="2"/>
        <v/>
      </c>
      <c r="F61" s="9" t="str">
        <f>IF(ROW($D$1)&lt;=SheetX!$D$17, SheetX!$D$17, "")</f>
        <v/>
      </c>
      <c r="G61" s="9" t="str">
        <f t="shared" si="3"/>
        <v/>
      </c>
      <c r="H61" s="9" t="str">
        <f>IF(ROW($D$1)&lt;=SheetX!$E$17, SheetX!$E$17, "")</f>
        <v/>
      </c>
      <c r="I61" s="9" t="str">
        <f t="shared" si="4"/>
        <v/>
      </c>
      <c r="J61" s="9" t="str">
        <f>IF(ROW($D$1)&lt;=SheetX!$F$17, SheetX!$F$17, "")</f>
        <v/>
      </c>
      <c r="K61" s="4" t="str">
        <f t="shared" si="5"/>
        <v/>
      </c>
      <c r="Q61" s="6" t="str">
        <f t="shared" si="6"/>
        <v/>
      </c>
      <c r="R61" s="6">
        <f t="shared" si="7"/>
        <v>0</v>
      </c>
      <c r="S61" s="6">
        <f t="shared" si="8"/>
        <v>0</v>
      </c>
      <c r="T61" s="6">
        <f t="shared" si="9"/>
        <v>0</v>
      </c>
      <c r="U61" s="6">
        <f t="shared" si="10"/>
        <v>0</v>
      </c>
      <c r="AB61" s="12">
        <f>Table1[[#This Row],[Streaming Resolution '[MP']]]</f>
        <v>0</v>
      </c>
      <c r="AC61" s="12">
        <v>1</v>
      </c>
      <c r="AE61" s="3" t="str">
        <f>Table1[[#This Row],[Type of Install]]&amp;Table1[[#This Row],[Indoor/Outdoor]]</f>
        <v/>
      </c>
      <c r="AF61" s="3" t="str">
        <f>AE61&amp;Table1[[#This Row],[Camera Type]]</f>
        <v/>
      </c>
      <c r="AJ61" s="3" t="str">
        <f>'Card Access'!D63&amp;'Card Access'!E63&amp;'Card Access'!F63&amp;'Card Access'!G63</f>
        <v/>
      </c>
    </row>
    <row r="62" spans="1:36" x14ac:dyDescent="0.25">
      <c r="A62" s="3" t="str">
        <f>IF(ROW($B$2)&lt;=SheetX!$B$17, IF(SheetX!$B$17&lt;&gt;1, SheetX!$A$17 &amp; " (" &amp; ROW($B$2) &amp; ")", SheetX!$A$17),"zzzz")</f>
        <v xml:space="preserve"> (2)</v>
      </c>
      <c r="B62" s="3" t="str">
        <f t="shared" si="0"/>
        <v>zzzz</v>
      </c>
      <c r="C62" s="3" t="str">
        <f t="shared" si="1"/>
        <v/>
      </c>
      <c r="D62" s="9" t="str">
        <f>IF(ROW($D$1)&lt;=SheetX!$C$17, SheetX!$C$17, "")</f>
        <v/>
      </c>
      <c r="E62" s="4" t="str">
        <f t="shared" si="2"/>
        <v/>
      </c>
      <c r="F62" s="9" t="str">
        <f>IF(ROW($D$1)&lt;=SheetX!$D$17, SheetX!$D$17, "")</f>
        <v/>
      </c>
      <c r="G62" s="9" t="str">
        <f t="shared" si="3"/>
        <v/>
      </c>
      <c r="H62" s="9" t="str">
        <f>IF(ROW($D$1)&lt;=SheetX!$E$17, SheetX!$E$17, "")</f>
        <v/>
      </c>
      <c r="I62" s="9" t="str">
        <f t="shared" si="4"/>
        <v/>
      </c>
      <c r="J62" s="9" t="str">
        <f>IF(ROW($D$1)&lt;=SheetX!$F$17, SheetX!$F$17, "")</f>
        <v/>
      </c>
      <c r="K62" s="4" t="str">
        <f t="shared" si="5"/>
        <v/>
      </c>
      <c r="Q62" s="6" t="str">
        <f t="shared" si="6"/>
        <v/>
      </c>
      <c r="R62" s="6">
        <f t="shared" si="7"/>
        <v>0</v>
      </c>
      <c r="S62" s="6">
        <f t="shared" si="8"/>
        <v>0</v>
      </c>
      <c r="T62" s="6">
        <f t="shared" si="9"/>
        <v>0</v>
      </c>
      <c r="U62" s="6">
        <f t="shared" si="10"/>
        <v>0</v>
      </c>
      <c r="AB62" s="12">
        <f>Table1[[#This Row],[Streaming Resolution '[MP']]]</f>
        <v>0</v>
      </c>
      <c r="AC62" s="12">
        <v>1</v>
      </c>
      <c r="AE62" s="3" t="str">
        <f>Table1[[#This Row],[Type of Install]]&amp;Table1[[#This Row],[Indoor/Outdoor]]</f>
        <v/>
      </c>
      <c r="AF62" s="3" t="str">
        <f>AE62&amp;Table1[[#This Row],[Camera Type]]</f>
        <v/>
      </c>
      <c r="AJ62" s="3" t="str">
        <f>'Card Access'!D64&amp;'Card Access'!E64&amp;'Card Access'!F64&amp;'Card Access'!G64</f>
        <v/>
      </c>
    </row>
    <row r="63" spans="1:36" x14ac:dyDescent="0.25">
      <c r="A63" s="3" t="str">
        <f>IF(ROW($B$3)&lt;=SheetX!$B$17, IF(SheetX!$B$17&lt;&gt;1, SheetX!$A$17 &amp; " (" &amp; ROW($B$3) &amp; ")", SheetX!$A$17),"zzzz")</f>
        <v xml:space="preserve"> (3)</v>
      </c>
      <c r="B63" s="3" t="str">
        <f t="shared" si="0"/>
        <v>zzzz</v>
      </c>
      <c r="C63" s="3" t="str">
        <f t="shared" si="1"/>
        <v/>
      </c>
      <c r="D63" s="9" t="str">
        <f>IF(ROW($D$1)&lt;=SheetX!$C$17, SheetX!$C$17, "")</f>
        <v/>
      </c>
      <c r="E63" s="4" t="str">
        <f t="shared" si="2"/>
        <v/>
      </c>
      <c r="F63" s="9" t="str">
        <f>IF(ROW($D$1)&lt;=SheetX!$D$17, SheetX!$D$17, "")</f>
        <v/>
      </c>
      <c r="G63" s="9" t="str">
        <f t="shared" si="3"/>
        <v/>
      </c>
      <c r="H63" s="9" t="str">
        <f>IF(ROW($D$1)&lt;=SheetX!$E$17, SheetX!$E$17, "")</f>
        <v/>
      </c>
      <c r="I63" s="9" t="str">
        <f t="shared" si="4"/>
        <v/>
      </c>
      <c r="J63" s="9" t="str">
        <f>IF(ROW($D$1)&lt;=SheetX!$F$17, SheetX!$F$17, "")</f>
        <v/>
      </c>
      <c r="K63" s="4" t="str">
        <f t="shared" si="5"/>
        <v/>
      </c>
      <c r="Q63" s="6" t="str">
        <f t="shared" si="6"/>
        <v/>
      </c>
      <c r="R63" s="6">
        <f t="shared" si="7"/>
        <v>0</v>
      </c>
      <c r="S63" s="6">
        <f t="shared" si="8"/>
        <v>0</v>
      </c>
      <c r="T63" s="6">
        <f t="shared" si="9"/>
        <v>0</v>
      </c>
      <c r="U63" s="6">
        <f t="shared" si="10"/>
        <v>0</v>
      </c>
      <c r="AB63" s="12">
        <f>Table1[[#This Row],[Streaming Resolution '[MP']]]</f>
        <v>0</v>
      </c>
      <c r="AC63" s="12">
        <v>1</v>
      </c>
      <c r="AE63" s="3" t="str">
        <f>Table1[[#This Row],[Type of Install]]&amp;Table1[[#This Row],[Indoor/Outdoor]]</f>
        <v/>
      </c>
      <c r="AF63" s="3" t="str">
        <f>AE63&amp;Table1[[#This Row],[Camera Type]]</f>
        <v/>
      </c>
      <c r="AJ63" s="3" t="str">
        <f>'Card Access'!D65&amp;'Card Access'!E65&amp;'Card Access'!F65&amp;'Card Access'!G65</f>
        <v/>
      </c>
    </row>
    <row r="64" spans="1:36" x14ac:dyDescent="0.25">
      <c r="A64" s="3" t="str">
        <f>IF(ROW($B$4)&lt;=SheetX!$B$17, IF(SheetX!$B$17&lt;&gt;1, SheetX!$A$17 &amp; " (" &amp; ROW($B$4) &amp; ")", SheetX!$A$17),"zzzz")</f>
        <v xml:space="preserve"> (4)</v>
      </c>
      <c r="B64" s="3" t="str">
        <f t="shared" si="0"/>
        <v>zzzz</v>
      </c>
      <c r="C64" s="3" t="str">
        <f t="shared" si="1"/>
        <v/>
      </c>
      <c r="D64" s="9" t="str">
        <f>IF(ROW($D$1)&lt;=SheetX!$C$17, SheetX!$C$17, "")</f>
        <v/>
      </c>
      <c r="E64" s="4" t="str">
        <f t="shared" si="2"/>
        <v/>
      </c>
      <c r="F64" s="9" t="str">
        <f>IF(ROW($D$1)&lt;=SheetX!$D$17, SheetX!$D$17, "")</f>
        <v/>
      </c>
      <c r="G64" s="9" t="str">
        <f t="shared" si="3"/>
        <v/>
      </c>
      <c r="H64" s="9" t="str">
        <f>IF(ROW($D$1)&lt;=SheetX!$E$17, SheetX!$E$17, "")</f>
        <v/>
      </c>
      <c r="I64" s="9" t="str">
        <f t="shared" si="4"/>
        <v/>
      </c>
      <c r="J64" s="9" t="str">
        <f>IF(ROW($D$1)&lt;=SheetX!$F$17, SheetX!$F$17, "")</f>
        <v/>
      </c>
      <c r="K64" s="4" t="str">
        <f t="shared" si="5"/>
        <v/>
      </c>
      <c r="Q64" s="6" t="str">
        <f t="shared" si="6"/>
        <v/>
      </c>
      <c r="R64" s="6">
        <f t="shared" si="7"/>
        <v>0</v>
      </c>
      <c r="S64" s="6">
        <f t="shared" si="8"/>
        <v>0</v>
      </c>
      <c r="T64" s="6">
        <f t="shared" si="9"/>
        <v>0</v>
      </c>
      <c r="U64" s="6">
        <f t="shared" si="10"/>
        <v>0</v>
      </c>
      <c r="AB64" s="12">
        <f>Table1[[#This Row],[Streaming Resolution '[MP']]]</f>
        <v>0</v>
      </c>
      <c r="AC64" s="12">
        <v>1</v>
      </c>
      <c r="AE64" s="3" t="str">
        <f>Table1[[#This Row],[Type of Install]]&amp;Table1[[#This Row],[Indoor/Outdoor]]</f>
        <v/>
      </c>
      <c r="AF64" s="3" t="str">
        <f>AE64&amp;Table1[[#This Row],[Camera Type]]</f>
        <v/>
      </c>
      <c r="AJ64" s="3" t="str">
        <f>'Card Access'!D66&amp;'Card Access'!E66&amp;'Card Access'!F66&amp;'Card Access'!G66</f>
        <v/>
      </c>
    </row>
    <row r="65" spans="1:36" x14ac:dyDescent="0.25">
      <c r="A65" s="3" t="str">
        <f>IF(ROW($B$1)&lt;=SheetX!$B$18, IF(SheetX!$B$18&lt;&gt;1, SheetX!$A$18 &amp; " (" &amp; ROW($B$1) &amp; ")", SheetX!$A$18),"zzzz")</f>
        <v xml:space="preserve"> (1)</v>
      </c>
      <c r="B65" s="3" t="str">
        <f t="shared" ref="B65:B128" si="11">IF(OR(A65=" (1)", A65=" (2)", A65=" (3)", A65=" (4)", A65="", A65=0), "zzzz", A65)</f>
        <v>zzzz</v>
      </c>
      <c r="C65" s="3" t="str">
        <f t="shared" si="1"/>
        <v/>
      </c>
      <c r="D65" s="9" t="str">
        <f>IF(ROW($D$1)&lt;=SheetX!$C$18, SheetX!$C$18, "")</f>
        <v/>
      </c>
      <c r="E65" s="4" t="str">
        <f t="shared" si="2"/>
        <v/>
      </c>
      <c r="F65" s="9" t="str">
        <f>IF(ROW($D$1)&lt;=SheetX!$D$18, SheetX!$D$18, "")</f>
        <v/>
      </c>
      <c r="G65" s="9" t="str">
        <f t="shared" si="3"/>
        <v/>
      </c>
      <c r="H65" s="9" t="str">
        <f>IF(ROW($D$1)&lt;=SheetX!$E$18, SheetX!$E$18, "")</f>
        <v/>
      </c>
      <c r="I65" s="9" t="str">
        <f t="shared" si="4"/>
        <v/>
      </c>
      <c r="J65" s="9" t="str">
        <f>IF(ROW($D$1)&lt;=SheetX!$F$18, SheetX!$F$18, "")</f>
        <v/>
      </c>
      <c r="K65" s="4" t="str">
        <f t="shared" si="5"/>
        <v/>
      </c>
      <c r="Q65" s="6" t="str">
        <f t="shared" si="6"/>
        <v/>
      </c>
      <c r="R65" s="6">
        <f t="shared" si="7"/>
        <v>0</v>
      </c>
      <c r="S65" s="6">
        <f t="shared" si="8"/>
        <v>0</v>
      </c>
      <c r="T65" s="6">
        <f t="shared" si="9"/>
        <v>0</v>
      </c>
      <c r="U65" s="6">
        <f t="shared" si="10"/>
        <v>0</v>
      </c>
      <c r="AB65" s="12">
        <f>Table1[[#This Row],[Streaming Resolution '[MP']]]</f>
        <v>0</v>
      </c>
      <c r="AC65" s="12">
        <v>1</v>
      </c>
      <c r="AE65" s="3" t="str">
        <f>Table1[[#This Row],[Type of Install]]&amp;Table1[[#This Row],[Indoor/Outdoor]]</f>
        <v/>
      </c>
      <c r="AF65" s="3" t="str">
        <f>AE65&amp;Table1[[#This Row],[Camera Type]]</f>
        <v/>
      </c>
      <c r="AJ65" s="3" t="str">
        <f>'Card Access'!D67&amp;'Card Access'!E67&amp;'Card Access'!F67&amp;'Card Access'!G67</f>
        <v/>
      </c>
    </row>
    <row r="66" spans="1:36" x14ac:dyDescent="0.25">
      <c r="A66" s="3" t="str">
        <f>IF(ROW($B$2)&lt;=SheetX!$B$18, IF(SheetX!$B$18&lt;&gt;1, SheetX!$A$18 &amp; " (" &amp; ROW($B$2) &amp; ")", SheetX!$A$18),"zzzz")</f>
        <v xml:space="preserve"> (2)</v>
      </c>
      <c r="B66" s="3" t="str">
        <f t="shared" si="11"/>
        <v>zzzz</v>
      </c>
      <c r="C66" s="3" t="str">
        <f t="shared" ref="C66:C129" si="12">IF(B66="zzzz","",D66)</f>
        <v/>
      </c>
      <c r="D66" s="9" t="str">
        <f>IF(ROW($D$1)&lt;=SheetX!$C$18, SheetX!$C$18, "")</f>
        <v/>
      </c>
      <c r="E66" s="4" t="str">
        <f t="shared" ref="E66:E129" si="13">IF(B66="zzzz","",F66)</f>
        <v/>
      </c>
      <c r="F66" s="9" t="str">
        <f>IF(ROW($D$1)&lt;=SheetX!$D$18, SheetX!$D$18, "")</f>
        <v/>
      </c>
      <c r="G66" s="9" t="str">
        <f t="shared" ref="G66:G129" si="14">IF(B66="zzzz","",H66)</f>
        <v/>
      </c>
      <c r="H66" s="9" t="str">
        <f>IF(ROW($D$1)&lt;=SheetX!$E$18, SheetX!$E$18, "")</f>
        <v/>
      </c>
      <c r="I66" s="9" t="str">
        <f t="shared" ref="I66:I129" si="15">IF(B66="zzzz","",J66)</f>
        <v/>
      </c>
      <c r="J66" s="9" t="str">
        <f>IF(ROW($D$1)&lt;=SheetX!$F$18, SheetX!$F$18, "")</f>
        <v/>
      </c>
      <c r="K66" s="4" t="str">
        <f t="shared" ref="K66:K129" si="16">IF(B66="zzzz", "", B66)</f>
        <v/>
      </c>
      <c r="Q66" s="6" t="str">
        <f t="shared" ref="Q66:Q129" si="17">IF(IF(L66="zzzz","",L66)=0,"",IF(L66="zzzz","",L66))</f>
        <v/>
      </c>
      <c r="R66" s="6">
        <f t="shared" ref="R66:R129" si="18">M66</f>
        <v>0</v>
      </c>
      <c r="S66" s="6">
        <f t="shared" ref="S66:S129" si="19">N66</f>
        <v>0</v>
      </c>
      <c r="T66" s="6">
        <f t="shared" ref="T66:T129" si="20">O66</f>
        <v>0</v>
      </c>
      <c r="U66" s="6">
        <f t="shared" ref="U66:U129" si="21">P66</f>
        <v>0</v>
      </c>
      <c r="AB66" s="12">
        <f>Table1[[#This Row],[Streaming Resolution '[MP']]]</f>
        <v>0</v>
      </c>
      <c r="AC66" s="12">
        <v>1</v>
      </c>
      <c r="AE66" s="3" t="str">
        <f>Table1[[#This Row],[Type of Install]]&amp;Table1[[#This Row],[Indoor/Outdoor]]</f>
        <v/>
      </c>
      <c r="AF66" s="3" t="str">
        <f>AE66&amp;Table1[[#This Row],[Camera Type]]</f>
        <v/>
      </c>
      <c r="AJ66" s="3" t="str">
        <f>'Card Access'!D68&amp;'Card Access'!E68&amp;'Card Access'!F68&amp;'Card Access'!G68</f>
        <v/>
      </c>
    </row>
    <row r="67" spans="1:36" x14ac:dyDescent="0.25">
      <c r="A67" s="3" t="str">
        <f>IF(ROW($B$3)&lt;=SheetX!$B$18, IF(SheetX!$B$18&lt;&gt;1, SheetX!$A$18 &amp; " (" &amp; ROW($B$3) &amp; ")", SheetX!$A$18),"zzzz")</f>
        <v xml:space="preserve"> (3)</v>
      </c>
      <c r="B67" s="3" t="str">
        <f t="shared" si="11"/>
        <v>zzzz</v>
      </c>
      <c r="C67" s="3" t="str">
        <f t="shared" si="12"/>
        <v/>
      </c>
      <c r="D67" s="9" t="str">
        <f>IF(ROW($D$1)&lt;=SheetX!$C$18, SheetX!$C$18, "")</f>
        <v/>
      </c>
      <c r="E67" s="4" t="str">
        <f t="shared" si="13"/>
        <v/>
      </c>
      <c r="F67" s="9" t="str">
        <f>IF(ROW($D$1)&lt;=SheetX!$D$18, SheetX!$D$18, "")</f>
        <v/>
      </c>
      <c r="G67" s="9" t="str">
        <f t="shared" si="14"/>
        <v/>
      </c>
      <c r="H67" s="9" t="str">
        <f>IF(ROW($D$1)&lt;=SheetX!$E$18, SheetX!$E$18, "")</f>
        <v/>
      </c>
      <c r="I67" s="9" t="str">
        <f t="shared" si="15"/>
        <v/>
      </c>
      <c r="J67" s="9" t="str">
        <f>IF(ROW($D$1)&lt;=SheetX!$F$18, SheetX!$F$18, "")</f>
        <v/>
      </c>
      <c r="K67" s="4" t="str">
        <f t="shared" si="16"/>
        <v/>
      </c>
      <c r="Q67" s="6" t="str">
        <f t="shared" si="17"/>
        <v/>
      </c>
      <c r="R67" s="6">
        <f t="shared" si="18"/>
        <v>0</v>
      </c>
      <c r="S67" s="6">
        <f t="shared" si="19"/>
        <v>0</v>
      </c>
      <c r="T67" s="6">
        <f t="shared" si="20"/>
        <v>0</v>
      </c>
      <c r="U67" s="6">
        <f t="shared" si="21"/>
        <v>0</v>
      </c>
      <c r="AB67" s="12">
        <f>Table1[[#This Row],[Streaming Resolution '[MP']]]</f>
        <v>0</v>
      </c>
      <c r="AC67" s="12">
        <v>1</v>
      </c>
      <c r="AE67" s="3" t="str">
        <f>Table1[[#This Row],[Type of Install]]&amp;Table1[[#This Row],[Indoor/Outdoor]]</f>
        <v/>
      </c>
      <c r="AF67" s="3" t="str">
        <f>AE67&amp;Table1[[#This Row],[Camera Type]]</f>
        <v/>
      </c>
      <c r="AJ67" s="3" t="str">
        <f>'Card Access'!D69&amp;'Card Access'!E69&amp;'Card Access'!F69&amp;'Card Access'!G69</f>
        <v/>
      </c>
    </row>
    <row r="68" spans="1:36" x14ac:dyDescent="0.25">
      <c r="A68" s="3" t="str">
        <f>IF(ROW($B$4)&lt;=SheetX!$B$18, IF(SheetX!$B$18&lt;&gt;1, SheetX!$A$18 &amp; " (" &amp; ROW($B$4) &amp; ")", SheetX!$A$18),"zzzz")</f>
        <v xml:space="preserve"> (4)</v>
      </c>
      <c r="B68" s="3" t="str">
        <f t="shared" si="11"/>
        <v>zzzz</v>
      </c>
      <c r="C68" s="3" t="str">
        <f t="shared" si="12"/>
        <v/>
      </c>
      <c r="D68" s="9" t="str">
        <f>IF(ROW($D$1)&lt;=SheetX!$C$18, SheetX!$C$18, "")</f>
        <v/>
      </c>
      <c r="E68" s="4" t="str">
        <f t="shared" si="13"/>
        <v/>
      </c>
      <c r="F68" s="9" t="str">
        <f>IF(ROW($D$1)&lt;=SheetX!$D$18, SheetX!$D$18, "")</f>
        <v/>
      </c>
      <c r="G68" s="9" t="str">
        <f t="shared" si="14"/>
        <v/>
      </c>
      <c r="H68" s="9" t="str">
        <f>IF(ROW($D$1)&lt;=SheetX!$E$18, SheetX!$E$18, "")</f>
        <v/>
      </c>
      <c r="I68" s="9" t="str">
        <f t="shared" si="15"/>
        <v/>
      </c>
      <c r="J68" s="9" t="str">
        <f>IF(ROW($D$1)&lt;=SheetX!$F$18, SheetX!$F$18, "")</f>
        <v/>
      </c>
      <c r="K68" s="4" t="str">
        <f t="shared" si="16"/>
        <v/>
      </c>
      <c r="Q68" s="6" t="str">
        <f t="shared" si="17"/>
        <v/>
      </c>
      <c r="R68" s="6">
        <f t="shared" si="18"/>
        <v>0</v>
      </c>
      <c r="S68" s="6">
        <f t="shared" si="19"/>
        <v>0</v>
      </c>
      <c r="T68" s="6">
        <f t="shared" si="20"/>
        <v>0</v>
      </c>
      <c r="U68" s="6">
        <f t="shared" si="21"/>
        <v>0</v>
      </c>
      <c r="AB68" s="12">
        <f>Table1[[#This Row],[Streaming Resolution '[MP']]]</f>
        <v>0</v>
      </c>
      <c r="AC68" s="12">
        <v>1</v>
      </c>
      <c r="AE68" s="3" t="str">
        <f>Table1[[#This Row],[Type of Install]]&amp;Table1[[#This Row],[Indoor/Outdoor]]</f>
        <v/>
      </c>
      <c r="AF68" s="3" t="str">
        <f>AE68&amp;Table1[[#This Row],[Camera Type]]</f>
        <v/>
      </c>
      <c r="AJ68" s="3" t="str">
        <f>'Card Access'!D70&amp;'Card Access'!E70&amp;'Card Access'!F70&amp;'Card Access'!G70</f>
        <v/>
      </c>
    </row>
    <row r="69" spans="1:36" x14ac:dyDescent="0.25">
      <c r="A69" s="3" t="str">
        <f>IF(ROW($B$1)&lt;=SheetX!$B$19, IF(SheetX!$B$19&lt;&gt;1, SheetX!$A$19 &amp; " (" &amp; ROW($B$1) &amp; ")", SheetX!$A$19),"zzzz")</f>
        <v xml:space="preserve"> (1)</v>
      </c>
      <c r="B69" s="3" t="str">
        <f t="shared" si="11"/>
        <v>zzzz</v>
      </c>
      <c r="C69" s="3" t="str">
        <f t="shared" si="12"/>
        <v/>
      </c>
      <c r="D69" s="9" t="str">
        <f>IF(ROW($D$1)&lt;=SheetX!$C$19, SheetX!$C$19, "")</f>
        <v/>
      </c>
      <c r="E69" s="4" t="str">
        <f t="shared" si="13"/>
        <v/>
      </c>
      <c r="F69" s="9" t="str">
        <f>IF(ROW($D$1)&lt;=SheetX!$D$19, SheetX!$D$19, "")</f>
        <v/>
      </c>
      <c r="G69" s="9" t="str">
        <f t="shared" si="14"/>
        <v/>
      </c>
      <c r="H69" s="9" t="str">
        <f>IF(ROW($D$1)&lt;=SheetX!$E$19, SheetX!$E$19, "")</f>
        <v/>
      </c>
      <c r="I69" s="9" t="str">
        <f t="shared" si="15"/>
        <v/>
      </c>
      <c r="J69" s="9" t="str">
        <f>IF(ROW($D$1)&lt;=SheetX!$F$19, SheetX!$F$19, "")</f>
        <v/>
      </c>
      <c r="K69" s="4" t="str">
        <f t="shared" si="16"/>
        <v/>
      </c>
      <c r="Q69" s="6" t="str">
        <f t="shared" si="17"/>
        <v/>
      </c>
      <c r="R69" s="6">
        <f t="shared" si="18"/>
        <v>0</v>
      </c>
      <c r="S69" s="6">
        <f t="shared" si="19"/>
        <v>0</v>
      </c>
      <c r="T69" s="6">
        <f t="shared" si="20"/>
        <v>0</v>
      </c>
      <c r="U69" s="6">
        <f t="shared" si="21"/>
        <v>0</v>
      </c>
      <c r="AB69" s="12">
        <f>Table1[[#This Row],[Streaming Resolution '[MP']]]</f>
        <v>0</v>
      </c>
      <c r="AC69" s="12">
        <v>1</v>
      </c>
      <c r="AE69" s="3" t="str">
        <f>Table1[[#This Row],[Type of Install]]&amp;Table1[[#This Row],[Indoor/Outdoor]]</f>
        <v/>
      </c>
      <c r="AF69" s="3" t="str">
        <f>AE69&amp;Table1[[#This Row],[Camera Type]]</f>
        <v/>
      </c>
      <c r="AJ69" s="3" t="str">
        <f>'Card Access'!D71&amp;'Card Access'!E71&amp;'Card Access'!F71&amp;'Card Access'!G71</f>
        <v/>
      </c>
    </row>
    <row r="70" spans="1:36" x14ac:dyDescent="0.25">
      <c r="A70" s="3" t="str">
        <f>IF(ROW($B$2)&lt;=SheetX!$B$19, IF(SheetX!$B$19&lt;&gt;1, SheetX!$A$19 &amp; " (" &amp; ROW($B$2) &amp; ")", SheetX!$A$19),"zzzz")</f>
        <v xml:space="preserve"> (2)</v>
      </c>
      <c r="B70" s="3" t="str">
        <f t="shared" si="11"/>
        <v>zzzz</v>
      </c>
      <c r="C70" s="3" t="str">
        <f t="shared" si="12"/>
        <v/>
      </c>
      <c r="D70" s="9" t="str">
        <f>IF(ROW($D$1)&lt;=SheetX!$C$19, SheetX!$C$19, "")</f>
        <v/>
      </c>
      <c r="E70" s="4" t="str">
        <f t="shared" si="13"/>
        <v/>
      </c>
      <c r="F70" s="9" t="str">
        <f>IF(ROW($D$1)&lt;=SheetX!$D$19, SheetX!$D$19, "")</f>
        <v/>
      </c>
      <c r="G70" s="9" t="str">
        <f t="shared" si="14"/>
        <v/>
      </c>
      <c r="H70" s="9" t="str">
        <f>IF(ROW($D$1)&lt;=SheetX!$E$19, SheetX!$E$19, "")</f>
        <v/>
      </c>
      <c r="I70" s="9" t="str">
        <f t="shared" si="15"/>
        <v/>
      </c>
      <c r="J70" s="9" t="str">
        <f>IF(ROW($D$1)&lt;=SheetX!$F$19, SheetX!$F$19, "")</f>
        <v/>
      </c>
      <c r="K70" s="4" t="str">
        <f t="shared" si="16"/>
        <v/>
      </c>
      <c r="Q70" s="6" t="str">
        <f t="shared" si="17"/>
        <v/>
      </c>
      <c r="R70" s="6">
        <f t="shared" si="18"/>
        <v>0</v>
      </c>
      <c r="S70" s="6">
        <f t="shared" si="19"/>
        <v>0</v>
      </c>
      <c r="T70" s="6">
        <f t="shared" si="20"/>
        <v>0</v>
      </c>
      <c r="U70" s="6">
        <f t="shared" si="21"/>
        <v>0</v>
      </c>
      <c r="AB70" s="12">
        <f>Table1[[#This Row],[Streaming Resolution '[MP']]]</f>
        <v>0</v>
      </c>
      <c r="AC70" s="12">
        <v>1</v>
      </c>
      <c r="AE70" s="3" t="str">
        <f>Table1[[#This Row],[Type of Install]]&amp;Table1[[#This Row],[Indoor/Outdoor]]</f>
        <v/>
      </c>
      <c r="AF70" s="3" t="str">
        <f>AE70&amp;Table1[[#This Row],[Camera Type]]</f>
        <v/>
      </c>
      <c r="AJ70" s="3" t="str">
        <f>'Card Access'!D72&amp;'Card Access'!E72&amp;'Card Access'!F72&amp;'Card Access'!G72</f>
        <v/>
      </c>
    </row>
    <row r="71" spans="1:36" x14ac:dyDescent="0.25">
      <c r="A71" s="3" t="str">
        <f>IF(ROW($B$3)&lt;=SheetX!$B$19, IF(SheetX!$B$19&lt;&gt;1, SheetX!$A$19 &amp; " (" &amp; ROW($B$3) &amp; ")", SheetX!$A$19),"zzzz")</f>
        <v xml:space="preserve"> (3)</v>
      </c>
      <c r="B71" s="3" t="str">
        <f t="shared" si="11"/>
        <v>zzzz</v>
      </c>
      <c r="C71" s="3" t="str">
        <f t="shared" si="12"/>
        <v/>
      </c>
      <c r="D71" s="9" t="str">
        <f>IF(ROW($D$1)&lt;=SheetX!$C$19, SheetX!$C$19, "")</f>
        <v/>
      </c>
      <c r="E71" s="4" t="str">
        <f t="shared" si="13"/>
        <v/>
      </c>
      <c r="F71" s="9" t="str">
        <f>IF(ROW($D$1)&lt;=SheetX!$D$19, SheetX!$D$19, "")</f>
        <v/>
      </c>
      <c r="G71" s="9" t="str">
        <f t="shared" si="14"/>
        <v/>
      </c>
      <c r="H71" s="9" t="str">
        <f>IF(ROW($D$1)&lt;=SheetX!$E$19, SheetX!$E$19, "")</f>
        <v/>
      </c>
      <c r="I71" s="9" t="str">
        <f t="shared" si="15"/>
        <v/>
      </c>
      <c r="J71" s="9" t="str">
        <f>IF(ROW($D$1)&lt;=SheetX!$F$19, SheetX!$F$19, "")</f>
        <v/>
      </c>
      <c r="K71" s="4" t="str">
        <f t="shared" si="16"/>
        <v/>
      </c>
      <c r="Q71" s="6" t="str">
        <f t="shared" si="17"/>
        <v/>
      </c>
      <c r="R71" s="6">
        <f t="shared" si="18"/>
        <v>0</v>
      </c>
      <c r="S71" s="6">
        <f t="shared" si="19"/>
        <v>0</v>
      </c>
      <c r="T71" s="6">
        <f t="shared" si="20"/>
        <v>0</v>
      </c>
      <c r="U71" s="6">
        <f t="shared" si="21"/>
        <v>0</v>
      </c>
      <c r="AB71" s="12">
        <f>Table1[[#This Row],[Streaming Resolution '[MP']]]</f>
        <v>0</v>
      </c>
      <c r="AC71" s="12">
        <v>1</v>
      </c>
      <c r="AE71" s="3" t="str">
        <f>Table1[[#This Row],[Type of Install]]&amp;Table1[[#This Row],[Indoor/Outdoor]]</f>
        <v/>
      </c>
      <c r="AF71" s="3" t="str">
        <f>AE71&amp;Table1[[#This Row],[Camera Type]]</f>
        <v/>
      </c>
      <c r="AJ71" s="3" t="str">
        <f>'Card Access'!D73&amp;'Card Access'!E73&amp;'Card Access'!F73&amp;'Card Access'!G73</f>
        <v/>
      </c>
    </row>
    <row r="72" spans="1:36" x14ac:dyDescent="0.25">
      <c r="A72" s="3" t="str">
        <f>IF(ROW($B$4)&lt;=SheetX!$B$19, IF(SheetX!$B$19&lt;&gt;1, SheetX!$A$19 &amp; " (" &amp; ROW($B$4) &amp; ")", SheetX!$A$19),"zzzz")</f>
        <v xml:space="preserve"> (4)</v>
      </c>
      <c r="B72" s="3" t="str">
        <f t="shared" si="11"/>
        <v>zzzz</v>
      </c>
      <c r="C72" s="3" t="str">
        <f t="shared" si="12"/>
        <v/>
      </c>
      <c r="D72" s="9" t="str">
        <f>IF(ROW($D$1)&lt;=SheetX!$C$19, SheetX!$C$19, "")</f>
        <v/>
      </c>
      <c r="E72" s="4" t="str">
        <f t="shared" si="13"/>
        <v/>
      </c>
      <c r="F72" s="9" t="str">
        <f>IF(ROW($D$1)&lt;=SheetX!$D$19, SheetX!$D$19, "")</f>
        <v/>
      </c>
      <c r="G72" s="9" t="str">
        <f t="shared" si="14"/>
        <v/>
      </c>
      <c r="H72" s="9" t="str">
        <f>IF(ROW($D$1)&lt;=SheetX!$E$19, SheetX!$E$19, "")</f>
        <v/>
      </c>
      <c r="I72" s="9" t="str">
        <f t="shared" si="15"/>
        <v/>
      </c>
      <c r="J72" s="9" t="str">
        <f>IF(ROW($D$1)&lt;=SheetX!$F$19, SheetX!$F$19, "")</f>
        <v/>
      </c>
      <c r="K72" s="4" t="str">
        <f t="shared" si="16"/>
        <v/>
      </c>
      <c r="Q72" s="6" t="str">
        <f t="shared" si="17"/>
        <v/>
      </c>
      <c r="R72" s="6">
        <f t="shared" si="18"/>
        <v>0</v>
      </c>
      <c r="S72" s="6">
        <f t="shared" si="19"/>
        <v>0</v>
      </c>
      <c r="T72" s="6">
        <f t="shared" si="20"/>
        <v>0</v>
      </c>
      <c r="U72" s="6">
        <f t="shared" si="21"/>
        <v>0</v>
      </c>
      <c r="AB72" s="12">
        <f>Table1[[#This Row],[Streaming Resolution '[MP']]]</f>
        <v>0</v>
      </c>
      <c r="AC72" s="12">
        <v>1</v>
      </c>
      <c r="AE72" s="3" t="str">
        <f>Table1[[#This Row],[Type of Install]]&amp;Table1[[#This Row],[Indoor/Outdoor]]</f>
        <v/>
      </c>
      <c r="AF72" s="3" t="str">
        <f>AE72&amp;Table1[[#This Row],[Camera Type]]</f>
        <v/>
      </c>
      <c r="AJ72" s="3" t="str">
        <f>'Card Access'!D74&amp;'Card Access'!E74&amp;'Card Access'!F74&amp;'Card Access'!G74</f>
        <v/>
      </c>
    </row>
    <row r="73" spans="1:36" x14ac:dyDescent="0.25">
      <c r="A73" s="3" t="str">
        <f>IF(ROW($B$1)&lt;=SheetX!$B$20, IF(SheetX!$B$20&lt;&gt;1, SheetX!$A$20 &amp; " (" &amp; ROW($B$1) &amp; ")", SheetX!$A$20),"zzzz")</f>
        <v xml:space="preserve"> (1)</v>
      </c>
      <c r="B73" s="3" t="str">
        <f t="shared" si="11"/>
        <v>zzzz</v>
      </c>
      <c r="C73" s="3" t="str">
        <f t="shared" si="12"/>
        <v/>
      </c>
      <c r="D73" s="9" t="str">
        <f>IF(ROW($D$1)&lt;=SheetX!$C$20, SheetX!$C$20, "")</f>
        <v/>
      </c>
      <c r="E73" s="4" t="str">
        <f t="shared" si="13"/>
        <v/>
      </c>
      <c r="F73" s="9" t="str">
        <f>IF(ROW($D$1)&lt;=SheetX!$D$20, SheetX!$D$20, "")</f>
        <v/>
      </c>
      <c r="G73" s="9" t="str">
        <f t="shared" si="14"/>
        <v/>
      </c>
      <c r="H73" s="9" t="str">
        <f>IF(ROW($D$1)&lt;=SheetX!$E$20, SheetX!$E$20, "")</f>
        <v/>
      </c>
      <c r="I73" s="9" t="str">
        <f t="shared" si="15"/>
        <v/>
      </c>
      <c r="J73" s="9" t="str">
        <f>IF(ROW($D$1)&lt;=SheetX!$F$20, SheetX!$F$20, "")</f>
        <v/>
      </c>
      <c r="K73" s="4" t="str">
        <f t="shared" si="16"/>
        <v/>
      </c>
      <c r="Q73" s="6" t="str">
        <f t="shared" si="17"/>
        <v/>
      </c>
      <c r="R73" s="6">
        <f t="shared" si="18"/>
        <v>0</v>
      </c>
      <c r="S73" s="6">
        <f t="shared" si="19"/>
        <v>0</v>
      </c>
      <c r="T73" s="6">
        <f t="shared" si="20"/>
        <v>0</v>
      </c>
      <c r="U73" s="6">
        <f t="shared" si="21"/>
        <v>0</v>
      </c>
      <c r="AB73" s="12">
        <f>Table1[[#This Row],[Streaming Resolution '[MP']]]</f>
        <v>0</v>
      </c>
      <c r="AC73" s="12">
        <v>1</v>
      </c>
      <c r="AE73" s="3" t="str">
        <f>Table1[[#This Row],[Type of Install]]&amp;Table1[[#This Row],[Indoor/Outdoor]]</f>
        <v/>
      </c>
      <c r="AF73" s="3" t="str">
        <f>AE73&amp;Table1[[#This Row],[Camera Type]]</f>
        <v/>
      </c>
      <c r="AJ73" s="3" t="str">
        <f>'Card Access'!D75&amp;'Card Access'!E75&amp;'Card Access'!F75&amp;'Card Access'!G75</f>
        <v/>
      </c>
    </row>
    <row r="74" spans="1:36" x14ac:dyDescent="0.25">
      <c r="A74" s="3" t="str">
        <f>IF(ROW($B$2)&lt;=SheetX!$B$20, IF(SheetX!$B$20&lt;&gt;1, SheetX!$A$20 &amp; " (" &amp; ROW($B$2) &amp; ")", SheetX!$A$20),"zzzz")</f>
        <v xml:space="preserve"> (2)</v>
      </c>
      <c r="B74" s="3" t="str">
        <f t="shared" si="11"/>
        <v>zzzz</v>
      </c>
      <c r="C74" s="3" t="str">
        <f t="shared" si="12"/>
        <v/>
      </c>
      <c r="D74" s="9" t="str">
        <f>IF(ROW($D$1)&lt;=SheetX!$C$20, SheetX!$C$20, "")</f>
        <v/>
      </c>
      <c r="E74" s="4" t="str">
        <f t="shared" si="13"/>
        <v/>
      </c>
      <c r="F74" s="9" t="str">
        <f>IF(ROW($D$1)&lt;=SheetX!$D$20, SheetX!$D$20, "")</f>
        <v/>
      </c>
      <c r="G74" s="9" t="str">
        <f t="shared" si="14"/>
        <v/>
      </c>
      <c r="H74" s="9" t="str">
        <f>IF(ROW($D$1)&lt;=SheetX!$E$20, SheetX!$E$20, "")</f>
        <v/>
      </c>
      <c r="I74" s="9" t="str">
        <f t="shared" si="15"/>
        <v/>
      </c>
      <c r="J74" s="9" t="str">
        <f>IF(ROW($D$1)&lt;=SheetX!$F$20, SheetX!$F$20, "")</f>
        <v/>
      </c>
      <c r="K74" s="4" t="str">
        <f t="shared" si="16"/>
        <v/>
      </c>
      <c r="Q74" s="6" t="str">
        <f t="shared" si="17"/>
        <v/>
      </c>
      <c r="R74" s="6">
        <f t="shared" si="18"/>
        <v>0</v>
      </c>
      <c r="S74" s="6">
        <f t="shared" si="19"/>
        <v>0</v>
      </c>
      <c r="T74" s="6">
        <f t="shared" si="20"/>
        <v>0</v>
      </c>
      <c r="U74" s="6">
        <f t="shared" si="21"/>
        <v>0</v>
      </c>
      <c r="AB74" s="12">
        <f>Table1[[#This Row],[Streaming Resolution '[MP']]]</f>
        <v>0</v>
      </c>
      <c r="AC74" s="12">
        <v>1</v>
      </c>
      <c r="AE74" s="3" t="str">
        <f>Table1[[#This Row],[Type of Install]]&amp;Table1[[#This Row],[Indoor/Outdoor]]</f>
        <v/>
      </c>
      <c r="AF74" s="3" t="str">
        <f>AE74&amp;Table1[[#This Row],[Camera Type]]</f>
        <v/>
      </c>
      <c r="AJ74" s="3" t="str">
        <f>'Card Access'!D76&amp;'Card Access'!E76&amp;'Card Access'!F76&amp;'Card Access'!G76</f>
        <v/>
      </c>
    </row>
    <row r="75" spans="1:36" x14ac:dyDescent="0.25">
      <c r="A75" s="3" t="str">
        <f>IF(ROW($B$3)&lt;=SheetX!$B$20, IF(SheetX!$B$20&lt;&gt;1, SheetX!$A$20 &amp; " (" &amp; ROW($B$3) &amp; ")", SheetX!$A$20),"zzzz")</f>
        <v xml:space="preserve"> (3)</v>
      </c>
      <c r="B75" s="3" t="str">
        <f t="shared" si="11"/>
        <v>zzzz</v>
      </c>
      <c r="C75" s="3" t="str">
        <f t="shared" si="12"/>
        <v/>
      </c>
      <c r="D75" s="9" t="str">
        <f>IF(ROW($D$1)&lt;=SheetX!$C$20, SheetX!$C$20, "")</f>
        <v/>
      </c>
      <c r="E75" s="4" t="str">
        <f t="shared" si="13"/>
        <v/>
      </c>
      <c r="F75" s="9" t="str">
        <f>IF(ROW($D$1)&lt;=SheetX!$D$20, SheetX!$D$20, "")</f>
        <v/>
      </c>
      <c r="G75" s="9" t="str">
        <f t="shared" si="14"/>
        <v/>
      </c>
      <c r="H75" s="9" t="str">
        <f>IF(ROW($D$1)&lt;=SheetX!$E$20, SheetX!$E$20, "")</f>
        <v/>
      </c>
      <c r="I75" s="9" t="str">
        <f t="shared" si="15"/>
        <v/>
      </c>
      <c r="J75" s="9" t="str">
        <f>IF(ROW($D$1)&lt;=SheetX!$F$20, SheetX!$F$20, "")</f>
        <v/>
      </c>
      <c r="K75" s="4" t="str">
        <f t="shared" si="16"/>
        <v/>
      </c>
      <c r="Q75" s="6" t="str">
        <f t="shared" si="17"/>
        <v/>
      </c>
      <c r="R75" s="6">
        <f t="shared" si="18"/>
        <v>0</v>
      </c>
      <c r="S75" s="6">
        <f t="shared" si="19"/>
        <v>0</v>
      </c>
      <c r="T75" s="6">
        <f t="shared" si="20"/>
        <v>0</v>
      </c>
      <c r="U75" s="6">
        <f t="shared" si="21"/>
        <v>0</v>
      </c>
      <c r="AB75" s="12">
        <f>Table1[[#This Row],[Streaming Resolution '[MP']]]</f>
        <v>0</v>
      </c>
      <c r="AC75" s="12">
        <v>1</v>
      </c>
      <c r="AE75" s="3" t="str">
        <f>Table1[[#This Row],[Type of Install]]&amp;Table1[[#This Row],[Indoor/Outdoor]]</f>
        <v/>
      </c>
      <c r="AF75" s="3" t="str">
        <f>AE75&amp;Table1[[#This Row],[Camera Type]]</f>
        <v/>
      </c>
      <c r="AJ75" s="3" t="str">
        <f>'Card Access'!D77&amp;'Card Access'!E77&amp;'Card Access'!F77&amp;'Card Access'!G77</f>
        <v/>
      </c>
    </row>
    <row r="76" spans="1:36" x14ac:dyDescent="0.25">
      <c r="A76" s="3" t="str">
        <f>IF(ROW($B$4)&lt;=SheetX!$B$20, IF(SheetX!$B$20&lt;&gt;1, SheetX!$A$20 &amp; " (" &amp; ROW($B$4) &amp; ")", SheetX!$A$20),"zzzz")</f>
        <v xml:space="preserve"> (4)</v>
      </c>
      <c r="B76" s="3" t="str">
        <f t="shared" si="11"/>
        <v>zzzz</v>
      </c>
      <c r="C76" s="3" t="str">
        <f t="shared" si="12"/>
        <v/>
      </c>
      <c r="D76" s="9" t="str">
        <f>IF(ROW($D$1)&lt;=SheetX!$C$20, SheetX!$C$20, "")</f>
        <v/>
      </c>
      <c r="E76" s="4" t="str">
        <f t="shared" si="13"/>
        <v/>
      </c>
      <c r="F76" s="9" t="str">
        <f>IF(ROW($D$1)&lt;=SheetX!$D$20, SheetX!$D$20, "")</f>
        <v/>
      </c>
      <c r="G76" s="9" t="str">
        <f t="shared" si="14"/>
        <v/>
      </c>
      <c r="H76" s="9" t="str">
        <f>IF(ROW($D$1)&lt;=SheetX!$E$20, SheetX!$E$20, "")</f>
        <v/>
      </c>
      <c r="I76" s="9" t="str">
        <f t="shared" si="15"/>
        <v/>
      </c>
      <c r="J76" s="9" t="str">
        <f>IF(ROW($D$1)&lt;=SheetX!$F$20, SheetX!$F$20, "")</f>
        <v/>
      </c>
      <c r="K76" s="4" t="str">
        <f t="shared" si="16"/>
        <v/>
      </c>
      <c r="Q76" s="6" t="str">
        <f t="shared" si="17"/>
        <v/>
      </c>
      <c r="R76" s="6">
        <f t="shared" si="18"/>
        <v>0</v>
      </c>
      <c r="S76" s="6">
        <f t="shared" si="19"/>
        <v>0</v>
      </c>
      <c r="T76" s="6">
        <f t="shared" si="20"/>
        <v>0</v>
      </c>
      <c r="U76" s="6">
        <f t="shared" si="21"/>
        <v>0</v>
      </c>
      <c r="AB76" s="12">
        <f>Table1[[#This Row],[Streaming Resolution '[MP']]]</f>
        <v>0</v>
      </c>
      <c r="AC76" s="12">
        <v>1</v>
      </c>
      <c r="AE76" s="3" t="str">
        <f>Table1[[#This Row],[Type of Install]]&amp;Table1[[#This Row],[Indoor/Outdoor]]</f>
        <v/>
      </c>
      <c r="AF76" s="3" t="str">
        <f>AE76&amp;Table1[[#This Row],[Camera Type]]</f>
        <v/>
      </c>
      <c r="AJ76" s="3" t="str">
        <f>'Card Access'!D78&amp;'Card Access'!E78&amp;'Card Access'!F78&amp;'Card Access'!G78</f>
        <v/>
      </c>
    </row>
    <row r="77" spans="1:36" x14ac:dyDescent="0.25">
      <c r="A77" s="3" t="str">
        <f>IF(ROW($B$1)&lt;=SheetX!$B$21, IF(SheetX!$B$21&lt;&gt;1, SheetX!$A$21 &amp; " (" &amp; ROW($B$1) &amp; ")", SheetX!$A$21),"zzzz")</f>
        <v xml:space="preserve"> (1)</v>
      </c>
      <c r="B77" s="3" t="str">
        <f t="shared" si="11"/>
        <v>zzzz</v>
      </c>
      <c r="C77" s="3" t="str">
        <f t="shared" si="12"/>
        <v/>
      </c>
      <c r="D77" s="9" t="str">
        <f>IF(ROW($D$1)&lt;=SheetX!$C$21, SheetX!$C$21, "")</f>
        <v/>
      </c>
      <c r="E77" s="4" t="str">
        <f t="shared" si="13"/>
        <v/>
      </c>
      <c r="F77" s="9" t="str">
        <f>IF(ROW($D$1)&lt;=SheetX!$D$21, SheetX!$D$21, "")</f>
        <v/>
      </c>
      <c r="G77" s="9" t="str">
        <f t="shared" si="14"/>
        <v/>
      </c>
      <c r="H77" s="9" t="str">
        <f>IF(ROW($D$1)&lt;=SheetX!$E$21, SheetX!$E$21, "")</f>
        <v/>
      </c>
      <c r="I77" s="9" t="str">
        <f t="shared" si="15"/>
        <v/>
      </c>
      <c r="J77" s="9" t="str">
        <f>IF(ROW($D$1)&lt;=SheetX!$F$21, SheetX!$F$21, "")</f>
        <v/>
      </c>
      <c r="K77" s="4" t="str">
        <f t="shared" si="16"/>
        <v/>
      </c>
      <c r="Q77" s="6" t="str">
        <f t="shared" si="17"/>
        <v/>
      </c>
      <c r="R77" s="6">
        <f t="shared" si="18"/>
        <v>0</v>
      </c>
      <c r="S77" s="6">
        <f t="shared" si="19"/>
        <v>0</v>
      </c>
      <c r="T77" s="6">
        <f t="shared" si="20"/>
        <v>0</v>
      </c>
      <c r="U77" s="6">
        <f t="shared" si="21"/>
        <v>0</v>
      </c>
      <c r="AB77" s="12">
        <f>Table1[[#This Row],[Streaming Resolution '[MP']]]</f>
        <v>0</v>
      </c>
      <c r="AC77" s="12">
        <v>1</v>
      </c>
      <c r="AE77" s="3" t="str">
        <f>Table1[[#This Row],[Type of Install]]&amp;Table1[[#This Row],[Indoor/Outdoor]]</f>
        <v/>
      </c>
      <c r="AF77" s="3" t="str">
        <f>AE77&amp;Table1[[#This Row],[Camera Type]]</f>
        <v/>
      </c>
      <c r="AJ77" s="3" t="str">
        <f>'Card Access'!D79&amp;'Card Access'!E79&amp;'Card Access'!F79&amp;'Card Access'!G79</f>
        <v/>
      </c>
    </row>
    <row r="78" spans="1:36" x14ac:dyDescent="0.25">
      <c r="A78" s="3" t="str">
        <f>IF(ROW($B$2)&lt;=SheetX!$B$21, IF(SheetX!$B$21&lt;&gt;1, SheetX!$A$21 &amp; " (" &amp; ROW($B$2) &amp; ")", SheetX!$A$21),"zzzz")</f>
        <v xml:space="preserve"> (2)</v>
      </c>
      <c r="B78" s="3" t="str">
        <f t="shared" si="11"/>
        <v>zzzz</v>
      </c>
      <c r="C78" s="3" t="str">
        <f t="shared" si="12"/>
        <v/>
      </c>
      <c r="D78" s="9" t="str">
        <f>IF(ROW($D$1)&lt;=SheetX!$C$21, SheetX!$C$21, "")</f>
        <v/>
      </c>
      <c r="E78" s="4" t="str">
        <f t="shared" si="13"/>
        <v/>
      </c>
      <c r="F78" s="9" t="str">
        <f>IF(ROW($D$1)&lt;=SheetX!$D$21, SheetX!$D$21, "")</f>
        <v/>
      </c>
      <c r="G78" s="9" t="str">
        <f t="shared" si="14"/>
        <v/>
      </c>
      <c r="H78" s="9" t="str">
        <f>IF(ROW($D$1)&lt;=SheetX!$E$21, SheetX!$E$21, "")</f>
        <v/>
      </c>
      <c r="I78" s="9" t="str">
        <f t="shared" si="15"/>
        <v/>
      </c>
      <c r="J78" s="9" t="str">
        <f>IF(ROW($D$1)&lt;=SheetX!$F$21, SheetX!$F$21, "")</f>
        <v/>
      </c>
      <c r="K78" s="4" t="str">
        <f t="shared" si="16"/>
        <v/>
      </c>
      <c r="Q78" s="6" t="str">
        <f t="shared" si="17"/>
        <v/>
      </c>
      <c r="R78" s="6">
        <f t="shared" si="18"/>
        <v>0</v>
      </c>
      <c r="S78" s="6">
        <f t="shared" si="19"/>
        <v>0</v>
      </c>
      <c r="T78" s="6">
        <f t="shared" si="20"/>
        <v>0</v>
      </c>
      <c r="U78" s="6">
        <f t="shared" si="21"/>
        <v>0</v>
      </c>
      <c r="AB78" s="12">
        <f>Table1[[#This Row],[Streaming Resolution '[MP']]]</f>
        <v>0</v>
      </c>
      <c r="AC78" s="12">
        <v>1</v>
      </c>
      <c r="AE78" s="3" t="str">
        <f>Table1[[#This Row],[Type of Install]]&amp;Table1[[#This Row],[Indoor/Outdoor]]</f>
        <v/>
      </c>
      <c r="AF78" s="3" t="str">
        <f>AE78&amp;Table1[[#This Row],[Camera Type]]</f>
        <v/>
      </c>
      <c r="AJ78" s="3" t="str">
        <f>'Card Access'!D80&amp;'Card Access'!E80&amp;'Card Access'!F80&amp;'Card Access'!G80</f>
        <v/>
      </c>
    </row>
    <row r="79" spans="1:36" x14ac:dyDescent="0.25">
      <c r="A79" s="3" t="str">
        <f>IF(ROW($B$3)&lt;=SheetX!$B$21, IF(SheetX!$B$21&lt;&gt;1, SheetX!$A$21 &amp; " (" &amp; ROW($B$3) &amp; ")", SheetX!$A$21),"zzzz")</f>
        <v xml:space="preserve"> (3)</v>
      </c>
      <c r="B79" s="3" t="str">
        <f t="shared" si="11"/>
        <v>zzzz</v>
      </c>
      <c r="C79" s="3" t="str">
        <f t="shared" si="12"/>
        <v/>
      </c>
      <c r="D79" s="9" t="str">
        <f>IF(ROW($D$1)&lt;=SheetX!$C$21, SheetX!$C$21, "")</f>
        <v/>
      </c>
      <c r="E79" s="4" t="str">
        <f t="shared" si="13"/>
        <v/>
      </c>
      <c r="F79" s="9" t="str">
        <f>IF(ROW($D$1)&lt;=SheetX!$D$21, SheetX!$D$21, "")</f>
        <v/>
      </c>
      <c r="G79" s="9" t="str">
        <f t="shared" si="14"/>
        <v/>
      </c>
      <c r="H79" s="9" t="str">
        <f>IF(ROW($D$1)&lt;=SheetX!$E$21, SheetX!$E$21, "")</f>
        <v/>
      </c>
      <c r="I79" s="9" t="str">
        <f t="shared" si="15"/>
        <v/>
      </c>
      <c r="J79" s="9" t="str">
        <f>IF(ROW($D$1)&lt;=SheetX!$F$21, SheetX!$F$21, "")</f>
        <v/>
      </c>
      <c r="K79" s="4" t="str">
        <f t="shared" si="16"/>
        <v/>
      </c>
      <c r="Q79" s="6" t="str">
        <f t="shared" si="17"/>
        <v/>
      </c>
      <c r="R79" s="6">
        <f t="shared" si="18"/>
        <v>0</v>
      </c>
      <c r="S79" s="6">
        <f t="shared" si="19"/>
        <v>0</v>
      </c>
      <c r="T79" s="6">
        <f t="shared" si="20"/>
        <v>0</v>
      </c>
      <c r="U79" s="6">
        <f t="shared" si="21"/>
        <v>0</v>
      </c>
      <c r="AB79" s="12">
        <f>Table1[[#This Row],[Streaming Resolution '[MP']]]</f>
        <v>0</v>
      </c>
      <c r="AC79" s="12">
        <v>1</v>
      </c>
      <c r="AE79" s="3" t="str">
        <f>Table1[[#This Row],[Type of Install]]&amp;Table1[[#This Row],[Indoor/Outdoor]]</f>
        <v/>
      </c>
      <c r="AF79" s="3" t="str">
        <f>AE79&amp;Table1[[#This Row],[Camera Type]]</f>
        <v/>
      </c>
      <c r="AJ79" s="3" t="str">
        <f>'Card Access'!D81&amp;'Card Access'!E81&amp;'Card Access'!F81&amp;'Card Access'!G81</f>
        <v/>
      </c>
    </row>
    <row r="80" spans="1:36" x14ac:dyDescent="0.25">
      <c r="A80" s="3" t="str">
        <f>IF(ROW($B$4)&lt;=SheetX!$B$21, IF(SheetX!$B$21&lt;&gt;1, SheetX!$A$21 &amp; " (" &amp; ROW($B$4) &amp; ")", SheetX!$A$21),"zzzz")</f>
        <v xml:space="preserve"> (4)</v>
      </c>
      <c r="B80" s="3" t="str">
        <f t="shared" si="11"/>
        <v>zzzz</v>
      </c>
      <c r="C80" s="3" t="str">
        <f t="shared" si="12"/>
        <v/>
      </c>
      <c r="D80" s="9" t="str">
        <f>IF(ROW($D$1)&lt;=SheetX!$C$21, SheetX!$C$21, "")</f>
        <v/>
      </c>
      <c r="E80" s="4" t="str">
        <f t="shared" si="13"/>
        <v/>
      </c>
      <c r="F80" s="9" t="str">
        <f>IF(ROW($D$1)&lt;=SheetX!$D$21, SheetX!$D$21, "")</f>
        <v/>
      </c>
      <c r="G80" s="9" t="str">
        <f t="shared" si="14"/>
        <v/>
      </c>
      <c r="H80" s="9" t="str">
        <f>IF(ROW($D$1)&lt;=SheetX!$E$21, SheetX!$E$21, "")</f>
        <v/>
      </c>
      <c r="I80" s="9" t="str">
        <f t="shared" si="15"/>
        <v/>
      </c>
      <c r="J80" s="9" t="str">
        <f>IF(ROW($D$1)&lt;=SheetX!$F$21, SheetX!$F$21, "")</f>
        <v/>
      </c>
      <c r="K80" s="4" t="str">
        <f t="shared" si="16"/>
        <v/>
      </c>
      <c r="Q80" s="6" t="str">
        <f t="shared" si="17"/>
        <v/>
      </c>
      <c r="R80" s="6">
        <f t="shared" si="18"/>
        <v>0</v>
      </c>
      <c r="S80" s="6">
        <f t="shared" si="19"/>
        <v>0</v>
      </c>
      <c r="T80" s="6">
        <f t="shared" si="20"/>
        <v>0</v>
      </c>
      <c r="U80" s="6">
        <f t="shared" si="21"/>
        <v>0</v>
      </c>
      <c r="AB80" s="12">
        <f>Table1[[#This Row],[Streaming Resolution '[MP']]]</f>
        <v>0</v>
      </c>
      <c r="AC80" s="12">
        <v>1</v>
      </c>
      <c r="AE80" s="3" t="str">
        <f>Table1[[#This Row],[Type of Install]]&amp;Table1[[#This Row],[Indoor/Outdoor]]</f>
        <v/>
      </c>
      <c r="AF80" s="3" t="str">
        <f>AE80&amp;Table1[[#This Row],[Camera Type]]</f>
        <v/>
      </c>
      <c r="AJ80" s="3" t="str">
        <f>'Card Access'!D82&amp;'Card Access'!E82&amp;'Card Access'!F82&amp;'Card Access'!G82</f>
        <v/>
      </c>
    </row>
    <row r="81" spans="1:36" x14ac:dyDescent="0.25">
      <c r="A81" s="3" t="str">
        <f>IF(ROW($B$1)&lt;=SheetX!$B$22, IF(SheetX!$B$22&lt;&gt;1, SheetX!$A$22 &amp; " (" &amp; ROW($B$1) &amp; ")", SheetX!$A$22),"zzzz")</f>
        <v xml:space="preserve"> (1)</v>
      </c>
      <c r="B81" s="3" t="str">
        <f t="shared" si="11"/>
        <v>zzzz</v>
      </c>
      <c r="C81" s="3" t="str">
        <f t="shared" si="12"/>
        <v/>
      </c>
      <c r="D81" s="9" t="str">
        <f>IF(ROW($D$1)&lt;=SheetX!$C$22, SheetX!$C$22, "")</f>
        <v/>
      </c>
      <c r="E81" s="4" t="str">
        <f t="shared" si="13"/>
        <v/>
      </c>
      <c r="F81" s="9" t="str">
        <f>IF(ROW($D$1)&lt;=SheetX!$D$22, SheetX!$D$22, "")</f>
        <v/>
      </c>
      <c r="G81" s="9" t="str">
        <f t="shared" si="14"/>
        <v/>
      </c>
      <c r="H81" s="9" t="str">
        <f>IF(ROW($D$1)&lt;=SheetX!$E$22, SheetX!$E$22, "")</f>
        <v/>
      </c>
      <c r="I81" s="9" t="str">
        <f t="shared" si="15"/>
        <v/>
      </c>
      <c r="J81" s="9" t="str">
        <f>IF(ROW($D$1)&lt;=SheetX!$F$22, SheetX!$F$22, "")</f>
        <v/>
      </c>
      <c r="K81" s="4" t="str">
        <f t="shared" si="16"/>
        <v/>
      </c>
      <c r="Q81" s="6" t="str">
        <f t="shared" si="17"/>
        <v/>
      </c>
      <c r="R81" s="6">
        <f t="shared" si="18"/>
        <v>0</v>
      </c>
      <c r="S81" s="6">
        <f t="shared" si="19"/>
        <v>0</v>
      </c>
      <c r="T81" s="6">
        <f t="shared" si="20"/>
        <v>0</v>
      </c>
      <c r="U81" s="6">
        <f t="shared" si="21"/>
        <v>0</v>
      </c>
      <c r="AB81" s="12">
        <f>Table1[[#This Row],[Streaming Resolution '[MP']]]</f>
        <v>0</v>
      </c>
      <c r="AC81" s="12">
        <v>1</v>
      </c>
      <c r="AE81" s="3" t="str">
        <f>Table1[[#This Row],[Type of Install]]&amp;Table1[[#This Row],[Indoor/Outdoor]]</f>
        <v/>
      </c>
      <c r="AF81" s="3" t="str">
        <f>AE81&amp;Table1[[#This Row],[Camera Type]]</f>
        <v/>
      </c>
      <c r="AJ81" s="3" t="str">
        <f>'Card Access'!D83&amp;'Card Access'!E83&amp;'Card Access'!F83&amp;'Card Access'!G83</f>
        <v/>
      </c>
    </row>
    <row r="82" spans="1:36" x14ac:dyDescent="0.25">
      <c r="A82" s="3" t="str">
        <f>IF(ROW($B$2)&lt;=SheetX!$B$22, IF(SheetX!$B$22&lt;&gt;1, SheetX!$A$22 &amp; " (" &amp; ROW($B$2) &amp; ")", SheetX!$A$22),"zzzz")</f>
        <v xml:space="preserve"> (2)</v>
      </c>
      <c r="B82" s="3" t="str">
        <f t="shared" si="11"/>
        <v>zzzz</v>
      </c>
      <c r="C82" s="3" t="str">
        <f t="shared" si="12"/>
        <v/>
      </c>
      <c r="D82" s="9" t="str">
        <f>IF(ROW($D$1)&lt;=SheetX!$C$22, SheetX!$C$22, "")</f>
        <v/>
      </c>
      <c r="E82" s="4" t="str">
        <f t="shared" si="13"/>
        <v/>
      </c>
      <c r="F82" s="9" t="str">
        <f>IF(ROW($D$1)&lt;=SheetX!$D$22, SheetX!$D$22, "")</f>
        <v/>
      </c>
      <c r="G82" s="9" t="str">
        <f t="shared" si="14"/>
        <v/>
      </c>
      <c r="H82" s="9" t="str">
        <f>IF(ROW($D$1)&lt;=SheetX!$E$22, SheetX!$E$22, "")</f>
        <v/>
      </c>
      <c r="I82" s="9" t="str">
        <f t="shared" si="15"/>
        <v/>
      </c>
      <c r="J82" s="9" t="str">
        <f>IF(ROW($D$1)&lt;=SheetX!$F$22, SheetX!$F$22, "")</f>
        <v/>
      </c>
      <c r="K82" s="4" t="str">
        <f t="shared" si="16"/>
        <v/>
      </c>
      <c r="Q82" s="6" t="str">
        <f t="shared" si="17"/>
        <v/>
      </c>
      <c r="R82" s="6">
        <f t="shared" si="18"/>
        <v>0</v>
      </c>
      <c r="S82" s="6">
        <f t="shared" si="19"/>
        <v>0</v>
      </c>
      <c r="T82" s="6">
        <f t="shared" si="20"/>
        <v>0</v>
      </c>
      <c r="U82" s="6">
        <f t="shared" si="21"/>
        <v>0</v>
      </c>
      <c r="AB82" s="12">
        <f>Table1[[#This Row],[Streaming Resolution '[MP']]]</f>
        <v>0</v>
      </c>
      <c r="AC82" s="12">
        <v>1</v>
      </c>
      <c r="AE82" s="3" t="str">
        <f>Table1[[#This Row],[Type of Install]]&amp;Table1[[#This Row],[Indoor/Outdoor]]</f>
        <v/>
      </c>
      <c r="AF82" s="3" t="str">
        <f>AE82&amp;Table1[[#This Row],[Camera Type]]</f>
        <v/>
      </c>
      <c r="AJ82" s="3" t="str">
        <f>'Card Access'!D84&amp;'Card Access'!E84&amp;'Card Access'!F84&amp;'Card Access'!G84</f>
        <v/>
      </c>
    </row>
    <row r="83" spans="1:36" x14ac:dyDescent="0.25">
      <c r="A83" s="3" t="str">
        <f>IF(ROW($B$3)&lt;=SheetX!$B$22, IF(SheetX!$B$22&lt;&gt;1, SheetX!$A$22 &amp; " (" &amp; ROW($B$3) &amp; ")", SheetX!$A$22),"zzzz")</f>
        <v xml:space="preserve"> (3)</v>
      </c>
      <c r="B83" s="3" t="str">
        <f t="shared" si="11"/>
        <v>zzzz</v>
      </c>
      <c r="C83" s="3" t="str">
        <f t="shared" si="12"/>
        <v/>
      </c>
      <c r="D83" s="9" t="str">
        <f>IF(ROW($D$1)&lt;=SheetX!$C$22, SheetX!$C$22, "")</f>
        <v/>
      </c>
      <c r="E83" s="4" t="str">
        <f t="shared" si="13"/>
        <v/>
      </c>
      <c r="F83" s="9" t="str">
        <f>IF(ROW($D$1)&lt;=SheetX!$D$22, SheetX!$D$22, "")</f>
        <v/>
      </c>
      <c r="G83" s="9" t="str">
        <f t="shared" si="14"/>
        <v/>
      </c>
      <c r="H83" s="9" t="str">
        <f>IF(ROW($D$1)&lt;=SheetX!$E$22, SheetX!$E$22, "")</f>
        <v/>
      </c>
      <c r="I83" s="9" t="str">
        <f t="shared" si="15"/>
        <v/>
      </c>
      <c r="J83" s="9" t="str">
        <f>IF(ROW($D$1)&lt;=SheetX!$F$22, SheetX!$F$22, "")</f>
        <v/>
      </c>
      <c r="K83" s="4" t="str">
        <f t="shared" si="16"/>
        <v/>
      </c>
      <c r="Q83" s="6" t="str">
        <f t="shared" si="17"/>
        <v/>
      </c>
      <c r="R83" s="6">
        <f t="shared" si="18"/>
        <v>0</v>
      </c>
      <c r="S83" s="6">
        <f t="shared" si="19"/>
        <v>0</v>
      </c>
      <c r="T83" s="6">
        <f t="shared" si="20"/>
        <v>0</v>
      </c>
      <c r="U83" s="6">
        <f t="shared" si="21"/>
        <v>0</v>
      </c>
      <c r="AB83" s="12">
        <f>Table1[[#This Row],[Streaming Resolution '[MP']]]</f>
        <v>0</v>
      </c>
      <c r="AC83" s="12">
        <v>1</v>
      </c>
      <c r="AE83" s="3" t="str">
        <f>Table1[[#This Row],[Type of Install]]&amp;Table1[[#This Row],[Indoor/Outdoor]]</f>
        <v/>
      </c>
      <c r="AF83" s="3" t="str">
        <f>AE83&amp;Table1[[#This Row],[Camera Type]]</f>
        <v/>
      </c>
      <c r="AJ83" s="3" t="str">
        <f>'Card Access'!D85&amp;'Card Access'!E85&amp;'Card Access'!F85&amp;'Card Access'!G85</f>
        <v/>
      </c>
    </row>
    <row r="84" spans="1:36" x14ac:dyDescent="0.25">
      <c r="A84" s="3" t="str">
        <f>IF(ROW($B$4)&lt;=SheetX!$B$22, IF(SheetX!$B$22&lt;&gt;1, SheetX!$A$22 &amp; " (" &amp; ROW($B$4) &amp; ")", SheetX!$A$22),"zzzz")</f>
        <v xml:space="preserve"> (4)</v>
      </c>
      <c r="B84" s="3" t="str">
        <f t="shared" si="11"/>
        <v>zzzz</v>
      </c>
      <c r="C84" s="3" t="str">
        <f t="shared" si="12"/>
        <v/>
      </c>
      <c r="D84" s="9" t="str">
        <f>IF(ROW($D$1)&lt;=SheetX!$C$22, SheetX!$C$22, "")</f>
        <v/>
      </c>
      <c r="E84" s="4" t="str">
        <f t="shared" si="13"/>
        <v/>
      </c>
      <c r="F84" s="9" t="str">
        <f>IF(ROW($D$1)&lt;=SheetX!$D$22, SheetX!$D$22, "")</f>
        <v/>
      </c>
      <c r="G84" s="9" t="str">
        <f t="shared" si="14"/>
        <v/>
      </c>
      <c r="H84" s="9" t="str">
        <f>IF(ROW($D$1)&lt;=SheetX!$E$22, SheetX!$E$22, "")</f>
        <v/>
      </c>
      <c r="I84" s="9" t="str">
        <f t="shared" si="15"/>
        <v/>
      </c>
      <c r="J84" s="9" t="str">
        <f>IF(ROW($D$1)&lt;=SheetX!$F$22, SheetX!$F$22, "")</f>
        <v/>
      </c>
      <c r="K84" s="4" t="str">
        <f t="shared" si="16"/>
        <v/>
      </c>
      <c r="Q84" s="6" t="str">
        <f t="shared" si="17"/>
        <v/>
      </c>
      <c r="R84" s="6">
        <f t="shared" si="18"/>
        <v>0</v>
      </c>
      <c r="S84" s="6">
        <f t="shared" si="19"/>
        <v>0</v>
      </c>
      <c r="T84" s="6">
        <f t="shared" si="20"/>
        <v>0</v>
      </c>
      <c r="U84" s="6">
        <f t="shared" si="21"/>
        <v>0</v>
      </c>
      <c r="AB84" s="12">
        <f>Table1[[#This Row],[Streaming Resolution '[MP']]]</f>
        <v>0</v>
      </c>
      <c r="AC84" s="12">
        <v>1</v>
      </c>
      <c r="AE84" s="3" t="str">
        <f>Table1[[#This Row],[Type of Install]]&amp;Table1[[#This Row],[Indoor/Outdoor]]</f>
        <v/>
      </c>
      <c r="AF84" s="3" t="str">
        <f>AE84&amp;Table1[[#This Row],[Camera Type]]</f>
        <v/>
      </c>
      <c r="AJ84" s="3" t="str">
        <f>'Card Access'!D86&amp;'Card Access'!E86&amp;'Card Access'!F86&amp;'Card Access'!G86</f>
        <v/>
      </c>
    </row>
    <row r="85" spans="1:36" x14ac:dyDescent="0.25">
      <c r="A85" s="3" t="str">
        <f>IF(ROW($B$1)&lt;=SheetX!$B$23, IF(SheetX!$B$23&lt;&gt;1, SheetX!$A$23 &amp; " (" &amp; ROW($B$1) &amp; ")", SheetX!$A$23),"zzzz")</f>
        <v xml:space="preserve"> (1)</v>
      </c>
      <c r="B85" s="3" t="str">
        <f t="shared" si="11"/>
        <v>zzzz</v>
      </c>
      <c r="C85" s="3" t="str">
        <f t="shared" si="12"/>
        <v/>
      </c>
      <c r="D85" s="9" t="str">
        <f>IF(ROW($D$1)&lt;=SheetX!$C$23, SheetX!$C$23, "")</f>
        <v/>
      </c>
      <c r="E85" s="4" t="str">
        <f t="shared" si="13"/>
        <v/>
      </c>
      <c r="F85" s="9" t="str">
        <f>IF(ROW($D$1)&lt;=SheetX!$D$23, SheetX!$D$23, "")</f>
        <v/>
      </c>
      <c r="G85" s="9" t="str">
        <f t="shared" si="14"/>
        <v/>
      </c>
      <c r="H85" s="9" t="str">
        <f>IF(ROW($D$1)&lt;=SheetX!$E$23, SheetX!$E$23, "")</f>
        <v/>
      </c>
      <c r="I85" s="9" t="str">
        <f t="shared" si="15"/>
        <v/>
      </c>
      <c r="J85" s="9" t="str">
        <f>IF(ROW($D$1)&lt;=SheetX!$F$23, SheetX!$F$23, "")</f>
        <v/>
      </c>
      <c r="K85" s="4" t="str">
        <f t="shared" si="16"/>
        <v/>
      </c>
      <c r="Q85" s="6" t="str">
        <f t="shared" si="17"/>
        <v/>
      </c>
      <c r="R85" s="6">
        <f t="shared" si="18"/>
        <v>0</v>
      </c>
      <c r="S85" s="6">
        <f t="shared" si="19"/>
        <v>0</v>
      </c>
      <c r="T85" s="6">
        <f t="shared" si="20"/>
        <v>0</v>
      </c>
      <c r="U85" s="6">
        <f t="shared" si="21"/>
        <v>0</v>
      </c>
      <c r="AB85" s="12">
        <f>Table1[[#This Row],[Streaming Resolution '[MP']]]</f>
        <v>0</v>
      </c>
      <c r="AC85" s="12">
        <v>1</v>
      </c>
      <c r="AE85" s="3" t="str">
        <f>Table1[[#This Row],[Type of Install]]&amp;Table1[[#This Row],[Indoor/Outdoor]]</f>
        <v/>
      </c>
      <c r="AF85" s="3" t="str">
        <f>AE85&amp;Table1[[#This Row],[Camera Type]]</f>
        <v/>
      </c>
      <c r="AJ85" s="3" t="str">
        <f>'Card Access'!D87&amp;'Card Access'!E87&amp;'Card Access'!F87&amp;'Card Access'!G87</f>
        <v/>
      </c>
    </row>
    <row r="86" spans="1:36" x14ac:dyDescent="0.25">
      <c r="A86" s="3" t="str">
        <f>IF(ROW($B$2)&lt;=SheetX!$B$23, IF(SheetX!$B$23&lt;&gt;1, SheetX!$A$23 &amp; " (" &amp; ROW($B$2) &amp; ")", SheetX!$A$23),"zzzz")</f>
        <v xml:space="preserve"> (2)</v>
      </c>
      <c r="B86" s="3" t="str">
        <f t="shared" si="11"/>
        <v>zzzz</v>
      </c>
      <c r="C86" s="3" t="str">
        <f t="shared" si="12"/>
        <v/>
      </c>
      <c r="D86" s="9" t="str">
        <f>IF(ROW($D$1)&lt;=SheetX!$C$23, SheetX!$C$23, "")</f>
        <v/>
      </c>
      <c r="E86" s="4" t="str">
        <f t="shared" si="13"/>
        <v/>
      </c>
      <c r="F86" s="9" t="str">
        <f>IF(ROW($D$1)&lt;=SheetX!$D$23, SheetX!$D$23, "")</f>
        <v/>
      </c>
      <c r="G86" s="9" t="str">
        <f t="shared" si="14"/>
        <v/>
      </c>
      <c r="H86" s="9" t="str">
        <f>IF(ROW($D$1)&lt;=SheetX!$E$23, SheetX!$E$23, "")</f>
        <v/>
      </c>
      <c r="I86" s="9" t="str">
        <f t="shared" si="15"/>
        <v/>
      </c>
      <c r="J86" s="9" t="str">
        <f>IF(ROW($D$1)&lt;=SheetX!$F$23, SheetX!$F$23, "")</f>
        <v/>
      </c>
      <c r="K86" s="4" t="str">
        <f t="shared" si="16"/>
        <v/>
      </c>
      <c r="Q86" s="6" t="str">
        <f t="shared" si="17"/>
        <v/>
      </c>
      <c r="R86" s="6">
        <f t="shared" si="18"/>
        <v>0</v>
      </c>
      <c r="S86" s="6">
        <f t="shared" si="19"/>
        <v>0</v>
      </c>
      <c r="T86" s="6">
        <f t="shared" si="20"/>
        <v>0</v>
      </c>
      <c r="U86" s="6">
        <f t="shared" si="21"/>
        <v>0</v>
      </c>
      <c r="AB86" s="12">
        <f>Table1[[#This Row],[Streaming Resolution '[MP']]]</f>
        <v>0</v>
      </c>
      <c r="AC86" s="12">
        <v>1</v>
      </c>
      <c r="AE86" s="3" t="str">
        <f>Table1[[#This Row],[Type of Install]]&amp;Table1[[#This Row],[Indoor/Outdoor]]</f>
        <v/>
      </c>
      <c r="AF86" s="3" t="str">
        <f>AE86&amp;Table1[[#This Row],[Camera Type]]</f>
        <v/>
      </c>
      <c r="AJ86" s="3" t="str">
        <f>'Card Access'!D88&amp;'Card Access'!E88&amp;'Card Access'!F88&amp;'Card Access'!G88</f>
        <v/>
      </c>
    </row>
    <row r="87" spans="1:36" x14ac:dyDescent="0.25">
      <c r="A87" s="3" t="str">
        <f>IF(ROW($B$3)&lt;=SheetX!$B$23, IF(SheetX!$B$23&lt;&gt;1, SheetX!$A$23 &amp; " (" &amp; ROW($B$3) &amp; ")", SheetX!$A$23),"zzzz")</f>
        <v xml:space="preserve"> (3)</v>
      </c>
      <c r="B87" s="3" t="str">
        <f t="shared" si="11"/>
        <v>zzzz</v>
      </c>
      <c r="C87" s="3" t="str">
        <f t="shared" si="12"/>
        <v/>
      </c>
      <c r="D87" s="9" t="str">
        <f>IF(ROW($D$1)&lt;=SheetX!$C$23, SheetX!$C$23, "")</f>
        <v/>
      </c>
      <c r="E87" s="4" t="str">
        <f t="shared" si="13"/>
        <v/>
      </c>
      <c r="F87" s="9" t="str">
        <f>IF(ROW($D$1)&lt;=SheetX!$D$23, SheetX!$D$23, "")</f>
        <v/>
      </c>
      <c r="G87" s="9" t="str">
        <f t="shared" si="14"/>
        <v/>
      </c>
      <c r="H87" s="9" t="str">
        <f>IF(ROW($D$1)&lt;=SheetX!$E$23, SheetX!$E$23, "")</f>
        <v/>
      </c>
      <c r="I87" s="9" t="str">
        <f t="shared" si="15"/>
        <v/>
      </c>
      <c r="J87" s="9" t="str">
        <f>IF(ROW($D$1)&lt;=SheetX!$F$23, SheetX!$F$23, "")</f>
        <v/>
      </c>
      <c r="K87" s="4" t="str">
        <f t="shared" si="16"/>
        <v/>
      </c>
      <c r="Q87" s="6" t="str">
        <f t="shared" si="17"/>
        <v/>
      </c>
      <c r="R87" s="6">
        <f t="shared" si="18"/>
        <v>0</v>
      </c>
      <c r="S87" s="6">
        <f t="shared" si="19"/>
        <v>0</v>
      </c>
      <c r="T87" s="6">
        <f t="shared" si="20"/>
        <v>0</v>
      </c>
      <c r="U87" s="6">
        <f t="shared" si="21"/>
        <v>0</v>
      </c>
      <c r="AB87" s="12">
        <f>Table1[[#This Row],[Streaming Resolution '[MP']]]</f>
        <v>0</v>
      </c>
      <c r="AC87" s="12">
        <v>1</v>
      </c>
      <c r="AE87" s="3" t="str">
        <f>Table1[[#This Row],[Type of Install]]&amp;Table1[[#This Row],[Indoor/Outdoor]]</f>
        <v/>
      </c>
      <c r="AF87" s="3" t="str">
        <f>AE87&amp;Table1[[#This Row],[Camera Type]]</f>
        <v/>
      </c>
      <c r="AJ87" s="3" t="str">
        <f>'Card Access'!D89&amp;'Card Access'!E89&amp;'Card Access'!F89&amp;'Card Access'!G89</f>
        <v/>
      </c>
    </row>
    <row r="88" spans="1:36" x14ac:dyDescent="0.25">
      <c r="A88" s="3" t="str">
        <f>IF(ROW($B$4)&lt;=SheetX!$B$23, IF(SheetX!$B$23&lt;&gt;1, SheetX!$A$23 &amp; " (" &amp; ROW($B$4) &amp; ")", SheetX!$A$23),"zzzz")</f>
        <v xml:space="preserve"> (4)</v>
      </c>
      <c r="B88" s="3" t="str">
        <f t="shared" si="11"/>
        <v>zzzz</v>
      </c>
      <c r="C88" s="3" t="str">
        <f t="shared" si="12"/>
        <v/>
      </c>
      <c r="D88" s="9" t="str">
        <f>IF(ROW($D$1)&lt;=SheetX!$C$23, SheetX!$C$23, "")</f>
        <v/>
      </c>
      <c r="E88" s="4" t="str">
        <f t="shared" si="13"/>
        <v/>
      </c>
      <c r="F88" s="9" t="str">
        <f>IF(ROW($D$1)&lt;=SheetX!$D$23, SheetX!$D$23, "")</f>
        <v/>
      </c>
      <c r="G88" s="9" t="str">
        <f t="shared" si="14"/>
        <v/>
      </c>
      <c r="H88" s="9" t="str">
        <f>IF(ROW($D$1)&lt;=SheetX!$E$23, SheetX!$E$23, "")</f>
        <v/>
      </c>
      <c r="I88" s="9" t="str">
        <f t="shared" si="15"/>
        <v/>
      </c>
      <c r="J88" s="9" t="str">
        <f>IF(ROW($D$1)&lt;=SheetX!$F$23, SheetX!$F$23, "")</f>
        <v/>
      </c>
      <c r="K88" s="4" t="str">
        <f t="shared" si="16"/>
        <v/>
      </c>
      <c r="Q88" s="6" t="str">
        <f t="shared" si="17"/>
        <v/>
      </c>
      <c r="R88" s="6">
        <f t="shared" si="18"/>
        <v>0</v>
      </c>
      <c r="S88" s="6">
        <f t="shared" si="19"/>
        <v>0</v>
      </c>
      <c r="T88" s="6">
        <f t="shared" si="20"/>
        <v>0</v>
      </c>
      <c r="U88" s="6">
        <f t="shared" si="21"/>
        <v>0</v>
      </c>
      <c r="AB88" s="12">
        <f>Table1[[#This Row],[Streaming Resolution '[MP']]]</f>
        <v>0</v>
      </c>
      <c r="AC88" s="12">
        <v>1</v>
      </c>
      <c r="AE88" s="3" t="str">
        <f>Table1[[#This Row],[Type of Install]]&amp;Table1[[#This Row],[Indoor/Outdoor]]</f>
        <v/>
      </c>
      <c r="AF88" s="3" t="str">
        <f>AE88&amp;Table1[[#This Row],[Camera Type]]</f>
        <v/>
      </c>
      <c r="AJ88" s="3" t="str">
        <f>'Card Access'!D90&amp;'Card Access'!E90&amp;'Card Access'!F90&amp;'Card Access'!G90</f>
        <v/>
      </c>
    </row>
    <row r="89" spans="1:36" x14ac:dyDescent="0.25">
      <c r="A89" s="3" t="str">
        <f>IF(ROW($B$1)&lt;=SheetX!$B$24, IF(SheetX!$B$24&lt;&gt;1, SheetX!$A$24 &amp; " (" &amp; ROW($B$1) &amp; ")", SheetX!$A$24),"zzzz")</f>
        <v xml:space="preserve"> (1)</v>
      </c>
      <c r="B89" s="3" t="str">
        <f t="shared" si="11"/>
        <v>zzzz</v>
      </c>
      <c r="C89" s="3" t="str">
        <f t="shared" si="12"/>
        <v/>
      </c>
      <c r="D89" s="9" t="str">
        <f>IF(ROW($D$1)&lt;=SheetX!$C$24, SheetX!$C$24, "")</f>
        <v/>
      </c>
      <c r="E89" s="4" t="str">
        <f t="shared" si="13"/>
        <v/>
      </c>
      <c r="F89" s="9" t="str">
        <f>IF(ROW($D$1)&lt;=SheetX!$D$24, SheetX!$D$24, "")</f>
        <v/>
      </c>
      <c r="G89" s="9" t="str">
        <f t="shared" si="14"/>
        <v/>
      </c>
      <c r="H89" s="9" t="str">
        <f>IF(ROW($D$1)&lt;=SheetX!$E$24, SheetX!$E$24, "")</f>
        <v/>
      </c>
      <c r="I89" s="9" t="str">
        <f t="shared" si="15"/>
        <v/>
      </c>
      <c r="J89" s="9" t="str">
        <f>IF(ROW($D$1)&lt;=SheetX!$F$24, SheetX!$F$24, "")</f>
        <v/>
      </c>
      <c r="K89" s="4" t="str">
        <f t="shared" si="16"/>
        <v/>
      </c>
      <c r="Q89" s="6" t="str">
        <f t="shared" si="17"/>
        <v/>
      </c>
      <c r="R89" s="6">
        <f t="shared" si="18"/>
        <v>0</v>
      </c>
      <c r="S89" s="6">
        <f t="shared" si="19"/>
        <v>0</v>
      </c>
      <c r="T89" s="6">
        <f t="shared" si="20"/>
        <v>0</v>
      </c>
      <c r="U89" s="6">
        <f t="shared" si="21"/>
        <v>0</v>
      </c>
      <c r="AB89" s="12">
        <f>Table1[[#This Row],[Streaming Resolution '[MP']]]</f>
        <v>0</v>
      </c>
      <c r="AC89" s="12">
        <v>1</v>
      </c>
      <c r="AE89" s="3" t="str">
        <f>Table1[[#This Row],[Type of Install]]&amp;Table1[[#This Row],[Indoor/Outdoor]]</f>
        <v/>
      </c>
      <c r="AF89" s="3" t="str">
        <f>AE89&amp;Table1[[#This Row],[Camera Type]]</f>
        <v/>
      </c>
      <c r="AJ89" s="3" t="str">
        <f>'Card Access'!D91&amp;'Card Access'!E91&amp;'Card Access'!F91&amp;'Card Access'!G91</f>
        <v/>
      </c>
    </row>
    <row r="90" spans="1:36" x14ac:dyDescent="0.25">
      <c r="A90" s="3" t="str">
        <f>IF(ROW($B$2)&lt;=SheetX!$B$24, IF(SheetX!$B$24&lt;&gt;1, SheetX!$A$24 &amp; " (" &amp; ROW($B$2) &amp; ")", SheetX!$A$24),"zzzz")</f>
        <v xml:space="preserve"> (2)</v>
      </c>
      <c r="B90" s="3" t="str">
        <f t="shared" si="11"/>
        <v>zzzz</v>
      </c>
      <c r="C90" s="3" t="str">
        <f t="shared" si="12"/>
        <v/>
      </c>
      <c r="D90" s="9" t="str">
        <f>IF(ROW($D$1)&lt;=SheetX!$C$24, SheetX!$C$24, "")</f>
        <v/>
      </c>
      <c r="E90" s="4" t="str">
        <f t="shared" si="13"/>
        <v/>
      </c>
      <c r="F90" s="9" t="str">
        <f>IF(ROW($D$1)&lt;=SheetX!$D$24, SheetX!$D$24, "")</f>
        <v/>
      </c>
      <c r="G90" s="9" t="str">
        <f t="shared" si="14"/>
        <v/>
      </c>
      <c r="H90" s="9" t="str">
        <f>IF(ROW($D$1)&lt;=SheetX!$E$24, SheetX!$E$24, "")</f>
        <v/>
      </c>
      <c r="I90" s="9" t="str">
        <f t="shared" si="15"/>
        <v/>
      </c>
      <c r="J90" s="9" t="str">
        <f>IF(ROW($D$1)&lt;=SheetX!$F$24, SheetX!$F$24, "")</f>
        <v/>
      </c>
      <c r="K90" s="4" t="str">
        <f t="shared" si="16"/>
        <v/>
      </c>
      <c r="Q90" s="6" t="str">
        <f t="shared" si="17"/>
        <v/>
      </c>
      <c r="R90" s="6">
        <f t="shared" si="18"/>
        <v>0</v>
      </c>
      <c r="S90" s="6">
        <f t="shared" si="19"/>
        <v>0</v>
      </c>
      <c r="T90" s="6">
        <f t="shared" si="20"/>
        <v>0</v>
      </c>
      <c r="U90" s="6">
        <f t="shared" si="21"/>
        <v>0</v>
      </c>
      <c r="AB90" s="12">
        <f>Table1[[#This Row],[Streaming Resolution '[MP']]]</f>
        <v>0</v>
      </c>
      <c r="AC90" s="12">
        <v>1</v>
      </c>
      <c r="AE90" s="3" t="str">
        <f>Table1[[#This Row],[Type of Install]]&amp;Table1[[#This Row],[Indoor/Outdoor]]</f>
        <v/>
      </c>
      <c r="AF90" s="3" t="str">
        <f>AE90&amp;Table1[[#This Row],[Camera Type]]</f>
        <v/>
      </c>
      <c r="AJ90" s="3" t="str">
        <f>'Card Access'!D92&amp;'Card Access'!E92&amp;'Card Access'!F92&amp;'Card Access'!G92</f>
        <v/>
      </c>
    </row>
    <row r="91" spans="1:36" x14ac:dyDescent="0.25">
      <c r="A91" s="3" t="str">
        <f>IF(ROW($B$3)&lt;=SheetX!$B$24, IF(SheetX!$B$24&lt;&gt;1, SheetX!$A$24 &amp; " (" &amp; ROW($B$3) &amp; ")", SheetX!$A$24),"zzzz")</f>
        <v xml:space="preserve"> (3)</v>
      </c>
      <c r="B91" s="3" t="str">
        <f t="shared" si="11"/>
        <v>zzzz</v>
      </c>
      <c r="C91" s="3" t="str">
        <f t="shared" si="12"/>
        <v/>
      </c>
      <c r="D91" s="9" t="str">
        <f>IF(ROW($D$1)&lt;=SheetX!$C$24, SheetX!$C$24, "")</f>
        <v/>
      </c>
      <c r="E91" s="4" t="str">
        <f t="shared" si="13"/>
        <v/>
      </c>
      <c r="F91" s="9" t="str">
        <f>IF(ROW($D$1)&lt;=SheetX!$D$24, SheetX!$D$24, "")</f>
        <v/>
      </c>
      <c r="G91" s="9" t="str">
        <f t="shared" si="14"/>
        <v/>
      </c>
      <c r="H91" s="9" t="str">
        <f>IF(ROW($D$1)&lt;=SheetX!$E$24, SheetX!$E$24, "")</f>
        <v/>
      </c>
      <c r="I91" s="9" t="str">
        <f t="shared" si="15"/>
        <v/>
      </c>
      <c r="J91" s="9" t="str">
        <f>IF(ROW($D$1)&lt;=SheetX!$F$24, SheetX!$F$24, "")</f>
        <v/>
      </c>
      <c r="K91" s="4" t="str">
        <f t="shared" si="16"/>
        <v/>
      </c>
      <c r="Q91" s="6" t="str">
        <f t="shared" si="17"/>
        <v/>
      </c>
      <c r="R91" s="6">
        <f t="shared" si="18"/>
        <v>0</v>
      </c>
      <c r="S91" s="6">
        <f t="shared" si="19"/>
        <v>0</v>
      </c>
      <c r="T91" s="6">
        <f t="shared" si="20"/>
        <v>0</v>
      </c>
      <c r="U91" s="6">
        <f t="shared" si="21"/>
        <v>0</v>
      </c>
      <c r="AB91" s="12">
        <f>Table1[[#This Row],[Streaming Resolution '[MP']]]</f>
        <v>0</v>
      </c>
      <c r="AC91" s="12">
        <v>1</v>
      </c>
      <c r="AE91" s="3" t="str">
        <f>Table1[[#This Row],[Type of Install]]&amp;Table1[[#This Row],[Indoor/Outdoor]]</f>
        <v/>
      </c>
      <c r="AF91" s="3" t="str">
        <f>AE91&amp;Table1[[#This Row],[Camera Type]]</f>
        <v/>
      </c>
      <c r="AJ91" s="3" t="str">
        <f>'Card Access'!D93&amp;'Card Access'!E93&amp;'Card Access'!F93&amp;'Card Access'!G93</f>
        <v/>
      </c>
    </row>
    <row r="92" spans="1:36" x14ac:dyDescent="0.25">
      <c r="A92" s="3" t="str">
        <f>IF(ROW($B$4)&lt;=SheetX!$B$24, IF(SheetX!$B$24&lt;&gt;1, SheetX!$A$24 &amp; " (" &amp; ROW($B$4) &amp; ")", SheetX!$A$24),"zzzz")</f>
        <v xml:space="preserve"> (4)</v>
      </c>
      <c r="B92" s="3" t="str">
        <f t="shared" si="11"/>
        <v>zzzz</v>
      </c>
      <c r="C92" s="3" t="str">
        <f t="shared" si="12"/>
        <v/>
      </c>
      <c r="D92" s="9" t="str">
        <f>IF(ROW($D$1)&lt;=SheetX!$C$24, SheetX!$C$24, "")</f>
        <v/>
      </c>
      <c r="E92" s="4" t="str">
        <f t="shared" si="13"/>
        <v/>
      </c>
      <c r="F92" s="9" t="str">
        <f>IF(ROW($D$1)&lt;=SheetX!$D$24, SheetX!$D$24, "")</f>
        <v/>
      </c>
      <c r="G92" s="9" t="str">
        <f t="shared" si="14"/>
        <v/>
      </c>
      <c r="H92" s="9" t="str">
        <f>IF(ROW($D$1)&lt;=SheetX!$E$24, SheetX!$E$24, "")</f>
        <v/>
      </c>
      <c r="I92" s="9" t="str">
        <f t="shared" si="15"/>
        <v/>
      </c>
      <c r="J92" s="9" t="str">
        <f>IF(ROW($D$1)&lt;=SheetX!$F$24, SheetX!$F$24, "")</f>
        <v/>
      </c>
      <c r="K92" s="4" t="str">
        <f t="shared" si="16"/>
        <v/>
      </c>
      <c r="Q92" s="6" t="str">
        <f t="shared" si="17"/>
        <v/>
      </c>
      <c r="R92" s="6">
        <f t="shared" si="18"/>
        <v>0</v>
      </c>
      <c r="S92" s="6">
        <f t="shared" si="19"/>
        <v>0</v>
      </c>
      <c r="T92" s="6">
        <f t="shared" si="20"/>
        <v>0</v>
      </c>
      <c r="U92" s="6">
        <f t="shared" si="21"/>
        <v>0</v>
      </c>
      <c r="AB92" s="12">
        <f>Table1[[#This Row],[Streaming Resolution '[MP']]]</f>
        <v>0</v>
      </c>
      <c r="AC92" s="12">
        <v>1</v>
      </c>
      <c r="AE92" s="3" t="str">
        <f>Table1[[#This Row],[Type of Install]]&amp;Table1[[#This Row],[Indoor/Outdoor]]</f>
        <v/>
      </c>
      <c r="AF92" s="3" t="str">
        <f>AE92&amp;Table1[[#This Row],[Camera Type]]</f>
        <v/>
      </c>
      <c r="AJ92" s="3" t="str">
        <f>'Card Access'!D94&amp;'Card Access'!E94&amp;'Card Access'!F94&amp;'Card Access'!G94</f>
        <v/>
      </c>
    </row>
    <row r="93" spans="1:36" x14ac:dyDescent="0.25">
      <c r="A93" s="3" t="str">
        <f>IF(ROW($B$1)&lt;=SheetX!$B$25, IF(SheetX!$B$25&lt;&gt;1, SheetX!$A$25 &amp; " (" &amp; ROW($B$1) &amp; ")", SheetX!$A$25),"zzzz")</f>
        <v xml:space="preserve"> (1)</v>
      </c>
      <c r="B93" s="3" t="str">
        <f t="shared" si="11"/>
        <v>zzzz</v>
      </c>
      <c r="C93" s="3" t="str">
        <f t="shared" si="12"/>
        <v/>
      </c>
      <c r="D93" s="9" t="str">
        <f>IF(ROW($D$1)&lt;=SheetX!$C$25, SheetX!$C$25, "")</f>
        <v/>
      </c>
      <c r="E93" s="4" t="str">
        <f t="shared" si="13"/>
        <v/>
      </c>
      <c r="F93" s="9" t="str">
        <f>IF(ROW($D$1)&lt;=SheetX!$D$25, SheetX!$D$25, "")</f>
        <v/>
      </c>
      <c r="G93" s="9" t="str">
        <f t="shared" si="14"/>
        <v/>
      </c>
      <c r="H93" s="9" t="str">
        <f>IF(ROW($D$1)&lt;=SheetX!$E$25, SheetX!$E$25, "")</f>
        <v/>
      </c>
      <c r="I93" s="9" t="str">
        <f t="shared" si="15"/>
        <v/>
      </c>
      <c r="J93" s="9" t="str">
        <f>IF(ROW($D$1)&lt;=SheetX!$F$25, SheetX!$F$25, "")</f>
        <v/>
      </c>
      <c r="K93" s="4" t="str">
        <f t="shared" si="16"/>
        <v/>
      </c>
      <c r="Q93" s="6" t="str">
        <f t="shared" si="17"/>
        <v/>
      </c>
      <c r="R93" s="6">
        <f t="shared" si="18"/>
        <v>0</v>
      </c>
      <c r="S93" s="6">
        <f t="shared" si="19"/>
        <v>0</v>
      </c>
      <c r="T93" s="6">
        <f t="shared" si="20"/>
        <v>0</v>
      </c>
      <c r="U93" s="6">
        <f t="shared" si="21"/>
        <v>0</v>
      </c>
      <c r="AB93" s="12">
        <f>Table1[[#This Row],[Streaming Resolution '[MP']]]</f>
        <v>0</v>
      </c>
      <c r="AC93" s="12">
        <v>1</v>
      </c>
      <c r="AE93" s="3" t="str">
        <f>Table1[[#This Row],[Type of Install]]&amp;Table1[[#This Row],[Indoor/Outdoor]]</f>
        <v/>
      </c>
      <c r="AF93" s="3" t="str">
        <f>AE93&amp;Table1[[#This Row],[Camera Type]]</f>
        <v/>
      </c>
      <c r="AJ93" s="3" t="str">
        <f>'Card Access'!D95&amp;'Card Access'!E95&amp;'Card Access'!F95&amp;'Card Access'!G95</f>
        <v/>
      </c>
    </row>
    <row r="94" spans="1:36" x14ac:dyDescent="0.25">
      <c r="A94" s="3" t="str">
        <f>IF(ROW($B$2)&lt;=SheetX!$B$25, IF(SheetX!$B$25&lt;&gt;1, SheetX!$A$25 &amp; " (" &amp; ROW($B$2) &amp; ")", SheetX!$A$25),"zzzz")</f>
        <v xml:space="preserve"> (2)</v>
      </c>
      <c r="B94" s="3" t="str">
        <f t="shared" si="11"/>
        <v>zzzz</v>
      </c>
      <c r="C94" s="3" t="str">
        <f t="shared" si="12"/>
        <v/>
      </c>
      <c r="D94" s="9" t="str">
        <f>IF(ROW($D$1)&lt;=SheetX!$C$25, SheetX!$C$25, "")</f>
        <v/>
      </c>
      <c r="E94" s="4" t="str">
        <f t="shared" si="13"/>
        <v/>
      </c>
      <c r="F94" s="9" t="str">
        <f>IF(ROW($D$1)&lt;=SheetX!$D$25, SheetX!$D$25, "")</f>
        <v/>
      </c>
      <c r="G94" s="9" t="str">
        <f t="shared" si="14"/>
        <v/>
      </c>
      <c r="H94" s="9" t="str">
        <f>IF(ROW($D$1)&lt;=SheetX!$E$25, SheetX!$E$25, "")</f>
        <v/>
      </c>
      <c r="I94" s="9" t="str">
        <f t="shared" si="15"/>
        <v/>
      </c>
      <c r="J94" s="9" t="str">
        <f>IF(ROW($D$1)&lt;=SheetX!$F$25, SheetX!$F$25, "")</f>
        <v/>
      </c>
      <c r="K94" s="4" t="str">
        <f t="shared" si="16"/>
        <v/>
      </c>
      <c r="Q94" s="6" t="str">
        <f t="shared" si="17"/>
        <v/>
      </c>
      <c r="R94" s="6">
        <f t="shared" si="18"/>
        <v>0</v>
      </c>
      <c r="S94" s="6">
        <f t="shared" si="19"/>
        <v>0</v>
      </c>
      <c r="T94" s="6">
        <f t="shared" si="20"/>
        <v>0</v>
      </c>
      <c r="U94" s="6">
        <f t="shared" si="21"/>
        <v>0</v>
      </c>
      <c r="AB94" s="12">
        <f>Table1[[#This Row],[Streaming Resolution '[MP']]]</f>
        <v>0</v>
      </c>
      <c r="AC94" s="12">
        <v>1</v>
      </c>
      <c r="AE94" s="3" t="str">
        <f>Table1[[#This Row],[Type of Install]]&amp;Table1[[#This Row],[Indoor/Outdoor]]</f>
        <v/>
      </c>
      <c r="AF94" s="3" t="str">
        <f>AE94&amp;Table1[[#This Row],[Camera Type]]</f>
        <v/>
      </c>
      <c r="AJ94" s="3" t="str">
        <f>'Card Access'!D96&amp;'Card Access'!E96&amp;'Card Access'!F96&amp;'Card Access'!G96</f>
        <v/>
      </c>
    </row>
    <row r="95" spans="1:36" x14ac:dyDescent="0.25">
      <c r="A95" s="3" t="str">
        <f>IF(ROW($B$3)&lt;=SheetX!$B$25, IF(SheetX!$B$25&lt;&gt;1, SheetX!$A$25 &amp; " (" &amp; ROW($B$3) &amp; ")", SheetX!$A$25),"zzzz")</f>
        <v xml:space="preserve"> (3)</v>
      </c>
      <c r="B95" s="3" t="str">
        <f t="shared" si="11"/>
        <v>zzzz</v>
      </c>
      <c r="C95" s="3" t="str">
        <f t="shared" si="12"/>
        <v/>
      </c>
      <c r="D95" s="9" t="str">
        <f>IF(ROW($D$1)&lt;=SheetX!$C$25, SheetX!$C$25, "")</f>
        <v/>
      </c>
      <c r="E95" s="4" t="str">
        <f t="shared" si="13"/>
        <v/>
      </c>
      <c r="F95" s="9" t="str">
        <f>IF(ROW($D$1)&lt;=SheetX!$D$25, SheetX!$D$25, "")</f>
        <v/>
      </c>
      <c r="G95" s="9" t="str">
        <f t="shared" si="14"/>
        <v/>
      </c>
      <c r="H95" s="9" t="str">
        <f>IF(ROW($D$1)&lt;=SheetX!$E$25, SheetX!$E$25, "")</f>
        <v/>
      </c>
      <c r="I95" s="9" t="str">
        <f t="shared" si="15"/>
        <v/>
      </c>
      <c r="J95" s="9" t="str">
        <f>IF(ROW($D$1)&lt;=SheetX!$F$25, SheetX!$F$25, "")</f>
        <v/>
      </c>
      <c r="K95" s="4" t="str">
        <f t="shared" si="16"/>
        <v/>
      </c>
      <c r="Q95" s="6" t="str">
        <f t="shared" si="17"/>
        <v/>
      </c>
      <c r="R95" s="6">
        <f t="shared" si="18"/>
        <v>0</v>
      </c>
      <c r="S95" s="6">
        <f t="shared" si="19"/>
        <v>0</v>
      </c>
      <c r="T95" s="6">
        <f t="shared" si="20"/>
        <v>0</v>
      </c>
      <c r="U95" s="6">
        <f t="shared" si="21"/>
        <v>0</v>
      </c>
      <c r="AB95" s="12">
        <f>Table1[[#This Row],[Streaming Resolution '[MP']]]</f>
        <v>0</v>
      </c>
      <c r="AC95" s="12">
        <v>1</v>
      </c>
      <c r="AE95" s="3" t="str">
        <f>Table1[[#This Row],[Type of Install]]&amp;Table1[[#This Row],[Indoor/Outdoor]]</f>
        <v/>
      </c>
      <c r="AF95" s="3" t="str">
        <f>AE95&amp;Table1[[#This Row],[Camera Type]]</f>
        <v/>
      </c>
      <c r="AJ95" s="3" t="str">
        <f>'Card Access'!D97&amp;'Card Access'!E97&amp;'Card Access'!F97&amp;'Card Access'!G97</f>
        <v/>
      </c>
    </row>
    <row r="96" spans="1:36" x14ac:dyDescent="0.25">
      <c r="A96" s="3" t="str">
        <f>IF(ROW($B$4)&lt;=SheetX!$B$25, IF(SheetX!$B$25&lt;&gt;1, SheetX!$A$25 &amp; " (" &amp; ROW($B$4) &amp; ")", SheetX!$A$25),"zzzz")</f>
        <v xml:space="preserve"> (4)</v>
      </c>
      <c r="B96" s="3" t="str">
        <f t="shared" si="11"/>
        <v>zzzz</v>
      </c>
      <c r="C96" s="3" t="str">
        <f t="shared" si="12"/>
        <v/>
      </c>
      <c r="D96" s="9" t="str">
        <f>IF(ROW($D$1)&lt;=SheetX!$C$25, SheetX!$C$25, "")</f>
        <v/>
      </c>
      <c r="E96" s="4" t="str">
        <f t="shared" si="13"/>
        <v/>
      </c>
      <c r="F96" s="9" t="str">
        <f>IF(ROW($D$1)&lt;=SheetX!$D$25, SheetX!$D$25, "")</f>
        <v/>
      </c>
      <c r="G96" s="9" t="str">
        <f t="shared" si="14"/>
        <v/>
      </c>
      <c r="H96" s="9" t="str">
        <f>IF(ROW($D$1)&lt;=SheetX!$E$25, SheetX!$E$25, "")</f>
        <v/>
      </c>
      <c r="I96" s="9" t="str">
        <f t="shared" si="15"/>
        <v/>
      </c>
      <c r="J96" s="9" t="str">
        <f>IF(ROW($D$1)&lt;=SheetX!$F$25, SheetX!$F$25, "")</f>
        <v/>
      </c>
      <c r="K96" s="4" t="str">
        <f t="shared" si="16"/>
        <v/>
      </c>
      <c r="Q96" s="6" t="str">
        <f t="shared" si="17"/>
        <v/>
      </c>
      <c r="R96" s="6">
        <f t="shared" si="18"/>
        <v>0</v>
      </c>
      <c r="S96" s="6">
        <f t="shared" si="19"/>
        <v>0</v>
      </c>
      <c r="T96" s="6">
        <f t="shared" si="20"/>
        <v>0</v>
      </c>
      <c r="U96" s="6">
        <f t="shared" si="21"/>
        <v>0</v>
      </c>
      <c r="AB96" s="12">
        <f>Table1[[#This Row],[Streaming Resolution '[MP']]]</f>
        <v>0</v>
      </c>
      <c r="AC96" s="12">
        <v>1</v>
      </c>
      <c r="AE96" s="3" t="str">
        <f>Table1[[#This Row],[Type of Install]]&amp;Table1[[#This Row],[Indoor/Outdoor]]</f>
        <v/>
      </c>
      <c r="AF96" s="3" t="str">
        <f>AE96&amp;Table1[[#This Row],[Camera Type]]</f>
        <v/>
      </c>
      <c r="AJ96" s="3" t="str">
        <f>'Card Access'!D98&amp;'Card Access'!E98&amp;'Card Access'!F98&amp;'Card Access'!G98</f>
        <v/>
      </c>
    </row>
    <row r="97" spans="1:36" x14ac:dyDescent="0.25">
      <c r="A97" s="3" t="str">
        <f>IF(ROW($B$1)&lt;=SheetX!$B$26, IF(SheetX!$B$26&lt;&gt;1, SheetX!$A$26 &amp; " (" &amp; ROW($B$1) &amp; ")", SheetX!$A$26),"zzzz")</f>
        <v xml:space="preserve"> (1)</v>
      </c>
      <c r="B97" s="3" t="str">
        <f t="shared" si="11"/>
        <v>zzzz</v>
      </c>
      <c r="C97" s="3" t="str">
        <f t="shared" si="12"/>
        <v/>
      </c>
      <c r="D97" s="9" t="str">
        <f>IF(ROW($D$1)&lt;=SheetX!$C$26, SheetX!$C$26, "")</f>
        <v/>
      </c>
      <c r="E97" s="4" t="str">
        <f t="shared" si="13"/>
        <v/>
      </c>
      <c r="F97" s="9" t="str">
        <f>IF(ROW($D$1)&lt;=SheetX!$D$26, SheetX!$D$26, "")</f>
        <v/>
      </c>
      <c r="G97" s="9" t="str">
        <f t="shared" si="14"/>
        <v/>
      </c>
      <c r="H97" s="9" t="str">
        <f>IF(ROW($D$1)&lt;=SheetX!$E$26, SheetX!$E$26, "")</f>
        <v/>
      </c>
      <c r="I97" s="9" t="str">
        <f t="shared" si="15"/>
        <v/>
      </c>
      <c r="J97" s="9" t="str">
        <f>IF(ROW($D$1)&lt;=SheetX!$F$26, SheetX!$F$26, "")</f>
        <v/>
      </c>
      <c r="K97" s="4" t="str">
        <f t="shared" si="16"/>
        <v/>
      </c>
      <c r="Q97" s="6" t="str">
        <f t="shared" si="17"/>
        <v/>
      </c>
      <c r="R97" s="6">
        <f t="shared" si="18"/>
        <v>0</v>
      </c>
      <c r="S97" s="6">
        <f t="shared" si="19"/>
        <v>0</v>
      </c>
      <c r="T97" s="6">
        <f t="shared" si="20"/>
        <v>0</v>
      </c>
      <c r="U97" s="6">
        <f t="shared" si="21"/>
        <v>0</v>
      </c>
      <c r="AB97" s="12">
        <f>Table1[[#This Row],[Streaming Resolution '[MP']]]</f>
        <v>0</v>
      </c>
      <c r="AC97" s="12">
        <v>1</v>
      </c>
      <c r="AE97" s="3" t="str">
        <f>Table1[[#This Row],[Type of Install]]&amp;Table1[[#This Row],[Indoor/Outdoor]]</f>
        <v/>
      </c>
      <c r="AF97" s="3" t="str">
        <f>AE97&amp;Table1[[#This Row],[Camera Type]]</f>
        <v/>
      </c>
      <c r="AJ97" s="3" t="str">
        <f>'Card Access'!D99&amp;'Card Access'!E99&amp;'Card Access'!F99&amp;'Card Access'!G99</f>
        <v/>
      </c>
    </row>
    <row r="98" spans="1:36" x14ac:dyDescent="0.25">
      <c r="A98" s="3" t="str">
        <f>IF(ROW($B$2)&lt;=SheetX!$B$26, IF(SheetX!$B$26&lt;&gt;1, SheetX!$A$26 &amp; " (" &amp; ROW($B$2) &amp; ")", SheetX!$A$26),"zzzz")</f>
        <v xml:space="preserve"> (2)</v>
      </c>
      <c r="B98" s="3" t="str">
        <f t="shared" si="11"/>
        <v>zzzz</v>
      </c>
      <c r="C98" s="3" t="str">
        <f t="shared" si="12"/>
        <v/>
      </c>
      <c r="D98" s="9" t="str">
        <f>IF(ROW($D$1)&lt;=SheetX!$C$26, SheetX!$C$26, "")</f>
        <v/>
      </c>
      <c r="E98" s="4" t="str">
        <f t="shared" si="13"/>
        <v/>
      </c>
      <c r="F98" s="9" t="str">
        <f>IF(ROW($D$1)&lt;=SheetX!$D$26, SheetX!$D$26, "")</f>
        <v/>
      </c>
      <c r="G98" s="9" t="str">
        <f t="shared" si="14"/>
        <v/>
      </c>
      <c r="H98" s="9" t="str">
        <f>IF(ROW($D$1)&lt;=SheetX!$E$26, SheetX!$E$26, "")</f>
        <v/>
      </c>
      <c r="I98" s="9" t="str">
        <f t="shared" si="15"/>
        <v/>
      </c>
      <c r="J98" s="9" t="str">
        <f>IF(ROW($D$1)&lt;=SheetX!$F$26, SheetX!$F$26, "")</f>
        <v/>
      </c>
      <c r="K98" s="4" t="str">
        <f t="shared" si="16"/>
        <v/>
      </c>
      <c r="Q98" s="6" t="str">
        <f t="shared" si="17"/>
        <v/>
      </c>
      <c r="R98" s="6">
        <f t="shared" si="18"/>
        <v>0</v>
      </c>
      <c r="S98" s="6">
        <f t="shared" si="19"/>
        <v>0</v>
      </c>
      <c r="T98" s="6">
        <f t="shared" si="20"/>
        <v>0</v>
      </c>
      <c r="U98" s="6">
        <f t="shared" si="21"/>
        <v>0</v>
      </c>
      <c r="AB98" s="12">
        <f>Table1[[#This Row],[Streaming Resolution '[MP']]]</f>
        <v>0</v>
      </c>
      <c r="AC98" s="12">
        <v>1</v>
      </c>
      <c r="AE98" s="3" t="str">
        <f>Table1[[#This Row],[Type of Install]]&amp;Table1[[#This Row],[Indoor/Outdoor]]</f>
        <v/>
      </c>
      <c r="AF98" s="3" t="str">
        <f>AE98&amp;Table1[[#This Row],[Camera Type]]</f>
        <v/>
      </c>
      <c r="AJ98" s="3" t="str">
        <f>'Card Access'!D100&amp;'Card Access'!E100&amp;'Card Access'!F100&amp;'Card Access'!G100</f>
        <v/>
      </c>
    </row>
    <row r="99" spans="1:36" x14ac:dyDescent="0.25">
      <c r="A99" s="3" t="str">
        <f>IF(ROW($B$3)&lt;=SheetX!$B$26, IF(SheetX!$B$26&lt;&gt;1, SheetX!$A$26 &amp; " (" &amp; ROW($B$3) &amp; ")", SheetX!$A$26),"zzzz")</f>
        <v xml:space="preserve"> (3)</v>
      </c>
      <c r="B99" s="3" t="str">
        <f t="shared" si="11"/>
        <v>zzzz</v>
      </c>
      <c r="C99" s="3" t="str">
        <f t="shared" si="12"/>
        <v/>
      </c>
      <c r="D99" s="9" t="str">
        <f>IF(ROW($D$1)&lt;=SheetX!$C$26, SheetX!$C$26, "")</f>
        <v/>
      </c>
      <c r="E99" s="4" t="str">
        <f t="shared" si="13"/>
        <v/>
      </c>
      <c r="F99" s="9" t="str">
        <f>IF(ROW($D$1)&lt;=SheetX!$D$26, SheetX!$D$26, "")</f>
        <v/>
      </c>
      <c r="G99" s="9" t="str">
        <f t="shared" si="14"/>
        <v/>
      </c>
      <c r="H99" s="9" t="str">
        <f>IF(ROW($D$1)&lt;=SheetX!$E$26, SheetX!$E$26, "")</f>
        <v/>
      </c>
      <c r="I99" s="9" t="str">
        <f t="shared" si="15"/>
        <v/>
      </c>
      <c r="J99" s="9" t="str">
        <f>IF(ROW($D$1)&lt;=SheetX!$F$26, SheetX!$F$26, "")</f>
        <v/>
      </c>
      <c r="K99" s="4" t="str">
        <f t="shared" si="16"/>
        <v/>
      </c>
      <c r="Q99" s="6" t="str">
        <f t="shared" si="17"/>
        <v/>
      </c>
      <c r="R99" s="6">
        <f t="shared" si="18"/>
        <v>0</v>
      </c>
      <c r="S99" s="6">
        <f t="shared" si="19"/>
        <v>0</v>
      </c>
      <c r="T99" s="6">
        <f t="shared" si="20"/>
        <v>0</v>
      </c>
      <c r="U99" s="6">
        <f t="shared" si="21"/>
        <v>0</v>
      </c>
      <c r="AB99" s="12">
        <f>Table1[[#This Row],[Streaming Resolution '[MP']]]</f>
        <v>0</v>
      </c>
      <c r="AC99" s="12">
        <v>1</v>
      </c>
      <c r="AE99" s="3" t="str">
        <f>Table1[[#This Row],[Type of Install]]&amp;Table1[[#This Row],[Indoor/Outdoor]]</f>
        <v/>
      </c>
      <c r="AF99" s="3" t="str">
        <f>AE99&amp;Table1[[#This Row],[Camera Type]]</f>
        <v/>
      </c>
      <c r="AJ99" s="3" t="str">
        <f>'Card Access'!D101&amp;'Card Access'!E101&amp;'Card Access'!F101&amp;'Card Access'!G101</f>
        <v/>
      </c>
    </row>
    <row r="100" spans="1:36" x14ac:dyDescent="0.25">
      <c r="A100" s="3" t="str">
        <f>IF(ROW($B$4)&lt;=SheetX!$B$26, IF(SheetX!$B$26&lt;&gt;1, SheetX!$A$26 &amp; " (" &amp; ROW($B$4) &amp; ")", SheetX!$A$26),"zzzz")</f>
        <v xml:space="preserve"> (4)</v>
      </c>
      <c r="B100" s="3" t="str">
        <f t="shared" si="11"/>
        <v>zzzz</v>
      </c>
      <c r="C100" s="3" t="str">
        <f t="shared" si="12"/>
        <v/>
      </c>
      <c r="D100" s="9" t="str">
        <f>IF(ROW($D$1)&lt;=SheetX!$C$26, SheetX!$C$26, "")</f>
        <v/>
      </c>
      <c r="E100" s="4" t="str">
        <f t="shared" si="13"/>
        <v/>
      </c>
      <c r="F100" s="9" t="str">
        <f>IF(ROW($D$1)&lt;=SheetX!$D$26, SheetX!$D$26, "")</f>
        <v/>
      </c>
      <c r="G100" s="9" t="str">
        <f t="shared" si="14"/>
        <v/>
      </c>
      <c r="H100" s="9" t="str">
        <f>IF(ROW($D$1)&lt;=SheetX!$E$26, SheetX!$E$26, "")</f>
        <v/>
      </c>
      <c r="I100" s="9" t="str">
        <f t="shared" si="15"/>
        <v/>
      </c>
      <c r="J100" s="9" t="str">
        <f>IF(ROW($D$1)&lt;=SheetX!$F$26, SheetX!$F$26, "")</f>
        <v/>
      </c>
      <c r="K100" s="4" t="str">
        <f t="shared" si="16"/>
        <v/>
      </c>
      <c r="Q100" s="6" t="str">
        <f t="shared" si="17"/>
        <v/>
      </c>
      <c r="R100" s="6">
        <f t="shared" si="18"/>
        <v>0</v>
      </c>
      <c r="S100" s="6">
        <f t="shared" si="19"/>
        <v>0</v>
      </c>
      <c r="T100" s="6">
        <f t="shared" si="20"/>
        <v>0</v>
      </c>
      <c r="U100" s="6">
        <f t="shared" si="21"/>
        <v>0</v>
      </c>
      <c r="AB100" s="12">
        <f>Table1[[#This Row],[Streaming Resolution '[MP']]]</f>
        <v>0</v>
      </c>
      <c r="AC100" s="12">
        <v>1</v>
      </c>
      <c r="AE100" s="3" t="str">
        <f>Table1[[#This Row],[Type of Install]]&amp;Table1[[#This Row],[Indoor/Outdoor]]</f>
        <v/>
      </c>
      <c r="AF100" s="3" t="str">
        <f>AE100&amp;Table1[[#This Row],[Camera Type]]</f>
        <v/>
      </c>
      <c r="AJ100" s="3" t="str">
        <f>'Card Access'!D102&amp;'Card Access'!E102&amp;'Card Access'!F102&amp;'Card Access'!G102</f>
        <v/>
      </c>
    </row>
    <row r="101" spans="1:36" x14ac:dyDescent="0.25">
      <c r="A101" s="3" t="str">
        <f>IF(ROW($B$1)&lt;=SheetX!$B$27, IF(SheetX!$B$27&lt;&gt;1, SheetX!$A$27 &amp; " (" &amp; ROW($B$1) &amp; ")", SheetX!$A$27),"zzzz")</f>
        <v xml:space="preserve"> (1)</v>
      </c>
      <c r="B101" s="3" t="str">
        <f t="shared" si="11"/>
        <v>zzzz</v>
      </c>
      <c r="C101" s="3" t="str">
        <f t="shared" si="12"/>
        <v/>
      </c>
      <c r="D101" s="9" t="str">
        <f>IF(ROW($D$1)&lt;=SheetX!$C$27, SheetX!$C$27, "")</f>
        <v/>
      </c>
      <c r="E101" s="4" t="str">
        <f t="shared" si="13"/>
        <v/>
      </c>
      <c r="F101" s="9" t="str">
        <f>IF(ROW($D$1)&lt;=SheetX!$D$27, SheetX!$D$27, "")</f>
        <v/>
      </c>
      <c r="G101" s="9" t="str">
        <f t="shared" si="14"/>
        <v/>
      </c>
      <c r="H101" s="9" t="str">
        <f>IF(ROW($D$1)&lt;=SheetX!$E$27, SheetX!$E$27, "")</f>
        <v/>
      </c>
      <c r="I101" s="9" t="str">
        <f t="shared" si="15"/>
        <v/>
      </c>
      <c r="J101" s="9" t="str">
        <f>IF(ROW($D$1)&lt;=SheetX!$F$27, SheetX!$F$27, "")</f>
        <v/>
      </c>
      <c r="K101" s="4" t="str">
        <f t="shared" si="16"/>
        <v/>
      </c>
      <c r="Q101" s="6" t="str">
        <f t="shared" si="17"/>
        <v/>
      </c>
      <c r="R101" s="6">
        <f t="shared" si="18"/>
        <v>0</v>
      </c>
      <c r="S101" s="6">
        <f t="shared" si="19"/>
        <v>0</v>
      </c>
      <c r="T101" s="6">
        <f t="shared" si="20"/>
        <v>0</v>
      </c>
      <c r="U101" s="6">
        <f t="shared" si="21"/>
        <v>0</v>
      </c>
      <c r="AB101" s="12">
        <f>Table1[[#This Row],[Streaming Resolution '[MP']]]</f>
        <v>0</v>
      </c>
      <c r="AC101" s="12">
        <v>1</v>
      </c>
      <c r="AE101" s="3" t="str">
        <f>Table1[[#This Row],[Type of Install]]&amp;Table1[[#This Row],[Indoor/Outdoor]]</f>
        <v/>
      </c>
      <c r="AF101" s="3" t="str">
        <f>AE101&amp;Table1[[#This Row],[Camera Type]]</f>
        <v/>
      </c>
      <c r="AJ101" s="3" t="str">
        <f>'Card Access'!D103&amp;'Card Access'!E103&amp;'Card Access'!F103&amp;'Card Access'!G103</f>
        <v/>
      </c>
    </row>
    <row r="102" spans="1:36" x14ac:dyDescent="0.25">
      <c r="A102" s="3" t="str">
        <f>IF(ROW($B$2)&lt;=SheetX!$B$27, IF(SheetX!$B$27&lt;&gt;1, SheetX!$A$27 &amp; " (" &amp; ROW($B$2) &amp; ")", SheetX!$A$27),"zzzz")</f>
        <v xml:space="preserve"> (2)</v>
      </c>
      <c r="B102" s="3" t="str">
        <f t="shared" si="11"/>
        <v>zzzz</v>
      </c>
      <c r="C102" s="3" t="str">
        <f t="shared" si="12"/>
        <v/>
      </c>
      <c r="D102" s="9" t="str">
        <f>IF(ROW($D$1)&lt;=SheetX!$C$27, SheetX!$C$27, "")</f>
        <v/>
      </c>
      <c r="E102" s="4" t="str">
        <f t="shared" si="13"/>
        <v/>
      </c>
      <c r="F102" s="9" t="str">
        <f>IF(ROW($D$1)&lt;=SheetX!$D$27, SheetX!$D$27, "")</f>
        <v/>
      </c>
      <c r="G102" s="9" t="str">
        <f t="shared" si="14"/>
        <v/>
      </c>
      <c r="H102" s="9" t="str">
        <f>IF(ROW($D$1)&lt;=SheetX!$E$27, SheetX!$E$27, "")</f>
        <v/>
      </c>
      <c r="I102" s="9" t="str">
        <f t="shared" si="15"/>
        <v/>
      </c>
      <c r="J102" s="9" t="str">
        <f>IF(ROW($D$1)&lt;=SheetX!$F$27, SheetX!$F$27, "")</f>
        <v/>
      </c>
      <c r="K102" s="4" t="str">
        <f t="shared" si="16"/>
        <v/>
      </c>
      <c r="Q102" s="6" t="str">
        <f t="shared" si="17"/>
        <v/>
      </c>
      <c r="R102" s="6">
        <f t="shared" si="18"/>
        <v>0</v>
      </c>
      <c r="S102" s="6">
        <f t="shared" si="19"/>
        <v>0</v>
      </c>
      <c r="T102" s="6">
        <f t="shared" si="20"/>
        <v>0</v>
      </c>
      <c r="U102" s="6">
        <f t="shared" si="21"/>
        <v>0</v>
      </c>
      <c r="AB102" s="12">
        <f>Table1[[#This Row],[Streaming Resolution '[MP']]]</f>
        <v>0</v>
      </c>
      <c r="AC102" s="12">
        <v>1</v>
      </c>
      <c r="AE102" s="3" t="str">
        <f>Table1[[#This Row],[Type of Install]]&amp;Table1[[#This Row],[Indoor/Outdoor]]</f>
        <v/>
      </c>
      <c r="AF102" s="3" t="str">
        <f>AE102&amp;Table1[[#This Row],[Camera Type]]</f>
        <v/>
      </c>
      <c r="AJ102" s="3" t="str">
        <f>'Card Access'!D104&amp;'Card Access'!E104&amp;'Card Access'!F104&amp;'Card Access'!G104</f>
        <v/>
      </c>
    </row>
    <row r="103" spans="1:36" x14ac:dyDescent="0.25">
      <c r="A103" s="3" t="str">
        <f>IF(ROW($B$3)&lt;=SheetX!$B$27, IF(SheetX!$B$27&lt;&gt;1, SheetX!$A$27 &amp; " (" &amp; ROW($B$3) &amp; ")", SheetX!$A$27),"zzzz")</f>
        <v xml:space="preserve"> (3)</v>
      </c>
      <c r="B103" s="3" t="str">
        <f t="shared" si="11"/>
        <v>zzzz</v>
      </c>
      <c r="C103" s="3" t="str">
        <f t="shared" si="12"/>
        <v/>
      </c>
      <c r="D103" s="9" t="str">
        <f>IF(ROW($D$1)&lt;=SheetX!$C$27, SheetX!$C$27, "")</f>
        <v/>
      </c>
      <c r="E103" s="4" t="str">
        <f t="shared" si="13"/>
        <v/>
      </c>
      <c r="F103" s="9" t="str">
        <f>IF(ROW($D$1)&lt;=SheetX!$D$27, SheetX!$D$27, "")</f>
        <v/>
      </c>
      <c r="G103" s="9" t="str">
        <f t="shared" si="14"/>
        <v/>
      </c>
      <c r="H103" s="9" t="str">
        <f>IF(ROW($D$1)&lt;=SheetX!$E$27, SheetX!$E$27, "")</f>
        <v/>
      </c>
      <c r="I103" s="9" t="str">
        <f t="shared" si="15"/>
        <v/>
      </c>
      <c r="J103" s="9" t="str">
        <f>IF(ROW($D$1)&lt;=SheetX!$F$27, SheetX!$F$27, "")</f>
        <v/>
      </c>
      <c r="K103" s="4" t="str">
        <f t="shared" si="16"/>
        <v/>
      </c>
      <c r="Q103" s="6" t="str">
        <f t="shared" si="17"/>
        <v/>
      </c>
      <c r="R103" s="6">
        <f t="shared" si="18"/>
        <v>0</v>
      </c>
      <c r="S103" s="6">
        <f t="shared" si="19"/>
        <v>0</v>
      </c>
      <c r="T103" s="6">
        <f t="shared" si="20"/>
        <v>0</v>
      </c>
      <c r="U103" s="6">
        <f t="shared" si="21"/>
        <v>0</v>
      </c>
      <c r="AB103" s="12">
        <f>Table1[[#This Row],[Streaming Resolution '[MP']]]</f>
        <v>0</v>
      </c>
      <c r="AC103" s="12">
        <v>1</v>
      </c>
      <c r="AE103" s="3" t="str">
        <f>Table1[[#This Row],[Type of Install]]&amp;Table1[[#This Row],[Indoor/Outdoor]]</f>
        <v/>
      </c>
      <c r="AF103" s="3" t="str">
        <f>AE103&amp;Table1[[#This Row],[Camera Type]]</f>
        <v/>
      </c>
      <c r="AJ103" s="3" t="str">
        <f>'Card Access'!D105&amp;'Card Access'!E105&amp;'Card Access'!F105&amp;'Card Access'!G105</f>
        <v/>
      </c>
    </row>
    <row r="104" spans="1:36" x14ac:dyDescent="0.25">
      <c r="A104" s="3" t="str">
        <f>IF(ROW($B$4)&lt;=SheetX!$B$27, IF(SheetX!$B$27&lt;&gt;1, SheetX!$A$27 &amp; " (" &amp; ROW($B$4) &amp; ")", SheetX!$A$27),"zzzz")</f>
        <v xml:space="preserve"> (4)</v>
      </c>
      <c r="B104" s="3" t="str">
        <f t="shared" si="11"/>
        <v>zzzz</v>
      </c>
      <c r="C104" s="3" t="str">
        <f t="shared" si="12"/>
        <v/>
      </c>
      <c r="D104" s="9" t="str">
        <f>IF(ROW($D$1)&lt;=SheetX!$C$27, SheetX!$C$27, "")</f>
        <v/>
      </c>
      <c r="E104" s="4" t="str">
        <f t="shared" si="13"/>
        <v/>
      </c>
      <c r="F104" s="9" t="str">
        <f>IF(ROW($D$1)&lt;=SheetX!$D$27, SheetX!$D$27, "")</f>
        <v/>
      </c>
      <c r="G104" s="9" t="str">
        <f t="shared" si="14"/>
        <v/>
      </c>
      <c r="H104" s="9" t="str">
        <f>IF(ROW($D$1)&lt;=SheetX!$E$27, SheetX!$E$27, "")</f>
        <v/>
      </c>
      <c r="I104" s="9" t="str">
        <f t="shared" si="15"/>
        <v/>
      </c>
      <c r="J104" s="9" t="str">
        <f>IF(ROW($D$1)&lt;=SheetX!$F$27, SheetX!$F$27, "")</f>
        <v/>
      </c>
      <c r="K104" s="4" t="str">
        <f t="shared" si="16"/>
        <v/>
      </c>
      <c r="Q104" s="6" t="str">
        <f t="shared" si="17"/>
        <v/>
      </c>
      <c r="R104" s="6">
        <f t="shared" si="18"/>
        <v>0</v>
      </c>
      <c r="S104" s="6">
        <f t="shared" si="19"/>
        <v>0</v>
      </c>
      <c r="T104" s="6">
        <f t="shared" si="20"/>
        <v>0</v>
      </c>
      <c r="U104" s="6">
        <f t="shared" si="21"/>
        <v>0</v>
      </c>
      <c r="AB104" s="12">
        <f>Table1[[#This Row],[Streaming Resolution '[MP']]]</f>
        <v>0</v>
      </c>
      <c r="AC104" s="12">
        <v>1</v>
      </c>
      <c r="AE104" s="3" t="str">
        <f>Table1[[#This Row],[Type of Install]]&amp;Table1[[#This Row],[Indoor/Outdoor]]</f>
        <v/>
      </c>
      <c r="AF104" s="3" t="str">
        <f>AE104&amp;Table1[[#This Row],[Camera Type]]</f>
        <v/>
      </c>
      <c r="AJ104" s="3" t="str">
        <f>'Card Access'!D106&amp;'Card Access'!E106&amp;'Card Access'!F106&amp;'Card Access'!G106</f>
        <v/>
      </c>
    </row>
    <row r="105" spans="1:36" x14ac:dyDescent="0.25">
      <c r="A105" s="3" t="str">
        <f>IF(ROW($B$1)&lt;=SheetX!$B$28, IF(SheetX!$B$28&lt;&gt;1, SheetX!$A$28 &amp; " (" &amp; ROW($B$1) &amp; ")", SheetX!$A$28),"zzzz")</f>
        <v xml:space="preserve"> (1)</v>
      </c>
      <c r="B105" s="3" t="str">
        <f t="shared" si="11"/>
        <v>zzzz</v>
      </c>
      <c r="C105" s="3" t="str">
        <f t="shared" si="12"/>
        <v/>
      </c>
      <c r="D105" s="9" t="str">
        <f>IF(ROW($D$1)&lt;=SheetX!$C$28, SheetX!$C$28, "")</f>
        <v/>
      </c>
      <c r="E105" s="4" t="str">
        <f t="shared" si="13"/>
        <v/>
      </c>
      <c r="F105" s="9" t="str">
        <f>IF(ROW($D$1)&lt;=SheetX!$D$28, SheetX!$D$28, "")</f>
        <v/>
      </c>
      <c r="G105" s="9" t="str">
        <f t="shared" si="14"/>
        <v/>
      </c>
      <c r="H105" s="9" t="str">
        <f>IF(ROW($D$1)&lt;=SheetX!$E$28, SheetX!$E$28, "")</f>
        <v/>
      </c>
      <c r="I105" s="9" t="str">
        <f t="shared" si="15"/>
        <v/>
      </c>
      <c r="J105" s="9" t="str">
        <f>IF(ROW($D$1)&lt;=SheetX!$F$28, SheetX!$F$28, "")</f>
        <v/>
      </c>
      <c r="K105" s="4" t="str">
        <f t="shared" si="16"/>
        <v/>
      </c>
      <c r="Q105" s="6" t="str">
        <f t="shared" si="17"/>
        <v/>
      </c>
      <c r="R105" s="6">
        <f t="shared" si="18"/>
        <v>0</v>
      </c>
      <c r="S105" s="6">
        <f t="shared" si="19"/>
        <v>0</v>
      </c>
      <c r="T105" s="6">
        <f t="shared" si="20"/>
        <v>0</v>
      </c>
      <c r="U105" s="6">
        <f t="shared" si="21"/>
        <v>0</v>
      </c>
      <c r="AB105" s="12">
        <f>Table1[[#This Row],[Streaming Resolution '[MP']]]</f>
        <v>0</v>
      </c>
      <c r="AC105" s="12">
        <v>1</v>
      </c>
      <c r="AE105" s="3" t="str">
        <f>Table1[[#This Row],[Type of Install]]&amp;Table1[[#This Row],[Indoor/Outdoor]]</f>
        <v/>
      </c>
      <c r="AF105" s="3" t="str">
        <f>AE105&amp;Table1[[#This Row],[Camera Type]]</f>
        <v/>
      </c>
      <c r="AJ105" s="3" t="str">
        <f>'Card Access'!D107&amp;'Card Access'!E107&amp;'Card Access'!F107&amp;'Card Access'!G107</f>
        <v/>
      </c>
    </row>
    <row r="106" spans="1:36" x14ac:dyDescent="0.25">
      <c r="A106" s="3" t="str">
        <f>IF(ROW($B$2)&lt;=SheetX!$B$28, IF(SheetX!$B$28&lt;&gt;1, SheetX!$A$28 &amp; " (" &amp; ROW($B$2) &amp; ")", SheetX!$A$28),"zzzz")</f>
        <v xml:space="preserve"> (2)</v>
      </c>
      <c r="B106" s="3" t="str">
        <f t="shared" si="11"/>
        <v>zzzz</v>
      </c>
      <c r="C106" s="3" t="str">
        <f t="shared" si="12"/>
        <v/>
      </c>
      <c r="D106" s="9" t="str">
        <f>IF(ROW($D$1)&lt;=SheetX!$C$28, SheetX!$C$28, "")</f>
        <v/>
      </c>
      <c r="E106" s="4" t="str">
        <f t="shared" si="13"/>
        <v/>
      </c>
      <c r="F106" s="9" t="str">
        <f>IF(ROW($D$1)&lt;=SheetX!$D$28, SheetX!$D$28, "")</f>
        <v/>
      </c>
      <c r="G106" s="9" t="str">
        <f t="shared" si="14"/>
        <v/>
      </c>
      <c r="H106" s="9" t="str">
        <f>IF(ROW($D$1)&lt;=SheetX!$E$28, SheetX!$E$28, "")</f>
        <v/>
      </c>
      <c r="I106" s="9" t="str">
        <f t="shared" si="15"/>
        <v/>
      </c>
      <c r="J106" s="9" t="str">
        <f>IF(ROW($D$1)&lt;=SheetX!$F$28, SheetX!$F$28, "")</f>
        <v/>
      </c>
      <c r="K106" s="4" t="str">
        <f t="shared" si="16"/>
        <v/>
      </c>
      <c r="Q106" s="6" t="str">
        <f t="shared" si="17"/>
        <v/>
      </c>
      <c r="R106" s="6">
        <f t="shared" si="18"/>
        <v>0</v>
      </c>
      <c r="S106" s="6">
        <f t="shared" si="19"/>
        <v>0</v>
      </c>
      <c r="T106" s="6">
        <f t="shared" si="20"/>
        <v>0</v>
      </c>
      <c r="U106" s="6">
        <f t="shared" si="21"/>
        <v>0</v>
      </c>
      <c r="AB106" s="12">
        <f>Table1[[#This Row],[Streaming Resolution '[MP']]]</f>
        <v>0</v>
      </c>
      <c r="AC106" s="12">
        <v>1</v>
      </c>
      <c r="AE106" s="3" t="str">
        <f>Table1[[#This Row],[Type of Install]]&amp;Table1[[#This Row],[Indoor/Outdoor]]</f>
        <v/>
      </c>
      <c r="AF106" s="3" t="str">
        <f>AE106&amp;Table1[[#This Row],[Camera Type]]</f>
        <v/>
      </c>
      <c r="AJ106" s="3" t="str">
        <f>'Card Access'!D108&amp;'Card Access'!E108&amp;'Card Access'!F108&amp;'Card Access'!G108</f>
        <v/>
      </c>
    </row>
    <row r="107" spans="1:36" x14ac:dyDescent="0.25">
      <c r="A107" s="3" t="str">
        <f>IF(ROW($B$3)&lt;=SheetX!$B$28, IF(SheetX!$B$28&lt;&gt;1, SheetX!$A$28 &amp; " (" &amp; ROW($B$3) &amp; ")", SheetX!$A$28),"zzzz")</f>
        <v xml:space="preserve"> (3)</v>
      </c>
      <c r="B107" s="3" t="str">
        <f t="shared" si="11"/>
        <v>zzzz</v>
      </c>
      <c r="C107" s="3" t="str">
        <f t="shared" si="12"/>
        <v/>
      </c>
      <c r="D107" s="9" t="str">
        <f>IF(ROW($D$1)&lt;=SheetX!$C$28, SheetX!$C$28, "")</f>
        <v/>
      </c>
      <c r="E107" s="4" t="str">
        <f t="shared" si="13"/>
        <v/>
      </c>
      <c r="F107" s="9" t="str">
        <f>IF(ROW($D$1)&lt;=SheetX!$D$28, SheetX!$D$28, "")</f>
        <v/>
      </c>
      <c r="G107" s="9" t="str">
        <f t="shared" si="14"/>
        <v/>
      </c>
      <c r="H107" s="9" t="str">
        <f>IF(ROW($D$1)&lt;=SheetX!$E$28, SheetX!$E$28, "")</f>
        <v/>
      </c>
      <c r="I107" s="9" t="str">
        <f t="shared" si="15"/>
        <v/>
      </c>
      <c r="J107" s="9" t="str">
        <f>IF(ROW($D$1)&lt;=SheetX!$F$28, SheetX!$F$28, "")</f>
        <v/>
      </c>
      <c r="K107" s="4" t="str">
        <f t="shared" si="16"/>
        <v/>
      </c>
      <c r="Q107" s="6" t="str">
        <f t="shared" si="17"/>
        <v/>
      </c>
      <c r="R107" s="6">
        <f t="shared" si="18"/>
        <v>0</v>
      </c>
      <c r="S107" s="6">
        <f t="shared" si="19"/>
        <v>0</v>
      </c>
      <c r="T107" s="6">
        <f t="shared" si="20"/>
        <v>0</v>
      </c>
      <c r="U107" s="6">
        <f t="shared" si="21"/>
        <v>0</v>
      </c>
      <c r="AB107" s="12">
        <f>Table1[[#This Row],[Streaming Resolution '[MP']]]</f>
        <v>0</v>
      </c>
      <c r="AC107" s="12">
        <v>1</v>
      </c>
      <c r="AE107" s="3" t="str">
        <f>Table1[[#This Row],[Type of Install]]&amp;Table1[[#This Row],[Indoor/Outdoor]]</f>
        <v/>
      </c>
      <c r="AF107" s="3" t="str">
        <f>AE107&amp;Table1[[#This Row],[Camera Type]]</f>
        <v/>
      </c>
      <c r="AJ107" s="3" t="str">
        <f>'Card Access'!D109&amp;'Card Access'!E109&amp;'Card Access'!F109&amp;'Card Access'!G109</f>
        <v/>
      </c>
    </row>
    <row r="108" spans="1:36" x14ac:dyDescent="0.25">
      <c r="A108" s="3" t="str">
        <f>IF(ROW($B$4)&lt;=SheetX!$B$28, IF(SheetX!$B$28&lt;&gt;1, SheetX!$A$28 &amp; " (" &amp; ROW($B$4) &amp; ")", SheetX!$A$28),"zzzz")</f>
        <v xml:space="preserve"> (4)</v>
      </c>
      <c r="B108" s="3" t="str">
        <f t="shared" si="11"/>
        <v>zzzz</v>
      </c>
      <c r="C108" s="3" t="str">
        <f t="shared" si="12"/>
        <v/>
      </c>
      <c r="D108" s="9" t="str">
        <f>IF(ROW($D$1)&lt;=SheetX!$C$28, SheetX!$C$28, "")</f>
        <v/>
      </c>
      <c r="E108" s="4" t="str">
        <f t="shared" si="13"/>
        <v/>
      </c>
      <c r="F108" s="9" t="str">
        <f>IF(ROW($D$1)&lt;=SheetX!$D$28, SheetX!$D$28, "")</f>
        <v/>
      </c>
      <c r="G108" s="9" t="str">
        <f t="shared" si="14"/>
        <v/>
      </c>
      <c r="H108" s="9" t="str">
        <f>IF(ROW($D$1)&lt;=SheetX!$E$28, SheetX!$E$28, "")</f>
        <v/>
      </c>
      <c r="I108" s="9" t="str">
        <f t="shared" si="15"/>
        <v/>
      </c>
      <c r="J108" s="9" t="str">
        <f>IF(ROW($D$1)&lt;=SheetX!$F$28, SheetX!$F$28, "")</f>
        <v/>
      </c>
      <c r="K108" s="4" t="str">
        <f t="shared" si="16"/>
        <v/>
      </c>
      <c r="Q108" s="6" t="str">
        <f t="shared" si="17"/>
        <v/>
      </c>
      <c r="R108" s="6">
        <f t="shared" si="18"/>
        <v>0</v>
      </c>
      <c r="S108" s="6">
        <f t="shared" si="19"/>
        <v>0</v>
      </c>
      <c r="T108" s="6">
        <f t="shared" si="20"/>
        <v>0</v>
      </c>
      <c r="U108" s="6">
        <f t="shared" si="21"/>
        <v>0</v>
      </c>
      <c r="AB108" s="12">
        <f>Table1[[#This Row],[Streaming Resolution '[MP']]]</f>
        <v>0</v>
      </c>
      <c r="AC108" s="12">
        <v>1</v>
      </c>
      <c r="AE108" s="3" t="str">
        <f>Table1[[#This Row],[Type of Install]]&amp;Table1[[#This Row],[Indoor/Outdoor]]</f>
        <v/>
      </c>
      <c r="AF108" s="3" t="str">
        <f>AE108&amp;Table1[[#This Row],[Camera Type]]</f>
        <v/>
      </c>
      <c r="AJ108" s="3" t="str">
        <f>'Card Access'!D110&amp;'Card Access'!E110&amp;'Card Access'!F110&amp;'Card Access'!G110</f>
        <v/>
      </c>
    </row>
    <row r="109" spans="1:36" x14ac:dyDescent="0.25">
      <c r="A109" s="3" t="str">
        <f>IF(ROW($B$1)&lt;=SheetX!$B$29, IF(SheetX!$B$29&lt;&gt;1, SheetX!$A$29 &amp; " (" &amp; ROW($B$1) &amp; ")", SheetX!$A$29),"zzzz")</f>
        <v xml:space="preserve"> (1)</v>
      </c>
      <c r="B109" s="3" t="str">
        <f t="shared" si="11"/>
        <v>zzzz</v>
      </c>
      <c r="C109" s="3" t="str">
        <f t="shared" si="12"/>
        <v/>
      </c>
      <c r="D109" s="9" t="str">
        <f>IF(ROW($D$1)&lt;=SheetX!$C$29, SheetX!$C$29, "")</f>
        <v/>
      </c>
      <c r="E109" s="4" t="str">
        <f t="shared" si="13"/>
        <v/>
      </c>
      <c r="F109" s="9" t="str">
        <f>IF(ROW($D$1)&lt;=SheetX!$D$29, SheetX!$D$29, "")</f>
        <v/>
      </c>
      <c r="G109" s="9" t="str">
        <f t="shared" si="14"/>
        <v/>
      </c>
      <c r="H109" s="9" t="str">
        <f>IF(ROW($D$1)&lt;=SheetX!$E$29, SheetX!$E$29, "")</f>
        <v/>
      </c>
      <c r="I109" s="9" t="str">
        <f t="shared" si="15"/>
        <v/>
      </c>
      <c r="J109" s="9" t="str">
        <f>IF(ROW($D$1)&lt;=SheetX!$F$29, SheetX!$F$29, "")</f>
        <v/>
      </c>
      <c r="K109" s="4" t="str">
        <f t="shared" si="16"/>
        <v/>
      </c>
      <c r="Q109" s="6" t="str">
        <f t="shared" si="17"/>
        <v/>
      </c>
      <c r="R109" s="6">
        <f t="shared" si="18"/>
        <v>0</v>
      </c>
      <c r="S109" s="6">
        <f t="shared" si="19"/>
        <v>0</v>
      </c>
      <c r="T109" s="6">
        <f t="shared" si="20"/>
        <v>0</v>
      </c>
      <c r="U109" s="6">
        <f t="shared" si="21"/>
        <v>0</v>
      </c>
      <c r="AB109" s="12">
        <f>Table1[[#This Row],[Streaming Resolution '[MP']]]</f>
        <v>0</v>
      </c>
      <c r="AC109" s="12">
        <v>1</v>
      </c>
      <c r="AE109" s="3" t="str">
        <f>Table1[[#This Row],[Type of Install]]&amp;Table1[[#This Row],[Indoor/Outdoor]]</f>
        <v/>
      </c>
      <c r="AF109" s="3" t="str">
        <f>AE109&amp;Table1[[#This Row],[Camera Type]]</f>
        <v/>
      </c>
      <c r="AJ109" s="3" t="str">
        <f>'Card Access'!D111&amp;'Card Access'!E111&amp;'Card Access'!F111&amp;'Card Access'!G111</f>
        <v/>
      </c>
    </row>
    <row r="110" spans="1:36" x14ac:dyDescent="0.25">
      <c r="A110" s="3" t="str">
        <f>IF(ROW($B$2)&lt;=SheetX!$B$29, IF(SheetX!$B$29&lt;&gt;1, SheetX!$A$29 &amp; " (" &amp; ROW($B$2) &amp; ")", SheetX!$A$29),"zzzz")</f>
        <v xml:space="preserve"> (2)</v>
      </c>
      <c r="B110" s="3" t="str">
        <f t="shared" si="11"/>
        <v>zzzz</v>
      </c>
      <c r="C110" s="3" t="str">
        <f t="shared" si="12"/>
        <v/>
      </c>
      <c r="D110" s="9" t="str">
        <f>IF(ROW($D$1)&lt;=SheetX!$C$29, SheetX!$C$29, "")</f>
        <v/>
      </c>
      <c r="E110" s="4" t="str">
        <f t="shared" si="13"/>
        <v/>
      </c>
      <c r="F110" s="9" t="str">
        <f>IF(ROW($D$1)&lt;=SheetX!$D$29, SheetX!$D$29, "")</f>
        <v/>
      </c>
      <c r="G110" s="9" t="str">
        <f t="shared" si="14"/>
        <v/>
      </c>
      <c r="H110" s="9" t="str">
        <f>IF(ROW($D$1)&lt;=SheetX!$E$29, SheetX!$E$29, "")</f>
        <v/>
      </c>
      <c r="I110" s="9" t="str">
        <f t="shared" si="15"/>
        <v/>
      </c>
      <c r="J110" s="9" t="str">
        <f>IF(ROW($D$1)&lt;=SheetX!$F$29, SheetX!$F$29, "")</f>
        <v/>
      </c>
      <c r="K110" s="4" t="str">
        <f t="shared" si="16"/>
        <v/>
      </c>
      <c r="Q110" s="6" t="str">
        <f t="shared" si="17"/>
        <v/>
      </c>
      <c r="R110" s="6">
        <f t="shared" si="18"/>
        <v>0</v>
      </c>
      <c r="S110" s="6">
        <f t="shared" si="19"/>
        <v>0</v>
      </c>
      <c r="T110" s="6">
        <f t="shared" si="20"/>
        <v>0</v>
      </c>
      <c r="U110" s="6">
        <f t="shared" si="21"/>
        <v>0</v>
      </c>
      <c r="AB110" s="12">
        <f>Table1[[#This Row],[Streaming Resolution '[MP']]]</f>
        <v>0</v>
      </c>
      <c r="AC110" s="12">
        <v>1</v>
      </c>
      <c r="AE110" s="3" t="str">
        <f>Table1[[#This Row],[Type of Install]]&amp;Table1[[#This Row],[Indoor/Outdoor]]</f>
        <v/>
      </c>
      <c r="AF110" s="3" t="str">
        <f>AE110&amp;Table1[[#This Row],[Camera Type]]</f>
        <v/>
      </c>
      <c r="AJ110" s="3" t="str">
        <f>'Card Access'!D112&amp;'Card Access'!E112&amp;'Card Access'!F112&amp;'Card Access'!G112</f>
        <v/>
      </c>
    </row>
    <row r="111" spans="1:36" x14ac:dyDescent="0.25">
      <c r="A111" s="3" t="str">
        <f>IF(ROW($B$3)&lt;=SheetX!$B$29, IF(SheetX!$B$29&lt;&gt;1, SheetX!$A$29 &amp; " (" &amp; ROW($B$3) &amp; ")", SheetX!$A$29),"zzzz")</f>
        <v xml:space="preserve"> (3)</v>
      </c>
      <c r="B111" s="3" t="str">
        <f t="shared" si="11"/>
        <v>zzzz</v>
      </c>
      <c r="C111" s="3" t="str">
        <f t="shared" si="12"/>
        <v/>
      </c>
      <c r="D111" s="9" t="str">
        <f>IF(ROW($D$1)&lt;=SheetX!$C$29, SheetX!$C$29, "")</f>
        <v/>
      </c>
      <c r="E111" s="4" t="str">
        <f t="shared" si="13"/>
        <v/>
      </c>
      <c r="F111" s="9" t="str">
        <f>IF(ROW($D$1)&lt;=SheetX!$D$29, SheetX!$D$29, "")</f>
        <v/>
      </c>
      <c r="G111" s="9" t="str">
        <f t="shared" si="14"/>
        <v/>
      </c>
      <c r="H111" s="9" t="str">
        <f>IF(ROW($D$1)&lt;=SheetX!$E$29, SheetX!$E$29, "")</f>
        <v/>
      </c>
      <c r="I111" s="9" t="str">
        <f t="shared" si="15"/>
        <v/>
      </c>
      <c r="J111" s="9" t="str">
        <f>IF(ROW($D$1)&lt;=SheetX!$F$29, SheetX!$F$29, "")</f>
        <v/>
      </c>
      <c r="K111" s="4" t="str">
        <f t="shared" si="16"/>
        <v/>
      </c>
      <c r="Q111" s="6" t="str">
        <f t="shared" si="17"/>
        <v/>
      </c>
      <c r="R111" s="6">
        <f t="shared" si="18"/>
        <v>0</v>
      </c>
      <c r="S111" s="6">
        <f t="shared" si="19"/>
        <v>0</v>
      </c>
      <c r="T111" s="6">
        <f t="shared" si="20"/>
        <v>0</v>
      </c>
      <c r="U111" s="6">
        <f t="shared" si="21"/>
        <v>0</v>
      </c>
      <c r="AB111" s="12">
        <f>Table1[[#This Row],[Streaming Resolution '[MP']]]</f>
        <v>0</v>
      </c>
      <c r="AC111" s="12">
        <v>1</v>
      </c>
      <c r="AE111" s="3" t="str">
        <f>Table1[[#This Row],[Type of Install]]&amp;Table1[[#This Row],[Indoor/Outdoor]]</f>
        <v/>
      </c>
      <c r="AF111" s="3" t="str">
        <f>AE111&amp;Table1[[#This Row],[Camera Type]]</f>
        <v/>
      </c>
      <c r="AJ111" s="3" t="str">
        <f>'Card Access'!D113&amp;'Card Access'!E113&amp;'Card Access'!F113&amp;'Card Access'!G113</f>
        <v/>
      </c>
    </row>
    <row r="112" spans="1:36" x14ac:dyDescent="0.25">
      <c r="A112" s="3" t="str">
        <f>IF(ROW($B$4)&lt;=SheetX!$B$29, IF(SheetX!$B$29&lt;&gt;1, SheetX!$A$29 &amp; " (" &amp; ROW($B$4) &amp; ")", SheetX!$A$29),"zzzz")</f>
        <v xml:space="preserve"> (4)</v>
      </c>
      <c r="B112" s="3" t="str">
        <f t="shared" si="11"/>
        <v>zzzz</v>
      </c>
      <c r="C112" s="3" t="str">
        <f t="shared" si="12"/>
        <v/>
      </c>
      <c r="D112" s="9" t="str">
        <f>IF(ROW($D$1)&lt;=SheetX!$C$29, SheetX!$C$29, "")</f>
        <v/>
      </c>
      <c r="E112" s="4" t="str">
        <f t="shared" si="13"/>
        <v/>
      </c>
      <c r="F112" s="9" t="str">
        <f>IF(ROW($D$1)&lt;=SheetX!$D$29, SheetX!$D$29, "")</f>
        <v/>
      </c>
      <c r="G112" s="9" t="str">
        <f t="shared" si="14"/>
        <v/>
      </c>
      <c r="H112" s="9" t="str">
        <f>IF(ROW($D$1)&lt;=SheetX!$E$29, SheetX!$E$29, "")</f>
        <v/>
      </c>
      <c r="I112" s="9" t="str">
        <f t="shared" si="15"/>
        <v/>
      </c>
      <c r="J112" s="9" t="str">
        <f>IF(ROW($D$1)&lt;=SheetX!$F$29, SheetX!$F$29, "")</f>
        <v/>
      </c>
      <c r="K112" s="4" t="str">
        <f t="shared" si="16"/>
        <v/>
      </c>
      <c r="Q112" s="6" t="str">
        <f t="shared" si="17"/>
        <v/>
      </c>
      <c r="R112" s="6">
        <f t="shared" si="18"/>
        <v>0</v>
      </c>
      <c r="S112" s="6">
        <f t="shared" si="19"/>
        <v>0</v>
      </c>
      <c r="T112" s="6">
        <f t="shared" si="20"/>
        <v>0</v>
      </c>
      <c r="U112" s="6">
        <f t="shared" si="21"/>
        <v>0</v>
      </c>
      <c r="AB112" s="12">
        <f>Table1[[#This Row],[Streaming Resolution '[MP']]]</f>
        <v>0</v>
      </c>
      <c r="AC112" s="12">
        <v>1</v>
      </c>
      <c r="AE112" s="3" t="str">
        <f>Table1[[#This Row],[Type of Install]]&amp;Table1[[#This Row],[Indoor/Outdoor]]</f>
        <v/>
      </c>
      <c r="AF112" s="3" t="str">
        <f>AE112&amp;Table1[[#This Row],[Camera Type]]</f>
        <v/>
      </c>
      <c r="AJ112" s="3" t="str">
        <f>'Card Access'!D114&amp;'Card Access'!E114&amp;'Card Access'!F114&amp;'Card Access'!G114</f>
        <v/>
      </c>
    </row>
    <row r="113" spans="1:36" x14ac:dyDescent="0.25">
      <c r="A113" s="3" t="str">
        <f>IF(ROW($B$1)&lt;=SheetX!$B$30, IF(SheetX!$B$30&lt;&gt;1, SheetX!$A$30 &amp; " (" &amp; ROW($B$1) &amp; ")", SheetX!$A$30),"zzzz")</f>
        <v xml:space="preserve"> (1)</v>
      </c>
      <c r="B113" s="3" t="str">
        <f t="shared" si="11"/>
        <v>zzzz</v>
      </c>
      <c r="C113" s="3" t="str">
        <f t="shared" si="12"/>
        <v/>
      </c>
      <c r="D113" s="9" t="str">
        <f>IF(ROW($D$1)&lt;=SheetX!$C$30, SheetX!$C$30, "")</f>
        <v/>
      </c>
      <c r="E113" s="4" t="str">
        <f t="shared" si="13"/>
        <v/>
      </c>
      <c r="F113" s="9" t="str">
        <f>IF(ROW($D$1)&lt;=SheetX!$D$30, SheetX!$D$30, "")</f>
        <v/>
      </c>
      <c r="G113" s="9" t="str">
        <f t="shared" si="14"/>
        <v/>
      </c>
      <c r="H113" s="9" t="str">
        <f>IF(ROW($D$1)&lt;=SheetX!$E$30, SheetX!$E$30, "")</f>
        <v/>
      </c>
      <c r="I113" s="9" t="str">
        <f t="shared" si="15"/>
        <v/>
      </c>
      <c r="J113" s="9" t="str">
        <f>IF(ROW($D$1)&lt;=SheetX!$F$30, SheetX!$F$30, "")</f>
        <v/>
      </c>
      <c r="K113" s="4" t="str">
        <f t="shared" si="16"/>
        <v/>
      </c>
      <c r="Q113" s="6" t="str">
        <f t="shared" si="17"/>
        <v/>
      </c>
      <c r="R113" s="6">
        <f t="shared" si="18"/>
        <v>0</v>
      </c>
      <c r="S113" s="6">
        <f t="shared" si="19"/>
        <v>0</v>
      </c>
      <c r="T113" s="6">
        <f t="shared" si="20"/>
        <v>0</v>
      </c>
      <c r="U113" s="6">
        <f t="shared" si="21"/>
        <v>0</v>
      </c>
      <c r="AB113" s="12">
        <f>Table1[[#This Row],[Streaming Resolution '[MP']]]</f>
        <v>0</v>
      </c>
      <c r="AC113" s="12">
        <v>1</v>
      </c>
      <c r="AE113" s="3" t="str">
        <f>Table1[[#This Row],[Type of Install]]&amp;Table1[[#This Row],[Indoor/Outdoor]]</f>
        <v/>
      </c>
      <c r="AF113" s="3" t="str">
        <f>AE113&amp;Table1[[#This Row],[Camera Type]]</f>
        <v/>
      </c>
      <c r="AJ113" s="3" t="str">
        <f>'Card Access'!D115&amp;'Card Access'!E115&amp;'Card Access'!F115&amp;'Card Access'!G115</f>
        <v/>
      </c>
    </row>
    <row r="114" spans="1:36" x14ac:dyDescent="0.25">
      <c r="A114" s="3" t="str">
        <f>IF(ROW($B$2)&lt;=SheetX!$B$30, IF(SheetX!$B$30&lt;&gt;1, SheetX!$A$30 &amp; " (" &amp; ROW($B$2) &amp; ")", SheetX!$A$30),"zzzz")</f>
        <v xml:space="preserve"> (2)</v>
      </c>
      <c r="B114" s="3" t="str">
        <f t="shared" si="11"/>
        <v>zzzz</v>
      </c>
      <c r="C114" s="3" t="str">
        <f t="shared" si="12"/>
        <v/>
      </c>
      <c r="D114" s="9" t="str">
        <f>IF(ROW($D$1)&lt;=SheetX!$C$30, SheetX!$C$30, "")</f>
        <v/>
      </c>
      <c r="E114" s="4" t="str">
        <f t="shared" si="13"/>
        <v/>
      </c>
      <c r="F114" s="9" t="str">
        <f>IF(ROW($D$1)&lt;=SheetX!$D$30, SheetX!$D$30, "")</f>
        <v/>
      </c>
      <c r="G114" s="9" t="str">
        <f t="shared" si="14"/>
        <v/>
      </c>
      <c r="H114" s="9" t="str">
        <f>IF(ROW($D$1)&lt;=SheetX!$E$30, SheetX!$E$30, "")</f>
        <v/>
      </c>
      <c r="I114" s="9" t="str">
        <f t="shared" si="15"/>
        <v/>
      </c>
      <c r="J114" s="9" t="str">
        <f>IF(ROW($D$1)&lt;=SheetX!$F$30, SheetX!$F$30, "")</f>
        <v/>
      </c>
      <c r="K114" s="4" t="str">
        <f t="shared" si="16"/>
        <v/>
      </c>
      <c r="Q114" s="6" t="str">
        <f t="shared" si="17"/>
        <v/>
      </c>
      <c r="R114" s="6">
        <f t="shared" si="18"/>
        <v>0</v>
      </c>
      <c r="S114" s="6">
        <f t="shared" si="19"/>
        <v>0</v>
      </c>
      <c r="T114" s="6">
        <f t="shared" si="20"/>
        <v>0</v>
      </c>
      <c r="U114" s="6">
        <f t="shared" si="21"/>
        <v>0</v>
      </c>
      <c r="AB114" s="12">
        <f>Table1[[#This Row],[Streaming Resolution '[MP']]]</f>
        <v>0</v>
      </c>
      <c r="AC114" s="12">
        <v>1</v>
      </c>
      <c r="AE114" s="3" t="str">
        <f>Table1[[#This Row],[Type of Install]]&amp;Table1[[#This Row],[Indoor/Outdoor]]</f>
        <v/>
      </c>
      <c r="AF114" s="3" t="str">
        <f>AE114&amp;Table1[[#This Row],[Camera Type]]</f>
        <v/>
      </c>
      <c r="AJ114" s="3" t="str">
        <f>'Card Access'!D116&amp;'Card Access'!E116&amp;'Card Access'!F116&amp;'Card Access'!G116</f>
        <v/>
      </c>
    </row>
    <row r="115" spans="1:36" x14ac:dyDescent="0.25">
      <c r="A115" s="3" t="str">
        <f>IF(ROW($B$3)&lt;=SheetX!$B$30, IF(SheetX!$B$30&lt;&gt;1, SheetX!$A$30 &amp; " (" &amp; ROW($B$3) &amp; ")", SheetX!$A$30),"zzzz")</f>
        <v xml:space="preserve"> (3)</v>
      </c>
      <c r="B115" s="3" t="str">
        <f t="shared" si="11"/>
        <v>zzzz</v>
      </c>
      <c r="C115" s="3" t="str">
        <f t="shared" si="12"/>
        <v/>
      </c>
      <c r="D115" s="9" t="str">
        <f>IF(ROW($D$1)&lt;=SheetX!$C$30, SheetX!$C$30, "")</f>
        <v/>
      </c>
      <c r="E115" s="4" t="str">
        <f t="shared" si="13"/>
        <v/>
      </c>
      <c r="F115" s="9" t="str">
        <f>IF(ROW($D$1)&lt;=SheetX!$D$30, SheetX!$D$30, "")</f>
        <v/>
      </c>
      <c r="G115" s="9" t="str">
        <f t="shared" si="14"/>
        <v/>
      </c>
      <c r="H115" s="9" t="str">
        <f>IF(ROW($D$1)&lt;=SheetX!$E$30, SheetX!$E$30, "")</f>
        <v/>
      </c>
      <c r="I115" s="9" t="str">
        <f t="shared" si="15"/>
        <v/>
      </c>
      <c r="J115" s="9" t="str">
        <f>IF(ROW($D$1)&lt;=SheetX!$F$30, SheetX!$F$30, "")</f>
        <v/>
      </c>
      <c r="K115" s="4" t="str">
        <f t="shared" si="16"/>
        <v/>
      </c>
      <c r="Q115" s="6" t="str">
        <f t="shared" si="17"/>
        <v/>
      </c>
      <c r="R115" s="6">
        <f t="shared" si="18"/>
        <v>0</v>
      </c>
      <c r="S115" s="6">
        <f t="shared" si="19"/>
        <v>0</v>
      </c>
      <c r="T115" s="6">
        <f t="shared" si="20"/>
        <v>0</v>
      </c>
      <c r="U115" s="6">
        <f t="shared" si="21"/>
        <v>0</v>
      </c>
      <c r="AB115" s="12">
        <f>Table1[[#This Row],[Streaming Resolution '[MP']]]</f>
        <v>0</v>
      </c>
      <c r="AC115" s="12">
        <v>1</v>
      </c>
      <c r="AE115" s="3" t="str">
        <f>Table1[[#This Row],[Type of Install]]&amp;Table1[[#This Row],[Indoor/Outdoor]]</f>
        <v/>
      </c>
      <c r="AF115" s="3" t="str">
        <f>AE115&amp;Table1[[#This Row],[Camera Type]]</f>
        <v/>
      </c>
      <c r="AJ115" s="3" t="str">
        <f>'Card Access'!D117&amp;'Card Access'!E117&amp;'Card Access'!F117&amp;'Card Access'!G117</f>
        <v/>
      </c>
    </row>
    <row r="116" spans="1:36" x14ac:dyDescent="0.25">
      <c r="A116" s="3" t="str">
        <f>IF(ROW($B$4)&lt;=SheetX!$B$30, IF(SheetX!$B$30&lt;&gt;1, SheetX!$A$30 &amp; " (" &amp; ROW($B$4) &amp; ")", SheetX!$A$30),"zzzz")</f>
        <v xml:space="preserve"> (4)</v>
      </c>
      <c r="B116" s="3" t="str">
        <f t="shared" si="11"/>
        <v>zzzz</v>
      </c>
      <c r="C116" s="3" t="str">
        <f t="shared" si="12"/>
        <v/>
      </c>
      <c r="D116" s="9" t="str">
        <f>IF(ROW($D$1)&lt;=SheetX!$C$30, SheetX!$C$30, "")</f>
        <v/>
      </c>
      <c r="E116" s="4" t="str">
        <f t="shared" si="13"/>
        <v/>
      </c>
      <c r="F116" s="9" t="str">
        <f>IF(ROW($D$1)&lt;=SheetX!$D$30, SheetX!$D$30, "")</f>
        <v/>
      </c>
      <c r="G116" s="9" t="str">
        <f t="shared" si="14"/>
        <v/>
      </c>
      <c r="H116" s="9" t="str">
        <f>IF(ROW($D$1)&lt;=SheetX!$E$30, SheetX!$E$30, "")</f>
        <v/>
      </c>
      <c r="I116" s="9" t="str">
        <f t="shared" si="15"/>
        <v/>
      </c>
      <c r="J116" s="9" t="str">
        <f>IF(ROW($D$1)&lt;=SheetX!$F$30, SheetX!$F$30, "")</f>
        <v/>
      </c>
      <c r="K116" s="4" t="str">
        <f t="shared" si="16"/>
        <v/>
      </c>
      <c r="Q116" s="6" t="str">
        <f t="shared" si="17"/>
        <v/>
      </c>
      <c r="R116" s="6">
        <f t="shared" si="18"/>
        <v>0</v>
      </c>
      <c r="S116" s="6">
        <f t="shared" si="19"/>
        <v>0</v>
      </c>
      <c r="T116" s="6">
        <f t="shared" si="20"/>
        <v>0</v>
      </c>
      <c r="U116" s="6">
        <f t="shared" si="21"/>
        <v>0</v>
      </c>
      <c r="AB116" s="12">
        <f>Table1[[#This Row],[Streaming Resolution '[MP']]]</f>
        <v>0</v>
      </c>
      <c r="AC116" s="12">
        <v>1</v>
      </c>
      <c r="AE116" s="3" t="str">
        <f>Table1[[#This Row],[Type of Install]]&amp;Table1[[#This Row],[Indoor/Outdoor]]</f>
        <v/>
      </c>
      <c r="AF116" s="3" t="str">
        <f>AE116&amp;Table1[[#This Row],[Camera Type]]</f>
        <v/>
      </c>
      <c r="AJ116" s="3" t="str">
        <f>'Card Access'!D118&amp;'Card Access'!E118&amp;'Card Access'!F118&amp;'Card Access'!G118</f>
        <v/>
      </c>
    </row>
    <row r="117" spans="1:36" x14ac:dyDescent="0.25">
      <c r="A117" s="3" t="str">
        <f>IF(ROW($B$1)&lt;=SheetX!$B$31, IF(SheetX!$B$31&lt;&gt;1, SheetX!$A$31 &amp; " (" &amp; ROW($B$1) &amp; ")", SheetX!$A$31),"zzzz")</f>
        <v xml:space="preserve"> (1)</v>
      </c>
      <c r="B117" s="3" t="str">
        <f t="shared" si="11"/>
        <v>zzzz</v>
      </c>
      <c r="C117" s="3" t="str">
        <f t="shared" si="12"/>
        <v/>
      </c>
      <c r="D117" s="9" t="str">
        <f>IF(ROW($D$1)&lt;=SheetX!$C$31, SheetX!$C$31, "")</f>
        <v/>
      </c>
      <c r="E117" s="4" t="str">
        <f t="shared" si="13"/>
        <v/>
      </c>
      <c r="F117" s="9" t="str">
        <f>IF(ROW($D$1)&lt;=SheetX!$D$31, SheetX!$D$31, "")</f>
        <v/>
      </c>
      <c r="G117" s="9" t="str">
        <f t="shared" si="14"/>
        <v/>
      </c>
      <c r="H117" s="9" t="str">
        <f>IF(ROW($D$1)&lt;=SheetX!$E$31, SheetX!$E$31, "")</f>
        <v/>
      </c>
      <c r="I117" s="9" t="str">
        <f t="shared" si="15"/>
        <v/>
      </c>
      <c r="J117" s="9" t="str">
        <f>IF(ROW($D$1)&lt;=SheetX!$F$31, SheetX!$F$31, "")</f>
        <v/>
      </c>
      <c r="K117" s="4" t="str">
        <f t="shared" si="16"/>
        <v/>
      </c>
      <c r="Q117" s="6" t="str">
        <f t="shared" si="17"/>
        <v/>
      </c>
      <c r="R117" s="6">
        <f t="shared" si="18"/>
        <v>0</v>
      </c>
      <c r="S117" s="6">
        <f t="shared" si="19"/>
        <v>0</v>
      </c>
      <c r="T117" s="6">
        <f t="shared" si="20"/>
        <v>0</v>
      </c>
      <c r="U117" s="6">
        <f t="shared" si="21"/>
        <v>0</v>
      </c>
      <c r="AB117" s="12">
        <f>Table1[[#This Row],[Streaming Resolution '[MP']]]</f>
        <v>0</v>
      </c>
      <c r="AC117" s="12">
        <v>1</v>
      </c>
      <c r="AE117" s="3" t="str">
        <f>Table1[[#This Row],[Type of Install]]&amp;Table1[[#This Row],[Indoor/Outdoor]]</f>
        <v/>
      </c>
      <c r="AF117" s="3" t="str">
        <f>AE117&amp;Table1[[#This Row],[Camera Type]]</f>
        <v/>
      </c>
      <c r="AJ117" s="3" t="str">
        <f>'Card Access'!D119&amp;'Card Access'!E119&amp;'Card Access'!F119&amp;'Card Access'!G119</f>
        <v/>
      </c>
    </row>
    <row r="118" spans="1:36" x14ac:dyDescent="0.25">
      <c r="A118" s="3" t="str">
        <f>IF(ROW($B$2)&lt;=SheetX!$B$31, IF(SheetX!$B$31&lt;&gt;1, SheetX!$A$31 &amp; " (" &amp; ROW($B$2) &amp; ")", SheetX!$A$31),"zzzz")</f>
        <v xml:space="preserve"> (2)</v>
      </c>
      <c r="B118" s="3" t="str">
        <f t="shared" si="11"/>
        <v>zzzz</v>
      </c>
      <c r="C118" s="3" t="str">
        <f t="shared" si="12"/>
        <v/>
      </c>
      <c r="D118" s="9" t="str">
        <f>IF(ROW($D$1)&lt;=SheetX!$C$31, SheetX!$C$31, "")</f>
        <v/>
      </c>
      <c r="E118" s="4" t="str">
        <f t="shared" si="13"/>
        <v/>
      </c>
      <c r="F118" s="9" t="str">
        <f>IF(ROW($D$1)&lt;=SheetX!$D$31, SheetX!$D$31, "")</f>
        <v/>
      </c>
      <c r="G118" s="9" t="str">
        <f t="shared" si="14"/>
        <v/>
      </c>
      <c r="H118" s="9" t="str">
        <f>IF(ROW($D$1)&lt;=SheetX!$E$31, SheetX!$E$31, "")</f>
        <v/>
      </c>
      <c r="I118" s="9" t="str">
        <f t="shared" si="15"/>
        <v/>
      </c>
      <c r="J118" s="9" t="str">
        <f>IF(ROW($D$1)&lt;=SheetX!$F$31, SheetX!$F$31, "")</f>
        <v/>
      </c>
      <c r="K118" s="4" t="str">
        <f t="shared" si="16"/>
        <v/>
      </c>
      <c r="Q118" s="6" t="str">
        <f t="shared" si="17"/>
        <v/>
      </c>
      <c r="R118" s="6">
        <f t="shared" si="18"/>
        <v>0</v>
      </c>
      <c r="S118" s="6">
        <f t="shared" si="19"/>
        <v>0</v>
      </c>
      <c r="T118" s="6">
        <f t="shared" si="20"/>
        <v>0</v>
      </c>
      <c r="U118" s="6">
        <f t="shared" si="21"/>
        <v>0</v>
      </c>
      <c r="AB118" s="12">
        <f>Table1[[#This Row],[Streaming Resolution '[MP']]]</f>
        <v>0</v>
      </c>
      <c r="AC118" s="12">
        <v>1</v>
      </c>
      <c r="AE118" s="3" t="str">
        <f>Table1[[#This Row],[Type of Install]]&amp;Table1[[#This Row],[Indoor/Outdoor]]</f>
        <v/>
      </c>
      <c r="AF118" s="3" t="str">
        <f>AE118&amp;Table1[[#This Row],[Camera Type]]</f>
        <v/>
      </c>
      <c r="AJ118" s="3" t="str">
        <f>'Card Access'!D120&amp;'Card Access'!E120&amp;'Card Access'!F120&amp;'Card Access'!G120</f>
        <v/>
      </c>
    </row>
    <row r="119" spans="1:36" x14ac:dyDescent="0.25">
      <c r="A119" s="3" t="str">
        <f>IF(ROW($B$3)&lt;=SheetX!$B$31, IF(SheetX!$B$31&lt;&gt;1, SheetX!$A$31 &amp; " (" &amp; ROW($B$3) &amp; ")", SheetX!$A$31),"zzzz")</f>
        <v xml:space="preserve"> (3)</v>
      </c>
      <c r="B119" s="3" t="str">
        <f t="shared" si="11"/>
        <v>zzzz</v>
      </c>
      <c r="C119" s="3" t="str">
        <f t="shared" si="12"/>
        <v/>
      </c>
      <c r="D119" s="9" t="str">
        <f>IF(ROW($D$1)&lt;=SheetX!$C$31, SheetX!$C$31, "")</f>
        <v/>
      </c>
      <c r="E119" s="4" t="str">
        <f t="shared" si="13"/>
        <v/>
      </c>
      <c r="F119" s="9" t="str">
        <f>IF(ROW($D$1)&lt;=SheetX!$D$31, SheetX!$D$31, "")</f>
        <v/>
      </c>
      <c r="G119" s="9" t="str">
        <f t="shared" si="14"/>
        <v/>
      </c>
      <c r="H119" s="9" t="str">
        <f>IF(ROW($D$1)&lt;=SheetX!$E$31, SheetX!$E$31, "")</f>
        <v/>
      </c>
      <c r="I119" s="9" t="str">
        <f t="shared" si="15"/>
        <v/>
      </c>
      <c r="J119" s="9" t="str">
        <f>IF(ROW($D$1)&lt;=SheetX!$F$31, SheetX!$F$31, "")</f>
        <v/>
      </c>
      <c r="K119" s="4" t="str">
        <f t="shared" si="16"/>
        <v/>
      </c>
      <c r="Q119" s="6" t="str">
        <f t="shared" si="17"/>
        <v/>
      </c>
      <c r="R119" s="6">
        <f t="shared" si="18"/>
        <v>0</v>
      </c>
      <c r="S119" s="6">
        <f t="shared" si="19"/>
        <v>0</v>
      </c>
      <c r="T119" s="6">
        <f t="shared" si="20"/>
        <v>0</v>
      </c>
      <c r="U119" s="6">
        <f t="shared" si="21"/>
        <v>0</v>
      </c>
      <c r="AB119" s="12">
        <f>Table1[[#This Row],[Streaming Resolution '[MP']]]</f>
        <v>0</v>
      </c>
      <c r="AC119" s="12">
        <v>1</v>
      </c>
      <c r="AE119" s="3" t="str">
        <f>Table1[[#This Row],[Type of Install]]&amp;Table1[[#This Row],[Indoor/Outdoor]]</f>
        <v/>
      </c>
      <c r="AF119" s="3" t="str">
        <f>AE119&amp;Table1[[#This Row],[Camera Type]]</f>
        <v/>
      </c>
      <c r="AJ119" s="3" t="str">
        <f>'Card Access'!D121&amp;'Card Access'!E121&amp;'Card Access'!F121&amp;'Card Access'!G121</f>
        <v/>
      </c>
    </row>
    <row r="120" spans="1:36" x14ac:dyDescent="0.25">
      <c r="A120" s="3" t="str">
        <f>IF(ROW($B$4)&lt;=SheetX!$B$31, IF(SheetX!$B$31&lt;&gt;1, SheetX!$A$31 &amp; " (" &amp; ROW($B$4) &amp; ")", SheetX!$A$31),"zzzz")</f>
        <v xml:space="preserve"> (4)</v>
      </c>
      <c r="B120" s="3" t="str">
        <f t="shared" si="11"/>
        <v>zzzz</v>
      </c>
      <c r="C120" s="3" t="str">
        <f t="shared" si="12"/>
        <v/>
      </c>
      <c r="D120" s="9" t="str">
        <f>IF(ROW($D$1)&lt;=SheetX!$C$31, SheetX!$C$31, "")</f>
        <v/>
      </c>
      <c r="E120" s="4" t="str">
        <f t="shared" si="13"/>
        <v/>
      </c>
      <c r="F120" s="9" t="str">
        <f>IF(ROW($D$1)&lt;=SheetX!$D$31, SheetX!$D$31, "")</f>
        <v/>
      </c>
      <c r="G120" s="9" t="str">
        <f t="shared" si="14"/>
        <v/>
      </c>
      <c r="H120" s="9" t="str">
        <f>IF(ROW($D$1)&lt;=SheetX!$E$31, SheetX!$E$31, "")</f>
        <v/>
      </c>
      <c r="I120" s="9" t="str">
        <f t="shared" si="15"/>
        <v/>
      </c>
      <c r="J120" s="9" t="str">
        <f>IF(ROW($D$1)&lt;=SheetX!$F$31, SheetX!$F$31, "")</f>
        <v/>
      </c>
      <c r="K120" s="4" t="str">
        <f t="shared" si="16"/>
        <v/>
      </c>
      <c r="Q120" s="6" t="str">
        <f t="shared" si="17"/>
        <v/>
      </c>
      <c r="R120" s="6">
        <f t="shared" si="18"/>
        <v>0</v>
      </c>
      <c r="S120" s="6">
        <f t="shared" si="19"/>
        <v>0</v>
      </c>
      <c r="T120" s="6">
        <f t="shared" si="20"/>
        <v>0</v>
      </c>
      <c r="U120" s="6">
        <f t="shared" si="21"/>
        <v>0</v>
      </c>
      <c r="AB120" s="12">
        <f>Table1[[#This Row],[Streaming Resolution '[MP']]]</f>
        <v>0</v>
      </c>
      <c r="AC120" s="12">
        <v>1</v>
      </c>
      <c r="AE120" s="3" t="str">
        <f>Table1[[#This Row],[Type of Install]]&amp;Table1[[#This Row],[Indoor/Outdoor]]</f>
        <v/>
      </c>
      <c r="AF120" s="3" t="str">
        <f>AE120&amp;Table1[[#This Row],[Camera Type]]</f>
        <v/>
      </c>
      <c r="AJ120" s="3" t="str">
        <f>'Card Access'!D122&amp;'Card Access'!E122&amp;'Card Access'!F122&amp;'Card Access'!G122</f>
        <v/>
      </c>
    </row>
    <row r="121" spans="1:36" x14ac:dyDescent="0.25">
      <c r="A121" s="3" t="str">
        <f>IF(ROW($B$1)&lt;=SheetX!$B$32, IF(SheetX!$B$32&lt;&gt;1, SheetX!$A$32 &amp; " (" &amp; ROW($B$1) &amp; ")", SheetX!$A$32),"zzzz")</f>
        <v xml:space="preserve"> (1)</v>
      </c>
      <c r="B121" s="3" t="str">
        <f t="shared" si="11"/>
        <v>zzzz</v>
      </c>
      <c r="C121" s="3" t="str">
        <f t="shared" si="12"/>
        <v/>
      </c>
      <c r="D121" s="9" t="str">
        <f>IF(ROW($D$1)&lt;=SheetX!$C$32, SheetX!$C$32, "")</f>
        <v/>
      </c>
      <c r="E121" s="4" t="str">
        <f t="shared" si="13"/>
        <v/>
      </c>
      <c r="F121" s="9" t="str">
        <f>IF(ROW($D$1)&lt;=SheetX!$D$32, SheetX!$D$32, "")</f>
        <v/>
      </c>
      <c r="G121" s="9" t="str">
        <f t="shared" si="14"/>
        <v/>
      </c>
      <c r="H121" s="9" t="str">
        <f>IF(ROW($D$1)&lt;=SheetX!$E$32, SheetX!$E$32, "")</f>
        <v/>
      </c>
      <c r="I121" s="9" t="str">
        <f t="shared" si="15"/>
        <v/>
      </c>
      <c r="J121" s="9" t="str">
        <f>IF(ROW($D$1)&lt;=SheetX!$F$32, SheetX!$F$32, "")</f>
        <v/>
      </c>
      <c r="K121" s="4" t="str">
        <f t="shared" si="16"/>
        <v/>
      </c>
      <c r="Q121" s="6" t="str">
        <f t="shared" si="17"/>
        <v/>
      </c>
      <c r="R121" s="6">
        <f t="shared" si="18"/>
        <v>0</v>
      </c>
      <c r="S121" s="6">
        <f t="shared" si="19"/>
        <v>0</v>
      </c>
      <c r="T121" s="6">
        <f t="shared" si="20"/>
        <v>0</v>
      </c>
      <c r="U121" s="6">
        <f t="shared" si="21"/>
        <v>0</v>
      </c>
      <c r="AB121" s="12">
        <f>Table1[[#This Row],[Streaming Resolution '[MP']]]</f>
        <v>0</v>
      </c>
      <c r="AC121" s="12">
        <v>1</v>
      </c>
      <c r="AE121" s="3" t="str">
        <f>Table1[[#This Row],[Type of Install]]&amp;Table1[[#This Row],[Indoor/Outdoor]]</f>
        <v/>
      </c>
      <c r="AF121" s="3" t="str">
        <f>AE121&amp;Table1[[#This Row],[Camera Type]]</f>
        <v/>
      </c>
      <c r="AJ121" s="3" t="str">
        <f>'Card Access'!D123&amp;'Card Access'!E123&amp;'Card Access'!F123&amp;'Card Access'!G123</f>
        <v/>
      </c>
    </row>
    <row r="122" spans="1:36" x14ac:dyDescent="0.25">
      <c r="A122" s="3" t="str">
        <f>IF(ROW($B$2)&lt;=SheetX!$B$32, IF(SheetX!$B$32&lt;&gt;1, SheetX!$A$32 &amp; " (" &amp; ROW($B$2) &amp; ")", SheetX!$A$32),"zzzz")</f>
        <v xml:space="preserve"> (2)</v>
      </c>
      <c r="B122" s="3" t="str">
        <f t="shared" si="11"/>
        <v>zzzz</v>
      </c>
      <c r="C122" s="3" t="str">
        <f t="shared" si="12"/>
        <v/>
      </c>
      <c r="D122" s="9" t="str">
        <f>IF(ROW($D$1)&lt;=SheetX!$C$32, SheetX!$C$32, "")</f>
        <v/>
      </c>
      <c r="E122" s="4" t="str">
        <f t="shared" si="13"/>
        <v/>
      </c>
      <c r="F122" s="9" t="str">
        <f>IF(ROW($D$1)&lt;=SheetX!$D$32, SheetX!$D$32, "")</f>
        <v/>
      </c>
      <c r="G122" s="9" t="str">
        <f t="shared" si="14"/>
        <v/>
      </c>
      <c r="H122" s="9" t="str">
        <f>IF(ROW($D$1)&lt;=SheetX!$E$32, SheetX!$E$32, "")</f>
        <v/>
      </c>
      <c r="I122" s="9" t="str">
        <f t="shared" si="15"/>
        <v/>
      </c>
      <c r="J122" s="9" t="str">
        <f>IF(ROW($D$1)&lt;=SheetX!$F$32, SheetX!$F$32, "")</f>
        <v/>
      </c>
      <c r="K122" s="4" t="str">
        <f t="shared" si="16"/>
        <v/>
      </c>
      <c r="Q122" s="6" t="str">
        <f t="shared" si="17"/>
        <v/>
      </c>
      <c r="R122" s="6">
        <f t="shared" si="18"/>
        <v>0</v>
      </c>
      <c r="S122" s="6">
        <f t="shared" si="19"/>
        <v>0</v>
      </c>
      <c r="T122" s="6">
        <f t="shared" si="20"/>
        <v>0</v>
      </c>
      <c r="U122" s="6">
        <f t="shared" si="21"/>
        <v>0</v>
      </c>
      <c r="AB122" s="12">
        <f>Table1[[#This Row],[Streaming Resolution '[MP']]]</f>
        <v>0</v>
      </c>
      <c r="AC122" s="12">
        <v>1</v>
      </c>
      <c r="AE122" s="3" t="str">
        <f>Table1[[#This Row],[Type of Install]]&amp;Table1[[#This Row],[Indoor/Outdoor]]</f>
        <v/>
      </c>
      <c r="AF122" s="3" t="str">
        <f>AE122&amp;Table1[[#This Row],[Camera Type]]</f>
        <v/>
      </c>
      <c r="AJ122" s="3" t="str">
        <f>'Card Access'!D124&amp;'Card Access'!E124&amp;'Card Access'!F124&amp;'Card Access'!G124</f>
        <v/>
      </c>
    </row>
    <row r="123" spans="1:36" x14ac:dyDescent="0.25">
      <c r="A123" s="3" t="str">
        <f>IF(ROW($B$3)&lt;=SheetX!$B$32, IF(SheetX!$B$32&lt;&gt;1, SheetX!$A$32 &amp; " (" &amp; ROW($B$3) &amp; ")", SheetX!$A$32),"zzzz")</f>
        <v xml:space="preserve"> (3)</v>
      </c>
      <c r="B123" s="3" t="str">
        <f t="shared" si="11"/>
        <v>zzzz</v>
      </c>
      <c r="C123" s="3" t="str">
        <f t="shared" si="12"/>
        <v/>
      </c>
      <c r="D123" s="9" t="str">
        <f>IF(ROW($D$1)&lt;=SheetX!$C$32, SheetX!$C$32, "")</f>
        <v/>
      </c>
      <c r="E123" s="4" t="str">
        <f t="shared" si="13"/>
        <v/>
      </c>
      <c r="F123" s="9" t="str">
        <f>IF(ROW($D$1)&lt;=SheetX!$D$32, SheetX!$D$32, "")</f>
        <v/>
      </c>
      <c r="G123" s="9" t="str">
        <f t="shared" si="14"/>
        <v/>
      </c>
      <c r="H123" s="9" t="str">
        <f>IF(ROW($D$1)&lt;=SheetX!$E$32, SheetX!$E$32, "")</f>
        <v/>
      </c>
      <c r="I123" s="9" t="str">
        <f t="shared" si="15"/>
        <v/>
      </c>
      <c r="J123" s="9" t="str">
        <f>IF(ROW($D$1)&lt;=SheetX!$F$32, SheetX!$F$32, "")</f>
        <v/>
      </c>
      <c r="K123" s="4" t="str">
        <f t="shared" si="16"/>
        <v/>
      </c>
      <c r="Q123" s="6" t="str">
        <f t="shared" si="17"/>
        <v/>
      </c>
      <c r="R123" s="6">
        <f t="shared" si="18"/>
        <v>0</v>
      </c>
      <c r="S123" s="6">
        <f t="shared" si="19"/>
        <v>0</v>
      </c>
      <c r="T123" s="6">
        <f t="shared" si="20"/>
        <v>0</v>
      </c>
      <c r="U123" s="6">
        <f t="shared" si="21"/>
        <v>0</v>
      </c>
      <c r="AB123" s="12">
        <f>Table1[[#This Row],[Streaming Resolution '[MP']]]</f>
        <v>0</v>
      </c>
      <c r="AC123" s="12">
        <v>1</v>
      </c>
      <c r="AE123" s="3" t="str">
        <f>Table1[[#This Row],[Type of Install]]&amp;Table1[[#This Row],[Indoor/Outdoor]]</f>
        <v/>
      </c>
      <c r="AF123" s="3" t="str">
        <f>AE123&amp;Table1[[#This Row],[Camera Type]]</f>
        <v/>
      </c>
      <c r="AJ123" s="3" t="str">
        <f>'Card Access'!D125&amp;'Card Access'!E125&amp;'Card Access'!F125&amp;'Card Access'!G125</f>
        <v/>
      </c>
    </row>
    <row r="124" spans="1:36" x14ac:dyDescent="0.25">
      <c r="A124" s="3" t="str">
        <f>IF(ROW($B$4)&lt;=SheetX!$B$32, IF(SheetX!$B$32&lt;&gt;1, SheetX!$A$32 &amp; " (" &amp; ROW($B$4) &amp; ")", SheetX!$A$32),"zzzz")</f>
        <v xml:space="preserve"> (4)</v>
      </c>
      <c r="B124" s="3" t="str">
        <f t="shared" si="11"/>
        <v>zzzz</v>
      </c>
      <c r="C124" s="3" t="str">
        <f t="shared" si="12"/>
        <v/>
      </c>
      <c r="D124" s="9" t="str">
        <f>IF(ROW($D$1)&lt;=SheetX!$C$32, SheetX!$C$32, "")</f>
        <v/>
      </c>
      <c r="E124" s="4" t="str">
        <f t="shared" si="13"/>
        <v/>
      </c>
      <c r="F124" s="9" t="str">
        <f>IF(ROW($D$1)&lt;=SheetX!$D$32, SheetX!$D$32, "")</f>
        <v/>
      </c>
      <c r="G124" s="9" t="str">
        <f t="shared" si="14"/>
        <v/>
      </c>
      <c r="H124" s="9" t="str">
        <f>IF(ROW($D$1)&lt;=SheetX!$E$32, SheetX!$E$32, "")</f>
        <v/>
      </c>
      <c r="I124" s="9" t="str">
        <f t="shared" si="15"/>
        <v/>
      </c>
      <c r="J124" s="9" t="str">
        <f>IF(ROW($D$1)&lt;=SheetX!$F$32, SheetX!$F$32, "")</f>
        <v/>
      </c>
      <c r="K124" s="4" t="str">
        <f t="shared" si="16"/>
        <v/>
      </c>
      <c r="Q124" s="6" t="str">
        <f t="shared" si="17"/>
        <v/>
      </c>
      <c r="R124" s="6">
        <f t="shared" si="18"/>
        <v>0</v>
      </c>
      <c r="S124" s="6">
        <f t="shared" si="19"/>
        <v>0</v>
      </c>
      <c r="T124" s="6">
        <f t="shared" si="20"/>
        <v>0</v>
      </c>
      <c r="U124" s="6">
        <f t="shared" si="21"/>
        <v>0</v>
      </c>
      <c r="AB124" s="12">
        <f>Table1[[#This Row],[Streaming Resolution '[MP']]]</f>
        <v>0</v>
      </c>
      <c r="AC124" s="12">
        <v>1</v>
      </c>
      <c r="AE124" s="3" t="str">
        <f>Table1[[#This Row],[Type of Install]]&amp;Table1[[#This Row],[Indoor/Outdoor]]</f>
        <v/>
      </c>
      <c r="AF124" s="3" t="str">
        <f>AE124&amp;Table1[[#This Row],[Camera Type]]</f>
        <v/>
      </c>
      <c r="AJ124" s="3" t="str">
        <f>'Card Access'!D126&amp;'Card Access'!E126&amp;'Card Access'!F126&amp;'Card Access'!G126</f>
        <v/>
      </c>
    </row>
    <row r="125" spans="1:36" x14ac:dyDescent="0.25">
      <c r="A125" s="3" t="str">
        <f>IF(ROW($B$1)&lt;=SheetX!$B$33, IF(SheetX!$B$33&lt;&gt;1, SheetX!$A$33 &amp; " (" &amp; ROW($B$1) &amp; ")", SheetX!$A$33),"zzzz")</f>
        <v xml:space="preserve"> (1)</v>
      </c>
      <c r="B125" s="3" t="str">
        <f t="shared" si="11"/>
        <v>zzzz</v>
      </c>
      <c r="C125" s="3" t="str">
        <f t="shared" si="12"/>
        <v/>
      </c>
      <c r="D125" s="9" t="str">
        <f>IF(ROW($D$1)&lt;=SheetX!$C$33, SheetX!$C$33, "")</f>
        <v/>
      </c>
      <c r="E125" s="4" t="str">
        <f t="shared" si="13"/>
        <v/>
      </c>
      <c r="F125" s="9" t="str">
        <f>IF(ROW($D$1)&lt;=SheetX!$D$33, SheetX!$D$33, "")</f>
        <v/>
      </c>
      <c r="G125" s="9" t="str">
        <f t="shared" si="14"/>
        <v/>
      </c>
      <c r="H125" s="9" t="str">
        <f>IF(ROW($D$1)&lt;=SheetX!$E$33, SheetX!$E$33, "")</f>
        <v/>
      </c>
      <c r="I125" s="9" t="str">
        <f t="shared" si="15"/>
        <v/>
      </c>
      <c r="J125" s="9" t="str">
        <f>IF(ROW($D$1)&lt;=SheetX!$F$33, SheetX!$F$33, "")</f>
        <v/>
      </c>
      <c r="K125" s="4" t="str">
        <f t="shared" si="16"/>
        <v/>
      </c>
      <c r="Q125" s="6" t="str">
        <f t="shared" si="17"/>
        <v/>
      </c>
      <c r="R125" s="6">
        <f t="shared" si="18"/>
        <v>0</v>
      </c>
      <c r="S125" s="6">
        <f t="shared" si="19"/>
        <v>0</v>
      </c>
      <c r="T125" s="6">
        <f t="shared" si="20"/>
        <v>0</v>
      </c>
      <c r="U125" s="6">
        <f t="shared" si="21"/>
        <v>0</v>
      </c>
      <c r="AB125" s="12">
        <f>Table1[[#This Row],[Streaming Resolution '[MP']]]</f>
        <v>0</v>
      </c>
      <c r="AC125" s="12">
        <v>1</v>
      </c>
      <c r="AE125" s="3" t="str">
        <f>Table1[[#This Row],[Type of Install]]&amp;Table1[[#This Row],[Indoor/Outdoor]]</f>
        <v/>
      </c>
      <c r="AF125" s="3" t="str">
        <f>AE125&amp;Table1[[#This Row],[Camera Type]]</f>
        <v/>
      </c>
      <c r="AJ125" s="3" t="str">
        <f>'Card Access'!D127&amp;'Card Access'!E127&amp;'Card Access'!F127&amp;'Card Access'!G127</f>
        <v/>
      </c>
    </row>
    <row r="126" spans="1:36" x14ac:dyDescent="0.25">
      <c r="A126" s="3" t="str">
        <f>IF(ROW($B$2)&lt;=SheetX!$B$33, IF(SheetX!$B$33&lt;&gt;1, SheetX!$A$33 &amp; " (" &amp; ROW($B$2) &amp; ")", SheetX!$A$33),"zzzz")</f>
        <v xml:space="preserve"> (2)</v>
      </c>
      <c r="B126" s="3" t="str">
        <f t="shared" si="11"/>
        <v>zzzz</v>
      </c>
      <c r="C126" s="3" t="str">
        <f t="shared" si="12"/>
        <v/>
      </c>
      <c r="D126" s="9" t="str">
        <f>IF(ROW($D$1)&lt;=SheetX!$C$33, SheetX!$C$33, "")</f>
        <v/>
      </c>
      <c r="E126" s="4" t="str">
        <f t="shared" si="13"/>
        <v/>
      </c>
      <c r="F126" s="9" t="str">
        <f>IF(ROW($D$1)&lt;=SheetX!$D$33, SheetX!$D$33, "")</f>
        <v/>
      </c>
      <c r="G126" s="9" t="str">
        <f t="shared" si="14"/>
        <v/>
      </c>
      <c r="H126" s="9" t="str">
        <f>IF(ROW($D$1)&lt;=SheetX!$E$33, SheetX!$E$33, "")</f>
        <v/>
      </c>
      <c r="I126" s="9" t="str">
        <f t="shared" si="15"/>
        <v/>
      </c>
      <c r="J126" s="9" t="str">
        <f>IF(ROW($D$1)&lt;=SheetX!$F$33, SheetX!$F$33, "")</f>
        <v/>
      </c>
      <c r="K126" s="4" t="str">
        <f t="shared" si="16"/>
        <v/>
      </c>
      <c r="Q126" s="6" t="str">
        <f t="shared" si="17"/>
        <v/>
      </c>
      <c r="R126" s="6">
        <f t="shared" si="18"/>
        <v>0</v>
      </c>
      <c r="S126" s="6">
        <f t="shared" si="19"/>
        <v>0</v>
      </c>
      <c r="T126" s="6">
        <f t="shared" si="20"/>
        <v>0</v>
      </c>
      <c r="U126" s="6">
        <f t="shared" si="21"/>
        <v>0</v>
      </c>
      <c r="AB126" s="12">
        <f>Table1[[#This Row],[Streaming Resolution '[MP']]]</f>
        <v>0</v>
      </c>
      <c r="AC126" s="12">
        <v>1</v>
      </c>
      <c r="AE126" s="3" t="str">
        <f>Table1[[#This Row],[Type of Install]]&amp;Table1[[#This Row],[Indoor/Outdoor]]</f>
        <v/>
      </c>
      <c r="AF126" s="3" t="str">
        <f>AE126&amp;Table1[[#This Row],[Camera Type]]</f>
        <v/>
      </c>
      <c r="AJ126" s="3" t="str">
        <f>'Card Access'!D128&amp;'Card Access'!E128&amp;'Card Access'!F128&amp;'Card Access'!G128</f>
        <v/>
      </c>
    </row>
    <row r="127" spans="1:36" x14ac:dyDescent="0.25">
      <c r="A127" s="3" t="str">
        <f>IF(ROW($B$3)&lt;=SheetX!$B$33, IF(SheetX!$B$33&lt;&gt;1, SheetX!$A$33 &amp; " (" &amp; ROW($B$3) &amp; ")", SheetX!$A$33),"zzzz")</f>
        <v xml:space="preserve"> (3)</v>
      </c>
      <c r="B127" s="3" t="str">
        <f t="shared" si="11"/>
        <v>zzzz</v>
      </c>
      <c r="C127" s="3" t="str">
        <f t="shared" si="12"/>
        <v/>
      </c>
      <c r="D127" s="9" t="str">
        <f>IF(ROW($D$1)&lt;=SheetX!$C$33, SheetX!$C$33, "")</f>
        <v/>
      </c>
      <c r="E127" s="4" t="str">
        <f t="shared" si="13"/>
        <v/>
      </c>
      <c r="F127" s="9" t="str">
        <f>IF(ROW($D$1)&lt;=SheetX!$D$33, SheetX!$D$33, "")</f>
        <v/>
      </c>
      <c r="G127" s="9" t="str">
        <f t="shared" si="14"/>
        <v/>
      </c>
      <c r="H127" s="9" t="str">
        <f>IF(ROW($D$1)&lt;=SheetX!$E$33, SheetX!$E$33, "")</f>
        <v/>
      </c>
      <c r="I127" s="9" t="str">
        <f t="shared" si="15"/>
        <v/>
      </c>
      <c r="J127" s="9" t="str">
        <f>IF(ROW($D$1)&lt;=SheetX!$F$33, SheetX!$F$33, "")</f>
        <v/>
      </c>
      <c r="K127" s="4" t="str">
        <f t="shared" si="16"/>
        <v/>
      </c>
      <c r="Q127" s="6" t="str">
        <f t="shared" si="17"/>
        <v/>
      </c>
      <c r="R127" s="6">
        <f t="shared" si="18"/>
        <v>0</v>
      </c>
      <c r="S127" s="6">
        <f t="shared" si="19"/>
        <v>0</v>
      </c>
      <c r="T127" s="6">
        <f t="shared" si="20"/>
        <v>0</v>
      </c>
      <c r="U127" s="6">
        <f t="shared" si="21"/>
        <v>0</v>
      </c>
      <c r="AB127" s="12">
        <f>Table1[[#This Row],[Streaming Resolution '[MP']]]</f>
        <v>0</v>
      </c>
      <c r="AC127" s="12">
        <v>1</v>
      </c>
      <c r="AE127" s="3" t="str">
        <f>Table1[[#This Row],[Type of Install]]&amp;Table1[[#This Row],[Indoor/Outdoor]]</f>
        <v/>
      </c>
      <c r="AF127" s="3" t="str">
        <f>AE127&amp;Table1[[#This Row],[Camera Type]]</f>
        <v/>
      </c>
      <c r="AJ127" s="3" t="str">
        <f>'Card Access'!D129&amp;'Card Access'!E129&amp;'Card Access'!F129&amp;'Card Access'!G129</f>
        <v/>
      </c>
    </row>
    <row r="128" spans="1:36" x14ac:dyDescent="0.25">
      <c r="A128" s="3" t="str">
        <f>IF(ROW($B$4)&lt;=SheetX!$B$33, IF(SheetX!$B$33&lt;&gt;1, SheetX!$A$33 &amp; " (" &amp; ROW($B$4) &amp; ")", SheetX!$A$33),"zzzz")</f>
        <v xml:space="preserve"> (4)</v>
      </c>
      <c r="B128" s="3" t="str">
        <f t="shared" si="11"/>
        <v>zzzz</v>
      </c>
      <c r="C128" s="3" t="str">
        <f t="shared" si="12"/>
        <v/>
      </c>
      <c r="D128" s="9" t="str">
        <f>IF(ROW($D$1)&lt;=SheetX!$C$33, SheetX!$C$33, "")</f>
        <v/>
      </c>
      <c r="E128" s="4" t="str">
        <f t="shared" si="13"/>
        <v/>
      </c>
      <c r="F128" s="9" t="str">
        <f>IF(ROW($D$1)&lt;=SheetX!$D$33, SheetX!$D$33, "")</f>
        <v/>
      </c>
      <c r="G128" s="9" t="str">
        <f t="shared" si="14"/>
        <v/>
      </c>
      <c r="H128" s="9" t="str">
        <f>IF(ROW($D$1)&lt;=SheetX!$E$33, SheetX!$E$33, "")</f>
        <v/>
      </c>
      <c r="I128" s="9" t="str">
        <f t="shared" si="15"/>
        <v/>
      </c>
      <c r="J128" s="9" t="str">
        <f>IF(ROW($D$1)&lt;=SheetX!$F$33, SheetX!$F$33, "")</f>
        <v/>
      </c>
      <c r="K128" s="4" t="str">
        <f t="shared" si="16"/>
        <v/>
      </c>
      <c r="Q128" s="6" t="str">
        <f t="shared" si="17"/>
        <v/>
      </c>
      <c r="R128" s="6">
        <f t="shared" si="18"/>
        <v>0</v>
      </c>
      <c r="S128" s="6">
        <f t="shared" si="19"/>
        <v>0</v>
      </c>
      <c r="T128" s="6">
        <f t="shared" si="20"/>
        <v>0</v>
      </c>
      <c r="U128" s="6">
        <f t="shared" si="21"/>
        <v>0</v>
      </c>
      <c r="AB128" s="12">
        <f>Table1[[#This Row],[Streaming Resolution '[MP']]]</f>
        <v>0</v>
      </c>
      <c r="AC128" s="12">
        <v>1</v>
      </c>
      <c r="AE128" s="3" t="str">
        <f>Table1[[#This Row],[Type of Install]]&amp;Table1[[#This Row],[Indoor/Outdoor]]</f>
        <v/>
      </c>
      <c r="AF128" s="3" t="str">
        <f>AE128&amp;Table1[[#This Row],[Camera Type]]</f>
        <v/>
      </c>
      <c r="AJ128" s="3" t="str">
        <f>'Card Access'!D130&amp;'Card Access'!E130&amp;'Card Access'!F130&amp;'Card Access'!G130</f>
        <v/>
      </c>
    </row>
    <row r="129" spans="1:36" x14ac:dyDescent="0.25">
      <c r="A129" s="3" t="str">
        <f>IF(ROW($B$1)&lt;=SheetX!$B$34, IF(SheetX!$B$34&lt;&gt;1, SheetX!$A$34 &amp; " (" &amp; ROW($B$1) &amp; ")", SheetX!$A$34),"zzzz")</f>
        <v xml:space="preserve"> (1)</v>
      </c>
      <c r="B129" s="3" t="str">
        <f t="shared" ref="B129:B192" si="22">IF(OR(A129=" (1)", A129=" (2)", A129=" (3)", A129=" (4)", A129="", A129=0), "zzzz", A129)</f>
        <v>zzzz</v>
      </c>
      <c r="C129" s="3" t="str">
        <f t="shared" si="12"/>
        <v/>
      </c>
      <c r="D129" s="9" t="str">
        <f>IF(ROW($D$1)&lt;=SheetX!$C$34, SheetX!$C$34, "")</f>
        <v/>
      </c>
      <c r="E129" s="4" t="str">
        <f t="shared" si="13"/>
        <v/>
      </c>
      <c r="F129" s="9" t="str">
        <f>IF(ROW($D$1)&lt;=SheetX!$D$34, SheetX!$D$34, "")</f>
        <v/>
      </c>
      <c r="G129" s="9" t="str">
        <f t="shared" si="14"/>
        <v/>
      </c>
      <c r="H129" s="9" t="str">
        <f>IF(ROW($D$1)&lt;=SheetX!$E$34, SheetX!$E$34, "")</f>
        <v/>
      </c>
      <c r="I129" s="9" t="str">
        <f t="shared" si="15"/>
        <v/>
      </c>
      <c r="J129" s="9" t="str">
        <f>IF(ROW($D$1)&lt;=SheetX!$F$34, SheetX!$F$34, "")</f>
        <v/>
      </c>
      <c r="K129" s="4" t="str">
        <f t="shared" si="16"/>
        <v/>
      </c>
      <c r="Q129" s="6" t="str">
        <f t="shared" si="17"/>
        <v/>
      </c>
      <c r="R129" s="6">
        <f t="shared" si="18"/>
        <v>0</v>
      </c>
      <c r="S129" s="6">
        <f t="shared" si="19"/>
        <v>0</v>
      </c>
      <c r="T129" s="6">
        <f t="shared" si="20"/>
        <v>0</v>
      </c>
      <c r="U129" s="6">
        <f t="shared" si="21"/>
        <v>0</v>
      </c>
      <c r="AB129" s="12">
        <f>Table1[[#This Row],[Streaming Resolution '[MP']]]</f>
        <v>0</v>
      </c>
      <c r="AC129" s="12">
        <v>1</v>
      </c>
      <c r="AE129" s="3" t="str">
        <f>Table1[[#This Row],[Type of Install]]&amp;Table1[[#This Row],[Indoor/Outdoor]]</f>
        <v/>
      </c>
      <c r="AF129" s="3" t="str">
        <f>AE129&amp;Table1[[#This Row],[Camera Type]]</f>
        <v/>
      </c>
      <c r="AJ129" s="3" t="str">
        <f>'Card Access'!D131&amp;'Card Access'!E131&amp;'Card Access'!F131&amp;'Card Access'!G131</f>
        <v/>
      </c>
    </row>
    <row r="130" spans="1:36" x14ac:dyDescent="0.25">
      <c r="A130" s="3" t="str">
        <f>IF(ROW($B$2)&lt;=SheetX!$B$34, IF(SheetX!$B$34&lt;&gt;1, SheetX!$A$34 &amp; " (" &amp; ROW($B$2) &amp; ")", SheetX!$A$34),"zzzz")</f>
        <v xml:space="preserve"> (2)</v>
      </c>
      <c r="B130" s="3" t="str">
        <f t="shared" si="22"/>
        <v>zzzz</v>
      </c>
      <c r="C130" s="3" t="str">
        <f t="shared" ref="C130:C193" si="23">IF(B130="zzzz","",D130)</f>
        <v/>
      </c>
      <c r="D130" s="9" t="str">
        <f>IF(ROW($D$1)&lt;=SheetX!$C$34, SheetX!$C$34, "")</f>
        <v/>
      </c>
      <c r="E130" s="4" t="str">
        <f t="shared" ref="E130:E193" si="24">IF(B130="zzzz","",F130)</f>
        <v/>
      </c>
      <c r="F130" s="9" t="str">
        <f>IF(ROW($D$1)&lt;=SheetX!$D$34, SheetX!$D$34, "")</f>
        <v/>
      </c>
      <c r="G130" s="9" t="str">
        <f t="shared" ref="G130:G193" si="25">IF(B130="zzzz","",H130)</f>
        <v/>
      </c>
      <c r="H130" s="9" t="str">
        <f>IF(ROW($D$1)&lt;=SheetX!$E$34, SheetX!$E$34, "")</f>
        <v/>
      </c>
      <c r="I130" s="9" t="str">
        <f t="shared" ref="I130:I193" si="26">IF(B130="zzzz","",J130)</f>
        <v/>
      </c>
      <c r="J130" s="9" t="str">
        <f>IF(ROW($D$1)&lt;=SheetX!$F$34, SheetX!$F$34, "")</f>
        <v/>
      </c>
      <c r="K130" s="4" t="str">
        <f t="shared" ref="K130:K193" si="27">IF(B130="zzzz", "", B130)</f>
        <v/>
      </c>
      <c r="Q130" s="6" t="str">
        <f t="shared" ref="Q130:Q193" si="28">IF(IF(L130="zzzz","",L130)=0,"",IF(L130="zzzz","",L130))</f>
        <v/>
      </c>
      <c r="R130" s="6">
        <f t="shared" ref="R130:R193" si="29">M130</f>
        <v>0</v>
      </c>
      <c r="S130" s="6">
        <f t="shared" ref="S130:S193" si="30">N130</f>
        <v>0</v>
      </c>
      <c r="T130" s="6">
        <f t="shared" ref="T130:T193" si="31">O130</f>
        <v>0</v>
      </c>
      <c r="U130" s="6">
        <f t="shared" ref="U130:U193" si="32">P130</f>
        <v>0</v>
      </c>
      <c r="AB130" s="12">
        <f>Table1[[#This Row],[Streaming Resolution '[MP']]]</f>
        <v>0</v>
      </c>
      <c r="AC130" s="12">
        <v>1</v>
      </c>
      <c r="AE130" s="3" t="str">
        <f>Table1[[#This Row],[Type of Install]]&amp;Table1[[#This Row],[Indoor/Outdoor]]</f>
        <v/>
      </c>
      <c r="AF130" s="3" t="str">
        <f>AE130&amp;Table1[[#This Row],[Camera Type]]</f>
        <v/>
      </c>
      <c r="AJ130" s="3" t="str">
        <f>'Card Access'!D132&amp;'Card Access'!E132&amp;'Card Access'!F132&amp;'Card Access'!G132</f>
        <v/>
      </c>
    </row>
    <row r="131" spans="1:36" x14ac:dyDescent="0.25">
      <c r="A131" s="3" t="str">
        <f>IF(ROW($B$3)&lt;=SheetX!$B$34, IF(SheetX!$B$34&lt;&gt;1, SheetX!$A$34 &amp; " (" &amp; ROW($B$3) &amp; ")", SheetX!$A$34),"zzzz")</f>
        <v xml:space="preserve"> (3)</v>
      </c>
      <c r="B131" s="3" t="str">
        <f t="shared" si="22"/>
        <v>zzzz</v>
      </c>
      <c r="C131" s="3" t="str">
        <f t="shared" si="23"/>
        <v/>
      </c>
      <c r="D131" s="9" t="str">
        <f>IF(ROW($D$1)&lt;=SheetX!$C$34, SheetX!$C$34, "")</f>
        <v/>
      </c>
      <c r="E131" s="4" t="str">
        <f t="shared" si="24"/>
        <v/>
      </c>
      <c r="F131" s="9" t="str">
        <f>IF(ROW($D$1)&lt;=SheetX!$D$34, SheetX!$D$34, "")</f>
        <v/>
      </c>
      <c r="G131" s="9" t="str">
        <f t="shared" si="25"/>
        <v/>
      </c>
      <c r="H131" s="9" t="str">
        <f>IF(ROW($D$1)&lt;=SheetX!$E$34, SheetX!$E$34, "")</f>
        <v/>
      </c>
      <c r="I131" s="9" t="str">
        <f t="shared" si="26"/>
        <v/>
      </c>
      <c r="J131" s="9" t="str">
        <f>IF(ROW($D$1)&lt;=SheetX!$F$34, SheetX!$F$34, "")</f>
        <v/>
      </c>
      <c r="K131" s="4" t="str">
        <f t="shared" si="27"/>
        <v/>
      </c>
      <c r="Q131" s="6" t="str">
        <f t="shared" si="28"/>
        <v/>
      </c>
      <c r="R131" s="6">
        <f t="shared" si="29"/>
        <v>0</v>
      </c>
      <c r="S131" s="6">
        <f t="shared" si="30"/>
        <v>0</v>
      </c>
      <c r="T131" s="6">
        <f t="shared" si="31"/>
        <v>0</v>
      </c>
      <c r="U131" s="6">
        <f t="shared" si="32"/>
        <v>0</v>
      </c>
      <c r="AB131" s="12">
        <f>Table1[[#This Row],[Streaming Resolution '[MP']]]</f>
        <v>0</v>
      </c>
      <c r="AC131" s="12">
        <v>1</v>
      </c>
      <c r="AE131" s="3" t="str">
        <f>Table1[[#This Row],[Type of Install]]&amp;Table1[[#This Row],[Indoor/Outdoor]]</f>
        <v/>
      </c>
      <c r="AF131" s="3" t="str">
        <f>AE131&amp;Table1[[#This Row],[Camera Type]]</f>
        <v/>
      </c>
      <c r="AJ131" s="3" t="str">
        <f>'Card Access'!D133&amp;'Card Access'!E133&amp;'Card Access'!F133&amp;'Card Access'!G133</f>
        <v/>
      </c>
    </row>
    <row r="132" spans="1:36" x14ac:dyDescent="0.25">
      <c r="A132" s="3" t="str">
        <f>IF(ROW($B$4)&lt;=SheetX!$B$34, IF(SheetX!$B$34&lt;&gt;1, SheetX!$A$34 &amp; " (" &amp; ROW($B$4) &amp; ")", SheetX!$A$34),"zzzz")</f>
        <v xml:space="preserve"> (4)</v>
      </c>
      <c r="B132" s="3" t="str">
        <f t="shared" si="22"/>
        <v>zzzz</v>
      </c>
      <c r="C132" s="3" t="str">
        <f t="shared" si="23"/>
        <v/>
      </c>
      <c r="D132" s="9" t="str">
        <f>IF(ROW($D$1)&lt;=SheetX!$C$34, SheetX!$C$34, "")</f>
        <v/>
      </c>
      <c r="E132" s="4" t="str">
        <f t="shared" si="24"/>
        <v/>
      </c>
      <c r="F132" s="9" t="str">
        <f>IF(ROW($D$1)&lt;=SheetX!$D$34, SheetX!$D$34, "")</f>
        <v/>
      </c>
      <c r="G132" s="9" t="str">
        <f t="shared" si="25"/>
        <v/>
      </c>
      <c r="H132" s="9" t="str">
        <f>IF(ROW($D$1)&lt;=SheetX!$E$34, SheetX!$E$34, "")</f>
        <v/>
      </c>
      <c r="I132" s="9" t="str">
        <f t="shared" si="26"/>
        <v/>
      </c>
      <c r="J132" s="9" t="str">
        <f>IF(ROW($D$1)&lt;=SheetX!$F$34, SheetX!$F$34, "")</f>
        <v/>
      </c>
      <c r="K132" s="4" t="str">
        <f t="shared" si="27"/>
        <v/>
      </c>
      <c r="Q132" s="6" t="str">
        <f t="shared" si="28"/>
        <v/>
      </c>
      <c r="R132" s="6">
        <f t="shared" si="29"/>
        <v>0</v>
      </c>
      <c r="S132" s="6">
        <f t="shared" si="30"/>
        <v>0</v>
      </c>
      <c r="T132" s="6">
        <f t="shared" si="31"/>
        <v>0</v>
      </c>
      <c r="U132" s="6">
        <f t="shared" si="32"/>
        <v>0</v>
      </c>
      <c r="AB132" s="12">
        <f>Table1[[#This Row],[Streaming Resolution '[MP']]]</f>
        <v>0</v>
      </c>
      <c r="AC132" s="12">
        <v>1</v>
      </c>
      <c r="AE132" s="3" t="str">
        <f>Table1[[#This Row],[Type of Install]]&amp;Table1[[#This Row],[Indoor/Outdoor]]</f>
        <v/>
      </c>
      <c r="AF132" s="3" t="str">
        <f>AE132&amp;Table1[[#This Row],[Camera Type]]</f>
        <v/>
      </c>
      <c r="AJ132" s="3" t="str">
        <f>'Card Access'!D134&amp;'Card Access'!E134&amp;'Card Access'!F134&amp;'Card Access'!G134</f>
        <v/>
      </c>
    </row>
    <row r="133" spans="1:36" x14ac:dyDescent="0.25">
      <c r="A133" s="3" t="str">
        <f>IF(ROW($B$1)&lt;=SheetX!$B$35, IF(SheetX!$B$35&lt;&gt;1, SheetX!$A$35 &amp; " (" &amp; ROW($B$1) &amp; ")", SheetX!$A$35),"zzzz")</f>
        <v xml:space="preserve"> (1)</v>
      </c>
      <c r="B133" s="3" t="str">
        <f t="shared" si="22"/>
        <v>zzzz</v>
      </c>
      <c r="C133" s="3" t="str">
        <f t="shared" si="23"/>
        <v/>
      </c>
      <c r="D133" s="9" t="str">
        <f>IF(ROW($D$1)&lt;=SheetX!$C$35, SheetX!$C$35, "")</f>
        <v/>
      </c>
      <c r="E133" s="4" t="str">
        <f t="shared" si="24"/>
        <v/>
      </c>
      <c r="F133" s="9" t="str">
        <f>IF(ROW($D$1)&lt;=SheetX!$D$35, SheetX!$D$35, "")</f>
        <v/>
      </c>
      <c r="G133" s="9" t="str">
        <f t="shared" si="25"/>
        <v/>
      </c>
      <c r="H133" s="9" t="str">
        <f>IF(ROW($D$1)&lt;=SheetX!$E$35, SheetX!$E$35, "")</f>
        <v/>
      </c>
      <c r="I133" s="9" t="str">
        <f t="shared" si="26"/>
        <v/>
      </c>
      <c r="J133" s="9" t="str">
        <f>IF(ROW($D$1)&lt;=SheetX!$F$35, SheetX!$F$35, "")</f>
        <v/>
      </c>
      <c r="K133" s="4" t="str">
        <f t="shared" si="27"/>
        <v/>
      </c>
      <c r="Q133" s="6" t="str">
        <f t="shared" si="28"/>
        <v/>
      </c>
      <c r="R133" s="6">
        <f t="shared" si="29"/>
        <v>0</v>
      </c>
      <c r="S133" s="6">
        <f t="shared" si="30"/>
        <v>0</v>
      </c>
      <c r="T133" s="6">
        <f t="shared" si="31"/>
        <v>0</v>
      </c>
      <c r="U133" s="6">
        <f t="shared" si="32"/>
        <v>0</v>
      </c>
      <c r="AB133" s="12">
        <f>Table1[[#This Row],[Streaming Resolution '[MP']]]</f>
        <v>0</v>
      </c>
      <c r="AC133" s="12">
        <v>1</v>
      </c>
      <c r="AE133" s="3" t="str">
        <f>Table1[[#This Row],[Type of Install]]&amp;Table1[[#This Row],[Indoor/Outdoor]]</f>
        <v/>
      </c>
      <c r="AF133" s="3" t="str">
        <f>AE133&amp;Table1[[#This Row],[Camera Type]]</f>
        <v/>
      </c>
      <c r="AJ133" s="3" t="str">
        <f>'Card Access'!D135&amp;'Card Access'!E135&amp;'Card Access'!F135&amp;'Card Access'!G135</f>
        <v/>
      </c>
    </row>
    <row r="134" spans="1:36" x14ac:dyDescent="0.25">
      <c r="A134" s="3" t="str">
        <f>IF(ROW($B$2)&lt;=SheetX!$B$35, IF(SheetX!$B$35&lt;&gt;1, SheetX!$A$35 &amp; " (" &amp; ROW($B$2) &amp; ")", SheetX!$A$35),"zzzz")</f>
        <v xml:space="preserve"> (2)</v>
      </c>
      <c r="B134" s="3" t="str">
        <f t="shared" si="22"/>
        <v>zzzz</v>
      </c>
      <c r="C134" s="3" t="str">
        <f t="shared" si="23"/>
        <v/>
      </c>
      <c r="D134" s="9" t="str">
        <f>IF(ROW($D$1)&lt;=SheetX!$C$35, SheetX!$C$35, "")</f>
        <v/>
      </c>
      <c r="E134" s="4" t="str">
        <f t="shared" si="24"/>
        <v/>
      </c>
      <c r="F134" s="9" t="str">
        <f>IF(ROW($D$1)&lt;=SheetX!$D$35, SheetX!$D$35, "")</f>
        <v/>
      </c>
      <c r="G134" s="9" t="str">
        <f t="shared" si="25"/>
        <v/>
      </c>
      <c r="H134" s="9" t="str">
        <f>IF(ROW($D$1)&lt;=SheetX!$E$35, SheetX!$E$35, "")</f>
        <v/>
      </c>
      <c r="I134" s="9" t="str">
        <f t="shared" si="26"/>
        <v/>
      </c>
      <c r="J134" s="9" t="str">
        <f>IF(ROW($D$1)&lt;=SheetX!$F$35, SheetX!$F$35, "")</f>
        <v/>
      </c>
      <c r="K134" s="4" t="str">
        <f t="shared" si="27"/>
        <v/>
      </c>
      <c r="Q134" s="6" t="str">
        <f t="shared" si="28"/>
        <v/>
      </c>
      <c r="R134" s="6">
        <f t="shared" si="29"/>
        <v>0</v>
      </c>
      <c r="S134" s="6">
        <f t="shared" si="30"/>
        <v>0</v>
      </c>
      <c r="T134" s="6">
        <f t="shared" si="31"/>
        <v>0</v>
      </c>
      <c r="U134" s="6">
        <f t="shared" si="32"/>
        <v>0</v>
      </c>
      <c r="AB134" s="12">
        <f>Table1[[#This Row],[Streaming Resolution '[MP']]]</f>
        <v>0</v>
      </c>
      <c r="AC134" s="12">
        <v>1</v>
      </c>
      <c r="AE134" s="3" t="str">
        <f>Table1[[#This Row],[Type of Install]]&amp;Table1[[#This Row],[Indoor/Outdoor]]</f>
        <v/>
      </c>
      <c r="AF134" s="3" t="str">
        <f>AE134&amp;Table1[[#This Row],[Camera Type]]</f>
        <v/>
      </c>
      <c r="AJ134" s="3" t="str">
        <f>'Card Access'!D136&amp;'Card Access'!E136&amp;'Card Access'!F136&amp;'Card Access'!G136</f>
        <v/>
      </c>
    </row>
    <row r="135" spans="1:36" x14ac:dyDescent="0.25">
      <c r="A135" s="3" t="str">
        <f>IF(ROW($B$3)&lt;=SheetX!$B$35, IF(SheetX!$B$35&lt;&gt;1, SheetX!$A$35 &amp; " (" &amp; ROW($B$3) &amp; ")", SheetX!$A$35),"zzzz")</f>
        <v xml:space="preserve"> (3)</v>
      </c>
      <c r="B135" s="3" t="str">
        <f t="shared" si="22"/>
        <v>zzzz</v>
      </c>
      <c r="C135" s="3" t="str">
        <f t="shared" si="23"/>
        <v/>
      </c>
      <c r="D135" s="9" t="str">
        <f>IF(ROW($D$1)&lt;=SheetX!$C$35, SheetX!$C$35, "")</f>
        <v/>
      </c>
      <c r="E135" s="4" t="str">
        <f t="shared" si="24"/>
        <v/>
      </c>
      <c r="F135" s="9" t="str">
        <f>IF(ROW($D$1)&lt;=SheetX!$D$35, SheetX!$D$35, "")</f>
        <v/>
      </c>
      <c r="G135" s="9" t="str">
        <f t="shared" si="25"/>
        <v/>
      </c>
      <c r="H135" s="9" t="str">
        <f>IF(ROW($D$1)&lt;=SheetX!$E$35, SheetX!$E$35, "")</f>
        <v/>
      </c>
      <c r="I135" s="9" t="str">
        <f t="shared" si="26"/>
        <v/>
      </c>
      <c r="J135" s="9" t="str">
        <f>IF(ROW($D$1)&lt;=SheetX!$F$35, SheetX!$F$35, "")</f>
        <v/>
      </c>
      <c r="K135" s="4" t="str">
        <f t="shared" si="27"/>
        <v/>
      </c>
      <c r="Q135" s="6" t="str">
        <f t="shared" si="28"/>
        <v/>
      </c>
      <c r="R135" s="6">
        <f t="shared" si="29"/>
        <v>0</v>
      </c>
      <c r="S135" s="6">
        <f t="shared" si="30"/>
        <v>0</v>
      </c>
      <c r="T135" s="6">
        <f t="shared" si="31"/>
        <v>0</v>
      </c>
      <c r="U135" s="6">
        <f t="shared" si="32"/>
        <v>0</v>
      </c>
      <c r="AB135" s="12">
        <f>Table1[[#This Row],[Streaming Resolution '[MP']]]</f>
        <v>0</v>
      </c>
      <c r="AC135" s="12">
        <v>1</v>
      </c>
      <c r="AE135" s="3" t="str">
        <f>Table1[[#This Row],[Type of Install]]&amp;Table1[[#This Row],[Indoor/Outdoor]]</f>
        <v/>
      </c>
      <c r="AF135" s="3" t="str">
        <f>AE135&amp;Table1[[#This Row],[Camera Type]]</f>
        <v/>
      </c>
      <c r="AJ135" s="3" t="str">
        <f>'Card Access'!D137&amp;'Card Access'!E137&amp;'Card Access'!F137&amp;'Card Access'!G137</f>
        <v/>
      </c>
    </row>
    <row r="136" spans="1:36" x14ac:dyDescent="0.25">
      <c r="A136" s="3" t="str">
        <f>IF(ROW($B$4)&lt;=SheetX!$B$35, IF(SheetX!$B$35&lt;&gt;1, SheetX!$A$35 &amp; " (" &amp; ROW($B$4) &amp; ")", SheetX!$A$35),"zzzz")</f>
        <v xml:space="preserve"> (4)</v>
      </c>
      <c r="B136" s="3" t="str">
        <f t="shared" si="22"/>
        <v>zzzz</v>
      </c>
      <c r="C136" s="3" t="str">
        <f t="shared" si="23"/>
        <v/>
      </c>
      <c r="D136" s="9" t="str">
        <f>IF(ROW($D$1)&lt;=SheetX!$C$35, SheetX!$C$35, "")</f>
        <v/>
      </c>
      <c r="E136" s="4" t="str">
        <f t="shared" si="24"/>
        <v/>
      </c>
      <c r="F136" s="9" t="str">
        <f>IF(ROW($D$1)&lt;=SheetX!$D$35, SheetX!$D$35, "")</f>
        <v/>
      </c>
      <c r="G136" s="9" t="str">
        <f t="shared" si="25"/>
        <v/>
      </c>
      <c r="H136" s="9" t="str">
        <f>IF(ROW($D$1)&lt;=SheetX!$E$35, SheetX!$E$35, "")</f>
        <v/>
      </c>
      <c r="I136" s="9" t="str">
        <f t="shared" si="26"/>
        <v/>
      </c>
      <c r="J136" s="9" t="str">
        <f>IF(ROW($D$1)&lt;=SheetX!$F$35, SheetX!$F$35, "")</f>
        <v/>
      </c>
      <c r="K136" s="4" t="str">
        <f t="shared" si="27"/>
        <v/>
      </c>
      <c r="Q136" s="6" t="str">
        <f t="shared" si="28"/>
        <v/>
      </c>
      <c r="R136" s="6">
        <f t="shared" si="29"/>
        <v>0</v>
      </c>
      <c r="S136" s="6">
        <f t="shared" si="30"/>
        <v>0</v>
      </c>
      <c r="T136" s="6">
        <f t="shared" si="31"/>
        <v>0</v>
      </c>
      <c r="U136" s="6">
        <f t="shared" si="32"/>
        <v>0</v>
      </c>
      <c r="AB136" s="12">
        <f>Table1[[#This Row],[Streaming Resolution '[MP']]]</f>
        <v>0</v>
      </c>
      <c r="AC136" s="12">
        <v>1</v>
      </c>
      <c r="AE136" s="3" t="str">
        <f>Table1[[#This Row],[Type of Install]]&amp;Table1[[#This Row],[Indoor/Outdoor]]</f>
        <v/>
      </c>
      <c r="AF136" s="3" t="str">
        <f>AE136&amp;Table1[[#This Row],[Camera Type]]</f>
        <v/>
      </c>
      <c r="AJ136" s="3" t="str">
        <f>'Card Access'!D138&amp;'Card Access'!E138&amp;'Card Access'!F138&amp;'Card Access'!G138</f>
        <v/>
      </c>
    </row>
    <row r="137" spans="1:36" x14ac:dyDescent="0.25">
      <c r="A137" s="3" t="str">
        <f>IF(ROW($B$1)&lt;=SheetX!$B$36, IF(SheetX!$B$36&lt;&gt;1, SheetX!$A$36 &amp; " (" &amp; ROW($B$1) &amp; ")", SheetX!$A$36),"zzzz")</f>
        <v xml:space="preserve"> (1)</v>
      </c>
      <c r="B137" s="3" t="str">
        <f t="shared" si="22"/>
        <v>zzzz</v>
      </c>
      <c r="C137" s="3" t="str">
        <f t="shared" si="23"/>
        <v/>
      </c>
      <c r="D137" s="9" t="str">
        <f>IF(ROW($D$1)&lt;=SheetX!$C$36, SheetX!$C$36, "")</f>
        <v/>
      </c>
      <c r="E137" s="4" t="str">
        <f t="shared" si="24"/>
        <v/>
      </c>
      <c r="F137" s="9" t="str">
        <f>IF(ROW($D$1)&lt;=SheetX!$D$36, SheetX!$D$36, "")</f>
        <v/>
      </c>
      <c r="G137" s="9" t="str">
        <f t="shared" si="25"/>
        <v/>
      </c>
      <c r="H137" s="9" t="str">
        <f>IF(ROW($D$1)&lt;=SheetX!$E$36, SheetX!$E$36, "")</f>
        <v/>
      </c>
      <c r="I137" s="9" t="str">
        <f t="shared" si="26"/>
        <v/>
      </c>
      <c r="J137" s="9" t="str">
        <f>IF(ROW($D$1)&lt;=SheetX!$F$36, SheetX!$F$36, "")</f>
        <v/>
      </c>
      <c r="K137" s="4" t="str">
        <f t="shared" si="27"/>
        <v/>
      </c>
      <c r="Q137" s="6" t="str">
        <f t="shared" si="28"/>
        <v/>
      </c>
      <c r="R137" s="6">
        <f t="shared" si="29"/>
        <v>0</v>
      </c>
      <c r="S137" s="6">
        <f t="shared" si="30"/>
        <v>0</v>
      </c>
      <c r="T137" s="6">
        <f t="shared" si="31"/>
        <v>0</v>
      </c>
      <c r="U137" s="6">
        <f t="shared" si="32"/>
        <v>0</v>
      </c>
      <c r="AB137" s="12">
        <f>Table1[[#This Row],[Streaming Resolution '[MP']]]</f>
        <v>0</v>
      </c>
      <c r="AC137" s="12">
        <v>1</v>
      </c>
      <c r="AE137" s="3" t="str">
        <f>Table1[[#This Row],[Type of Install]]&amp;Table1[[#This Row],[Indoor/Outdoor]]</f>
        <v/>
      </c>
      <c r="AF137" s="3" t="str">
        <f>AE137&amp;Table1[[#This Row],[Camera Type]]</f>
        <v/>
      </c>
      <c r="AJ137" s="3" t="str">
        <f>'Card Access'!D139&amp;'Card Access'!E139&amp;'Card Access'!F139&amp;'Card Access'!G139</f>
        <v/>
      </c>
    </row>
    <row r="138" spans="1:36" x14ac:dyDescent="0.25">
      <c r="A138" s="3" t="str">
        <f>IF(ROW($B$2)&lt;=SheetX!$B$36, IF(SheetX!$B$36&lt;&gt;1, SheetX!$A$36 &amp; " (" &amp; ROW($B$2) &amp; ")", SheetX!$A$36),"zzzz")</f>
        <v xml:space="preserve"> (2)</v>
      </c>
      <c r="B138" s="3" t="str">
        <f t="shared" si="22"/>
        <v>zzzz</v>
      </c>
      <c r="C138" s="3" t="str">
        <f t="shared" si="23"/>
        <v/>
      </c>
      <c r="D138" s="9" t="str">
        <f>IF(ROW($D$1)&lt;=SheetX!$C$36, SheetX!$C$36, "")</f>
        <v/>
      </c>
      <c r="E138" s="4" t="str">
        <f t="shared" si="24"/>
        <v/>
      </c>
      <c r="F138" s="9" t="str">
        <f>IF(ROW($D$1)&lt;=SheetX!$D$36, SheetX!$D$36, "")</f>
        <v/>
      </c>
      <c r="G138" s="9" t="str">
        <f t="shared" si="25"/>
        <v/>
      </c>
      <c r="H138" s="9" t="str">
        <f>IF(ROW($D$1)&lt;=SheetX!$E$36, SheetX!$E$36, "")</f>
        <v/>
      </c>
      <c r="I138" s="9" t="str">
        <f t="shared" si="26"/>
        <v/>
      </c>
      <c r="J138" s="9" t="str">
        <f>IF(ROW($D$1)&lt;=SheetX!$F$36, SheetX!$F$36, "")</f>
        <v/>
      </c>
      <c r="K138" s="4" t="str">
        <f t="shared" si="27"/>
        <v/>
      </c>
      <c r="Q138" s="6" t="str">
        <f t="shared" si="28"/>
        <v/>
      </c>
      <c r="R138" s="6">
        <f t="shared" si="29"/>
        <v>0</v>
      </c>
      <c r="S138" s="6">
        <f t="shared" si="30"/>
        <v>0</v>
      </c>
      <c r="T138" s="6">
        <f t="shared" si="31"/>
        <v>0</v>
      </c>
      <c r="U138" s="6">
        <f t="shared" si="32"/>
        <v>0</v>
      </c>
      <c r="AB138" s="12">
        <f>Table1[[#This Row],[Streaming Resolution '[MP']]]</f>
        <v>0</v>
      </c>
      <c r="AC138" s="12">
        <v>1</v>
      </c>
      <c r="AE138" s="3" t="str">
        <f>Table1[[#This Row],[Type of Install]]&amp;Table1[[#This Row],[Indoor/Outdoor]]</f>
        <v/>
      </c>
      <c r="AF138" s="3" t="str">
        <f>AE138&amp;Table1[[#This Row],[Camera Type]]</f>
        <v/>
      </c>
      <c r="AJ138" s="3" t="str">
        <f>'Card Access'!D140&amp;'Card Access'!E140&amp;'Card Access'!F140&amp;'Card Access'!G140</f>
        <v/>
      </c>
    </row>
    <row r="139" spans="1:36" x14ac:dyDescent="0.25">
      <c r="A139" s="3" t="str">
        <f>IF(ROW($B$3)&lt;=SheetX!$B$36, IF(SheetX!$B$36&lt;&gt;1, SheetX!$A$36 &amp; " (" &amp; ROW($B$3) &amp; ")", SheetX!$A$36),"zzzz")</f>
        <v xml:space="preserve"> (3)</v>
      </c>
      <c r="B139" s="3" t="str">
        <f t="shared" si="22"/>
        <v>zzzz</v>
      </c>
      <c r="C139" s="3" t="str">
        <f t="shared" si="23"/>
        <v/>
      </c>
      <c r="D139" s="9" t="str">
        <f>IF(ROW($D$1)&lt;=SheetX!$C$36, SheetX!$C$36, "")</f>
        <v/>
      </c>
      <c r="E139" s="4" t="str">
        <f t="shared" si="24"/>
        <v/>
      </c>
      <c r="F139" s="9" t="str">
        <f>IF(ROW($D$1)&lt;=SheetX!$D$36, SheetX!$D$36, "")</f>
        <v/>
      </c>
      <c r="G139" s="9" t="str">
        <f t="shared" si="25"/>
        <v/>
      </c>
      <c r="H139" s="9" t="str">
        <f>IF(ROW($D$1)&lt;=SheetX!$E$36, SheetX!$E$36, "")</f>
        <v/>
      </c>
      <c r="I139" s="9" t="str">
        <f t="shared" si="26"/>
        <v/>
      </c>
      <c r="J139" s="9" t="str">
        <f>IF(ROW($D$1)&lt;=SheetX!$F$36, SheetX!$F$36, "")</f>
        <v/>
      </c>
      <c r="K139" s="4" t="str">
        <f t="shared" si="27"/>
        <v/>
      </c>
      <c r="Q139" s="6" t="str">
        <f t="shared" si="28"/>
        <v/>
      </c>
      <c r="R139" s="6">
        <f t="shared" si="29"/>
        <v>0</v>
      </c>
      <c r="S139" s="6">
        <f t="shared" si="30"/>
        <v>0</v>
      </c>
      <c r="T139" s="6">
        <f t="shared" si="31"/>
        <v>0</v>
      </c>
      <c r="U139" s="6">
        <f t="shared" si="32"/>
        <v>0</v>
      </c>
      <c r="AB139" s="12">
        <f>Table1[[#This Row],[Streaming Resolution '[MP']]]</f>
        <v>0</v>
      </c>
      <c r="AC139" s="12">
        <v>1</v>
      </c>
      <c r="AE139" s="3" t="str">
        <f>Table1[[#This Row],[Type of Install]]&amp;Table1[[#This Row],[Indoor/Outdoor]]</f>
        <v/>
      </c>
      <c r="AF139" s="3" t="str">
        <f>AE139&amp;Table1[[#This Row],[Camera Type]]</f>
        <v/>
      </c>
      <c r="AJ139" s="3" t="str">
        <f>'Card Access'!D141&amp;'Card Access'!E141&amp;'Card Access'!F141&amp;'Card Access'!G141</f>
        <v/>
      </c>
    </row>
    <row r="140" spans="1:36" x14ac:dyDescent="0.25">
      <c r="A140" s="3" t="str">
        <f>IF(ROW($B$4)&lt;=SheetX!$B$36, IF(SheetX!$B$36&lt;&gt;1, SheetX!$A$36 &amp; " (" &amp; ROW($B$4) &amp; ")", SheetX!$A$36),"zzzz")</f>
        <v xml:space="preserve"> (4)</v>
      </c>
      <c r="B140" s="3" t="str">
        <f t="shared" si="22"/>
        <v>zzzz</v>
      </c>
      <c r="C140" s="3" t="str">
        <f t="shared" si="23"/>
        <v/>
      </c>
      <c r="D140" s="9" t="str">
        <f>IF(ROW($D$1)&lt;=SheetX!$C$36, SheetX!$C$36, "")</f>
        <v/>
      </c>
      <c r="E140" s="4" t="str">
        <f t="shared" si="24"/>
        <v/>
      </c>
      <c r="F140" s="9" t="str">
        <f>IF(ROW($D$1)&lt;=SheetX!$D$36, SheetX!$D$36, "")</f>
        <v/>
      </c>
      <c r="G140" s="9" t="str">
        <f t="shared" si="25"/>
        <v/>
      </c>
      <c r="H140" s="9" t="str">
        <f>IF(ROW($D$1)&lt;=SheetX!$E$36, SheetX!$E$36, "")</f>
        <v/>
      </c>
      <c r="I140" s="9" t="str">
        <f t="shared" si="26"/>
        <v/>
      </c>
      <c r="J140" s="9" t="str">
        <f>IF(ROW($D$1)&lt;=SheetX!$F$36, SheetX!$F$36, "")</f>
        <v/>
      </c>
      <c r="K140" s="4" t="str">
        <f t="shared" si="27"/>
        <v/>
      </c>
      <c r="Q140" s="6" t="str">
        <f t="shared" si="28"/>
        <v/>
      </c>
      <c r="R140" s="6">
        <f t="shared" si="29"/>
        <v>0</v>
      </c>
      <c r="S140" s="6">
        <f t="shared" si="30"/>
        <v>0</v>
      </c>
      <c r="T140" s="6">
        <f t="shared" si="31"/>
        <v>0</v>
      </c>
      <c r="U140" s="6">
        <f t="shared" si="32"/>
        <v>0</v>
      </c>
      <c r="AB140" s="12">
        <f>Table1[[#This Row],[Streaming Resolution '[MP']]]</f>
        <v>0</v>
      </c>
      <c r="AC140" s="12">
        <v>1</v>
      </c>
      <c r="AE140" s="3" t="str">
        <f>Table1[[#This Row],[Type of Install]]&amp;Table1[[#This Row],[Indoor/Outdoor]]</f>
        <v/>
      </c>
      <c r="AF140" s="3" t="str">
        <f>AE140&amp;Table1[[#This Row],[Camera Type]]</f>
        <v/>
      </c>
      <c r="AJ140" s="3" t="str">
        <f>'Card Access'!D142&amp;'Card Access'!E142&amp;'Card Access'!F142&amp;'Card Access'!G142</f>
        <v/>
      </c>
    </row>
    <row r="141" spans="1:36" x14ac:dyDescent="0.25">
      <c r="A141" s="3" t="str">
        <f>IF(ROW($B$1)&lt;=SheetX!$B$37, IF(SheetX!$B$37&lt;&gt;1, SheetX!$A$37 &amp; " (" &amp; ROW($B$1) &amp; ")", SheetX!$A$37),"zzzz")</f>
        <v xml:space="preserve"> (1)</v>
      </c>
      <c r="B141" s="3" t="str">
        <f t="shared" si="22"/>
        <v>zzzz</v>
      </c>
      <c r="C141" s="3" t="str">
        <f t="shared" si="23"/>
        <v/>
      </c>
      <c r="D141" s="9" t="str">
        <f>IF(ROW($D$1)&lt;=SheetX!$C$37, SheetX!$C$37, "")</f>
        <v/>
      </c>
      <c r="E141" s="4" t="str">
        <f t="shared" si="24"/>
        <v/>
      </c>
      <c r="F141" s="9" t="str">
        <f>IF(ROW($D$1)&lt;=SheetX!$D$37, SheetX!$D$37, "")</f>
        <v/>
      </c>
      <c r="G141" s="9" t="str">
        <f t="shared" si="25"/>
        <v/>
      </c>
      <c r="H141" s="9" t="str">
        <f>IF(ROW($D$1)&lt;=SheetX!$E$37, SheetX!$E$37, "")</f>
        <v/>
      </c>
      <c r="I141" s="9" t="str">
        <f t="shared" si="26"/>
        <v/>
      </c>
      <c r="J141" s="9" t="str">
        <f>IF(ROW($D$1)&lt;=SheetX!$F$37, SheetX!$F$37, "")</f>
        <v/>
      </c>
      <c r="K141" s="4" t="str">
        <f t="shared" si="27"/>
        <v/>
      </c>
      <c r="Q141" s="6" t="str">
        <f t="shared" si="28"/>
        <v/>
      </c>
      <c r="R141" s="6">
        <f t="shared" si="29"/>
        <v>0</v>
      </c>
      <c r="S141" s="6">
        <f t="shared" si="30"/>
        <v>0</v>
      </c>
      <c r="T141" s="6">
        <f t="shared" si="31"/>
        <v>0</v>
      </c>
      <c r="U141" s="6">
        <f t="shared" si="32"/>
        <v>0</v>
      </c>
      <c r="AB141" s="12">
        <f>Table1[[#This Row],[Streaming Resolution '[MP']]]</f>
        <v>0</v>
      </c>
      <c r="AC141" s="12">
        <v>1</v>
      </c>
      <c r="AE141" s="3" t="str">
        <f>Table1[[#This Row],[Type of Install]]&amp;Table1[[#This Row],[Indoor/Outdoor]]</f>
        <v/>
      </c>
      <c r="AF141" s="3" t="str">
        <f>AE141&amp;Table1[[#This Row],[Camera Type]]</f>
        <v/>
      </c>
      <c r="AJ141" s="3" t="str">
        <f>'Card Access'!D143&amp;'Card Access'!E143&amp;'Card Access'!F143&amp;'Card Access'!G143</f>
        <v/>
      </c>
    </row>
    <row r="142" spans="1:36" x14ac:dyDescent="0.25">
      <c r="A142" s="3" t="str">
        <f>IF(ROW($B$2)&lt;=SheetX!$B$37, IF(SheetX!$B$37&lt;&gt;1, SheetX!$A$37 &amp; " (" &amp; ROW($B$2) &amp; ")", SheetX!$A$37),"zzzz")</f>
        <v xml:space="preserve"> (2)</v>
      </c>
      <c r="B142" s="3" t="str">
        <f t="shared" si="22"/>
        <v>zzzz</v>
      </c>
      <c r="C142" s="3" t="str">
        <f t="shared" si="23"/>
        <v/>
      </c>
      <c r="D142" s="9" t="str">
        <f>IF(ROW($D$1)&lt;=SheetX!$C$37, SheetX!$C$37, "")</f>
        <v/>
      </c>
      <c r="E142" s="4" t="str">
        <f t="shared" si="24"/>
        <v/>
      </c>
      <c r="F142" s="9" t="str">
        <f>IF(ROW($D$1)&lt;=SheetX!$D$37, SheetX!$D$37, "")</f>
        <v/>
      </c>
      <c r="G142" s="9" t="str">
        <f t="shared" si="25"/>
        <v/>
      </c>
      <c r="H142" s="9" t="str">
        <f>IF(ROW($D$1)&lt;=SheetX!$E$37, SheetX!$E$37, "")</f>
        <v/>
      </c>
      <c r="I142" s="9" t="str">
        <f t="shared" si="26"/>
        <v/>
      </c>
      <c r="J142" s="9" t="str">
        <f>IF(ROW($D$1)&lt;=SheetX!$F$37, SheetX!$F$37, "")</f>
        <v/>
      </c>
      <c r="K142" s="4" t="str">
        <f t="shared" si="27"/>
        <v/>
      </c>
      <c r="Q142" s="6" t="str">
        <f t="shared" si="28"/>
        <v/>
      </c>
      <c r="R142" s="6">
        <f t="shared" si="29"/>
        <v>0</v>
      </c>
      <c r="S142" s="6">
        <f t="shared" si="30"/>
        <v>0</v>
      </c>
      <c r="T142" s="6">
        <f t="shared" si="31"/>
        <v>0</v>
      </c>
      <c r="U142" s="6">
        <f t="shared" si="32"/>
        <v>0</v>
      </c>
      <c r="AB142" s="12">
        <f>Table1[[#This Row],[Streaming Resolution '[MP']]]</f>
        <v>0</v>
      </c>
      <c r="AC142" s="12">
        <v>1</v>
      </c>
      <c r="AE142" s="3" t="str">
        <f>Table1[[#This Row],[Type of Install]]&amp;Table1[[#This Row],[Indoor/Outdoor]]</f>
        <v/>
      </c>
      <c r="AF142" s="3" t="str">
        <f>AE142&amp;Table1[[#This Row],[Camera Type]]</f>
        <v/>
      </c>
      <c r="AJ142" s="3" t="str">
        <f>'Card Access'!D144&amp;'Card Access'!E144&amp;'Card Access'!F144&amp;'Card Access'!G144</f>
        <v/>
      </c>
    </row>
    <row r="143" spans="1:36" x14ac:dyDescent="0.25">
      <c r="A143" s="3" t="str">
        <f>IF(ROW($B$3)&lt;=SheetX!$B$37, IF(SheetX!$B$37&lt;&gt;1, SheetX!$A$37 &amp; " (" &amp; ROW($B$3) &amp; ")", SheetX!$A$37),"zzzz")</f>
        <v xml:space="preserve"> (3)</v>
      </c>
      <c r="B143" s="3" t="str">
        <f t="shared" si="22"/>
        <v>zzzz</v>
      </c>
      <c r="C143" s="3" t="str">
        <f t="shared" si="23"/>
        <v/>
      </c>
      <c r="D143" s="9" t="str">
        <f>IF(ROW($D$1)&lt;=SheetX!$C$37, SheetX!$C$37, "")</f>
        <v/>
      </c>
      <c r="E143" s="4" t="str">
        <f t="shared" si="24"/>
        <v/>
      </c>
      <c r="F143" s="9" t="str">
        <f>IF(ROW($D$1)&lt;=SheetX!$D$37, SheetX!$D$37, "")</f>
        <v/>
      </c>
      <c r="G143" s="9" t="str">
        <f t="shared" si="25"/>
        <v/>
      </c>
      <c r="H143" s="9" t="str">
        <f>IF(ROW($D$1)&lt;=SheetX!$E$37, SheetX!$E$37, "")</f>
        <v/>
      </c>
      <c r="I143" s="9" t="str">
        <f t="shared" si="26"/>
        <v/>
      </c>
      <c r="J143" s="9" t="str">
        <f>IF(ROW($D$1)&lt;=SheetX!$F$37, SheetX!$F$37, "")</f>
        <v/>
      </c>
      <c r="K143" s="4" t="str">
        <f t="shared" si="27"/>
        <v/>
      </c>
      <c r="Q143" s="6" t="str">
        <f t="shared" si="28"/>
        <v/>
      </c>
      <c r="R143" s="6">
        <f t="shared" si="29"/>
        <v>0</v>
      </c>
      <c r="S143" s="6">
        <f t="shared" si="30"/>
        <v>0</v>
      </c>
      <c r="T143" s="6">
        <f t="shared" si="31"/>
        <v>0</v>
      </c>
      <c r="U143" s="6">
        <f t="shared" si="32"/>
        <v>0</v>
      </c>
      <c r="AB143" s="12">
        <f>Table1[[#This Row],[Streaming Resolution '[MP']]]</f>
        <v>0</v>
      </c>
      <c r="AC143" s="12">
        <v>1</v>
      </c>
      <c r="AE143" s="3" t="str">
        <f>Table1[[#This Row],[Type of Install]]&amp;Table1[[#This Row],[Indoor/Outdoor]]</f>
        <v/>
      </c>
      <c r="AF143" s="3" t="str">
        <f>AE143&amp;Table1[[#This Row],[Camera Type]]</f>
        <v/>
      </c>
      <c r="AJ143" s="3" t="str">
        <f>'Card Access'!D145&amp;'Card Access'!E145&amp;'Card Access'!F145&amp;'Card Access'!G145</f>
        <v/>
      </c>
    </row>
    <row r="144" spans="1:36" x14ac:dyDescent="0.25">
      <c r="A144" s="3" t="str">
        <f>IF(ROW($B$4)&lt;=SheetX!$B$37, IF(SheetX!$B$37&lt;&gt;1, SheetX!$A$37 &amp; " (" &amp; ROW($B$4) &amp; ")", SheetX!$A$37),"zzzz")</f>
        <v xml:space="preserve"> (4)</v>
      </c>
      <c r="B144" s="3" t="str">
        <f t="shared" si="22"/>
        <v>zzzz</v>
      </c>
      <c r="C144" s="3" t="str">
        <f t="shared" si="23"/>
        <v/>
      </c>
      <c r="D144" s="9" t="str">
        <f>IF(ROW($D$1)&lt;=SheetX!$C$37, SheetX!$C$37, "")</f>
        <v/>
      </c>
      <c r="E144" s="4" t="str">
        <f t="shared" si="24"/>
        <v/>
      </c>
      <c r="F144" s="9" t="str">
        <f>IF(ROW($D$1)&lt;=SheetX!$D$37, SheetX!$D$37, "")</f>
        <v/>
      </c>
      <c r="G144" s="9" t="str">
        <f t="shared" si="25"/>
        <v/>
      </c>
      <c r="H144" s="9" t="str">
        <f>IF(ROW($D$1)&lt;=SheetX!$E$37, SheetX!$E$37, "")</f>
        <v/>
      </c>
      <c r="I144" s="9" t="str">
        <f t="shared" si="26"/>
        <v/>
      </c>
      <c r="J144" s="9" t="str">
        <f>IF(ROW($D$1)&lt;=SheetX!$F$37, SheetX!$F$37, "")</f>
        <v/>
      </c>
      <c r="K144" s="4" t="str">
        <f t="shared" si="27"/>
        <v/>
      </c>
      <c r="Q144" s="6" t="str">
        <f t="shared" si="28"/>
        <v/>
      </c>
      <c r="R144" s="6">
        <f t="shared" si="29"/>
        <v>0</v>
      </c>
      <c r="S144" s="6">
        <f t="shared" si="30"/>
        <v>0</v>
      </c>
      <c r="T144" s="6">
        <f t="shared" si="31"/>
        <v>0</v>
      </c>
      <c r="U144" s="6">
        <f t="shared" si="32"/>
        <v>0</v>
      </c>
      <c r="AB144" s="12">
        <f>Table1[[#This Row],[Streaming Resolution '[MP']]]</f>
        <v>0</v>
      </c>
      <c r="AC144" s="12">
        <v>1</v>
      </c>
      <c r="AE144" s="3" t="str">
        <f>Table1[[#This Row],[Type of Install]]&amp;Table1[[#This Row],[Indoor/Outdoor]]</f>
        <v/>
      </c>
      <c r="AF144" s="3" t="str">
        <f>AE144&amp;Table1[[#This Row],[Camera Type]]</f>
        <v/>
      </c>
      <c r="AJ144" s="3" t="str">
        <f>'Card Access'!D146&amp;'Card Access'!E146&amp;'Card Access'!F146&amp;'Card Access'!G146</f>
        <v/>
      </c>
    </row>
    <row r="145" spans="1:36" x14ac:dyDescent="0.25">
      <c r="A145" s="3" t="str">
        <f>IF(ROW($B$1)&lt;=SheetX!$B$38, IF(SheetX!$B$38&lt;&gt;1, SheetX!$A$38 &amp; " (" &amp; ROW($B$1) &amp; ")", SheetX!$A$38),"zzzz")</f>
        <v xml:space="preserve"> (1)</v>
      </c>
      <c r="B145" s="3" t="str">
        <f t="shared" si="22"/>
        <v>zzzz</v>
      </c>
      <c r="C145" s="3" t="str">
        <f t="shared" si="23"/>
        <v/>
      </c>
      <c r="D145" s="9" t="str">
        <f>IF(ROW($D$1)&lt;=SheetX!$C$38, SheetX!$C$38, "")</f>
        <v/>
      </c>
      <c r="E145" s="4" t="str">
        <f t="shared" si="24"/>
        <v/>
      </c>
      <c r="F145" s="9" t="str">
        <f>IF(ROW($D$1)&lt;=SheetX!$D$38, SheetX!$D$38, "")</f>
        <v/>
      </c>
      <c r="G145" s="9" t="str">
        <f t="shared" si="25"/>
        <v/>
      </c>
      <c r="H145" s="9" t="str">
        <f>IF(ROW($D$1)&lt;=SheetX!$E$38, SheetX!$E$38, "")</f>
        <v/>
      </c>
      <c r="I145" s="9" t="str">
        <f t="shared" si="26"/>
        <v/>
      </c>
      <c r="J145" s="9" t="str">
        <f>IF(ROW($D$1)&lt;=SheetX!$F$38, SheetX!$F$38, "")</f>
        <v/>
      </c>
      <c r="K145" s="4" t="str">
        <f t="shared" si="27"/>
        <v/>
      </c>
      <c r="Q145" s="6" t="str">
        <f t="shared" si="28"/>
        <v/>
      </c>
      <c r="R145" s="6">
        <f t="shared" si="29"/>
        <v>0</v>
      </c>
      <c r="S145" s="6">
        <f t="shared" si="30"/>
        <v>0</v>
      </c>
      <c r="T145" s="6">
        <f t="shared" si="31"/>
        <v>0</v>
      </c>
      <c r="U145" s="6">
        <f t="shared" si="32"/>
        <v>0</v>
      </c>
      <c r="AB145" s="12">
        <f>Table1[[#This Row],[Streaming Resolution '[MP']]]</f>
        <v>0</v>
      </c>
      <c r="AC145" s="12">
        <v>1</v>
      </c>
      <c r="AE145" s="3" t="str">
        <f>Table1[[#This Row],[Type of Install]]&amp;Table1[[#This Row],[Indoor/Outdoor]]</f>
        <v/>
      </c>
      <c r="AF145" s="3" t="str">
        <f>AE145&amp;Table1[[#This Row],[Camera Type]]</f>
        <v/>
      </c>
      <c r="AJ145" s="3" t="str">
        <f>'Card Access'!D147&amp;'Card Access'!E147&amp;'Card Access'!F147&amp;'Card Access'!G147</f>
        <v/>
      </c>
    </row>
    <row r="146" spans="1:36" x14ac:dyDescent="0.25">
      <c r="A146" s="3" t="str">
        <f>IF(ROW($B$2)&lt;=SheetX!$B$38, IF(SheetX!$B$38&lt;&gt;1, SheetX!$A$38 &amp; " (" &amp; ROW($B$2) &amp; ")", SheetX!$A$38),"zzzz")</f>
        <v xml:space="preserve"> (2)</v>
      </c>
      <c r="B146" s="3" t="str">
        <f t="shared" si="22"/>
        <v>zzzz</v>
      </c>
      <c r="C146" s="3" t="str">
        <f t="shared" si="23"/>
        <v/>
      </c>
      <c r="D146" s="9" t="str">
        <f>IF(ROW($D$1)&lt;=SheetX!$C$38, SheetX!$C$38, "")</f>
        <v/>
      </c>
      <c r="E146" s="4" t="str">
        <f t="shared" si="24"/>
        <v/>
      </c>
      <c r="F146" s="9" t="str">
        <f>IF(ROW($D$1)&lt;=SheetX!$D$38, SheetX!$D$38, "")</f>
        <v/>
      </c>
      <c r="G146" s="9" t="str">
        <f t="shared" si="25"/>
        <v/>
      </c>
      <c r="H146" s="9" t="str">
        <f>IF(ROW($D$1)&lt;=SheetX!$E$38, SheetX!$E$38, "")</f>
        <v/>
      </c>
      <c r="I146" s="9" t="str">
        <f t="shared" si="26"/>
        <v/>
      </c>
      <c r="J146" s="9" t="str">
        <f>IF(ROW($D$1)&lt;=SheetX!$F$38, SheetX!$F$38, "")</f>
        <v/>
      </c>
      <c r="K146" s="4" t="str">
        <f t="shared" si="27"/>
        <v/>
      </c>
      <c r="Q146" s="6" t="str">
        <f t="shared" si="28"/>
        <v/>
      </c>
      <c r="R146" s="6">
        <f t="shared" si="29"/>
        <v>0</v>
      </c>
      <c r="S146" s="6">
        <f t="shared" si="30"/>
        <v>0</v>
      </c>
      <c r="T146" s="6">
        <f t="shared" si="31"/>
        <v>0</v>
      </c>
      <c r="U146" s="6">
        <f t="shared" si="32"/>
        <v>0</v>
      </c>
      <c r="AB146" s="12">
        <f>Table1[[#This Row],[Streaming Resolution '[MP']]]</f>
        <v>0</v>
      </c>
      <c r="AC146" s="12">
        <v>1</v>
      </c>
      <c r="AE146" s="3" t="str">
        <f>Table1[[#This Row],[Type of Install]]&amp;Table1[[#This Row],[Indoor/Outdoor]]</f>
        <v/>
      </c>
      <c r="AF146" s="3" t="str">
        <f>AE146&amp;Table1[[#This Row],[Camera Type]]</f>
        <v/>
      </c>
      <c r="AJ146" s="3" t="str">
        <f>'Card Access'!D148&amp;'Card Access'!E148&amp;'Card Access'!F148&amp;'Card Access'!G148</f>
        <v/>
      </c>
    </row>
    <row r="147" spans="1:36" x14ac:dyDescent="0.25">
      <c r="A147" s="3" t="str">
        <f>IF(ROW($B$3)&lt;=SheetX!$B$38, IF(SheetX!$B$38&lt;&gt;1, SheetX!$A$38 &amp; " (" &amp; ROW($B$3) &amp; ")", SheetX!$A$38),"zzzz")</f>
        <v xml:space="preserve"> (3)</v>
      </c>
      <c r="B147" s="3" t="str">
        <f t="shared" si="22"/>
        <v>zzzz</v>
      </c>
      <c r="C147" s="3" t="str">
        <f t="shared" si="23"/>
        <v/>
      </c>
      <c r="D147" s="9" t="str">
        <f>IF(ROW($D$1)&lt;=SheetX!$C$38, SheetX!$C$38, "")</f>
        <v/>
      </c>
      <c r="E147" s="4" t="str">
        <f t="shared" si="24"/>
        <v/>
      </c>
      <c r="F147" s="9" t="str">
        <f>IF(ROW($D$1)&lt;=SheetX!$D$38, SheetX!$D$38, "")</f>
        <v/>
      </c>
      <c r="G147" s="9" t="str">
        <f t="shared" si="25"/>
        <v/>
      </c>
      <c r="H147" s="9" t="str">
        <f>IF(ROW($D$1)&lt;=SheetX!$E$38, SheetX!$E$38, "")</f>
        <v/>
      </c>
      <c r="I147" s="9" t="str">
        <f t="shared" si="26"/>
        <v/>
      </c>
      <c r="J147" s="9" t="str">
        <f>IF(ROW($D$1)&lt;=SheetX!$F$38, SheetX!$F$38, "")</f>
        <v/>
      </c>
      <c r="K147" s="4" t="str">
        <f t="shared" si="27"/>
        <v/>
      </c>
      <c r="Q147" s="6" t="str">
        <f t="shared" si="28"/>
        <v/>
      </c>
      <c r="R147" s="6">
        <f t="shared" si="29"/>
        <v>0</v>
      </c>
      <c r="S147" s="6">
        <f t="shared" si="30"/>
        <v>0</v>
      </c>
      <c r="T147" s="6">
        <f t="shared" si="31"/>
        <v>0</v>
      </c>
      <c r="U147" s="6">
        <f t="shared" si="32"/>
        <v>0</v>
      </c>
      <c r="AB147" s="12">
        <f>Table1[[#This Row],[Streaming Resolution '[MP']]]</f>
        <v>0</v>
      </c>
      <c r="AC147" s="12">
        <v>1</v>
      </c>
      <c r="AE147" s="3" t="str">
        <f>Table1[[#This Row],[Type of Install]]&amp;Table1[[#This Row],[Indoor/Outdoor]]</f>
        <v/>
      </c>
      <c r="AF147" s="3" t="str">
        <f>AE147&amp;Table1[[#This Row],[Camera Type]]</f>
        <v/>
      </c>
      <c r="AJ147" s="3" t="str">
        <f>'Card Access'!D149&amp;'Card Access'!E149&amp;'Card Access'!F149&amp;'Card Access'!G149</f>
        <v/>
      </c>
    </row>
    <row r="148" spans="1:36" x14ac:dyDescent="0.25">
      <c r="A148" s="3" t="str">
        <f>IF(ROW($B$4)&lt;=SheetX!$B$38, IF(SheetX!$B$38&lt;&gt;1, SheetX!$A$38 &amp; " (" &amp; ROW($B$4) &amp; ")", SheetX!$A$38),"zzzz")</f>
        <v xml:space="preserve"> (4)</v>
      </c>
      <c r="B148" s="3" t="str">
        <f t="shared" si="22"/>
        <v>zzzz</v>
      </c>
      <c r="C148" s="3" t="str">
        <f t="shared" si="23"/>
        <v/>
      </c>
      <c r="D148" s="9" t="str">
        <f>IF(ROW($D$1)&lt;=SheetX!$C$38, SheetX!$C$38, "")</f>
        <v/>
      </c>
      <c r="E148" s="4" t="str">
        <f t="shared" si="24"/>
        <v/>
      </c>
      <c r="F148" s="9" t="str">
        <f>IF(ROW($D$1)&lt;=SheetX!$D$38, SheetX!$D$38, "")</f>
        <v/>
      </c>
      <c r="G148" s="9" t="str">
        <f t="shared" si="25"/>
        <v/>
      </c>
      <c r="H148" s="9" t="str">
        <f>IF(ROW($D$1)&lt;=SheetX!$E$38, SheetX!$E$38, "")</f>
        <v/>
      </c>
      <c r="I148" s="9" t="str">
        <f t="shared" si="26"/>
        <v/>
      </c>
      <c r="J148" s="9" t="str">
        <f>IF(ROW($D$1)&lt;=SheetX!$F$38, SheetX!$F$38, "")</f>
        <v/>
      </c>
      <c r="K148" s="4" t="str">
        <f t="shared" si="27"/>
        <v/>
      </c>
      <c r="Q148" s="6" t="str">
        <f t="shared" si="28"/>
        <v/>
      </c>
      <c r="R148" s="6">
        <f t="shared" si="29"/>
        <v>0</v>
      </c>
      <c r="S148" s="6">
        <f t="shared" si="30"/>
        <v>0</v>
      </c>
      <c r="T148" s="6">
        <f t="shared" si="31"/>
        <v>0</v>
      </c>
      <c r="U148" s="6">
        <f t="shared" si="32"/>
        <v>0</v>
      </c>
      <c r="AB148" s="12">
        <f>Table1[[#This Row],[Streaming Resolution '[MP']]]</f>
        <v>0</v>
      </c>
      <c r="AC148" s="12">
        <v>1</v>
      </c>
      <c r="AE148" s="3" t="str">
        <f>Table1[[#This Row],[Type of Install]]&amp;Table1[[#This Row],[Indoor/Outdoor]]</f>
        <v/>
      </c>
      <c r="AF148" s="3" t="str">
        <f>AE148&amp;Table1[[#This Row],[Camera Type]]</f>
        <v/>
      </c>
      <c r="AJ148" s="3" t="str">
        <f>'Card Access'!D150&amp;'Card Access'!E150&amp;'Card Access'!F150&amp;'Card Access'!G150</f>
        <v/>
      </c>
    </row>
    <row r="149" spans="1:36" x14ac:dyDescent="0.25">
      <c r="A149" s="3" t="str">
        <f>IF(ROW($B$1)&lt;=SheetX!$B$39, IF(SheetX!$B$39&lt;&gt;1, SheetX!$A$39 &amp; " (" &amp; ROW($B$1) &amp; ")", SheetX!$A$39),"zzzz")</f>
        <v xml:space="preserve"> (1)</v>
      </c>
      <c r="B149" s="3" t="str">
        <f t="shared" si="22"/>
        <v>zzzz</v>
      </c>
      <c r="C149" s="3" t="str">
        <f t="shared" si="23"/>
        <v/>
      </c>
      <c r="D149" s="9" t="str">
        <f>IF(ROW($D$1)&lt;=SheetX!$C$39, SheetX!$C$39, "")</f>
        <v/>
      </c>
      <c r="E149" s="4" t="str">
        <f t="shared" si="24"/>
        <v/>
      </c>
      <c r="F149" s="9" t="str">
        <f>IF(ROW($D$1)&lt;=SheetX!$D$39, SheetX!$D$39, "")</f>
        <v/>
      </c>
      <c r="G149" s="9" t="str">
        <f t="shared" si="25"/>
        <v/>
      </c>
      <c r="H149" s="9" t="str">
        <f>IF(ROW($D$1)&lt;=SheetX!$E$39, SheetX!$E$39, "")</f>
        <v/>
      </c>
      <c r="I149" s="9" t="str">
        <f t="shared" si="26"/>
        <v/>
      </c>
      <c r="J149" s="9" t="str">
        <f>IF(ROW($D$1)&lt;=SheetX!$F$39, SheetX!$F$39, "")</f>
        <v/>
      </c>
      <c r="K149" s="4" t="str">
        <f t="shared" si="27"/>
        <v/>
      </c>
      <c r="Q149" s="6" t="str">
        <f t="shared" si="28"/>
        <v/>
      </c>
      <c r="R149" s="6">
        <f t="shared" si="29"/>
        <v>0</v>
      </c>
      <c r="S149" s="6">
        <f t="shared" si="30"/>
        <v>0</v>
      </c>
      <c r="T149" s="6">
        <f t="shared" si="31"/>
        <v>0</v>
      </c>
      <c r="U149" s="6">
        <f t="shared" si="32"/>
        <v>0</v>
      </c>
      <c r="AB149" s="12">
        <f>Table1[[#This Row],[Streaming Resolution '[MP']]]</f>
        <v>0</v>
      </c>
      <c r="AC149" s="12">
        <v>1</v>
      </c>
      <c r="AE149" s="3" t="str">
        <f>Table1[[#This Row],[Type of Install]]&amp;Table1[[#This Row],[Indoor/Outdoor]]</f>
        <v/>
      </c>
      <c r="AF149" s="3" t="str">
        <f>AE149&amp;Table1[[#This Row],[Camera Type]]</f>
        <v/>
      </c>
      <c r="AJ149" s="3" t="str">
        <f>'Card Access'!D151&amp;'Card Access'!E151&amp;'Card Access'!F151&amp;'Card Access'!G151</f>
        <v/>
      </c>
    </row>
    <row r="150" spans="1:36" x14ac:dyDescent="0.25">
      <c r="A150" s="3" t="str">
        <f>IF(ROW($B$2)&lt;=SheetX!$B$39, IF(SheetX!$B$39&lt;&gt;1, SheetX!$A$39 &amp; " (" &amp; ROW($B$2) &amp; ")", SheetX!$A$39),"zzzz")</f>
        <v xml:space="preserve"> (2)</v>
      </c>
      <c r="B150" s="3" t="str">
        <f t="shared" si="22"/>
        <v>zzzz</v>
      </c>
      <c r="C150" s="3" t="str">
        <f t="shared" si="23"/>
        <v/>
      </c>
      <c r="D150" s="9" t="str">
        <f>IF(ROW($D$1)&lt;=SheetX!$C$39, SheetX!$C$39, "")</f>
        <v/>
      </c>
      <c r="E150" s="4" t="str">
        <f t="shared" si="24"/>
        <v/>
      </c>
      <c r="F150" s="9" t="str">
        <f>IF(ROW($D$1)&lt;=SheetX!$D$39, SheetX!$D$39, "")</f>
        <v/>
      </c>
      <c r="G150" s="9" t="str">
        <f t="shared" si="25"/>
        <v/>
      </c>
      <c r="H150" s="9" t="str">
        <f>IF(ROW($D$1)&lt;=SheetX!$E$39, SheetX!$E$39, "")</f>
        <v/>
      </c>
      <c r="I150" s="9" t="str">
        <f t="shared" si="26"/>
        <v/>
      </c>
      <c r="J150" s="9" t="str">
        <f>IF(ROW($D$1)&lt;=SheetX!$F$39, SheetX!$F$39, "")</f>
        <v/>
      </c>
      <c r="K150" s="4" t="str">
        <f t="shared" si="27"/>
        <v/>
      </c>
      <c r="Q150" s="6" t="str">
        <f t="shared" si="28"/>
        <v/>
      </c>
      <c r="R150" s="6">
        <f t="shared" si="29"/>
        <v>0</v>
      </c>
      <c r="S150" s="6">
        <f t="shared" si="30"/>
        <v>0</v>
      </c>
      <c r="T150" s="6">
        <f t="shared" si="31"/>
        <v>0</v>
      </c>
      <c r="U150" s="6">
        <f t="shared" si="32"/>
        <v>0</v>
      </c>
      <c r="AB150" s="12">
        <f>Table1[[#This Row],[Streaming Resolution '[MP']]]</f>
        <v>0</v>
      </c>
      <c r="AC150" s="12">
        <v>1</v>
      </c>
      <c r="AE150" s="3" t="str">
        <f>Table1[[#This Row],[Type of Install]]&amp;Table1[[#This Row],[Indoor/Outdoor]]</f>
        <v/>
      </c>
      <c r="AF150" s="3" t="str">
        <f>AE150&amp;Table1[[#This Row],[Camera Type]]</f>
        <v/>
      </c>
      <c r="AJ150" s="3" t="str">
        <f>'Card Access'!D152&amp;'Card Access'!E152&amp;'Card Access'!F152&amp;'Card Access'!G152</f>
        <v/>
      </c>
    </row>
    <row r="151" spans="1:36" x14ac:dyDescent="0.25">
      <c r="A151" s="3" t="str">
        <f>IF(ROW($B$3)&lt;=SheetX!$B$39, IF(SheetX!$B$39&lt;&gt;1, SheetX!$A$39 &amp; " (" &amp; ROW($B$3) &amp; ")", SheetX!$A$39),"zzzz")</f>
        <v xml:space="preserve"> (3)</v>
      </c>
      <c r="B151" s="3" t="str">
        <f t="shared" si="22"/>
        <v>zzzz</v>
      </c>
      <c r="C151" s="3" t="str">
        <f t="shared" si="23"/>
        <v/>
      </c>
      <c r="D151" s="9" t="str">
        <f>IF(ROW($D$1)&lt;=SheetX!$C$39, SheetX!$C$39, "")</f>
        <v/>
      </c>
      <c r="E151" s="4" t="str">
        <f t="shared" si="24"/>
        <v/>
      </c>
      <c r="F151" s="9" t="str">
        <f>IF(ROW($D$1)&lt;=SheetX!$D$39, SheetX!$D$39, "")</f>
        <v/>
      </c>
      <c r="G151" s="9" t="str">
        <f t="shared" si="25"/>
        <v/>
      </c>
      <c r="H151" s="9" t="str">
        <f>IF(ROW($D$1)&lt;=SheetX!$E$39, SheetX!$E$39, "")</f>
        <v/>
      </c>
      <c r="I151" s="9" t="str">
        <f t="shared" si="26"/>
        <v/>
      </c>
      <c r="J151" s="9" t="str">
        <f>IF(ROW($D$1)&lt;=SheetX!$F$39, SheetX!$F$39, "")</f>
        <v/>
      </c>
      <c r="K151" s="4" t="str">
        <f t="shared" si="27"/>
        <v/>
      </c>
      <c r="Q151" s="6" t="str">
        <f t="shared" si="28"/>
        <v/>
      </c>
      <c r="R151" s="6">
        <f t="shared" si="29"/>
        <v>0</v>
      </c>
      <c r="S151" s="6">
        <f t="shared" si="30"/>
        <v>0</v>
      </c>
      <c r="T151" s="6">
        <f t="shared" si="31"/>
        <v>0</v>
      </c>
      <c r="U151" s="6">
        <f t="shared" si="32"/>
        <v>0</v>
      </c>
      <c r="AB151" s="12">
        <f>Table1[[#This Row],[Streaming Resolution '[MP']]]</f>
        <v>0</v>
      </c>
      <c r="AC151" s="12">
        <v>1</v>
      </c>
      <c r="AE151" s="3" t="str">
        <f>Table1[[#This Row],[Type of Install]]&amp;Table1[[#This Row],[Indoor/Outdoor]]</f>
        <v/>
      </c>
      <c r="AF151" s="3" t="str">
        <f>AE151&amp;Table1[[#This Row],[Camera Type]]</f>
        <v/>
      </c>
      <c r="AJ151" s="3" t="str">
        <f>'Card Access'!D153&amp;'Card Access'!E153&amp;'Card Access'!F153&amp;'Card Access'!G153</f>
        <v/>
      </c>
    </row>
    <row r="152" spans="1:36" x14ac:dyDescent="0.25">
      <c r="A152" s="3" t="str">
        <f>IF(ROW($B$4)&lt;=SheetX!$B$39, IF(SheetX!$B$39&lt;&gt;1, SheetX!$A$39 &amp; " (" &amp; ROW($B$4) &amp; ")", SheetX!$A$39),"zzzz")</f>
        <v xml:space="preserve"> (4)</v>
      </c>
      <c r="B152" s="3" t="str">
        <f t="shared" si="22"/>
        <v>zzzz</v>
      </c>
      <c r="C152" s="3" t="str">
        <f t="shared" si="23"/>
        <v/>
      </c>
      <c r="D152" s="9" t="str">
        <f>IF(ROW($D$1)&lt;=SheetX!$C$39, SheetX!$C$39, "")</f>
        <v/>
      </c>
      <c r="E152" s="4" t="str">
        <f t="shared" si="24"/>
        <v/>
      </c>
      <c r="F152" s="9" t="str">
        <f>IF(ROW($D$1)&lt;=SheetX!$D$39, SheetX!$D$39, "")</f>
        <v/>
      </c>
      <c r="G152" s="9" t="str">
        <f t="shared" si="25"/>
        <v/>
      </c>
      <c r="H152" s="9" t="str">
        <f>IF(ROW($D$1)&lt;=SheetX!$E$39, SheetX!$E$39, "")</f>
        <v/>
      </c>
      <c r="I152" s="9" t="str">
        <f t="shared" si="26"/>
        <v/>
      </c>
      <c r="J152" s="9" t="str">
        <f>IF(ROW($D$1)&lt;=SheetX!$F$39, SheetX!$F$39, "")</f>
        <v/>
      </c>
      <c r="K152" s="4" t="str">
        <f t="shared" si="27"/>
        <v/>
      </c>
      <c r="Q152" s="6" t="str">
        <f t="shared" si="28"/>
        <v/>
      </c>
      <c r="R152" s="6">
        <f t="shared" si="29"/>
        <v>0</v>
      </c>
      <c r="S152" s="6">
        <f t="shared" si="30"/>
        <v>0</v>
      </c>
      <c r="T152" s="6">
        <f t="shared" si="31"/>
        <v>0</v>
      </c>
      <c r="U152" s="6">
        <f t="shared" si="32"/>
        <v>0</v>
      </c>
      <c r="AB152" s="12">
        <f>Table1[[#This Row],[Streaming Resolution '[MP']]]</f>
        <v>0</v>
      </c>
      <c r="AC152" s="12">
        <v>1</v>
      </c>
      <c r="AE152" s="3" t="str">
        <f>Table1[[#This Row],[Type of Install]]&amp;Table1[[#This Row],[Indoor/Outdoor]]</f>
        <v/>
      </c>
      <c r="AF152" s="3" t="str">
        <f>AE152&amp;Table1[[#This Row],[Camera Type]]</f>
        <v/>
      </c>
      <c r="AJ152" s="3" t="str">
        <f>'Card Access'!D154&amp;'Card Access'!E154&amp;'Card Access'!F154&amp;'Card Access'!G154</f>
        <v/>
      </c>
    </row>
    <row r="153" spans="1:36" x14ac:dyDescent="0.25">
      <c r="A153" s="3" t="str">
        <f>IF(ROW($B$1)&lt;=SheetX!$B$40, IF(SheetX!$B$40&lt;&gt;1, SheetX!$A$40 &amp; " (" &amp; ROW($B$1) &amp; ")", SheetX!$A$40),"zzzz")</f>
        <v xml:space="preserve"> (1)</v>
      </c>
      <c r="B153" s="3" t="str">
        <f t="shared" si="22"/>
        <v>zzzz</v>
      </c>
      <c r="C153" s="3" t="str">
        <f t="shared" si="23"/>
        <v/>
      </c>
      <c r="D153" s="9" t="str">
        <f>IF(ROW($D$1)&lt;=SheetX!$C$40, SheetX!$C$40, "")</f>
        <v/>
      </c>
      <c r="E153" s="4" t="str">
        <f t="shared" si="24"/>
        <v/>
      </c>
      <c r="F153" s="9" t="str">
        <f>IF(ROW($D$1)&lt;=SheetX!$D$40, SheetX!$D$40, "")</f>
        <v/>
      </c>
      <c r="G153" s="9" t="str">
        <f t="shared" si="25"/>
        <v/>
      </c>
      <c r="H153" s="9" t="str">
        <f>IF(ROW($D$1)&lt;=SheetX!$E$40, SheetX!$E$40, "")</f>
        <v/>
      </c>
      <c r="I153" s="9" t="str">
        <f t="shared" si="26"/>
        <v/>
      </c>
      <c r="J153" s="9" t="str">
        <f>IF(ROW($D$1)&lt;=SheetX!$F$40, SheetX!$F$40, "")</f>
        <v/>
      </c>
      <c r="K153" s="4" t="str">
        <f t="shared" si="27"/>
        <v/>
      </c>
      <c r="Q153" s="6" t="str">
        <f t="shared" si="28"/>
        <v/>
      </c>
      <c r="R153" s="6">
        <f t="shared" si="29"/>
        <v>0</v>
      </c>
      <c r="S153" s="6">
        <f t="shared" si="30"/>
        <v>0</v>
      </c>
      <c r="T153" s="6">
        <f t="shared" si="31"/>
        <v>0</v>
      </c>
      <c r="U153" s="6">
        <f t="shared" si="32"/>
        <v>0</v>
      </c>
      <c r="AB153" s="12">
        <f>Table1[[#This Row],[Streaming Resolution '[MP']]]</f>
        <v>0</v>
      </c>
      <c r="AC153" s="12">
        <v>1</v>
      </c>
      <c r="AE153" s="3" t="str">
        <f>Table1[[#This Row],[Type of Install]]&amp;Table1[[#This Row],[Indoor/Outdoor]]</f>
        <v/>
      </c>
      <c r="AF153" s="3" t="str">
        <f>AE153&amp;Table1[[#This Row],[Camera Type]]</f>
        <v/>
      </c>
      <c r="AJ153" s="3" t="str">
        <f>'Card Access'!D155&amp;'Card Access'!E155&amp;'Card Access'!F155&amp;'Card Access'!G155</f>
        <v/>
      </c>
    </row>
    <row r="154" spans="1:36" x14ac:dyDescent="0.25">
      <c r="A154" s="3" t="str">
        <f>IF(ROW($B$2)&lt;=SheetX!$B$40, IF(SheetX!$B$40&lt;&gt;1, SheetX!$A$40 &amp; " (" &amp; ROW($B$2) &amp; ")", SheetX!$A$40),"zzzz")</f>
        <v xml:space="preserve"> (2)</v>
      </c>
      <c r="B154" s="3" t="str">
        <f t="shared" si="22"/>
        <v>zzzz</v>
      </c>
      <c r="C154" s="3" t="str">
        <f t="shared" si="23"/>
        <v/>
      </c>
      <c r="D154" s="9" t="str">
        <f>IF(ROW($D$1)&lt;=SheetX!$C$40, SheetX!$C$40, "")</f>
        <v/>
      </c>
      <c r="E154" s="4" t="str">
        <f t="shared" si="24"/>
        <v/>
      </c>
      <c r="F154" s="9" t="str">
        <f>IF(ROW($D$1)&lt;=SheetX!$D$40, SheetX!$D$40, "")</f>
        <v/>
      </c>
      <c r="G154" s="9" t="str">
        <f t="shared" si="25"/>
        <v/>
      </c>
      <c r="H154" s="9" t="str">
        <f>IF(ROW($D$1)&lt;=SheetX!$E$40, SheetX!$E$40, "")</f>
        <v/>
      </c>
      <c r="I154" s="9" t="str">
        <f t="shared" si="26"/>
        <v/>
      </c>
      <c r="J154" s="9" t="str">
        <f>IF(ROW($D$1)&lt;=SheetX!$F$40, SheetX!$F$40, "")</f>
        <v/>
      </c>
      <c r="K154" s="4" t="str">
        <f t="shared" si="27"/>
        <v/>
      </c>
      <c r="Q154" s="6" t="str">
        <f t="shared" si="28"/>
        <v/>
      </c>
      <c r="R154" s="6">
        <f t="shared" si="29"/>
        <v>0</v>
      </c>
      <c r="S154" s="6">
        <f t="shared" si="30"/>
        <v>0</v>
      </c>
      <c r="T154" s="6">
        <f t="shared" si="31"/>
        <v>0</v>
      </c>
      <c r="U154" s="6">
        <f t="shared" si="32"/>
        <v>0</v>
      </c>
      <c r="AB154" s="12">
        <f>Table1[[#This Row],[Streaming Resolution '[MP']]]</f>
        <v>0</v>
      </c>
      <c r="AC154" s="12">
        <v>1</v>
      </c>
      <c r="AE154" s="3" t="str">
        <f>Table1[[#This Row],[Type of Install]]&amp;Table1[[#This Row],[Indoor/Outdoor]]</f>
        <v/>
      </c>
      <c r="AF154" s="3" t="str">
        <f>AE154&amp;Table1[[#This Row],[Camera Type]]</f>
        <v/>
      </c>
      <c r="AJ154" s="3" t="str">
        <f>'Card Access'!D156&amp;'Card Access'!E156&amp;'Card Access'!F156&amp;'Card Access'!G156</f>
        <v/>
      </c>
    </row>
    <row r="155" spans="1:36" x14ac:dyDescent="0.25">
      <c r="A155" s="3" t="str">
        <f>IF(ROW($B$3)&lt;=SheetX!$B$40, IF(SheetX!$B$40&lt;&gt;1, SheetX!$A$40 &amp; " (" &amp; ROW($B$3) &amp; ")", SheetX!$A$40),"zzzz")</f>
        <v xml:space="preserve"> (3)</v>
      </c>
      <c r="B155" s="3" t="str">
        <f t="shared" si="22"/>
        <v>zzzz</v>
      </c>
      <c r="C155" s="3" t="str">
        <f t="shared" si="23"/>
        <v/>
      </c>
      <c r="D155" s="9" t="str">
        <f>IF(ROW($D$1)&lt;=SheetX!$C$40, SheetX!$C$40, "")</f>
        <v/>
      </c>
      <c r="E155" s="4" t="str">
        <f t="shared" si="24"/>
        <v/>
      </c>
      <c r="F155" s="9" t="str">
        <f>IF(ROW($D$1)&lt;=SheetX!$D$40, SheetX!$D$40, "")</f>
        <v/>
      </c>
      <c r="G155" s="9" t="str">
        <f t="shared" si="25"/>
        <v/>
      </c>
      <c r="H155" s="9" t="str">
        <f>IF(ROW($D$1)&lt;=SheetX!$E$40, SheetX!$E$40, "")</f>
        <v/>
      </c>
      <c r="I155" s="9" t="str">
        <f t="shared" si="26"/>
        <v/>
      </c>
      <c r="J155" s="9" t="str">
        <f>IF(ROW($D$1)&lt;=SheetX!$F$40, SheetX!$F$40, "")</f>
        <v/>
      </c>
      <c r="K155" s="4" t="str">
        <f t="shared" si="27"/>
        <v/>
      </c>
      <c r="Q155" s="6" t="str">
        <f t="shared" si="28"/>
        <v/>
      </c>
      <c r="R155" s="6">
        <f t="shared" si="29"/>
        <v>0</v>
      </c>
      <c r="S155" s="6">
        <f t="shared" si="30"/>
        <v>0</v>
      </c>
      <c r="T155" s="6">
        <f t="shared" si="31"/>
        <v>0</v>
      </c>
      <c r="U155" s="6">
        <f t="shared" si="32"/>
        <v>0</v>
      </c>
      <c r="AB155" s="12">
        <f>Table1[[#This Row],[Streaming Resolution '[MP']]]</f>
        <v>0</v>
      </c>
      <c r="AC155" s="12">
        <v>1</v>
      </c>
      <c r="AE155" s="3" t="str">
        <f>Table1[[#This Row],[Type of Install]]&amp;Table1[[#This Row],[Indoor/Outdoor]]</f>
        <v/>
      </c>
      <c r="AF155" s="3" t="str">
        <f>AE155&amp;Table1[[#This Row],[Camera Type]]</f>
        <v/>
      </c>
      <c r="AJ155" s="3" t="str">
        <f>'Card Access'!D157&amp;'Card Access'!E157&amp;'Card Access'!F157&amp;'Card Access'!G157</f>
        <v/>
      </c>
    </row>
    <row r="156" spans="1:36" x14ac:dyDescent="0.25">
      <c r="A156" s="3" t="str">
        <f>IF(ROW($B$4)&lt;=SheetX!$B$40, IF(SheetX!$B$40&lt;&gt;1, SheetX!$A$40 &amp; " (" &amp; ROW($B$4) &amp; ")", SheetX!$A$40),"zzzz")</f>
        <v xml:space="preserve"> (4)</v>
      </c>
      <c r="B156" s="3" t="str">
        <f t="shared" si="22"/>
        <v>zzzz</v>
      </c>
      <c r="C156" s="3" t="str">
        <f t="shared" si="23"/>
        <v/>
      </c>
      <c r="D156" s="9" t="str">
        <f>IF(ROW($D$1)&lt;=SheetX!$C$40, SheetX!$C$40, "")</f>
        <v/>
      </c>
      <c r="E156" s="4" t="str">
        <f t="shared" si="24"/>
        <v/>
      </c>
      <c r="F156" s="9" t="str">
        <f>IF(ROW($D$1)&lt;=SheetX!$D$40, SheetX!$D$40, "")</f>
        <v/>
      </c>
      <c r="G156" s="9" t="str">
        <f t="shared" si="25"/>
        <v/>
      </c>
      <c r="H156" s="9" t="str">
        <f>IF(ROW($D$1)&lt;=SheetX!$E$40, SheetX!$E$40, "")</f>
        <v/>
      </c>
      <c r="I156" s="9" t="str">
        <f t="shared" si="26"/>
        <v/>
      </c>
      <c r="J156" s="9" t="str">
        <f>IF(ROW($D$1)&lt;=SheetX!$F$40, SheetX!$F$40, "")</f>
        <v/>
      </c>
      <c r="K156" s="4" t="str">
        <f t="shared" si="27"/>
        <v/>
      </c>
      <c r="Q156" s="6" t="str">
        <f t="shared" si="28"/>
        <v/>
      </c>
      <c r="R156" s="6">
        <f t="shared" si="29"/>
        <v>0</v>
      </c>
      <c r="S156" s="6">
        <f t="shared" si="30"/>
        <v>0</v>
      </c>
      <c r="T156" s="6">
        <f t="shared" si="31"/>
        <v>0</v>
      </c>
      <c r="U156" s="6">
        <f t="shared" si="32"/>
        <v>0</v>
      </c>
      <c r="AB156" s="12">
        <f>Table1[[#This Row],[Streaming Resolution '[MP']]]</f>
        <v>0</v>
      </c>
      <c r="AC156" s="12">
        <v>1</v>
      </c>
      <c r="AE156" s="3" t="str">
        <f>Table1[[#This Row],[Type of Install]]&amp;Table1[[#This Row],[Indoor/Outdoor]]</f>
        <v/>
      </c>
      <c r="AF156" s="3" t="str">
        <f>AE156&amp;Table1[[#This Row],[Camera Type]]</f>
        <v/>
      </c>
      <c r="AJ156" s="3" t="str">
        <f>'Card Access'!D158&amp;'Card Access'!E158&amp;'Card Access'!F158&amp;'Card Access'!G158</f>
        <v/>
      </c>
    </row>
    <row r="157" spans="1:36" x14ac:dyDescent="0.25">
      <c r="A157" s="3" t="str">
        <f>IF(ROW($B$1)&lt;=SheetX!$B$41, IF(SheetX!$B$41&lt;&gt;1, SheetX!$A$41 &amp; " (" &amp; ROW($B$1) &amp; ")", SheetX!$A$41),"zzzz")</f>
        <v xml:space="preserve"> (1)</v>
      </c>
      <c r="B157" s="3" t="str">
        <f t="shared" si="22"/>
        <v>zzzz</v>
      </c>
      <c r="C157" s="3" t="str">
        <f t="shared" si="23"/>
        <v/>
      </c>
      <c r="D157" s="9" t="str">
        <f>IF(ROW($D$1)&lt;=SheetX!$C$41, SheetX!$C$41, "")</f>
        <v/>
      </c>
      <c r="E157" s="4" t="str">
        <f t="shared" si="24"/>
        <v/>
      </c>
      <c r="F157" s="9" t="str">
        <f>IF(ROW($D$1)&lt;=SheetX!$D$41, SheetX!$D$41, "")</f>
        <v/>
      </c>
      <c r="G157" s="9" t="str">
        <f t="shared" si="25"/>
        <v/>
      </c>
      <c r="H157" s="9" t="str">
        <f>IF(ROW($D$1)&lt;=SheetX!$E$41, SheetX!$E$41, "")</f>
        <v/>
      </c>
      <c r="I157" s="9" t="str">
        <f t="shared" si="26"/>
        <v/>
      </c>
      <c r="J157" s="9" t="str">
        <f>IF(ROW($D$1)&lt;=SheetX!$F$41, SheetX!$F$41, "")</f>
        <v/>
      </c>
      <c r="K157" s="4" t="str">
        <f t="shared" si="27"/>
        <v/>
      </c>
      <c r="Q157" s="6" t="str">
        <f t="shared" si="28"/>
        <v/>
      </c>
      <c r="R157" s="6">
        <f t="shared" si="29"/>
        <v>0</v>
      </c>
      <c r="S157" s="6">
        <f t="shared" si="30"/>
        <v>0</v>
      </c>
      <c r="T157" s="6">
        <f t="shared" si="31"/>
        <v>0</v>
      </c>
      <c r="U157" s="6">
        <f t="shared" si="32"/>
        <v>0</v>
      </c>
      <c r="AB157" s="12">
        <f>Table1[[#This Row],[Streaming Resolution '[MP']]]</f>
        <v>0</v>
      </c>
      <c r="AC157" s="12">
        <v>1</v>
      </c>
      <c r="AE157" s="3" t="str">
        <f>Table1[[#This Row],[Type of Install]]&amp;Table1[[#This Row],[Indoor/Outdoor]]</f>
        <v/>
      </c>
      <c r="AF157" s="3" t="str">
        <f>AE157&amp;Table1[[#This Row],[Camera Type]]</f>
        <v/>
      </c>
      <c r="AJ157" s="3" t="str">
        <f>'Card Access'!D159&amp;'Card Access'!E159&amp;'Card Access'!F159&amp;'Card Access'!G159</f>
        <v/>
      </c>
    </row>
    <row r="158" spans="1:36" x14ac:dyDescent="0.25">
      <c r="A158" s="3" t="str">
        <f>IF(ROW($B$2)&lt;=SheetX!$B$41, IF(SheetX!$B$41&lt;&gt;1, SheetX!$A$41 &amp; " (" &amp; ROW($B$2) &amp; ")", SheetX!$A$41),"zzzz")</f>
        <v xml:space="preserve"> (2)</v>
      </c>
      <c r="B158" s="3" t="str">
        <f t="shared" si="22"/>
        <v>zzzz</v>
      </c>
      <c r="C158" s="3" t="str">
        <f t="shared" si="23"/>
        <v/>
      </c>
      <c r="D158" s="9" t="str">
        <f>IF(ROW($D$1)&lt;=SheetX!$C$41, SheetX!$C$41, "")</f>
        <v/>
      </c>
      <c r="E158" s="4" t="str">
        <f t="shared" si="24"/>
        <v/>
      </c>
      <c r="F158" s="9" t="str">
        <f>IF(ROW($D$1)&lt;=SheetX!$D$41, SheetX!$D$41, "")</f>
        <v/>
      </c>
      <c r="G158" s="9" t="str">
        <f t="shared" si="25"/>
        <v/>
      </c>
      <c r="H158" s="9" t="str">
        <f>IF(ROW($D$1)&lt;=SheetX!$E$41, SheetX!$E$41, "")</f>
        <v/>
      </c>
      <c r="I158" s="9" t="str">
        <f t="shared" si="26"/>
        <v/>
      </c>
      <c r="J158" s="9" t="str">
        <f>IF(ROW($D$1)&lt;=SheetX!$F$41, SheetX!$F$41, "")</f>
        <v/>
      </c>
      <c r="K158" s="4" t="str">
        <f t="shared" si="27"/>
        <v/>
      </c>
      <c r="Q158" s="6" t="str">
        <f t="shared" si="28"/>
        <v/>
      </c>
      <c r="R158" s="6">
        <f t="shared" si="29"/>
        <v>0</v>
      </c>
      <c r="S158" s="6">
        <f t="shared" si="30"/>
        <v>0</v>
      </c>
      <c r="T158" s="6">
        <f t="shared" si="31"/>
        <v>0</v>
      </c>
      <c r="U158" s="6">
        <f t="shared" si="32"/>
        <v>0</v>
      </c>
      <c r="AB158" s="12">
        <f>Table1[[#This Row],[Streaming Resolution '[MP']]]</f>
        <v>0</v>
      </c>
      <c r="AC158" s="12">
        <v>1</v>
      </c>
      <c r="AE158" s="3" t="str">
        <f>Table1[[#This Row],[Type of Install]]&amp;Table1[[#This Row],[Indoor/Outdoor]]</f>
        <v/>
      </c>
      <c r="AF158" s="3" t="str">
        <f>AE158&amp;Table1[[#This Row],[Camera Type]]</f>
        <v/>
      </c>
      <c r="AJ158" s="3" t="str">
        <f>'Card Access'!D160&amp;'Card Access'!E160&amp;'Card Access'!F160&amp;'Card Access'!G160</f>
        <v/>
      </c>
    </row>
    <row r="159" spans="1:36" x14ac:dyDescent="0.25">
      <c r="A159" s="3" t="str">
        <f>IF(ROW($B$3)&lt;=SheetX!$B$41, IF(SheetX!$B$41&lt;&gt;1, SheetX!$A$41 &amp; " (" &amp; ROW($B$3) &amp; ")", SheetX!$A$41),"zzzz")</f>
        <v xml:space="preserve"> (3)</v>
      </c>
      <c r="B159" s="3" t="str">
        <f t="shared" si="22"/>
        <v>zzzz</v>
      </c>
      <c r="C159" s="3" t="str">
        <f t="shared" si="23"/>
        <v/>
      </c>
      <c r="D159" s="9" t="str">
        <f>IF(ROW($D$1)&lt;=SheetX!$C$41, SheetX!$C$41, "")</f>
        <v/>
      </c>
      <c r="E159" s="4" t="str">
        <f t="shared" si="24"/>
        <v/>
      </c>
      <c r="F159" s="9" t="str">
        <f>IF(ROW($D$1)&lt;=SheetX!$D$41, SheetX!$D$41, "")</f>
        <v/>
      </c>
      <c r="G159" s="9" t="str">
        <f t="shared" si="25"/>
        <v/>
      </c>
      <c r="H159" s="9" t="str">
        <f>IF(ROW($D$1)&lt;=SheetX!$E$41, SheetX!$E$41, "")</f>
        <v/>
      </c>
      <c r="I159" s="9" t="str">
        <f t="shared" si="26"/>
        <v/>
      </c>
      <c r="J159" s="9" t="str">
        <f>IF(ROW($D$1)&lt;=SheetX!$F$41, SheetX!$F$41, "")</f>
        <v/>
      </c>
      <c r="K159" s="4" t="str">
        <f t="shared" si="27"/>
        <v/>
      </c>
      <c r="Q159" s="6" t="str">
        <f t="shared" si="28"/>
        <v/>
      </c>
      <c r="R159" s="6">
        <f t="shared" si="29"/>
        <v>0</v>
      </c>
      <c r="S159" s="6">
        <f t="shared" si="30"/>
        <v>0</v>
      </c>
      <c r="T159" s="6">
        <f t="shared" si="31"/>
        <v>0</v>
      </c>
      <c r="U159" s="6">
        <f t="shared" si="32"/>
        <v>0</v>
      </c>
      <c r="AB159" s="12">
        <f>Table1[[#This Row],[Streaming Resolution '[MP']]]</f>
        <v>0</v>
      </c>
      <c r="AC159" s="12">
        <v>1</v>
      </c>
      <c r="AE159" s="3" t="str">
        <f>Table1[[#This Row],[Type of Install]]&amp;Table1[[#This Row],[Indoor/Outdoor]]</f>
        <v/>
      </c>
      <c r="AF159" s="3" t="str">
        <f>AE159&amp;Table1[[#This Row],[Camera Type]]</f>
        <v/>
      </c>
      <c r="AJ159" s="3" t="str">
        <f>'Card Access'!D161&amp;'Card Access'!E161&amp;'Card Access'!F161&amp;'Card Access'!G161</f>
        <v/>
      </c>
    </row>
    <row r="160" spans="1:36" x14ac:dyDescent="0.25">
      <c r="A160" s="3" t="str">
        <f>IF(ROW($B$4)&lt;=SheetX!$B$41, IF(SheetX!$B$41&lt;&gt;1, SheetX!$A$41 &amp; " (" &amp; ROW($B$4) &amp; ")", SheetX!$A$41),"zzzz")</f>
        <v xml:space="preserve"> (4)</v>
      </c>
      <c r="B160" s="3" t="str">
        <f t="shared" si="22"/>
        <v>zzzz</v>
      </c>
      <c r="C160" s="3" t="str">
        <f t="shared" si="23"/>
        <v/>
      </c>
      <c r="D160" s="9" t="str">
        <f>IF(ROW($D$1)&lt;=SheetX!$C$41, SheetX!$C$41, "")</f>
        <v/>
      </c>
      <c r="E160" s="4" t="str">
        <f t="shared" si="24"/>
        <v/>
      </c>
      <c r="F160" s="9" t="str">
        <f>IF(ROW($D$1)&lt;=SheetX!$D$41, SheetX!$D$41, "")</f>
        <v/>
      </c>
      <c r="G160" s="9" t="str">
        <f t="shared" si="25"/>
        <v/>
      </c>
      <c r="H160" s="9" t="str">
        <f>IF(ROW($D$1)&lt;=SheetX!$E$41, SheetX!$E$41, "")</f>
        <v/>
      </c>
      <c r="I160" s="9" t="str">
        <f t="shared" si="26"/>
        <v/>
      </c>
      <c r="J160" s="9" t="str">
        <f>IF(ROW($D$1)&lt;=SheetX!$F$41, SheetX!$F$41, "")</f>
        <v/>
      </c>
      <c r="K160" s="4" t="str">
        <f t="shared" si="27"/>
        <v/>
      </c>
      <c r="Q160" s="6" t="str">
        <f t="shared" si="28"/>
        <v/>
      </c>
      <c r="R160" s="6">
        <f t="shared" si="29"/>
        <v>0</v>
      </c>
      <c r="S160" s="6">
        <f t="shared" si="30"/>
        <v>0</v>
      </c>
      <c r="T160" s="6">
        <f t="shared" si="31"/>
        <v>0</v>
      </c>
      <c r="U160" s="6">
        <f t="shared" si="32"/>
        <v>0</v>
      </c>
      <c r="AB160" s="12">
        <f>Table1[[#This Row],[Streaming Resolution '[MP']]]</f>
        <v>0</v>
      </c>
      <c r="AC160" s="12">
        <v>1</v>
      </c>
      <c r="AE160" s="3" t="str">
        <f>Table1[[#This Row],[Type of Install]]&amp;Table1[[#This Row],[Indoor/Outdoor]]</f>
        <v/>
      </c>
      <c r="AF160" s="3" t="str">
        <f>AE160&amp;Table1[[#This Row],[Camera Type]]</f>
        <v/>
      </c>
      <c r="AJ160" s="3" t="str">
        <f>'Card Access'!D162&amp;'Card Access'!E162&amp;'Card Access'!F162&amp;'Card Access'!G162</f>
        <v/>
      </c>
    </row>
    <row r="161" spans="1:36" x14ac:dyDescent="0.25">
      <c r="A161" s="3" t="str">
        <f>IF(ROW($B$1)&lt;=SheetX!$B$42, IF(SheetX!$B$42&lt;&gt;1, SheetX!$A$42 &amp; " (" &amp; ROW($B$1) &amp; ")", SheetX!$A$42),"zzzz")</f>
        <v xml:space="preserve"> (1)</v>
      </c>
      <c r="B161" s="3" t="str">
        <f t="shared" si="22"/>
        <v>zzzz</v>
      </c>
      <c r="C161" s="3" t="str">
        <f t="shared" si="23"/>
        <v/>
      </c>
      <c r="D161" s="9" t="str">
        <f>IF(ROW($D$1)&lt;=SheetX!$C$42, SheetX!$C$42, "")</f>
        <v/>
      </c>
      <c r="E161" s="4" t="str">
        <f t="shared" si="24"/>
        <v/>
      </c>
      <c r="F161" s="9" t="str">
        <f>IF(ROW($D$1)&lt;=SheetX!$D$42, SheetX!$D$42, "")</f>
        <v/>
      </c>
      <c r="G161" s="9" t="str">
        <f t="shared" si="25"/>
        <v/>
      </c>
      <c r="H161" s="9" t="str">
        <f>IF(ROW($D$1)&lt;=SheetX!$E$42, SheetX!$E$42, "")</f>
        <v/>
      </c>
      <c r="I161" s="9" t="str">
        <f t="shared" si="26"/>
        <v/>
      </c>
      <c r="J161" s="9" t="str">
        <f>IF(ROW($D$1)&lt;=SheetX!$F$42, SheetX!$F$42, "")</f>
        <v/>
      </c>
      <c r="K161" s="4" t="str">
        <f t="shared" si="27"/>
        <v/>
      </c>
      <c r="Q161" s="6" t="str">
        <f t="shared" si="28"/>
        <v/>
      </c>
      <c r="R161" s="6">
        <f t="shared" si="29"/>
        <v>0</v>
      </c>
      <c r="S161" s="6">
        <f t="shared" si="30"/>
        <v>0</v>
      </c>
      <c r="T161" s="6">
        <f t="shared" si="31"/>
        <v>0</v>
      </c>
      <c r="U161" s="6">
        <f t="shared" si="32"/>
        <v>0</v>
      </c>
      <c r="AB161" s="12">
        <f>Table1[[#This Row],[Streaming Resolution '[MP']]]</f>
        <v>0</v>
      </c>
      <c r="AC161" s="12">
        <v>1</v>
      </c>
      <c r="AE161" s="3" t="str">
        <f>Table1[[#This Row],[Type of Install]]&amp;Table1[[#This Row],[Indoor/Outdoor]]</f>
        <v/>
      </c>
      <c r="AF161" s="3" t="str">
        <f>AE161&amp;Table1[[#This Row],[Camera Type]]</f>
        <v/>
      </c>
      <c r="AJ161" s="3" t="str">
        <f>'Card Access'!D163&amp;'Card Access'!E163&amp;'Card Access'!F163&amp;'Card Access'!G163</f>
        <v/>
      </c>
    </row>
    <row r="162" spans="1:36" x14ac:dyDescent="0.25">
      <c r="A162" s="3" t="str">
        <f>IF(ROW($B$2)&lt;=SheetX!$B$42, IF(SheetX!$B$42&lt;&gt;1, SheetX!$A$42 &amp; " (" &amp; ROW($B$2) &amp; ")", SheetX!$A$42),"zzzz")</f>
        <v xml:space="preserve"> (2)</v>
      </c>
      <c r="B162" s="3" t="str">
        <f t="shared" si="22"/>
        <v>zzzz</v>
      </c>
      <c r="C162" s="3" t="str">
        <f t="shared" si="23"/>
        <v/>
      </c>
      <c r="D162" s="9" t="str">
        <f>IF(ROW($D$1)&lt;=SheetX!$C$42, SheetX!$C$42, "")</f>
        <v/>
      </c>
      <c r="E162" s="4" t="str">
        <f t="shared" si="24"/>
        <v/>
      </c>
      <c r="F162" s="9" t="str">
        <f>IF(ROW($D$1)&lt;=SheetX!$D$42, SheetX!$D$42, "")</f>
        <v/>
      </c>
      <c r="G162" s="9" t="str">
        <f t="shared" si="25"/>
        <v/>
      </c>
      <c r="H162" s="9" t="str">
        <f>IF(ROW($D$1)&lt;=SheetX!$E$42, SheetX!$E$42, "")</f>
        <v/>
      </c>
      <c r="I162" s="9" t="str">
        <f t="shared" si="26"/>
        <v/>
      </c>
      <c r="J162" s="9" t="str">
        <f>IF(ROW($D$1)&lt;=SheetX!$F$42, SheetX!$F$42, "")</f>
        <v/>
      </c>
      <c r="K162" s="4" t="str">
        <f t="shared" si="27"/>
        <v/>
      </c>
      <c r="Q162" s="6" t="str">
        <f t="shared" si="28"/>
        <v/>
      </c>
      <c r="R162" s="6">
        <f t="shared" si="29"/>
        <v>0</v>
      </c>
      <c r="S162" s="6">
        <f t="shared" si="30"/>
        <v>0</v>
      </c>
      <c r="T162" s="6">
        <f t="shared" si="31"/>
        <v>0</v>
      </c>
      <c r="U162" s="6">
        <f t="shared" si="32"/>
        <v>0</v>
      </c>
      <c r="AB162" s="12">
        <f>Table1[[#This Row],[Streaming Resolution '[MP']]]</f>
        <v>0</v>
      </c>
      <c r="AC162" s="12">
        <v>1</v>
      </c>
      <c r="AE162" s="3" t="str">
        <f>Table1[[#This Row],[Type of Install]]&amp;Table1[[#This Row],[Indoor/Outdoor]]</f>
        <v/>
      </c>
      <c r="AF162" s="3" t="str">
        <f>AE162&amp;Table1[[#This Row],[Camera Type]]</f>
        <v/>
      </c>
      <c r="AJ162" s="3" t="str">
        <f>'Card Access'!D164&amp;'Card Access'!E164&amp;'Card Access'!F164&amp;'Card Access'!G164</f>
        <v/>
      </c>
    </row>
    <row r="163" spans="1:36" x14ac:dyDescent="0.25">
      <c r="A163" s="3" t="str">
        <f>IF(ROW($B$3)&lt;=SheetX!$B$42, IF(SheetX!$B$42&lt;&gt;1, SheetX!$A$42 &amp; " (" &amp; ROW($B$3) &amp; ")", SheetX!$A$42),"zzzz")</f>
        <v xml:space="preserve"> (3)</v>
      </c>
      <c r="B163" s="3" t="str">
        <f t="shared" si="22"/>
        <v>zzzz</v>
      </c>
      <c r="C163" s="3" t="str">
        <f t="shared" si="23"/>
        <v/>
      </c>
      <c r="D163" s="9" t="str">
        <f>IF(ROW($D$1)&lt;=SheetX!$C$42, SheetX!$C$42, "")</f>
        <v/>
      </c>
      <c r="E163" s="4" t="str">
        <f t="shared" si="24"/>
        <v/>
      </c>
      <c r="F163" s="9" t="str">
        <f>IF(ROW($D$1)&lt;=SheetX!$D$42, SheetX!$D$42, "")</f>
        <v/>
      </c>
      <c r="G163" s="9" t="str">
        <f t="shared" si="25"/>
        <v/>
      </c>
      <c r="H163" s="9" t="str">
        <f>IF(ROW($D$1)&lt;=SheetX!$E$42, SheetX!$E$42, "")</f>
        <v/>
      </c>
      <c r="I163" s="9" t="str">
        <f t="shared" si="26"/>
        <v/>
      </c>
      <c r="J163" s="9" t="str">
        <f>IF(ROW($D$1)&lt;=SheetX!$F$42, SheetX!$F$42, "")</f>
        <v/>
      </c>
      <c r="K163" s="4" t="str">
        <f t="shared" si="27"/>
        <v/>
      </c>
      <c r="Q163" s="6" t="str">
        <f t="shared" si="28"/>
        <v/>
      </c>
      <c r="R163" s="6">
        <f t="shared" si="29"/>
        <v>0</v>
      </c>
      <c r="S163" s="6">
        <f t="shared" si="30"/>
        <v>0</v>
      </c>
      <c r="T163" s="6">
        <f t="shared" si="31"/>
        <v>0</v>
      </c>
      <c r="U163" s="6">
        <f t="shared" si="32"/>
        <v>0</v>
      </c>
      <c r="AB163" s="12">
        <f>Table1[[#This Row],[Streaming Resolution '[MP']]]</f>
        <v>0</v>
      </c>
      <c r="AC163" s="12">
        <v>1</v>
      </c>
      <c r="AE163" s="3" t="str">
        <f>Table1[[#This Row],[Type of Install]]&amp;Table1[[#This Row],[Indoor/Outdoor]]</f>
        <v/>
      </c>
      <c r="AF163" s="3" t="str">
        <f>AE163&amp;Table1[[#This Row],[Camera Type]]</f>
        <v/>
      </c>
      <c r="AJ163" s="3" t="str">
        <f>'Card Access'!D165&amp;'Card Access'!E165&amp;'Card Access'!F165&amp;'Card Access'!G165</f>
        <v/>
      </c>
    </row>
    <row r="164" spans="1:36" x14ac:dyDescent="0.25">
      <c r="A164" s="3" t="str">
        <f>IF(ROW($B$4)&lt;=SheetX!$B$42, IF(SheetX!$B$42&lt;&gt;1, SheetX!$A$42 &amp; " (" &amp; ROW($B$4) &amp; ")", SheetX!$A$42),"zzzz")</f>
        <v xml:space="preserve"> (4)</v>
      </c>
      <c r="B164" s="3" t="str">
        <f t="shared" si="22"/>
        <v>zzzz</v>
      </c>
      <c r="C164" s="3" t="str">
        <f t="shared" si="23"/>
        <v/>
      </c>
      <c r="D164" s="9" t="str">
        <f>IF(ROW($D$1)&lt;=SheetX!$C$42, SheetX!$C$42, "")</f>
        <v/>
      </c>
      <c r="E164" s="4" t="str">
        <f t="shared" si="24"/>
        <v/>
      </c>
      <c r="F164" s="9" t="str">
        <f>IF(ROW($D$1)&lt;=SheetX!$D$42, SheetX!$D$42, "")</f>
        <v/>
      </c>
      <c r="G164" s="9" t="str">
        <f t="shared" si="25"/>
        <v/>
      </c>
      <c r="H164" s="9" t="str">
        <f>IF(ROW($D$1)&lt;=SheetX!$E$42, SheetX!$E$42, "")</f>
        <v/>
      </c>
      <c r="I164" s="9" t="str">
        <f t="shared" si="26"/>
        <v/>
      </c>
      <c r="J164" s="9" t="str">
        <f>IF(ROW($D$1)&lt;=SheetX!$F$42, SheetX!$F$42, "")</f>
        <v/>
      </c>
      <c r="K164" s="4" t="str">
        <f t="shared" si="27"/>
        <v/>
      </c>
      <c r="Q164" s="6" t="str">
        <f t="shared" si="28"/>
        <v/>
      </c>
      <c r="R164" s="6">
        <f t="shared" si="29"/>
        <v>0</v>
      </c>
      <c r="S164" s="6">
        <f t="shared" si="30"/>
        <v>0</v>
      </c>
      <c r="T164" s="6">
        <f t="shared" si="31"/>
        <v>0</v>
      </c>
      <c r="U164" s="6">
        <f t="shared" si="32"/>
        <v>0</v>
      </c>
      <c r="AB164" s="12">
        <f>Table1[[#This Row],[Streaming Resolution '[MP']]]</f>
        <v>0</v>
      </c>
      <c r="AC164" s="12">
        <v>1</v>
      </c>
      <c r="AE164" s="3" t="str">
        <f>Table1[[#This Row],[Type of Install]]&amp;Table1[[#This Row],[Indoor/Outdoor]]</f>
        <v/>
      </c>
      <c r="AF164" s="3" t="str">
        <f>AE164&amp;Table1[[#This Row],[Camera Type]]</f>
        <v/>
      </c>
      <c r="AJ164" s="3" t="str">
        <f>'Card Access'!D166&amp;'Card Access'!E166&amp;'Card Access'!F166&amp;'Card Access'!G166</f>
        <v/>
      </c>
    </row>
    <row r="165" spans="1:36" x14ac:dyDescent="0.25">
      <c r="A165" s="3" t="str">
        <f>IF(ROW($B$1)&lt;=SheetX!$B$43, IF(SheetX!$B$43&lt;&gt;1, SheetX!$A$43 &amp; " (" &amp; ROW($B$1) &amp; ")", SheetX!$A$43),"zzzz")</f>
        <v xml:space="preserve"> (1)</v>
      </c>
      <c r="B165" s="3" t="str">
        <f t="shared" si="22"/>
        <v>zzzz</v>
      </c>
      <c r="C165" s="3" t="str">
        <f t="shared" si="23"/>
        <v/>
      </c>
      <c r="D165" s="9" t="str">
        <f>IF(ROW($D$1)&lt;=SheetX!$C$43, SheetX!$C$43, "")</f>
        <v/>
      </c>
      <c r="E165" s="4" t="str">
        <f t="shared" si="24"/>
        <v/>
      </c>
      <c r="F165" s="9" t="str">
        <f>IF(ROW($D$1)&lt;=SheetX!$D$43, SheetX!$D$43, "")</f>
        <v/>
      </c>
      <c r="G165" s="9" t="str">
        <f t="shared" si="25"/>
        <v/>
      </c>
      <c r="H165" s="9" t="str">
        <f>IF(ROW($D$1)&lt;=SheetX!$E$43, SheetX!$E$43, "")</f>
        <v/>
      </c>
      <c r="I165" s="9" t="str">
        <f t="shared" si="26"/>
        <v/>
      </c>
      <c r="J165" s="9" t="str">
        <f>IF(ROW($D$1)&lt;=SheetX!$F$43, SheetX!$F$43, "")</f>
        <v/>
      </c>
      <c r="K165" s="4" t="str">
        <f t="shared" si="27"/>
        <v/>
      </c>
      <c r="Q165" s="6" t="str">
        <f t="shared" si="28"/>
        <v/>
      </c>
      <c r="R165" s="6">
        <f t="shared" si="29"/>
        <v>0</v>
      </c>
      <c r="S165" s="6">
        <f t="shared" si="30"/>
        <v>0</v>
      </c>
      <c r="T165" s="6">
        <f t="shared" si="31"/>
        <v>0</v>
      </c>
      <c r="U165" s="6">
        <f t="shared" si="32"/>
        <v>0</v>
      </c>
      <c r="AB165" s="12">
        <f>Table1[[#This Row],[Streaming Resolution '[MP']]]</f>
        <v>0</v>
      </c>
      <c r="AC165" s="12">
        <v>1</v>
      </c>
      <c r="AE165" s="3" t="str">
        <f>Table1[[#This Row],[Type of Install]]&amp;Table1[[#This Row],[Indoor/Outdoor]]</f>
        <v/>
      </c>
      <c r="AF165" s="3" t="str">
        <f>AE165&amp;Table1[[#This Row],[Camera Type]]</f>
        <v/>
      </c>
      <c r="AJ165" s="3" t="str">
        <f>'Card Access'!D167&amp;'Card Access'!E167&amp;'Card Access'!F167&amp;'Card Access'!G167</f>
        <v/>
      </c>
    </row>
    <row r="166" spans="1:36" x14ac:dyDescent="0.25">
      <c r="A166" s="3" t="str">
        <f>IF(ROW($B$2)&lt;=SheetX!$B$43, IF(SheetX!$B$43&lt;&gt;1, SheetX!$A$43 &amp; " (" &amp; ROW($B$2) &amp; ")", SheetX!$A$43),"zzzz")</f>
        <v xml:space="preserve"> (2)</v>
      </c>
      <c r="B166" s="3" t="str">
        <f t="shared" si="22"/>
        <v>zzzz</v>
      </c>
      <c r="C166" s="3" t="str">
        <f t="shared" si="23"/>
        <v/>
      </c>
      <c r="D166" s="9" t="str">
        <f>IF(ROW($D$1)&lt;=SheetX!$C$43, SheetX!$C$43, "")</f>
        <v/>
      </c>
      <c r="E166" s="4" t="str">
        <f t="shared" si="24"/>
        <v/>
      </c>
      <c r="F166" s="9" t="str">
        <f>IF(ROW($D$1)&lt;=SheetX!$D$43, SheetX!$D$43, "")</f>
        <v/>
      </c>
      <c r="G166" s="9" t="str">
        <f t="shared" si="25"/>
        <v/>
      </c>
      <c r="H166" s="9" t="str">
        <f>IF(ROW($D$1)&lt;=SheetX!$E$43, SheetX!$E$43, "")</f>
        <v/>
      </c>
      <c r="I166" s="9" t="str">
        <f t="shared" si="26"/>
        <v/>
      </c>
      <c r="J166" s="9" t="str">
        <f>IF(ROW($D$1)&lt;=SheetX!$F$43, SheetX!$F$43, "")</f>
        <v/>
      </c>
      <c r="K166" s="4" t="str">
        <f t="shared" si="27"/>
        <v/>
      </c>
      <c r="Q166" s="6" t="str">
        <f t="shared" si="28"/>
        <v/>
      </c>
      <c r="R166" s="6">
        <f t="shared" si="29"/>
        <v>0</v>
      </c>
      <c r="S166" s="6">
        <f t="shared" si="30"/>
        <v>0</v>
      </c>
      <c r="T166" s="6">
        <f t="shared" si="31"/>
        <v>0</v>
      </c>
      <c r="U166" s="6">
        <f t="shared" si="32"/>
        <v>0</v>
      </c>
      <c r="AB166" s="12">
        <f>Table1[[#This Row],[Streaming Resolution '[MP']]]</f>
        <v>0</v>
      </c>
      <c r="AC166" s="12">
        <v>1</v>
      </c>
      <c r="AE166" s="3" t="str">
        <f>Table1[[#This Row],[Type of Install]]&amp;Table1[[#This Row],[Indoor/Outdoor]]</f>
        <v/>
      </c>
      <c r="AF166" s="3" t="str">
        <f>AE166&amp;Table1[[#This Row],[Camera Type]]</f>
        <v/>
      </c>
      <c r="AJ166" s="3" t="str">
        <f>'Card Access'!D168&amp;'Card Access'!E168&amp;'Card Access'!F168&amp;'Card Access'!G168</f>
        <v/>
      </c>
    </row>
    <row r="167" spans="1:36" x14ac:dyDescent="0.25">
      <c r="A167" s="3" t="str">
        <f>IF(ROW($B$3)&lt;=SheetX!$B$43, IF(SheetX!$B$43&lt;&gt;1, SheetX!$A$43 &amp; " (" &amp; ROW($B$3) &amp; ")", SheetX!$A$43),"zzzz")</f>
        <v xml:space="preserve"> (3)</v>
      </c>
      <c r="B167" s="3" t="str">
        <f t="shared" si="22"/>
        <v>zzzz</v>
      </c>
      <c r="C167" s="3" t="str">
        <f t="shared" si="23"/>
        <v/>
      </c>
      <c r="D167" s="9" t="str">
        <f>IF(ROW($D$1)&lt;=SheetX!$C$43, SheetX!$C$43, "")</f>
        <v/>
      </c>
      <c r="E167" s="4" t="str">
        <f t="shared" si="24"/>
        <v/>
      </c>
      <c r="F167" s="9" t="str">
        <f>IF(ROW($D$1)&lt;=SheetX!$D$43, SheetX!$D$43, "")</f>
        <v/>
      </c>
      <c r="G167" s="9" t="str">
        <f t="shared" si="25"/>
        <v/>
      </c>
      <c r="H167" s="9" t="str">
        <f>IF(ROW($D$1)&lt;=SheetX!$E$43, SheetX!$E$43, "")</f>
        <v/>
      </c>
      <c r="I167" s="9" t="str">
        <f t="shared" si="26"/>
        <v/>
      </c>
      <c r="J167" s="9" t="str">
        <f>IF(ROW($D$1)&lt;=SheetX!$F$43, SheetX!$F$43, "")</f>
        <v/>
      </c>
      <c r="K167" s="4" t="str">
        <f t="shared" si="27"/>
        <v/>
      </c>
      <c r="Q167" s="6" t="str">
        <f t="shared" si="28"/>
        <v/>
      </c>
      <c r="R167" s="6">
        <f t="shared" si="29"/>
        <v>0</v>
      </c>
      <c r="S167" s="6">
        <f t="shared" si="30"/>
        <v>0</v>
      </c>
      <c r="T167" s="6">
        <f t="shared" si="31"/>
        <v>0</v>
      </c>
      <c r="U167" s="6">
        <f t="shared" si="32"/>
        <v>0</v>
      </c>
      <c r="AB167" s="12">
        <f>Table1[[#This Row],[Streaming Resolution '[MP']]]</f>
        <v>0</v>
      </c>
      <c r="AC167" s="12">
        <v>1</v>
      </c>
      <c r="AE167" s="3" t="str">
        <f>Table1[[#This Row],[Type of Install]]&amp;Table1[[#This Row],[Indoor/Outdoor]]</f>
        <v/>
      </c>
      <c r="AF167" s="3" t="str">
        <f>AE167&amp;Table1[[#This Row],[Camera Type]]</f>
        <v/>
      </c>
      <c r="AJ167" s="3" t="str">
        <f>'Card Access'!D169&amp;'Card Access'!E169&amp;'Card Access'!F169&amp;'Card Access'!G169</f>
        <v/>
      </c>
    </row>
    <row r="168" spans="1:36" x14ac:dyDescent="0.25">
      <c r="A168" s="3" t="str">
        <f>IF(ROW($B$4)&lt;=SheetX!$B$43, IF(SheetX!$B$43&lt;&gt;1, SheetX!$A$43 &amp; " (" &amp; ROW($B$4) &amp; ")", SheetX!$A$43),"zzzz")</f>
        <v xml:space="preserve"> (4)</v>
      </c>
      <c r="B168" s="3" t="str">
        <f t="shared" si="22"/>
        <v>zzzz</v>
      </c>
      <c r="C168" s="3" t="str">
        <f t="shared" si="23"/>
        <v/>
      </c>
      <c r="D168" s="9" t="str">
        <f>IF(ROW($D$1)&lt;=SheetX!$C$43, SheetX!$C$43, "")</f>
        <v/>
      </c>
      <c r="E168" s="4" t="str">
        <f t="shared" si="24"/>
        <v/>
      </c>
      <c r="F168" s="9" t="str">
        <f>IF(ROW($D$1)&lt;=SheetX!$D$43, SheetX!$D$43, "")</f>
        <v/>
      </c>
      <c r="G168" s="9" t="str">
        <f t="shared" si="25"/>
        <v/>
      </c>
      <c r="H168" s="9" t="str">
        <f>IF(ROW($D$1)&lt;=SheetX!$E$43, SheetX!$E$43, "")</f>
        <v/>
      </c>
      <c r="I168" s="9" t="str">
        <f t="shared" si="26"/>
        <v/>
      </c>
      <c r="J168" s="9" t="str">
        <f>IF(ROW($D$1)&lt;=SheetX!$F$43, SheetX!$F$43, "")</f>
        <v/>
      </c>
      <c r="K168" s="4" t="str">
        <f t="shared" si="27"/>
        <v/>
      </c>
      <c r="Q168" s="6" t="str">
        <f t="shared" si="28"/>
        <v/>
      </c>
      <c r="R168" s="6">
        <f t="shared" si="29"/>
        <v>0</v>
      </c>
      <c r="S168" s="6">
        <f t="shared" si="30"/>
        <v>0</v>
      </c>
      <c r="T168" s="6">
        <f t="shared" si="31"/>
        <v>0</v>
      </c>
      <c r="U168" s="6">
        <f t="shared" si="32"/>
        <v>0</v>
      </c>
      <c r="AB168" s="12">
        <f>Table1[[#This Row],[Streaming Resolution '[MP']]]</f>
        <v>0</v>
      </c>
      <c r="AC168" s="12">
        <v>1</v>
      </c>
      <c r="AE168" s="3" t="str">
        <f>Table1[[#This Row],[Type of Install]]&amp;Table1[[#This Row],[Indoor/Outdoor]]</f>
        <v/>
      </c>
      <c r="AF168" s="3" t="str">
        <f>AE168&amp;Table1[[#This Row],[Camera Type]]</f>
        <v/>
      </c>
      <c r="AJ168" s="3" t="str">
        <f>'Card Access'!D170&amp;'Card Access'!E170&amp;'Card Access'!F170&amp;'Card Access'!G170</f>
        <v/>
      </c>
    </row>
    <row r="169" spans="1:36" x14ac:dyDescent="0.25">
      <c r="A169" s="3" t="str">
        <f>IF(ROW($B$1)&lt;=SheetX!$B$44, IF(SheetX!$B$44&lt;&gt;1, SheetX!$A$44 &amp; " (" &amp; ROW($B$1) &amp; ")", SheetX!$A$44),"zzzz")</f>
        <v xml:space="preserve"> (1)</v>
      </c>
      <c r="B169" s="3" t="str">
        <f t="shared" si="22"/>
        <v>zzzz</v>
      </c>
      <c r="C169" s="3" t="str">
        <f t="shared" si="23"/>
        <v/>
      </c>
      <c r="D169" s="9" t="str">
        <f>IF(ROW($D$1)&lt;=SheetX!$C$44, SheetX!$C$44, "")</f>
        <v/>
      </c>
      <c r="E169" s="4" t="str">
        <f t="shared" si="24"/>
        <v/>
      </c>
      <c r="F169" s="9" t="str">
        <f>IF(ROW($D$1)&lt;=SheetX!$D$44, SheetX!$D$44, "")</f>
        <v/>
      </c>
      <c r="G169" s="9" t="str">
        <f t="shared" si="25"/>
        <v/>
      </c>
      <c r="H169" s="9" t="str">
        <f>IF(ROW($D$1)&lt;=SheetX!$E$44, SheetX!$E$44, "")</f>
        <v/>
      </c>
      <c r="I169" s="9" t="str">
        <f t="shared" si="26"/>
        <v/>
      </c>
      <c r="J169" s="9" t="str">
        <f>IF(ROW($D$1)&lt;=SheetX!$F$44, SheetX!$F$44, "")</f>
        <v/>
      </c>
      <c r="K169" s="4" t="str">
        <f t="shared" si="27"/>
        <v/>
      </c>
      <c r="Q169" s="6" t="str">
        <f t="shared" si="28"/>
        <v/>
      </c>
      <c r="R169" s="6">
        <f t="shared" si="29"/>
        <v>0</v>
      </c>
      <c r="S169" s="6">
        <f t="shared" si="30"/>
        <v>0</v>
      </c>
      <c r="T169" s="6">
        <f t="shared" si="31"/>
        <v>0</v>
      </c>
      <c r="U169" s="6">
        <f t="shared" si="32"/>
        <v>0</v>
      </c>
      <c r="AB169" s="12">
        <f>Table1[[#This Row],[Streaming Resolution '[MP']]]</f>
        <v>0</v>
      </c>
      <c r="AC169" s="12">
        <v>1</v>
      </c>
      <c r="AE169" s="3" t="str">
        <f>Table1[[#This Row],[Type of Install]]&amp;Table1[[#This Row],[Indoor/Outdoor]]</f>
        <v/>
      </c>
      <c r="AF169" s="3" t="str">
        <f>AE169&amp;Table1[[#This Row],[Camera Type]]</f>
        <v/>
      </c>
      <c r="AJ169" s="3" t="str">
        <f>'Card Access'!D171&amp;'Card Access'!E171&amp;'Card Access'!F171&amp;'Card Access'!G171</f>
        <v/>
      </c>
    </row>
    <row r="170" spans="1:36" x14ac:dyDescent="0.25">
      <c r="A170" s="3" t="str">
        <f>IF(ROW($B$2)&lt;=SheetX!$B$44, IF(SheetX!$B$44&lt;&gt;1, SheetX!$A$44 &amp; " (" &amp; ROW($B$2) &amp; ")", SheetX!$A$44),"zzzz")</f>
        <v xml:space="preserve"> (2)</v>
      </c>
      <c r="B170" s="3" t="str">
        <f t="shared" si="22"/>
        <v>zzzz</v>
      </c>
      <c r="C170" s="3" t="str">
        <f t="shared" si="23"/>
        <v/>
      </c>
      <c r="D170" s="9" t="str">
        <f>IF(ROW($D$1)&lt;=SheetX!$C$44, SheetX!$C$44, "")</f>
        <v/>
      </c>
      <c r="E170" s="4" t="str">
        <f t="shared" si="24"/>
        <v/>
      </c>
      <c r="F170" s="9" t="str">
        <f>IF(ROW($D$1)&lt;=SheetX!$D$44, SheetX!$D$44, "")</f>
        <v/>
      </c>
      <c r="G170" s="9" t="str">
        <f t="shared" si="25"/>
        <v/>
      </c>
      <c r="H170" s="9" t="str">
        <f>IF(ROW($D$1)&lt;=SheetX!$E$44, SheetX!$E$44, "")</f>
        <v/>
      </c>
      <c r="I170" s="9" t="str">
        <f t="shared" si="26"/>
        <v/>
      </c>
      <c r="J170" s="9" t="str">
        <f>IF(ROW($D$1)&lt;=SheetX!$F$44, SheetX!$F$44, "")</f>
        <v/>
      </c>
      <c r="K170" s="4" t="str">
        <f t="shared" si="27"/>
        <v/>
      </c>
      <c r="Q170" s="6" t="str">
        <f t="shared" si="28"/>
        <v/>
      </c>
      <c r="R170" s="6">
        <f t="shared" si="29"/>
        <v>0</v>
      </c>
      <c r="S170" s="6">
        <f t="shared" si="30"/>
        <v>0</v>
      </c>
      <c r="T170" s="6">
        <f t="shared" si="31"/>
        <v>0</v>
      </c>
      <c r="U170" s="6">
        <f t="shared" si="32"/>
        <v>0</v>
      </c>
      <c r="AB170" s="12">
        <f>Table1[[#This Row],[Streaming Resolution '[MP']]]</f>
        <v>0</v>
      </c>
      <c r="AC170" s="12">
        <v>1</v>
      </c>
      <c r="AE170" s="3" t="str">
        <f>Table1[[#This Row],[Type of Install]]&amp;Table1[[#This Row],[Indoor/Outdoor]]</f>
        <v/>
      </c>
      <c r="AF170" s="3" t="str">
        <f>AE170&amp;Table1[[#This Row],[Camera Type]]</f>
        <v/>
      </c>
      <c r="AJ170" s="3" t="str">
        <f>'Card Access'!D172&amp;'Card Access'!E172&amp;'Card Access'!F172&amp;'Card Access'!G172</f>
        <v/>
      </c>
    </row>
    <row r="171" spans="1:36" x14ac:dyDescent="0.25">
      <c r="A171" s="3" t="str">
        <f>IF(ROW($B$3)&lt;=SheetX!$B$44, IF(SheetX!$B$44&lt;&gt;1, SheetX!$A$44 &amp; " (" &amp; ROW($B$3) &amp; ")", SheetX!$A$44),"zzzz")</f>
        <v xml:space="preserve"> (3)</v>
      </c>
      <c r="B171" s="3" t="str">
        <f t="shared" si="22"/>
        <v>zzzz</v>
      </c>
      <c r="C171" s="3" t="str">
        <f t="shared" si="23"/>
        <v/>
      </c>
      <c r="D171" s="9" t="str">
        <f>IF(ROW($D$1)&lt;=SheetX!$C$44, SheetX!$C$44, "")</f>
        <v/>
      </c>
      <c r="E171" s="4" t="str">
        <f t="shared" si="24"/>
        <v/>
      </c>
      <c r="F171" s="9" t="str">
        <f>IF(ROW($D$1)&lt;=SheetX!$D$44, SheetX!$D$44, "")</f>
        <v/>
      </c>
      <c r="G171" s="9" t="str">
        <f t="shared" si="25"/>
        <v/>
      </c>
      <c r="H171" s="9" t="str">
        <f>IF(ROW($D$1)&lt;=SheetX!$E$44, SheetX!$E$44, "")</f>
        <v/>
      </c>
      <c r="I171" s="9" t="str">
        <f t="shared" si="26"/>
        <v/>
      </c>
      <c r="J171" s="9" t="str">
        <f>IF(ROW($D$1)&lt;=SheetX!$F$44, SheetX!$F$44, "")</f>
        <v/>
      </c>
      <c r="K171" s="4" t="str">
        <f t="shared" si="27"/>
        <v/>
      </c>
      <c r="Q171" s="6" t="str">
        <f t="shared" si="28"/>
        <v/>
      </c>
      <c r="R171" s="6">
        <f t="shared" si="29"/>
        <v>0</v>
      </c>
      <c r="S171" s="6">
        <f t="shared" si="30"/>
        <v>0</v>
      </c>
      <c r="T171" s="6">
        <f t="shared" si="31"/>
        <v>0</v>
      </c>
      <c r="U171" s="6">
        <f t="shared" si="32"/>
        <v>0</v>
      </c>
      <c r="AB171" s="12">
        <f>Table1[[#This Row],[Streaming Resolution '[MP']]]</f>
        <v>0</v>
      </c>
      <c r="AC171" s="12">
        <v>1</v>
      </c>
      <c r="AE171" s="3" t="str">
        <f>Table1[[#This Row],[Type of Install]]&amp;Table1[[#This Row],[Indoor/Outdoor]]</f>
        <v/>
      </c>
      <c r="AF171" s="3" t="str">
        <f>AE171&amp;Table1[[#This Row],[Camera Type]]</f>
        <v/>
      </c>
      <c r="AJ171" s="3" t="str">
        <f>'Card Access'!D173&amp;'Card Access'!E173&amp;'Card Access'!F173&amp;'Card Access'!G173</f>
        <v/>
      </c>
    </row>
    <row r="172" spans="1:36" x14ac:dyDescent="0.25">
      <c r="A172" s="3" t="str">
        <f>IF(ROW($B$4)&lt;=SheetX!$B$44, IF(SheetX!$B$44&lt;&gt;1, SheetX!$A$44 &amp; " (" &amp; ROW($B$4) &amp; ")", SheetX!$A$44),"zzzz")</f>
        <v xml:space="preserve"> (4)</v>
      </c>
      <c r="B172" s="3" t="str">
        <f t="shared" si="22"/>
        <v>zzzz</v>
      </c>
      <c r="C172" s="3" t="str">
        <f t="shared" si="23"/>
        <v/>
      </c>
      <c r="D172" s="9" t="str">
        <f>IF(ROW($D$1)&lt;=SheetX!$C$44, SheetX!$C$44, "")</f>
        <v/>
      </c>
      <c r="E172" s="4" t="str">
        <f t="shared" si="24"/>
        <v/>
      </c>
      <c r="F172" s="9" t="str">
        <f>IF(ROW($D$1)&lt;=SheetX!$D$44, SheetX!$D$44, "")</f>
        <v/>
      </c>
      <c r="G172" s="9" t="str">
        <f t="shared" si="25"/>
        <v/>
      </c>
      <c r="H172" s="9" t="str">
        <f>IF(ROW($D$1)&lt;=SheetX!$E$44, SheetX!$E$44, "")</f>
        <v/>
      </c>
      <c r="I172" s="9" t="str">
        <f t="shared" si="26"/>
        <v/>
      </c>
      <c r="J172" s="9" t="str">
        <f>IF(ROW($D$1)&lt;=SheetX!$F$44, SheetX!$F$44, "")</f>
        <v/>
      </c>
      <c r="K172" s="4" t="str">
        <f t="shared" si="27"/>
        <v/>
      </c>
      <c r="Q172" s="6" t="str">
        <f t="shared" si="28"/>
        <v/>
      </c>
      <c r="R172" s="6">
        <f t="shared" si="29"/>
        <v>0</v>
      </c>
      <c r="S172" s="6">
        <f t="shared" si="30"/>
        <v>0</v>
      </c>
      <c r="T172" s="6">
        <f t="shared" si="31"/>
        <v>0</v>
      </c>
      <c r="U172" s="6">
        <f t="shared" si="32"/>
        <v>0</v>
      </c>
      <c r="AB172" s="12">
        <f>Table1[[#This Row],[Streaming Resolution '[MP']]]</f>
        <v>0</v>
      </c>
      <c r="AC172" s="12">
        <v>1</v>
      </c>
      <c r="AE172" s="3" t="str">
        <f>Table1[[#This Row],[Type of Install]]&amp;Table1[[#This Row],[Indoor/Outdoor]]</f>
        <v/>
      </c>
      <c r="AF172" s="3" t="str">
        <f>AE172&amp;Table1[[#This Row],[Camera Type]]</f>
        <v/>
      </c>
      <c r="AJ172" s="3" t="str">
        <f>'Card Access'!D174&amp;'Card Access'!E174&amp;'Card Access'!F174&amp;'Card Access'!G174</f>
        <v/>
      </c>
    </row>
    <row r="173" spans="1:36" x14ac:dyDescent="0.25">
      <c r="A173" s="3" t="str">
        <f>IF(ROW($B$1)&lt;=SheetX!$B$45, IF(SheetX!$B$45&lt;&gt;1, SheetX!$A$45 &amp; " (" &amp; ROW($B$1) &amp; ")", SheetX!$A$45),"zzzz")</f>
        <v xml:space="preserve"> (1)</v>
      </c>
      <c r="B173" s="3" t="str">
        <f t="shared" si="22"/>
        <v>zzzz</v>
      </c>
      <c r="C173" s="3" t="str">
        <f t="shared" si="23"/>
        <v/>
      </c>
      <c r="D173" s="9" t="str">
        <f>IF(ROW($D$1)&lt;=SheetX!$C$45, SheetX!$C$45, "")</f>
        <v/>
      </c>
      <c r="E173" s="4" t="str">
        <f t="shared" si="24"/>
        <v/>
      </c>
      <c r="F173" s="9" t="str">
        <f>IF(ROW($D$1)&lt;=SheetX!$D$45, SheetX!$D$45, "")</f>
        <v/>
      </c>
      <c r="G173" s="9" t="str">
        <f t="shared" si="25"/>
        <v/>
      </c>
      <c r="H173" s="9" t="str">
        <f>IF(ROW($D$1)&lt;=SheetX!$E$45, SheetX!$E$45, "")</f>
        <v/>
      </c>
      <c r="I173" s="9" t="str">
        <f t="shared" si="26"/>
        <v/>
      </c>
      <c r="J173" s="9" t="str">
        <f>IF(ROW($D$1)&lt;=SheetX!$F$45, SheetX!$F$45, "")</f>
        <v/>
      </c>
      <c r="K173" s="4" t="str">
        <f t="shared" si="27"/>
        <v/>
      </c>
      <c r="Q173" s="6" t="str">
        <f t="shared" si="28"/>
        <v/>
      </c>
      <c r="R173" s="6">
        <f t="shared" si="29"/>
        <v>0</v>
      </c>
      <c r="S173" s="6">
        <f t="shared" si="30"/>
        <v>0</v>
      </c>
      <c r="T173" s="6">
        <f t="shared" si="31"/>
        <v>0</v>
      </c>
      <c r="U173" s="6">
        <f t="shared" si="32"/>
        <v>0</v>
      </c>
      <c r="AB173" s="12">
        <f>Table1[[#This Row],[Streaming Resolution '[MP']]]</f>
        <v>0</v>
      </c>
      <c r="AC173" s="12">
        <v>1</v>
      </c>
      <c r="AE173" s="3" t="str">
        <f>Table1[[#This Row],[Type of Install]]&amp;Table1[[#This Row],[Indoor/Outdoor]]</f>
        <v/>
      </c>
      <c r="AF173" s="3" t="str">
        <f>AE173&amp;Table1[[#This Row],[Camera Type]]</f>
        <v/>
      </c>
      <c r="AJ173" s="3" t="str">
        <f>'Card Access'!D175&amp;'Card Access'!E175&amp;'Card Access'!F175&amp;'Card Access'!G175</f>
        <v/>
      </c>
    </row>
    <row r="174" spans="1:36" x14ac:dyDescent="0.25">
      <c r="A174" s="3" t="str">
        <f>IF(ROW($B$2)&lt;=SheetX!$B$45, IF(SheetX!$B$45&lt;&gt;1, SheetX!$A$45 &amp; " (" &amp; ROW($B$2) &amp; ")", SheetX!$A$45),"zzzz")</f>
        <v xml:space="preserve"> (2)</v>
      </c>
      <c r="B174" s="3" t="str">
        <f t="shared" si="22"/>
        <v>zzzz</v>
      </c>
      <c r="C174" s="3" t="str">
        <f t="shared" si="23"/>
        <v/>
      </c>
      <c r="D174" s="9" t="str">
        <f>IF(ROW($D$1)&lt;=SheetX!$C$45, SheetX!$C$45, "")</f>
        <v/>
      </c>
      <c r="E174" s="4" t="str">
        <f t="shared" si="24"/>
        <v/>
      </c>
      <c r="F174" s="9" t="str">
        <f>IF(ROW($D$1)&lt;=SheetX!$D$45, SheetX!$D$45, "")</f>
        <v/>
      </c>
      <c r="G174" s="9" t="str">
        <f t="shared" si="25"/>
        <v/>
      </c>
      <c r="H174" s="9" t="str">
        <f>IF(ROW($D$1)&lt;=SheetX!$E$45, SheetX!$E$45, "")</f>
        <v/>
      </c>
      <c r="I174" s="9" t="str">
        <f t="shared" si="26"/>
        <v/>
      </c>
      <c r="J174" s="9" t="str">
        <f>IF(ROW($D$1)&lt;=SheetX!$F$45, SheetX!$F$45, "")</f>
        <v/>
      </c>
      <c r="K174" s="4" t="str">
        <f t="shared" si="27"/>
        <v/>
      </c>
      <c r="Q174" s="6" t="str">
        <f t="shared" si="28"/>
        <v/>
      </c>
      <c r="R174" s="6">
        <f t="shared" si="29"/>
        <v>0</v>
      </c>
      <c r="S174" s="6">
        <f t="shared" si="30"/>
        <v>0</v>
      </c>
      <c r="T174" s="6">
        <f t="shared" si="31"/>
        <v>0</v>
      </c>
      <c r="U174" s="6">
        <f t="shared" si="32"/>
        <v>0</v>
      </c>
      <c r="AB174" s="12">
        <f>Table1[[#This Row],[Streaming Resolution '[MP']]]</f>
        <v>0</v>
      </c>
      <c r="AC174" s="12">
        <v>1</v>
      </c>
      <c r="AE174" s="3" t="str">
        <f>Table1[[#This Row],[Type of Install]]&amp;Table1[[#This Row],[Indoor/Outdoor]]</f>
        <v/>
      </c>
      <c r="AF174" s="3" t="str">
        <f>AE174&amp;Table1[[#This Row],[Camera Type]]</f>
        <v/>
      </c>
      <c r="AJ174" s="3" t="str">
        <f>'Card Access'!D176&amp;'Card Access'!E176&amp;'Card Access'!F176&amp;'Card Access'!G176</f>
        <v/>
      </c>
    </row>
    <row r="175" spans="1:36" x14ac:dyDescent="0.25">
      <c r="A175" s="3" t="str">
        <f>IF(ROW($B$3)&lt;=SheetX!$B$45, IF(SheetX!$B$45&lt;&gt;1, SheetX!$A$45 &amp; " (" &amp; ROW($B$3) &amp; ")", SheetX!$A$45),"zzzz")</f>
        <v xml:space="preserve"> (3)</v>
      </c>
      <c r="B175" s="3" t="str">
        <f t="shared" si="22"/>
        <v>zzzz</v>
      </c>
      <c r="C175" s="3" t="str">
        <f t="shared" si="23"/>
        <v/>
      </c>
      <c r="D175" s="9" t="str">
        <f>IF(ROW($D$1)&lt;=SheetX!$C$45, SheetX!$C$45, "")</f>
        <v/>
      </c>
      <c r="E175" s="4" t="str">
        <f t="shared" si="24"/>
        <v/>
      </c>
      <c r="F175" s="9" t="str">
        <f>IF(ROW($D$1)&lt;=SheetX!$D$45, SheetX!$D$45, "")</f>
        <v/>
      </c>
      <c r="G175" s="9" t="str">
        <f t="shared" si="25"/>
        <v/>
      </c>
      <c r="H175" s="9" t="str">
        <f>IF(ROW($D$1)&lt;=SheetX!$E$45, SheetX!$E$45, "")</f>
        <v/>
      </c>
      <c r="I175" s="9" t="str">
        <f t="shared" si="26"/>
        <v/>
      </c>
      <c r="J175" s="9" t="str">
        <f>IF(ROW($D$1)&lt;=SheetX!$F$45, SheetX!$F$45, "")</f>
        <v/>
      </c>
      <c r="K175" s="4" t="str">
        <f t="shared" si="27"/>
        <v/>
      </c>
      <c r="Q175" s="6" t="str">
        <f t="shared" si="28"/>
        <v/>
      </c>
      <c r="R175" s="6">
        <f t="shared" si="29"/>
        <v>0</v>
      </c>
      <c r="S175" s="6">
        <f t="shared" si="30"/>
        <v>0</v>
      </c>
      <c r="T175" s="6">
        <f t="shared" si="31"/>
        <v>0</v>
      </c>
      <c r="U175" s="6">
        <f t="shared" si="32"/>
        <v>0</v>
      </c>
      <c r="AB175" s="12">
        <f>Table1[[#This Row],[Streaming Resolution '[MP']]]</f>
        <v>0</v>
      </c>
      <c r="AC175" s="12">
        <v>1</v>
      </c>
      <c r="AE175" s="3" t="str">
        <f>Table1[[#This Row],[Type of Install]]&amp;Table1[[#This Row],[Indoor/Outdoor]]</f>
        <v/>
      </c>
      <c r="AF175" s="3" t="str">
        <f>AE175&amp;Table1[[#This Row],[Camera Type]]</f>
        <v/>
      </c>
      <c r="AJ175" s="3" t="str">
        <f>'Card Access'!D177&amp;'Card Access'!E177&amp;'Card Access'!F177&amp;'Card Access'!G177</f>
        <v/>
      </c>
    </row>
    <row r="176" spans="1:36" x14ac:dyDescent="0.25">
      <c r="A176" s="3" t="str">
        <f>IF(ROW($B$4)&lt;=SheetX!$B$45, IF(SheetX!$B$45&lt;&gt;1, SheetX!$A$45 &amp; " (" &amp; ROW($B$4) &amp; ")", SheetX!$A$45),"zzzz")</f>
        <v xml:space="preserve"> (4)</v>
      </c>
      <c r="B176" s="3" t="str">
        <f t="shared" si="22"/>
        <v>zzzz</v>
      </c>
      <c r="C176" s="3" t="str">
        <f t="shared" si="23"/>
        <v/>
      </c>
      <c r="D176" s="9" t="str">
        <f>IF(ROW($D$1)&lt;=SheetX!$C$45, SheetX!$C$45, "")</f>
        <v/>
      </c>
      <c r="E176" s="4" t="str">
        <f t="shared" si="24"/>
        <v/>
      </c>
      <c r="F176" s="9" t="str">
        <f>IF(ROW($D$1)&lt;=SheetX!$D$45, SheetX!$D$45, "")</f>
        <v/>
      </c>
      <c r="G176" s="9" t="str">
        <f t="shared" si="25"/>
        <v/>
      </c>
      <c r="H176" s="9" t="str">
        <f>IF(ROW($D$1)&lt;=SheetX!$E$45, SheetX!$E$45, "")</f>
        <v/>
      </c>
      <c r="I176" s="9" t="str">
        <f t="shared" si="26"/>
        <v/>
      </c>
      <c r="J176" s="9" t="str">
        <f>IF(ROW($D$1)&lt;=SheetX!$F$45, SheetX!$F$45, "")</f>
        <v/>
      </c>
      <c r="K176" s="4" t="str">
        <f t="shared" si="27"/>
        <v/>
      </c>
      <c r="Q176" s="6" t="str">
        <f t="shared" si="28"/>
        <v/>
      </c>
      <c r="R176" s="6">
        <f t="shared" si="29"/>
        <v>0</v>
      </c>
      <c r="S176" s="6">
        <f t="shared" si="30"/>
        <v>0</v>
      </c>
      <c r="T176" s="6">
        <f t="shared" si="31"/>
        <v>0</v>
      </c>
      <c r="U176" s="6">
        <f t="shared" si="32"/>
        <v>0</v>
      </c>
      <c r="AB176" s="12">
        <f>Table1[[#This Row],[Streaming Resolution '[MP']]]</f>
        <v>0</v>
      </c>
      <c r="AC176" s="12">
        <v>1</v>
      </c>
      <c r="AE176" s="3" t="str">
        <f>Table1[[#This Row],[Type of Install]]&amp;Table1[[#This Row],[Indoor/Outdoor]]</f>
        <v/>
      </c>
      <c r="AF176" s="3" t="str">
        <f>AE176&amp;Table1[[#This Row],[Camera Type]]</f>
        <v/>
      </c>
      <c r="AJ176" s="3" t="str">
        <f>'Card Access'!D178&amp;'Card Access'!E178&amp;'Card Access'!F178&amp;'Card Access'!G178</f>
        <v/>
      </c>
    </row>
    <row r="177" spans="1:36" x14ac:dyDescent="0.25">
      <c r="A177" s="3" t="str">
        <f>IF(ROW($B$1)&lt;=SheetX!$B$46, IF(SheetX!$B$46&lt;&gt;1, SheetX!$A$46 &amp; " (" &amp; ROW($B$1) &amp; ")", SheetX!$A$46),"zzzz")</f>
        <v xml:space="preserve"> (1)</v>
      </c>
      <c r="B177" s="3" t="str">
        <f t="shared" si="22"/>
        <v>zzzz</v>
      </c>
      <c r="C177" s="3" t="str">
        <f t="shared" si="23"/>
        <v/>
      </c>
      <c r="D177" s="9" t="str">
        <f>IF(ROW($D$1)&lt;=SheetX!$C$46, SheetX!$C$46, "")</f>
        <v/>
      </c>
      <c r="E177" s="4" t="str">
        <f t="shared" si="24"/>
        <v/>
      </c>
      <c r="F177" s="9" t="str">
        <f>IF(ROW($D$1)&lt;=SheetX!$D$46, SheetX!$D$46, "")</f>
        <v/>
      </c>
      <c r="G177" s="9" t="str">
        <f t="shared" si="25"/>
        <v/>
      </c>
      <c r="H177" s="9" t="str">
        <f>IF(ROW($D$1)&lt;=SheetX!$E$46, SheetX!$E$46, "")</f>
        <v/>
      </c>
      <c r="I177" s="9" t="str">
        <f t="shared" si="26"/>
        <v/>
      </c>
      <c r="J177" s="9" t="str">
        <f>IF(ROW($D$1)&lt;=SheetX!$F$46, SheetX!$F$46, "")</f>
        <v/>
      </c>
      <c r="K177" s="4" t="str">
        <f t="shared" si="27"/>
        <v/>
      </c>
      <c r="Q177" s="6" t="str">
        <f t="shared" si="28"/>
        <v/>
      </c>
      <c r="R177" s="6">
        <f t="shared" si="29"/>
        <v>0</v>
      </c>
      <c r="S177" s="6">
        <f t="shared" si="30"/>
        <v>0</v>
      </c>
      <c r="T177" s="6">
        <f t="shared" si="31"/>
        <v>0</v>
      </c>
      <c r="U177" s="6">
        <f t="shared" si="32"/>
        <v>0</v>
      </c>
      <c r="AB177" s="12">
        <f>Table1[[#This Row],[Streaming Resolution '[MP']]]</f>
        <v>0</v>
      </c>
      <c r="AC177" s="12">
        <v>1</v>
      </c>
      <c r="AE177" s="3" t="str">
        <f>Table1[[#This Row],[Type of Install]]&amp;Table1[[#This Row],[Indoor/Outdoor]]</f>
        <v/>
      </c>
      <c r="AF177" s="3" t="str">
        <f>AE177&amp;Table1[[#This Row],[Camera Type]]</f>
        <v/>
      </c>
      <c r="AJ177" s="3" t="str">
        <f>'Card Access'!D179&amp;'Card Access'!E179&amp;'Card Access'!F179&amp;'Card Access'!G179</f>
        <v/>
      </c>
    </row>
    <row r="178" spans="1:36" x14ac:dyDescent="0.25">
      <c r="A178" s="3" t="str">
        <f>IF(ROW($B$2)&lt;=SheetX!$B$46, IF(SheetX!$B$46&lt;&gt;1, SheetX!$A$46 &amp; " (" &amp; ROW($B$2) &amp; ")", SheetX!$A$46),"zzzz")</f>
        <v xml:space="preserve"> (2)</v>
      </c>
      <c r="B178" s="3" t="str">
        <f t="shared" si="22"/>
        <v>zzzz</v>
      </c>
      <c r="C178" s="3" t="str">
        <f t="shared" si="23"/>
        <v/>
      </c>
      <c r="D178" s="9" t="str">
        <f>IF(ROW($D$1)&lt;=SheetX!$C$46, SheetX!$C$46, "")</f>
        <v/>
      </c>
      <c r="E178" s="4" t="str">
        <f t="shared" si="24"/>
        <v/>
      </c>
      <c r="F178" s="9" t="str">
        <f>IF(ROW($D$1)&lt;=SheetX!$D$46, SheetX!$D$46, "")</f>
        <v/>
      </c>
      <c r="G178" s="9" t="str">
        <f t="shared" si="25"/>
        <v/>
      </c>
      <c r="H178" s="9" t="str">
        <f>IF(ROW($D$1)&lt;=SheetX!$E$46, SheetX!$E$46, "")</f>
        <v/>
      </c>
      <c r="I178" s="9" t="str">
        <f t="shared" si="26"/>
        <v/>
      </c>
      <c r="J178" s="9" t="str">
        <f>IF(ROW($D$1)&lt;=SheetX!$F$46, SheetX!$F$46, "")</f>
        <v/>
      </c>
      <c r="K178" s="4" t="str">
        <f t="shared" si="27"/>
        <v/>
      </c>
      <c r="Q178" s="6" t="str">
        <f t="shared" si="28"/>
        <v/>
      </c>
      <c r="R178" s="6">
        <f t="shared" si="29"/>
        <v>0</v>
      </c>
      <c r="S178" s="6">
        <f t="shared" si="30"/>
        <v>0</v>
      </c>
      <c r="T178" s="6">
        <f t="shared" si="31"/>
        <v>0</v>
      </c>
      <c r="U178" s="6">
        <f t="shared" si="32"/>
        <v>0</v>
      </c>
      <c r="AB178" s="12">
        <f>Table1[[#This Row],[Streaming Resolution '[MP']]]</f>
        <v>0</v>
      </c>
      <c r="AC178" s="12">
        <v>1</v>
      </c>
      <c r="AE178" s="3" t="str">
        <f>Table1[[#This Row],[Type of Install]]&amp;Table1[[#This Row],[Indoor/Outdoor]]</f>
        <v/>
      </c>
      <c r="AF178" s="3" t="str">
        <f>AE178&amp;Table1[[#This Row],[Camera Type]]</f>
        <v/>
      </c>
      <c r="AJ178" s="3" t="str">
        <f>'Card Access'!D180&amp;'Card Access'!E180&amp;'Card Access'!F180&amp;'Card Access'!G180</f>
        <v/>
      </c>
    </row>
    <row r="179" spans="1:36" x14ac:dyDescent="0.25">
      <c r="A179" s="3" t="str">
        <f>IF(ROW($B$3)&lt;=SheetX!$B$46, IF(SheetX!$B$46&lt;&gt;1, SheetX!$A$46 &amp; " (" &amp; ROW($B$3) &amp; ")", SheetX!$A$46),"zzzz")</f>
        <v xml:space="preserve"> (3)</v>
      </c>
      <c r="B179" s="3" t="str">
        <f t="shared" si="22"/>
        <v>zzzz</v>
      </c>
      <c r="C179" s="3" t="str">
        <f t="shared" si="23"/>
        <v/>
      </c>
      <c r="D179" s="9" t="str">
        <f>IF(ROW($D$1)&lt;=SheetX!$C$46, SheetX!$C$46, "")</f>
        <v/>
      </c>
      <c r="E179" s="4" t="str">
        <f t="shared" si="24"/>
        <v/>
      </c>
      <c r="F179" s="9" t="str">
        <f>IF(ROW($D$1)&lt;=SheetX!$D$46, SheetX!$D$46, "")</f>
        <v/>
      </c>
      <c r="G179" s="9" t="str">
        <f t="shared" si="25"/>
        <v/>
      </c>
      <c r="H179" s="9" t="str">
        <f>IF(ROW($D$1)&lt;=SheetX!$E$46, SheetX!$E$46, "")</f>
        <v/>
      </c>
      <c r="I179" s="9" t="str">
        <f t="shared" si="26"/>
        <v/>
      </c>
      <c r="J179" s="9" t="str">
        <f>IF(ROW($D$1)&lt;=SheetX!$F$46, SheetX!$F$46, "")</f>
        <v/>
      </c>
      <c r="K179" s="4" t="str">
        <f t="shared" si="27"/>
        <v/>
      </c>
      <c r="Q179" s="6" t="str">
        <f t="shared" si="28"/>
        <v/>
      </c>
      <c r="R179" s="6">
        <f t="shared" si="29"/>
        <v>0</v>
      </c>
      <c r="S179" s="6">
        <f t="shared" si="30"/>
        <v>0</v>
      </c>
      <c r="T179" s="6">
        <f t="shared" si="31"/>
        <v>0</v>
      </c>
      <c r="U179" s="6">
        <f t="shared" si="32"/>
        <v>0</v>
      </c>
      <c r="AB179" s="12">
        <f>Table1[[#This Row],[Streaming Resolution '[MP']]]</f>
        <v>0</v>
      </c>
      <c r="AC179" s="12">
        <v>1</v>
      </c>
      <c r="AE179" s="3" t="str">
        <f>Table1[[#This Row],[Type of Install]]&amp;Table1[[#This Row],[Indoor/Outdoor]]</f>
        <v/>
      </c>
      <c r="AF179" s="3" t="str">
        <f>AE179&amp;Table1[[#This Row],[Camera Type]]</f>
        <v/>
      </c>
      <c r="AJ179" s="3" t="str">
        <f>'Card Access'!D181&amp;'Card Access'!E181&amp;'Card Access'!F181&amp;'Card Access'!G181</f>
        <v/>
      </c>
    </row>
    <row r="180" spans="1:36" x14ac:dyDescent="0.25">
      <c r="A180" s="3" t="str">
        <f>IF(ROW($B$4)&lt;=SheetX!$B$46, IF(SheetX!$B$46&lt;&gt;1, SheetX!$A$46 &amp; " (" &amp; ROW($B$4) &amp; ")", SheetX!$A$46),"zzzz")</f>
        <v xml:space="preserve"> (4)</v>
      </c>
      <c r="B180" s="3" t="str">
        <f t="shared" si="22"/>
        <v>zzzz</v>
      </c>
      <c r="C180" s="3" t="str">
        <f t="shared" si="23"/>
        <v/>
      </c>
      <c r="D180" s="9" t="str">
        <f>IF(ROW($D$1)&lt;=SheetX!$C$46, SheetX!$C$46, "")</f>
        <v/>
      </c>
      <c r="E180" s="4" t="str">
        <f t="shared" si="24"/>
        <v/>
      </c>
      <c r="F180" s="9" t="str">
        <f>IF(ROW($D$1)&lt;=SheetX!$D$46, SheetX!$D$46, "")</f>
        <v/>
      </c>
      <c r="G180" s="9" t="str">
        <f t="shared" si="25"/>
        <v/>
      </c>
      <c r="H180" s="9" t="str">
        <f>IF(ROW($D$1)&lt;=SheetX!$E$46, SheetX!$E$46, "")</f>
        <v/>
      </c>
      <c r="I180" s="9" t="str">
        <f t="shared" si="26"/>
        <v/>
      </c>
      <c r="J180" s="9" t="str">
        <f>IF(ROW($D$1)&lt;=SheetX!$F$46, SheetX!$F$46, "")</f>
        <v/>
      </c>
      <c r="K180" s="4" t="str">
        <f t="shared" si="27"/>
        <v/>
      </c>
      <c r="Q180" s="6" t="str">
        <f t="shared" si="28"/>
        <v/>
      </c>
      <c r="R180" s="6">
        <f t="shared" si="29"/>
        <v>0</v>
      </c>
      <c r="S180" s="6">
        <f t="shared" si="30"/>
        <v>0</v>
      </c>
      <c r="T180" s="6">
        <f t="shared" si="31"/>
        <v>0</v>
      </c>
      <c r="U180" s="6">
        <f t="shared" si="32"/>
        <v>0</v>
      </c>
      <c r="AB180" s="12">
        <f>Table1[[#This Row],[Streaming Resolution '[MP']]]</f>
        <v>0</v>
      </c>
      <c r="AC180" s="12">
        <v>1</v>
      </c>
      <c r="AE180" s="3" t="str">
        <f>Table1[[#This Row],[Type of Install]]&amp;Table1[[#This Row],[Indoor/Outdoor]]</f>
        <v/>
      </c>
      <c r="AF180" s="3" t="str">
        <f>AE180&amp;Table1[[#This Row],[Camera Type]]</f>
        <v/>
      </c>
      <c r="AJ180" s="3" t="str">
        <f>'Card Access'!D182&amp;'Card Access'!E182&amp;'Card Access'!F182&amp;'Card Access'!G182</f>
        <v/>
      </c>
    </row>
    <row r="181" spans="1:36" x14ac:dyDescent="0.25">
      <c r="A181" s="3" t="str">
        <f>IF(ROW($B$1)&lt;=SheetX!$B$47, IF(SheetX!$B$47&lt;&gt;1, SheetX!$A$47 &amp; " (" &amp; ROW($B$1) &amp; ")", SheetX!$A$47),"zzzz")</f>
        <v xml:space="preserve"> (1)</v>
      </c>
      <c r="B181" s="3" t="str">
        <f t="shared" si="22"/>
        <v>zzzz</v>
      </c>
      <c r="C181" s="3" t="str">
        <f t="shared" si="23"/>
        <v/>
      </c>
      <c r="D181" s="9" t="str">
        <f>IF(ROW($D$1)&lt;=SheetX!$C$47, SheetX!$C$47, "")</f>
        <v/>
      </c>
      <c r="E181" s="4" t="str">
        <f t="shared" si="24"/>
        <v/>
      </c>
      <c r="F181" s="9" t="str">
        <f>IF(ROW($D$1)&lt;=SheetX!$D$47, SheetX!$D$47, "")</f>
        <v/>
      </c>
      <c r="G181" s="9" t="str">
        <f t="shared" si="25"/>
        <v/>
      </c>
      <c r="H181" s="9" t="str">
        <f>IF(ROW($D$1)&lt;=SheetX!$E$47, SheetX!$E$47, "")</f>
        <v/>
      </c>
      <c r="I181" s="9" t="str">
        <f t="shared" si="26"/>
        <v/>
      </c>
      <c r="J181" s="9" t="str">
        <f>IF(ROW($D$1)&lt;=SheetX!$F$47, SheetX!$F$47, "")</f>
        <v/>
      </c>
      <c r="K181" s="4" t="str">
        <f t="shared" si="27"/>
        <v/>
      </c>
      <c r="Q181" s="6" t="str">
        <f t="shared" si="28"/>
        <v/>
      </c>
      <c r="R181" s="6">
        <f t="shared" si="29"/>
        <v>0</v>
      </c>
      <c r="S181" s="6">
        <f t="shared" si="30"/>
        <v>0</v>
      </c>
      <c r="T181" s="6">
        <f t="shared" si="31"/>
        <v>0</v>
      </c>
      <c r="U181" s="6">
        <f t="shared" si="32"/>
        <v>0</v>
      </c>
      <c r="AB181" s="12">
        <f>Table1[[#This Row],[Streaming Resolution '[MP']]]</f>
        <v>0</v>
      </c>
      <c r="AC181" s="12">
        <v>1</v>
      </c>
      <c r="AE181" s="3" t="str">
        <f>Table1[[#This Row],[Type of Install]]&amp;Table1[[#This Row],[Indoor/Outdoor]]</f>
        <v/>
      </c>
      <c r="AF181" s="3" t="str">
        <f>AE181&amp;Table1[[#This Row],[Camera Type]]</f>
        <v/>
      </c>
      <c r="AJ181" s="3" t="str">
        <f>'Card Access'!D183&amp;'Card Access'!E183&amp;'Card Access'!F183&amp;'Card Access'!G183</f>
        <v/>
      </c>
    </row>
    <row r="182" spans="1:36" x14ac:dyDescent="0.25">
      <c r="A182" s="3" t="str">
        <f>IF(ROW($B$2)&lt;=SheetX!$B$47, IF(SheetX!$B$47&lt;&gt;1, SheetX!$A$47 &amp; " (" &amp; ROW($B$2) &amp; ")", SheetX!$A$47),"zzzz")</f>
        <v xml:space="preserve"> (2)</v>
      </c>
      <c r="B182" s="3" t="str">
        <f t="shared" si="22"/>
        <v>zzzz</v>
      </c>
      <c r="C182" s="3" t="str">
        <f t="shared" si="23"/>
        <v/>
      </c>
      <c r="D182" s="9" t="str">
        <f>IF(ROW($D$1)&lt;=SheetX!$C$47, SheetX!$C$47, "")</f>
        <v/>
      </c>
      <c r="E182" s="4" t="str">
        <f t="shared" si="24"/>
        <v/>
      </c>
      <c r="F182" s="9" t="str">
        <f>IF(ROW($D$1)&lt;=SheetX!$D$47, SheetX!$D$47, "")</f>
        <v/>
      </c>
      <c r="G182" s="9" t="str">
        <f t="shared" si="25"/>
        <v/>
      </c>
      <c r="H182" s="9" t="str">
        <f>IF(ROW($D$1)&lt;=SheetX!$E$47, SheetX!$E$47, "")</f>
        <v/>
      </c>
      <c r="I182" s="9" t="str">
        <f t="shared" si="26"/>
        <v/>
      </c>
      <c r="J182" s="9" t="str">
        <f>IF(ROW($D$1)&lt;=SheetX!$F$47, SheetX!$F$47, "")</f>
        <v/>
      </c>
      <c r="K182" s="4" t="str">
        <f t="shared" si="27"/>
        <v/>
      </c>
      <c r="Q182" s="6" t="str">
        <f t="shared" si="28"/>
        <v/>
      </c>
      <c r="R182" s="6">
        <f t="shared" si="29"/>
        <v>0</v>
      </c>
      <c r="S182" s="6">
        <f t="shared" si="30"/>
        <v>0</v>
      </c>
      <c r="T182" s="6">
        <f t="shared" si="31"/>
        <v>0</v>
      </c>
      <c r="U182" s="6">
        <f t="shared" si="32"/>
        <v>0</v>
      </c>
      <c r="AB182" s="12">
        <f>Table1[[#This Row],[Streaming Resolution '[MP']]]</f>
        <v>0</v>
      </c>
      <c r="AC182" s="12">
        <v>1</v>
      </c>
      <c r="AE182" s="3" t="str">
        <f>Table1[[#This Row],[Type of Install]]&amp;Table1[[#This Row],[Indoor/Outdoor]]</f>
        <v/>
      </c>
      <c r="AF182" s="3" t="str">
        <f>AE182&amp;Table1[[#This Row],[Camera Type]]</f>
        <v/>
      </c>
      <c r="AJ182" s="3" t="str">
        <f>'Card Access'!D184&amp;'Card Access'!E184&amp;'Card Access'!F184&amp;'Card Access'!G184</f>
        <v/>
      </c>
    </row>
    <row r="183" spans="1:36" x14ac:dyDescent="0.25">
      <c r="A183" s="3" t="str">
        <f>IF(ROW($B$3)&lt;=SheetX!$B$47, IF(SheetX!$B$47&lt;&gt;1, SheetX!$A$47 &amp; " (" &amp; ROW($B$3) &amp; ")", SheetX!$A$47),"zzzz")</f>
        <v xml:space="preserve"> (3)</v>
      </c>
      <c r="B183" s="3" t="str">
        <f t="shared" si="22"/>
        <v>zzzz</v>
      </c>
      <c r="C183" s="3" t="str">
        <f t="shared" si="23"/>
        <v/>
      </c>
      <c r="D183" s="9" t="str">
        <f>IF(ROW($D$1)&lt;=SheetX!$C$47, SheetX!$C$47, "")</f>
        <v/>
      </c>
      <c r="E183" s="4" t="str">
        <f t="shared" si="24"/>
        <v/>
      </c>
      <c r="F183" s="9" t="str">
        <f>IF(ROW($D$1)&lt;=SheetX!$D$47, SheetX!$D$47, "")</f>
        <v/>
      </c>
      <c r="G183" s="9" t="str">
        <f t="shared" si="25"/>
        <v/>
      </c>
      <c r="H183" s="9" t="str">
        <f>IF(ROW($D$1)&lt;=SheetX!$E$47, SheetX!$E$47, "")</f>
        <v/>
      </c>
      <c r="I183" s="9" t="str">
        <f t="shared" si="26"/>
        <v/>
      </c>
      <c r="J183" s="9" t="str">
        <f>IF(ROW($D$1)&lt;=SheetX!$F$47, SheetX!$F$47, "")</f>
        <v/>
      </c>
      <c r="K183" s="4" t="str">
        <f t="shared" si="27"/>
        <v/>
      </c>
      <c r="Q183" s="6" t="str">
        <f t="shared" si="28"/>
        <v/>
      </c>
      <c r="R183" s="6">
        <f t="shared" si="29"/>
        <v>0</v>
      </c>
      <c r="S183" s="6">
        <f t="shared" si="30"/>
        <v>0</v>
      </c>
      <c r="T183" s="6">
        <f t="shared" si="31"/>
        <v>0</v>
      </c>
      <c r="U183" s="6">
        <f t="shared" si="32"/>
        <v>0</v>
      </c>
      <c r="AB183" s="12">
        <f>Table1[[#This Row],[Streaming Resolution '[MP']]]</f>
        <v>0</v>
      </c>
      <c r="AC183" s="12">
        <v>1</v>
      </c>
      <c r="AE183" s="3" t="str">
        <f>Table1[[#This Row],[Type of Install]]&amp;Table1[[#This Row],[Indoor/Outdoor]]</f>
        <v/>
      </c>
      <c r="AF183" s="3" t="str">
        <f>AE183&amp;Table1[[#This Row],[Camera Type]]</f>
        <v/>
      </c>
      <c r="AJ183" s="3" t="str">
        <f>'Card Access'!D185&amp;'Card Access'!E185&amp;'Card Access'!F185&amp;'Card Access'!G185</f>
        <v/>
      </c>
    </row>
    <row r="184" spans="1:36" x14ac:dyDescent="0.25">
      <c r="A184" s="3" t="str">
        <f>IF(ROW($B$4)&lt;=SheetX!$B$47, IF(SheetX!$B$47&lt;&gt;1, SheetX!$A$47 &amp; " (" &amp; ROW($B$4) &amp; ")", SheetX!$A$47),"zzzz")</f>
        <v xml:space="preserve"> (4)</v>
      </c>
      <c r="B184" s="3" t="str">
        <f t="shared" si="22"/>
        <v>zzzz</v>
      </c>
      <c r="C184" s="3" t="str">
        <f t="shared" si="23"/>
        <v/>
      </c>
      <c r="D184" s="9" t="str">
        <f>IF(ROW($D$1)&lt;=SheetX!$C$47, SheetX!$C$47, "")</f>
        <v/>
      </c>
      <c r="E184" s="4" t="str">
        <f t="shared" si="24"/>
        <v/>
      </c>
      <c r="F184" s="9" t="str">
        <f>IF(ROW($D$1)&lt;=SheetX!$D$47, SheetX!$D$47, "")</f>
        <v/>
      </c>
      <c r="G184" s="9" t="str">
        <f t="shared" si="25"/>
        <v/>
      </c>
      <c r="H184" s="9" t="str">
        <f>IF(ROW($D$1)&lt;=SheetX!$E$47, SheetX!$E$47, "")</f>
        <v/>
      </c>
      <c r="I184" s="9" t="str">
        <f t="shared" si="26"/>
        <v/>
      </c>
      <c r="J184" s="9" t="str">
        <f>IF(ROW($D$1)&lt;=SheetX!$F$47, SheetX!$F$47, "")</f>
        <v/>
      </c>
      <c r="K184" s="4" t="str">
        <f t="shared" si="27"/>
        <v/>
      </c>
      <c r="Q184" s="6" t="str">
        <f t="shared" si="28"/>
        <v/>
      </c>
      <c r="R184" s="6">
        <f t="shared" si="29"/>
        <v>0</v>
      </c>
      <c r="S184" s="6">
        <f t="shared" si="30"/>
        <v>0</v>
      </c>
      <c r="T184" s="6">
        <f t="shared" si="31"/>
        <v>0</v>
      </c>
      <c r="U184" s="6">
        <f t="shared" si="32"/>
        <v>0</v>
      </c>
      <c r="AB184" s="12">
        <f>Table1[[#This Row],[Streaming Resolution '[MP']]]</f>
        <v>0</v>
      </c>
      <c r="AC184" s="12">
        <v>1</v>
      </c>
      <c r="AE184" s="3" t="str">
        <f>Table1[[#This Row],[Type of Install]]&amp;Table1[[#This Row],[Indoor/Outdoor]]</f>
        <v/>
      </c>
      <c r="AF184" s="3" t="str">
        <f>AE184&amp;Table1[[#This Row],[Camera Type]]</f>
        <v/>
      </c>
      <c r="AJ184" s="3" t="str">
        <f>'Card Access'!D186&amp;'Card Access'!E186&amp;'Card Access'!F186&amp;'Card Access'!G186</f>
        <v/>
      </c>
    </row>
    <row r="185" spans="1:36" x14ac:dyDescent="0.25">
      <c r="A185" s="3" t="str">
        <f>IF(ROW($B$1)&lt;=SheetX!$B$48, IF(SheetX!$B$48&lt;&gt;1, SheetX!$A$48 &amp; " (" &amp; ROW($B$1) &amp; ")", SheetX!$A$48),"zzzz")</f>
        <v xml:space="preserve"> (1)</v>
      </c>
      <c r="B185" s="3" t="str">
        <f t="shared" si="22"/>
        <v>zzzz</v>
      </c>
      <c r="C185" s="3" t="str">
        <f t="shared" si="23"/>
        <v/>
      </c>
      <c r="D185" s="9" t="str">
        <f>IF(ROW($D$1)&lt;=SheetX!$C$48, SheetX!$C$48, "")</f>
        <v/>
      </c>
      <c r="E185" s="4" t="str">
        <f t="shared" si="24"/>
        <v/>
      </c>
      <c r="F185" s="9" t="str">
        <f>IF(ROW($D$1)&lt;=SheetX!$D$48, SheetX!$D$48, "")</f>
        <v/>
      </c>
      <c r="G185" s="9" t="str">
        <f t="shared" si="25"/>
        <v/>
      </c>
      <c r="H185" s="9" t="str">
        <f>IF(ROW($D$1)&lt;=SheetX!$E$48, SheetX!$E$48, "")</f>
        <v/>
      </c>
      <c r="I185" s="9" t="str">
        <f t="shared" si="26"/>
        <v/>
      </c>
      <c r="J185" s="9" t="str">
        <f>IF(ROW($D$1)&lt;=SheetX!$F$48, SheetX!$F$48, "")</f>
        <v/>
      </c>
      <c r="K185" s="4" t="str">
        <f t="shared" si="27"/>
        <v/>
      </c>
      <c r="Q185" s="6" t="str">
        <f t="shared" si="28"/>
        <v/>
      </c>
      <c r="R185" s="6">
        <f t="shared" si="29"/>
        <v>0</v>
      </c>
      <c r="S185" s="6">
        <f t="shared" si="30"/>
        <v>0</v>
      </c>
      <c r="T185" s="6">
        <f t="shared" si="31"/>
        <v>0</v>
      </c>
      <c r="U185" s="6">
        <f t="shared" si="32"/>
        <v>0</v>
      </c>
      <c r="AB185" s="12">
        <f>Table1[[#This Row],[Streaming Resolution '[MP']]]</f>
        <v>0</v>
      </c>
      <c r="AC185" s="12">
        <v>1</v>
      </c>
      <c r="AE185" s="3" t="str">
        <f>Table1[[#This Row],[Type of Install]]&amp;Table1[[#This Row],[Indoor/Outdoor]]</f>
        <v/>
      </c>
      <c r="AF185" s="3" t="str">
        <f>AE185&amp;Table1[[#This Row],[Camera Type]]</f>
        <v/>
      </c>
      <c r="AJ185" s="3" t="str">
        <f>'Card Access'!D187&amp;'Card Access'!E187&amp;'Card Access'!F187&amp;'Card Access'!G187</f>
        <v/>
      </c>
    </row>
    <row r="186" spans="1:36" x14ac:dyDescent="0.25">
      <c r="A186" s="3" t="str">
        <f>IF(ROW($B$2)&lt;=SheetX!$B$48, IF(SheetX!$B$48&lt;&gt;1, SheetX!$A$48 &amp; " (" &amp; ROW($B$2) &amp; ")", SheetX!$A$48),"zzzz")</f>
        <v xml:space="preserve"> (2)</v>
      </c>
      <c r="B186" s="3" t="str">
        <f t="shared" si="22"/>
        <v>zzzz</v>
      </c>
      <c r="C186" s="3" t="str">
        <f t="shared" si="23"/>
        <v/>
      </c>
      <c r="D186" s="9" t="str">
        <f>IF(ROW($D$1)&lt;=SheetX!$C$48, SheetX!$C$48, "")</f>
        <v/>
      </c>
      <c r="E186" s="4" t="str">
        <f t="shared" si="24"/>
        <v/>
      </c>
      <c r="F186" s="9" t="str">
        <f>IF(ROW($D$1)&lt;=SheetX!$D$48, SheetX!$D$48, "")</f>
        <v/>
      </c>
      <c r="G186" s="9" t="str">
        <f t="shared" si="25"/>
        <v/>
      </c>
      <c r="H186" s="9" t="str">
        <f>IF(ROW($D$1)&lt;=SheetX!$E$48, SheetX!$E$48, "")</f>
        <v/>
      </c>
      <c r="I186" s="9" t="str">
        <f t="shared" si="26"/>
        <v/>
      </c>
      <c r="J186" s="9" t="str">
        <f>IF(ROW($D$1)&lt;=SheetX!$F$48, SheetX!$F$48, "")</f>
        <v/>
      </c>
      <c r="K186" s="4" t="str">
        <f t="shared" si="27"/>
        <v/>
      </c>
      <c r="Q186" s="6" t="str">
        <f t="shared" si="28"/>
        <v/>
      </c>
      <c r="R186" s="6">
        <f t="shared" si="29"/>
        <v>0</v>
      </c>
      <c r="S186" s="6">
        <f t="shared" si="30"/>
        <v>0</v>
      </c>
      <c r="T186" s="6">
        <f t="shared" si="31"/>
        <v>0</v>
      </c>
      <c r="U186" s="6">
        <f t="shared" si="32"/>
        <v>0</v>
      </c>
      <c r="AB186" s="12">
        <f>Table1[[#This Row],[Streaming Resolution '[MP']]]</f>
        <v>0</v>
      </c>
      <c r="AC186" s="12">
        <v>1</v>
      </c>
      <c r="AE186" s="3" t="str">
        <f>Table1[[#This Row],[Type of Install]]&amp;Table1[[#This Row],[Indoor/Outdoor]]</f>
        <v/>
      </c>
      <c r="AF186" s="3" t="str">
        <f>AE186&amp;Table1[[#This Row],[Camera Type]]</f>
        <v/>
      </c>
      <c r="AJ186" s="3" t="str">
        <f>'Card Access'!D188&amp;'Card Access'!E188&amp;'Card Access'!F188&amp;'Card Access'!G188</f>
        <v/>
      </c>
    </row>
    <row r="187" spans="1:36" x14ac:dyDescent="0.25">
      <c r="A187" s="3" t="str">
        <f>IF(ROW($B$3)&lt;=SheetX!$B$48, IF(SheetX!$B$48&lt;&gt;1, SheetX!$A$48 &amp; " (" &amp; ROW($B$3) &amp; ")", SheetX!$A$48),"zzzz")</f>
        <v xml:space="preserve"> (3)</v>
      </c>
      <c r="B187" s="3" t="str">
        <f t="shared" si="22"/>
        <v>zzzz</v>
      </c>
      <c r="C187" s="3" t="str">
        <f t="shared" si="23"/>
        <v/>
      </c>
      <c r="D187" s="9" t="str">
        <f>IF(ROW($D$1)&lt;=SheetX!$C$48, SheetX!$C$48, "")</f>
        <v/>
      </c>
      <c r="E187" s="4" t="str">
        <f t="shared" si="24"/>
        <v/>
      </c>
      <c r="F187" s="9" t="str">
        <f>IF(ROW($D$1)&lt;=SheetX!$D$48, SheetX!$D$48, "")</f>
        <v/>
      </c>
      <c r="G187" s="9" t="str">
        <f t="shared" si="25"/>
        <v/>
      </c>
      <c r="H187" s="9" t="str">
        <f>IF(ROW($D$1)&lt;=SheetX!$E$48, SheetX!$E$48, "")</f>
        <v/>
      </c>
      <c r="I187" s="9" t="str">
        <f t="shared" si="26"/>
        <v/>
      </c>
      <c r="J187" s="9" t="str">
        <f>IF(ROW($D$1)&lt;=SheetX!$F$48, SheetX!$F$48, "")</f>
        <v/>
      </c>
      <c r="K187" s="4" t="str">
        <f t="shared" si="27"/>
        <v/>
      </c>
      <c r="Q187" s="6" t="str">
        <f t="shared" si="28"/>
        <v/>
      </c>
      <c r="R187" s="6">
        <f t="shared" si="29"/>
        <v>0</v>
      </c>
      <c r="S187" s="6">
        <f t="shared" si="30"/>
        <v>0</v>
      </c>
      <c r="T187" s="6">
        <f t="shared" si="31"/>
        <v>0</v>
      </c>
      <c r="U187" s="6">
        <f t="shared" si="32"/>
        <v>0</v>
      </c>
      <c r="AB187" s="12">
        <f>Table1[[#This Row],[Streaming Resolution '[MP']]]</f>
        <v>0</v>
      </c>
      <c r="AC187" s="12">
        <v>1</v>
      </c>
      <c r="AE187" s="3" t="str">
        <f>Table1[[#This Row],[Type of Install]]&amp;Table1[[#This Row],[Indoor/Outdoor]]</f>
        <v/>
      </c>
      <c r="AF187" s="3" t="str">
        <f>AE187&amp;Table1[[#This Row],[Camera Type]]</f>
        <v/>
      </c>
      <c r="AJ187" s="3" t="str">
        <f>'Card Access'!D189&amp;'Card Access'!E189&amp;'Card Access'!F189&amp;'Card Access'!G189</f>
        <v/>
      </c>
    </row>
    <row r="188" spans="1:36" x14ac:dyDescent="0.25">
      <c r="A188" s="3" t="str">
        <f>IF(ROW($B$4)&lt;=SheetX!$B$48, IF(SheetX!$B$48&lt;&gt;1, SheetX!$A$48 &amp; " (" &amp; ROW($B$4) &amp; ")", SheetX!$A$48),"zzzz")</f>
        <v xml:space="preserve"> (4)</v>
      </c>
      <c r="B188" s="3" t="str">
        <f t="shared" si="22"/>
        <v>zzzz</v>
      </c>
      <c r="C188" s="3" t="str">
        <f t="shared" si="23"/>
        <v/>
      </c>
      <c r="D188" s="9" t="str">
        <f>IF(ROW($D$1)&lt;=SheetX!$C$48, SheetX!$C$48, "")</f>
        <v/>
      </c>
      <c r="E188" s="4" t="str">
        <f t="shared" si="24"/>
        <v/>
      </c>
      <c r="F188" s="9" t="str">
        <f>IF(ROW($D$1)&lt;=SheetX!$D$48, SheetX!$D$48, "")</f>
        <v/>
      </c>
      <c r="G188" s="9" t="str">
        <f t="shared" si="25"/>
        <v/>
      </c>
      <c r="H188" s="9" t="str">
        <f>IF(ROW($D$1)&lt;=SheetX!$E$48, SheetX!$E$48, "")</f>
        <v/>
      </c>
      <c r="I188" s="9" t="str">
        <f t="shared" si="26"/>
        <v/>
      </c>
      <c r="J188" s="9" t="str">
        <f>IF(ROW($D$1)&lt;=SheetX!$F$48, SheetX!$F$48, "")</f>
        <v/>
      </c>
      <c r="K188" s="4" t="str">
        <f t="shared" si="27"/>
        <v/>
      </c>
      <c r="Q188" s="6" t="str">
        <f t="shared" si="28"/>
        <v/>
      </c>
      <c r="R188" s="6">
        <f t="shared" si="29"/>
        <v>0</v>
      </c>
      <c r="S188" s="6">
        <f t="shared" si="30"/>
        <v>0</v>
      </c>
      <c r="T188" s="6">
        <f t="shared" si="31"/>
        <v>0</v>
      </c>
      <c r="U188" s="6">
        <f t="shared" si="32"/>
        <v>0</v>
      </c>
      <c r="AB188" s="12">
        <f>Table1[[#This Row],[Streaming Resolution '[MP']]]</f>
        <v>0</v>
      </c>
      <c r="AC188" s="12">
        <v>1</v>
      </c>
      <c r="AE188" s="3" t="str">
        <f>Table1[[#This Row],[Type of Install]]&amp;Table1[[#This Row],[Indoor/Outdoor]]</f>
        <v/>
      </c>
      <c r="AF188" s="3" t="str">
        <f>AE188&amp;Table1[[#This Row],[Camera Type]]</f>
        <v/>
      </c>
      <c r="AJ188" s="3" t="str">
        <f>'Card Access'!D190&amp;'Card Access'!E190&amp;'Card Access'!F190&amp;'Card Access'!G190</f>
        <v/>
      </c>
    </row>
    <row r="189" spans="1:36" x14ac:dyDescent="0.25">
      <c r="A189" s="3" t="str">
        <f>IF(ROW($B$1)&lt;=SheetX!$B$49, IF(SheetX!$B$49&lt;&gt;1, SheetX!$A$49 &amp; " (" &amp; ROW($B$1) &amp; ")", SheetX!$A$49),"zzzz")</f>
        <v xml:space="preserve"> (1)</v>
      </c>
      <c r="B189" s="3" t="str">
        <f t="shared" si="22"/>
        <v>zzzz</v>
      </c>
      <c r="C189" s="3" t="str">
        <f t="shared" si="23"/>
        <v/>
      </c>
      <c r="D189" s="9" t="str">
        <f>IF(ROW($D$1)&lt;=SheetX!$C$49, SheetX!$C$49, "")</f>
        <v/>
      </c>
      <c r="E189" s="4" t="str">
        <f t="shared" si="24"/>
        <v/>
      </c>
      <c r="F189" s="9" t="str">
        <f>IF(ROW($D$1)&lt;=SheetX!$D$49, SheetX!$D$49, "")</f>
        <v/>
      </c>
      <c r="G189" s="9" t="str">
        <f t="shared" si="25"/>
        <v/>
      </c>
      <c r="H189" s="9" t="str">
        <f>IF(ROW($D$1)&lt;=SheetX!$E$49, SheetX!$E$49, "")</f>
        <v/>
      </c>
      <c r="I189" s="9" t="str">
        <f t="shared" si="26"/>
        <v/>
      </c>
      <c r="J189" s="9" t="str">
        <f>IF(ROW($D$1)&lt;=SheetX!$F$49, SheetX!$F$49, "")</f>
        <v/>
      </c>
      <c r="K189" s="4" t="str">
        <f t="shared" si="27"/>
        <v/>
      </c>
      <c r="Q189" s="6" t="str">
        <f t="shared" si="28"/>
        <v/>
      </c>
      <c r="R189" s="6">
        <f t="shared" si="29"/>
        <v>0</v>
      </c>
      <c r="S189" s="6">
        <f t="shared" si="30"/>
        <v>0</v>
      </c>
      <c r="T189" s="6">
        <f t="shared" si="31"/>
        <v>0</v>
      </c>
      <c r="U189" s="6">
        <f t="shared" si="32"/>
        <v>0</v>
      </c>
      <c r="AB189" s="12">
        <f>Table1[[#This Row],[Streaming Resolution '[MP']]]</f>
        <v>0</v>
      </c>
      <c r="AC189" s="12">
        <v>1</v>
      </c>
      <c r="AE189" s="3" t="str">
        <f>Table1[[#This Row],[Type of Install]]&amp;Table1[[#This Row],[Indoor/Outdoor]]</f>
        <v/>
      </c>
      <c r="AF189" s="3" t="str">
        <f>AE189&amp;Table1[[#This Row],[Camera Type]]</f>
        <v/>
      </c>
      <c r="AJ189" s="3" t="str">
        <f>'Card Access'!D191&amp;'Card Access'!E191&amp;'Card Access'!F191&amp;'Card Access'!G191</f>
        <v/>
      </c>
    </row>
    <row r="190" spans="1:36" x14ac:dyDescent="0.25">
      <c r="A190" s="3" t="str">
        <f>IF(ROW($B$2)&lt;=SheetX!$B$49, IF(SheetX!$B$49&lt;&gt;1, SheetX!$A$49 &amp; " (" &amp; ROW($B$2) &amp; ")", SheetX!$A$49),"zzzz")</f>
        <v xml:space="preserve"> (2)</v>
      </c>
      <c r="B190" s="3" t="str">
        <f t="shared" si="22"/>
        <v>zzzz</v>
      </c>
      <c r="C190" s="3" t="str">
        <f t="shared" si="23"/>
        <v/>
      </c>
      <c r="D190" s="9" t="str">
        <f>IF(ROW($D$1)&lt;=SheetX!$C$49, SheetX!$C$49, "")</f>
        <v/>
      </c>
      <c r="E190" s="4" t="str">
        <f t="shared" si="24"/>
        <v/>
      </c>
      <c r="F190" s="9" t="str">
        <f>IF(ROW($D$1)&lt;=SheetX!$D$49, SheetX!$D$49, "")</f>
        <v/>
      </c>
      <c r="G190" s="9" t="str">
        <f t="shared" si="25"/>
        <v/>
      </c>
      <c r="H190" s="9" t="str">
        <f>IF(ROW($D$1)&lt;=SheetX!$E$49, SheetX!$E$49, "")</f>
        <v/>
      </c>
      <c r="I190" s="9" t="str">
        <f t="shared" si="26"/>
        <v/>
      </c>
      <c r="J190" s="9" t="str">
        <f>IF(ROW($D$1)&lt;=SheetX!$F$49, SheetX!$F$49, "")</f>
        <v/>
      </c>
      <c r="K190" s="4" t="str">
        <f t="shared" si="27"/>
        <v/>
      </c>
      <c r="Q190" s="6" t="str">
        <f t="shared" si="28"/>
        <v/>
      </c>
      <c r="R190" s="6">
        <f t="shared" si="29"/>
        <v>0</v>
      </c>
      <c r="S190" s="6">
        <f t="shared" si="30"/>
        <v>0</v>
      </c>
      <c r="T190" s="6">
        <f t="shared" si="31"/>
        <v>0</v>
      </c>
      <c r="U190" s="6">
        <f t="shared" si="32"/>
        <v>0</v>
      </c>
      <c r="AB190" s="12">
        <f>Table1[[#This Row],[Streaming Resolution '[MP']]]</f>
        <v>0</v>
      </c>
      <c r="AC190" s="12">
        <v>1</v>
      </c>
      <c r="AE190" s="3" t="str">
        <f>Table1[[#This Row],[Type of Install]]&amp;Table1[[#This Row],[Indoor/Outdoor]]</f>
        <v/>
      </c>
      <c r="AF190" s="3" t="str">
        <f>AE190&amp;Table1[[#This Row],[Camera Type]]</f>
        <v/>
      </c>
      <c r="AJ190" s="3" t="str">
        <f>'Card Access'!D192&amp;'Card Access'!E192&amp;'Card Access'!F192&amp;'Card Access'!G192</f>
        <v/>
      </c>
    </row>
    <row r="191" spans="1:36" x14ac:dyDescent="0.25">
      <c r="A191" s="3" t="str">
        <f>IF(ROW($B$3)&lt;=SheetX!$B$49, IF(SheetX!$B$49&lt;&gt;1, SheetX!$A$49 &amp; " (" &amp; ROW($B$3) &amp; ")", SheetX!$A$49),"zzzz")</f>
        <v xml:space="preserve"> (3)</v>
      </c>
      <c r="B191" s="3" t="str">
        <f t="shared" si="22"/>
        <v>zzzz</v>
      </c>
      <c r="C191" s="3" t="str">
        <f t="shared" si="23"/>
        <v/>
      </c>
      <c r="D191" s="9" t="str">
        <f>IF(ROW($D$1)&lt;=SheetX!$C$49, SheetX!$C$49, "")</f>
        <v/>
      </c>
      <c r="E191" s="4" t="str">
        <f t="shared" si="24"/>
        <v/>
      </c>
      <c r="F191" s="9" t="str">
        <f>IF(ROW($D$1)&lt;=SheetX!$D$49, SheetX!$D$49, "")</f>
        <v/>
      </c>
      <c r="G191" s="9" t="str">
        <f t="shared" si="25"/>
        <v/>
      </c>
      <c r="H191" s="9" t="str">
        <f>IF(ROW($D$1)&lt;=SheetX!$E$49, SheetX!$E$49, "")</f>
        <v/>
      </c>
      <c r="I191" s="9" t="str">
        <f t="shared" si="26"/>
        <v/>
      </c>
      <c r="J191" s="9" t="str">
        <f>IF(ROW($D$1)&lt;=SheetX!$F$49, SheetX!$F$49, "")</f>
        <v/>
      </c>
      <c r="K191" s="4" t="str">
        <f t="shared" si="27"/>
        <v/>
      </c>
      <c r="Q191" s="6" t="str">
        <f t="shared" si="28"/>
        <v/>
      </c>
      <c r="R191" s="6">
        <f t="shared" si="29"/>
        <v>0</v>
      </c>
      <c r="S191" s="6">
        <f t="shared" si="30"/>
        <v>0</v>
      </c>
      <c r="T191" s="6">
        <f t="shared" si="31"/>
        <v>0</v>
      </c>
      <c r="U191" s="6">
        <f t="shared" si="32"/>
        <v>0</v>
      </c>
      <c r="AB191" s="12">
        <f>Table1[[#This Row],[Streaming Resolution '[MP']]]</f>
        <v>0</v>
      </c>
      <c r="AC191" s="12">
        <v>1</v>
      </c>
      <c r="AE191" s="3" t="str">
        <f>Table1[[#This Row],[Type of Install]]&amp;Table1[[#This Row],[Indoor/Outdoor]]</f>
        <v/>
      </c>
      <c r="AF191" s="3" t="str">
        <f>AE191&amp;Table1[[#This Row],[Camera Type]]</f>
        <v/>
      </c>
      <c r="AJ191" s="3" t="str">
        <f>'Card Access'!D193&amp;'Card Access'!E193&amp;'Card Access'!F193&amp;'Card Access'!G193</f>
        <v/>
      </c>
    </row>
    <row r="192" spans="1:36" x14ac:dyDescent="0.25">
      <c r="A192" s="3" t="str">
        <f>IF(ROW($B$4)&lt;=SheetX!$B$49, IF(SheetX!$B$49&lt;&gt;1, SheetX!$A$49 &amp; " (" &amp; ROW($B$4) &amp; ")", SheetX!$A$49),"zzzz")</f>
        <v xml:space="preserve"> (4)</v>
      </c>
      <c r="B192" s="3" t="str">
        <f t="shared" si="22"/>
        <v>zzzz</v>
      </c>
      <c r="C192" s="3" t="str">
        <f t="shared" si="23"/>
        <v/>
      </c>
      <c r="D192" s="9" t="str">
        <f>IF(ROW($D$1)&lt;=SheetX!$C$49, SheetX!$C$49, "")</f>
        <v/>
      </c>
      <c r="E192" s="4" t="str">
        <f t="shared" si="24"/>
        <v/>
      </c>
      <c r="F192" s="9" t="str">
        <f>IF(ROW($D$1)&lt;=SheetX!$D$49, SheetX!$D$49, "")</f>
        <v/>
      </c>
      <c r="G192" s="9" t="str">
        <f t="shared" si="25"/>
        <v/>
      </c>
      <c r="H192" s="9" t="str">
        <f>IF(ROW($D$1)&lt;=SheetX!$E$49, SheetX!$E$49, "")</f>
        <v/>
      </c>
      <c r="I192" s="9" t="str">
        <f t="shared" si="26"/>
        <v/>
      </c>
      <c r="J192" s="9" t="str">
        <f>IF(ROW($D$1)&lt;=SheetX!$F$49, SheetX!$F$49, "")</f>
        <v/>
      </c>
      <c r="K192" s="4" t="str">
        <f t="shared" si="27"/>
        <v/>
      </c>
      <c r="Q192" s="6" t="str">
        <f t="shared" si="28"/>
        <v/>
      </c>
      <c r="R192" s="6">
        <f t="shared" si="29"/>
        <v>0</v>
      </c>
      <c r="S192" s="6">
        <f t="shared" si="30"/>
        <v>0</v>
      </c>
      <c r="T192" s="6">
        <f t="shared" si="31"/>
        <v>0</v>
      </c>
      <c r="U192" s="6">
        <f t="shared" si="32"/>
        <v>0</v>
      </c>
      <c r="AB192" s="12">
        <f>Table1[[#This Row],[Streaming Resolution '[MP']]]</f>
        <v>0</v>
      </c>
      <c r="AC192" s="12">
        <v>1</v>
      </c>
      <c r="AE192" s="3" t="str">
        <f>Table1[[#This Row],[Type of Install]]&amp;Table1[[#This Row],[Indoor/Outdoor]]</f>
        <v/>
      </c>
      <c r="AF192" s="3" t="str">
        <f>AE192&amp;Table1[[#This Row],[Camera Type]]</f>
        <v/>
      </c>
      <c r="AJ192" s="3" t="str">
        <f>'Card Access'!D194&amp;'Card Access'!E194&amp;'Card Access'!F194&amp;'Card Access'!G194</f>
        <v/>
      </c>
    </row>
    <row r="193" spans="1:36" x14ac:dyDescent="0.25">
      <c r="A193" s="3" t="str">
        <f>IF(ROW($B$1)&lt;=SheetX!$B$50, IF(SheetX!$B$50&lt;&gt;1, SheetX!$A$50 &amp; " (" &amp; ROW($B$1) &amp; ")", SheetX!$A$50),"zzzz")</f>
        <v xml:space="preserve"> (1)</v>
      </c>
      <c r="B193" s="3" t="str">
        <f t="shared" ref="B193:B256" si="33">IF(OR(A193=" (1)", A193=" (2)", A193=" (3)", A193=" (4)", A193="", A193=0), "zzzz", A193)</f>
        <v>zzzz</v>
      </c>
      <c r="C193" s="3" t="str">
        <f t="shared" si="23"/>
        <v/>
      </c>
      <c r="D193" s="9" t="str">
        <f>IF(ROW($D$1)&lt;=SheetX!$C$50, SheetX!$C$50, "")</f>
        <v/>
      </c>
      <c r="E193" s="4" t="str">
        <f t="shared" si="24"/>
        <v/>
      </c>
      <c r="F193" s="9" t="str">
        <f>IF(ROW($D$1)&lt;=SheetX!$D$50, SheetX!$D$50, "")</f>
        <v/>
      </c>
      <c r="G193" s="9" t="str">
        <f t="shared" si="25"/>
        <v/>
      </c>
      <c r="H193" s="9" t="str">
        <f>IF(ROW($D$1)&lt;=SheetX!$E$50, SheetX!$E$50, "")</f>
        <v/>
      </c>
      <c r="I193" s="9" t="str">
        <f t="shared" si="26"/>
        <v/>
      </c>
      <c r="J193" s="9" t="str">
        <f>IF(ROW($D$1)&lt;=SheetX!$F$50, SheetX!$F$50, "")</f>
        <v/>
      </c>
      <c r="K193" s="4" t="str">
        <f t="shared" si="27"/>
        <v/>
      </c>
      <c r="Q193" s="6" t="str">
        <f t="shared" si="28"/>
        <v/>
      </c>
      <c r="R193" s="6">
        <f t="shared" si="29"/>
        <v>0</v>
      </c>
      <c r="S193" s="6">
        <f t="shared" si="30"/>
        <v>0</v>
      </c>
      <c r="T193" s="6">
        <f t="shared" si="31"/>
        <v>0</v>
      </c>
      <c r="U193" s="6">
        <f t="shared" si="32"/>
        <v>0</v>
      </c>
      <c r="AB193" s="12">
        <f>Table1[[#This Row],[Streaming Resolution '[MP']]]</f>
        <v>0</v>
      </c>
      <c r="AC193" s="12">
        <v>1</v>
      </c>
      <c r="AE193" s="3" t="str">
        <f>Table1[[#This Row],[Type of Install]]&amp;Table1[[#This Row],[Indoor/Outdoor]]</f>
        <v/>
      </c>
      <c r="AF193" s="3" t="str">
        <f>AE193&amp;Table1[[#This Row],[Camera Type]]</f>
        <v/>
      </c>
      <c r="AJ193" s="3" t="str">
        <f>'Card Access'!D195&amp;'Card Access'!E195&amp;'Card Access'!F195&amp;'Card Access'!G195</f>
        <v/>
      </c>
    </row>
    <row r="194" spans="1:36" x14ac:dyDescent="0.25">
      <c r="A194" s="3" t="str">
        <f>IF(ROW($B$2)&lt;=SheetX!$B$50, IF(SheetX!$B$50&lt;&gt;1, SheetX!$A$50 &amp; " (" &amp; ROW($B$2) &amp; ")", SheetX!$A$50),"zzzz")</f>
        <v xml:space="preserve"> (2)</v>
      </c>
      <c r="B194" s="3" t="str">
        <f t="shared" si="33"/>
        <v>zzzz</v>
      </c>
      <c r="C194" s="3" t="str">
        <f t="shared" ref="C194:C257" si="34">IF(B194="zzzz","",D194)</f>
        <v/>
      </c>
      <c r="D194" s="9" t="str">
        <f>IF(ROW($D$1)&lt;=SheetX!$C$50, SheetX!$C$50, "")</f>
        <v/>
      </c>
      <c r="E194" s="4" t="str">
        <f t="shared" ref="E194:E257" si="35">IF(B194="zzzz","",F194)</f>
        <v/>
      </c>
      <c r="F194" s="9" t="str">
        <f>IF(ROW($D$1)&lt;=SheetX!$D$50, SheetX!$D$50, "")</f>
        <v/>
      </c>
      <c r="G194" s="9" t="str">
        <f t="shared" ref="G194:G257" si="36">IF(B194="zzzz","",H194)</f>
        <v/>
      </c>
      <c r="H194" s="9" t="str">
        <f>IF(ROW($D$1)&lt;=SheetX!$E$50, SheetX!$E$50, "")</f>
        <v/>
      </c>
      <c r="I194" s="9" t="str">
        <f t="shared" ref="I194:I257" si="37">IF(B194="zzzz","",J194)</f>
        <v/>
      </c>
      <c r="J194" s="9" t="str">
        <f>IF(ROW($D$1)&lt;=SheetX!$F$50, SheetX!$F$50, "")</f>
        <v/>
      </c>
      <c r="K194" s="4" t="str">
        <f t="shared" ref="K194:K257" si="38">IF(B194="zzzz", "", B194)</f>
        <v/>
      </c>
      <c r="Q194" s="6" t="str">
        <f t="shared" ref="Q194:Q257" si="39">IF(IF(L194="zzzz","",L194)=0,"",IF(L194="zzzz","",L194))</f>
        <v/>
      </c>
      <c r="R194" s="6">
        <f t="shared" ref="R194:R257" si="40">M194</f>
        <v>0</v>
      </c>
      <c r="S194" s="6">
        <f t="shared" ref="S194:S257" si="41">N194</f>
        <v>0</v>
      </c>
      <c r="T194" s="6">
        <f t="shared" ref="T194:T257" si="42">O194</f>
        <v>0</v>
      </c>
      <c r="U194" s="6">
        <f t="shared" ref="U194:U257" si="43">P194</f>
        <v>0</v>
      </c>
      <c r="AB194" s="12">
        <f>Table1[[#This Row],[Streaming Resolution '[MP']]]</f>
        <v>0</v>
      </c>
      <c r="AC194" s="12">
        <v>1</v>
      </c>
      <c r="AE194" s="3" t="str">
        <f>Table1[[#This Row],[Type of Install]]&amp;Table1[[#This Row],[Indoor/Outdoor]]</f>
        <v/>
      </c>
      <c r="AF194" s="3" t="str">
        <f>AE194&amp;Table1[[#This Row],[Camera Type]]</f>
        <v/>
      </c>
      <c r="AJ194" s="3" t="str">
        <f>'Card Access'!D196&amp;'Card Access'!E196&amp;'Card Access'!F196&amp;'Card Access'!G196</f>
        <v/>
      </c>
    </row>
    <row r="195" spans="1:36" x14ac:dyDescent="0.25">
      <c r="A195" s="3" t="str">
        <f>IF(ROW($B$3)&lt;=SheetX!$B$50, IF(SheetX!$B$50&lt;&gt;1, SheetX!$A$50 &amp; " (" &amp; ROW($B$3) &amp; ")", SheetX!$A$50),"zzzz")</f>
        <v xml:space="preserve"> (3)</v>
      </c>
      <c r="B195" s="3" t="str">
        <f t="shared" si="33"/>
        <v>zzzz</v>
      </c>
      <c r="C195" s="3" t="str">
        <f t="shared" si="34"/>
        <v/>
      </c>
      <c r="D195" s="9" t="str">
        <f>IF(ROW($D$1)&lt;=SheetX!$C$50, SheetX!$C$50, "")</f>
        <v/>
      </c>
      <c r="E195" s="4" t="str">
        <f t="shared" si="35"/>
        <v/>
      </c>
      <c r="F195" s="9" t="str">
        <f>IF(ROW($D$1)&lt;=SheetX!$D$50, SheetX!$D$50, "")</f>
        <v/>
      </c>
      <c r="G195" s="9" t="str">
        <f t="shared" si="36"/>
        <v/>
      </c>
      <c r="H195" s="9" t="str">
        <f>IF(ROW($D$1)&lt;=SheetX!$E$50, SheetX!$E$50, "")</f>
        <v/>
      </c>
      <c r="I195" s="9" t="str">
        <f t="shared" si="37"/>
        <v/>
      </c>
      <c r="J195" s="9" t="str">
        <f>IF(ROW($D$1)&lt;=SheetX!$F$50, SheetX!$F$50, "")</f>
        <v/>
      </c>
      <c r="K195" s="4" t="str">
        <f t="shared" si="38"/>
        <v/>
      </c>
      <c r="Q195" s="6" t="str">
        <f t="shared" si="39"/>
        <v/>
      </c>
      <c r="R195" s="6">
        <f t="shared" si="40"/>
        <v>0</v>
      </c>
      <c r="S195" s="6">
        <f t="shared" si="41"/>
        <v>0</v>
      </c>
      <c r="T195" s="6">
        <f t="shared" si="42"/>
        <v>0</v>
      </c>
      <c r="U195" s="6">
        <f t="shared" si="43"/>
        <v>0</v>
      </c>
      <c r="AB195" s="12">
        <f>Table1[[#This Row],[Streaming Resolution '[MP']]]</f>
        <v>0</v>
      </c>
      <c r="AC195" s="12">
        <v>1</v>
      </c>
      <c r="AE195" s="3" t="str">
        <f>Table1[[#This Row],[Type of Install]]&amp;Table1[[#This Row],[Indoor/Outdoor]]</f>
        <v/>
      </c>
      <c r="AF195" s="3" t="str">
        <f>AE195&amp;Table1[[#This Row],[Camera Type]]</f>
        <v/>
      </c>
      <c r="AJ195" s="3" t="str">
        <f>'Card Access'!D197&amp;'Card Access'!E197&amp;'Card Access'!F197&amp;'Card Access'!G197</f>
        <v/>
      </c>
    </row>
    <row r="196" spans="1:36" x14ac:dyDescent="0.25">
      <c r="A196" s="3" t="str">
        <f>IF(ROW($B$4)&lt;=SheetX!$B$50, IF(SheetX!$B$50&lt;&gt;1, SheetX!$A$50 &amp; " (" &amp; ROW($B$4) &amp; ")", SheetX!$A$50),"zzzz")</f>
        <v xml:space="preserve"> (4)</v>
      </c>
      <c r="B196" s="3" t="str">
        <f t="shared" si="33"/>
        <v>zzzz</v>
      </c>
      <c r="C196" s="3" t="str">
        <f t="shared" si="34"/>
        <v/>
      </c>
      <c r="D196" s="9" t="str">
        <f>IF(ROW($D$1)&lt;=SheetX!$C$50, SheetX!$C$50, "")</f>
        <v/>
      </c>
      <c r="E196" s="4" t="str">
        <f t="shared" si="35"/>
        <v/>
      </c>
      <c r="F196" s="9" t="str">
        <f>IF(ROW($D$1)&lt;=SheetX!$D$50, SheetX!$D$50, "")</f>
        <v/>
      </c>
      <c r="G196" s="9" t="str">
        <f t="shared" si="36"/>
        <v/>
      </c>
      <c r="H196" s="9" t="str">
        <f>IF(ROW($D$1)&lt;=SheetX!$E$50, SheetX!$E$50, "")</f>
        <v/>
      </c>
      <c r="I196" s="9" t="str">
        <f t="shared" si="37"/>
        <v/>
      </c>
      <c r="J196" s="9" t="str">
        <f>IF(ROW($D$1)&lt;=SheetX!$F$50, SheetX!$F$50, "")</f>
        <v/>
      </c>
      <c r="K196" s="4" t="str">
        <f t="shared" si="38"/>
        <v/>
      </c>
      <c r="Q196" s="6" t="str">
        <f t="shared" si="39"/>
        <v/>
      </c>
      <c r="R196" s="6">
        <f t="shared" si="40"/>
        <v>0</v>
      </c>
      <c r="S196" s="6">
        <f t="shared" si="41"/>
        <v>0</v>
      </c>
      <c r="T196" s="6">
        <f t="shared" si="42"/>
        <v>0</v>
      </c>
      <c r="U196" s="6">
        <f t="shared" si="43"/>
        <v>0</v>
      </c>
      <c r="AB196" s="12">
        <f>Table1[[#This Row],[Streaming Resolution '[MP']]]</f>
        <v>0</v>
      </c>
      <c r="AC196" s="12">
        <v>1</v>
      </c>
      <c r="AE196" s="3" t="str">
        <f>Table1[[#This Row],[Type of Install]]&amp;Table1[[#This Row],[Indoor/Outdoor]]</f>
        <v/>
      </c>
      <c r="AF196" s="3" t="str">
        <f>AE196&amp;Table1[[#This Row],[Camera Type]]</f>
        <v/>
      </c>
      <c r="AJ196" s="3" t="str">
        <f>'Card Access'!D198&amp;'Card Access'!E198&amp;'Card Access'!F198&amp;'Card Access'!G198</f>
        <v/>
      </c>
    </row>
    <row r="197" spans="1:36" x14ac:dyDescent="0.25">
      <c r="A197" s="3" t="str">
        <f>IF(ROW($B$1)&lt;=SheetX!$B$51, IF(SheetX!$B$51&lt;&gt;1, SheetX!$A$51 &amp; " (" &amp; ROW($B$1) &amp; ")", SheetX!$A$51),"zzzz")</f>
        <v xml:space="preserve"> (1)</v>
      </c>
      <c r="B197" s="3" t="str">
        <f t="shared" si="33"/>
        <v>zzzz</v>
      </c>
      <c r="C197" s="3" t="str">
        <f t="shared" si="34"/>
        <v/>
      </c>
      <c r="D197" s="9" t="str">
        <f>IF(ROW($D$1)&lt;=SheetX!$C$51, SheetX!$C$51, "")</f>
        <v/>
      </c>
      <c r="E197" s="4" t="str">
        <f t="shared" si="35"/>
        <v/>
      </c>
      <c r="F197" s="9" t="str">
        <f>IF(ROW($D$1)&lt;=SheetX!$D$51, SheetX!$D$51, "")</f>
        <v/>
      </c>
      <c r="G197" s="9" t="str">
        <f t="shared" si="36"/>
        <v/>
      </c>
      <c r="H197" s="9" t="str">
        <f>IF(ROW($D$1)&lt;=SheetX!$E$51, SheetX!$E$51, "")</f>
        <v/>
      </c>
      <c r="I197" s="9" t="str">
        <f t="shared" si="37"/>
        <v/>
      </c>
      <c r="J197" s="9" t="str">
        <f>IF(ROW($D$1)&lt;=SheetX!$F$51, SheetX!$F$51, "")</f>
        <v/>
      </c>
      <c r="K197" s="4" t="str">
        <f t="shared" si="38"/>
        <v/>
      </c>
      <c r="Q197" s="6" t="str">
        <f t="shared" si="39"/>
        <v/>
      </c>
      <c r="R197" s="6">
        <f t="shared" si="40"/>
        <v>0</v>
      </c>
      <c r="S197" s="6">
        <f t="shared" si="41"/>
        <v>0</v>
      </c>
      <c r="T197" s="6">
        <f t="shared" si="42"/>
        <v>0</v>
      </c>
      <c r="U197" s="6">
        <f t="shared" si="43"/>
        <v>0</v>
      </c>
      <c r="AB197" s="12">
        <f>Table1[[#This Row],[Streaming Resolution '[MP']]]</f>
        <v>0</v>
      </c>
      <c r="AC197" s="12">
        <v>1</v>
      </c>
      <c r="AE197" s="3" t="str">
        <f>Table1[[#This Row],[Type of Install]]&amp;Table1[[#This Row],[Indoor/Outdoor]]</f>
        <v/>
      </c>
      <c r="AF197" s="3" t="str">
        <f>AE197&amp;Table1[[#This Row],[Camera Type]]</f>
        <v/>
      </c>
      <c r="AJ197" s="3" t="str">
        <f>'Card Access'!D199&amp;'Card Access'!E199&amp;'Card Access'!F199&amp;'Card Access'!G199</f>
        <v/>
      </c>
    </row>
    <row r="198" spans="1:36" x14ac:dyDescent="0.25">
      <c r="A198" s="3" t="str">
        <f>IF(ROW($B$2)&lt;=SheetX!$B$51, IF(SheetX!$B$51&lt;&gt;1, SheetX!$A$51 &amp; " (" &amp; ROW($B$2) &amp; ")", SheetX!$A$51),"zzzz")</f>
        <v xml:space="preserve"> (2)</v>
      </c>
      <c r="B198" s="3" t="str">
        <f t="shared" si="33"/>
        <v>zzzz</v>
      </c>
      <c r="C198" s="3" t="str">
        <f t="shared" si="34"/>
        <v/>
      </c>
      <c r="D198" s="9" t="str">
        <f>IF(ROW($D$1)&lt;=SheetX!$C$51, SheetX!$C$51, "")</f>
        <v/>
      </c>
      <c r="E198" s="4" t="str">
        <f t="shared" si="35"/>
        <v/>
      </c>
      <c r="F198" s="9" t="str">
        <f>IF(ROW($D$1)&lt;=SheetX!$D$51, SheetX!$D$51, "")</f>
        <v/>
      </c>
      <c r="G198" s="9" t="str">
        <f t="shared" si="36"/>
        <v/>
      </c>
      <c r="H198" s="9" t="str">
        <f>IF(ROW($D$1)&lt;=SheetX!$E$51, SheetX!$E$51, "")</f>
        <v/>
      </c>
      <c r="I198" s="9" t="str">
        <f t="shared" si="37"/>
        <v/>
      </c>
      <c r="J198" s="9" t="str">
        <f>IF(ROW($D$1)&lt;=SheetX!$F$51, SheetX!$F$51, "")</f>
        <v/>
      </c>
      <c r="K198" s="4" t="str">
        <f t="shared" si="38"/>
        <v/>
      </c>
      <c r="Q198" s="6" t="str">
        <f t="shared" si="39"/>
        <v/>
      </c>
      <c r="R198" s="6">
        <f t="shared" si="40"/>
        <v>0</v>
      </c>
      <c r="S198" s="6">
        <f t="shared" si="41"/>
        <v>0</v>
      </c>
      <c r="T198" s="6">
        <f t="shared" si="42"/>
        <v>0</v>
      </c>
      <c r="U198" s="6">
        <f t="shared" si="43"/>
        <v>0</v>
      </c>
      <c r="AB198" s="12">
        <f>Table1[[#This Row],[Streaming Resolution '[MP']]]</f>
        <v>0</v>
      </c>
      <c r="AC198" s="12">
        <v>1</v>
      </c>
      <c r="AE198" s="3" t="str">
        <f>Table1[[#This Row],[Type of Install]]&amp;Table1[[#This Row],[Indoor/Outdoor]]</f>
        <v/>
      </c>
      <c r="AF198" s="3" t="str">
        <f>AE198&amp;Table1[[#This Row],[Camera Type]]</f>
        <v/>
      </c>
      <c r="AJ198" s="3" t="str">
        <f>'Card Access'!D200&amp;'Card Access'!E200&amp;'Card Access'!F200&amp;'Card Access'!G200</f>
        <v/>
      </c>
    </row>
    <row r="199" spans="1:36" x14ac:dyDescent="0.25">
      <c r="A199" s="3" t="str">
        <f>IF(ROW($B$3)&lt;=SheetX!$B$51, IF(SheetX!$B$51&lt;&gt;1, SheetX!$A$51 &amp; " (" &amp; ROW($B$3) &amp; ")", SheetX!$A$51),"zzzz")</f>
        <v xml:space="preserve"> (3)</v>
      </c>
      <c r="B199" s="3" t="str">
        <f t="shared" si="33"/>
        <v>zzzz</v>
      </c>
      <c r="C199" s="3" t="str">
        <f t="shared" si="34"/>
        <v/>
      </c>
      <c r="D199" s="9" t="str">
        <f>IF(ROW($D$1)&lt;=SheetX!$C$51, SheetX!$C$51, "")</f>
        <v/>
      </c>
      <c r="E199" s="4" t="str">
        <f t="shared" si="35"/>
        <v/>
      </c>
      <c r="F199" s="9" t="str">
        <f>IF(ROW($D$1)&lt;=SheetX!$D$51, SheetX!$D$51, "")</f>
        <v/>
      </c>
      <c r="G199" s="9" t="str">
        <f t="shared" si="36"/>
        <v/>
      </c>
      <c r="H199" s="9" t="str">
        <f>IF(ROW($D$1)&lt;=SheetX!$E$51, SheetX!$E$51, "")</f>
        <v/>
      </c>
      <c r="I199" s="9" t="str">
        <f t="shared" si="37"/>
        <v/>
      </c>
      <c r="J199" s="9" t="str">
        <f>IF(ROW($D$1)&lt;=SheetX!$F$51, SheetX!$F$51, "")</f>
        <v/>
      </c>
      <c r="K199" s="4" t="str">
        <f t="shared" si="38"/>
        <v/>
      </c>
      <c r="Q199" s="6" t="str">
        <f t="shared" si="39"/>
        <v/>
      </c>
      <c r="R199" s="6">
        <f t="shared" si="40"/>
        <v>0</v>
      </c>
      <c r="S199" s="6">
        <f t="shared" si="41"/>
        <v>0</v>
      </c>
      <c r="T199" s="6">
        <f t="shared" si="42"/>
        <v>0</v>
      </c>
      <c r="U199" s="6">
        <f t="shared" si="43"/>
        <v>0</v>
      </c>
      <c r="AB199" s="12">
        <f>Table1[[#This Row],[Streaming Resolution '[MP']]]</f>
        <v>0</v>
      </c>
      <c r="AC199" s="12">
        <v>1</v>
      </c>
      <c r="AE199" s="3" t="str">
        <f>Table1[[#This Row],[Type of Install]]&amp;Table1[[#This Row],[Indoor/Outdoor]]</f>
        <v/>
      </c>
      <c r="AF199" s="3" t="str">
        <f>AE199&amp;Table1[[#This Row],[Camera Type]]</f>
        <v/>
      </c>
      <c r="AJ199" s="3" t="str">
        <f>'Card Access'!D201&amp;'Card Access'!E201&amp;'Card Access'!F201&amp;'Card Access'!G201</f>
        <v/>
      </c>
    </row>
    <row r="200" spans="1:36" x14ac:dyDescent="0.25">
      <c r="A200" s="3" t="str">
        <f>IF(ROW($B$4)&lt;=SheetX!$B$51, IF(SheetX!$B$51&lt;&gt;1, SheetX!$A$51 &amp; " (" &amp; ROW($B$4) &amp; ")", SheetX!$A$51),"zzzz")</f>
        <v xml:space="preserve"> (4)</v>
      </c>
      <c r="B200" s="3" t="str">
        <f t="shared" si="33"/>
        <v>zzzz</v>
      </c>
      <c r="C200" s="3" t="str">
        <f t="shared" si="34"/>
        <v/>
      </c>
      <c r="D200" s="9" t="str">
        <f>IF(ROW($D$1)&lt;=SheetX!$C$51, SheetX!$C$51, "")</f>
        <v/>
      </c>
      <c r="E200" s="4" t="str">
        <f t="shared" si="35"/>
        <v/>
      </c>
      <c r="F200" s="9" t="str">
        <f>IF(ROW($D$1)&lt;=SheetX!$D$51, SheetX!$D$51, "")</f>
        <v/>
      </c>
      <c r="G200" s="9" t="str">
        <f t="shared" si="36"/>
        <v/>
      </c>
      <c r="H200" s="9" t="str">
        <f>IF(ROW($D$1)&lt;=SheetX!$E$51, SheetX!$E$51, "")</f>
        <v/>
      </c>
      <c r="I200" s="9" t="str">
        <f t="shared" si="37"/>
        <v/>
      </c>
      <c r="J200" s="9" t="str">
        <f>IF(ROW($D$1)&lt;=SheetX!$F$51, SheetX!$F$51, "")</f>
        <v/>
      </c>
      <c r="K200" s="4" t="str">
        <f t="shared" si="38"/>
        <v/>
      </c>
      <c r="Q200" s="6" t="str">
        <f t="shared" si="39"/>
        <v/>
      </c>
      <c r="R200" s="6">
        <f t="shared" si="40"/>
        <v>0</v>
      </c>
      <c r="S200" s="6">
        <f t="shared" si="41"/>
        <v>0</v>
      </c>
      <c r="T200" s="6">
        <f t="shared" si="42"/>
        <v>0</v>
      </c>
      <c r="U200" s="6">
        <f t="shared" si="43"/>
        <v>0</v>
      </c>
      <c r="AB200" s="12">
        <f>Table1[[#This Row],[Streaming Resolution '[MP']]]</f>
        <v>0</v>
      </c>
      <c r="AC200" s="12">
        <v>1</v>
      </c>
      <c r="AE200" s="3" t="str">
        <f>Table1[[#This Row],[Type of Install]]&amp;Table1[[#This Row],[Indoor/Outdoor]]</f>
        <v/>
      </c>
      <c r="AF200" s="3" t="str">
        <f>AE200&amp;Table1[[#This Row],[Camera Type]]</f>
        <v/>
      </c>
      <c r="AJ200" s="3" t="str">
        <f>'Card Access'!D202&amp;'Card Access'!E202&amp;'Card Access'!F202&amp;'Card Access'!G202</f>
        <v/>
      </c>
    </row>
    <row r="201" spans="1:36" x14ac:dyDescent="0.25">
      <c r="A201" s="3" t="str">
        <f>IF(ROW($B$1)&lt;=SheetX!$B$52, IF(SheetX!$B$52&lt;&gt;1, SheetX!$A$52 &amp; " (" &amp; ROW($B$1) &amp; ")", SheetX!$A$52),"zzzz")</f>
        <v xml:space="preserve"> (1)</v>
      </c>
      <c r="B201" s="3" t="str">
        <f t="shared" si="33"/>
        <v>zzzz</v>
      </c>
      <c r="C201" s="3" t="str">
        <f t="shared" si="34"/>
        <v/>
      </c>
      <c r="D201" s="9" t="str">
        <f>IF(ROW($D$1)&lt;=SheetX!$C$52, SheetX!$C$52, "")</f>
        <v/>
      </c>
      <c r="E201" s="4" t="str">
        <f t="shared" si="35"/>
        <v/>
      </c>
      <c r="F201" s="9" t="str">
        <f>IF(ROW($D$1)&lt;=SheetX!$D$52, SheetX!$D$52, "")</f>
        <v/>
      </c>
      <c r="G201" s="9" t="str">
        <f t="shared" si="36"/>
        <v/>
      </c>
      <c r="H201" s="9" t="str">
        <f>IF(ROW($D$1)&lt;=SheetX!$E$52, SheetX!$E$52, "")</f>
        <v/>
      </c>
      <c r="I201" s="9" t="str">
        <f t="shared" si="37"/>
        <v/>
      </c>
      <c r="J201" s="9" t="str">
        <f>IF(ROW($D$1)&lt;=SheetX!$F$52, SheetX!$F$52, "")</f>
        <v/>
      </c>
      <c r="K201" s="4" t="str">
        <f t="shared" si="38"/>
        <v/>
      </c>
      <c r="Q201" s="6" t="str">
        <f t="shared" si="39"/>
        <v/>
      </c>
      <c r="R201" s="6">
        <f t="shared" si="40"/>
        <v>0</v>
      </c>
      <c r="S201" s="6">
        <f t="shared" si="41"/>
        <v>0</v>
      </c>
      <c r="T201" s="6">
        <f t="shared" si="42"/>
        <v>0</v>
      </c>
      <c r="U201" s="6">
        <f t="shared" si="43"/>
        <v>0</v>
      </c>
      <c r="AB201" s="12">
        <f>Table1[[#This Row],[Streaming Resolution '[MP']]]</f>
        <v>0</v>
      </c>
      <c r="AC201" s="12">
        <v>1</v>
      </c>
      <c r="AE201" s="3" t="str">
        <f>Table1[[#This Row],[Type of Install]]&amp;Table1[[#This Row],[Indoor/Outdoor]]</f>
        <v/>
      </c>
      <c r="AF201" s="3" t="str">
        <f>AE201&amp;Table1[[#This Row],[Camera Type]]</f>
        <v/>
      </c>
      <c r="AJ201" s="3" t="str">
        <f>'Card Access'!D203&amp;'Card Access'!E203&amp;'Card Access'!F203&amp;'Card Access'!G203</f>
        <v/>
      </c>
    </row>
    <row r="202" spans="1:36" x14ac:dyDescent="0.25">
      <c r="A202" s="3" t="str">
        <f>IF(ROW($B$2)&lt;=SheetX!$B$52, IF(SheetX!$B$52&lt;&gt;1, SheetX!$A$52 &amp; " (" &amp; ROW($B$2) &amp; ")", SheetX!$A$52),"zzzz")</f>
        <v xml:space="preserve"> (2)</v>
      </c>
      <c r="B202" s="3" t="str">
        <f t="shared" si="33"/>
        <v>zzzz</v>
      </c>
      <c r="C202" s="3" t="str">
        <f t="shared" si="34"/>
        <v/>
      </c>
      <c r="D202" s="9" t="str">
        <f>IF(ROW($D$1)&lt;=SheetX!$C$52, SheetX!$C$52, "")</f>
        <v/>
      </c>
      <c r="E202" s="4" t="str">
        <f t="shared" si="35"/>
        <v/>
      </c>
      <c r="F202" s="9" t="str">
        <f>IF(ROW($D$1)&lt;=SheetX!$D$52, SheetX!$D$52, "")</f>
        <v/>
      </c>
      <c r="G202" s="9" t="str">
        <f t="shared" si="36"/>
        <v/>
      </c>
      <c r="H202" s="9" t="str">
        <f>IF(ROW($D$1)&lt;=SheetX!$E$52, SheetX!$E$52, "")</f>
        <v/>
      </c>
      <c r="I202" s="9" t="str">
        <f t="shared" si="37"/>
        <v/>
      </c>
      <c r="J202" s="9" t="str">
        <f>IF(ROW($D$1)&lt;=SheetX!$F$52, SheetX!$F$52, "")</f>
        <v/>
      </c>
      <c r="K202" s="4" t="str">
        <f t="shared" si="38"/>
        <v/>
      </c>
      <c r="Q202" s="6" t="str">
        <f t="shared" si="39"/>
        <v/>
      </c>
      <c r="R202" s="6">
        <f t="shared" si="40"/>
        <v>0</v>
      </c>
      <c r="S202" s="6">
        <f t="shared" si="41"/>
        <v>0</v>
      </c>
      <c r="T202" s="6">
        <f t="shared" si="42"/>
        <v>0</v>
      </c>
      <c r="U202" s="6">
        <f t="shared" si="43"/>
        <v>0</v>
      </c>
      <c r="AB202" s="12">
        <f>Table1[[#This Row],[Streaming Resolution '[MP']]]</f>
        <v>0</v>
      </c>
      <c r="AC202" s="12">
        <v>1</v>
      </c>
      <c r="AE202" s="3" t="str">
        <f>Table1[[#This Row],[Type of Install]]&amp;Table1[[#This Row],[Indoor/Outdoor]]</f>
        <v/>
      </c>
      <c r="AF202" s="3" t="str">
        <f>AE202&amp;Table1[[#This Row],[Camera Type]]</f>
        <v/>
      </c>
      <c r="AJ202" s="3" t="str">
        <f>'Card Access'!D204&amp;'Card Access'!E204&amp;'Card Access'!F204&amp;'Card Access'!G204</f>
        <v/>
      </c>
    </row>
    <row r="203" spans="1:36" x14ac:dyDescent="0.25">
      <c r="A203" s="3" t="str">
        <f>IF(ROW($B$3)&lt;=SheetX!$B$52, IF(SheetX!$B$52&lt;&gt;1, SheetX!$A$52 &amp; " (" &amp; ROW($B$3) &amp; ")", SheetX!$A$52),"zzzz")</f>
        <v xml:space="preserve"> (3)</v>
      </c>
      <c r="B203" s="3" t="str">
        <f t="shared" si="33"/>
        <v>zzzz</v>
      </c>
      <c r="C203" s="3" t="str">
        <f t="shared" si="34"/>
        <v/>
      </c>
      <c r="D203" s="9" t="str">
        <f>IF(ROW($D$1)&lt;=SheetX!$C$52, SheetX!$C$52, "")</f>
        <v/>
      </c>
      <c r="E203" s="4" t="str">
        <f t="shared" si="35"/>
        <v/>
      </c>
      <c r="F203" s="9" t="str">
        <f>IF(ROW($D$1)&lt;=SheetX!$D$52, SheetX!$D$52, "")</f>
        <v/>
      </c>
      <c r="G203" s="9" t="str">
        <f t="shared" si="36"/>
        <v/>
      </c>
      <c r="H203" s="9" t="str">
        <f>IF(ROW($D$1)&lt;=SheetX!$E$52, SheetX!$E$52, "")</f>
        <v/>
      </c>
      <c r="I203" s="9" t="str">
        <f t="shared" si="37"/>
        <v/>
      </c>
      <c r="J203" s="9" t="str">
        <f>IF(ROW($D$1)&lt;=SheetX!$F$52, SheetX!$F$52, "")</f>
        <v/>
      </c>
      <c r="K203" s="4" t="str">
        <f t="shared" si="38"/>
        <v/>
      </c>
      <c r="Q203" s="6" t="str">
        <f t="shared" si="39"/>
        <v/>
      </c>
      <c r="R203" s="6">
        <f t="shared" si="40"/>
        <v>0</v>
      </c>
      <c r="S203" s="6">
        <f t="shared" si="41"/>
        <v>0</v>
      </c>
      <c r="T203" s="6">
        <f t="shared" si="42"/>
        <v>0</v>
      </c>
      <c r="U203" s="6">
        <f t="shared" si="43"/>
        <v>0</v>
      </c>
      <c r="AB203" s="12">
        <f>Table1[[#This Row],[Streaming Resolution '[MP']]]</f>
        <v>0</v>
      </c>
      <c r="AC203" s="12">
        <v>1</v>
      </c>
      <c r="AE203" s="3" t="str">
        <f>Table1[[#This Row],[Type of Install]]&amp;Table1[[#This Row],[Indoor/Outdoor]]</f>
        <v/>
      </c>
      <c r="AF203" s="3" t="str">
        <f>AE203&amp;Table1[[#This Row],[Camera Type]]</f>
        <v/>
      </c>
      <c r="AJ203" s="3" t="str">
        <f>'Card Access'!D205&amp;'Card Access'!E205&amp;'Card Access'!F205&amp;'Card Access'!G205</f>
        <v/>
      </c>
    </row>
    <row r="204" spans="1:36" x14ac:dyDescent="0.25">
      <c r="A204" s="3" t="str">
        <f>IF(ROW($B$4)&lt;=SheetX!$B$52, IF(SheetX!$B$52&lt;&gt;1, SheetX!$A$52 &amp; " (" &amp; ROW($B$4) &amp; ")", SheetX!$A$52),"zzzz")</f>
        <v xml:space="preserve"> (4)</v>
      </c>
      <c r="B204" s="3" t="str">
        <f t="shared" si="33"/>
        <v>zzzz</v>
      </c>
      <c r="C204" s="3" t="str">
        <f t="shared" si="34"/>
        <v/>
      </c>
      <c r="D204" s="9" t="str">
        <f>IF(ROW($D$1)&lt;=SheetX!$C$52, SheetX!$C$52, "")</f>
        <v/>
      </c>
      <c r="E204" s="4" t="str">
        <f t="shared" si="35"/>
        <v/>
      </c>
      <c r="F204" s="9" t="str">
        <f>IF(ROW($D$1)&lt;=SheetX!$D$52, SheetX!$D$52, "")</f>
        <v/>
      </c>
      <c r="G204" s="9" t="str">
        <f t="shared" si="36"/>
        <v/>
      </c>
      <c r="H204" s="9" t="str">
        <f>IF(ROW($D$1)&lt;=SheetX!$E$52, SheetX!$E$52, "")</f>
        <v/>
      </c>
      <c r="I204" s="9" t="str">
        <f t="shared" si="37"/>
        <v/>
      </c>
      <c r="J204" s="9" t="str">
        <f>IF(ROW($D$1)&lt;=SheetX!$F$52, SheetX!$F$52, "")</f>
        <v/>
      </c>
      <c r="K204" s="4" t="str">
        <f t="shared" si="38"/>
        <v/>
      </c>
      <c r="Q204" s="6" t="str">
        <f t="shared" si="39"/>
        <v/>
      </c>
      <c r="R204" s="6">
        <f t="shared" si="40"/>
        <v>0</v>
      </c>
      <c r="S204" s="6">
        <f t="shared" si="41"/>
        <v>0</v>
      </c>
      <c r="T204" s="6">
        <f t="shared" si="42"/>
        <v>0</v>
      </c>
      <c r="U204" s="6">
        <f t="shared" si="43"/>
        <v>0</v>
      </c>
      <c r="AB204" s="12">
        <f>Table1[[#This Row],[Streaming Resolution '[MP']]]</f>
        <v>0</v>
      </c>
      <c r="AC204" s="12">
        <v>1</v>
      </c>
      <c r="AE204" s="3" t="str">
        <f>Table1[[#This Row],[Type of Install]]&amp;Table1[[#This Row],[Indoor/Outdoor]]</f>
        <v/>
      </c>
      <c r="AF204" s="3" t="str">
        <f>AE204&amp;Table1[[#This Row],[Camera Type]]</f>
        <v/>
      </c>
      <c r="AJ204" s="3" t="str">
        <f>'Card Access'!D206&amp;'Card Access'!E206&amp;'Card Access'!F206&amp;'Card Access'!G206</f>
        <v/>
      </c>
    </row>
    <row r="205" spans="1:36" x14ac:dyDescent="0.25">
      <c r="A205" s="3" t="str">
        <f>IF(ROW($B$1)&lt;=SheetX!$B$53, IF(SheetX!$B$53&lt;&gt;1, SheetX!$A$53 &amp; " (" &amp; ROW($B$1) &amp; ")", SheetX!$A$53),"zzzz")</f>
        <v xml:space="preserve"> (1)</v>
      </c>
      <c r="B205" s="3" t="str">
        <f t="shared" si="33"/>
        <v>zzzz</v>
      </c>
      <c r="C205" s="3" t="str">
        <f t="shared" si="34"/>
        <v/>
      </c>
      <c r="D205" s="9" t="str">
        <f>IF(ROW($D$1)&lt;=SheetX!$C$53, SheetX!$C$53, "")</f>
        <v/>
      </c>
      <c r="E205" s="4" t="str">
        <f t="shared" si="35"/>
        <v/>
      </c>
      <c r="F205" s="9" t="str">
        <f>IF(ROW($D$1)&lt;=SheetX!$D$53, SheetX!$D$53, "")</f>
        <v/>
      </c>
      <c r="G205" s="9" t="str">
        <f t="shared" si="36"/>
        <v/>
      </c>
      <c r="H205" s="9" t="str">
        <f>IF(ROW($D$1)&lt;=SheetX!$E$53, SheetX!$E$53, "")</f>
        <v/>
      </c>
      <c r="I205" s="9" t="str">
        <f t="shared" si="37"/>
        <v/>
      </c>
      <c r="J205" s="9" t="str">
        <f>IF(ROW($D$1)&lt;=SheetX!$F$53, SheetX!$F$53, "")</f>
        <v/>
      </c>
      <c r="K205" s="4" t="str">
        <f t="shared" si="38"/>
        <v/>
      </c>
      <c r="Q205" s="6" t="str">
        <f t="shared" si="39"/>
        <v/>
      </c>
      <c r="R205" s="6">
        <f t="shared" si="40"/>
        <v>0</v>
      </c>
      <c r="S205" s="6">
        <f t="shared" si="41"/>
        <v>0</v>
      </c>
      <c r="T205" s="6">
        <f t="shared" si="42"/>
        <v>0</v>
      </c>
      <c r="U205" s="6">
        <f t="shared" si="43"/>
        <v>0</v>
      </c>
      <c r="AB205" s="12">
        <f>Table1[[#This Row],[Streaming Resolution '[MP']]]</f>
        <v>0</v>
      </c>
      <c r="AC205" s="12">
        <v>1</v>
      </c>
      <c r="AE205" s="3" t="str">
        <f>Table1[[#This Row],[Type of Install]]&amp;Table1[[#This Row],[Indoor/Outdoor]]</f>
        <v/>
      </c>
      <c r="AF205" s="3" t="str">
        <f>AE205&amp;Table1[[#This Row],[Camera Type]]</f>
        <v/>
      </c>
      <c r="AJ205" s="3" t="str">
        <f>'Card Access'!D207&amp;'Card Access'!E207&amp;'Card Access'!F207&amp;'Card Access'!G207</f>
        <v/>
      </c>
    </row>
    <row r="206" spans="1:36" x14ac:dyDescent="0.25">
      <c r="A206" s="3" t="str">
        <f>IF(ROW($B$2)&lt;=SheetX!$B$53, IF(SheetX!$B$53&lt;&gt;1, SheetX!$A$53 &amp; " (" &amp; ROW($B$2) &amp; ")", SheetX!$A$53),"zzzz")</f>
        <v xml:space="preserve"> (2)</v>
      </c>
      <c r="B206" s="3" t="str">
        <f t="shared" si="33"/>
        <v>zzzz</v>
      </c>
      <c r="C206" s="3" t="str">
        <f t="shared" si="34"/>
        <v/>
      </c>
      <c r="D206" s="9" t="str">
        <f>IF(ROW($D$1)&lt;=SheetX!$C$53, SheetX!$C$53, "")</f>
        <v/>
      </c>
      <c r="E206" s="4" t="str">
        <f t="shared" si="35"/>
        <v/>
      </c>
      <c r="F206" s="9" t="str">
        <f>IF(ROW($D$1)&lt;=SheetX!$D$53, SheetX!$D$53, "")</f>
        <v/>
      </c>
      <c r="G206" s="9" t="str">
        <f t="shared" si="36"/>
        <v/>
      </c>
      <c r="H206" s="9" t="str">
        <f>IF(ROW($D$1)&lt;=SheetX!$E$53, SheetX!$E$53, "")</f>
        <v/>
      </c>
      <c r="I206" s="9" t="str">
        <f t="shared" si="37"/>
        <v/>
      </c>
      <c r="J206" s="9" t="str">
        <f>IF(ROW($D$1)&lt;=SheetX!$F$53, SheetX!$F$53, "")</f>
        <v/>
      </c>
      <c r="K206" s="4" t="str">
        <f t="shared" si="38"/>
        <v/>
      </c>
      <c r="Q206" s="6" t="str">
        <f t="shared" si="39"/>
        <v/>
      </c>
      <c r="R206" s="6">
        <f t="shared" si="40"/>
        <v>0</v>
      </c>
      <c r="S206" s="6">
        <f t="shared" si="41"/>
        <v>0</v>
      </c>
      <c r="T206" s="6">
        <f t="shared" si="42"/>
        <v>0</v>
      </c>
      <c r="U206" s="6">
        <f t="shared" si="43"/>
        <v>0</v>
      </c>
      <c r="AB206" s="12">
        <f>Table1[[#This Row],[Streaming Resolution '[MP']]]</f>
        <v>0</v>
      </c>
      <c r="AC206" s="12">
        <v>1</v>
      </c>
      <c r="AE206" s="3" t="str">
        <f>Table1[[#This Row],[Type of Install]]&amp;Table1[[#This Row],[Indoor/Outdoor]]</f>
        <v/>
      </c>
      <c r="AF206" s="3" t="str">
        <f>AE206&amp;Table1[[#This Row],[Camera Type]]</f>
        <v/>
      </c>
      <c r="AJ206" s="3" t="str">
        <f>'Card Access'!D208&amp;'Card Access'!E208&amp;'Card Access'!F208&amp;'Card Access'!G208</f>
        <v/>
      </c>
    </row>
    <row r="207" spans="1:36" x14ac:dyDescent="0.25">
      <c r="A207" s="3" t="str">
        <f>IF(ROW($B$3)&lt;=SheetX!$B$53, IF(SheetX!$B$53&lt;&gt;1, SheetX!$A$53 &amp; " (" &amp; ROW($B$3) &amp; ")", SheetX!$A$53),"zzzz")</f>
        <v xml:space="preserve"> (3)</v>
      </c>
      <c r="B207" s="3" t="str">
        <f t="shared" si="33"/>
        <v>zzzz</v>
      </c>
      <c r="C207" s="3" t="str">
        <f t="shared" si="34"/>
        <v/>
      </c>
      <c r="D207" s="9" t="str">
        <f>IF(ROW($D$1)&lt;=SheetX!$C$53, SheetX!$C$53, "")</f>
        <v/>
      </c>
      <c r="E207" s="4" t="str">
        <f t="shared" si="35"/>
        <v/>
      </c>
      <c r="F207" s="9" t="str">
        <f>IF(ROW($D$1)&lt;=SheetX!$D$53, SheetX!$D$53, "")</f>
        <v/>
      </c>
      <c r="G207" s="9" t="str">
        <f t="shared" si="36"/>
        <v/>
      </c>
      <c r="H207" s="9" t="str">
        <f>IF(ROW($D$1)&lt;=SheetX!$E$53, SheetX!$E$53, "")</f>
        <v/>
      </c>
      <c r="I207" s="9" t="str">
        <f t="shared" si="37"/>
        <v/>
      </c>
      <c r="J207" s="9" t="str">
        <f>IF(ROW($D$1)&lt;=SheetX!$F$53, SheetX!$F$53, "")</f>
        <v/>
      </c>
      <c r="K207" s="4" t="str">
        <f t="shared" si="38"/>
        <v/>
      </c>
      <c r="Q207" s="6" t="str">
        <f t="shared" si="39"/>
        <v/>
      </c>
      <c r="R207" s="6">
        <f t="shared" si="40"/>
        <v>0</v>
      </c>
      <c r="S207" s="6">
        <f t="shared" si="41"/>
        <v>0</v>
      </c>
      <c r="T207" s="6">
        <f t="shared" si="42"/>
        <v>0</v>
      </c>
      <c r="U207" s="6">
        <f t="shared" si="43"/>
        <v>0</v>
      </c>
      <c r="AB207" s="12">
        <f>Table1[[#This Row],[Streaming Resolution '[MP']]]</f>
        <v>0</v>
      </c>
      <c r="AC207" s="12">
        <v>1</v>
      </c>
      <c r="AE207" s="3" t="str">
        <f>Table1[[#This Row],[Type of Install]]&amp;Table1[[#This Row],[Indoor/Outdoor]]</f>
        <v/>
      </c>
      <c r="AF207" s="3" t="str">
        <f>AE207&amp;Table1[[#This Row],[Camera Type]]</f>
        <v/>
      </c>
      <c r="AJ207" s="3" t="str">
        <f>'Card Access'!D209&amp;'Card Access'!E209&amp;'Card Access'!F209&amp;'Card Access'!G209</f>
        <v/>
      </c>
    </row>
    <row r="208" spans="1:36" x14ac:dyDescent="0.25">
      <c r="A208" s="3" t="str">
        <f>IF(ROW($B$4)&lt;=SheetX!$B$53, IF(SheetX!$B$53&lt;&gt;1, SheetX!$A$53 &amp; " (" &amp; ROW($B$4) &amp; ")", SheetX!$A$53),"zzzz")</f>
        <v xml:space="preserve"> (4)</v>
      </c>
      <c r="B208" s="3" t="str">
        <f t="shared" si="33"/>
        <v>zzzz</v>
      </c>
      <c r="C208" s="3" t="str">
        <f t="shared" si="34"/>
        <v/>
      </c>
      <c r="D208" s="9" t="str">
        <f>IF(ROW($D$1)&lt;=SheetX!$C$53, SheetX!$C$53, "")</f>
        <v/>
      </c>
      <c r="E208" s="4" t="str">
        <f t="shared" si="35"/>
        <v/>
      </c>
      <c r="F208" s="9" t="str">
        <f>IF(ROW($D$1)&lt;=SheetX!$D$53, SheetX!$D$53, "")</f>
        <v/>
      </c>
      <c r="G208" s="9" t="str">
        <f t="shared" si="36"/>
        <v/>
      </c>
      <c r="H208" s="9" t="str">
        <f>IF(ROW($D$1)&lt;=SheetX!$E$53, SheetX!$E$53, "")</f>
        <v/>
      </c>
      <c r="I208" s="9" t="str">
        <f t="shared" si="37"/>
        <v/>
      </c>
      <c r="J208" s="9" t="str">
        <f>IF(ROW($D$1)&lt;=SheetX!$F$53, SheetX!$F$53, "")</f>
        <v/>
      </c>
      <c r="K208" s="4" t="str">
        <f t="shared" si="38"/>
        <v/>
      </c>
      <c r="Q208" s="6" t="str">
        <f t="shared" si="39"/>
        <v/>
      </c>
      <c r="R208" s="6">
        <f t="shared" si="40"/>
        <v>0</v>
      </c>
      <c r="S208" s="6">
        <f t="shared" si="41"/>
        <v>0</v>
      </c>
      <c r="T208" s="6">
        <f t="shared" si="42"/>
        <v>0</v>
      </c>
      <c r="U208" s="6">
        <f t="shared" si="43"/>
        <v>0</v>
      </c>
      <c r="AB208" s="12">
        <f>Table1[[#This Row],[Streaming Resolution '[MP']]]</f>
        <v>0</v>
      </c>
      <c r="AC208" s="12">
        <v>1</v>
      </c>
      <c r="AE208" s="3" t="str">
        <f>Table1[[#This Row],[Type of Install]]&amp;Table1[[#This Row],[Indoor/Outdoor]]</f>
        <v/>
      </c>
      <c r="AF208" s="3" t="str">
        <f>AE208&amp;Table1[[#This Row],[Camera Type]]</f>
        <v/>
      </c>
      <c r="AJ208" s="3" t="str">
        <f>'Card Access'!D210&amp;'Card Access'!E210&amp;'Card Access'!F210&amp;'Card Access'!G210</f>
        <v/>
      </c>
    </row>
    <row r="209" spans="1:36" x14ac:dyDescent="0.25">
      <c r="A209" s="3" t="str">
        <f>IF(ROW($B$1)&lt;=SheetX!$B$54, IF(SheetX!$B$54&lt;&gt;1, SheetX!$A$54 &amp; " (" &amp; ROW($B$1) &amp; ")", SheetX!$A$54),"zzzz")</f>
        <v xml:space="preserve"> (1)</v>
      </c>
      <c r="B209" s="3" t="str">
        <f t="shared" si="33"/>
        <v>zzzz</v>
      </c>
      <c r="C209" s="3" t="str">
        <f t="shared" si="34"/>
        <v/>
      </c>
      <c r="D209" s="9" t="str">
        <f>IF(ROW($D$1)&lt;=SheetX!$C$54, SheetX!$C$54, "")</f>
        <v/>
      </c>
      <c r="E209" s="4" t="str">
        <f t="shared" si="35"/>
        <v/>
      </c>
      <c r="F209" s="9" t="str">
        <f>IF(ROW($D$1)&lt;=SheetX!$D$54, SheetX!$D$54, "")</f>
        <v/>
      </c>
      <c r="G209" s="9" t="str">
        <f t="shared" si="36"/>
        <v/>
      </c>
      <c r="H209" s="9" t="str">
        <f>IF(ROW($D$1)&lt;=SheetX!$E$54, SheetX!$E$54, "")</f>
        <v/>
      </c>
      <c r="I209" s="9" t="str">
        <f t="shared" si="37"/>
        <v/>
      </c>
      <c r="J209" s="9" t="str">
        <f>IF(ROW($D$1)&lt;=SheetX!$F$54, SheetX!$F$54, "")</f>
        <v/>
      </c>
      <c r="K209" s="4" t="str">
        <f t="shared" si="38"/>
        <v/>
      </c>
      <c r="Q209" s="6" t="str">
        <f t="shared" si="39"/>
        <v/>
      </c>
      <c r="R209" s="6">
        <f t="shared" si="40"/>
        <v>0</v>
      </c>
      <c r="S209" s="6">
        <f t="shared" si="41"/>
        <v>0</v>
      </c>
      <c r="T209" s="6">
        <f t="shared" si="42"/>
        <v>0</v>
      </c>
      <c r="U209" s="6">
        <f t="shared" si="43"/>
        <v>0</v>
      </c>
      <c r="AB209" s="12">
        <f>Table1[[#This Row],[Streaming Resolution '[MP']]]</f>
        <v>0</v>
      </c>
      <c r="AC209" s="12">
        <v>1</v>
      </c>
      <c r="AE209" s="3" t="str">
        <f>Table1[[#This Row],[Type of Install]]&amp;Table1[[#This Row],[Indoor/Outdoor]]</f>
        <v/>
      </c>
      <c r="AF209" s="3" t="str">
        <f>AE209&amp;Table1[[#This Row],[Camera Type]]</f>
        <v/>
      </c>
      <c r="AJ209" s="3" t="str">
        <f>'Card Access'!D211&amp;'Card Access'!E211&amp;'Card Access'!F211&amp;'Card Access'!G211</f>
        <v/>
      </c>
    </row>
    <row r="210" spans="1:36" x14ac:dyDescent="0.25">
      <c r="A210" s="3" t="str">
        <f>IF(ROW($B$2)&lt;=SheetX!$B$54, IF(SheetX!$B$54&lt;&gt;1, SheetX!$A$54 &amp; " (" &amp; ROW($B$2) &amp; ")", SheetX!$A$54),"zzzz")</f>
        <v xml:space="preserve"> (2)</v>
      </c>
      <c r="B210" s="3" t="str">
        <f t="shared" si="33"/>
        <v>zzzz</v>
      </c>
      <c r="C210" s="3" t="str">
        <f t="shared" si="34"/>
        <v/>
      </c>
      <c r="D210" s="9" t="str">
        <f>IF(ROW($D$1)&lt;=SheetX!$C$54, SheetX!$C$54, "")</f>
        <v/>
      </c>
      <c r="E210" s="4" t="str">
        <f t="shared" si="35"/>
        <v/>
      </c>
      <c r="F210" s="9" t="str">
        <f>IF(ROW($D$1)&lt;=SheetX!$D$54, SheetX!$D$54, "")</f>
        <v/>
      </c>
      <c r="G210" s="9" t="str">
        <f t="shared" si="36"/>
        <v/>
      </c>
      <c r="H210" s="9" t="str">
        <f>IF(ROW($D$1)&lt;=SheetX!$E$54, SheetX!$E$54, "")</f>
        <v/>
      </c>
      <c r="I210" s="9" t="str">
        <f t="shared" si="37"/>
        <v/>
      </c>
      <c r="J210" s="9" t="str">
        <f>IF(ROW($D$1)&lt;=SheetX!$F$54, SheetX!$F$54, "")</f>
        <v/>
      </c>
      <c r="K210" s="4" t="str">
        <f t="shared" si="38"/>
        <v/>
      </c>
      <c r="Q210" s="6" t="str">
        <f t="shared" si="39"/>
        <v/>
      </c>
      <c r="R210" s="6">
        <f t="shared" si="40"/>
        <v>0</v>
      </c>
      <c r="S210" s="6">
        <f t="shared" si="41"/>
        <v>0</v>
      </c>
      <c r="T210" s="6">
        <f t="shared" si="42"/>
        <v>0</v>
      </c>
      <c r="U210" s="6">
        <f t="shared" si="43"/>
        <v>0</v>
      </c>
      <c r="AB210" s="12">
        <f>Table1[[#This Row],[Streaming Resolution '[MP']]]</f>
        <v>0</v>
      </c>
      <c r="AC210" s="12">
        <v>1</v>
      </c>
      <c r="AE210" s="3" t="str">
        <f>Table1[[#This Row],[Type of Install]]&amp;Table1[[#This Row],[Indoor/Outdoor]]</f>
        <v/>
      </c>
      <c r="AF210" s="3" t="str">
        <f>AE210&amp;Table1[[#This Row],[Camera Type]]</f>
        <v/>
      </c>
      <c r="AJ210" s="3" t="str">
        <f>'Card Access'!D212&amp;'Card Access'!E212&amp;'Card Access'!F212&amp;'Card Access'!G212</f>
        <v/>
      </c>
    </row>
    <row r="211" spans="1:36" x14ac:dyDescent="0.25">
      <c r="A211" s="3" t="str">
        <f>IF(ROW($B$3)&lt;=SheetX!$B$54, IF(SheetX!$B$54&lt;&gt;1, SheetX!$A$54 &amp; " (" &amp; ROW($B$3) &amp; ")", SheetX!$A$54),"zzzz")</f>
        <v xml:space="preserve"> (3)</v>
      </c>
      <c r="B211" s="3" t="str">
        <f t="shared" si="33"/>
        <v>zzzz</v>
      </c>
      <c r="C211" s="3" t="str">
        <f t="shared" si="34"/>
        <v/>
      </c>
      <c r="D211" s="9" t="str">
        <f>IF(ROW($D$1)&lt;=SheetX!$C$54, SheetX!$C$54, "")</f>
        <v/>
      </c>
      <c r="E211" s="4" t="str">
        <f t="shared" si="35"/>
        <v/>
      </c>
      <c r="F211" s="9" t="str">
        <f>IF(ROW($D$1)&lt;=SheetX!$D$54, SheetX!$D$54, "")</f>
        <v/>
      </c>
      <c r="G211" s="9" t="str">
        <f t="shared" si="36"/>
        <v/>
      </c>
      <c r="H211" s="9" t="str">
        <f>IF(ROW($D$1)&lt;=SheetX!$E$54, SheetX!$E$54, "")</f>
        <v/>
      </c>
      <c r="I211" s="9" t="str">
        <f t="shared" si="37"/>
        <v/>
      </c>
      <c r="J211" s="9" t="str">
        <f>IF(ROW($D$1)&lt;=SheetX!$F$54, SheetX!$F$54, "")</f>
        <v/>
      </c>
      <c r="K211" s="4" t="str">
        <f t="shared" si="38"/>
        <v/>
      </c>
      <c r="Q211" s="6" t="str">
        <f t="shared" si="39"/>
        <v/>
      </c>
      <c r="R211" s="6">
        <f t="shared" si="40"/>
        <v>0</v>
      </c>
      <c r="S211" s="6">
        <f t="shared" si="41"/>
        <v>0</v>
      </c>
      <c r="T211" s="6">
        <f t="shared" si="42"/>
        <v>0</v>
      </c>
      <c r="U211" s="6">
        <f t="shared" si="43"/>
        <v>0</v>
      </c>
      <c r="AB211" s="12">
        <f>Table1[[#This Row],[Streaming Resolution '[MP']]]</f>
        <v>0</v>
      </c>
      <c r="AC211" s="12">
        <v>1</v>
      </c>
      <c r="AE211" s="3" t="str">
        <f>Table1[[#This Row],[Type of Install]]&amp;Table1[[#This Row],[Indoor/Outdoor]]</f>
        <v/>
      </c>
      <c r="AF211" s="3" t="str">
        <f>AE211&amp;Table1[[#This Row],[Camera Type]]</f>
        <v/>
      </c>
      <c r="AJ211" s="3" t="str">
        <f>'Card Access'!D213&amp;'Card Access'!E213&amp;'Card Access'!F213&amp;'Card Access'!G213</f>
        <v/>
      </c>
    </row>
    <row r="212" spans="1:36" x14ac:dyDescent="0.25">
      <c r="A212" s="3" t="str">
        <f>IF(ROW($B$4)&lt;=SheetX!$B$54, IF(SheetX!$B$54&lt;&gt;1, SheetX!$A$54 &amp; " (" &amp; ROW($B$4) &amp; ")", SheetX!$A$54),"zzzz")</f>
        <v xml:space="preserve"> (4)</v>
      </c>
      <c r="B212" s="3" t="str">
        <f t="shared" si="33"/>
        <v>zzzz</v>
      </c>
      <c r="C212" s="3" t="str">
        <f t="shared" si="34"/>
        <v/>
      </c>
      <c r="D212" s="9" t="str">
        <f>IF(ROW($D$1)&lt;=SheetX!$C$54, SheetX!$C$54, "")</f>
        <v/>
      </c>
      <c r="E212" s="4" t="str">
        <f t="shared" si="35"/>
        <v/>
      </c>
      <c r="F212" s="9" t="str">
        <f>IF(ROW($D$1)&lt;=SheetX!$D$54, SheetX!$D$54, "")</f>
        <v/>
      </c>
      <c r="G212" s="9" t="str">
        <f t="shared" si="36"/>
        <v/>
      </c>
      <c r="H212" s="9" t="str">
        <f>IF(ROW($D$1)&lt;=SheetX!$E$54, SheetX!$E$54, "")</f>
        <v/>
      </c>
      <c r="I212" s="9" t="str">
        <f t="shared" si="37"/>
        <v/>
      </c>
      <c r="J212" s="9" t="str">
        <f>IF(ROW($D$1)&lt;=SheetX!$F$54, SheetX!$F$54, "")</f>
        <v/>
      </c>
      <c r="K212" s="4" t="str">
        <f t="shared" si="38"/>
        <v/>
      </c>
      <c r="Q212" s="6" t="str">
        <f t="shared" si="39"/>
        <v/>
      </c>
      <c r="R212" s="6">
        <f t="shared" si="40"/>
        <v>0</v>
      </c>
      <c r="S212" s="6">
        <f t="shared" si="41"/>
        <v>0</v>
      </c>
      <c r="T212" s="6">
        <f t="shared" si="42"/>
        <v>0</v>
      </c>
      <c r="U212" s="6">
        <f t="shared" si="43"/>
        <v>0</v>
      </c>
      <c r="AB212" s="12">
        <f>Table1[[#This Row],[Streaming Resolution '[MP']]]</f>
        <v>0</v>
      </c>
      <c r="AC212" s="12">
        <v>1</v>
      </c>
      <c r="AE212" s="3" t="str">
        <f>Table1[[#This Row],[Type of Install]]&amp;Table1[[#This Row],[Indoor/Outdoor]]</f>
        <v/>
      </c>
      <c r="AF212" s="3" t="str">
        <f>AE212&amp;Table1[[#This Row],[Camera Type]]</f>
        <v/>
      </c>
      <c r="AJ212" s="3" t="str">
        <f>'Card Access'!D214&amp;'Card Access'!E214&amp;'Card Access'!F214&amp;'Card Access'!G214</f>
        <v/>
      </c>
    </row>
    <row r="213" spans="1:36" x14ac:dyDescent="0.25">
      <c r="A213" s="3" t="str">
        <f>IF(ROW($B$1)&lt;=SheetX!$B$55, IF(SheetX!$B$55&lt;&gt;1, SheetX!$A$55 &amp; " (" &amp; ROW($B$1) &amp; ")", SheetX!$A$55),"zzzz")</f>
        <v xml:space="preserve"> (1)</v>
      </c>
      <c r="B213" s="3" t="str">
        <f t="shared" si="33"/>
        <v>zzzz</v>
      </c>
      <c r="C213" s="3" t="str">
        <f t="shared" si="34"/>
        <v/>
      </c>
      <c r="D213" s="9" t="str">
        <f>IF(ROW($D$1)&lt;=SheetX!$C$55, SheetX!$C$55, "")</f>
        <v/>
      </c>
      <c r="E213" s="4" t="str">
        <f t="shared" si="35"/>
        <v/>
      </c>
      <c r="F213" s="9" t="str">
        <f>IF(ROW($D$1)&lt;=SheetX!$D$55, SheetX!$D$55, "")</f>
        <v/>
      </c>
      <c r="G213" s="9" t="str">
        <f t="shared" si="36"/>
        <v/>
      </c>
      <c r="H213" s="9" t="str">
        <f>IF(ROW($D$1)&lt;=SheetX!$E$55, SheetX!$E$55, "")</f>
        <v/>
      </c>
      <c r="I213" s="9" t="str">
        <f t="shared" si="37"/>
        <v/>
      </c>
      <c r="J213" s="9" t="str">
        <f>IF(ROW($D$1)&lt;=SheetX!$F$55, SheetX!$F$55, "")</f>
        <v/>
      </c>
      <c r="K213" s="4" t="str">
        <f t="shared" si="38"/>
        <v/>
      </c>
      <c r="Q213" s="6" t="str">
        <f t="shared" si="39"/>
        <v/>
      </c>
      <c r="R213" s="6">
        <f t="shared" si="40"/>
        <v>0</v>
      </c>
      <c r="S213" s="6">
        <f t="shared" si="41"/>
        <v>0</v>
      </c>
      <c r="T213" s="6">
        <f t="shared" si="42"/>
        <v>0</v>
      </c>
      <c r="U213" s="6">
        <f t="shared" si="43"/>
        <v>0</v>
      </c>
      <c r="AB213" s="12">
        <f>Table1[[#This Row],[Streaming Resolution '[MP']]]</f>
        <v>0</v>
      </c>
      <c r="AC213" s="12">
        <v>1</v>
      </c>
      <c r="AE213" s="3" t="str">
        <f>Table1[[#This Row],[Type of Install]]&amp;Table1[[#This Row],[Indoor/Outdoor]]</f>
        <v/>
      </c>
      <c r="AF213" s="3" t="str">
        <f>AE213&amp;Table1[[#This Row],[Camera Type]]</f>
        <v/>
      </c>
      <c r="AJ213" s="3" t="str">
        <f>'Card Access'!D215&amp;'Card Access'!E215&amp;'Card Access'!F215&amp;'Card Access'!G215</f>
        <v/>
      </c>
    </row>
    <row r="214" spans="1:36" x14ac:dyDescent="0.25">
      <c r="A214" s="3" t="str">
        <f>IF(ROW($B$2)&lt;=SheetX!$B$55, IF(SheetX!$B$55&lt;&gt;1, SheetX!$A$55 &amp; " (" &amp; ROW($B$2) &amp; ")", SheetX!$A$55),"zzzz")</f>
        <v xml:space="preserve"> (2)</v>
      </c>
      <c r="B214" s="3" t="str">
        <f t="shared" si="33"/>
        <v>zzzz</v>
      </c>
      <c r="C214" s="3" t="str">
        <f t="shared" si="34"/>
        <v/>
      </c>
      <c r="D214" s="9" t="str">
        <f>IF(ROW($D$1)&lt;=SheetX!$C$55, SheetX!$C$55, "")</f>
        <v/>
      </c>
      <c r="E214" s="4" t="str">
        <f t="shared" si="35"/>
        <v/>
      </c>
      <c r="F214" s="9" t="str">
        <f>IF(ROW($D$1)&lt;=SheetX!$D$55, SheetX!$D$55, "")</f>
        <v/>
      </c>
      <c r="G214" s="9" t="str">
        <f t="shared" si="36"/>
        <v/>
      </c>
      <c r="H214" s="9" t="str">
        <f>IF(ROW($D$1)&lt;=SheetX!$E$55, SheetX!$E$55, "")</f>
        <v/>
      </c>
      <c r="I214" s="9" t="str">
        <f t="shared" si="37"/>
        <v/>
      </c>
      <c r="J214" s="9" t="str">
        <f>IF(ROW($D$1)&lt;=SheetX!$F$55, SheetX!$F$55, "")</f>
        <v/>
      </c>
      <c r="K214" s="4" t="str">
        <f t="shared" si="38"/>
        <v/>
      </c>
      <c r="Q214" s="6" t="str">
        <f t="shared" si="39"/>
        <v/>
      </c>
      <c r="R214" s="6">
        <f t="shared" si="40"/>
        <v>0</v>
      </c>
      <c r="S214" s="6">
        <f t="shared" si="41"/>
        <v>0</v>
      </c>
      <c r="T214" s="6">
        <f t="shared" si="42"/>
        <v>0</v>
      </c>
      <c r="U214" s="6">
        <f t="shared" si="43"/>
        <v>0</v>
      </c>
      <c r="AB214" s="12">
        <f>Table1[[#This Row],[Streaming Resolution '[MP']]]</f>
        <v>0</v>
      </c>
      <c r="AC214" s="12">
        <v>1</v>
      </c>
      <c r="AE214" s="3" t="str">
        <f>Table1[[#This Row],[Type of Install]]&amp;Table1[[#This Row],[Indoor/Outdoor]]</f>
        <v/>
      </c>
      <c r="AF214" s="3" t="str">
        <f>AE214&amp;Table1[[#This Row],[Camera Type]]</f>
        <v/>
      </c>
      <c r="AJ214" s="3" t="str">
        <f>'Card Access'!D216&amp;'Card Access'!E216&amp;'Card Access'!F216&amp;'Card Access'!G216</f>
        <v>CPQ ITEMExst. Panel LocationExst. Panel TypeExst. Reader Type</v>
      </c>
    </row>
    <row r="215" spans="1:36" x14ac:dyDescent="0.25">
      <c r="A215" s="3" t="str">
        <f>IF(ROW($B$3)&lt;=SheetX!$B$55, IF(SheetX!$B$55&lt;&gt;1, SheetX!$A$55 &amp; " (" &amp; ROW($B$3) &amp; ")", SheetX!$A$55),"zzzz")</f>
        <v xml:space="preserve"> (3)</v>
      </c>
      <c r="B215" s="3" t="str">
        <f t="shared" si="33"/>
        <v>zzzz</v>
      </c>
      <c r="C215" s="3" t="str">
        <f t="shared" si="34"/>
        <v/>
      </c>
      <c r="D215" s="9" t="str">
        <f>IF(ROW($D$1)&lt;=SheetX!$C$55, SheetX!$C$55, "")</f>
        <v/>
      </c>
      <c r="E215" s="4" t="str">
        <f t="shared" si="35"/>
        <v/>
      </c>
      <c r="F215" s="9" t="str">
        <f>IF(ROW($D$1)&lt;=SheetX!$D$55, SheetX!$D$55, "")</f>
        <v/>
      </c>
      <c r="G215" s="9" t="str">
        <f t="shared" si="36"/>
        <v/>
      </c>
      <c r="H215" s="9" t="str">
        <f>IF(ROW($D$1)&lt;=SheetX!$E$55, SheetX!$E$55, "")</f>
        <v/>
      </c>
      <c r="I215" s="9" t="str">
        <f t="shared" si="37"/>
        <v/>
      </c>
      <c r="J215" s="9" t="str">
        <f>IF(ROW($D$1)&lt;=SheetX!$F$55, SheetX!$F$55, "")</f>
        <v/>
      </c>
      <c r="K215" s="4" t="str">
        <f t="shared" si="38"/>
        <v/>
      </c>
      <c r="Q215" s="6" t="str">
        <f t="shared" si="39"/>
        <v/>
      </c>
      <c r="R215" s="6">
        <f t="shared" si="40"/>
        <v>0</v>
      </c>
      <c r="S215" s="6">
        <f t="shared" si="41"/>
        <v>0</v>
      </c>
      <c r="T215" s="6">
        <f t="shared" si="42"/>
        <v>0</v>
      </c>
      <c r="U215" s="6">
        <f t="shared" si="43"/>
        <v>0</v>
      </c>
      <c r="AB215" s="12">
        <f>Table1[[#This Row],[Streaming Resolution '[MP']]]</f>
        <v>0</v>
      </c>
      <c r="AC215" s="12">
        <v>1</v>
      </c>
      <c r="AE215" s="3" t="str">
        <f>Table1[[#This Row],[Type of Install]]&amp;Table1[[#This Row],[Indoor/Outdoor]]</f>
        <v/>
      </c>
      <c r="AF215" s="3" t="str">
        <f>AE215&amp;Table1[[#This Row],[Camera Type]]</f>
        <v/>
      </c>
      <c r="AJ215" s="3" t="str">
        <f>'Card Access'!D217&amp;'Card Access'!E217&amp;'Card Access'!F217&amp;'Card Access'!G217</f>
        <v/>
      </c>
    </row>
    <row r="216" spans="1:36" x14ac:dyDescent="0.25">
      <c r="A216" s="3" t="str">
        <f>IF(ROW($B$4)&lt;=SheetX!$B$55, IF(SheetX!$B$55&lt;&gt;1, SheetX!$A$55 &amp; " (" &amp; ROW($B$4) &amp; ")", SheetX!$A$55),"zzzz")</f>
        <v xml:space="preserve"> (4)</v>
      </c>
      <c r="B216" s="3" t="str">
        <f t="shared" si="33"/>
        <v>zzzz</v>
      </c>
      <c r="C216" s="3" t="str">
        <f t="shared" si="34"/>
        <v/>
      </c>
      <c r="D216" s="9" t="str">
        <f>IF(ROW($D$1)&lt;=SheetX!$C$55, SheetX!$C$55, "")</f>
        <v/>
      </c>
      <c r="E216" s="4" t="str">
        <f t="shared" si="35"/>
        <v/>
      </c>
      <c r="F216" s="9" t="str">
        <f>IF(ROW($D$1)&lt;=SheetX!$D$55, SheetX!$D$55, "")</f>
        <v/>
      </c>
      <c r="G216" s="9" t="str">
        <f t="shared" si="36"/>
        <v/>
      </c>
      <c r="H216" s="9" t="str">
        <f>IF(ROW($D$1)&lt;=SheetX!$E$55, SheetX!$E$55, "")</f>
        <v/>
      </c>
      <c r="I216" s="9" t="str">
        <f t="shared" si="37"/>
        <v/>
      </c>
      <c r="J216" s="9" t="str">
        <f>IF(ROW($D$1)&lt;=SheetX!$F$55, SheetX!$F$55, "")</f>
        <v/>
      </c>
      <c r="K216" s="4" t="str">
        <f t="shared" si="38"/>
        <v/>
      </c>
      <c r="Q216" s="6" t="str">
        <f t="shared" si="39"/>
        <v/>
      </c>
      <c r="R216" s="6">
        <f t="shared" si="40"/>
        <v>0</v>
      </c>
      <c r="S216" s="6">
        <f t="shared" si="41"/>
        <v>0</v>
      </c>
      <c r="T216" s="6">
        <f t="shared" si="42"/>
        <v>0</v>
      </c>
      <c r="U216" s="6">
        <f t="shared" si="43"/>
        <v>0</v>
      </c>
      <c r="AB216" s="12">
        <f>Table1[[#This Row],[Streaming Resolution '[MP']]]</f>
        <v>0</v>
      </c>
      <c r="AC216" s="12">
        <v>1</v>
      </c>
      <c r="AE216" s="3" t="str">
        <f>Table1[[#This Row],[Type of Install]]&amp;Table1[[#This Row],[Indoor/Outdoor]]</f>
        <v/>
      </c>
      <c r="AF216" s="3" t="str">
        <f>AE216&amp;Table1[[#This Row],[Camera Type]]</f>
        <v/>
      </c>
      <c r="AJ216" s="3" t="str">
        <f>'Card Access'!D218&amp;'Card Access'!E218&amp;'Card Access'!F218&amp;'Card Access'!G218</f>
        <v/>
      </c>
    </row>
    <row r="217" spans="1:36" x14ac:dyDescent="0.25">
      <c r="A217" s="3" t="str">
        <f>IF(ROW($B$1)&lt;=SheetX!$B$56, IF(SheetX!$B$56&lt;&gt;1, SheetX!$A$56 &amp; " (" &amp; ROW($B$1) &amp; ")", SheetX!$A$56),"zzzz")</f>
        <v xml:space="preserve"> (1)</v>
      </c>
      <c r="B217" s="3" t="str">
        <f t="shared" si="33"/>
        <v>zzzz</v>
      </c>
      <c r="C217" s="3" t="str">
        <f t="shared" si="34"/>
        <v/>
      </c>
      <c r="D217" s="9" t="str">
        <f>IF(ROW($D$1)&lt;=SheetX!$C$56, SheetX!$C$56, "")</f>
        <v/>
      </c>
      <c r="E217" s="4" t="str">
        <f t="shared" si="35"/>
        <v/>
      </c>
      <c r="F217" s="9" t="str">
        <f>IF(ROW($D$1)&lt;=SheetX!$D$56, SheetX!$D$56, "")</f>
        <v/>
      </c>
      <c r="G217" s="9" t="str">
        <f t="shared" si="36"/>
        <v/>
      </c>
      <c r="H217" s="9" t="str">
        <f>IF(ROW($D$1)&lt;=SheetX!$E$56, SheetX!$E$56, "")</f>
        <v/>
      </c>
      <c r="I217" s="9" t="str">
        <f t="shared" si="37"/>
        <v/>
      </c>
      <c r="J217" s="9" t="str">
        <f>IF(ROW($D$1)&lt;=SheetX!$F$56, SheetX!$F$56, "")</f>
        <v/>
      </c>
      <c r="K217" s="4" t="str">
        <f t="shared" si="38"/>
        <v/>
      </c>
      <c r="Q217" s="6" t="str">
        <f t="shared" si="39"/>
        <v/>
      </c>
      <c r="R217" s="6">
        <f t="shared" si="40"/>
        <v>0</v>
      </c>
      <c r="S217" s="6">
        <f t="shared" si="41"/>
        <v>0</v>
      </c>
      <c r="T217" s="6">
        <f t="shared" si="42"/>
        <v>0</v>
      </c>
      <c r="U217" s="6">
        <f t="shared" si="43"/>
        <v>0</v>
      </c>
      <c r="AB217" s="12">
        <f>Table1[[#This Row],[Streaming Resolution '[MP']]]</f>
        <v>0</v>
      </c>
      <c r="AC217" s="12">
        <v>1</v>
      </c>
      <c r="AE217" s="3" t="str">
        <f>Table1[[#This Row],[Type of Install]]&amp;Table1[[#This Row],[Indoor/Outdoor]]</f>
        <v/>
      </c>
      <c r="AF217" s="3" t="str">
        <f>AE217&amp;Table1[[#This Row],[Camera Type]]</f>
        <v/>
      </c>
      <c r="AJ217" s="3" t="str">
        <f>'Card Access'!D219&amp;'Card Access'!E219&amp;'Card Access'!F219&amp;'Card Access'!G219</f>
        <v/>
      </c>
    </row>
    <row r="218" spans="1:36" x14ac:dyDescent="0.25">
      <c r="A218" s="3" t="str">
        <f>IF(ROW($B$2)&lt;=SheetX!$B$56, IF(SheetX!$B$56&lt;&gt;1, SheetX!$A$56 &amp; " (" &amp; ROW($B$2) &amp; ")", SheetX!$A$56),"zzzz")</f>
        <v xml:space="preserve"> (2)</v>
      </c>
      <c r="B218" s="3" t="str">
        <f t="shared" si="33"/>
        <v>zzzz</v>
      </c>
      <c r="C218" s="3" t="str">
        <f t="shared" si="34"/>
        <v/>
      </c>
      <c r="D218" s="9" t="str">
        <f>IF(ROW($D$1)&lt;=SheetX!$C$56, SheetX!$C$56, "")</f>
        <v/>
      </c>
      <c r="E218" s="4" t="str">
        <f t="shared" si="35"/>
        <v/>
      </c>
      <c r="F218" s="9" t="str">
        <f>IF(ROW($D$1)&lt;=SheetX!$D$56, SheetX!$D$56, "")</f>
        <v/>
      </c>
      <c r="G218" s="9" t="str">
        <f t="shared" si="36"/>
        <v/>
      </c>
      <c r="H218" s="9" t="str">
        <f>IF(ROW($D$1)&lt;=SheetX!$E$56, SheetX!$E$56, "")</f>
        <v/>
      </c>
      <c r="I218" s="9" t="str">
        <f t="shared" si="37"/>
        <v/>
      </c>
      <c r="J218" s="9" t="str">
        <f>IF(ROW($D$1)&lt;=SheetX!$F$56, SheetX!$F$56, "")</f>
        <v/>
      </c>
      <c r="K218" s="4" t="str">
        <f t="shared" si="38"/>
        <v/>
      </c>
      <c r="Q218" s="6" t="str">
        <f t="shared" si="39"/>
        <v/>
      </c>
      <c r="R218" s="6">
        <f t="shared" si="40"/>
        <v>0</v>
      </c>
      <c r="S218" s="6">
        <f t="shared" si="41"/>
        <v>0</v>
      </c>
      <c r="T218" s="6">
        <f t="shared" si="42"/>
        <v>0</v>
      </c>
      <c r="U218" s="6">
        <f t="shared" si="43"/>
        <v>0</v>
      </c>
      <c r="AB218" s="12">
        <f>Table1[[#This Row],[Streaming Resolution '[MP']]]</f>
        <v>0</v>
      </c>
      <c r="AC218" s="12">
        <v>1</v>
      </c>
      <c r="AE218" s="3" t="str">
        <f>Table1[[#This Row],[Type of Install]]&amp;Table1[[#This Row],[Indoor/Outdoor]]</f>
        <v/>
      </c>
      <c r="AF218" s="3" t="str">
        <f>AE218&amp;Table1[[#This Row],[Camera Type]]</f>
        <v/>
      </c>
      <c r="AJ218" s="3" t="str">
        <f>'Card Access'!D220&amp;'Card Access'!E220&amp;'Card Access'!F220&amp;'Card Access'!G220</f>
        <v/>
      </c>
    </row>
    <row r="219" spans="1:36" x14ac:dyDescent="0.25">
      <c r="A219" s="3" t="str">
        <f>IF(ROW($B$3)&lt;=SheetX!$B$56, IF(SheetX!$B$56&lt;&gt;1, SheetX!$A$56 &amp; " (" &amp; ROW($B$3) &amp; ")", SheetX!$A$56),"zzzz")</f>
        <v xml:space="preserve"> (3)</v>
      </c>
      <c r="B219" s="3" t="str">
        <f t="shared" si="33"/>
        <v>zzzz</v>
      </c>
      <c r="C219" s="3" t="str">
        <f t="shared" si="34"/>
        <v/>
      </c>
      <c r="D219" s="9" t="str">
        <f>IF(ROW($D$1)&lt;=SheetX!$C$56, SheetX!$C$56, "")</f>
        <v/>
      </c>
      <c r="E219" s="4" t="str">
        <f t="shared" si="35"/>
        <v/>
      </c>
      <c r="F219" s="9" t="str">
        <f>IF(ROW($D$1)&lt;=SheetX!$D$56, SheetX!$D$56, "")</f>
        <v/>
      </c>
      <c r="G219" s="9" t="str">
        <f t="shared" si="36"/>
        <v/>
      </c>
      <c r="H219" s="9" t="str">
        <f>IF(ROW($D$1)&lt;=SheetX!$E$56, SheetX!$E$56, "")</f>
        <v/>
      </c>
      <c r="I219" s="9" t="str">
        <f t="shared" si="37"/>
        <v/>
      </c>
      <c r="J219" s="9" t="str">
        <f>IF(ROW($D$1)&lt;=SheetX!$F$56, SheetX!$F$56, "")</f>
        <v/>
      </c>
      <c r="K219" s="4" t="str">
        <f t="shared" si="38"/>
        <v/>
      </c>
      <c r="Q219" s="6" t="str">
        <f t="shared" si="39"/>
        <v/>
      </c>
      <c r="R219" s="6">
        <f t="shared" si="40"/>
        <v>0</v>
      </c>
      <c r="S219" s="6">
        <f t="shared" si="41"/>
        <v>0</v>
      </c>
      <c r="T219" s="6">
        <f t="shared" si="42"/>
        <v>0</v>
      </c>
      <c r="U219" s="6">
        <f t="shared" si="43"/>
        <v>0</v>
      </c>
      <c r="AB219" s="12">
        <f>Table1[[#This Row],[Streaming Resolution '[MP']]]</f>
        <v>0</v>
      </c>
      <c r="AC219" s="12">
        <v>1</v>
      </c>
      <c r="AE219" s="3" t="str">
        <f>Table1[[#This Row],[Type of Install]]&amp;Table1[[#This Row],[Indoor/Outdoor]]</f>
        <v/>
      </c>
      <c r="AF219" s="3" t="str">
        <f>AE219&amp;Table1[[#This Row],[Camera Type]]</f>
        <v/>
      </c>
      <c r="AJ219" s="3" t="str">
        <f>'Card Access'!D221&amp;'Card Access'!E221&amp;'Card Access'!F221&amp;'Card Access'!G221</f>
        <v/>
      </c>
    </row>
    <row r="220" spans="1:36" x14ac:dyDescent="0.25">
      <c r="A220" s="3" t="str">
        <f>IF(ROW($B$4)&lt;=SheetX!$B$56, IF(SheetX!$B$56&lt;&gt;1, SheetX!$A$56 &amp; " (" &amp; ROW($B$4) &amp; ")", SheetX!$A$56),"zzzz")</f>
        <v xml:space="preserve"> (4)</v>
      </c>
      <c r="B220" s="3" t="str">
        <f t="shared" si="33"/>
        <v>zzzz</v>
      </c>
      <c r="C220" s="3" t="str">
        <f t="shared" si="34"/>
        <v/>
      </c>
      <c r="D220" s="9" t="str">
        <f>IF(ROW($D$1)&lt;=SheetX!$C$56, SheetX!$C$56, "")</f>
        <v/>
      </c>
      <c r="E220" s="4" t="str">
        <f t="shared" si="35"/>
        <v/>
      </c>
      <c r="F220" s="9" t="str">
        <f>IF(ROW($D$1)&lt;=SheetX!$D$56, SheetX!$D$56, "")</f>
        <v/>
      </c>
      <c r="G220" s="9" t="str">
        <f t="shared" si="36"/>
        <v/>
      </c>
      <c r="H220" s="9" t="str">
        <f>IF(ROW($D$1)&lt;=SheetX!$E$56, SheetX!$E$56, "")</f>
        <v/>
      </c>
      <c r="I220" s="9" t="str">
        <f t="shared" si="37"/>
        <v/>
      </c>
      <c r="J220" s="9" t="str">
        <f>IF(ROW($D$1)&lt;=SheetX!$F$56, SheetX!$F$56, "")</f>
        <v/>
      </c>
      <c r="K220" s="4" t="str">
        <f t="shared" si="38"/>
        <v/>
      </c>
      <c r="Q220" s="6" t="str">
        <f t="shared" si="39"/>
        <v/>
      </c>
      <c r="R220" s="6">
        <f t="shared" si="40"/>
        <v>0</v>
      </c>
      <c r="S220" s="6">
        <f t="shared" si="41"/>
        <v>0</v>
      </c>
      <c r="T220" s="6">
        <f t="shared" si="42"/>
        <v>0</v>
      </c>
      <c r="U220" s="6">
        <f t="shared" si="43"/>
        <v>0</v>
      </c>
      <c r="AB220" s="12">
        <f>Table1[[#This Row],[Streaming Resolution '[MP']]]</f>
        <v>0</v>
      </c>
      <c r="AC220" s="12">
        <v>1</v>
      </c>
      <c r="AE220" s="3" t="str">
        <f>Table1[[#This Row],[Type of Install]]&amp;Table1[[#This Row],[Indoor/Outdoor]]</f>
        <v/>
      </c>
      <c r="AF220" s="3" t="str">
        <f>AE220&amp;Table1[[#This Row],[Camera Type]]</f>
        <v/>
      </c>
      <c r="AJ220" s="3" t="str">
        <f>'Card Access'!D222&amp;'Card Access'!E222&amp;'Card Access'!F222&amp;'Card Access'!G222</f>
        <v/>
      </c>
    </row>
    <row r="221" spans="1:36" x14ac:dyDescent="0.25">
      <c r="A221" s="3" t="str">
        <f>IF(ROW($B$1)&lt;=SheetX!$B$57, IF(SheetX!$B$57&lt;&gt;1, SheetX!$A$57 &amp; " (" &amp; ROW($B$1) &amp; ")", SheetX!$A$57),"zzzz")</f>
        <v xml:space="preserve"> (1)</v>
      </c>
      <c r="B221" s="3" t="str">
        <f t="shared" si="33"/>
        <v>zzzz</v>
      </c>
      <c r="C221" s="3" t="str">
        <f t="shared" si="34"/>
        <v/>
      </c>
      <c r="D221" s="9" t="str">
        <f>IF(ROW($D$1)&lt;=SheetX!$C$57, SheetX!$C$57, "")</f>
        <v/>
      </c>
      <c r="E221" s="4" t="str">
        <f t="shared" si="35"/>
        <v/>
      </c>
      <c r="F221" s="9" t="str">
        <f>IF(ROW($D$1)&lt;=SheetX!$D$57, SheetX!$D$57, "")</f>
        <v/>
      </c>
      <c r="G221" s="9" t="str">
        <f t="shared" si="36"/>
        <v/>
      </c>
      <c r="H221" s="9" t="str">
        <f>IF(ROW($D$1)&lt;=SheetX!$E$57, SheetX!$E$57, "")</f>
        <v/>
      </c>
      <c r="I221" s="9" t="str">
        <f t="shared" si="37"/>
        <v/>
      </c>
      <c r="J221" s="9" t="str">
        <f>IF(ROW($D$1)&lt;=SheetX!$F$57, SheetX!$F$57, "")</f>
        <v/>
      </c>
      <c r="K221" s="4" t="str">
        <f t="shared" si="38"/>
        <v/>
      </c>
      <c r="Q221" s="6" t="str">
        <f t="shared" si="39"/>
        <v/>
      </c>
      <c r="R221" s="6">
        <f t="shared" si="40"/>
        <v>0</v>
      </c>
      <c r="S221" s="6">
        <f t="shared" si="41"/>
        <v>0</v>
      </c>
      <c r="T221" s="6">
        <f t="shared" si="42"/>
        <v>0</v>
      </c>
      <c r="U221" s="6">
        <f t="shared" si="43"/>
        <v>0</v>
      </c>
      <c r="AB221" s="12">
        <f>Table1[[#This Row],[Streaming Resolution '[MP']]]</f>
        <v>0</v>
      </c>
      <c r="AC221" s="12">
        <v>1</v>
      </c>
      <c r="AE221" s="3" t="str">
        <f>Table1[[#This Row],[Type of Install]]&amp;Table1[[#This Row],[Indoor/Outdoor]]</f>
        <v/>
      </c>
      <c r="AF221" s="3" t="str">
        <f>AE221&amp;Table1[[#This Row],[Camera Type]]</f>
        <v/>
      </c>
      <c r="AJ221" s="3" t="str">
        <f>'Card Access'!D223&amp;'Card Access'!E223&amp;'Card Access'!F223&amp;'Card Access'!G223</f>
        <v/>
      </c>
    </row>
    <row r="222" spans="1:36" x14ac:dyDescent="0.25">
      <c r="A222" s="3" t="str">
        <f>IF(ROW($B$2)&lt;=SheetX!$B$57, IF(SheetX!$B$57&lt;&gt;1, SheetX!$A$57 &amp; " (" &amp; ROW($B$2) &amp; ")", SheetX!$A$57),"zzzz")</f>
        <v xml:space="preserve"> (2)</v>
      </c>
      <c r="B222" s="3" t="str">
        <f t="shared" si="33"/>
        <v>zzzz</v>
      </c>
      <c r="C222" s="3" t="str">
        <f t="shared" si="34"/>
        <v/>
      </c>
      <c r="D222" s="9" t="str">
        <f>IF(ROW($D$1)&lt;=SheetX!$C$57, SheetX!$C$57, "")</f>
        <v/>
      </c>
      <c r="E222" s="4" t="str">
        <f t="shared" si="35"/>
        <v/>
      </c>
      <c r="F222" s="9" t="str">
        <f>IF(ROW($D$1)&lt;=SheetX!$D$57, SheetX!$D$57, "")</f>
        <v/>
      </c>
      <c r="G222" s="9" t="str">
        <f t="shared" si="36"/>
        <v/>
      </c>
      <c r="H222" s="9" t="str">
        <f>IF(ROW($D$1)&lt;=SheetX!$E$57, SheetX!$E$57, "")</f>
        <v/>
      </c>
      <c r="I222" s="9" t="str">
        <f t="shared" si="37"/>
        <v/>
      </c>
      <c r="J222" s="9" t="str">
        <f>IF(ROW($D$1)&lt;=SheetX!$F$57, SheetX!$F$57, "")</f>
        <v/>
      </c>
      <c r="K222" s="4" t="str">
        <f t="shared" si="38"/>
        <v/>
      </c>
      <c r="Q222" s="6" t="str">
        <f t="shared" si="39"/>
        <v/>
      </c>
      <c r="R222" s="6">
        <f t="shared" si="40"/>
        <v>0</v>
      </c>
      <c r="S222" s="6">
        <f t="shared" si="41"/>
        <v>0</v>
      </c>
      <c r="T222" s="6">
        <f t="shared" si="42"/>
        <v>0</v>
      </c>
      <c r="U222" s="6">
        <f t="shared" si="43"/>
        <v>0</v>
      </c>
      <c r="AB222" s="12">
        <f>Table1[[#This Row],[Streaming Resolution '[MP']]]</f>
        <v>0</v>
      </c>
      <c r="AC222" s="12">
        <v>1</v>
      </c>
      <c r="AE222" s="3" t="str">
        <f>Table1[[#This Row],[Type of Install]]&amp;Table1[[#This Row],[Indoor/Outdoor]]</f>
        <v/>
      </c>
      <c r="AF222" s="3" t="str">
        <f>AE222&amp;Table1[[#This Row],[Camera Type]]</f>
        <v/>
      </c>
      <c r="AJ222" s="3" t="str">
        <f>'Card Access'!D224&amp;'Card Access'!E224&amp;'Card Access'!F224&amp;'Card Access'!G224</f>
        <v/>
      </c>
    </row>
    <row r="223" spans="1:36" x14ac:dyDescent="0.25">
      <c r="A223" s="3" t="str">
        <f>IF(ROW($B$3)&lt;=SheetX!$B$57, IF(SheetX!$B$57&lt;&gt;1, SheetX!$A$57 &amp; " (" &amp; ROW($B$3) &amp; ")", SheetX!$A$57),"zzzz")</f>
        <v xml:space="preserve"> (3)</v>
      </c>
      <c r="B223" s="3" t="str">
        <f t="shared" si="33"/>
        <v>zzzz</v>
      </c>
      <c r="C223" s="3" t="str">
        <f t="shared" si="34"/>
        <v/>
      </c>
      <c r="D223" s="9" t="str">
        <f>IF(ROW($D$1)&lt;=SheetX!$C$57, SheetX!$C$57, "")</f>
        <v/>
      </c>
      <c r="E223" s="4" t="str">
        <f t="shared" si="35"/>
        <v/>
      </c>
      <c r="F223" s="9" t="str">
        <f>IF(ROW($D$1)&lt;=SheetX!$D$57, SheetX!$D$57, "")</f>
        <v/>
      </c>
      <c r="G223" s="9" t="str">
        <f t="shared" si="36"/>
        <v/>
      </c>
      <c r="H223" s="9" t="str">
        <f>IF(ROW($D$1)&lt;=SheetX!$E$57, SheetX!$E$57, "")</f>
        <v/>
      </c>
      <c r="I223" s="9" t="str">
        <f t="shared" si="37"/>
        <v/>
      </c>
      <c r="J223" s="9" t="str">
        <f>IF(ROW($D$1)&lt;=SheetX!$F$57, SheetX!$F$57, "")</f>
        <v/>
      </c>
      <c r="K223" s="4" t="str">
        <f t="shared" si="38"/>
        <v/>
      </c>
      <c r="Q223" s="6" t="str">
        <f t="shared" si="39"/>
        <v/>
      </c>
      <c r="R223" s="6">
        <f t="shared" si="40"/>
        <v>0</v>
      </c>
      <c r="S223" s="6">
        <f t="shared" si="41"/>
        <v>0</v>
      </c>
      <c r="T223" s="6">
        <f t="shared" si="42"/>
        <v>0</v>
      </c>
      <c r="U223" s="6">
        <f t="shared" si="43"/>
        <v>0</v>
      </c>
      <c r="AB223" s="12">
        <f>Table1[[#This Row],[Streaming Resolution '[MP']]]</f>
        <v>0</v>
      </c>
      <c r="AC223" s="12">
        <v>1</v>
      </c>
      <c r="AE223" s="3" t="str">
        <f>Table1[[#This Row],[Type of Install]]&amp;Table1[[#This Row],[Indoor/Outdoor]]</f>
        <v/>
      </c>
      <c r="AF223" s="3" t="str">
        <f>AE223&amp;Table1[[#This Row],[Camera Type]]</f>
        <v/>
      </c>
      <c r="AJ223" s="3" t="str">
        <f>'Card Access'!D225&amp;'Card Access'!E225&amp;'Card Access'!F225&amp;'Card Access'!G225</f>
        <v/>
      </c>
    </row>
    <row r="224" spans="1:36" x14ac:dyDescent="0.25">
      <c r="A224" s="3" t="str">
        <f>IF(ROW($B$4)&lt;=SheetX!$B$57, IF(SheetX!$B$57&lt;&gt;1, SheetX!$A$57 &amp; " (" &amp; ROW($B$4) &amp; ")", SheetX!$A$57),"zzzz")</f>
        <v xml:space="preserve"> (4)</v>
      </c>
      <c r="B224" s="3" t="str">
        <f t="shared" si="33"/>
        <v>zzzz</v>
      </c>
      <c r="C224" s="3" t="str">
        <f t="shared" si="34"/>
        <v/>
      </c>
      <c r="D224" s="9" t="str">
        <f>IF(ROW($D$1)&lt;=SheetX!$C$57, SheetX!$C$57, "")</f>
        <v/>
      </c>
      <c r="E224" s="4" t="str">
        <f t="shared" si="35"/>
        <v/>
      </c>
      <c r="F224" s="9" t="str">
        <f>IF(ROW($D$1)&lt;=SheetX!$D$57, SheetX!$D$57, "")</f>
        <v/>
      </c>
      <c r="G224" s="9" t="str">
        <f t="shared" si="36"/>
        <v/>
      </c>
      <c r="H224" s="9" t="str">
        <f>IF(ROW($D$1)&lt;=SheetX!$E$57, SheetX!$E$57, "")</f>
        <v/>
      </c>
      <c r="I224" s="9" t="str">
        <f t="shared" si="37"/>
        <v/>
      </c>
      <c r="J224" s="9" t="str">
        <f>IF(ROW($D$1)&lt;=SheetX!$F$57, SheetX!$F$57, "")</f>
        <v/>
      </c>
      <c r="K224" s="4" t="str">
        <f t="shared" si="38"/>
        <v/>
      </c>
      <c r="Q224" s="6" t="str">
        <f t="shared" si="39"/>
        <v/>
      </c>
      <c r="R224" s="6">
        <f t="shared" si="40"/>
        <v>0</v>
      </c>
      <c r="S224" s="6">
        <f t="shared" si="41"/>
        <v>0</v>
      </c>
      <c r="T224" s="6">
        <f t="shared" si="42"/>
        <v>0</v>
      </c>
      <c r="U224" s="6">
        <f t="shared" si="43"/>
        <v>0</v>
      </c>
      <c r="AB224" s="12">
        <f>Table1[[#This Row],[Streaming Resolution '[MP']]]</f>
        <v>0</v>
      </c>
      <c r="AC224" s="12">
        <v>1</v>
      </c>
      <c r="AE224" s="3" t="str">
        <f>Table1[[#This Row],[Type of Install]]&amp;Table1[[#This Row],[Indoor/Outdoor]]</f>
        <v/>
      </c>
      <c r="AF224" s="3" t="str">
        <f>AE224&amp;Table1[[#This Row],[Camera Type]]</f>
        <v/>
      </c>
      <c r="AJ224" s="3" t="str">
        <f>'Card Access'!D226&amp;'Card Access'!E226&amp;'Card Access'!F226&amp;'Card Access'!G226</f>
        <v/>
      </c>
    </row>
    <row r="225" spans="1:36" x14ac:dyDescent="0.25">
      <c r="A225" s="3" t="str">
        <f>IF(ROW($B$1)&lt;=SheetX!$B$58, IF(SheetX!$B$58&lt;&gt;1, SheetX!$A$58 &amp; " (" &amp; ROW($B$1) &amp; ")", SheetX!$A$58),"zzzz")</f>
        <v xml:space="preserve"> (1)</v>
      </c>
      <c r="B225" s="3" t="str">
        <f t="shared" si="33"/>
        <v>zzzz</v>
      </c>
      <c r="C225" s="3" t="str">
        <f t="shared" si="34"/>
        <v/>
      </c>
      <c r="D225" s="9" t="str">
        <f>IF(ROW($D$1)&lt;=SheetX!$C$58, SheetX!$C$58, "")</f>
        <v/>
      </c>
      <c r="E225" s="4" t="str">
        <f t="shared" si="35"/>
        <v/>
      </c>
      <c r="F225" s="9" t="str">
        <f>IF(ROW($D$1)&lt;=SheetX!$D$58, SheetX!$D$58, "")</f>
        <v/>
      </c>
      <c r="G225" s="9" t="str">
        <f t="shared" si="36"/>
        <v/>
      </c>
      <c r="H225" s="9" t="str">
        <f>IF(ROW($D$1)&lt;=SheetX!$E$58, SheetX!$E$58, "")</f>
        <v/>
      </c>
      <c r="I225" s="9" t="str">
        <f t="shared" si="37"/>
        <v/>
      </c>
      <c r="J225" s="9" t="str">
        <f>IF(ROW($D$1)&lt;=SheetX!$F$58, SheetX!$F$58, "")</f>
        <v/>
      </c>
      <c r="K225" s="4" t="str">
        <f t="shared" si="38"/>
        <v/>
      </c>
      <c r="Q225" s="6" t="str">
        <f t="shared" si="39"/>
        <v/>
      </c>
      <c r="R225" s="6">
        <f t="shared" si="40"/>
        <v>0</v>
      </c>
      <c r="S225" s="6">
        <f t="shared" si="41"/>
        <v>0</v>
      </c>
      <c r="T225" s="6">
        <f t="shared" si="42"/>
        <v>0</v>
      </c>
      <c r="U225" s="6">
        <f t="shared" si="43"/>
        <v>0</v>
      </c>
      <c r="AB225" s="12">
        <f>Table1[[#This Row],[Streaming Resolution '[MP']]]</f>
        <v>0</v>
      </c>
      <c r="AC225" s="12">
        <v>1</v>
      </c>
      <c r="AE225" s="3" t="str">
        <f>Table1[[#This Row],[Type of Install]]&amp;Table1[[#This Row],[Indoor/Outdoor]]</f>
        <v/>
      </c>
      <c r="AF225" s="3" t="str">
        <f>AE225&amp;Table1[[#This Row],[Camera Type]]</f>
        <v/>
      </c>
      <c r="AJ225" s="3" t="str">
        <f>'Card Access'!D227&amp;'Card Access'!E227&amp;'Card Access'!F227&amp;'Card Access'!G227</f>
        <v/>
      </c>
    </row>
    <row r="226" spans="1:36" x14ac:dyDescent="0.25">
      <c r="A226" s="3" t="str">
        <f>IF(ROW($B$2)&lt;=SheetX!$B$58, IF(SheetX!$B$58&lt;&gt;1, SheetX!$A$58 &amp; " (" &amp; ROW($B$2) &amp; ")", SheetX!$A$58),"zzzz")</f>
        <v xml:space="preserve"> (2)</v>
      </c>
      <c r="B226" s="3" t="str">
        <f t="shared" si="33"/>
        <v>zzzz</v>
      </c>
      <c r="C226" s="3" t="str">
        <f t="shared" si="34"/>
        <v/>
      </c>
      <c r="D226" s="9" t="str">
        <f>IF(ROW($D$1)&lt;=SheetX!$C$58, SheetX!$C$58, "")</f>
        <v/>
      </c>
      <c r="E226" s="4" t="str">
        <f t="shared" si="35"/>
        <v/>
      </c>
      <c r="F226" s="9" t="str">
        <f>IF(ROW($D$1)&lt;=SheetX!$D$58, SheetX!$D$58, "")</f>
        <v/>
      </c>
      <c r="G226" s="9" t="str">
        <f t="shared" si="36"/>
        <v/>
      </c>
      <c r="H226" s="9" t="str">
        <f>IF(ROW($D$1)&lt;=SheetX!$E$58, SheetX!$E$58, "")</f>
        <v/>
      </c>
      <c r="I226" s="9" t="str">
        <f t="shared" si="37"/>
        <v/>
      </c>
      <c r="J226" s="9" t="str">
        <f>IF(ROW($D$1)&lt;=SheetX!$F$58, SheetX!$F$58, "")</f>
        <v/>
      </c>
      <c r="K226" s="4" t="str">
        <f t="shared" si="38"/>
        <v/>
      </c>
      <c r="Q226" s="6" t="str">
        <f t="shared" si="39"/>
        <v/>
      </c>
      <c r="R226" s="6">
        <f t="shared" si="40"/>
        <v>0</v>
      </c>
      <c r="S226" s="6">
        <f t="shared" si="41"/>
        <v>0</v>
      </c>
      <c r="T226" s="6">
        <f t="shared" si="42"/>
        <v>0</v>
      </c>
      <c r="U226" s="6">
        <f t="shared" si="43"/>
        <v>0</v>
      </c>
      <c r="AB226" s="12">
        <f>Table1[[#This Row],[Streaming Resolution '[MP']]]</f>
        <v>0</v>
      </c>
      <c r="AC226" s="12">
        <v>1</v>
      </c>
      <c r="AE226" s="3" t="str">
        <f>Table1[[#This Row],[Type of Install]]&amp;Table1[[#This Row],[Indoor/Outdoor]]</f>
        <v/>
      </c>
      <c r="AF226" s="3" t="str">
        <f>AE226&amp;Table1[[#This Row],[Camera Type]]</f>
        <v/>
      </c>
      <c r="AJ226" s="3" t="str">
        <f>'Card Access'!D228&amp;'Card Access'!E228&amp;'Card Access'!F228&amp;'Card Access'!G228</f>
        <v/>
      </c>
    </row>
    <row r="227" spans="1:36" x14ac:dyDescent="0.25">
      <c r="A227" s="3" t="str">
        <f>IF(ROW($B$3)&lt;=SheetX!$B$58, IF(SheetX!$B$58&lt;&gt;1, SheetX!$A$58 &amp; " (" &amp; ROW($B$3) &amp; ")", SheetX!$A$58),"zzzz")</f>
        <v xml:space="preserve"> (3)</v>
      </c>
      <c r="B227" s="3" t="str">
        <f t="shared" si="33"/>
        <v>zzzz</v>
      </c>
      <c r="C227" s="3" t="str">
        <f t="shared" si="34"/>
        <v/>
      </c>
      <c r="D227" s="9" t="str">
        <f>IF(ROW($D$1)&lt;=SheetX!$C$58, SheetX!$C$58, "")</f>
        <v/>
      </c>
      <c r="E227" s="4" t="str">
        <f t="shared" si="35"/>
        <v/>
      </c>
      <c r="F227" s="9" t="str">
        <f>IF(ROW($D$1)&lt;=SheetX!$D$58, SheetX!$D$58, "")</f>
        <v/>
      </c>
      <c r="G227" s="9" t="str">
        <f t="shared" si="36"/>
        <v/>
      </c>
      <c r="H227" s="9" t="str">
        <f>IF(ROW($D$1)&lt;=SheetX!$E$58, SheetX!$E$58, "")</f>
        <v/>
      </c>
      <c r="I227" s="9" t="str">
        <f t="shared" si="37"/>
        <v/>
      </c>
      <c r="J227" s="9" t="str">
        <f>IF(ROW($D$1)&lt;=SheetX!$F$58, SheetX!$F$58, "")</f>
        <v/>
      </c>
      <c r="K227" s="4" t="str">
        <f t="shared" si="38"/>
        <v/>
      </c>
      <c r="Q227" s="6" t="str">
        <f t="shared" si="39"/>
        <v/>
      </c>
      <c r="R227" s="6">
        <f t="shared" si="40"/>
        <v>0</v>
      </c>
      <c r="S227" s="6">
        <f t="shared" si="41"/>
        <v>0</v>
      </c>
      <c r="T227" s="6">
        <f t="shared" si="42"/>
        <v>0</v>
      </c>
      <c r="U227" s="6">
        <f t="shared" si="43"/>
        <v>0</v>
      </c>
      <c r="AB227" s="12">
        <f>Table1[[#This Row],[Streaming Resolution '[MP']]]</f>
        <v>0</v>
      </c>
      <c r="AC227" s="12">
        <v>1</v>
      </c>
      <c r="AE227" s="3" t="str">
        <f>Table1[[#This Row],[Type of Install]]&amp;Table1[[#This Row],[Indoor/Outdoor]]</f>
        <v/>
      </c>
      <c r="AF227" s="3" t="str">
        <f>AE227&amp;Table1[[#This Row],[Camera Type]]</f>
        <v/>
      </c>
      <c r="AJ227" s="3" t="str">
        <f>'Card Access'!D229&amp;'Card Access'!E229&amp;'Card Access'!F229&amp;'Card Access'!G229</f>
        <v/>
      </c>
    </row>
    <row r="228" spans="1:36" x14ac:dyDescent="0.25">
      <c r="A228" s="3" t="str">
        <f>IF(ROW($B$4)&lt;=SheetX!$B$58, IF(SheetX!$B$58&lt;&gt;1, SheetX!$A$58 &amp; " (" &amp; ROW($B$4) &amp; ")", SheetX!$A$58),"zzzz")</f>
        <v xml:space="preserve"> (4)</v>
      </c>
      <c r="B228" s="3" t="str">
        <f t="shared" si="33"/>
        <v>zzzz</v>
      </c>
      <c r="C228" s="3" t="str">
        <f t="shared" si="34"/>
        <v/>
      </c>
      <c r="D228" s="9" t="str">
        <f>IF(ROW($D$1)&lt;=SheetX!$C$58, SheetX!$C$58, "")</f>
        <v/>
      </c>
      <c r="E228" s="4" t="str">
        <f t="shared" si="35"/>
        <v/>
      </c>
      <c r="F228" s="9" t="str">
        <f>IF(ROW($D$1)&lt;=SheetX!$D$58, SheetX!$D$58, "")</f>
        <v/>
      </c>
      <c r="G228" s="9" t="str">
        <f t="shared" si="36"/>
        <v/>
      </c>
      <c r="H228" s="9" t="str">
        <f>IF(ROW($D$1)&lt;=SheetX!$E$58, SheetX!$E$58, "")</f>
        <v/>
      </c>
      <c r="I228" s="9" t="str">
        <f t="shared" si="37"/>
        <v/>
      </c>
      <c r="J228" s="9" t="str">
        <f>IF(ROW($D$1)&lt;=SheetX!$F$58, SheetX!$F$58, "")</f>
        <v/>
      </c>
      <c r="K228" s="4" t="str">
        <f t="shared" si="38"/>
        <v/>
      </c>
      <c r="Q228" s="6" t="str">
        <f t="shared" si="39"/>
        <v/>
      </c>
      <c r="R228" s="6">
        <f t="shared" si="40"/>
        <v>0</v>
      </c>
      <c r="S228" s="6">
        <f t="shared" si="41"/>
        <v>0</v>
      </c>
      <c r="T228" s="6">
        <f t="shared" si="42"/>
        <v>0</v>
      </c>
      <c r="U228" s="6">
        <f t="shared" si="43"/>
        <v>0</v>
      </c>
      <c r="AB228" s="12">
        <f>Table1[[#This Row],[Streaming Resolution '[MP']]]</f>
        <v>0</v>
      </c>
      <c r="AC228" s="12">
        <v>1</v>
      </c>
      <c r="AE228" s="3" t="str">
        <f>Table1[[#This Row],[Type of Install]]&amp;Table1[[#This Row],[Indoor/Outdoor]]</f>
        <v/>
      </c>
      <c r="AF228" s="3" t="str">
        <f>AE228&amp;Table1[[#This Row],[Camera Type]]</f>
        <v/>
      </c>
      <c r="AJ228" s="3" t="str">
        <f>'Card Access'!D230&amp;'Card Access'!E230&amp;'Card Access'!F230&amp;'Card Access'!G230</f>
        <v/>
      </c>
    </row>
    <row r="229" spans="1:36" x14ac:dyDescent="0.25">
      <c r="A229" s="3" t="str">
        <f>IF(ROW($B$1)&lt;=SheetX!$B$59, IF(SheetX!$B$59&lt;&gt;1, SheetX!$A$59 &amp; " (" &amp; ROW($B$1) &amp; ")", SheetX!$A$59),"zzzz")</f>
        <v xml:space="preserve"> (1)</v>
      </c>
      <c r="B229" s="3" t="str">
        <f t="shared" si="33"/>
        <v>zzzz</v>
      </c>
      <c r="C229" s="3" t="str">
        <f t="shared" si="34"/>
        <v/>
      </c>
      <c r="D229" s="9" t="str">
        <f>IF(ROW($D$1)&lt;=SheetX!$C$59, SheetX!$C$59, "")</f>
        <v/>
      </c>
      <c r="E229" s="4" t="str">
        <f t="shared" si="35"/>
        <v/>
      </c>
      <c r="F229" s="9" t="str">
        <f>IF(ROW($D$1)&lt;=SheetX!$D$59, SheetX!$D$59, "")</f>
        <v/>
      </c>
      <c r="G229" s="9" t="str">
        <f t="shared" si="36"/>
        <v/>
      </c>
      <c r="H229" s="9" t="str">
        <f>IF(ROW($D$1)&lt;=SheetX!$E$59, SheetX!$E$59, "")</f>
        <v/>
      </c>
      <c r="I229" s="9" t="str">
        <f t="shared" si="37"/>
        <v/>
      </c>
      <c r="J229" s="9" t="str">
        <f>IF(ROW($D$1)&lt;=SheetX!$F$59, SheetX!$F$59, "")</f>
        <v/>
      </c>
      <c r="K229" s="4" t="str">
        <f t="shared" si="38"/>
        <v/>
      </c>
      <c r="Q229" s="6" t="str">
        <f t="shared" si="39"/>
        <v/>
      </c>
      <c r="R229" s="6">
        <f t="shared" si="40"/>
        <v>0</v>
      </c>
      <c r="S229" s="6">
        <f t="shared" si="41"/>
        <v>0</v>
      </c>
      <c r="T229" s="6">
        <f t="shared" si="42"/>
        <v>0</v>
      </c>
      <c r="U229" s="6">
        <f t="shared" si="43"/>
        <v>0</v>
      </c>
      <c r="AB229" s="12">
        <f>Table1[[#This Row],[Streaming Resolution '[MP']]]</f>
        <v>0</v>
      </c>
      <c r="AC229" s="12">
        <v>1</v>
      </c>
      <c r="AE229" s="3" t="str">
        <f>Table1[[#This Row],[Type of Install]]&amp;Table1[[#This Row],[Indoor/Outdoor]]</f>
        <v/>
      </c>
      <c r="AF229" s="3" t="str">
        <f>AE229&amp;Table1[[#This Row],[Camera Type]]</f>
        <v/>
      </c>
      <c r="AJ229" s="3" t="str">
        <f>'Card Access'!D231&amp;'Card Access'!E231&amp;'Card Access'!F231&amp;'Card Access'!G231</f>
        <v/>
      </c>
    </row>
    <row r="230" spans="1:36" x14ac:dyDescent="0.25">
      <c r="A230" s="3" t="str">
        <f>IF(ROW($B$2)&lt;=SheetX!$B$59, IF(SheetX!$B$59&lt;&gt;1, SheetX!$A$59 &amp; " (" &amp; ROW($B$2) &amp; ")", SheetX!$A$59),"zzzz")</f>
        <v xml:space="preserve"> (2)</v>
      </c>
      <c r="B230" s="3" t="str">
        <f t="shared" si="33"/>
        <v>zzzz</v>
      </c>
      <c r="C230" s="3" t="str">
        <f t="shared" si="34"/>
        <v/>
      </c>
      <c r="D230" s="9" t="str">
        <f>IF(ROW($D$1)&lt;=SheetX!$C$59, SheetX!$C$59, "")</f>
        <v/>
      </c>
      <c r="E230" s="4" t="str">
        <f t="shared" si="35"/>
        <v/>
      </c>
      <c r="F230" s="9" t="str">
        <f>IF(ROW($D$1)&lt;=SheetX!$D$59, SheetX!$D$59, "")</f>
        <v/>
      </c>
      <c r="G230" s="9" t="str">
        <f t="shared" si="36"/>
        <v/>
      </c>
      <c r="H230" s="9" t="str">
        <f>IF(ROW($D$1)&lt;=SheetX!$E$59, SheetX!$E$59, "")</f>
        <v/>
      </c>
      <c r="I230" s="9" t="str">
        <f t="shared" si="37"/>
        <v/>
      </c>
      <c r="J230" s="9" t="str">
        <f>IF(ROW($D$1)&lt;=SheetX!$F$59, SheetX!$F$59, "")</f>
        <v/>
      </c>
      <c r="K230" s="4" t="str">
        <f t="shared" si="38"/>
        <v/>
      </c>
      <c r="Q230" s="6" t="str">
        <f t="shared" si="39"/>
        <v/>
      </c>
      <c r="R230" s="6">
        <f t="shared" si="40"/>
        <v>0</v>
      </c>
      <c r="S230" s="6">
        <f t="shared" si="41"/>
        <v>0</v>
      </c>
      <c r="T230" s="6">
        <f t="shared" si="42"/>
        <v>0</v>
      </c>
      <c r="U230" s="6">
        <f t="shared" si="43"/>
        <v>0</v>
      </c>
      <c r="AB230" s="12">
        <f>Table1[[#This Row],[Streaming Resolution '[MP']]]</f>
        <v>0</v>
      </c>
      <c r="AC230" s="12">
        <v>1</v>
      </c>
      <c r="AE230" s="3" t="str">
        <f>Table1[[#This Row],[Type of Install]]&amp;Table1[[#This Row],[Indoor/Outdoor]]</f>
        <v/>
      </c>
      <c r="AF230" s="3" t="str">
        <f>AE230&amp;Table1[[#This Row],[Camera Type]]</f>
        <v/>
      </c>
      <c r="AJ230" s="3" t="str">
        <f>'Card Access'!D232&amp;'Card Access'!E232&amp;'Card Access'!F232&amp;'Card Access'!G232</f>
        <v/>
      </c>
    </row>
    <row r="231" spans="1:36" x14ac:dyDescent="0.25">
      <c r="A231" s="3" t="str">
        <f>IF(ROW($B$3)&lt;=SheetX!$B$59, IF(SheetX!$B$59&lt;&gt;1, SheetX!$A$59 &amp; " (" &amp; ROW($B$3) &amp; ")", SheetX!$A$59),"zzzz")</f>
        <v xml:space="preserve"> (3)</v>
      </c>
      <c r="B231" s="3" t="str">
        <f t="shared" si="33"/>
        <v>zzzz</v>
      </c>
      <c r="C231" s="3" t="str">
        <f t="shared" si="34"/>
        <v/>
      </c>
      <c r="D231" s="9" t="str">
        <f>IF(ROW($D$1)&lt;=SheetX!$C$59, SheetX!$C$59, "")</f>
        <v/>
      </c>
      <c r="E231" s="4" t="str">
        <f t="shared" si="35"/>
        <v/>
      </c>
      <c r="F231" s="9" t="str">
        <f>IF(ROW($D$1)&lt;=SheetX!$D$59, SheetX!$D$59, "")</f>
        <v/>
      </c>
      <c r="G231" s="9" t="str">
        <f t="shared" si="36"/>
        <v/>
      </c>
      <c r="H231" s="9" t="str">
        <f>IF(ROW($D$1)&lt;=SheetX!$E$59, SheetX!$E$59, "")</f>
        <v/>
      </c>
      <c r="I231" s="9" t="str">
        <f t="shared" si="37"/>
        <v/>
      </c>
      <c r="J231" s="9" t="str">
        <f>IF(ROW($D$1)&lt;=SheetX!$F$59, SheetX!$F$59, "")</f>
        <v/>
      </c>
      <c r="K231" s="4" t="str">
        <f t="shared" si="38"/>
        <v/>
      </c>
      <c r="Q231" s="6" t="str">
        <f t="shared" si="39"/>
        <v/>
      </c>
      <c r="R231" s="6">
        <f t="shared" si="40"/>
        <v>0</v>
      </c>
      <c r="S231" s="6">
        <f t="shared" si="41"/>
        <v>0</v>
      </c>
      <c r="T231" s="6">
        <f t="shared" si="42"/>
        <v>0</v>
      </c>
      <c r="U231" s="6">
        <f t="shared" si="43"/>
        <v>0</v>
      </c>
      <c r="AB231" s="12">
        <f>Table1[[#This Row],[Streaming Resolution '[MP']]]</f>
        <v>0</v>
      </c>
      <c r="AC231" s="12">
        <v>1</v>
      </c>
      <c r="AE231" s="3" t="str">
        <f>Table1[[#This Row],[Type of Install]]&amp;Table1[[#This Row],[Indoor/Outdoor]]</f>
        <v/>
      </c>
      <c r="AF231" s="3" t="str">
        <f>AE231&amp;Table1[[#This Row],[Camera Type]]</f>
        <v/>
      </c>
      <c r="AJ231" s="3" t="str">
        <f>'Card Access'!D233&amp;'Card Access'!E233&amp;'Card Access'!F233&amp;'Card Access'!G233</f>
        <v/>
      </c>
    </row>
    <row r="232" spans="1:36" x14ac:dyDescent="0.25">
      <c r="A232" s="3" t="str">
        <f>IF(ROW($B$4)&lt;=SheetX!$B$59, IF(SheetX!$B$59&lt;&gt;1, SheetX!$A$59 &amp; " (" &amp; ROW($B$4) &amp; ")", SheetX!$A$59),"zzzz")</f>
        <v xml:space="preserve"> (4)</v>
      </c>
      <c r="B232" s="3" t="str">
        <f t="shared" si="33"/>
        <v>zzzz</v>
      </c>
      <c r="C232" s="3" t="str">
        <f t="shared" si="34"/>
        <v/>
      </c>
      <c r="D232" s="9" t="str">
        <f>IF(ROW($D$1)&lt;=SheetX!$C$59, SheetX!$C$59, "")</f>
        <v/>
      </c>
      <c r="E232" s="4" t="str">
        <f t="shared" si="35"/>
        <v/>
      </c>
      <c r="F232" s="9" t="str">
        <f>IF(ROW($D$1)&lt;=SheetX!$D$59, SheetX!$D$59, "")</f>
        <v/>
      </c>
      <c r="G232" s="9" t="str">
        <f t="shared" si="36"/>
        <v/>
      </c>
      <c r="H232" s="9" t="str">
        <f>IF(ROW($D$1)&lt;=SheetX!$E$59, SheetX!$E$59, "")</f>
        <v/>
      </c>
      <c r="I232" s="9" t="str">
        <f t="shared" si="37"/>
        <v/>
      </c>
      <c r="J232" s="9" t="str">
        <f>IF(ROW($D$1)&lt;=SheetX!$F$59, SheetX!$F$59, "")</f>
        <v/>
      </c>
      <c r="K232" s="4" t="str">
        <f t="shared" si="38"/>
        <v/>
      </c>
      <c r="Q232" s="6" t="str">
        <f t="shared" si="39"/>
        <v/>
      </c>
      <c r="R232" s="6">
        <f t="shared" si="40"/>
        <v>0</v>
      </c>
      <c r="S232" s="6">
        <f t="shared" si="41"/>
        <v>0</v>
      </c>
      <c r="T232" s="6">
        <f t="shared" si="42"/>
        <v>0</v>
      </c>
      <c r="U232" s="6">
        <f t="shared" si="43"/>
        <v>0</v>
      </c>
      <c r="AB232" s="12">
        <f>Table1[[#This Row],[Streaming Resolution '[MP']]]</f>
        <v>0</v>
      </c>
      <c r="AC232" s="12">
        <v>1</v>
      </c>
      <c r="AE232" s="3" t="str">
        <f>Table1[[#This Row],[Type of Install]]&amp;Table1[[#This Row],[Indoor/Outdoor]]</f>
        <v/>
      </c>
      <c r="AF232" s="3" t="str">
        <f>AE232&amp;Table1[[#This Row],[Camera Type]]</f>
        <v/>
      </c>
      <c r="AJ232" s="3" t="str">
        <f>'Card Access'!D234&amp;'Card Access'!E234&amp;'Card Access'!F234&amp;'Card Access'!G234</f>
        <v/>
      </c>
    </row>
    <row r="233" spans="1:36" x14ac:dyDescent="0.25">
      <c r="A233" s="3" t="str">
        <f>IF(ROW($B$1)&lt;=SheetX!$B$60, IF(SheetX!$B$60&lt;&gt;1, SheetX!$A$60 &amp; " (" &amp; ROW($B$1) &amp; ")", SheetX!$A$60),"zzzz")</f>
        <v xml:space="preserve"> (1)</v>
      </c>
      <c r="B233" s="3" t="str">
        <f t="shared" si="33"/>
        <v>zzzz</v>
      </c>
      <c r="C233" s="3" t="str">
        <f t="shared" si="34"/>
        <v/>
      </c>
      <c r="D233" s="9" t="str">
        <f>IF(ROW($D$1)&lt;=SheetX!$C$60, SheetX!$C$60, "")</f>
        <v/>
      </c>
      <c r="E233" s="4" t="str">
        <f t="shared" si="35"/>
        <v/>
      </c>
      <c r="F233" s="9" t="str">
        <f>IF(ROW($D$1)&lt;=SheetX!$D$60, SheetX!$D$60, "")</f>
        <v/>
      </c>
      <c r="G233" s="9" t="str">
        <f t="shared" si="36"/>
        <v/>
      </c>
      <c r="H233" s="9" t="str">
        <f>IF(ROW($D$1)&lt;=SheetX!$E$60, SheetX!$E$60, "")</f>
        <v/>
      </c>
      <c r="I233" s="9" t="str">
        <f t="shared" si="37"/>
        <v/>
      </c>
      <c r="J233" s="9" t="str">
        <f>IF(ROW($D$1)&lt;=SheetX!$F$60, SheetX!$F$60, "")</f>
        <v/>
      </c>
      <c r="K233" s="4" t="str">
        <f t="shared" si="38"/>
        <v/>
      </c>
      <c r="Q233" s="6" t="str">
        <f t="shared" si="39"/>
        <v/>
      </c>
      <c r="R233" s="6">
        <f t="shared" si="40"/>
        <v>0</v>
      </c>
      <c r="S233" s="6">
        <f t="shared" si="41"/>
        <v>0</v>
      </c>
      <c r="T233" s="6">
        <f t="shared" si="42"/>
        <v>0</v>
      </c>
      <c r="U233" s="6">
        <f t="shared" si="43"/>
        <v>0</v>
      </c>
      <c r="AB233" s="12">
        <f>Table1[[#This Row],[Streaming Resolution '[MP']]]</f>
        <v>0</v>
      </c>
      <c r="AC233" s="12">
        <v>1</v>
      </c>
      <c r="AE233" s="3" t="str">
        <f>Table1[[#This Row],[Type of Install]]&amp;Table1[[#This Row],[Indoor/Outdoor]]</f>
        <v/>
      </c>
      <c r="AF233" s="3" t="str">
        <f>AE233&amp;Table1[[#This Row],[Camera Type]]</f>
        <v/>
      </c>
      <c r="AJ233" s="3" t="str">
        <f>'Card Access'!D235&amp;'Card Access'!E235&amp;'Card Access'!F235&amp;'Card Access'!G235</f>
        <v/>
      </c>
    </row>
    <row r="234" spans="1:36" x14ac:dyDescent="0.25">
      <c r="A234" s="3" t="str">
        <f>IF(ROW($B$2)&lt;=SheetX!$B$60, IF(SheetX!$B$60&lt;&gt;1, SheetX!$A$60 &amp; " (" &amp; ROW($B$2) &amp; ")", SheetX!$A$60),"zzzz")</f>
        <v xml:space="preserve"> (2)</v>
      </c>
      <c r="B234" s="3" t="str">
        <f t="shared" si="33"/>
        <v>zzzz</v>
      </c>
      <c r="C234" s="3" t="str">
        <f t="shared" si="34"/>
        <v/>
      </c>
      <c r="D234" s="9" t="str">
        <f>IF(ROW($D$1)&lt;=SheetX!$C$60, SheetX!$C$60, "")</f>
        <v/>
      </c>
      <c r="E234" s="4" t="str">
        <f t="shared" si="35"/>
        <v/>
      </c>
      <c r="F234" s="9" t="str">
        <f>IF(ROW($D$1)&lt;=SheetX!$D$60, SheetX!$D$60, "")</f>
        <v/>
      </c>
      <c r="G234" s="9" t="str">
        <f t="shared" si="36"/>
        <v/>
      </c>
      <c r="H234" s="9" t="str">
        <f>IF(ROW($D$1)&lt;=SheetX!$E$60, SheetX!$E$60, "")</f>
        <v/>
      </c>
      <c r="I234" s="9" t="str">
        <f t="shared" si="37"/>
        <v/>
      </c>
      <c r="J234" s="9" t="str">
        <f>IF(ROW($D$1)&lt;=SheetX!$F$60, SheetX!$F$60, "")</f>
        <v/>
      </c>
      <c r="K234" s="4" t="str">
        <f t="shared" si="38"/>
        <v/>
      </c>
      <c r="Q234" s="6" t="str">
        <f t="shared" si="39"/>
        <v/>
      </c>
      <c r="R234" s="6">
        <f t="shared" si="40"/>
        <v>0</v>
      </c>
      <c r="S234" s="6">
        <f t="shared" si="41"/>
        <v>0</v>
      </c>
      <c r="T234" s="6">
        <f t="shared" si="42"/>
        <v>0</v>
      </c>
      <c r="U234" s="6">
        <f t="shared" si="43"/>
        <v>0</v>
      </c>
      <c r="AB234" s="12">
        <f>Table1[[#This Row],[Streaming Resolution '[MP']]]</f>
        <v>0</v>
      </c>
      <c r="AC234" s="12">
        <v>1</v>
      </c>
      <c r="AE234" s="3" t="str">
        <f>Table1[[#This Row],[Type of Install]]&amp;Table1[[#This Row],[Indoor/Outdoor]]</f>
        <v/>
      </c>
      <c r="AF234" s="3" t="str">
        <f>AE234&amp;Table1[[#This Row],[Camera Type]]</f>
        <v/>
      </c>
      <c r="AJ234" s="3" t="str">
        <f>'Card Access'!D236&amp;'Card Access'!E236&amp;'Card Access'!F236&amp;'Card Access'!G236</f>
        <v/>
      </c>
    </row>
    <row r="235" spans="1:36" x14ac:dyDescent="0.25">
      <c r="A235" s="3" t="str">
        <f>IF(ROW($B$3)&lt;=SheetX!$B$60, IF(SheetX!$B$60&lt;&gt;1, SheetX!$A$60 &amp; " (" &amp; ROW($B$3) &amp; ")", SheetX!$A$60),"zzzz")</f>
        <v xml:space="preserve"> (3)</v>
      </c>
      <c r="B235" s="3" t="str">
        <f t="shared" si="33"/>
        <v>zzzz</v>
      </c>
      <c r="C235" s="3" t="str">
        <f t="shared" si="34"/>
        <v/>
      </c>
      <c r="D235" s="9" t="str">
        <f>IF(ROW($D$1)&lt;=SheetX!$C$60, SheetX!$C$60, "")</f>
        <v/>
      </c>
      <c r="E235" s="4" t="str">
        <f t="shared" si="35"/>
        <v/>
      </c>
      <c r="F235" s="9" t="str">
        <f>IF(ROW($D$1)&lt;=SheetX!$D$60, SheetX!$D$60, "")</f>
        <v/>
      </c>
      <c r="G235" s="9" t="str">
        <f t="shared" si="36"/>
        <v/>
      </c>
      <c r="H235" s="9" t="str">
        <f>IF(ROW($D$1)&lt;=SheetX!$E$60, SheetX!$E$60, "")</f>
        <v/>
      </c>
      <c r="I235" s="9" t="str">
        <f t="shared" si="37"/>
        <v/>
      </c>
      <c r="J235" s="9" t="str">
        <f>IF(ROW($D$1)&lt;=SheetX!$F$60, SheetX!$F$60, "")</f>
        <v/>
      </c>
      <c r="K235" s="4" t="str">
        <f t="shared" si="38"/>
        <v/>
      </c>
      <c r="Q235" s="6" t="str">
        <f t="shared" si="39"/>
        <v/>
      </c>
      <c r="R235" s="6">
        <f t="shared" si="40"/>
        <v>0</v>
      </c>
      <c r="S235" s="6">
        <f t="shared" si="41"/>
        <v>0</v>
      </c>
      <c r="T235" s="6">
        <f t="shared" si="42"/>
        <v>0</v>
      </c>
      <c r="U235" s="6">
        <f t="shared" si="43"/>
        <v>0</v>
      </c>
      <c r="AB235" s="12">
        <f>Table1[[#This Row],[Streaming Resolution '[MP']]]</f>
        <v>0</v>
      </c>
      <c r="AC235" s="12">
        <v>1</v>
      </c>
      <c r="AE235" s="3" t="str">
        <f>Table1[[#This Row],[Type of Install]]&amp;Table1[[#This Row],[Indoor/Outdoor]]</f>
        <v/>
      </c>
      <c r="AF235" s="3" t="str">
        <f>AE235&amp;Table1[[#This Row],[Camera Type]]</f>
        <v/>
      </c>
      <c r="AJ235" s="3" t="str">
        <f>'Card Access'!D237&amp;'Card Access'!E237&amp;'Card Access'!F237&amp;'Card Access'!G237</f>
        <v/>
      </c>
    </row>
    <row r="236" spans="1:36" x14ac:dyDescent="0.25">
      <c r="A236" s="3" t="str">
        <f>IF(ROW($B$4)&lt;=SheetX!$B$60, IF(SheetX!$B$60&lt;&gt;1, SheetX!$A$60 &amp; " (" &amp; ROW($B$4) &amp; ")", SheetX!$A$60),"zzzz")</f>
        <v xml:space="preserve"> (4)</v>
      </c>
      <c r="B236" s="3" t="str">
        <f t="shared" si="33"/>
        <v>zzzz</v>
      </c>
      <c r="C236" s="3" t="str">
        <f t="shared" si="34"/>
        <v/>
      </c>
      <c r="D236" s="9" t="str">
        <f>IF(ROW($D$1)&lt;=SheetX!$C$60, SheetX!$C$60, "")</f>
        <v/>
      </c>
      <c r="E236" s="4" t="str">
        <f t="shared" si="35"/>
        <v/>
      </c>
      <c r="F236" s="9" t="str">
        <f>IF(ROW($D$1)&lt;=SheetX!$D$60, SheetX!$D$60, "")</f>
        <v/>
      </c>
      <c r="G236" s="9" t="str">
        <f t="shared" si="36"/>
        <v/>
      </c>
      <c r="H236" s="9" t="str">
        <f>IF(ROW($D$1)&lt;=SheetX!$E$60, SheetX!$E$60, "")</f>
        <v/>
      </c>
      <c r="I236" s="9" t="str">
        <f t="shared" si="37"/>
        <v/>
      </c>
      <c r="J236" s="9" t="str">
        <f>IF(ROW($D$1)&lt;=SheetX!$F$60, SheetX!$F$60, "")</f>
        <v/>
      </c>
      <c r="K236" s="4" t="str">
        <f t="shared" si="38"/>
        <v/>
      </c>
      <c r="Q236" s="6" t="str">
        <f t="shared" si="39"/>
        <v/>
      </c>
      <c r="R236" s="6">
        <f t="shared" si="40"/>
        <v>0</v>
      </c>
      <c r="S236" s="6">
        <f t="shared" si="41"/>
        <v>0</v>
      </c>
      <c r="T236" s="6">
        <f t="shared" si="42"/>
        <v>0</v>
      </c>
      <c r="U236" s="6">
        <f t="shared" si="43"/>
        <v>0</v>
      </c>
      <c r="AB236" s="12">
        <f>Table1[[#This Row],[Streaming Resolution '[MP']]]</f>
        <v>0</v>
      </c>
      <c r="AC236" s="12">
        <v>1</v>
      </c>
      <c r="AE236" s="3" t="str">
        <f>Table1[[#This Row],[Type of Install]]&amp;Table1[[#This Row],[Indoor/Outdoor]]</f>
        <v/>
      </c>
      <c r="AF236" s="3" t="str">
        <f>AE236&amp;Table1[[#This Row],[Camera Type]]</f>
        <v/>
      </c>
      <c r="AJ236" s="3" t="str">
        <f>'Card Access'!D238&amp;'Card Access'!E238&amp;'Card Access'!F238&amp;'Card Access'!G238</f>
        <v/>
      </c>
    </row>
    <row r="237" spans="1:36" x14ac:dyDescent="0.25">
      <c r="A237" s="3" t="str">
        <f>IF(ROW($B$1)&lt;=SheetX!$B$61, IF(SheetX!$B$61&lt;&gt;1, SheetX!$A$61 &amp; " (" &amp; ROW($B$1) &amp; ")", SheetX!$A$61),"zzzz")</f>
        <v xml:space="preserve"> (1)</v>
      </c>
      <c r="B237" s="3" t="str">
        <f t="shared" si="33"/>
        <v>zzzz</v>
      </c>
      <c r="C237" s="3" t="str">
        <f t="shared" si="34"/>
        <v/>
      </c>
      <c r="D237" s="9" t="str">
        <f>IF(ROW($D$1)&lt;=SheetX!$C$61, SheetX!$C$61, "")</f>
        <v/>
      </c>
      <c r="E237" s="4" t="str">
        <f t="shared" si="35"/>
        <v/>
      </c>
      <c r="F237" s="9" t="str">
        <f>IF(ROW($D$1)&lt;=SheetX!$D$61, SheetX!$D$61, "")</f>
        <v/>
      </c>
      <c r="G237" s="9" t="str">
        <f t="shared" si="36"/>
        <v/>
      </c>
      <c r="H237" s="9" t="str">
        <f>IF(ROW($D$1)&lt;=SheetX!$E$61, SheetX!$E$61, "")</f>
        <v/>
      </c>
      <c r="I237" s="9" t="str">
        <f t="shared" si="37"/>
        <v/>
      </c>
      <c r="J237" s="9" t="str">
        <f>IF(ROW($D$1)&lt;=SheetX!$F$61, SheetX!$F$61, "")</f>
        <v/>
      </c>
      <c r="K237" s="4" t="str">
        <f t="shared" si="38"/>
        <v/>
      </c>
      <c r="Q237" s="6" t="str">
        <f t="shared" si="39"/>
        <v/>
      </c>
      <c r="R237" s="6">
        <f t="shared" si="40"/>
        <v>0</v>
      </c>
      <c r="S237" s="6">
        <f t="shared" si="41"/>
        <v>0</v>
      </c>
      <c r="T237" s="6">
        <f t="shared" si="42"/>
        <v>0</v>
      </c>
      <c r="U237" s="6">
        <f t="shared" si="43"/>
        <v>0</v>
      </c>
      <c r="AB237" s="12">
        <f>Table1[[#This Row],[Streaming Resolution '[MP']]]</f>
        <v>0</v>
      </c>
      <c r="AC237" s="12">
        <v>1</v>
      </c>
      <c r="AE237" s="3" t="str">
        <f>Table1[[#This Row],[Type of Install]]&amp;Table1[[#This Row],[Indoor/Outdoor]]</f>
        <v/>
      </c>
      <c r="AF237" s="3" t="str">
        <f>AE237&amp;Table1[[#This Row],[Camera Type]]</f>
        <v/>
      </c>
      <c r="AJ237" s="3" t="str">
        <f>'Card Access'!D239&amp;'Card Access'!E239&amp;'Card Access'!F239&amp;'Card Access'!G239</f>
        <v/>
      </c>
    </row>
    <row r="238" spans="1:36" x14ac:dyDescent="0.25">
      <c r="A238" s="3" t="str">
        <f>IF(ROW($B$2)&lt;=SheetX!$B$61, IF(SheetX!$B$61&lt;&gt;1, SheetX!$A$61 &amp; " (" &amp; ROW($B$2) &amp; ")", SheetX!$A$61),"zzzz")</f>
        <v xml:space="preserve"> (2)</v>
      </c>
      <c r="B238" s="3" t="str">
        <f t="shared" si="33"/>
        <v>zzzz</v>
      </c>
      <c r="C238" s="3" t="str">
        <f t="shared" si="34"/>
        <v/>
      </c>
      <c r="D238" s="9" t="str">
        <f>IF(ROW($D$1)&lt;=SheetX!$C$61, SheetX!$C$61, "")</f>
        <v/>
      </c>
      <c r="E238" s="4" t="str">
        <f t="shared" si="35"/>
        <v/>
      </c>
      <c r="F238" s="9" t="str">
        <f>IF(ROW($D$1)&lt;=SheetX!$D$61, SheetX!$D$61, "")</f>
        <v/>
      </c>
      <c r="G238" s="9" t="str">
        <f t="shared" si="36"/>
        <v/>
      </c>
      <c r="H238" s="9" t="str">
        <f>IF(ROW($D$1)&lt;=SheetX!$E$61, SheetX!$E$61, "")</f>
        <v/>
      </c>
      <c r="I238" s="9" t="str">
        <f t="shared" si="37"/>
        <v/>
      </c>
      <c r="J238" s="9" t="str">
        <f>IF(ROW($D$1)&lt;=SheetX!$F$61, SheetX!$F$61, "")</f>
        <v/>
      </c>
      <c r="K238" s="4" t="str">
        <f t="shared" si="38"/>
        <v/>
      </c>
      <c r="Q238" s="6" t="str">
        <f t="shared" si="39"/>
        <v/>
      </c>
      <c r="R238" s="6">
        <f t="shared" si="40"/>
        <v>0</v>
      </c>
      <c r="S238" s="6">
        <f t="shared" si="41"/>
        <v>0</v>
      </c>
      <c r="T238" s="6">
        <f t="shared" si="42"/>
        <v>0</v>
      </c>
      <c r="U238" s="6">
        <f t="shared" si="43"/>
        <v>0</v>
      </c>
      <c r="AB238" s="12">
        <f>Table1[[#This Row],[Streaming Resolution '[MP']]]</f>
        <v>0</v>
      </c>
      <c r="AC238" s="12">
        <v>1</v>
      </c>
      <c r="AE238" s="3" t="str">
        <f>Table1[[#This Row],[Type of Install]]&amp;Table1[[#This Row],[Indoor/Outdoor]]</f>
        <v/>
      </c>
      <c r="AF238" s="3" t="str">
        <f>AE238&amp;Table1[[#This Row],[Camera Type]]</f>
        <v/>
      </c>
      <c r="AJ238" s="3" t="str">
        <f>'Card Access'!D240&amp;'Card Access'!E240&amp;'Card Access'!F240&amp;'Card Access'!G240</f>
        <v/>
      </c>
    </row>
    <row r="239" spans="1:36" x14ac:dyDescent="0.25">
      <c r="A239" s="3" t="str">
        <f>IF(ROW($B$3)&lt;=SheetX!$B$61, IF(SheetX!$B$61&lt;&gt;1, SheetX!$A$61 &amp; " (" &amp; ROW($B$3) &amp; ")", SheetX!$A$61),"zzzz")</f>
        <v xml:space="preserve"> (3)</v>
      </c>
      <c r="B239" s="3" t="str">
        <f t="shared" si="33"/>
        <v>zzzz</v>
      </c>
      <c r="C239" s="3" t="str">
        <f t="shared" si="34"/>
        <v/>
      </c>
      <c r="D239" s="9" t="str">
        <f>IF(ROW($D$1)&lt;=SheetX!$C$61, SheetX!$C$61, "")</f>
        <v/>
      </c>
      <c r="E239" s="4" t="str">
        <f t="shared" si="35"/>
        <v/>
      </c>
      <c r="F239" s="9" t="str">
        <f>IF(ROW($D$1)&lt;=SheetX!$D$61, SheetX!$D$61, "")</f>
        <v/>
      </c>
      <c r="G239" s="9" t="str">
        <f t="shared" si="36"/>
        <v/>
      </c>
      <c r="H239" s="9" t="str">
        <f>IF(ROW($D$1)&lt;=SheetX!$E$61, SheetX!$E$61, "")</f>
        <v/>
      </c>
      <c r="I239" s="9" t="str">
        <f t="shared" si="37"/>
        <v/>
      </c>
      <c r="J239" s="9" t="str">
        <f>IF(ROW($D$1)&lt;=SheetX!$F$61, SheetX!$F$61, "")</f>
        <v/>
      </c>
      <c r="K239" s="4" t="str">
        <f t="shared" si="38"/>
        <v/>
      </c>
      <c r="Q239" s="6" t="str">
        <f t="shared" si="39"/>
        <v/>
      </c>
      <c r="R239" s="6">
        <f t="shared" si="40"/>
        <v>0</v>
      </c>
      <c r="S239" s="6">
        <f t="shared" si="41"/>
        <v>0</v>
      </c>
      <c r="T239" s="6">
        <f t="shared" si="42"/>
        <v>0</v>
      </c>
      <c r="U239" s="6">
        <f t="shared" si="43"/>
        <v>0</v>
      </c>
      <c r="AB239" s="12">
        <f>Table1[[#This Row],[Streaming Resolution '[MP']]]</f>
        <v>0</v>
      </c>
      <c r="AC239" s="12">
        <v>1</v>
      </c>
      <c r="AE239" s="3" t="str">
        <f>Table1[[#This Row],[Type of Install]]&amp;Table1[[#This Row],[Indoor/Outdoor]]</f>
        <v/>
      </c>
      <c r="AF239" s="3" t="str">
        <f>AE239&amp;Table1[[#This Row],[Camera Type]]</f>
        <v/>
      </c>
      <c r="AJ239" s="3" t="str">
        <f>'Card Access'!D241&amp;'Card Access'!E241&amp;'Card Access'!F241&amp;'Card Access'!G241</f>
        <v/>
      </c>
    </row>
    <row r="240" spans="1:36" x14ac:dyDescent="0.25">
      <c r="A240" s="3" t="str">
        <f>IF(ROW($B$4)&lt;=SheetX!$B$61, IF(SheetX!$B$61&lt;&gt;1, SheetX!$A$61 &amp; " (" &amp; ROW($B$4) &amp; ")", SheetX!$A$61),"zzzz")</f>
        <v xml:space="preserve"> (4)</v>
      </c>
      <c r="B240" s="3" t="str">
        <f t="shared" si="33"/>
        <v>zzzz</v>
      </c>
      <c r="C240" s="3" t="str">
        <f t="shared" si="34"/>
        <v/>
      </c>
      <c r="D240" s="9" t="str">
        <f>IF(ROW($D$1)&lt;=SheetX!$C$61, SheetX!$C$61, "")</f>
        <v/>
      </c>
      <c r="E240" s="4" t="str">
        <f t="shared" si="35"/>
        <v/>
      </c>
      <c r="F240" s="9" t="str">
        <f>IF(ROW($D$1)&lt;=SheetX!$D$61, SheetX!$D$61, "")</f>
        <v/>
      </c>
      <c r="G240" s="9" t="str">
        <f t="shared" si="36"/>
        <v/>
      </c>
      <c r="H240" s="9" t="str">
        <f>IF(ROW($D$1)&lt;=SheetX!$E$61, SheetX!$E$61, "")</f>
        <v/>
      </c>
      <c r="I240" s="9" t="str">
        <f t="shared" si="37"/>
        <v/>
      </c>
      <c r="J240" s="9" t="str">
        <f>IF(ROW($D$1)&lt;=SheetX!$F$61, SheetX!$F$61, "")</f>
        <v/>
      </c>
      <c r="K240" s="4" t="str">
        <f t="shared" si="38"/>
        <v/>
      </c>
      <c r="Q240" s="6" t="str">
        <f t="shared" si="39"/>
        <v/>
      </c>
      <c r="R240" s="6">
        <f t="shared" si="40"/>
        <v>0</v>
      </c>
      <c r="S240" s="6">
        <f t="shared" si="41"/>
        <v>0</v>
      </c>
      <c r="T240" s="6">
        <f t="shared" si="42"/>
        <v>0</v>
      </c>
      <c r="U240" s="6">
        <f t="shared" si="43"/>
        <v>0</v>
      </c>
      <c r="AB240" s="12">
        <f>Table1[[#This Row],[Streaming Resolution '[MP']]]</f>
        <v>0</v>
      </c>
      <c r="AC240" s="12">
        <v>1</v>
      </c>
      <c r="AE240" s="3" t="str">
        <f>Table1[[#This Row],[Type of Install]]&amp;Table1[[#This Row],[Indoor/Outdoor]]</f>
        <v/>
      </c>
      <c r="AF240" s="3" t="str">
        <f>AE240&amp;Table1[[#This Row],[Camera Type]]</f>
        <v/>
      </c>
      <c r="AJ240" s="3" t="str">
        <f>'Card Access'!D242&amp;'Card Access'!E242&amp;'Card Access'!F242&amp;'Card Access'!G242</f>
        <v/>
      </c>
    </row>
    <row r="241" spans="1:36" x14ac:dyDescent="0.25">
      <c r="A241" s="3" t="str">
        <f>IF(ROW($B$1)&lt;=SheetX!$B$62, IF(SheetX!$B$62&lt;&gt;1, SheetX!$A$62 &amp; " (" &amp; ROW($B$1) &amp; ")", SheetX!$A$62),"zzzz")</f>
        <v xml:space="preserve"> (1)</v>
      </c>
      <c r="B241" s="3" t="str">
        <f t="shared" si="33"/>
        <v>zzzz</v>
      </c>
      <c r="C241" s="3" t="str">
        <f t="shared" si="34"/>
        <v/>
      </c>
      <c r="D241" s="9" t="str">
        <f>IF(ROW($D$1)&lt;=SheetX!$C$62, SheetX!$C$62, "")</f>
        <v/>
      </c>
      <c r="E241" s="4" t="str">
        <f t="shared" si="35"/>
        <v/>
      </c>
      <c r="F241" s="9" t="str">
        <f>IF(ROW($D$1)&lt;=SheetX!$D$62, SheetX!$D$62, "")</f>
        <v/>
      </c>
      <c r="G241" s="9" t="str">
        <f t="shared" si="36"/>
        <v/>
      </c>
      <c r="H241" s="9" t="str">
        <f>IF(ROW($D$1)&lt;=SheetX!$E$62, SheetX!$E$62, "")</f>
        <v/>
      </c>
      <c r="I241" s="9" t="str">
        <f t="shared" si="37"/>
        <v/>
      </c>
      <c r="J241" s="9" t="str">
        <f>IF(ROW($D$1)&lt;=SheetX!$F$62, SheetX!$F$62, "")</f>
        <v/>
      </c>
      <c r="K241" s="4" t="str">
        <f t="shared" si="38"/>
        <v/>
      </c>
      <c r="Q241" s="6" t="str">
        <f t="shared" si="39"/>
        <v/>
      </c>
      <c r="R241" s="6">
        <f t="shared" si="40"/>
        <v>0</v>
      </c>
      <c r="S241" s="6">
        <f t="shared" si="41"/>
        <v>0</v>
      </c>
      <c r="T241" s="6">
        <f t="shared" si="42"/>
        <v>0</v>
      </c>
      <c r="U241" s="6">
        <f t="shared" si="43"/>
        <v>0</v>
      </c>
      <c r="AB241" s="12">
        <f>Table1[[#This Row],[Streaming Resolution '[MP']]]</f>
        <v>0</v>
      </c>
      <c r="AC241" s="12">
        <v>1</v>
      </c>
      <c r="AE241" s="3" t="str">
        <f>Table1[[#This Row],[Type of Install]]&amp;Table1[[#This Row],[Indoor/Outdoor]]</f>
        <v/>
      </c>
      <c r="AF241" s="3" t="str">
        <f>AE241&amp;Table1[[#This Row],[Camera Type]]</f>
        <v/>
      </c>
      <c r="AJ241" s="3" t="str">
        <f>'Card Access'!D243&amp;'Card Access'!E243&amp;'Card Access'!F243&amp;'Card Access'!G243</f>
        <v/>
      </c>
    </row>
    <row r="242" spans="1:36" x14ac:dyDescent="0.25">
      <c r="A242" s="3" t="str">
        <f>IF(ROW($B$2)&lt;=SheetX!$B$62, IF(SheetX!$B$62&lt;&gt;1, SheetX!$A$62 &amp; " (" &amp; ROW($B$2) &amp; ")", SheetX!$A$62),"zzzz")</f>
        <v xml:space="preserve"> (2)</v>
      </c>
      <c r="B242" s="3" t="str">
        <f t="shared" si="33"/>
        <v>zzzz</v>
      </c>
      <c r="C242" s="3" t="str">
        <f t="shared" si="34"/>
        <v/>
      </c>
      <c r="D242" s="9" t="str">
        <f>IF(ROW($D$1)&lt;=SheetX!$C$62, SheetX!$C$62, "")</f>
        <v/>
      </c>
      <c r="E242" s="4" t="str">
        <f t="shared" si="35"/>
        <v/>
      </c>
      <c r="F242" s="9" t="str">
        <f>IF(ROW($D$1)&lt;=SheetX!$D$62, SheetX!$D$62, "")</f>
        <v/>
      </c>
      <c r="G242" s="9" t="str">
        <f t="shared" si="36"/>
        <v/>
      </c>
      <c r="H242" s="9" t="str">
        <f>IF(ROW($D$1)&lt;=SheetX!$E$62, SheetX!$E$62, "")</f>
        <v/>
      </c>
      <c r="I242" s="9" t="str">
        <f t="shared" si="37"/>
        <v/>
      </c>
      <c r="J242" s="9" t="str">
        <f>IF(ROW($D$1)&lt;=SheetX!$F$62, SheetX!$F$62, "")</f>
        <v/>
      </c>
      <c r="K242" s="4" t="str">
        <f t="shared" si="38"/>
        <v/>
      </c>
      <c r="Q242" s="6" t="str">
        <f t="shared" si="39"/>
        <v/>
      </c>
      <c r="R242" s="6">
        <f t="shared" si="40"/>
        <v>0</v>
      </c>
      <c r="S242" s="6">
        <f t="shared" si="41"/>
        <v>0</v>
      </c>
      <c r="T242" s="6">
        <f t="shared" si="42"/>
        <v>0</v>
      </c>
      <c r="U242" s="6">
        <f t="shared" si="43"/>
        <v>0</v>
      </c>
      <c r="AB242" s="12">
        <f>Table1[[#This Row],[Streaming Resolution '[MP']]]</f>
        <v>0</v>
      </c>
      <c r="AC242" s="12">
        <v>1</v>
      </c>
      <c r="AE242" s="3" t="str">
        <f>Table1[[#This Row],[Type of Install]]&amp;Table1[[#This Row],[Indoor/Outdoor]]</f>
        <v/>
      </c>
      <c r="AF242" s="3" t="str">
        <f>AE242&amp;Table1[[#This Row],[Camera Type]]</f>
        <v/>
      </c>
      <c r="AJ242" s="3" t="str">
        <f>'Card Access'!D244&amp;'Card Access'!E244&amp;'Card Access'!F244&amp;'Card Access'!G244</f>
        <v/>
      </c>
    </row>
    <row r="243" spans="1:36" x14ac:dyDescent="0.25">
      <c r="A243" s="3" t="str">
        <f>IF(ROW($B$3)&lt;=SheetX!$B$62, IF(SheetX!$B$62&lt;&gt;1, SheetX!$A$62 &amp; " (" &amp; ROW($B$3) &amp; ")", SheetX!$A$62),"zzzz")</f>
        <v xml:space="preserve"> (3)</v>
      </c>
      <c r="B243" s="3" t="str">
        <f t="shared" si="33"/>
        <v>zzzz</v>
      </c>
      <c r="C243" s="3" t="str">
        <f t="shared" si="34"/>
        <v/>
      </c>
      <c r="D243" s="9" t="str">
        <f>IF(ROW($D$1)&lt;=SheetX!$C$62, SheetX!$C$62, "")</f>
        <v/>
      </c>
      <c r="E243" s="4" t="str">
        <f t="shared" si="35"/>
        <v/>
      </c>
      <c r="F243" s="9" t="str">
        <f>IF(ROW($D$1)&lt;=SheetX!$D$62, SheetX!$D$62, "")</f>
        <v/>
      </c>
      <c r="G243" s="9" t="str">
        <f t="shared" si="36"/>
        <v/>
      </c>
      <c r="H243" s="9" t="str">
        <f>IF(ROW($D$1)&lt;=SheetX!$E$62, SheetX!$E$62, "")</f>
        <v/>
      </c>
      <c r="I243" s="9" t="str">
        <f t="shared" si="37"/>
        <v/>
      </c>
      <c r="J243" s="9" t="str">
        <f>IF(ROW($D$1)&lt;=SheetX!$F$62, SheetX!$F$62, "")</f>
        <v/>
      </c>
      <c r="K243" s="4" t="str">
        <f t="shared" si="38"/>
        <v/>
      </c>
      <c r="Q243" s="6" t="str">
        <f t="shared" si="39"/>
        <v/>
      </c>
      <c r="R243" s="6">
        <f t="shared" si="40"/>
        <v>0</v>
      </c>
      <c r="S243" s="6">
        <f t="shared" si="41"/>
        <v>0</v>
      </c>
      <c r="T243" s="6">
        <f t="shared" si="42"/>
        <v>0</v>
      </c>
      <c r="U243" s="6">
        <f t="shared" si="43"/>
        <v>0</v>
      </c>
      <c r="AB243" s="12">
        <f>Table1[[#This Row],[Streaming Resolution '[MP']]]</f>
        <v>0</v>
      </c>
      <c r="AC243" s="12">
        <v>1</v>
      </c>
      <c r="AE243" s="3" t="str">
        <f>Table1[[#This Row],[Type of Install]]&amp;Table1[[#This Row],[Indoor/Outdoor]]</f>
        <v/>
      </c>
      <c r="AF243" s="3" t="str">
        <f>AE243&amp;Table1[[#This Row],[Camera Type]]</f>
        <v/>
      </c>
      <c r="AJ243" s="3" t="str">
        <f>'Card Access'!D245&amp;'Card Access'!E245&amp;'Card Access'!F245&amp;'Card Access'!G245</f>
        <v/>
      </c>
    </row>
    <row r="244" spans="1:36" x14ac:dyDescent="0.25">
      <c r="A244" s="3" t="str">
        <f>IF(ROW($B$4)&lt;=SheetX!$B$62, IF(SheetX!$B$62&lt;&gt;1, SheetX!$A$62 &amp; " (" &amp; ROW($B$4) &amp; ")", SheetX!$A$62),"zzzz")</f>
        <v xml:space="preserve"> (4)</v>
      </c>
      <c r="B244" s="3" t="str">
        <f t="shared" si="33"/>
        <v>zzzz</v>
      </c>
      <c r="C244" s="3" t="str">
        <f t="shared" si="34"/>
        <v/>
      </c>
      <c r="D244" s="9" t="str">
        <f>IF(ROW($D$1)&lt;=SheetX!$C$62, SheetX!$C$62, "")</f>
        <v/>
      </c>
      <c r="E244" s="4" t="str">
        <f t="shared" si="35"/>
        <v/>
      </c>
      <c r="F244" s="9" t="str">
        <f>IF(ROW($D$1)&lt;=SheetX!$D$62, SheetX!$D$62, "")</f>
        <v/>
      </c>
      <c r="G244" s="9" t="str">
        <f t="shared" si="36"/>
        <v/>
      </c>
      <c r="H244" s="9" t="str">
        <f>IF(ROW($D$1)&lt;=SheetX!$E$62, SheetX!$E$62, "")</f>
        <v/>
      </c>
      <c r="I244" s="9" t="str">
        <f t="shared" si="37"/>
        <v/>
      </c>
      <c r="J244" s="9" t="str">
        <f>IF(ROW($D$1)&lt;=SheetX!$F$62, SheetX!$F$62, "")</f>
        <v/>
      </c>
      <c r="K244" s="4" t="str">
        <f t="shared" si="38"/>
        <v/>
      </c>
      <c r="Q244" s="6" t="str">
        <f t="shared" si="39"/>
        <v/>
      </c>
      <c r="R244" s="6">
        <f t="shared" si="40"/>
        <v>0</v>
      </c>
      <c r="S244" s="6">
        <f t="shared" si="41"/>
        <v>0</v>
      </c>
      <c r="T244" s="6">
        <f t="shared" si="42"/>
        <v>0</v>
      </c>
      <c r="U244" s="6">
        <f t="shared" si="43"/>
        <v>0</v>
      </c>
      <c r="AB244" s="12">
        <f>Table1[[#This Row],[Streaming Resolution '[MP']]]</f>
        <v>0</v>
      </c>
      <c r="AC244" s="12">
        <v>1</v>
      </c>
      <c r="AE244" s="3" t="str">
        <f>Table1[[#This Row],[Type of Install]]&amp;Table1[[#This Row],[Indoor/Outdoor]]</f>
        <v/>
      </c>
      <c r="AF244" s="3" t="str">
        <f>AE244&amp;Table1[[#This Row],[Camera Type]]</f>
        <v/>
      </c>
      <c r="AJ244" s="3" t="str">
        <f>'Card Access'!D246&amp;'Card Access'!E246&amp;'Card Access'!F246&amp;'Card Access'!G246</f>
        <v/>
      </c>
    </row>
    <row r="245" spans="1:36" x14ac:dyDescent="0.25">
      <c r="A245" s="3" t="str">
        <f>IF(ROW($B$1)&lt;=SheetX!$B$63, IF(SheetX!$B$63&lt;&gt;1, SheetX!$A$63 &amp; " (" &amp; ROW($B$1) &amp; ")", SheetX!$A$63),"zzzz")</f>
        <v xml:space="preserve"> (1)</v>
      </c>
      <c r="B245" s="3" t="str">
        <f t="shared" si="33"/>
        <v>zzzz</v>
      </c>
      <c r="C245" s="3" t="str">
        <f t="shared" si="34"/>
        <v/>
      </c>
      <c r="D245" s="9" t="str">
        <f>IF(ROW($D$1)&lt;=SheetX!$C$63, SheetX!$C$63, "")</f>
        <v/>
      </c>
      <c r="E245" s="4" t="str">
        <f t="shared" si="35"/>
        <v/>
      </c>
      <c r="F245" s="9" t="str">
        <f>IF(ROW($D$1)&lt;=SheetX!$D$63, SheetX!$D$63, "")</f>
        <v/>
      </c>
      <c r="G245" s="9" t="str">
        <f t="shared" si="36"/>
        <v/>
      </c>
      <c r="H245" s="9" t="str">
        <f>IF(ROW($D$1)&lt;=SheetX!$E$63, SheetX!$E$63, "")</f>
        <v/>
      </c>
      <c r="I245" s="9" t="str">
        <f t="shared" si="37"/>
        <v/>
      </c>
      <c r="J245" s="9" t="str">
        <f>IF(ROW($D$1)&lt;=SheetX!$F$63, SheetX!$F$63, "")</f>
        <v/>
      </c>
      <c r="K245" s="4" t="str">
        <f t="shared" si="38"/>
        <v/>
      </c>
      <c r="Q245" s="6" t="str">
        <f t="shared" si="39"/>
        <v/>
      </c>
      <c r="R245" s="6">
        <f t="shared" si="40"/>
        <v>0</v>
      </c>
      <c r="S245" s="6">
        <f t="shared" si="41"/>
        <v>0</v>
      </c>
      <c r="T245" s="6">
        <f t="shared" si="42"/>
        <v>0</v>
      </c>
      <c r="U245" s="6">
        <f t="shared" si="43"/>
        <v>0</v>
      </c>
      <c r="AB245" s="12">
        <f>Table1[[#This Row],[Streaming Resolution '[MP']]]</f>
        <v>0</v>
      </c>
      <c r="AC245" s="12">
        <v>1</v>
      </c>
      <c r="AE245" s="3" t="str">
        <f>Table1[[#This Row],[Type of Install]]&amp;Table1[[#This Row],[Indoor/Outdoor]]</f>
        <v/>
      </c>
      <c r="AF245" s="3" t="str">
        <f>AE245&amp;Table1[[#This Row],[Camera Type]]</f>
        <v/>
      </c>
      <c r="AJ245" s="3" t="str">
        <f>'Card Access'!D247&amp;'Card Access'!E247&amp;'Card Access'!F247&amp;'Card Access'!G247</f>
        <v/>
      </c>
    </row>
    <row r="246" spans="1:36" x14ac:dyDescent="0.25">
      <c r="A246" s="3" t="str">
        <f>IF(ROW($B$2)&lt;=SheetX!$B$63, IF(SheetX!$B$63&lt;&gt;1, SheetX!$A$63 &amp; " (" &amp; ROW($B$2) &amp; ")", SheetX!$A$63),"zzzz")</f>
        <v xml:space="preserve"> (2)</v>
      </c>
      <c r="B246" s="3" t="str">
        <f t="shared" si="33"/>
        <v>zzzz</v>
      </c>
      <c r="C246" s="3" t="str">
        <f t="shared" si="34"/>
        <v/>
      </c>
      <c r="D246" s="9" t="str">
        <f>IF(ROW($D$1)&lt;=SheetX!$C$63, SheetX!$C$63, "")</f>
        <v/>
      </c>
      <c r="E246" s="4" t="str">
        <f t="shared" si="35"/>
        <v/>
      </c>
      <c r="F246" s="9" t="str">
        <f>IF(ROW($D$1)&lt;=SheetX!$D$63, SheetX!$D$63, "")</f>
        <v/>
      </c>
      <c r="G246" s="9" t="str">
        <f t="shared" si="36"/>
        <v/>
      </c>
      <c r="H246" s="9" t="str">
        <f>IF(ROW($D$1)&lt;=SheetX!$E$63, SheetX!$E$63, "")</f>
        <v/>
      </c>
      <c r="I246" s="9" t="str">
        <f t="shared" si="37"/>
        <v/>
      </c>
      <c r="J246" s="9" t="str">
        <f>IF(ROW($D$1)&lt;=SheetX!$F$63, SheetX!$F$63, "")</f>
        <v/>
      </c>
      <c r="K246" s="4" t="str">
        <f t="shared" si="38"/>
        <v/>
      </c>
      <c r="Q246" s="6" t="str">
        <f t="shared" si="39"/>
        <v/>
      </c>
      <c r="R246" s="6">
        <f t="shared" si="40"/>
        <v>0</v>
      </c>
      <c r="S246" s="6">
        <f t="shared" si="41"/>
        <v>0</v>
      </c>
      <c r="T246" s="6">
        <f t="shared" si="42"/>
        <v>0</v>
      </c>
      <c r="U246" s="6">
        <f t="shared" si="43"/>
        <v>0</v>
      </c>
      <c r="AB246" s="12">
        <f>Table1[[#This Row],[Streaming Resolution '[MP']]]</f>
        <v>0</v>
      </c>
      <c r="AC246" s="12">
        <v>1</v>
      </c>
      <c r="AE246" s="3" t="str">
        <f>Table1[[#This Row],[Type of Install]]&amp;Table1[[#This Row],[Indoor/Outdoor]]</f>
        <v/>
      </c>
      <c r="AF246" s="3" t="str">
        <f>AE246&amp;Table1[[#This Row],[Camera Type]]</f>
        <v/>
      </c>
      <c r="AJ246" s="3" t="str">
        <f>'Card Access'!D248&amp;'Card Access'!E248&amp;'Card Access'!F248&amp;'Card Access'!G248</f>
        <v/>
      </c>
    </row>
    <row r="247" spans="1:36" x14ac:dyDescent="0.25">
      <c r="A247" s="3" t="str">
        <f>IF(ROW($B$3)&lt;=SheetX!$B$63, IF(SheetX!$B$63&lt;&gt;1, SheetX!$A$63 &amp; " (" &amp; ROW($B$3) &amp; ")", SheetX!$A$63),"zzzz")</f>
        <v xml:space="preserve"> (3)</v>
      </c>
      <c r="B247" s="3" t="str">
        <f t="shared" si="33"/>
        <v>zzzz</v>
      </c>
      <c r="C247" s="3" t="str">
        <f t="shared" si="34"/>
        <v/>
      </c>
      <c r="D247" s="9" t="str">
        <f>IF(ROW($D$1)&lt;=SheetX!$C$63, SheetX!$C$63, "")</f>
        <v/>
      </c>
      <c r="E247" s="4" t="str">
        <f t="shared" si="35"/>
        <v/>
      </c>
      <c r="F247" s="9" t="str">
        <f>IF(ROW($D$1)&lt;=SheetX!$D$63, SheetX!$D$63, "")</f>
        <v/>
      </c>
      <c r="G247" s="9" t="str">
        <f t="shared" si="36"/>
        <v/>
      </c>
      <c r="H247" s="9" t="str">
        <f>IF(ROW($D$1)&lt;=SheetX!$E$63, SheetX!$E$63, "")</f>
        <v/>
      </c>
      <c r="I247" s="9" t="str">
        <f t="shared" si="37"/>
        <v/>
      </c>
      <c r="J247" s="9" t="str">
        <f>IF(ROW($D$1)&lt;=SheetX!$F$63, SheetX!$F$63, "")</f>
        <v/>
      </c>
      <c r="K247" s="4" t="str">
        <f t="shared" si="38"/>
        <v/>
      </c>
      <c r="Q247" s="6" t="str">
        <f t="shared" si="39"/>
        <v/>
      </c>
      <c r="R247" s="6">
        <f t="shared" si="40"/>
        <v>0</v>
      </c>
      <c r="S247" s="6">
        <f t="shared" si="41"/>
        <v>0</v>
      </c>
      <c r="T247" s="6">
        <f t="shared" si="42"/>
        <v>0</v>
      </c>
      <c r="U247" s="6">
        <f t="shared" si="43"/>
        <v>0</v>
      </c>
      <c r="AB247" s="12">
        <f>Table1[[#This Row],[Streaming Resolution '[MP']]]</f>
        <v>0</v>
      </c>
      <c r="AC247" s="12">
        <v>1</v>
      </c>
      <c r="AE247" s="3" t="str">
        <f>Table1[[#This Row],[Type of Install]]&amp;Table1[[#This Row],[Indoor/Outdoor]]</f>
        <v/>
      </c>
      <c r="AF247" s="3" t="str">
        <f>AE247&amp;Table1[[#This Row],[Camera Type]]</f>
        <v/>
      </c>
      <c r="AJ247" s="3" t="str">
        <f>'Card Access'!D249&amp;'Card Access'!E249&amp;'Card Access'!F249&amp;'Card Access'!G249</f>
        <v/>
      </c>
    </row>
    <row r="248" spans="1:36" x14ac:dyDescent="0.25">
      <c r="A248" s="3" t="str">
        <f>IF(ROW($B$4)&lt;=SheetX!$B$63, IF(SheetX!$B$63&lt;&gt;1, SheetX!$A$63 &amp; " (" &amp; ROW($B$4) &amp; ")", SheetX!$A$63),"zzzz")</f>
        <v xml:space="preserve"> (4)</v>
      </c>
      <c r="B248" s="3" t="str">
        <f t="shared" si="33"/>
        <v>zzzz</v>
      </c>
      <c r="C248" s="3" t="str">
        <f t="shared" si="34"/>
        <v/>
      </c>
      <c r="D248" s="9" t="str">
        <f>IF(ROW($D$1)&lt;=SheetX!$C$63, SheetX!$C$63, "")</f>
        <v/>
      </c>
      <c r="E248" s="4" t="str">
        <f t="shared" si="35"/>
        <v/>
      </c>
      <c r="F248" s="9" t="str">
        <f>IF(ROW($D$1)&lt;=SheetX!$D$63, SheetX!$D$63, "")</f>
        <v/>
      </c>
      <c r="G248" s="9" t="str">
        <f t="shared" si="36"/>
        <v/>
      </c>
      <c r="H248" s="9" t="str">
        <f>IF(ROW($D$1)&lt;=SheetX!$E$63, SheetX!$E$63, "")</f>
        <v/>
      </c>
      <c r="I248" s="9" t="str">
        <f t="shared" si="37"/>
        <v/>
      </c>
      <c r="J248" s="9" t="str">
        <f>IF(ROW($D$1)&lt;=SheetX!$F$63, SheetX!$F$63, "")</f>
        <v/>
      </c>
      <c r="K248" s="4" t="str">
        <f t="shared" si="38"/>
        <v/>
      </c>
      <c r="Q248" s="6" t="str">
        <f t="shared" si="39"/>
        <v/>
      </c>
      <c r="R248" s="6">
        <f t="shared" si="40"/>
        <v>0</v>
      </c>
      <c r="S248" s="6">
        <f t="shared" si="41"/>
        <v>0</v>
      </c>
      <c r="T248" s="6">
        <f t="shared" si="42"/>
        <v>0</v>
      </c>
      <c r="U248" s="6">
        <f t="shared" si="43"/>
        <v>0</v>
      </c>
      <c r="AB248" s="12">
        <f>Table1[[#This Row],[Streaming Resolution '[MP']]]</f>
        <v>0</v>
      </c>
      <c r="AC248" s="12">
        <v>1</v>
      </c>
      <c r="AE248" s="3" t="str">
        <f>Table1[[#This Row],[Type of Install]]&amp;Table1[[#This Row],[Indoor/Outdoor]]</f>
        <v/>
      </c>
      <c r="AF248" s="3" t="str">
        <f>AE248&amp;Table1[[#This Row],[Camera Type]]</f>
        <v/>
      </c>
      <c r="AJ248" s="3" t="str">
        <f>'Card Access'!D250&amp;'Card Access'!E250&amp;'Card Access'!F250&amp;'Card Access'!G250</f>
        <v/>
      </c>
    </row>
    <row r="249" spans="1:36" x14ac:dyDescent="0.25">
      <c r="A249" s="3" t="str">
        <f>IF(ROW($B$1)&lt;=SheetX!$B$64, IF(SheetX!$B$64&lt;&gt;1, SheetX!$A$64 &amp; " (" &amp; ROW($B$1) &amp; ")", SheetX!$A$64),"zzzz")</f>
        <v xml:space="preserve"> (1)</v>
      </c>
      <c r="B249" s="3" t="str">
        <f t="shared" si="33"/>
        <v>zzzz</v>
      </c>
      <c r="C249" s="3" t="str">
        <f t="shared" si="34"/>
        <v/>
      </c>
      <c r="D249" s="9" t="str">
        <f>IF(ROW($D$1)&lt;=SheetX!$C$64, SheetX!$C$64, "")</f>
        <v/>
      </c>
      <c r="E249" s="4" t="str">
        <f t="shared" si="35"/>
        <v/>
      </c>
      <c r="F249" s="9" t="str">
        <f>IF(ROW($D$1)&lt;=SheetX!$D$64, SheetX!$D$64, "")</f>
        <v/>
      </c>
      <c r="G249" s="9" t="str">
        <f t="shared" si="36"/>
        <v/>
      </c>
      <c r="H249" s="9" t="str">
        <f>IF(ROW($D$1)&lt;=SheetX!$E$64, SheetX!$E$64, "")</f>
        <v/>
      </c>
      <c r="I249" s="9" t="str">
        <f t="shared" si="37"/>
        <v/>
      </c>
      <c r="J249" s="9" t="str">
        <f>IF(ROW($D$1)&lt;=SheetX!$F$64, SheetX!$F$64, "")</f>
        <v/>
      </c>
      <c r="K249" s="4" t="str">
        <f t="shared" si="38"/>
        <v/>
      </c>
      <c r="Q249" s="6" t="str">
        <f t="shared" si="39"/>
        <v/>
      </c>
      <c r="R249" s="6">
        <f t="shared" si="40"/>
        <v>0</v>
      </c>
      <c r="S249" s="6">
        <f t="shared" si="41"/>
        <v>0</v>
      </c>
      <c r="T249" s="6">
        <f t="shared" si="42"/>
        <v>0</v>
      </c>
      <c r="U249" s="6">
        <f t="shared" si="43"/>
        <v>0</v>
      </c>
      <c r="AB249" s="12">
        <f>Table1[[#This Row],[Streaming Resolution '[MP']]]</f>
        <v>0</v>
      </c>
      <c r="AC249" s="12">
        <v>1</v>
      </c>
      <c r="AE249" s="3" t="str">
        <f>Table1[[#This Row],[Type of Install]]&amp;Table1[[#This Row],[Indoor/Outdoor]]</f>
        <v/>
      </c>
      <c r="AF249" s="3" t="str">
        <f>AE249&amp;Table1[[#This Row],[Camera Type]]</f>
        <v/>
      </c>
      <c r="AJ249" s="3" t="str">
        <f>'Card Access'!D251&amp;'Card Access'!E251&amp;'Card Access'!F251&amp;'Card Access'!G251</f>
        <v/>
      </c>
    </row>
    <row r="250" spans="1:36" x14ac:dyDescent="0.25">
      <c r="A250" s="3" t="str">
        <f>IF(ROW($B$2)&lt;=SheetX!$B$64, IF(SheetX!$B$64&lt;&gt;1, SheetX!$A$64 &amp; " (" &amp; ROW($B$2) &amp; ")", SheetX!$A$64),"zzzz")</f>
        <v xml:space="preserve"> (2)</v>
      </c>
      <c r="B250" s="3" t="str">
        <f t="shared" si="33"/>
        <v>zzzz</v>
      </c>
      <c r="C250" s="3" t="str">
        <f t="shared" si="34"/>
        <v/>
      </c>
      <c r="D250" s="9" t="str">
        <f>IF(ROW($D$1)&lt;=SheetX!$C$64, SheetX!$C$64, "")</f>
        <v/>
      </c>
      <c r="E250" s="4" t="str">
        <f t="shared" si="35"/>
        <v/>
      </c>
      <c r="F250" s="9" t="str">
        <f>IF(ROW($D$1)&lt;=SheetX!$D$64, SheetX!$D$64, "")</f>
        <v/>
      </c>
      <c r="G250" s="9" t="str">
        <f t="shared" si="36"/>
        <v/>
      </c>
      <c r="H250" s="9" t="str">
        <f>IF(ROW($D$1)&lt;=SheetX!$E$64, SheetX!$E$64, "")</f>
        <v/>
      </c>
      <c r="I250" s="9" t="str">
        <f t="shared" si="37"/>
        <v/>
      </c>
      <c r="J250" s="9" t="str">
        <f>IF(ROW($D$1)&lt;=SheetX!$F$64, SheetX!$F$64, "")</f>
        <v/>
      </c>
      <c r="K250" s="4" t="str">
        <f t="shared" si="38"/>
        <v/>
      </c>
      <c r="Q250" s="6" t="str">
        <f t="shared" si="39"/>
        <v/>
      </c>
      <c r="R250" s="6">
        <f t="shared" si="40"/>
        <v>0</v>
      </c>
      <c r="S250" s="6">
        <f t="shared" si="41"/>
        <v>0</v>
      </c>
      <c r="T250" s="6">
        <f t="shared" si="42"/>
        <v>0</v>
      </c>
      <c r="U250" s="6">
        <f t="shared" si="43"/>
        <v>0</v>
      </c>
      <c r="AB250" s="12">
        <f>Table1[[#This Row],[Streaming Resolution '[MP']]]</f>
        <v>0</v>
      </c>
      <c r="AC250" s="12">
        <v>1</v>
      </c>
      <c r="AE250" s="3" t="str">
        <f>Table1[[#This Row],[Type of Install]]&amp;Table1[[#This Row],[Indoor/Outdoor]]</f>
        <v/>
      </c>
      <c r="AF250" s="3" t="str">
        <f>AE250&amp;Table1[[#This Row],[Camera Type]]</f>
        <v/>
      </c>
      <c r="AJ250" s="3" t="str">
        <f>'Card Access'!D252&amp;'Card Access'!E252&amp;'Card Access'!F252&amp;'Card Access'!G252</f>
        <v/>
      </c>
    </row>
    <row r="251" spans="1:36" x14ac:dyDescent="0.25">
      <c r="A251" s="3" t="str">
        <f>IF(ROW($B$3)&lt;=SheetX!$B$64, IF(SheetX!$B$64&lt;&gt;1, SheetX!$A$64 &amp; " (" &amp; ROW($B$3) &amp; ")", SheetX!$A$64),"zzzz")</f>
        <v xml:space="preserve"> (3)</v>
      </c>
      <c r="B251" s="3" t="str">
        <f t="shared" si="33"/>
        <v>zzzz</v>
      </c>
      <c r="C251" s="3" t="str">
        <f t="shared" si="34"/>
        <v/>
      </c>
      <c r="D251" s="9" t="str">
        <f>IF(ROW($D$1)&lt;=SheetX!$C$64, SheetX!$C$64, "")</f>
        <v/>
      </c>
      <c r="E251" s="4" t="str">
        <f t="shared" si="35"/>
        <v/>
      </c>
      <c r="F251" s="9" t="str">
        <f>IF(ROW($D$1)&lt;=SheetX!$D$64, SheetX!$D$64, "")</f>
        <v/>
      </c>
      <c r="G251" s="9" t="str">
        <f t="shared" si="36"/>
        <v/>
      </c>
      <c r="H251" s="9" t="str">
        <f>IF(ROW($D$1)&lt;=SheetX!$E$64, SheetX!$E$64, "")</f>
        <v/>
      </c>
      <c r="I251" s="9" t="str">
        <f t="shared" si="37"/>
        <v/>
      </c>
      <c r="J251" s="9" t="str">
        <f>IF(ROW($D$1)&lt;=SheetX!$F$64, SheetX!$F$64, "")</f>
        <v/>
      </c>
      <c r="K251" s="4" t="str">
        <f t="shared" si="38"/>
        <v/>
      </c>
      <c r="Q251" s="6" t="str">
        <f t="shared" si="39"/>
        <v/>
      </c>
      <c r="R251" s="6">
        <f t="shared" si="40"/>
        <v>0</v>
      </c>
      <c r="S251" s="6">
        <f t="shared" si="41"/>
        <v>0</v>
      </c>
      <c r="T251" s="6">
        <f t="shared" si="42"/>
        <v>0</v>
      </c>
      <c r="U251" s="6">
        <f t="shared" si="43"/>
        <v>0</v>
      </c>
      <c r="AB251" s="12">
        <f>Table1[[#This Row],[Streaming Resolution '[MP']]]</f>
        <v>0</v>
      </c>
      <c r="AC251" s="12">
        <v>1</v>
      </c>
      <c r="AE251" s="3" t="str">
        <f>Table1[[#This Row],[Type of Install]]&amp;Table1[[#This Row],[Indoor/Outdoor]]</f>
        <v/>
      </c>
      <c r="AF251" s="3" t="str">
        <f>AE251&amp;Table1[[#This Row],[Camera Type]]</f>
        <v/>
      </c>
      <c r="AJ251" s="3" t="str">
        <f>'Card Access'!D253&amp;'Card Access'!E253&amp;'Card Access'!F253&amp;'Card Access'!G253</f>
        <v/>
      </c>
    </row>
    <row r="252" spans="1:36" x14ac:dyDescent="0.25">
      <c r="A252" s="3" t="str">
        <f>IF(ROW($B$4)&lt;=SheetX!$B$64, IF(SheetX!$B$64&lt;&gt;1, SheetX!$A$64 &amp; " (" &amp; ROW($B$4) &amp; ")", SheetX!$A$64),"zzzz")</f>
        <v xml:space="preserve"> (4)</v>
      </c>
      <c r="B252" s="3" t="str">
        <f t="shared" si="33"/>
        <v>zzzz</v>
      </c>
      <c r="C252" s="3" t="str">
        <f t="shared" si="34"/>
        <v/>
      </c>
      <c r="D252" s="9" t="str">
        <f>IF(ROW($D$1)&lt;=SheetX!$C$64, SheetX!$C$64, "")</f>
        <v/>
      </c>
      <c r="E252" s="4" t="str">
        <f t="shared" si="35"/>
        <v/>
      </c>
      <c r="F252" s="9" t="str">
        <f>IF(ROW($D$1)&lt;=SheetX!$D$64, SheetX!$D$64, "")</f>
        <v/>
      </c>
      <c r="G252" s="9" t="str">
        <f t="shared" si="36"/>
        <v/>
      </c>
      <c r="H252" s="9" t="str">
        <f>IF(ROW($D$1)&lt;=SheetX!$E$64, SheetX!$E$64, "")</f>
        <v/>
      </c>
      <c r="I252" s="9" t="str">
        <f t="shared" si="37"/>
        <v/>
      </c>
      <c r="J252" s="9" t="str">
        <f>IF(ROW($D$1)&lt;=SheetX!$F$64, SheetX!$F$64, "")</f>
        <v/>
      </c>
      <c r="K252" s="4" t="str">
        <f t="shared" si="38"/>
        <v/>
      </c>
      <c r="Q252" s="6" t="str">
        <f t="shared" si="39"/>
        <v/>
      </c>
      <c r="R252" s="6">
        <f t="shared" si="40"/>
        <v>0</v>
      </c>
      <c r="S252" s="6">
        <f t="shared" si="41"/>
        <v>0</v>
      </c>
      <c r="T252" s="6">
        <f t="shared" si="42"/>
        <v>0</v>
      </c>
      <c r="U252" s="6">
        <f t="shared" si="43"/>
        <v>0</v>
      </c>
      <c r="AB252" s="12">
        <f>Table1[[#This Row],[Streaming Resolution '[MP']]]</f>
        <v>0</v>
      </c>
      <c r="AC252" s="12">
        <v>1</v>
      </c>
      <c r="AE252" s="3" t="str">
        <f>Table1[[#This Row],[Type of Install]]&amp;Table1[[#This Row],[Indoor/Outdoor]]</f>
        <v/>
      </c>
      <c r="AF252" s="3" t="str">
        <f>AE252&amp;Table1[[#This Row],[Camera Type]]</f>
        <v/>
      </c>
      <c r="AJ252" s="3" t="str">
        <f>'Card Access'!D254&amp;'Card Access'!E254&amp;'Card Access'!F254&amp;'Card Access'!G254</f>
        <v/>
      </c>
    </row>
    <row r="253" spans="1:36" x14ac:dyDescent="0.25">
      <c r="A253" s="3" t="str">
        <f>IF(ROW($B$1)&lt;=SheetX!$B$65, IF(SheetX!$B$65&lt;&gt;1, SheetX!$A$65 &amp; " (" &amp; ROW($B$1) &amp; ")", SheetX!$A$65),"zzzz")</f>
        <v xml:space="preserve"> (1)</v>
      </c>
      <c r="B253" s="3" t="str">
        <f t="shared" si="33"/>
        <v>zzzz</v>
      </c>
      <c r="C253" s="3" t="str">
        <f t="shared" si="34"/>
        <v/>
      </c>
      <c r="D253" s="9" t="str">
        <f>IF(ROW($D$1)&lt;=SheetX!$C$65, SheetX!$C$65, "")</f>
        <v/>
      </c>
      <c r="E253" s="4" t="str">
        <f t="shared" si="35"/>
        <v/>
      </c>
      <c r="F253" s="9" t="str">
        <f>IF(ROW($D$1)&lt;=SheetX!$D$65, SheetX!$D$65, "")</f>
        <v/>
      </c>
      <c r="G253" s="9" t="str">
        <f t="shared" si="36"/>
        <v/>
      </c>
      <c r="H253" s="9" t="str">
        <f>IF(ROW($D$1)&lt;=SheetX!$E$65, SheetX!$E$65, "")</f>
        <v/>
      </c>
      <c r="I253" s="9" t="str">
        <f t="shared" si="37"/>
        <v/>
      </c>
      <c r="J253" s="9" t="str">
        <f>IF(ROW($D$1)&lt;=SheetX!$F$65, SheetX!$F$65, "")</f>
        <v/>
      </c>
      <c r="K253" s="4" t="str">
        <f t="shared" si="38"/>
        <v/>
      </c>
      <c r="Q253" s="6" t="str">
        <f t="shared" si="39"/>
        <v/>
      </c>
      <c r="R253" s="6">
        <f t="shared" si="40"/>
        <v>0</v>
      </c>
      <c r="S253" s="6">
        <f t="shared" si="41"/>
        <v>0</v>
      </c>
      <c r="T253" s="6">
        <f t="shared" si="42"/>
        <v>0</v>
      </c>
      <c r="U253" s="6">
        <f t="shared" si="43"/>
        <v>0</v>
      </c>
      <c r="AB253" s="12">
        <f>Table1[[#This Row],[Streaming Resolution '[MP']]]</f>
        <v>0</v>
      </c>
      <c r="AC253" s="12">
        <v>1</v>
      </c>
      <c r="AE253" s="3" t="str">
        <f>Table1[[#This Row],[Type of Install]]&amp;Table1[[#This Row],[Indoor/Outdoor]]</f>
        <v/>
      </c>
      <c r="AF253" s="3" t="str">
        <f>AE253&amp;Table1[[#This Row],[Camera Type]]</f>
        <v/>
      </c>
      <c r="AJ253" s="3" t="str">
        <f>'Card Access'!D255&amp;'Card Access'!E255&amp;'Card Access'!F255&amp;'Card Access'!G255</f>
        <v/>
      </c>
    </row>
    <row r="254" spans="1:36" x14ac:dyDescent="0.25">
      <c r="A254" s="3" t="str">
        <f>IF(ROW($B$2)&lt;=SheetX!$B$65, IF(SheetX!$B$65&lt;&gt;1, SheetX!$A$65 &amp; " (" &amp; ROW($B$2) &amp; ")", SheetX!$A$65),"zzzz")</f>
        <v xml:space="preserve"> (2)</v>
      </c>
      <c r="B254" s="3" t="str">
        <f t="shared" si="33"/>
        <v>zzzz</v>
      </c>
      <c r="C254" s="3" t="str">
        <f t="shared" si="34"/>
        <v/>
      </c>
      <c r="D254" s="9" t="str">
        <f>IF(ROW($D$1)&lt;=SheetX!$C$65, SheetX!$C$65, "")</f>
        <v/>
      </c>
      <c r="E254" s="4" t="str">
        <f t="shared" si="35"/>
        <v/>
      </c>
      <c r="F254" s="9" t="str">
        <f>IF(ROW($D$1)&lt;=SheetX!$D$65, SheetX!$D$65, "")</f>
        <v/>
      </c>
      <c r="G254" s="9" t="str">
        <f t="shared" si="36"/>
        <v/>
      </c>
      <c r="H254" s="9" t="str">
        <f>IF(ROW($D$1)&lt;=SheetX!$E$65, SheetX!$E$65, "")</f>
        <v/>
      </c>
      <c r="I254" s="9" t="str">
        <f t="shared" si="37"/>
        <v/>
      </c>
      <c r="J254" s="9" t="str">
        <f>IF(ROW($D$1)&lt;=SheetX!$F$65, SheetX!$F$65, "")</f>
        <v/>
      </c>
      <c r="K254" s="4" t="str">
        <f t="shared" si="38"/>
        <v/>
      </c>
      <c r="Q254" s="6" t="str">
        <f t="shared" si="39"/>
        <v/>
      </c>
      <c r="R254" s="6">
        <f t="shared" si="40"/>
        <v>0</v>
      </c>
      <c r="S254" s="6">
        <f t="shared" si="41"/>
        <v>0</v>
      </c>
      <c r="T254" s="6">
        <f t="shared" si="42"/>
        <v>0</v>
      </c>
      <c r="U254" s="6">
        <f t="shared" si="43"/>
        <v>0</v>
      </c>
      <c r="AB254" s="12">
        <f>Table1[[#This Row],[Streaming Resolution '[MP']]]</f>
        <v>0</v>
      </c>
      <c r="AC254" s="12">
        <v>1</v>
      </c>
      <c r="AE254" s="3" t="str">
        <f>Table1[[#This Row],[Type of Install]]&amp;Table1[[#This Row],[Indoor/Outdoor]]</f>
        <v/>
      </c>
      <c r="AF254" s="3" t="str">
        <f>AE254&amp;Table1[[#This Row],[Camera Type]]</f>
        <v/>
      </c>
      <c r="AJ254" s="3" t="str">
        <f>'Card Access'!D256&amp;'Card Access'!E256&amp;'Card Access'!F256&amp;'Card Access'!G256</f>
        <v/>
      </c>
    </row>
    <row r="255" spans="1:36" x14ac:dyDescent="0.25">
      <c r="A255" s="3" t="str">
        <f>IF(ROW($B$3)&lt;=SheetX!$B$65, IF(SheetX!$B$65&lt;&gt;1, SheetX!$A$65 &amp; " (" &amp; ROW($B$3) &amp; ")", SheetX!$A$65),"zzzz")</f>
        <v xml:space="preserve"> (3)</v>
      </c>
      <c r="B255" s="3" t="str">
        <f t="shared" si="33"/>
        <v>zzzz</v>
      </c>
      <c r="C255" s="3" t="str">
        <f t="shared" si="34"/>
        <v/>
      </c>
      <c r="D255" s="9" t="str">
        <f>IF(ROW($D$1)&lt;=SheetX!$C$65, SheetX!$C$65, "")</f>
        <v/>
      </c>
      <c r="E255" s="4" t="str">
        <f t="shared" si="35"/>
        <v/>
      </c>
      <c r="F255" s="9" t="str">
        <f>IF(ROW($D$1)&lt;=SheetX!$D$65, SheetX!$D$65, "")</f>
        <v/>
      </c>
      <c r="G255" s="9" t="str">
        <f t="shared" si="36"/>
        <v/>
      </c>
      <c r="H255" s="9" t="str">
        <f>IF(ROW($D$1)&lt;=SheetX!$E$65, SheetX!$E$65, "")</f>
        <v/>
      </c>
      <c r="I255" s="9" t="str">
        <f t="shared" si="37"/>
        <v/>
      </c>
      <c r="J255" s="9" t="str">
        <f>IF(ROW($D$1)&lt;=SheetX!$F$65, SheetX!$F$65, "")</f>
        <v/>
      </c>
      <c r="K255" s="4" t="str">
        <f t="shared" si="38"/>
        <v/>
      </c>
      <c r="Q255" s="6" t="str">
        <f t="shared" si="39"/>
        <v/>
      </c>
      <c r="R255" s="6">
        <f t="shared" si="40"/>
        <v>0</v>
      </c>
      <c r="S255" s="6">
        <f t="shared" si="41"/>
        <v>0</v>
      </c>
      <c r="T255" s="6">
        <f t="shared" si="42"/>
        <v>0</v>
      </c>
      <c r="U255" s="6">
        <f t="shared" si="43"/>
        <v>0</v>
      </c>
      <c r="AB255" s="12">
        <f>Table1[[#This Row],[Streaming Resolution '[MP']]]</f>
        <v>0</v>
      </c>
      <c r="AC255" s="12">
        <v>1</v>
      </c>
      <c r="AE255" s="3" t="str">
        <f>Table1[[#This Row],[Type of Install]]&amp;Table1[[#This Row],[Indoor/Outdoor]]</f>
        <v/>
      </c>
      <c r="AF255" s="3" t="str">
        <f>AE255&amp;Table1[[#This Row],[Camera Type]]</f>
        <v/>
      </c>
      <c r="AJ255" s="3" t="str">
        <f>'Card Access'!D257&amp;'Card Access'!E257&amp;'Card Access'!F257&amp;'Card Access'!G257</f>
        <v/>
      </c>
    </row>
    <row r="256" spans="1:36" x14ac:dyDescent="0.25">
      <c r="A256" s="3" t="str">
        <f>IF(ROW($B$4)&lt;=SheetX!$B$65, IF(SheetX!$B$65&lt;&gt;1, SheetX!$A$65 &amp; " (" &amp; ROW($B$4) &amp; ")", SheetX!$A$65),"zzzz")</f>
        <v xml:space="preserve"> (4)</v>
      </c>
      <c r="B256" s="3" t="str">
        <f t="shared" si="33"/>
        <v>zzzz</v>
      </c>
      <c r="C256" s="3" t="str">
        <f t="shared" si="34"/>
        <v/>
      </c>
      <c r="D256" s="9" t="str">
        <f>IF(ROW($D$1)&lt;=SheetX!$C$65, SheetX!$C$65, "")</f>
        <v/>
      </c>
      <c r="E256" s="4" t="str">
        <f t="shared" si="35"/>
        <v/>
      </c>
      <c r="F256" s="9" t="str">
        <f>IF(ROW($D$1)&lt;=SheetX!$D$65, SheetX!$D$65, "")</f>
        <v/>
      </c>
      <c r="G256" s="9" t="str">
        <f t="shared" si="36"/>
        <v/>
      </c>
      <c r="H256" s="9" t="str">
        <f>IF(ROW($D$1)&lt;=SheetX!$E$65, SheetX!$E$65, "")</f>
        <v/>
      </c>
      <c r="I256" s="9" t="str">
        <f t="shared" si="37"/>
        <v/>
      </c>
      <c r="J256" s="9" t="str">
        <f>IF(ROW($D$1)&lt;=SheetX!$F$65, SheetX!$F$65, "")</f>
        <v/>
      </c>
      <c r="K256" s="4" t="str">
        <f t="shared" si="38"/>
        <v/>
      </c>
      <c r="Q256" s="6" t="str">
        <f t="shared" si="39"/>
        <v/>
      </c>
      <c r="R256" s="6">
        <f t="shared" si="40"/>
        <v>0</v>
      </c>
      <c r="S256" s="6">
        <f t="shared" si="41"/>
        <v>0</v>
      </c>
      <c r="T256" s="6">
        <f t="shared" si="42"/>
        <v>0</v>
      </c>
      <c r="U256" s="6">
        <f t="shared" si="43"/>
        <v>0</v>
      </c>
      <c r="AB256" s="12">
        <f>Table1[[#This Row],[Streaming Resolution '[MP']]]</f>
        <v>0</v>
      </c>
      <c r="AC256" s="12">
        <v>1</v>
      </c>
      <c r="AE256" s="3" t="str">
        <f>Table1[[#This Row],[Type of Install]]&amp;Table1[[#This Row],[Indoor/Outdoor]]</f>
        <v/>
      </c>
      <c r="AF256" s="3" t="str">
        <f>AE256&amp;Table1[[#This Row],[Camera Type]]</f>
        <v/>
      </c>
      <c r="AJ256" s="3" t="str">
        <f>'Card Access'!D258&amp;'Card Access'!E258&amp;'Card Access'!F258&amp;'Card Access'!G258</f>
        <v/>
      </c>
    </row>
    <row r="257" spans="1:36" x14ac:dyDescent="0.25">
      <c r="A257" s="3" t="str">
        <f>IF(ROW($B$1)&lt;=SheetX!$B$66, IF(SheetX!$B$66&lt;&gt;1, SheetX!$A$66 &amp; " (" &amp; ROW($B$1) &amp; ")", SheetX!$A$66),"zzzz")</f>
        <v xml:space="preserve"> (1)</v>
      </c>
      <c r="B257" s="3" t="str">
        <f t="shared" ref="B257:B320" si="44">IF(OR(A257=" (1)", A257=" (2)", A257=" (3)", A257=" (4)", A257="", A257=0), "zzzz", A257)</f>
        <v>zzzz</v>
      </c>
      <c r="C257" s="3" t="str">
        <f t="shared" si="34"/>
        <v/>
      </c>
      <c r="D257" s="9" t="str">
        <f>IF(ROW($D$1)&lt;=SheetX!$C$66, SheetX!$C$66, "")</f>
        <v/>
      </c>
      <c r="E257" s="4" t="str">
        <f t="shared" si="35"/>
        <v/>
      </c>
      <c r="F257" s="9" t="str">
        <f>IF(ROW($D$1)&lt;=SheetX!$D$66, SheetX!$D$66, "")</f>
        <v/>
      </c>
      <c r="G257" s="9" t="str">
        <f t="shared" si="36"/>
        <v/>
      </c>
      <c r="H257" s="9" t="str">
        <f>IF(ROW($D$1)&lt;=SheetX!$E$66, SheetX!$E$66, "")</f>
        <v/>
      </c>
      <c r="I257" s="9" t="str">
        <f t="shared" si="37"/>
        <v/>
      </c>
      <c r="J257" s="9" t="str">
        <f>IF(ROW($D$1)&lt;=SheetX!$F$66, SheetX!$F$66, "")</f>
        <v/>
      </c>
      <c r="K257" s="4" t="str">
        <f t="shared" si="38"/>
        <v/>
      </c>
      <c r="Q257" s="6" t="str">
        <f t="shared" si="39"/>
        <v/>
      </c>
      <c r="R257" s="6">
        <f t="shared" si="40"/>
        <v>0</v>
      </c>
      <c r="S257" s="6">
        <f t="shared" si="41"/>
        <v>0</v>
      </c>
      <c r="T257" s="6">
        <f t="shared" si="42"/>
        <v>0</v>
      </c>
      <c r="U257" s="6">
        <f t="shared" si="43"/>
        <v>0</v>
      </c>
      <c r="AB257" s="12">
        <f>Table1[[#This Row],[Streaming Resolution '[MP']]]</f>
        <v>0</v>
      </c>
      <c r="AC257" s="12">
        <v>1</v>
      </c>
      <c r="AE257" s="3" t="str">
        <f>Table1[[#This Row],[Type of Install]]&amp;Table1[[#This Row],[Indoor/Outdoor]]</f>
        <v/>
      </c>
      <c r="AF257" s="3" t="str">
        <f>AE257&amp;Table1[[#This Row],[Camera Type]]</f>
        <v/>
      </c>
      <c r="AJ257" s="3" t="str">
        <f>'Card Access'!D259&amp;'Card Access'!E259&amp;'Card Access'!F259&amp;'Card Access'!G259</f>
        <v/>
      </c>
    </row>
    <row r="258" spans="1:36" x14ac:dyDescent="0.25">
      <c r="A258" s="3" t="str">
        <f>IF(ROW($B$2)&lt;=SheetX!$B$66, IF(SheetX!$B$66&lt;&gt;1, SheetX!$A$66 &amp; " (" &amp; ROW($B$2) &amp; ")", SheetX!$A$66),"zzzz")</f>
        <v xml:space="preserve"> (2)</v>
      </c>
      <c r="B258" s="3" t="str">
        <f t="shared" si="44"/>
        <v>zzzz</v>
      </c>
      <c r="C258" s="3" t="str">
        <f t="shared" ref="C258:C321" si="45">IF(B258="zzzz","",D258)</f>
        <v/>
      </c>
      <c r="D258" s="9" t="str">
        <f>IF(ROW($D$1)&lt;=SheetX!$C$66, SheetX!$C$66, "")</f>
        <v/>
      </c>
      <c r="E258" s="4" t="str">
        <f t="shared" ref="E258:E321" si="46">IF(B258="zzzz","",F258)</f>
        <v/>
      </c>
      <c r="F258" s="9" t="str">
        <f>IF(ROW($D$1)&lt;=SheetX!$D$66, SheetX!$D$66, "")</f>
        <v/>
      </c>
      <c r="G258" s="9" t="str">
        <f t="shared" ref="G258:G321" si="47">IF(B258="zzzz","",H258)</f>
        <v/>
      </c>
      <c r="H258" s="9" t="str">
        <f>IF(ROW($D$1)&lt;=SheetX!$E$66, SheetX!$E$66, "")</f>
        <v/>
      </c>
      <c r="I258" s="9" t="str">
        <f t="shared" ref="I258:I321" si="48">IF(B258="zzzz","",J258)</f>
        <v/>
      </c>
      <c r="J258" s="9" t="str">
        <f>IF(ROW($D$1)&lt;=SheetX!$F$66, SheetX!$F$66, "")</f>
        <v/>
      </c>
      <c r="K258" s="4" t="str">
        <f t="shared" ref="K258:K321" si="49">IF(B258="zzzz", "", B258)</f>
        <v/>
      </c>
      <c r="Q258" s="6" t="str">
        <f t="shared" ref="Q258:Q321" si="50">IF(IF(L258="zzzz","",L258)=0,"",IF(L258="zzzz","",L258))</f>
        <v/>
      </c>
      <c r="R258" s="6">
        <f t="shared" ref="R258:R321" si="51">M258</f>
        <v>0</v>
      </c>
      <c r="S258" s="6">
        <f t="shared" ref="S258:S321" si="52">N258</f>
        <v>0</v>
      </c>
      <c r="T258" s="6">
        <f t="shared" ref="T258:T321" si="53">O258</f>
        <v>0</v>
      </c>
      <c r="U258" s="6">
        <f t="shared" ref="U258:U321" si="54">P258</f>
        <v>0</v>
      </c>
      <c r="AB258" s="12">
        <f>Table1[[#This Row],[Streaming Resolution '[MP']]]</f>
        <v>0</v>
      </c>
      <c r="AC258" s="12">
        <v>1</v>
      </c>
      <c r="AE258" s="3" t="str">
        <f>Table1[[#This Row],[Type of Install]]&amp;Table1[[#This Row],[Indoor/Outdoor]]</f>
        <v/>
      </c>
      <c r="AF258" s="3" t="str">
        <f>AE258&amp;Table1[[#This Row],[Camera Type]]</f>
        <v/>
      </c>
      <c r="AJ258" s="3" t="str">
        <f>'Card Access'!D260&amp;'Card Access'!E260&amp;'Card Access'!F260&amp;'Card Access'!G260</f>
        <v/>
      </c>
    </row>
    <row r="259" spans="1:36" x14ac:dyDescent="0.25">
      <c r="A259" s="3" t="str">
        <f>IF(ROW($B$3)&lt;=SheetX!$B$66, IF(SheetX!$B$66&lt;&gt;1, SheetX!$A$66 &amp; " (" &amp; ROW($B$3) &amp; ")", SheetX!$A$66),"zzzz")</f>
        <v xml:space="preserve"> (3)</v>
      </c>
      <c r="B259" s="3" t="str">
        <f t="shared" si="44"/>
        <v>zzzz</v>
      </c>
      <c r="C259" s="3" t="str">
        <f t="shared" si="45"/>
        <v/>
      </c>
      <c r="D259" s="9" t="str">
        <f>IF(ROW($D$1)&lt;=SheetX!$C$66, SheetX!$C$66, "")</f>
        <v/>
      </c>
      <c r="E259" s="4" t="str">
        <f t="shared" si="46"/>
        <v/>
      </c>
      <c r="F259" s="9" t="str">
        <f>IF(ROW($D$1)&lt;=SheetX!$D$66, SheetX!$D$66, "")</f>
        <v/>
      </c>
      <c r="G259" s="9" t="str">
        <f t="shared" si="47"/>
        <v/>
      </c>
      <c r="H259" s="9" t="str">
        <f>IF(ROW($D$1)&lt;=SheetX!$E$66, SheetX!$E$66, "")</f>
        <v/>
      </c>
      <c r="I259" s="9" t="str">
        <f t="shared" si="48"/>
        <v/>
      </c>
      <c r="J259" s="9" t="str">
        <f>IF(ROW($D$1)&lt;=SheetX!$F$66, SheetX!$F$66, "")</f>
        <v/>
      </c>
      <c r="K259" s="4" t="str">
        <f t="shared" si="49"/>
        <v/>
      </c>
      <c r="Q259" s="6" t="str">
        <f t="shared" si="50"/>
        <v/>
      </c>
      <c r="R259" s="6">
        <f t="shared" si="51"/>
        <v>0</v>
      </c>
      <c r="S259" s="6">
        <f t="shared" si="52"/>
        <v>0</v>
      </c>
      <c r="T259" s="6">
        <f t="shared" si="53"/>
        <v>0</v>
      </c>
      <c r="U259" s="6">
        <f t="shared" si="54"/>
        <v>0</v>
      </c>
      <c r="AB259" s="12">
        <f>Table1[[#This Row],[Streaming Resolution '[MP']]]</f>
        <v>0</v>
      </c>
      <c r="AC259" s="12">
        <v>1</v>
      </c>
      <c r="AE259" s="3" t="str">
        <f>Table1[[#This Row],[Type of Install]]&amp;Table1[[#This Row],[Indoor/Outdoor]]</f>
        <v/>
      </c>
      <c r="AF259" s="3" t="str">
        <f>AE259&amp;Table1[[#This Row],[Camera Type]]</f>
        <v/>
      </c>
      <c r="AJ259" s="3" t="str">
        <f>'Card Access'!D261&amp;'Card Access'!E261&amp;'Card Access'!F261&amp;'Card Access'!G261</f>
        <v/>
      </c>
    </row>
    <row r="260" spans="1:36" x14ac:dyDescent="0.25">
      <c r="A260" s="3" t="str">
        <f>IF(ROW($B$4)&lt;=SheetX!$B$66, IF(SheetX!$B$66&lt;&gt;1, SheetX!$A$66 &amp; " (" &amp; ROW($B$4) &amp; ")", SheetX!$A$66),"zzzz")</f>
        <v xml:space="preserve"> (4)</v>
      </c>
      <c r="B260" s="3" t="str">
        <f t="shared" si="44"/>
        <v>zzzz</v>
      </c>
      <c r="C260" s="3" t="str">
        <f t="shared" si="45"/>
        <v/>
      </c>
      <c r="D260" s="9" t="str">
        <f>IF(ROW($D$1)&lt;=SheetX!$C$66, SheetX!$C$66, "")</f>
        <v/>
      </c>
      <c r="E260" s="4" t="str">
        <f t="shared" si="46"/>
        <v/>
      </c>
      <c r="F260" s="9" t="str">
        <f>IF(ROW($D$1)&lt;=SheetX!$D$66, SheetX!$D$66, "")</f>
        <v/>
      </c>
      <c r="G260" s="9" t="str">
        <f t="shared" si="47"/>
        <v/>
      </c>
      <c r="H260" s="9" t="str">
        <f>IF(ROW($D$1)&lt;=SheetX!$E$66, SheetX!$E$66, "")</f>
        <v/>
      </c>
      <c r="I260" s="9" t="str">
        <f t="shared" si="48"/>
        <v/>
      </c>
      <c r="J260" s="9" t="str">
        <f>IF(ROW($D$1)&lt;=SheetX!$F$66, SheetX!$F$66, "")</f>
        <v/>
      </c>
      <c r="K260" s="4" t="str">
        <f t="shared" si="49"/>
        <v/>
      </c>
      <c r="Q260" s="6" t="str">
        <f t="shared" si="50"/>
        <v/>
      </c>
      <c r="R260" s="6">
        <f t="shared" si="51"/>
        <v>0</v>
      </c>
      <c r="S260" s="6">
        <f t="shared" si="52"/>
        <v>0</v>
      </c>
      <c r="T260" s="6">
        <f t="shared" si="53"/>
        <v>0</v>
      </c>
      <c r="U260" s="6">
        <f t="shared" si="54"/>
        <v>0</v>
      </c>
      <c r="AB260" s="12">
        <f>Table1[[#This Row],[Streaming Resolution '[MP']]]</f>
        <v>0</v>
      </c>
      <c r="AC260" s="12">
        <v>1</v>
      </c>
      <c r="AE260" s="3" t="str">
        <f>Table1[[#This Row],[Type of Install]]&amp;Table1[[#This Row],[Indoor/Outdoor]]</f>
        <v/>
      </c>
      <c r="AF260" s="3" t="str">
        <f>AE260&amp;Table1[[#This Row],[Camera Type]]</f>
        <v/>
      </c>
      <c r="AJ260" s="3" t="str">
        <f>'Card Access'!D262&amp;'Card Access'!E262&amp;'Card Access'!F262&amp;'Card Access'!G262</f>
        <v/>
      </c>
    </row>
    <row r="261" spans="1:36" x14ac:dyDescent="0.25">
      <c r="A261" s="3" t="str">
        <f>IF(ROW($B$1)&lt;=SheetX!$B$67, IF(SheetX!$B$67&lt;&gt;1, SheetX!$A$67 &amp; " (" &amp; ROW($B$1) &amp; ")", SheetX!$A$67),"zzzz")</f>
        <v xml:space="preserve"> (1)</v>
      </c>
      <c r="B261" s="3" t="str">
        <f t="shared" si="44"/>
        <v>zzzz</v>
      </c>
      <c r="C261" s="3" t="str">
        <f t="shared" si="45"/>
        <v/>
      </c>
      <c r="D261" s="9" t="str">
        <f>IF(ROW($D$1)&lt;=SheetX!$C$67, SheetX!$C$67, "")</f>
        <v/>
      </c>
      <c r="E261" s="4" t="str">
        <f t="shared" si="46"/>
        <v/>
      </c>
      <c r="F261" s="9" t="str">
        <f>IF(ROW($D$1)&lt;=SheetX!$D$67, SheetX!$D$67, "")</f>
        <v/>
      </c>
      <c r="G261" s="9" t="str">
        <f t="shared" si="47"/>
        <v/>
      </c>
      <c r="H261" s="9" t="str">
        <f>IF(ROW($D$1)&lt;=SheetX!$E$67, SheetX!$E$67, "")</f>
        <v/>
      </c>
      <c r="I261" s="9" t="str">
        <f t="shared" si="48"/>
        <v/>
      </c>
      <c r="J261" s="9" t="str">
        <f>IF(ROW($D$1)&lt;=SheetX!$F$67, SheetX!$F$67, "")</f>
        <v/>
      </c>
      <c r="K261" s="4" t="str">
        <f t="shared" si="49"/>
        <v/>
      </c>
      <c r="Q261" s="6" t="str">
        <f t="shared" si="50"/>
        <v/>
      </c>
      <c r="R261" s="6">
        <f t="shared" si="51"/>
        <v>0</v>
      </c>
      <c r="S261" s="6">
        <f t="shared" si="52"/>
        <v>0</v>
      </c>
      <c r="T261" s="6">
        <f t="shared" si="53"/>
        <v>0</v>
      </c>
      <c r="U261" s="6">
        <f t="shared" si="54"/>
        <v>0</v>
      </c>
      <c r="AB261" s="12">
        <f>Table1[[#This Row],[Streaming Resolution '[MP']]]</f>
        <v>0</v>
      </c>
      <c r="AC261" s="12">
        <v>1</v>
      </c>
      <c r="AE261" s="3" t="str">
        <f>Table1[[#This Row],[Type of Install]]&amp;Table1[[#This Row],[Indoor/Outdoor]]</f>
        <v/>
      </c>
      <c r="AF261" s="3" t="str">
        <f>AE261&amp;Table1[[#This Row],[Camera Type]]</f>
        <v/>
      </c>
      <c r="AJ261" s="3" t="str">
        <f>'Card Access'!D263&amp;'Card Access'!E263&amp;'Card Access'!F263&amp;'Card Access'!G263</f>
        <v/>
      </c>
    </row>
    <row r="262" spans="1:36" x14ac:dyDescent="0.25">
      <c r="A262" s="3" t="str">
        <f>IF(ROW($B$2)&lt;=SheetX!$B$67, IF(SheetX!$B$67&lt;&gt;1, SheetX!$A$67 &amp; " (" &amp; ROW($B$2) &amp; ")", SheetX!$A$67),"zzzz")</f>
        <v xml:space="preserve"> (2)</v>
      </c>
      <c r="B262" s="3" t="str">
        <f t="shared" si="44"/>
        <v>zzzz</v>
      </c>
      <c r="C262" s="3" t="str">
        <f t="shared" si="45"/>
        <v/>
      </c>
      <c r="D262" s="9" t="str">
        <f>IF(ROW($D$1)&lt;=SheetX!$C$67, SheetX!$C$67, "")</f>
        <v/>
      </c>
      <c r="E262" s="4" t="str">
        <f t="shared" si="46"/>
        <v/>
      </c>
      <c r="F262" s="9" t="str">
        <f>IF(ROW($D$1)&lt;=SheetX!$D$67, SheetX!$D$67, "")</f>
        <v/>
      </c>
      <c r="G262" s="9" t="str">
        <f t="shared" si="47"/>
        <v/>
      </c>
      <c r="H262" s="9" t="str">
        <f>IF(ROW($D$1)&lt;=SheetX!$E$67, SheetX!$E$67, "")</f>
        <v/>
      </c>
      <c r="I262" s="9" t="str">
        <f t="shared" si="48"/>
        <v/>
      </c>
      <c r="J262" s="9" t="str">
        <f>IF(ROW($D$1)&lt;=SheetX!$F$67, SheetX!$F$67, "")</f>
        <v/>
      </c>
      <c r="K262" s="4" t="str">
        <f t="shared" si="49"/>
        <v/>
      </c>
      <c r="Q262" s="6" t="str">
        <f t="shared" si="50"/>
        <v/>
      </c>
      <c r="R262" s="6">
        <f t="shared" si="51"/>
        <v>0</v>
      </c>
      <c r="S262" s="6">
        <f t="shared" si="52"/>
        <v>0</v>
      </c>
      <c r="T262" s="6">
        <f t="shared" si="53"/>
        <v>0</v>
      </c>
      <c r="U262" s="6">
        <f t="shared" si="54"/>
        <v>0</v>
      </c>
      <c r="AB262" s="12">
        <f>Table1[[#This Row],[Streaming Resolution '[MP']]]</f>
        <v>0</v>
      </c>
      <c r="AC262" s="12">
        <v>1</v>
      </c>
      <c r="AE262" s="3" t="str">
        <f>Table1[[#This Row],[Type of Install]]&amp;Table1[[#This Row],[Indoor/Outdoor]]</f>
        <v/>
      </c>
      <c r="AF262" s="3" t="str">
        <f>AE262&amp;Table1[[#This Row],[Camera Type]]</f>
        <v/>
      </c>
      <c r="AJ262" s="3" t="str">
        <f>'Card Access'!D264&amp;'Card Access'!E264&amp;'Card Access'!F264&amp;'Card Access'!G264</f>
        <v/>
      </c>
    </row>
    <row r="263" spans="1:36" x14ac:dyDescent="0.25">
      <c r="A263" s="3" t="str">
        <f>IF(ROW($B$3)&lt;=SheetX!$B$67, IF(SheetX!$B$67&lt;&gt;1, SheetX!$A$67 &amp; " (" &amp; ROW($B$3) &amp; ")", SheetX!$A$67),"zzzz")</f>
        <v xml:space="preserve"> (3)</v>
      </c>
      <c r="B263" s="3" t="str">
        <f t="shared" si="44"/>
        <v>zzzz</v>
      </c>
      <c r="C263" s="3" t="str">
        <f t="shared" si="45"/>
        <v/>
      </c>
      <c r="D263" s="9" t="str">
        <f>IF(ROW($D$1)&lt;=SheetX!$C$67, SheetX!$C$67, "")</f>
        <v/>
      </c>
      <c r="E263" s="4" t="str">
        <f t="shared" si="46"/>
        <v/>
      </c>
      <c r="F263" s="9" t="str">
        <f>IF(ROW($D$1)&lt;=SheetX!$D$67, SheetX!$D$67, "")</f>
        <v/>
      </c>
      <c r="G263" s="9" t="str">
        <f t="shared" si="47"/>
        <v/>
      </c>
      <c r="H263" s="9" t="str">
        <f>IF(ROW($D$1)&lt;=SheetX!$E$67, SheetX!$E$67, "")</f>
        <v/>
      </c>
      <c r="I263" s="9" t="str">
        <f t="shared" si="48"/>
        <v/>
      </c>
      <c r="J263" s="9" t="str">
        <f>IF(ROW($D$1)&lt;=SheetX!$F$67, SheetX!$F$67, "")</f>
        <v/>
      </c>
      <c r="K263" s="4" t="str">
        <f t="shared" si="49"/>
        <v/>
      </c>
      <c r="Q263" s="6" t="str">
        <f t="shared" si="50"/>
        <v/>
      </c>
      <c r="R263" s="6">
        <f t="shared" si="51"/>
        <v>0</v>
      </c>
      <c r="S263" s="6">
        <f t="shared" si="52"/>
        <v>0</v>
      </c>
      <c r="T263" s="6">
        <f t="shared" si="53"/>
        <v>0</v>
      </c>
      <c r="U263" s="6">
        <f t="shared" si="54"/>
        <v>0</v>
      </c>
      <c r="AB263" s="12">
        <f>Table1[[#This Row],[Streaming Resolution '[MP']]]</f>
        <v>0</v>
      </c>
      <c r="AC263" s="12">
        <v>1</v>
      </c>
      <c r="AE263" s="3" t="str">
        <f>Table1[[#This Row],[Type of Install]]&amp;Table1[[#This Row],[Indoor/Outdoor]]</f>
        <v/>
      </c>
      <c r="AF263" s="3" t="str">
        <f>AE263&amp;Table1[[#This Row],[Camera Type]]</f>
        <v/>
      </c>
      <c r="AJ263" s="3" t="str">
        <f>'Card Access'!D265&amp;'Card Access'!E265&amp;'Card Access'!F265&amp;'Card Access'!G265</f>
        <v/>
      </c>
    </row>
    <row r="264" spans="1:36" x14ac:dyDescent="0.25">
      <c r="A264" s="3" t="str">
        <f>IF(ROW($B$4)&lt;=SheetX!$B$67, IF(SheetX!$B$67&lt;&gt;1, SheetX!$A$67 &amp; " (" &amp; ROW($B$4) &amp; ")", SheetX!$A$67),"zzzz")</f>
        <v xml:space="preserve"> (4)</v>
      </c>
      <c r="B264" s="3" t="str">
        <f t="shared" si="44"/>
        <v>zzzz</v>
      </c>
      <c r="C264" s="3" t="str">
        <f t="shared" si="45"/>
        <v/>
      </c>
      <c r="D264" s="9" t="str">
        <f>IF(ROW($D$1)&lt;=SheetX!$C$67, SheetX!$C$67, "")</f>
        <v/>
      </c>
      <c r="E264" s="4" t="str">
        <f t="shared" si="46"/>
        <v/>
      </c>
      <c r="F264" s="9" t="str">
        <f>IF(ROW($D$1)&lt;=SheetX!$D$67, SheetX!$D$67, "")</f>
        <v/>
      </c>
      <c r="G264" s="9" t="str">
        <f t="shared" si="47"/>
        <v/>
      </c>
      <c r="H264" s="9" t="str">
        <f>IF(ROW($D$1)&lt;=SheetX!$E$67, SheetX!$E$67, "")</f>
        <v/>
      </c>
      <c r="I264" s="9" t="str">
        <f t="shared" si="48"/>
        <v/>
      </c>
      <c r="J264" s="9" t="str">
        <f>IF(ROW($D$1)&lt;=SheetX!$F$67, SheetX!$F$67, "")</f>
        <v/>
      </c>
      <c r="K264" s="4" t="str">
        <f t="shared" si="49"/>
        <v/>
      </c>
      <c r="Q264" s="6" t="str">
        <f t="shared" si="50"/>
        <v/>
      </c>
      <c r="R264" s="6">
        <f t="shared" si="51"/>
        <v>0</v>
      </c>
      <c r="S264" s="6">
        <f t="shared" si="52"/>
        <v>0</v>
      </c>
      <c r="T264" s="6">
        <f t="shared" si="53"/>
        <v>0</v>
      </c>
      <c r="U264" s="6">
        <f t="shared" si="54"/>
        <v>0</v>
      </c>
      <c r="AB264" s="12">
        <f>Table1[[#This Row],[Streaming Resolution '[MP']]]</f>
        <v>0</v>
      </c>
      <c r="AC264" s="12">
        <v>1</v>
      </c>
      <c r="AE264" s="3" t="str">
        <f>Table1[[#This Row],[Type of Install]]&amp;Table1[[#This Row],[Indoor/Outdoor]]</f>
        <v/>
      </c>
      <c r="AF264" s="3" t="str">
        <f>AE264&amp;Table1[[#This Row],[Camera Type]]</f>
        <v/>
      </c>
      <c r="AJ264" s="3" t="str">
        <f>'Card Access'!D266&amp;'Card Access'!E266&amp;'Card Access'!F266&amp;'Card Access'!G266</f>
        <v/>
      </c>
    </row>
    <row r="265" spans="1:36" x14ac:dyDescent="0.25">
      <c r="A265" s="3" t="str">
        <f>IF(ROW($B$1)&lt;=SheetX!$B$68, IF(SheetX!$B$68&lt;&gt;1, SheetX!$A$68 &amp; " (" &amp; ROW($B$1) &amp; ")", SheetX!$A$68),"zzzz")</f>
        <v xml:space="preserve"> (1)</v>
      </c>
      <c r="B265" s="3" t="str">
        <f t="shared" si="44"/>
        <v>zzzz</v>
      </c>
      <c r="C265" s="3" t="str">
        <f t="shared" si="45"/>
        <v/>
      </c>
      <c r="D265" s="9" t="str">
        <f>IF(ROW($D$1)&lt;=SheetX!$C$68, SheetX!$C$68, "")</f>
        <v/>
      </c>
      <c r="E265" s="4" t="str">
        <f t="shared" si="46"/>
        <v/>
      </c>
      <c r="F265" s="9" t="str">
        <f>IF(ROW($D$1)&lt;=SheetX!$D$68, SheetX!$D$68, "")</f>
        <v/>
      </c>
      <c r="G265" s="9" t="str">
        <f t="shared" si="47"/>
        <v/>
      </c>
      <c r="H265" s="9" t="str">
        <f>IF(ROW($D$1)&lt;=SheetX!$E$68, SheetX!$E$68, "")</f>
        <v/>
      </c>
      <c r="I265" s="9" t="str">
        <f t="shared" si="48"/>
        <v/>
      </c>
      <c r="J265" s="9" t="str">
        <f>IF(ROW($D$1)&lt;=SheetX!$F$68, SheetX!$F$68, "")</f>
        <v/>
      </c>
      <c r="K265" s="4" t="str">
        <f t="shared" si="49"/>
        <v/>
      </c>
      <c r="Q265" s="6" t="str">
        <f t="shared" si="50"/>
        <v/>
      </c>
      <c r="R265" s="6">
        <f t="shared" si="51"/>
        <v>0</v>
      </c>
      <c r="S265" s="6">
        <f t="shared" si="52"/>
        <v>0</v>
      </c>
      <c r="T265" s="6">
        <f t="shared" si="53"/>
        <v>0</v>
      </c>
      <c r="U265" s="6">
        <f t="shared" si="54"/>
        <v>0</v>
      </c>
      <c r="AB265" s="12">
        <f>Table1[[#This Row],[Streaming Resolution '[MP']]]</f>
        <v>0</v>
      </c>
      <c r="AC265" s="12">
        <v>1</v>
      </c>
      <c r="AE265" s="3" t="str">
        <f>Table1[[#This Row],[Type of Install]]&amp;Table1[[#This Row],[Indoor/Outdoor]]</f>
        <v/>
      </c>
      <c r="AF265" s="3" t="str">
        <f>AE265&amp;Table1[[#This Row],[Camera Type]]</f>
        <v/>
      </c>
      <c r="AJ265" s="3" t="str">
        <f>'Card Access'!D267&amp;'Card Access'!E267&amp;'Card Access'!F267&amp;'Card Access'!G267</f>
        <v/>
      </c>
    </row>
    <row r="266" spans="1:36" x14ac:dyDescent="0.25">
      <c r="A266" s="3" t="str">
        <f>IF(ROW($B$2)&lt;=SheetX!$B$68, IF(SheetX!$B$68&lt;&gt;1, SheetX!$A$68 &amp; " (" &amp; ROW($B$2) &amp; ")", SheetX!$A$68),"zzzz")</f>
        <v xml:space="preserve"> (2)</v>
      </c>
      <c r="B266" s="3" t="str">
        <f t="shared" si="44"/>
        <v>zzzz</v>
      </c>
      <c r="C266" s="3" t="str">
        <f t="shared" si="45"/>
        <v/>
      </c>
      <c r="D266" s="9" t="str">
        <f>IF(ROW($D$1)&lt;=SheetX!$C$68, SheetX!$C$68, "")</f>
        <v/>
      </c>
      <c r="E266" s="4" t="str">
        <f t="shared" si="46"/>
        <v/>
      </c>
      <c r="F266" s="9" t="str">
        <f>IF(ROW($D$1)&lt;=SheetX!$D$68, SheetX!$D$68, "")</f>
        <v/>
      </c>
      <c r="G266" s="9" t="str">
        <f t="shared" si="47"/>
        <v/>
      </c>
      <c r="H266" s="9" t="str">
        <f>IF(ROW($D$1)&lt;=SheetX!$E$68, SheetX!$E$68, "")</f>
        <v/>
      </c>
      <c r="I266" s="9" t="str">
        <f t="shared" si="48"/>
        <v/>
      </c>
      <c r="J266" s="9" t="str">
        <f>IF(ROW($D$1)&lt;=SheetX!$F$68, SheetX!$F$68, "")</f>
        <v/>
      </c>
      <c r="K266" s="4" t="str">
        <f t="shared" si="49"/>
        <v/>
      </c>
      <c r="Q266" s="6" t="str">
        <f t="shared" si="50"/>
        <v/>
      </c>
      <c r="R266" s="6">
        <f t="shared" si="51"/>
        <v>0</v>
      </c>
      <c r="S266" s="6">
        <f t="shared" si="52"/>
        <v>0</v>
      </c>
      <c r="T266" s="6">
        <f t="shared" si="53"/>
        <v>0</v>
      </c>
      <c r="U266" s="6">
        <f t="shared" si="54"/>
        <v>0</v>
      </c>
      <c r="AB266" s="12">
        <f>Table1[[#This Row],[Streaming Resolution '[MP']]]</f>
        <v>0</v>
      </c>
      <c r="AC266" s="12">
        <v>1</v>
      </c>
      <c r="AE266" s="3" t="str">
        <f>Table1[[#This Row],[Type of Install]]&amp;Table1[[#This Row],[Indoor/Outdoor]]</f>
        <v/>
      </c>
      <c r="AF266" s="3" t="str">
        <f>AE266&amp;Table1[[#This Row],[Camera Type]]</f>
        <v/>
      </c>
      <c r="AJ266" s="3" t="str">
        <f>'Card Access'!D268&amp;'Card Access'!E268&amp;'Card Access'!F268&amp;'Card Access'!G268</f>
        <v/>
      </c>
    </row>
    <row r="267" spans="1:36" x14ac:dyDescent="0.25">
      <c r="A267" s="3" t="str">
        <f>IF(ROW($B$3)&lt;=SheetX!$B$68, IF(SheetX!$B$68&lt;&gt;1, SheetX!$A$68 &amp; " (" &amp; ROW($B$3) &amp; ")", SheetX!$A$68),"zzzz")</f>
        <v xml:space="preserve"> (3)</v>
      </c>
      <c r="B267" s="3" t="str">
        <f t="shared" si="44"/>
        <v>zzzz</v>
      </c>
      <c r="C267" s="3" t="str">
        <f t="shared" si="45"/>
        <v/>
      </c>
      <c r="D267" s="9" t="str">
        <f>IF(ROW($D$1)&lt;=SheetX!$C$68, SheetX!$C$68, "")</f>
        <v/>
      </c>
      <c r="E267" s="4" t="str">
        <f t="shared" si="46"/>
        <v/>
      </c>
      <c r="F267" s="9" t="str">
        <f>IF(ROW($D$1)&lt;=SheetX!$D$68, SheetX!$D$68, "")</f>
        <v/>
      </c>
      <c r="G267" s="9" t="str">
        <f t="shared" si="47"/>
        <v/>
      </c>
      <c r="H267" s="9" t="str">
        <f>IF(ROW($D$1)&lt;=SheetX!$E$68, SheetX!$E$68, "")</f>
        <v/>
      </c>
      <c r="I267" s="9" t="str">
        <f t="shared" si="48"/>
        <v/>
      </c>
      <c r="J267" s="9" t="str">
        <f>IF(ROW($D$1)&lt;=SheetX!$F$68, SheetX!$F$68, "")</f>
        <v/>
      </c>
      <c r="K267" s="4" t="str">
        <f t="shared" si="49"/>
        <v/>
      </c>
      <c r="Q267" s="6" t="str">
        <f t="shared" si="50"/>
        <v/>
      </c>
      <c r="R267" s="6">
        <f t="shared" si="51"/>
        <v>0</v>
      </c>
      <c r="S267" s="6">
        <f t="shared" si="52"/>
        <v>0</v>
      </c>
      <c r="T267" s="6">
        <f t="shared" si="53"/>
        <v>0</v>
      </c>
      <c r="U267" s="6">
        <f t="shared" si="54"/>
        <v>0</v>
      </c>
      <c r="AB267" s="12">
        <f>Table1[[#This Row],[Streaming Resolution '[MP']]]</f>
        <v>0</v>
      </c>
      <c r="AC267" s="12">
        <v>1</v>
      </c>
      <c r="AE267" s="3" t="str">
        <f>Table1[[#This Row],[Type of Install]]&amp;Table1[[#This Row],[Indoor/Outdoor]]</f>
        <v/>
      </c>
      <c r="AF267" s="3" t="str">
        <f>AE267&amp;Table1[[#This Row],[Camera Type]]</f>
        <v/>
      </c>
      <c r="AJ267" s="3" t="str">
        <f>'Card Access'!D269&amp;'Card Access'!E269&amp;'Card Access'!F269&amp;'Card Access'!G269</f>
        <v/>
      </c>
    </row>
    <row r="268" spans="1:36" x14ac:dyDescent="0.25">
      <c r="A268" s="3" t="str">
        <f>IF(ROW($B$4)&lt;=SheetX!$B$68, IF(SheetX!$B$68&lt;&gt;1, SheetX!$A$68 &amp; " (" &amp; ROW($B$4) &amp; ")", SheetX!$A$68),"zzzz")</f>
        <v xml:space="preserve"> (4)</v>
      </c>
      <c r="B268" s="3" t="str">
        <f t="shared" si="44"/>
        <v>zzzz</v>
      </c>
      <c r="C268" s="3" t="str">
        <f t="shared" si="45"/>
        <v/>
      </c>
      <c r="D268" s="9" t="str">
        <f>IF(ROW($D$1)&lt;=SheetX!$C$68, SheetX!$C$68, "")</f>
        <v/>
      </c>
      <c r="E268" s="4" t="str">
        <f t="shared" si="46"/>
        <v/>
      </c>
      <c r="F268" s="9" t="str">
        <f>IF(ROW($D$1)&lt;=SheetX!$D$68, SheetX!$D$68, "")</f>
        <v/>
      </c>
      <c r="G268" s="9" t="str">
        <f t="shared" si="47"/>
        <v/>
      </c>
      <c r="H268" s="9" t="str">
        <f>IF(ROW($D$1)&lt;=SheetX!$E$68, SheetX!$E$68, "")</f>
        <v/>
      </c>
      <c r="I268" s="9" t="str">
        <f t="shared" si="48"/>
        <v/>
      </c>
      <c r="J268" s="9" t="str">
        <f>IF(ROW($D$1)&lt;=SheetX!$F$68, SheetX!$F$68, "")</f>
        <v/>
      </c>
      <c r="K268" s="4" t="str">
        <f t="shared" si="49"/>
        <v/>
      </c>
      <c r="Q268" s="6" t="str">
        <f t="shared" si="50"/>
        <v/>
      </c>
      <c r="R268" s="6">
        <f t="shared" si="51"/>
        <v>0</v>
      </c>
      <c r="S268" s="6">
        <f t="shared" si="52"/>
        <v>0</v>
      </c>
      <c r="T268" s="6">
        <f t="shared" si="53"/>
        <v>0</v>
      </c>
      <c r="U268" s="6">
        <f t="shared" si="54"/>
        <v>0</v>
      </c>
      <c r="AB268" s="12">
        <f>Table1[[#This Row],[Streaming Resolution '[MP']]]</f>
        <v>0</v>
      </c>
      <c r="AC268" s="12">
        <v>1</v>
      </c>
      <c r="AE268" s="3" t="str">
        <f>Table1[[#This Row],[Type of Install]]&amp;Table1[[#This Row],[Indoor/Outdoor]]</f>
        <v/>
      </c>
      <c r="AF268" s="3" t="str">
        <f>AE268&amp;Table1[[#This Row],[Camera Type]]</f>
        <v/>
      </c>
      <c r="AJ268" s="3" t="str">
        <f>'Card Access'!D270&amp;'Card Access'!E270&amp;'Card Access'!F270&amp;'Card Access'!G270</f>
        <v/>
      </c>
    </row>
    <row r="269" spans="1:36" x14ac:dyDescent="0.25">
      <c r="A269" s="3" t="str">
        <f>IF(ROW($B$1)&lt;=SheetX!$B$69, IF(SheetX!$B$69&lt;&gt;1, SheetX!$A$69 &amp; " (" &amp; ROW($B$1) &amp; ")", SheetX!$A$69),"zzzz")</f>
        <v xml:space="preserve"> (1)</v>
      </c>
      <c r="B269" s="3" t="str">
        <f t="shared" si="44"/>
        <v>zzzz</v>
      </c>
      <c r="C269" s="3" t="str">
        <f t="shared" si="45"/>
        <v/>
      </c>
      <c r="D269" s="9" t="str">
        <f>IF(ROW($D$1)&lt;=SheetX!$C$69, SheetX!$C$69, "")</f>
        <v/>
      </c>
      <c r="E269" s="4" t="str">
        <f t="shared" si="46"/>
        <v/>
      </c>
      <c r="F269" s="9" t="str">
        <f>IF(ROW($D$1)&lt;=SheetX!$D$69, SheetX!$D$69, "")</f>
        <v/>
      </c>
      <c r="G269" s="9" t="str">
        <f t="shared" si="47"/>
        <v/>
      </c>
      <c r="H269" s="9" t="str">
        <f>IF(ROW($D$1)&lt;=SheetX!$E$69, SheetX!$E$69, "")</f>
        <v/>
      </c>
      <c r="I269" s="9" t="str">
        <f t="shared" si="48"/>
        <v/>
      </c>
      <c r="J269" s="9" t="str">
        <f>IF(ROW($D$1)&lt;=SheetX!$F$69, SheetX!$F$69, "")</f>
        <v/>
      </c>
      <c r="K269" s="4" t="str">
        <f t="shared" si="49"/>
        <v/>
      </c>
      <c r="Q269" s="6" t="str">
        <f t="shared" si="50"/>
        <v/>
      </c>
      <c r="R269" s="6">
        <f t="shared" si="51"/>
        <v>0</v>
      </c>
      <c r="S269" s="6">
        <f t="shared" si="52"/>
        <v>0</v>
      </c>
      <c r="T269" s="6">
        <f t="shared" si="53"/>
        <v>0</v>
      </c>
      <c r="U269" s="6">
        <f t="shared" si="54"/>
        <v>0</v>
      </c>
      <c r="AB269" s="12">
        <f>Table1[[#This Row],[Streaming Resolution '[MP']]]</f>
        <v>0</v>
      </c>
      <c r="AC269" s="12">
        <v>1</v>
      </c>
      <c r="AE269" s="3" t="str">
        <f>Table1[[#This Row],[Type of Install]]&amp;Table1[[#This Row],[Indoor/Outdoor]]</f>
        <v/>
      </c>
      <c r="AF269" s="3" t="str">
        <f>AE269&amp;Table1[[#This Row],[Camera Type]]</f>
        <v/>
      </c>
      <c r="AJ269" s="3" t="str">
        <f>'Card Access'!D271&amp;'Card Access'!E271&amp;'Card Access'!F271&amp;'Card Access'!G271</f>
        <v/>
      </c>
    </row>
    <row r="270" spans="1:36" x14ac:dyDescent="0.25">
      <c r="A270" s="3" t="str">
        <f>IF(ROW($B$2)&lt;=SheetX!$B$69, IF(SheetX!$B$69&lt;&gt;1, SheetX!$A$69 &amp; " (" &amp; ROW($B$2) &amp; ")", SheetX!$A$69),"zzzz")</f>
        <v xml:space="preserve"> (2)</v>
      </c>
      <c r="B270" s="3" t="str">
        <f t="shared" si="44"/>
        <v>zzzz</v>
      </c>
      <c r="C270" s="3" t="str">
        <f t="shared" si="45"/>
        <v/>
      </c>
      <c r="D270" s="9" t="str">
        <f>IF(ROW($D$1)&lt;=SheetX!$C$69, SheetX!$C$69, "")</f>
        <v/>
      </c>
      <c r="E270" s="4" t="str">
        <f t="shared" si="46"/>
        <v/>
      </c>
      <c r="F270" s="9" t="str">
        <f>IF(ROW($D$1)&lt;=SheetX!$D$69, SheetX!$D$69, "")</f>
        <v/>
      </c>
      <c r="G270" s="9" t="str">
        <f t="shared" si="47"/>
        <v/>
      </c>
      <c r="H270" s="9" t="str">
        <f>IF(ROW($D$1)&lt;=SheetX!$E$69, SheetX!$E$69, "")</f>
        <v/>
      </c>
      <c r="I270" s="9" t="str">
        <f t="shared" si="48"/>
        <v/>
      </c>
      <c r="J270" s="9" t="str">
        <f>IF(ROW($D$1)&lt;=SheetX!$F$69, SheetX!$F$69, "")</f>
        <v/>
      </c>
      <c r="K270" s="4" t="str">
        <f t="shared" si="49"/>
        <v/>
      </c>
      <c r="Q270" s="6" t="str">
        <f t="shared" si="50"/>
        <v/>
      </c>
      <c r="R270" s="6">
        <f t="shared" si="51"/>
        <v>0</v>
      </c>
      <c r="S270" s="6">
        <f t="shared" si="52"/>
        <v>0</v>
      </c>
      <c r="T270" s="6">
        <f t="shared" si="53"/>
        <v>0</v>
      </c>
      <c r="U270" s="6">
        <f t="shared" si="54"/>
        <v>0</v>
      </c>
      <c r="AB270" s="12">
        <f>Table1[[#This Row],[Streaming Resolution '[MP']]]</f>
        <v>0</v>
      </c>
      <c r="AC270" s="12">
        <v>1</v>
      </c>
      <c r="AE270" s="3" t="str">
        <f>Table1[[#This Row],[Type of Install]]&amp;Table1[[#This Row],[Indoor/Outdoor]]</f>
        <v/>
      </c>
      <c r="AF270" s="3" t="str">
        <f>AE270&amp;Table1[[#This Row],[Camera Type]]</f>
        <v/>
      </c>
      <c r="AJ270" s="3" t="str">
        <f>'Card Access'!D272&amp;'Card Access'!E272&amp;'Card Access'!F272&amp;'Card Access'!G272</f>
        <v/>
      </c>
    </row>
    <row r="271" spans="1:36" x14ac:dyDescent="0.25">
      <c r="A271" s="3" t="str">
        <f>IF(ROW($B$3)&lt;=SheetX!$B$69, IF(SheetX!$B$69&lt;&gt;1, SheetX!$A$69 &amp; " (" &amp; ROW($B$3) &amp; ")", SheetX!$A$69),"zzzz")</f>
        <v xml:space="preserve"> (3)</v>
      </c>
      <c r="B271" s="3" t="str">
        <f t="shared" si="44"/>
        <v>zzzz</v>
      </c>
      <c r="C271" s="3" t="str">
        <f t="shared" si="45"/>
        <v/>
      </c>
      <c r="D271" s="9" t="str">
        <f>IF(ROW($D$1)&lt;=SheetX!$C$69, SheetX!$C$69, "")</f>
        <v/>
      </c>
      <c r="E271" s="4" t="str">
        <f t="shared" si="46"/>
        <v/>
      </c>
      <c r="F271" s="9" t="str">
        <f>IF(ROW($D$1)&lt;=SheetX!$D$69, SheetX!$D$69, "")</f>
        <v/>
      </c>
      <c r="G271" s="9" t="str">
        <f t="shared" si="47"/>
        <v/>
      </c>
      <c r="H271" s="9" t="str">
        <f>IF(ROW($D$1)&lt;=SheetX!$E$69, SheetX!$E$69, "")</f>
        <v/>
      </c>
      <c r="I271" s="9" t="str">
        <f t="shared" si="48"/>
        <v/>
      </c>
      <c r="J271" s="9" t="str">
        <f>IF(ROW($D$1)&lt;=SheetX!$F$69, SheetX!$F$69, "")</f>
        <v/>
      </c>
      <c r="K271" s="4" t="str">
        <f t="shared" si="49"/>
        <v/>
      </c>
      <c r="Q271" s="6" t="str">
        <f t="shared" si="50"/>
        <v/>
      </c>
      <c r="R271" s="6">
        <f t="shared" si="51"/>
        <v>0</v>
      </c>
      <c r="S271" s="6">
        <f t="shared" si="52"/>
        <v>0</v>
      </c>
      <c r="T271" s="6">
        <f t="shared" si="53"/>
        <v>0</v>
      </c>
      <c r="U271" s="6">
        <f t="shared" si="54"/>
        <v>0</v>
      </c>
      <c r="AB271" s="12">
        <f>Table1[[#This Row],[Streaming Resolution '[MP']]]</f>
        <v>0</v>
      </c>
      <c r="AC271" s="12">
        <v>1</v>
      </c>
      <c r="AE271" s="3" t="str">
        <f>Table1[[#This Row],[Type of Install]]&amp;Table1[[#This Row],[Indoor/Outdoor]]</f>
        <v/>
      </c>
      <c r="AF271" s="3" t="str">
        <f>AE271&amp;Table1[[#This Row],[Camera Type]]</f>
        <v/>
      </c>
      <c r="AJ271" s="3" t="str">
        <f>'Card Access'!D273&amp;'Card Access'!E273&amp;'Card Access'!F273&amp;'Card Access'!G273</f>
        <v/>
      </c>
    </row>
    <row r="272" spans="1:36" x14ac:dyDescent="0.25">
      <c r="A272" s="3" t="str">
        <f>IF(ROW($B$4)&lt;=SheetX!$B$69, IF(SheetX!$B$69&lt;&gt;1, SheetX!$A$69 &amp; " (" &amp; ROW($B$4) &amp; ")", SheetX!$A$69),"zzzz")</f>
        <v xml:space="preserve"> (4)</v>
      </c>
      <c r="B272" s="3" t="str">
        <f t="shared" si="44"/>
        <v>zzzz</v>
      </c>
      <c r="C272" s="3" t="str">
        <f t="shared" si="45"/>
        <v/>
      </c>
      <c r="D272" s="9" t="str">
        <f>IF(ROW($D$1)&lt;=SheetX!$C$69, SheetX!$C$69, "")</f>
        <v/>
      </c>
      <c r="E272" s="4" t="str">
        <f t="shared" si="46"/>
        <v/>
      </c>
      <c r="F272" s="9" t="str">
        <f>IF(ROW($D$1)&lt;=SheetX!$D$69, SheetX!$D$69, "")</f>
        <v/>
      </c>
      <c r="G272" s="9" t="str">
        <f t="shared" si="47"/>
        <v/>
      </c>
      <c r="H272" s="9" t="str">
        <f>IF(ROW($D$1)&lt;=SheetX!$E$69, SheetX!$E$69, "")</f>
        <v/>
      </c>
      <c r="I272" s="9" t="str">
        <f t="shared" si="48"/>
        <v/>
      </c>
      <c r="J272" s="9" t="str">
        <f>IF(ROW($D$1)&lt;=SheetX!$F$69, SheetX!$F$69, "")</f>
        <v/>
      </c>
      <c r="K272" s="4" t="str">
        <f t="shared" si="49"/>
        <v/>
      </c>
      <c r="Q272" s="6" t="str">
        <f t="shared" si="50"/>
        <v/>
      </c>
      <c r="R272" s="6">
        <f t="shared" si="51"/>
        <v>0</v>
      </c>
      <c r="S272" s="6">
        <f t="shared" si="52"/>
        <v>0</v>
      </c>
      <c r="T272" s="6">
        <f t="shared" si="53"/>
        <v>0</v>
      </c>
      <c r="U272" s="6">
        <f t="shared" si="54"/>
        <v>0</v>
      </c>
      <c r="AB272" s="12">
        <f>Table1[[#This Row],[Streaming Resolution '[MP']]]</f>
        <v>0</v>
      </c>
      <c r="AC272" s="12">
        <v>1</v>
      </c>
      <c r="AE272" s="3" t="str">
        <f>Table1[[#This Row],[Type of Install]]&amp;Table1[[#This Row],[Indoor/Outdoor]]</f>
        <v/>
      </c>
      <c r="AF272" s="3" t="str">
        <f>AE272&amp;Table1[[#This Row],[Camera Type]]</f>
        <v/>
      </c>
      <c r="AJ272" s="3" t="str">
        <f>'Card Access'!D274&amp;'Card Access'!E274&amp;'Card Access'!F274&amp;'Card Access'!G274</f>
        <v/>
      </c>
    </row>
    <row r="273" spans="1:36" x14ac:dyDescent="0.25">
      <c r="A273" s="3" t="str">
        <f>IF(ROW($B$1)&lt;=SheetX!$B$70, IF(SheetX!$B$70&lt;&gt;1, SheetX!$A$70 &amp; " (" &amp; ROW($B$1) &amp; ")", SheetX!$A$70),"zzzz")</f>
        <v xml:space="preserve"> (1)</v>
      </c>
      <c r="B273" s="3" t="str">
        <f t="shared" si="44"/>
        <v>zzzz</v>
      </c>
      <c r="C273" s="3" t="str">
        <f t="shared" si="45"/>
        <v/>
      </c>
      <c r="D273" s="9" t="str">
        <f>IF(ROW($D$1)&lt;=SheetX!$C$70, SheetX!$C$70, "")</f>
        <v/>
      </c>
      <c r="E273" s="4" t="str">
        <f t="shared" si="46"/>
        <v/>
      </c>
      <c r="F273" s="9" t="str">
        <f>IF(ROW($D$1)&lt;=SheetX!$D$70, SheetX!$D$70, "")</f>
        <v/>
      </c>
      <c r="G273" s="9" t="str">
        <f t="shared" si="47"/>
        <v/>
      </c>
      <c r="H273" s="9" t="str">
        <f>IF(ROW($D$1)&lt;=SheetX!$E$70, SheetX!$E$70, "")</f>
        <v/>
      </c>
      <c r="I273" s="9" t="str">
        <f t="shared" si="48"/>
        <v/>
      </c>
      <c r="J273" s="9" t="str">
        <f>IF(ROW($D$1)&lt;=SheetX!$F$70, SheetX!$F$70, "")</f>
        <v/>
      </c>
      <c r="K273" s="4" t="str">
        <f t="shared" si="49"/>
        <v/>
      </c>
      <c r="Q273" s="6" t="str">
        <f t="shared" si="50"/>
        <v/>
      </c>
      <c r="R273" s="6">
        <f t="shared" si="51"/>
        <v>0</v>
      </c>
      <c r="S273" s="6">
        <f t="shared" si="52"/>
        <v>0</v>
      </c>
      <c r="T273" s="6">
        <f t="shared" si="53"/>
        <v>0</v>
      </c>
      <c r="U273" s="6">
        <f t="shared" si="54"/>
        <v>0</v>
      </c>
      <c r="AB273" s="12">
        <f>Table1[[#This Row],[Streaming Resolution '[MP']]]</f>
        <v>0</v>
      </c>
      <c r="AC273" s="12">
        <v>1</v>
      </c>
      <c r="AE273" s="3" t="str">
        <f>Table1[[#This Row],[Type of Install]]&amp;Table1[[#This Row],[Indoor/Outdoor]]</f>
        <v/>
      </c>
      <c r="AF273" s="3" t="str">
        <f>AE273&amp;Table1[[#This Row],[Camera Type]]</f>
        <v/>
      </c>
      <c r="AJ273" s="3" t="str">
        <f>'Card Access'!D275&amp;'Card Access'!E275&amp;'Card Access'!F275&amp;'Card Access'!G275</f>
        <v/>
      </c>
    </row>
    <row r="274" spans="1:36" x14ac:dyDescent="0.25">
      <c r="A274" s="3" t="str">
        <f>IF(ROW($B$2)&lt;=SheetX!$B$70, IF(SheetX!$B$70&lt;&gt;1, SheetX!$A$70 &amp; " (" &amp; ROW($B$2) &amp; ")", SheetX!$A$70),"zzzz")</f>
        <v xml:space="preserve"> (2)</v>
      </c>
      <c r="B274" s="3" t="str">
        <f t="shared" si="44"/>
        <v>zzzz</v>
      </c>
      <c r="C274" s="3" t="str">
        <f t="shared" si="45"/>
        <v/>
      </c>
      <c r="D274" s="9" t="str">
        <f>IF(ROW($D$1)&lt;=SheetX!$C$70, SheetX!$C$70, "")</f>
        <v/>
      </c>
      <c r="E274" s="4" t="str">
        <f t="shared" si="46"/>
        <v/>
      </c>
      <c r="F274" s="9" t="str">
        <f>IF(ROW($D$1)&lt;=SheetX!$D$70, SheetX!$D$70, "")</f>
        <v/>
      </c>
      <c r="G274" s="9" t="str">
        <f t="shared" si="47"/>
        <v/>
      </c>
      <c r="H274" s="9" t="str">
        <f>IF(ROW($D$1)&lt;=SheetX!$E$70, SheetX!$E$70, "")</f>
        <v/>
      </c>
      <c r="I274" s="9" t="str">
        <f t="shared" si="48"/>
        <v/>
      </c>
      <c r="J274" s="9" t="str">
        <f>IF(ROW($D$1)&lt;=SheetX!$F$70, SheetX!$F$70, "")</f>
        <v/>
      </c>
      <c r="K274" s="4" t="str">
        <f t="shared" si="49"/>
        <v/>
      </c>
      <c r="Q274" s="6" t="str">
        <f t="shared" si="50"/>
        <v/>
      </c>
      <c r="R274" s="6">
        <f t="shared" si="51"/>
        <v>0</v>
      </c>
      <c r="S274" s="6">
        <f t="shared" si="52"/>
        <v>0</v>
      </c>
      <c r="T274" s="6">
        <f t="shared" si="53"/>
        <v>0</v>
      </c>
      <c r="U274" s="6">
        <f t="shared" si="54"/>
        <v>0</v>
      </c>
      <c r="AB274" s="12">
        <f>Table1[[#This Row],[Streaming Resolution '[MP']]]</f>
        <v>0</v>
      </c>
      <c r="AC274" s="12">
        <v>1</v>
      </c>
      <c r="AE274" s="3" t="str">
        <f>Table1[[#This Row],[Type of Install]]&amp;Table1[[#This Row],[Indoor/Outdoor]]</f>
        <v/>
      </c>
      <c r="AF274" s="3" t="str">
        <f>AE274&amp;Table1[[#This Row],[Camera Type]]</f>
        <v/>
      </c>
      <c r="AJ274" s="3" t="str">
        <f>'Card Access'!D276&amp;'Card Access'!E276&amp;'Card Access'!F276&amp;'Card Access'!G276</f>
        <v/>
      </c>
    </row>
    <row r="275" spans="1:36" x14ac:dyDescent="0.25">
      <c r="A275" s="3" t="str">
        <f>IF(ROW($B$3)&lt;=SheetX!$B$70, IF(SheetX!$B$70&lt;&gt;1, SheetX!$A$70 &amp; " (" &amp; ROW($B$3) &amp; ")", SheetX!$A$70),"zzzz")</f>
        <v xml:space="preserve"> (3)</v>
      </c>
      <c r="B275" s="3" t="str">
        <f t="shared" si="44"/>
        <v>zzzz</v>
      </c>
      <c r="C275" s="3" t="str">
        <f t="shared" si="45"/>
        <v/>
      </c>
      <c r="D275" s="9" t="str">
        <f>IF(ROW($D$1)&lt;=SheetX!$C$70, SheetX!$C$70, "")</f>
        <v/>
      </c>
      <c r="E275" s="4" t="str">
        <f t="shared" si="46"/>
        <v/>
      </c>
      <c r="F275" s="9" t="str">
        <f>IF(ROW($D$1)&lt;=SheetX!$D$70, SheetX!$D$70, "")</f>
        <v/>
      </c>
      <c r="G275" s="9" t="str">
        <f t="shared" si="47"/>
        <v/>
      </c>
      <c r="H275" s="9" t="str">
        <f>IF(ROW($D$1)&lt;=SheetX!$E$70, SheetX!$E$70, "")</f>
        <v/>
      </c>
      <c r="I275" s="9" t="str">
        <f t="shared" si="48"/>
        <v/>
      </c>
      <c r="J275" s="9" t="str">
        <f>IF(ROW($D$1)&lt;=SheetX!$F$70, SheetX!$F$70, "")</f>
        <v/>
      </c>
      <c r="K275" s="4" t="str">
        <f t="shared" si="49"/>
        <v/>
      </c>
      <c r="Q275" s="6" t="str">
        <f t="shared" si="50"/>
        <v/>
      </c>
      <c r="R275" s="6">
        <f t="shared" si="51"/>
        <v>0</v>
      </c>
      <c r="S275" s="6">
        <f t="shared" si="52"/>
        <v>0</v>
      </c>
      <c r="T275" s="6">
        <f t="shared" si="53"/>
        <v>0</v>
      </c>
      <c r="U275" s="6">
        <f t="shared" si="54"/>
        <v>0</v>
      </c>
      <c r="AB275" s="12">
        <f>Table1[[#This Row],[Streaming Resolution '[MP']]]</f>
        <v>0</v>
      </c>
      <c r="AC275" s="12">
        <v>1</v>
      </c>
      <c r="AE275" s="3" t="str">
        <f>Table1[[#This Row],[Type of Install]]&amp;Table1[[#This Row],[Indoor/Outdoor]]</f>
        <v/>
      </c>
      <c r="AF275" s="3" t="str">
        <f>AE275&amp;Table1[[#This Row],[Camera Type]]</f>
        <v/>
      </c>
      <c r="AJ275" s="3" t="str">
        <f>'Card Access'!D277&amp;'Card Access'!E277&amp;'Card Access'!F277&amp;'Card Access'!G277</f>
        <v/>
      </c>
    </row>
    <row r="276" spans="1:36" x14ac:dyDescent="0.25">
      <c r="A276" s="3" t="str">
        <f>IF(ROW($B$4)&lt;=SheetX!$B$70, IF(SheetX!$B$70&lt;&gt;1, SheetX!$A$70 &amp; " (" &amp; ROW($B$4) &amp; ")", SheetX!$A$70),"zzzz")</f>
        <v xml:space="preserve"> (4)</v>
      </c>
      <c r="B276" s="3" t="str">
        <f t="shared" si="44"/>
        <v>zzzz</v>
      </c>
      <c r="C276" s="3" t="str">
        <f t="shared" si="45"/>
        <v/>
      </c>
      <c r="D276" s="9" t="str">
        <f>IF(ROW($D$1)&lt;=SheetX!$C$70, SheetX!$C$70, "")</f>
        <v/>
      </c>
      <c r="E276" s="4" t="str">
        <f t="shared" si="46"/>
        <v/>
      </c>
      <c r="F276" s="9" t="str">
        <f>IF(ROW($D$1)&lt;=SheetX!$D$70, SheetX!$D$70, "")</f>
        <v/>
      </c>
      <c r="G276" s="9" t="str">
        <f t="shared" si="47"/>
        <v/>
      </c>
      <c r="H276" s="9" t="str">
        <f>IF(ROW($D$1)&lt;=SheetX!$E$70, SheetX!$E$70, "")</f>
        <v/>
      </c>
      <c r="I276" s="9" t="str">
        <f t="shared" si="48"/>
        <v/>
      </c>
      <c r="J276" s="9" t="str">
        <f>IF(ROW($D$1)&lt;=SheetX!$F$70, SheetX!$F$70, "")</f>
        <v/>
      </c>
      <c r="K276" s="4" t="str">
        <f t="shared" si="49"/>
        <v/>
      </c>
      <c r="Q276" s="6" t="str">
        <f t="shared" si="50"/>
        <v/>
      </c>
      <c r="R276" s="6">
        <f t="shared" si="51"/>
        <v>0</v>
      </c>
      <c r="S276" s="6">
        <f t="shared" si="52"/>
        <v>0</v>
      </c>
      <c r="T276" s="6">
        <f t="shared" si="53"/>
        <v>0</v>
      </c>
      <c r="U276" s="6">
        <f t="shared" si="54"/>
        <v>0</v>
      </c>
      <c r="AB276" s="12">
        <f>Table1[[#This Row],[Streaming Resolution '[MP']]]</f>
        <v>0</v>
      </c>
      <c r="AC276" s="12">
        <v>1</v>
      </c>
      <c r="AE276" s="3" t="str">
        <f>Table1[[#This Row],[Type of Install]]&amp;Table1[[#This Row],[Indoor/Outdoor]]</f>
        <v/>
      </c>
      <c r="AF276" s="3" t="str">
        <f>AE276&amp;Table1[[#This Row],[Camera Type]]</f>
        <v/>
      </c>
      <c r="AJ276" s="3" t="str">
        <f>'Card Access'!D278&amp;'Card Access'!E278&amp;'Card Access'!F278&amp;'Card Access'!G278</f>
        <v/>
      </c>
    </row>
    <row r="277" spans="1:36" x14ac:dyDescent="0.25">
      <c r="A277" s="3" t="str">
        <f>IF(ROW($B$1)&lt;=SheetX!$B$71, IF(SheetX!$B$71&lt;&gt;1, SheetX!$A$71 &amp; " (" &amp; ROW($B$1) &amp; ")", SheetX!$A$71),"zzzz")</f>
        <v xml:space="preserve"> (1)</v>
      </c>
      <c r="B277" s="3" t="str">
        <f t="shared" si="44"/>
        <v>zzzz</v>
      </c>
      <c r="C277" s="3" t="str">
        <f t="shared" si="45"/>
        <v/>
      </c>
      <c r="D277" s="9" t="str">
        <f>IF(ROW($D$1)&lt;=SheetX!$C$71, SheetX!$C$71, "")</f>
        <v/>
      </c>
      <c r="E277" s="4" t="str">
        <f t="shared" si="46"/>
        <v/>
      </c>
      <c r="F277" s="9" t="str">
        <f>IF(ROW($D$1)&lt;=SheetX!$D$71, SheetX!$D$71, "")</f>
        <v/>
      </c>
      <c r="G277" s="9" t="str">
        <f t="shared" si="47"/>
        <v/>
      </c>
      <c r="H277" s="9" t="str">
        <f>IF(ROW($D$1)&lt;=SheetX!$E$71, SheetX!$E$71, "")</f>
        <v/>
      </c>
      <c r="I277" s="9" t="str">
        <f t="shared" si="48"/>
        <v/>
      </c>
      <c r="J277" s="9" t="str">
        <f>IF(ROW($D$1)&lt;=SheetX!$F$71, SheetX!$F$71, "")</f>
        <v/>
      </c>
      <c r="K277" s="4" t="str">
        <f t="shared" si="49"/>
        <v/>
      </c>
      <c r="Q277" s="6" t="str">
        <f t="shared" si="50"/>
        <v/>
      </c>
      <c r="R277" s="6">
        <f t="shared" si="51"/>
        <v>0</v>
      </c>
      <c r="S277" s="6">
        <f t="shared" si="52"/>
        <v>0</v>
      </c>
      <c r="T277" s="6">
        <f t="shared" si="53"/>
        <v>0</v>
      </c>
      <c r="U277" s="6">
        <f t="shared" si="54"/>
        <v>0</v>
      </c>
      <c r="AB277" s="12">
        <f>Table1[[#This Row],[Streaming Resolution '[MP']]]</f>
        <v>0</v>
      </c>
      <c r="AC277" s="12">
        <v>1</v>
      </c>
      <c r="AE277" s="3" t="str">
        <f>Table1[[#This Row],[Type of Install]]&amp;Table1[[#This Row],[Indoor/Outdoor]]</f>
        <v/>
      </c>
      <c r="AF277" s="3" t="str">
        <f>AE277&amp;Table1[[#This Row],[Camera Type]]</f>
        <v/>
      </c>
      <c r="AJ277" s="3" t="str">
        <f>'Card Access'!D279&amp;'Card Access'!E279&amp;'Card Access'!F279&amp;'Card Access'!G279</f>
        <v/>
      </c>
    </row>
    <row r="278" spans="1:36" x14ac:dyDescent="0.25">
      <c r="A278" s="3" t="str">
        <f>IF(ROW($B$2)&lt;=SheetX!$B$71, IF(SheetX!$B$71&lt;&gt;1, SheetX!$A$71 &amp; " (" &amp; ROW($B$2) &amp; ")", SheetX!$A$71),"zzzz")</f>
        <v xml:space="preserve"> (2)</v>
      </c>
      <c r="B278" s="3" t="str">
        <f t="shared" si="44"/>
        <v>zzzz</v>
      </c>
      <c r="C278" s="3" t="str">
        <f t="shared" si="45"/>
        <v/>
      </c>
      <c r="D278" s="9" t="str">
        <f>IF(ROW($D$1)&lt;=SheetX!$C$71, SheetX!$C$71, "")</f>
        <v/>
      </c>
      <c r="E278" s="4" t="str">
        <f t="shared" si="46"/>
        <v/>
      </c>
      <c r="F278" s="9" t="str">
        <f>IF(ROW($D$1)&lt;=SheetX!$D$71, SheetX!$D$71, "")</f>
        <v/>
      </c>
      <c r="G278" s="9" t="str">
        <f t="shared" si="47"/>
        <v/>
      </c>
      <c r="H278" s="9" t="str">
        <f>IF(ROW($D$1)&lt;=SheetX!$E$71, SheetX!$E$71, "")</f>
        <v/>
      </c>
      <c r="I278" s="9" t="str">
        <f t="shared" si="48"/>
        <v/>
      </c>
      <c r="J278" s="9" t="str">
        <f>IF(ROW($D$1)&lt;=SheetX!$F$71, SheetX!$F$71, "")</f>
        <v/>
      </c>
      <c r="K278" s="4" t="str">
        <f t="shared" si="49"/>
        <v/>
      </c>
      <c r="Q278" s="6" t="str">
        <f t="shared" si="50"/>
        <v/>
      </c>
      <c r="R278" s="6">
        <f t="shared" si="51"/>
        <v>0</v>
      </c>
      <c r="S278" s="6">
        <f t="shared" si="52"/>
        <v>0</v>
      </c>
      <c r="T278" s="6">
        <f t="shared" si="53"/>
        <v>0</v>
      </c>
      <c r="U278" s="6">
        <f t="shared" si="54"/>
        <v>0</v>
      </c>
      <c r="AB278" s="12">
        <f>Table1[[#This Row],[Streaming Resolution '[MP']]]</f>
        <v>0</v>
      </c>
      <c r="AC278" s="12">
        <v>1</v>
      </c>
      <c r="AE278" s="3" t="str">
        <f>Table1[[#This Row],[Type of Install]]&amp;Table1[[#This Row],[Indoor/Outdoor]]</f>
        <v/>
      </c>
      <c r="AF278" s="3" t="str">
        <f>AE278&amp;Table1[[#This Row],[Camera Type]]</f>
        <v/>
      </c>
      <c r="AJ278" s="3" t="str">
        <f>'Card Access'!D280&amp;'Card Access'!E280&amp;'Card Access'!F280&amp;'Card Access'!G280</f>
        <v/>
      </c>
    </row>
    <row r="279" spans="1:36" x14ac:dyDescent="0.25">
      <c r="A279" s="3" t="str">
        <f>IF(ROW($B$3)&lt;=SheetX!$B$71, IF(SheetX!$B$71&lt;&gt;1, SheetX!$A$71 &amp; " (" &amp; ROW($B$3) &amp; ")", SheetX!$A$71),"zzzz")</f>
        <v xml:space="preserve"> (3)</v>
      </c>
      <c r="B279" s="3" t="str">
        <f t="shared" si="44"/>
        <v>zzzz</v>
      </c>
      <c r="C279" s="3" t="str">
        <f t="shared" si="45"/>
        <v/>
      </c>
      <c r="D279" s="9" t="str">
        <f>IF(ROW($D$1)&lt;=SheetX!$C$71, SheetX!$C$71, "")</f>
        <v/>
      </c>
      <c r="E279" s="4" t="str">
        <f t="shared" si="46"/>
        <v/>
      </c>
      <c r="F279" s="9" t="str">
        <f>IF(ROW($D$1)&lt;=SheetX!$D$71, SheetX!$D$71, "")</f>
        <v/>
      </c>
      <c r="G279" s="9" t="str">
        <f t="shared" si="47"/>
        <v/>
      </c>
      <c r="H279" s="9" t="str">
        <f>IF(ROW($D$1)&lt;=SheetX!$E$71, SheetX!$E$71, "")</f>
        <v/>
      </c>
      <c r="I279" s="9" t="str">
        <f t="shared" si="48"/>
        <v/>
      </c>
      <c r="J279" s="9" t="str">
        <f>IF(ROW($D$1)&lt;=SheetX!$F$71, SheetX!$F$71, "")</f>
        <v/>
      </c>
      <c r="K279" s="4" t="str">
        <f t="shared" si="49"/>
        <v/>
      </c>
      <c r="Q279" s="6" t="str">
        <f t="shared" si="50"/>
        <v/>
      </c>
      <c r="R279" s="6">
        <f t="shared" si="51"/>
        <v>0</v>
      </c>
      <c r="S279" s="6">
        <f t="shared" si="52"/>
        <v>0</v>
      </c>
      <c r="T279" s="6">
        <f t="shared" si="53"/>
        <v>0</v>
      </c>
      <c r="U279" s="6">
        <f t="shared" si="54"/>
        <v>0</v>
      </c>
      <c r="AB279" s="12">
        <f>Table1[[#This Row],[Streaming Resolution '[MP']]]</f>
        <v>0</v>
      </c>
      <c r="AC279" s="12">
        <v>1</v>
      </c>
      <c r="AE279" s="3" t="str">
        <f>Table1[[#This Row],[Type of Install]]&amp;Table1[[#This Row],[Indoor/Outdoor]]</f>
        <v/>
      </c>
      <c r="AF279" s="3" t="str">
        <f>AE279&amp;Table1[[#This Row],[Camera Type]]</f>
        <v/>
      </c>
      <c r="AJ279" s="3" t="str">
        <f>'Card Access'!D281&amp;'Card Access'!E281&amp;'Card Access'!F281&amp;'Card Access'!G281</f>
        <v/>
      </c>
    </row>
    <row r="280" spans="1:36" x14ac:dyDescent="0.25">
      <c r="A280" s="3" t="str">
        <f>IF(ROW($B$4)&lt;=SheetX!$B$71, IF(SheetX!$B$71&lt;&gt;1, SheetX!$A$71 &amp; " (" &amp; ROW($B$4) &amp; ")", SheetX!$A$71),"zzzz")</f>
        <v xml:space="preserve"> (4)</v>
      </c>
      <c r="B280" s="3" t="str">
        <f t="shared" si="44"/>
        <v>zzzz</v>
      </c>
      <c r="C280" s="3" t="str">
        <f t="shared" si="45"/>
        <v/>
      </c>
      <c r="D280" s="9" t="str">
        <f>IF(ROW($D$1)&lt;=SheetX!$C$71, SheetX!$C$71, "")</f>
        <v/>
      </c>
      <c r="E280" s="4" t="str">
        <f t="shared" si="46"/>
        <v/>
      </c>
      <c r="F280" s="9" t="str">
        <f>IF(ROW($D$1)&lt;=SheetX!$D$71, SheetX!$D$71, "")</f>
        <v/>
      </c>
      <c r="G280" s="9" t="str">
        <f t="shared" si="47"/>
        <v/>
      </c>
      <c r="H280" s="9" t="str">
        <f>IF(ROW($D$1)&lt;=SheetX!$E$71, SheetX!$E$71, "")</f>
        <v/>
      </c>
      <c r="I280" s="9" t="str">
        <f t="shared" si="48"/>
        <v/>
      </c>
      <c r="J280" s="9" t="str">
        <f>IF(ROW($D$1)&lt;=SheetX!$F$71, SheetX!$F$71, "")</f>
        <v/>
      </c>
      <c r="K280" s="4" t="str">
        <f t="shared" si="49"/>
        <v/>
      </c>
      <c r="Q280" s="6" t="str">
        <f t="shared" si="50"/>
        <v/>
      </c>
      <c r="R280" s="6">
        <f t="shared" si="51"/>
        <v>0</v>
      </c>
      <c r="S280" s="6">
        <f t="shared" si="52"/>
        <v>0</v>
      </c>
      <c r="T280" s="6">
        <f t="shared" si="53"/>
        <v>0</v>
      </c>
      <c r="U280" s="6">
        <f t="shared" si="54"/>
        <v>0</v>
      </c>
      <c r="AB280" s="12">
        <f>Table1[[#This Row],[Streaming Resolution '[MP']]]</f>
        <v>0</v>
      </c>
      <c r="AC280" s="12">
        <v>1</v>
      </c>
      <c r="AE280" s="3" t="str">
        <f>Table1[[#This Row],[Type of Install]]&amp;Table1[[#This Row],[Indoor/Outdoor]]</f>
        <v/>
      </c>
      <c r="AF280" s="3" t="str">
        <f>AE280&amp;Table1[[#This Row],[Camera Type]]</f>
        <v/>
      </c>
      <c r="AJ280" s="3" t="str">
        <f>'Card Access'!D282&amp;'Card Access'!E282&amp;'Card Access'!F282&amp;'Card Access'!G282</f>
        <v/>
      </c>
    </row>
    <row r="281" spans="1:36" x14ac:dyDescent="0.25">
      <c r="A281" s="3" t="str">
        <f>IF(ROW($B$1)&lt;=SheetX!$B$72, IF(SheetX!$B$72&lt;&gt;1, SheetX!$A$72 &amp; " (" &amp; ROW($B$1) &amp; ")", SheetX!$A$72),"zzzz")</f>
        <v xml:space="preserve"> (1)</v>
      </c>
      <c r="B281" s="3" t="str">
        <f t="shared" si="44"/>
        <v>zzzz</v>
      </c>
      <c r="C281" s="3" t="str">
        <f t="shared" si="45"/>
        <v/>
      </c>
      <c r="D281" s="9" t="str">
        <f>IF(ROW($D$1)&lt;=SheetX!$C$72, SheetX!$C$72, "")</f>
        <v/>
      </c>
      <c r="E281" s="4" t="str">
        <f t="shared" si="46"/>
        <v/>
      </c>
      <c r="F281" s="9" t="str">
        <f>IF(ROW($D$1)&lt;=SheetX!$D$72, SheetX!$D$72, "")</f>
        <v/>
      </c>
      <c r="G281" s="9" t="str">
        <f t="shared" si="47"/>
        <v/>
      </c>
      <c r="H281" s="9" t="str">
        <f>IF(ROW($D$1)&lt;=SheetX!$E$72, SheetX!$E$72, "")</f>
        <v/>
      </c>
      <c r="I281" s="9" t="str">
        <f t="shared" si="48"/>
        <v/>
      </c>
      <c r="J281" s="9" t="str">
        <f>IF(ROW($D$1)&lt;=SheetX!$F$72, SheetX!$F$72, "")</f>
        <v/>
      </c>
      <c r="K281" s="4" t="str">
        <f t="shared" si="49"/>
        <v/>
      </c>
      <c r="Q281" s="6" t="str">
        <f t="shared" si="50"/>
        <v/>
      </c>
      <c r="R281" s="6">
        <f t="shared" si="51"/>
        <v>0</v>
      </c>
      <c r="S281" s="6">
        <f t="shared" si="52"/>
        <v>0</v>
      </c>
      <c r="T281" s="6">
        <f t="shared" si="53"/>
        <v>0</v>
      </c>
      <c r="U281" s="6">
        <f t="shared" si="54"/>
        <v>0</v>
      </c>
      <c r="AB281" s="12">
        <f>Table1[[#This Row],[Streaming Resolution '[MP']]]</f>
        <v>0</v>
      </c>
      <c r="AC281" s="12">
        <v>1</v>
      </c>
      <c r="AE281" s="3" t="str">
        <f>Table1[[#This Row],[Type of Install]]&amp;Table1[[#This Row],[Indoor/Outdoor]]</f>
        <v/>
      </c>
      <c r="AF281" s="3" t="str">
        <f>AE281&amp;Table1[[#This Row],[Camera Type]]</f>
        <v/>
      </c>
      <c r="AJ281" s="3" t="str">
        <f>'Card Access'!D283&amp;'Card Access'!E283&amp;'Card Access'!F283&amp;'Card Access'!G283</f>
        <v/>
      </c>
    </row>
    <row r="282" spans="1:36" x14ac:dyDescent="0.25">
      <c r="A282" s="3" t="str">
        <f>IF(ROW($B$2)&lt;=SheetX!$B$72, IF(SheetX!$B$72&lt;&gt;1, SheetX!$A$72 &amp; " (" &amp; ROW($B$2) &amp; ")", SheetX!$A$72),"zzzz")</f>
        <v xml:space="preserve"> (2)</v>
      </c>
      <c r="B282" s="3" t="str">
        <f t="shared" si="44"/>
        <v>zzzz</v>
      </c>
      <c r="C282" s="3" t="str">
        <f t="shared" si="45"/>
        <v/>
      </c>
      <c r="D282" s="9" t="str">
        <f>IF(ROW($D$1)&lt;=SheetX!$C$72, SheetX!$C$72, "")</f>
        <v/>
      </c>
      <c r="E282" s="4" t="str">
        <f t="shared" si="46"/>
        <v/>
      </c>
      <c r="F282" s="9" t="str">
        <f>IF(ROW($D$1)&lt;=SheetX!$D$72, SheetX!$D$72, "")</f>
        <v/>
      </c>
      <c r="G282" s="9" t="str">
        <f t="shared" si="47"/>
        <v/>
      </c>
      <c r="H282" s="9" t="str">
        <f>IF(ROW($D$1)&lt;=SheetX!$E$72, SheetX!$E$72, "")</f>
        <v/>
      </c>
      <c r="I282" s="9" t="str">
        <f t="shared" si="48"/>
        <v/>
      </c>
      <c r="J282" s="9" t="str">
        <f>IF(ROW($D$1)&lt;=SheetX!$F$72, SheetX!$F$72, "")</f>
        <v/>
      </c>
      <c r="K282" s="4" t="str">
        <f t="shared" si="49"/>
        <v/>
      </c>
      <c r="Q282" s="6" t="str">
        <f t="shared" si="50"/>
        <v/>
      </c>
      <c r="R282" s="6">
        <f t="shared" si="51"/>
        <v>0</v>
      </c>
      <c r="S282" s="6">
        <f t="shared" si="52"/>
        <v>0</v>
      </c>
      <c r="T282" s="6">
        <f t="shared" si="53"/>
        <v>0</v>
      </c>
      <c r="U282" s="6">
        <f t="shared" si="54"/>
        <v>0</v>
      </c>
      <c r="AB282" s="12">
        <f>Table1[[#This Row],[Streaming Resolution '[MP']]]</f>
        <v>0</v>
      </c>
      <c r="AC282" s="12">
        <v>1</v>
      </c>
      <c r="AE282" s="3" t="str">
        <f>Table1[[#This Row],[Type of Install]]&amp;Table1[[#This Row],[Indoor/Outdoor]]</f>
        <v/>
      </c>
      <c r="AF282" s="3" t="str">
        <f>AE282&amp;Table1[[#This Row],[Camera Type]]</f>
        <v/>
      </c>
      <c r="AJ282" s="3" t="str">
        <f>'Card Access'!D284&amp;'Card Access'!E284&amp;'Card Access'!F284&amp;'Card Access'!G284</f>
        <v/>
      </c>
    </row>
    <row r="283" spans="1:36" x14ac:dyDescent="0.25">
      <c r="A283" s="3" t="str">
        <f>IF(ROW($B$3)&lt;=SheetX!$B$72, IF(SheetX!$B$72&lt;&gt;1, SheetX!$A$72 &amp; " (" &amp; ROW($B$3) &amp; ")", SheetX!$A$72),"zzzz")</f>
        <v xml:space="preserve"> (3)</v>
      </c>
      <c r="B283" s="3" t="str">
        <f t="shared" si="44"/>
        <v>zzzz</v>
      </c>
      <c r="C283" s="3" t="str">
        <f t="shared" si="45"/>
        <v/>
      </c>
      <c r="D283" s="9" t="str">
        <f>IF(ROW($D$1)&lt;=SheetX!$C$72, SheetX!$C$72, "")</f>
        <v/>
      </c>
      <c r="E283" s="4" t="str">
        <f t="shared" si="46"/>
        <v/>
      </c>
      <c r="F283" s="9" t="str">
        <f>IF(ROW($D$1)&lt;=SheetX!$D$72, SheetX!$D$72, "")</f>
        <v/>
      </c>
      <c r="G283" s="9" t="str">
        <f t="shared" si="47"/>
        <v/>
      </c>
      <c r="H283" s="9" t="str">
        <f>IF(ROW($D$1)&lt;=SheetX!$E$72, SheetX!$E$72, "")</f>
        <v/>
      </c>
      <c r="I283" s="9" t="str">
        <f t="shared" si="48"/>
        <v/>
      </c>
      <c r="J283" s="9" t="str">
        <f>IF(ROW($D$1)&lt;=SheetX!$F$72, SheetX!$F$72, "")</f>
        <v/>
      </c>
      <c r="K283" s="4" t="str">
        <f t="shared" si="49"/>
        <v/>
      </c>
      <c r="Q283" s="6" t="str">
        <f t="shared" si="50"/>
        <v/>
      </c>
      <c r="R283" s="6">
        <f t="shared" si="51"/>
        <v>0</v>
      </c>
      <c r="S283" s="6">
        <f t="shared" si="52"/>
        <v>0</v>
      </c>
      <c r="T283" s="6">
        <f t="shared" si="53"/>
        <v>0</v>
      </c>
      <c r="U283" s="6">
        <f t="shared" si="54"/>
        <v>0</v>
      </c>
      <c r="AB283" s="12">
        <f>Table1[[#This Row],[Streaming Resolution '[MP']]]</f>
        <v>0</v>
      </c>
      <c r="AC283" s="12">
        <v>1</v>
      </c>
      <c r="AE283" s="3" t="str">
        <f>Table1[[#This Row],[Type of Install]]&amp;Table1[[#This Row],[Indoor/Outdoor]]</f>
        <v/>
      </c>
      <c r="AF283" s="3" t="str">
        <f>AE283&amp;Table1[[#This Row],[Camera Type]]</f>
        <v/>
      </c>
      <c r="AJ283" s="3" t="str">
        <f>'Card Access'!D285&amp;'Card Access'!E285&amp;'Card Access'!F285&amp;'Card Access'!G285</f>
        <v/>
      </c>
    </row>
    <row r="284" spans="1:36" x14ac:dyDescent="0.25">
      <c r="A284" s="3" t="str">
        <f>IF(ROW($B$4)&lt;=SheetX!$B$72, IF(SheetX!$B$72&lt;&gt;1, SheetX!$A$72 &amp; " (" &amp; ROW($B$4) &amp; ")", SheetX!$A$72),"zzzz")</f>
        <v xml:space="preserve"> (4)</v>
      </c>
      <c r="B284" s="3" t="str">
        <f t="shared" si="44"/>
        <v>zzzz</v>
      </c>
      <c r="C284" s="3" t="str">
        <f t="shared" si="45"/>
        <v/>
      </c>
      <c r="D284" s="9" t="str">
        <f>IF(ROW($D$1)&lt;=SheetX!$C$72, SheetX!$C$72, "")</f>
        <v/>
      </c>
      <c r="E284" s="4" t="str">
        <f t="shared" si="46"/>
        <v/>
      </c>
      <c r="F284" s="9" t="str">
        <f>IF(ROW($D$1)&lt;=SheetX!$D$72, SheetX!$D$72, "")</f>
        <v/>
      </c>
      <c r="G284" s="9" t="str">
        <f t="shared" si="47"/>
        <v/>
      </c>
      <c r="H284" s="9" t="str">
        <f>IF(ROW($D$1)&lt;=SheetX!$E$72, SheetX!$E$72, "")</f>
        <v/>
      </c>
      <c r="I284" s="9" t="str">
        <f t="shared" si="48"/>
        <v/>
      </c>
      <c r="J284" s="9" t="str">
        <f>IF(ROW($D$1)&lt;=SheetX!$F$72, SheetX!$F$72, "")</f>
        <v/>
      </c>
      <c r="K284" s="4" t="str">
        <f t="shared" si="49"/>
        <v/>
      </c>
      <c r="Q284" s="6" t="str">
        <f t="shared" si="50"/>
        <v/>
      </c>
      <c r="R284" s="6">
        <f t="shared" si="51"/>
        <v>0</v>
      </c>
      <c r="S284" s="6">
        <f t="shared" si="52"/>
        <v>0</v>
      </c>
      <c r="T284" s="6">
        <f t="shared" si="53"/>
        <v>0</v>
      </c>
      <c r="U284" s="6">
        <f t="shared" si="54"/>
        <v>0</v>
      </c>
      <c r="AB284" s="12">
        <f>Table1[[#This Row],[Streaming Resolution '[MP']]]</f>
        <v>0</v>
      </c>
      <c r="AC284" s="12">
        <v>1</v>
      </c>
      <c r="AE284" s="3" t="str">
        <f>Table1[[#This Row],[Type of Install]]&amp;Table1[[#This Row],[Indoor/Outdoor]]</f>
        <v/>
      </c>
      <c r="AF284" s="3" t="str">
        <f>AE284&amp;Table1[[#This Row],[Camera Type]]</f>
        <v/>
      </c>
      <c r="AJ284" s="3" t="str">
        <f>'Card Access'!D286&amp;'Card Access'!E286&amp;'Card Access'!F286&amp;'Card Access'!G286</f>
        <v/>
      </c>
    </row>
    <row r="285" spans="1:36" x14ac:dyDescent="0.25">
      <c r="A285" s="3" t="str">
        <f>IF(ROW($B$1)&lt;=SheetX!$B$73, IF(SheetX!$B$73&lt;&gt;1, SheetX!$A$73 &amp; " (" &amp; ROW($B$1) &amp; ")", SheetX!$A$73),"zzzz")</f>
        <v xml:space="preserve"> (1)</v>
      </c>
      <c r="B285" s="3" t="str">
        <f t="shared" si="44"/>
        <v>zzzz</v>
      </c>
      <c r="C285" s="3" t="str">
        <f t="shared" si="45"/>
        <v/>
      </c>
      <c r="D285" s="9" t="str">
        <f>IF(ROW($D$1)&lt;=SheetX!$C$73, SheetX!$C$73, "")</f>
        <v/>
      </c>
      <c r="E285" s="4" t="str">
        <f t="shared" si="46"/>
        <v/>
      </c>
      <c r="F285" s="9" t="str">
        <f>IF(ROW($D$1)&lt;=SheetX!$D$73, SheetX!$D$73, "")</f>
        <v/>
      </c>
      <c r="G285" s="9" t="str">
        <f t="shared" si="47"/>
        <v/>
      </c>
      <c r="H285" s="9" t="str">
        <f>IF(ROW($D$1)&lt;=SheetX!$E$73, SheetX!$E$73, "")</f>
        <v/>
      </c>
      <c r="I285" s="9" t="str">
        <f t="shared" si="48"/>
        <v/>
      </c>
      <c r="J285" s="9" t="str">
        <f>IF(ROW($D$1)&lt;=SheetX!$F$73, SheetX!$F$73, "")</f>
        <v/>
      </c>
      <c r="K285" s="4" t="str">
        <f t="shared" si="49"/>
        <v/>
      </c>
      <c r="Q285" s="6" t="str">
        <f t="shared" si="50"/>
        <v/>
      </c>
      <c r="R285" s="6">
        <f t="shared" si="51"/>
        <v>0</v>
      </c>
      <c r="S285" s="6">
        <f t="shared" si="52"/>
        <v>0</v>
      </c>
      <c r="T285" s="6">
        <f t="shared" si="53"/>
        <v>0</v>
      </c>
      <c r="U285" s="6">
        <f t="shared" si="54"/>
        <v>0</v>
      </c>
      <c r="AB285" s="12">
        <f>Table1[[#This Row],[Streaming Resolution '[MP']]]</f>
        <v>0</v>
      </c>
      <c r="AC285" s="12">
        <v>1</v>
      </c>
      <c r="AE285" s="3" t="str">
        <f>Table1[[#This Row],[Type of Install]]&amp;Table1[[#This Row],[Indoor/Outdoor]]</f>
        <v/>
      </c>
      <c r="AF285" s="3" t="str">
        <f>AE285&amp;Table1[[#This Row],[Camera Type]]</f>
        <v/>
      </c>
      <c r="AJ285" s="3" t="str">
        <f>'Card Access'!D287&amp;'Card Access'!E287&amp;'Card Access'!F287&amp;'Card Access'!G287</f>
        <v/>
      </c>
    </row>
    <row r="286" spans="1:36" x14ac:dyDescent="0.25">
      <c r="A286" s="3" t="str">
        <f>IF(ROW($B$2)&lt;=SheetX!$B$73, IF(SheetX!$B$73&lt;&gt;1, SheetX!$A$73 &amp; " (" &amp; ROW($B$2) &amp; ")", SheetX!$A$73),"zzzz")</f>
        <v xml:space="preserve"> (2)</v>
      </c>
      <c r="B286" s="3" t="str">
        <f t="shared" si="44"/>
        <v>zzzz</v>
      </c>
      <c r="C286" s="3" t="str">
        <f t="shared" si="45"/>
        <v/>
      </c>
      <c r="D286" s="9" t="str">
        <f>IF(ROW($D$1)&lt;=SheetX!$C$73, SheetX!$C$73, "")</f>
        <v/>
      </c>
      <c r="E286" s="4" t="str">
        <f t="shared" si="46"/>
        <v/>
      </c>
      <c r="F286" s="9" t="str">
        <f>IF(ROW($D$1)&lt;=SheetX!$D$73, SheetX!$D$73, "")</f>
        <v/>
      </c>
      <c r="G286" s="9" t="str">
        <f t="shared" si="47"/>
        <v/>
      </c>
      <c r="H286" s="9" t="str">
        <f>IF(ROW($D$1)&lt;=SheetX!$E$73, SheetX!$E$73, "")</f>
        <v/>
      </c>
      <c r="I286" s="9" t="str">
        <f t="shared" si="48"/>
        <v/>
      </c>
      <c r="J286" s="9" t="str">
        <f>IF(ROW($D$1)&lt;=SheetX!$F$73, SheetX!$F$73, "")</f>
        <v/>
      </c>
      <c r="K286" s="4" t="str">
        <f t="shared" si="49"/>
        <v/>
      </c>
      <c r="Q286" s="6" t="str">
        <f t="shared" si="50"/>
        <v/>
      </c>
      <c r="R286" s="6">
        <f t="shared" si="51"/>
        <v>0</v>
      </c>
      <c r="S286" s="6">
        <f t="shared" si="52"/>
        <v>0</v>
      </c>
      <c r="T286" s="6">
        <f t="shared" si="53"/>
        <v>0</v>
      </c>
      <c r="U286" s="6">
        <f t="shared" si="54"/>
        <v>0</v>
      </c>
      <c r="AB286" s="12">
        <f>Table1[[#This Row],[Streaming Resolution '[MP']]]</f>
        <v>0</v>
      </c>
      <c r="AC286" s="12">
        <v>1</v>
      </c>
      <c r="AE286" s="3" t="str">
        <f>Table1[[#This Row],[Type of Install]]&amp;Table1[[#This Row],[Indoor/Outdoor]]</f>
        <v/>
      </c>
      <c r="AF286" s="3" t="str">
        <f>AE286&amp;Table1[[#This Row],[Camera Type]]</f>
        <v/>
      </c>
      <c r="AJ286" s="3" t="str">
        <f>'Card Access'!D288&amp;'Card Access'!E288&amp;'Card Access'!F288&amp;'Card Access'!G288</f>
        <v/>
      </c>
    </row>
    <row r="287" spans="1:36" x14ac:dyDescent="0.25">
      <c r="A287" s="3" t="str">
        <f>IF(ROW($B$3)&lt;=SheetX!$B$73, IF(SheetX!$B$73&lt;&gt;1, SheetX!$A$73 &amp; " (" &amp; ROW($B$3) &amp; ")", SheetX!$A$73),"zzzz")</f>
        <v xml:space="preserve"> (3)</v>
      </c>
      <c r="B287" s="3" t="str">
        <f t="shared" si="44"/>
        <v>zzzz</v>
      </c>
      <c r="C287" s="3" t="str">
        <f t="shared" si="45"/>
        <v/>
      </c>
      <c r="D287" s="9" t="str">
        <f>IF(ROW($D$1)&lt;=SheetX!$C$73, SheetX!$C$73, "")</f>
        <v/>
      </c>
      <c r="E287" s="4" t="str">
        <f t="shared" si="46"/>
        <v/>
      </c>
      <c r="F287" s="9" t="str">
        <f>IF(ROW($D$1)&lt;=SheetX!$D$73, SheetX!$D$73, "")</f>
        <v/>
      </c>
      <c r="G287" s="9" t="str">
        <f t="shared" si="47"/>
        <v/>
      </c>
      <c r="H287" s="9" t="str">
        <f>IF(ROW($D$1)&lt;=SheetX!$E$73, SheetX!$E$73, "")</f>
        <v/>
      </c>
      <c r="I287" s="9" t="str">
        <f t="shared" si="48"/>
        <v/>
      </c>
      <c r="J287" s="9" t="str">
        <f>IF(ROW($D$1)&lt;=SheetX!$F$73, SheetX!$F$73, "")</f>
        <v/>
      </c>
      <c r="K287" s="4" t="str">
        <f t="shared" si="49"/>
        <v/>
      </c>
      <c r="Q287" s="6" t="str">
        <f t="shared" si="50"/>
        <v/>
      </c>
      <c r="R287" s="6">
        <f t="shared" si="51"/>
        <v>0</v>
      </c>
      <c r="S287" s="6">
        <f t="shared" si="52"/>
        <v>0</v>
      </c>
      <c r="T287" s="6">
        <f t="shared" si="53"/>
        <v>0</v>
      </c>
      <c r="U287" s="6">
        <f t="shared" si="54"/>
        <v>0</v>
      </c>
      <c r="AB287" s="12">
        <f>Table1[[#This Row],[Streaming Resolution '[MP']]]</f>
        <v>0</v>
      </c>
      <c r="AC287" s="12">
        <v>1</v>
      </c>
      <c r="AE287" s="3" t="str">
        <f>Table1[[#This Row],[Type of Install]]&amp;Table1[[#This Row],[Indoor/Outdoor]]</f>
        <v/>
      </c>
      <c r="AF287" s="3" t="str">
        <f>AE287&amp;Table1[[#This Row],[Camera Type]]</f>
        <v/>
      </c>
      <c r="AJ287" s="3" t="str">
        <f>'Card Access'!D289&amp;'Card Access'!E289&amp;'Card Access'!F289&amp;'Card Access'!G289</f>
        <v/>
      </c>
    </row>
    <row r="288" spans="1:36" x14ac:dyDescent="0.25">
      <c r="A288" s="3" t="str">
        <f>IF(ROW($B$4)&lt;=SheetX!$B$73, IF(SheetX!$B$73&lt;&gt;1, SheetX!$A$73 &amp; " (" &amp; ROW($B$4) &amp; ")", SheetX!$A$73),"zzzz")</f>
        <v xml:space="preserve"> (4)</v>
      </c>
      <c r="B288" s="3" t="str">
        <f t="shared" si="44"/>
        <v>zzzz</v>
      </c>
      <c r="C288" s="3" t="str">
        <f t="shared" si="45"/>
        <v/>
      </c>
      <c r="D288" s="9" t="str">
        <f>IF(ROW($D$1)&lt;=SheetX!$C$73, SheetX!$C$73, "")</f>
        <v/>
      </c>
      <c r="E288" s="4" t="str">
        <f t="shared" si="46"/>
        <v/>
      </c>
      <c r="F288" s="9" t="str">
        <f>IF(ROW($D$1)&lt;=SheetX!$D$73, SheetX!$D$73, "")</f>
        <v/>
      </c>
      <c r="G288" s="9" t="str">
        <f t="shared" si="47"/>
        <v/>
      </c>
      <c r="H288" s="9" t="str">
        <f>IF(ROW($D$1)&lt;=SheetX!$E$73, SheetX!$E$73, "")</f>
        <v/>
      </c>
      <c r="I288" s="9" t="str">
        <f t="shared" si="48"/>
        <v/>
      </c>
      <c r="J288" s="9" t="str">
        <f>IF(ROW($D$1)&lt;=SheetX!$F$73, SheetX!$F$73, "")</f>
        <v/>
      </c>
      <c r="K288" s="4" t="str">
        <f t="shared" si="49"/>
        <v/>
      </c>
      <c r="Q288" s="6" t="str">
        <f t="shared" si="50"/>
        <v/>
      </c>
      <c r="R288" s="6">
        <f t="shared" si="51"/>
        <v>0</v>
      </c>
      <c r="S288" s="6">
        <f t="shared" si="52"/>
        <v>0</v>
      </c>
      <c r="T288" s="6">
        <f t="shared" si="53"/>
        <v>0</v>
      </c>
      <c r="U288" s="6">
        <f t="shared" si="54"/>
        <v>0</v>
      </c>
      <c r="AB288" s="12">
        <f>Table1[[#This Row],[Streaming Resolution '[MP']]]</f>
        <v>0</v>
      </c>
      <c r="AC288" s="12">
        <v>1</v>
      </c>
      <c r="AE288" s="3" t="str">
        <f>Table1[[#This Row],[Type of Install]]&amp;Table1[[#This Row],[Indoor/Outdoor]]</f>
        <v/>
      </c>
      <c r="AF288" s="3" t="str">
        <f>AE288&amp;Table1[[#This Row],[Camera Type]]</f>
        <v/>
      </c>
      <c r="AJ288" s="3" t="str">
        <f>'Card Access'!D290&amp;'Card Access'!E290&amp;'Card Access'!F290&amp;'Card Access'!G290</f>
        <v/>
      </c>
    </row>
    <row r="289" spans="1:36" x14ac:dyDescent="0.25">
      <c r="A289" s="3" t="str">
        <f>IF(ROW($B$1)&lt;=SheetX!$B$74, IF(SheetX!$B$74&lt;&gt;1, SheetX!$A$74 &amp; " (" &amp; ROW($B$1) &amp; ")", SheetX!$A$74),"zzzz")</f>
        <v xml:space="preserve"> (1)</v>
      </c>
      <c r="B289" s="3" t="str">
        <f t="shared" si="44"/>
        <v>zzzz</v>
      </c>
      <c r="C289" s="3" t="str">
        <f t="shared" si="45"/>
        <v/>
      </c>
      <c r="D289" s="9" t="str">
        <f>IF(ROW($D$1)&lt;=SheetX!$C$74, SheetX!$C$74, "")</f>
        <v/>
      </c>
      <c r="E289" s="4" t="str">
        <f t="shared" si="46"/>
        <v/>
      </c>
      <c r="F289" s="9" t="str">
        <f>IF(ROW($D$1)&lt;=SheetX!$D$74, SheetX!$D$74, "")</f>
        <v/>
      </c>
      <c r="G289" s="9" t="str">
        <f t="shared" si="47"/>
        <v/>
      </c>
      <c r="H289" s="9" t="str">
        <f>IF(ROW($D$1)&lt;=SheetX!$E$74, SheetX!$E$74, "")</f>
        <v/>
      </c>
      <c r="I289" s="9" t="str">
        <f t="shared" si="48"/>
        <v/>
      </c>
      <c r="J289" s="9" t="str">
        <f>IF(ROW($D$1)&lt;=SheetX!$F$74, SheetX!$F$74, "")</f>
        <v/>
      </c>
      <c r="K289" s="4" t="str">
        <f t="shared" si="49"/>
        <v/>
      </c>
      <c r="Q289" s="6" t="str">
        <f t="shared" si="50"/>
        <v/>
      </c>
      <c r="R289" s="6">
        <f t="shared" si="51"/>
        <v>0</v>
      </c>
      <c r="S289" s="6">
        <f t="shared" si="52"/>
        <v>0</v>
      </c>
      <c r="T289" s="6">
        <f t="shared" si="53"/>
        <v>0</v>
      </c>
      <c r="U289" s="6">
        <f t="shared" si="54"/>
        <v>0</v>
      </c>
      <c r="AB289" s="12">
        <f>Table1[[#This Row],[Streaming Resolution '[MP']]]</f>
        <v>0</v>
      </c>
      <c r="AC289" s="12">
        <v>1</v>
      </c>
      <c r="AE289" s="3" t="str">
        <f>Table1[[#This Row],[Type of Install]]&amp;Table1[[#This Row],[Indoor/Outdoor]]</f>
        <v/>
      </c>
      <c r="AF289" s="3" t="str">
        <f>AE289&amp;Table1[[#This Row],[Camera Type]]</f>
        <v/>
      </c>
      <c r="AJ289" s="3" t="str">
        <f>'Card Access'!D291&amp;'Card Access'!E291&amp;'Card Access'!F291&amp;'Card Access'!G291</f>
        <v/>
      </c>
    </row>
    <row r="290" spans="1:36" x14ac:dyDescent="0.25">
      <c r="A290" s="3" t="str">
        <f>IF(ROW($B$2)&lt;=SheetX!$B$74, IF(SheetX!$B$74&lt;&gt;1, SheetX!$A$74 &amp; " (" &amp; ROW($B$2) &amp; ")", SheetX!$A$74),"zzzz")</f>
        <v xml:space="preserve"> (2)</v>
      </c>
      <c r="B290" s="3" t="str">
        <f t="shared" si="44"/>
        <v>zzzz</v>
      </c>
      <c r="C290" s="3" t="str">
        <f t="shared" si="45"/>
        <v/>
      </c>
      <c r="D290" s="9" t="str">
        <f>IF(ROW($D$1)&lt;=SheetX!$C$74, SheetX!$C$74, "")</f>
        <v/>
      </c>
      <c r="E290" s="4" t="str">
        <f t="shared" si="46"/>
        <v/>
      </c>
      <c r="F290" s="9" t="str">
        <f>IF(ROW($D$1)&lt;=SheetX!$D$74, SheetX!$D$74, "")</f>
        <v/>
      </c>
      <c r="G290" s="9" t="str">
        <f t="shared" si="47"/>
        <v/>
      </c>
      <c r="H290" s="9" t="str">
        <f>IF(ROW($D$1)&lt;=SheetX!$E$74, SheetX!$E$74, "")</f>
        <v/>
      </c>
      <c r="I290" s="9" t="str">
        <f t="shared" si="48"/>
        <v/>
      </c>
      <c r="J290" s="9" t="str">
        <f>IF(ROW($D$1)&lt;=SheetX!$F$74, SheetX!$F$74, "")</f>
        <v/>
      </c>
      <c r="K290" s="4" t="str">
        <f t="shared" si="49"/>
        <v/>
      </c>
      <c r="Q290" s="6" t="str">
        <f t="shared" si="50"/>
        <v/>
      </c>
      <c r="R290" s="6">
        <f t="shared" si="51"/>
        <v>0</v>
      </c>
      <c r="S290" s="6">
        <f t="shared" si="52"/>
        <v>0</v>
      </c>
      <c r="T290" s="6">
        <f t="shared" si="53"/>
        <v>0</v>
      </c>
      <c r="U290" s="6">
        <f t="shared" si="54"/>
        <v>0</v>
      </c>
      <c r="AB290" s="12">
        <f>Table1[[#This Row],[Streaming Resolution '[MP']]]</f>
        <v>0</v>
      </c>
      <c r="AC290" s="12">
        <v>1</v>
      </c>
      <c r="AE290" s="3" t="str">
        <f>Table1[[#This Row],[Type of Install]]&amp;Table1[[#This Row],[Indoor/Outdoor]]</f>
        <v/>
      </c>
      <c r="AF290" s="3" t="str">
        <f>AE290&amp;Table1[[#This Row],[Camera Type]]</f>
        <v/>
      </c>
      <c r="AJ290" s="3" t="str">
        <f>'Card Access'!D292&amp;'Card Access'!E292&amp;'Card Access'!F292&amp;'Card Access'!G292</f>
        <v/>
      </c>
    </row>
    <row r="291" spans="1:36" x14ac:dyDescent="0.25">
      <c r="A291" s="3" t="str">
        <f>IF(ROW($B$3)&lt;=SheetX!$B$74, IF(SheetX!$B$74&lt;&gt;1, SheetX!$A$74 &amp; " (" &amp; ROW($B$3) &amp; ")", SheetX!$A$74),"zzzz")</f>
        <v xml:space="preserve"> (3)</v>
      </c>
      <c r="B291" s="3" t="str">
        <f t="shared" si="44"/>
        <v>zzzz</v>
      </c>
      <c r="C291" s="3" t="str">
        <f t="shared" si="45"/>
        <v/>
      </c>
      <c r="D291" s="9" t="str">
        <f>IF(ROW($D$1)&lt;=SheetX!$C$74, SheetX!$C$74, "")</f>
        <v/>
      </c>
      <c r="E291" s="4" t="str">
        <f t="shared" si="46"/>
        <v/>
      </c>
      <c r="F291" s="9" t="str">
        <f>IF(ROW($D$1)&lt;=SheetX!$D$74, SheetX!$D$74, "")</f>
        <v/>
      </c>
      <c r="G291" s="9" t="str">
        <f t="shared" si="47"/>
        <v/>
      </c>
      <c r="H291" s="9" t="str">
        <f>IF(ROW($D$1)&lt;=SheetX!$E$74, SheetX!$E$74, "")</f>
        <v/>
      </c>
      <c r="I291" s="9" t="str">
        <f t="shared" si="48"/>
        <v/>
      </c>
      <c r="J291" s="9" t="str">
        <f>IF(ROW($D$1)&lt;=SheetX!$F$74, SheetX!$F$74, "")</f>
        <v/>
      </c>
      <c r="K291" s="4" t="str">
        <f t="shared" si="49"/>
        <v/>
      </c>
      <c r="Q291" s="6" t="str">
        <f t="shared" si="50"/>
        <v/>
      </c>
      <c r="R291" s="6">
        <f t="shared" si="51"/>
        <v>0</v>
      </c>
      <c r="S291" s="6">
        <f t="shared" si="52"/>
        <v>0</v>
      </c>
      <c r="T291" s="6">
        <f t="shared" si="53"/>
        <v>0</v>
      </c>
      <c r="U291" s="6">
        <f t="shared" si="54"/>
        <v>0</v>
      </c>
      <c r="AB291" s="12">
        <f>Table1[[#This Row],[Streaming Resolution '[MP']]]</f>
        <v>0</v>
      </c>
      <c r="AC291" s="12">
        <v>1</v>
      </c>
      <c r="AE291" s="3" t="str">
        <f>Table1[[#This Row],[Type of Install]]&amp;Table1[[#This Row],[Indoor/Outdoor]]</f>
        <v/>
      </c>
      <c r="AF291" s="3" t="str">
        <f>AE291&amp;Table1[[#This Row],[Camera Type]]</f>
        <v/>
      </c>
      <c r="AJ291" s="3" t="str">
        <f>'Card Access'!D293&amp;'Card Access'!E293&amp;'Card Access'!F293&amp;'Card Access'!G293</f>
        <v/>
      </c>
    </row>
    <row r="292" spans="1:36" x14ac:dyDescent="0.25">
      <c r="A292" s="3" t="str">
        <f>IF(ROW($B$4)&lt;=SheetX!$B$74, IF(SheetX!$B$74&lt;&gt;1, SheetX!$A$74 &amp; " (" &amp; ROW($B$4) &amp; ")", SheetX!$A$74),"zzzz")</f>
        <v xml:space="preserve"> (4)</v>
      </c>
      <c r="B292" s="3" t="str">
        <f t="shared" si="44"/>
        <v>zzzz</v>
      </c>
      <c r="C292" s="3" t="str">
        <f t="shared" si="45"/>
        <v/>
      </c>
      <c r="D292" s="9" t="str">
        <f>IF(ROW($D$1)&lt;=SheetX!$C$74, SheetX!$C$74, "")</f>
        <v/>
      </c>
      <c r="E292" s="4" t="str">
        <f t="shared" si="46"/>
        <v/>
      </c>
      <c r="F292" s="9" t="str">
        <f>IF(ROW($D$1)&lt;=SheetX!$D$74, SheetX!$D$74, "")</f>
        <v/>
      </c>
      <c r="G292" s="9" t="str">
        <f t="shared" si="47"/>
        <v/>
      </c>
      <c r="H292" s="9" t="str">
        <f>IF(ROW($D$1)&lt;=SheetX!$E$74, SheetX!$E$74, "")</f>
        <v/>
      </c>
      <c r="I292" s="9" t="str">
        <f t="shared" si="48"/>
        <v/>
      </c>
      <c r="J292" s="9" t="str">
        <f>IF(ROW($D$1)&lt;=SheetX!$F$74, SheetX!$F$74, "")</f>
        <v/>
      </c>
      <c r="K292" s="4" t="str">
        <f t="shared" si="49"/>
        <v/>
      </c>
      <c r="Q292" s="6" t="str">
        <f t="shared" si="50"/>
        <v/>
      </c>
      <c r="R292" s="6">
        <f t="shared" si="51"/>
        <v>0</v>
      </c>
      <c r="S292" s="6">
        <f t="shared" si="52"/>
        <v>0</v>
      </c>
      <c r="T292" s="6">
        <f t="shared" si="53"/>
        <v>0</v>
      </c>
      <c r="U292" s="6">
        <f t="shared" si="54"/>
        <v>0</v>
      </c>
      <c r="AB292" s="12">
        <f>Table1[[#This Row],[Streaming Resolution '[MP']]]</f>
        <v>0</v>
      </c>
      <c r="AC292" s="12">
        <v>1</v>
      </c>
      <c r="AE292" s="3" t="str">
        <f>Table1[[#This Row],[Type of Install]]&amp;Table1[[#This Row],[Indoor/Outdoor]]</f>
        <v/>
      </c>
      <c r="AF292" s="3" t="str">
        <f>AE292&amp;Table1[[#This Row],[Camera Type]]</f>
        <v/>
      </c>
      <c r="AJ292" s="3" t="str">
        <f>'Card Access'!D294&amp;'Card Access'!E294&amp;'Card Access'!F294&amp;'Card Access'!G294</f>
        <v/>
      </c>
    </row>
    <row r="293" spans="1:36" x14ac:dyDescent="0.25">
      <c r="A293" s="3" t="str">
        <f>IF(ROW($B$1)&lt;=SheetX!$B$75, IF(SheetX!$B$75&lt;&gt;1, SheetX!$A$75 &amp; " (" &amp; ROW($B$1) &amp; ")", SheetX!$A$75),"zzzz")</f>
        <v xml:space="preserve"> (1)</v>
      </c>
      <c r="B293" s="3" t="str">
        <f t="shared" si="44"/>
        <v>zzzz</v>
      </c>
      <c r="C293" s="3" t="str">
        <f t="shared" si="45"/>
        <v/>
      </c>
      <c r="D293" s="9" t="str">
        <f>IF(ROW($D$1)&lt;=SheetX!$C$75, SheetX!$C$75, "")</f>
        <v/>
      </c>
      <c r="E293" s="4" t="str">
        <f t="shared" si="46"/>
        <v/>
      </c>
      <c r="F293" s="9" t="str">
        <f>IF(ROW($D$1)&lt;=SheetX!$D$75, SheetX!$D$75, "")</f>
        <v/>
      </c>
      <c r="G293" s="9" t="str">
        <f t="shared" si="47"/>
        <v/>
      </c>
      <c r="H293" s="9" t="str">
        <f>IF(ROW($D$1)&lt;=SheetX!$E$75, SheetX!$E$75, "")</f>
        <v/>
      </c>
      <c r="I293" s="9" t="str">
        <f t="shared" si="48"/>
        <v/>
      </c>
      <c r="J293" s="9" t="str">
        <f>IF(ROW($D$1)&lt;=SheetX!$F$75, SheetX!$F$75, "")</f>
        <v/>
      </c>
      <c r="K293" s="4" t="str">
        <f t="shared" si="49"/>
        <v/>
      </c>
      <c r="Q293" s="6" t="str">
        <f t="shared" si="50"/>
        <v/>
      </c>
      <c r="R293" s="6">
        <f t="shared" si="51"/>
        <v>0</v>
      </c>
      <c r="S293" s="6">
        <f t="shared" si="52"/>
        <v>0</v>
      </c>
      <c r="T293" s="6">
        <f t="shared" si="53"/>
        <v>0</v>
      </c>
      <c r="U293" s="6">
        <f t="shared" si="54"/>
        <v>0</v>
      </c>
      <c r="AB293" s="12">
        <f>Table1[[#This Row],[Streaming Resolution '[MP']]]</f>
        <v>0</v>
      </c>
      <c r="AC293" s="12">
        <v>1</v>
      </c>
      <c r="AE293" s="3" t="str">
        <f>Table1[[#This Row],[Type of Install]]&amp;Table1[[#This Row],[Indoor/Outdoor]]</f>
        <v/>
      </c>
      <c r="AF293" s="3" t="str">
        <f>AE293&amp;Table1[[#This Row],[Camera Type]]</f>
        <v/>
      </c>
      <c r="AJ293" s="3" t="str">
        <f>'Card Access'!D295&amp;'Card Access'!E295&amp;'Card Access'!F295&amp;'Card Access'!G295</f>
        <v/>
      </c>
    </row>
    <row r="294" spans="1:36" x14ac:dyDescent="0.25">
      <c r="A294" s="3" t="str">
        <f>IF(ROW($B$2)&lt;=SheetX!$B$75, IF(SheetX!$B$75&lt;&gt;1, SheetX!$A$75 &amp; " (" &amp; ROW($B$2) &amp; ")", SheetX!$A$75),"zzzz")</f>
        <v xml:space="preserve"> (2)</v>
      </c>
      <c r="B294" s="3" t="str">
        <f t="shared" si="44"/>
        <v>zzzz</v>
      </c>
      <c r="C294" s="3" t="str">
        <f t="shared" si="45"/>
        <v/>
      </c>
      <c r="D294" s="9" t="str">
        <f>IF(ROW($D$1)&lt;=SheetX!$C$75, SheetX!$C$75, "")</f>
        <v/>
      </c>
      <c r="E294" s="4" t="str">
        <f t="shared" si="46"/>
        <v/>
      </c>
      <c r="F294" s="9" t="str">
        <f>IF(ROW($D$1)&lt;=SheetX!$D$75, SheetX!$D$75, "")</f>
        <v/>
      </c>
      <c r="G294" s="9" t="str">
        <f t="shared" si="47"/>
        <v/>
      </c>
      <c r="H294" s="9" t="str">
        <f>IF(ROW($D$1)&lt;=SheetX!$E$75, SheetX!$E$75, "")</f>
        <v/>
      </c>
      <c r="I294" s="9" t="str">
        <f t="shared" si="48"/>
        <v/>
      </c>
      <c r="J294" s="9" t="str">
        <f>IF(ROW($D$1)&lt;=SheetX!$F$75, SheetX!$F$75, "")</f>
        <v/>
      </c>
      <c r="K294" s="4" t="str">
        <f t="shared" si="49"/>
        <v/>
      </c>
      <c r="Q294" s="6" t="str">
        <f t="shared" si="50"/>
        <v/>
      </c>
      <c r="R294" s="6">
        <f t="shared" si="51"/>
        <v>0</v>
      </c>
      <c r="S294" s="6">
        <f t="shared" si="52"/>
        <v>0</v>
      </c>
      <c r="T294" s="6">
        <f t="shared" si="53"/>
        <v>0</v>
      </c>
      <c r="U294" s="6">
        <f t="shared" si="54"/>
        <v>0</v>
      </c>
      <c r="AB294" s="12">
        <f>Table1[[#This Row],[Streaming Resolution '[MP']]]</f>
        <v>0</v>
      </c>
      <c r="AC294" s="12">
        <v>1</v>
      </c>
      <c r="AE294" s="3" t="str">
        <f>Table1[[#This Row],[Type of Install]]&amp;Table1[[#This Row],[Indoor/Outdoor]]</f>
        <v/>
      </c>
      <c r="AF294" s="3" t="str">
        <f>AE294&amp;Table1[[#This Row],[Camera Type]]</f>
        <v/>
      </c>
      <c r="AJ294" s="3" t="str">
        <f>'Card Access'!D296&amp;'Card Access'!E296&amp;'Card Access'!F296&amp;'Card Access'!G296</f>
        <v/>
      </c>
    </row>
    <row r="295" spans="1:36" x14ac:dyDescent="0.25">
      <c r="A295" s="3" t="str">
        <f>IF(ROW($B$3)&lt;=SheetX!$B$75, IF(SheetX!$B$75&lt;&gt;1, SheetX!$A$75 &amp; " (" &amp; ROW($B$3) &amp; ")", SheetX!$A$75),"zzzz")</f>
        <v xml:space="preserve"> (3)</v>
      </c>
      <c r="B295" s="3" t="str">
        <f t="shared" si="44"/>
        <v>zzzz</v>
      </c>
      <c r="C295" s="3" t="str">
        <f t="shared" si="45"/>
        <v/>
      </c>
      <c r="D295" s="9" t="str">
        <f>IF(ROW($D$1)&lt;=SheetX!$C$75, SheetX!$C$75, "")</f>
        <v/>
      </c>
      <c r="E295" s="4" t="str">
        <f t="shared" si="46"/>
        <v/>
      </c>
      <c r="F295" s="9" t="str">
        <f>IF(ROW($D$1)&lt;=SheetX!$D$75, SheetX!$D$75, "")</f>
        <v/>
      </c>
      <c r="G295" s="9" t="str">
        <f t="shared" si="47"/>
        <v/>
      </c>
      <c r="H295" s="9" t="str">
        <f>IF(ROW($D$1)&lt;=SheetX!$E$75, SheetX!$E$75, "")</f>
        <v/>
      </c>
      <c r="I295" s="9" t="str">
        <f t="shared" si="48"/>
        <v/>
      </c>
      <c r="J295" s="9" t="str">
        <f>IF(ROW($D$1)&lt;=SheetX!$F$75, SheetX!$F$75, "")</f>
        <v/>
      </c>
      <c r="K295" s="4" t="str">
        <f t="shared" si="49"/>
        <v/>
      </c>
      <c r="Q295" s="6" t="str">
        <f t="shared" si="50"/>
        <v/>
      </c>
      <c r="R295" s="6">
        <f t="shared" si="51"/>
        <v>0</v>
      </c>
      <c r="S295" s="6">
        <f t="shared" si="52"/>
        <v>0</v>
      </c>
      <c r="T295" s="6">
        <f t="shared" si="53"/>
        <v>0</v>
      </c>
      <c r="U295" s="6">
        <f t="shared" si="54"/>
        <v>0</v>
      </c>
      <c r="AB295" s="12">
        <f>Table1[[#This Row],[Streaming Resolution '[MP']]]</f>
        <v>0</v>
      </c>
      <c r="AC295" s="12">
        <v>1</v>
      </c>
      <c r="AE295" s="3" t="str">
        <f>Table1[[#This Row],[Type of Install]]&amp;Table1[[#This Row],[Indoor/Outdoor]]</f>
        <v/>
      </c>
      <c r="AF295" s="3" t="str">
        <f>AE295&amp;Table1[[#This Row],[Camera Type]]</f>
        <v/>
      </c>
      <c r="AJ295" s="3" t="str">
        <f>'Card Access'!D297&amp;'Card Access'!E297&amp;'Card Access'!F297&amp;'Card Access'!G297</f>
        <v/>
      </c>
    </row>
    <row r="296" spans="1:36" x14ac:dyDescent="0.25">
      <c r="A296" s="3" t="str">
        <f>IF(ROW($B$4)&lt;=SheetX!$B$75, IF(SheetX!$B$75&lt;&gt;1, SheetX!$A$75 &amp; " (" &amp; ROW($B$4) &amp; ")", SheetX!$A$75),"zzzz")</f>
        <v xml:space="preserve"> (4)</v>
      </c>
      <c r="B296" s="3" t="str">
        <f t="shared" si="44"/>
        <v>zzzz</v>
      </c>
      <c r="C296" s="3" t="str">
        <f t="shared" si="45"/>
        <v/>
      </c>
      <c r="D296" s="9" t="str">
        <f>IF(ROW($D$1)&lt;=SheetX!$C$75, SheetX!$C$75, "")</f>
        <v/>
      </c>
      <c r="E296" s="4" t="str">
        <f t="shared" si="46"/>
        <v/>
      </c>
      <c r="F296" s="9" t="str">
        <f>IF(ROW($D$1)&lt;=SheetX!$D$75, SheetX!$D$75, "")</f>
        <v/>
      </c>
      <c r="G296" s="9" t="str">
        <f t="shared" si="47"/>
        <v/>
      </c>
      <c r="H296" s="9" t="str">
        <f>IF(ROW($D$1)&lt;=SheetX!$E$75, SheetX!$E$75, "")</f>
        <v/>
      </c>
      <c r="I296" s="9" t="str">
        <f t="shared" si="48"/>
        <v/>
      </c>
      <c r="J296" s="9" t="str">
        <f>IF(ROW($D$1)&lt;=SheetX!$F$75, SheetX!$F$75, "")</f>
        <v/>
      </c>
      <c r="K296" s="4" t="str">
        <f t="shared" si="49"/>
        <v/>
      </c>
      <c r="Q296" s="6" t="str">
        <f t="shared" si="50"/>
        <v/>
      </c>
      <c r="R296" s="6">
        <f t="shared" si="51"/>
        <v>0</v>
      </c>
      <c r="S296" s="6">
        <f t="shared" si="52"/>
        <v>0</v>
      </c>
      <c r="T296" s="6">
        <f t="shared" si="53"/>
        <v>0</v>
      </c>
      <c r="U296" s="6">
        <f t="shared" si="54"/>
        <v>0</v>
      </c>
      <c r="AB296" s="12">
        <f>Table1[[#This Row],[Streaming Resolution '[MP']]]</f>
        <v>0</v>
      </c>
      <c r="AC296" s="12">
        <v>1</v>
      </c>
      <c r="AE296" s="3" t="str">
        <f>Table1[[#This Row],[Type of Install]]&amp;Table1[[#This Row],[Indoor/Outdoor]]</f>
        <v/>
      </c>
      <c r="AF296" s="3" t="str">
        <f>AE296&amp;Table1[[#This Row],[Camera Type]]</f>
        <v/>
      </c>
      <c r="AJ296" s="3" t="str">
        <f>'Card Access'!D298&amp;'Card Access'!E298&amp;'Card Access'!F298&amp;'Card Access'!G298</f>
        <v/>
      </c>
    </row>
    <row r="297" spans="1:36" x14ac:dyDescent="0.25">
      <c r="A297" s="3" t="str">
        <f>IF(ROW($B$1)&lt;=SheetX!$B$76, IF(SheetX!$B$76&lt;&gt;1, SheetX!$A$76 &amp; " (" &amp; ROW($B$1) &amp; ")", SheetX!$A$76),"zzzz")</f>
        <v xml:space="preserve"> (1)</v>
      </c>
      <c r="B297" s="3" t="str">
        <f t="shared" si="44"/>
        <v>zzzz</v>
      </c>
      <c r="C297" s="3" t="str">
        <f t="shared" si="45"/>
        <v/>
      </c>
      <c r="D297" s="9" t="str">
        <f>IF(ROW($D$1)&lt;=SheetX!$C$76, SheetX!$C$76, "")</f>
        <v/>
      </c>
      <c r="E297" s="4" t="str">
        <f t="shared" si="46"/>
        <v/>
      </c>
      <c r="F297" s="9" t="str">
        <f>IF(ROW($D$1)&lt;=SheetX!$D$76, SheetX!$D$76, "")</f>
        <v/>
      </c>
      <c r="G297" s="9" t="str">
        <f t="shared" si="47"/>
        <v/>
      </c>
      <c r="H297" s="9" t="str">
        <f>IF(ROW($D$1)&lt;=SheetX!$E$76, SheetX!$E$76, "")</f>
        <v/>
      </c>
      <c r="I297" s="9" t="str">
        <f t="shared" si="48"/>
        <v/>
      </c>
      <c r="J297" s="9" t="str">
        <f>IF(ROW($D$1)&lt;=SheetX!$F$76, SheetX!$F$76, "")</f>
        <v/>
      </c>
      <c r="K297" s="4" t="str">
        <f t="shared" si="49"/>
        <v/>
      </c>
      <c r="Q297" s="6" t="str">
        <f t="shared" si="50"/>
        <v/>
      </c>
      <c r="R297" s="6">
        <f t="shared" si="51"/>
        <v>0</v>
      </c>
      <c r="S297" s="6">
        <f t="shared" si="52"/>
        <v>0</v>
      </c>
      <c r="T297" s="6">
        <f t="shared" si="53"/>
        <v>0</v>
      </c>
      <c r="U297" s="6">
        <f t="shared" si="54"/>
        <v>0</v>
      </c>
      <c r="AB297" s="12">
        <f>Table1[[#This Row],[Streaming Resolution '[MP']]]</f>
        <v>0</v>
      </c>
      <c r="AC297" s="12">
        <v>1</v>
      </c>
      <c r="AE297" s="3" t="str">
        <f>Table1[[#This Row],[Type of Install]]&amp;Table1[[#This Row],[Indoor/Outdoor]]</f>
        <v/>
      </c>
      <c r="AF297" s="3" t="str">
        <f>AE297&amp;Table1[[#This Row],[Camera Type]]</f>
        <v/>
      </c>
      <c r="AJ297" s="3" t="str">
        <f>'Card Access'!D299&amp;'Card Access'!E299&amp;'Card Access'!F299&amp;'Card Access'!G299</f>
        <v/>
      </c>
    </row>
    <row r="298" spans="1:36" x14ac:dyDescent="0.25">
      <c r="A298" s="3" t="str">
        <f>IF(ROW($B$2)&lt;=SheetX!$B$76, IF(SheetX!$B$76&lt;&gt;1, SheetX!$A$76 &amp; " (" &amp; ROW($B$2) &amp; ")", SheetX!$A$76),"zzzz")</f>
        <v xml:space="preserve"> (2)</v>
      </c>
      <c r="B298" s="3" t="str">
        <f t="shared" si="44"/>
        <v>zzzz</v>
      </c>
      <c r="C298" s="3" t="str">
        <f t="shared" si="45"/>
        <v/>
      </c>
      <c r="D298" s="9" t="str">
        <f>IF(ROW($D$1)&lt;=SheetX!$C$76, SheetX!$C$76, "")</f>
        <v/>
      </c>
      <c r="E298" s="4" t="str">
        <f t="shared" si="46"/>
        <v/>
      </c>
      <c r="F298" s="9" t="str">
        <f>IF(ROW($D$1)&lt;=SheetX!$D$76, SheetX!$D$76, "")</f>
        <v/>
      </c>
      <c r="G298" s="9" t="str">
        <f t="shared" si="47"/>
        <v/>
      </c>
      <c r="H298" s="9" t="str">
        <f>IF(ROW($D$1)&lt;=SheetX!$E$76, SheetX!$E$76, "")</f>
        <v/>
      </c>
      <c r="I298" s="9" t="str">
        <f t="shared" si="48"/>
        <v/>
      </c>
      <c r="J298" s="9" t="str">
        <f>IF(ROW($D$1)&lt;=SheetX!$F$76, SheetX!$F$76, "")</f>
        <v/>
      </c>
      <c r="K298" s="4" t="str">
        <f t="shared" si="49"/>
        <v/>
      </c>
      <c r="Q298" s="6" t="str">
        <f t="shared" si="50"/>
        <v/>
      </c>
      <c r="R298" s="6">
        <f t="shared" si="51"/>
        <v>0</v>
      </c>
      <c r="S298" s="6">
        <f t="shared" si="52"/>
        <v>0</v>
      </c>
      <c r="T298" s="6">
        <f t="shared" si="53"/>
        <v>0</v>
      </c>
      <c r="U298" s="6">
        <f t="shared" si="54"/>
        <v>0</v>
      </c>
      <c r="AB298" s="12">
        <f>Table1[[#This Row],[Streaming Resolution '[MP']]]</f>
        <v>0</v>
      </c>
      <c r="AC298" s="12">
        <v>1</v>
      </c>
      <c r="AE298" s="3" t="str">
        <f>Table1[[#This Row],[Type of Install]]&amp;Table1[[#This Row],[Indoor/Outdoor]]</f>
        <v/>
      </c>
      <c r="AF298" s="3" t="str">
        <f>AE298&amp;Table1[[#This Row],[Camera Type]]</f>
        <v/>
      </c>
      <c r="AJ298" s="3" t="str">
        <f>'Card Access'!D300&amp;'Card Access'!E300&amp;'Card Access'!F300&amp;'Card Access'!G300</f>
        <v/>
      </c>
    </row>
    <row r="299" spans="1:36" x14ac:dyDescent="0.25">
      <c r="A299" s="3" t="str">
        <f>IF(ROW($B$3)&lt;=SheetX!$B$76, IF(SheetX!$B$76&lt;&gt;1, SheetX!$A$76 &amp; " (" &amp; ROW($B$3) &amp; ")", SheetX!$A$76),"zzzz")</f>
        <v xml:space="preserve"> (3)</v>
      </c>
      <c r="B299" s="3" t="str">
        <f t="shared" si="44"/>
        <v>zzzz</v>
      </c>
      <c r="C299" s="3" t="str">
        <f t="shared" si="45"/>
        <v/>
      </c>
      <c r="D299" s="9" t="str">
        <f>IF(ROW($D$1)&lt;=SheetX!$C$76, SheetX!$C$76, "")</f>
        <v/>
      </c>
      <c r="E299" s="4" t="str">
        <f t="shared" si="46"/>
        <v/>
      </c>
      <c r="F299" s="9" t="str">
        <f>IF(ROW($D$1)&lt;=SheetX!$D$76, SheetX!$D$76, "")</f>
        <v/>
      </c>
      <c r="G299" s="9" t="str">
        <f t="shared" si="47"/>
        <v/>
      </c>
      <c r="H299" s="9" t="str">
        <f>IF(ROW($D$1)&lt;=SheetX!$E$76, SheetX!$E$76, "")</f>
        <v/>
      </c>
      <c r="I299" s="9" t="str">
        <f t="shared" si="48"/>
        <v/>
      </c>
      <c r="J299" s="9" t="str">
        <f>IF(ROW($D$1)&lt;=SheetX!$F$76, SheetX!$F$76, "")</f>
        <v/>
      </c>
      <c r="K299" s="4" t="str">
        <f t="shared" si="49"/>
        <v/>
      </c>
      <c r="Q299" s="6" t="str">
        <f t="shared" si="50"/>
        <v/>
      </c>
      <c r="R299" s="6">
        <f t="shared" si="51"/>
        <v>0</v>
      </c>
      <c r="S299" s="6">
        <f t="shared" si="52"/>
        <v>0</v>
      </c>
      <c r="T299" s="6">
        <f t="shared" si="53"/>
        <v>0</v>
      </c>
      <c r="U299" s="6">
        <f t="shared" si="54"/>
        <v>0</v>
      </c>
      <c r="AB299" s="12">
        <f>Table1[[#This Row],[Streaming Resolution '[MP']]]</f>
        <v>0</v>
      </c>
      <c r="AC299" s="12">
        <v>1</v>
      </c>
      <c r="AE299" s="3" t="str">
        <f>Table1[[#This Row],[Type of Install]]&amp;Table1[[#This Row],[Indoor/Outdoor]]</f>
        <v/>
      </c>
      <c r="AF299" s="3" t="str">
        <f>AE299&amp;Table1[[#This Row],[Camera Type]]</f>
        <v/>
      </c>
      <c r="AJ299" s="3" t="str">
        <f>'Card Access'!D301&amp;'Card Access'!E301&amp;'Card Access'!F301&amp;'Card Access'!G301</f>
        <v/>
      </c>
    </row>
    <row r="300" spans="1:36" x14ac:dyDescent="0.25">
      <c r="A300" s="3" t="str">
        <f>IF(ROW($B$4)&lt;=SheetX!$B$76, IF(SheetX!$B$76&lt;&gt;1, SheetX!$A$76 &amp; " (" &amp; ROW($B$4) &amp; ")", SheetX!$A$76),"zzzz")</f>
        <v xml:space="preserve"> (4)</v>
      </c>
      <c r="B300" s="3" t="str">
        <f t="shared" si="44"/>
        <v>zzzz</v>
      </c>
      <c r="C300" s="3" t="str">
        <f t="shared" si="45"/>
        <v/>
      </c>
      <c r="D300" s="9" t="str">
        <f>IF(ROW($D$1)&lt;=SheetX!$C$76, SheetX!$C$76, "")</f>
        <v/>
      </c>
      <c r="E300" s="4" t="str">
        <f t="shared" si="46"/>
        <v/>
      </c>
      <c r="F300" s="9" t="str">
        <f>IF(ROW($D$1)&lt;=SheetX!$D$76, SheetX!$D$76, "")</f>
        <v/>
      </c>
      <c r="G300" s="9" t="str">
        <f t="shared" si="47"/>
        <v/>
      </c>
      <c r="H300" s="9" t="str">
        <f>IF(ROW($D$1)&lt;=SheetX!$E$76, SheetX!$E$76, "")</f>
        <v/>
      </c>
      <c r="I300" s="9" t="str">
        <f t="shared" si="48"/>
        <v/>
      </c>
      <c r="J300" s="9" t="str">
        <f>IF(ROW($D$1)&lt;=SheetX!$F$76, SheetX!$F$76, "")</f>
        <v/>
      </c>
      <c r="K300" s="4" t="str">
        <f t="shared" si="49"/>
        <v/>
      </c>
      <c r="Q300" s="6" t="str">
        <f t="shared" si="50"/>
        <v/>
      </c>
      <c r="R300" s="6">
        <f t="shared" si="51"/>
        <v>0</v>
      </c>
      <c r="S300" s="6">
        <f t="shared" si="52"/>
        <v>0</v>
      </c>
      <c r="T300" s="6">
        <f t="shared" si="53"/>
        <v>0</v>
      </c>
      <c r="U300" s="6">
        <f t="shared" si="54"/>
        <v>0</v>
      </c>
      <c r="AB300" s="12">
        <f>Table1[[#This Row],[Streaming Resolution '[MP']]]</f>
        <v>0</v>
      </c>
      <c r="AC300" s="12">
        <v>1</v>
      </c>
      <c r="AE300" s="3" t="str">
        <f>Table1[[#This Row],[Type of Install]]&amp;Table1[[#This Row],[Indoor/Outdoor]]</f>
        <v/>
      </c>
      <c r="AF300" s="3" t="str">
        <f>AE300&amp;Table1[[#This Row],[Camera Type]]</f>
        <v/>
      </c>
      <c r="AJ300" s="3" t="str">
        <f>'Card Access'!D302&amp;'Card Access'!E302&amp;'Card Access'!F302&amp;'Card Access'!G302</f>
        <v/>
      </c>
    </row>
    <row r="301" spans="1:36" x14ac:dyDescent="0.25">
      <c r="A301" s="3" t="str">
        <f>IF(ROW($B$1)&lt;=SheetX!$B$77, IF(SheetX!$B$77&lt;&gt;1, SheetX!$A$77 &amp; " (" &amp; ROW($B$1) &amp; ")", SheetX!$A$77),"zzzz")</f>
        <v xml:space="preserve"> (1)</v>
      </c>
      <c r="B301" s="3" t="str">
        <f t="shared" si="44"/>
        <v>zzzz</v>
      </c>
      <c r="C301" s="3" t="str">
        <f t="shared" si="45"/>
        <v/>
      </c>
      <c r="D301" s="9" t="str">
        <f>IF(ROW($D$1)&lt;=SheetX!$C$77, SheetX!$C$77, "")</f>
        <v/>
      </c>
      <c r="E301" s="4" t="str">
        <f t="shared" si="46"/>
        <v/>
      </c>
      <c r="F301" s="9" t="str">
        <f>IF(ROW($D$1)&lt;=SheetX!$D$77, SheetX!$D$77, "")</f>
        <v/>
      </c>
      <c r="G301" s="9" t="str">
        <f t="shared" si="47"/>
        <v/>
      </c>
      <c r="H301" s="9" t="str">
        <f>IF(ROW($D$1)&lt;=SheetX!$E$77, SheetX!$E$77, "")</f>
        <v/>
      </c>
      <c r="I301" s="9" t="str">
        <f t="shared" si="48"/>
        <v/>
      </c>
      <c r="J301" s="9" t="str">
        <f>IF(ROW($D$1)&lt;=SheetX!$F$77, SheetX!$F$77, "")</f>
        <v/>
      </c>
      <c r="K301" s="4" t="str">
        <f t="shared" si="49"/>
        <v/>
      </c>
      <c r="Q301" s="6" t="str">
        <f t="shared" si="50"/>
        <v/>
      </c>
      <c r="R301" s="6">
        <f t="shared" si="51"/>
        <v>0</v>
      </c>
      <c r="S301" s="6">
        <f t="shared" si="52"/>
        <v>0</v>
      </c>
      <c r="T301" s="6">
        <f t="shared" si="53"/>
        <v>0</v>
      </c>
      <c r="U301" s="6">
        <f t="shared" si="54"/>
        <v>0</v>
      </c>
      <c r="AB301" s="12">
        <f>Table1[[#This Row],[Streaming Resolution '[MP']]]</f>
        <v>0</v>
      </c>
      <c r="AC301" s="12">
        <v>1</v>
      </c>
      <c r="AE301" s="3" t="str">
        <f>Table1[[#This Row],[Type of Install]]&amp;Table1[[#This Row],[Indoor/Outdoor]]</f>
        <v/>
      </c>
      <c r="AF301" s="3" t="str">
        <f>AE301&amp;Table1[[#This Row],[Camera Type]]</f>
        <v/>
      </c>
      <c r="AJ301" s="3" t="str">
        <f>'Card Access'!D303&amp;'Card Access'!E303&amp;'Card Access'!F303&amp;'Card Access'!G303</f>
        <v/>
      </c>
    </row>
    <row r="302" spans="1:36" x14ac:dyDescent="0.25">
      <c r="A302" s="3" t="str">
        <f>IF(ROW($B$2)&lt;=SheetX!$B$77, IF(SheetX!$B$77&lt;&gt;1, SheetX!$A$77 &amp; " (" &amp; ROW($B$2) &amp; ")", SheetX!$A$77),"zzzz")</f>
        <v xml:space="preserve"> (2)</v>
      </c>
      <c r="B302" s="3" t="str">
        <f t="shared" si="44"/>
        <v>zzzz</v>
      </c>
      <c r="C302" s="3" t="str">
        <f t="shared" si="45"/>
        <v/>
      </c>
      <c r="D302" s="9" t="str">
        <f>IF(ROW($D$1)&lt;=SheetX!$C$77, SheetX!$C$77, "")</f>
        <v/>
      </c>
      <c r="E302" s="4" t="str">
        <f t="shared" si="46"/>
        <v/>
      </c>
      <c r="F302" s="9" t="str">
        <f>IF(ROW($D$1)&lt;=SheetX!$D$77, SheetX!$D$77, "")</f>
        <v/>
      </c>
      <c r="G302" s="9" t="str">
        <f t="shared" si="47"/>
        <v/>
      </c>
      <c r="H302" s="9" t="str">
        <f>IF(ROW($D$1)&lt;=SheetX!$E$77, SheetX!$E$77, "")</f>
        <v/>
      </c>
      <c r="I302" s="9" t="str">
        <f t="shared" si="48"/>
        <v/>
      </c>
      <c r="J302" s="9" t="str">
        <f>IF(ROW($D$1)&lt;=SheetX!$F$77, SheetX!$F$77, "")</f>
        <v/>
      </c>
      <c r="K302" s="4" t="str">
        <f t="shared" si="49"/>
        <v/>
      </c>
      <c r="Q302" s="6" t="str">
        <f t="shared" si="50"/>
        <v/>
      </c>
      <c r="R302" s="6">
        <f t="shared" si="51"/>
        <v>0</v>
      </c>
      <c r="S302" s="6">
        <f t="shared" si="52"/>
        <v>0</v>
      </c>
      <c r="T302" s="6">
        <f t="shared" si="53"/>
        <v>0</v>
      </c>
      <c r="U302" s="6">
        <f t="shared" si="54"/>
        <v>0</v>
      </c>
      <c r="AB302" s="12">
        <f>Table1[[#This Row],[Streaming Resolution '[MP']]]</f>
        <v>0</v>
      </c>
      <c r="AC302" s="12">
        <v>1</v>
      </c>
      <c r="AE302" s="3" t="str">
        <f>Table1[[#This Row],[Type of Install]]&amp;Table1[[#This Row],[Indoor/Outdoor]]</f>
        <v/>
      </c>
      <c r="AF302" s="3" t="str">
        <f>AE302&amp;Table1[[#This Row],[Camera Type]]</f>
        <v/>
      </c>
      <c r="AJ302" s="3" t="str">
        <f>'Card Access'!D304&amp;'Card Access'!E304&amp;'Card Access'!F304&amp;'Card Access'!G304</f>
        <v/>
      </c>
    </row>
    <row r="303" spans="1:36" x14ac:dyDescent="0.25">
      <c r="A303" s="3" t="str">
        <f>IF(ROW($B$3)&lt;=SheetX!$B$77, IF(SheetX!$B$77&lt;&gt;1, SheetX!$A$77 &amp; " (" &amp; ROW($B$3) &amp; ")", SheetX!$A$77),"zzzz")</f>
        <v xml:space="preserve"> (3)</v>
      </c>
      <c r="B303" s="3" t="str">
        <f t="shared" si="44"/>
        <v>zzzz</v>
      </c>
      <c r="C303" s="3" t="str">
        <f t="shared" si="45"/>
        <v/>
      </c>
      <c r="D303" s="9" t="str">
        <f>IF(ROW($D$1)&lt;=SheetX!$C$77, SheetX!$C$77, "")</f>
        <v/>
      </c>
      <c r="E303" s="4" t="str">
        <f t="shared" si="46"/>
        <v/>
      </c>
      <c r="F303" s="9" t="str">
        <f>IF(ROW($D$1)&lt;=SheetX!$D$77, SheetX!$D$77, "")</f>
        <v/>
      </c>
      <c r="G303" s="9" t="str">
        <f t="shared" si="47"/>
        <v/>
      </c>
      <c r="H303" s="9" t="str">
        <f>IF(ROW($D$1)&lt;=SheetX!$E$77, SheetX!$E$77, "")</f>
        <v/>
      </c>
      <c r="I303" s="9" t="str">
        <f t="shared" si="48"/>
        <v/>
      </c>
      <c r="J303" s="9" t="str">
        <f>IF(ROW($D$1)&lt;=SheetX!$F$77, SheetX!$F$77, "")</f>
        <v/>
      </c>
      <c r="K303" s="4" t="str">
        <f t="shared" si="49"/>
        <v/>
      </c>
      <c r="Q303" s="6" t="str">
        <f t="shared" si="50"/>
        <v/>
      </c>
      <c r="R303" s="6">
        <f t="shared" si="51"/>
        <v>0</v>
      </c>
      <c r="S303" s="6">
        <f t="shared" si="52"/>
        <v>0</v>
      </c>
      <c r="T303" s="6">
        <f t="shared" si="53"/>
        <v>0</v>
      </c>
      <c r="U303" s="6">
        <f t="shared" si="54"/>
        <v>0</v>
      </c>
      <c r="AB303" s="12">
        <f>Table1[[#This Row],[Streaming Resolution '[MP']]]</f>
        <v>0</v>
      </c>
      <c r="AC303" s="12">
        <v>1</v>
      </c>
      <c r="AE303" s="3" t="str">
        <f>Table1[[#This Row],[Type of Install]]&amp;Table1[[#This Row],[Indoor/Outdoor]]</f>
        <v/>
      </c>
      <c r="AF303" s="3" t="str">
        <f>AE303&amp;Table1[[#This Row],[Camera Type]]</f>
        <v/>
      </c>
      <c r="AJ303" s="3" t="str">
        <f>'Card Access'!D305&amp;'Card Access'!E305&amp;'Card Access'!F305&amp;'Card Access'!G305</f>
        <v/>
      </c>
    </row>
    <row r="304" spans="1:36" x14ac:dyDescent="0.25">
      <c r="A304" s="3" t="str">
        <f>IF(ROW($B$4)&lt;=SheetX!$B$77, IF(SheetX!$B$77&lt;&gt;1, SheetX!$A$77 &amp; " (" &amp; ROW($B$4) &amp; ")", SheetX!$A$77),"zzzz")</f>
        <v xml:space="preserve"> (4)</v>
      </c>
      <c r="B304" s="3" t="str">
        <f t="shared" si="44"/>
        <v>zzzz</v>
      </c>
      <c r="C304" s="3" t="str">
        <f t="shared" si="45"/>
        <v/>
      </c>
      <c r="D304" s="9" t="str">
        <f>IF(ROW($D$1)&lt;=SheetX!$C$77, SheetX!$C$77, "")</f>
        <v/>
      </c>
      <c r="E304" s="4" t="str">
        <f t="shared" si="46"/>
        <v/>
      </c>
      <c r="F304" s="9" t="str">
        <f>IF(ROW($D$1)&lt;=SheetX!$D$77, SheetX!$D$77, "")</f>
        <v/>
      </c>
      <c r="G304" s="9" t="str">
        <f t="shared" si="47"/>
        <v/>
      </c>
      <c r="H304" s="9" t="str">
        <f>IF(ROW($D$1)&lt;=SheetX!$E$77, SheetX!$E$77, "")</f>
        <v/>
      </c>
      <c r="I304" s="9" t="str">
        <f t="shared" si="48"/>
        <v/>
      </c>
      <c r="J304" s="9" t="str">
        <f>IF(ROW($D$1)&lt;=SheetX!$F$77, SheetX!$F$77, "")</f>
        <v/>
      </c>
      <c r="K304" s="4" t="str">
        <f t="shared" si="49"/>
        <v/>
      </c>
      <c r="Q304" s="6" t="str">
        <f t="shared" si="50"/>
        <v/>
      </c>
      <c r="R304" s="6">
        <f t="shared" si="51"/>
        <v>0</v>
      </c>
      <c r="S304" s="6">
        <f t="shared" si="52"/>
        <v>0</v>
      </c>
      <c r="T304" s="6">
        <f t="shared" si="53"/>
        <v>0</v>
      </c>
      <c r="U304" s="6">
        <f t="shared" si="54"/>
        <v>0</v>
      </c>
      <c r="AB304" s="12">
        <f>Table1[[#This Row],[Streaming Resolution '[MP']]]</f>
        <v>0</v>
      </c>
      <c r="AC304" s="12">
        <v>1</v>
      </c>
      <c r="AE304" s="3" t="str">
        <f>Table1[[#This Row],[Type of Install]]&amp;Table1[[#This Row],[Indoor/Outdoor]]</f>
        <v/>
      </c>
      <c r="AF304" s="3" t="str">
        <f>AE304&amp;Table1[[#This Row],[Camera Type]]</f>
        <v/>
      </c>
      <c r="AJ304" s="3" t="str">
        <f>'Card Access'!D306&amp;'Card Access'!E306&amp;'Card Access'!F306&amp;'Card Access'!G306</f>
        <v/>
      </c>
    </row>
    <row r="305" spans="1:36" x14ac:dyDescent="0.25">
      <c r="A305" s="3" t="str">
        <f>IF(ROW($B$1)&lt;=SheetX!$B$78, IF(SheetX!$B$78&lt;&gt;1, SheetX!$A$78 &amp; " (" &amp; ROW($B$1) &amp; ")", SheetX!$A$78),"zzzz")</f>
        <v xml:space="preserve"> (1)</v>
      </c>
      <c r="B305" s="3" t="str">
        <f t="shared" si="44"/>
        <v>zzzz</v>
      </c>
      <c r="C305" s="3" t="str">
        <f t="shared" si="45"/>
        <v/>
      </c>
      <c r="D305" s="9" t="str">
        <f>IF(ROW($D$1)&lt;=SheetX!$C$78, SheetX!$C$78, "")</f>
        <v/>
      </c>
      <c r="E305" s="4" t="str">
        <f t="shared" si="46"/>
        <v/>
      </c>
      <c r="F305" s="9" t="str">
        <f>IF(ROW($D$1)&lt;=SheetX!$D$78, SheetX!$D$78, "")</f>
        <v/>
      </c>
      <c r="G305" s="9" t="str">
        <f t="shared" si="47"/>
        <v/>
      </c>
      <c r="H305" s="9" t="str">
        <f>IF(ROW($D$1)&lt;=SheetX!$E$78, SheetX!$E$78, "")</f>
        <v/>
      </c>
      <c r="I305" s="9" t="str">
        <f t="shared" si="48"/>
        <v/>
      </c>
      <c r="J305" s="9" t="str">
        <f>IF(ROW($D$1)&lt;=SheetX!$F$78, SheetX!$F$78, "")</f>
        <v/>
      </c>
      <c r="K305" s="4" t="str">
        <f t="shared" si="49"/>
        <v/>
      </c>
      <c r="Q305" s="6" t="str">
        <f t="shared" si="50"/>
        <v/>
      </c>
      <c r="R305" s="6">
        <f t="shared" si="51"/>
        <v>0</v>
      </c>
      <c r="S305" s="6">
        <f t="shared" si="52"/>
        <v>0</v>
      </c>
      <c r="T305" s="6">
        <f t="shared" si="53"/>
        <v>0</v>
      </c>
      <c r="U305" s="6">
        <f t="shared" si="54"/>
        <v>0</v>
      </c>
      <c r="AB305" s="12">
        <f>Table1[[#This Row],[Streaming Resolution '[MP']]]</f>
        <v>0</v>
      </c>
      <c r="AC305" s="12">
        <v>1</v>
      </c>
      <c r="AE305" s="3" t="str">
        <f>Table1[[#This Row],[Type of Install]]&amp;Table1[[#This Row],[Indoor/Outdoor]]</f>
        <v/>
      </c>
      <c r="AF305" s="3" t="str">
        <f>AE305&amp;Table1[[#This Row],[Camera Type]]</f>
        <v/>
      </c>
      <c r="AJ305" s="3" t="str">
        <f>'Card Access'!D307&amp;'Card Access'!E307&amp;'Card Access'!F307&amp;'Card Access'!G307</f>
        <v/>
      </c>
    </row>
    <row r="306" spans="1:36" x14ac:dyDescent="0.25">
      <c r="A306" s="3" t="str">
        <f>IF(ROW($B$2)&lt;=SheetX!$B$78, IF(SheetX!$B$78&lt;&gt;1, SheetX!$A$78 &amp; " (" &amp; ROW($B$2) &amp; ")", SheetX!$A$78),"zzzz")</f>
        <v xml:space="preserve"> (2)</v>
      </c>
      <c r="B306" s="3" t="str">
        <f t="shared" si="44"/>
        <v>zzzz</v>
      </c>
      <c r="C306" s="3" t="str">
        <f t="shared" si="45"/>
        <v/>
      </c>
      <c r="D306" s="9" t="str">
        <f>IF(ROW($D$1)&lt;=SheetX!$C$78, SheetX!$C$78, "")</f>
        <v/>
      </c>
      <c r="E306" s="4" t="str">
        <f t="shared" si="46"/>
        <v/>
      </c>
      <c r="F306" s="9" t="str">
        <f>IF(ROW($D$1)&lt;=SheetX!$D$78, SheetX!$D$78, "")</f>
        <v/>
      </c>
      <c r="G306" s="9" t="str">
        <f t="shared" si="47"/>
        <v/>
      </c>
      <c r="H306" s="9" t="str">
        <f>IF(ROW($D$1)&lt;=SheetX!$E$78, SheetX!$E$78, "")</f>
        <v/>
      </c>
      <c r="I306" s="9" t="str">
        <f t="shared" si="48"/>
        <v/>
      </c>
      <c r="J306" s="9" t="str">
        <f>IF(ROW($D$1)&lt;=SheetX!$F$78, SheetX!$F$78, "")</f>
        <v/>
      </c>
      <c r="K306" s="4" t="str">
        <f t="shared" si="49"/>
        <v/>
      </c>
      <c r="Q306" s="6" t="str">
        <f t="shared" si="50"/>
        <v/>
      </c>
      <c r="R306" s="6">
        <f t="shared" si="51"/>
        <v>0</v>
      </c>
      <c r="S306" s="6">
        <f t="shared" si="52"/>
        <v>0</v>
      </c>
      <c r="T306" s="6">
        <f t="shared" si="53"/>
        <v>0</v>
      </c>
      <c r="U306" s="6">
        <f t="shared" si="54"/>
        <v>0</v>
      </c>
      <c r="AB306" s="12">
        <f>Table1[[#This Row],[Streaming Resolution '[MP']]]</f>
        <v>0</v>
      </c>
      <c r="AC306" s="12">
        <v>1</v>
      </c>
      <c r="AE306" s="3" t="str">
        <f>Table1[[#This Row],[Type of Install]]&amp;Table1[[#This Row],[Indoor/Outdoor]]</f>
        <v/>
      </c>
      <c r="AF306" s="3" t="str">
        <f>AE306&amp;Table1[[#This Row],[Camera Type]]</f>
        <v/>
      </c>
      <c r="AJ306" s="3" t="str">
        <f>'Card Access'!D308&amp;'Card Access'!E308&amp;'Card Access'!F308&amp;'Card Access'!G308</f>
        <v/>
      </c>
    </row>
    <row r="307" spans="1:36" x14ac:dyDescent="0.25">
      <c r="A307" s="3" t="str">
        <f>IF(ROW($B$3)&lt;=SheetX!$B$78, IF(SheetX!$B$78&lt;&gt;1, SheetX!$A$78 &amp; " (" &amp; ROW($B$3) &amp; ")", SheetX!$A$78),"zzzz")</f>
        <v xml:space="preserve"> (3)</v>
      </c>
      <c r="B307" s="3" t="str">
        <f t="shared" si="44"/>
        <v>zzzz</v>
      </c>
      <c r="C307" s="3" t="str">
        <f t="shared" si="45"/>
        <v/>
      </c>
      <c r="D307" s="9" t="str">
        <f>IF(ROW($D$1)&lt;=SheetX!$C$78, SheetX!$C$78, "")</f>
        <v/>
      </c>
      <c r="E307" s="4" t="str">
        <f t="shared" si="46"/>
        <v/>
      </c>
      <c r="F307" s="9" t="str">
        <f>IF(ROW($D$1)&lt;=SheetX!$D$78, SheetX!$D$78, "")</f>
        <v/>
      </c>
      <c r="G307" s="9" t="str">
        <f t="shared" si="47"/>
        <v/>
      </c>
      <c r="H307" s="9" t="str">
        <f>IF(ROW($D$1)&lt;=SheetX!$E$78, SheetX!$E$78, "")</f>
        <v/>
      </c>
      <c r="I307" s="9" t="str">
        <f t="shared" si="48"/>
        <v/>
      </c>
      <c r="J307" s="9" t="str">
        <f>IF(ROW($D$1)&lt;=SheetX!$F$78, SheetX!$F$78, "")</f>
        <v/>
      </c>
      <c r="K307" s="4" t="str">
        <f t="shared" si="49"/>
        <v/>
      </c>
      <c r="Q307" s="6" t="str">
        <f t="shared" si="50"/>
        <v/>
      </c>
      <c r="R307" s="6">
        <f t="shared" si="51"/>
        <v>0</v>
      </c>
      <c r="S307" s="6">
        <f t="shared" si="52"/>
        <v>0</v>
      </c>
      <c r="T307" s="6">
        <f t="shared" si="53"/>
        <v>0</v>
      </c>
      <c r="U307" s="6">
        <f t="shared" si="54"/>
        <v>0</v>
      </c>
      <c r="AB307" s="12">
        <f>Table1[[#This Row],[Streaming Resolution '[MP']]]</f>
        <v>0</v>
      </c>
      <c r="AC307" s="12">
        <v>1</v>
      </c>
      <c r="AE307" s="3" t="str">
        <f>Table1[[#This Row],[Type of Install]]&amp;Table1[[#This Row],[Indoor/Outdoor]]</f>
        <v/>
      </c>
      <c r="AF307" s="3" t="str">
        <f>AE307&amp;Table1[[#This Row],[Camera Type]]</f>
        <v/>
      </c>
      <c r="AJ307" s="3" t="str">
        <f>'Card Access'!D309&amp;'Card Access'!E309&amp;'Card Access'!F309&amp;'Card Access'!G309</f>
        <v/>
      </c>
    </row>
    <row r="308" spans="1:36" x14ac:dyDescent="0.25">
      <c r="A308" s="3" t="str">
        <f>IF(ROW($B$4)&lt;=SheetX!$B$78, IF(SheetX!$B$78&lt;&gt;1, SheetX!$A$78 &amp; " (" &amp; ROW($B$4) &amp; ")", SheetX!$A$78),"zzzz")</f>
        <v xml:space="preserve"> (4)</v>
      </c>
      <c r="B308" s="3" t="str">
        <f t="shared" si="44"/>
        <v>zzzz</v>
      </c>
      <c r="C308" s="3" t="str">
        <f t="shared" si="45"/>
        <v/>
      </c>
      <c r="D308" s="9" t="str">
        <f>IF(ROW($D$1)&lt;=SheetX!$C$78, SheetX!$C$78, "")</f>
        <v/>
      </c>
      <c r="E308" s="4" t="str">
        <f t="shared" si="46"/>
        <v/>
      </c>
      <c r="F308" s="9" t="str">
        <f>IF(ROW($D$1)&lt;=SheetX!$D$78, SheetX!$D$78, "")</f>
        <v/>
      </c>
      <c r="G308" s="9" t="str">
        <f t="shared" si="47"/>
        <v/>
      </c>
      <c r="H308" s="9" t="str">
        <f>IF(ROW($D$1)&lt;=SheetX!$E$78, SheetX!$E$78, "")</f>
        <v/>
      </c>
      <c r="I308" s="9" t="str">
        <f t="shared" si="48"/>
        <v/>
      </c>
      <c r="J308" s="9" t="str">
        <f>IF(ROW($D$1)&lt;=SheetX!$F$78, SheetX!$F$78, "")</f>
        <v/>
      </c>
      <c r="K308" s="4" t="str">
        <f t="shared" si="49"/>
        <v/>
      </c>
      <c r="Q308" s="6" t="str">
        <f t="shared" si="50"/>
        <v/>
      </c>
      <c r="R308" s="6">
        <f t="shared" si="51"/>
        <v>0</v>
      </c>
      <c r="S308" s="6">
        <f t="shared" si="52"/>
        <v>0</v>
      </c>
      <c r="T308" s="6">
        <f t="shared" si="53"/>
        <v>0</v>
      </c>
      <c r="U308" s="6">
        <f t="shared" si="54"/>
        <v>0</v>
      </c>
      <c r="AB308" s="12">
        <f>Table1[[#This Row],[Streaming Resolution '[MP']]]</f>
        <v>0</v>
      </c>
      <c r="AC308" s="12">
        <v>1</v>
      </c>
      <c r="AE308" s="3" t="str">
        <f>Table1[[#This Row],[Type of Install]]&amp;Table1[[#This Row],[Indoor/Outdoor]]</f>
        <v/>
      </c>
      <c r="AF308" s="3" t="str">
        <f>AE308&amp;Table1[[#This Row],[Camera Type]]</f>
        <v/>
      </c>
      <c r="AJ308" s="3" t="str">
        <f>'Card Access'!D310&amp;'Card Access'!E310&amp;'Card Access'!F310&amp;'Card Access'!G310</f>
        <v/>
      </c>
    </row>
    <row r="309" spans="1:36" x14ac:dyDescent="0.25">
      <c r="A309" s="3" t="str">
        <f>IF(ROW($B$1)&lt;=SheetX!$B$79, IF(SheetX!$B$79&lt;&gt;1, SheetX!$A$79 &amp; " (" &amp; ROW($B$1) &amp; ")", SheetX!$A$79),"zzzz")</f>
        <v xml:space="preserve"> (1)</v>
      </c>
      <c r="B309" s="3" t="str">
        <f t="shared" si="44"/>
        <v>zzzz</v>
      </c>
      <c r="C309" s="3" t="str">
        <f t="shared" si="45"/>
        <v/>
      </c>
      <c r="D309" s="9" t="str">
        <f>IF(ROW($D$1)&lt;=SheetX!$C$79, SheetX!$C$79, "")</f>
        <v/>
      </c>
      <c r="E309" s="4" t="str">
        <f t="shared" si="46"/>
        <v/>
      </c>
      <c r="F309" s="9" t="str">
        <f>IF(ROW($D$1)&lt;=SheetX!$D$79, SheetX!$D$79, "")</f>
        <v/>
      </c>
      <c r="G309" s="9" t="str">
        <f t="shared" si="47"/>
        <v/>
      </c>
      <c r="H309" s="9" t="str">
        <f>IF(ROW($D$1)&lt;=SheetX!$E$79, SheetX!$E$79, "")</f>
        <v/>
      </c>
      <c r="I309" s="9" t="str">
        <f t="shared" si="48"/>
        <v/>
      </c>
      <c r="J309" s="9" t="str">
        <f>IF(ROW($D$1)&lt;=SheetX!$F$79, SheetX!$F$79, "")</f>
        <v/>
      </c>
      <c r="K309" s="4" t="str">
        <f t="shared" si="49"/>
        <v/>
      </c>
      <c r="Q309" s="6" t="str">
        <f t="shared" si="50"/>
        <v/>
      </c>
      <c r="R309" s="6">
        <f t="shared" si="51"/>
        <v>0</v>
      </c>
      <c r="S309" s="6">
        <f t="shared" si="52"/>
        <v>0</v>
      </c>
      <c r="T309" s="6">
        <f t="shared" si="53"/>
        <v>0</v>
      </c>
      <c r="U309" s="6">
        <f t="shared" si="54"/>
        <v>0</v>
      </c>
      <c r="AB309" s="12">
        <f>Table1[[#This Row],[Streaming Resolution '[MP']]]</f>
        <v>0</v>
      </c>
      <c r="AC309" s="12">
        <v>1</v>
      </c>
      <c r="AE309" s="3" t="str">
        <f>Table1[[#This Row],[Type of Install]]&amp;Table1[[#This Row],[Indoor/Outdoor]]</f>
        <v/>
      </c>
      <c r="AF309" s="3" t="str">
        <f>AE309&amp;Table1[[#This Row],[Camera Type]]</f>
        <v/>
      </c>
      <c r="AJ309" s="3" t="str">
        <f>'Card Access'!D311&amp;'Card Access'!E311&amp;'Card Access'!F311&amp;'Card Access'!G311</f>
        <v/>
      </c>
    </row>
    <row r="310" spans="1:36" x14ac:dyDescent="0.25">
      <c r="A310" s="3" t="str">
        <f>IF(ROW($B$2)&lt;=SheetX!$B$79, IF(SheetX!$B$79&lt;&gt;1, SheetX!$A$79 &amp; " (" &amp; ROW($B$2) &amp; ")", SheetX!$A$79),"zzzz")</f>
        <v xml:space="preserve"> (2)</v>
      </c>
      <c r="B310" s="3" t="str">
        <f t="shared" si="44"/>
        <v>zzzz</v>
      </c>
      <c r="C310" s="3" t="str">
        <f t="shared" si="45"/>
        <v/>
      </c>
      <c r="D310" s="9" t="str">
        <f>IF(ROW($D$1)&lt;=SheetX!$C$79, SheetX!$C$79, "")</f>
        <v/>
      </c>
      <c r="E310" s="4" t="str">
        <f t="shared" si="46"/>
        <v/>
      </c>
      <c r="F310" s="9" t="str">
        <f>IF(ROW($D$1)&lt;=SheetX!$D$79, SheetX!$D$79, "")</f>
        <v/>
      </c>
      <c r="G310" s="9" t="str">
        <f t="shared" si="47"/>
        <v/>
      </c>
      <c r="H310" s="9" t="str">
        <f>IF(ROW($D$1)&lt;=SheetX!$E$79, SheetX!$E$79, "")</f>
        <v/>
      </c>
      <c r="I310" s="9" t="str">
        <f t="shared" si="48"/>
        <v/>
      </c>
      <c r="J310" s="9" t="str">
        <f>IF(ROW($D$1)&lt;=SheetX!$F$79, SheetX!$F$79, "")</f>
        <v/>
      </c>
      <c r="K310" s="4" t="str">
        <f t="shared" si="49"/>
        <v/>
      </c>
      <c r="Q310" s="6" t="str">
        <f t="shared" si="50"/>
        <v/>
      </c>
      <c r="R310" s="6">
        <f t="shared" si="51"/>
        <v>0</v>
      </c>
      <c r="S310" s="6">
        <f t="shared" si="52"/>
        <v>0</v>
      </c>
      <c r="T310" s="6">
        <f t="shared" si="53"/>
        <v>0</v>
      </c>
      <c r="U310" s="6">
        <f t="shared" si="54"/>
        <v>0</v>
      </c>
      <c r="AB310" s="12">
        <f>Table1[[#This Row],[Streaming Resolution '[MP']]]</f>
        <v>0</v>
      </c>
      <c r="AC310" s="12">
        <v>1</v>
      </c>
      <c r="AE310" s="3" t="str">
        <f>Table1[[#This Row],[Type of Install]]&amp;Table1[[#This Row],[Indoor/Outdoor]]</f>
        <v/>
      </c>
      <c r="AF310" s="3" t="str">
        <f>AE310&amp;Table1[[#This Row],[Camera Type]]</f>
        <v/>
      </c>
      <c r="AJ310" s="3" t="str">
        <f>'Card Access'!D312&amp;'Card Access'!E312&amp;'Card Access'!F312&amp;'Card Access'!G312</f>
        <v/>
      </c>
    </row>
    <row r="311" spans="1:36" x14ac:dyDescent="0.25">
      <c r="A311" s="3" t="str">
        <f>IF(ROW($B$3)&lt;=SheetX!$B$79, IF(SheetX!$B$79&lt;&gt;1, SheetX!$A$79 &amp; " (" &amp; ROW($B$3) &amp; ")", SheetX!$A$79),"zzzz")</f>
        <v xml:space="preserve"> (3)</v>
      </c>
      <c r="B311" s="3" t="str">
        <f t="shared" si="44"/>
        <v>zzzz</v>
      </c>
      <c r="C311" s="3" t="str">
        <f t="shared" si="45"/>
        <v/>
      </c>
      <c r="D311" s="9" t="str">
        <f>IF(ROW($D$1)&lt;=SheetX!$C$79, SheetX!$C$79, "")</f>
        <v/>
      </c>
      <c r="E311" s="4" t="str">
        <f t="shared" si="46"/>
        <v/>
      </c>
      <c r="F311" s="9" t="str">
        <f>IF(ROW($D$1)&lt;=SheetX!$D$79, SheetX!$D$79, "")</f>
        <v/>
      </c>
      <c r="G311" s="9" t="str">
        <f t="shared" si="47"/>
        <v/>
      </c>
      <c r="H311" s="9" t="str">
        <f>IF(ROW($D$1)&lt;=SheetX!$E$79, SheetX!$E$79, "")</f>
        <v/>
      </c>
      <c r="I311" s="9" t="str">
        <f t="shared" si="48"/>
        <v/>
      </c>
      <c r="J311" s="9" t="str">
        <f>IF(ROW($D$1)&lt;=SheetX!$F$79, SheetX!$F$79, "")</f>
        <v/>
      </c>
      <c r="K311" s="4" t="str">
        <f t="shared" si="49"/>
        <v/>
      </c>
      <c r="Q311" s="6" t="str">
        <f t="shared" si="50"/>
        <v/>
      </c>
      <c r="R311" s="6">
        <f t="shared" si="51"/>
        <v>0</v>
      </c>
      <c r="S311" s="6">
        <f t="shared" si="52"/>
        <v>0</v>
      </c>
      <c r="T311" s="6">
        <f t="shared" si="53"/>
        <v>0</v>
      </c>
      <c r="U311" s="6">
        <f t="shared" si="54"/>
        <v>0</v>
      </c>
      <c r="AB311" s="12">
        <f>Table1[[#This Row],[Streaming Resolution '[MP']]]</f>
        <v>0</v>
      </c>
      <c r="AC311" s="12">
        <v>1</v>
      </c>
      <c r="AE311" s="3" t="str">
        <f>Table1[[#This Row],[Type of Install]]&amp;Table1[[#This Row],[Indoor/Outdoor]]</f>
        <v/>
      </c>
      <c r="AF311" s="3" t="str">
        <f>AE311&amp;Table1[[#This Row],[Camera Type]]</f>
        <v/>
      </c>
      <c r="AJ311" s="3" t="str">
        <f>'Card Access'!D313&amp;'Card Access'!E313&amp;'Card Access'!F313&amp;'Card Access'!G313</f>
        <v/>
      </c>
    </row>
    <row r="312" spans="1:36" x14ac:dyDescent="0.25">
      <c r="A312" s="3" t="str">
        <f>IF(ROW($B$4)&lt;=SheetX!$B$79, IF(SheetX!$B$79&lt;&gt;1, SheetX!$A$79 &amp; " (" &amp; ROW($B$4) &amp; ")", SheetX!$A$79),"zzzz")</f>
        <v xml:space="preserve"> (4)</v>
      </c>
      <c r="B312" s="3" t="str">
        <f t="shared" si="44"/>
        <v>zzzz</v>
      </c>
      <c r="C312" s="3" t="str">
        <f t="shared" si="45"/>
        <v/>
      </c>
      <c r="D312" s="9" t="str">
        <f>IF(ROW($D$1)&lt;=SheetX!$C$79, SheetX!$C$79, "")</f>
        <v/>
      </c>
      <c r="E312" s="4" t="str">
        <f t="shared" si="46"/>
        <v/>
      </c>
      <c r="F312" s="9" t="str">
        <f>IF(ROW($D$1)&lt;=SheetX!$D$79, SheetX!$D$79, "")</f>
        <v/>
      </c>
      <c r="G312" s="9" t="str">
        <f t="shared" si="47"/>
        <v/>
      </c>
      <c r="H312" s="9" t="str">
        <f>IF(ROW($D$1)&lt;=SheetX!$E$79, SheetX!$E$79, "")</f>
        <v/>
      </c>
      <c r="I312" s="9" t="str">
        <f t="shared" si="48"/>
        <v/>
      </c>
      <c r="J312" s="9" t="str">
        <f>IF(ROW($D$1)&lt;=SheetX!$F$79, SheetX!$F$79, "")</f>
        <v/>
      </c>
      <c r="K312" s="4" t="str">
        <f t="shared" si="49"/>
        <v/>
      </c>
      <c r="Q312" s="6" t="str">
        <f t="shared" si="50"/>
        <v/>
      </c>
      <c r="R312" s="6">
        <f t="shared" si="51"/>
        <v>0</v>
      </c>
      <c r="S312" s="6">
        <f t="shared" si="52"/>
        <v>0</v>
      </c>
      <c r="T312" s="6">
        <f t="shared" si="53"/>
        <v>0</v>
      </c>
      <c r="U312" s="6">
        <f t="shared" si="54"/>
        <v>0</v>
      </c>
      <c r="AB312" s="12">
        <f>Table1[[#This Row],[Streaming Resolution '[MP']]]</f>
        <v>0</v>
      </c>
      <c r="AC312" s="12">
        <v>1</v>
      </c>
      <c r="AE312" s="3" t="str">
        <f>Table1[[#This Row],[Type of Install]]&amp;Table1[[#This Row],[Indoor/Outdoor]]</f>
        <v/>
      </c>
      <c r="AF312" s="3" t="str">
        <f>AE312&amp;Table1[[#This Row],[Camera Type]]</f>
        <v/>
      </c>
      <c r="AJ312" s="3" t="str">
        <f>'Card Access'!D314&amp;'Card Access'!E314&amp;'Card Access'!F314&amp;'Card Access'!G314</f>
        <v/>
      </c>
    </row>
    <row r="313" spans="1:36" x14ac:dyDescent="0.25">
      <c r="A313" s="3" t="str">
        <f>IF(ROW($B$1)&lt;=SheetX!$B$80, IF(SheetX!$B$80&lt;&gt;1, SheetX!$A$80 &amp; " (" &amp; ROW($B$1) &amp; ")", SheetX!$A$80),"zzzz")</f>
        <v xml:space="preserve"> (1)</v>
      </c>
      <c r="B313" s="3" t="str">
        <f t="shared" si="44"/>
        <v>zzzz</v>
      </c>
      <c r="C313" s="3" t="str">
        <f t="shared" si="45"/>
        <v/>
      </c>
      <c r="D313" s="9" t="str">
        <f>IF(ROW($D$1)&lt;=SheetX!$C$80, SheetX!$C$80, "")</f>
        <v/>
      </c>
      <c r="E313" s="4" t="str">
        <f t="shared" si="46"/>
        <v/>
      </c>
      <c r="F313" s="9" t="str">
        <f>IF(ROW($D$1)&lt;=SheetX!$D$80, SheetX!$D$80, "")</f>
        <v/>
      </c>
      <c r="G313" s="9" t="str">
        <f t="shared" si="47"/>
        <v/>
      </c>
      <c r="H313" s="9" t="str">
        <f>IF(ROW($D$1)&lt;=SheetX!$E$80, SheetX!$E$80, "")</f>
        <v/>
      </c>
      <c r="I313" s="9" t="str">
        <f t="shared" si="48"/>
        <v/>
      </c>
      <c r="J313" s="9" t="str">
        <f>IF(ROW($D$1)&lt;=SheetX!$F$80, SheetX!$F$80, "")</f>
        <v/>
      </c>
      <c r="K313" s="4" t="str">
        <f t="shared" si="49"/>
        <v/>
      </c>
      <c r="Q313" s="6" t="str">
        <f t="shared" si="50"/>
        <v/>
      </c>
      <c r="R313" s="6">
        <f t="shared" si="51"/>
        <v>0</v>
      </c>
      <c r="S313" s="6">
        <f t="shared" si="52"/>
        <v>0</v>
      </c>
      <c r="T313" s="6">
        <f t="shared" si="53"/>
        <v>0</v>
      </c>
      <c r="U313" s="6">
        <f t="shared" si="54"/>
        <v>0</v>
      </c>
      <c r="AB313" s="12">
        <f>Table1[[#This Row],[Streaming Resolution '[MP']]]</f>
        <v>0</v>
      </c>
      <c r="AC313" s="12">
        <v>1</v>
      </c>
      <c r="AE313" s="3" t="str">
        <f>Table1[[#This Row],[Type of Install]]&amp;Table1[[#This Row],[Indoor/Outdoor]]</f>
        <v/>
      </c>
      <c r="AF313" s="3" t="str">
        <f>AE313&amp;Table1[[#This Row],[Camera Type]]</f>
        <v/>
      </c>
      <c r="AJ313" s="3" t="str">
        <f>'Card Access'!D315&amp;'Card Access'!E315&amp;'Card Access'!F315&amp;'Card Access'!G315</f>
        <v/>
      </c>
    </row>
    <row r="314" spans="1:36" x14ac:dyDescent="0.25">
      <c r="A314" s="3" t="str">
        <f>IF(ROW($B$2)&lt;=SheetX!$B$80, IF(SheetX!$B$80&lt;&gt;1, SheetX!$A$80 &amp; " (" &amp; ROW($B$2) &amp; ")", SheetX!$A$80),"zzzz")</f>
        <v xml:space="preserve"> (2)</v>
      </c>
      <c r="B314" s="3" t="str">
        <f t="shared" si="44"/>
        <v>zzzz</v>
      </c>
      <c r="C314" s="3" t="str">
        <f t="shared" si="45"/>
        <v/>
      </c>
      <c r="D314" s="9" t="str">
        <f>IF(ROW($D$1)&lt;=SheetX!$C$80, SheetX!$C$80, "")</f>
        <v/>
      </c>
      <c r="E314" s="4" t="str">
        <f t="shared" si="46"/>
        <v/>
      </c>
      <c r="F314" s="9" t="str">
        <f>IF(ROW($D$1)&lt;=SheetX!$D$80, SheetX!$D$80, "")</f>
        <v/>
      </c>
      <c r="G314" s="9" t="str">
        <f t="shared" si="47"/>
        <v/>
      </c>
      <c r="H314" s="9" t="str">
        <f>IF(ROW($D$1)&lt;=SheetX!$E$80, SheetX!$E$80, "")</f>
        <v/>
      </c>
      <c r="I314" s="9" t="str">
        <f t="shared" si="48"/>
        <v/>
      </c>
      <c r="J314" s="9" t="str">
        <f>IF(ROW($D$1)&lt;=SheetX!$F$80, SheetX!$F$80, "")</f>
        <v/>
      </c>
      <c r="K314" s="4" t="str">
        <f t="shared" si="49"/>
        <v/>
      </c>
      <c r="Q314" s="6" t="str">
        <f t="shared" si="50"/>
        <v/>
      </c>
      <c r="R314" s="6">
        <f t="shared" si="51"/>
        <v>0</v>
      </c>
      <c r="S314" s="6">
        <f t="shared" si="52"/>
        <v>0</v>
      </c>
      <c r="T314" s="6">
        <f t="shared" si="53"/>
        <v>0</v>
      </c>
      <c r="U314" s="6">
        <f t="shared" si="54"/>
        <v>0</v>
      </c>
      <c r="AB314" s="12">
        <f>Table1[[#This Row],[Streaming Resolution '[MP']]]</f>
        <v>0</v>
      </c>
      <c r="AC314" s="12">
        <v>1</v>
      </c>
      <c r="AE314" s="3" t="str">
        <f>Table1[[#This Row],[Type of Install]]&amp;Table1[[#This Row],[Indoor/Outdoor]]</f>
        <v/>
      </c>
      <c r="AF314" s="3" t="str">
        <f>AE314&amp;Table1[[#This Row],[Camera Type]]</f>
        <v/>
      </c>
      <c r="AJ314" s="3" t="str">
        <f>'Card Access'!D316&amp;'Card Access'!E316&amp;'Card Access'!F316&amp;'Card Access'!G316</f>
        <v/>
      </c>
    </row>
    <row r="315" spans="1:36" x14ac:dyDescent="0.25">
      <c r="A315" s="3" t="str">
        <f>IF(ROW($B$3)&lt;=SheetX!$B$80, IF(SheetX!$B$80&lt;&gt;1, SheetX!$A$80 &amp; " (" &amp; ROW($B$3) &amp; ")", SheetX!$A$80),"zzzz")</f>
        <v xml:space="preserve"> (3)</v>
      </c>
      <c r="B315" s="3" t="str">
        <f t="shared" si="44"/>
        <v>zzzz</v>
      </c>
      <c r="C315" s="3" t="str">
        <f t="shared" si="45"/>
        <v/>
      </c>
      <c r="D315" s="9" t="str">
        <f>IF(ROW($D$1)&lt;=SheetX!$C$80, SheetX!$C$80, "")</f>
        <v/>
      </c>
      <c r="E315" s="4" t="str">
        <f t="shared" si="46"/>
        <v/>
      </c>
      <c r="F315" s="9" t="str">
        <f>IF(ROW($D$1)&lt;=SheetX!$D$80, SheetX!$D$80, "")</f>
        <v/>
      </c>
      <c r="G315" s="9" t="str">
        <f t="shared" si="47"/>
        <v/>
      </c>
      <c r="H315" s="9" t="str">
        <f>IF(ROW($D$1)&lt;=SheetX!$E$80, SheetX!$E$80, "")</f>
        <v/>
      </c>
      <c r="I315" s="9" t="str">
        <f t="shared" si="48"/>
        <v/>
      </c>
      <c r="J315" s="9" t="str">
        <f>IF(ROW($D$1)&lt;=SheetX!$F$80, SheetX!$F$80, "")</f>
        <v/>
      </c>
      <c r="K315" s="4" t="str">
        <f t="shared" si="49"/>
        <v/>
      </c>
      <c r="Q315" s="6" t="str">
        <f t="shared" si="50"/>
        <v/>
      </c>
      <c r="R315" s="6">
        <f t="shared" si="51"/>
        <v>0</v>
      </c>
      <c r="S315" s="6">
        <f t="shared" si="52"/>
        <v>0</v>
      </c>
      <c r="T315" s="6">
        <f t="shared" si="53"/>
        <v>0</v>
      </c>
      <c r="U315" s="6">
        <f t="shared" si="54"/>
        <v>0</v>
      </c>
      <c r="AB315" s="12">
        <f>Table1[[#This Row],[Streaming Resolution '[MP']]]</f>
        <v>0</v>
      </c>
      <c r="AC315" s="12">
        <v>1</v>
      </c>
      <c r="AE315" s="3" t="str">
        <f>Table1[[#This Row],[Type of Install]]&amp;Table1[[#This Row],[Indoor/Outdoor]]</f>
        <v/>
      </c>
      <c r="AF315" s="3" t="str">
        <f>AE315&amp;Table1[[#This Row],[Camera Type]]</f>
        <v/>
      </c>
      <c r="AJ315" s="3" t="str">
        <f>'Card Access'!D317&amp;'Card Access'!E317&amp;'Card Access'!F317&amp;'Card Access'!G317</f>
        <v/>
      </c>
    </row>
    <row r="316" spans="1:36" x14ac:dyDescent="0.25">
      <c r="A316" s="3" t="str">
        <f>IF(ROW($B$4)&lt;=SheetX!$B$80, IF(SheetX!$B$80&lt;&gt;1, SheetX!$A$80 &amp; " (" &amp; ROW($B$4) &amp; ")", SheetX!$A$80),"zzzz")</f>
        <v xml:space="preserve"> (4)</v>
      </c>
      <c r="B316" s="3" t="str">
        <f t="shared" si="44"/>
        <v>zzzz</v>
      </c>
      <c r="C316" s="3" t="str">
        <f t="shared" si="45"/>
        <v/>
      </c>
      <c r="D316" s="9" t="str">
        <f>IF(ROW($D$1)&lt;=SheetX!$C$80, SheetX!$C$80, "")</f>
        <v/>
      </c>
      <c r="E316" s="4" t="str">
        <f t="shared" si="46"/>
        <v/>
      </c>
      <c r="F316" s="9" t="str">
        <f>IF(ROW($D$1)&lt;=SheetX!$D$80, SheetX!$D$80, "")</f>
        <v/>
      </c>
      <c r="G316" s="9" t="str">
        <f t="shared" si="47"/>
        <v/>
      </c>
      <c r="H316" s="9" t="str">
        <f>IF(ROW($D$1)&lt;=SheetX!$E$80, SheetX!$E$80, "")</f>
        <v/>
      </c>
      <c r="I316" s="9" t="str">
        <f t="shared" si="48"/>
        <v/>
      </c>
      <c r="J316" s="9" t="str">
        <f>IF(ROW($D$1)&lt;=SheetX!$F$80, SheetX!$F$80, "")</f>
        <v/>
      </c>
      <c r="K316" s="4" t="str">
        <f t="shared" si="49"/>
        <v/>
      </c>
      <c r="Q316" s="6" t="str">
        <f t="shared" si="50"/>
        <v/>
      </c>
      <c r="R316" s="6">
        <f t="shared" si="51"/>
        <v>0</v>
      </c>
      <c r="S316" s="6">
        <f t="shared" si="52"/>
        <v>0</v>
      </c>
      <c r="T316" s="6">
        <f t="shared" si="53"/>
        <v>0</v>
      </c>
      <c r="U316" s="6">
        <f t="shared" si="54"/>
        <v>0</v>
      </c>
      <c r="AB316" s="12">
        <f>Table1[[#This Row],[Streaming Resolution '[MP']]]</f>
        <v>0</v>
      </c>
      <c r="AC316" s="12">
        <v>1</v>
      </c>
      <c r="AE316" s="3" t="str">
        <f>Table1[[#This Row],[Type of Install]]&amp;Table1[[#This Row],[Indoor/Outdoor]]</f>
        <v/>
      </c>
      <c r="AF316" s="3" t="str">
        <f>AE316&amp;Table1[[#This Row],[Camera Type]]</f>
        <v/>
      </c>
      <c r="AJ316" s="3" t="str">
        <f>'Card Access'!D318&amp;'Card Access'!E318&amp;'Card Access'!F318&amp;'Card Access'!G318</f>
        <v/>
      </c>
    </row>
    <row r="317" spans="1:36" x14ac:dyDescent="0.25">
      <c r="A317" s="3" t="str">
        <f>IF(ROW($B$1)&lt;=SheetX!$B$81, IF(SheetX!$B$81&lt;&gt;1, SheetX!$A$81 &amp; " (" &amp; ROW($B$1) &amp; ")", SheetX!$A$81),"zzzz")</f>
        <v xml:space="preserve"> (1)</v>
      </c>
      <c r="B317" s="3" t="str">
        <f t="shared" si="44"/>
        <v>zzzz</v>
      </c>
      <c r="C317" s="3" t="str">
        <f t="shared" si="45"/>
        <v/>
      </c>
      <c r="D317" s="9" t="str">
        <f>IF(ROW($D$1)&lt;=SheetX!$C$81, SheetX!$C$81, "")</f>
        <v/>
      </c>
      <c r="E317" s="4" t="str">
        <f t="shared" si="46"/>
        <v/>
      </c>
      <c r="F317" s="9" t="str">
        <f>IF(ROW($D$1)&lt;=SheetX!$D$81, SheetX!$D$81, "")</f>
        <v/>
      </c>
      <c r="G317" s="9" t="str">
        <f t="shared" si="47"/>
        <v/>
      </c>
      <c r="H317" s="9" t="str">
        <f>IF(ROW($D$1)&lt;=SheetX!$E$81, SheetX!$E$81, "")</f>
        <v/>
      </c>
      <c r="I317" s="9" t="str">
        <f t="shared" si="48"/>
        <v/>
      </c>
      <c r="J317" s="9" t="str">
        <f>IF(ROW($D$1)&lt;=SheetX!$F$81, SheetX!$F$81, "")</f>
        <v/>
      </c>
      <c r="K317" s="4" t="str">
        <f t="shared" si="49"/>
        <v/>
      </c>
      <c r="Q317" s="6" t="str">
        <f t="shared" si="50"/>
        <v/>
      </c>
      <c r="R317" s="6">
        <f t="shared" si="51"/>
        <v>0</v>
      </c>
      <c r="S317" s="6">
        <f t="shared" si="52"/>
        <v>0</v>
      </c>
      <c r="T317" s="6">
        <f t="shared" si="53"/>
        <v>0</v>
      </c>
      <c r="U317" s="6">
        <f t="shared" si="54"/>
        <v>0</v>
      </c>
      <c r="AB317" s="12">
        <f>Table1[[#This Row],[Streaming Resolution '[MP']]]</f>
        <v>0</v>
      </c>
      <c r="AC317" s="12">
        <v>1</v>
      </c>
      <c r="AE317" s="3" t="str">
        <f>Table1[[#This Row],[Type of Install]]&amp;Table1[[#This Row],[Indoor/Outdoor]]</f>
        <v/>
      </c>
      <c r="AF317" s="3" t="str">
        <f>AE317&amp;Table1[[#This Row],[Camera Type]]</f>
        <v/>
      </c>
      <c r="AJ317" s="3" t="str">
        <f>'Card Access'!D319&amp;'Card Access'!E319&amp;'Card Access'!F319&amp;'Card Access'!G319</f>
        <v/>
      </c>
    </row>
    <row r="318" spans="1:36" x14ac:dyDescent="0.25">
      <c r="A318" s="3" t="str">
        <f>IF(ROW($B$2)&lt;=SheetX!$B$81, IF(SheetX!$B$81&lt;&gt;1, SheetX!$A$81 &amp; " (" &amp; ROW($B$2) &amp; ")", SheetX!$A$81),"zzzz")</f>
        <v xml:space="preserve"> (2)</v>
      </c>
      <c r="B318" s="3" t="str">
        <f t="shared" si="44"/>
        <v>zzzz</v>
      </c>
      <c r="C318" s="3" t="str">
        <f t="shared" si="45"/>
        <v/>
      </c>
      <c r="D318" s="9" t="str">
        <f>IF(ROW($D$1)&lt;=SheetX!$C$81, SheetX!$C$81, "")</f>
        <v/>
      </c>
      <c r="E318" s="4" t="str">
        <f t="shared" si="46"/>
        <v/>
      </c>
      <c r="F318" s="9" t="str">
        <f>IF(ROW($D$1)&lt;=SheetX!$D$81, SheetX!$D$81, "")</f>
        <v/>
      </c>
      <c r="G318" s="9" t="str">
        <f t="shared" si="47"/>
        <v/>
      </c>
      <c r="H318" s="9" t="str">
        <f>IF(ROW($D$1)&lt;=SheetX!$E$81, SheetX!$E$81, "")</f>
        <v/>
      </c>
      <c r="I318" s="9" t="str">
        <f t="shared" si="48"/>
        <v/>
      </c>
      <c r="J318" s="9" t="str">
        <f>IF(ROW($D$1)&lt;=SheetX!$F$81, SheetX!$F$81, "")</f>
        <v/>
      </c>
      <c r="K318" s="4" t="str">
        <f t="shared" si="49"/>
        <v/>
      </c>
      <c r="Q318" s="6" t="str">
        <f t="shared" si="50"/>
        <v/>
      </c>
      <c r="R318" s="6">
        <f t="shared" si="51"/>
        <v>0</v>
      </c>
      <c r="S318" s="6">
        <f t="shared" si="52"/>
        <v>0</v>
      </c>
      <c r="T318" s="6">
        <f t="shared" si="53"/>
        <v>0</v>
      </c>
      <c r="U318" s="6">
        <f t="shared" si="54"/>
        <v>0</v>
      </c>
      <c r="AB318" s="12">
        <f>Table1[[#This Row],[Streaming Resolution '[MP']]]</f>
        <v>0</v>
      </c>
      <c r="AC318" s="12">
        <v>1</v>
      </c>
      <c r="AE318" s="3" t="str">
        <f>Table1[[#This Row],[Type of Install]]&amp;Table1[[#This Row],[Indoor/Outdoor]]</f>
        <v/>
      </c>
      <c r="AF318" s="3" t="str">
        <f>AE318&amp;Table1[[#This Row],[Camera Type]]</f>
        <v/>
      </c>
      <c r="AJ318" s="3" t="str">
        <f>'Card Access'!D320&amp;'Card Access'!E320&amp;'Card Access'!F320&amp;'Card Access'!G320</f>
        <v/>
      </c>
    </row>
    <row r="319" spans="1:36" x14ac:dyDescent="0.25">
      <c r="A319" s="3" t="str">
        <f>IF(ROW($B$3)&lt;=SheetX!$B$81, IF(SheetX!$B$81&lt;&gt;1, SheetX!$A$81 &amp; " (" &amp; ROW($B$3) &amp; ")", SheetX!$A$81),"zzzz")</f>
        <v xml:space="preserve"> (3)</v>
      </c>
      <c r="B319" s="3" t="str">
        <f t="shared" si="44"/>
        <v>zzzz</v>
      </c>
      <c r="C319" s="3" t="str">
        <f t="shared" si="45"/>
        <v/>
      </c>
      <c r="D319" s="9" t="str">
        <f>IF(ROW($D$1)&lt;=SheetX!$C$81, SheetX!$C$81, "")</f>
        <v/>
      </c>
      <c r="E319" s="4" t="str">
        <f t="shared" si="46"/>
        <v/>
      </c>
      <c r="F319" s="9" t="str">
        <f>IF(ROW($D$1)&lt;=SheetX!$D$81, SheetX!$D$81, "")</f>
        <v/>
      </c>
      <c r="G319" s="9" t="str">
        <f t="shared" si="47"/>
        <v/>
      </c>
      <c r="H319" s="9" t="str">
        <f>IF(ROW($D$1)&lt;=SheetX!$E$81, SheetX!$E$81, "")</f>
        <v/>
      </c>
      <c r="I319" s="9" t="str">
        <f t="shared" si="48"/>
        <v/>
      </c>
      <c r="J319" s="9" t="str">
        <f>IF(ROW($D$1)&lt;=SheetX!$F$81, SheetX!$F$81, "")</f>
        <v/>
      </c>
      <c r="K319" s="4" t="str">
        <f t="shared" si="49"/>
        <v/>
      </c>
      <c r="Q319" s="6" t="str">
        <f t="shared" si="50"/>
        <v/>
      </c>
      <c r="R319" s="6">
        <f t="shared" si="51"/>
        <v>0</v>
      </c>
      <c r="S319" s="6">
        <f t="shared" si="52"/>
        <v>0</v>
      </c>
      <c r="T319" s="6">
        <f t="shared" si="53"/>
        <v>0</v>
      </c>
      <c r="U319" s="6">
        <f t="shared" si="54"/>
        <v>0</v>
      </c>
      <c r="AB319" s="12">
        <f>Table1[[#This Row],[Streaming Resolution '[MP']]]</f>
        <v>0</v>
      </c>
      <c r="AC319" s="12">
        <v>1</v>
      </c>
      <c r="AE319" s="3" t="str">
        <f>Table1[[#This Row],[Type of Install]]&amp;Table1[[#This Row],[Indoor/Outdoor]]</f>
        <v/>
      </c>
      <c r="AF319" s="3" t="str">
        <f>AE319&amp;Table1[[#This Row],[Camera Type]]</f>
        <v/>
      </c>
      <c r="AJ319" s="3" t="str">
        <f>'Card Access'!D321&amp;'Card Access'!E321&amp;'Card Access'!F321&amp;'Card Access'!G321</f>
        <v/>
      </c>
    </row>
    <row r="320" spans="1:36" x14ac:dyDescent="0.25">
      <c r="A320" s="3" t="str">
        <f>IF(ROW($B$4)&lt;=SheetX!$B$81, IF(SheetX!$B$81&lt;&gt;1, SheetX!$A$81 &amp; " (" &amp; ROW($B$4) &amp; ")", SheetX!$A$81),"zzzz")</f>
        <v xml:space="preserve"> (4)</v>
      </c>
      <c r="B320" s="3" t="str">
        <f t="shared" si="44"/>
        <v>zzzz</v>
      </c>
      <c r="C320" s="3" t="str">
        <f t="shared" si="45"/>
        <v/>
      </c>
      <c r="D320" s="9" t="str">
        <f>IF(ROW($D$1)&lt;=SheetX!$C$81, SheetX!$C$81, "")</f>
        <v/>
      </c>
      <c r="E320" s="4" t="str">
        <f t="shared" si="46"/>
        <v/>
      </c>
      <c r="F320" s="9" t="str">
        <f>IF(ROW($D$1)&lt;=SheetX!$D$81, SheetX!$D$81, "")</f>
        <v/>
      </c>
      <c r="G320" s="9" t="str">
        <f t="shared" si="47"/>
        <v/>
      </c>
      <c r="H320" s="9" t="str">
        <f>IF(ROW($D$1)&lt;=SheetX!$E$81, SheetX!$E$81, "")</f>
        <v/>
      </c>
      <c r="I320" s="9" t="str">
        <f t="shared" si="48"/>
        <v/>
      </c>
      <c r="J320" s="9" t="str">
        <f>IF(ROW($D$1)&lt;=SheetX!$F$81, SheetX!$F$81, "")</f>
        <v/>
      </c>
      <c r="K320" s="4" t="str">
        <f t="shared" si="49"/>
        <v/>
      </c>
      <c r="Q320" s="6" t="str">
        <f t="shared" si="50"/>
        <v/>
      </c>
      <c r="R320" s="6">
        <f t="shared" si="51"/>
        <v>0</v>
      </c>
      <c r="S320" s="6">
        <f t="shared" si="52"/>
        <v>0</v>
      </c>
      <c r="T320" s="6">
        <f t="shared" si="53"/>
        <v>0</v>
      </c>
      <c r="U320" s="6">
        <f t="shared" si="54"/>
        <v>0</v>
      </c>
      <c r="AB320" s="12">
        <f>Table1[[#This Row],[Streaming Resolution '[MP']]]</f>
        <v>0</v>
      </c>
      <c r="AC320" s="12">
        <v>1</v>
      </c>
      <c r="AE320" s="3" t="str">
        <f>Table1[[#This Row],[Type of Install]]&amp;Table1[[#This Row],[Indoor/Outdoor]]</f>
        <v/>
      </c>
      <c r="AF320" s="3" t="str">
        <f>AE320&amp;Table1[[#This Row],[Camera Type]]</f>
        <v/>
      </c>
      <c r="AJ320" s="3" t="str">
        <f>'Card Access'!D322&amp;'Card Access'!E322&amp;'Card Access'!F322&amp;'Card Access'!G322</f>
        <v/>
      </c>
    </row>
    <row r="321" spans="1:36" x14ac:dyDescent="0.25">
      <c r="A321" s="3" t="str">
        <f>IF(ROW($B$1)&lt;=SheetX!$B$82, IF(SheetX!$B$82&lt;&gt;1, SheetX!$A$82 &amp; " (" &amp; ROW($B$1) &amp; ")", SheetX!$A$82),"zzzz")</f>
        <v xml:space="preserve"> (1)</v>
      </c>
      <c r="B321" s="3" t="str">
        <f t="shared" ref="B321:B384" si="55">IF(OR(A321=" (1)", A321=" (2)", A321=" (3)", A321=" (4)", A321="", A321=0), "zzzz", A321)</f>
        <v>zzzz</v>
      </c>
      <c r="C321" s="3" t="str">
        <f t="shared" si="45"/>
        <v/>
      </c>
      <c r="D321" s="9" t="str">
        <f>IF(ROW($D$1)&lt;=SheetX!$C$82, SheetX!$C$82, "")</f>
        <v/>
      </c>
      <c r="E321" s="4" t="str">
        <f t="shared" si="46"/>
        <v/>
      </c>
      <c r="F321" s="9" t="str">
        <f>IF(ROW($D$1)&lt;=SheetX!$D$82, SheetX!$D$82, "")</f>
        <v/>
      </c>
      <c r="G321" s="9" t="str">
        <f t="shared" si="47"/>
        <v/>
      </c>
      <c r="H321" s="9" t="str">
        <f>IF(ROW($D$1)&lt;=SheetX!$E$82, SheetX!$E$82, "")</f>
        <v/>
      </c>
      <c r="I321" s="9" t="str">
        <f t="shared" si="48"/>
        <v/>
      </c>
      <c r="J321" s="9" t="str">
        <f>IF(ROW($D$1)&lt;=SheetX!$F$82, SheetX!$F$82, "")</f>
        <v/>
      </c>
      <c r="K321" s="4" t="str">
        <f t="shared" si="49"/>
        <v/>
      </c>
      <c r="Q321" s="6" t="str">
        <f t="shared" si="50"/>
        <v/>
      </c>
      <c r="R321" s="6">
        <f t="shared" si="51"/>
        <v>0</v>
      </c>
      <c r="S321" s="6">
        <f t="shared" si="52"/>
        <v>0</v>
      </c>
      <c r="T321" s="6">
        <f t="shared" si="53"/>
        <v>0</v>
      </c>
      <c r="U321" s="6">
        <f t="shared" si="54"/>
        <v>0</v>
      </c>
      <c r="AB321" s="12">
        <f>Table1[[#This Row],[Streaming Resolution '[MP']]]</f>
        <v>0</v>
      </c>
      <c r="AC321" s="12">
        <v>1</v>
      </c>
      <c r="AE321" s="3" t="str">
        <f>Table1[[#This Row],[Type of Install]]&amp;Table1[[#This Row],[Indoor/Outdoor]]</f>
        <v/>
      </c>
      <c r="AF321" s="3" t="str">
        <f>AE321&amp;Table1[[#This Row],[Camera Type]]</f>
        <v/>
      </c>
      <c r="AJ321" s="3" t="str">
        <f>'Card Access'!D323&amp;'Card Access'!E323&amp;'Card Access'!F323&amp;'Card Access'!G323</f>
        <v/>
      </c>
    </row>
    <row r="322" spans="1:36" x14ac:dyDescent="0.25">
      <c r="A322" s="3" t="str">
        <f>IF(ROW($B$2)&lt;=SheetX!$B$82, IF(SheetX!$B$82&lt;&gt;1, SheetX!$A$82 &amp; " (" &amp; ROW($B$2) &amp; ")", SheetX!$A$82),"zzzz")</f>
        <v xml:space="preserve"> (2)</v>
      </c>
      <c r="B322" s="3" t="str">
        <f t="shared" si="55"/>
        <v>zzzz</v>
      </c>
      <c r="C322" s="3" t="str">
        <f t="shared" ref="C322:C385" si="56">IF(B322="zzzz","",D322)</f>
        <v/>
      </c>
      <c r="D322" s="9" t="str">
        <f>IF(ROW($D$1)&lt;=SheetX!$C$82, SheetX!$C$82, "")</f>
        <v/>
      </c>
      <c r="E322" s="4" t="str">
        <f t="shared" ref="E322:E385" si="57">IF(B322="zzzz","",F322)</f>
        <v/>
      </c>
      <c r="F322" s="9" t="str">
        <f>IF(ROW($D$1)&lt;=SheetX!$D$82, SheetX!$D$82, "")</f>
        <v/>
      </c>
      <c r="G322" s="9" t="str">
        <f t="shared" ref="G322:G385" si="58">IF(B322="zzzz","",H322)</f>
        <v/>
      </c>
      <c r="H322" s="9" t="str">
        <f>IF(ROW($D$1)&lt;=SheetX!$E$82, SheetX!$E$82, "")</f>
        <v/>
      </c>
      <c r="I322" s="9" t="str">
        <f t="shared" ref="I322:I385" si="59">IF(B322="zzzz","",J322)</f>
        <v/>
      </c>
      <c r="J322" s="9" t="str">
        <f>IF(ROW($D$1)&lt;=SheetX!$F$82, SheetX!$F$82, "")</f>
        <v/>
      </c>
      <c r="K322" s="4" t="str">
        <f t="shared" ref="K322:K385" si="60">IF(B322="zzzz", "", B322)</f>
        <v/>
      </c>
      <c r="Q322" s="6" t="str">
        <f t="shared" ref="Q322:Q385" si="61">IF(IF(L322="zzzz","",L322)=0,"",IF(L322="zzzz","",L322))</f>
        <v/>
      </c>
      <c r="R322" s="6">
        <f t="shared" ref="R322:R385" si="62">M322</f>
        <v>0</v>
      </c>
      <c r="S322" s="6">
        <f t="shared" ref="S322:S385" si="63">N322</f>
        <v>0</v>
      </c>
      <c r="T322" s="6">
        <f t="shared" ref="T322:T385" si="64">O322</f>
        <v>0</v>
      </c>
      <c r="U322" s="6">
        <f t="shared" ref="U322:U385" si="65">P322</f>
        <v>0</v>
      </c>
      <c r="AB322" s="12">
        <f>Table1[[#This Row],[Streaming Resolution '[MP']]]</f>
        <v>0</v>
      </c>
      <c r="AC322" s="12">
        <v>1</v>
      </c>
      <c r="AE322" s="3" t="str">
        <f>Table1[[#This Row],[Type of Install]]&amp;Table1[[#This Row],[Indoor/Outdoor]]</f>
        <v/>
      </c>
      <c r="AF322" s="3" t="str">
        <f>AE322&amp;Table1[[#This Row],[Camera Type]]</f>
        <v/>
      </c>
      <c r="AJ322" s="3" t="str">
        <f>'Card Access'!D324&amp;'Card Access'!E324&amp;'Card Access'!F324&amp;'Card Access'!G324</f>
        <v/>
      </c>
    </row>
    <row r="323" spans="1:36" x14ac:dyDescent="0.25">
      <c r="A323" s="3" t="str">
        <f>IF(ROW($B$3)&lt;=SheetX!$B$82, IF(SheetX!$B$82&lt;&gt;1, SheetX!$A$82 &amp; " (" &amp; ROW($B$3) &amp; ")", SheetX!$A$82),"zzzz")</f>
        <v xml:space="preserve"> (3)</v>
      </c>
      <c r="B323" s="3" t="str">
        <f t="shared" si="55"/>
        <v>zzzz</v>
      </c>
      <c r="C323" s="3" t="str">
        <f t="shared" si="56"/>
        <v/>
      </c>
      <c r="D323" s="9" t="str">
        <f>IF(ROW($D$1)&lt;=SheetX!$C$82, SheetX!$C$82, "")</f>
        <v/>
      </c>
      <c r="E323" s="4" t="str">
        <f t="shared" si="57"/>
        <v/>
      </c>
      <c r="F323" s="9" t="str">
        <f>IF(ROW($D$1)&lt;=SheetX!$D$82, SheetX!$D$82, "")</f>
        <v/>
      </c>
      <c r="G323" s="9" t="str">
        <f t="shared" si="58"/>
        <v/>
      </c>
      <c r="H323" s="9" t="str">
        <f>IF(ROW($D$1)&lt;=SheetX!$E$82, SheetX!$E$82, "")</f>
        <v/>
      </c>
      <c r="I323" s="9" t="str">
        <f t="shared" si="59"/>
        <v/>
      </c>
      <c r="J323" s="9" t="str">
        <f>IF(ROW($D$1)&lt;=SheetX!$F$82, SheetX!$F$82, "")</f>
        <v/>
      </c>
      <c r="K323" s="4" t="str">
        <f t="shared" si="60"/>
        <v/>
      </c>
      <c r="Q323" s="6" t="str">
        <f t="shared" si="61"/>
        <v/>
      </c>
      <c r="R323" s="6">
        <f t="shared" si="62"/>
        <v>0</v>
      </c>
      <c r="S323" s="6">
        <f t="shared" si="63"/>
        <v>0</v>
      </c>
      <c r="T323" s="6">
        <f t="shared" si="64"/>
        <v>0</v>
      </c>
      <c r="U323" s="6">
        <f t="shared" si="65"/>
        <v>0</v>
      </c>
      <c r="AB323" s="12">
        <f>Table1[[#This Row],[Streaming Resolution '[MP']]]</f>
        <v>0</v>
      </c>
      <c r="AC323" s="12">
        <v>1</v>
      </c>
      <c r="AE323" s="3" t="str">
        <f>Table1[[#This Row],[Type of Install]]&amp;Table1[[#This Row],[Indoor/Outdoor]]</f>
        <v/>
      </c>
      <c r="AF323" s="3" t="str">
        <f>AE323&amp;Table1[[#This Row],[Camera Type]]</f>
        <v/>
      </c>
      <c r="AJ323" s="3" t="str">
        <f>'Card Access'!D325&amp;'Card Access'!E325&amp;'Card Access'!F325&amp;'Card Access'!G325</f>
        <v/>
      </c>
    </row>
    <row r="324" spans="1:36" x14ac:dyDescent="0.25">
      <c r="A324" s="3" t="str">
        <f>IF(ROW($B$4)&lt;=SheetX!$B$82, IF(SheetX!$B$82&lt;&gt;1, SheetX!$A$82 &amp; " (" &amp; ROW($B$4) &amp; ")", SheetX!$A$82),"zzzz")</f>
        <v xml:space="preserve"> (4)</v>
      </c>
      <c r="B324" s="3" t="str">
        <f t="shared" si="55"/>
        <v>zzzz</v>
      </c>
      <c r="C324" s="3" t="str">
        <f t="shared" si="56"/>
        <v/>
      </c>
      <c r="D324" s="9" t="str">
        <f>IF(ROW($D$1)&lt;=SheetX!$C$82, SheetX!$C$82, "")</f>
        <v/>
      </c>
      <c r="E324" s="4" t="str">
        <f t="shared" si="57"/>
        <v/>
      </c>
      <c r="F324" s="9" t="str">
        <f>IF(ROW($D$1)&lt;=SheetX!$D$82, SheetX!$D$82, "")</f>
        <v/>
      </c>
      <c r="G324" s="9" t="str">
        <f t="shared" si="58"/>
        <v/>
      </c>
      <c r="H324" s="9" t="str">
        <f>IF(ROW($D$1)&lt;=SheetX!$E$82, SheetX!$E$82, "")</f>
        <v/>
      </c>
      <c r="I324" s="9" t="str">
        <f t="shared" si="59"/>
        <v/>
      </c>
      <c r="J324" s="9" t="str">
        <f>IF(ROW($D$1)&lt;=SheetX!$F$82, SheetX!$F$82, "")</f>
        <v/>
      </c>
      <c r="K324" s="4" t="str">
        <f t="shared" si="60"/>
        <v/>
      </c>
      <c r="Q324" s="6" t="str">
        <f t="shared" si="61"/>
        <v/>
      </c>
      <c r="R324" s="6">
        <f t="shared" si="62"/>
        <v>0</v>
      </c>
      <c r="S324" s="6">
        <f t="shared" si="63"/>
        <v>0</v>
      </c>
      <c r="T324" s="6">
        <f t="shared" si="64"/>
        <v>0</v>
      </c>
      <c r="U324" s="6">
        <f t="shared" si="65"/>
        <v>0</v>
      </c>
      <c r="AB324" s="12">
        <f>Table1[[#This Row],[Streaming Resolution '[MP']]]</f>
        <v>0</v>
      </c>
      <c r="AC324" s="12">
        <v>1</v>
      </c>
      <c r="AE324" s="3" t="str">
        <f>Table1[[#This Row],[Type of Install]]&amp;Table1[[#This Row],[Indoor/Outdoor]]</f>
        <v/>
      </c>
      <c r="AF324" s="3" t="str">
        <f>AE324&amp;Table1[[#This Row],[Camera Type]]</f>
        <v/>
      </c>
      <c r="AJ324" s="3" t="str">
        <f>'Card Access'!D326&amp;'Card Access'!E326&amp;'Card Access'!F326&amp;'Card Access'!G326</f>
        <v/>
      </c>
    </row>
    <row r="325" spans="1:36" x14ac:dyDescent="0.25">
      <c r="A325" s="3" t="str">
        <f>IF(ROW($B$1)&lt;=SheetX!$B$83, IF(SheetX!$B$83&lt;&gt;1, SheetX!$A$83 &amp; " (" &amp; ROW($B$1) &amp; ")", SheetX!$A$83),"zzzz")</f>
        <v xml:space="preserve"> (1)</v>
      </c>
      <c r="B325" s="3" t="str">
        <f t="shared" si="55"/>
        <v>zzzz</v>
      </c>
      <c r="C325" s="3" t="str">
        <f t="shared" si="56"/>
        <v/>
      </c>
      <c r="D325" s="9" t="str">
        <f>IF(ROW($D$1)&lt;=SheetX!$C$83, SheetX!$C$83, "")</f>
        <v/>
      </c>
      <c r="E325" s="4" t="str">
        <f t="shared" si="57"/>
        <v/>
      </c>
      <c r="F325" s="9" t="str">
        <f>IF(ROW($D$1)&lt;=SheetX!$D$83, SheetX!$D$83, "")</f>
        <v/>
      </c>
      <c r="G325" s="9" t="str">
        <f t="shared" si="58"/>
        <v/>
      </c>
      <c r="H325" s="9" t="str">
        <f>IF(ROW($D$1)&lt;=SheetX!$E$83, SheetX!$E$83, "")</f>
        <v/>
      </c>
      <c r="I325" s="9" t="str">
        <f t="shared" si="59"/>
        <v/>
      </c>
      <c r="J325" s="9" t="str">
        <f>IF(ROW($D$1)&lt;=SheetX!$F$83, SheetX!$F$83, "")</f>
        <v/>
      </c>
      <c r="K325" s="4" t="str">
        <f t="shared" si="60"/>
        <v/>
      </c>
      <c r="Q325" s="6" t="str">
        <f t="shared" si="61"/>
        <v/>
      </c>
      <c r="R325" s="6">
        <f t="shared" si="62"/>
        <v>0</v>
      </c>
      <c r="S325" s="6">
        <f t="shared" si="63"/>
        <v>0</v>
      </c>
      <c r="T325" s="6">
        <f t="shared" si="64"/>
        <v>0</v>
      </c>
      <c r="U325" s="6">
        <f t="shared" si="65"/>
        <v>0</v>
      </c>
      <c r="AB325" s="12">
        <f>Table1[[#This Row],[Streaming Resolution '[MP']]]</f>
        <v>0</v>
      </c>
      <c r="AC325" s="12">
        <v>1</v>
      </c>
      <c r="AE325" s="3" t="str">
        <f>Table1[[#This Row],[Type of Install]]&amp;Table1[[#This Row],[Indoor/Outdoor]]</f>
        <v/>
      </c>
      <c r="AF325" s="3" t="str">
        <f>AE325&amp;Table1[[#This Row],[Camera Type]]</f>
        <v/>
      </c>
      <c r="AJ325" s="3" t="str">
        <f>'Card Access'!D327&amp;'Card Access'!E327&amp;'Card Access'!F327&amp;'Card Access'!G327</f>
        <v/>
      </c>
    </row>
    <row r="326" spans="1:36" x14ac:dyDescent="0.25">
      <c r="A326" s="3" t="str">
        <f>IF(ROW($B$2)&lt;=SheetX!$B$83, IF(SheetX!$B$83&lt;&gt;1, SheetX!$A$83 &amp; " (" &amp; ROW($B$2) &amp; ")", SheetX!$A$83),"zzzz")</f>
        <v xml:space="preserve"> (2)</v>
      </c>
      <c r="B326" s="3" t="str">
        <f t="shared" si="55"/>
        <v>zzzz</v>
      </c>
      <c r="C326" s="3" t="str">
        <f t="shared" si="56"/>
        <v/>
      </c>
      <c r="D326" s="9" t="str">
        <f>IF(ROW($D$1)&lt;=SheetX!$C$83, SheetX!$C$83, "")</f>
        <v/>
      </c>
      <c r="E326" s="4" t="str">
        <f t="shared" si="57"/>
        <v/>
      </c>
      <c r="F326" s="9" t="str">
        <f>IF(ROW($D$1)&lt;=SheetX!$D$83, SheetX!$D$83, "")</f>
        <v/>
      </c>
      <c r="G326" s="9" t="str">
        <f t="shared" si="58"/>
        <v/>
      </c>
      <c r="H326" s="9" t="str">
        <f>IF(ROW($D$1)&lt;=SheetX!$E$83, SheetX!$E$83, "")</f>
        <v/>
      </c>
      <c r="I326" s="9" t="str">
        <f t="shared" si="59"/>
        <v/>
      </c>
      <c r="J326" s="9" t="str">
        <f>IF(ROW($D$1)&lt;=SheetX!$F$83, SheetX!$F$83, "")</f>
        <v/>
      </c>
      <c r="K326" s="4" t="str">
        <f t="shared" si="60"/>
        <v/>
      </c>
      <c r="Q326" s="6" t="str">
        <f t="shared" si="61"/>
        <v/>
      </c>
      <c r="R326" s="6">
        <f t="shared" si="62"/>
        <v>0</v>
      </c>
      <c r="S326" s="6">
        <f t="shared" si="63"/>
        <v>0</v>
      </c>
      <c r="T326" s="6">
        <f t="shared" si="64"/>
        <v>0</v>
      </c>
      <c r="U326" s="6">
        <f t="shared" si="65"/>
        <v>0</v>
      </c>
      <c r="AB326" s="12">
        <f>Table1[[#This Row],[Streaming Resolution '[MP']]]</f>
        <v>0</v>
      </c>
      <c r="AC326" s="12">
        <v>1</v>
      </c>
      <c r="AE326" s="3" t="str">
        <f>Table1[[#This Row],[Type of Install]]&amp;Table1[[#This Row],[Indoor/Outdoor]]</f>
        <v/>
      </c>
      <c r="AF326" s="3" t="str">
        <f>AE326&amp;Table1[[#This Row],[Camera Type]]</f>
        <v/>
      </c>
      <c r="AJ326" s="3" t="str">
        <f>'Card Access'!D328&amp;'Card Access'!E328&amp;'Card Access'!F328&amp;'Card Access'!G328</f>
        <v/>
      </c>
    </row>
    <row r="327" spans="1:36" x14ac:dyDescent="0.25">
      <c r="A327" s="3" t="str">
        <f>IF(ROW($B$3)&lt;=SheetX!$B$83, IF(SheetX!$B$83&lt;&gt;1, SheetX!$A$83 &amp; " (" &amp; ROW($B$3) &amp; ")", SheetX!$A$83),"zzzz")</f>
        <v xml:space="preserve"> (3)</v>
      </c>
      <c r="B327" s="3" t="str">
        <f t="shared" si="55"/>
        <v>zzzz</v>
      </c>
      <c r="C327" s="3" t="str">
        <f t="shared" si="56"/>
        <v/>
      </c>
      <c r="D327" s="9" t="str">
        <f>IF(ROW($D$1)&lt;=SheetX!$C$83, SheetX!$C$83, "")</f>
        <v/>
      </c>
      <c r="E327" s="4" t="str">
        <f t="shared" si="57"/>
        <v/>
      </c>
      <c r="F327" s="9" t="str">
        <f>IF(ROW($D$1)&lt;=SheetX!$D$83, SheetX!$D$83, "")</f>
        <v/>
      </c>
      <c r="G327" s="9" t="str">
        <f t="shared" si="58"/>
        <v/>
      </c>
      <c r="H327" s="9" t="str">
        <f>IF(ROW($D$1)&lt;=SheetX!$E$83, SheetX!$E$83, "")</f>
        <v/>
      </c>
      <c r="I327" s="9" t="str">
        <f t="shared" si="59"/>
        <v/>
      </c>
      <c r="J327" s="9" t="str">
        <f>IF(ROW($D$1)&lt;=SheetX!$F$83, SheetX!$F$83, "")</f>
        <v/>
      </c>
      <c r="K327" s="4" t="str">
        <f t="shared" si="60"/>
        <v/>
      </c>
      <c r="Q327" s="6" t="str">
        <f t="shared" si="61"/>
        <v/>
      </c>
      <c r="R327" s="6">
        <f t="shared" si="62"/>
        <v>0</v>
      </c>
      <c r="S327" s="6">
        <f t="shared" si="63"/>
        <v>0</v>
      </c>
      <c r="T327" s="6">
        <f t="shared" si="64"/>
        <v>0</v>
      </c>
      <c r="U327" s="6">
        <f t="shared" si="65"/>
        <v>0</v>
      </c>
      <c r="AB327" s="12">
        <f>Table1[[#This Row],[Streaming Resolution '[MP']]]</f>
        <v>0</v>
      </c>
      <c r="AC327" s="12">
        <v>1</v>
      </c>
      <c r="AE327" s="3" t="str">
        <f>Table1[[#This Row],[Type of Install]]&amp;Table1[[#This Row],[Indoor/Outdoor]]</f>
        <v/>
      </c>
      <c r="AF327" s="3" t="str">
        <f>AE327&amp;Table1[[#This Row],[Camera Type]]</f>
        <v/>
      </c>
      <c r="AJ327" s="3" t="str">
        <f>'Card Access'!D329&amp;'Card Access'!E329&amp;'Card Access'!F329&amp;'Card Access'!G329</f>
        <v/>
      </c>
    </row>
    <row r="328" spans="1:36" x14ac:dyDescent="0.25">
      <c r="A328" s="3" t="str">
        <f>IF(ROW($B$4)&lt;=SheetX!$B$83, IF(SheetX!$B$83&lt;&gt;1, SheetX!$A$83 &amp; " (" &amp; ROW($B$4) &amp; ")", SheetX!$A$83),"zzzz")</f>
        <v xml:space="preserve"> (4)</v>
      </c>
      <c r="B328" s="3" t="str">
        <f t="shared" si="55"/>
        <v>zzzz</v>
      </c>
      <c r="C328" s="3" t="str">
        <f t="shared" si="56"/>
        <v/>
      </c>
      <c r="D328" s="9" t="str">
        <f>IF(ROW($D$1)&lt;=SheetX!$C$83, SheetX!$C$83, "")</f>
        <v/>
      </c>
      <c r="E328" s="4" t="str">
        <f t="shared" si="57"/>
        <v/>
      </c>
      <c r="F328" s="9" t="str">
        <f>IF(ROW($D$1)&lt;=SheetX!$D$83, SheetX!$D$83, "")</f>
        <v/>
      </c>
      <c r="G328" s="9" t="str">
        <f t="shared" si="58"/>
        <v/>
      </c>
      <c r="H328" s="9" t="str">
        <f>IF(ROW($D$1)&lt;=SheetX!$E$83, SheetX!$E$83, "")</f>
        <v/>
      </c>
      <c r="I328" s="9" t="str">
        <f t="shared" si="59"/>
        <v/>
      </c>
      <c r="J328" s="9" t="str">
        <f>IF(ROW($D$1)&lt;=SheetX!$F$83, SheetX!$F$83, "")</f>
        <v/>
      </c>
      <c r="K328" s="4" t="str">
        <f t="shared" si="60"/>
        <v/>
      </c>
      <c r="Q328" s="6" t="str">
        <f t="shared" si="61"/>
        <v/>
      </c>
      <c r="R328" s="6">
        <f t="shared" si="62"/>
        <v>0</v>
      </c>
      <c r="S328" s="6">
        <f t="shared" si="63"/>
        <v>0</v>
      </c>
      <c r="T328" s="6">
        <f t="shared" si="64"/>
        <v>0</v>
      </c>
      <c r="U328" s="6">
        <f t="shared" si="65"/>
        <v>0</v>
      </c>
      <c r="AB328" s="12">
        <f>Table1[[#This Row],[Streaming Resolution '[MP']]]</f>
        <v>0</v>
      </c>
      <c r="AC328" s="12">
        <v>1</v>
      </c>
      <c r="AE328" s="3" t="str">
        <f>Table1[[#This Row],[Type of Install]]&amp;Table1[[#This Row],[Indoor/Outdoor]]</f>
        <v/>
      </c>
      <c r="AF328" s="3" t="str">
        <f>AE328&amp;Table1[[#This Row],[Camera Type]]</f>
        <v/>
      </c>
      <c r="AJ328" s="3" t="str">
        <f>'Card Access'!D330&amp;'Card Access'!E330&amp;'Card Access'!F330&amp;'Card Access'!G330</f>
        <v/>
      </c>
    </row>
    <row r="329" spans="1:36" x14ac:dyDescent="0.25">
      <c r="A329" s="3" t="str">
        <f>IF(ROW($B$1)&lt;=SheetX!$B$84, IF(SheetX!$B$84&lt;&gt;1, SheetX!$A$84 &amp; " (" &amp; ROW($B$1) &amp; ")", SheetX!$A$84),"zzzz")</f>
        <v xml:space="preserve"> (1)</v>
      </c>
      <c r="B329" s="3" t="str">
        <f t="shared" si="55"/>
        <v>zzzz</v>
      </c>
      <c r="C329" s="3" t="str">
        <f t="shared" si="56"/>
        <v/>
      </c>
      <c r="D329" s="9" t="str">
        <f>IF(ROW($D$1)&lt;=SheetX!$C$84, SheetX!$C$84, "")</f>
        <v/>
      </c>
      <c r="E329" s="4" t="str">
        <f t="shared" si="57"/>
        <v/>
      </c>
      <c r="F329" s="9" t="str">
        <f>IF(ROW($D$1)&lt;=SheetX!$D$84, SheetX!$D$84, "")</f>
        <v/>
      </c>
      <c r="G329" s="9" t="str">
        <f t="shared" si="58"/>
        <v/>
      </c>
      <c r="H329" s="9" t="str">
        <f>IF(ROW($D$1)&lt;=SheetX!$E$84, SheetX!$E$84, "")</f>
        <v/>
      </c>
      <c r="I329" s="9" t="str">
        <f t="shared" si="59"/>
        <v/>
      </c>
      <c r="J329" s="9" t="str">
        <f>IF(ROW($D$1)&lt;=SheetX!$F$84, SheetX!$F$84, "")</f>
        <v/>
      </c>
      <c r="K329" s="4" t="str">
        <f t="shared" si="60"/>
        <v/>
      </c>
      <c r="Q329" s="6" t="str">
        <f t="shared" si="61"/>
        <v/>
      </c>
      <c r="R329" s="6">
        <f t="shared" si="62"/>
        <v>0</v>
      </c>
      <c r="S329" s="6">
        <f t="shared" si="63"/>
        <v>0</v>
      </c>
      <c r="T329" s="6">
        <f t="shared" si="64"/>
        <v>0</v>
      </c>
      <c r="U329" s="6">
        <f t="shared" si="65"/>
        <v>0</v>
      </c>
      <c r="AB329" s="12">
        <f>Table1[[#This Row],[Streaming Resolution '[MP']]]</f>
        <v>0</v>
      </c>
      <c r="AC329" s="12">
        <v>1</v>
      </c>
      <c r="AE329" s="3" t="str">
        <f>Table1[[#This Row],[Type of Install]]&amp;Table1[[#This Row],[Indoor/Outdoor]]</f>
        <v/>
      </c>
      <c r="AF329" s="3" t="str">
        <f>AE329&amp;Table1[[#This Row],[Camera Type]]</f>
        <v/>
      </c>
      <c r="AJ329" s="3" t="str">
        <f>'Card Access'!D331&amp;'Card Access'!E331&amp;'Card Access'!F331&amp;'Card Access'!G331</f>
        <v/>
      </c>
    </row>
    <row r="330" spans="1:36" x14ac:dyDescent="0.25">
      <c r="A330" s="3" t="str">
        <f>IF(ROW($B$2)&lt;=SheetX!$B$84, IF(SheetX!$B$84&lt;&gt;1, SheetX!$A$84 &amp; " (" &amp; ROW($B$2) &amp; ")", SheetX!$A$84),"zzzz")</f>
        <v xml:space="preserve"> (2)</v>
      </c>
      <c r="B330" s="3" t="str">
        <f t="shared" si="55"/>
        <v>zzzz</v>
      </c>
      <c r="C330" s="3" t="str">
        <f t="shared" si="56"/>
        <v/>
      </c>
      <c r="D330" s="9" t="str">
        <f>IF(ROW($D$1)&lt;=SheetX!$C$84, SheetX!$C$84, "")</f>
        <v/>
      </c>
      <c r="E330" s="4" t="str">
        <f t="shared" si="57"/>
        <v/>
      </c>
      <c r="F330" s="9" t="str">
        <f>IF(ROW($D$1)&lt;=SheetX!$D$84, SheetX!$D$84, "")</f>
        <v/>
      </c>
      <c r="G330" s="9" t="str">
        <f t="shared" si="58"/>
        <v/>
      </c>
      <c r="H330" s="9" t="str">
        <f>IF(ROW($D$1)&lt;=SheetX!$E$84, SheetX!$E$84, "")</f>
        <v/>
      </c>
      <c r="I330" s="9" t="str">
        <f t="shared" si="59"/>
        <v/>
      </c>
      <c r="J330" s="9" t="str">
        <f>IF(ROW($D$1)&lt;=SheetX!$F$84, SheetX!$F$84, "")</f>
        <v/>
      </c>
      <c r="K330" s="4" t="str">
        <f t="shared" si="60"/>
        <v/>
      </c>
      <c r="Q330" s="6" t="str">
        <f t="shared" si="61"/>
        <v/>
      </c>
      <c r="R330" s="6">
        <f t="shared" si="62"/>
        <v>0</v>
      </c>
      <c r="S330" s="6">
        <f t="shared" si="63"/>
        <v>0</v>
      </c>
      <c r="T330" s="6">
        <f t="shared" si="64"/>
        <v>0</v>
      </c>
      <c r="U330" s="6">
        <f t="shared" si="65"/>
        <v>0</v>
      </c>
      <c r="AB330" s="12">
        <f>Table1[[#This Row],[Streaming Resolution '[MP']]]</f>
        <v>0</v>
      </c>
      <c r="AC330" s="12">
        <v>1</v>
      </c>
      <c r="AE330" s="3" t="str">
        <f>Table1[[#This Row],[Type of Install]]&amp;Table1[[#This Row],[Indoor/Outdoor]]</f>
        <v/>
      </c>
      <c r="AF330" s="3" t="str">
        <f>AE330&amp;Table1[[#This Row],[Camera Type]]</f>
        <v/>
      </c>
      <c r="AJ330" s="3" t="str">
        <f>'Card Access'!D332&amp;'Card Access'!E332&amp;'Card Access'!F332&amp;'Card Access'!G332</f>
        <v/>
      </c>
    </row>
    <row r="331" spans="1:36" x14ac:dyDescent="0.25">
      <c r="A331" s="3" t="str">
        <f>IF(ROW($B$3)&lt;=SheetX!$B$84, IF(SheetX!$B$84&lt;&gt;1, SheetX!$A$84 &amp; " (" &amp; ROW($B$3) &amp; ")", SheetX!$A$84),"zzzz")</f>
        <v xml:space="preserve"> (3)</v>
      </c>
      <c r="B331" s="3" t="str">
        <f t="shared" si="55"/>
        <v>zzzz</v>
      </c>
      <c r="C331" s="3" t="str">
        <f t="shared" si="56"/>
        <v/>
      </c>
      <c r="D331" s="9" t="str">
        <f>IF(ROW($D$1)&lt;=SheetX!$C$84, SheetX!$C$84, "")</f>
        <v/>
      </c>
      <c r="E331" s="4" t="str">
        <f t="shared" si="57"/>
        <v/>
      </c>
      <c r="F331" s="9" t="str">
        <f>IF(ROW($D$1)&lt;=SheetX!$D$84, SheetX!$D$84, "")</f>
        <v/>
      </c>
      <c r="G331" s="9" t="str">
        <f t="shared" si="58"/>
        <v/>
      </c>
      <c r="H331" s="9" t="str">
        <f>IF(ROW($D$1)&lt;=SheetX!$E$84, SheetX!$E$84, "")</f>
        <v/>
      </c>
      <c r="I331" s="9" t="str">
        <f t="shared" si="59"/>
        <v/>
      </c>
      <c r="J331" s="9" t="str">
        <f>IF(ROW($D$1)&lt;=SheetX!$F$84, SheetX!$F$84, "")</f>
        <v/>
      </c>
      <c r="K331" s="4" t="str">
        <f t="shared" si="60"/>
        <v/>
      </c>
      <c r="Q331" s="6" t="str">
        <f t="shared" si="61"/>
        <v/>
      </c>
      <c r="R331" s="6">
        <f t="shared" si="62"/>
        <v>0</v>
      </c>
      <c r="S331" s="6">
        <f t="shared" si="63"/>
        <v>0</v>
      </c>
      <c r="T331" s="6">
        <f t="shared" si="64"/>
        <v>0</v>
      </c>
      <c r="U331" s="6">
        <f t="shared" si="65"/>
        <v>0</v>
      </c>
      <c r="AB331" s="12">
        <f>Table1[[#This Row],[Streaming Resolution '[MP']]]</f>
        <v>0</v>
      </c>
      <c r="AC331" s="12">
        <v>1</v>
      </c>
      <c r="AE331" s="3" t="str">
        <f>Table1[[#This Row],[Type of Install]]&amp;Table1[[#This Row],[Indoor/Outdoor]]</f>
        <v/>
      </c>
      <c r="AF331" s="3" t="str">
        <f>AE331&amp;Table1[[#This Row],[Camera Type]]</f>
        <v/>
      </c>
      <c r="AJ331" s="3" t="str">
        <f>'Card Access'!D333&amp;'Card Access'!E333&amp;'Card Access'!F333&amp;'Card Access'!G333</f>
        <v/>
      </c>
    </row>
    <row r="332" spans="1:36" x14ac:dyDescent="0.25">
      <c r="A332" s="3" t="str">
        <f>IF(ROW($B$4)&lt;=SheetX!$B$84, IF(SheetX!$B$84&lt;&gt;1, SheetX!$A$84 &amp; " (" &amp; ROW($B$4) &amp; ")", SheetX!$A$84),"zzzz")</f>
        <v xml:space="preserve"> (4)</v>
      </c>
      <c r="B332" s="3" t="str">
        <f t="shared" si="55"/>
        <v>zzzz</v>
      </c>
      <c r="C332" s="3" t="str">
        <f t="shared" si="56"/>
        <v/>
      </c>
      <c r="D332" s="9" t="str">
        <f>IF(ROW($D$1)&lt;=SheetX!$C$84, SheetX!$C$84, "")</f>
        <v/>
      </c>
      <c r="E332" s="4" t="str">
        <f t="shared" si="57"/>
        <v/>
      </c>
      <c r="F332" s="9" t="str">
        <f>IF(ROW($D$1)&lt;=SheetX!$D$84, SheetX!$D$84, "")</f>
        <v/>
      </c>
      <c r="G332" s="9" t="str">
        <f t="shared" si="58"/>
        <v/>
      </c>
      <c r="H332" s="9" t="str">
        <f>IF(ROW($D$1)&lt;=SheetX!$E$84, SheetX!$E$84, "")</f>
        <v/>
      </c>
      <c r="I332" s="9" t="str">
        <f t="shared" si="59"/>
        <v/>
      </c>
      <c r="J332" s="9" t="str">
        <f>IF(ROW($D$1)&lt;=SheetX!$F$84, SheetX!$F$84, "")</f>
        <v/>
      </c>
      <c r="K332" s="4" t="str">
        <f t="shared" si="60"/>
        <v/>
      </c>
      <c r="Q332" s="6" t="str">
        <f t="shared" si="61"/>
        <v/>
      </c>
      <c r="R332" s="6">
        <f t="shared" si="62"/>
        <v>0</v>
      </c>
      <c r="S332" s="6">
        <f t="shared" si="63"/>
        <v>0</v>
      </c>
      <c r="T332" s="6">
        <f t="shared" si="64"/>
        <v>0</v>
      </c>
      <c r="U332" s="6">
        <f t="shared" si="65"/>
        <v>0</v>
      </c>
      <c r="AB332" s="12">
        <f>Table1[[#This Row],[Streaming Resolution '[MP']]]</f>
        <v>0</v>
      </c>
      <c r="AC332" s="12">
        <v>1</v>
      </c>
      <c r="AE332" s="3" t="str">
        <f>Table1[[#This Row],[Type of Install]]&amp;Table1[[#This Row],[Indoor/Outdoor]]</f>
        <v/>
      </c>
      <c r="AF332" s="3" t="str">
        <f>AE332&amp;Table1[[#This Row],[Camera Type]]</f>
        <v/>
      </c>
      <c r="AJ332" s="3" t="str">
        <f>'Card Access'!D334&amp;'Card Access'!E334&amp;'Card Access'!F334&amp;'Card Access'!G334</f>
        <v/>
      </c>
    </row>
    <row r="333" spans="1:36" x14ac:dyDescent="0.25">
      <c r="A333" s="3" t="str">
        <f>IF(ROW($B$1)&lt;=SheetX!$B$85, IF(SheetX!$B$85&lt;&gt;1, SheetX!$A$85 &amp; " (" &amp; ROW($B$1) &amp; ")", SheetX!$A$85),"zzzz")</f>
        <v xml:space="preserve"> (1)</v>
      </c>
      <c r="B333" s="3" t="str">
        <f t="shared" si="55"/>
        <v>zzzz</v>
      </c>
      <c r="C333" s="3" t="str">
        <f t="shared" si="56"/>
        <v/>
      </c>
      <c r="D333" s="9" t="str">
        <f>IF(ROW($D$1)&lt;=SheetX!$C$85, SheetX!$C$85, "")</f>
        <v/>
      </c>
      <c r="E333" s="4" t="str">
        <f t="shared" si="57"/>
        <v/>
      </c>
      <c r="F333" s="9" t="str">
        <f>IF(ROW($D$1)&lt;=SheetX!$D$85, SheetX!$D$85, "")</f>
        <v/>
      </c>
      <c r="G333" s="9" t="str">
        <f t="shared" si="58"/>
        <v/>
      </c>
      <c r="H333" s="9" t="str">
        <f>IF(ROW($D$1)&lt;=SheetX!$E$85, SheetX!$E$85, "")</f>
        <v/>
      </c>
      <c r="I333" s="9" t="str">
        <f t="shared" si="59"/>
        <v/>
      </c>
      <c r="J333" s="9" t="str">
        <f>IF(ROW($D$1)&lt;=SheetX!$F$85, SheetX!$F$85, "")</f>
        <v/>
      </c>
      <c r="K333" s="4" t="str">
        <f t="shared" si="60"/>
        <v/>
      </c>
      <c r="Q333" s="6" t="str">
        <f t="shared" si="61"/>
        <v/>
      </c>
      <c r="R333" s="6">
        <f t="shared" si="62"/>
        <v>0</v>
      </c>
      <c r="S333" s="6">
        <f t="shared" si="63"/>
        <v>0</v>
      </c>
      <c r="T333" s="6">
        <f t="shared" si="64"/>
        <v>0</v>
      </c>
      <c r="U333" s="6">
        <f t="shared" si="65"/>
        <v>0</v>
      </c>
      <c r="AB333" s="12">
        <f>Table1[[#This Row],[Streaming Resolution '[MP']]]</f>
        <v>0</v>
      </c>
      <c r="AC333" s="12">
        <v>1</v>
      </c>
      <c r="AE333" s="3" t="str">
        <f>Table1[[#This Row],[Type of Install]]&amp;Table1[[#This Row],[Indoor/Outdoor]]</f>
        <v/>
      </c>
      <c r="AF333" s="3" t="str">
        <f>AE333&amp;Table1[[#This Row],[Camera Type]]</f>
        <v/>
      </c>
      <c r="AJ333" s="3" t="str">
        <f>'Card Access'!D335&amp;'Card Access'!E335&amp;'Card Access'!F335&amp;'Card Access'!G335</f>
        <v/>
      </c>
    </row>
    <row r="334" spans="1:36" x14ac:dyDescent="0.25">
      <c r="A334" s="3" t="str">
        <f>IF(ROW($B$2)&lt;=SheetX!$B$85, IF(SheetX!$B$85&lt;&gt;1, SheetX!$A$85 &amp; " (" &amp; ROW($B$2) &amp; ")", SheetX!$A$85),"zzzz")</f>
        <v xml:space="preserve"> (2)</v>
      </c>
      <c r="B334" s="3" t="str">
        <f t="shared" si="55"/>
        <v>zzzz</v>
      </c>
      <c r="C334" s="3" t="str">
        <f t="shared" si="56"/>
        <v/>
      </c>
      <c r="D334" s="9" t="str">
        <f>IF(ROW($D$1)&lt;=SheetX!$C$85, SheetX!$C$85, "")</f>
        <v/>
      </c>
      <c r="E334" s="4" t="str">
        <f t="shared" si="57"/>
        <v/>
      </c>
      <c r="F334" s="9" t="str">
        <f>IF(ROW($D$1)&lt;=SheetX!$D$85, SheetX!$D$85, "")</f>
        <v/>
      </c>
      <c r="G334" s="9" t="str">
        <f t="shared" si="58"/>
        <v/>
      </c>
      <c r="H334" s="9" t="str">
        <f>IF(ROW($D$1)&lt;=SheetX!$E$85, SheetX!$E$85, "")</f>
        <v/>
      </c>
      <c r="I334" s="9" t="str">
        <f t="shared" si="59"/>
        <v/>
      </c>
      <c r="J334" s="9" t="str">
        <f>IF(ROW($D$1)&lt;=SheetX!$F$85, SheetX!$F$85, "")</f>
        <v/>
      </c>
      <c r="K334" s="4" t="str">
        <f t="shared" si="60"/>
        <v/>
      </c>
      <c r="Q334" s="6" t="str">
        <f t="shared" si="61"/>
        <v/>
      </c>
      <c r="R334" s="6">
        <f t="shared" si="62"/>
        <v>0</v>
      </c>
      <c r="S334" s="6">
        <f t="shared" si="63"/>
        <v>0</v>
      </c>
      <c r="T334" s="6">
        <f t="shared" si="64"/>
        <v>0</v>
      </c>
      <c r="U334" s="6">
        <f t="shared" si="65"/>
        <v>0</v>
      </c>
      <c r="AB334" s="12">
        <f>Table1[[#This Row],[Streaming Resolution '[MP']]]</f>
        <v>0</v>
      </c>
      <c r="AC334" s="12">
        <v>1</v>
      </c>
      <c r="AE334" s="3" t="str">
        <f>Table1[[#This Row],[Type of Install]]&amp;Table1[[#This Row],[Indoor/Outdoor]]</f>
        <v/>
      </c>
      <c r="AF334" s="3" t="str">
        <f>AE334&amp;Table1[[#This Row],[Camera Type]]</f>
        <v/>
      </c>
      <c r="AJ334" s="3" t="str">
        <f>'Card Access'!D336&amp;'Card Access'!E336&amp;'Card Access'!F336&amp;'Card Access'!G336</f>
        <v/>
      </c>
    </row>
    <row r="335" spans="1:36" x14ac:dyDescent="0.25">
      <c r="A335" s="3" t="str">
        <f>IF(ROW($B$3)&lt;=SheetX!$B$85, IF(SheetX!$B$85&lt;&gt;1, SheetX!$A$85 &amp; " (" &amp; ROW($B$3) &amp; ")", SheetX!$A$85),"zzzz")</f>
        <v xml:space="preserve"> (3)</v>
      </c>
      <c r="B335" s="3" t="str">
        <f t="shared" si="55"/>
        <v>zzzz</v>
      </c>
      <c r="C335" s="3" t="str">
        <f t="shared" si="56"/>
        <v/>
      </c>
      <c r="D335" s="9" t="str">
        <f>IF(ROW($D$1)&lt;=SheetX!$C$85, SheetX!$C$85, "")</f>
        <v/>
      </c>
      <c r="E335" s="4" t="str">
        <f t="shared" si="57"/>
        <v/>
      </c>
      <c r="F335" s="9" t="str">
        <f>IF(ROW($D$1)&lt;=SheetX!$D$85, SheetX!$D$85, "")</f>
        <v/>
      </c>
      <c r="G335" s="9" t="str">
        <f t="shared" si="58"/>
        <v/>
      </c>
      <c r="H335" s="9" t="str">
        <f>IF(ROW($D$1)&lt;=SheetX!$E$85, SheetX!$E$85, "")</f>
        <v/>
      </c>
      <c r="I335" s="9" t="str">
        <f t="shared" si="59"/>
        <v/>
      </c>
      <c r="J335" s="9" t="str">
        <f>IF(ROW($D$1)&lt;=SheetX!$F$85, SheetX!$F$85, "")</f>
        <v/>
      </c>
      <c r="K335" s="4" t="str">
        <f t="shared" si="60"/>
        <v/>
      </c>
      <c r="Q335" s="6" t="str">
        <f t="shared" si="61"/>
        <v/>
      </c>
      <c r="R335" s="6">
        <f t="shared" si="62"/>
        <v>0</v>
      </c>
      <c r="S335" s="6">
        <f t="shared" si="63"/>
        <v>0</v>
      </c>
      <c r="T335" s="6">
        <f t="shared" si="64"/>
        <v>0</v>
      </c>
      <c r="U335" s="6">
        <f t="shared" si="65"/>
        <v>0</v>
      </c>
      <c r="AB335" s="12">
        <f>Table1[[#This Row],[Streaming Resolution '[MP']]]</f>
        <v>0</v>
      </c>
      <c r="AC335" s="12">
        <v>1</v>
      </c>
      <c r="AE335" s="3" t="str">
        <f>Table1[[#This Row],[Type of Install]]&amp;Table1[[#This Row],[Indoor/Outdoor]]</f>
        <v/>
      </c>
      <c r="AF335" s="3" t="str">
        <f>AE335&amp;Table1[[#This Row],[Camera Type]]</f>
        <v/>
      </c>
      <c r="AJ335" s="3" t="str">
        <f>'Card Access'!D337&amp;'Card Access'!E337&amp;'Card Access'!F337&amp;'Card Access'!G337</f>
        <v/>
      </c>
    </row>
    <row r="336" spans="1:36" x14ac:dyDescent="0.25">
      <c r="A336" s="3" t="str">
        <f>IF(ROW($B$4)&lt;=SheetX!$B$85, IF(SheetX!$B$85&lt;&gt;1, SheetX!$A$85 &amp; " (" &amp; ROW($B$4) &amp; ")", SheetX!$A$85),"zzzz")</f>
        <v xml:space="preserve"> (4)</v>
      </c>
      <c r="B336" s="3" t="str">
        <f t="shared" si="55"/>
        <v>zzzz</v>
      </c>
      <c r="C336" s="3" t="str">
        <f t="shared" si="56"/>
        <v/>
      </c>
      <c r="D336" s="9" t="str">
        <f>IF(ROW($D$1)&lt;=SheetX!$C$85, SheetX!$C$85, "")</f>
        <v/>
      </c>
      <c r="E336" s="4" t="str">
        <f t="shared" si="57"/>
        <v/>
      </c>
      <c r="F336" s="9" t="str">
        <f>IF(ROW($D$1)&lt;=SheetX!$D$85, SheetX!$D$85, "")</f>
        <v/>
      </c>
      <c r="G336" s="9" t="str">
        <f t="shared" si="58"/>
        <v/>
      </c>
      <c r="H336" s="9" t="str">
        <f>IF(ROW($D$1)&lt;=SheetX!$E$85, SheetX!$E$85, "")</f>
        <v/>
      </c>
      <c r="I336" s="9" t="str">
        <f t="shared" si="59"/>
        <v/>
      </c>
      <c r="J336" s="9" t="str">
        <f>IF(ROW($D$1)&lt;=SheetX!$F$85, SheetX!$F$85, "")</f>
        <v/>
      </c>
      <c r="K336" s="4" t="str">
        <f t="shared" si="60"/>
        <v/>
      </c>
      <c r="Q336" s="6" t="str">
        <f t="shared" si="61"/>
        <v/>
      </c>
      <c r="R336" s="6">
        <f t="shared" si="62"/>
        <v>0</v>
      </c>
      <c r="S336" s="6">
        <f t="shared" si="63"/>
        <v>0</v>
      </c>
      <c r="T336" s="6">
        <f t="shared" si="64"/>
        <v>0</v>
      </c>
      <c r="U336" s="6">
        <f t="shared" si="65"/>
        <v>0</v>
      </c>
      <c r="AB336" s="12">
        <f>Table1[[#This Row],[Streaming Resolution '[MP']]]</f>
        <v>0</v>
      </c>
      <c r="AC336" s="12">
        <v>1</v>
      </c>
      <c r="AE336" s="3" t="str">
        <f>Table1[[#This Row],[Type of Install]]&amp;Table1[[#This Row],[Indoor/Outdoor]]</f>
        <v/>
      </c>
      <c r="AF336" s="3" t="str">
        <f>AE336&amp;Table1[[#This Row],[Camera Type]]</f>
        <v/>
      </c>
      <c r="AJ336" s="3" t="str">
        <f>'Card Access'!D338&amp;'Card Access'!E338&amp;'Card Access'!F338&amp;'Card Access'!G338</f>
        <v/>
      </c>
    </row>
    <row r="337" spans="1:36" x14ac:dyDescent="0.25">
      <c r="A337" s="3" t="str">
        <f>IF(ROW($B$1)&lt;=SheetX!$B$86, IF(SheetX!$B$86&lt;&gt;1, SheetX!$A$86 &amp; " (" &amp; ROW($B$1) &amp; ")", SheetX!$A$86),"zzzz")</f>
        <v xml:space="preserve"> (1)</v>
      </c>
      <c r="B337" s="3" t="str">
        <f t="shared" si="55"/>
        <v>zzzz</v>
      </c>
      <c r="C337" s="3" t="str">
        <f t="shared" si="56"/>
        <v/>
      </c>
      <c r="D337" s="9" t="str">
        <f>IF(ROW($D$1)&lt;=SheetX!$C$86, SheetX!$C$86, "")</f>
        <v/>
      </c>
      <c r="E337" s="4" t="str">
        <f t="shared" si="57"/>
        <v/>
      </c>
      <c r="F337" s="9" t="str">
        <f>IF(ROW($D$1)&lt;=SheetX!$D$86, SheetX!$D$86, "")</f>
        <v/>
      </c>
      <c r="G337" s="9" t="str">
        <f t="shared" si="58"/>
        <v/>
      </c>
      <c r="H337" s="9" t="str">
        <f>IF(ROW($D$1)&lt;=SheetX!$E$86, SheetX!$E$86, "")</f>
        <v/>
      </c>
      <c r="I337" s="9" t="str">
        <f t="shared" si="59"/>
        <v/>
      </c>
      <c r="J337" s="9" t="str">
        <f>IF(ROW($D$1)&lt;=SheetX!$F$86, SheetX!$F$86, "")</f>
        <v/>
      </c>
      <c r="K337" s="4" t="str">
        <f t="shared" si="60"/>
        <v/>
      </c>
      <c r="Q337" s="6" t="str">
        <f t="shared" si="61"/>
        <v/>
      </c>
      <c r="R337" s="6">
        <f t="shared" si="62"/>
        <v>0</v>
      </c>
      <c r="S337" s="6">
        <f t="shared" si="63"/>
        <v>0</v>
      </c>
      <c r="T337" s="6">
        <f t="shared" si="64"/>
        <v>0</v>
      </c>
      <c r="U337" s="6">
        <f t="shared" si="65"/>
        <v>0</v>
      </c>
      <c r="AB337" s="12">
        <f>Table1[[#This Row],[Streaming Resolution '[MP']]]</f>
        <v>0</v>
      </c>
      <c r="AC337" s="12">
        <v>1</v>
      </c>
      <c r="AE337" s="3" t="str">
        <f>Table1[[#This Row],[Type of Install]]&amp;Table1[[#This Row],[Indoor/Outdoor]]</f>
        <v/>
      </c>
      <c r="AF337" s="3" t="str">
        <f>AE337&amp;Table1[[#This Row],[Camera Type]]</f>
        <v/>
      </c>
      <c r="AJ337" s="3" t="str">
        <f>'Card Access'!D339&amp;'Card Access'!E339&amp;'Card Access'!F339&amp;'Card Access'!G339</f>
        <v/>
      </c>
    </row>
    <row r="338" spans="1:36" x14ac:dyDescent="0.25">
      <c r="A338" s="3" t="str">
        <f>IF(ROW($B$2)&lt;=SheetX!$B$86, IF(SheetX!$B$86&lt;&gt;1, SheetX!$A$86 &amp; " (" &amp; ROW($B$2) &amp; ")", SheetX!$A$86),"zzzz")</f>
        <v xml:space="preserve"> (2)</v>
      </c>
      <c r="B338" s="3" t="str">
        <f t="shared" si="55"/>
        <v>zzzz</v>
      </c>
      <c r="C338" s="3" t="str">
        <f t="shared" si="56"/>
        <v/>
      </c>
      <c r="D338" s="9" t="str">
        <f>IF(ROW($D$1)&lt;=SheetX!$C$86, SheetX!$C$86, "")</f>
        <v/>
      </c>
      <c r="E338" s="4" t="str">
        <f t="shared" si="57"/>
        <v/>
      </c>
      <c r="F338" s="9" t="str">
        <f>IF(ROW($D$1)&lt;=SheetX!$D$86, SheetX!$D$86, "")</f>
        <v/>
      </c>
      <c r="G338" s="9" t="str">
        <f t="shared" si="58"/>
        <v/>
      </c>
      <c r="H338" s="9" t="str">
        <f>IF(ROW($D$1)&lt;=SheetX!$E$86, SheetX!$E$86, "")</f>
        <v/>
      </c>
      <c r="I338" s="9" t="str">
        <f t="shared" si="59"/>
        <v/>
      </c>
      <c r="J338" s="9" t="str">
        <f>IF(ROW($D$1)&lt;=SheetX!$F$86, SheetX!$F$86, "")</f>
        <v/>
      </c>
      <c r="K338" s="4" t="str">
        <f t="shared" si="60"/>
        <v/>
      </c>
      <c r="Q338" s="6" t="str">
        <f t="shared" si="61"/>
        <v/>
      </c>
      <c r="R338" s="6">
        <f t="shared" si="62"/>
        <v>0</v>
      </c>
      <c r="S338" s="6">
        <f t="shared" si="63"/>
        <v>0</v>
      </c>
      <c r="T338" s="6">
        <f t="shared" si="64"/>
        <v>0</v>
      </c>
      <c r="U338" s="6">
        <f t="shared" si="65"/>
        <v>0</v>
      </c>
      <c r="AB338" s="12">
        <f>Table1[[#This Row],[Streaming Resolution '[MP']]]</f>
        <v>0</v>
      </c>
      <c r="AC338" s="12">
        <v>1</v>
      </c>
      <c r="AE338" s="3" t="str">
        <f>Table1[[#This Row],[Type of Install]]&amp;Table1[[#This Row],[Indoor/Outdoor]]</f>
        <v/>
      </c>
      <c r="AF338" s="3" t="str">
        <f>AE338&amp;Table1[[#This Row],[Camera Type]]</f>
        <v/>
      </c>
      <c r="AJ338" s="3" t="str">
        <f>'Card Access'!D340&amp;'Card Access'!E340&amp;'Card Access'!F340&amp;'Card Access'!G340</f>
        <v/>
      </c>
    </row>
    <row r="339" spans="1:36" x14ac:dyDescent="0.25">
      <c r="A339" s="3" t="str">
        <f>IF(ROW($B$3)&lt;=SheetX!$B$86, IF(SheetX!$B$86&lt;&gt;1, SheetX!$A$86 &amp; " (" &amp; ROW($B$3) &amp; ")", SheetX!$A$86),"zzzz")</f>
        <v xml:space="preserve"> (3)</v>
      </c>
      <c r="B339" s="3" t="str">
        <f t="shared" si="55"/>
        <v>zzzz</v>
      </c>
      <c r="C339" s="3" t="str">
        <f t="shared" si="56"/>
        <v/>
      </c>
      <c r="D339" s="9" t="str">
        <f>IF(ROW($D$1)&lt;=SheetX!$C$86, SheetX!$C$86, "")</f>
        <v/>
      </c>
      <c r="E339" s="4" t="str">
        <f t="shared" si="57"/>
        <v/>
      </c>
      <c r="F339" s="9" t="str">
        <f>IF(ROW($D$1)&lt;=SheetX!$D$86, SheetX!$D$86, "")</f>
        <v/>
      </c>
      <c r="G339" s="9" t="str">
        <f t="shared" si="58"/>
        <v/>
      </c>
      <c r="H339" s="9" t="str">
        <f>IF(ROW($D$1)&lt;=SheetX!$E$86, SheetX!$E$86, "")</f>
        <v/>
      </c>
      <c r="I339" s="9" t="str">
        <f t="shared" si="59"/>
        <v/>
      </c>
      <c r="J339" s="9" t="str">
        <f>IF(ROW($D$1)&lt;=SheetX!$F$86, SheetX!$F$86, "")</f>
        <v/>
      </c>
      <c r="K339" s="4" t="str">
        <f t="shared" si="60"/>
        <v/>
      </c>
      <c r="Q339" s="6" t="str">
        <f t="shared" si="61"/>
        <v/>
      </c>
      <c r="R339" s="6">
        <f t="shared" si="62"/>
        <v>0</v>
      </c>
      <c r="S339" s="6">
        <f t="shared" si="63"/>
        <v>0</v>
      </c>
      <c r="T339" s="6">
        <f t="shared" si="64"/>
        <v>0</v>
      </c>
      <c r="U339" s="6">
        <f t="shared" si="65"/>
        <v>0</v>
      </c>
      <c r="AB339" s="12">
        <f>Table1[[#This Row],[Streaming Resolution '[MP']]]</f>
        <v>0</v>
      </c>
      <c r="AC339" s="12">
        <v>1</v>
      </c>
      <c r="AE339" s="3" t="str">
        <f>Table1[[#This Row],[Type of Install]]&amp;Table1[[#This Row],[Indoor/Outdoor]]</f>
        <v/>
      </c>
      <c r="AF339" s="3" t="str">
        <f>AE339&amp;Table1[[#This Row],[Camera Type]]</f>
        <v/>
      </c>
      <c r="AJ339" s="3" t="str">
        <f>'Card Access'!D341&amp;'Card Access'!E341&amp;'Card Access'!F341&amp;'Card Access'!G341</f>
        <v/>
      </c>
    </row>
    <row r="340" spans="1:36" x14ac:dyDescent="0.25">
      <c r="A340" s="3" t="str">
        <f>IF(ROW($B$4)&lt;=SheetX!$B$86, IF(SheetX!$B$86&lt;&gt;1, SheetX!$A$86 &amp; " (" &amp; ROW($B$4) &amp; ")", SheetX!$A$86),"zzzz")</f>
        <v xml:space="preserve"> (4)</v>
      </c>
      <c r="B340" s="3" t="str">
        <f t="shared" si="55"/>
        <v>zzzz</v>
      </c>
      <c r="C340" s="3" t="str">
        <f t="shared" si="56"/>
        <v/>
      </c>
      <c r="D340" s="9" t="str">
        <f>IF(ROW($D$1)&lt;=SheetX!$C$86, SheetX!$C$86, "")</f>
        <v/>
      </c>
      <c r="E340" s="4" t="str">
        <f t="shared" si="57"/>
        <v/>
      </c>
      <c r="F340" s="9" t="str">
        <f>IF(ROW($D$1)&lt;=SheetX!$D$86, SheetX!$D$86, "")</f>
        <v/>
      </c>
      <c r="G340" s="9" t="str">
        <f t="shared" si="58"/>
        <v/>
      </c>
      <c r="H340" s="9" t="str">
        <f>IF(ROW($D$1)&lt;=SheetX!$E$86, SheetX!$E$86, "")</f>
        <v/>
      </c>
      <c r="I340" s="9" t="str">
        <f t="shared" si="59"/>
        <v/>
      </c>
      <c r="J340" s="9" t="str">
        <f>IF(ROW($D$1)&lt;=SheetX!$F$86, SheetX!$F$86, "")</f>
        <v/>
      </c>
      <c r="K340" s="4" t="str">
        <f t="shared" si="60"/>
        <v/>
      </c>
      <c r="Q340" s="6" t="str">
        <f t="shared" si="61"/>
        <v/>
      </c>
      <c r="R340" s="6">
        <f t="shared" si="62"/>
        <v>0</v>
      </c>
      <c r="S340" s="6">
        <f t="shared" si="63"/>
        <v>0</v>
      </c>
      <c r="T340" s="6">
        <f t="shared" si="64"/>
        <v>0</v>
      </c>
      <c r="U340" s="6">
        <f t="shared" si="65"/>
        <v>0</v>
      </c>
      <c r="AB340" s="12">
        <f>Table1[[#This Row],[Streaming Resolution '[MP']]]</f>
        <v>0</v>
      </c>
      <c r="AC340" s="12">
        <v>1</v>
      </c>
      <c r="AE340" s="3" t="str">
        <f>Table1[[#This Row],[Type of Install]]&amp;Table1[[#This Row],[Indoor/Outdoor]]</f>
        <v/>
      </c>
      <c r="AF340" s="3" t="str">
        <f>AE340&amp;Table1[[#This Row],[Camera Type]]</f>
        <v/>
      </c>
      <c r="AJ340" s="3" t="str">
        <f>'Card Access'!D342&amp;'Card Access'!E342&amp;'Card Access'!F342&amp;'Card Access'!G342</f>
        <v/>
      </c>
    </row>
    <row r="341" spans="1:36" x14ac:dyDescent="0.25">
      <c r="A341" s="3" t="str">
        <f>IF(ROW($B$1)&lt;=SheetX!$B$87, IF(SheetX!$B$87&lt;&gt;1, SheetX!$A$87 &amp; " (" &amp; ROW($B$1) &amp; ")", SheetX!$A$87),"zzzz")</f>
        <v xml:space="preserve"> (1)</v>
      </c>
      <c r="B341" s="3" t="str">
        <f t="shared" si="55"/>
        <v>zzzz</v>
      </c>
      <c r="C341" s="3" t="str">
        <f t="shared" si="56"/>
        <v/>
      </c>
      <c r="D341" s="9" t="str">
        <f>IF(ROW($D$1)&lt;=SheetX!$C$87, SheetX!$C$87, "")</f>
        <v/>
      </c>
      <c r="E341" s="4" t="str">
        <f t="shared" si="57"/>
        <v/>
      </c>
      <c r="F341" s="9" t="str">
        <f>IF(ROW($D$1)&lt;=SheetX!$D$87, SheetX!$D$87, "")</f>
        <v/>
      </c>
      <c r="G341" s="9" t="str">
        <f t="shared" si="58"/>
        <v/>
      </c>
      <c r="H341" s="9" t="str">
        <f>IF(ROW($D$1)&lt;=SheetX!$E$87, SheetX!$E$87, "")</f>
        <v/>
      </c>
      <c r="I341" s="9" t="str">
        <f t="shared" si="59"/>
        <v/>
      </c>
      <c r="J341" s="9" t="str">
        <f>IF(ROW($D$1)&lt;=SheetX!$F$87, SheetX!$F$87, "")</f>
        <v/>
      </c>
      <c r="K341" s="4" t="str">
        <f t="shared" si="60"/>
        <v/>
      </c>
      <c r="Q341" s="6" t="str">
        <f t="shared" si="61"/>
        <v/>
      </c>
      <c r="R341" s="6">
        <f t="shared" si="62"/>
        <v>0</v>
      </c>
      <c r="S341" s="6">
        <f t="shared" si="63"/>
        <v>0</v>
      </c>
      <c r="T341" s="6">
        <f t="shared" si="64"/>
        <v>0</v>
      </c>
      <c r="U341" s="6">
        <f t="shared" si="65"/>
        <v>0</v>
      </c>
      <c r="AB341" s="12">
        <f>Table1[[#This Row],[Streaming Resolution '[MP']]]</f>
        <v>0</v>
      </c>
      <c r="AC341" s="12">
        <v>1</v>
      </c>
      <c r="AE341" s="3" t="str">
        <f>Table1[[#This Row],[Type of Install]]&amp;Table1[[#This Row],[Indoor/Outdoor]]</f>
        <v/>
      </c>
      <c r="AF341" s="3" t="str">
        <f>AE341&amp;Table1[[#This Row],[Camera Type]]</f>
        <v/>
      </c>
      <c r="AJ341" s="3" t="str">
        <f>'Card Access'!D343&amp;'Card Access'!E343&amp;'Card Access'!F343&amp;'Card Access'!G343</f>
        <v/>
      </c>
    </row>
    <row r="342" spans="1:36" x14ac:dyDescent="0.25">
      <c r="A342" s="3" t="str">
        <f>IF(ROW($B$2)&lt;=SheetX!$B$87, IF(SheetX!$B$87&lt;&gt;1, SheetX!$A$87 &amp; " (" &amp; ROW($B$2) &amp; ")", SheetX!$A$87),"zzzz")</f>
        <v xml:space="preserve"> (2)</v>
      </c>
      <c r="B342" s="3" t="str">
        <f t="shared" si="55"/>
        <v>zzzz</v>
      </c>
      <c r="C342" s="3" t="str">
        <f t="shared" si="56"/>
        <v/>
      </c>
      <c r="D342" s="9" t="str">
        <f>IF(ROW($D$1)&lt;=SheetX!$C$87, SheetX!$C$87, "")</f>
        <v/>
      </c>
      <c r="E342" s="4" t="str">
        <f t="shared" si="57"/>
        <v/>
      </c>
      <c r="F342" s="9" t="str">
        <f>IF(ROW($D$1)&lt;=SheetX!$D$87, SheetX!$D$87, "")</f>
        <v/>
      </c>
      <c r="G342" s="9" t="str">
        <f t="shared" si="58"/>
        <v/>
      </c>
      <c r="H342" s="9" t="str">
        <f>IF(ROW($D$1)&lt;=SheetX!$E$87, SheetX!$E$87, "")</f>
        <v/>
      </c>
      <c r="I342" s="9" t="str">
        <f t="shared" si="59"/>
        <v/>
      </c>
      <c r="J342" s="9" t="str">
        <f>IF(ROW($D$1)&lt;=SheetX!$F$87, SheetX!$F$87, "")</f>
        <v/>
      </c>
      <c r="K342" s="4" t="str">
        <f t="shared" si="60"/>
        <v/>
      </c>
      <c r="Q342" s="6" t="str">
        <f t="shared" si="61"/>
        <v/>
      </c>
      <c r="R342" s="6">
        <f t="shared" si="62"/>
        <v>0</v>
      </c>
      <c r="S342" s="6">
        <f t="shared" si="63"/>
        <v>0</v>
      </c>
      <c r="T342" s="6">
        <f t="shared" si="64"/>
        <v>0</v>
      </c>
      <c r="U342" s="6">
        <f t="shared" si="65"/>
        <v>0</v>
      </c>
      <c r="AB342" s="12">
        <f>Table1[[#This Row],[Streaming Resolution '[MP']]]</f>
        <v>0</v>
      </c>
      <c r="AC342" s="12">
        <v>1</v>
      </c>
      <c r="AE342" s="3" t="str">
        <f>Table1[[#This Row],[Type of Install]]&amp;Table1[[#This Row],[Indoor/Outdoor]]</f>
        <v/>
      </c>
      <c r="AF342" s="3" t="str">
        <f>AE342&amp;Table1[[#This Row],[Camera Type]]</f>
        <v/>
      </c>
      <c r="AJ342" s="3" t="str">
        <f>'Card Access'!D344&amp;'Card Access'!E344&amp;'Card Access'!F344&amp;'Card Access'!G344</f>
        <v/>
      </c>
    </row>
    <row r="343" spans="1:36" x14ac:dyDescent="0.25">
      <c r="A343" s="3" t="str">
        <f>IF(ROW($B$3)&lt;=SheetX!$B$87, IF(SheetX!$B$87&lt;&gt;1, SheetX!$A$87 &amp; " (" &amp; ROW($B$3) &amp; ")", SheetX!$A$87),"zzzz")</f>
        <v xml:space="preserve"> (3)</v>
      </c>
      <c r="B343" s="3" t="str">
        <f t="shared" si="55"/>
        <v>zzzz</v>
      </c>
      <c r="C343" s="3" t="str">
        <f t="shared" si="56"/>
        <v/>
      </c>
      <c r="D343" s="9" t="str">
        <f>IF(ROW($D$1)&lt;=SheetX!$C$87, SheetX!$C$87, "")</f>
        <v/>
      </c>
      <c r="E343" s="4" t="str">
        <f t="shared" si="57"/>
        <v/>
      </c>
      <c r="F343" s="9" t="str">
        <f>IF(ROW($D$1)&lt;=SheetX!$D$87, SheetX!$D$87, "")</f>
        <v/>
      </c>
      <c r="G343" s="9" t="str">
        <f t="shared" si="58"/>
        <v/>
      </c>
      <c r="H343" s="9" t="str">
        <f>IF(ROW($D$1)&lt;=SheetX!$E$87, SheetX!$E$87, "")</f>
        <v/>
      </c>
      <c r="I343" s="9" t="str">
        <f t="shared" si="59"/>
        <v/>
      </c>
      <c r="J343" s="9" t="str">
        <f>IF(ROW($D$1)&lt;=SheetX!$F$87, SheetX!$F$87, "")</f>
        <v/>
      </c>
      <c r="K343" s="4" t="str">
        <f t="shared" si="60"/>
        <v/>
      </c>
      <c r="Q343" s="6" t="str">
        <f t="shared" si="61"/>
        <v/>
      </c>
      <c r="R343" s="6">
        <f t="shared" si="62"/>
        <v>0</v>
      </c>
      <c r="S343" s="6">
        <f t="shared" si="63"/>
        <v>0</v>
      </c>
      <c r="T343" s="6">
        <f t="shared" si="64"/>
        <v>0</v>
      </c>
      <c r="U343" s="6">
        <f t="shared" si="65"/>
        <v>0</v>
      </c>
      <c r="AB343" s="12">
        <f>Table1[[#This Row],[Streaming Resolution '[MP']]]</f>
        <v>0</v>
      </c>
      <c r="AC343" s="12">
        <v>1</v>
      </c>
      <c r="AE343" s="3" t="str">
        <f>Table1[[#This Row],[Type of Install]]&amp;Table1[[#This Row],[Indoor/Outdoor]]</f>
        <v/>
      </c>
      <c r="AF343" s="3" t="str">
        <f>AE343&amp;Table1[[#This Row],[Camera Type]]</f>
        <v/>
      </c>
      <c r="AJ343" s="3" t="str">
        <f>'Card Access'!D345&amp;'Card Access'!E345&amp;'Card Access'!F345&amp;'Card Access'!G345</f>
        <v/>
      </c>
    </row>
    <row r="344" spans="1:36" x14ac:dyDescent="0.25">
      <c r="A344" s="3" t="str">
        <f>IF(ROW($B$4)&lt;=SheetX!$B$87, IF(SheetX!$B$87&lt;&gt;1, SheetX!$A$87 &amp; " (" &amp; ROW($B$4) &amp; ")", SheetX!$A$87),"zzzz")</f>
        <v xml:space="preserve"> (4)</v>
      </c>
      <c r="B344" s="3" t="str">
        <f t="shared" si="55"/>
        <v>zzzz</v>
      </c>
      <c r="C344" s="3" t="str">
        <f t="shared" si="56"/>
        <v/>
      </c>
      <c r="D344" s="9" t="str">
        <f>IF(ROW($D$1)&lt;=SheetX!$C$87, SheetX!$C$87, "")</f>
        <v/>
      </c>
      <c r="E344" s="4" t="str">
        <f t="shared" si="57"/>
        <v/>
      </c>
      <c r="F344" s="9" t="str">
        <f>IF(ROW($D$1)&lt;=SheetX!$D$87, SheetX!$D$87, "")</f>
        <v/>
      </c>
      <c r="G344" s="9" t="str">
        <f t="shared" si="58"/>
        <v/>
      </c>
      <c r="H344" s="9" t="str">
        <f>IF(ROW($D$1)&lt;=SheetX!$E$87, SheetX!$E$87, "")</f>
        <v/>
      </c>
      <c r="I344" s="9" t="str">
        <f t="shared" si="59"/>
        <v/>
      </c>
      <c r="J344" s="9" t="str">
        <f>IF(ROW($D$1)&lt;=SheetX!$F$87, SheetX!$F$87, "")</f>
        <v/>
      </c>
      <c r="K344" s="4" t="str">
        <f t="shared" si="60"/>
        <v/>
      </c>
      <c r="Q344" s="6" t="str">
        <f t="shared" si="61"/>
        <v/>
      </c>
      <c r="R344" s="6">
        <f t="shared" si="62"/>
        <v>0</v>
      </c>
      <c r="S344" s="6">
        <f t="shared" si="63"/>
        <v>0</v>
      </c>
      <c r="T344" s="6">
        <f t="shared" si="64"/>
        <v>0</v>
      </c>
      <c r="U344" s="6">
        <f t="shared" si="65"/>
        <v>0</v>
      </c>
      <c r="AB344" s="12">
        <f>Table1[[#This Row],[Streaming Resolution '[MP']]]</f>
        <v>0</v>
      </c>
      <c r="AC344" s="12">
        <v>1</v>
      </c>
      <c r="AE344" s="3" t="str">
        <f>Table1[[#This Row],[Type of Install]]&amp;Table1[[#This Row],[Indoor/Outdoor]]</f>
        <v/>
      </c>
      <c r="AF344" s="3" t="str">
        <f>AE344&amp;Table1[[#This Row],[Camera Type]]</f>
        <v/>
      </c>
      <c r="AJ344" s="3" t="str">
        <f>'Card Access'!D346&amp;'Card Access'!E346&amp;'Card Access'!F346&amp;'Card Access'!G346</f>
        <v/>
      </c>
    </row>
    <row r="345" spans="1:36" x14ac:dyDescent="0.25">
      <c r="A345" s="3" t="str">
        <f>IF(ROW($B$1)&lt;=SheetX!$B$88, IF(SheetX!$B$88&lt;&gt;1, SheetX!$A$88 &amp; " (" &amp; ROW($B$1) &amp; ")", SheetX!$A$88),"zzzz")</f>
        <v xml:space="preserve"> (1)</v>
      </c>
      <c r="B345" s="3" t="str">
        <f t="shared" si="55"/>
        <v>zzzz</v>
      </c>
      <c r="C345" s="3" t="str">
        <f t="shared" si="56"/>
        <v/>
      </c>
      <c r="D345" s="9" t="str">
        <f>IF(ROW($D$1)&lt;=SheetX!$C$88, SheetX!$C$88, "")</f>
        <v/>
      </c>
      <c r="E345" s="4" t="str">
        <f t="shared" si="57"/>
        <v/>
      </c>
      <c r="F345" s="9" t="str">
        <f>IF(ROW($D$1)&lt;=SheetX!$D$88, SheetX!$D$88, "")</f>
        <v/>
      </c>
      <c r="G345" s="9" t="str">
        <f t="shared" si="58"/>
        <v/>
      </c>
      <c r="H345" s="9" t="str">
        <f>IF(ROW($D$1)&lt;=SheetX!$E$88, SheetX!$E$88, "")</f>
        <v/>
      </c>
      <c r="I345" s="9" t="str">
        <f t="shared" si="59"/>
        <v/>
      </c>
      <c r="J345" s="9" t="str">
        <f>IF(ROW($D$1)&lt;=SheetX!$F$88, SheetX!$F$88, "")</f>
        <v/>
      </c>
      <c r="K345" s="4" t="str">
        <f t="shared" si="60"/>
        <v/>
      </c>
      <c r="Q345" s="6" t="str">
        <f t="shared" si="61"/>
        <v/>
      </c>
      <c r="R345" s="6">
        <f t="shared" si="62"/>
        <v>0</v>
      </c>
      <c r="S345" s="6">
        <f t="shared" si="63"/>
        <v>0</v>
      </c>
      <c r="T345" s="6">
        <f t="shared" si="64"/>
        <v>0</v>
      </c>
      <c r="U345" s="6">
        <f t="shared" si="65"/>
        <v>0</v>
      </c>
      <c r="AB345" s="12">
        <f>Table1[[#This Row],[Streaming Resolution '[MP']]]</f>
        <v>0</v>
      </c>
      <c r="AC345" s="12">
        <v>1</v>
      </c>
      <c r="AE345" s="3" t="str">
        <f>Table1[[#This Row],[Type of Install]]&amp;Table1[[#This Row],[Indoor/Outdoor]]</f>
        <v/>
      </c>
      <c r="AF345" s="3" t="str">
        <f>AE345&amp;Table1[[#This Row],[Camera Type]]</f>
        <v/>
      </c>
      <c r="AJ345" s="3" t="str">
        <f>'Card Access'!D347&amp;'Card Access'!E347&amp;'Card Access'!F347&amp;'Card Access'!G347</f>
        <v/>
      </c>
    </row>
    <row r="346" spans="1:36" x14ac:dyDescent="0.25">
      <c r="A346" s="3" t="str">
        <f>IF(ROW($B$2)&lt;=SheetX!$B$88, IF(SheetX!$B$88&lt;&gt;1, SheetX!$A$88 &amp; " (" &amp; ROW($B$2) &amp; ")", SheetX!$A$88),"zzzz")</f>
        <v xml:space="preserve"> (2)</v>
      </c>
      <c r="B346" s="3" t="str">
        <f t="shared" si="55"/>
        <v>zzzz</v>
      </c>
      <c r="C346" s="3" t="str">
        <f t="shared" si="56"/>
        <v/>
      </c>
      <c r="D346" s="9" t="str">
        <f>IF(ROW($D$1)&lt;=SheetX!$C$88, SheetX!$C$88, "")</f>
        <v/>
      </c>
      <c r="E346" s="4" t="str">
        <f t="shared" si="57"/>
        <v/>
      </c>
      <c r="F346" s="9" t="str">
        <f>IF(ROW($D$1)&lt;=SheetX!$D$88, SheetX!$D$88, "")</f>
        <v/>
      </c>
      <c r="G346" s="9" t="str">
        <f t="shared" si="58"/>
        <v/>
      </c>
      <c r="H346" s="9" t="str">
        <f>IF(ROW($D$1)&lt;=SheetX!$E$88, SheetX!$E$88, "")</f>
        <v/>
      </c>
      <c r="I346" s="9" t="str">
        <f t="shared" si="59"/>
        <v/>
      </c>
      <c r="J346" s="9" t="str">
        <f>IF(ROW($D$1)&lt;=SheetX!$F$88, SheetX!$F$88, "")</f>
        <v/>
      </c>
      <c r="K346" s="4" t="str">
        <f t="shared" si="60"/>
        <v/>
      </c>
      <c r="Q346" s="6" t="str">
        <f t="shared" si="61"/>
        <v/>
      </c>
      <c r="R346" s="6">
        <f t="shared" si="62"/>
        <v>0</v>
      </c>
      <c r="S346" s="6">
        <f t="shared" si="63"/>
        <v>0</v>
      </c>
      <c r="T346" s="6">
        <f t="shared" si="64"/>
        <v>0</v>
      </c>
      <c r="U346" s="6">
        <f t="shared" si="65"/>
        <v>0</v>
      </c>
      <c r="AB346" s="12">
        <f>Table1[[#This Row],[Streaming Resolution '[MP']]]</f>
        <v>0</v>
      </c>
      <c r="AC346" s="12">
        <v>1</v>
      </c>
      <c r="AE346" s="3" t="str">
        <f>Table1[[#This Row],[Type of Install]]&amp;Table1[[#This Row],[Indoor/Outdoor]]</f>
        <v/>
      </c>
      <c r="AF346" s="3" t="str">
        <f>AE346&amp;Table1[[#This Row],[Camera Type]]</f>
        <v/>
      </c>
      <c r="AJ346" s="3" t="str">
        <f>'Card Access'!D348&amp;'Card Access'!E348&amp;'Card Access'!F348&amp;'Card Access'!G348</f>
        <v/>
      </c>
    </row>
    <row r="347" spans="1:36" x14ac:dyDescent="0.25">
      <c r="A347" s="3" t="str">
        <f>IF(ROW($B$3)&lt;=SheetX!$B$88, IF(SheetX!$B$88&lt;&gt;1, SheetX!$A$88 &amp; " (" &amp; ROW($B$3) &amp; ")", SheetX!$A$88),"zzzz")</f>
        <v xml:space="preserve"> (3)</v>
      </c>
      <c r="B347" s="3" t="str">
        <f t="shared" si="55"/>
        <v>zzzz</v>
      </c>
      <c r="C347" s="3" t="str">
        <f t="shared" si="56"/>
        <v/>
      </c>
      <c r="D347" s="9" t="str">
        <f>IF(ROW($D$1)&lt;=SheetX!$C$88, SheetX!$C$88, "")</f>
        <v/>
      </c>
      <c r="E347" s="4" t="str">
        <f t="shared" si="57"/>
        <v/>
      </c>
      <c r="F347" s="9" t="str">
        <f>IF(ROW($D$1)&lt;=SheetX!$D$88, SheetX!$D$88, "")</f>
        <v/>
      </c>
      <c r="G347" s="9" t="str">
        <f t="shared" si="58"/>
        <v/>
      </c>
      <c r="H347" s="9" t="str">
        <f>IF(ROW($D$1)&lt;=SheetX!$E$88, SheetX!$E$88, "")</f>
        <v/>
      </c>
      <c r="I347" s="9" t="str">
        <f t="shared" si="59"/>
        <v/>
      </c>
      <c r="J347" s="9" t="str">
        <f>IF(ROW($D$1)&lt;=SheetX!$F$88, SheetX!$F$88, "")</f>
        <v/>
      </c>
      <c r="K347" s="4" t="str">
        <f t="shared" si="60"/>
        <v/>
      </c>
      <c r="Q347" s="6" t="str">
        <f t="shared" si="61"/>
        <v/>
      </c>
      <c r="R347" s="6">
        <f t="shared" si="62"/>
        <v>0</v>
      </c>
      <c r="S347" s="6">
        <f t="shared" si="63"/>
        <v>0</v>
      </c>
      <c r="T347" s="6">
        <f t="shared" si="64"/>
        <v>0</v>
      </c>
      <c r="U347" s="6">
        <f t="shared" si="65"/>
        <v>0</v>
      </c>
      <c r="AB347" s="12">
        <f>Table1[[#This Row],[Streaming Resolution '[MP']]]</f>
        <v>0</v>
      </c>
      <c r="AC347" s="12">
        <v>1</v>
      </c>
      <c r="AE347" s="3" t="str">
        <f>Table1[[#This Row],[Type of Install]]&amp;Table1[[#This Row],[Indoor/Outdoor]]</f>
        <v/>
      </c>
      <c r="AF347" s="3" t="str">
        <f>AE347&amp;Table1[[#This Row],[Camera Type]]</f>
        <v/>
      </c>
      <c r="AJ347" s="3" t="str">
        <f>'Card Access'!D349&amp;'Card Access'!E349&amp;'Card Access'!F349&amp;'Card Access'!G349</f>
        <v/>
      </c>
    </row>
    <row r="348" spans="1:36" x14ac:dyDescent="0.25">
      <c r="A348" s="3" t="str">
        <f>IF(ROW($B$4)&lt;=SheetX!$B$88, IF(SheetX!$B$88&lt;&gt;1, SheetX!$A$88 &amp; " (" &amp; ROW($B$4) &amp; ")", SheetX!$A$88),"zzzz")</f>
        <v xml:space="preserve"> (4)</v>
      </c>
      <c r="B348" s="3" t="str">
        <f t="shared" si="55"/>
        <v>zzzz</v>
      </c>
      <c r="C348" s="3" t="str">
        <f t="shared" si="56"/>
        <v/>
      </c>
      <c r="D348" s="9" t="str">
        <f>IF(ROW($D$1)&lt;=SheetX!$C$88, SheetX!$C$88, "")</f>
        <v/>
      </c>
      <c r="E348" s="4" t="str">
        <f t="shared" si="57"/>
        <v/>
      </c>
      <c r="F348" s="9" t="str">
        <f>IF(ROW($D$1)&lt;=SheetX!$D$88, SheetX!$D$88, "")</f>
        <v/>
      </c>
      <c r="G348" s="9" t="str">
        <f t="shared" si="58"/>
        <v/>
      </c>
      <c r="H348" s="9" t="str">
        <f>IF(ROW($D$1)&lt;=SheetX!$E$88, SheetX!$E$88, "")</f>
        <v/>
      </c>
      <c r="I348" s="9" t="str">
        <f t="shared" si="59"/>
        <v/>
      </c>
      <c r="J348" s="9" t="str">
        <f>IF(ROW($D$1)&lt;=SheetX!$F$88, SheetX!$F$88, "")</f>
        <v/>
      </c>
      <c r="K348" s="4" t="str">
        <f t="shared" si="60"/>
        <v/>
      </c>
      <c r="Q348" s="6" t="str">
        <f t="shared" si="61"/>
        <v/>
      </c>
      <c r="R348" s="6">
        <f t="shared" si="62"/>
        <v>0</v>
      </c>
      <c r="S348" s="6">
        <f t="shared" si="63"/>
        <v>0</v>
      </c>
      <c r="T348" s="6">
        <f t="shared" si="64"/>
        <v>0</v>
      </c>
      <c r="U348" s="6">
        <f t="shared" si="65"/>
        <v>0</v>
      </c>
      <c r="AB348" s="12">
        <f>Table1[[#This Row],[Streaming Resolution '[MP']]]</f>
        <v>0</v>
      </c>
      <c r="AC348" s="12">
        <v>1</v>
      </c>
      <c r="AE348" s="3" t="str">
        <f>Table1[[#This Row],[Type of Install]]&amp;Table1[[#This Row],[Indoor/Outdoor]]</f>
        <v/>
      </c>
      <c r="AF348" s="3" t="str">
        <f>AE348&amp;Table1[[#This Row],[Camera Type]]</f>
        <v/>
      </c>
      <c r="AJ348" s="3" t="str">
        <f>'Card Access'!D350&amp;'Card Access'!E350&amp;'Card Access'!F350&amp;'Card Access'!G350</f>
        <v/>
      </c>
    </row>
    <row r="349" spans="1:36" x14ac:dyDescent="0.25">
      <c r="A349" s="3" t="str">
        <f>IF(ROW($B$1)&lt;=SheetX!$B$89, IF(SheetX!$B$89&lt;&gt;1, SheetX!$A$89 &amp; " (" &amp; ROW($B$1) &amp; ")", SheetX!$A$89),"zzzz")</f>
        <v xml:space="preserve"> (1)</v>
      </c>
      <c r="B349" s="3" t="str">
        <f t="shared" si="55"/>
        <v>zzzz</v>
      </c>
      <c r="C349" s="3" t="str">
        <f t="shared" si="56"/>
        <v/>
      </c>
      <c r="D349" s="9" t="str">
        <f>IF(ROW($D$1)&lt;=SheetX!$C$89, SheetX!$C$89, "")</f>
        <v/>
      </c>
      <c r="E349" s="4" t="str">
        <f t="shared" si="57"/>
        <v/>
      </c>
      <c r="F349" s="9" t="str">
        <f>IF(ROW($D$1)&lt;=SheetX!$D$89, SheetX!$D$89, "")</f>
        <v/>
      </c>
      <c r="G349" s="9" t="str">
        <f t="shared" si="58"/>
        <v/>
      </c>
      <c r="H349" s="9" t="str">
        <f>IF(ROW($D$1)&lt;=SheetX!$E$89, SheetX!$E$89, "")</f>
        <v/>
      </c>
      <c r="I349" s="9" t="str">
        <f t="shared" si="59"/>
        <v/>
      </c>
      <c r="J349" s="9" t="str">
        <f>IF(ROW($D$1)&lt;=SheetX!$F$89, SheetX!$F$89, "")</f>
        <v/>
      </c>
      <c r="K349" s="4" t="str">
        <f t="shared" si="60"/>
        <v/>
      </c>
      <c r="Q349" s="6" t="str">
        <f t="shared" si="61"/>
        <v/>
      </c>
      <c r="R349" s="6">
        <f t="shared" si="62"/>
        <v>0</v>
      </c>
      <c r="S349" s="6">
        <f t="shared" si="63"/>
        <v>0</v>
      </c>
      <c r="T349" s="6">
        <f t="shared" si="64"/>
        <v>0</v>
      </c>
      <c r="U349" s="6">
        <f t="shared" si="65"/>
        <v>0</v>
      </c>
      <c r="AB349" s="12">
        <f>Table1[[#This Row],[Streaming Resolution '[MP']]]</f>
        <v>0</v>
      </c>
      <c r="AC349" s="12">
        <v>1</v>
      </c>
      <c r="AE349" s="3" t="str">
        <f>Table1[[#This Row],[Type of Install]]&amp;Table1[[#This Row],[Indoor/Outdoor]]</f>
        <v/>
      </c>
      <c r="AF349" s="3" t="str">
        <f>AE349&amp;Table1[[#This Row],[Camera Type]]</f>
        <v/>
      </c>
      <c r="AJ349" s="3" t="str">
        <f>'Card Access'!D351&amp;'Card Access'!E351&amp;'Card Access'!F351&amp;'Card Access'!G351</f>
        <v/>
      </c>
    </row>
    <row r="350" spans="1:36" x14ac:dyDescent="0.25">
      <c r="A350" s="3" t="str">
        <f>IF(ROW($B$2)&lt;=SheetX!$B$89, IF(SheetX!$B$89&lt;&gt;1, SheetX!$A$89 &amp; " (" &amp; ROW($B$2) &amp; ")", SheetX!$A$89),"zzzz")</f>
        <v xml:space="preserve"> (2)</v>
      </c>
      <c r="B350" s="3" t="str">
        <f t="shared" si="55"/>
        <v>zzzz</v>
      </c>
      <c r="C350" s="3" t="str">
        <f t="shared" si="56"/>
        <v/>
      </c>
      <c r="D350" s="9" t="str">
        <f>IF(ROW($D$1)&lt;=SheetX!$C$89, SheetX!$C$89, "")</f>
        <v/>
      </c>
      <c r="E350" s="4" t="str">
        <f t="shared" si="57"/>
        <v/>
      </c>
      <c r="F350" s="9" t="str">
        <f>IF(ROW($D$1)&lt;=SheetX!$D$89, SheetX!$D$89, "")</f>
        <v/>
      </c>
      <c r="G350" s="9" t="str">
        <f t="shared" si="58"/>
        <v/>
      </c>
      <c r="H350" s="9" t="str">
        <f>IF(ROW($D$1)&lt;=SheetX!$E$89, SheetX!$E$89, "")</f>
        <v/>
      </c>
      <c r="I350" s="9" t="str">
        <f t="shared" si="59"/>
        <v/>
      </c>
      <c r="J350" s="9" t="str">
        <f>IF(ROW($D$1)&lt;=SheetX!$F$89, SheetX!$F$89, "")</f>
        <v/>
      </c>
      <c r="K350" s="4" t="str">
        <f t="shared" si="60"/>
        <v/>
      </c>
      <c r="Q350" s="6" t="str">
        <f t="shared" si="61"/>
        <v/>
      </c>
      <c r="R350" s="6">
        <f t="shared" si="62"/>
        <v>0</v>
      </c>
      <c r="S350" s="6">
        <f t="shared" si="63"/>
        <v>0</v>
      </c>
      <c r="T350" s="6">
        <f t="shared" si="64"/>
        <v>0</v>
      </c>
      <c r="U350" s="6">
        <f t="shared" si="65"/>
        <v>0</v>
      </c>
      <c r="AB350" s="12">
        <f>Table1[[#This Row],[Streaming Resolution '[MP']]]</f>
        <v>0</v>
      </c>
      <c r="AC350" s="12">
        <v>1</v>
      </c>
      <c r="AE350" s="3" t="str">
        <f>Table1[[#This Row],[Type of Install]]&amp;Table1[[#This Row],[Indoor/Outdoor]]</f>
        <v/>
      </c>
      <c r="AF350" s="3" t="str">
        <f>AE350&amp;Table1[[#This Row],[Camera Type]]</f>
        <v/>
      </c>
      <c r="AJ350" s="3" t="str">
        <f>'Card Access'!D352&amp;'Card Access'!E352&amp;'Card Access'!F352&amp;'Card Access'!G352</f>
        <v/>
      </c>
    </row>
    <row r="351" spans="1:36" x14ac:dyDescent="0.25">
      <c r="A351" s="3" t="str">
        <f>IF(ROW($B$3)&lt;=SheetX!$B$89, IF(SheetX!$B$89&lt;&gt;1, SheetX!$A$89 &amp; " (" &amp; ROW($B$3) &amp; ")", SheetX!$A$89),"zzzz")</f>
        <v xml:space="preserve"> (3)</v>
      </c>
      <c r="B351" s="3" t="str">
        <f t="shared" si="55"/>
        <v>zzzz</v>
      </c>
      <c r="C351" s="3" t="str">
        <f t="shared" si="56"/>
        <v/>
      </c>
      <c r="D351" s="9" t="str">
        <f>IF(ROW($D$1)&lt;=SheetX!$C$89, SheetX!$C$89, "")</f>
        <v/>
      </c>
      <c r="E351" s="4" t="str">
        <f t="shared" si="57"/>
        <v/>
      </c>
      <c r="F351" s="9" t="str">
        <f>IF(ROW($D$1)&lt;=SheetX!$D$89, SheetX!$D$89, "")</f>
        <v/>
      </c>
      <c r="G351" s="9" t="str">
        <f t="shared" si="58"/>
        <v/>
      </c>
      <c r="H351" s="9" t="str">
        <f>IF(ROW($D$1)&lt;=SheetX!$E$89, SheetX!$E$89, "")</f>
        <v/>
      </c>
      <c r="I351" s="9" t="str">
        <f t="shared" si="59"/>
        <v/>
      </c>
      <c r="J351" s="9" t="str">
        <f>IF(ROW($D$1)&lt;=SheetX!$F$89, SheetX!$F$89, "")</f>
        <v/>
      </c>
      <c r="K351" s="4" t="str">
        <f t="shared" si="60"/>
        <v/>
      </c>
      <c r="Q351" s="6" t="str">
        <f t="shared" si="61"/>
        <v/>
      </c>
      <c r="R351" s="6">
        <f t="shared" si="62"/>
        <v>0</v>
      </c>
      <c r="S351" s="6">
        <f t="shared" si="63"/>
        <v>0</v>
      </c>
      <c r="T351" s="6">
        <f t="shared" si="64"/>
        <v>0</v>
      </c>
      <c r="U351" s="6">
        <f t="shared" si="65"/>
        <v>0</v>
      </c>
      <c r="AB351" s="12">
        <f>Table1[[#This Row],[Streaming Resolution '[MP']]]</f>
        <v>0</v>
      </c>
      <c r="AC351" s="12">
        <v>1</v>
      </c>
      <c r="AE351" s="3" t="str">
        <f>Table1[[#This Row],[Type of Install]]&amp;Table1[[#This Row],[Indoor/Outdoor]]</f>
        <v/>
      </c>
      <c r="AF351" s="3" t="str">
        <f>AE351&amp;Table1[[#This Row],[Camera Type]]</f>
        <v/>
      </c>
      <c r="AJ351" s="3" t="str">
        <f>'Card Access'!D353&amp;'Card Access'!E353&amp;'Card Access'!F353&amp;'Card Access'!G353</f>
        <v/>
      </c>
    </row>
    <row r="352" spans="1:36" x14ac:dyDescent="0.25">
      <c r="A352" s="3" t="str">
        <f>IF(ROW($B$4)&lt;=SheetX!$B$89, IF(SheetX!$B$89&lt;&gt;1, SheetX!$A$89 &amp; " (" &amp; ROW($B$4) &amp; ")", SheetX!$A$89),"zzzz")</f>
        <v xml:space="preserve"> (4)</v>
      </c>
      <c r="B352" s="3" t="str">
        <f t="shared" si="55"/>
        <v>zzzz</v>
      </c>
      <c r="C352" s="3" t="str">
        <f t="shared" si="56"/>
        <v/>
      </c>
      <c r="D352" s="9" t="str">
        <f>IF(ROW($D$1)&lt;=SheetX!$C$89, SheetX!$C$89, "")</f>
        <v/>
      </c>
      <c r="E352" s="4" t="str">
        <f t="shared" si="57"/>
        <v/>
      </c>
      <c r="F352" s="9" t="str">
        <f>IF(ROW($D$1)&lt;=SheetX!$D$89, SheetX!$D$89, "")</f>
        <v/>
      </c>
      <c r="G352" s="9" t="str">
        <f t="shared" si="58"/>
        <v/>
      </c>
      <c r="H352" s="9" t="str">
        <f>IF(ROW($D$1)&lt;=SheetX!$E$89, SheetX!$E$89, "")</f>
        <v/>
      </c>
      <c r="I352" s="9" t="str">
        <f t="shared" si="59"/>
        <v/>
      </c>
      <c r="J352" s="9" t="str">
        <f>IF(ROW($D$1)&lt;=SheetX!$F$89, SheetX!$F$89, "")</f>
        <v/>
      </c>
      <c r="K352" s="4" t="str">
        <f t="shared" si="60"/>
        <v/>
      </c>
      <c r="Q352" s="6" t="str">
        <f t="shared" si="61"/>
        <v/>
      </c>
      <c r="R352" s="6">
        <f t="shared" si="62"/>
        <v>0</v>
      </c>
      <c r="S352" s="6">
        <f t="shared" si="63"/>
        <v>0</v>
      </c>
      <c r="T352" s="6">
        <f t="shared" si="64"/>
        <v>0</v>
      </c>
      <c r="U352" s="6">
        <f t="shared" si="65"/>
        <v>0</v>
      </c>
      <c r="AB352" s="12">
        <f>Table1[[#This Row],[Streaming Resolution '[MP']]]</f>
        <v>0</v>
      </c>
      <c r="AC352" s="12">
        <v>1</v>
      </c>
      <c r="AE352" s="3" t="str">
        <f>Table1[[#This Row],[Type of Install]]&amp;Table1[[#This Row],[Indoor/Outdoor]]</f>
        <v/>
      </c>
      <c r="AF352" s="3" t="str">
        <f>AE352&amp;Table1[[#This Row],[Camera Type]]</f>
        <v/>
      </c>
      <c r="AJ352" s="3" t="str">
        <f>'Card Access'!D354&amp;'Card Access'!E354&amp;'Card Access'!F354&amp;'Card Access'!G354</f>
        <v/>
      </c>
    </row>
    <row r="353" spans="1:36" x14ac:dyDescent="0.25">
      <c r="A353" s="3" t="str">
        <f>IF(ROW($B$1)&lt;=SheetX!$B$90, IF(SheetX!$B$90&lt;&gt;1, SheetX!$A$90 &amp; " (" &amp; ROW($B$1) &amp; ")", SheetX!$A$90),"zzzz")</f>
        <v xml:space="preserve"> (1)</v>
      </c>
      <c r="B353" s="3" t="str">
        <f t="shared" si="55"/>
        <v>zzzz</v>
      </c>
      <c r="C353" s="3" t="str">
        <f t="shared" si="56"/>
        <v/>
      </c>
      <c r="D353" s="9" t="str">
        <f>IF(ROW($D$1)&lt;=SheetX!$C$90, SheetX!$C$90, "")</f>
        <v/>
      </c>
      <c r="E353" s="4" t="str">
        <f t="shared" si="57"/>
        <v/>
      </c>
      <c r="F353" s="9" t="str">
        <f>IF(ROW($D$1)&lt;=SheetX!$D$90, SheetX!$D$90, "")</f>
        <v/>
      </c>
      <c r="G353" s="9" t="str">
        <f t="shared" si="58"/>
        <v/>
      </c>
      <c r="H353" s="9" t="str">
        <f>IF(ROW($D$1)&lt;=SheetX!$E$90, SheetX!$E$90, "")</f>
        <v/>
      </c>
      <c r="I353" s="9" t="str">
        <f t="shared" si="59"/>
        <v/>
      </c>
      <c r="J353" s="9" t="str">
        <f>IF(ROW($D$1)&lt;=SheetX!$F$90, SheetX!$F$90, "")</f>
        <v/>
      </c>
      <c r="K353" s="4" t="str">
        <f t="shared" si="60"/>
        <v/>
      </c>
      <c r="Q353" s="6" t="str">
        <f t="shared" si="61"/>
        <v/>
      </c>
      <c r="R353" s="6">
        <f t="shared" si="62"/>
        <v>0</v>
      </c>
      <c r="S353" s="6">
        <f t="shared" si="63"/>
        <v>0</v>
      </c>
      <c r="T353" s="6">
        <f t="shared" si="64"/>
        <v>0</v>
      </c>
      <c r="U353" s="6">
        <f t="shared" si="65"/>
        <v>0</v>
      </c>
      <c r="AB353" s="12">
        <f>Table1[[#This Row],[Streaming Resolution '[MP']]]</f>
        <v>0</v>
      </c>
      <c r="AC353" s="12">
        <v>1</v>
      </c>
      <c r="AE353" s="3" t="str">
        <f>Table1[[#This Row],[Type of Install]]&amp;Table1[[#This Row],[Indoor/Outdoor]]</f>
        <v/>
      </c>
      <c r="AF353" s="3" t="str">
        <f>AE353&amp;Table1[[#This Row],[Camera Type]]</f>
        <v/>
      </c>
      <c r="AJ353" s="3" t="str">
        <f>'Card Access'!D355&amp;'Card Access'!E355&amp;'Card Access'!F355&amp;'Card Access'!G355</f>
        <v/>
      </c>
    </row>
    <row r="354" spans="1:36" x14ac:dyDescent="0.25">
      <c r="A354" s="3" t="str">
        <f>IF(ROW($B$2)&lt;=SheetX!$B$90, IF(SheetX!$B$90&lt;&gt;1, SheetX!$A$90 &amp; " (" &amp; ROW($B$2) &amp; ")", SheetX!$A$90),"zzzz")</f>
        <v xml:space="preserve"> (2)</v>
      </c>
      <c r="B354" s="3" t="str">
        <f t="shared" si="55"/>
        <v>zzzz</v>
      </c>
      <c r="C354" s="3" t="str">
        <f t="shared" si="56"/>
        <v/>
      </c>
      <c r="D354" s="9" t="str">
        <f>IF(ROW($D$1)&lt;=SheetX!$C$90, SheetX!$C$90, "")</f>
        <v/>
      </c>
      <c r="E354" s="4" t="str">
        <f t="shared" si="57"/>
        <v/>
      </c>
      <c r="F354" s="9" t="str">
        <f>IF(ROW($D$1)&lt;=SheetX!$D$90, SheetX!$D$90, "")</f>
        <v/>
      </c>
      <c r="G354" s="9" t="str">
        <f t="shared" si="58"/>
        <v/>
      </c>
      <c r="H354" s="9" t="str">
        <f>IF(ROW($D$1)&lt;=SheetX!$E$90, SheetX!$E$90, "")</f>
        <v/>
      </c>
      <c r="I354" s="9" t="str">
        <f t="shared" si="59"/>
        <v/>
      </c>
      <c r="J354" s="9" t="str">
        <f>IF(ROW($D$1)&lt;=SheetX!$F$90, SheetX!$F$90, "")</f>
        <v/>
      </c>
      <c r="K354" s="4" t="str">
        <f t="shared" si="60"/>
        <v/>
      </c>
      <c r="Q354" s="6" t="str">
        <f t="shared" si="61"/>
        <v/>
      </c>
      <c r="R354" s="6">
        <f t="shared" si="62"/>
        <v>0</v>
      </c>
      <c r="S354" s="6">
        <f t="shared" si="63"/>
        <v>0</v>
      </c>
      <c r="T354" s="6">
        <f t="shared" si="64"/>
        <v>0</v>
      </c>
      <c r="U354" s="6">
        <f t="shared" si="65"/>
        <v>0</v>
      </c>
      <c r="AB354" s="12">
        <f>Table1[[#This Row],[Streaming Resolution '[MP']]]</f>
        <v>0</v>
      </c>
      <c r="AC354" s="12">
        <v>1</v>
      </c>
      <c r="AE354" s="3" t="str">
        <f>Table1[[#This Row],[Type of Install]]&amp;Table1[[#This Row],[Indoor/Outdoor]]</f>
        <v/>
      </c>
      <c r="AF354" s="3" t="str">
        <f>AE354&amp;Table1[[#This Row],[Camera Type]]</f>
        <v/>
      </c>
      <c r="AJ354" s="3" t="str">
        <f>'Card Access'!D356&amp;'Card Access'!E356&amp;'Card Access'!F356&amp;'Card Access'!G356</f>
        <v/>
      </c>
    </row>
    <row r="355" spans="1:36" x14ac:dyDescent="0.25">
      <c r="A355" s="3" t="str">
        <f>IF(ROW($B$3)&lt;=SheetX!$B$90, IF(SheetX!$B$90&lt;&gt;1, SheetX!$A$90 &amp; " (" &amp; ROW($B$3) &amp; ")", SheetX!$A$90),"zzzz")</f>
        <v xml:space="preserve"> (3)</v>
      </c>
      <c r="B355" s="3" t="str">
        <f t="shared" si="55"/>
        <v>zzzz</v>
      </c>
      <c r="C355" s="3" t="str">
        <f t="shared" si="56"/>
        <v/>
      </c>
      <c r="D355" s="9" t="str">
        <f>IF(ROW($D$1)&lt;=SheetX!$C$90, SheetX!$C$90, "")</f>
        <v/>
      </c>
      <c r="E355" s="4" t="str">
        <f t="shared" si="57"/>
        <v/>
      </c>
      <c r="F355" s="9" t="str">
        <f>IF(ROW($D$1)&lt;=SheetX!$D$90, SheetX!$D$90, "")</f>
        <v/>
      </c>
      <c r="G355" s="9" t="str">
        <f t="shared" si="58"/>
        <v/>
      </c>
      <c r="H355" s="9" t="str">
        <f>IF(ROW($D$1)&lt;=SheetX!$E$90, SheetX!$E$90, "")</f>
        <v/>
      </c>
      <c r="I355" s="9" t="str">
        <f t="shared" si="59"/>
        <v/>
      </c>
      <c r="J355" s="9" t="str">
        <f>IF(ROW($D$1)&lt;=SheetX!$F$90, SheetX!$F$90, "")</f>
        <v/>
      </c>
      <c r="K355" s="4" t="str">
        <f t="shared" si="60"/>
        <v/>
      </c>
      <c r="Q355" s="6" t="str">
        <f t="shared" si="61"/>
        <v/>
      </c>
      <c r="R355" s="6">
        <f t="shared" si="62"/>
        <v>0</v>
      </c>
      <c r="S355" s="6">
        <f t="shared" si="63"/>
        <v>0</v>
      </c>
      <c r="T355" s="6">
        <f t="shared" si="64"/>
        <v>0</v>
      </c>
      <c r="U355" s="6">
        <f t="shared" si="65"/>
        <v>0</v>
      </c>
      <c r="AB355" s="12">
        <f>Table1[[#This Row],[Streaming Resolution '[MP']]]</f>
        <v>0</v>
      </c>
      <c r="AC355" s="12">
        <v>1</v>
      </c>
      <c r="AE355" s="3" t="str">
        <f>Table1[[#This Row],[Type of Install]]&amp;Table1[[#This Row],[Indoor/Outdoor]]</f>
        <v/>
      </c>
      <c r="AF355" s="3" t="str">
        <f>AE355&amp;Table1[[#This Row],[Camera Type]]</f>
        <v/>
      </c>
      <c r="AJ355" s="3" t="str">
        <f>'Card Access'!D357&amp;'Card Access'!E357&amp;'Card Access'!F357&amp;'Card Access'!G357</f>
        <v/>
      </c>
    </row>
    <row r="356" spans="1:36" x14ac:dyDescent="0.25">
      <c r="A356" s="3" t="str">
        <f>IF(ROW($B$4)&lt;=SheetX!$B$90, IF(SheetX!$B$90&lt;&gt;1, SheetX!$A$90 &amp; " (" &amp; ROW($B$4) &amp; ")", SheetX!$A$90),"zzzz")</f>
        <v xml:space="preserve"> (4)</v>
      </c>
      <c r="B356" s="3" t="str">
        <f t="shared" si="55"/>
        <v>zzzz</v>
      </c>
      <c r="C356" s="3" t="str">
        <f t="shared" si="56"/>
        <v/>
      </c>
      <c r="D356" s="9" t="str">
        <f>IF(ROW($D$1)&lt;=SheetX!$C$90, SheetX!$C$90, "")</f>
        <v/>
      </c>
      <c r="E356" s="4" t="str">
        <f t="shared" si="57"/>
        <v/>
      </c>
      <c r="F356" s="9" t="str">
        <f>IF(ROW($D$1)&lt;=SheetX!$D$90, SheetX!$D$90, "")</f>
        <v/>
      </c>
      <c r="G356" s="9" t="str">
        <f t="shared" si="58"/>
        <v/>
      </c>
      <c r="H356" s="9" t="str">
        <f>IF(ROW($D$1)&lt;=SheetX!$E$90, SheetX!$E$90, "")</f>
        <v/>
      </c>
      <c r="I356" s="9" t="str">
        <f t="shared" si="59"/>
        <v/>
      </c>
      <c r="J356" s="9" t="str">
        <f>IF(ROW($D$1)&lt;=SheetX!$F$90, SheetX!$F$90, "")</f>
        <v/>
      </c>
      <c r="K356" s="4" t="str">
        <f t="shared" si="60"/>
        <v/>
      </c>
      <c r="Q356" s="6" t="str">
        <f t="shared" si="61"/>
        <v/>
      </c>
      <c r="R356" s="6">
        <f t="shared" si="62"/>
        <v>0</v>
      </c>
      <c r="S356" s="6">
        <f t="shared" si="63"/>
        <v>0</v>
      </c>
      <c r="T356" s="6">
        <f t="shared" si="64"/>
        <v>0</v>
      </c>
      <c r="U356" s="6">
        <f t="shared" si="65"/>
        <v>0</v>
      </c>
      <c r="AB356" s="12">
        <f>Table1[[#This Row],[Streaming Resolution '[MP']]]</f>
        <v>0</v>
      </c>
      <c r="AC356" s="12">
        <v>1</v>
      </c>
      <c r="AE356" s="3" t="str">
        <f>Table1[[#This Row],[Type of Install]]&amp;Table1[[#This Row],[Indoor/Outdoor]]</f>
        <v/>
      </c>
      <c r="AF356" s="3" t="str">
        <f>AE356&amp;Table1[[#This Row],[Camera Type]]</f>
        <v/>
      </c>
      <c r="AJ356" s="3" t="str">
        <f>'Card Access'!D358&amp;'Card Access'!E358&amp;'Card Access'!F358&amp;'Card Access'!G358</f>
        <v/>
      </c>
    </row>
    <row r="357" spans="1:36" x14ac:dyDescent="0.25">
      <c r="A357" s="3" t="str">
        <f>IF(ROW($B$1)&lt;=SheetX!$B$91, IF(SheetX!$B$91&lt;&gt;1, SheetX!$A$91 &amp; " (" &amp; ROW($B$1) &amp; ")", SheetX!$A$91),"zzzz")</f>
        <v xml:space="preserve"> (1)</v>
      </c>
      <c r="B357" s="3" t="str">
        <f t="shared" si="55"/>
        <v>zzzz</v>
      </c>
      <c r="C357" s="3" t="str">
        <f t="shared" si="56"/>
        <v/>
      </c>
      <c r="D357" s="9" t="str">
        <f>IF(ROW($D$1)&lt;=SheetX!$C$91, SheetX!$C$91, "")</f>
        <v/>
      </c>
      <c r="E357" s="4" t="str">
        <f t="shared" si="57"/>
        <v/>
      </c>
      <c r="F357" s="9" t="str">
        <f>IF(ROW($D$1)&lt;=SheetX!$D$91, SheetX!$D$91, "")</f>
        <v/>
      </c>
      <c r="G357" s="9" t="str">
        <f t="shared" si="58"/>
        <v/>
      </c>
      <c r="H357" s="9" t="str">
        <f>IF(ROW($D$1)&lt;=SheetX!$E$91, SheetX!$E$91, "")</f>
        <v/>
      </c>
      <c r="I357" s="9" t="str">
        <f t="shared" si="59"/>
        <v/>
      </c>
      <c r="J357" s="9" t="str">
        <f>IF(ROW($D$1)&lt;=SheetX!$F$91, SheetX!$F$91, "")</f>
        <v/>
      </c>
      <c r="K357" s="4" t="str">
        <f t="shared" si="60"/>
        <v/>
      </c>
      <c r="Q357" s="6" t="str">
        <f t="shared" si="61"/>
        <v/>
      </c>
      <c r="R357" s="6">
        <f t="shared" si="62"/>
        <v>0</v>
      </c>
      <c r="S357" s="6">
        <f t="shared" si="63"/>
        <v>0</v>
      </c>
      <c r="T357" s="6">
        <f t="shared" si="64"/>
        <v>0</v>
      </c>
      <c r="U357" s="6">
        <f t="shared" si="65"/>
        <v>0</v>
      </c>
      <c r="AB357" s="12">
        <f>Table1[[#This Row],[Streaming Resolution '[MP']]]</f>
        <v>0</v>
      </c>
      <c r="AC357" s="12">
        <v>1</v>
      </c>
      <c r="AE357" s="3" t="str">
        <f>Table1[[#This Row],[Type of Install]]&amp;Table1[[#This Row],[Indoor/Outdoor]]</f>
        <v/>
      </c>
      <c r="AF357" s="3" t="str">
        <f>AE357&amp;Table1[[#This Row],[Camera Type]]</f>
        <v/>
      </c>
      <c r="AJ357" s="3" t="str">
        <f>'Card Access'!D359&amp;'Card Access'!E359&amp;'Card Access'!F359&amp;'Card Access'!G359</f>
        <v/>
      </c>
    </row>
    <row r="358" spans="1:36" x14ac:dyDescent="0.25">
      <c r="A358" s="3" t="str">
        <f>IF(ROW($B$2)&lt;=SheetX!$B$91, IF(SheetX!$B$91&lt;&gt;1, SheetX!$A$91 &amp; " (" &amp; ROW($B$2) &amp; ")", SheetX!$A$91),"zzzz")</f>
        <v xml:space="preserve"> (2)</v>
      </c>
      <c r="B358" s="3" t="str">
        <f t="shared" si="55"/>
        <v>zzzz</v>
      </c>
      <c r="C358" s="3" t="str">
        <f t="shared" si="56"/>
        <v/>
      </c>
      <c r="D358" s="9" t="str">
        <f>IF(ROW($D$1)&lt;=SheetX!$C$91, SheetX!$C$91, "")</f>
        <v/>
      </c>
      <c r="E358" s="4" t="str">
        <f t="shared" si="57"/>
        <v/>
      </c>
      <c r="F358" s="9" t="str">
        <f>IF(ROW($D$1)&lt;=SheetX!$D$91, SheetX!$D$91, "")</f>
        <v/>
      </c>
      <c r="G358" s="9" t="str">
        <f t="shared" si="58"/>
        <v/>
      </c>
      <c r="H358" s="9" t="str">
        <f>IF(ROW($D$1)&lt;=SheetX!$E$91, SheetX!$E$91, "")</f>
        <v/>
      </c>
      <c r="I358" s="9" t="str">
        <f t="shared" si="59"/>
        <v/>
      </c>
      <c r="J358" s="9" t="str">
        <f>IF(ROW($D$1)&lt;=SheetX!$F$91, SheetX!$F$91, "")</f>
        <v/>
      </c>
      <c r="K358" s="4" t="str">
        <f t="shared" si="60"/>
        <v/>
      </c>
      <c r="Q358" s="6" t="str">
        <f t="shared" si="61"/>
        <v/>
      </c>
      <c r="R358" s="6">
        <f t="shared" si="62"/>
        <v>0</v>
      </c>
      <c r="S358" s="6">
        <f t="shared" si="63"/>
        <v>0</v>
      </c>
      <c r="T358" s="6">
        <f t="shared" si="64"/>
        <v>0</v>
      </c>
      <c r="U358" s="6">
        <f t="shared" si="65"/>
        <v>0</v>
      </c>
      <c r="AB358" s="12">
        <f>Table1[[#This Row],[Streaming Resolution '[MP']]]</f>
        <v>0</v>
      </c>
      <c r="AC358" s="12">
        <v>1</v>
      </c>
      <c r="AE358" s="3" t="str">
        <f>Table1[[#This Row],[Type of Install]]&amp;Table1[[#This Row],[Indoor/Outdoor]]</f>
        <v/>
      </c>
      <c r="AF358" s="3" t="str">
        <f>AE358&amp;Table1[[#This Row],[Camera Type]]</f>
        <v/>
      </c>
      <c r="AJ358" s="3" t="str">
        <f>'Card Access'!D360&amp;'Card Access'!E360&amp;'Card Access'!F360&amp;'Card Access'!G360</f>
        <v/>
      </c>
    </row>
    <row r="359" spans="1:36" x14ac:dyDescent="0.25">
      <c r="A359" s="3" t="str">
        <f>IF(ROW($B$3)&lt;=SheetX!$B$91, IF(SheetX!$B$91&lt;&gt;1, SheetX!$A$91 &amp; " (" &amp; ROW($B$3) &amp; ")", SheetX!$A$91),"zzzz")</f>
        <v xml:space="preserve"> (3)</v>
      </c>
      <c r="B359" s="3" t="str">
        <f t="shared" si="55"/>
        <v>zzzz</v>
      </c>
      <c r="C359" s="3" t="str">
        <f t="shared" si="56"/>
        <v/>
      </c>
      <c r="D359" s="9" t="str">
        <f>IF(ROW($D$1)&lt;=SheetX!$C$91, SheetX!$C$91, "")</f>
        <v/>
      </c>
      <c r="E359" s="4" t="str">
        <f t="shared" si="57"/>
        <v/>
      </c>
      <c r="F359" s="9" t="str">
        <f>IF(ROW($D$1)&lt;=SheetX!$D$91, SheetX!$D$91, "")</f>
        <v/>
      </c>
      <c r="G359" s="9" t="str">
        <f t="shared" si="58"/>
        <v/>
      </c>
      <c r="H359" s="9" t="str">
        <f>IF(ROW($D$1)&lt;=SheetX!$E$91, SheetX!$E$91, "")</f>
        <v/>
      </c>
      <c r="I359" s="9" t="str">
        <f t="shared" si="59"/>
        <v/>
      </c>
      <c r="J359" s="9" t="str">
        <f>IF(ROW($D$1)&lt;=SheetX!$F$91, SheetX!$F$91, "")</f>
        <v/>
      </c>
      <c r="K359" s="4" t="str">
        <f t="shared" si="60"/>
        <v/>
      </c>
      <c r="Q359" s="6" t="str">
        <f t="shared" si="61"/>
        <v/>
      </c>
      <c r="R359" s="6">
        <f t="shared" si="62"/>
        <v>0</v>
      </c>
      <c r="S359" s="6">
        <f t="shared" si="63"/>
        <v>0</v>
      </c>
      <c r="T359" s="6">
        <f t="shared" si="64"/>
        <v>0</v>
      </c>
      <c r="U359" s="6">
        <f t="shared" si="65"/>
        <v>0</v>
      </c>
      <c r="AB359" s="12">
        <f>Table1[[#This Row],[Streaming Resolution '[MP']]]</f>
        <v>0</v>
      </c>
      <c r="AC359" s="12">
        <v>1</v>
      </c>
      <c r="AE359" s="3" t="str">
        <f>Table1[[#This Row],[Type of Install]]&amp;Table1[[#This Row],[Indoor/Outdoor]]</f>
        <v/>
      </c>
      <c r="AF359" s="3" t="str">
        <f>AE359&amp;Table1[[#This Row],[Camera Type]]</f>
        <v/>
      </c>
      <c r="AJ359" s="3" t="str">
        <f>'Card Access'!D361&amp;'Card Access'!E361&amp;'Card Access'!F361&amp;'Card Access'!G361</f>
        <v/>
      </c>
    </row>
    <row r="360" spans="1:36" x14ac:dyDescent="0.25">
      <c r="A360" s="3" t="str">
        <f>IF(ROW($B$4)&lt;=SheetX!$B$91, IF(SheetX!$B$91&lt;&gt;1, SheetX!$A$91 &amp; " (" &amp; ROW($B$4) &amp; ")", SheetX!$A$91),"zzzz")</f>
        <v xml:space="preserve"> (4)</v>
      </c>
      <c r="B360" s="3" t="str">
        <f t="shared" si="55"/>
        <v>zzzz</v>
      </c>
      <c r="C360" s="3" t="str">
        <f t="shared" si="56"/>
        <v/>
      </c>
      <c r="D360" s="9" t="str">
        <f>IF(ROW($D$1)&lt;=SheetX!$C$91, SheetX!$C$91, "")</f>
        <v/>
      </c>
      <c r="E360" s="4" t="str">
        <f t="shared" si="57"/>
        <v/>
      </c>
      <c r="F360" s="9" t="str">
        <f>IF(ROW($D$1)&lt;=SheetX!$D$91, SheetX!$D$91, "")</f>
        <v/>
      </c>
      <c r="G360" s="9" t="str">
        <f t="shared" si="58"/>
        <v/>
      </c>
      <c r="H360" s="9" t="str">
        <f>IF(ROW($D$1)&lt;=SheetX!$E$91, SheetX!$E$91, "")</f>
        <v/>
      </c>
      <c r="I360" s="9" t="str">
        <f t="shared" si="59"/>
        <v/>
      </c>
      <c r="J360" s="9" t="str">
        <f>IF(ROW($D$1)&lt;=SheetX!$F$91, SheetX!$F$91, "")</f>
        <v/>
      </c>
      <c r="K360" s="4" t="str">
        <f t="shared" si="60"/>
        <v/>
      </c>
      <c r="Q360" s="6" t="str">
        <f t="shared" si="61"/>
        <v/>
      </c>
      <c r="R360" s="6">
        <f t="shared" si="62"/>
        <v>0</v>
      </c>
      <c r="S360" s="6">
        <f t="shared" si="63"/>
        <v>0</v>
      </c>
      <c r="T360" s="6">
        <f t="shared" si="64"/>
        <v>0</v>
      </c>
      <c r="U360" s="6">
        <f t="shared" si="65"/>
        <v>0</v>
      </c>
      <c r="AB360" s="12">
        <f>Table1[[#This Row],[Streaming Resolution '[MP']]]</f>
        <v>0</v>
      </c>
      <c r="AC360" s="12">
        <v>1</v>
      </c>
      <c r="AE360" s="3" t="str">
        <f>Table1[[#This Row],[Type of Install]]&amp;Table1[[#This Row],[Indoor/Outdoor]]</f>
        <v/>
      </c>
      <c r="AF360" s="3" t="str">
        <f>AE360&amp;Table1[[#This Row],[Camera Type]]</f>
        <v/>
      </c>
      <c r="AJ360" s="3" t="str">
        <f>'Card Access'!D362&amp;'Card Access'!E362&amp;'Card Access'!F362&amp;'Card Access'!G362</f>
        <v/>
      </c>
    </row>
    <row r="361" spans="1:36" x14ac:dyDescent="0.25">
      <c r="A361" s="3" t="str">
        <f>IF(ROW($B$1)&lt;=SheetX!$B$92, IF(SheetX!$B$92&lt;&gt;1, SheetX!$A$92 &amp; " (" &amp; ROW($B$1) &amp; ")", SheetX!$A$92),"zzzz")</f>
        <v xml:space="preserve"> (1)</v>
      </c>
      <c r="B361" s="3" t="str">
        <f t="shared" si="55"/>
        <v>zzzz</v>
      </c>
      <c r="C361" s="3" t="str">
        <f t="shared" si="56"/>
        <v/>
      </c>
      <c r="D361" s="9" t="str">
        <f>IF(ROW($D$1)&lt;=SheetX!$C$92, SheetX!$C$92, "")</f>
        <v/>
      </c>
      <c r="E361" s="4" t="str">
        <f t="shared" si="57"/>
        <v/>
      </c>
      <c r="F361" s="9" t="str">
        <f>IF(ROW($D$1)&lt;=SheetX!$D$92, SheetX!$D$92, "")</f>
        <v/>
      </c>
      <c r="G361" s="9" t="str">
        <f t="shared" si="58"/>
        <v/>
      </c>
      <c r="H361" s="9" t="str">
        <f>IF(ROW($D$1)&lt;=SheetX!$E$92, SheetX!$E$92, "")</f>
        <v/>
      </c>
      <c r="I361" s="9" t="str">
        <f t="shared" si="59"/>
        <v/>
      </c>
      <c r="J361" s="9" t="str">
        <f>IF(ROW($D$1)&lt;=SheetX!$F$92, SheetX!$F$92, "")</f>
        <v/>
      </c>
      <c r="K361" s="4" t="str">
        <f t="shared" si="60"/>
        <v/>
      </c>
      <c r="Q361" s="6" t="str">
        <f t="shared" si="61"/>
        <v/>
      </c>
      <c r="R361" s="6">
        <f t="shared" si="62"/>
        <v>0</v>
      </c>
      <c r="S361" s="6">
        <f t="shared" si="63"/>
        <v>0</v>
      </c>
      <c r="T361" s="6">
        <f t="shared" si="64"/>
        <v>0</v>
      </c>
      <c r="U361" s="6">
        <f t="shared" si="65"/>
        <v>0</v>
      </c>
      <c r="AB361" s="12">
        <f>Table1[[#This Row],[Streaming Resolution '[MP']]]</f>
        <v>0</v>
      </c>
      <c r="AC361" s="12">
        <v>1</v>
      </c>
      <c r="AE361" s="3" t="str">
        <f>Table1[[#This Row],[Type of Install]]&amp;Table1[[#This Row],[Indoor/Outdoor]]</f>
        <v/>
      </c>
      <c r="AF361" s="3" t="str">
        <f>AE361&amp;Table1[[#This Row],[Camera Type]]</f>
        <v/>
      </c>
      <c r="AJ361" s="3" t="str">
        <f>'Card Access'!D363&amp;'Card Access'!E363&amp;'Card Access'!F363&amp;'Card Access'!G363</f>
        <v/>
      </c>
    </row>
    <row r="362" spans="1:36" x14ac:dyDescent="0.25">
      <c r="A362" s="3" t="str">
        <f>IF(ROW($B$2)&lt;=SheetX!$B$92, IF(SheetX!$B$92&lt;&gt;1, SheetX!$A$92 &amp; " (" &amp; ROW($B$2) &amp; ")", SheetX!$A$92),"zzzz")</f>
        <v xml:space="preserve"> (2)</v>
      </c>
      <c r="B362" s="3" t="str">
        <f t="shared" si="55"/>
        <v>zzzz</v>
      </c>
      <c r="C362" s="3" t="str">
        <f t="shared" si="56"/>
        <v/>
      </c>
      <c r="D362" s="9" t="str">
        <f>IF(ROW($D$1)&lt;=SheetX!$C$92, SheetX!$C$92, "")</f>
        <v/>
      </c>
      <c r="E362" s="4" t="str">
        <f t="shared" si="57"/>
        <v/>
      </c>
      <c r="F362" s="9" t="str">
        <f>IF(ROW($D$1)&lt;=SheetX!$D$92, SheetX!$D$92, "")</f>
        <v/>
      </c>
      <c r="G362" s="9" t="str">
        <f t="shared" si="58"/>
        <v/>
      </c>
      <c r="H362" s="9" t="str">
        <f>IF(ROW($D$1)&lt;=SheetX!$E$92, SheetX!$E$92, "")</f>
        <v/>
      </c>
      <c r="I362" s="9" t="str">
        <f t="shared" si="59"/>
        <v/>
      </c>
      <c r="J362" s="9" t="str">
        <f>IF(ROW($D$1)&lt;=SheetX!$F$92, SheetX!$F$92, "")</f>
        <v/>
      </c>
      <c r="K362" s="4" t="str">
        <f t="shared" si="60"/>
        <v/>
      </c>
      <c r="Q362" s="6" t="str">
        <f t="shared" si="61"/>
        <v/>
      </c>
      <c r="R362" s="6">
        <f t="shared" si="62"/>
        <v>0</v>
      </c>
      <c r="S362" s="6">
        <f t="shared" si="63"/>
        <v>0</v>
      </c>
      <c r="T362" s="6">
        <f t="shared" si="64"/>
        <v>0</v>
      </c>
      <c r="U362" s="6">
        <f t="shared" si="65"/>
        <v>0</v>
      </c>
      <c r="AB362" s="12">
        <f>Table1[[#This Row],[Streaming Resolution '[MP']]]</f>
        <v>0</v>
      </c>
      <c r="AC362" s="12">
        <v>1</v>
      </c>
      <c r="AE362" s="3" t="str">
        <f>Table1[[#This Row],[Type of Install]]&amp;Table1[[#This Row],[Indoor/Outdoor]]</f>
        <v/>
      </c>
      <c r="AF362" s="3" t="str">
        <f>AE362&amp;Table1[[#This Row],[Camera Type]]</f>
        <v/>
      </c>
      <c r="AJ362" s="3" t="str">
        <f>'Card Access'!D364&amp;'Card Access'!E364&amp;'Card Access'!F364&amp;'Card Access'!G364</f>
        <v/>
      </c>
    </row>
    <row r="363" spans="1:36" x14ac:dyDescent="0.25">
      <c r="A363" s="3" t="str">
        <f>IF(ROW($B$3)&lt;=SheetX!$B$92, IF(SheetX!$B$92&lt;&gt;1, SheetX!$A$92 &amp; " (" &amp; ROW($B$3) &amp; ")", SheetX!$A$92),"zzzz")</f>
        <v xml:space="preserve"> (3)</v>
      </c>
      <c r="B363" s="3" t="str">
        <f t="shared" si="55"/>
        <v>zzzz</v>
      </c>
      <c r="C363" s="3" t="str">
        <f t="shared" si="56"/>
        <v/>
      </c>
      <c r="D363" s="9" t="str">
        <f>IF(ROW($D$1)&lt;=SheetX!$C$92, SheetX!$C$92, "")</f>
        <v/>
      </c>
      <c r="E363" s="4" t="str">
        <f t="shared" si="57"/>
        <v/>
      </c>
      <c r="F363" s="9" t="str">
        <f>IF(ROW($D$1)&lt;=SheetX!$D$92, SheetX!$D$92, "")</f>
        <v/>
      </c>
      <c r="G363" s="9" t="str">
        <f t="shared" si="58"/>
        <v/>
      </c>
      <c r="H363" s="9" t="str">
        <f>IF(ROW($D$1)&lt;=SheetX!$E$92, SheetX!$E$92, "")</f>
        <v/>
      </c>
      <c r="I363" s="9" t="str">
        <f t="shared" si="59"/>
        <v/>
      </c>
      <c r="J363" s="9" t="str">
        <f>IF(ROW($D$1)&lt;=SheetX!$F$92, SheetX!$F$92, "")</f>
        <v/>
      </c>
      <c r="K363" s="4" t="str">
        <f t="shared" si="60"/>
        <v/>
      </c>
      <c r="Q363" s="6" t="str">
        <f t="shared" si="61"/>
        <v/>
      </c>
      <c r="R363" s="6">
        <f t="shared" si="62"/>
        <v>0</v>
      </c>
      <c r="S363" s="6">
        <f t="shared" si="63"/>
        <v>0</v>
      </c>
      <c r="T363" s="6">
        <f t="shared" si="64"/>
        <v>0</v>
      </c>
      <c r="U363" s="6">
        <f t="shared" si="65"/>
        <v>0</v>
      </c>
      <c r="AB363" s="12">
        <f>Table1[[#This Row],[Streaming Resolution '[MP']]]</f>
        <v>0</v>
      </c>
      <c r="AC363" s="12">
        <v>1</v>
      </c>
      <c r="AE363" s="3" t="str">
        <f>Table1[[#This Row],[Type of Install]]&amp;Table1[[#This Row],[Indoor/Outdoor]]</f>
        <v/>
      </c>
      <c r="AF363" s="3" t="str">
        <f>AE363&amp;Table1[[#This Row],[Camera Type]]</f>
        <v/>
      </c>
      <c r="AJ363" s="3" t="str">
        <f>'Card Access'!D365&amp;'Card Access'!E365&amp;'Card Access'!F365&amp;'Card Access'!G365</f>
        <v/>
      </c>
    </row>
    <row r="364" spans="1:36" x14ac:dyDescent="0.25">
      <c r="A364" s="3" t="str">
        <f>IF(ROW($B$4)&lt;=SheetX!$B$92, IF(SheetX!$B$92&lt;&gt;1, SheetX!$A$92 &amp; " (" &amp; ROW($B$4) &amp; ")", SheetX!$A$92),"zzzz")</f>
        <v xml:space="preserve"> (4)</v>
      </c>
      <c r="B364" s="3" t="str">
        <f t="shared" si="55"/>
        <v>zzzz</v>
      </c>
      <c r="C364" s="3" t="str">
        <f t="shared" si="56"/>
        <v/>
      </c>
      <c r="D364" s="9" t="str">
        <f>IF(ROW($D$1)&lt;=SheetX!$C$92, SheetX!$C$92, "")</f>
        <v/>
      </c>
      <c r="E364" s="4" t="str">
        <f t="shared" si="57"/>
        <v/>
      </c>
      <c r="F364" s="9" t="str">
        <f>IF(ROW($D$1)&lt;=SheetX!$D$92, SheetX!$D$92, "")</f>
        <v/>
      </c>
      <c r="G364" s="9" t="str">
        <f t="shared" si="58"/>
        <v/>
      </c>
      <c r="H364" s="9" t="str">
        <f>IF(ROW($D$1)&lt;=SheetX!$E$92, SheetX!$E$92, "")</f>
        <v/>
      </c>
      <c r="I364" s="9" t="str">
        <f t="shared" si="59"/>
        <v/>
      </c>
      <c r="J364" s="9" t="str">
        <f>IF(ROW($D$1)&lt;=SheetX!$F$92, SheetX!$F$92, "")</f>
        <v/>
      </c>
      <c r="K364" s="4" t="str">
        <f t="shared" si="60"/>
        <v/>
      </c>
      <c r="Q364" s="6" t="str">
        <f t="shared" si="61"/>
        <v/>
      </c>
      <c r="R364" s="6">
        <f t="shared" si="62"/>
        <v>0</v>
      </c>
      <c r="S364" s="6">
        <f t="shared" si="63"/>
        <v>0</v>
      </c>
      <c r="T364" s="6">
        <f t="shared" si="64"/>
        <v>0</v>
      </c>
      <c r="U364" s="6">
        <f t="shared" si="65"/>
        <v>0</v>
      </c>
      <c r="AB364" s="12">
        <f>Table1[[#This Row],[Streaming Resolution '[MP']]]</f>
        <v>0</v>
      </c>
      <c r="AC364" s="12">
        <v>1</v>
      </c>
      <c r="AE364" s="3" t="str">
        <f>Table1[[#This Row],[Type of Install]]&amp;Table1[[#This Row],[Indoor/Outdoor]]</f>
        <v/>
      </c>
      <c r="AF364" s="3" t="str">
        <f>AE364&amp;Table1[[#This Row],[Camera Type]]</f>
        <v/>
      </c>
      <c r="AJ364" s="3" t="str">
        <f>'Card Access'!D366&amp;'Card Access'!E366&amp;'Card Access'!F366&amp;'Card Access'!G366</f>
        <v/>
      </c>
    </row>
    <row r="365" spans="1:36" x14ac:dyDescent="0.25">
      <c r="A365" s="3" t="str">
        <f>IF(ROW($B$1)&lt;=SheetX!$B$93, IF(SheetX!$B$93&lt;&gt;1, SheetX!$A$93 &amp; " (" &amp; ROW($B$1) &amp; ")", SheetX!$A$93),"zzzz")</f>
        <v xml:space="preserve"> (1)</v>
      </c>
      <c r="B365" s="3" t="str">
        <f t="shared" si="55"/>
        <v>zzzz</v>
      </c>
      <c r="C365" s="3" t="str">
        <f t="shared" si="56"/>
        <v/>
      </c>
      <c r="D365" s="9" t="str">
        <f>IF(ROW($D$1)&lt;=SheetX!$C$93, SheetX!$C$93, "")</f>
        <v/>
      </c>
      <c r="E365" s="4" t="str">
        <f t="shared" si="57"/>
        <v/>
      </c>
      <c r="F365" s="9" t="str">
        <f>IF(ROW($D$1)&lt;=SheetX!$D$93, SheetX!$D$93, "")</f>
        <v/>
      </c>
      <c r="G365" s="9" t="str">
        <f t="shared" si="58"/>
        <v/>
      </c>
      <c r="H365" s="9" t="str">
        <f>IF(ROW($D$1)&lt;=SheetX!$E$93, SheetX!$E$93, "")</f>
        <v/>
      </c>
      <c r="I365" s="9" t="str">
        <f t="shared" si="59"/>
        <v/>
      </c>
      <c r="J365" s="9" t="str">
        <f>IF(ROW($D$1)&lt;=SheetX!$F$93, SheetX!$F$93, "")</f>
        <v/>
      </c>
      <c r="K365" s="4" t="str">
        <f t="shared" si="60"/>
        <v/>
      </c>
      <c r="Q365" s="6" t="str">
        <f t="shared" si="61"/>
        <v/>
      </c>
      <c r="R365" s="6">
        <f t="shared" si="62"/>
        <v>0</v>
      </c>
      <c r="S365" s="6">
        <f t="shared" si="63"/>
        <v>0</v>
      </c>
      <c r="T365" s="6">
        <f t="shared" si="64"/>
        <v>0</v>
      </c>
      <c r="U365" s="6">
        <f t="shared" si="65"/>
        <v>0</v>
      </c>
      <c r="AB365" s="12">
        <f>Table1[[#This Row],[Streaming Resolution '[MP']]]</f>
        <v>0</v>
      </c>
      <c r="AC365" s="12">
        <v>1</v>
      </c>
      <c r="AE365" s="3" t="str">
        <f>Table1[[#This Row],[Type of Install]]&amp;Table1[[#This Row],[Indoor/Outdoor]]</f>
        <v/>
      </c>
      <c r="AF365" s="3" t="str">
        <f>AE365&amp;Table1[[#This Row],[Camera Type]]</f>
        <v/>
      </c>
      <c r="AJ365" s="3" t="str">
        <f>'Card Access'!D367&amp;'Card Access'!E367&amp;'Card Access'!F367&amp;'Card Access'!G367</f>
        <v/>
      </c>
    </row>
    <row r="366" spans="1:36" x14ac:dyDescent="0.25">
      <c r="A366" s="3" t="str">
        <f>IF(ROW($B$2)&lt;=SheetX!$B$93, IF(SheetX!$B$93&lt;&gt;1, SheetX!$A$93 &amp; " (" &amp; ROW($B$2) &amp; ")", SheetX!$A$93),"zzzz")</f>
        <v xml:space="preserve"> (2)</v>
      </c>
      <c r="B366" s="3" t="str">
        <f t="shared" si="55"/>
        <v>zzzz</v>
      </c>
      <c r="C366" s="3" t="str">
        <f t="shared" si="56"/>
        <v/>
      </c>
      <c r="D366" s="9" t="str">
        <f>IF(ROW($D$1)&lt;=SheetX!$C$93, SheetX!$C$93, "")</f>
        <v/>
      </c>
      <c r="E366" s="4" t="str">
        <f t="shared" si="57"/>
        <v/>
      </c>
      <c r="F366" s="9" t="str">
        <f>IF(ROW($D$1)&lt;=SheetX!$D$93, SheetX!$D$93, "")</f>
        <v/>
      </c>
      <c r="G366" s="9" t="str">
        <f t="shared" si="58"/>
        <v/>
      </c>
      <c r="H366" s="9" t="str">
        <f>IF(ROW($D$1)&lt;=SheetX!$E$93, SheetX!$E$93, "")</f>
        <v/>
      </c>
      <c r="I366" s="9" t="str">
        <f t="shared" si="59"/>
        <v/>
      </c>
      <c r="J366" s="9" t="str">
        <f>IF(ROW($D$1)&lt;=SheetX!$F$93, SheetX!$F$93, "")</f>
        <v/>
      </c>
      <c r="K366" s="4" t="str">
        <f t="shared" si="60"/>
        <v/>
      </c>
      <c r="Q366" s="6" t="str">
        <f t="shared" si="61"/>
        <v/>
      </c>
      <c r="R366" s="6">
        <f t="shared" si="62"/>
        <v>0</v>
      </c>
      <c r="S366" s="6">
        <f t="shared" si="63"/>
        <v>0</v>
      </c>
      <c r="T366" s="6">
        <f t="shared" si="64"/>
        <v>0</v>
      </c>
      <c r="U366" s="6">
        <f t="shared" si="65"/>
        <v>0</v>
      </c>
      <c r="AB366" s="12">
        <f>Table1[[#This Row],[Streaming Resolution '[MP']]]</f>
        <v>0</v>
      </c>
      <c r="AC366" s="12">
        <v>1</v>
      </c>
      <c r="AE366" s="3" t="str">
        <f>Table1[[#This Row],[Type of Install]]&amp;Table1[[#This Row],[Indoor/Outdoor]]</f>
        <v/>
      </c>
      <c r="AF366" s="3" t="str">
        <f>AE366&amp;Table1[[#This Row],[Camera Type]]</f>
        <v/>
      </c>
      <c r="AJ366" s="3" t="str">
        <f>'Card Access'!D368&amp;'Card Access'!E368&amp;'Card Access'!F368&amp;'Card Access'!G368</f>
        <v/>
      </c>
    </row>
    <row r="367" spans="1:36" x14ac:dyDescent="0.25">
      <c r="A367" s="3" t="str">
        <f>IF(ROW($B$3)&lt;=SheetX!$B$93, IF(SheetX!$B$93&lt;&gt;1, SheetX!$A$93 &amp; " (" &amp; ROW($B$3) &amp; ")", SheetX!$A$93),"zzzz")</f>
        <v xml:space="preserve"> (3)</v>
      </c>
      <c r="B367" s="3" t="str">
        <f t="shared" si="55"/>
        <v>zzzz</v>
      </c>
      <c r="C367" s="3" t="str">
        <f t="shared" si="56"/>
        <v/>
      </c>
      <c r="D367" s="9" t="str">
        <f>IF(ROW($D$1)&lt;=SheetX!$C$93, SheetX!$C$93, "")</f>
        <v/>
      </c>
      <c r="E367" s="4" t="str">
        <f t="shared" si="57"/>
        <v/>
      </c>
      <c r="F367" s="9" t="str">
        <f>IF(ROW($D$1)&lt;=SheetX!$D$93, SheetX!$D$93, "")</f>
        <v/>
      </c>
      <c r="G367" s="9" t="str">
        <f t="shared" si="58"/>
        <v/>
      </c>
      <c r="H367" s="9" t="str">
        <f>IF(ROW($D$1)&lt;=SheetX!$E$93, SheetX!$E$93, "")</f>
        <v/>
      </c>
      <c r="I367" s="9" t="str">
        <f t="shared" si="59"/>
        <v/>
      </c>
      <c r="J367" s="9" t="str">
        <f>IF(ROW($D$1)&lt;=SheetX!$F$93, SheetX!$F$93, "")</f>
        <v/>
      </c>
      <c r="K367" s="4" t="str">
        <f t="shared" si="60"/>
        <v/>
      </c>
      <c r="Q367" s="6" t="str">
        <f t="shared" si="61"/>
        <v/>
      </c>
      <c r="R367" s="6">
        <f t="shared" si="62"/>
        <v>0</v>
      </c>
      <c r="S367" s="6">
        <f t="shared" si="63"/>
        <v>0</v>
      </c>
      <c r="T367" s="6">
        <f t="shared" si="64"/>
        <v>0</v>
      </c>
      <c r="U367" s="6">
        <f t="shared" si="65"/>
        <v>0</v>
      </c>
      <c r="AB367" s="12">
        <f>Table1[[#This Row],[Streaming Resolution '[MP']]]</f>
        <v>0</v>
      </c>
      <c r="AC367" s="12">
        <v>1</v>
      </c>
      <c r="AE367" s="3" t="str">
        <f>Table1[[#This Row],[Type of Install]]&amp;Table1[[#This Row],[Indoor/Outdoor]]</f>
        <v/>
      </c>
      <c r="AF367" s="3" t="str">
        <f>AE367&amp;Table1[[#This Row],[Camera Type]]</f>
        <v/>
      </c>
      <c r="AJ367" s="3" t="str">
        <f>'Card Access'!D369&amp;'Card Access'!E369&amp;'Card Access'!F369&amp;'Card Access'!G369</f>
        <v/>
      </c>
    </row>
    <row r="368" spans="1:36" x14ac:dyDescent="0.25">
      <c r="A368" s="3" t="str">
        <f>IF(ROW($B$4)&lt;=SheetX!$B$93, IF(SheetX!$B$93&lt;&gt;1, SheetX!$A$93 &amp; " (" &amp; ROW($B$4) &amp; ")", SheetX!$A$93),"zzzz")</f>
        <v xml:space="preserve"> (4)</v>
      </c>
      <c r="B368" s="3" t="str">
        <f t="shared" si="55"/>
        <v>zzzz</v>
      </c>
      <c r="C368" s="3" t="str">
        <f t="shared" si="56"/>
        <v/>
      </c>
      <c r="D368" s="9" t="str">
        <f>IF(ROW($D$1)&lt;=SheetX!$C$93, SheetX!$C$93, "")</f>
        <v/>
      </c>
      <c r="E368" s="4" t="str">
        <f t="shared" si="57"/>
        <v/>
      </c>
      <c r="F368" s="9" t="str">
        <f>IF(ROW($D$1)&lt;=SheetX!$D$93, SheetX!$D$93, "")</f>
        <v/>
      </c>
      <c r="G368" s="9" t="str">
        <f t="shared" si="58"/>
        <v/>
      </c>
      <c r="H368" s="9" t="str">
        <f>IF(ROW($D$1)&lt;=SheetX!$E$93, SheetX!$E$93, "")</f>
        <v/>
      </c>
      <c r="I368" s="9" t="str">
        <f t="shared" si="59"/>
        <v/>
      </c>
      <c r="J368" s="9" t="str">
        <f>IF(ROW($D$1)&lt;=SheetX!$F$93, SheetX!$F$93, "")</f>
        <v/>
      </c>
      <c r="K368" s="4" t="str">
        <f t="shared" si="60"/>
        <v/>
      </c>
      <c r="Q368" s="6" t="str">
        <f t="shared" si="61"/>
        <v/>
      </c>
      <c r="R368" s="6">
        <f t="shared" si="62"/>
        <v>0</v>
      </c>
      <c r="S368" s="6">
        <f t="shared" si="63"/>
        <v>0</v>
      </c>
      <c r="T368" s="6">
        <f t="shared" si="64"/>
        <v>0</v>
      </c>
      <c r="U368" s="6">
        <f t="shared" si="65"/>
        <v>0</v>
      </c>
      <c r="AB368" s="12">
        <f>Table1[[#This Row],[Streaming Resolution '[MP']]]</f>
        <v>0</v>
      </c>
      <c r="AC368" s="12">
        <v>1</v>
      </c>
      <c r="AE368" s="3" t="str">
        <f>Table1[[#This Row],[Type of Install]]&amp;Table1[[#This Row],[Indoor/Outdoor]]</f>
        <v/>
      </c>
      <c r="AF368" s="3" t="str">
        <f>AE368&amp;Table1[[#This Row],[Camera Type]]</f>
        <v/>
      </c>
      <c r="AJ368" s="3" t="str">
        <f>'Card Access'!D370&amp;'Card Access'!E370&amp;'Card Access'!F370&amp;'Card Access'!G370</f>
        <v/>
      </c>
    </row>
    <row r="369" spans="1:36" x14ac:dyDescent="0.25">
      <c r="A369" s="3" t="str">
        <f>IF(ROW($B$1)&lt;=SheetX!$B$94, IF(SheetX!$B$94&lt;&gt;1, SheetX!$A$94 &amp; " (" &amp; ROW($B$1) &amp; ")", SheetX!$A$94),"zzzz")</f>
        <v xml:space="preserve"> (1)</v>
      </c>
      <c r="B369" s="3" t="str">
        <f t="shared" si="55"/>
        <v>zzzz</v>
      </c>
      <c r="C369" s="3" t="str">
        <f t="shared" si="56"/>
        <v/>
      </c>
      <c r="D369" s="9" t="str">
        <f>IF(ROW($D$1)&lt;=SheetX!$C$94, SheetX!$C$94, "")</f>
        <v/>
      </c>
      <c r="E369" s="4" t="str">
        <f t="shared" si="57"/>
        <v/>
      </c>
      <c r="F369" s="9" t="str">
        <f>IF(ROW($D$1)&lt;=SheetX!$D$94, SheetX!$D$94, "")</f>
        <v/>
      </c>
      <c r="G369" s="9" t="str">
        <f t="shared" si="58"/>
        <v/>
      </c>
      <c r="H369" s="9" t="str">
        <f>IF(ROW($D$1)&lt;=SheetX!$E$94, SheetX!$E$94, "")</f>
        <v/>
      </c>
      <c r="I369" s="9" t="str">
        <f t="shared" si="59"/>
        <v/>
      </c>
      <c r="J369" s="9" t="str">
        <f>IF(ROW($D$1)&lt;=SheetX!$F$94, SheetX!$F$94, "")</f>
        <v/>
      </c>
      <c r="K369" s="4" t="str">
        <f t="shared" si="60"/>
        <v/>
      </c>
      <c r="Q369" s="6" t="str">
        <f t="shared" si="61"/>
        <v/>
      </c>
      <c r="R369" s="6">
        <f t="shared" si="62"/>
        <v>0</v>
      </c>
      <c r="S369" s="6">
        <f t="shared" si="63"/>
        <v>0</v>
      </c>
      <c r="T369" s="6">
        <f t="shared" si="64"/>
        <v>0</v>
      </c>
      <c r="U369" s="6">
        <f t="shared" si="65"/>
        <v>0</v>
      </c>
      <c r="AB369" s="12">
        <f>Table1[[#This Row],[Streaming Resolution '[MP']]]</f>
        <v>0</v>
      </c>
      <c r="AC369" s="12">
        <v>1</v>
      </c>
      <c r="AE369" s="3" t="str">
        <f>Table1[[#This Row],[Type of Install]]&amp;Table1[[#This Row],[Indoor/Outdoor]]</f>
        <v/>
      </c>
      <c r="AF369" s="3" t="str">
        <f>AE369&amp;Table1[[#This Row],[Camera Type]]</f>
        <v/>
      </c>
      <c r="AJ369" s="3" t="str">
        <f>'Card Access'!D371&amp;'Card Access'!E371&amp;'Card Access'!F371&amp;'Card Access'!G371</f>
        <v/>
      </c>
    </row>
    <row r="370" spans="1:36" x14ac:dyDescent="0.25">
      <c r="A370" s="3" t="str">
        <f>IF(ROW($B$2)&lt;=SheetX!$B$94, IF(SheetX!$B$94&lt;&gt;1, SheetX!$A$94 &amp; " (" &amp; ROW($B$2) &amp; ")", SheetX!$A$94),"zzzz")</f>
        <v xml:space="preserve"> (2)</v>
      </c>
      <c r="B370" s="3" t="str">
        <f t="shared" si="55"/>
        <v>zzzz</v>
      </c>
      <c r="C370" s="3" t="str">
        <f t="shared" si="56"/>
        <v/>
      </c>
      <c r="D370" s="9" t="str">
        <f>IF(ROW($D$1)&lt;=SheetX!$C$94, SheetX!$C$94, "")</f>
        <v/>
      </c>
      <c r="E370" s="4" t="str">
        <f t="shared" si="57"/>
        <v/>
      </c>
      <c r="F370" s="9" t="str">
        <f>IF(ROW($D$1)&lt;=SheetX!$D$94, SheetX!$D$94, "")</f>
        <v/>
      </c>
      <c r="G370" s="9" t="str">
        <f t="shared" si="58"/>
        <v/>
      </c>
      <c r="H370" s="9" t="str">
        <f>IF(ROW($D$1)&lt;=SheetX!$E$94, SheetX!$E$94, "")</f>
        <v/>
      </c>
      <c r="I370" s="9" t="str">
        <f t="shared" si="59"/>
        <v/>
      </c>
      <c r="J370" s="9" t="str">
        <f>IF(ROW($D$1)&lt;=SheetX!$F$94, SheetX!$F$94, "")</f>
        <v/>
      </c>
      <c r="K370" s="4" t="str">
        <f t="shared" si="60"/>
        <v/>
      </c>
      <c r="Q370" s="6" t="str">
        <f t="shared" si="61"/>
        <v/>
      </c>
      <c r="R370" s="6">
        <f t="shared" si="62"/>
        <v>0</v>
      </c>
      <c r="S370" s="6">
        <f t="shared" si="63"/>
        <v>0</v>
      </c>
      <c r="T370" s="6">
        <f t="shared" si="64"/>
        <v>0</v>
      </c>
      <c r="U370" s="6">
        <f t="shared" si="65"/>
        <v>0</v>
      </c>
      <c r="AB370" s="12">
        <f>Table1[[#This Row],[Streaming Resolution '[MP']]]</f>
        <v>0</v>
      </c>
      <c r="AC370" s="12">
        <v>1</v>
      </c>
      <c r="AE370" s="3" t="str">
        <f>Table1[[#This Row],[Type of Install]]&amp;Table1[[#This Row],[Indoor/Outdoor]]</f>
        <v/>
      </c>
      <c r="AF370" s="3" t="str">
        <f>AE370&amp;Table1[[#This Row],[Camera Type]]</f>
        <v/>
      </c>
      <c r="AJ370" s="3" t="str">
        <f>'Card Access'!D372&amp;'Card Access'!E372&amp;'Card Access'!F372&amp;'Card Access'!G372</f>
        <v/>
      </c>
    </row>
    <row r="371" spans="1:36" x14ac:dyDescent="0.25">
      <c r="A371" s="3" t="str">
        <f>IF(ROW($B$3)&lt;=SheetX!$B$94, IF(SheetX!$B$94&lt;&gt;1, SheetX!$A$94 &amp; " (" &amp; ROW($B$3) &amp; ")", SheetX!$A$94),"zzzz")</f>
        <v xml:space="preserve"> (3)</v>
      </c>
      <c r="B371" s="3" t="str">
        <f t="shared" si="55"/>
        <v>zzzz</v>
      </c>
      <c r="C371" s="3" t="str">
        <f t="shared" si="56"/>
        <v/>
      </c>
      <c r="D371" s="9" t="str">
        <f>IF(ROW($D$1)&lt;=SheetX!$C$94, SheetX!$C$94, "")</f>
        <v/>
      </c>
      <c r="E371" s="4" t="str">
        <f t="shared" si="57"/>
        <v/>
      </c>
      <c r="F371" s="9" t="str">
        <f>IF(ROW($D$1)&lt;=SheetX!$D$94, SheetX!$D$94, "")</f>
        <v/>
      </c>
      <c r="G371" s="9" t="str">
        <f t="shared" si="58"/>
        <v/>
      </c>
      <c r="H371" s="9" t="str">
        <f>IF(ROW($D$1)&lt;=SheetX!$E$94, SheetX!$E$94, "")</f>
        <v/>
      </c>
      <c r="I371" s="9" t="str">
        <f t="shared" si="59"/>
        <v/>
      </c>
      <c r="J371" s="9" t="str">
        <f>IF(ROW($D$1)&lt;=SheetX!$F$94, SheetX!$F$94, "")</f>
        <v/>
      </c>
      <c r="K371" s="4" t="str">
        <f t="shared" si="60"/>
        <v/>
      </c>
      <c r="Q371" s="6" t="str">
        <f t="shared" si="61"/>
        <v/>
      </c>
      <c r="R371" s="6">
        <f t="shared" si="62"/>
        <v>0</v>
      </c>
      <c r="S371" s="6">
        <f t="shared" si="63"/>
        <v>0</v>
      </c>
      <c r="T371" s="6">
        <f t="shared" si="64"/>
        <v>0</v>
      </c>
      <c r="U371" s="6">
        <f t="shared" si="65"/>
        <v>0</v>
      </c>
      <c r="AB371" s="12">
        <f>Table1[[#This Row],[Streaming Resolution '[MP']]]</f>
        <v>0</v>
      </c>
      <c r="AC371" s="12">
        <v>1</v>
      </c>
      <c r="AE371" s="3" t="str">
        <f>Table1[[#This Row],[Type of Install]]&amp;Table1[[#This Row],[Indoor/Outdoor]]</f>
        <v/>
      </c>
      <c r="AF371" s="3" t="str">
        <f>AE371&amp;Table1[[#This Row],[Camera Type]]</f>
        <v/>
      </c>
      <c r="AJ371" s="3" t="str">
        <f>'Card Access'!D373&amp;'Card Access'!E373&amp;'Card Access'!F373&amp;'Card Access'!G373</f>
        <v/>
      </c>
    </row>
    <row r="372" spans="1:36" x14ac:dyDescent="0.25">
      <c r="A372" s="3" t="str">
        <f>IF(ROW($B$4)&lt;=SheetX!$B$94, IF(SheetX!$B$94&lt;&gt;1, SheetX!$A$94 &amp; " (" &amp; ROW($B$4) &amp; ")", SheetX!$A$94),"zzzz")</f>
        <v xml:space="preserve"> (4)</v>
      </c>
      <c r="B372" s="3" t="str">
        <f t="shared" si="55"/>
        <v>zzzz</v>
      </c>
      <c r="C372" s="3" t="str">
        <f t="shared" si="56"/>
        <v/>
      </c>
      <c r="D372" s="9" t="str">
        <f>IF(ROW($D$1)&lt;=SheetX!$C$94, SheetX!$C$94, "")</f>
        <v/>
      </c>
      <c r="E372" s="4" t="str">
        <f t="shared" si="57"/>
        <v/>
      </c>
      <c r="F372" s="9" t="str">
        <f>IF(ROW($D$1)&lt;=SheetX!$D$94, SheetX!$D$94, "")</f>
        <v/>
      </c>
      <c r="G372" s="9" t="str">
        <f t="shared" si="58"/>
        <v/>
      </c>
      <c r="H372" s="9" t="str">
        <f>IF(ROW($D$1)&lt;=SheetX!$E$94, SheetX!$E$94, "")</f>
        <v/>
      </c>
      <c r="I372" s="9" t="str">
        <f t="shared" si="59"/>
        <v/>
      </c>
      <c r="J372" s="9" t="str">
        <f>IF(ROW($D$1)&lt;=SheetX!$F$94, SheetX!$F$94, "")</f>
        <v/>
      </c>
      <c r="K372" s="4" t="str">
        <f t="shared" si="60"/>
        <v/>
      </c>
      <c r="Q372" s="6" t="str">
        <f t="shared" si="61"/>
        <v/>
      </c>
      <c r="R372" s="6">
        <f t="shared" si="62"/>
        <v>0</v>
      </c>
      <c r="S372" s="6">
        <f t="shared" si="63"/>
        <v>0</v>
      </c>
      <c r="T372" s="6">
        <f t="shared" si="64"/>
        <v>0</v>
      </c>
      <c r="U372" s="6">
        <f t="shared" si="65"/>
        <v>0</v>
      </c>
      <c r="AB372" s="12">
        <f>Table1[[#This Row],[Streaming Resolution '[MP']]]</f>
        <v>0</v>
      </c>
      <c r="AC372" s="12">
        <v>1</v>
      </c>
      <c r="AE372" s="3" t="str">
        <f>Table1[[#This Row],[Type of Install]]&amp;Table1[[#This Row],[Indoor/Outdoor]]</f>
        <v/>
      </c>
      <c r="AF372" s="3" t="str">
        <f>AE372&amp;Table1[[#This Row],[Camera Type]]</f>
        <v/>
      </c>
      <c r="AJ372" s="3" t="str">
        <f>'Card Access'!D374&amp;'Card Access'!E374&amp;'Card Access'!F374&amp;'Card Access'!G374</f>
        <v/>
      </c>
    </row>
    <row r="373" spans="1:36" x14ac:dyDescent="0.25">
      <c r="A373" s="3" t="str">
        <f>IF(ROW($B$1)&lt;=SheetX!$B$95, IF(SheetX!$B$95&lt;&gt;1, SheetX!$A$95 &amp; " (" &amp; ROW($B$1) &amp; ")", SheetX!$A$95),"zzzz")</f>
        <v xml:space="preserve"> (1)</v>
      </c>
      <c r="B373" s="3" t="str">
        <f t="shared" si="55"/>
        <v>zzzz</v>
      </c>
      <c r="C373" s="3" t="str">
        <f t="shared" si="56"/>
        <v/>
      </c>
      <c r="D373" s="9" t="str">
        <f>IF(ROW($D$1)&lt;=SheetX!$C$95, SheetX!$C$95, "")</f>
        <v/>
      </c>
      <c r="E373" s="4" t="str">
        <f t="shared" si="57"/>
        <v/>
      </c>
      <c r="F373" s="9" t="str">
        <f>IF(ROW($D$1)&lt;=SheetX!$D$95, SheetX!$D$95, "")</f>
        <v/>
      </c>
      <c r="G373" s="9" t="str">
        <f t="shared" si="58"/>
        <v/>
      </c>
      <c r="H373" s="9" t="str">
        <f>IF(ROW($D$1)&lt;=SheetX!$E$95, SheetX!$E$95, "")</f>
        <v/>
      </c>
      <c r="I373" s="9" t="str">
        <f t="shared" si="59"/>
        <v/>
      </c>
      <c r="J373" s="9" t="str">
        <f>IF(ROW($D$1)&lt;=SheetX!$F$95, SheetX!$F$95, "")</f>
        <v/>
      </c>
      <c r="K373" s="4" t="str">
        <f t="shared" si="60"/>
        <v/>
      </c>
      <c r="Q373" s="6" t="str">
        <f t="shared" si="61"/>
        <v/>
      </c>
      <c r="R373" s="6">
        <f t="shared" si="62"/>
        <v>0</v>
      </c>
      <c r="S373" s="6">
        <f t="shared" si="63"/>
        <v>0</v>
      </c>
      <c r="T373" s="6">
        <f t="shared" si="64"/>
        <v>0</v>
      </c>
      <c r="U373" s="6">
        <f t="shared" si="65"/>
        <v>0</v>
      </c>
      <c r="AB373" s="12">
        <f>Table1[[#This Row],[Streaming Resolution '[MP']]]</f>
        <v>0</v>
      </c>
      <c r="AC373" s="12">
        <v>1</v>
      </c>
      <c r="AE373" s="3" t="str">
        <f>Table1[[#This Row],[Type of Install]]&amp;Table1[[#This Row],[Indoor/Outdoor]]</f>
        <v/>
      </c>
      <c r="AF373" s="3" t="str">
        <f>AE373&amp;Table1[[#This Row],[Camera Type]]</f>
        <v/>
      </c>
      <c r="AJ373" s="3" t="str">
        <f>'Card Access'!D375&amp;'Card Access'!E375&amp;'Card Access'!F375&amp;'Card Access'!G375</f>
        <v/>
      </c>
    </row>
    <row r="374" spans="1:36" x14ac:dyDescent="0.25">
      <c r="A374" s="3" t="str">
        <f>IF(ROW($B$2)&lt;=SheetX!$B$95, IF(SheetX!$B$95&lt;&gt;1, SheetX!$A$95 &amp; " (" &amp; ROW($B$2) &amp; ")", SheetX!$A$95),"zzzz")</f>
        <v xml:space="preserve"> (2)</v>
      </c>
      <c r="B374" s="3" t="str">
        <f t="shared" si="55"/>
        <v>zzzz</v>
      </c>
      <c r="C374" s="3" t="str">
        <f t="shared" si="56"/>
        <v/>
      </c>
      <c r="D374" s="9" t="str">
        <f>IF(ROW($D$1)&lt;=SheetX!$C$95, SheetX!$C$95, "")</f>
        <v/>
      </c>
      <c r="E374" s="4" t="str">
        <f t="shared" si="57"/>
        <v/>
      </c>
      <c r="F374" s="9" t="str">
        <f>IF(ROW($D$1)&lt;=SheetX!$D$95, SheetX!$D$95, "")</f>
        <v/>
      </c>
      <c r="G374" s="9" t="str">
        <f t="shared" si="58"/>
        <v/>
      </c>
      <c r="H374" s="9" t="str">
        <f>IF(ROW($D$1)&lt;=SheetX!$E$95, SheetX!$E$95, "")</f>
        <v/>
      </c>
      <c r="I374" s="9" t="str">
        <f t="shared" si="59"/>
        <v/>
      </c>
      <c r="J374" s="9" t="str">
        <f>IF(ROW($D$1)&lt;=SheetX!$F$95, SheetX!$F$95, "")</f>
        <v/>
      </c>
      <c r="K374" s="4" t="str">
        <f t="shared" si="60"/>
        <v/>
      </c>
      <c r="Q374" s="6" t="str">
        <f t="shared" si="61"/>
        <v/>
      </c>
      <c r="R374" s="6">
        <f t="shared" si="62"/>
        <v>0</v>
      </c>
      <c r="S374" s="6">
        <f t="shared" si="63"/>
        <v>0</v>
      </c>
      <c r="T374" s="6">
        <f t="shared" si="64"/>
        <v>0</v>
      </c>
      <c r="U374" s="6">
        <f t="shared" si="65"/>
        <v>0</v>
      </c>
      <c r="AB374" s="12">
        <f>Table1[[#This Row],[Streaming Resolution '[MP']]]</f>
        <v>0</v>
      </c>
      <c r="AC374" s="12">
        <v>1</v>
      </c>
      <c r="AE374" s="3" t="str">
        <f>Table1[[#This Row],[Type of Install]]&amp;Table1[[#This Row],[Indoor/Outdoor]]</f>
        <v/>
      </c>
      <c r="AF374" s="3" t="str">
        <f>AE374&amp;Table1[[#This Row],[Camera Type]]</f>
        <v/>
      </c>
      <c r="AJ374" s="3" t="str">
        <f>'Card Access'!D376&amp;'Card Access'!E376&amp;'Card Access'!F376&amp;'Card Access'!G376</f>
        <v/>
      </c>
    </row>
    <row r="375" spans="1:36" x14ac:dyDescent="0.25">
      <c r="A375" s="3" t="str">
        <f>IF(ROW($B$3)&lt;=SheetX!$B$95, IF(SheetX!$B$95&lt;&gt;1, SheetX!$A$95 &amp; " (" &amp; ROW($B$3) &amp; ")", SheetX!$A$95),"zzzz")</f>
        <v xml:space="preserve"> (3)</v>
      </c>
      <c r="B375" s="3" t="str">
        <f t="shared" si="55"/>
        <v>zzzz</v>
      </c>
      <c r="C375" s="3" t="str">
        <f t="shared" si="56"/>
        <v/>
      </c>
      <c r="D375" s="9" t="str">
        <f>IF(ROW($D$1)&lt;=SheetX!$C$95, SheetX!$C$95, "")</f>
        <v/>
      </c>
      <c r="E375" s="4" t="str">
        <f t="shared" si="57"/>
        <v/>
      </c>
      <c r="F375" s="9" t="str">
        <f>IF(ROW($D$1)&lt;=SheetX!$D$95, SheetX!$D$95, "")</f>
        <v/>
      </c>
      <c r="G375" s="9" t="str">
        <f t="shared" si="58"/>
        <v/>
      </c>
      <c r="H375" s="9" t="str">
        <f>IF(ROW($D$1)&lt;=SheetX!$E$95, SheetX!$E$95, "")</f>
        <v/>
      </c>
      <c r="I375" s="9" t="str">
        <f t="shared" si="59"/>
        <v/>
      </c>
      <c r="J375" s="9" t="str">
        <f>IF(ROW($D$1)&lt;=SheetX!$F$95, SheetX!$F$95, "")</f>
        <v/>
      </c>
      <c r="K375" s="4" t="str">
        <f t="shared" si="60"/>
        <v/>
      </c>
      <c r="Q375" s="6" t="str">
        <f t="shared" si="61"/>
        <v/>
      </c>
      <c r="R375" s="6">
        <f t="shared" si="62"/>
        <v>0</v>
      </c>
      <c r="S375" s="6">
        <f t="shared" si="63"/>
        <v>0</v>
      </c>
      <c r="T375" s="6">
        <f t="shared" si="64"/>
        <v>0</v>
      </c>
      <c r="U375" s="6">
        <f t="shared" si="65"/>
        <v>0</v>
      </c>
      <c r="AB375" s="12">
        <f>Table1[[#This Row],[Streaming Resolution '[MP']]]</f>
        <v>0</v>
      </c>
      <c r="AC375" s="12">
        <v>1</v>
      </c>
      <c r="AE375" s="3" t="str">
        <f>Table1[[#This Row],[Type of Install]]&amp;Table1[[#This Row],[Indoor/Outdoor]]</f>
        <v/>
      </c>
      <c r="AF375" s="3" t="str">
        <f>AE375&amp;Table1[[#This Row],[Camera Type]]</f>
        <v/>
      </c>
      <c r="AJ375" s="3" t="str">
        <f>'Card Access'!D377&amp;'Card Access'!E377&amp;'Card Access'!F377&amp;'Card Access'!G377</f>
        <v/>
      </c>
    </row>
    <row r="376" spans="1:36" x14ac:dyDescent="0.25">
      <c r="A376" s="3" t="str">
        <f>IF(ROW($B$4)&lt;=SheetX!$B$95, IF(SheetX!$B$95&lt;&gt;1, SheetX!$A$95 &amp; " (" &amp; ROW($B$4) &amp; ")", SheetX!$A$95),"zzzz")</f>
        <v xml:space="preserve"> (4)</v>
      </c>
      <c r="B376" s="3" t="str">
        <f t="shared" si="55"/>
        <v>zzzz</v>
      </c>
      <c r="C376" s="3" t="str">
        <f t="shared" si="56"/>
        <v/>
      </c>
      <c r="D376" s="9" t="str">
        <f>IF(ROW($D$1)&lt;=SheetX!$C$95, SheetX!$C$95, "")</f>
        <v/>
      </c>
      <c r="E376" s="4" t="str">
        <f t="shared" si="57"/>
        <v/>
      </c>
      <c r="F376" s="9" t="str">
        <f>IF(ROW($D$1)&lt;=SheetX!$D$95, SheetX!$D$95, "")</f>
        <v/>
      </c>
      <c r="G376" s="9" t="str">
        <f t="shared" si="58"/>
        <v/>
      </c>
      <c r="H376" s="9" t="str">
        <f>IF(ROW($D$1)&lt;=SheetX!$E$95, SheetX!$E$95, "")</f>
        <v/>
      </c>
      <c r="I376" s="9" t="str">
        <f t="shared" si="59"/>
        <v/>
      </c>
      <c r="J376" s="9" t="str">
        <f>IF(ROW($D$1)&lt;=SheetX!$F$95, SheetX!$F$95, "")</f>
        <v/>
      </c>
      <c r="K376" s="4" t="str">
        <f t="shared" si="60"/>
        <v/>
      </c>
      <c r="Q376" s="6" t="str">
        <f t="shared" si="61"/>
        <v/>
      </c>
      <c r="R376" s="6">
        <f t="shared" si="62"/>
        <v>0</v>
      </c>
      <c r="S376" s="6">
        <f t="shared" si="63"/>
        <v>0</v>
      </c>
      <c r="T376" s="6">
        <f t="shared" si="64"/>
        <v>0</v>
      </c>
      <c r="U376" s="6">
        <f t="shared" si="65"/>
        <v>0</v>
      </c>
      <c r="AB376" s="12">
        <f>Table1[[#This Row],[Streaming Resolution '[MP']]]</f>
        <v>0</v>
      </c>
      <c r="AC376" s="12">
        <v>1</v>
      </c>
      <c r="AE376" s="3" t="str">
        <f>Table1[[#This Row],[Type of Install]]&amp;Table1[[#This Row],[Indoor/Outdoor]]</f>
        <v/>
      </c>
      <c r="AF376" s="3" t="str">
        <f>AE376&amp;Table1[[#This Row],[Camera Type]]</f>
        <v/>
      </c>
      <c r="AJ376" s="3" t="str">
        <f>'Card Access'!D378&amp;'Card Access'!E378&amp;'Card Access'!F378&amp;'Card Access'!G378</f>
        <v/>
      </c>
    </row>
    <row r="377" spans="1:36" x14ac:dyDescent="0.25">
      <c r="A377" s="3" t="str">
        <f>IF(ROW($B$1)&lt;=SheetX!$B$96, IF(SheetX!$B$96&lt;&gt;1, SheetX!$A$96 &amp; " (" &amp; ROW($B$1) &amp; ")", SheetX!$A$96),"zzzz")</f>
        <v xml:space="preserve"> (1)</v>
      </c>
      <c r="B377" s="3" t="str">
        <f t="shared" si="55"/>
        <v>zzzz</v>
      </c>
      <c r="C377" s="3" t="str">
        <f t="shared" si="56"/>
        <v/>
      </c>
      <c r="D377" s="9" t="str">
        <f>IF(ROW($D$1)&lt;=SheetX!$C$96, SheetX!$C$96, "")</f>
        <v/>
      </c>
      <c r="E377" s="4" t="str">
        <f t="shared" si="57"/>
        <v/>
      </c>
      <c r="F377" s="9" t="str">
        <f>IF(ROW($D$1)&lt;=SheetX!$D$96, SheetX!$D$96, "")</f>
        <v/>
      </c>
      <c r="G377" s="9" t="str">
        <f t="shared" si="58"/>
        <v/>
      </c>
      <c r="H377" s="9" t="str">
        <f>IF(ROW($D$1)&lt;=SheetX!$E$96, SheetX!$E$96, "")</f>
        <v/>
      </c>
      <c r="I377" s="9" t="str">
        <f t="shared" si="59"/>
        <v/>
      </c>
      <c r="J377" s="9" t="str">
        <f>IF(ROW($D$1)&lt;=SheetX!$F$96, SheetX!$F$96, "")</f>
        <v/>
      </c>
      <c r="K377" s="4" t="str">
        <f t="shared" si="60"/>
        <v/>
      </c>
      <c r="Q377" s="6" t="str">
        <f t="shared" si="61"/>
        <v/>
      </c>
      <c r="R377" s="6">
        <f t="shared" si="62"/>
        <v>0</v>
      </c>
      <c r="S377" s="6">
        <f t="shared" si="63"/>
        <v>0</v>
      </c>
      <c r="T377" s="6">
        <f t="shared" si="64"/>
        <v>0</v>
      </c>
      <c r="U377" s="6">
        <f t="shared" si="65"/>
        <v>0</v>
      </c>
      <c r="AB377" s="12">
        <f>Table1[[#This Row],[Streaming Resolution '[MP']]]</f>
        <v>0</v>
      </c>
      <c r="AC377" s="12">
        <v>1</v>
      </c>
      <c r="AE377" s="3" t="str">
        <f>Table1[[#This Row],[Type of Install]]&amp;Table1[[#This Row],[Indoor/Outdoor]]</f>
        <v/>
      </c>
      <c r="AF377" s="3" t="str">
        <f>AE377&amp;Table1[[#This Row],[Camera Type]]</f>
        <v/>
      </c>
      <c r="AJ377" s="3" t="str">
        <f>'Card Access'!D379&amp;'Card Access'!E379&amp;'Card Access'!F379&amp;'Card Access'!G379</f>
        <v/>
      </c>
    </row>
    <row r="378" spans="1:36" x14ac:dyDescent="0.25">
      <c r="A378" s="3" t="str">
        <f>IF(ROW($B$2)&lt;=SheetX!$B$96, IF(SheetX!$B$96&lt;&gt;1, SheetX!$A$96 &amp; " (" &amp; ROW($B$2) &amp; ")", SheetX!$A$96),"zzzz")</f>
        <v xml:space="preserve"> (2)</v>
      </c>
      <c r="B378" s="3" t="str">
        <f t="shared" si="55"/>
        <v>zzzz</v>
      </c>
      <c r="C378" s="3" t="str">
        <f t="shared" si="56"/>
        <v/>
      </c>
      <c r="D378" s="9" t="str">
        <f>IF(ROW($D$1)&lt;=SheetX!$C$96, SheetX!$C$96, "")</f>
        <v/>
      </c>
      <c r="E378" s="4" t="str">
        <f t="shared" si="57"/>
        <v/>
      </c>
      <c r="F378" s="9" t="str">
        <f>IF(ROW($D$1)&lt;=SheetX!$D$96, SheetX!$D$96, "")</f>
        <v/>
      </c>
      <c r="G378" s="9" t="str">
        <f t="shared" si="58"/>
        <v/>
      </c>
      <c r="H378" s="9" t="str">
        <f>IF(ROW($D$1)&lt;=SheetX!$E$96, SheetX!$E$96, "")</f>
        <v/>
      </c>
      <c r="I378" s="9" t="str">
        <f t="shared" si="59"/>
        <v/>
      </c>
      <c r="J378" s="9" t="str">
        <f>IF(ROW($D$1)&lt;=SheetX!$F$96, SheetX!$F$96, "")</f>
        <v/>
      </c>
      <c r="K378" s="4" t="str">
        <f t="shared" si="60"/>
        <v/>
      </c>
      <c r="Q378" s="6" t="str">
        <f t="shared" si="61"/>
        <v/>
      </c>
      <c r="R378" s="6">
        <f t="shared" si="62"/>
        <v>0</v>
      </c>
      <c r="S378" s="6">
        <f t="shared" si="63"/>
        <v>0</v>
      </c>
      <c r="T378" s="6">
        <f t="shared" si="64"/>
        <v>0</v>
      </c>
      <c r="U378" s="6">
        <f t="shared" si="65"/>
        <v>0</v>
      </c>
      <c r="AB378" s="12">
        <f>Table1[[#This Row],[Streaming Resolution '[MP']]]</f>
        <v>0</v>
      </c>
      <c r="AC378" s="12">
        <v>1</v>
      </c>
      <c r="AE378" s="3" t="str">
        <f>Table1[[#This Row],[Type of Install]]&amp;Table1[[#This Row],[Indoor/Outdoor]]</f>
        <v/>
      </c>
      <c r="AF378" s="3" t="str">
        <f>AE378&amp;Table1[[#This Row],[Camera Type]]</f>
        <v/>
      </c>
      <c r="AJ378" s="3" t="str">
        <f>'Card Access'!D380&amp;'Card Access'!E380&amp;'Card Access'!F380&amp;'Card Access'!G380</f>
        <v/>
      </c>
    </row>
    <row r="379" spans="1:36" x14ac:dyDescent="0.25">
      <c r="A379" s="3" t="str">
        <f>IF(ROW($B$3)&lt;=SheetX!$B$96, IF(SheetX!$B$96&lt;&gt;1, SheetX!$A$96 &amp; " (" &amp; ROW($B$3) &amp; ")", SheetX!$A$96),"zzzz")</f>
        <v xml:space="preserve"> (3)</v>
      </c>
      <c r="B379" s="3" t="str">
        <f t="shared" si="55"/>
        <v>zzzz</v>
      </c>
      <c r="C379" s="3" t="str">
        <f t="shared" si="56"/>
        <v/>
      </c>
      <c r="D379" s="9" t="str">
        <f>IF(ROW($D$1)&lt;=SheetX!$C$96, SheetX!$C$96, "")</f>
        <v/>
      </c>
      <c r="E379" s="4" t="str">
        <f t="shared" si="57"/>
        <v/>
      </c>
      <c r="F379" s="9" t="str">
        <f>IF(ROW($D$1)&lt;=SheetX!$D$96, SheetX!$D$96, "")</f>
        <v/>
      </c>
      <c r="G379" s="9" t="str">
        <f t="shared" si="58"/>
        <v/>
      </c>
      <c r="H379" s="9" t="str">
        <f>IF(ROW($D$1)&lt;=SheetX!$E$96, SheetX!$E$96, "")</f>
        <v/>
      </c>
      <c r="I379" s="9" t="str">
        <f t="shared" si="59"/>
        <v/>
      </c>
      <c r="J379" s="9" t="str">
        <f>IF(ROW($D$1)&lt;=SheetX!$F$96, SheetX!$F$96, "")</f>
        <v/>
      </c>
      <c r="K379" s="4" t="str">
        <f t="shared" si="60"/>
        <v/>
      </c>
      <c r="Q379" s="6" t="str">
        <f t="shared" si="61"/>
        <v/>
      </c>
      <c r="R379" s="6">
        <f t="shared" si="62"/>
        <v>0</v>
      </c>
      <c r="S379" s="6">
        <f t="shared" si="63"/>
        <v>0</v>
      </c>
      <c r="T379" s="6">
        <f t="shared" si="64"/>
        <v>0</v>
      </c>
      <c r="U379" s="6">
        <f t="shared" si="65"/>
        <v>0</v>
      </c>
      <c r="AB379" s="12">
        <f>Table1[[#This Row],[Streaming Resolution '[MP']]]</f>
        <v>0</v>
      </c>
      <c r="AC379" s="12">
        <v>1</v>
      </c>
      <c r="AE379" s="3" t="str">
        <f>Table1[[#This Row],[Type of Install]]&amp;Table1[[#This Row],[Indoor/Outdoor]]</f>
        <v/>
      </c>
      <c r="AF379" s="3" t="str">
        <f>AE379&amp;Table1[[#This Row],[Camera Type]]</f>
        <v/>
      </c>
      <c r="AJ379" s="3" t="str">
        <f>'Card Access'!D381&amp;'Card Access'!E381&amp;'Card Access'!F381&amp;'Card Access'!G381</f>
        <v/>
      </c>
    </row>
    <row r="380" spans="1:36" x14ac:dyDescent="0.25">
      <c r="A380" s="3" t="str">
        <f>IF(ROW($B$4)&lt;=SheetX!$B$96, IF(SheetX!$B$96&lt;&gt;1, SheetX!$A$96 &amp; " (" &amp; ROW($B$4) &amp; ")", SheetX!$A$96),"zzzz")</f>
        <v xml:space="preserve"> (4)</v>
      </c>
      <c r="B380" s="3" t="str">
        <f t="shared" si="55"/>
        <v>zzzz</v>
      </c>
      <c r="C380" s="3" t="str">
        <f t="shared" si="56"/>
        <v/>
      </c>
      <c r="D380" s="9" t="str">
        <f>IF(ROW($D$1)&lt;=SheetX!$C$96, SheetX!$C$96, "")</f>
        <v/>
      </c>
      <c r="E380" s="4" t="str">
        <f t="shared" si="57"/>
        <v/>
      </c>
      <c r="F380" s="9" t="str">
        <f>IF(ROW($D$1)&lt;=SheetX!$D$96, SheetX!$D$96, "")</f>
        <v/>
      </c>
      <c r="G380" s="9" t="str">
        <f t="shared" si="58"/>
        <v/>
      </c>
      <c r="H380" s="9" t="str">
        <f>IF(ROW($D$1)&lt;=SheetX!$E$96, SheetX!$E$96, "")</f>
        <v/>
      </c>
      <c r="I380" s="9" t="str">
        <f t="shared" si="59"/>
        <v/>
      </c>
      <c r="J380" s="9" t="str">
        <f>IF(ROW($D$1)&lt;=SheetX!$F$96, SheetX!$F$96, "")</f>
        <v/>
      </c>
      <c r="K380" s="4" t="str">
        <f t="shared" si="60"/>
        <v/>
      </c>
      <c r="Q380" s="6" t="str">
        <f t="shared" si="61"/>
        <v/>
      </c>
      <c r="R380" s="6">
        <f t="shared" si="62"/>
        <v>0</v>
      </c>
      <c r="S380" s="6">
        <f t="shared" si="63"/>
        <v>0</v>
      </c>
      <c r="T380" s="6">
        <f t="shared" si="64"/>
        <v>0</v>
      </c>
      <c r="U380" s="6">
        <f t="shared" si="65"/>
        <v>0</v>
      </c>
      <c r="AB380" s="12">
        <f>Table1[[#This Row],[Streaming Resolution '[MP']]]</f>
        <v>0</v>
      </c>
      <c r="AC380" s="12">
        <v>1</v>
      </c>
      <c r="AE380" s="3" t="str">
        <f>Table1[[#This Row],[Type of Install]]&amp;Table1[[#This Row],[Indoor/Outdoor]]</f>
        <v/>
      </c>
      <c r="AF380" s="3" t="str">
        <f>AE380&amp;Table1[[#This Row],[Camera Type]]</f>
        <v/>
      </c>
      <c r="AJ380" s="3" t="str">
        <f>'Card Access'!D382&amp;'Card Access'!E382&amp;'Card Access'!F382&amp;'Card Access'!G382</f>
        <v/>
      </c>
    </row>
    <row r="381" spans="1:36" x14ac:dyDescent="0.25">
      <c r="A381" s="3" t="str">
        <f>IF(ROW($B$1)&lt;=SheetX!$B$97, IF(SheetX!$B$97&lt;&gt;1, SheetX!$A$97 &amp; " (" &amp; ROW($B$1) &amp; ")", SheetX!$A$97),"zzzz")</f>
        <v xml:space="preserve"> (1)</v>
      </c>
      <c r="B381" s="3" t="str">
        <f t="shared" si="55"/>
        <v>zzzz</v>
      </c>
      <c r="C381" s="3" t="str">
        <f t="shared" si="56"/>
        <v/>
      </c>
      <c r="D381" s="9" t="str">
        <f>IF(ROW($D$1)&lt;=SheetX!$C$97, SheetX!$C$97, "")</f>
        <v/>
      </c>
      <c r="E381" s="4" t="str">
        <f t="shared" si="57"/>
        <v/>
      </c>
      <c r="F381" s="9" t="str">
        <f>IF(ROW($D$1)&lt;=SheetX!$D$97, SheetX!$D$97, "")</f>
        <v/>
      </c>
      <c r="G381" s="9" t="str">
        <f t="shared" si="58"/>
        <v/>
      </c>
      <c r="H381" s="9" t="str">
        <f>IF(ROW($D$1)&lt;=SheetX!$E$97, SheetX!$E$97, "")</f>
        <v/>
      </c>
      <c r="I381" s="9" t="str">
        <f t="shared" si="59"/>
        <v/>
      </c>
      <c r="J381" s="9" t="str">
        <f>IF(ROW($D$1)&lt;=SheetX!$F$97, SheetX!$F$97, "")</f>
        <v/>
      </c>
      <c r="K381" s="4" t="str">
        <f t="shared" si="60"/>
        <v/>
      </c>
      <c r="Q381" s="6" t="str">
        <f t="shared" si="61"/>
        <v/>
      </c>
      <c r="R381" s="6">
        <f t="shared" si="62"/>
        <v>0</v>
      </c>
      <c r="S381" s="6">
        <f t="shared" si="63"/>
        <v>0</v>
      </c>
      <c r="T381" s="6">
        <f t="shared" si="64"/>
        <v>0</v>
      </c>
      <c r="U381" s="6">
        <f t="shared" si="65"/>
        <v>0</v>
      </c>
      <c r="AB381" s="12">
        <f>Table1[[#This Row],[Streaming Resolution '[MP']]]</f>
        <v>0</v>
      </c>
      <c r="AC381" s="12">
        <v>1</v>
      </c>
      <c r="AE381" s="3" t="str">
        <f>Table1[[#This Row],[Type of Install]]&amp;Table1[[#This Row],[Indoor/Outdoor]]</f>
        <v/>
      </c>
      <c r="AF381" s="3" t="str">
        <f>AE381&amp;Table1[[#This Row],[Camera Type]]</f>
        <v/>
      </c>
      <c r="AJ381" s="3" t="str">
        <f>'Card Access'!D383&amp;'Card Access'!E383&amp;'Card Access'!F383&amp;'Card Access'!G383</f>
        <v/>
      </c>
    </row>
    <row r="382" spans="1:36" x14ac:dyDescent="0.25">
      <c r="A382" s="3" t="str">
        <f>IF(ROW($B$2)&lt;=SheetX!$B$97, IF(SheetX!$B$97&lt;&gt;1, SheetX!$A$97 &amp; " (" &amp; ROW($B$2) &amp; ")", SheetX!$A$97),"zzzz")</f>
        <v xml:space="preserve"> (2)</v>
      </c>
      <c r="B382" s="3" t="str">
        <f t="shared" si="55"/>
        <v>zzzz</v>
      </c>
      <c r="C382" s="3" t="str">
        <f t="shared" si="56"/>
        <v/>
      </c>
      <c r="D382" s="9" t="str">
        <f>IF(ROW($D$1)&lt;=SheetX!$C$97, SheetX!$C$97, "")</f>
        <v/>
      </c>
      <c r="E382" s="4" t="str">
        <f t="shared" si="57"/>
        <v/>
      </c>
      <c r="F382" s="9" t="str">
        <f>IF(ROW($D$1)&lt;=SheetX!$D$97, SheetX!$D$97, "")</f>
        <v/>
      </c>
      <c r="G382" s="9" t="str">
        <f t="shared" si="58"/>
        <v/>
      </c>
      <c r="H382" s="9" t="str">
        <f>IF(ROW($D$1)&lt;=SheetX!$E$97, SheetX!$E$97, "")</f>
        <v/>
      </c>
      <c r="I382" s="9" t="str">
        <f t="shared" si="59"/>
        <v/>
      </c>
      <c r="J382" s="9" t="str">
        <f>IF(ROW($D$1)&lt;=SheetX!$F$97, SheetX!$F$97, "")</f>
        <v/>
      </c>
      <c r="K382" s="4" t="str">
        <f t="shared" si="60"/>
        <v/>
      </c>
      <c r="Q382" s="6" t="str">
        <f t="shared" si="61"/>
        <v/>
      </c>
      <c r="R382" s="6">
        <f t="shared" si="62"/>
        <v>0</v>
      </c>
      <c r="S382" s="6">
        <f t="shared" si="63"/>
        <v>0</v>
      </c>
      <c r="T382" s="6">
        <f t="shared" si="64"/>
        <v>0</v>
      </c>
      <c r="U382" s="6">
        <f t="shared" si="65"/>
        <v>0</v>
      </c>
      <c r="AB382" s="12">
        <f>Table1[[#This Row],[Streaming Resolution '[MP']]]</f>
        <v>0</v>
      </c>
      <c r="AC382" s="12">
        <v>1</v>
      </c>
      <c r="AE382" s="3" t="str">
        <f>Table1[[#This Row],[Type of Install]]&amp;Table1[[#This Row],[Indoor/Outdoor]]</f>
        <v/>
      </c>
      <c r="AF382" s="3" t="str">
        <f>AE382&amp;Table1[[#This Row],[Camera Type]]</f>
        <v/>
      </c>
      <c r="AJ382" s="3" t="str">
        <f>'Card Access'!D384&amp;'Card Access'!E384&amp;'Card Access'!F384&amp;'Card Access'!G384</f>
        <v/>
      </c>
    </row>
    <row r="383" spans="1:36" x14ac:dyDescent="0.25">
      <c r="A383" s="3" t="str">
        <f>IF(ROW($B$3)&lt;=SheetX!$B$97, IF(SheetX!$B$97&lt;&gt;1, SheetX!$A$97 &amp; " (" &amp; ROW($B$3) &amp; ")", SheetX!$A$97),"zzzz")</f>
        <v xml:space="preserve"> (3)</v>
      </c>
      <c r="B383" s="3" t="str">
        <f t="shared" si="55"/>
        <v>zzzz</v>
      </c>
      <c r="C383" s="3" t="str">
        <f t="shared" si="56"/>
        <v/>
      </c>
      <c r="D383" s="9" t="str">
        <f>IF(ROW($D$1)&lt;=SheetX!$C$97, SheetX!$C$97, "")</f>
        <v/>
      </c>
      <c r="E383" s="4" t="str">
        <f t="shared" si="57"/>
        <v/>
      </c>
      <c r="F383" s="9" t="str">
        <f>IF(ROW($D$1)&lt;=SheetX!$D$97, SheetX!$D$97, "")</f>
        <v/>
      </c>
      <c r="G383" s="9" t="str">
        <f t="shared" si="58"/>
        <v/>
      </c>
      <c r="H383" s="9" t="str">
        <f>IF(ROW($D$1)&lt;=SheetX!$E$97, SheetX!$E$97, "")</f>
        <v/>
      </c>
      <c r="I383" s="9" t="str">
        <f t="shared" si="59"/>
        <v/>
      </c>
      <c r="J383" s="9" t="str">
        <f>IF(ROW($D$1)&lt;=SheetX!$F$97, SheetX!$F$97, "")</f>
        <v/>
      </c>
      <c r="K383" s="4" t="str">
        <f t="shared" si="60"/>
        <v/>
      </c>
      <c r="Q383" s="6" t="str">
        <f t="shared" si="61"/>
        <v/>
      </c>
      <c r="R383" s="6">
        <f t="shared" si="62"/>
        <v>0</v>
      </c>
      <c r="S383" s="6">
        <f t="shared" si="63"/>
        <v>0</v>
      </c>
      <c r="T383" s="6">
        <f t="shared" si="64"/>
        <v>0</v>
      </c>
      <c r="U383" s="6">
        <f t="shared" si="65"/>
        <v>0</v>
      </c>
      <c r="AB383" s="12">
        <f>Table1[[#This Row],[Streaming Resolution '[MP']]]</f>
        <v>0</v>
      </c>
      <c r="AC383" s="12">
        <v>1</v>
      </c>
      <c r="AE383" s="3" t="str">
        <f>Table1[[#This Row],[Type of Install]]&amp;Table1[[#This Row],[Indoor/Outdoor]]</f>
        <v/>
      </c>
      <c r="AF383" s="3" t="str">
        <f>AE383&amp;Table1[[#This Row],[Camera Type]]</f>
        <v/>
      </c>
      <c r="AJ383" s="3" t="str">
        <f>'Card Access'!D385&amp;'Card Access'!E385&amp;'Card Access'!F385&amp;'Card Access'!G385</f>
        <v/>
      </c>
    </row>
    <row r="384" spans="1:36" x14ac:dyDescent="0.25">
      <c r="A384" s="3" t="str">
        <f>IF(ROW($B$4)&lt;=SheetX!$B$97, IF(SheetX!$B$97&lt;&gt;1, SheetX!$A$97 &amp; " (" &amp; ROW($B$4) &amp; ")", SheetX!$A$97),"zzzz")</f>
        <v xml:space="preserve"> (4)</v>
      </c>
      <c r="B384" s="3" t="str">
        <f t="shared" si="55"/>
        <v>zzzz</v>
      </c>
      <c r="C384" s="3" t="str">
        <f t="shared" si="56"/>
        <v/>
      </c>
      <c r="D384" s="9" t="str">
        <f>IF(ROW($D$1)&lt;=SheetX!$C$97, SheetX!$C$97, "")</f>
        <v/>
      </c>
      <c r="E384" s="4" t="str">
        <f t="shared" si="57"/>
        <v/>
      </c>
      <c r="F384" s="9" t="str">
        <f>IF(ROW($D$1)&lt;=SheetX!$D$97, SheetX!$D$97, "")</f>
        <v/>
      </c>
      <c r="G384" s="9" t="str">
        <f t="shared" si="58"/>
        <v/>
      </c>
      <c r="H384" s="9" t="str">
        <f>IF(ROW($D$1)&lt;=SheetX!$E$97, SheetX!$E$97, "")</f>
        <v/>
      </c>
      <c r="I384" s="9" t="str">
        <f t="shared" si="59"/>
        <v/>
      </c>
      <c r="J384" s="9" t="str">
        <f>IF(ROW($D$1)&lt;=SheetX!$F$97, SheetX!$F$97, "")</f>
        <v/>
      </c>
      <c r="K384" s="4" t="str">
        <f t="shared" si="60"/>
        <v/>
      </c>
      <c r="Q384" s="6" t="str">
        <f t="shared" si="61"/>
        <v/>
      </c>
      <c r="R384" s="6">
        <f t="shared" si="62"/>
        <v>0</v>
      </c>
      <c r="S384" s="6">
        <f t="shared" si="63"/>
        <v>0</v>
      </c>
      <c r="T384" s="6">
        <f t="shared" si="64"/>
        <v>0</v>
      </c>
      <c r="U384" s="6">
        <f t="shared" si="65"/>
        <v>0</v>
      </c>
      <c r="AB384" s="12">
        <f>Table1[[#This Row],[Streaming Resolution '[MP']]]</f>
        <v>0</v>
      </c>
      <c r="AC384" s="12">
        <v>1</v>
      </c>
      <c r="AE384" s="3" t="str">
        <f>Table1[[#This Row],[Type of Install]]&amp;Table1[[#This Row],[Indoor/Outdoor]]</f>
        <v/>
      </c>
      <c r="AF384" s="3" t="str">
        <f>AE384&amp;Table1[[#This Row],[Camera Type]]</f>
        <v/>
      </c>
      <c r="AJ384" s="3" t="str">
        <f>'Card Access'!D386&amp;'Card Access'!E386&amp;'Card Access'!F386&amp;'Card Access'!G386</f>
        <v/>
      </c>
    </row>
    <row r="385" spans="1:36" x14ac:dyDescent="0.25">
      <c r="A385" s="3" t="str">
        <f>IF(ROW($B$1)&lt;=SheetX!$B$98, IF(SheetX!$B$98&lt;&gt;1, SheetX!$A$98 &amp; " (" &amp; ROW($B$1) &amp; ")", SheetX!$A$98),"zzzz")</f>
        <v xml:space="preserve"> (1)</v>
      </c>
      <c r="B385" s="3" t="str">
        <f t="shared" ref="B385:B448" si="66">IF(OR(A385=" (1)", A385=" (2)", A385=" (3)", A385=" (4)", A385="", A385=0), "zzzz", A385)</f>
        <v>zzzz</v>
      </c>
      <c r="C385" s="3" t="str">
        <f t="shared" si="56"/>
        <v/>
      </c>
      <c r="D385" s="9" t="str">
        <f>IF(ROW($D$1)&lt;=SheetX!$C$98, SheetX!$C$98, "")</f>
        <v/>
      </c>
      <c r="E385" s="4" t="str">
        <f t="shared" si="57"/>
        <v/>
      </c>
      <c r="F385" s="9" t="str">
        <f>IF(ROW($D$1)&lt;=SheetX!$D$98, SheetX!$D$98, "")</f>
        <v/>
      </c>
      <c r="G385" s="9" t="str">
        <f t="shared" si="58"/>
        <v/>
      </c>
      <c r="H385" s="9" t="str">
        <f>IF(ROW($D$1)&lt;=SheetX!$E$98, SheetX!$E$98, "")</f>
        <v/>
      </c>
      <c r="I385" s="9" t="str">
        <f t="shared" si="59"/>
        <v/>
      </c>
      <c r="J385" s="9" t="str">
        <f>IF(ROW($D$1)&lt;=SheetX!$F$98, SheetX!$F$98, "")</f>
        <v/>
      </c>
      <c r="K385" s="4" t="str">
        <f t="shared" si="60"/>
        <v/>
      </c>
      <c r="Q385" s="6" t="str">
        <f t="shared" si="61"/>
        <v/>
      </c>
      <c r="R385" s="6">
        <f t="shared" si="62"/>
        <v>0</v>
      </c>
      <c r="S385" s="6">
        <f t="shared" si="63"/>
        <v>0</v>
      </c>
      <c r="T385" s="6">
        <f t="shared" si="64"/>
        <v>0</v>
      </c>
      <c r="U385" s="6">
        <f t="shared" si="65"/>
        <v>0</v>
      </c>
      <c r="AB385" s="12">
        <f>Table1[[#This Row],[Streaming Resolution '[MP']]]</f>
        <v>0</v>
      </c>
      <c r="AC385" s="12">
        <v>1</v>
      </c>
      <c r="AE385" s="3" t="str">
        <f>Table1[[#This Row],[Type of Install]]&amp;Table1[[#This Row],[Indoor/Outdoor]]</f>
        <v/>
      </c>
      <c r="AF385" s="3" t="str">
        <f>AE385&amp;Table1[[#This Row],[Camera Type]]</f>
        <v/>
      </c>
      <c r="AJ385" s="3" t="str">
        <f>'Card Access'!D387&amp;'Card Access'!E387&amp;'Card Access'!F387&amp;'Card Access'!G387</f>
        <v/>
      </c>
    </row>
    <row r="386" spans="1:36" x14ac:dyDescent="0.25">
      <c r="A386" s="3" t="str">
        <f>IF(ROW($B$2)&lt;=SheetX!$B$98, IF(SheetX!$B$98&lt;&gt;1, SheetX!$A$98 &amp; " (" &amp; ROW($B$2) &amp; ")", SheetX!$A$98),"zzzz")</f>
        <v xml:space="preserve"> (2)</v>
      </c>
      <c r="B386" s="3" t="str">
        <f t="shared" si="66"/>
        <v>zzzz</v>
      </c>
      <c r="C386" s="3" t="str">
        <f t="shared" ref="C386:C449" si="67">IF(B386="zzzz","",D386)</f>
        <v/>
      </c>
      <c r="D386" s="9" t="str">
        <f>IF(ROW($D$1)&lt;=SheetX!$C$98, SheetX!$C$98, "")</f>
        <v/>
      </c>
      <c r="E386" s="4" t="str">
        <f t="shared" ref="E386:E449" si="68">IF(B386="zzzz","",F386)</f>
        <v/>
      </c>
      <c r="F386" s="9" t="str">
        <f>IF(ROW($D$1)&lt;=SheetX!$D$98, SheetX!$D$98, "")</f>
        <v/>
      </c>
      <c r="G386" s="9" t="str">
        <f t="shared" ref="G386:G449" si="69">IF(B386="zzzz","",H386)</f>
        <v/>
      </c>
      <c r="H386" s="9" t="str">
        <f>IF(ROW($D$1)&lt;=SheetX!$E$98, SheetX!$E$98, "")</f>
        <v/>
      </c>
      <c r="I386" s="9" t="str">
        <f t="shared" ref="I386:I449" si="70">IF(B386="zzzz","",J386)</f>
        <v/>
      </c>
      <c r="J386" s="9" t="str">
        <f>IF(ROW($D$1)&lt;=SheetX!$F$98, SheetX!$F$98, "")</f>
        <v/>
      </c>
      <c r="K386" s="4" t="str">
        <f t="shared" ref="K386:K449" si="71">IF(B386="zzzz", "", B386)</f>
        <v/>
      </c>
      <c r="Q386" s="6" t="str">
        <f t="shared" ref="Q386:Q449" si="72">IF(IF(L386="zzzz","",L386)=0,"",IF(L386="zzzz","",L386))</f>
        <v/>
      </c>
      <c r="R386" s="6">
        <f t="shared" ref="R386:R449" si="73">M386</f>
        <v>0</v>
      </c>
      <c r="S386" s="6">
        <f t="shared" ref="S386:S449" si="74">N386</f>
        <v>0</v>
      </c>
      <c r="T386" s="6">
        <f t="shared" ref="T386:T449" si="75">O386</f>
        <v>0</v>
      </c>
      <c r="U386" s="6">
        <f t="shared" ref="U386:U449" si="76">P386</f>
        <v>0</v>
      </c>
      <c r="AB386" s="12">
        <f>Table1[[#This Row],[Streaming Resolution '[MP']]]</f>
        <v>0</v>
      </c>
      <c r="AC386" s="12">
        <v>1</v>
      </c>
      <c r="AE386" s="3" t="str">
        <f>Table1[[#This Row],[Type of Install]]&amp;Table1[[#This Row],[Indoor/Outdoor]]</f>
        <v/>
      </c>
      <c r="AF386" s="3" t="str">
        <f>AE386&amp;Table1[[#This Row],[Camera Type]]</f>
        <v/>
      </c>
      <c r="AJ386" s="3" t="str">
        <f>'Card Access'!D388&amp;'Card Access'!E388&amp;'Card Access'!F388&amp;'Card Access'!G388</f>
        <v/>
      </c>
    </row>
    <row r="387" spans="1:36" x14ac:dyDescent="0.25">
      <c r="A387" s="3" t="str">
        <f>IF(ROW($B$3)&lt;=SheetX!$B$98, IF(SheetX!$B$98&lt;&gt;1, SheetX!$A$98 &amp; " (" &amp; ROW($B$3) &amp; ")", SheetX!$A$98),"zzzz")</f>
        <v xml:space="preserve"> (3)</v>
      </c>
      <c r="B387" s="3" t="str">
        <f t="shared" si="66"/>
        <v>zzzz</v>
      </c>
      <c r="C387" s="3" t="str">
        <f t="shared" si="67"/>
        <v/>
      </c>
      <c r="D387" s="9" t="str">
        <f>IF(ROW($D$1)&lt;=SheetX!$C$98, SheetX!$C$98, "")</f>
        <v/>
      </c>
      <c r="E387" s="4" t="str">
        <f t="shared" si="68"/>
        <v/>
      </c>
      <c r="F387" s="9" t="str">
        <f>IF(ROW($D$1)&lt;=SheetX!$D$98, SheetX!$D$98, "")</f>
        <v/>
      </c>
      <c r="G387" s="9" t="str">
        <f t="shared" si="69"/>
        <v/>
      </c>
      <c r="H387" s="9" t="str">
        <f>IF(ROW($D$1)&lt;=SheetX!$E$98, SheetX!$E$98, "")</f>
        <v/>
      </c>
      <c r="I387" s="9" t="str">
        <f t="shared" si="70"/>
        <v/>
      </c>
      <c r="J387" s="9" t="str">
        <f>IF(ROW($D$1)&lt;=SheetX!$F$98, SheetX!$F$98, "")</f>
        <v/>
      </c>
      <c r="K387" s="4" t="str">
        <f t="shared" si="71"/>
        <v/>
      </c>
      <c r="Q387" s="6" t="str">
        <f t="shared" si="72"/>
        <v/>
      </c>
      <c r="R387" s="6">
        <f t="shared" si="73"/>
        <v>0</v>
      </c>
      <c r="S387" s="6">
        <f t="shared" si="74"/>
        <v>0</v>
      </c>
      <c r="T387" s="6">
        <f t="shared" si="75"/>
        <v>0</v>
      </c>
      <c r="U387" s="6">
        <f t="shared" si="76"/>
        <v>0</v>
      </c>
      <c r="AB387" s="12">
        <f>Table1[[#This Row],[Streaming Resolution '[MP']]]</f>
        <v>0</v>
      </c>
      <c r="AC387" s="12">
        <v>1</v>
      </c>
      <c r="AE387" s="3" t="str">
        <f>Table1[[#This Row],[Type of Install]]&amp;Table1[[#This Row],[Indoor/Outdoor]]</f>
        <v/>
      </c>
      <c r="AF387" s="3" t="str">
        <f>AE387&amp;Table1[[#This Row],[Camera Type]]</f>
        <v/>
      </c>
      <c r="AJ387" s="3" t="str">
        <f>'Card Access'!D389&amp;'Card Access'!E389&amp;'Card Access'!F389&amp;'Card Access'!G389</f>
        <v/>
      </c>
    </row>
    <row r="388" spans="1:36" x14ac:dyDescent="0.25">
      <c r="A388" s="3" t="str">
        <f>IF(ROW($B$4)&lt;=SheetX!$B$98, IF(SheetX!$B$98&lt;&gt;1, SheetX!$A$98 &amp; " (" &amp; ROW($B$4) &amp; ")", SheetX!$A$98),"zzzz")</f>
        <v xml:space="preserve"> (4)</v>
      </c>
      <c r="B388" s="3" t="str">
        <f t="shared" si="66"/>
        <v>zzzz</v>
      </c>
      <c r="C388" s="3" t="str">
        <f t="shared" si="67"/>
        <v/>
      </c>
      <c r="D388" s="9" t="str">
        <f>IF(ROW($D$1)&lt;=SheetX!$C$98, SheetX!$C$98, "")</f>
        <v/>
      </c>
      <c r="E388" s="4" t="str">
        <f t="shared" si="68"/>
        <v/>
      </c>
      <c r="F388" s="9" t="str">
        <f>IF(ROW($D$1)&lt;=SheetX!$D$98, SheetX!$D$98, "")</f>
        <v/>
      </c>
      <c r="G388" s="9" t="str">
        <f t="shared" si="69"/>
        <v/>
      </c>
      <c r="H388" s="9" t="str">
        <f>IF(ROW($D$1)&lt;=SheetX!$E$98, SheetX!$E$98, "")</f>
        <v/>
      </c>
      <c r="I388" s="9" t="str">
        <f t="shared" si="70"/>
        <v/>
      </c>
      <c r="J388" s="9" t="str">
        <f>IF(ROW($D$1)&lt;=SheetX!$F$98, SheetX!$F$98, "")</f>
        <v/>
      </c>
      <c r="K388" s="4" t="str">
        <f t="shared" si="71"/>
        <v/>
      </c>
      <c r="Q388" s="6" t="str">
        <f t="shared" si="72"/>
        <v/>
      </c>
      <c r="R388" s="6">
        <f t="shared" si="73"/>
        <v>0</v>
      </c>
      <c r="S388" s="6">
        <f t="shared" si="74"/>
        <v>0</v>
      </c>
      <c r="T388" s="6">
        <f t="shared" si="75"/>
        <v>0</v>
      </c>
      <c r="U388" s="6">
        <f t="shared" si="76"/>
        <v>0</v>
      </c>
      <c r="AB388" s="12">
        <f>Table1[[#This Row],[Streaming Resolution '[MP']]]</f>
        <v>0</v>
      </c>
      <c r="AC388" s="12">
        <v>1</v>
      </c>
      <c r="AE388" s="3" t="str">
        <f>Table1[[#This Row],[Type of Install]]&amp;Table1[[#This Row],[Indoor/Outdoor]]</f>
        <v/>
      </c>
      <c r="AF388" s="3" t="str">
        <f>AE388&amp;Table1[[#This Row],[Camera Type]]</f>
        <v/>
      </c>
      <c r="AJ388" s="3" t="str">
        <f>'Card Access'!D390&amp;'Card Access'!E390&amp;'Card Access'!F390&amp;'Card Access'!G390</f>
        <v/>
      </c>
    </row>
    <row r="389" spans="1:36" x14ac:dyDescent="0.25">
      <c r="A389" s="3" t="str">
        <f>IF(ROW($B$1)&lt;=SheetX!$B$99, IF(SheetX!$B$99&lt;&gt;1, SheetX!$A$99 &amp; " (" &amp; ROW($B$1) &amp; ")", SheetX!$A$99),"zzzz")</f>
        <v xml:space="preserve"> (1)</v>
      </c>
      <c r="B389" s="3" t="str">
        <f t="shared" si="66"/>
        <v>zzzz</v>
      </c>
      <c r="C389" s="3" t="str">
        <f t="shared" si="67"/>
        <v/>
      </c>
      <c r="D389" s="9" t="str">
        <f>IF(ROW($D$1)&lt;=SheetX!$C$99, SheetX!$C$99, "")</f>
        <v/>
      </c>
      <c r="E389" s="4" t="str">
        <f t="shared" si="68"/>
        <v/>
      </c>
      <c r="F389" s="9" t="str">
        <f>IF(ROW($D$1)&lt;=SheetX!$D$99, SheetX!$D$99, "")</f>
        <v/>
      </c>
      <c r="G389" s="9" t="str">
        <f t="shared" si="69"/>
        <v/>
      </c>
      <c r="H389" s="9" t="str">
        <f>IF(ROW($D$1)&lt;=SheetX!$E$99, SheetX!$E$99, "")</f>
        <v/>
      </c>
      <c r="I389" s="9" t="str">
        <f t="shared" si="70"/>
        <v/>
      </c>
      <c r="J389" s="9" t="str">
        <f>IF(ROW($D$1)&lt;=SheetX!$F$99, SheetX!$F$99, "")</f>
        <v/>
      </c>
      <c r="K389" s="4" t="str">
        <f t="shared" si="71"/>
        <v/>
      </c>
      <c r="Q389" s="6" t="str">
        <f t="shared" si="72"/>
        <v/>
      </c>
      <c r="R389" s="6">
        <f t="shared" si="73"/>
        <v>0</v>
      </c>
      <c r="S389" s="6">
        <f t="shared" si="74"/>
        <v>0</v>
      </c>
      <c r="T389" s="6">
        <f t="shared" si="75"/>
        <v>0</v>
      </c>
      <c r="U389" s="6">
        <f t="shared" si="76"/>
        <v>0</v>
      </c>
      <c r="AB389" s="12">
        <f>Table1[[#This Row],[Streaming Resolution '[MP']]]</f>
        <v>0</v>
      </c>
      <c r="AC389" s="12">
        <v>1</v>
      </c>
      <c r="AE389" s="3" t="str">
        <f>Table1[[#This Row],[Type of Install]]&amp;Table1[[#This Row],[Indoor/Outdoor]]</f>
        <v/>
      </c>
      <c r="AF389" s="3" t="str">
        <f>AE389&amp;Table1[[#This Row],[Camera Type]]</f>
        <v/>
      </c>
      <c r="AJ389" s="3" t="str">
        <f>'Card Access'!D391&amp;'Card Access'!E391&amp;'Card Access'!F391&amp;'Card Access'!G391</f>
        <v/>
      </c>
    </row>
    <row r="390" spans="1:36" x14ac:dyDescent="0.25">
      <c r="A390" s="3" t="str">
        <f>IF(ROW($B$2)&lt;=SheetX!$B$99, IF(SheetX!$B$99&lt;&gt;1, SheetX!$A$99 &amp; " (" &amp; ROW($B$2) &amp; ")", SheetX!$A$99),"zzzz")</f>
        <v xml:space="preserve"> (2)</v>
      </c>
      <c r="B390" s="3" t="str">
        <f t="shared" si="66"/>
        <v>zzzz</v>
      </c>
      <c r="C390" s="3" t="str">
        <f t="shared" si="67"/>
        <v/>
      </c>
      <c r="D390" s="9" t="str">
        <f>IF(ROW($D$1)&lt;=SheetX!$C$99, SheetX!$C$99, "")</f>
        <v/>
      </c>
      <c r="E390" s="4" t="str">
        <f t="shared" si="68"/>
        <v/>
      </c>
      <c r="F390" s="9" t="str">
        <f>IF(ROW($D$1)&lt;=SheetX!$D$99, SheetX!$D$99, "")</f>
        <v/>
      </c>
      <c r="G390" s="9" t="str">
        <f t="shared" si="69"/>
        <v/>
      </c>
      <c r="H390" s="9" t="str">
        <f>IF(ROW($D$1)&lt;=SheetX!$E$99, SheetX!$E$99, "")</f>
        <v/>
      </c>
      <c r="I390" s="9" t="str">
        <f t="shared" si="70"/>
        <v/>
      </c>
      <c r="J390" s="9" t="str">
        <f>IF(ROW($D$1)&lt;=SheetX!$F$99, SheetX!$F$99, "")</f>
        <v/>
      </c>
      <c r="K390" s="4" t="str">
        <f t="shared" si="71"/>
        <v/>
      </c>
      <c r="Q390" s="6" t="str">
        <f t="shared" si="72"/>
        <v/>
      </c>
      <c r="R390" s="6">
        <f t="shared" si="73"/>
        <v>0</v>
      </c>
      <c r="S390" s="6">
        <f t="shared" si="74"/>
        <v>0</v>
      </c>
      <c r="T390" s="6">
        <f t="shared" si="75"/>
        <v>0</v>
      </c>
      <c r="U390" s="6">
        <f t="shared" si="76"/>
        <v>0</v>
      </c>
      <c r="AB390" s="12">
        <f>Table1[[#This Row],[Streaming Resolution '[MP']]]</f>
        <v>0</v>
      </c>
      <c r="AC390" s="12">
        <v>1</v>
      </c>
      <c r="AE390" s="3" t="str">
        <f>Table1[[#This Row],[Type of Install]]&amp;Table1[[#This Row],[Indoor/Outdoor]]</f>
        <v/>
      </c>
      <c r="AF390" s="3" t="str">
        <f>AE390&amp;Table1[[#This Row],[Camera Type]]</f>
        <v/>
      </c>
      <c r="AJ390" s="3" t="str">
        <f>'Card Access'!D392&amp;'Card Access'!E392&amp;'Card Access'!F392&amp;'Card Access'!G392</f>
        <v/>
      </c>
    </row>
    <row r="391" spans="1:36" x14ac:dyDescent="0.25">
      <c r="A391" s="3" t="str">
        <f>IF(ROW($B$3)&lt;=SheetX!$B$99, IF(SheetX!$B$99&lt;&gt;1, SheetX!$A$99 &amp; " (" &amp; ROW($B$3) &amp; ")", SheetX!$A$99),"zzzz")</f>
        <v xml:space="preserve"> (3)</v>
      </c>
      <c r="B391" s="3" t="str">
        <f t="shared" si="66"/>
        <v>zzzz</v>
      </c>
      <c r="C391" s="3" t="str">
        <f t="shared" si="67"/>
        <v/>
      </c>
      <c r="D391" s="9" t="str">
        <f>IF(ROW($D$1)&lt;=SheetX!$C$99, SheetX!$C$99, "")</f>
        <v/>
      </c>
      <c r="E391" s="4" t="str">
        <f t="shared" si="68"/>
        <v/>
      </c>
      <c r="F391" s="9" t="str">
        <f>IF(ROW($D$1)&lt;=SheetX!$D$99, SheetX!$D$99, "")</f>
        <v/>
      </c>
      <c r="G391" s="9" t="str">
        <f t="shared" si="69"/>
        <v/>
      </c>
      <c r="H391" s="9" t="str">
        <f>IF(ROW($D$1)&lt;=SheetX!$E$99, SheetX!$E$99, "")</f>
        <v/>
      </c>
      <c r="I391" s="9" t="str">
        <f t="shared" si="70"/>
        <v/>
      </c>
      <c r="J391" s="9" t="str">
        <f>IF(ROW($D$1)&lt;=SheetX!$F$99, SheetX!$F$99, "")</f>
        <v/>
      </c>
      <c r="K391" s="4" t="str">
        <f t="shared" si="71"/>
        <v/>
      </c>
      <c r="Q391" s="6" t="str">
        <f t="shared" si="72"/>
        <v/>
      </c>
      <c r="R391" s="6">
        <f t="shared" si="73"/>
        <v>0</v>
      </c>
      <c r="S391" s="6">
        <f t="shared" si="74"/>
        <v>0</v>
      </c>
      <c r="T391" s="6">
        <f t="shared" si="75"/>
        <v>0</v>
      </c>
      <c r="U391" s="6">
        <f t="shared" si="76"/>
        <v>0</v>
      </c>
      <c r="AB391" s="12">
        <f>Table1[[#This Row],[Streaming Resolution '[MP']]]</f>
        <v>0</v>
      </c>
      <c r="AC391" s="12">
        <v>1</v>
      </c>
      <c r="AE391" s="3" t="str">
        <f>Table1[[#This Row],[Type of Install]]&amp;Table1[[#This Row],[Indoor/Outdoor]]</f>
        <v/>
      </c>
      <c r="AF391" s="3" t="str">
        <f>AE391&amp;Table1[[#This Row],[Camera Type]]</f>
        <v/>
      </c>
      <c r="AJ391" s="3" t="str">
        <f>'Card Access'!D393&amp;'Card Access'!E393&amp;'Card Access'!F393&amp;'Card Access'!G393</f>
        <v/>
      </c>
    </row>
    <row r="392" spans="1:36" x14ac:dyDescent="0.25">
      <c r="A392" s="3" t="str">
        <f>IF(ROW($B$4)&lt;=SheetX!$B$99, IF(SheetX!$B$99&lt;&gt;1, SheetX!$A$99 &amp; " (" &amp; ROW($B$4) &amp; ")", SheetX!$A$99),"zzzz")</f>
        <v xml:space="preserve"> (4)</v>
      </c>
      <c r="B392" s="3" t="str">
        <f t="shared" si="66"/>
        <v>zzzz</v>
      </c>
      <c r="C392" s="3" t="str">
        <f t="shared" si="67"/>
        <v/>
      </c>
      <c r="D392" s="9" t="str">
        <f>IF(ROW($D$1)&lt;=SheetX!$C$99, SheetX!$C$99, "")</f>
        <v/>
      </c>
      <c r="E392" s="4" t="str">
        <f t="shared" si="68"/>
        <v/>
      </c>
      <c r="F392" s="9" t="str">
        <f>IF(ROW($D$1)&lt;=SheetX!$D$99, SheetX!$D$99, "")</f>
        <v/>
      </c>
      <c r="G392" s="9" t="str">
        <f t="shared" si="69"/>
        <v/>
      </c>
      <c r="H392" s="9" t="str">
        <f>IF(ROW($D$1)&lt;=SheetX!$E$99, SheetX!$E$99, "")</f>
        <v/>
      </c>
      <c r="I392" s="9" t="str">
        <f t="shared" si="70"/>
        <v/>
      </c>
      <c r="J392" s="9" t="str">
        <f>IF(ROW($D$1)&lt;=SheetX!$F$99, SheetX!$F$99, "")</f>
        <v/>
      </c>
      <c r="K392" s="4" t="str">
        <f t="shared" si="71"/>
        <v/>
      </c>
      <c r="Q392" s="6" t="str">
        <f t="shared" si="72"/>
        <v/>
      </c>
      <c r="R392" s="6">
        <f t="shared" si="73"/>
        <v>0</v>
      </c>
      <c r="S392" s="6">
        <f t="shared" si="74"/>
        <v>0</v>
      </c>
      <c r="T392" s="6">
        <f t="shared" si="75"/>
        <v>0</v>
      </c>
      <c r="U392" s="6">
        <f t="shared" si="76"/>
        <v>0</v>
      </c>
      <c r="AB392" s="12">
        <f>Table1[[#This Row],[Streaming Resolution '[MP']]]</f>
        <v>0</v>
      </c>
      <c r="AC392" s="12">
        <v>1</v>
      </c>
      <c r="AE392" s="3" t="str">
        <f>Table1[[#This Row],[Type of Install]]&amp;Table1[[#This Row],[Indoor/Outdoor]]</f>
        <v/>
      </c>
      <c r="AF392" s="3" t="str">
        <f>AE392&amp;Table1[[#This Row],[Camera Type]]</f>
        <v/>
      </c>
      <c r="AJ392" s="3" t="str">
        <f>'Card Access'!D394&amp;'Card Access'!E394&amp;'Card Access'!F394&amp;'Card Access'!G394</f>
        <v/>
      </c>
    </row>
    <row r="393" spans="1:36" x14ac:dyDescent="0.25">
      <c r="A393" s="3" t="str">
        <f>IF(ROW($B$1)&lt;=SheetX!$B$100, IF(SheetX!$B$100&lt;&gt;1, SheetX!$A$100 &amp; " (" &amp; ROW($B$1) &amp; ")", SheetX!$A$100),"zzzz")</f>
        <v xml:space="preserve"> (1)</v>
      </c>
      <c r="B393" s="3" t="str">
        <f t="shared" si="66"/>
        <v>zzzz</v>
      </c>
      <c r="C393" s="3" t="str">
        <f t="shared" si="67"/>
        <v/>
      </c>
      <c r="D393" s="9" t="str">
        <f>IF(ROW($D$1)&lt;=SheetX!$C$100, SheetX!$C$100, "")</f>
        <v/>
      </c>
      <c r="E393" s="4" t="str">
        <f t="shared" si="68"/>
        <v/>
      </c>
      <c r="F393" s="9" t="str">
        <f>IF(ROW($D$1)&lt;=SheetX!$D$100, SheetX!$D$100, "")</f>
        <v/>
      </c>
      <c r="G393" s="9" t="str">
        <f t="shared" si="69"/>
        <v/>
      </c>
      <c r="H393" s="9" t="str">
        <f>IF(ROW($D$1)&lt;=SheetX!$E$100, SheetX!$E$100, "")</f>
        <v/>
      </c>
      <c r="I393" s="9" t="str">
        <f t="shared" si="70"/>
        <v/>
      </c>
      <c r="J393" s="9" t="str">
        <f>IF(ROW($D$1)&lt;=SheetX!$F$100, SheetX!$F$100, "")</f>
        <v/>
      </c>
      <c r="K393" s="4" t="str">
        <f t="shared" si="71"/>
        <v/>
      </c>
      <c r="Q393" s="6" t="str">
        <f t="shared" si="72"/>
        <v/>
      </c>
      <c r="R393" s="6">
        <f t="shared" si="73"/>
        <v>0</v>
      </c>
      <c r="S393" s="6">
        <f t="shared" si="74"/>
        <v>0</v>
      </c>
      <c r="T393" s="6">
        <f t="shared" si="75"/>
        <v>0</v>
      </c>
      <c r="U393" s="6">
        <f t="shared" si="76"/>
        <v>0</v>
      </c>
      <c r="AB393" s="12">
        <f>Table1[[#This Row],[Streaming Resolution '[MP']]]</f>
        <v>0</v>
      </c>
      <c r="AC393" s="12">
        <v>1</v>
      </c>
      <c r="AE393" s="3" t="str">
        <f>Table1[[#This Row],[Type of Install]]&amp;Table1[[#This Row],[Indoor/Outdoor]]</f>
        <v/>
      </c>
      <c r="AF393" s="3" t="str">
        <f>AE393&amp;Table1[[#This Row],[Camera Type]]</f>
        <v/>
      </c>
      <c r="AJ393" s="3" t="str">
        <f>'Card Access'!D395&amp;'Card Access'!E395&amp;'Card Access'!F395&amp;'Card Access'!G395</f>
        <v/>
      </c>
    </row>
    <row r="394" spans="1:36" x14ac:dyDescent="0.25">
      <c r="A394" s="3" t="str">
        <f>IF(ROW($B$2)&lt;=SheetX!$B$100, IF(SheetX!$B$100&lt;&gt;1, SheetX!$A$100 &amp; " (" &amp; ROW($B$2) &amp; ")", SheetX!$A$100),"zzzz")</f>
        <v xml:space="preserve"> (2)</v>
      </c>
      <c r="B394" s="3" t="str">
        <f t="shared" si="66"/>
        <v>zzzz</v>
      </c>
      <c r="C394" s="3" t="str">
        <f t="shared" si="67"/>
        <v/>
      </c>
      <c r="D394" s="9" t="str">
        <f>IF(ROW($D$1)&lt;=SheetX!$C$100, SheetX!$C$100, "")</f>
        <v/>
      </c>
      <c r="E394" s="4" t="str">
        <f t="shared" si="68"/>
        <v/>
      </c>
      <c r="F394" s="9" t="str">
        <f>IF(ROW($D$1)&lt;=SheetX!$D$100, SheetX!$D$100, "")</f>
        <v/>
      </c>
      <c r="G394" s="9" t="str">
        <f t="shared" si="69"/>
        <v/>
      </c>
      <c r="H394" s="9" t="str">
        <f>IF(ROW($D$1)&lt;=SheetX!$E$100, SheetX!$E$100, "")</f>
        <v/>
      </c>
      <c r="I394" s="9" t="str">
        <f t="shared" si="70"/>
        <v/>
      </c>
      <c r="J394" s="9" t="str">
        <f>IF(ROW($D$1)&lt;=SheetX!$F$100, SheetX!$F$100, "")</f>
        <v/>
      </c>
      <c r="K394" s="4" t="str">
        <f t="shared" si="71"/>
        <v/>
      </c>
      <c r="Q394" s="6" t="str">
        <f t="shared" si="72"/>
        <v/>
      </c>
      <c r="R394" s="6">
        <f t="shared" si="73"/>
        <v>0</v>
      </c>
      <c r="S394" s="6">
        <f t="shared" si="74"/>
        <v>0</v>
      </c>
      <c r="T394" s="6">
        <f t="shared" si="75"/>
        <v>0</v>
      </c>
      <c r="U394" s="6">
        <f t="shared" si="76"/>
        <v>0</v>
      </c>
      <c r="AB394" s="12">
        <f>Table1[[#This Row],[Streaming Resolution '[MP']]]</f>
        <v>0</v>
      </c>
      <c r="AC394" s="12">
        <v>1</v>
      </c>
      <c r="AE394" s="3" t="str">
        <f>Table1[[#This Row],[Type of Install]]&amp;Table1[[#This Row],[Indoor/Outdoor]]</f>
        <v/>
      </c>
      <c r="AF394" s="3" t="str">
        <f>AE394&amp;Table1[[#This Row],[Camera Type]]</f>
        <v/>
      </c>
      <c r="AJ394" s="3" t="str">
        <f>'Card Access'!D396&amp;'Card Access'!E396&amp;'Card Access'!F396&amp;'Card Access'!G396</f>
        <v/>
      </c>
    </row>
    <row r="395" spans="1:36" x14ac:dyDescent="0.25">
      <c r="A395" s="3" t="str">
        <f>IF(ROW($B$3)&lt;=SheetX!$B$100, IF(SheetX!$B$100&lt;&gt;1, SheetX!$A$100 &amp; " (" &amp; ROW($B$3) &amp; ")", SheetX!$A$100),"zzzz")</f>
        <v xml:space="preserve"> (3)</v>
      </c>
      <c r="B395" s="3" t="str">
        <f t="shared" si="66"/>
        <v>zzzz</v>
      </c>
      <c r="C395" s="3" t="str">
        <f t="shared" si="67"/>
        <v/>
      </c>
      <c r="D395" s="9" t="str">
        <f>IF(ROW($D$1)&lt;=SheetX!$C$100, SheetX!$C$100, "")</f>
        <v/>
      </c>
      <c r="E395" s="4" t="str">
        <f t="shared" si="68"/>
        <v/>
      </c>
      <c r="F395" s="9" t="str">
        <f>IF(ROW($D$1)&lt;=SheetX!$D$100, SheetX!$D$100, "")</f>
        <v/>
      </c>
      <c r="G395" s="9" t="str">
        <f t="shared" si="69"/>
        <v/>
      </c>
      <c r="H395" s="9" t="str">
        <f>IF(ROW($D$1)&lt;=SheetX!$E$100, SheetX!$E$100, "")</f>
        <v/>
      </c>
      <c r="I395" s="9" t="str">
        <f t="shared" si="70"/>
        <v/>
      </c>
      <c r="J395" s="9" t="str">
        <f>IF(ROW($D$1)&lt;=SheetX!$F$100, SheetX!$F$100, "")</f>
        <v/>
      </c>
      <c r="K395" s="4" t="str">
        <f t="shared" si="71"/>
        <v/>
      </c>
      <c r="Q395" s="6" t="str">
        <f t="shared" si="72"/>
        <v/>
      </c>
      <c r="R395" s="6">
        <f t="shared" si="73"/>
        <v>0</v>
      </c>
      <c r="S395" s="6">
        <f t="shared" si="74"/>
        <v>0</v>
      </c>
      <c r="T395" s="6">
        <f t="shared" si="75"/>
        <v>0</v>
      </c>
      <c r="U395" s="6">
        <f t="shared" si="76"/>
        <v>0</v>
      </c>
      <c r="AB395" s="12">
        <f>Table1[[#This Row],[Streaming Resolution '[MP']]]</f>
        <v>0</v>
      </c>
      <c r="AC395" s="12">
        <v>1</v>
      </c>
      <c r="AE395" s="3" t="str">
        <f>Table1[[#This Row],[Type of Install]]&amp;Table1[[#This Row],[Indoor/Outdoor]]</f>
        <v/>
      </c>
      <c r="AF395" s="3" t="str">
        <f>AE395&amp;Table1[[#This Row],[Camera Type]]</f>
        <v/>
      </c>
      <c r="AJ395" s="3" t="str">
        <f>'Card Access'!D397&amp;'Card Access'!E397&amp;'Card Access'!F397&amp;'Card Access'!G397</f>
        <v/>
      </c>
    </row>
    <row r="396" spans="1:36" x14ac:dyDescent="0.25">
      <c r="A396" s="3" t="str">
        <f>IF(ROW($B$4)&lt;=SheetX!$B$100, IF(SheetX!$B$100&lt;&gt;1, SheetX!$A$100 &amp; " (" &amp; ROW($B$4) &amp; ")", SheetX!$A$100),"zzzz")</f>
        <v xml:space="preserve"> (4)</v>
      </c>
      <c r="B396" s="3" t="str">
        <f t="shared" si="66"/>
        <v>zzzz</v>
      </c>
      <c r="C396" s="3" t="str">
        <f t="shared" si="67"/>
        <v/>
      </c>
      <c r="D396" s="9" t="str">
        <f>IF(ROW($D$1)&lt;=SheetX!$C$100, SheetX!$C$100, "")</f>
        <v/>
      </c>
      <c r="E396" s="4" t="str">
        <f t="shared" si="68"/>
        <v/>
      </c>
      <c r="F396" s="9" t="str">
        <f>IF(ROW($D$1)&lt;=SheetX!$D$100, SheetX!$D$100, "")</f>
        <v/>
      </c>
      <c r="G396" s="9" t="str">
        <f t="shared" si="69"/>
        <v/>
      </c>
      <c r="H396" s="9" t="str">
        <f>IF(ROW($D$1)&lt;=SheetX!$E$100, SheetX!$E$100, "")</f>
        <v/>
      </c>
      <c r="I396" s="9" t="str">
        <f t="shared" si="70"/>
        <v/>
      </c>
      <c r="J396" s="9" t="str">
        <f>IF(ROW($D$1)&lt;=SheetX!$F$100, SheetX!$F$100, "")</f>
        <v/>
      </c>
      <c r="K396" s="4" t="str">
        <f t="shared" si="71"/>
        <v/>
      </c>
      <c r="Q396" s="6" t="str">
        <f t="shared" si="72"/>
        <v/>
      </c>
      <c r="R396" s="6">
        <f t="shared" si="73"/>
        <v>0</v>
      </c>
      <c r="S396" s="6">
        <f t="shared" si="74"/>
        <v>0</v>
      </c>
      <c r="T396" s="6">
        <f t="shared" si="75"/>
        <v>0</v>
      </c>
      <c r="U396" s="6">
        <f t="shared" si="76"/>
        <v>0</v>
      </c>
      <c r="AB396" s="12">
        <f>Table1[[#This Row],[Streaming Resolution '[MP']]]</f>
        <v>0</v>
      </c>
      <c r="AC396" s="12">
        <v>1</v>
      </c>
      <c r="AE396" s="3" t="str">
        <f>Table1[[#This Row],[Type of Install]]&amp;Table1[[#This Row],[Indoor/Outdoor]]</f>
        <v/>
      </c>
      <c r="AF396" s="3" t="str">
        <f>AE396&amp;Table1[[#This Row],[Camera Type]]</f>
        <v/>
      </c>
      <c r="AJ396" s="3" t="str">
        <f>'Card Access'!D398&amp;'Card Access'!E398&amp;'Card Access'!F398&amp;'Card Access'!G398</f>
        <v/>
      </c>
    </row>
    <row r="397" spans="1:36" x14ac:dyDescent="0.25">
      <c r="A397" s="3" t="str">
        <f>IF(ROW($B$1)&lt;=SheetX!$B$101, IF(SheetX!$B$101&lt;&gt;1, SheetX!$A$101 &amp; " (" &amp; ROW($B$1) &amp; ")", SheetX!$A$101),"zzzz")</f>
        <v xml:space="preserve"> (1)</v>
      </c>
      <c r="B397" s="3" t="str">
        <f t="shared" si="66"/>
        <v>zzzz</v>
      </c>
      <c r="C397" s="3" t="str">
        <f t="shared" si="67"/>
        <v/>
      </c>
      <c r="D397" s="9" t="str">
        <f>IF(ROW($D$1)&lt;=SheetX!$C$101, SheetX!$C$101, "")</f>
        <v/>
      </c>
      <c r="E397" s="4" t="str">
        <f t="shared" si="68"/>
        <v/>
      </c>
      <c r="F397" s="9" t="str">
        <f>IF(ROW($D$1)&lt;=SheetX!$D$101, SheetX!$D$101, "")</f>
        <v/>
      </c>
      <c r="G397" s="9" t="str">
        <f t="shared" si="69"/>
        <v/>
      </c>
      <c r="H397" s="9" t="str">
        <f>IF(ROW($D$1)&lt;=SheetX!$E$101, SheetX!$E$101, "")</f>
        <v/>
      </c>
      <c r="I397" s="9" t="str">
        <f t="shared" si="70"/>
        <v/>
      </c>
      <c r="J397" s="9" t="str">
        <f>IF(ROW($D$1)&lt;=SheetX!$F$101, SheetX!$F$101, "")</f>
        <v/>
      </c>
      <c r="K397" s="4" t="str">
        <f t="shared" si="71"/>
        <v/>
      </c>
      <c r="Q397" s="6" t="str">
        <f t="shared" si="72"/>
        <v/>
      </c>
      <c r="R397" s="6">
        <f t="shared" si="73"/>
        <v>0</v>
      </c>
      <c r="S397" s="6">
        <f t="shared" si="74"/>
        <v>0</v>
      </c>
      <c r="T397" s="6">
        <f t="shared" si="75"/>
        <v>0</v>
      </c>
      <c r="U397" s="6">
        <f t="shared" si="76"/>
        <v>0</v>
      </c>
      <c r="AB397" s="12">
        <f>Table1[[#This Row],[Streaming Resolution '[MP']]]</f>
        <v>0</v>
      </c>
      <c r="AC397" s="12">
        <v>1</v>
      </c>
      <c r="AE397" s="3" t="str">
        <f>Table1[[#This Row],[Type of Install]]&amp;Table1[[#This Row],[Indoor/Outdoor]]</f>
        <v/>
      </c>
      <c r="AF397" s="3" t="str">
        <f>AE397&amp;Table1[[#This Row],[Camera Type]]</f>
        <v/>
      </c>
      <c r="AJ397" s="3" t="str">
        <f>'Card Access'!D399&amp;'Card Access'!E399&amp;'Card Access'!F399&amp;'Card Access'!G399</f>
        <v/>
      </c>
    </row>
    <row r="398" spans="1:36" x14ac:dyDescent="0.25">
      <c r="A398" s="3" t="str">
        <f>IF(ROW($B$2)&lt;=SheetX!$B$101, IF(SheetX!$B$101&lt;&gt;1, SheetX!$A$101 &amp; " (" &amp; ROW($B$2) &amp; ")", SheetX!$A$101),"zzzz")</f>
        <v xml:space="preserve"> (2)</v>
      </c>
      <c r="B398" s="3" t="str">
        <f t="shared" si="66"/>
        <v>zzzz</v>
      </c>
      <c r="C398" s="3" t="str">
        <f t="shared" si="67"/>
        <v/>
      </c>
      <c r="D398" s="9" t="str">
        <f>IF(ROW($D$1)&lt;=SheetX!$C$101, SheetX!$C$101, "")</f>
        <v/>
      </c>
      <c r="E398" s="4" t="str">
        <f t="shared" si="68"/>
        <v/>
      </c>
      <c r="F398" s="9" t="str">
        <f>IF(ROW($D$1)&lt;=SheetX!$D$101, SheetX!$D$101, "")</f>
        <v/>
      </c>
      <c r="G398" s="9" t="str">
        <f t="shared" si="69"/>
        <v/>
      </c>
      <c r="H398" s="9" t="str">
        <f>IF(ROW($D$1)&lt;=SheetX!$E$101, SheetX!$E$101, "")</f>
        <v/>
      </c>
      <c r="I398" s="9" t="str">
        <f t="shared" si="70"/>
        <v/>
      </c>
      <c r="J398" s="9" t="str">
        <f>IF(ROW($D$1)&lt;=SheetX!$F$101, SheetX!$F$101, "")</f>
        <v/>
      </c>
      <c r="K398" s="4" t="str">
        <f t="shared" si="71"/>
        <v/>
      </c>
      <c r="Q398" s="6" t="str">
        <f t="shared" si="72"/>
        <v/>
      </c>
      <c r="R398" s="6">
        <f t="shared" si="73"/>
        <v>0</v>
      </c>
      <c r="S398" s="6">
        <f t="shared" si="74"/>
        <v>0</v>
      </c>
      <c r="T398" s="6">
        <f t="shared" si="75"/>
        <v>0</v>
      </c>
      <c r="U398" s="6">
        <f t="shared" si="76"/>
        <v>0</v>
      </c>
      <c r="AB398" s="12">
        <f>Table1[[#This Row],[Streaming Resolution '[MP']]]</f>
        <v>0</v>
      </c>
      <c r="AC398" s="12">
        <v>1</v>
      </c>
      <c r="AE398" s="3" t="str">
        <f>Table1[[#This Row],[Type of Install]]&amp;Table1[[#This Row],[Indoor/Outdoor]]</f>
        <v/>
      </c>
      <c r="AF398" s="3" t="str">
        <f>AE398&amp;Table1[[#This Row],[Camera Type]]</f>
        <v/>
      </c>
      <c r="AJ398" s="3" t="str">
        <f>'Card Access'!D400&amp;'Card Access'!E400&amp;'Card Access'!F400&amp;'Card Access'!G400</f>
        <v/>
      </c>
    </row>
    <row r="399" spans="1:36" x14ac:dyDescent="0.25">
      <c r="A399" s="3" t="str">
        <f>IF(ROW($B$3)&lt;=SheetX!$B$101, IF(SheetX!$B$101&lt;&gt;1, SheetX!$A$101 &amp; " (" &amp; ROW($B$3) &amp; ")", SheetX!$A$101),"zzzz")</f>
        <v xml:space="preserve"> (3)</v>
      </c>
      <c r="B399" s="3" t="str">
        <f t="shared" si="66"/>
        <v>zzzz</v>
      </c>
      <c r="C399" s="3" t="str">
        <f t="shared" si="67"/>
        <v/>
      </c>
      <c r="D399" s="9" t="str">
        <f>IF(ROW($D$1)&lt;=SheetX!$C$101, SheetX!$C$101, "")</f>
        <v/>
      </c>
      <c r="E399" s="4" t="str">
        <f t="shared" si="68"/>
        <v/>
      </c>
      <c r="F399" s="9" t="str">
        <f>IF(ROW($D$1)&lt;=SheetX!$D$101, SheetX!$D$101, "")</f>
        <v/>
      </c>
      <c r="G399" s="9" t="str">
        <f t="shared" si="69"/>
        <v/>
      </c>
      <c r="H399" s="9" t="str">
        <f>IF(ROW($D$1)&lt;=SheetX!$E$101, SheetX!$E$101, "")</f>
        <v/>
      </c>
      <c r="I399" s="9" t="str">
        <f t="shared" si="70"/>
        <v/>
      </c>
      <c r="J399" s="9" t="str">
        <f>IF(ROW($D$1)&lt;=SheetX!$F$101, SheetX!$F$101, "")</f>
        <v/>
      </c>
      <c r="K399" s="4" t="str">
        <f t="shared" si="71"/>
        <v/>
      </c>
      <c r="Q399" s="6" t="str">
        <f t="shared" si="72"/>
        <v/>
      </c>
      <c r="R399" s="6">
        <f t="shared" si="73"/>
        <v>0</v>
      </c>
      <c r="S399" s="6">
        <f t="shared" si="74"/>
        <v>0</v>
      </c>
      <c r="T399" s="6">
        <f t="shared" si="75"/>
        <v>0</v>
      </c>
      <c r="U399" s="6">
        <f t="shared" si="76"/>
        <v>0</v>
      </c>
      <c r="AB399" s="12">
        <f>Table1[[#This Row],[Streaming Resolution '[MP']]]</f>
        <v>0</v>
      </c>
      <c r="AC399" s="12">
        <v>1</v>
      </c>
      <c r="AE399" s="3" t="str">
        <f>Table1[[#This Row],[Type of Install]]&amp;Table1[[#This Row],[Indoor/Outdoor]]</f>
        <v/>
      </c>
      <c r="AF399" s="3" t="str">
        <f>AE399&amp;Table1[[#This Row],[Camera Type]]</f>
        <v/>
      </c>
      <c r="AJ399" s="3" t="str">
        <f>'Card Access'!D401&amp;'Card Access'!E401&amp;'Card Access'!F401&amp;'Card Access'!G401</f>
        <v/>
      </c>
    </row>
    <row r="400" spans="1:36" x14ac:dyDescent="0.25">
      <c r="A400" s="3" t="str">
        <f>IF(ROW($B$4)&lt;=SheetX!$B$101, IF(SheetX!$B$101&lt;&gt;1, SheetX!$A$101 &amp; " (" &amp; ROW($B$4) &amp; ")", SheetX!$A$101),"zzzz")</f>
        <v xml:space="preserve"> (4)</v>
      </c>
      <c r="B400" s="3" t="str">
        <f t="shared" si="66"/>
        <v>zzzz</v>
      </c>
      <c r="C400" s="3" t="str">
        <f t="shared" si="67"/>
        <v/>
      </c>
      <c r="D400" s="9" t="str">
        <f>IF(ROW($D$1)&lt;=SheetX!$C$101, SheetX!$C$101, "")</f>
        <v/>
      </c>
      <c r="E400" s="4" t="str">
        <f t="shared" si="68"/>
        <v/>
      </c>
      <c r="F400" s="9" t="str">
        <f>IF(ROW($D$1)&lt;=SheetX!$D$101, SheetX!$D$101, "")</f>
        <v/>
      </c>
      <c r="G400" s="9" t="str">
        <f t="shared" si="69"/>
        <v/>
      </c>
      <c r="H400" s="9" t="str">
        <f>IF(ROW($D$1)&lt;=SheetX!$E$101, SheetX!$E$101, "")</f>
        <v/>
      </c>
      <c r="I400" s="9" t="str">
        <f t="shared" si="70"/>
        <v/>
      </c>
      <c r="J400" s="9" t="str">
        <f>IF(ROW($D$1)&lt;=SheetX!$F$101, SheetX!$F$101, "")</f>
        <v/>
      </c>
      <c r="K400" s="4" t="str">
        <f t="shared" si="71"/>
        <v/>
      </c>
      <c r="Q400" s="6" t="str">
        <f t="shared" si="72"/>
        <v/>
      </c>
      <c r="R400" s="6">
        <f t="shared" si="73"/>
        <v>0</v>
      </c>
      <c r="S400" s="6">
        <f t="shared" si="74"/>
        <v>0</v>
      </c>
      <c r="T400" s="6">
        <f t="shared" si="75"/>
        <v>0</v>
      </c>
      <c r="U400" s="6">
        <f t="shared" si="76"/>
        <v>0</v>
      </c>
      <c r="AB400" s="12">
        <f>Table1[[#This Row],[Streaming Resolution '[MP']]]</f>
        <v>0</v>
      </c>
      <c r="AC400" s="12">
        <v>1</v>
      </c>
      <c r="AE400" s="3" t="str">
        <f>Table1[[#This Row],[Type of Install]]&amp;Table1[[#This Row],[Indoor/Outdoor]]</f>
        <v/>
      </c>
      <c r="AF400" s="3" t="str">
        <f>AE400&amp;Table1[[#This Row],[Camera Type]]</f>
        <v/>
      </c>
      <c r="AJ400" s="3" t="str">
        <f>'Card Access'!D402&amp;'Card Access'!E402&amp;'Card Access'!F402&amp;'Card Access'!G402</f>
        <v/>
      </c>
    </row>
    <row r="401" spans="1:36" x14ac:dyDescent="0.25">
      <c r="A401" s="3" t="str">
        <f>IF(ROW($B$1)&lt;=SheetX!$B$102, IF(SheetX!$B$102&lt;&gt;1, SheetX!$A$102 &amp; " (" &amp; ROW($B$1) &amp; ")", SheetX!$A$102),"zzzz")</f>
        <v xml:space="preserve"> (1)</v>
      </c>
      <c r="B401" s="3" t="str">
        <f t="shared" si="66"/>
        <v>zzzz</v>
      </c>
      <c r="C401" s="3" t="str">
        <f t="shared" si="67"/>
        <v/>
      </c>
      <c r="D401" s="9" t="str">
        <f>IF(ROW($D$1)&lt;=SheetX!$C$102, SheetX!$C$102, "")</f>
        <v/>
      </c>
      <c r="E401" s="4" t="str">
        <f t="shared" si="68"/>
        <v/>
      </c>
      <c r="F401" s="9" t="str">
        <f>IF(ROW($D$1)&lt;=SheetX!$D$102, SheetX!$D$102, "")</f>
        <v/>
      </c>
      <c r="G401" s="9" t="str">
        <f t="shared" si="69"/>
        <v/>
      </c>
      <c r="H401" s="9" t="str">
        <f>IF(ROW($D$1)&lt;=SheetX!$E$102, SheetX!$E$102, "")</f>
        <v/>
      </c>
      <c r="I401" s="9" t="str">
        <f t="shared" si="70"/>
        <v/>
      </c>
      <c r="J401" s="9" t="str">
        <f>IF(ROW($D$1)&lt;=SheetX!$F$102, SheetX!$F$102, "")</f>
        <v/>
      </c>
      <c r="K401" s="4" t="str">
        <f t="shared" si="71"/>
        <v/>
      </c>
      <c r="Q401" s="6" t="str">
        <f t="shared" si="72"/>
        <v/>
      </c>
      <c r="R401" s="6">
        <f t="shared" si="73"/>
        <v>0</v>
      </c>
      <c r="S401" s="6">
        <f t="shared" si="74"/>
        <v>0</v>
      </c>
      <c r="T401" s="6">
        <f t="shared" si="75"/>
        <v>0</v>
      </c>
      <c r="U401" s="6">
        <f t="shared" si="76"/>
        <v>0</v>
      </c>
      <c r="AB401" s="12">
        <f>Table1[[#This Row],[Streaming Resolution '[MP']]]</f>
        <v>0</v>
      </c>
      <c r="AC401" s="12">
        <v>1</v>
      </c>
      <c r="AE401" s="3" t="str">
        <f>Table1[[#This Row],[Type of Install]]&amp;Table1[[#This Row],[Indoor/Outdoor]]</f>
        <v/>
      </c>
      <c r="AF401" s="3" t="str">
        <f>AE401&amp;Table1[[#This Row],[Camera Type]]</f>
        <v/>
      </c>
      <c r="AJ401" s="3" t="str">
        <f>'Card Access'!D403&amp;'Card Access'!E403&amp;'Card Access'!F403&amp;'Card Access'!G403</f>
        <v/>
      </c>
    </row>
    <row r="402" spans="1:36" x14ac:dyDescent="0.25">
      <c r="A402" s="3" t="str">
        <f>IF(ROW($B$2)&lt;=SheetX!$B$102, IF(SheetX!$B$102&lt;&gt;1, SheetX!$A$102 &amp; " (" &amp; ROW($B$2) &amp; ")", SheetX!$A$102),"zzzz")</f>
        <v xml:space="preserve"> (2)</v>
      </c>
      <c r="B402" s="3" t="str">
        <f t="shared" si="66"/>
        <v>zzzz</v>
      </c>
      <c r="C402" s="3" t="str">
        <f t="shared" si="67"/>
        <v/>
      </c>
      <c r="D402" s="9" t="str">
        <f>IF(ROW($D$1)&lt;=SheetX!$C$102, SheetX!$C$102, "")</f>
        <v/>
      </c>
      <c r="E402" s="4" t="str">
        <f t="shared" si="68"/>
        <v/>
      </c>
      <c r="F402" s="9" t="str">
        <f>IF(ROW($D$1)&lt;=SheetX!$D$102, SheetX!$D$102, "")</f>
        <v/>
      </c>
      <c r="G402" s="9" t="str">
        <f t="shared" si="69"/>
        <v/>
      </c>
      <c r="H402" s="9" t="str">
        <f>IF(ROW($D$1)&lt;=SheetX!$E$102, SheetX!$E$102, "")</f>
        <v/>
      </c>
      <c r="I402" s="9" t="str">
        <f t="shared" si="70"/>
        <v/>
      </c>
      <c r="J402" s="9" t="str">
        <f>IF(ROW($D$1)&lt;=SheetX!$F$102, SheetX!$F$102, "")</f>
        <v/>
      </c>
      <c r="K402" s="4" t="str">
        <f t="shared" si="71"/>
        <v/>
      </c>
      <c r="Q402" s="6" t="str">
        <f t="shared" si="72"/>
        <v/>
      </c>
      <c r="R402" s="6">
        <f t="shared" si="73"/>
        <v>0</v>
      </c>
      <c r="S402" s="6">
        <f t="shared" si="74"/>
        <v>0</v>
      </c>
      <c r="T402" s="6">
        <f t="shared" si="75"/>
        <v>0</v>
      </c>
      <c r="U402" s="6">
        <f t="shared" si="76"/>
        <v>0</v>
      </c>
      <c r="AB402" s="12">
        <f>Table1[[#This Row],[Streaming Resolution '[MP']]]</f>
        <v>0</v>
      </c>
      <c r="AC402" s="12">
        <v>1</v>
      </c>
      <c r="AE402" s="3" t="str">
        <f>Table1[[#This Row],[Type of Install]]&amp;Table1[[#This Row],[Indoor/Outdoor]]</f>
        <v/>
      </c>
      <c r="AF402" s="3" t="str">
        <f>AE402&amp;Table1[[#This Row],[Camera Type]]</f>
        <v/>
      </c>
      <c r="AJ402" s="3" t="str">
        <f>'Card Access'!D404&amp;'Card Access'!E404&amp;'Card Access'!F404&amp;'Card Access'!G404</f>
        <v/>
      </c>
    </row>
    <row r="403" spans="1:36" x14ac:dyDescent="0.25">
      <c r="A403" s="3" t="str">
        <f>IF(ROW($B$3)&lt;=SheetX!$B$102, IF(SheetX!$B$102&lt;&gt;1, SheetX!$A$102 &amp; " (" &amp; ROW($B$3) &amp; ")", SheetX!$A$102),"zzzz")</f>
        <v xml:space="preserve"> (3)</v>
      </c>
      <c r="B403" s="3" t="str">
        <f t="shared" si="66"/>
        <v>zzzz</v>
      </c>
      <c r="C403" s="3" t="str">
        <f t="shared" si="67"/>
        <v/>
      </c>
      <c r="D403" s="9" t="str">
        <f>IF(ROW($D$1)&lt;=SheetX!$C$102, SheetX!$C$102, "")</f>
        <v/>
      </c>
      <c r="E403" s="4" t="str">
        <f t="shared" si="68"/>
        <v/>
      </c>
      <c r="F403" s="9" t="str">
        <f>IF(ROW($D$1)&lt;=SheetX!$D$102, SheetX!$D$102, "")</f>
        <v/>
      </c>
      <c r="G403" s="9" t="str">
        <f t="shared" si="69"/>
        <v/>
      </c>
      <c r="H403" s="9" t="str">
        <f>IF(ROW($D$1)&lt;=SheetX!$E$102, SheetX!$E$102, "")</f>
        <v/>
      </c>
      <c r="I403" s="9" t="str">
        <f t="shared" si="70"/>
        <v/>
      </c>
      <c r="J403" s="9" t="str">
        <f>IF(ROW($D$1)&lt;=SheetX!$F$102, SheetX!$F$102, "")</f>
        <v/>
      </c>
      <c r="K403" s="4" t="str">
        <f t="shared" si="71"/>
        <v/>
      </c>
      <c r="Q403" s="6" t="str">
        <f t="shared" si="72"/>
        <v/>
      </c>
      <c r="R403" s="6">
        <f t="shared" si="73"/>
        <v>0</v>
      </c>
      <c r="S403" s="6">
        <f t="shared" si="74"/>
        <v>0</v>
      </c>
      <c r="T403" s="6">
        <f t="shared" si="75"/>
        <v>0</v>
      </c>
      <c r="U403" s="6">
        <f t="shared" si="76"/>
        <v>0</v>
      </c>
      <c r="AB403" s="12">
        <f>Table1[[#This Row],[Streaming Resolution '[MP']]]</f>
        <v>0</v>
      </c>
      <c r="AC403" s="12">
        <v>1</v>
      </c>
      <c r="AE403" s="3" t="str">
        <f>Table1[[#This Row],[Type of Install]]&amp;Table1[[#This Row],[Indoor/Outdoor]]</f>
        <v/>
      </c>
      <c r="AF403" s="3" t="str">
        <f>AE403&amp;Table1[[#This Row],[Camera Type]]</f>
        <v/>
      </c>
      <c r="AJ403" s="3" t="str">
        <f>'Card Access'!D405&amp;'Card Access'!E405&amp;'Card Access'!F405&amp;'Card Access'!G405</f>
        <v/>
      </c>
    </row>
    <row r="404" spans="1:36" x14ac:dyDescent="0.25">
      <c r="A404" s="3" t="str">
        <f>IF(ROW($B$4)&lt;=SheetX!$B$102, IF(SheetX!$B$102&lt;&gt;1, SheetX!$A$102 &amp; " (" &amp; ROW($B$4) &amp; ")", SheetX!$A$102),"zzzz")</f>
        <v xml:space="preserve"> (4)</v>
      </c>
      <c r="B404" s="3" t="str">
        <f t="shared" si="66"/>
        <v>zzzz</v>
      </c>
      <c r="C404" s="3" t="str">
        <f t="shared" si="67"/>
        <v/>
      </c>
      <c r="D404" s="9" t="str">
        <f>IF(ROW($D$1)&lt;=SheetX!$C$102, SheetX!$C$102, "")</f>
        <v/>
      </c>
      <c r="E404" s="4" t="str">
        <f t="shared" si="68"/>
        <v/>
      </c>
      <c r="F404" s="9" t="str">
        <f>IF(ROW($D$1)&lt;=SheetX!$D$102, SheetX!$D$102, "")</f>
        <v/>
      </c>
      <c r="G404" s="9" t="str">
        <f t="shared" si="69"/>
        <v/>
      </c>
      <c r="H404" s="9" t="str">
        <f>IF(ROW($D$1)&lt;=SheetX!$E$102, SheetX!$E$102, "")</f>
        <v/>
      </c>
      <c r="I404" s="9" t="str">
        <f t="shared" si="70"/>
        <v/>
      </c>
      <c r="J404" s="9" t="str">
        <f>IF(ROW($D$1)&lt;=SheetX!$F$102, SheetX!$F$102, "")</f>
        <v/>
      </c>
      <c r="K404" s="4" t="str">
        <f t="shared" si="71"/>
        <v/>
      </c>
      <c r="Q404" s="6" t="str">
        <f t="shared" si="72"/>
        <v/>
      </c>
      <c r="R404" s="6">
        <f t="shared" si="73"/>
        <v>0</v>
      </c>
      <c r="S404" s="6">
        <f t="shared" si="74"/>
        <v>0</v>
      </c>
      <c r="T404" s="6">
        <f t="shared" si="75"/>
        <v>0</v>
      </c>
      <c r="U404" s="6">
        <f t="shared" si="76"/>
        <v>0</v>
      </c>
      <c r="AB404" s="12">
        <f>Table1[[#This Row],[Streaming Resolution '[MP']]]</f>
        <v>0</v>
      </c>
      <c r="AC404" s="12">
        <v>1</v>
      </c>
      <c r="AE404" s="3" t="str">
        <f>Table1[[#This Row],[Type of Install]]&amp;Table1[[#This Row],[Indoor/Outdoor]]</f>
        <v/>
      </c>
      <c r="AF404" s="3" t="str">
        <f>AE404&amp;Table1[[#This Row],[Camera Type]]</f>
        <v/>
      </c>
      <c r="AJ404" s="3" t="str">
        <f>'Card Access'!D406&amp;'Card Access'!E406&amp;'Card Access'!F406&amp;'Card Access'!G406</f>
        <v/>
      </c>
    </row>
    <row r="405" spans="1:36" x14ac:dyDescent="0.25">
      <c r="A405" s="3" t="str">
        <f>IF(ROW($B$1)&lt;=SheetX!$B$103, IF(SheetX!$B$103&lt;&gt;1, SheetX!$A$103 &amp; " (" &amp; ROW($B$1) &amp; ")", SheetX!$A$103),"zzzz")</f>
        <v xml:space="preserve"> (1)</v>
      </c>
      <c r="B405" s="3" t="str">
        <f t="shared" si="66"/>
        <v>zzzz</v>
      </c>
      <c r="C405" s="3" t="str">
        <f t="shared" si="67"/>
        <v/>
      </c>
      <c r="D405" s="9" t="str">
        <f>IF(ROW($D$1)&lt;=SheetX!$C$103, SheetX!$C$103, "")</f>
        <v/>
      </c>
      <c r="E405" s="4" t="str">
        <f t="shared" si="68"/>
        <v/>
      </c>
      <c r="F405" s="9" t="str">
        <f>IF(ROW($D$1)&lt;=SheetX!$D$103, SheetX!$D$103, "")</f>
        <v/>
      </c>
      <c r="G405" s="9" t="str">
        <f t="shared" si="69"/>
        <v/>
      </c>
      <c r="H405" s="9" t="str">
        <f>IF(ROW($D$1)&lt;=SheetX!$E$103, SheetX!$E$103, "")</f>
        <v/>
      </c>
      <c r="I405" s="9" t="str">
        <f t="shared" si="70"/>
        <v/>
      </c>
      <c r="J405" s="9" t="str">
        <f>IF(ROW($D$1)&lt;=SheetX!$F$103, SheetX!$F$103, "")</f>
        <v/>
      </c>
      <c r="K405" s="4" t="str">
        <f t="shared" si="71"/>
        <v/>
      </c>
      <c r="Q405" s="6" t="str">
        <f t="shared" si="72"/>
        <v/>
      </c>
      <c r="R405" s="6">
        <f t="shared" si="73"/>
        <v>0</v>
      </c>
      <c r="S405" s="6">
        <f t="shared" si="74"/>
        <v>0</v>
      </c>
      <c r="T405" s="6">
        <f t="shared" si="75"/>
        <v>0</v>
      </c>
      <c r="U405" s="6">
        <f t="shared" si="76"/>
        <v>0</v>
      </c>
      <c r="AB405" s="12">
        <f>Table1[[#This Row],[Streaming Resolution '[MP']]]</f>
        <v>0</v>
      </c>
      <c r="AC405" s="12">
        <v>1</v>
      </c>
      <c r="AE405" s="3" t="str">
        <f>Table1[[#This Row],[Type of Install]]&amp;Table1[[#This Row],[Indoor/Outdoor]]</f>
        <v/>
      </c>
      <c r="AF405" s="3" t="str">
        <f>AE405&amp;Table1[[#This Row],[Camera Type]]</f>
        <v/>
      </c>
      <c r="AJ405" s="3" t="str">
        <f>'Card Access'!D407&amp;'Card Access'!E407&amp;'Card Access'!F407&amp;'Card Access'!G407</f>
        <v/>
      </c>
    </row>
    <row r="406" spans="1:36" x14ac:dyDescent="0.25">
      <c r="A406" s="3" t="str">
        <f>IF(ROW($B$2)&lt;=SheetX!$B$103, IF(SheetX!$B$103&lt;&gt;1, SheetX!$A$103 &amp; " (" &amp; ROW($B$2) &amp; ")", SheetX!$A$103),"zzzz")</f>
        <v xml:space="preserve"> (2)</v>
      </c>
      <c r="B406" s="3" t="str">
        <f t="shared" si="66"/>
        <v>zzzz</v>
      </c>
      <c r="C406" s="3" t="str">
        <f t="shared" si="67"/>
        <v/>
      </c>
      <c r="D406" s="9" t="str">
        <f>IF(ROW($D$1)&lt;=SheetX!$C$103, SheetX!$C$103, "")</f>
        <v/>
      </c>
      <c r="E406" s="4" t="str">
        <f t="shared" si="68"/>
        <v/>
      </c>
      <c r="F406" s="9" t="str">
        <f>IF(ROW($D$1)&lt;=SheetX!$D$103, SheetX!$D$103, "")</f>
        <v/>
      </c>
      <c r="G406" s="9" t="str">
        <f t="shared" si="69"/>
        <v/>
      </c>
      <c r="H406" s="9" t="str">
        <f>IF(ROW($D$1)&lt;=SheetX!$E$103, SheetX!$E$103, "")</f>
        <v/>
      </c>
      <c r="I406" s="9" t="str">
        <f t="shared" si="70"/>
        <v/>
      </c>
      <c r="J406" s="9" t="str">
        <f>IF(ROW($D$1)&lt;=SheetX!$F$103, SheetX!$F$103, "")</f>
        <v/>
      </c>
      <c r="K406" s="4" t="str">
        <f t="shared" si="71"/>
        <v/>
      </c>
      <c r="Q406" s="6" t="str">
        <f t="shared" si="72"/>
        <v/>
      </c>
      <c r="R406" s="6">
        <f t="shared" si="73"/>
        <v>0</v>
      </c>
      <c r="S406" s="6">
        <f t="shared" si="74"/>
        <v>0</v>
      </c>
      <c r="T406" s="6">
        <f t="shared" si="75"/>
        <v>0</v>
      </c>
      <c r="U406" s="6">
        <f t="shared" si="76"/>
        <v>0</v>
      </c>
      <c r="AB406" s="12">
        <f>Table1[[#This Row],[Streaming Resolution '[MP']]]</f>
        <v>0</v>
      </c>
      <c r="AC406" s="12">
        <v>1</v>
      </c>
      <c r="AE406" s="3" t="str">
        <f>Table1[[#This Row],[Type of Install]]&amp;Table1[[#This Row],[Indoor/Outdoor]]</f>
        <v/>
      </c>
      <c r="AF406" s="3" t="str">
        <f>AE406&amp;Table1[[#This Row],[Camera Type]]</f>
        <v/>
      </c>
      <c r="AJ406" s="3" t="str">
        <f>'Card Access'!D408&amp;'Card Access'!E408&amp;'Card Access'!F408&amp;'Card Access'!G408</f>
        <v/>
      </c>
    </row>
    <row r="407" spans="1:36" x14ac:dyDescent="0.25">
      <c r="A407" s="3" t="str">
        <f>IF(ROW($B$3)&lt;=SheetX!$B$103, IF(SheetX!$B$103&lt;&gt;1, SheetX!$A$103 &amp; " (" &amp; ROW($B$3) &amp; ")", SheetX!$A$103),"zzzz")</f>
        <v xml:space="preserve"> (3)</v>
      </c>
      <c r="B407" s="3" t="str">
        <f t="shared" si="66"/>
        <v>zzzz</v>
      </c>
      <c r="C407" s="3" t="str">
        <f t="shared" si="67"/>
        <v/>
      </c>
      <c r="D407" s="9" t="str">
        <f>IF(ROW($D$1)&lt;=SheetX!$C$103, SheetX!$C$103, "")</f>
        <v/>
      </c>
      <c r="E407" s="4" t="str">
        <f t="shared" si="68"/>
        <v/>
      </c>
      <c r="F407" s="9" t="str">
        <f>IF(ROW($D$1)&lt;=SheetX!$D$103, SheetX!$D$103, "")</f>
        <v/>
      </c>
      <c r="G407" s="9" t="str">
        <f t="shared" si="69"/>
        <v/>
      </c>
      <c r="H407" s="9" t="str">
        <f>IF(ROW($D$1)&lt;=SheetX!$E$103, SheetX!$E$103, "")</f>
        <v/>
      </c>
      <c r="I407" s="9" t="str">
        <f t="shared" si="70"/>
        <v/>
      </c>
      <c r="J407" s="9" t="str">
        <f>IF(ROW($D$1)&lt;=SheetX!$F$103, SheetX!$F$103, "")</f>
        <v/>
      </c>
      <c r="K407" s="4" t="str">
        <f t="shared" si="71"/>
        <v/>
      </c>
      <c r="Q407" s="6" t="str">
        <f t="shared" si="72"/>
        <v/>
      </c>
      <c r="R407" s="6">
        <f t="shared" si="73"/>
        <v>0</v>
      </c>
      <c r="S407" s="6">
        <f t="shared" si="74"/>
        <v>0</v>
      </c>
      <c r="T407" s="6">
        <f t="shared" si="75"/>
        <v>0</v>
      </c>
      <c r="U407" s="6">
        <f t="shared" si="76"/>
        <v>0</v>
      </c>
      <c r="AB407" s="12">
        <f>Table1[[#This Row],[Streaming Resolution '[MP']]]</f>
        <v>0</v>
      </c>
      <c r="AC407" s="12">
        <v>1</v>
      </c>
      <c r="AE407" s="3" t="str">
        <f>Table1[[#This Row],[Type of Install]]&amp;Table1[[#This Row],[Indoor/Outdoor]]</f>
        <v/>
      </c>
      <c r="AF407" s="3" t="str">
        <f>AE407&amp;Table1[[#This Row],[Camera Type]]</f>
        <v/>
      </c>
      <c r="AJ407" s="3" t="str">
        <f>'Card Access'!D409&amp;'Card Access'!E409&amp;'Card Access'!F409&amp;'Card Access'!G409</f>
        <v/>
      </c>
    </row>
    <row r="408" spans="1:36" x14ac:dyDescent="0.25">
      <c r="A408" s="3" t="str">
        <f>IF(ROW($B$4)&lt;=SheetX!$B$103, IF(SheetX!$B$103&lt;&gt;1, SheetX!$A$103 &amp; " (" &amp; ROW($B$4) &amp; ")", SheetX!$A$103),"zzzz")</f>
        <v xml:space="preserve"> (4)</v>
      </c>
      <c r="B408" s="3" t="str">
        <f t="shared" si="66"/>
        <v>zzzz</v>
      </c>
      <c r="C408" s="3" t="str">
        <f t="shared" si="67"/>
        <v/>
      </c>
      <c r="D408" s="9" t="str">
        <f>IF(ROW($D$1)&lt;=SheetX!$C$103, SheetX!$C$103, "")</f>
        <v/>
      </c>
      <c r="E408" s="4" t="str">
        <f t="shared" si="68"/>
        <v/>
      </c>
      <c r="F408" s="9" t="str">
        <f>IF(ROW($D$1)&lt;=SheetX!$D$103, SheetX!$D$103, "")</f>
        <v/>
      </c>
      <c r="G408" s="9" t="str">
        <f t="shared" si="69"/>
        <v/>
      </c>
      <c r="H408" s="9" t="str">
        <f>IF(ROW($D$1)&lt;=SheetX!$E$103, SheetX!$E$103, "")</f>
        <v/>
      </c>
      <c r="I408" s="9" t="str">
        <f t="shared" si="70"/>
        <v/>
      </c>
      <c r="J408" s="9" t="str">
        <f>IF(ROW($D$1)&lt;=SheetX!$F$103, SheetX!$F$103, "")</f>
        <v/>
      </c>
      <c r="K408" s="4" t="str">
        <f t="shared" si="71"/>
        <v/>
      </c>
      <c r="Q408" s="6" t="str">
        <f t="shared" si="72"/>
        <v/>
      </c>
      <c r="R408" s="6">
        <f t="shared" si="73"/>
        <v>0</v>
      </c>
      <c r="S408" s="6">
        <f t="shared" si="74"/>
        <v>0</v>
      </c>
      <c r="T408" s="6">
        <f t="shared" si="75"/>
        <v>0</v>
      </c>
      <c r="U408" s="6">
        <f t="shared" si="76"/>
        <v>0</v>
      </c>
      <c r="AB408" s="12">
        <f>Table1[[#This Row],[Streaming Resolution '[MP']]]</f>
        <v>0</v>
      </c>
      <c r="AC408" s="12">
        <v>1</v>
      </c>
      <c r="AE408" s="3" t="str">
        <f>Table1[[#This Row],[Type of Install]]&amp;Table1[[#This Row],[Indoor/Outdoor]]</f>
        <v/>
      </c>
      <c r="AF408" s="3" t="str">
        <f>AE408&amp;Table1[[#This Row],[Camera Type]]</f>
        <v/>
      </c>
      <c r="AJ408" s="3" t="str">
        <f>'Card Access'!D410&amp;'Card Access'!E410&amp;'Card Access'!F410&amp;'Card Access'!G410</f>
        <v/>
      </c>
    </row>
    <row r="409" spans="1:36" x14ac:dyDescent="0.25">
      <c r="A409" s="3" t="str">
        <f>IF(ROW($B$1)&lt;=SheetX!$B$104, IF(SheetX!$B$104&lt;&gt;1, SheetX!$A$104 &amp; " (" &amp; ROW($B$1) &amp; ")", SheetX!$A$104),"zzzz")</f>
        <v xml:space="preserve"> (1)</v>
      </c>
      <c r="B409" s="3" t="str">
        <f t="shared" si="66"/>
        <v>zzzz</v>
      </c>
      <c r="C409" s="3" t="str">
        <f t="shared" si="67"/>
        <v/>
      </c>
      <c r="D409" s="9" t="str">
        <f>IF(ROW($D$1)&lt;=SheetX!$C$104, SheetX!$C$104, "")</f>
        <v/>
      </c>
      <c r="E409" s="4" t="str">
        <f t="shared" si="68"/>
        <v/>
      </c>
      <c r="F409" s="9" t="str">
        <f>IF(ROW($D$1)&lt;=SheetX!$D$104, SheetX!$D$104, "")</f>
        <v/>
      </c>
      <c r="G409" s="9" t="str">
        <f t="shared" si="69"/>
        <v/>
      </c>
      <c r="H409" s="9" t="str">
        <f>IF(ROW($D$1)&lt;=SheetX!$E$104, SheetX!$E$104, "")</f>
        <v/>
      </c>
      <c r="I409" s="9" t="str">
        <f t="shared" si="70"/>
        <v/>
      </c>
      <c r="J409" s="9" t="str">
        <f>IF(ROW($D$1)&lt;=SheetX!$F$104, SheetX!$F$104, "")</f>
        <v/>
      </c>
      <c r="K409" s="4" t="str">
        <f t="shared" si="71"/>
        <v/>
      </c>
      <c r="Q409" s="6" t="str">
        <f t="shared" si="72"/>
        <v/>
      </c>
      <c r="R409" s="6">
        <f t="shared" si="73"/>
        <v>0</v>
      </c>
      <c r="S409" s="6">
        <f t="shared" si="74"/>
        <v>0</v>
      </c>
      <c r="T409" s="6">
        <f t="shared" si="75"/>
        <v>0</v>
      </c>
      <c r="U409" s="6">
        <f t="shared" si="76"/>
        <v>0</v>
      </c>
      <c r="AB409" s="12">
        <f>Table1[[#This Row],[Streaming Resolution '[MP']]]</f>
        <v>0</v>
      </c>
      <c r="AC409" s="12">
        <v>1</v>
      </c>
      <c r="AE409" s="3" t="str">
        <f>Table1[[#This Row],[Type of Install]]&amp;Table1[[#This Row],[Indoor/Outdoor]]</f>
        <v/>
      </c>
      <c r="AF409" s="3" t="str">
        <f>AE409&amp;Table1[[#This Row],[Camera Type]]</f>
        <v/>
      </c>
      <c r="AJ409" s="3" t="str">
        <f>'Card Access'!D411&amp;'Card Access'!E411&amp;'Card Access'!F411&amp;'Card Access'!G411</f>
        <v/>
      </c>
    </row>
    <row r="410" spans="1:36" x14ac:dyDescent="0.25">
      <c r="A410" s="3" t="str">
        <f>IF(ROW($B$2)&lt;=SheetX!$B$104, IF(SheetX!$B$104&lt;&gt;1, SheetX!$A$104 &amp; " (" &amp; ROW($B$2) &amp; ")", SheetX!$A$104),"zzzz")</f>
        <v xml:space="preserve"> (2)</v>
      </c>
      <c r="B410" s="3" t="str">
        <f t="shared" si="66"/>
        <v>zzzz</v>
      </c>
      <c r="C410" s="3" t="str">
        <f t="shared" si="67"/>
        <v/>
      </c>
      <c r="D410" s="9" t="str">
        <f>IF(ROW($D$1)&lt;=SheetX!$C$104, SheetX!$C$104, "")</f>
        <v/>
      </c>
      <c r="E410" s="4" t="str">
        <f t="shared" si="68"/>
        <v/>
      </c>
      <c r="F410" s="9" t="str">
        <f>IF(ROW($D$1)&lt;=SheetX!$D$104, SheetX!$D$104, "")</f>
        <v/>
      </c>
      <c r="G410" s="9" t="str">
        <f t="shared" si="69"/>
        <v/>
      </c>
      <c r="H410" s="9" t="str">
        <f>IF(ROW($D$1)&lt;=SheetX!$E$104, SheetX!$E$104, "")</f>
        <v/>
      </c>
      <c r="I410" s="9" t="str">
        <f t="shared" si="70"/>
        <v/>
      </c>
      <c r="J410" s="9" t="str">
        <f>IF(ROW($D$1)&lt;=SheetX!$F$104, SheetX!$F$104, "")</f>
        <v/>
      </c>
      <c r="K410" s="4" t="str">
        <f t="shared" si="71"/>
        <v/>
      </c>
      <c r="Q410" s="6" t="str">
        <f t="shared" si="72"/>
        <v/>
      </c>
      <c r="R410" s="6">
        <f t="shared" si="73"/>
        <v>0</v>
      </c>
      <c r="S410" s="6">
        <f t="shared" si="74"/>
        <v>0</v>
      </c>
      <c r="T410" s="6">
        <f t="shared" si="75"/>
        <v>0</v>
      </c>
      <c r="U410" s="6">
        <f t="shared" si="76"/>
        <v>0</v>
      </c>
      <c r="AB410" s="12">
        <f>Table1[[#This Row],[Streaming Resolution '[MP']]]</f>
        <v>0</v>
      </c>
      <c r="AC410" s="12">
        <v>1</v>
      </c>
      <c r="AE410" s="3" t="str">
        <f>Table1[[#This Row],[Type of Install]]&amp;Table1[[#This Row],[Indoor/Outdoor]]</f>
        <v/>
      </c>
      <c r="AF410" s="3" t="str">
        <f>AE410&amp;Table1[[#This Row],[Camera Type]]</f>
        <v/>
      </c>
      <c r="AJ410" s="3" t="str">
        <f>'Card Access'!D412&amp;'Card Access'!E412&amp;'Card Access'!F412&amp;'Card Access'!G412</f>
        <v/>
      </c>
    </row>
    <row r="411" spans="1:36" x14ac:dyDescent="0.25">
      <c r="A411" s="3" t="str">
        <f>IF(ROW($B$3)&lt;=SheetX!$B$104, IF(SheetX!$B$104&lt;&gt;1, SheetX!$A$104 &amp; " (" &amp; ROW($B$3) &amp; ")", SheetX!$A$104),"zzzz")</f>
        <v xml:space="preserve"> (3)</v>
      </c>
      <c r="B411" s="3" t="str">
        <f t="shared" si="66"/>
        <v>zzzz</v>
      </c>
      <c r="C411" s="3" t="str">
        <f t="shared" si="67"/>
        <v/>
      </c>
      <c r="D411" s="9" t="str">
        <f>IF(ROW($D$1)&lt;=SheetX!$C$104, SheetX!$C$104, "")</f>
        <v/>
      </c>
      <c r="E411" s="4" t="str">
        <f t="shared" si="68"/>
        <v/>
      </c>
      <c r="F411" s="9" t="str">
        <f>IF(ROW($D$1)&lt;=SheetX!$D$104, SheetX!$D$104, "")</f>
        <v/>
      </c>
      <c r="G411" s="9" t="str">
        <f t="shared" si="69"/>
        <v/>
      </c>
      <c r="H411" s="9" t="str">
        <f>IF(ROW($D$1)&lt;=SheetX!$E$104, SheetX!$E$104, "")</f>
        <v/>
      </c>
      <c r="I411" s="9" t="str">
        <f t="shared" si="70"/>
        <v/>
      </c>
      <c r="J411" s="9" t="str">
        <f>IF(ROW($D$1)&lt;=SheetX!$F$104, SheetX!$F$104, "")</f>
        <v/>
      </c>
      <c r="K411" s="4" t="str">
        <f t="shared" si="71"/>
        <v/>
      </c>
      <c r="Q411" s="6" t="str">
        <f t="shared" si="72"/>
        <v/>
      </c>
      <c r="R411" s="6">
        <f t="shared" si="73"/>
        <v>0</v>
      </c>
      <c r="S411" s="6">
        <f t="shared" si="74"/>
        <v>0</v>
      </c>
      <c r="T411" s="6">
        <f t="shared" si="75"/>
        <v>0</v>
      </c>
      <c r="U411" s="6">
        <f t="shared" si="76"/>
        <v>0</v>
      </c>
      <c r="AB411" s="12">
        <f>Table1[[#This Row],[Streaming Resolution '[MP']]]</f>
        <v>0</v>
      </c>
      <c r="AC411" s="12">
        <v>1</v>
      </c>
      <c r="AE411" s="3" t="str">
        <f>Table1[[#This Row],[Type of Install]]&amp;Table1[[#This Row],[Indoor/Outdoor]]</f>
        <v/>
      </c>
      <c r="AF411" s="3" t="str">
        <f>AE411&amp;Table1[[#This Row],[Camera Type]]</f>
        <v/>
      </c>
      <c r="AJ411" s="3" t="str">
        <f>'Card Access'!D413&amp;'Card Access'!E413&amp;'Card Access'!F413&amp;'Card Access'!G413</f>
        <v/>
      </c>
    </row>
    <row r="412" spans="1:36" x14ac:dyDescent="0.25">
      <c r="A412" s="3" t="str">
        <f>IF(ROW($B$4)&lt;=SheetX!$B$104, IF(SheetX!$B$104&lt;&gt;1, SheetX!$A$104 &amp; " (" &amp; ROW($B$4) &amp; ")", SheetX!$A$104),"zzzz")</f>
        <v xml:space="preserve"> (4)</v>
      </c>
      <c r="B412" s="3" t="str">
        <f t="shared" si="66"/>
        <v>zzzz</v>
      </c>
      <c r="C412" s="3" t="str">
        <f t="shared" si="67"/>
        <v/>
      </c>
      <c r="D412" s="9" t="str">
        <f>IF(ROW($D$1)&lt;=SheetX!$C$104, SheetX!$C$104, "")</f>
        <v/>
      </c>
      <c r="E412" s="4" t="str">
        <f t="shared" si="68"/>
        <v/>
      </c>
      <c r="F412" s="9" t="str">
        <f>IF(ROW($D$1)&lt;=SheetX!$D$104, SheetX!$D$104, "")</f>
        <v/>
      </c>
      <c r="G412" s="9" t="str">
        <f t="shared" si="69"/>
        <v/>
      </c>
      <c r="H412" s="9" t="str">
        <f>IF(ROW($D$1)&lt;=SheetX!$E$104, SheetX!$E$104, "")</f>
        <v/>
      </c>
      <c r="I412" s="9" t="str">
        <f t="shared" si="70"/>
        <v/>
      </c>
      <c r="J412" s="9" t="str">
        <f>IF(ROW($D$1)&lt;=SheetX!$F$104, SheetX!$F$104, "")</f>
        <v/>
      </c>
      <c r="K412" s="4" t="str">
        <f t="shared" si="71"/>
        <v/>
      </c>
      <c r="Q412" s="6" t="str">
        <f t="shared" si="72"/>
        <v/>
      </c>
      <c r="R412" s="6">
        <f t="shared" si="73"/>
        <v>0</v>
      </c>
      <c r="S412" s="6">
        <f t="shared" si="74"/>
        <v>0</v>
      </c>
      <c r="T412" s="6">
        <f t="shared" si="75"/>
        <v>0</v>
      </c>
      <c r="U412" s="6">
        <f t="shared" si="76"/>
        <v>0</v>
      </c>
      <c r="AB412" s="12">
        <f>Table1[[#This Row],[Streaming Resolution '[MP']]]</f>
        <v>0</v>
      </c>
      <c r="AC412" s="12">
        <v>1</v>
      </c>
      <c r="AE412" s="3" t="str">
        <f>Table1[[#This Row],[Type of Install]]&amp;Table1[[#This Row],[Indoor/Outdoor]]</f>
        <v/>
      </c>
      <c r="AF412" s="3" t="str">
        <f>AE412&amp;Table1[[#This Row],[Camera Type]]</f>
        <v/>
      </c>
      <c r="AJ412" s="3" t="str">
        <f>'Card Access'!D414&amp;'Card Access'!E414&amp;'Card Access'!F414&amp;'Card Access'!G414</f>
        <v/>
      </c>
    </row>
    <row r="413" spans="1:36" x14ac:dyDescent="0.25">
      <c r="A413" s="3" t="str">
        <f>IF(ROW($B$1)&lt;=SheetX!$B$105, IF(SheetX!$B$105&lt;&gt;1, SheetX!$A$105 &amp; " (" &amp; ROW($B$1) &amp; ")", SheetX!$A$105),"zzzz")</f>
        <v xml:space="preserve"> (1)</v>
      </c>
      <c r="B413" s="3" t="str">
        <f t="shared" si="66"/>
        <v>zzzz</v>
      </c>
      <c r="C413" s="3" t="str">
        <f t="shared" si="67"/>
        <v/>
      </c>
      <c r="D413" s="9" t="str">
        <f>IF(ROW($D$1)&lt;=SheetX!$C$105, SheetX!$C$105, "")</f>
        <v/>
      </c>
      <c r="E413" s="4" t="str">
        <f t="shared" si="68"/>
        <v/>
      </c>
      <c r="F413" s="9" t="str">
        <f>IF(ROW($D$1)&lt;=SheetX!$D$105, SheetX!$D$105, "")</f>
        <v/>
      </c>
      <c r="G413" s="9" t="str">
        <f t="shared" si="69"/>
        <v/>
      </c>
      <c r="H413" s="9" t="str">
        <f>IF(ROW($D$1)&lt;=SheetX!$E$105, SheetX!$E$105, "")</f>
        <v/>
      </c>
      <c r="I413" s="9" t="str">
        <f t="shared" si="70"/>
        <v/>
      </c>
      <c r="J413" s="9" t="str">
        <f>IF(ROW($D$1)&lt;=SheetX!$F$105, SheetX!$F$105, "")</f>
        <v/>
      </c>
      <c r="K413" s="4" t="str">
        <f t="shared" si="71"/>
        <v/>
      </c>
      <c r="Q413" s="6" t="str">
        <f t="shared" si="72"/>
        <v/>
      </c>
      <c r="R413" s="6">
        <f t="shared" si="73"/>
        <v>0</v>
      </c>
      <c r="S413" s="6">
        <f t="shared" si="74"/>
        <v>0</v>
      </c>
      <c r="T413" s="6">
        <f t="shared" si="75"/>
        <v>0</v>
      </c>
      <c r="U413" s="6">
        <f t="shared" si="76"/>
        <v>0</v>
      </c>
      <c r="AB413" s="12">
        <f>Table1[[#This Row],[Streaming Resolution '[MP']]]</f>
        <v>0</v>
      </c>
      <c r="AC413" s="12">
        <v>1</v>
      </c>
      <c r="AE413" s="3" t="str">
        <f>Table1[[#This Row],[Type of Install]]&amp;Table1[[#This Row],[Indoor/Outdoor]]</f>
        <v/>
      </c>
      <c r="AF413" s="3" t="str">
        <f>AE413&amp;Table1[[#This Row],[Camera Type]]</f>
        <v/>
      </c>
      <c r="AJ413" s="3" t="str">
        <f>'Card Access'!D415&amp;'Card Access'!E415&amp;'Card Access'!F415&amp;'Card Access'!G415</f>
        <v/>
      </c>
    </row>
    <row r="414" spans="1:36" x14ac:dyDescent="0.25">
      <c r="A414" s="3" t="str">
        <f>IF(ROW($B$2)&lt;=SheetX!$B$105, IF(SheetX!$B$105&lt;&gt;1, SheetX!$A$105 &amp; " (" &amp; ROW($B$2) &amp; ")", SheetX!$A$105),"zzzz")</f>
        <v xml:space="preserve"> (2)</v>
      </c>
      <c r="B414" s="3" t="str">
        <f t="shared" si="66"/>
        <v>zzzz</v>
      </c>
      <c r="C414" s="3" t="str">
        <f t="shared" si="67"/>
        <v/>
      </c>
      <c r="D414" s="9" t="str">
        <f>IF(ROW($D$1)&lt;=SheetX!$C$105, SheetX!$C$105, "")</f>
        <v/>
      </c>
      <c r="E414" s="4" t="str">
        <f t="shared" si="68"/>
        <v/>
      </c>
      <c r="F414" s="9" t="str">
        <f>IF(ROW($D$1)&lt;=SheetX!$D$105, SheetX!$D$105, "")</f>
        <v/>
      </c>
      <c r="G414" s="9" t="str">
        <f t="shared" si="69"/>
        <v/>
      </c>
      <c r="H414" s="9" t="str">
        <f>IF(ROW($D$1)&lt;=SheetX!$E$105, SheetX!$E$105, "")</f>
        <v/>
      </c>
      <c r="I414" s="9" t="str">
        <f t="shared" si="70"/>
        <v/>
      </c>
      <c r="J414" s="9" t="str">
        <f>IF(ROW($D$1)&lt;=SheetX!$F$105, SheetX!$F$105, "")</f>
        <v/>
      </c>
      <c r="K414" s="4" t="str">
        <f t="shared" si="71"/>
        <v/>
      </c>
      <c r="Q414" s="6" t="str">
        <f t="shared" si="72"/>
        <v/>
      </c>
      <c r="R414" s="6">
        <f t="shared" si="73"/>
        <v>0</v>
      </c>
      <c r="S414" s="6">
        <f t="shared" si="74"/>
        <v>0</v>
      </c>
      <c r="T414" s="6">
        <f t="shared" si="75"/>
        <v>0</v>
      </c>
      <c r="U414" s="6">
        <f t="shared" si="76"/>
        <v>0</v>
      </c>
      <c r="AB414" s="12">
        <f>Table1[[#This Row],[Streaming Resolution '[MP']]]</f>
        <v>0</v>
      </c>
      <c r="AC414" s="12">
        <v>1</v>
      </c>
      <c r="AE414" s="3" t="str">
        <f>Table1[[#This Row],[Type of Install]]&amp;Table1[[#This Row],[Indoor/Outdoor]]</f>
        <v/>
      </c>
      <c r="AF414" s="3" t="str">
        <f>AE414&amp;Table1[[#This Row],[Camera Type]]</f>
        <v/>
      </c>
      <c r="AJ414" s="3" t="str">
        <f>'Card Access'!D416&amp;'Card Access'!E416&amp;'Card Access'!F416&amp;'Card Access'!G416</f>
        <v/>
      </c>
    </row>
    <row r="415" spans="1:36" x14ac:dyDescent="0.25">
      <c r="A415" s="3" t="str">
        <f>IF(ROW($B$3)&lt;=SheetX!$B$105, IF(SheetX!$B$105&lt;&gt;1, SheetX!$A$105 &amp; " (" &amp; ROW($B$3) &amp; ")", SheetX!$A$105),"zzzz")</f>
        <v xml:space="preserve"> (3)</v>
      </c>
      <c r="B415" s="3" t="str">
        <f t="shared" si="66"/>
        <v>zzzz</v>
      </c>
      <c r="C415" s="3" t="str">
        <f t="shared" si="67"/>
        <v/>
      </c>
      <c r="D415" s="9" t="str">
        <f>IF(ROW($D$1)&lt;=SheetX!$C$105, SheetX!$C$105, "")</f>
        <v/>
      </c>
      <c r="E415" s="4" t="str">
        <f t="shared" si="68"/>
        <v/>
      </c>
      <c r="F415" s="9" t="str">
        <f>IF(ROW($D$1)&lt;=SheetX!$D$105, SheetX!$D$105, "")</f>
        <v/>
      </c>
      <c r="G415" s="9" t="str">
        <f t="shared" si="69"/>
        <v/>
      </c>
      <c r="H415" s="9" t="str">
        <f>IF(ROW($D$1)&lt;=SheetX!$E$105, SheetX!$E$105, "")</f>
        <v/>
      </c>
      <c r="I415" s="9" t="str">
        <f t="shared" si="70"/>
        <v/>
      </c>
      <c r="J415" s="9" t="str">
        <f>IF(ROW($D$1)&lt;=SheetX!$F$105, SheetX!$F$105, "")</f>
        <v/>
      </c>
      <c r="K415" s="4" t="str">
        <f t="shared" si="71"/>
        <v/>
      </c>
      <c r="Q415" s="6" t="str">
        <f t="shared" si="72"/>
        <v/>
      </c>
      <c r="R415" s="6">
        <f t="shared" si="73"/>
        <v>0</v>
      </c>
      <c r="S415" s="6">
        <f t="shared" si="74"/>
        <v>0</v>
      </c>
      <c r="T415" s="6">
        <f t="shared" si="75"/>
        <v>0</v>
      </c>
      <c r="U415" s="6">
        <f t="shared" si="76"/>
        <v>0</v>
      </c>
      <c r="AB415" s="12">
        <f>Table1[[#This Row],[Streaming Resolution '[MP']]]</f>
        <v>0</v>
      </c>
      <c r="AC415" s="12">
        <v>1</v>
      </c>
      <c r="AE415" s="3" t="str">
        <f>Table1[[#This Row],[Type of Install]]&amp;Table1[[#This Row],[Indoor/Outdoor]]</f>
        <v/>
      </c>
      <c r="AF415" s="3" t="str">
        <f>AE415&amp;Table1[[#This Row],[Camera Type]]</f>
        <v/>
      </c>
      <c r="AJ415" s="3" t="str">
        <f>'Card Access'!D417&amp;'Card Access'!E417&amp;'Card Access'!F417&amp;'Card Access'!G417</f>
        <v/>
      </c>
    </row>
    <row r="416" spans="1:36" x14ac:dyDescent="0.25">
      <c r="A416" s="3" t="str">
        <f>IF(ROW($B$4)&lt;=SheetX!$B$105, IF(SheetX!$B$105&lt;&gt;1, SheetX!$A$105 &amp; " (" &amp; ROW($B$4) &amp; ")", SheetX!$A$105),"zzzz")</f>
        <v xml:space="preserve"> (4)</v>
      </c>
      <c r="B416" s="3" t="str">
        <f t="shared" si="66"/>
        <v>zzzz</v>
      </c>
      <c r="C416" s="3" t="str">
        <f t="shared" si="67"/>
        <v/>
      </c>
      <c r="D416" s="9" t="str">
        <f>IF(ROW($D$1)&lt;=SheetX!$C$105, SheetX!$C$105, "")</f>
        <v/>
      </c>
      <c r="E416" s="4" t="str">
        <f t="shared" si="68"/>
        <v/>
      </c>
      <c r="F416" s="9" t="str">
        <f>IF(ROW($D$1)&lt;=SheetX!$D$105, SheetX!$D$105, "")</f>
        <v/>
      </c>
      <c r="G416" s="9" t="str">
        <f t="shared" si="69"/>
        <v/>
      </c>
      <c r="H416" s="9" t="str">
        <f>IF(ROW($D$1)&lt;=SheetX!$E$105, SheetX!$E$105, "")</f>
        <v/>
      </c>
      <c r="I416" s="9" t="str">
        <f t="shared" si="70"/>
        <v/>
      </c>
      <c r="J416" s="9" t="str">
        <f>IF(ROW($D$1)&lt;=SheetX!$F$105, SheetX!$F$105, "")</f>
        <v/>
      </c>
      <c r="K416" s="4" t="str">
        <f t="shared" si="71"/>
        <v/>
      </c>
      <c r="Q416" s="6" t="str">
        <f t="shared" si="72"/>
        <v/>
      </c>
      <c r="R416" s="6">
        <f t="shared" si="73"/>
        <v>0</v>
      </c>
      <c r="S416" s="6">
        <f t="shared" si="74"/>
        <v>0</v>
      </c>
      <c r="T416" s="6">
        <f t="shared" si="75"/>
        <v>0</v>
      </c>
      <c r="U416" s="6">
        <f t="shared" si="76"/>
        <v>0</v>
      </c>
      <c r="AB416" s="12">
        <f>Table1[[#This Row],[Streaming Resolution '[MP']]]</f>
        <v>0</v>
      </c>
      <c r="AC416" s="12">
        <v>1</v>
      </c>
      <c r="AE416" s="3" t="str">
        <f>Table1[[#This Row],[Type of Install]]&amp;Table1[[#This Row],[Indoor/Outdoor]]</f>
        <v/>
      </c>
      <c r="AF416" s="3" t="str">
        <f>AE416&amp;Table1[[#This Row],[Camera Type]]</f>
        <v/>
      </c>
      <c r="AJ416" s="3" t="str">
        <f>'Card Access'!D418&amp;'Card Access'!E418&amp;'Card Access'!F418&amp;'Card Access'!G418</f>
        <v/>
      </c>
    </row>
    <row r="417" spans="1:36" x14ac:dyDescent="0.25">
      <c r="A417" s="3" t="str">
        <f>IF(ROW($B$1)&lt;=SheetX!$B$106, IF(SheetX!$B$106&lt;&gt;1, SheetX!$A$106 &amp; " (" &amp; ROW($B$1) &amp; ")", SheetX!$A$106),"zzzz")</f>
        <v xml:space="preserve"> (1)</v>
      </c>
      <c r="B417" s="3" t="str">
        <f t="shared" si="66"/>
        <v>zzzz</v>
      </c>
      <c r="C417" s="3" t="str">
        <f t="shared" si="67"/>
        <v/>
      </c>
      <c r="D417" s="9" t="str">
        <f>IF(ROW($D$1)&lt;=SheetX!$C$106, SheetX!$C$106, "")</f>
        <v/>
      </c>
      <c r="E417" s="4" t="str">
        <f t="shared" si="68"/>
        <v/>
      </c>
      <c r="F417" s="9" t="str">
        <f>IF(ROW($D$1)&lt;=SheetX!$D$106, SheetX!$D$106, "")</f>
        <v/>
      </c>
      <c r="G417" s="9" t="str">
        <f t="shared" si="69"/>
        <v/>
      </c>
      <c r="H417" s="9" t="str">
        <f>IF(ROW($D$1)&lt;=SheetX!$E$106, SheetX!$E$106, "")</f>
        <v/>
      </c>
      <c r="I417" s="9" t="str">
        <f t="shared" si="70"/>
        <v/>
      </c>
      <c r="J417" s="9" t="str">
        <f>IF(ROW($D$1)&lt;=SheetX!$F$106, SheetX!$F$106, "")</f>
        <v/>
      </c>
      <c r="K417" s="4" t="str">
        <f t="shared" si="71"/>
        <v/>
      </c>
      <c r="Q417" s="6" t="str">
        <f t="shared" si="72"/>
        <v/>
      </c>
      <c r="R417" s="6">
        <f t="shared" si="73"/>
        <v>0</v>
      </c>
      <c r="S417" s="6">
        <f t="shared" si="74"/>
        <v>0</v>
      </c>
      <c r="T417" s="6">
        <f t="shared" si="75"/>
        <v>0</v>
      </c>
      <c r="U417" s="6">
        <f t="shared" si="76"/>
        <v>0</v>
      </c>
      <c r="AB417" s="12">
        <f>Table1[[#This Row],[Streaming Resolution '[MP']]]</f>
        <v>0</v>
      </c>
      <c r="AC417" s="12">
        <v>1</v>
      </c>
      <c r="AE417" s="3" t="str">
        <f>Table1[[#This Row],[Type of Install]]&amp;Table1[[#This Row],[Indoor/Outdoor]]</f>
        <v/>
      </c>
      <c r="AF417" s="3" t="str">
        <f>AE417&amp;Table1[[#This Row],[Camera Type]]</f>
        <v/>
      </c>
      <c r="AJ417" s="3" t="str">
        <f>'Card Access'!D419&amp;'Card Access'!E419&amp;'Card Access'!F419&amp;'Card Access'!G419</f>
        <v/>
      </c>
    </row>
    <row r="418" spans="1:36" x14ac:dyDescent="0.25">
      <c r="A418" s="3" t="str">
        <f>IF(ROW($B$2)&lt;=SheetX!$B$106, IF(SheetX!$B$106&lt;&gt;1, SheetX!$A$106 &amp; " (" &amp; ROW($B$2) &amp; ")", SheetX!$A$106),"zzzz")</f>
        <v xml:space="preserve"> (2)</v>
      </c>
      <c r="B418" s="3" t="str">
        <f t="shared" si="66"/>
        <v>zzzz</v>
      </c>
      <c r="C418" s="3" t="str">
        <f t="shared" si="67"/>
        <v/>
      </c>
      <c r="D418" s="9" t="str">
        <f>IF(ROW($D$1)&lt;=SheetX!$C$106, SheetX!$C$106, "")</f>
        <v/>
      </c>
      <c r="E418" s="4" t="str">
        <f t="shared" si="68"/>
        <v/>
      </c>
      <c r="F418" s="9" t="str">
        <f>IF(ROW($D$1)&lt;=SheetX!$D$106, SheetX!$D$106, "")</f>
        <v/>
      </c>
      <c r="G418" s="9" t="str">
        <f t="shared" si="69"/>
        <v/>
      </c>
      <c r="H418" s="9" t="str">
        <f>IF(ROW($D$1)&lt;=SheetX!$E$106, SheetX!$E$106, "")</f>
        <v/>
      </c>
      <c r="I418" s="9" t="str">
        <f t="shared" si="70"/>
        <v/>
      </c>
      <c r="J418" s="9" t="str">
        <f>IF(ROW($D$1)&lt;=SheetX!$F$106, SheetX!$F$106, "")</f>
        <v/>
      </c>
      <c r="K418" s="4" t="str">
        <f t="shared" si="71"/>
        <v/>
      </c>
      <c r="Q418" s="6" t="str">
        <f t="shared" si="72"/>
        <v/>
      </c>
      <c r="R418" s="6">
        <f t="shared" si="73"/>
        <v>0</v>
      </c>
      <c r="S418" s="6">
        <f t="shared" si="74"/>
        <v>0</v>
      </c>
      <c r="T418" s="6">
        <f t="shared" si="75"/>
        <v>0</v>
      </c>
      <c r="U418" s="6">
        <f t="shared" si="76"/>
        <v>0</v>
      </c>
      <c r="AB418" s="12">
        <f>Table1[[#This Row],[Streaming Resolution '[MP']]]</f>
        <v>0</v>
      </c>
      <c r="AC418" s="12">
        <v>1</v>
      </c>
      <c r="AE418" s="3" t="str">
        <f>Table1[[#This Row],[Type of Install]]&amp;Table1[[#This Row],[Indoor/Outdoor]]</f>
        <v/>
      </c>
      <c r="AF418" s="3" t="str">
        <f>AE418&amp;Table1[[#This Row],[Camera Type]]</f>
        <v/>
      </c>
      <c r="AJ418" s="3" t="str">
        <f>'Card Access'!D420&amp;'Card Access'!E420&amp;'Card Access'!F420&amp;'Card Access'!G420</f>
        <v/>
      </c>
    </row>
    <row r="419" spans="1:36" x14ac:dyDescent="0.25">
      <c r="A419" s="3" t="str">
        <f>IF(ROW($B$3)&lt;=SheetX!$B$106, IF(SheetX!$B$106&lt;&gt;1, SheetX!$A$106 &amp; " (" &amp; ROW($B$3) &amp; ")", SheetX!$A$106),"zzzz")</f>
        <v xml:space="preserve"> (3)</v>
      </c>
      <c r="B419" s="3" t="str">
        <f t="shared" si="66"/>
        <v>zzzz</v>
      </c>
      <c r="C419" s="3" t="str">
        <f t="shared" si="67"/>
        <v/>
      </c>
      <c r="D419" s="9" t="str">
        <f>IF(ROW($D$1)&lt;=SheetX!$C$106, SheetX!$C$106, "")</f>
        <v/>
      </c>
      <c r="E419" s="4" t="str">
        <f t="shared" si="68"/>
        <v/>
      </c>
      <c r="F419" s="9" t="str">
        <f>IF(ROW($D$1)&lt;=SheetX!$D$106, SheetX!$D$106, "")</f>
        <v/>
      </c>
      <c r="G419" s="9" t="str">
        <f t="shared" si="69"/>
        <v/>
      </c>
      <c r="H419" s="9" t="str">
        <f>IF(ROW($D$1)&lt;=SheetX!$E$106, SheetX!$E$106, "")</f>
        <v/>
      </c>
      <c r="I419" s="9" t="str">
        <f t="shared" si="70"/>
        <v/>
      </c>
      <c r="J419" s="9" t="str">
        <f>IF(ROW($D$1)&lt;=SheetX!$F$106, SheetX!$F$106, "")</f>
        <v/>
      </c>
      <c r="K419" s="4" t="str">
        <f t="shared" si="71"/>
        <v/>
      </c>
      <c r="Q419" s="6" t="str">
        <f t="shared" si="72"/>
        <v/>
      </c>
      <c r="R419" s="6">
        <f t="shared" si="73"/>
        <v>0</v>
      </c>
      <c r="S419" s="6">
        <f t="shared" si="74"/>
        <v>0</v>
      </c>
      <c r="T419" s="6">
        <f t="shared" si="75"/>
        <v>0</v>
      </c>
      <c r="U419" s="6">
        <f t="shared" si="76"/>
        <v>0</v>
      </c>
      <c r="AB419" s="12">
        <f>Table1[[#This Row],[Streaming Resolution '[MP']]]</f>
        <v>0</v>
      </c>
      <c r="AC419" s="12">
        <v>1</v>
      </c>
      <c r="AE419" s="3" t="str">
        <f>Table1[[#This Row],[Type of Install]]&amp;Table1[[#This Row],[Indoor/Outdoor]]</f>
        <v/>
      </c>
      <c r="AF419" s="3" t="str">
        <f>AE419&amp;Table1[[#This Row],[Camera Type]]</f>
        <v/>
      </c>
      <c r="AJ419" s="3" t="str">
        <f>'Card Access'!D421&amp;'Card Access'!E421&amp;'Card Access'!F421&amp;'Card Access'!G421</f>
        <v/>
      </c>
    </row>
    <row r="420" spans="1:36" x14ac:dyDescent="0.25">
      <c r="A420" s="3" t="str">
        <f>IF(ROW($B$4)&lt;=SheetX!$B$106, IF(SheetX!$B$106&lt;&gt;1, SheetX!$A$106 &amp; " (" &amp; ROW($B$4) &amp; ")", SheetX!$A$106),"zzzz")</f>
        <v xml:space="preserve"> (4)</v>
      </c>
      <c r="B420" s="3" t="str">
        <f t="shared" si="66"/>
        <v>zzzz</v>
      </c>
      <c r="C420" s="3" t="str">
        <f t="shared" si="67"/>
        <v/>
      </c>
      <c r="D420" s="9" t="str">
        <f>IF(ROW($D$1)&lt;=SheetX!$C$106, SheetX!$C$106, "")</f>
        <v/>
      </c>
      <c r="E420" s="4" t="str">
        <f t="shared" si="68"/>
        <v/>
      </c>
      <c r="F420" s="9" t="str">
        <f>IF(ROW($D$1)&lt;=SheetX!$D$106, SheetX!$D$106, "")</f>
        <v/>
      </c>
      <c r="G420" s="9" t="str">
        <f t="shared" si="69"/>
        <v/>
      </c>
      <c r="H420" s="9" t="str">
        <f>IF(ROW($D$1)&lt;=SheetX!$E$106, SheetX!$E$106, "")</f>
        <v/>
      </c>
      <c r="I420" s="9" t="str">
        <f t="shared" si="70"/>
        <v/>
      </c>
      <c r="J420" s="9" t="str">
        <f>IF(ROW($D$1)&lt;=SheetX!$F$106, SheetX!$F$106, "")</f>
        <v/>
      </c>
      <c r="K420" s="4" t="str">
        <f t="shared" si="71"/>
        <v/>
      </c>
      <c r="Q420" s="6" t="str">
        <f t="shared" si="72"/>
        <v/>
      </c>
      <c r="R420" s="6">
        <f t="shared" si="73"/>
        <v>0</v>
      </c>
      <c r="S420" s="6">
        <f t="shared" si="74"/>
        <v>0</v>
      </c>
      <c r="T420" s="6">
        <f t="shared" si="75"/>
        <v>0</v>
      </c>
      <c r="U420" s="6">
        <f t="shared" si="76"/>
        <v>0</v>
      </c>
      <c r="AB420" s="12">
        <f>Table1[[#This Row],[Streaming Resolution '[MP']]]</f>
        <v>0</v>
      </c>
      <c r="AC420" s="12">
        <v>1</v>
      </c>
      <c r="AE420" s="3" t="str">
        <f>Table1[[#This Row],[Type of Install]]&amp;Table1[[#This Row],[Indoor/Outdoor]]</f>
        <v/>
      </c>
      <c r="AF420" s="3" t="str">
        <f>AE420&amp;Table1[[#This Row],[Camera Type]]</f>
        <v/>
      </c>
      <c r="AJ420" s="3" t="str">
        <f>'Card Access'!D422&amp;'Card Access'!E422&amp;'Card Access'!F422&amp;'Card Access'!G422</f>
        <v/>
      </c>
    </row>
    <row r="421" spans="1:36" x14ac:dyDescent="0.25">
      <c r="A421" s="3" t="str">
        <f>IF(ROW($B$1)&lt;=SheetX!$B$107, IF(SheetX!$B$107&lt;&gt;1, SheetX!$A$107 &amp; " (" &amp; ROW($B$1) &amp; ")", SheetX!$A$107),"zzzz")</f>
        <v xml:space="preserve"> (1)</v>
      </c>
      <c r="B421" s="3" t="str">
        <f t="shared" si="66"/>
        <v>zzzz</v>
      </c>
      <c r="C421" s="3" t="str">
        <f t="shared" si="67"/>
        <v/>
      </c>
      <c r="D421" s="9" t="str">
        <f>IF(ROW($D$1)&lt;=SheetX!$C$107, SheetX!$C$107, "")</f>
        <v/>
      </c>
      <c r="E421" s="4" t="str">
        <f t="shared" si="68"/>
        <v/>
      </c>
      <c r="F421" s="9" t="str">
        <f>IF(ROW($D$1)&lt;=SheetX!$D$107, SheetX!$D$107, "")</f>
        <v/>
      </c>
      <c r="G421" s="9" t="str">
        <f t="shared" si="69"/>
        <v/>
      </c>
      <c r="H421" s="9" t="str">
        <f>IF(ROW($D$1)&lt;=SheetX!$E$107, SheetX!$E$107, "")</f>
        <v/>
      </c>
      <c r="I421" s="9" t="str">
        <f t="shared" si="70"/>
        <v/>
      </c>
      <c r="J421" s="9" t="str">
        <f>IF(ROW($D$1)&lt;=SheetX!$F$107, SheetX!$F$107, "")</f>
        <v/>
      </c>
      <c r="K421" s="4" t="str">
        <f t="shared" si="71"/>
        <v/>
      </c>
      <c r="Q421" s="6" t="str">
        <f t="shared" si="72"/>
        <v/>
      </c>
      <c r="R421" s="6">
        <f t="shared" si="73"/>
        <v>0</v>
      </c>
      <c r="S421" s="6">
        <f t="shared" si="74"/>
        <v>0</v>
      </c>
      <c r="T421" s="6">
        <f t="shared" si="75"/>
        <v>0</v>
      </c>
      <c r="U421" s="6">
        <f t="shared" si="76"/>
        <v>0</v>
      </c>
      <c r="AB421" s="12">
        <f>Table1[[#This Row],[Streaming Resolution '[MP']]]</f>
        <v>0</v>
      </c>
      <c r="AC421" s="12">
        <v>1</v>
      </c>
      <c r="AE421" s="3" t="str">
        <f>Table1[[#This Row],[Type of Install]]&amp;Table1[[#This Row],[Indoor/Outdoor]]</f>
        <v/>
      </c>
      <c r="AF421" s="3" t="str">
        <f>AE421&amp;Table1[[#This Row],[Camera Type]]</f>
        <v/>
      </c>
      <c r="AJ421" s="3" t="str">
        <f>'Card Access'!D423&amp;'Card Access'!E423&amp;'Card Access'!F423&amp;'Card Access'!G423</f>
        <v/>
      </c>
    </row>
    <row r="422" spans="1:36" x14ac:dyDescent="0.25">
      <c r="A422" s="3" t="str">
        <f>IF(ROW($B$2)&lt;=SheetX!$B$107, IF(SheetX!$B$107&lt;&gt;1, SheetX!$A$107 &amp; " (" &amp; ROW($B$2) &amp; ")", SheetX!$A$107),"zzzz")</f>
        <v xml:space="preserve"> (2)</v>
      </c>
      <c r="B422" s="3" t="str">
        <f t="shared" si="66"/>
        <v>zzzz</v>
      </c>
      <c r="C422" s="3" t="str">
        <f t="shared" si="67"/>
        <v/>
      </c>
      <c r="D422" s="9" t="str">
        <f>IF(ROW($D$1)&lt;=SheetX!$C$107, SheetX!$C$107, "")</f>
        <v/>
      </c>
      <c r="E422" s="4" t="str">
        <f t="shared" si="68"/>
        <v/>
      </c>
      <c r="F422" s="9" t="str">
        <f>IF(ROW($D$1)&lt;=SheetX!$D$107, SheetX!$D$107, "")</f>
        <v/>
      </c>
      <c r="G422" s="9" t="str">
        <f t="shared" si="69"/>
        <v/>
      </c>
      <c r="H422" s="9" t="str">
        <f>IF(ROW($D$1)&lt;=SheetX!$E$107, SheetX!$E$107, "")</f>
        <v/>
      </c>
      <c r="I422" s="9" t="str">
        <f t="shared" si="70"/>
        <v/>
      </c>
      <c r="J422" s="9" t="str">
        <f>IF(ROW($D$1)&lt;=SheetX!$F$107, SheetX!$F$107, "")</f>
        <v/>
      </c>
      <c r="K422" s="4" t="str">
        <f t="shared" si="71"/>
        <v/>
      </c>
      <c r="Q422" s="6" t="str">
        <f t="shared" si="72"/>
        <v/>
      </c>
      <c r="R422" s="6">
        <f t="shared" si="73"/>
        <v>0</v>
      </c>
      <c r="S422" s="6">
        <f t="shared" si="74"/>
        <v>0</v>
      </c>
      <c r="T422" s="6">
        <f t="shared" si="75"/>
        <v>0</v>
      </c>
      <c r="U422" s="6">
        <f t="shared" si="76"/>
        <v>0</v>
      </c>
      <c r="AB422" s="12">
        <f>Table1[[#This Row],[Streaming Resolution '[MP']]]</f>
        <v>0</v>
      </c>
      <c r="AC422" s="12">
        <v>1</v>
      </c>
      <c r="AE422" s="3" t="str">
        <f>Table1[[#This Row],[Type of Install]]&amp;Table1[[#This Row],[Indoor/Outdoor]]</f>
        <v/>
      </c>
      <c r="AF422" s="3" t="str">
        <f>AE422&amp;Table1[[#This Row],[Camera Type]]</f>
        <v/>
      </c>
      <c r="AJ422" s="3" t="str">
        <f>'Card Access'!D424&amp;'Card Access'!E424&amp;'Card Access'!F424&amp;'Card Access'!G424</f>
        <v/>
      </c>
    </row>
    <row r="423" spans="1:36" x14ac:dyDescent="0.25">
      <c r="A423" s="3" t="str">
        <f>IF(ROW($B$3)&lt;=SheetX!$B$107, IF(SheetX!$B$107&lt;&gt;1, SheetX!$A$107 &amp; " (" &amp; ROW($B$3) &amp; ")", SheetX!$A$107),"zzzz")</f>
        <v xml:space="preserve"> (3)</v>
      </c>
      <c r="B423" s="3" t="str">
        <f t="shared" si="66"/>
        <v>zzzz</v>
      </c>
      <c r="C423" s="3" t="str">
        <f t="shared" si="67"/>
        <v/>
      </c>
      <c r="D423" s="9" t="str">
        <f>IF(ROW($D$1)&lt;=SheetX!$C$107, SheetX!$C$107, "")</f>
        <v/>
      </c>
      <c r="E423" s="4" t="str">
        <f t="shared" si="68"/>
        <v/>
      </c>
      <c r="F423" s="9" t="str">
        <f>IF(ROW($D$1)&lt;=SheetX!$D$107, SheetX!$D$107, "")</f>
        <v/>
      </c>
      <c r="G423" s="9" t="str">
        <f t="shared" si="69"/>
        <v/>
      </c>
      <c r="H423" s="9" t="str">
        <f>IF(ROW($D$1)&lt;=SheetX!$E$107, SheetX!$E$107, "")</f>
        <v/>
      </c>
      <c r="I423" s="9" t="str">
        <f t="shared" si="70"/>
        <v/>
      </c>
      <c r="J423" s="9" t="str">
        <f>IF(ROW($D$1)&lt;=SheetX!$F$107, SheetX!$F$107, "")</f>
        <v/>
      </c>
      <c r="K423" s="4" t="str">
        <f t="shared" si="71"/>
        <v/>
      </c>
      <c r="Q423" s="6" t="str">
        <f t="shared" si="72"/>
        <v/>
      </c>
      <c r="R423" s="6">
        <f t="shared" si="73"/>
        <v>0</v>
      </c>
      <c r="S423" s="6">
        <f t="shared" si="74"/>
        <v>0</v>
      </c>
      <c r="T423" s="6">
        <f t="shared" si="75"/>
        <v>0</v>
      </c>
      <c r="U423" s="6">
        <f t="shared" si="76"/>
        <v>0</v>
      </c>
      <c r="AB423" s="12">
        <f>Table1[[#This Row],[Streaming Resolution '[MP']]]</f>
        <v>0</v>
      </c>
      <c r="AC423" s="12">
        <v>1</v>
      </c>
      <c r="AE423" s="3" t="str">
        <f>Table1[[#This Row],[Type of Install]]&amp;Table1[[#This Row],[Indoor/Outdoor]]</f>
        <v/>
      </c>
      <c r="AF423" s="3" t="str">
        <f>AE423&amp;Table1[[#This Row],[Camera Type]]</f>
        <v/>
      </c>
      <c r="AJ423" s="3" t="str">
        <f>'Card Access'!D425&amp;'Card Access'!E425&amp;'Card Access'!F425&amp;'Card Access'!G425</f>
        <v/>
      </c>
    </row>
    <row r="424" spans="1:36" x14ac:dyDescent="0.25">
      <c r="A424" s="3" t="str">
        <f>IF(ROW($B$4)&lt;=SheetX!$B$107, IF(SheetX!$B$107&lt;&gt;1, SheetX!$A$107 &amp; " (" &amp; ROW($B$4) &amp; ")", SheetX!$A$107),"zzzz")</f>
        <v xml:space="preserve"> (4)</v>
      </c>
      <c r="B424" s="3" t="str">
        <f t="shared" si="66"/>
        <v>zzzz</v>
      </c>
      <c r="C424" s="3" t="str">
        <f t="shared" si="67"/>
        <v/>
      </c>
      <c r="D424" s="9" t="str">
        <f>IF(ROW($D$1)&lt;=SheetX!$C$107, SheetX!$C$107, "")</f>
        <v/>
      </c>
      <c r="E424" s="4" t="str">
        <f t="shared" si="68"/>
        <v/>
      </c>
      <c r="F424" s="9" t="str">
        <f>IF(ROW($D$1)&lt;=SheetX!$D$107, SheetX!$D$107, "")</f>
        <v/>
      </c>
      <c r="G424" s="9" t="str">
        <f t="shared" si="69"/>
        <v/>
      </c>
      <c r="H424" s="9" t="str">
        <f>IF(ROW($D$1)&lt;=SheetX!$E$107, SheetX!$E$107, "")</f>
        <v/>
      </c>
      <c r="I424" s="9" t="str">
        <f t="shared" si="70"/>
        <v/>
      </c>
      <c r="J424" s="9" t="str">
        <f>IF(ROW($D$1)&lt;=SheetX!$F$107, SheetX!$F$107, "")</f>
        <v/>
      </c>
      <c r="K424" s="4" t="str">
        <f t="shared" si="71"/>
        <v/>
      </c>
      <c r="Q424" s="6" t="str">
        <f t="shared" si="72"/>
        <v/>
      </c>
      <c r="R424" s="6">
        <f t="shared" si="73"/>
        <v>0</v>
      </c>
      <c r="S424" s="6">
        <f t="shared" si="74"/>
        <v>0</v>
      </c>
      <c r="T424" s="6">
        <f t="shared" si="75"/>
        <v>0</v>
      </c>
      <c r="U424" s="6">
        <f t="shared" si="76"/>
        <v>0</v>
      </c>
      <c r="AB424" s="12">
        <f>Table1[[#This Row],[Streaming Resolution '[MP']]]</f>
        <v>0</v>
      </c>
      <c r="AC424" s="12">
        <v>1</v>
      </c>
      <c r="AE424" s="3" t="str">
        <f>Table1[[#This Row],[Type of Install]]&amp;Table1[[#This Row],[Indoor/Outdoor]]</f>
        <v/>
      </c>
      <c r="AF424" s="3" t="str">
        <f>AE424&amp;Table1[[#This Row],[Camera Type]]</f>
        <v/>
      </c>
      <c r="AJ424" s="3" t="str">
        <f>'Card Access'!D426&amp;'Card Access'!E426&amp;'Card Access'!F426&amp;'Card Access'!G426</f>
        <v/>
      </c>
    </row>
    <row r="425" spans="1:36" x14ac:dyDescent="0.25">
      <c r="A425" s="3" t="str">
        <f>IF(ROW($B$1)&lt;=SheetX!$B$108, IF(SheetX!$B$108&lt;&gt;1, SheetX!$A$108 &amp; " (" &amp; ROW($B$1) &amp; ")", SheetX!$A$108),"zzzz")</f>
        <v xml:space="preserve"> (1)</v>
      </c>
      <c r="B425" s="3" t="str">
        <f t="shared" si="66"/>
        <v>zzzz</v>
      </c>
      <c r="C425" s="3" t="str">
        <f t="shared" si="67"/>
        <v/>
      </c>
      <c r="D425" s="9" t="str">
        <f>IF(ROW($D$1)&lt;=SheetX!$C$108, SheetX!$C$108, "")</f>
        <v/>
      </c>
      <c r="E425" s="4" t="str">
        <f t="shared" si="68"/>
        <v/>
      </c>
      <c r="F425" s="9" t="str">
        <f>IF(ROW($D$1)&lt;=SheetX!$D$108, SheetX!$D$108, "")</f>
        <v/>
      </c>
      <c r="G425" s="9" t="str">
        <f t="shared" si="69"/>
        <v/>
      </c>
      <c r="H425" s="9" t="str">
        <f>IF(ROW($D$1)&lt;=SheetX!$E$108, SheetX!$E$108, "")</f>
        <v/>
      </c>
      <c r="I425" s="9" t="str">
        <f t="shared" si="70"/>
        <v/>
      </c>
      <c r="J425" s="9" t="str">
        <f>IF(ROW($D$1)&lt;=SheetX!$F$108, SheetX!$F$108, "")</f>
        <v/>
      </c>
      <c r="K425" s="4" t="str">
        <f t="shared" si="71"/>
        <v/>
      </c>
      <c r="Q425" s="6" t="str">
        <f t="shared" si="72"/>
        <v/>
      </c>
      <c r="R425" s="6">
        <f t="shared" si="73"/>
        <v>0</v>
      </c>
      <c r="S425" s="6">
        <f t="shared" si="74"/>
        <v>0</v>
      </c>
      <c r="T425" s="6">
        <f t="shared" si="75"/>
        <v>0</v>
      </c>
      <c r="U425" s="6">
        <f t="shared" si="76"/>
        <v>0</v>
      </c>
      <c r="AB425" s="12">
        <f>Table1[[#This Row],[Streaming Resolution '[MP']]]</f>
        <v>0</v>
      </c>
      <c r="AC425" s="12">
        <v>1</v>
      </c>
      <c r="AE425" s="3" t="str">
        <f>Table1[[#This Row],[Type of Install]]&amp;Table1[[#This Row],[Indoor/Outdoor]]</f>
        <v/>
      </c>
      <c r="AF425" s="3" t="str">
        <f>AE425&amp;Table1[[#This Row],[Camera Type]]</f>
        <v/>
      </c>
      <c r="AJ425" s="3" t="str">
        <f>'Card Access'!D427&amp;'Card Access'!E427&amp;'Card Access'!F427&amp;'Card Access'!G427</f>
        <v/>
      </c>
    </row>
    <row r="426" spans="1:36" x14ac:dyDescent="0.25">
      <c r="A426" s="3" t="str">
        <f>IF(ROW($B$2)&lt;=SheetX!$B$108, IF(SheetX!$B$108&lt;&gt;1, SheetX!$A$108 &amp; " (" &amp; ROW($B$2) &amp; ")", SheetX!$A$108),"zzzz")</f>
        <v xml:space="preserve"> (2)</v>
      </c>
      <c r="B426" s="3" t="str">
        <f t="shared" si="66"/>
        <v>zzzz</v>
      </c>
      <c r="C426" s="3" t="str">
        <f t="shared" si="67"/>
        <v/>
      </c>
      <c r="D426" s="9" t="str">
        <f>IF(ROW($D$1)&lt;=SheetX!$C$108, SheetX!$C$108, "")</f>
        <v/>
      </c>
      <c r="E426" s="4" t="str">
        <f t="shared" si="68"/>
        <v/>
      </c>
      <c r="F426" s="9" t="str">
        <f>IF(ROW($D$1)&lt;=SheetX!$D$108, SheetX!$D$108, "")</f>
        <v/>
      </c>
      <c r="G426" s="9" t="str">
        <f t="shared" si="69"/>
        <v/>
      </c>
      <c r="H426" s="9" t="str">
        <f>IF(ROW($D$1)&lt;=SheetX!$E$108, SheetX!$E$108, "")</f>
        <v/>
      </c>
      <c r="I426" s="9" t="str">
        <f t="shared" si="70"/>
        <v/>
      </c>
      <c r="J426" s="9" t="str">
        <f>IF(ROW($D$1)&lt;=SheetX!$F$108, SheetX!$F$108, "")</f>
        <v/>
      </c>
      <c r="K426" s="4" t="str">
        <f t="shared" si="71"/>
        <v/>
      </c>
      <c r="Q426" s="6" t="str">
        <f t="shared" si="72"/>
        <v/>
      </c>
      <c r="R426" s="6">
        <f t="shared" si="73"/>
        <v>0</v>
      </c>
      <c r="S426" s="6">
        <f t="shared" si="74"/>
        <v>0</v>
      </c>
      <c r="T426" s="6">
        <f t="shared" si="75"/>
        <v>0</v>
      </c>
      <c r="U426" s="6">
        <f t="shared" si="76"/>
        <v>0</v>
      </c>
      <c r="AB426" s="12">
        <f>Table1[[#This Row],[Streaming Resolution '[MP']]]</f>
        <v>0</v>
      </c>
      <c r="AC426" s="12">
        <v>1</v>
      </c>
      <c r="AE426" s="3" t="str">
        <f>Table1[[#This Row],[Type of Install]]&amp;Table1[[#This Row],[Indoor/Outdoor]]</f>
        <v/>
      </c>
      <c r="AF426" s="3" t="str">
        <f>AE426&amp;Table1[[#This Row],[Camera Type]]</f>
        <v/>
      </c>
      <c r="AJ426" s="3" t="str">
        <f>'Card Access'!D428&amp;'Card Access'!E428&amp;'Card Access'!F428&amp;'Card Access'!G428</f>
        <v/>
      </c>
    </row>
    <row r="427" spans="1:36" x14ac:dyDescent="0.25">
      <c r="A427" s="3" t="str">
        <f>IF(ROW($B$3)&lt;=SheetX!$B$108, IF(SheetX!$B$108&lt;&gt;1, SheetX!$A$108 &amp; " (" &amp; ROW($B$3) &amp; ")", SheetX!$A$108),"zzzz")</f>
        <v xml:space="preserve"> (3)</v>
      </c>
      <c r="B427" s="3" t="str">
        <f t="shared" si="66"/>
        <v>zzzz</v>
      </c>
      <c r="C427" s="3" t="str">
        <f t="shared" si="67"/>
        <v/>
      </c>
      <c r="D427" s="9" t="str">
        <f>IF(ROW($D$1)&lt;=SheetX!$C$108, SheetX!$C$108, "")</f>
        <v/>
      </c>
      <c r="E427" s="4" t="str">
        <f t="shared" si="68"/>
        <v/>
      </c>
      <c r="F427" s="9" t="str">
        <f>IF(ROW($D$1)&lt;=SheetX!$D$108, SheetX!$D$108, "")</f>
        <v/>
      </c>
      <c r="G427" s="9" t="str">
        <f t="shared" si="69"/>
        <v/>
      </c>
      <c r="H427" s="9" t="str">
        <f>IF(ROW($D$1)&lt;=SheetX!$E$108, SheetX!$E$108, "")</f>
        <v/>
      </c>
      <c r="I427" s="9" t="str">
        <f t="shared" si="70"/>
        <v/>
      </c>
      <c r="J427" s="9" t="str">
        <f>IF(ROW($D$1)&lt;=SheetX!$F$108, SheetX!$F$108, "")</f>
        <v/>
      </c>
      <c r="K427" s="4" t="str">
        <f t="shared" si="71"/>
        <v/>
      </c>
      <c r="Q427" s="6" t="str">
        <f t="shared" si="72"/>
        <v/>
      </c>
      <c r="R427" s="6">
        <f t="shared" si="73"/>
        <v>0</v>
      </c>
      <c r="S427" s="6">
        <f t="shared" si="74"/>
        <v>0</v>
      </c>
      <c r="T427" s="6">
        <f t="shared" si="75"/>
        <v>0</v>
      </c>
      <c r="U427" s="6">
        <f t="shared" si="76"/>
        <v>0</v>
      </c>
      <c r="AB427" s="12">
        <f>Table1[[#This Row],[Streaming Resolution '[MP']]]</f>
        <v>0</v>
      </c>
      <c r="AC427" s="12">
        <v>1</v>
      </c>
      <c r="AE427" s="3" t="str">
        <f>Table1[[#This Row],[Type of Install]]&amp;Table1[[#This Row],[Indoor/Outdoor]]</f>
        <v/>
      </c>
      <c r="AF427" s="3" t="str">
        <f>AE427&amp;Table1[[#This Row],[Camera Type]]</f>
        <v/>
      </c>
      <c r="AJ427" s="3" t="str">
        <f>'Card Access'!D429&amp;'Card Access'!E429&amp;'Card Access'!F429&amp;'Card Access'!G429</f>
        <v/>
      </c>
    </row>
    <row r="428" spans="1:36" x14ac:dyDescent="0.25">
      <c r="A428" s="3" t="str">
        <f>IF(ROW($B$4)&lt;=SheetX!$B$108, IF(SheetX!$B$108&lt;&gt;1, SheetX!$A$108 &amp; " (" &amp; ROW($B$4) &amp; ")", SheetX!$A$108),"zzzz")</f>
        <v xml:space="preserve"> (4)</v>
      </c>
      <c r="B428" s="3" t="str">
        <f t="shared" si="66"/>
        <v>zzzz</v>
      </c>
      <c r="C428" s="3" t="str">
        <f t="shared" si="67"/>
        <v/>
      </c>
      <c r="D428" s="9" t="str">
        <f>IF(ROW($D$1)&lt;=SheetX!$C$108, SheetX!$C$108, "")</f>
        <v/>
      </c>
      <c r="E428" s="4" t="str">
        <f t="shared" si="68"/>
        <v/>
      </c>
      <c r="F428" s="9" t="str">
        <f>IF(ROW($D$1)&lt;=SheetX!$D$108, SheetX!$D$108, "")</f>
        <v/>
      </c>
      <c r="G428" s="9" t="str">
        <f t="shared" si="69"/>
        <v/>
      </c>
      <c r="H428" s="9" t="str">
        <f>IF(ROW($D$1)&lt;=SheetX!$E$108, SheetX!$E$108, "")</f>
        <v/>
      </c>
      <c r="I428" s="9" t="str">
        <f t="shared" si="70"/>
        <v/>
      </c>
      <c r="J428" s="9" t="str">
        <f>IF(ROW($D$1)&lt;=SheetX!$F$108, SheetX!$F$108, "")</f>
        <v/>
      </c>
      <c r="K428" s="4" t="str">
        <f t="shared" si="71"/>
        <v/>
      </c>
      <c r="Q428" s="6" t="str">
        <f t="shared" si="72"/>
        <v/>
      </c>
      <c r="R428" s="6">
        <f t="shared" si="73"/>
        <v>0</v>
      </c>
      <c r="S428" s="6">
        <f t="shared" si="74"/>
        <v>0</v>
      </c>
      <c r="T428" s="6">
        <f t="shared" si="75"/>
        <v>0</v>
      </c>
      <c r="U428" s="6">
        <f t="shared" si="76"/>
        <v>0</v>
      </c>
      <c r="AB428" s="12">
        <f>Table1[[#This Row],[Streaming Resolution '[MP']]]</f>
        <v>0</v>
      </c>
      <c r="AC428" s="12">
        <v>1</v>
      </c>
      <c r="AE428" s="3" t="str">
        <f>Table1[[#This Row],[Type of Install]]&amp;Table1[[#This Row],[Indoor/Outdoor]]</f>
        <v/>
      </c>
      <c r="AF428" s="3" t="str">
        <f>AE428&amp;Table1[[#This Row],[Camera Type]]</f>
        <v/>
      </c>
      <c r="AJ428" s="3" t="str">
        <f>'Card Access'!D430&amp;'Card Access'!E430&amp;'Card Access'!F430&amp;'Card Access'!G430</f>
        <v/>
      </c>
    </row>
    <row r="429" spans="1:36" x14ac:dyDescent="0.25">
      <c r="A429" s="3" t="str">
        <f>IF(ROW($B$1)&lt;=SheetX!$B$109, IF(SheetX!$B$109&lt;&gt;1, SheetX!$A$109 &amp; " (" &amp; ROW($B$1) &amp; ")", SheetX!$A$109),"zzzz")</f>
        <v xml:space="preserve"> (1)</v>
      </c>
      <c r="B429" s="3" t="str">
        <f t="shared" si="66"/>
        <v>zzzz</v>
      </c>
      <c r="C429" s="3" t="str">
        <f t="shared" si="67"/>
        <v/>
      </c>
      <c r="D429" s="9" t="str">
        <f>IF(ROW($D$1)&lt;=SheetX!$C$109, SheetX!$C$109, "")</f>
        <v/>
      </c>
      <c r="E429" s="4" t="str">
        <f t="shared" si="68"/>
        <v/>
      </c>
      <c r="F429" s="9" t="str">
        <f>IF(ROW($D$1)&lt;=SheetX!$D$109, SheetX!$D$109, "")</f>
        <v/>
      </c>
      <c r="G429" s="9" t="str">
        <f t="shared" si="69"/>
        <v/>
      </c>
      <c r="H429" s="9" t="str">
        <f>IF(ROW($D$1)&lt;=SheetX!$E$109, SheetX!$E$109, "")</f>
        <v/>
      </c>
      <c r="I429" s="9" t="str">
        <f t="shared" si="70"/>
        <v/>
      </c>
      <c r="J429" s="9" t="str">
        <f>IF(ROW($D$1)&lt;=SheetX!$F$109, SheetX!$F$109, "")</f>
        <v/>
      </c>
      <c r="K429" s="4" t="str">
        <f t="shared" si="71"/>
        <v/>
      </c>
      <c r="Q429" s="6" t="str">
        <f t="shared" si="72"/>
        <v/>
      </c>
      <c r="R429" s="6">
        <f t="shared" si="73"/>
        <v>0</v>
      </c>
      <c r="S429" s="6">
        <f t="shared" si="74"/>
        <v>0</v>
      </c>
      <c r="T429" s="6">
        <f t="shared" si="75"/>
        <v>0</v>
      </c>
      <c r="U429" s="6">
        <f t="shared" si="76"/>
        <v>0</v>
      </c>
      <c r="AB429" s="12">
        <f>Table1[[#This Row],[Streaming Resolution '[MP']]]</f>
        <v>0</v>
      </c>
      <c r="AC429" s="12">
        <v>1</v>
      </c>
      <c r="AE429" s="3" t="str">
        <f>Table1[[#This Row],[Type of Install]]&amp;Table1[[#This Row],[Indoor/Outdoor]]</f>
        <v/>
      </c>
      <c r="AF429" s="3" t="str">
        <f>AE429&amp;Table1[[#This Row],[Camera Type]]</f>
        <v/>
      </c>
      <c r="AJ429" s="3" t="str">
        <f>'Card Access'!D431&amp;'Card Access'!E431&amp;'Card Access'!F431&amp;'Card Access'!G431</f>
        <v/>
      </c>
    </row>
    <row r="430" spans="1:36" x14ac:dyDescent="0.25">
      <c r="A430" s="3" t="str">
        <f>IF(ROW($B$2)&lt;=SheetX!$B$109, IF(SheetX!$B$109&lt;&gt;1, SheetX!$A$109 &amp; " (" &amp; ROW($B$2) &amp; ")", SheetX!$A$109),"zzzz")</f>
        <v xml:space="preserve"> (2)</v>
      </c>
      <c r="B430" s="3" t="str">
        <f t="shared" si="66"/>
        <v>zzzz</v>
      </c>
      <c r="C430" s="3" t="str">
        <f t="shared" si="67"/>
        <v/>
      </c>
      <c r="D430" s="9" t="str">
        <f>IF(ROW($D$1)&lt;=SheetX!$C$109, SheetX!$C$109, "")</f>
        <v/>
      </c>
      <c r="E430" s="4" t="str">
        <f t="shared" si="68"/>
        <v/>
      </c>
      <c r="F430" s="9" t="str">
        <f>IF(ROW($D$1)&lt;=SheetX!$D$109, SheetX!$D$109, "")</f>
        <v/>
      </c>
      <c r="G430" s="9" t="str">
        <f t="shared" si="69"/>
        <v/>
      </c>
      <c r="H430" s="9" t="str">
        <f>IF(ROW($D$1)&lt;=SheetX!$E$109, SheetX!$E$109, "")</f>
        <v/>
      </c>
      <c r="I430" s="9" t="str">
        <f t="shared" si="70"/>
        <v/>
      </c>
      <c r="J430" s="9" t="str">
        <f>IF(ROW($D$1)&lt;=SheetX!$F$109, SheetX!$F$109, "")</f>
        <v/>
      </c>
      <c r="K430" s="4" t="str">
        <f t="shared" si="71"/>
        <v/>
      </c>
      <c r="Q430" s="6" t="str">
        <f t="shared" si="72"/>
        <v/>
      </c>
      <c r="R430" s="6">
        <f t="shared" si="73"/>
        <v>0</v>
      </c>
      <c r="S430" s="6">
        <f t="shared" si="74"/>
        <v>0</v>
      </c>
      <c r="T430" s="6">
        <f t="shared" si="75"/>
        <v>0</v>
      </c>
      <c r="U430" s="6">
        <f t="shared" si="76"/>
        <v>0</v>
      </c>
      <c r="AB430" s="12">
        <f>Table1[[#This Row],[Streaming Resolution '[MP']]]</f>
        <v>0</v>
      </c>
      <c r="AC430" s="12">
        <v>1</v>
      </c>
      <c r="AE430" s="3" t="str">
        <f>Table1[[#This Row],[Type of Install]]&amp;Table1[[#This Row],[Indoor/Outdoor]]</f>
        <v/>
      </c>
      <c r="AF430" s="3" t="str">
        <f>AE430&amp;Table1[[#This Row],[Camera Type]]</f>
        <v/>
      </c>
      <c r="AJ430" s="3" t="str">
        <f>'Card Access'!D432&amp;'Card Access'!E432&amp;'Card Access'!F432&amp;'Card Access'!G432</f>
        <v/>
      </c>
    </row>
    <row r="431" spans="1:36" x14ac:dyDescent="0.25">
      <c r="A431" s="3" t="str">
        <f>IF(ROW($B$3)&lt;=SheetX!$B$109, IF(SheetX!$B$109&lt;&gt;1, SheetX!$A$109 &amp; " (" &amp; ROW($B$3) &amp; ")", SheetX!$A$109),"zzzz")</f>
        <v xml:space="preserve"> (3)</v>
      </c>
      <c r="B431" s="3" t="str">
        <f t="shared" si="66"/>
        <v>zzzz</v>
      </c>
      <c r="C431" s="3" t="str">
        <f t="shared" si="67"/>
        <v/>
      </c>
      <c r="D431" s="9" t="str">
        <f>IF(ROW($D$1)&lt;=SheetX!$C$109, SheetX!$C$109, "")</f>
        <v/>
      </c>
      <c r="E431" s="4" t="str">
        <f t="shared" si="68"/>
        <v/>
      </c>
      <c r="F431" s="9" t="str">
        <f>IF(ROW($D$1)&lt;=SheetX!$D$109, SheetX!$D$109, "")</f>
        <v/>
      </c>
      <c r="G431" s="9" t="str">
        <f t="shared" si="69"/>
        <v/>
      </c>
      <c r="H431" s="9" t="str">
        <f>IF(ROW($D$1)&lt;=SheetX!$E$109, SheetX!$E$109, "")</f>
        <v/>
      </c>
      <c r="I431" s="9" t="str">
        <f t="shared" si="70"/>
        <v/>
      </c>
      <c r="J431" s="9" t="str">
        <f>IF(ROW($D$1)&lt;=SheetX!$F$109, SheetX!$F$109, "")</f>
        <v/>
      </c>
      <c r="K431" s="4" t="str">
        <f t="shared" si="71"/>
        <v/>
      </c>
      <c r="Q431" s="6" t="str">
        <f t="shared" si="72"/>
        <v/>
      </c>
      <c r="R431" s="6">
        <f t="shared" si="73"/>
        <v>0</v>
      </c>
      <c r="S431" s="6">
        <f t="shared" si="74"/>
        <v>0</v>
      </c>
      <c r="T431" s="6">
        <f t="shared" si="75"/>
        <v>0</v>
      </c>
      <c r="U431" s="6">
        <f t="shared" si="76"/>
        <v>0</v>
      </c>
      <c r="AB431" s="12">
        <f>Table1[[#This Row],[Streaming Resolution '[MP']]]</f>
        <v>0</v>
      </c>
      <c r="AC431" s="12">
        <v>1</v>
      </c>
      <c r="AE431" s="3" t="str">
        <f>Table1[[#This Row],[Type of Install]]&amp;Table1[[#This Row],[Indoor/Outdoor]]</f>
        <v/>
      </c>
      <c r="AF431" s="3" t="str">
        <f>AE431&amp;Table1[[#This Row],[Camera Type]]</f>
        <v/>
      </c>
      <c r="AJ431" s="3" t="str">
        <f>'Card Access'!D433&amp;'Card Access'!E433&amp;'Card Access'!F433&amp;'Card Access'!G433</f>
        <v/>
      </c>
    </row>
    <row r="432" spans="1:36" x14ac:dyDescent="0.25">
      <c r="A432" s="3" t="str">
        <f>IF(ROW($B$4)&lt;=SheetX!$B$109, IF(SheetX!$B$109&lt;&gt;1, SheetX!$A$109 &amp; " (" &amp; ROW($B$4) &amp; ")", SheetX!$A$109),"zzzz")</f>
        <v xml:space="preserve"> (4)</v>
      </c>
      <c r="B432" s="3" t="str">
        <f t="shared" si="66"/>
        <v>zzzz</v>
      </c>
      <c r="C432" s="3" t="str">
        <f t="shared" si="67"/>
        <v/>
      </c>
      <c r="D432" s="9" t="str">
        <f>IF(ROW($D$1)&lt;=SheetX!$C$109, SheetX!$C$109, "")</f>
        <v/>
      </c>
      <c r="E432" s="4" t="str">
        <f t="shared" si="68"/>
        <v/>
      </c>
      <c r="F432" s="9" t="str">
        <f>IF(ROW($D$1)&lt;=SheetX!$D$109, SheetX!$D$109, "")</f>
        <v/>
      </c>
      <c r="G432" s="9" t="str">
        <f t="shared" si="69"/>
        <v/>
      </c>
      <c r="H432" s="9" t="str">
        <f>IF(ROW($D$1)&lt;=SheetX!$E$109, SheetX!$E$109, "")</f>
        <v/>
      </c>
      <c r="I432" s="9" t="str">
        <f t="shared" si="70"/>
        <v/>
      </c>
      <c r="J432" s="9" t="str">
        <f>IF(ROW($D$1)&lt;=SheetX!$F$109, SheetX!$F$109, "")</f>
        <v/>
      </c>
      <c r="K432" s="4" t="str">
        <f t="shared" si="71"/>
        <v/>
      </c>
      <c r="Q432" s="6" t="str">
        <f t="shared" si="72"/>
        <v/>
      </c>
      <c r="R432" s="6">
        <f t="shared" si="73"/>
        <v>0</v>
      </c>
      <c r="S432" s="6">
        <f t="shared" si="74"/>
        <v>0</v>
      </c>
      <c r="T432" s="6">
        <f t="shared" si="75"/>
        <v>0</v>
      </c>
      <c r="U432" s="6">
        <f t="shared" si="76"/>
        <v>0</v>
      </c>
      <c r="AB432" s="12">
        <f>Table1[[#This Row],[Streaming Resolution '[MP']]]</f>
        <v>0</v>
      </c>
      <c r="AC432" s="12">
        <v>1</v>
      </c>
      <c r="AE432" s="3" t="str">
        <f>Table1[[#This Row],[Type of Install]]&amp;Table1[[#This Row],[Indoor/Outdoor]]</f>
        <v/>
      </c>
      <c r="AF432" s="3" t="str">
        <f>AE432&amp;Table1[[#This Row],[Camera Type]]</f>
        <v/>
      </c>
      <c r="AJ432" s="3" t="str">
        <f>'Card Access'!D434&amp;'Card Access'!E434&amp;'Card Access'!F434&amp;'Card Access'!G434</f>
        <v/>
      </c>
    </row>
    <row r="433" spans="1:36" x14ac:dyDescent="0.25">
      <c r="A433" s="3" t="str">
        <f>IF(ROW($B$1)&lt;=SheetX!$B$110, IF(SheetX!$B$110&lt;&gt;1, SheetX!$A$110 &amp; " (" &amp; ROW($B$1) &amp; ")", SheetX!$A$110),"zzzz")</f>
        <v xml:space="preserve"> (1)</v>
      </c>
      <c r="B433" s="3" t="str">
        <f t="shared" si="66"/>
        <v>zzzz</v>
      </c>
      <c r="C433" s="3" t="str">
        <f t="shared" si="67"/>
        <v/>
      </c>
      <c r="D433" s="9" t="str">
        <f>IF(ROW($D$1)&lt;=SheetX!$C$110, SheetX!$C$110, "")</f>
        <v/>
      </c>
      <c r="E433" s="4" t="str">
        <f t="shared" si="68"/>
        <v/>
      </c>
      <c r="F433" s="9" t="str">
        <f>IF(ROW($D$1)&lt;=SheetX!$D$110, SheetX!$D$110, "")</f>
        <v/>
      </c>
      <c r="G433" s="9" t="str">
        <f t="shared" si="69"/>
        <v/>
      </c>
      <c r="H433" s="9" t="str">
        <f>IF(ROW($D$1)&lt;=SheetX!$E$110, SheetX!$E$110, "")</f>
        <v/>
      </c>
      <c r="I433" s="9" t="str">
        <f t="shared" si="70"/>
        <v/>
      </c>
      <c r="J433" s="9" t="str">
        <f>IF(ROW($D$1)&lt;=SheetX!$F$110, SheetX!$F$110, "")</f>
        <v/>
      </c>
      <c r="K433" s="4" t="str">
        <f t="shared" si="71"/>
        <v/>
      </c>
      <c r="Q433" s="6" t="str">
        <f t="shared" si="72"/>
        <v/>
      </c>
      <c r="R433" s="6">
        <f t="shared" si="73"/>
        <v>0</v>
      </c>
      <c r="S433" s="6">
        <f t="shared" si="74"/>
        <v>0</v>
      </c>
      <c r="T433" s="6">
        <f t="shared" si="75"/>
        <v>0</v>
      </c>
      <c r="U433" s="6">
        <f t="shared" si="76"/>
        <v>0</v>
      </c>
      <c r="AB433" s="12">
        <f>Table1[[#This Row],[Streaming Resolution '[MP']]]</f>
        <v>0</v>
      </c>
      <c r="AC433" s="12">
        <v>1</v>
      </c>
      <c r="AE433" s="3" t="str">
        <f>Table1[[#This Row],[Type of Install]]&amp;Table1[[#This Row],[Indoor/Outdoor]]</f>
        <v/>
      </c>
      <c r="AF433" s="3" t="str">
        <f>AE433&amp;Table1[[#This Row],[Camera Type]]</f>
        <v/>
      </c>
      <c r="AJ433" s="3" t="str">
        <f>'Card Access'!D435&amp;'Card Access'!E435&amp;'Card Access'!F435&amp;'Card Access'!G435</f>
        <v/>
      </c>
    </row>
    <row r="434" spans="1:36" x14ac:dyDescent="0.25">
      <c r="A434" s="3" t="str">
        <f>IF(ROW($B$2)&lt;=SheetX!$B$110, IF(SheetX!$B$110&lt;&gt;1, SheetX!$A$110 &amp; " (" &amp; ROW($B$2) &amp; ")", SheetX!$A$110),"zzzz")</f>
        <v xml:space="preserve"> (2)</v>
      </c>
      <c r="B434" s="3" t="str">
        <f t="shared" si="66"/>
        <v>zzzz</v>
      </c>
      <c r="C434" s="3" t="str">
        <f t="shared" si="67"/>
        <v/>
      </c>
      <c r="D434" s="9" t="str">
        <f>IF(ROW($D$1)&lt;=SheetX!$C$110, SheetX!$C$110, "")</f>
        <v/>
      </c>
      <c r="E434" s="4" t="str">
        <f t="shared" si="68"/>
        <v/>
      </c>
      <c r="F434" s="9" t="str">
        <f>IF(ROW($D$1)&lt;=SheetX!$D$110, SheetX!$D$110, "")</f>
        <v/>
      </c>
      <c r="G434" s="9" t="str">
        <f t="shared" si="69"/>
        <v/>
      </c>
      <c r="H434" s="9" t="str">
        <f>IF(ROW($D$1)&lt;=SheetX!$E$110, SheetX!$E$110, "")</f>
        <v/>
      </c>
      <c r="I434" s="9" t="str">
        <f t="shared" si="70"/>
        <v/>
      </c>
      <c r="J434" s="9" t="str">
        <f>IF(ROW($D$1)&lt;=SheetX!$F$110, SheetX!$F$110, "")</f>
        <v/>
      </c>
      <c r="K434" s="4" t="str">
        <f t="shared" si="71"/>
        <v/>
      </c>
      <c r="Q434" s="6" t="str">
        <f t="shared" si="72"/>
        <v/>
      </c>
      <c r="R434" s="6">
        <f t="shared" si="73"/>
        <v>0</v>
      </c>
      <c r="S434" s="6">
        <f t="shared" si="74"/>
        <v>0</v>
      </c>
      <c r="T434" s="6">
        <f t="shared" si="75"/>
        <v>0</v>
      </c>
      <c r="U434" s="6">
        <f t="shared" si="76"/>
        <v>0</v>
      </c>
      <c r="AB434" s="12">
        <f>Table1[[#This Row],[Streaming Resolution '[MP']]]</f>
        <v>0</v>
      </c>
      <c r="AC434" s="12">
        <v>1</v>
      </c>
      <c r="AE434" s="3" t="str">
        <f>Table1[[#This Row],[Type of Install]]&amp;Table1[[#This Row],[Indoor/Outdoor]]</f>
        <v/>
      </c>
      <c r="AF434" s="3" t="str">
        <f>AE434&amp;Table1[[#This Row],[Camera Type]]</f>
        <v/>
      </c>
      <c r="AJ434" s="3" t="str">
        <f>'Card Access'!D436&amp;'Card Access'!E436&amp;'Card Access'!F436&amp;'Card Access'!G436</f>
        <v/>
      </c>
    </row>
    <row r="435" spans="1:36" x14ac:dyDescent="0.25">
      <c r="A435" s="3" t="str">
        <f>IF(ROW($B$3)&lt;=SheetX!$B$110, IF(SheetX!$B$110&lt;&gt;1, SheetX!$A$110 &amp; " (" &amp; ROW($B$3) &amp; ")", SheetX!$A$110),"zzzz")</f>
        <v xml:space="preserve"> (3)</v>
      </c>
      <c r="B435" s="3" t="str">
        <f t="shared" si="66"/>
        <v>zzzz</v>
      </c>
      <c r="C435" s="3" t="str">
        <f t="shared" si="67"/>
        <v/>
      </c>
      <c r="D435" s="9" t="str">
        <f>IF(ROW($D$1)&lt;=SheetX!$C$110, SheetX!$C$110, "")</f>
        <v/>
      </c>
      <c r="E435" s="4" t="str">
        <f t="shared" si="68"/>
        <v/>
      </c>
      <c r="F435" s="9" t="str">
        <f>IF(ROW($D$1)&lt;=SheetX!$D$110, SheetX!$D$110, "")</f>
        <v/>
      </c>
      <c r="G435" s="9" t="str">
        <f t="shared" si="69"/>
        <v/>
      </c>
      <c r="H435" s="9" t="str">
        <f>IF(ROW($D$1)&lt;=SheetX!$E$110, SheetX!$E$110, "")</f>
        <v/>
      </c>
      <c r="I435" s="9" t="str">
        <f t="shared" si="70"/>
        <v/>
      </c>
      <c r="J435" s="9" t="str">
        <f>IF(ROW($D$1)&lt;=SheetX!$F$110, SheetX!$F$110, "")</f>
        <v/>
      </c>
      <c r="K435" s="4" t="str">
        <f t="shared" si="71"/>
        <v/>
      </c>
      <c r="Q435" s="6" t="str">
        <f t="shared" si="72"/>
        <v/>
      </c>
      <c r="R435" s="6">
        <f t="shared" si="73"/>
        <v>0</v>
      </c>
      <c r="S435" s="6">
        <f t="shared" si="74"/>
        <v>0</v>
      </c>
      <c r="T435" s="6">
        <f t="shared" si="75"/>
        <v>0</v>
      </c>
      <c r="U435" s="6">
        <f t="shared" si="76"/>
        <v>0</v>
      </c>
      <c r="AB435" s="12">
        <f>Table1[[#This Row],[Streaming Resolution '[MP']]]</f>
        <v>0</v>
      </c>
      <c r="AC435" s="12">
        <v>1</v>
      </c>
      <c r="AE435" s="3" t="str">
        <f>Table1[[#This Row],[Type of Install]]&amp;Table1[[#This Row],[Indoor/Outdoor]]</f>
        <v/>
      </c>
      <c r="AF435" s="3" t="str">
        <f>AE435&amp;Table1[[#This Row],[Camera Type]]</f>
        <v/>
      </c>
      <c r="AJ435" s="3" t="str">
        <f>'Card Access'!D437&amp;'Card Access'!E437&amp;'Card Access'!F437&amp;'Card Access'!G437</f>
        <v/>
      </c>
    </row>
    <row r="436" spans="1:36" x14ac:dyDescent="0.25">
      <c r="A436" s="3" t="str">
        <f>IF(ROW($B$4)&lt;=SheetX!$B$110, IF(SheetX!$B$110&lt;&gt;1, SheetX!$A$110 &amp; " (" &amp; ROW($B$4) &amp; ")", SheetX!$A$110),"zzzz")</f>
        <v xml:space="preserve"> (4)</v>
      </c>
      <c r="B436" s="3" t="str">
        <f t="shared" si="66"/>
        <v>zzzz</v>
      </c>
      <c r="C436" s="3" t="str">
        <f t="shared" si="67"/>
        <v/>
      </c>
      <c r="D436" s="9" t="str">
        <f>IF(ROW($D$1)&lt;=SheetX!$C$110, SheetX!$C$110, "")</f>
        <v/>
      </c>
      <c r="E436" s="4" t="str">
        <f t="shared" si="68"/>
        <v/>
      </c>
      <c r="F436" s="9" t="str">
        <f>IF(ROW($D$1)&lt;=SheetX!$D$110, SheetX!$D$110, "")</f>
        <v/>
      </c>
      <c r="G436" s="9" t="str">
        <f t="shared" si="69"/>
        <v/>
      </c>
      <c r="H436" s="9" t="str">
        <f>IF(ROW($D$1)&lt;=SheetX!$E$110, SheetX!$E$110, "")</f>
        <v/>
      </c>
      <c r="I436" s="9" t="str">
        <f t="shared" si="70"/>
        <v/>
      </c>
      <c r="J436" s="9" t="str">
        <f>IF(ROW($D$1)&lt;=SheetX!$F$110, SheetX!$F$110, "")</f>
        <v/>
      </c>
      <c r="K436" s="4" t="str">
        <f t="shared" si="71"/>
        <v/>
      </c>
      <c r="Q436" s="6" t="str">
        <f t="shared" si="72"/>
        <v/>
      </c>
      <c r="R436" s="6">
        <f t="shared" si="73"/>
        <v>0</v>
      </c>
      <c r="S436" s="6">
        <f t="shared" si="74"/>
        <v>0</v>
      </c>
      <c r="T436" s="6">
        <f t="shared" si="75"/>
        <v>0</v>
      </c>
      <c r="U436" s="6">
        <f t="shared" si="76"/>
        <v>0</v>
      </c>
      <c r="AB436" s="12">
        <f>Table1[[#This Row],[Streaming Resolution '[MP']]]</f>
        <v>0</v>
      </c>
      <c r="AC436" s="12">
        <v>1</v>
      </c>
      <c r="AE436" s="3" t="str">
        <f>Table1[[#This Row],[Type of Install]]&amp;Table1[[#This Row],[Indoor/Outdoor]]</f>
        <v/>
      </c>
      <c r="AF436" s="3" t="str">
        <f>AE436&amp;Table1[[#This Row],[Camera Type]]</f>
        <v/>
      </c>
      <c r="AJ436" s="3" t="str">
        <f>'Card Access'!D438&amp;'Card Access'!E438&amp;'Card Access'!F438&amp;'Card Access'!G438</f>
        <v/>
      </c>
    </row>
    <row r="437" spans="1:36" x14ac:dyDescent="0.25">
      <c r="A437" s="3" t="str">
        <f>IF(ROW($B$1)&lt;=SheetX!$B$111, IF(SheetX!$B$111&lt;&gt;1, SheetX!$A$111 &amp; " (" &amp; ROW($B$1) &amp; ")", SheetX!$A$111),"zzzz")</f>
        <v xml:space="preserve"> (1)</v>
      </c>
      <c r="B437" s="3" t="str">
        <f t="shared" si="66"/>
        <v>zzzz</v>
      </c>
      <c r="C437" s="3" t="str">
        <f t="shared" si="67"/>
        <v/>
      </c>
      <c r="D437" s="9" t="str">
        <f>IF(ROW($D$1)&lt;=SheetX!$C$111, SheetX!$C$111, "")</f>
        <v/>
      </c>
      <c r="E437" s="4" t="str">
        <f t="shared" si="68"/>
        <v/>
      </c>
      <c r="F437" s="9" t="str">
        <f>IF(ROW($D$1)&lt;=SheetX!$D$111, SheetX!$D$111, "")</f>
        <v/>
      </c>
      <c r="G437" s="9" t="str">
        <f t="shared" si="69"/>
        <v/>
      </c>
      <c r="H437" s="9" t="str">
        <f>IF(ROW($D$1)&lt;=SheetX!$E$111, SheetX!$E$111, "")</f>
        <v/>
      </c>
      <c r="I437" s="9" t="str">
        <f t="shared" si="70"/>
        <v/>
      </c>
      <c r="J437" s="9" t="str">
        <f>IF(ROW($D$1)&lt;=SheetX!$F$111, SheetX!$F$111, "")</f>
        <v/>
      </c>
      <c r="K437" s="4" t="str">
        <f t="shared" si="71"/>
        <v/>
      </c>
      <c r="Q437" s="6" t="str">
        <f t="shared" si="72"/>
        <v/>
      </c>
      <c r="R437" s="6">
        <f t="shared" si="73"/>
        <v>0</v>
      </c>
      <c r="S437" s="6">
        <f t="shared" si="74"/>
        <v>0</v>
      </c>
      <c r="T437" s="6">
        <f t="shared" si="75"/>
        <v>0</v>
      </c>
      <c r="U437" s="6">
        <f t="shared" si="76"/>
        <v>0</v>
      </c>
      <c r="AB437" s="12">
        <f>Table1[[#This Row],[Streaming Resolution '[MP']]]</f>
        <v>0</v>
      </c>
      <c r="AC437" s="12">
        <v>1</v>
      </c>
      <c r="AE437" s="3" t="str">
        <f>Table1[[#This Row],[Type of Install]]&amp;Table1[[#This Row],[Indoor/Outdoor]]</f>
        <v/>
      </c>
      <c r="AF437" s="3" t="str">
        <f>AE437&amp;Table1[[#This Row],[Camera Type]]</f>
        <v/>
      </c>
      <c r="AJ437" s="3" t="str">
        <f>'Card Access'!D439&amp;'Card Access'!E439&amp;'Card Access'!F439&amp;'Card Access'!G439</f>
        <v/>
      </c>
    </row>
    <row r="438" spans="1:36" x14ac:dyDescent="0.25">
      <c r="A438" s="3" t="str">
        <f>IF(ROW($B$2)&lt;=SheetX!$B$111, IF(SheetX!$B$111&lt;&gt;1, SheetX!$A$111 &amp; " (" &amp; ROW($B$2) &amp; ")", SheetX!$A$111),"zzzz")</f>
        <v xml:space="preserve"> (2)</v>
      </c>
      <c r="B438" s="3" t="str">
        <f t="shared" si="66"/>
        <v>zzzz</v>
      </c>
      <c r="C438" s="3" t="str">
        <f t="shared" si="67"/>
        <v/>
      </c>
      <c r="D438" s="9" t="str">
        <f>IF(ROW($D$1)&lt;=SheetX!$C$111, SheetX!$C$111, "")</f>
        <v/>
      </c>
      <c r="E438" s="4" t="str">
        <f t="shared" si="68"/>
        <v/>
      </c>
      <c r="F438" s="9" t="str">
        <f>IF(ROW($D$1)&lt;=SheetX!$D$111, SheetX!$D$111, "")</f>
        <v/>
      </c>
      <c r="G438" s="9" t="str">
        <f t="shared" si="69"/>
        <v/>
      </c>
      <c r="H438" s="9" t="str">
        <f>IF(ROW($D$1)&lt;=SheetX!$E$111, SheetX!$E$111, "")</f>
        <v/>
      </c>
      <c r="I438" s="9" t="str">
        <f t="shared" si="70"/>
        <v/>
      </c>
      <c r="J438" s="9" t="str">
        <f>IF(ROW($D$1)&lt;=SheetX!$F$111, SheetX!$F$111, "")</f>
        <v/>
      </c>
      <c r="K438" s="4" t="str">
        <f t="shared" si="71"/>
        <v/>
      </c>
      <c r="Q438" s="6" t="str">
        <f t="shared" si="72"/>
        <v/>
      </c>
      <c r="R438" s="6">
        <f t="shared" si="73"/>
        <v>0</v>
      </c>
      <c r="S438" s="6">
        <f t="shared" si="74"/>
        <v>0</v>
      </c>
      <c r="T438" s="6">
        <f t="shared" si="75"/>
        <v>0</v>
      </c>
      <c r="U438" s="6">
        <f t="shared" si="76"/>
        <v>0</v>
      </c>
      <c r="AB438" s="12">
        <f>Table1[[#This Row],[Streaming Resolution '[MP']]]</f>
        <v>0</v>
      </c>
      <c r="AC438" s="12">
        <v>1</v>
      </c>
      <c r="AE438" s="3" t="str">
        <f>Table1[[#This Row],[Type of Install]]&amp;Table1[[#This Row],[Indoor/Outdoor]]</f>
        <v/>
      </c>
      <c r="AF438" s="3" t="str">
        <f>AE438&amp;Table1[[#This Row],[Camera Type]]</f>
        <v/>
      </c>
      <c r="AJ438" s="3" t="str">
        <f>'Card Access'!D440&amp;'Card Access'!E440&amp;'Card Access'!F440&amp;'Card Access'!G440</f>
        <v/>
      </c>
    </row>
    <row r="439" spans="1:36" x14ac:dyDescent="0.25">
      <c r="A439" s="3" t="str">
        <f>IF(ROW($B$3)&lt;=SheetX!$B$111, IF(SheetX!$B$111&lt;&gt;1, SheetX!$A$111 &amp; " (" &amp; ROW($B$3) &amp; ")", SheetX!$A$111),"zzzz")</f>
        <v xml:space="preserve"> (3)</v>
      </c>
      <c r="B439" s="3" t="str">
        <f t="shared" si="66"/>
        <v>zzzz</v>
      </c>
      <c r="C439" s="3" t="str">
        <f t="shared" si="67"/>
        <v/>
      </c>
      <c r="D439" s="9" t="str">
        <f>IF(ROW($D$1)&lt;=SheetX!$C$111, SheetX!$C$111, "")</f>
        <v/>
      </c>
      <c r="E439" s="4" t="str">
        <f t="shared" si="68"/>
        <v/>
      </c>
      <c r="F439" s="9" t="str">
        <f>IF(ROW($D$1)&lt;=SheetX!$D$111, SheetX!$D$111, "")</f>
        <v/>
      </c>
      <c r="G439" s="9" t="str">
        <f t="shared" si="69"/>
        <v/>
      </c>
      <c r="H439" s="9" t="str">
        <f>IF(ROW($D$1)&lt;=SheetX!$E$111, SheetX!$E$111, "")</f>
        <v/>
      </c>
      <c r="I439" s="9" t="str">
        <f t="shared" si="70"/>
        <v/>
      </c>
      <c r="J439" s="9" t="str">
        <f>IF(ROW($D$1)&lt;=SheetX!$F$111, SheetX!$F$111, "")</f>
        <v/>
      </c>
      <c r="K439" s="4" t="str">
        <f t="shared" si="71"/>
        <v/>
      </c>
      <c r="Q439" s="6" t="str">
        <f t="shared" si="72"/>
        <v/>
      </c>
      <c r="R439" s="6">
        <f t="shared" si="73"/>
        <v>0</v>
      </c>
      <c r="S439" s="6">
        <f t="shared" si="74"/>
        <v>0</v>
      </c>
      <c r="T439" s="6">
        <f t="shared" si="75"/>
        <v>0</v>
      </c>
      <c r="U439" s="6">
        <f t="shared" si="76"/>
        <v>0</v>
      </c>
      <c r="AB439" s="12">
        <f>Table1[[#This Row],[Streaming Resolution '[MP']]]</f>
        <v>0</v>
      </c>
      <c r="AC439" s="12">
        <v>1</v>
      </c>
      <c r="AE439" s="3" t="str">
        <f>Table1[[#This Row],[Type of Install]]&amp;Table1[[#This Row],[Indoor/Outdoor]]</f>
        <v/>
      </c>
      <c r="AF439" s="3" t="str">
        <f>AE439&amp;Table1[[#This Row],[Camera Type]]</f>
        <v/>
      </c>
      <c r="AJ439" s="3" t="str">
        <f>'Card Access'!D441&amp;'Card Access'!E441&amp;'Card Access'!F441&amp;'Card Access'!G441</f>
        <v/>
      </c>
    </row>
    <row r="440" spans="1:36" x14ac:dyDescent="0.25">
      <c r="A440" s="3" t="str">
        <f>IF(ROW($B$4)&lt;=SheetX!$B$111, IF(SheetX!$B$111&lt;&gt;1, SheetX!$A$111 &amp; " (" &amp; ROW($B$4) &amp; ")", SheetX!$A$111),"zzzz")</f>
        <v xml:space="preserve"> (4)</v>
      </c>
      <c r="B440" s="3" t="str">
        <f t="shared" si="66"/>
        <v>zzzz</v>
      </c>
      <c r="C440" s="3" t="str">
        <f t="shared" si="67"/>
        <v/>
      </c>
      <c r="D440" s="9" t="str">
        <f>IF(ROW($D$1)&lt;=SheetX!$C$111, SheetX!$C$111, "")</f>
        <v/>
      </c>
      <c r="E440" s="4" t="str">
        <f t="shared" si="68"/>
        <v/>
      </c>
      <c r="F440" s="9" t="str">
        <f>IF(ROW($D$1)&lt;=SheetX!$D$111, SheetX!$D$111, "")</f>
        <v/>
      </c>
      <c r="G440" s="9" t="str">
        <f t="shared" si="69"/>
        <v/>
      </c>
      <c r="H440" s="9" t="str">
        <f>IF(ROW($D$1)&lt;=SheetX!$E$111, SheetX!$E$111, "")</f>
        <v/>
      </c>
      <c r="I440" s="9" t="str">
        <f t="shared" si="70"/>
        <v/>
      </c>
      <c r="J440" s="9" t="str">
        <f>IF(ROW($D$1)&lt;=SheetX!$F$111, SheetX!$F$111, "")</f>
        <v/>
      </c>
      <c r="K440" s="4" t="str">
        <f t="shared" si="71"/>
        <v/>
      </c>
      <c r="Q440" s="6" t="str">
        <f t="shared" si="72"/>
        <v/>
      </c>
      <c r="R440" s="6">
        <f t="shared" si="73"/>
        <v>0</v>
      </c>
      <c r="S440" s="6">
        <f t="shared" si="74"/>
        <v>0</v>
      </c>
      <c r="T440" s="6">
        <f t="shared" si="75"/>
        <v>0</v>
      </c>
      <c r="U440" s="6">
        <f t="shared" si="76"/>
        <v>0</v>
      </c>
      <c r="AB440" s="12">
        <f>Table1[[#This Row],[Streaming Resolution '[MP']]]</f>
        <v>0</v>
      </c>
      <c r="AC440" s="12">
        <v>1</v>
      </c>
      <c r="AE440" s="3" t="str">
        <f>Table1[[#This Row],[Type of Install]]&amp;Table1[[#This Row],[Indoor/Outdoor]]</f>
        <v/>
      </c>
      <c r="AF440" s="3" t="str">
        <f>AE440&amp;Table1[[#This Row],[Camera Type]]</f>
        <v/>
      </c>
      <c r="AJ440" s="3" t="str">
        <f>'Card Access'!D442&amp;'Card Access'!E442&amp;'Card Access'!F442&amp;'Card Access'!G442</f>
        <v/>
      </c>
    </row>
    <row r="441" spans="1:36" x14ac:dyDescent="0.25">
      <c r="A441" s="3" t="str">
        <f>IF(ROW($B$1)&lt;=SheetX!$B$112, IF(SheetX!$B$112&lt;&gt;1, SheetX!$A$112 &amp; " (" &amp; ROW($B$1) &amp; ")", SheetX!$A$112),"zzzz")</f>
        <v xml:space="preserve"> (1)</v>
      </c>
      <c r="B441" s="3" t="str">
        <f t="shared" si="66"/>
        <v>zzzz</v>
      </c>
      <c r="C441" s="3" t="str">
        <f t="shared" si="67"/>
        <v/>
      </c>
      <c r="D441" s="9" t="str">
        <f>IF(ROW($D$1)&lt;=SheetX!$C$112, SheetX!$C$112, "")</f>
        <v/>
      </c>
      <c r="E441" s="4" t="str">
        <f t="shared" si="68"/>
        <v/>
      </c>
      <c r="F441" s="9" t="str">
        <f>IF(ROW($D$1)&lt;=SheetX!$D$112, SheetX!$D$112, "")</f>
        <v/>
      </c>
      <c r="G441" s="9" t="str">
        <f t="shared" si="69"/>
        <v/>
      </c>
      <c r="H441" s="9" t="str">
        <f>IF(ROW($D$1)&lt;=SheetX!$E$112, SheetX!$E$112, "")</f>
        <v/>
      </c>
      <c r="I441" s="9" t="str">
        <f t="shared" si="70"/>
        <v/>
      </c>
      <c r="J441" s="9" t="str">
        <f>IF(ROW($D$1)&lt;=SheetX!$F$112, SheetX!$F$112, "")</f>
        <v/>
      </c>
      <c r="K441" s="4" t="str">
        <f t="shared" si="71"/>
        <v/>
      </c>
      <c r="Q441" s="6" t="str">
        <f t="shared" si="72"/>
        <v/>
      </c>
      <c r="R441" s="6">
        <f t="shared" si="73"/>
        <v>0</v>
      </c>
      <c r="S441" s="6">
        <f t="shared" si="74"/>
        <v>0</v>
      </c>
      <c r="T441" s="6">
        <f t="shared" si="75"/>
        <v>0</v>
      </c>
      <c r="U441" s="6">
        <f t="shared" si="76"/>
        <v>0</v>
      </c>
      <c r="AB441" s="12">
        <f>Table1[[#This Row],[Streaming Resolution '[MP']]]</f>
        <v>0</v>
      </c>
      <c r="AC441" s="12">
        <v>1</v>
      </c>
      <c r="AE441" s="3" t="str">
        <f>Table1[[#This Row],[Type of Install]]&amp;Table1[[#This Row],[Indoor/Outdoor]]</f>
        <v/>
      </c>
      <c r="AF441" s="3" t="str">
        <f>AE441&amp;Table1[[#This Row],[Camera Type]]</f>
        <v/>
      </c>
      <c r="AJ441" s="3" t="str">
        <f>'Card Access'!D443&amp;'Card Access'!E443&amp;'Card Access'!F443&amp;'Card Access'!G443</f>
        <v/>
      </c>
    </row>
    <row r="442" spans="1:36" x14ac:dyDescent="0.25">
      <c r="A442" s="3" t="str">
        <f>IF(ROW($B$2)&lt;=SheetX!$B$112, IF(SheetX!$B$112&lt;&gt;1, SheetX!$A$112 &amp; " (" &amp; ROW($B$2) &amp; ")", SheetX!$A$112),"zzzz")</f>
        <v xml:space="preserve"> (2)</v>
      </c>
      <c r="B442" s="3" t="str">
        <f t="shared" si="66"/>
        <v>zzzz</v>
      </c>
      <c r="C442" s="3" t="str">
        <f t="shared" si="67"/>
        <v/>
      </c>
      <c r="D442" s="9" t="str">
        <f>IF(ROW($D$1)&lt;=SheetX!$C$112, SheetX!$C$112, "")</f>
        <v/>
      </c>
      <c r="E442" s="4" t="str">
        <f t="shared" si="68"/>
        <v/>
      </c>
      <c r="F442" s="9" t="str">
        <f>IF(ROW($D$1)&lt;=SheetX!$D$112, SheetX!$D$112, "")</f>
        <v/>
      </c>
      <c r="G442" s="9" t="str">
        <f t="shared" si="69"/>
        <v/>
      </c>
      <c r="H442" s="9" t="str">
        <f>IF(ROW($D$1)&lt;=SheetX!$E$112, SheetX!$E$112, "")</f>
        <v/>
      </c>
      <c r="I442" s="9" t="str">
        <f t="shared" si="70"/>
        <v/>
      </c>
      <c r="J442" s="9" t="str">
        <f>IF(ROW($D$1)&lt;=SheetX!$F$112, SheetX!$F$112, "")</f>
        <v/>
      </c>
      <c r="K442" s="4" t="str">
        <f t="shared" si="71"/>
        <v/>
      </c>
      <c r="Q442" s="6" t="str">
        <f t="shared" si="72"/>
        <v/>
      </c>
      <c r="R442" s="6">
        <f t="shared" si="73"/>
        <v>0</v>
      </c>
      <c r="S442" s="6">
        <f t="shared" si="74"/>
        <v>0</v>
      </c>
      <c r="T442" s="6">
        <f t="shared" si="75"/>
        <v>0</v>
      </c>
      <c r="U442" s="6">
        <f t="shared" si="76"/>
        <v>0</v>
      </c>
      <c r="AB442" s="12">
        <f>Table1[[#This Row],[Streaming Resolution '[MP']]]</f>
        <v>0</v>
      </c>
      <c r="AC442" s="12">
        <v>1</v>
      </c>
      <c r="AE442" s="3" t="str">
        <f>Table1[[#This Row],[Type of Install]]&amp;Table1[[#This Row],[Indoor/Outdoor]]</f>
        <v/>
      </c>
      <c r="AF442" s="3" t="str">
        <f>AE442&amp;Table1[[#This Row],[Camera Type]]</f>
        <v/>
      </c>
      <c r="AJ442" s="3" t="str">
        <f>'Card Access'!D444&amp;'Card Access'!E444&amp;'Card Access'!F444&amp;'Card Access'!G444</f>
        <v/>
      </c>
    </row>
    <row r="443" spans="1:36" x14ac:dyDescent="0.25">
      <c r="A443" s="3" t="str">
        <f>IF(ROW($B$3)&lt;=SheetX!$B$112, IF(SheetX!$B$112&lt;&gt;1, SheetX!$A$112 &amp; " (" &amp; ROW($B$3) &amp; ")", SheetX!$A$112),"zzzz")</f>
        <v xml:space="preserve"> (3)</v>
      </c>
      <c r="B443" s="3" t="str">
        <f t="shared" si="66"/>
        <v>zzzz</v>
      </c>
      <c r="C443" s="3" t="str">
        <f t="shared" si="67"/>
        <v/>
      </c>
      <c r="D443" s="9" t="str">
        <f>IF(ROW($D$1)&lt;=SheetX!$C$112, SheetX!$C$112, "")</f>
        <v/>
      </c>
      <c r="E443" s="4" t="str">
        <f t="shared" si="68"/>
        <v/>
      </c>
      <c r="F443" s="9" t="str">
        <f>IF(ROW($D$1)&lt;=SheetX!$D$112, SheetX!$D$112, "")</f>
        <v/>
      </c>
      <c r="G443" s="9" t="str">
        <f t="shared" si="69"/>
        <v/>
      </c>
      <c r="H443" s="9" t="str">
        <f>IF(ROW($D$1)&lt;=SheetX!$E$112, SheetX!$E$112, "")</f>
        <v/>
      </c>
      <c r="I443" s="9" t="str">
        <f t="shared" si="70"/>
        <v/>
      </c>
      <c r="J443" s="9" t="str">
        <f>IF(ROW($D$1)&lt;=SheetX!$F$112, SheetX!$F$112, "")</f>
        <v/>
      </c>
      <c r="K443" s="4" t="str">
        <f t="shared" si="71"/>
        <v/>
      </c>
      <c r="Q443" s="6" t="str">
        <f t="shared" si="72"/>
        <v/>
      </c>
      <c r="R443" s="6">
        <f t="shared" si="73"/>
        <v>0</v>
      </c>
      <c r="S443" s="6">
        <f t="shared" si="74"/>
        <v>0</v>
      </c>
      <c r="T443" s="6">
        <f t="shared" si="75"/>
        <v>0</v>
      </c>
      <c r="U443" s="6">
        <f t="shared" si="76"/>
        <v>0</v>
      </c>
      <c r="AB443" s="12">
        <f>Table1[[#This Row],[Streaming Resolution '[MP']]]</f>
        <v>0</v>
      </c>
      <c r="AC443" s="12">
        <v>1</v>
      </c>
      <c r="AE443" s="3" t="str">
        <f>Table1[[#This Row],[Type of Install]]&amp;Table1[[#This Row],[Indoor/Outdoor]]</f>
        <v/>
      </c>
      <c r="AF443" s="3" t="str">
        <f>AE443&amp;Table1[[#This Row],[Camera Type]]</f>
        <v/>
      </c>
      <c r="AJ443" s="3" t="str">
        <f>'Card Access'!D445&amp;'Card Access'!E445&amp;'Card Access'!F445&amp;'Card Access'!G445</f>
        <v/>
      </c>
    </row>
    <row r="444" spans="1:36" x14ac:dyDescent="0.25">
      <c r="A444" s="3" t="str">
        <f>IF(ROW($B$4)&lt;=SheetX!$B$112, IF(SheetX!$B$112&lt;&gt;1, SheetX!$A$112 &amp; " (" &amp; ROW($B$4) &amp; ")", SheetX!$A$112),"zzzz")</f>
        <v xml:space="preserve"> (4)</v>
      </c>
      <c r="B444" s="3" t="str">
        <f t="shared" si="66"/>
        <v>zzzz</v>
      </c>
      <c r="C444" s="3" t="str">
        <f t="shared" si="67"/>
        <v/>
      </c>
      <c r="D444" s="9" t="str">
        <f>IF(ROW($D$1)&lt;=SheetX!$C$112, SheetX!$C$112, "")</f>
        <v/>
      </c>
      <c r="E444" s="4" t="str">
        <f t="shared" si="68"/>
        <v/>
      </c>
      <c r="F444" s="9" t="str">
        <f>IF(ROW($D$1)&lt;=SheetX!$D$112, SheetX!$D$112, "")</f>
        <v/>
      </c>
      <c r="G444" s="9" t="str">
        <f t="shared" si="69"/>
        <v/>
      </c>
      <c r="H444" s="9" t="str">
        <f>IF(ROW($D$1)&lt;=SheetX!$E$112, SheetX!$E$112, "")</f>
        <v/>
      </c>
      <c r="I444" s="9" t="str">
        <f t="shared" si="70"/>
        <v/>
      </c>
      <c r="J444" s="9" t="str">
        <f>IF(ROW($D$1)&lt;=SheetX!$F$112, SheetX!$F$112, "")</f>
        <v/>
      </c>
      <c r="K444" s="4" t="str">
        <f t="shared" si="71"/>
        <v/>
      </c>
      <c r="Q444" s="6" t="str">
        <f t="shared" si="72"/>
        <v/>
      </c>
      <c r="R444" s="6">
        <f t="shared" si="73"/>
        <v>0</v>
      </c>
      <c r="S444" s="6">
        <f t="shared" si="74"/>
        <v>0</v>
      </c>
      <c r="T444" s="6">
        <f t="shared" si="75"/>
        <v>0</v>
      </c>
      <c r="U444" s="6">
        <f t="shared" si="76"/>
        <v>0</v>
      </c>
      <c r="AB444" s="12">
        <f>Table1[[#This Row],[Streaming Resolution '[MP']]]</f>
        <v>0</v>
      </c>
      <c r="AC444" s="12">
        <v>1</v>
      </c>
      <c r="AE444" s="3" t="str">
        <f>Table1[[#This Row],[Type of Install]]&amp;Table1[[#This Row],[Indoor/Outdoor]]</f>
        <v/>
      </c>
      <c r="AF444" s="3" t="str">
        <f>AE444&amp;Table1[[#This Row],[Camera Type]]</f>
        <v/>
      </c>
      <c r="AJ444" s="3" t="str">
        <f>'Card Access'!D446&amp;'Card Access'!E446&amp;'Card Access'!F446&amp;'Card Access'!G446</f>
        <v/>
      </c>
    </row>
    <row r="445" spans="1:36" x14ac:dyDescent="0.25">
      <c r="A445" s="3" t="str">
        <f>IF(ROW($B$1)&lt;=SheetX!$B$113, IF(SheetX!$B$113&lt;&gt;1, SheetX!$A$113 &amp; " (" &amp; ROW($B$1) &amp; ")", SheetX!$A$113),"zzzz")</f>
        <v xml:space="preserve"> (1)</v>
      </c>
      <c r="B445" s="3" t="str">
        <f t="shared" si="66"/>
        <v>zzzz</v>
      </c>
      <c r="C445" s="3" t="str">
        <f t="shared" si="67"/>
        <v/>
      </c>
      <c r="D445" s="9" t="str">
        <f>IF(ROW($D$1)&lt;=SheetX!$C$113, SheetX!$C$113, "")</f>
        <v/>
      </c>
      <c r="E445" s="4" t="str">
        <f t="shared" si="68"/>
        <v/>
      </c>
      <c r="F445" s="9" t="str">
        <f>IF(ROW($D$1)&lt;=SheetX!$D$113, SheetX!$D$113, "")</f>
        <v/>
      </c>
      <c r="G445" s="9" t="str">
        <f t="shared" si="69"/>
        <v/>
      </c>
      <c r="H445" s="9" t="str">
        <f>IF(ROW($D$1)&lt;=SheetX!$E$113, SheetX!$E$113, "")</f>
        <v/>
      </c>
      <c r="I445" s="9" t="str">
        <f t="shared" si="70"/>
        <v/>
      </c>
      <c r="J445" s="9" t="str">
        <f>IF(ROW($D$1)&lt;=SheetX!$F$113, SheetX!$F$113, "")</f>
        <v/>
      </c>
      <c r="K445" s="4" t="str">
        <f t="shared" si="71"/>
        <v/>
      </c>
      <c r="Q445" s="6" t="str">
        <f t="shared" si="72"/>
        <v/>
      </c>
      <c r="R445" s="6">
        <f t="shared" si="73"/>
        <v>0</v>
      </c>
      <c r="S445" s="6">
        <f t="shared" si="74"/>
        <v>0</v>
      </c>
      <c r="T445" s="6">
        <f t="shared" si="75"/>
        <v>0</v>
      </c>
      <c r="U445" s="6">
        <f t="shared" si="76"/>
        <v>0</v>
      </c>
      <c r="AB445" s="12">
        <f>Table1[[#This Row],[Streaming Resolution '[MP']]]</f>
        <v>0</v>
      </c>
      <c r="AC445" s="12">
        <v>1</v>
      </c>
      <c r="AE445" s="3" t="str">
        <f>Table1[[#This Row],[Type of Install]]&amp;Table1[[#This Row],[Indoor/Outdoor]]</f>
        <v/>
      </c>
      <c r="AF445" s="3" t="str">
        <f>AE445&amp;Table1[[#This Row],[Camera Type]]</f>
        <v/>
      </c>
      <c r="AJ445" s="3" t="str">
        <f>'Card Access'!D447&amp;'Card Access'!E447&amp;'Card Access'!F447&amp;'Card Access'!G447</f>
        <v/>
      </c>
    </row>
    <row r="446" spans="1:36" x14ac:dyDescent="0.25">
      <c r="A446" s="3" t="str">
        <f>IF(ROW($B$2)&lt;=SheetX!$B$113, IF(SheetX!$B$113&lt;&gt;1, SheetX!$A$113 &amp; " (" &amp; ROW($B$2) &amp; ")", SheetX!$A$113),"zzzz")</f>
        <v xml:space="preserve"> (2)</v>
      </c>
      <c r="B446" s="3" t="str">
        <f t="shared" si="66"/>
        <v>zzzz</v>
      </c>
      <c r="C446" s="3" t="str">
        <f t="shared" si="67"/>
        <v/>
      </c>
      <c r="D446" s="9" t="str">
        <f>IF(ROW($D$1)&lt;=SheetX!$C$113, SheetX!$C$113, "")</f>
        <v/>
      </c>
      <c r="E446" s="4" t="str">
        <f t="shared" si="68"/>
        <v/>
      </c>
      <c r="F446" s="9" t="str">
        <f>IF(ROW($D$1)&lt;=SheetX!$D$113, SheetX!$D$113, "")</f>
        <v/>
      </c>
      <c r="G446" s="9" t="str">
        <f t="shared" si="69"/>
        <v/>
      </c>
      <c r="H446" s="9" t="str">
        <f>IF(ROW($D$1)&lt;=SheetX!$E$113, SheetX!$E$113, "")</f>
        <v/>
      </c>
      <c r="I446" s="9" t="str">
        <f t="shared" si="70"/>
        <v/>
      </c>
      <c r="J446" s="9" t="str">
        <f>IF(ROW($D$1)&lt;=SheetX!$F$113, SheetX!$F$113, "")</f>
        <v/>
      </c>
      <c r="K446" s="4" t="str">
        <f t="shared" si="71"/>
        <v/>
      </c>
      <c r="Q446" s="6" t="str">
        <f t="shared" si="72"/>
        <v/>
      </c>
      <c r="R446" s="6">
        <f t="shared" si="73"/>
        <v>0</v>
      </c>
      <c r="S446" s="6">
        <f t="shared" si="74"/>
        <v>0</v>
      </c>
      <c r="T446" s="6">
        <f t="shared" si="75"/>
        <v>0</v>
      </c>
      <c r="U446" s="6">
        <f t="shared" si="76"/>
        <v>0</v>
      </c>
      <c r="AB446" s="12">
        <f>Table1[[#This Row],[Streaming Resolution '[MP']]]</f>
        <v>0</v>
      </c>
      <c r="AC446" s="12">
        <v>1</v>
      </c>
      <c r="AE446" s="3" t="str">
        <f>Table1[[#This Row],[Type of Install]]&amp;Table1[[#This Row],[Indoor/Outdoor]]</f>
        <v/>
      </c>
      <c r="AF446" s="3" t="str">
        <f>AE446&amp;Table1[[#This Row],[Camera Type]]</f>
        <v/>
      </c>
      <c r="AJ446" s="3" t="str">
        <f>'Card Access'!D448&amp;'Card Access'!E448&amp;'Card Access'!F448&amp;'Card Access'!G448</f>
        <v/>
      </c>
    </row>
    <row r="447" spans="1:36" x14ac:dyDescent="0.25">
      <c r="A447" s="3" t="str">
        <f>IF(ROW($B$3)&lt;=SheetX!$B$113, IF(SheetX!$B$113&lt;&gt;1, SheetX!$A$113 &amp; " (" &amp; ROW($B$3) &amp; ")", SheetX!$A$113),"zzzz")</f>
        <v xml:space="preserve"> (3)</v>
      </c>
      <c r="B447" s="3" t="str">
        <f t="shared" si="66"/>
        <v>zzzz</v>
      </c>
      <c r="C447" s="3" t="str">
        <f t="shared" si="67"/>
        <v/>
      </c>
      <c r="D447" s="9" t="str">
        <f>IF(ROW($D$1)&lt;=SheetX!$C$113, SheetX!$C$113, "")</f>
        <v/>
      </c>
      <c r="E447" s="4" t="str">
        <f t="shared" si="68"/>
        <v/>
      </c>
      <c r="F447" s="9" t="str">
        <f>IF(ROW($D$1)&lt;=SheetX!$D$113, SheetX!$D$113, "")</f>
        <v/>
      </c>
      <c r="G447" s="9" t="str">
        <f t="shared" si="69"/>
        <v/>
      </c>
      <c r="H447" s="9" t="str">
        <f>IF(ROW($D$1)&lt;=SheetX!$E$113, SheetX!$E$113, "")</f>
        <v/>
      </c>
      <c r="I447" s="9" t="str">
        <f t="shared" si="70"/>
        <v/>
      </c>
      <c r="J447" s="9" t="str">
        <f>IF(ROW($D$1)&lt;=SheetX!$F$113, SheetX!$F$113, "")</f>
        <v/>
      </c>
      <c r="K447" s="4" t="str">
        <f t="shared" si="71"/>
        <v/>
      </c>
      <c r="Q447" s="6" t="str">
        <f t="shared" si="72"/>
        <v/>
      </c>
      <c r="R447" s="6">
        <f t="shared" si="73"/>
        <v>0</v>
      </c>
      <c r="S447" s="6">
        <f t="shared" si="74"/>
        <v>0</v>
      </c>
      <c r="T447" s="6">
        <f t="shared" si="75"/>
        <v>0</v>
      </c>
      <c r="U447" s="6">
        <f t="shared" si="76"/>
        <v>0</v>
      </c>
      <c r="AB447" s="12">
        <f>Table1[[#This Row],[Streaming Resolution '[MP']]]</f>
        <v>0</v>
      </c>
      <c r="AC447" s="12">
        <v>1</v>
      </c>
      <c r="AE447" s="3" t="str">
        <f>Table1[[#This Row],[Type of Install]]&amp;Table1[[#This Row],[Indoor/Outdoor]]</f>
        <v/>
      </c>
      <c r="AF447" s="3" t="str">
        <f>AE447&amp;Table1[[#This Row],[Camera Type]]</f>
        <v/>
      </c>
      <c r="AJ447" s="3" t="str">
        <f>'Card Access'!D449&amp;'Card Access'!E449&amp;'Card Access'!F449&amp;'Card Access'!G449</f>
        <v/>
      </c>
    </row>
    <row r="448" spans="1:36" x14ac:dyDescent="0.25">
      <c r="A448" s="3" t="str">
        <f>IF(ROW($B$4)&lt;=SheetX!$B$113, IF(SheetX!$B$113&lt;&gt;1, SheetX!$A$113 &amp; " (" &amp; ROW($B$4) &amp; ")", SheetX!$A$113),"zzzz")</f>
        <v xml:space="preserve"> (4)</v>
      </c>
      <c r="B448" s="3" t="str">
        <f t="shared" si="66"/>
        <v>zzzz</v>
      </c>
      <c r="C448" s="3" t="str">
        <f t="shared" si="67"/>
        <v/>
      </c>
      <c r="D448" s="9" t="str">
        <f>IF(ROW($D$1)&lt;=SheetX!$C$113, SheetX!$C$113, "")</f>
        <v/>
      </c>
      <c r="E448" s="4" t="str">
        <f t="shared" si="68"/>
        <v/>
      </c>
      <c r="F448" s="9" t="str">
        <f>IF(ROW($D$1)&lt;=SheetX!$D$113, SheetX!$D$113, "")</f>
        <v/>
      </c>
      <c r="G448" s="9" t="str">
        <f t="shared" si="69"/>
        <v/>
      </c>
      <c r="H448" s="9" t="str">
        <f>IF(ROW($D$1)&lt;=SheetX!$E$113, SheetX!$E$113, "")</f>
        <v/>
      </c>
      <c r="I448" s="9" t="str">
        <f t="shared" si="70"/>
        <v/>
      </c>
      <c r="J448" s="9" t="str">
        <f>IF(ROW($D$1)&lt;=SheetX!$F$113, SheetX!$F$113, "")</f>
        <v/>
      </c>
      <c r="K448" s="4" t="str">
        <f t="shared" si="71"/>
        <v/>
      </c>
      <c r="Q448" s="6" t="str">
        <f t="shared" si="72"/>
        <v/>
      </c>
      <c r="R448" s="6">
        <f t="shared" si="73"/>
        <v>0</v>
      </c>
      <c r="S448" s="6">
        <f t="shared" si="74"/>
        <v>0</v>
      </c>
      <c r="T448" s="6">
        <f t="shared" si="75"/>
        <v>0</v>
      </c>
      <c r="U448" s="6">
        <f t="shared" si="76"/>
        <v>0</v>
      </c>
      <c r="AB448" s="12">
        <f>Table1[[#This Row],[Streaming Resolution '[MP']]]</f>
        <v>0</v>
      </c>
      <c r="AC448" s="12">
        <v>1</v>
      </c>
      <c r="AE448" s="3" t="str">
        <f>Table1[[#This Row],[Type of Install]]&amp;Table1[[#This Row],[Indoor/Outdoor]]</f>
        <v/>
      </c>
      <c r="AF448" s="3" t="str">
        <f>AE448&amp;Table1[[#This Row],[Camera Type]]</f>
        <v/>
      </c>
      <c r="AJ448" s="3" t="str">
        <f>'Card Access'!D450&amp;'Card Access'!E450&amp;'Card Access'!F450&amp;'Card Access'!G450</f>
        <v/>
      </c>
    </row>
    <row r="449" spans="1:36" x14ac:dyDescent="0.25">
      <c r="A449" s="3" t="str">
        <f>IF(ROW($B$1)&lt;=SheetX!$B$114, IF(SheetX!$B$114&lt;&gt;1, SheetX!$A$114 &amp; " (" &amp; ROW($B$1) &amp; ")", SheetX!$A$114),"zzzz")</f>
        <v xml:space="preserve"> (1)</v>
      </c>
      <c r="B449" s="3" t="str">
        <f t="shared" ref="B449:B512" si="77">IF(OR(A449=" (1)", A449=" (2)", A449=" (3)", A449=" (4)", A449="", A449=0), "zzzz", A449)</f>
        <v>zzzz</v>
      </c>
      <c r="C449" s="3" t="str">
        <f t="shared" si="67"/>
        <v/>
      </c>
      <c r="D449" s="9" t="str">
        <f>IF(ROW($D$1)&lt;=SheetX!$C$114, SheetX!$C$114, "")</f>
        <v/>
      </c>
      <c r="E449" s="4" t="str">
        <f t="shared" si="68"/>
        <v/>
      </c>
      <c r="F449" s="9" t="str">
        <f>IF(ROW($D$1)&lt;=SheetX!$D$114, SheetX!$D$114, "")</f>
        <v/>
      </c>
      <c r="G449" s="9" t="str">
        <f t="shared" si="69"/>
        <v/>
      </c>
      <c r="H449" s="9" t="str">
        <f>IF(ROW($D$1)&lt;=SheetX!$E$114, SheetX!$E$114, "")</f>
        <v/>
      </c>
      <c r="I449" s="9" t="str">
        <f t="shared" si="70"/>
        <v/>
      </c>
      <c r="J449" s="9" t="str">
        <f>IF(ROW($D$1)&lt;=SheetX!$F$114, SheetX!$F$114, "")</f>
        <v/>
      </c>
      <c r="K449" s="4" t="str">
        <f t="shared" si="71"/>
        <v/>
      </c>
      <c r="Q449" s="6" t="str">
        <f t="shared" si="72"/>
        <v/>
      </c>
      <c r="R449" s="6">
        <f t="shared" si="73"/>
        <v>0</v>
      </c>
      <c r="S449" s="6">
        <f t="shared" si="74"/>
        <v>0</v>
      </c>
      <c r="T449" s="6">
        <f t="shared" si="75"/>
        <v>0</v>
      </c>
      <c r="U449" s="6">
        <f t="shared" si="76"/>
        <v>0</v>
      </c>
      <c r="AB449" s="12">
        <f>Table1[[#This Row],[Streaming Resolution '[MP']]]</f>
        <v>0</v>
      </c>
      <c r="AC449" s="12">
        <v>1</v>
      </c>
      <c r="AE449" s="3" t="str">
        <f>Table1[[#This Row],[Type of Install]]&amp;Table1[[#This Row],[Indoor/Outdoor]]</f>
        <v/>
      </c>
      <c r="AF449" s="3" t="str">
        <f>AE449&amp;Table1[[#This Row],[Camera Type]]</f>
        <v/>
      </c>
      <c r="AJ449" s="3" t="str">
        <f>'Card Access'!D451&amp;'Card Access'!E451&amp;'Card Access'!F451&amp;'Card Access'!G451</f>
        <v/>
      </c>
    </row>
    <row r="450" spans="1:36" x14ac:dyDescent="0.25">
      <c r="A450" s="3" t="str">
        <f>IF(ROW($B$2)&lt;=SheetX!$B$114, IF(SheetX!$B$114&lt;&gt;1, SheetX!$A$114 &amp; " (" &amp; ROW($B$2) &amp; ")", SheetX!$A$114),"zzzz")</f>
        <v xml:space="preserve"> (2)</v>
      </c>
      <c r="B450" s="3" t="str">
        <f t="shared" si="77"/>
        <v>zzzz</v>
      </c>
      <c r="C450" s="3" t="str">
        <f t="shared" ref="C450:C513" si="78">IF(B450="zzzz","",D450)</f>
        <v/>
      </c>
      <c r="D450" s="9" t="str">
        <f>IF(ROW($D$1)&lt;=SheetX!$C$114, SheetX!$C$114, "")</f>
        <v/>
      </c>
      <c r="E450" s="4" t="str">
        <f t="shared" ref="E450:E513" si="79">IF(B450="zzzz","",F450)</f>
        <v/>
      </c>
      <c r="F450" s="9" t="str">
        <f>IF(ROW($D$1)&lt;=SheetX!$D$114, SheetX!$D$114, "")</f>
        <v/>
      </c>
      <c r="G450" s="9" t="str">
        <f t="shared" ref="G450:G513" si="80">IF(B450="zzzz","",H450)</f>
        <v/>
      </c>
      <c r="H450" s="9" t="str">
        <f>IF(ROW($D$1)&lt;=SheetX!$E$114, SheetX!$E$114, "")</f>
        <v/>
      </c>
      <c r="I450" s="9" t="str">
        <f t="shared" ref="I450:I513" si="81">IF(B450="zzzz","",J450)</f>
        <v/>
      </c>
      <c r="J450" s="9" t="str">
        <f>IF(ROW($D$1)&lt;=SheetX!$F$114, SheetX!$F$114, "")</f>
        <v/>
      </c>
      <c r="K450" s="4" t="str">
        <f t="shared" ref="K450:K513" si="82">IF(B450="zzzz", "", B450)</f>
        <v/>
      </c>
      <c r="Q450" s="6" t="str">
        <f t="shared" ref="Q450:Q513" si="83">IF(IF(L450="zzzz","",L450)=0,"",IF(L450="zzzz","",L450))</f>
        <v/>
      </c>
      <c r="R450" s="6">
        <f t="shared" ref="R450:R513" si="84">M450</f>
        <v>0</v>
      </c>
      <c r="S450" s="6">
        <f t="shared" ref="S450:S513" si="85">N450</f>
        <v>0</v>
      </c>
      <c r="T450" s="6">
        <f t="shared" ref="T450:T513" si="86">O450</f>
        <v>0</v>
      </c>
      <c r="U450" s="6">
        <f t="shared" ref="U450:U513" si="87">P450</f>
        <v>0</v>
      </c>
      <c r="AB450" s="12">
        <f>Table1[[#This Row],[Streaming Resolution '[MP']]]</f>
        <v>0</v>
      </c>
      <c r="AC450" s="12">
        <v>1</v>
      </c>
      <c r="AE450" s="3" t="str">
        <f>Table1[[#This Row],[Type of Install]]&amp;Table1[[#This Row],[Indoor/Outdoor]]</f>
        <v/>
      </c>
      <c r="AF450" s="3" t="str">
        <f>AE450&amp;Table1[[#This Row],[Camera Type]]</f>
        <v/>
      </c>
      <c r="AJ450" s="3" t="str">
        <f>'Card Access'!D452&amp;'Card Access'!E452&amp;'Card Access'!F452&amp;'Card Access'!G452</f>
        <v/>
      </c>
    </row>
    <row r="451" spans="1:36" x14ac:dyDescent="0.25">
      <c r="A451" s="3" t="str">
        <f>IF(ROW($B$3)&lt;=SheetX!$B$114, IF(SheetX!$B$114&lt;&gt;1, SheetX!$A$114 &amp; " (" &amp; ROW($B$3) &amp; ")", SheetX!$A$114),"zzzz")</f>
        <v xml:space="preserve"> (3)</v>
      </c>
      <c r="B451" s="3" t="str">
        <f t="shared" si="77"/>
        <v>zzzz</v>
      </c>
      <c r="C451" s="3" t="str">
        <f t="shared" si="78"/>
        <v/>
      </c>
      <c r="D451" s="9" t="str">
        <f>IF(ROW($D$1)&lt;=SheetX!$C$114, SheetX!$C$114, "")</f>
        <v/>
      </c>
      <c r="E451" s="4" t="str">
        <f t="shared" si="79"/>
        <v/>
      </c>
      <c r="F451" s="9" t="str">
        <f>IF(ROW($D$1)&lt;=SheetX!$D$114, SheetX!$D$114, "")</f>
        <v/>
      </c>
      <c r="G451" s="9" t="str">
        <f t="shared" si="80"/>
        <v/>
      </c>
      <c r="H451" s="9" t="str">
        <f>IF(ROW($D$1)&lt;=SheetX!$E$114, SheetX!$E$114, "")</f>
        <v/>
      </c>
      <c r="I451" s="9" t="str">
        <f t="shared" si="81"/>
        <v/>
      </c>
      <c r="J451" s="9" t="str">
        <f>IF(ROW($D$1)&lt;=SheetX!$F$114, SheetX!$F$114, "")</f>
        <v/>
      </c>
      <c r="K451" s="4" t="str">
        <f t="shared" si="82"/>
        <v/>
      </c>
      <c r="Q451" s="6" t="str">
        <f t="shared" si="83"/>
        <v/>
      </c>
      <c r="R451" s="6">
        <f t="shared" si="84"/>
        <v>0</v>
      </c>
      <c r="S451" s="6">
        <f t="shared" si="85"/>
        <v>0</v>
      </c>
      <c r="T451" s="6">
        <f t="shared" si="86"/>
        <v>0</v>
      </c>
      <c r="U451" s="6">
        <f t="shared" si="87"/>
        <v>0</v>
      </c>
      <c r="AB451" s="12">
        <f>Table1[[#This Row],[Streaming Resolution '[MP']]]</f>
        <v>0</v>
      </c>
      <c r="AC451" s="12">
        <v>1</v>
      </c>
      <c r="AE451" s="3" t="str">
        <f>Table1[[#This Row],[Type of Install]]&amp;Table1[[#This Row],[Indoor/Outdoor]]</f>
        <v/>
      </c>
      <c r="AF451" s="3" t="str">
        <f>AE451&amp;Table1[[#This Row],[Camera Type]]</f>
        <v/>
      </c>
      <c r="AJ451" s="3" t="str">
        <f>'Card Access'!D453&amp;'Card Access'!E453&amp;'Card Access'!F453&amp;'Card Access'!G453</f>
        <v/>
      </c>
    </row>
    <row r="452" spans="1:36" x14ac:dyDescent="0.25">
      <c r="A452" s="3" t="str">
        <f>IF(ROW($B$4)&lt;=SheetX!$B$114, IF(SheetX!$B$114&lt;&gt;1, SheetX!$A$114 &amp; " (" &amp; ROW($B$4) &amp; ")", SheetX!$A$114),"zzzz")</f>
        <v xml:space="preserve"> (4)</v>
      </c>
      <c r="B452" s="3" t="str">
        <f t="shared" si="77"/>
        <v>zzzz</v>
      </c>
      <c r="C452" s="3" t="str">
        <f t="shared" si="78"/>
        <v/>
      </c>
      <c r="D452" s="9" t="str">
        <f>IF(ROW($D$1)&lt;=SheetX!$C$114, SheetX!$C$114, "")</f>
        <v/>
      </c>
      <c r="E452" s="4" t="str">
        <f t="shared" si="79"/>
        <v/>
      </c>
      <c r="F452" s="9" t="str">
        <f>IF(ROW($D$1)&lt;=SheetX!$D$114, SheetX!$D$114, "")</f>
        <v/>
      </c>
      <c r="G452" s="9" t="str">
        <f t="shared" si="80"/>
        <v/>
      </c>
      <c r="H452" s="9" t="str">
        <f>IF(ROW($D$1)&lt;=SheetX!$E$114, SheetX!$E$114, "")</f>
        <v/>
      </c>
      <c r="I452" s="9" t="str">
        <f t="shared" si="81"/>
        <v/>
      </c>
      <c r="J452" s="9" t="str">
        <f>IF(ROW($D$1)&lt;=SheetX!$F$114, SheetX!$F$114, "")</f>
        <v/>
      </c>
      <c r="K452" s="4" t="str">
        <f t="shared" si="82"/>
        <v/>
      </c>
      <c r="Q452" s="6" t="str">
        <f t="shared" si="83"/>
        <v/>
      </c>
      <c r="R452" s="6">
        <f t="shared" si="84"/>
        <v>0</v>
      </c>
      <c r="S452" s="6">
        <f t="shared" si="85"/>
        <v>0</v>
      </c>
      <c r="T452" s="6">
        <f t="shared" si="86"/>
        <v>0</v>
      </c>
      <c r="U452" s="6">
        <f t="shared" si="87"/>
        <v>0</v>
      </c>
      <c r="AB452" s="12">
        <f>Table1[[#This Row],[Streaming Resolution '[MP']]]</f>
        <v>0</v>
      </c>
      <c r="AC452" s="12">
        <v>1</v>
      </c>
      <c r="AE452" s="3" t="str">
        <f>Table1[[#This Row],[Type of Install]]&amp;Table1[[#This Row],[Indoor/Outdoor]]</f>
        <v/>
      </c>
      <c r="AF452" s="3" t="str">
        <f>AE452&amp;Table1[[#This Row],[Camera Type]]</f>
        <v/>
      </c>
      <c r="AJ452" s="3" t="str">
        <f>'Card Access'!D454&amp;'Card Access'!E454&amp;'Card Access'!F454&amp;'Card Access'!G454</f>
        <v/>
      </c>
    </row>
    <row r="453" spans="1:36" x14ac:dyDescent="0.25">
      <c r="A453" s="3" t="str">
        <f>IF(ROW($B$1)&lt;=SheetX!$B$115, IF(SheetX!$B$115&lt;&gt;1, SheetX!$A$115 &amp; " (" &amp; ROW($B$1) &amp; ")", SheetX!$A$115),"zzzz")</f>
        <v xml:space="preserve"> (1)</v>
      </c>
      <c r="B453" s="3" t="str">
        <f t="shared" si="77"/>
        <v>zzzz</v>
      </c>
      <c r="C453" s="3" t="str">
        <f t="shared" si="78"/>
        <v/>
      </c>
      <c r="D453" s="9" t="str">
        <f>IF(ROW($D$1)&lt;=SheetX!$C$115, SheetX!$C$115, "")</f>
        <v/>
      </c>
      <c r="E453" s="4" t="str">
        <f t="shared" si="79"/>
        <v/>
      </c>
      <c r="F453" s="9" t="str">
        <f>IF(ROW($D$1)&lt;=SheetX!$D$115, SheetX!$D$115, "")</f>
        <v/>
      </c>
      <c r="G453" s="9" t="str">
        <f t="shared" si="80"/>
        <v/>
      </c>
      <c r="H453" s="9" t="str">
        <f>IF(ROW($D$1)&lt;=SheetX!$E$115, SheetX!$E$115, "")</f>
        <v/>
      </c>
      <c r="I453" s="9" t="str">
        <f t="shared" si="81"/>
        <v/>
      </c>
      <c r="J453" s="9" t="str">
        <f>IF(ROW($D$1)&lt;=SheetX!$F$115, SheetX!$F$115, "")</f>
        <v/>
      </c>
      <c r="K453" s="4" t="str">
        <f t="shared" si="82"/>
        <v/>
      </c>
      <c r="Q453" s="6" t="str">
        <f t="shared" si="83"/>
        <v/>
      </c>
      <c r="R453" s="6">
        <f t="shared" si="84"/>
        <v>0</v>
      </c>
      <c r="S453" s="6">
        <f t="shared" si="85"/>
        <v>0</v>
      </c>
      <c r="T453" s="6">
        <f t="shared" si="86"/>
        <v>0</v>
      </c>
      <c r="U453" s="6">
        <f t="shared" si="87"/>
        <v>0</v>
      </c>
      <c r="AB453" s="12">
        <f>Table1[[#This Row],[Streaming Resolution '[MP']]]</f>
        <v>0</v>
      </c>
      <c r="AC453" s="12">
        <v>1</v>
      </c>
      <c r="AE453" s="3" t="str">
        <f>Table1[[#This Row],[Type of Install]]&amp;Table1[[#This Row],[Indoor/Outdoor]]</f>
        <v/>
      </c>
      <c r="AF453" s="3" t="str">
        <f>AE453&amp;Table1[[#This Row],[Camera Type]]</f>
        <v/>
      </c>
      <c r="AJ453" s="3" t="str">
        <f>'Card Access'!D455&amp;'Card Access'!E455&amp;'Card Access'!F455&amp;'Card Access'!G455</f>
        <v/>
      </c>
    </row>
    <row r="454" spans="1:36" x14ac:dyDescent="0.25">
      <c r="A454" s="3" t="str">
        <f>IF(ROW($B$2)&lt;=SheetX!$B$115, IF(SheetX!$B$115&lt;&gt;1, SheetX!$A$115 &amp; " (" &amp; ROW($B$2) &amp; ")", SheetX!$A$115),"zzzz")</f>
        <v xml:space="preserve"> (2)</v>
      </c>
      <c r="B454" s="3" t="str">
        <f t="shared" si="77"/>
        <v>zzzz</v>
      </c>
      <c r="C454" s="3" t="str">
        <f t="shared" si="78"/>
        <v/>
      </c>
      <c r="D454" s="9" t="str">
        <f>IF(ROW($D$1)&lt;=SheetX!$C$115, SheetX!$C$115, "")</f>
        <v/>
      </c>
      <c r="E454" s="4" t="str">
        <f t="shared" si="79"/>
        <v/>
      </c>
      <c r="F454" s="9" t="str">
        <f>IF(ROW($D$1)&lt;=SheetX!$D$115, SheetX!$D$115, "")</f>
        <v/>
      </c>
      <c r="G454" s="9" t="str">
        <f t="shared" si="80"/>
        <v/>
      </c>
      <c r="H454" s="9" t="str">
        <f>IF(ROW($D$1)&lt;=SheetX!$E$115, SheetX!$E$115, "")</f>
        <v/>
      </c>
      <c r="I454" s="9" t="str">
        <f t="shared" si="81"/>
        <v/>
      </c>
      <c r="J454" s="9" t="str">
        <f>IF(ROW($D$1)&lt;=SheetX!$F$115, SheetX!$F$115, "")</f>
        <v/>
      </c>
      <c r="K454" s="4" t="str">
        <f t="shared" si="82"/>
        <v/>
      </c>
      <c r="Q454" s="6" t="str">
        <f t="shared" si="83"/>
        <v/>
      </c>
      <c r="R454" s="6">
        <f t="shared" si="84"/>
        <v>0</v>
      </c>
      <c r="S454" s="6">
        <f t="shared" si="85"/>
        <v>0</v>
      </c>
      <c r="T454" s="6">
        <f t="shared" si="86"/>
        <v>0</v>
      </c>
      <c r="U454" s="6">
        <f t="shared" si="87"/>
        <v>0</v>
      </c>
      <c r="AB454" s="12">
        <f>Table1[[#This Row],[Streaming Resolution '[MP']]]</f>
        <v>0</v>
      </c>
      <c r="AC454" s="12">
        <v>1</v>
      </c>
      <c r="AE454" s="3" t="str">
        <f>Table1[[#This Row],[Type of Install]]&amp;Table1[[#This Row],[Indoor/Outdoor]]</f>
        <v/>
      </c>
      <c r="AF454" s="3" t="str">
        <f>AE454&amp;Table1[[#This Row],[Camera Type]]</f>
        <v/>
      </c>
      <c r="AJ454" s="3" t="str">
        <f>'Card Access'!D456&amp;'Card Access'!E456&amp;'Card Access'!F456&amp;'Card Access'!G456</f>
        <v/>
      </c>
    </row>
    <row r="455" spans="1:36" x14ac:dyDescent="0.25">
      <c r="A455" s="3" t="str">
        <f>IF(ROW($B$3)&lt;=SheetX!$B$115, IF(SheetX!$B$115&lt;&gt;1, SheetX!$A$115 &amp; " (" &amp; ROW($B$3) &amp; ")", SheetX!$A$115),"zzzz")</f>
        <v xml:space="preserve"> (3)</v>
      </c>
      <c r="B455" s="3" t="str">
        <f t="shared" si="77"/>
        <v>zzzz</v>
      </c>
      <c r="C455" s="3" t="str">
        <f t="shared" si="78"/>
        <v/>
      </c>
      <c r="D455" s="9" t="str">
        <f>IF(ROW($D$1)&lt;=SheetX!$C$115, SheetX!$C$115, "")</f>
        <v/>
      </c>
      <c r="E455" s="4" t="str">
        <f t="shared" si="79"/>
        <v/>
      </c>
      <c r="F455" s="9" t="str">
        <f>IF(ROW($D$1)&lt;=SheetX!$D$115, SheetX!$D$115, "")</f>
        <v/>
      </c>
      <c r="G455" s="9" t="str">
        <f t="shared" si="80"/>
        <v/>
      </c>
      <c r="H455" s="9" t="str">
        <f>IF(ROW($D$1)&lt;=SheetX!$E$115, SheetX!$E$115, "")</f>
        <v/>
      </c>
      <c r="I455" s="9" t="str">
        <f t="shared" si="81"/>
        <v/>
      </c>
      <c r="J455" s="9" t="str">
        <f>IF(ROW($D$1)&lt;=SheetX!$F$115, SheetX!$F$115, "")</f>
        <v/>
      </c>
      <c r="K455" s="4" t="str">
        <f t="shared" si="82"/>
        <v/>
      </c>
      <c r="Q455" s="6" t="str">
        <f t="shared" si="83"/>
        <v/>
      </c>
      <c r="R455" s="6">
        <f t="shared" si="84"/>
        <v>0</v>
      </c>
      <c r="S455" s="6">
        <f t="shared" si="85"/>
        <v>0</v>
      </c>
      <c r="T455" s="6">
        <f t="shared" si="86"/>
        <v>0</v>
      </c>
      <c r="U455" s="6">
        <f t="shared" si="87"/>
        <v>0</v>
      </c>
      <c r="AB455" s="12">
        <f>Table1[[#This Row],[Streaming Resolution '[MP']]]</f>
        <v>0</v>
      </c>
      <c r="AC455" s="12">
        <v>1</v>
      </c>
      <c r="AE455" s="3" t="str">
        <f>Table1[[#This Row],[Type of Install]]&amp;Table1[[#This Row],[Indoor/Outdoor]]</f>
        <v/>
      </c>
      <c r="AF455" s="3" t="str">
        <f>AE455&amp;Table1[[#This Row],[Camera Type]]</f>
        <v/>
      </c>
      <c r="AJ455" s="3" t="str">
        <f>'Card Access'!D457&amp;'Card Access'!E457&amp;'Card Access'!F457&amp;'Card Access'!G457</f>
        <v/>
      </c>
    </row>
    <row r="456" spans="1:36" x14ac:dyDescent="0.25">
      <c r="A456" s="3" t="str">
        <f>IF(ROW($B$4)&lt;=SheetX!$B$115, IF(SheetX!$B$115&lt;&gt;1, SheetX!$A$115 &amp; " (" &amp; ROW($B$4) &amp; ")", SheetX!$A$115),"zzzz")</f>
        <v xml:space="preserve"> (4)</v>
      </c>
      <c r="B456" s="3" t="str">
        <f t="shared" si="77"/>
        <v>zzzz</v>
      </c>
      <c r="C456" s="3" t="str">
        <f t="shared" si="78"/>
        <v/>
      </c>
      <c r="D456" s="9" t="str">
        <f>IF(ROW($D$1)&lt;=SheetX!$C$115, SheetX!$C$115, "")</f>
        <v/>
      </c>
      <c r="E456" s="4" t="str">
        <f t="shared" si="79"/>
        <v/>
      </c>
      <c r="F456" s="9" t="str">
        <f>IF(ROW($D$1)&lt;=SheetX!$D$115, SheetX!$D$115, "")</f>
        <v/>
      </c>
      <c r="G456" s="9" t="str">
        <f t="shared" si="80"/>
        <v/>
      </c>
      <c r="H456" s="9" t="str">
        <f>IF(ROW($D$1)&lt;=SheetX!$E$115, SheetX!$E$115, "")</f>
        <v/>
      </c>
      <c r="I456" s="9" t="str">
        <f t="shared" si="81"/>
        <v/>
      </c>
      <c r="J456" s="9" t="str">
        <f>IF(ROW($D$1)&lt;=SheetX!$F$115, SheetX!$F$115, "")</f>
        <v/>
      </c>
      <c r="K456" s="4" t="str">
        <f t="shared" si="82"/>
        <v/>
      </c>
      <c r="Q456" s="6" t="str">
        <f t="shared" si="83"/>
        <v/>
      </c>
      <c r="R456" s="6">
        <f t="shared" si="84"/>
        <v>0</v>
      </c>
      <c r="S456" s="6">
        <f t="shared" si="85"/>
        <v>0</v>
      </c>
      <c r="T456" s="6">
        <f t="shared" si="86"/>
        <v>0</v>
      </c>
      <c r="U456" s="6">
        <f t="shared" si="87"/>
        <v>0</v>
      </c>
      <c r="AB456" s="12">
        <f>Table1[[#This Row],[Streaming Resolution '[MP']]]</f>
        <v>0</v>
      </c>
      <c r="AC456" s="12">
        <v>1</v>
      </c>
      <c r="AE456" s="3" t="str">
        <f>Table1[[#This Row],[Type of Install]]&amp;Table1[[#This Row],[Indoor/Outdoor]]</f>
        <v/>
      </c>
      <c r="AF456" s="3" t="str">
        <f>AE456&amp;Table1[[#This Row],[Camera Type]]</f>
        <v/>
      </c>
      <c r="AJ456" s="3" t="str">
        <f>'Card Access'!D458&amp;'Card Access'!E458&amp;'Card Access'!F458&amp;'Card Access'!G458</f>
        <v/>
      </c>
    </row>
    <row r="457" spans="1:36" x14ac:dyDescent="0.25">
      <c r="A457" s="3" t="str">
        <f>IF(ROW($B$1)&lt;=SheetX!$B$116, IF(SheetX!$B$116&lt;&gt;1, SheetX!$A$116 &amp; " (" &amp; ROW($B$1) &amp; ")", SheetX!$A$116),"zzzz")</f>
        <v xml:space="preserve"> (1)</v>
      </c>
      <c r="B457" s="3" t="str">
        <f t="shared" si="77"/>
        <v>zzzz</v>
      </c>
      <c r="C457" s="3" t="str">
        <f t="shared" si="78"/>
        <v/>
      </c>
      <c r="D457" s="9" t="str">
        <f>IF(ROW($D$1)&lt;=SheetX!$C$116, SheetX!$C$116, "")</f>
        <v/>
      </c>
      <c r="E457" s="4" t="str">
        <f t="shared" si="79"/>
        <v/>
      </c>
      <c r="F457" s="9" t="str">
        <f>IF(ROW($D$1)&lt;=SheetX!$D$116, SheetX!$D$116, "")</f>
        <v/>
      </c>
      <c r="G457" s="9" t="str">
        <f t="shared" si="80"/>
        <v/>
      </c>
      <c r="H457" s="9" t="str">
        <f>IF(ROW($D$1)&lt;=SheetX!$E$116, SheetX!$E$116, "")</f>
        <v/>
      </c>
      <c r="I457" s="9" t="str">
        <f t="shared" si="81"/>
        <v/>
      </c>
      <c r="J457" s="9" t="str">
        <f>IF(ROW($D$1)&lt;=SheetX!$F$116, SheetX!$F$116, "")</f>
        <v/>
      </c>
      <c r="K457" s="4" t="str">
        <f t="shared" si="82"/>
        <v/>
      </c>
      <c r="Q457" s="6" t="str">
        <f t="shared" si="83"/>
        <v/>
      </c>
      <c r="R457" s="6">
        <f t="shared" si="84"/>
        <v>0</v>
      </c>
      <c r="S457" s="6">
        <f t="shared" si="85"/>
        <v>0</v>
      </c>
      <c r="T457" s="6">
        <f t="shared" si="86"/>
        <v>0</v>
      </c>
      <c r="U457" s="6">
        <f t="shared" si="87"/>
        <v>0</v>
      </c>
      <c r="AB457" s="12">
        <f>Table1[[#This Row],[Streaming Resolution '[MP']]]</f>
        <v>0</v>
      </c>
      <c r="AC457" s="12">
        <v>1</v>
      </c>
      <c r="AE457" s="3" t="str">
        <f>Table1[[#This Row],[Type of Install]]&amp;Table1[[#This Row],[Indoor/Outdoor]]</f>
        <v/>
      </c>
      <c r="AF457" s="3" t="str">
        <f>AE457&amp;Table1[[#This Row],[Camera Type]]</f>
        <v/>
      </c>
      <c r="AJ457" s="3" t="str">
        <f>'Card Access'!D459&amp;'Card Access'!E459&amp;'Card Access'!F459&amp;'Card Access'!G459</f>
        <v/>
      </c>
    </row>
    <row r="458" spans="1:36" x14ac:dyDescent="0.25">
      <c r="A458" s="3" t="str">
        <f>IF(ROW($B$2)&lt;=SheetX!$B$116, IF(SheetX!$B$116&lt;&gt;1, SheetX!$A$116 &amp; " (" &amp; ROW($B$2) &amp; ")", SheetX!$A$116),"zzzz")</f>
        <v xml:space="preserve"> (2)</v>
      </c>
      <c r="B458" s="3" t="str">
        <f t="shared" si="77"/>
        <v>zzzz</v>
      </c>
      <c r="C458" s="3" t="str">
        <f t="shared" si="78"/>
        <v/>
      </c>
      <c r="D458" s="9" t="str">
        <f>IF(ROW($D$1)&lt;=SheetX!$C$116, SheetX!$C$116, "")</f>
        <v/>
      </c>
      <c r="E458" s="4" t="str">
        <f t="shared" si="79"/>
        <v/>
      </c>
      <c r="F458" s="9" t="str">
        <f>IF(ROW($D$1)&lt;=SheetX!$D$116, SheetX!$D$116, "")</f>
        <v/>
      </c>
      <c r="G458" s="9" t="str">
        <f t="shared" si="80"/>
        <v/>
      </c>
      <c r="H458" s="9" t="str">
        <f>IF(ROW($D$1)&lt;=SheetX!$E$116, SheetX!$E$116, "")</f>
        <v/>
      </c>
      <c r="I458" s="9" t="str">
        <f t="shared" si="81"/>
        <v/>
      </c>
      <c r="J458" s="9" t="str">
        <f>IF(ROW($D$1)&lt;=SheetX!$F$116, SheetX!$F$116, "")</f>
        <v/>
      </c>
      <c r="K458" s="4" t="str">
        <f t="shared" si="82"/>
        <v/>
      </c>
      <c r="Q458" s="6" t="str">
        <f t="shared" si="83"/>
        <v/>
      </c>
      <c r="R458" s="6">
        <f t="shared" si="84"/>
        <v>0</v>
      </c>
      <c r="S458" s="6">
        <f t="shared" si="85"/>
        <v>0</v>
      </c>
      <c r="T458" s="6">
        <f t="shared" si="86"/>
        <v>0</v>
      </c>
      <c r="U458" s="6">
        <f t="shared" si="87"/>
        <v>0</v>
      </c>
      <c r="AB458" s="12">
        <f>Table1[[#This Row],[Streaming Resolution '[MP']]]</f>
        <v>0</v>
      </c>
      <c r="AC458" s="12">
        <v>1</v>
      </c>
      <c r="AE458" s="3" t="str">
        <f>Table1[[#This Row],[Type of Install]]&amp;Table1[[#This Row],[Indoor/Outdoor]]</f>
        <v/>
      </c>
      <c r="AF458" s="3" t="str">
        <f>AE458&amp;Table1[[#This Row],[Camera Type]]</f>
        <v/>
      </c>
      <c r="AJ458" s="3" t="str">
        <f>'Card Access'!D460&amp;'Card Access'!E460&amp;'Card Access'!F460&amp;'Card Access'!G460</f>
        <v/>
      </c>
    </row>
    <row r="459" spans="1:36" x14ac:dyDescent="0.25">
      <c r="A459" s="3" t="str">
        <f>IF(ROW($B$3)&lt;=SheetX!$B$116, IF(SheetX!$B$116&lt;&gt;1, SheetX!$A$116 &amp; " (" &amp; ROW($B$3) &amp; ")", SheetX!$A$116),"zzzz")</f>
        <v xml:space="preserve"> (3)</v>
      </c>
      <c r="B459" s="3" t="str">
        <f t="shared" si="77"/>
        <v>zzzz</v>
      </c>
      <c r="C459" s="3" t="str">
        <f t="shared" si="78"/>
        <v/>
      </c>
      <c r="D459" s="9" t="str">
        <f>IF(ROW($D$1)&lt;=SheetX!$C$116, SheetX!$C$116, "")</f>
        <v/>
      </c>
      <c r="E459" s="4" t="str">
        <f t="shared" si="79"/>
        <v/>
      </c>
      <c r="F459" s="9" t="str">
        <f>IF(ROW($D$1)&lt;=SheetX!$D$116, SheetX!$D$116, "")</f>
        <v/>
      </c>
      <c r="G459" s="9" t="str">
        <f t="shared" si="80"/>
        <v/>
      </c>
      <c r="H459" s="9" t="str">
        <f>IF(ROW($D$1)&lt;=SheetX!$E$116, SheetX!$E$116, "")</f>
        <v/>
      </c>
      <c r="I459" s="9" t="str">
        <f t="shared" si="81"/>
        <v/>
      </c>
      <c r="J459" s="9" t="str">
        <f>IF(ROW($D$1)&lt;=SheetX!$F$116, SheetX!$F$116, "")</f>
        <v/>
      </c>
      <c r="K459" s="4" t="str">
        <f t="shared" si="82"/>
        <v/>
      </c>
      <c r="Q459" s="6" t="str">
        <f t="shared" si="83"/>
        <v/>
      </c>
      <c r="R459" s="6">
        <f t="shared" si="84"/>
        <v>0</v>
      </c>
      <c r="S459" s="6">
        <f t="shared" si="85"/>
        <v>0</v>
      </c>
      <c r="T459" s="6">
        <f t="shared" si="86"/>
        <v>0</v>
      </c>
      <c r="U459" s="6">
        <f t="shared" si="87"/>
        <v>0</v>
      </c>
      <c r="AB459" s="12">
        <f>Table1[[#This Row],[Streaming Resolution '[MP']]]</f>
        <v>0</v>
      </c>
      <c r="AC459" s="12">
        <v>1</v>
      </c>
      <c r="AE459" s="3" t="str">
        <f>Table1[[#This Row],[Type of Install]]&amp;Table1[[#This Row],[Indoor/Outdoor]]</f>
        <v/>
      </c>
      <c r="AF459" s="3" t="str">
        <f>AE459&amp;Table1[[#This Row],[Camera Type]]</f>
        <v/>
      </c>
      <c r="AJ459" s="3" t="str">
        <f>'Card Access'!D461&amp;'Card Access'!E461&amp;'Card Access'!F461&amp;'Card Access'!G461</f>
        <v/>
      </c>
    </row>
    <row r="460" spans="1:36" x14ac:dyDescent="0.25">
      <c r="A460" s="3" t="str">
        <f>IF(ROW($B$4)&lt;=SheetX!$B$116, IF(SheetX!$B$116&lt;&gt;1, SheetX!$A$116 &amp; " (" &amp; ROW($B$4) &amp; ")", SheetX!$A$116),"zzzz")</f>
        <v xml:space="preserve"> (4)</v>
      </c>
      <c r="B460" s="3" t="str">
        <f t="shared" si="77"/>
        <v>zzzz</v>
      </c>
      <c r="C460" s="3" t="str">
        <f t="shared" si="78"/>
        <v/>
      </c>
      <c r="D460" s="9" t="str">
        <f>IF(ROW($D$1)&lt;=SheetX!$C$116, SheetX!$C$116, "")</f>
        <v/>
      </c>
      <c r="E460" s="4" t="str">
        <f t="shared" si="79"/>
        <v/>
      </c>
      <c r="F460" s="9" t="str">
        <f>IF(ROW($D$1)&lt;=SheetX!$D$116, SheetX!$D$116, "")</f>
        <v/>
      </c>
      <c r="G460" s="9" t="str">
        <f t="shared" si="80"/>
        <v/>
      </c>
      <c r="H460" s="9" t="str">
        <f>IF(ROW($D$1)&lt;=SheetX!$E$116, SheetX!$E$116, "")</f>
        <v/>
      </c>
      <c r="I460" s="9" t="str">
        <f t="shared" si="81"/>
        <v/>
      </c>
      <c r="J460" s="9" t="str">
        <f>IF(ROW($D$1)&lt;=SheetX!$F$116, SheetX!$F$116, "")</f>
        <v/>
      </c>
      <c r="K460" s="4" t="str">
        <f t="shared" si="82"/>
        <v/>
      </c>
      <c r="Q460" s="6" t="str">
        <f t="shared" si="83"/>
        <v/>
      </c>
      <c r="R460" s="6">
        <f t="shared" si="84"/>
        <v>0</v>
      </c>
      <c r="S460" s="6">
        <f t="shared" si="85"/>
        <v>0</v>
      </c>
      <c r="T460" s="6">
        <f t="shared" si="86"/>
        <v>0</v>
      </c>
      <c r="U460" s="6">
        <f t="shared" si="87"/>
        <v>0</v>
      </c>
      <c r="AB460" s="12">
        <f>Table1[[#This Row],[Streaming Resolution '[MP']]]</f>
        <v>0</v>
      </c>
      <c r="AC460" s="12">
        <v>1</v>
      </c>
      <c r="AE460" s="3" t="str">
        <f>Table1[[#This Row],[Type of Install]]&amp;Table1[[#This Row],[Indoor/Outdoor]]</f>
        <v/>
      </c>
      <c r="AF460" s="3" t="str">
        <f>AE460&amp;Table1[[#This Row],[Camera Type]]</f>
        <v/>
      </c>
      <c r="AJ460" s="3" t="str">
        <f>'Card Access'!D462&amp;'Card Access'!E462&amp;'Card Access'!F462&amp;'Card Access'!G462</f>
        <v/>
      </c>
    </row>
    <row r="461" spans="1:36" x14ac:dyDescent="0.25">
      <c r="A461" s="3" t="str">
        <f>IF(ROW($B$1)&lt;=SheetX!$B$117, IF(SheetX!$B$117&lt;&gt;1, SheetX!$A$117 &amp; " (" &amp; ROW($B$1) &amp; ")", SheetX!$A$117),"zzzz")</f>
        <v xml:space="preserve"> (1)</v>
      </c>
      <c r="B461" s="3" t="str">
        <f t="shared" si="77"/>
        <v>zzzz</v>
      </c>
      <c r="C461" s="3" t="str">
        <f t="shared" si="78"/>
        <v/>
      </c>
      <c r="D461" s="9" t="str">
        <f>IF(ROW($D$1)&lt;=SheetX!$C$117, SheetX!$C$117, "")</f>
        <v/>
      </c>
      <c r="E461" s="4" t="str">
        <f t="shared" si="79"/>
        <v/>
      </c>
      <c r="F461" s="9" t="str">
        <f>IF(ROW($D$1)&lt;=SheetX!$D$117, SheetX!$D$117, "")</f>
        <v/>
      </c>
      <c r="G461" s="9" t="str">
        <f t="shared" si="80"/>
        <v/>
      </c>
      <c r="H461" s="9" t="str">
        <f>IF(ROW($D$1)&lt;=SheetX!$E$117, SheetX!$E$117, "")</f>
        <v/>
      </c>
      <c r="I461" s="9" t="str">
        <f t="shared" si="81"/>
        <v/>
      </c>
      <c r="J461" s="9" t="str">
        <f>IF(ROW($D$1)&lt;=SheetX!$F$117, SheetX!$F$117, "")</f>
        <v/>
      </c>
      <c r="K461" s="4" t="str">
        <f t="shared" si="82"/>
        <v/>
      </c>
      <c r="Q461" s="6" t="str">
        <f t="shared" si="83"/>
        <v/>
      </c>
      <c r="R461" s="6">
        <f t="shared" si="84"/>
        <v>0</v>
      </c>
      <c r="S461" s="6">
        <f t="shared" si="85"/>
        <v>0</v>
      </c>
      <c r="T461" s="6">
        <f t="shared" si="86"/>
        <v>0</v>
      </c>
      <c r="U461" s="6">
        <f t="shared" si="87"/>
        <v>0</v>
      </c>
      <c r="AB461" s="12">
        <f>Table1[[#This Row],[Streaming Resolution '[MP']]]</f>
        <v>0</v>
      </c>
      <c r="AC461" s="12">
        <v>1</v>
      </c>
      <c r="AE461" s="3" t="str">
        <f>Table1[[#This Row],[Type of Install]]&amp;Table1[[#This Row],[Indoor/Outdoor]]</f>
        <v/>
      </c>
      <c r="AF461" s="3" t="str">
        <f>AE461&amp;Table1[[#This Row],[Camera Type]]</f>
        <v/>
      </c>
      <c r="AJ461" s="3" t="str">
        <f>'Card Access'!D463&amp;'Card Access'!E463&amp;'Card Access'!F463&amp;'Card Access'!G463</f>
        <v/>
      </c>
    </row>
    <row r="462" spans="1:36" x14ac:dyDescent="0.25">
      <c r="A462" s="3" t="str">
        <f>IF(ROW($B$2)&lt;=SheetX!$B$117, IF(SheetX!$B$117&lt;&gt;1, SheetX!$A$117 &amp; " (" &amp; ROW($B$2) &amp; ")", SheetX!$A$117),"zzzz")</f>
        <v xml:space="preserve"> (2)</v>
      </c>
      <c r="B462" s="3" t="str">
        <f t="shared" si="77"/>
        <v>zzzz</v>
      </c>
      <c r="C462" s="3" t="str">
        <f t="shared" si="78"/>
        <v/>
      </c>
      <c r="D462" s="9" t="str">
        <f>IF(ROW($D$1)&lt;=SheetX!$C$117, SheetX!$C$117, "")</f>
        <v/>
      </c>
      <c r="E462" s="4" t="str">
        <f t="shared" si="79"/>
        <v/>
      </c>
      <c r="F462" s="9" t="str">
        <f>IF(ROW($D$1)&lt;=SheetX!$D$117, SheetX!$D$117, "")</f>
        <v/>
      </c>
      <c r="G462" s="9" t="str">
        <f t="shared" si="80"/>
        <v/>
      </c>
      <c r="H462" s="9" t="str">
        <f>IF(ROW($D$1)&lt;=SheetX!$E$117, SheetX!$E$117, "")</f>
        <v/>
      </c>
      <c r="I462" s="9" t="str">
        <f t="shared" si="81"/>
        <v/>
      </c>
      <c r="J462" s="9" t="str">
        <f>IF(ROW($D$1)&lt;=SheetX!$F$117, SheetX!$F$117, "")</f>
        <v/>
      </c>
      <c r="K462" s="4" t="str">
        <f t="shared" si="82"/>
        <v/>
      </c>
      <c r="Q462" s="6" t="str">
        <f t="shared" si="83"/>
        <v/>
      </c>
      <c r="R462" s="6">
        <f t="shared" si="84"/>
        <v>0</v>
      </c>
      <c r="S462" s="6">
        <f t="shared" si="85"/>
        <v>0</v>
      </c>
      <c r="T462" s="6">
        <f t="shared" si="86"/>
        <v>0</v>
      </c>
      <c r="U462" s="6">
        <f t="shared" si="87"/>
        <v>0</v>
      </c>
      <c r="AB462" s="12">
        <f>Table1[[#This Row],[Streaming Resolution '[MP']]]</f>
        <v>0</v>
      </c>
      <c r="AC462" s="12">
        <v>1</v>
      </c>
      <c r="AE462" s="3" t="str">
        <f>Table1[[#This Row],[Type of Install]]&amp;Table1[[#This Row],[Indoor/Outdoor]]</f>
        <v/>
      </c>
      <c r="AF462" s="3" t="str">
        <f>AE462&amp;Table1[[#This Row],[Camera Type]]</f>
        <v/>
      </c>
      <c r="AJ462" s="3" t="str">
        <f>'Card Access'!D464&amp;'Card Access'!E464&amp;'Card Access'!F464&amp;'Card Access'!G464</f>
        <v/>
      </c>
    </row>
    <row r="463" spans="1:36" x14ac:dyDescent="0.25">
      <c r="A463" s="3" t="str">
        <f>IF(ROW($B$3)&lt;=SheetX!$B$117, IF(SheetX!$B$117&lt;&gt;1, SheetX!$A$117 &amp; " (" &amp; ROW($B$3) &amp; ")", SheetX!$A$117),"zzzz")</f>
        <v xml:space="preserve"> (3)</v>
      </c>
      <c r="B463" s="3" t="str">
        <f t="shared" si="77"/>
        <v>zzzz</v>
      </c>
      <c r="C463" s="3" t="str">
        <f t="shared" si="78"/>
        <v/>
      </c>
      <c r="D463" s="9" t="str">
        <f>IF(ROW($D$1)&lt;=SheetX!$C$117, SheetX!$C$117, "")</f>
        <v/>
      </c>
      <c r="E463" s="4" t="str">
        <f t="shared" si="79"/>
        <v/>
      </c>
      <c r="F463" s="9" t="str">
        <f>IF(ROW($D$1)&lt;=SheetX!$D$117, SheetX!$D$117, "")</f>
        <v/>
      </c>
      <c r="G463" s="9" t="str">
        <f t="shared" si="80"/>
        <v/>
      </c>
      <c r="H463" s="9" t="str">
        <f>IF(ROW($D$1)&lt;=SheetX!$E$117, SheetX!$E$117, "")</f>
        <v/>
      </c>
      <c r="I463" s="9" t="str">
        <f t="shared" si="81"/>
        <v/>
      </c>
      <c r="J463" s="9" t="str">
        <f>IF(ROW($D$1)&lt;=SheetX!$F$117, SheetX!$F$117, "")</f>
        <v/>
      </c>
      <c r="K463" s="4" t="str">
        <f t="shared" si="82"/>
        <v/>
      </c>
      <c r="Q463" s="6" t="str">
        <f t="shared" si="83"/>
        <v/>
      </c>
      <c r="R463" s="6">
        <f t="shared" si="84"/>
        <v>0</v>
      </c>
      <c r="S463" s="6">
        <f t="shared" si="85"/>
        <v>0</v>
      </c>
      <c r="T463" s="6">
        <f t="shared" si="86"/>
        <v>0</v>
      </c>
      <c r="U463" s="6">
        <f t="shared" si="87"/>
        <v>0</v>
      </c>
      <c r="AB463" s="12">
        <f>Table1[[#This Row],[Streaming Resolution '[MP']]]</f>
        <v>0</v>
      </c>
      <c r="AC463" s="12">
        <v>1</v>
      </c>
      <c r="AE463" s="3" t="str">
        <f>Table1[[#This Row],[Type of Install]]&amp;Table1[[#This Row],[Indoor/Outdoor]]</f>
        <v/>
      </c>
      <c r="AF463" s="3" t="str">
        <f>AE463&amp;Table1[[#This Row],[Camera Type]]</f>
        <v/>
      </c>
      <c r="AJ463" s="3" t="str">
        <f>'Card Access'!D465&amp;'Card Access'!E465&amp;'Card Access'!F465&amp;'Card Access'!G465</f>
        <v/>
      </c>
    </row>
    <row r="464" spans="1:36" x14ac:dyDescent="0.25">
      <c r="A464" s="3" t="str">
        <f>IF(ROW($B$4)&lt;=SheetX!$B$117, IF(SheetX!$B$117&lt;&gt;1, SheetX!$A$117 &amp; " (" &amp; ROW($B$4) &amp; ")", SheetX!$A$117),"zzzz")</f>
        <v xml:space="preserve"> (4)</v>
      </c>
      <c r="B464" s="3" t="str">
        <f t="shared" si="77"/>
        <v>zzzz</v>
      </c>
      <c r="C464" s="3" t="str">
        <f t="shared" si="78"/>
        <v/>
      </c>
      <c r="D464" s="9" t="str">
        <f>IF(ROW($D$1)&lt;=SheetX!$C$117, SheetX!$C$117, "")</f>
        <v/>
      </c>
      <c r="E464" s="4" t="str">
        <f t="shared" si="79"/>
        <v/>
      </c>
      <c r="F464" s="9" t="str">
        <f>IF(ROW($D$1)&lt;=SheetX!$D$117, SheetX!$D$117, "")</f>
        <v/>
      </c>
      <c r="G464" s="9" t="str">
        <f t="shared" si="80"/>
        <v/>
      </c>
      <c r="H464" s="9" t="str">
        <f>IF(ROW($D$1)&lt;=SheetX!$E$117, SheetX!$E$117, "")</f>
        <v/>
      </c>
      <c r="I464" s="9" t="str">
        <f t="shared" si="81"/>
        <v/>
      </c>
      <c r="J464" s="9" t="str">
        <f>IF(ROW($D$1)&lt;=SheetX!$F$117, SheetX!$F$117, "")</f>
        <v/>
      </c>
      <c r="K464" s="4" t="str">
        <f t="shared" si="82"/>
        <v/>
      </c>
      <c r="Q464" s="6" t="str">
        <f t="shared" si="83"/>
        <v/>
      </c>
      <c r="R464" s="6">
        <f t="shared" si="84"/>
        <v>0</v>
      </c>
      <c r="S464" s="6">
        <f t="shared" si="85"/>
        <v>0</v>
      </c>
      <c r="T464" s="6">
        <f t="shared" si="86"/>
        <v>0</v>
      </c>
      <c r="U464" s="6">
        <f t="shared" si="87"/>
        <v>0</v>
      </c>
      <c r="AB464" s="12">
        <f>Table1[[#This Row],[Streaming Resolution '[MP']]]</f>
        <v>0</v>
      </c>
      <c r="AC464" s="12">
        <v>1</v>
      </c>
      <c r="AE464" s="3" t="str">
        <f>Table1[[#This Row],[Type of Install]]&amp;Table1[[#This Row],[Indoor/Outdoor]]</f>
        <v/>
      </c>
      <c r="AF464" s="3" t="str">
        <f>AE464&amp;Table1[[#This Row],[Camera Type]]</f>
        <v/>
      </c>
      <c r="AJ464" s="3" t="str">
        <f>'Card Access'!D466&amp;'Card Access'!E466&amp;'Card Access'!F466&amp;'Card Access'!G466</f>
        <v/>
      </c>
    </row>
    <row r="465" spans="1:36" x14ac:dyDescent="0.25">
      <c r="A465" s="3" t="str">
        <f>IF(ROW($B$1)&lt;=SheetX!$B$118, IF(SheetX!$B$118&lt;&gt;1, SheetX!$A$118 &amp; " (" &amp; ROW($B$1) &amp; ")", SheetX!$A$118),"zzzz")</f>
        <v xml:space="preserve"> (1)</v>
      </c>
      <c r="B465" s="3" t="str">
        <f t="shared" si="77"/>
        <v>zzzz</v>
      </c>
      <c r="C465" s="3" t="str">
        <f t="shared" si="78"/>
        <v/>
      </c>
      <c r="D465" s="9" t="str">
        <f>IF(ROW($D$1)&lt;=SheetX!$C$118, SheetX!$C$118, "")</f>
        <v/>
      </c>
      <c r="E465" s="4" t="str">
        <f t="shared" si="79"/>
        <v/>
      </c>
      <c r="F465" s="9" t="str">
        <f>IF(ROW($D$1)&lt;=SheetX!$D$118, SheetX!$D$118, "")</f>
        <v/>
      </c>
      <c r="G465" s="9" t="str">
        <f t="shared" si="80"/>
        <v/>
      </c>
      <c r="H465" s="9" t="str">
        <f>IF(ROW($D$1)&lt;=SheetX!$E$118, SheetX!$E$118, "")</f>
        <v/>
      </c>
      <c r="I465" s="9" t="str">
        <f t="shared" si="81"/>
        <v/>
      </c>
      <c r="J465" s="9" t="str">
        <f>IF(ROW($D$1)&lt;=SheetX!$F$118, SheetX!$F$118, "")</f>
        <v/>
      </c>
      <c r="K465" s="4" t="str">
        <f t="shared" si="82"/>
        <v/>
      </c>
      <c r="Q465" s="6" t="str">
        <f t="shared" si="83"/>
        <v/>
      </c>
      <c r="R465" s="6">
        <f t="shared" si="84"/>
        <v>0</v>
      </c>
      <c r="S465" s="6">
        <f t="shared" si="85"/>
        <v>0</v>
      </c>
      <c r="T465" s="6">
        <f t="shared" si="86"/>
        <v>0</v>
      </c>
      <c r="U465" s="6">
        <f t="shared" si="87"/>
        <v>0</v>
      </c>
      <c r="AB465" s="12">
        <f>Table1[[#This Row],[Streaming Resolution '[MP']]]</f>
        <v>0</v>
      </c>
      <c r="AC465" s="12">
        <v>1</v>
      </c>
      <c r="AE465" s="3" t="str">
        <f>Table1[[#This Row],[Type of Install]]&amp;Table1[[#This Row],[Indoor/Outdoor]]</f>
        <v/>
      </c>
      <c r="AF465" s="3" t="str">
        <f>AE465&amp;Table1[[#This Row],[Camera Type]]</f>
        <v/>
      </c>
      <c r="AJ465" s="3" t="str">
        <f>'Card Access'!D467&amp;'Card Access'!E467&amp;'Card Access'!F467&amp;'Card Access'!G467</f>
        <v/>
      </c>
    </row>
    <row r="466" spans="1:36" x14ac:dyDescent="0.25">
      <c r="A466" s="3" t="str">
        <f>IF(ROW($B$2)&lt;=SheetX!$B$118, IF(SheetX!$B$118&lt;&gt;1, SheetX!$A$118 &amp; " (" &amp; ROW($B$2) &amp; ")", SheetX!$A$118),"zzzz")</f>
        <v xml:space="preserve"> (2)</v>
      </c>
      <c r="B466" s="3" t="str">
        <f t="shared" si="77"/>
        <v>zzzz</v>
      </c>
      <c r="C466" s="3" t="str">
        <f t="shared" si="78"/>
        <v/>
      </c>
      <c r="D466" s="9" t="str">
        <f>IF(ROW($D$1)&lt;=SheetX!$C$118, SheetX!$C$118, "")</f>
        <v/>
      </c>
      <c r="E466" s="4" t="str">
        <f t="shared" si="79"/>
        <v/>
      </c>
      <c r="F466" s="9" t="str">
        <f>IF(ROW($D$1)&lt;=SheetX!$D$118, SheetX!$D$118, "")</f>
        <v/>
      </c>
      <c r="G466" s="9" t="str">
        <f t="shared" si="80"/>
        <v/>
      </c>
      <c r="H466" s="9" t="str">
        <f>IF(ROW($D$1)&lt;=SheetX!$E$118, SheetX!$E$118, "")</f>
        <v/>
      </c>
      <c r="I466" s="9" t="str">
        <f t="shared" si="81"/>
        <v/>
      </c>
      <c r="J466" s="9" t="str">
        <f>IF(ROW($D$1)&lt;=SheetX!$F$118, SheetX!$F$118, "")</f>
        <v/>
      </c>
      <c r="K466" s="4" t="str">
        <f t="shared" si="82"/>
        <v/>
      </c>
      <c r="Q466" s="6" t="str">
        <f t="shared" si="83"/>
        <v/>
      </c>
      <c r="R466" s="6">
        <f t="shared" si="84"/>
        <v>0</v>
      </c>
      <c r="S466" s="6">
        <f t="shared" si="85"/>
        <v>0</v>
      </c>
      <c r="T466" s="6">
        <f t="shared" si="86"/>
        <v>0</v>
      </c>
      <c r="U466" s="6">
        <f t="shared" si="87"/>
        <v>0</v>
      </c>
      <c r="AB466" s="12">
        <f>Table1[[#This Row],[Streaming Resolution '[MP']]]</f>
        <v>0</v>
      </c>
      <c r="AC466" s="12">
        <v>1</v>
      </c>
      <c r="AE466" s="3" t="str">
        <f>Table1[[#This Row],[Type of Install]]&amp;Table1[[#This Row],[Indoor/Outdoor]]</f>
        <v/>
      </c>
      <c r="AF466" s="3" t="str">
        <f>AE466&amp;Table1[[#This Row],[Camera Type]]</f>
        <v/>
      </c>
      <c r="AJ466" s="3" t="str">
        <f>'Card Access'!D468&amp;'Card Access'!E468&amp;'Card Access'!F468&amp;'Card Access'!G468</f>
        <v/>
      </c>
    </row>
    <row r="467" spans="1:36" x14ac:dyDescent="0.25">
      <c r="A467" s="3" t="str">
        <f>IF(ROW($B$3)&lt;=SheetX!$B$118, IF(SheetX!$B$118&lt;&gt;1, SheetX!$A$118 &amp; " (" &amp; ROW($B$3) &amp; ")", SheetX!$A$118),"zzzz")</f>
        <v xml:space="preserve"> (3)</v>
      </c>
      <c r="B467" s="3" t="str">
        <f t="shared" si="77"/>
        <v>zzzz</v>
      </c>
      <c r="C467" s="3" t="str">
        <f t="shared" si="78"/>
        <v/>
      </c>
      <c r="D467" s="9" t="str">
        <f>IF(ROW($D$1)&lt;=SheetX!$C$118, SheetX!$C$118, "")</f>
        <v/>
      </c>
      <c r="E467" s="4" t="str">
        <f t="shared" si="79"/>
        <v/>
      </c>
      <c r="F467" s="9" t="str">
        <f>IF(ROW($D$1)&lt;=SheetX!$D$118, SheetX!$D$118, "")</f>
        <v/>
      </c>
      <c r="G467" s="9" t="str">
        <f t="shared" si="80"/>
        <v/>
      </c>
      <c r="H467" s="9" t="str">
        <f>IF(ROW($D$1)&lt;=SheetX!$E$118, SheetX!$E$118, "")</f>
        <v/>
      </c>
      <c r="I467" s="9" t="str">
        <f t="shared" si="81"/>
        <v/>
      </c>
      <c r="J467" s="9" t="str">
        <f>IF(ROW($D$1)&lt;=SheetX!$F$118, SheetX!$F$118, "")</f>
        <v/>
      </c>
      <c r="K467" s="4" t="str">
        <f t="shared" si="82"/>
        <v/>
      </c>
      <c r="Q467" s="6" t="str">
        <f t="shared" si="83"/>
        <v/>
      </c>
      <c r="R467" s="6">
        <f t="shared" si="84"/>
        <v>0</v>
      </c>
      <c r="S467" s="6">
        <f t="shared" si="85"/>
        <v>0</v>
      </c>
      <c r="T467" s="6">
        <f t="shared" si="86"/>
        <v>0</v>
      </c>
      <c r="U467" s="6">
        <f t="shared" si="87"/>
        <v>0</v>
      </c>
      <c r="AB467" s="12">
        <f>Table1[[#This Row],[Streaming Resolution '[MP']]]</f>
        <v>0</v>
      </c>
      <c r="AC467" s="12">
        <v>1</v>
      </c>
      <c r="AE467" s="3" t="str">
        <f>Table1[[#This Row],[Type of Install]]&amp;Table1[[#This Row],[Indoor/Outdoor]]</f>
        <v/>
      </c>
      <c r="AF467" s="3" t="str">
        <f>AE467&amp;Table1[[#This Row],[Camera Type]]</f>
        <v/>
      </c>
      <c r="AJ467" s="3" t="str">
        <f>'Card Access'!D469&amp;'Card Access'!E469&amp;'Card Access'!F469&amp;'Card Access'!G469</f>
        <v/>
      </c>
    </row>
    <row r="468" spans="1:36" x14ac:dyDescent="0.25">
      <c r="A468" s="3" t="str">
        <f>IF(ROW($B$4)&lt;=SheetX!$B$118, IF(SheetX!$B$118&lt;&gt;1, SheetX!$A$118 &amp; " (" &amp; ROW($B$4) &amp; ")", SheetX!$A$118),"zzzz")</f>
        <v xml:space="preserve"> (4)</v>
      </c>
      <c r="B468" s="3" t="str">
        <f t="shared" si="77"/>
        <v>zzzz</v>
      </c>
      <c r="C468" s="3" t="str">
        <f t="shared" si="78"/>
        <v/>
      </c>
      <c r="D468" s="9" t="str">
        <f>IF(ROW($D$1)&lt;=SheetX!$C$118, SheetX!$C$118, "")</f>
        <v/>
      </c>
      <c r="E468" s="4" t="str">
        <f t="shared" si="79"/>
        <v/>
      </c>
      <c r="F468" s="9" t="str">
        <f>IF(ROW($D$1)&lt;=SheetX!$D$118, SheetX!$D$118, "")</f>
        <v/>
      </c>
      <c r="G468" s="9" t="str">
        <f t="shared" si="80"/>
        <v/>
      </c>
      <c r="H468" s="9" t="str">
        <f>IF(ROW($D$1)&lt;=SheetX!$E$118, SheetX!$E$118, "")</f>
        <v/>
      </c>
      <c r="I468" s="9" t="str">
        <f t="shared" si="81"/>
        <v/>
      </c>
      <c r="J468" s="9" t="str">
        <f>IF(ROW($D$1)&lt;=SheetX!$F$118, SheetX!$F$118, "")</f>
        <v/>
      </c>
      <c r="K468" s="4" t="str">
        <f t="shared" si="82"/>
        <v/>
      </c>
      <c r="Q468" s="6" t="str">
        <f t="shared" si="83"/>
        <v/>
      </c>
      <c r="R468" s="6">
        <f t="shared" si="84"/>
        <v>0</v>
      </c>
      <c r="S468" s="6">
        <f t="shared" si="85"/>
        <v>0</v>
      </c>
      <c r="T468" s="6">
        <f t="shared" si="86"/>
        <v>0</v>
      </c>
      <c r="U468" s="6">
        <f t="shared" si="87"/>
        <v>0</v>
      </c>
      <c r="AB468" s="12">
        <f>Table1[[#This Row],[Streaming Resolution '[MP']]]</f>
        <v>0</v>
      </c>
      <c r="AC468" s="12">
        <v>1</v>
      </c>
      <c r="AE468" s="3" t="str">
        <f>Table1[[#This Row],[Type of Install]]&amp;Table1[[#This Row],[Indoor/Outdoor]]</f>
        <v/>
      </c>
      <c r="AF468" s="3" t="str">
        <f>AE468&amp;Table1[[#This Row],[Camera Type]]</f>
        <v/>
      </c>
      <c r="AJ468" s="3" t="str">
        <f>'Card Access'!D470&amp;'Card Access'!E470&amp;'Card Access'!F470&amp;'Card Access'!G470</f>
        <v/>
      </c>
    </row>
    <row r="469" spans="1:36" x14ac:dyDescent="0.25">
      <c r="A469" s="3" t="str">
        <f>IF(ROW($B$1)&lt;=SheetX!$B$119, IF(SheetX!$B$119&lt;&gt;1, SheetX!$A$119 &amp; " (" &amp; ROW($B$1) &amp; ")", SheetX!$A$119),"zzzz")</f>
        <v xml:space="preserve"> (1)</v>
      </c>
      <c r="B469" s="3" t="str">
        <f t="shared" si="77"/>
        <v>zzzz</v>
      </c>
      <c r="C469" s="3" t="str">
        <f t="shared" si="78"/>
        <v/>
      </c>
      <c r="D469" s="9" t="str">
        <f>IF(ROW($D$1)&lt;=SheetX!$C$119, SheetX!$C$119, "")</f>
        <v/>
      </c>
      <c r="E469" s="4" t="str">
        <f t="shared" si="79"/>
        <v/>
      </c>
      <c r="F469" s="9" t="str">
        <f>IF(ROW($D$1)&lt;=SheetX!$D$119, SheetX!$D$119, "")</f>
        <v/>
      </c>
      <c r="G469" s="9" t="str">
        <f t="shared" si="80"/>
        <v/>
      </c>
      <c r="H469" s="9" t="str">
        <f>IF(ROW($D$1)&lt;=SheetX!$E$119, SheetX!$E$119, "")</f>
        <v/>
      </c>
      <c r="I469" s="9" t="str">
        <f t="shared" si="81"/>
        <v/>
      </c>
      <c r="J469" s="9" t="str">
        <f>IF(ROW($D$1)&lt;=SheetX!$F$119, SheetX!$F$119, "")</f>
        <v/>
      </c>
      <c r="K469" s="4" t="str">
        <f t="shared" si="82"/>
        <v/>
      </c>
      <c r="Q469" s="6" t="str">
        <f t="shared" si="83"/>
        <v/>
      </c>
      <c r="R469" s="6">
        <f t="shared" si="84"/>
        <v>0</v>
      </c>
      <c r="S469" s="6">
        <f t="shared" si="85"/>
        <v>0</v>
      </c>
      <c r="T469" s="6">
        <f t="shared" si="86"/>
        <v>0</v>
      </c>
      <c r="U469" s="6">
        <f t="shared" si="87"/>
        <v>0</v>
      </c>
      <c r="AB469" s="12">
        <f>Table1[[#This Row],[Streaming Resolution '[MP']]]</f>
        <v>0</v>
      </c>
      <c r="AC469" s="12">
        <v>1</v>
      </c>
      <c r="AE469" s="3" t="str">
        <f>Table1[[#This Row],[Type of Install]]&amp;Table1[[#This Row],[Indoor/Outdoor]]</f>
        <v/>
      </c>
      <c r="AF469" s="3" t="str">
        <f>AE469&amp;Table1[[#This Row],[Camera Type]]</f>
        <v/>
      </c>
      <c r="AJ469" s="3" t="str">
        <f>'Card Access'!D471&amp;'Card Access'!E471&amp;'Card Access'!F471&amp;'Card Access'!G471</f>
        <v/>
      </c>
    </row>
    <row r="470" spans="1:36" x14ac:dyDescent="0.25">
      <c r="A470" s="3" t="str">
        <f>IF(ROW($B$2)&lt;=SheetX!$B$119, IF(SheetX!$B$119&lt;&gt;1, SheetX!$A$119 &amp; " (" &amp; ROW($B$2) &amp; ")", SheetX!$A$119),"zzzz")</f>
        <v xml:space="preserve"> (2)</v>
      </c>
      <c r="B470" s="3" t="str">
        <f t="shared" si="77"/>
        <v>zzzz</v>
      </c>
      <c r="C470" s="3" t="str">
        <f t="shared" si="78"/>
        <v/>
      </c>
      <c r="D470" s="9" t="str">
        <f>IF(ROW($D$1)&lt;=SheetX!$C$119, SheetX!$C$119, "")</f>
        <v/>
      </c>
      <c r="E470" s="4" t="str">
        <f t="shared" si="79"/>
        <v/>
      </c>
      <c r="F470" s="9" t="str">
        <f>IF(ROW($D$1)&lt;=SheetX!$D$119, SheetX!$D$119, "")</f>
        <v/>
      </c>
      <c r="G470" s="9" t="str">
        <f t="shared" si="80"/>
        <v/>
      </c>
      <c r="H470" s="9" t="str">
        <f>IF(ROW($D$1)&lt;=SheetX!$E$119, SheetX!$E$119, "")</f>
        <v/>
      </c>
      <c r="I470" s="9" t="str">
        <f t="shared" si="81"/>
        <v/>
      </c>
      <c r="J470" s="9" t="str">
        <f>IF(ROW($D$1)&lt;=SheetX!$F$119, SheetX!$F$119, "")</f>
        <v/>
      </c>
      <c r="K470" s="4" t="str">
        <f t="shared" si="82"/>
        <v/>
      </c>
      <c r="Q470" s="6" t="str">
        <f t="shared" si="83"/>
        <v/>
      </c>
      <c r="R470" s="6">
        <f t="shared" si="84"/>
        <v>0</v>
      </c>
      <c r="S470" s="6">
        <f t="shared" si="85"/>
        <v>0</v>
      </c>
      <c r="T470" s="6">
        <f t="shared" si="86"/>
        <v>0</v>
      </c>
      <c r="U470" s="6">
        <f t="shared" si="87"/>
        <v>0</v>
      </c>
      <c r="AB470" s="12">
        <f>Table1[[#This Row],[Streaming Resolution '[MP']]]</f>
        <v>0</v>
      </c>
      <c r="AC470" s="12">
        <v>1</v>
      </c>
      <c r="AE470" s="3" t="str">
        <f>Table1[[#This Row],[Type of Install]]&amp;Table1[[#This Row],[Indoor/Outdoor]]</f>
        <v/>
      </c>
      <c r="AF470" s="3" t="str">
        <f>AE470&amp;Table1[[#This Row],[Camera Type]]</f>
        <v/>
      </c>
      <c r="AJ470" s="3" t="str">
        <f>'Card Access'!D472&amp;'Card Access'!E472&amp;'Card Access'!F472&amp;'Card Access'!G472</f>
        <v/>
      </c>
    </row>
    <row r="471" spans="1:36" x14ac:dyDescent="0.25">
      <c r="A471" s="3" t="str">
        <f>IF(ROW($B$3)&lt;=SheetX!$B$119, IF(SheetX!$B$119&lt;&gt;1, SheetX!$A$119 &amp; " (" &amp; ROW($B$3) &amp; ")", SheetX!$A$119),"zzzz")</f>
        <v xml:space="preserve"> (3)</v>
      </c>
      <c r="B471" s="3" t="str">
        <f t="shared" si="77"/>
        <v>zzzz</v>
      </c>
      <c r="C471" s="3" t="str">
        <f t="shared" si="78"/>
        <v/>
      </c>
      <c r="D471" s="9" t="str">
        <f>IF(ROW($D$1)&lt;=SheetX!$C$119, SheetX!$C$119, "")</f>
        <v/>
      </c>
      <c r="E471" s="4" t="str">
        <f t="shared" si="79"/>
        <v/>
      </c>
      <c r="F471" s="9" t="str">
        <f>IF(ROW($D$1)&lt;=SheetX!$D$119, SheetX!$D$119, "")</f>
        <v/>
      </c>
      <c r="G471" s="9" t="str">
        <f t="shared" si="80"/>
        <v/>
      </c>
      <c r="H471" s="9" t="str">
        <f>IF(ROW($D$1)&lt;=SheetX!$E$119, SheetX!$E$119, "")</f>
        <v/>
      </c>
      <c r="I471" s="9" t="str">
        <f t="shared" si="81"/>
        <v/>
      </c>
      <c r="J471" s="9" t="str">
        <f>IF(ROW($D$1)&lt;=SheetX!$F$119, SheetX!$F$119, "")</f>
        <v/>
      </c>
      <c r="K471" s="4" t="str">
        <f t="shared" si="82"/>
        <v/>
      </c>
      <c r="Q471" s="6" t="str">
        <f t="shared" si="83"/>
        <v/>
      </c>
      <c r="R471" s="6">
        <f t="shared" si="84"/>
        <v>0</v>
      </c>
      <c r="S471" s="6">
        <f t="shared" si="85"/>
        <v>0</v>
      </c>
      <c r="T471" s="6">
        <f t="shared" si="86"/>
        <v>0</v>
      </c>
      <c r="U471" s="6">
        <f t="shared" si="87"/>
        <v>0</v>
      </c>
      <c r="AB471" s="12">
        <f>Table1[[#This Row],[Streaming Resolution '[MP']]]</f>
        <v>0</v>
      </c>
      <c r="AC471" s="12">
        <v>1</v>
      </c>
      <c r="AE471" s="3" t="str">
        <f>Table1[[#This Row],[Type of Install]]&amp;Table1[[#This Row],[Indoor/Outdoor]]</f>
        <v/>
      </c>
      <c r="AF471" s="3" t="str">
        <f>AE471&amp;Table1[[#This Row],[Camera Type]]</f>
        <v/>
      </c>
      <c r="AJ471" s="3" t="str">
        <f>'Card Access'!D473&amp;'Card Access'!E473&amp;'Card Access'!F473&amp;'Card Access'!G473</f>
        <v/>
      </c>
    </row>
    <row r="472" spans="1:36" x14ac:dyDescent="0.25">
      <c r="A472" s="3" t="str">
        <f>IF(ROW($B$4)&lt;=SheetX!$B$119, IF(SheetX!$B$119&lt;&gt;1, SheetX!$A$119 &amp; " (" &amp; ROW($B$4) &amp; ")", SheetX!$A$119),"zzzz")</f>
        <v xml:space="preserve"> (4)</v>
      </c>
      <c r="B472" s="3" t="str">
        <f t="shared" si="77"/>
        <v>zzzz</v>
      </c>
      <c r="C472" s="3" t="str">
        <f t="shared" si="78"/>
        <v/>
      </c>
      <c r="D472" s="9" t="str">
        <f>IF(ROW($D$1)&lt;=SheetX!$C$119, SheetX!$C$119, "")</f>
        <v/>
      </c>
      <c r="E472" s="4" t="str">
        <f t="shared" si="79"/>
        <v/>
      </c>
      <c r="F472" s="9" t="str">
        <f>IF(ROW($D$1)&lt;=SheetX!$D$119, SheetX!$D$119, "")</f>
        <v/>
      </c>
      <c r="G472" s="9" t="str">
        <f t="shared" si="80"/>
        <v/>
      </c>
      <c r="H472" s="9" t="str">
        <f>IF(ROW($D$1)&lt;=SheetX!$E$119, SheetX!$E$119, "")</f>
        <v/>
      </c>
      <c r="I472" s="9" t="str">
        <f t="shared" si="81"/>
        <v/>
      </c>
      <c r="J472" s="9" t="str">
        <f>IF(ROW($D$1)&lt;=SheetX!$F$119, SheetX!$F$119, "")</f>
        <v/>
      </c>
      <c r="K472" s="4" t="str">
        <f t="shared" si="82"/>
        <v/>
      </c>
      <c r="Q472" s="6" t="str">
        <f t="shared" si="83"/>
        <v/>
      </c>
      <c r="R472" s="6">
        <f t="shared" si="84"/>
        <v>0</v>
      </c>
      <c r="S472" s="6">
        <f t="shared" si="85"/>
        <v>0</v>
      </c>
      <c r="T472" s="6">
        <f t="shared" si="86"/>
        <v>0</v>
      </c>
      <c r="U472" s="6">
        <f t="shared" si="87"/>
        <v>0</v>
      </c>
      <c r="AB472" s="12">
        <f>Table1[[#This Row],[Streaming Resolution '[MP']]]</f>
        <v>0</v>
      </c>
      <c r="AC472" s="12">
        <v>1</v>
      </c>
      <c r="AE472" s="3" t="str">
        <f>Table1[[#This Row],[Type of Install]]&amp;Table1[[#This Row],[Indoor/Outdoor]]</f>
        <v/>
      </c>
      <c r="AF472" s="3" t="str">
        <f>AE472&amp;Table1[[#This Row],[Camera Type]]</f>
        <v/>
      </c>
      <c r="AJ472" s="3" t="str">
        <f>'Card Access'!D474&amp;'Card Access'!E474&amp;'Card Access'!F474&amp;'Card Access'!G474</f>
        <v/>
      </c>
    </row>
    <row r="473" spans="1:36" x14ac:dyDescent="0.25">
      <c r="A473" s="3" t="str">
        <f>IF(ROW($B$1)&lt;=SheetX!$B$120, IF(SheetX!$B$120&lt;&gt;1, SheetX!$A$120 &amp; " (" &amp; ROW($B$1) &amp; ")", SheetX!$A$120),"zzzz")</f>
        <v xml:space="preserve"> (1)</v>
      </c>
      <c r="B473" s="3" t="str">
        <f t="shared" si="77"/>
        <v>zzzz</v>
      </c>
      <c r="C473" s="3" t="str">
        <f t="shared" si="78"/>
        <v/>
      </c>
      <c r="D473" s="9" t="str">
        <f>IF(ROW($D$1)&lt;=SheetX!$C$120, SheetX!$C$120, "")</f>
        <v/>
      </c>
      <c r="E473" s="4" t="str">
        <f t="shared" si="79"/>
        <v/>
      </c>
      <c r="F473" s="9" t="str">
        <f>IF(ROW($D$1)&lt;=SheetX!$D$120, SheetX!$D$120, "")</f>
        <v/>
      </c>
      <c r="G473" s="9" t="str">
        <f t="shared" si="80"/>
        <v/>
      </c>
      <c r="H473" s="9" t="str">
        <f>IF(ROW($D$1)&lt;=SheetX!$E$120, SheetX!$E$120, "")</f>
        <v/>
      </c>
      <c r="I473" s="9" t="str">
        <f t="shared" si="81"/>
        <v/>
      </c>
      <c r="J473" s="9" t="str">
        <f>IF(ROW($D$1)&lt;=SheetX!$F$120, SheetX!$F$120, "")</f>
        <v/>
      </c>
      <c r="K473" s="4" t="str">
        <f t="shared" si="82"/>
        <v/>
      </c>
      <c r="Q473" s="6" t="str">
        <f t="shared" si="83"/>
        <v/>
      </c>
      <c r="R473" s="6">
        <f t="shared" si="84"/>
        <v>0</v>
      </c>
      <c r="S473" s="6">
        <f t="shared" si="85"/>
        <v>0</v>
      </c>
      <c r="T473" s="6">
        <f t="shared" si="86"/>
        <v>0</v>
      </c>
      <c r="U473" s="6">
        <f t="shared" si="87"/>
        <v>0</v>
      </c>
      <c r="AB473" s="12">
        <f>Table1[[#This Row],[Streaming Resolution '[MP']]]</f>
        <v>0</v>
      </c>
      <c r="AC473" s="12">
        <v>1</v>
      </c>
      <c r="AE473" s="3" t="str">
        <f>Table1[[#This Row],[Type of Install]]&amp;Table1[[#This Row],[Indoor/Outdoor]]</f>
        <v/>
      </c>
      <c r="AF473" s="3" t="str">
        <f>AE473&amp;Table1[[#This Row],[Camera Type]]</f>
        <v/>
      </c>
      <c r="AJ473" s="3" t="str">
        <f>'Card Access'!D475&amp;'Card Access'!E475&amp;'Card Access'!F475&amp;'Card Access'!G475</f>
        <v/>
      </c>
    </row>
    <row r="474" spans="1:36" x14ac:dyDescent="0.25">
      <c r="A474" s="3" t="str">
        <f>IF(ROW($B$2)&lt;=SheetX!$B$120, IF(SheetX!$B$120&lt;&gt;1, SheetX!$A$120 &amp; " (" &amp; ROW($B$2) &amp; ")", SheetX!$A$120),"zzzz")</f>
        <v xml:space="preserve"> (2)</v>
      </c>
      <c r="B474" s="3" t="str">
        <f t="shared" si="77"/>
        <v>zzzz</v>
      </c>
      <c r="C474" s="3" t="str">
        <f t="shared" si="78"/>
        <v/>
      </c>
      <c r="D474" s="9" t="str">
        <f>IF(ROW($D$1)&lt;=SheetX!$C$120, SheetX!$C$120, "")</f>
        <v/>
      </c>
      <c r="E474" s="4" t="str">
        <f t="shared" si="79"/>
        <v/>
      </c>
      <c r="F474" s="9" t="str">
        <f>IF(ROW($D$1)&lt;=SheetX!$D$120, SheetX!$D$120, "")</f>
        <v/>
      </c>
      <c r="G474" s="9" t="str">
        <f t="shared" si="80"/>
        <v/>
      </c>
      <c r="H474" s="9" t="str">
        <f>IF(ROW($D$1)&lt;=SheetX!$E$120, SheetX!$E$120, "")</f>
        <v/>
      </c>
      <c r="I474" s="9" t="str">
        <f t="shared" si="81"/>
        <v/>
      </c>
      <c r="J474" s="9" t="str">
        <f>IF(ROW($D$1)&lt;=SheetX!$F$120, SheetX!$F$120, "")</f>
        <v/>
      </c>
      <c r="K474" s="4" t="str">
        <f t="shared" si="82"/>
        <v/>
      </c>
      <c r="Q474" s="6" t="str">
        <f t="shared" si="83"/>
        <v/>
      </c>
      <c r="R474" s="6">
        <f t="shared" si="84"/>
        <v>0</v>
      </c>
      <c r="S474" s="6">
        <f t="shared" si="85"/>
        <v>0</v>
      </c>
      <c r="T474" s="6">
        <f t="shared" si="86"/>
        <v>0</v>
      </c>
      <c r="U474" s="6">
        <f t="shared" si="87"/>
        <v>0</v>
      </c>
      <c r="AB474" s="12">
        <f>Table1[[#This Row],[Streaming Resolution '[MP']]]</f>
        <v>0</v>
      </c>
      <c r="AC474" s="12">
        <v>1</v>
      </c>
      <c r="AE474" s="3" t="str">
        <f>Table1[[#This Row],[Type of Install]]&amp;Table1[[#This Row],[Indoor/Outdoor]]</f>
        <v/>
      </c>
      <c r="AF474" s="3" t="str">
        <f>AE474&amp;Table1[[#This Row],[Camera Type]]</f>
        <v/>
      </c>
      <c r="AJ474" s="3" t="str">
        <f>'Card Access'!D476&amp;'Card Access'!E476&amp;'Card Access'!F476&amp;'Card Access'!G476</f>
        <v/>
      </c>
    </row>
    <row r="475" spans="1:36" x14ac:dyDescent="0.25">
      <c r="A475" s="3" t="str">
        <f>IF(ROW($B$3)&lt;=SheetX!$B$120, IF(SheetX!$B$120&lt;&gt;1, SheetX!$A$120 &amp; " (" &amp; ROW($B$3) &amp; ")", SheetX!$A$120),"zzzz")</f>
        <v xml:space="preserve"> (3)</v>
      </c>
      <c r="B475" s="3" t="str">
        <f t="shared" si="77"/>
        <v>zzzz</v>
      </c>
      <c r="C475" s="3" t="str">
        <f t="shared" si="78"/>
        <v/>
      </c>
      <c r="D475" s="9" t="str">
        <f>IF(ROW($D$1)&lt;=SheetX!$C$120, SheetX!$C$120, "")</f>
        <v/>
      </c>
      <c r="E475" s="4" t="str">
        <f t="shared" si="79"/>
        <v/>
      </c>
      <c r="F475" s="9" t="str">
        <f>IF(ROW($D$1)&lt;=SheetX!$D$120, SheetX!$D$120, "")</f>
        <v/>
      </c>
      <c r="G475" s="9" t="str">
        <f t="shared" si="80"/>
        <v/>
      </c>
      <c r="H475" s="9" t="str">
        <f>IF(ROW($D$1)&lt;=SheetX!$E$120, SheetX!$E$120, "")</f>
        <v/>
      </c>
      <c r="I475" s="9" t="str">
        <f t="shared" si="81"/>
        <v/>
      </c>
      <c r="J475" s="9" t="str">
        <f>IF(ROW($D$1)&lt;=SheetX!$F$120, SheetX!$F$120, "")</f>
        <v/>
      </c>
      <c r="K475" s="4" t="str">
        <f t="shared" si="82"/>
        <v/>
      </c>
      <c r="Q475" s="6" t="str">
        <f t="shared" si="83"/>
        <v/>
      </c>
      <c r="R475" s="6">
        <f t="shared" si="84"/>
        <v>0</v>
      </c>
      <c r="S475" s="6">
        <f t="shared" si="85"/>
        <v>0</v>
      </c>
      <c r="T475" s="6">
        <f t="shared" si="86"/>
        <v>0</v>
      </c>
      <c r="U475" s="6">
        <f t="shared" si="87"/>
        <v>0</v>
      </c>
      <c r="AB475" s="12">
        <f>Table1[[#This Row],[Streaming Resolution '[MP']]]</f>
        <v>0</v>
      </c>
      <c r="AC475" s="12">
        <v>1</v>
      </c>
      <c r="AE475" s="3" t="str">
        <f>Table1[[#This Row],[Type of Install]]&amp;Table1[[#This Row],[Indoor/Outdoor]]</f>
        <v/>
      </c>
      <c r="AF475" s="3" t="str">
        <f>AE475&amp;Table1[[#This Row],[Camera Type]]</f>
        <v/>
      </c>
      <c r="AJ475" s="3" t="str">
        <f>'Card Access'!D477&amp;'Card Access'!E477&amp;'Card Access'!F477&amp;'Card Access'!G477</f>
        <v/>
      </c>
    </row>
    <row r="476" spans="1:36" x14ac:dyDescent="0.25">
      <c r="A476" s="3" t="str">
        <f>IF(ROW($B$4)&lt;=SheetX!$B$120, IF(SheetX!$B$120&lt;&gt;1, SheetX!$A$120 &amp; " (" &amp; ROW($B$4) &amp; ")", SheetX!$A$120),"zzzz")</f>
        <v xml:space="preserve"> (4)</v>
      </c>
      <c r="B476" s="3" t="str">
        <f t="shared" si="77"/>
        <v>zzzz</v>
      </c>
      <c r="C476" s="3" t="str">
        <f t="shared" si="78"/>
        <v/>
      </c>
      <c r="D476" s="9" t="str">
        <f>IF(ROW($D$1)&lt;=SheetX!$C$120, SheetX!$C$120, "")</f>
        <v/>
      </c>
      <c r="E476" s="4" t="str">
        <f t="shared" si="79"/>
        <v/>
      </c>
      <c r="F476" s="9" t="str">
        <f>IF(ROW($D$1)&lt;=SheetX!$D$120, SheetX!$D$120, "")</f>
        <v/>
      </c>
      <c r="G476" s="9" t="str">
        <f t="shared" si="80"/>
        <v/>
      </c>
      <c r="H476" s="9" t="str">
        <f>IF(ROW($D$1)&lt;=SheetX!$E$120, SheetX!$E$120, "")</f>
        <v/>
      </c>
      <c r="I476" s="9" t="str">
        <f t="shared" si="81"/>
        <v/>
      </c>
      <c r="J476" s="9" t="str">
        <f>IF(ROW($D$1)&lt;=SheetX!$F$120, SheetX!$F$120, "")</f>
        <v/>
      </c>
      <c r="K476" s="4" t="str">
        <f t="shared" si="82"/>
        <v/>
      </c>
      <c r="Q476" s="6" t="str">
        <f t="shared" si="83"/>
        <v/>
      </c>
      <c r="R476" s="6">
        <f t="shared" si="84"/>
        <v>0</v>
      </c>
      <c r="S476" s="6">
        <f t="shared" si="85"/>
        <v>0</v>
      </c>
      <c r="T476" s="6">
        <f t="shared" si="86"/>
        <v>0</v>
      </c>
      <c r="U476" s="6">
        <f t="shared" si="87"/>
        <v>0</v>
      </c>
      <c r="AB476" s="12">
        <f>Table1[[#This Row],[Streaming Resolution '[MP']]]</f>
        <v>0</v>
      </c>
      <c r="AC476" s="12">
        <v>1</v>
      </c>
      <c r="AE476" s="3" t="str">
        <f>Table1[[#This Row],[Type of Install]]&amp;Table1[[#This Row],[Indoor/Outdoor]]</f>
        <v/>
      </c>
      <c r="AF476" s="3" t="str">
        <f>AE476&amp;Table1[[#This Row],[Camera Type]]</f>
        <v/>
      </c>
      <c r="AJ476" s="3" t="str">
        <f>'Card Access'!D478&amp;'Card Access'!E478&amp;'Card Access'!F478&amp;'Card Access'!G478</f>
        <v/>
      </c>
    </row>
    <row r="477" spans="1:36" x14ac:dyDescent="0.25">
      <c r="A477" s="3" t="str">
        <f>IF(ROW($B$1)&lt;=SheetX!$B$121, IF(SheetX!$B$121&lt;&gt;1, SheetX!$A$121 &amp; " (" &amp; ROW($B$1) &amp; ")", SheetX!$A$121),"zzzz")</f>
        <v xml:space="preserve"> (1)</v>
      </c>
      <c r="B477" s="3" t="str">
        <f t="shared" si="77"/>
        <v>zzzz</v>
      </c>
      <c r="C477" s="3" t="str">
        <f t="shared" si="78"/>
        <v/>
      </c>
      <c r="D477" s="9" t="str">
        <f>IF(ROW($D$1)&lt;=SheetX!$C$121, SheetX!$C$121, "")</f>
        <v/>
      </c>
      <c r="E477" s="4" t="str">
        <f t="shared" si="79"/>
        <v/>
      </c>
      <c r="F477" s="9" t="str">
        <f>IF(ROW($D$1)&lt;=SheetX!$D$121, SheetX!$D$121, "")</f>
        <v/>
      </c>
      <c r="G477" s="9" t="str">
        <f t="shared" si="80"/>
        <v/>
      </c>
      <c r="H477" s="9" t="str">
        <f>IF(ROW($D$1)&lt;=SheetX!$E$121, SheetX!$E$121, "")</f>
        <v/>
      </c>
      <c r="I477" s="9" t="str">
        <f t="shared" si="81"/>
        <v/>
      </c>
      <c r="J477" s="9" t="str">
        <f>IF(ROW($D$1)&lt;=SheetX!$F$121, SheetX!$F$121, "")</f>
        <v/>
      </c>
      <c r="K477" s="4" t="str">
        <f t="shared" si="82"/>
        <v/>
      </c>
      <c r="Q477" s="6" t="str">
        <f t="shared" si="83"/>
        <v/>
      </c>
      <c r="R477" s="6">
        <f t="shared" si="84"/>
        <v>0</v>
      </c>
      <c r="S477" s="6">
        <f t="shared" si="85"/>
        <v>0</v>
      </c>
      <c r="T477" s="6">
        <f t="shared" si="86"/>
        <v>0</v>
      </c>
      <c r="U477" s="6">
        <f t="shared" si="87"/>
        <v>0</v>
      </c>
      <c r="AB477" s="12">
        <f>Table1[[#This Row],[Streaming Resolution '[MP']]]</f>
        <v>0</v>
      </c>
      <c r="AC477" s="12">
        <v>1</v>
      </c>
      <c r="AE477" s="3" t="str">
        <f>Table1[[#This Row],[Type of Install]]&amp;Table1[[#This Row],[Indoor/Outdoor]]</f>
        <v/>
      </c>
      <c r="AF477" s="3" t="str">
        <f>AE477&amp;Table1[[#This Row],[Camera Type]]</f>
        <v/>
      </c>
      <c r="AJ477" s="3" t="str">
        <f>'Card Access'!D479&amp;'Card Access'!E479&amp;'Card Access'!F479&amp;'Card Access'!G479</f>
        <v/>
      </c>
    </row>
    <row r="478" spans="1:36" x14ac:dyDescent="0.25">
      <c r="A478" s="3" t="str">
        <f>IF(ROW($B$2)&lt;=SheetX!$B$121, IF(SheetX!$B$121&lt;&gt;1, SheetX!$A$121 &amp; " (" &amp; ROW($B$2) &amp; ")", SheetX!$A$121),"zzzz")</f>
        <v xml:space="preserve"> (2)</v>
      </c>
      <c r="B478" s="3" t="str">
        <f t="shared" si="77"/>
        <v>zzzz</v>
      </c>
      <c r="C478" s="3" t="str">
        <f t="shared" si="78"/>
        <v/>
      </c>
      <c r="D478" s="9" t="str">
        <f>IF(ROW($D$1)&lt;=SheetX!$C$121, SheetX!$C$121, "")</f>
        <v/>
      </c>
      <c r="E478" s="4" t="str">
        <f t="shared" si="79"/>
        <v/>
      </c>
      <c r="F478" s="9" t="str">
        <f>IF(ROW($D$1)&lt;=SheetX!$D$121, SheetX!$D$121, "")</f>
        <v/>
      </c>
      <c r="G478" s="9" t="str">
        <f t="shared" si="80"/>
        <v/>
      </c>
      <c r="H478" s="9" t="str">
        <f>IF(ROW($D$1)&lt;=SheetX!$E$121, SheetX!$E$121, "")</f>
        <v/>
      </c>
      <c r="I478" s="9" t="str">
        <f t="shared" si="81"/>
        <v/>
      </c>
      <c r="J478" s="9" t="str">
        <f>IF(ROW($D$1)&lt;=SheetX!$F$121, SheetX!$F$121, "")</f>
        <v/>
      </c>
      <c r="K478" s="4" t="str">
        <f t="shared" si="82"/>
        <v/>
      </c>
      <c r="Q478" s="6" t="str">
        <f t="shared" si="83"/>
        <v/>
      </c>
      <c r="R478" s="6">
        <f t="shared" si="84"/>
        <v>0</v>
      </c>
      <c r="S478" s="6">
        <f t="shared" si="85"/>
        <v>0</v>
      </c>
      <c r="T478" s="6">
        <f t="shared" si="86"/>
        <v>0</v>
      </c>
      <c r="U478" s="6">
        <f t="shared" si="87"/>
        <v>0</v>
      </c>
      <c r="AB478" s="12">
        <f>Table1[[#This Row],[Streaming Resolution '[MP']]]</f>
        <v>0</v>
      </c>
      <c r="AC478" s="12">
        <v>1</v>
      </c>
      <c r="AE478" s="3" t="str">
        <f>Table1[[#This Row],[Type of Install]]&amp;Table1[[#This Row],[Indoor/Outdoor]]</f>
        <v/>
      </c>
      <c r="AF478" s="3" t="str">
        <f>AE478&amp;Table1[[#This Row],[Camera Type]]</f>
        <v/>
      </c>
      <c r="AJ478" s="3" t="str">
        <f>'Card Access'!D480&amp;'Card Access'!E480&amp;'Card Access'!F480&amp;'Card Access'!G480</f>
        <v/>
      </c>
    </row>
    <row r="479" spans="1:36" x14ac:dyDescent="0.25">
      <c r="A479" s="3" t="str">
        <f>IF(ROW($B$3)&lt;=SheetX!$B$121, IF(SheetX!$B$121&lt;&gt;1, SheetX!$A$121 &amp; " (" &amp; ROW($B$3) &amp; ")", SheetX!$A$121),"zzzz")</f>
        <v xml:space="preserve"> (3)</v>
      </c>
      <c r="B479" s="3" t="str">
        <f t="shared" si="77"/>
        <v>zzzz</v>
      </c>
      <c r="C479" s="3" t="str">
        <f t="shared" si="78"/>
        <v/>
      </c>
      <c r="D479" s="9" t="str">
        <f>IF(ROW($D$1)&lt;=SheetX!$C$121, SheetX!$C$121, "")</f>
        <v/>
      </c>
      <c r="E479" s="4" t="str">
        <f t="shared" si="79"/>
        <v/>
      </c>
      <c r="F479" s="9" t="str">
        <f>IF(ROW($D$1)&lt;=SheetX!$D$121, SheetX!$D$121, "")</f>
        <v/>
      </c>
      <c r="G479" s="9" t="str">
        <f t="shared" si="80"/>
        <v/>
      </c>
      <c r="H479" s="9" t="str">
        <f>IF(ROW($D$1)&lt;=SheetX!$E$121, SheetX!$E$121, "")</f>
        <v/>
      </c>
      <c r="I479" s="9" t="str">
        <f t="shared" si="81"/>
        <v/>
      </c>
      <c r="J479" s="9" t="str">
        <f>IF(ROW($D$1)&lt;=SheetX!$F$121, SheetX!$F$121, "")</f>
        <v/>
      </c>
      <c r="K479" s="4" t="str">
        <f t="shared" si="82"/>
        <v/>
      </c>
      <c r="Q479" s="6" t="str">
        <f t="shared" si="83"/>
        <v/>
      </c>
      <c r="R479" s="6">
        <f t="shared" si="84"/>
        <v>0</v>
      </c>
      <c r="S479" s="6">
        <f t="shared" si="85"/>
        <v>0</v>
      </c>
      <c r="T479" s="6">
        <f t="shared" si="86"/>
        <v>0</v>
      </c>
      <c r="U479" s="6">
        <f t="shared" si="87"/>
        <v>0</v>
      </c>
      <c r="AB479" s="12">
        <f>Table1[[#This Row],[Streaming Resolution '[MP']]]</f>
        <v>0</v>
      </c>
      <c r="AC479" s="12">
        <v>1</v>
      </c>
      <c r="AE479" s="3" t="str">
        <f>Table1[[#This Row],[Type of Install]]&amp;Table1[[#This Row],[Indoor/Outdoor]]</f>
        <v/>
      </c>
      <c r="AF479" s="3" t="str">
        <f>AE479&amp;Table1[[#This Row],[Camera Type]]</f>
        <v/>
      </c>
      <c r="AJ479" s="3" t="str">
        <f>'Card Access'!D481&amp;'Card Access'!E481&amp;'Card Access'!F481&amp;'Card Access'!G481</f>
        <v/>
      </c>
    </row>
    <row r="480" spans="1:36" x14ac:dyDescent="0.25">
      <c r="A480" s="3" t="str">
        <f>IF(ROW($B$4)&lt;=SheetX!$B$121, IF(SheetX!$B$121&lt;&gt;1, SheetX!$A$121 &amp; " (" &amp; ROW($B$4) &amp; ")", SheetX!$A$121),"zzzz")</f>
        <v xml:space="preserve"> (4)</v>
      </c>
      <c r="B480" s="3" t="str">
        <f t="shared" si="77"/>
        <v>zzzz</v>
      </c>
      <c r="C480" s="3" t="str">
        <f t="shared" si="78"/>
        <v/>
      </c>
      <c r="D480" s="9" t="str">
        <f>IF(ROW($D$1)&lt;=SheetX!$C$121, SheetX!$C$121, "")</f>
        <v/>
      </c>
      <c r="E480" s="4" t="str">
        <f t="shared" si="79"/>
        <v/>
      </c>
      <c r="F480" s="9" t="str">
        <f>IF(ROW($D$1)&lt;=SheetX!$D$121, SheetX!$D$121, "")</f>
        <v/>
      </c>
      <c r="G480" s="9" t="str">
        <f t="shared" si="80"/>
        <v/>
      </c>
      <c r="H480" s="9" t="str">
        <f>IF(ROW($D$1)&lt;=SheetX!$E$121, SheetX!$E$121, "")</f>
        <v/>
      </c>
      <c r="I480" s="9" t="str">
        <f t="shared" si="81"/>
        <v/>
      </c>
      <c r="J480" s="9" t="str">
        <f>IF(ROW($D$1)&lt;=SheetX!$F$121, SheetX!$F$121, "")</f>
        <v/>
      </c>
      <c r="K480" s="4" t="str">
        <f t="shared" si="82"/>
        <v/>
      </c>
      <c r="Q480" s="6" t="str">
        <f t="shared" si="83"/>
        <v/>
      </c>
      <c r="R480" s="6">
        <f t="shared" si="84"/>
        <v>0</v>
      </c>
      <c r="S480" s="6">
        <f t="shared" si="85"/>
        <v>0</v>
      </c>
      <c r="T480" s="6">
        <f t="shared" si="86"/>
        <v>0</v>
      </c>
      <c r="U480" s="6">
        <f t="shared" si="87"/>
        <v>0</v>
      </c>
      <c r="AB480" s="12">
        <f>Table1[[#This Row],[Streaming Resolution '[MP']]]</f>
        <v>0</v>
      </c>
      <c r="AC480" s="12">
        <v>1</v>
      </c>
      <c r="AE480" s="3" t="str">
        <f>Table1[[#This Row],[Type of Install]]&amp;Table1[[#This Row],[Indoor/Outdoor]]</f>
        <v/>
      </c>
      <c r="AF480" s="3" t="str">
        <f>AE480&amp;Table1[[#This Row],[Camera Type]]</f>
        <v/>
      </c>
      <c r="AJ480" s="3" t="str">
        <f>'Card Access'!D482&amp;'Card Access'!E482&amp;'Card Access'!F482&amp;'Card Access'!G482</f>
        <v/>
      </c>
    </row>
    <row r="481" spans="1:36" x14ac:dyDescent="0.25">
      <c r="A481" s="3" t="str">
        <f>IF(ROW($B$1)&lt;=SheetX!$B$122, IF(SheetX!$B$122&lt;&gt;1, SheetX!$A$122 &amp; " (" &amp; ROW($B$1) &amp; ")", SheetX!$A$122),"zzzz")</f>
        <v xml:space="preserve"> (1)</v>
      </c>
      <c r="B481" s="3" t="str">
        <f t="shared" si="77"/>
        <v>zzzz</v>
      </c>
      <c r="C481" s="3" t="str">
        <f t="shared" si="78"/>
        <v/>
      </c>
      <c r="D481" s="9" t="str">
        <f>IF(ROW($D$1)&lt;=SheetX!$C$122, SheetX!$C$122, "")</f>
        <v/>
      </c>
      <c r="E481" s="4" t="str">
        <f t="shared" si="79"/>
        <v/>
      </c>
      <c r="F481" s="9" t="str">
        <f>IF(ROW($D$1)&lt;=SheetX!$D$122, SheetX!$D$122, "")</f>
        <v/>
      </c>
      <c r="G481" s="9" t="str">
        <f t="shared" si="80"/>
        <v/>
      </c>
      <c r="H481" s="9" t="str">
        <f>IF(ROW($D$1)&lt;=SheetX!$E$122, SheetX!$E$122, "")</f>
        <v/>
      </c>
      <c r="I481" s="9" t="str">
        <f t="shared" si="81"/>
        <v/>
      </c>
      <c r="J481" s="9" t="str">
        <f>IF(ROW($D$1)&lt;=SheetX!$F$122, SheetX!$F$122, "")</f>
        <v/>
      </c>
      <c r="K481" s="4" t="str">
        <f t="shared" si="82"/>
        <v/>
      </c>
      <c r="Q481" s="6" t="str">
        <f t="shared" si="83"/>
        <v/>
      </c>
      <c r="R481" s="6">
        <f t="shared" si="84"/>
        <v>0</v>
      </c>
      <c r="S481" s="6">
        <f t="shared" si="85"/>
        <v>0</v>
      </c>
      <c r="T481" s="6">
        <f t="shared" si="86"/>
        <v>0</v>
      </c>
      <c r="U481" s="6">
        <f t="shared" si="87"/>
        <v>0</v>
      </c>
      <c r="AB481" s="12">
        <f>Table1[[#This Row],[Streaming Resolution '[MP']]]</f>
        <v>0</v>
      </c>
      <c r="AC481" s="12">
        <v>1</v>
      </c>
      <c r="AE481" s="3" t="str">
        <f>Table1[[#This Row],[Type of Install]]&amp;Table1[[#This Row],[Indoor/Outdoor]]</f>
        <v/>
      </c>
      <c r="AF481" s="3" t="str">
        <f>AE481&amp;Table1[[#This Row],[Camera Type]]</f>
        <v/>
      </c>
      <c r="AJ481" s="3" t="str">
        <f>'Card Access'!D483&amp;'Card Access'!E483&amp;'Card Access'!F483&amp;'Card Access'!G483</f>
        <v/>
      </c>
    </row>
    <row r="482" spans="1:36" x14ac:dyDescent="0.25">
      <c r="A482" s="3" t="str">
        <f>IF(ROW($B$2)&lt;=SheetX!$B$122, IF(SheetX!$B$122&lt;&gt;1, SheetX!$A$122 &amp; " (" &amp; ROW($B$2) &amp; ")", SheetX!$A$122),"zzzz")</f>
        <v xml:space="preserve"> (2)</v>
      </c>
      <c r="B482" s="3" t="str">
        <f t="shared" si="77"/>
        <v>zzzz</v>
      </c>
      <c r="C482" s="3" t="str">
        <f t="shared" si="78"/>
        <v/>
      </c>
      <c r="D482" s="9" t="str">
        <f>IF(ROW($D$1)&lt;=SheetX!$C$122, SheetX!$C$122, "")</f>
        <v/>
      </c>
      <c r="E482" s="4" t="str">
        <f t="shared" si="79"/>
        <v/>
      </c>
      <c r="F482" s="9" t="str">
        <f>IF(ROW($D$1)&lt;=SheetX!$D$122, SheetX!$D$122, "")</f>
        <v/>
      </c>
      <c r="G482" s="9" t="str">
        <f t="shared" si="80"/>
        <v/>
      </c>
      <c r="H482" s="9" t="str">
        <f>IF(ROW($D$1)&lt;=SheetX!$E$122, SheetX!$E$122, "")</f>
        <v/>
      </c>
      <c r="I482" s="9" t="str">
        <f t="shared" si="81"/>
        <v/>
      </c>
      <c r="J482" s="9" t="str">
        <f>IF(ROW($D$1)&lt;=SheetX!$F$122, SheetX!$F$122, "")</f>
        <v/>
      </c>
      <c r="K482" s="4" t="str">
        <f t="shared" si="82"/>
        <v/>
      </c>
      <c r="Q482" s="6" t="str">
        <f t="shared" si="83"/>
        <v/>
      </c>
      <c r="R482" s="6">
        <f t="shared" si="84"/>
        <v>0</v>
      </c>
      <c r="S482" s="6">
        <f t="shared" si="85"/>
        <v>0</v>
      </c>
      <c r="T482" s="6">
        <f t="shared" si="86"/>
        <v>0</v>
      </c>
      <c r="U482" s="6">
        <f t="shared" si="87"/>
        <v>0</v>
      </c>
      <c r="AB482" s="12">
        <f>Table1[[#This Row],[Streaming Resolution '[MP']]]</f>
        <v>0</v>
      </c>
      <c r="AC482" s="12">
        <v>1</v>
      </c>
      <c r="AE482" s="3" t="str">
        <f>Table1[[#This Row],[Type of Install]]&amp;Table1[[#This Row],[Indoor/Outdoor]]</f>
        <v/>
      </c>
      <c r="AF482" s="3" t="str">
        <f>AE482&amp;Table1[[#This Row],[Camera Type]]</f>
        <v/>
      </c>
      <c r="AJ482" s="3" t="str">
        <f>'Card Access'!D484&amp;'Card Access'!E484&amp;'Card Access'!F484&amp;'Card Access'!G484</f>
        <v/>
      </c>
    </row>
    <row r="483" spans="1:36" x14ac:dyDescent="0.25">
      <c r="A483" s="3" t="str">
        <f>IF(ROW($B$3)&lt;=SheetX!$B$122, IF(SheetX!$B$122&lt;&gt;1, SheetX!$A$122 &amp; " (" &amp; ROW($B$3) &amp; ")", SheetX!$A$122),"zzzz")</f>
        <v xml:space="preserve"> (3)</v>
      </c>
      <c r="B483" s="3" t="str">
        <f t="shared" si="77"/>
        <v>zzzz</v>
      </c>
      <c r="C483" s="3" t="str">
        <f t="shared" si="78"/>
        <v/>
      </c>
      <c r="D483" s="9" t="str">
        <f>IF(ROW($D$1)&lt;=SheetX!$C$122, SheetX!$C$122, "")</f>
        <v/>
      </c>
      <c r="E483" s="4" t="str">
        <f t="shared" si="79"/>
        <v/>
      </c>
      <c r="F483" s="9" t="str">
        <f>IF(ROW($D$1)&lt;=SheetX!$D$122, SheetX!$D$122, "")</f>
        <v/>
      </c>
      <c r="G483" s="9" t="str">
        <f t="shared" si="80"/>
        <v/>
      </c>
      <c r="H483" s="9" t="str">
        <f>IF(ROW($D$1)&lt;=SheetX!$E$122, SheetX!$E$122, "")</f>
        <v/>
      </c>
      <c r="I483" s="9" t="str">
        <f t="shared" si="81"/>
        <v/>
      </c>
      <c r="J483" s="9" t="str">
        <f>IF(ROW($D$1)&lt;=SheetX!$F$122, SheetX!$F$122, "")</f>
        <v/>
      </c>
      <c r="K483" s="4" t="str">
        <f t="shared" si="82"/>
        <v/>
      </c>
      <c r="Q483" s="6" t="str">
        <f t="shared" si="83"/>
        <v/>
      </c>
      <c r="R483" s="6">
        <f t="shared" si="84"/>
        <v>0</v>
      </c>
      <c r="S483" s="6">
        <f t="shared" si="85"/>
        <v>0</v>
      </c>
      <c r="T483" s="6">
        <f t="shared" si="86"/>
        <v>0</v>
      </c>
      <c r="U483" s="6">
        <f t="shared" si="87"/>
        <v>0</v>
      </c>
      <c r="AB483" s="12">
        <f>Table1[[#This Row],[Streaming Resolution '[MP']]]</f>
        <v>0</v>
      </c>
      <c r="AC483" s="12">
        <v>1</v>
      </c>
      <c r="AE483" s="3" t="str">
        <f>Table1[[#This Row],[Type of Install]]&amp;Table1[[#This Row],[Indoor/Outdoor]]</f>
        <v/>
      </c>
      <c r="AF483" s="3" t="str">
        <f>AE483&amp;Table1[[#This Row],[Camera Type]]</f>
        <v/>
      </c>
      <c r="AJ483" s="3" t="str">
        <f>'Card Access'!D485&amp;'Card Access'!E485&amp;'Card Access'!F485&amp;'Card Access'!G485</f>
        <v/>
      </c>
    </row>
    <row r="484" spans="1:36" x14ac:dyDescent="0.25">
      <c r="A484" s="3" t="str">
        <f>IF(ROW($B$4)&lt;=SheetX!$B$122, IF(SheetX!$B$122&lt;&gt;1, SheetX!$A$122 &amp; " (" &amp; ROW($B$4) &amp; ")", SheetX!$A$122),"zzzz")</f>
        <v xml:space="preserve"> (4)</v>
      </c>
      <c r="B484" s="3" t="str">
        <f t="shared" si="77"/>
        <v>zzzz</v>
      </c>
      <c r="C484" s="3" t="str">
        <f t="shared" si="78"/>
        <v/>
      </c>
      <c r="D484" s="9" t="str">
        <f>IF(ROW($D$1)&lt;=SheetX!$C$122, SheetX!$C$122, "")</f>
        <v/>
      </c>
      <c r="E484" s="4" t="str">
        <f t="shared" si="79"/>
        <v/>
      </c>
      <c r="F484" s="9" t="str">
        <f>IF(ROW($D$1)&lt;=SheetX!$D$122, SheetX!$D$122, "")</f>
        <v/>
      </c>
      <c r="G484" s="9" t="str">
        <f t="shared" si="80"/>
        <v/>
      </c>
      <c r="H484" s="9" t="str">
        <f>IF(ROW($D$1)&lt;=SheetX!$E$122, SheetX!$E$122, "")</f>
        <v/>
      </c>
      <c r="I484" s="9" t="str">
        <f t="shared" si="81"/>
        <v/>
      </c>
      <c r="J484" s="9" t="str">
        <f>IF(ROW($D$1)&lt;=SheetX!$F$122, SheetX!$F$122, "")</f>
        <v/>
      </c>
      <c r="K484" s="4" t="str">
        <f t="shared" si="82"/>
        <v/>
      </c>
      <c r="Q484" s="6" t="str">
        <f t="shared" si="83"/>
        <v/>
      </c>
      <c r="R484" s="6">
        <f t="shared" si="84"/>
        <v>0</v>
      </c>
      <c r="S484" s="6">
        <f t="shared" si="85"/>
        <v>0</v>
      </c>
      <c r="T484" s="6">
        <f t="shared" si="86"/>
        <v>0</v>
      </c>
      <c r="U484" s="6">
        <f t="shared" si="87"/>
        <v>0</v>
      </c>
      <c r="AB484" s="12">
        <f>Table1[[#This Row],[Streaming Resolution '[MP']]]</f>
        <v>0</v>
      </c>
      <c r="AC484" s="12">
        <v>1</v>
      </c>
      <c r="AE484" s="3" t="str">
        <f>Table1[[#This Row],[Type of Install]]&amp;Table1[[#This Row],[Indoor/Outdoor]]</f>
        <v/>
      </c>
      <c r="AF484" s="3" t="str">
        <f>AE484&amp;Table1[[#This Row],[Camera Type]]</f>
        <v/>
      </c>
      <c r="AJ484" s="3" t="str">
        <f>'Card Access'!D486&amp;'Card Access'!E486&amp;'Card Access'!F486&amp;'Card Access'!G486</f>
        <v/>
      </c>
    </row>
    <row r="485" spans="1:36" x14ac:dyDescent="0.25">
      <c r="A485" s="3" t="str">
        <f>IF(ROW($B$1)&lt;=SheetX!$B$123, IF(SheetX!$B$123&lt;&gt;1, SheetX!$A$123 &amp; " (" &amp; ROW($B$1) &amp; ")", SheetX!$A$123),"zzzz")</f>
        <v xml:space="preserve"> (1)</v>
      </c>
      <c r="B485" s="3" t="str">
        <f t="shared" si="77"/>
        <v>zzzz</v>
      </c>
      <c r="C485" s="3" t="str">
        <f t="shared" si="78"/>
        <v/>
      </c>
      <c r="D485" s="9" t="str">
        <f>IF(ROW($D$1)&lt;=SheetX!$C$123, SheetX!$C$123, "")</f>
        <v/>
      </c>
      <c r="E485" s="4" t="str">
        <f t="shared" si="79"/>
        <v/>
      </c>
      <c r="F485" s="9" t="str">
        <f>IF(ROW($D$1)&lt;=SheetX!$D$123, SheetX!$D$123, "")</f>
        <v/>
      </c>
      <c r="G485" s="9" t="str">
        <f t="shared" si="80"/>
        <v/>
      </c>
      <c r="H485" s="9" t="str">
        <f>IF(ROW($D$1)&lt;=SheetX!$E$123, SheetX!$E$123, "")</f>
        <v/>
      </c>
      <c r="I485" s="9" t="str">
        <f t="shared" si="81"/>
        <v/>
      </c>
      <c r="J485" s="9" t="str">
        <f>IF(ROW($D$1)&lt;=SheetX!$F$123, SheetX!$F$123, "")</f>
        <v/>
      </c>
      <c r="K485" s="4" t="str">
        <f t="shared" si="82"/>
        <v/>
      </c>
      <c r="Q485" s="6" t="str">
        <f t="shared" si="83"/>
        <v/>
      </c>
      <c r="R485" s="6">
        <f t="shared" si="84"/>
        <v>0</v>
      </c>
      <c r="S485" s="6">
        <f t="shared" si="85"/>
        <v>0</v>
      </c>
      <c r="T485" s="6">
        <f t="shared" si="86"/>
        <v>0</v>
      </c>
      <c r="U485" s="6">
        <f t="shared" si="87"/>
        <v>0</v>
      </c>
      <c r="AB485" s="12">
        <f>Table1[[#This Row],[Streaming Resolution '[MP']]]</f>
        <v>0</v>
      </c>
      <c r="AC485" s="12">
        <v>1</v>
      </c>
      <c r="AE485" s="3" t="str">
        <f>Table1[[#This Row],[Type of Install]]&amp;Table1[[#This Row],[Indoor/Outdoor]]</f>
        <v/>
      </c>
      <c r="AF485" s="3" t="str">
        <f>AE485&amp;Table1[[#This Row],[Camera Type]]</f>
        <v/>
      </c>
      <c r="AJ485" s="3" t="str">
        <f>'Card Access'!D487&amp;'Card Access'!E487&amp;'Card Access'!F487&amp;'Card Access'!G487</f>
        <v/>
      </c>
    </row>
    <row r="486" spans="1:36" x14ac:dyDescent="0.25">
      <c r="A486" s="3" t="str">
        <f>IF(ROW($B$2)&lt;=SheetX!$B$123, IF(SheetX!$B$123&lt;&gt;1, SheetX!$A$123 &amp; " (" &amp; ROW($B$2) &amp; ")", SheetX!$A$123),"zzzz")</f>
        <v xml:space="preserve"> (2)</v>
      </c>
      <c r="B486" s="3" t="str">
        <f t="shared" si="77"/>
        <v>zzzz</v>
      </c>
      <c r="C486" s="3" t="str">
        <f t="shared" si="78"/>
        <v/>
      </c>
      <c r="D486" s="9" t="str">
        <f>IF(ROW($D$1)&lt;=SheetX!$C$123, SheetX!$C$123, "")</f>
        <v/>
      </c>
      <c r="E486" s="4" t="str">
        <f t="shared" si="79"/>
        <v/>
      </c>
      <c r="F486" s="9" t="str">
        <f>IF(ROW($D$1)&lt;=SheetX!$D$123, SheetX!$D$123, "")</f>
        <v/>
      </c>
      <c r="G486" s="9" t="str">
        <f t="shared" si="80"/>
        <v/>
      </c>
      <c r="H486" s="9" t="str">
        <f>IF(ROW($D$1)&lt;=SheetX!$E$123, SheetX!$E$123, "")</f>
        <v/>
      </c>
      <c r="I486" s="9" t="str">
        <f t="shared" si="81"/>
        <v/>
      </c>
      <c r="J486" s="9" t="str">
        <f>IF(ROW($D$1)&lt;=SheetX!$F$123, SheetX!$F$123, "")</f>
        <v/>
      </c>
      <c r="K486" s="4" t="str">
        <f t="shared" si="82"/>
        <v/>
      </c>
      <c r="Q486" s="6" t="str">
        <f t="shared" si="83"/>
        <v/>
      </c>
      <c r="R486" s="6">
        <f t="shared" si="84"/>
        <v>0</v>
      </c>
      <c r="S486" s="6">
        <f t="shared" si="85"/>
        <v>0</v>
      </c>
      <c r="T486" s="6">
        <f t="shared" si="86"/>
        <v>0</v>
      </c>
      <c r="U486" s="6">
        <f t="shared" si="87"/>
        <v>0</v>
      </c>
      <c r="AB486" s="12">
        <f>Table1[[#This Row],[Streaming Resolution '[MP']]]</f>
        <v>0</v>
      </c>
      <c r="AC486" s="12">
        <v>1</v>
      </c>
      <c r="AE486" s="3" t="str">
        <f>Table1[[#This Row],[Type of Install]]&amp;Table1[[#This Row],[Indoor/Outdoor]]</f>
        <v/>
      </c>
      <c r="AF486" s="3" t="str">
        <f>AE486&amp;Table1[[#This Row],[Camera Type]]</f>
        <v/>
      </c>
      <c r="AJ486" s="3" t="str">
        <f>'Card Access'!D488&amp;'Card Access'!E488&amp;'Card Access'!F488&amp;'Card Access'!G488</f>
        <v/>
      </c>
    </row>
    <row r="487" spans="1:36" x14ac:dyDescent="0.25">
      <c r="A487" s="3" t="str">
        <f>IF(ROW($B$3)&lt;=SheetX!$B$123, IF(SheetX!$B$123&lt;&gt;1, SheetX!$A$123 &amp; " (" &amp; ROW($B$3) &amp; ")", SheetX!$A$123),"zzzz")</f>
        <v xml:space="preserve"> (3)</v>
      </c>
      <c r="B487" s="3" t="str">
        <f t="shared" si="77"/>
        <v>zzzz</v>
      </c>
      <c r="C487" s="3" t="str">
        <f t="shared" si="78"/>
        <v/>
      </c>
      <c r="D487" s="9" t="str">
        <f>IF(ROW($D$1)&lt;=SheetX!$C$123, SheetX!$C$123, "")</f>
        <v/>
      </c>
      <c r="E487" s="4" t="str">
        <f t="shared" si="79"/>
        <v/>
      </c>
      <c r="F487" s="9" t="str">
        <f>IF(ROW($D$1)&lt;=SheetX!$D$123, SheetX!$D$123, "")</f>
        <v/>
      </c>
      <c r="G487" s="9" t="str">
        <f t="shared" si="80"/>
        <v/>
      </c>
      <c r="H487" s="9" t="str">
        <f>IF(ROW($D$1)&lt;=SheetX!$E$123, SheetX!$E$123, "")</f>
        <v/>
      </c>
      <c r="I487" s="9" t="str">
        <f t="shared" si="81"/>
        <v/>
      </c>
      <c r="J487" s="9" t="str">
        <f>IF(ROW($D$1)&lt;=SheetX!$F$123, SheetX!$F$123, "")</f>
        <v/>
      </c>
      <c r="K487" s="4" t="str">
        <f t="shared" si="82"/>
        <v/>
      </c>
      <c r="Q487" s="6" t="str">
        <f t="shared" si="83"/>
        <v/>
      </c>
      <c r="R487" s="6">
        <f t="shared" si="84"/>
        <v>0</v>
      </c>
      <c r="S487" s="6">
        <f t="shared" si="85"/>
        <v>0</v>
      </c>
      <c r="T487" s="6">
        <f t="shared" si="86"/>
        <v>0</v>
      </c>
      <c r="U487" s="6">
        <f t="shared" si="87"/>
        <v>0</v>
      </c>
      <c r="AB487" s="12">
        <f>Table1[[#This Row],[Streaming Resolution '[MP']]]</f>
        <v>0</v>
      </c>
      <c r="AC487" s="12">
        <v>1</v>
      </c>
      <c r="AE487" s="3" t="str">
        <f>Table1[[#This Row],[Type of Install]]&amp;Table1[[#This Row],[Indoor/Outdoor]]</f>
        <v/>
      </c>
      <c r="AF487" s="3" t="str">
        <f>AE487&amp;Table1[[#This Row],[Camera Type]]</f>
        <v/>
      </c>
      <c r="AJ487" s="3" t="str">
        <f>'Card Access'!D489&amp;'Card Access'!E489&amp;'Card Access'!F489&amp;'Card Access'!G489</f>
        <v/>
      </c>
    </row>
    <row r="488" spans="1:36" x14ac:dyDescent="0.25">
      <c r="A488" s="3" t="str">
        <f>IF(ROW($B$4)&lt;=SheetX!$B$123, IF(SheetX!$B$123&lt;&gt;1, SheetX!$A$123 &amp; " (" &amp; ROW($B$4) &amp; ")", SheetX!$A$123),"zzzz")</f>
        <v xml:space="preserve"> (4)</v>
      </c>
      <c r="B488" s="3" t="str">
        <f t="shared" si="77"/>
        <v>zzzz</v>
      </c>
      <c r="C488" s="3" t="str">
        <f t="shared" si="78"/>
        <v/>
      </c>
      <c r="D488" s="9" t="str">
        <f>IF(ROW($D$1)&lt;=SheetX!$C$123, SheetX!$C$123, "")</f>
        <v/>
      </c>
      <c r="E488" s="4" t="str">
        <f t="shared" si="79"/>
        <v/>
      </c>
      <c r="F488" s="9" t="str">
        <f>IF(ROW($D$1)&lt;=SheetX!$D$123, SheetX!$D$123, "")</f>
        <v/>
      </c>
      <c r="G488" s="9" t="str">
        <f t="shared" si="80"/>
        <v/>
      </c>
      <c r="H488" s="9" t="str">
        <f>IF(ROW($D$1)&lt;=SheetX!$E$123, SheetX!$E$123, "")</f>
        <v/>
      </c>
      <c r="I488" s="9" t="str">
        <f t="shared" si="81"/>
        <v/>
      </c>
      <c r="J488" s="9" t="str">
        <f>IF(ROW($D$1)&lt;=SheetX!$F$123, SheetX!$F$123, "")</f>
        <v/>
      </c>
      <c r="K488" s="4" t="str">
        <f t="shared" si="82"/>
        <v/>
      </c>
      <c r="Q488" s="6" t="str">
        <f t="shared" si="83"/>
        <v/>
      </c>
      <c r="R488" s="6">
        <f t="shared" si="84"/>
        <v>0</v>
      </c>
      <c r="S488" s="6">
        <f t="shared" si="85"/>
        <v>0</v>
      </c>
      <c r="T488" s="6">
        <f t="shared" si="86"/>
        <v>0</v>
      </c>
      <c r="U488" s="6">
        <f t="shared" si="87"/>
        <v>0</v>
      </c>
      <c r="AB488" s="12">
        <f>Table1[[#This Row],[Streaming Resolution '[MP']]]</f>
        <v>0</v>
      </c>
      <c r="AC488" s="12">
        <v>1</v>
      </c>
      <c r="AE488" s="3" t="str">
        <f>Table1[[#This Row],[Type of Install]]&amp;Table1[[#This Row],[Indoor/Outdoor]]</f>
        <v/>
      </c>
      <c r="AF488" s="3" t="str">
        <f>AE488&amp;Table1[[#This Row],[Camera Type]]</f>
        <v/>
      </c>
      <c r="AJ488" s="3" t="str">
        <f>'Card Access'!D490&amp;'Card Access'!E490&amp;'Card Access'!F490&amp;'Card Access'!G490</f>
        <v/>
      </c>
    </row>
    <row r="489" spans="1:36" x14ac:dyDescent="0.25">
      <c r="A489" s="3" t="str">
        <f>IF(ROW($B$1)&lt;=SheetX!$B$124, IF(SheetX!$B$124&lt;&gt;1, SheetX!$A$124 &amp; " (" &amp; ROW($B$1) &amp; ")", SheetX!$A$124),"zzzz")</f>
        <v xml:space="preserve"> (1)</v>
      </c>
      <c r="B489" s="3" t="str">
        <f t="shared" si="77"/>
        <v>zzzz</v>
      </c>
      <c r="C489" s="3" t="str">
        <f t="shared" si="78"/>
        <v/>
      </c>
      <c r="D489" s="9" t="str">
        <f>IF(ROW($D$1)&lt;=SheetX!$C$124, SheetX!$C$124, "")</f>
        <v/>
      </c>
      <c r="E489" s="4" t="str">
        <f t="shared" si="79"/>
        <v/>
      </c>
      <c r="F489" s="9" t="str">
        <f>IF(ROW($D$1)&lt;=SheetX!$D$124, SheetX!$D$124, "")</f>
        <v/>
      </c>
      <c r="G489" s="9" t="str">
        <f t="shared" si="80"/>
        <v/>
      </c>
      <c r="H489" s="9" t="str">
        <f>IF(ROW($D$1)&lt;=SheetX!$E$124, SheetX!$E$124, "")</f>
        <v/>
      </c>
      <c r="I489" s="9" t="str">
        <f t="shared" si="81"/>
        <v/>
      </c>
      <c r="J489" s="9" t="str">
        <f>IF(ROW($D$1)&lt;=SheetX!$F$124, SheetX!$F$124, "")</f>
        <v/>
      </c>
      <c r="K489" s="4" t="str">
        <f t="shared" si="82"/>
        <v/>
      </c>
      <c r="Q489" s="6" t="str">
        <f t="shared" si="83"/>
        <v/>
      </c>
      <c r="R489" s="6">
        <f t="shared" si="84"/>
        <v>0</v>
      </c>
      <c r="S489" s="6">
        <f t="shared" si="85"/>
        <v>0</v>
      </c>
      <c r="T489" s="6">
        <f t="shared" si="86"/>
        <v>0</v>
      </c>
      <c r="U489" s="6">
        <f t="shared" si="87"/>
        <v>0</v>
      </c>
      <c r="AB489" s="12">
        <f>Table1[[#This Row],[Streaming Resolution '[MP']]]</f>
        <v>0</v>
      </c>
      <c r="AC489" s="12">
        <v>1</v>
      </c>
      <c r="AE489" s="3" t="str">
        <f>Table1[[#This Row],[Type of Install]]&amp;Table1[[#This Row],[Indoor/Outdoor]]</f>
        <v/>
      </c>
      <c r="AF489" s="3" t="str">
        <f>AE489&amp;Table1[[#This Row],[Camera Type]]</f>
        <v/>
      </c>
      <c r="AJ489" s="3" t="str">
        <f>'Card Access'!D491&amp;'Card Access'!E491&amp;'Card Access'!F491&amp;'Card Access'!G491</f>
        <v/>
      </c>
    </row>
    <row r="490" spans="1:36" x14ac:dyDescent="0.25">
      <c r="A490" s="3" t="str">
        <f>IF(ROW($B$2)&lt;=SheetX!$B$124, IF(SheetX!$B$124&lt;&gt;1, SheetX!$A$124 &amp; " (" &amp; ROW($B$2) &amp; ")", SheetX!$A$124),"zzzz")</f>
        <v xml:space="preserve"> (2)</v>
      </c>
      <c r="B490" s="3" t="str">
        <f t="shared" si="77"/>
        <v>zzzz</v>
      </c>
      <c r="C490" s="3" t="str">
        <f t="shared" si="78"/>
        <v/>
      </c>
      <c r="D490" s="9" t="str">
        <f>IF(ROW($D$1)&lt;=SheetX!$C$124, SheetX!$C$124, "")</f>
        <v/>
      </c>
      <c r="E490" s="4" t="str">
        <f t="shared" si="79"/>
        <v/>
      </c>
      <c r="F490" s="9" t="str">
        <f>IF(ROW($D$1)&lt;=SheetX!$D$124, SheetX!$D$124, "")</f>
        <v/>
      </c>
      <c r="G490" s="9" t="str">
        <f t="shared" si="80"/>
        <v/>
      </c>
      <c r="H490" s="9" t="str">
        <f>IF(ROW($D$1)&lt;=SheetX!$E$124, SheetX!$E$124, "")</f>
        <v/>
      </c>
      <c r="I490" s="9" t="str">
        <f t="shared" si="81"/>
        <v/>
      </c>
      <c r="J490" s="9" t="str">
        <f>IF(ROW($D$1)&lt;=SheetX!$F$124, SheetX!$F$124, "")</f>
        <v/>
      </c>
      <c r="K490" s="4" t="str">
        <f t="shared" si="82"/>
        <v/>
      </c>
      <c r="Q490" s="6" t="str">
        <f t="shared" si="83"/>
        <v/>
      </c>
      <c r="R490" s="6">
        <f t="shared" si="84"/>
        <v>0</v>
      </c>
      <c r="S490" s="6">
        <f t="shared" si="85"/>
        <v>0</v>
      </c>
      <c r="T490" s="6">
        <f t="shared" si="86"/>
        <v>0</v>
      </c>
      <c r="U490" s="6">
        <f t="shared" si="87"/>
        <v>0</v>
      </c>
      <c r="AB490" s="12">
        <f>Table1[[#This Row],[Streaming Resolution '[MP']]]</f>
        <v>0</v>
      </c>
      <c r="AC490" s="12">
        <v>1</v>
      </c>
      <c r="AE490" s="3" t="str">
        <f>Table1[[#This Row],[Type of Install]]&amp;Table1[[#This Row],[Indoor/Outdoor]]</f>
        <v/>
      </c>
      <c r="AF490" s="3" t="str">
        <f>AE490&amp;Table1[[#This Row],[Camera Type]]</f>
        <v/>
      </c>
      <c r="AJ490" s="3" t="str">
        <f>'Card Access'!D492&amp;'Card Access'!E492&amp;'Card Access'!F492&amp;'Card Access'!G492</f>
        <v/>
      </c>
    </row>
    <row r="491" spans="1:36" x14ac:dyDescent="0.25">
      <c r="A491" s="3" t="str">
        <f>IF(ROW($B$3)&lt;=SheetX!$B$124, IF(SheetX!$B$124&lt;&gt;1, SheetX!$A$124 &amp; " (" &amp; ROW($B$3) &amp; ")", SheetX!$A$124),"zzzz")</f>
        <v xml:space="preserve"> (3)</v>
      </c>
      <c r="B491" s="3" t="str">
        <f t="shared" si="77"/>
        <v>zzzz</v>
      </c>
      <c r="C491" s="3" t="str">
        <f t="shared" si="78"/>
        <v/>
      </c>
      <c r="D491" s="9" t="str">
        <f>IF(ROW($D$1)&lt;=SheetX!$C$124, SheetX!$C$124, "")</f>
        <v/>
      </c>
      <c r="E491" s="4" t="str">
        <f t="shared" si="79"/>
        <v/>
      </c>
      <c r="F491" s="9" t="str">
        <f>IF(ROW($D$1)&lt;=SheetX!$D$124, SheetX!$D$124, "")</f>
        <v/>
      </c>
      <c r="G491" s="9" t="str">
        <f t="shared" si="80"/>
        <v/>
      </c>
      <c r="H491" s="9" t="str">
        <f>IF(ROW($D$1)&lt;=SheetX!$E$124, SheetX!$E$124, "")</f>
        <v/>
      </c>
      <c r="I491" s="9" t="str">
        <f t="shared" si="81"/>
        <v/>
      </c>
      <c r="J491" s="9" t="str">
        <f>IF(ROW($D$1)&lt;=SheetX!$F$124, SheetX!$F$124, "")</f>
        <v/>
      </c>
      <c r="K491" s="4" t="str">
        <f t="shared" si="82"/>
        <v/>
      </c>
      <c r="Q491" s="6" t="str">
        <f t="shared" si="83"/>
        <v/>
      </c>
      <c r="R491" s="6">
        <f t="shared" si="84"/>
        <v>0</v>
      </c>
      <c r="S491" s="6">
        <f t="shared" si="85"/>
        <v>0</v>
      </c>
      <c r="T491" s="6">
        <f t="shared" si="86"/>
        <v>0</v>
      </c>
      <c r="U491" s="6">
        <f t="shared" si="87"/>
        <v>0</v>
      </c>
      <c r="AB491" s="12">
        <f>Table1[[#This Row],[Streaming Resolution '[MP']]]</f>
        <v>0</v>
      </c>
      <c r="AC491" s="12">
        <v>1</v>
      </c>
      <c r="AE491" s="3" t="str">
        <f>Table1[[#This Row],[Type of Install]]&amp;Table1[[#This Row],[Indoor/Outdoor]]</f>
        <v/>
      </c>
      <c r="AF491" s="3" t="str">
        <f>AE491&amp;Table1[[#This Row],[Camera Type]]</f>
        <v/>
      </c>
      <c r="AJ491" s="3" t="str">
        <f>'Card Access'!D493&amp;'Card Access'!E493&amp;'Card Access'!F493&amp;'Card Access'!G493</f>
        <v/>
      </c>
    </row>
    <row r="492" spans="1:36" x14ac:dyDescent="0.25">
      <c r="A492" s="3" t="str">
        <f>IF(ROW($B$4)&lt;=SheetX!$B$124, IF(SheetX!$B$124&lt;&gt;1, SheetX!$A$124 &amp; " (" &amp; ROW($B$4) &amp; ")", SheetX!$A$124),"zzzz")</f>
        <v xml:space="preserve"> (4)</v>
      </c>
      <c r="B492" s="3" t="str">
        <f t="shared" si="77"/>
        <v>zzzz</v>
      </c>
      <c r="C492" s="3" t="str">
        <f t="shared" si="78"/>
        <v/>
      </c>
      <c r="D492" s="9" t="str">
        <f>IF(ROW($D$1)&lt;=SheetX!$C$124, SheetX!$C$124, "")</f>
        <v/>
      </c>
      <c r="E492" s="4" t="str">
        <f t="shared" si="79"/>
        <v/>
      </c>
      <c r="F492" s="9" t="str">
        <f>IF(ROW($D$1)&lt;=SheetX!$D$124, SheetX!$D$124, "")</f>
        <v/>
      </c>
      <c r="G492" s="9" t="str">
        <f t="shared" si="80"/>
        <v/>
      </c>
      <c r="H492" s="9" t="str">
        <f>IF(ROW($D$1)&lt;=SheetX!$E$124, SheetX!$E$124, "")</f>
        <v/>
      </c>
      <c r="I492" s="9" t="str">
        <f t="shared" si="81"/>
        <v/>
      </c>
      <c r="J492" s="9" t="str">
        <f>IF(ROW($D$1)&lt;=SheetX!$F$124, SheetX!$F$124, "")</f>
        <v/>
      </c>
      <c r="K492" s="4" t="str">
        <f t="shared" si="82"/>
        <v/>
      </c>
      <c r="Q492" s="6" t="str">
        <f t="shared" si="83"/>
        <v/>
      </c>
      <c r="R492" s="6">
        <f t="shared" si="84"/>
        <v>0</v>
      </c>
      <c r="S492" s="6">
        <f t="shared" si="85"/>
        <v>0</v>
      </c>
      <c r="T492" s="6">
        <f t="shared" si="86"/>
        <v>0</v>
      </c>
      <c r="U492" s="6">
        <f t="shared" si="87"/>
        <v>0</v>
      </c>
      <c r="AB492" s="12">
        <f>Table1[[#This Row],[Streaming Resolution '[MP']]]</f>
        <v>0</v>
      </c>
      <c r="AC492" s="12">
        <v>1</v>
      </c>
      <c r="AE492" s="3" t="str">
        <f>Table1[[#This Row],[Type of Install]]&amp;Table1[[#This Row],[Indoor/Outdoor]]</f>
        <v/>
      </c>
      <c r="AF492" s="3" t="str">
        <f>AE492&amp;Table1[[#This Row],[Camera Type]]</f>
        <v/>
      </c>
      <c r="AJ492" s="3" t="str">
        <f>'Card Access'!D494&amp;'Card Access'!E494&amp;'Card Access'!F494&amp;'Card Access'!G494</f>
        <v/>
      </c>
    </row>
    <row r="493" spans="1:36" x14ac:dyDescent="0.25">
      <c r="A493" s="3" t="str">
        <f>IF(ROW($B$1)&lt;=SheetX!$B$125, IF(SheetX!$B$125&lt;&gt;1, SheetX!$A$125 &amp; " (" &amp; ROW($B$1) &amp; ")", SheetX!$A$125),"zzzz")</f>
        <v xml:space="preserve"> (1)</v>
      </c>
      <c r="B493" s="3" t="str">
        <f t="shared" si="77"/>
        <v>zzzz</v>
      </c>
      <c r="C493" s="3" t="str">
        <f t="shared" si="78"/>
        <v/>
      </c>
      <c r="D493" s="9" t="str">
        <f>IF(ROW($D$1)&lt;=SheetX!$C$125, SheetX!$C$125, "")</f>
        <v/>
      </c>
      <c r="E493" s="4" t="str">
        <f t="shared" si="79"/>
        <v/>
      </c>
      <c r="F493" s="9" t="str">
        <f>IF(ROW($D$1)&lt;=SheetX!$D$125, SheetX!$D$125, "")</f>
        <v/>
      </c>
      <c r="G493" s="9" t="str">
        <f t="shared" si="80"/>
        <v/>
      </c>
      <c r="H493" s="9" t="str">
        <f>IF(ROW($D$1)&lt;=SheetX!$E$125, SheetX!$E$125, "")</f>
        <v/>
      </c>
      <c r="I493" s="9" t="str">
        <f t="shared" si="81"/>
        <v/>
      </c>
      <c r="J493" s="9" t="str">
        <f>IF(ROW($D$1)&lt;=SheetX!$F$125, SheetX!$F$125, "")</f>
        <v/>
      </c>
      <c r="K493" s="4" t="str">
        <f t="shared" si="82"/>
        <v/>
      </c>
      <c r="Q493" s="6" t="str">
        <f t="shared" si="83"/>
        <v/>
      </c>
      <c r="R493" s="6">
        <f t="shared" si="84"/>
        <v>0</v>
      </c>
      <c r="S493" s="6">
        <f t="shared" si="85"/>
        <v>0</v>
      </c>
      <c r="T493" s="6">
        <f t="shared" si="86"/>
        <v>0</v>
      </c>
      <c r="U493" s="6">
        <f t="shared" si="87"/>
        <v>0</v>
      </c>
      <c r="AB493" s="12">
        <f>Table1[[#This Row],[Streaming Resolution '[MP']]]</f>
        <v>0</v>
      </c>
      <c r="AC493" s="12">
        <v>1</v>
      </c>
      <c r="AE493" s="3" t="str">
        <f>Table1[[#This Row],[Type of Install]]&amp;Table1[[#This Row],[Indoor/Outdoor]]</f>
        <v/>
      </c>
      <c r="AF493" s="3" t="str">
        <f>AE493&amp;Table1[[#This Row],[Camera Type]]</f>
        <v/>
      </c>
      <c r="AJ493" s="3" t="str">
        <f>'Card Access'!D495&amp;'Card Access'!E495&amp;'Card Access'!F495&amp;'Card Access'!G495</f>
        <v/>
      </c>
    </row>
    <row r="494" spans="1:36" x14ac:dyDescent="0.25">
      <c r="A494" s="3" t="str">
        <f>IF(ROW($B$2)&lt;=SheetX!$B$125, IF(SheetX!$B$125&lt;&gt;1, SheetX!$A$125 &amp; " (" &amp; ROW($B$2) &amp; ")", SheetX!$A$125),"zzzz")</f>
        <v xml:space="preserve"> (2)</v>
      </c>
      <c r="B494" s="3" t="str">
        <f t="shared" si="77"/>
        <v>zzzz</v>
      </c>
      <c r="C494" s="3" t="str">
        <f t="shared" si="78"/>
        <v/>
      </c>
      <c r="D494" s="9" t="str">
        <f>IF(ROW($D$1)&lt;=SheetX!$C$125, SheetX!$C$125, "")</f>
        <v/>
      </c>
      <c r="E494" s="4" t="str">
        <f t="shared" si="79"/>
        <v/>
      </c>
      <c r="F494" s="9" t="str">
        <f>IF(ROW($D$1)&lt;=SheetX!$D$125, SheetX!$D$125, "")</f>
        <v/>
      </c>
      <c r="G494" s="9" t="str">
        <f t="shared" si="80"/>
        <v/>
      </c>
      <c r="H494" s="9" t="str">
        <f>IF(ROW($D$1)&lt;=SheetX!$E$125, SheetX!$E$125, "")</f>
        <v/>
      </c>
      <c r="I494" s="9" t="str">
        <f t="shared" si="81"/>
        <v/>
      </c>
      <c r="J494" s="9" t="str">
        <f>IF(ROW($D$1)&lt;=SheetX!$F$125, SheetX!$F$125, "")</f>
        <v/>
      </c>
      <c r="K494" s="4" t="str">
        <f t="shared" si="82"/>
        <v/>
      </c>
      <c r="Q494" s="6" t="str">
        <f t="shared" si="83"/>
        <v/>
      </c>
      <c r="R494" s="6">
        <f t="shared" si="84"/>
        <v>0</v>
      </c>
      <c r="S494" s="6">
        <f t="shared" si="85"/>
        <v>0</v>
      </c>
      <c r="T494" s="6">
        <f t="shared" si="86"/>
        <v>0</v>
      </c>
      <c r="U494" s="6">
        <f t="shared" si="87"/>
        <v>0</v>
      </c>
      <c r="AB494" s="12">
        <f>Table1[[#This Row],[Streaming Resolution '[MP']]]</f>
        <v>0</v>
      </c>
      <c r="AC494" s="12">
        <v>1</v>
      </c>
      <c r="AE494" s="3" t="str">
        <f>Table1[[#This Row],[Type of Install]]&amp;Table1[[#This Row],[Indoor/Outdoor]]</f>
        <v/>
      </c>
      <c r="AF494" s="3" t="str">
        <f>AE494&amp;Table1[[#This Row],[Camera Type]]</f>
        <v/>
      </c>
      <c r="AJ494" s="3" t="str">
        <f>'Card Access'!D496&amp;'Card Access'!E496&amp;'Card Access'!F496&amp;'Card Access'!G496</f>
        <v/>
      </c>
    </row>
    <row r="495" spans="1:36" x14ac:dyDescent="0.25">
      <c r="A495" s="3" t="str">
        <f>IF(ROW($B$3)&lt;=SheetX!$B$125, IF(SheetX!$B$125&lt;&gt;1, SheetX!$A$125 &amp; " (" &amp; ROW($B$3) &amp; ")", SheetX!$A$125),"zzzz")</f>
        <v xml:space="preserve"> (3)</v>
      </c>
      <c r="B495" s="3" t="str">
        <f t="shared" si="77"/>
        <v>zzzz</v>
      </c>
      <c r="C495" s="3" t="str">
        <f t="shared" si="78"/>
        <v/>
      </c>
      <c r="D495" s="9" t="str">
        <f>IF(ROW($D$1)&lt;=SheetX!$C$125, SheetX!$C$125, "")</f>
        <v/>
      </c>
      <c r="E495" s="4" t="str">
        <f t="shared" si="79"/>
        <v/>
      </c>
      <c r="F495" s="9" t="str">
        <f>IF(ROW($D$1)&lt;=SheetX!$D$125, SheetX!$D$125, "")</f>
        <v/>
      </c>
      <c r="G495" s="9" t="str">
        <f t="shared" si="80"/>
        <v/>
      </c>
      <c r="H495" s="9" t="str">
        <f>IF(ROW($D$1)&lt;=SheetX!$E$125, SheetX!$E$125, "")</f>
        <v/>
      </c>
      <c r="I495" s="9" t="str">
        <f t="shared" si="81"/>
        <v/>
      </c>
      <c r="J495" s="9" t="str">
        <f>IF(ROW($D$1)&lt;=SheetX!$F$125, SheetX!$F$125, "")</f>
        <v/>
      </c>
      <c r="K495" s="4" t="str">
        <f t="shared" si="82"/>
        <v/>
      </c>
      <c r="Q495" s="6" t="str">
        <f t="shared" si="83"/>
        <v/>
      </c>
      <c r="R495" s="6">
        <f t="shared" si="84"/>
        <v>0</v>
      </c>
      <c r="S495" s="6">
        <f t="shared" si="85"/>
        <v>0</v>
      </c>
      <c r="T495" s="6">
        <f t="shared" si="86"/>
        <v>0</v>
      </c>
      <c r="U495" s="6">
        <f t="shared" si="87"/>
        <v>0</v>
      </c>
      <c r="AB495" s="12">
        <f>Table1[[#This Row],[Streaming Resolution '[MP']]]</f>
        <v>0</v>
      </c>
      <c r="AC495" s="12">
        <v>1</v>
      </c>
      <c r="AE495" s="3" t="str">
        <f>Table1[[#This Row],[Type of Install]]&amp;Table1[[#This Row],[Indoor/Outdoor]]</f>
        <v/>
      </c>
      <c r="AF495" s="3" t="str">
        <f>AE495&amp;Table1[[#This Row],[Camera Type]]</f>
        <v/>
      </c>
      <c r="AJ495" s="3" t="str">
        <f>'Card Access'!D497&amp;'Card Access'!E497&amp;'Card Access'!F497&amp;'Card Access'!G497</f>
        <v/>
      </c>
    </row>
    <row r="496" spans="1:36" x14ac:dyDescent="0.25">
      <c r="A496" s="3" t="str">
        <f>IF(ROW($B$4)&lt;=SheetX!$B$125, IF(SheetX!$B$125&lt;&gt;1, SheetX!$A$125 &amp; " (" &amp; ROW($B$4) &amp; ")", SheetX!$A$125),"zzzz")</f>
        <v xml:space="preserve"> (4)</v>
      </c>
      <c r="B496" s="3" t="str">
        <f t="shared" si="77"/>
        <v>zzzz</v>
      </c>
      <c r="C496" s="3" t="str">
        <f t="shared" si="78"/>
        <v/>
      </c>
      <c r="D496" s="9" t="str">
        <f>IF(ROW($D$1)&lt;=SheetX!$C$125, SheetX!$C$125, "")</f>
        <v/>
      </c>
      <c r="E496" s="4" t="str">
        <f t="shared" si="79"/>
        <v/>
      </c>
      <c r="F496" s="9" t="str">
        <f>IF(ROW($D$1)&lt;=SheetX!$D$125, SheetX!$D$125, "")</f>
        <v/>
      </c>
      <c r="G496" s="9" t="str">
        <f t="shared" si="80"/>
        <v/>
      </c>
      <c r="H496" s="9" t="str">
        <f>IF(ROW($D$1)&lt;=SheetX!$E$125, SheetX!$E$125, "")</f>
        <v/>
      </c>
      <c r="I496" s="9" t="str">
        <f t="shared" si="81"/>
        <v/>
      </c>
      <c r="J496" s="9" t="str">
        <f>IF(ROW($D$1)&lt;=SheetX!$F$125, SheetX!$F$125, "")</f>
        <v/>
      </c>
      <c r="K496" s="4" t="str">
        <f t="shared" si="82"/>
        <v/>
      </c>
      <c r="Q496" s="6" t="str">
        <f t="shared" si="83"/>
        <v/>
      </c>
      <c r="R496" s="6">
        <f t="shared" si="84"/>
        <v>0</v>
      </c>
      <c r="S496" s="6">
        <f t="shared" si="85"/>
        <v>0</v>
      </c>
      <c r="T496" s="6">
        <f t="shared" si="86"/>
        <v>0</v>
      </c>
      <c r="U496" s="6">
        <f t="shared" si="87"/>
        <v>0</v>
      </c>
      <c r="AB496" s="12">
        <f>Table1[[#This Row],[Streaming Resolution '[MP']]]</f>
        <v>0</v>
      </c>
      <c r="AC496" s="12">
        <v>1</v>
      </c>
      <c r="AE496" s="3" t="str">
        <f>Table1[[#This Row],[Type of Install]]&amp;Table1[[#This Row],[Indoor/Outdoor]]</f>
        <v/>
      </c>
      <c r="AF496" s="3" t="str">
        <f>AE496&amp;Table1[[#This Row],[Camera Type]]</f>
        <v/>
      </c>
      <c r="AJ496" s="3" t="str">
        <f>'Card Access'!D498&amp;'Card Access'!E498&amp;'Card Access'!F498&amp;'Card Access'!G498</f>
        <v/>
      </c>
    </row>
    <row r="497" spans="1:36" x14ac:dyDescent="0.25">
      <c r="A497" s="3" t="str">
        <f>IF(ROW($B$1)&lt;=SheetX!$B$126, IF(SheetX!$B$126&lt;&gt;1, SheetX!$A$126 &amp; " (" &amp; ROW($B$1) &amp; ")", SheetX!$A$126),"zzzz")</f>
        <v xml:space="preserve"> (1)</v>
      </c>
      <c r="B497" s="3" t="str">
        <f t="shared" si="77"/>
        <v>zzzz</v>
      </c>
      <c r="C497" s="3" t="str">
        <f t="shared" si="78"/>
        <v/>
      </c>
      <c r="D497" s="9" t="str">
        <f>IF(ROW($D$1)&lt;=SheetX!$C$126, SheetX!$C$126, "")</f>
        <v/>
      </c>
      <c r="E497" s="4" t="str">
        <f t="shared" si="79"/>
        <v/>
      </c>
      <c r="F497" s="9" t="str">
        <f>IF(ROW($D$1)&lt;=SheetX!$D$126, SheetX!$D$126, "")</f>
        <v/>
      </c>
      <c r="G497" s="9" t="str">
        <f t="shared" si="80"/>
        <v/>
      </c>
      <c r="H497" s="9" t="str">
        <f>IF(ROW($D$1)&lt;=SheetX!$E$126, SheetX!$E$126, "")</f>
        <v/>
      </c>
      <c r="I497" s="9" t="str">
        <f t="shared" si="81"/>
        <v/>
      </c>
      <c r="J497" s="9" t="str">
        <f>IF(ROW($D$1)&lt;=SheetX!$F$126, SheetX!$F$126, "")</f>
        <v/>
      </c>
      <c r="K497" s="4" t="str">
        <f t="shared" si="82"/>
        <v/>
      </c>
      <c r="Q497" s="6" t="str">
        <f t="shared" si="83"/>
        <v/>
      </c>
      <c r="R497" s="6">
        <f t="shared" si="84"/>
        <v>0</v>
      </c>
      <c r="S497" s="6">
        <f t="shared" si="85"/>
        <v>0</v>
      </c>
      <c r="T497" s="6">
        <f t="shared" si="86"/>
        <v>0</v>
      </c>
      <c r="U497" s="6">
        <f t="shared" si="87"/>
        <v>0</v>
      </c>
      <c r="AB497" s="12">
        <f>Table1[[#This Row],[Streaming Resolution '[MP']]]</f>
        <v>0</v>
      </c>
      <c r="AC497" s="12">
        <v>1</v>
      </c>
      <c r="AE497" s="3" t="str">
        <f>Table1[[#This Row],[Type of Install]]&amp;Table1[[#This Row],[Indoor/Outdoor]]</f>
        <v/>
      </c>
      <c r="AF497" s="3" t="str">
        <f>AE497&amp;Table1[[#This Row],[Camera Type]]</f>
        <v/>
      </c>
      <c r="AJ497" s="3" t="str">
        <f>'Card Access'!D499&amp;'Card Access'!E499&amp;'Card Access'!F499&amp;'Card Access'!G499</f>
        <v/>
      </c>
    </row>
    <row r="498" spans="1:36" x14ac:dyDescent="0.25">
      <c r="A498" s="3" t="str">
        <f>IF(ROW($B$2)&lt;=SheetX!$B$126, IF(SheetX!$B$126&lt;&gt;1, SheetX!$A$126 &amp; " (" &amp; ROW($B$2) &amp; ")", SheetX!$A$126),"zzzz")</f>
        <v xml:space="preserve"> (2)</v>
      </c>
      <c r="B498" s="3" t="str">
        <f t="shared" si="77"/>
        <v>zzzz</v>
      </c>
      <c r="C498" s="3" t="str">
        <f t="shared" si="78"/>
        <v/>
      </c>
      <c r="D498" s="9" t="str">
        <f>IF(ROW($D$1)&lt;=SheetX!$C$126, SheetX!$C$126, "")</f>
        <v/>
      </c>
      <c r="E498" s="4" t="str">
        <f t="shared" si="79"/>
        <v/>
      </c>
      <c r="F498" s="9" t="str">
        <f>IF(ROW($D$1)&lt;=SheetX!$D$126, SheetX!$D$126, "")</f>
        <v/>
      </c>
      <c r="G498" s="9" t="str">
        <f t="shared" si="80"/>
        <v/>
      </c>
      <c r="H498" s="9" t="str">
        <f>IF(ROW($D$1)&lt;=SheetX!$E$126, SheetX!$E$126, "")</f>
        <v/>
      </c>
      <c r="I498" s="9" t="str">
        <f t="shared" si="81"/>
        <v/>
      </c>
      <c r="J498" s="9" t="str">
        <f>IF(ROW($D$1)&lt;=SheetX!$F$126, SheetX!$F$126, "")</f>
        <v/>
      </c>
      <c r="K498" s="4" t="str">
        <f t="shared" si="82"/>
        <v/>
      </c>
      <c r="Q498" s="6" t="str">
        <f t="shared" si="83"/>
        <v/>
      </c>
      <c r="R498" s="6">
        <f t="shared" si="84"/>
        <v>0</v>
      </c>
      <c r="S498" s="6">
        <f t="shared" si="85"/>
        <v>0</v>
      </c>
      <c r="T498" s="6">
        <f t="shared" si="86"/>
        <v>0</v>
      </c>
      <c r="U498" s="6">
        <f t="shared" si="87"/>
        <v>0</v>
      </c>
      <c r="AB498" s="12">
        <f>Table1[[#This Row],[Streaming Resolution '[MP']]]</f>
        <v>0</v>
      </c>
      <c r="AC498" s="12">
        <v>1</v>
      </c>
      <c r="AE498" s="3" t="str">
        <f>Table1[[#This Row],[Type of Install]]&amp;Table1[[#This Row],[Indoor/Outdoor]]</f>
        <v/>
      </c>
      <c r="AF498" s="3" t="str">
        <f>AE498&amp;Table1[[#This Row],[Camera Type]]</f>
        <v/>
      </c>
      <c r="AJ498" s="3" t="str">
        <f>'Card Access'!D500&amp;'Card Access'!E500&amp;'Card Access'!F500&amp;'Card Access'!G500</f>
        <v/>
      </c>
    </row>
    <row r="499" spans="1:36" x14ac:dyDescent="0.25">
      <c r="A499" s="3" t="str">
        <f>IF(ROW($B$3)&lt;=SheetX!$B$126, IF(SheetX!$B$126&lt;&gt;1, SheetX!$A$126 &amp; " (" &amp; ROW($B$3) &amp; ")", SheetX!$A$126),"zzzz")</f>
        <v xml:space="preserve"> (3)</v>
      </c>
      <c r="B499" s="3" t="str">
        <f t="shared" si="77"/>
        <v>zzzz</v>
      </c>
      <c r="C499" s="3" t="str">
        <f t="shared" si="78"/>
        <v/>
      </c>
      <c r="D499" s="9" t="str">
        <f>IF(ROW($D$1)&lt;=SheetX!$C$126, SheetX!$C$126, "")</f>
        <v/>
      </c>
      <c r="E499" s="4" t="str">
        <f t="shared" si="79"/>
        <v/>
      </c>
      <c r="F499" s="9" t="str">
        <f>IF(ROW($D$1)&lt;=SheetX!$D$126, SheetX!$D$126, "")</f>
        <v/>
      </c>
      <c r="G499" s="9" t="str">
        <f t="shared" si="80"/>
        <v/>
      </c>
      <c r="H499" s="9" t="str">
        <f>IF(ROW($D$1)&lt;=SheetX!$E$126, SheetX!$E$126, "")</f>
        <v/>
      </c>
      <c r="I499" s="9" t="str">
        <f t="shared" si="81"/>
        <v/>
      </c>
      <c r="J499" s="9" t="str">
        <f>IF(ROW($D$1)&lt;=SheetX!$F$126, SheetX!$F$126, "")</f>
        <v/>
      </c>
      <c r="K499" s="4" t="str">
        <f t="shared" si="82"/>
        <v/>
      </c>
      <c r="Q499" s="6" t="str">
        <f t="shared" si="83"/>
        <v/>
      </c>
      <c r="R499" s="6">
        <f t="shared" si="84"/>
        <v>0</v>
      </c>
      <c r="S499" s="6">
        <f t="shared" si="85"/>
        <v>0</v>
      </c>
      <c r="T499" s="6">
        <f t="shared" si="86"/>
        <v>0</v>
      </c>
      <c r="U499" s="6">
        <f t="shared" si="87"/>
        <v>0</v>
      </c>
      <c r="AB499" s="12">
        <f>Table1[[#This Row],[Streaming Resolution '[MP']]]</f>
        <v>0</v>
      </c>
      <c r="AC499" s="12">
        <v>1</v>
      </c>
      <c r="AE499" s="3" t="str">
        <f>Table1[[#This Row],[Type of Install]]&amp;Table1[[#This Row],[Indoor/Outdoor]]</f>
        <v/>
      </c>
      <c r="AF499" s="3" t="str">
        <f>AE499&amp;Table1[[#This Row],[Camera Type]]</f>
        <v/>
      </c>
      <c r="AJ499" s="3" t="str">
        <f>'Card Access'!D501&amp;'Card Access'!E501&amp;'Card Access'!F501&amp;'Card Access'!G501</f>
        <v/>
      </c>
    </row>
    <row r="500" spans="1:36" x14ac:dyDescent="0.25">
      <c r="A500" s="3" t="str">
        <f>IF(ROW($B$4)&lt;=SheetX!$B$126, IF(SheetX!$B$126&lt;&gt;1, SheetX!$A$126 &amp; " (" &amp; ROW($B$4) &amp; ")", SheetX!$A$126),"zzzz")</f>
        <v xml:space="preserve"> (4)</v>
      </c>
      <c r="B500" s="3" t="str">
        <f t="shared" si="77"/>
        <v>zzzz</v>
      </c>
      <c r="C500" s="3" t="str">
        <f t="shared" si="78"/>
        <v/>
      </c>
      <c r="D500" s="9" t="str">
        <f>IF(ROW($D$1)&lt;=SheetX!$C$126, SheetX!$C$126, "")</f>
        <v/>
      </c>
      <c r="E500" s="4" t="str">
        <f t="shared" si="79"/>
        <v/>
      </c>
      <c r="F500" s="9" t="str">
        <f>IF(ROW($D$1)&lt;=SheetX!$D$126, SheetX!$D$126, "")</f>
        <v/>
      </c>
      <c r="G500" s="9" t="str">
        <f t="shared" si="80"/>
        <v/>
      </c>
      <c r="H500" s="9" t="str">
        <f>IF(ROW($D$1)&lt;=SheetX!$E$126, SheetX!$E$126, "")</f>
        <v/>
      </c>
      <c r="I500" s="9" t="str">
        <f t="shared" si="81"/>
        <v/>
      </c>
      <c r="J500" s="9" t="str">
        <f>IF(ROW($D$1)&lt;=SheetX!$F$126, SheetX!$F$126, "")</f>
        <v/>
      </c>
      <c r="K500" s="4" t="str">
        <f t="shared" si="82"/>
        <v/>
      </c>
      <c r="Q500" s="6" t="str">
        <f t="shared" si="83"/>
        <v/>
      </c>
      <c r="R500" s="6">
        <f t="shared" si="84"/>
        <v>0</v>
      </c>
      <c r="S500" s="6">
        <f t="shared" si="85"/>
        <v>0</v>
      </c>
      <c r="T500" s="6">
        <f t="shared" si="86"/>
        <v>0</v>
      </c>
      <c r="U500" s="6">
        <f t="shared" si="87"/>
        <v>0</v>
      </c>
      <c r="AB500" s="12">
        <f>Table1[[#This Row],[Streaming Resolution '[MP']]]</f>
        <v>0</v>
      </c>
      <c r="AC500" s="12">
        <v>1</v>
      </c>
      <c r="AE500" s="3" t="str">
        <f>Table1[[#This Row],[Type of Install]]&amp;Table1[[#This Row],[Indoor/Outdoor]]</f>
        <v/>
      </c>
      <c r="AF500" s="3" t="str">
        <f>AE500&amp;Table1[[#This Row],[Camera Type]]</f>
        <v/>
      </c>
      <c r="AJ500" s="3" t="str">
        <f>'Card Access'!D502&amp;'Card Access'!E502&amp;'Card Access'!F502&amp;'Card Access'!G502</f>
        <v/>
      </c>
    </row>
    <row r="501" spans="1:36" x14ac:dyDescent="0.25">
      <c r="A501" s="3" t="str">
        <f>IF(ROW($B$1)&lt;=SheetX!$B$127, IF(SheetX!$B$127&lt;&gt;1, SheetX!$A$127 &amp; " (" &amp; ROW($B$1) &amp; ")", SheetX!$A$127),"zzzz")</f>
        <v xml:space="preserve"> (1)</v>
      </c>
      <c r="B501" s="3" t="str">
        <f t="shared" si="77"/>
        <v>zzzz</v>
      </c>
      <c r="C501" s="3" t="str">
        <f t="shared" si="78"/>
        <v/>
      </c>
      <c r="D501" s="9" t="str">
        <f>IF(ROW($D$1)&lt;=SheetX!$C$127, SheetX!$C$127, "")</f>
        <v/>
      </c>
      <c r="E501" s="4" t="str">
        <f t="shared" si="79"/>
        <v/>
      </c>
      <c r="F501" s="9" t="str">
        <f>IF(ROW($D$1)&lt;=SheetX!$D$127, SheetX!$D$127, "")</f>
        <v/>
      </c>
      <c r="G501" s="9" t="str">
        <f t="shared" si="80"/>
        <v/>
      </c>
      <c r="H501" s="9" t="str">
        <f>IF(ROW($D$1)&lt;=SheetX!$E$127, SheetX!$E$127, "")</f>
        <v/>
      </c>
      <c r="I501" s="9" t="str">
        <f t="shared" si="81"/>
        <v/>
      </c>
      <c r="J501" s="9" t="str">
        <f>IF(ROW($D$1)&lt;=SheetX!$F$127, SheetX!$F$127, "")</f>
        <v/>
      </c>
      <c r="K501" s="4" t="str">
        <f t="shared" si="82"/>
        <v/>
      </c>
      <c r="Q501" s="6" t="str">
        <f t="shared" si="83"/>
        <v/>
      </c>
      <c r="R501" s="6">
        <f t="shared" si="84"/>
        <v>0</v>
      </c>
      <c r="S501" s="6">
        <f t="shared" si="85"/>
        <v>0</v>
      </c>
      <c r="T501" s="6">
        <f t="shared" si="86"/>
        <v>0</v>
      </c>
      <c r="U501" s="6">
        <f t="shared" si="87"/>
        <v>0</v>
      </c>
      <c r="AB501" s="12">
        <f>Table1[[#This Row],[Streaming Resolution '[MP']]]</f>
        <v>0</v>
      </c>
      <c r="AC501" s="12">
        <v>1</v>
      </c>
      <c r="AE501" s="3" t="str">
        <f>Table1[[#This Row],[Type of Install]]&amp;Table1[[#This Row],[Indoor/Outdoor]]</f>
        <v/>
      </c>
      <c r="AF501" s="3" t="str">
        <f>AE501&amp;Table1[[#This Row],[Camera Type]]</f>
        <v/>
      </c>
      <c r="AJ501" s="3" t="str">
        <f>'Card Access'!D503&amp;'Card Access'!E503&amp;'Card Access'!F503&amp;'Card Access'!G503</f>
        <v/>
      </c>
    </row>
    <row r="502" spans="1:36" x14ac:dyDescent="0.25">
      <c r="A502" s="3" t="str">
        <f>IF(ROW($B$2)&lt;=SheetX!$B$127, IF(SheetX!$B$127&lt;&gt;1, SheetX!$A$127 &amp; " (" &amp; ROW($B$2) &amp; ")", SheetX!$A$127),"zzzz")</f>
        <v xml:space="preserve"> (2)</v>
      </c>
      <c r="B502" s="3" t="str">
        <f t="shared" si="77"/>
        <v>zzzz</v>
      </c>
      <c r="C502" s="3" t="str">
        <f t="shared" si="78"/>
        <v/>
      </c>
      <c r="D502" s="9" t="str">
        <f>IF(ROW($D$1)&lt;=SheetX!$C$127, SheetX!$C$127, "")</f>
        <v/>
      </c>
      <c r="E502" s="4" t="str">
        <f t="shared" si="79"/>
        <v/>
      </c>
      <c r="F502" s="9" t="str">
        <f>IF(ROW($D$1)&lt;=SheetX!$D$127, SheetX!$D$127, "")</f>
        <v/>
      </c>
      <c r="G502" s="9" t="str">
        <f t="shared" si="80"/>
        <v/>
      </c>
      <c r="H502" s="9" t="str">
        <f>IF(ROW($D$1)&lt;=SheetX!$E$127, SheetX!$E$127, "")</f>
        <v/>
      </c>
      <c r="I502" s="9" t="str">
        <f t="shared" si="81"/>
        <v/>
      </c>
      <c r="J502" s="9" t="str">
        <f>IF(ROW($D$1)&lt;=SheetX!$F$127, SheetX!$F$127, "")</f>
        <v/>
      </c>
      <c r="K502" s="4" t="str">
        <f t="shared" si="82"/>
        <v/>
      </c>
      <c r="Q502" s="6" t="str">
        <f t="shared" si="83"/>
        <v/>
      </c>
      <c r="R502" s="6">
        <f t="shared" si="84"/>
        <v>0</v>
      </c>
      <c r="S502" s="6">
        <f t="shared" si="85"/>
        <v>0</v>
      </c>
      <c r="T502" s="6">
        <f t="shared" si="86"/>
        <v>0</v>
      </c>
      <c r="U502" s="6">
        <f t="shared" si="87"/>
        <v>0</v>
      </c>
      <c r="AB502" s="12">
        <f>Table1[[#This Row],[Streaming Resolution '[MP']]]</f>
        <v>0</v>
      </c>
      <c r="AC502" s="12">
        <v>1</v>
      </c>
      <c r="AE502" s="3" t="str">
        <f>Table1[[#This Row],[Type of Install]]&amp;Table1[[#This Row],[Indoor/Outdoor]]</f>
        <v/>
      </c>
      <c r="AF502" s="3" t="str">
        <f>AE502&amp;Table1[[#This Row],[Camera Type]]</f>
        <v/>
      </c>
      <c r="AJ502" s="3" t="str">
        <f>'Card Access'!D504&amp;'Card Access'!E504&amp;'Card Access'!F504&amp;'Card Access'!G504</f>
        <v/>
      </c>
    </row>
    <row r="503" spans="1:36" x14ac:dyDescent="0.25">
      <c r="A503" s="3" t="str">
        <f>IF(ROW($B$3)&lt;=SheetX!$B$127, IF(SheetX!$B$127&lt;&gt;1, SheetX!$A$127 &amp; " (" &amp; ROW($B$3) &amp; ")", SheetX!$A$127),"zzzz")</f>
        <v xml:space="preserve"> (3)</v>
      </c>
      <c r="B503" s="3" t="str">
        <f t="shared" si="77"/>
        <v>zzzz</v>
      </c>
      <c r="C503" s="3" t="str">
        <f t="shared" si="78"/>
        <v/>
      </c>
      <c r="D503" s="9" t="str">
        <f>IF(ROW($D$1)&lt;=SheetX!$C$127, SheetX!$C$127, "")</f>
        <v/>
      </c>
      <c r="E503" s="4" t="str">
        <f t="shared" si="79"/>
        <v/>
      </c>
      <c r="F503" s="9" t="str">
        <f>IF(ROW($D$1)&lt;=SheetX!$D$127, SheetX!$D$127, "")</f>
        <v/>
      </c>
      <c r="G503" s="9" t="str">
        <f t="shared" si="80"/>
        <v/>
      </c>
      <c r="H503" s="9" t="str">
        <f>IF(ROW($D$1)&lt;=SheetX!$E$127, SheetX!$E$127, "")</f>
        <v/>
      </c>
      <c r="I503" s="9" t="str">
        <f t="shared" si="81"/>
        <v/>
      </c>
      <c r="J503" s="9" t="str">
        <f>IF(ROW($D$1)&lt;=SheetX!$F$127, SheetX!$F$127, "")</f>
        <v/>
      </c>
      <c r="K503" s="4" t="str">
        <f t="shared" si="82"/>
        <v/>
      </c>
      <c r="Q503" s="6" t="str">
        <f t="shared" si="83"/>
        <v/>
      </c>
      <c r="R503" s="6">
        <f t="shared" si="84"/>
        <v>0</v>
      </c>
      <c r="S503" s="6">
        <f t="shared" si="85"/>
        <v>0</v>
      </c>
      <c r="T503" s="6">
        <f t="shared" si="86"/>
        <v>0</v>
      </c>
      <c r="U503" s="6">
        <f t="shared" si="87"/>
        <v>0</v>
      </c>
      <c r="AB503" s="12">
        <f>Table1[[#This Row],[Streaming Resolution '[MP']]]</f>
        <v>0</v>
      </c>
      <c r="AC503" s="12">
        <v>1</v>
      </c>
      <c r="AE503" s="3" t="str">
        <f>Table1[[#This Row],[Type of Install]]&amp;Table1[[#This Row],[Indoor/Outdoor]]</f>
        <v/>
      </c>
      <c r="AF503" s="3" t="str">
        <f>AE503&amp;Table1[[#This Row],[Camera Type]]</f>
        <v/>
      </c>
      <c r="AJ503" s="3" t="str">
        <f>'Card Access'!D505&amp;'Card Access'!E505&amp;'Card Access'!F505&amp;'Card Access'!G505</f>
        <v/>
      </c>
    </row>
    <row r="504" spans="1:36" x14ac:dyDescent="0.25">
      <c r="A504" s="3" t="str">
        <f>IF(ROW($B$4)&lt;=SheetX!$B$127, IF(SheetX!$B$127&lt;&gt;1, SheetX!$A$127 &amp; " (" &amp; ROW($B$4) &amp; ")", SheetX!$A$127),"zzzz")</f>
        <v xml:space="preserve"> (4)</v>
      </c>
      <c r="B504" s="3" t="str">
        <f t="shared" si="77"/>
        <v>zzzz</v>
      </c>
      <c r="C504" s="3" t="str">
        <f t="shared" si="78"/>
        <v/>
      </c>
      <c r="D504" s="9" t="str">
        <f>IF(ROW($D$1)&lt;=SheetX!$C$127, SheetX!$C$127, "")</f>
        <v/>
      </c>
      <c r="E504" s="4" t="str">
        <f t="shared" si="79"/>
        <v/>
      </c>
      <c r="F504" s="9" t="str">
        <f>IF(ROW($D$1)&lt;=SheetX!$D$127, SheetX!$D$127, "")</f>
        <v/>
      </c>
      <c r="G504" s="9" t="str">
        <f t="shared" si="80"/>
        <v/>
      </c>
      <c r="H504" s="9" t="str">
        <f>IF(ROW($D$1)&lt;=SheetX!$E$127, SheetX!$E$127, "")</f>
        <v/>
      </c>
      <c r="I504" s="9" t="str">
        <f t="shared" si="81"/>
        <v/>
      </c>
      <c r="J504" s="9" t="str">
        <f>IF(ROW($D$1)&lt;=SheetX!$F$127, SheetX!$F$127, "")</f>
        <v/>
      </c>
      <c r="K504" s="4" t="str">
        <f t="shared" si="82"/>
        <v/>
      </c>
      <c r="Q504" s="6" t="str">
        <f t="shared" si="83"/>
        <v/>
      </c>
      <c r="R504" s="6">
        <f t="shared" si="84"/>
        <v>0</v>
      </c>
      <c r="S504" s="6">
        <f t="shared" si="85"/>
        <v>0</v>
      </c>
      <c r="T504" s="6">
        <f t="shared" si="86"/>
        <v>0</v>
      </c>
      <c r="U504" s="6">
        <f t="shared" si="87"/>
        <v>0</v>
      </c>
      <c r="AB504" s="12">
        <f>Table1[[#This Row],[Streaming Resolution '[MP']]]</f>
        <v>0</v>
      </c>
      <c r="AC504" s="12">
        <v>1</v>
      </c>
      <c r="AE504" s="3" t="str">
        <f>Table1[[#This Row],[Type of Install]]&amp;Table1[[#This Row],[Indoor/Outdoor]]</f>
        <v/>
      </c>
      <c r="AF504" s="3" t="str">
        <f>AE504&amp;Table1[[#This Row],[Camera Type]]</f>
        <v/>
      </c>
      <c r="AJ504" s="3" t="str">
        <f>'Card Access'!D506&amp;'Card Access'!E506&amp;'Card Access'!F506&amp;'Card Access'!G506</f>
        <v/>
      </c>
    </row>
    <row r="505" spans="1:36" x14ac:dyDescent="0.25">
      <c r="A505" s="3" t="str">
        <f>IF(ROW($B$1)&lt;=SheetX!$B$128, IF(SheetX!$B$128&lt;&gt;1, SheetX!$A$128 &amp; " (" &amp; ROW($B$1) &amp; ")", SheetX!$A$128),"zzzz")</f>
        <v xml:space="preserve"> (1)</v>
      </c>
      <c r="B505" s="3" t="str">
        <f t="shared" si="77"/>
        <v>zzzz</v>
      </c>
      <c r="C505" s="3" t="str">
        <f t="shared" si="78"/>
        <v/>
      </c>
      <c r="D505" s="9" t="str">
        <f>IF(ROW($D$1)&lt;=SheetX!$C$128, SheetX!$C$128, "")</f>
        <v/>
      </c>
      <c r="E505" s="4" t="str">
        <f t="shared" si="79"/>
        <v/>
      </c>
      <c r="F505" s="9" t="str">
        <f>IF(ROW($D$1)&lt;=SheetX!$D$128, SheetX!$D$128, "")</f>
        <v/>
      </c>
      <c r="G505" s="9" t="str">
        <f t="shared" si="80"/>
        <v/>
      </c>
      <c r="H505" s="9" t="str">
        <f>IF(ROW($D$1)&lt;=SheetX!$E$128, SheetX!$E$128, "")</f>
        <v/>
      </c>
      <c r="I505" s="9" t="str">
        <f t="shared" si="81"/>
        <v/>
      </c>
      <c r="J505" s="9" t="str">
        <f>IF(ROW($D$1)&lt;=SheetX!$F$128, SheetX!$F$128, "")</f>
        <v/>
      </c>
      <c r="K505" s="4" t="str">
        <f t="shared" si="82"/>
        <v/>
      </c>
      <c r="Q505" s="6" t="str">
        <f t="shared" si="83"/>
        <v/>
      </c>
      <c r="R505" s="6">
        <f t="shared" si="84"/>
        <v>0</v>
      </c>
      <c r="S505" s="6">
        <f t="shared" si="85"/>
        <v>0</v>
      </c>
      <c r="T505" s="6">
        <f t="shared" si="86"/>
        <v>0</v>
      </c>
      <c r="U505" s="6">
        <f t="shared" si="87"/>
        <v>0</v>
      </c>
      <c r="AB505" s="12">
        <f>Table1[[#This Row],[Streaming Resolution '[MP']]]</f>
        <v>0</v>
      </c>
      <c r="AC505" s="12">
        <v>1</v>
      </c>
      <c r="AE505" s="3" t="str">
        <f>Table1[[#This Row],[Type of Install]]&amp;Table1[[#This Row],[Indoor/Outdoor]]</f>
        <v/>
      </c>
      <c r="AF505" s="3" t="str">
        <f>AE505&amp;Table1[[#This Row],[Camera Type]]</f>
        <v/>
      </c>
      <c r="AJ505" s="3" t="str">
        <f>'Card Access'!D507&amp;'Card Access'!E507&amp;'Card Access'!F507&amp;'Card Access'!G507</f>
        <v/>
      </c>
    </row>
    <row r="506" spans="1:36" x14ac:dyDescent="0.25">
      <c r="A506" s="3" t="str">
        <f>IF(ROW($B$2)&lt;=SheetX!$B$128, IF(SheetX!$B$128&lt;&gt;1, SheetX!$A$128 &amp; " (" &amp; ROW($B$2) &amp; ")", SheetX!$A$128),"zzzz")</f>
        <v xml:space="preserve"> (2)</v>
      </c>
      <c r="B506" s="3" t="str">
        <f t="shared" si="77"/>
        <v>zzzz</v>
      </c>
      <c r="C506" s="3" t="str">
        <f t="shared" si="78"/>
        <v/>
      </c>
      <c r="D506" s="9" t="str">
        <f>IF(ROW($D$1)&lt;=SheetX!$C$128, SheetX!$C$128, "")</f>
        <v/>
      </c>
      <c r="E506" s="4" t="str">
        <f t="shared" si="79"/>
        <v/>
      </c>
      <c r="F506" s="9" t="str">
        <f>IF(ROW($D$1)&lt;=SheetX!$D$128, SheetX!$D$128, "")</f>
        <v/>
      </c>
      <c r="G506" s="9" t="str">
        <f t="shared" si="80"/>
        <v/>
      </c>
      <c r="H506" s="9" t="str">
        <f>IF(ROW($D$1)&lt;=SheetX!$E$128, SheetX!$E$128, "")</f>
        <v/>
      </c>
      <c r="I506" s="9" t="str">
        <f t="shared" si="81"/>
        <v/>
      </c>
      <c r="J506" s="9" t="str">
        <f>IF(ROW($D$1)&lt;=SheetX!$F$128, SheetX!$F$128, "")</f>
        <v/>
      </c>
      <c r="K506" s="4" t="str">
        <f t="shared" si="82"/>
        <v/>
      </c>
      <c r="Q506" s="6" t="str">
        <f t="shared" si="83"/>
        <v/>
      </c>
      <c r="R506" s="6">
        <f t="shared" si="84"/>
        <v>0</v>
      </c>
      <c r="S506" s="6">
        <f t="shared" si="85"/>
        <v>0</v>
      </c>
      <c r="T506" s="6">
        <f t="shared" si="86"/>
        <v>0</v>
      </c>
      <c r="U506" s="6">
        <f t="shared" si="87"/>
        <v>0</v>
      </c>
      <c r="AB506" s="12">
        <f>Table1[[#This Row],[Streaming Resolution '[MP']]]</f>
        <v>0</v>
      </c>
      <c r="AC506" s="12">
        <v>1</v>
      </c>
      <c r="AE506" s="3" t="str">
        <f>Table1[[#This Row],[Type of Install]]&amp;Table1[[#This Row],[Indoor/Outdoor]]</f>
        <v/>
      </c>
      <c r="AF506" s="3" t="str">
        <f>AE506&amp;Table1[[#This Row],[Camera Type]]</f>
        <v/>
      </c>
      <c r="AJ506" s="3" t="str">
        <f>'Card Access'!D508&amp;'Card Access'!E508&amp;'Card Access'!F508&amp;'Card Access'!G508</f>
        <v/>
      </c>
    </row>
    <row r="507" spans="1:36" x14ac:dyDescent="0.25">
      <c r="A507" s="3" t="str">
        <f>IF(ROW($B$3)&lt;=SheetX!$B$128, IF(SheetX!$B$128&lt;&gt;1, SheetX!$A$128 &amp; " (" &amp; ROW($B$3) &amp; ")", SheetX!$A$128),"zzzz")</f>
        <v xml:space="preserve"> (3)</v>
      </c>
      <c r="B507" s="3" t="str">
        <f t="shared" si="77"/>
        <v>zzzz</v>
      </c>
      <c r="C507" s="3" t="str">
        <f t="shared" si="78"/>
        <v/>
      </c>
      <c r="D507" s="9" t="str">
        <f>IF(ROW($D$1)&lt;=SheetX!$C$128, SheetX!$C$128, "")</f>
        <v/>
      </c>
      <c r="E507" s="4" t="str">
        <f t="shared" si="79"/>
        <v/>
      </c>
      <c r="F507" s="9" t="str">
        <f>IF(ROW($D$1)&lt;=SheetX!$D$128, SheetX!$D$128, "")</f>
        <v/>
      </c>
      <c r="G507" s="9" t="str">
        <f t="shared" si="80"/>
        <v/>
      </c>
      <c r="H507" s="9" t="str">
        <f>IF(ROW($D$1)&lt;=SheetX!$E$128, SheetX!$E$128, "")</f>
        <v/>
      </c>
      <c r="I507" s="9" t="str">
        <f t="shared" si="81"/>
        <v/>
      </c>
      <c r="J507" s="9" t="str">
        <f>IF(ROW($D$1)&lt;=SheetX!$F$128, SheetX!$F$128, "")</f>
        <v/>
      </c>
      <c r="K507" s="4" t="str">
        <f t="shared" si="82"/>
        <v/>
      </c>
      <c r="Q507" s="6" t="str">
        <f t="shared" si="83"/>
        <v/>
      </c>
      <c r="R507" s="6">
        <f t="shared" si="84"/>
        <v>0</v>
      </c>
      <c r="S507" s="6">
        <f t="shared" si="85"/>
        <v>0</v>
      </c>
      <c r="T507" s="6">
        <f t="shared" si="86"/>
        <v>0</v>
      </c>
      <c r="U507" s="6">
        <f t="shared" si="87"/>
        <v>0</v>
      </c>
      <c r="AB507" s="12">
        <f>Table1[[#This Row],[Streaming Resolution '[MP']]]</f>
        <v>0</v>
      </c>
      <c r="AC507" s="12">
        <v>1</v>
      </c>
      <c r="AE507" s="3" t="str">
        <f>Table1[[#This Row],[Type of Install]]&amp;Table1[[#This Row],[Indoor/Outdoor]]</f>
        <v/>
      </c>
      <c r="AF507" s="3" t="str">
        <f>AE507&amp;Table1[[#This Row],[Camera Type]]</f>
        <v/>
      </c>
      <c r="AJ507" s="3" t="str">
        <f>'Card Access'!D509&amp;'Card Access'!E509&amp;'Card Access'!F509&amp;'Card Access'!G509</f>
        <v/>
      </c>
    </row>
    <row r="508" spans="1:36" x14ac:dyDescent="0.25">
      <c r="A508" s="3" t="str">
        <f>IF(ROW($B$4)&lt;=SheetX!$B$128, IF(SheetX!$B$128&lt;&gt;1, SheetX!$A$128 &amp; " (" &amp; ROW($B$4) &amp; ")", SheetX!$A$128),"zzzz")</f>
        <v xml:space="preserve"> (4)</v>
      </c>
      <c r="B508" s="3" t="str">
        <f t="shared" si="77"/>
        <v>zzzz</v>
      </c>
      <c r="C508" s="3" t="str">
        <f t="shared" si="78"/>
        <v/>
      </c>
      <c r="D508" s="9" t="str">
        <f>IF(ROW($D$1)&lt;=SheetX!$C$128, SheetX!$C$128, "")</f>
        <v/>
      </c>
      <c r="E508" s="4" t="str">
        <f t="shared" si="79"/>
        <v/>
      </c>
      <c r="F508" s="9" t="str">
        <f>IF(ROW($D$1)&lt;=SheetX!$D$128, SheetX!$D$128, "")</f>
        <v/>
      </c>
      <c r="G508" s="9" t="str">
        <f t="shared" si="80"/>
        <v/>
      </c>
      <c r="H508" s="9" t="str">
        <f>IF(ROW($D$1)&lt;=SheetX!$E$128, SheetX!$E$128, "")</f>
        <v/>
      </c>
      <c r="I508" s="9" t="str">
        <f t="shared" si="81"/>
        <v/>
      </c>
      <c r="J508" s="9" t="str">
        <f>IF(ROW($D$1)&lt;=SheetX!$F$128, SheetX!$F$128, "")</f>
        <v/>
      </c>
      <c r="K508" s="4" t="str">
        <f t="shared" si="82"/>
        <v/>
      </c>
      <c r="Q508" s="6" t="str">
        <f t="shared" si="83"/>
        <v/>
      </c>
      <c r="R508" s="6">
        <f t="shared" si="84"/>
        <v>0</v>
      </c>
      <c r="S508" s="6">
        <f t="shared" si="85"/>
        <v>0</v>
      </c>
      <c r="T508" s="6">
        <f t="shared" si="86"/>
        <v>0</v>
      </c>
      <c r="U508" s="6">
        <f t="shared" si="87"/>
        <v>0</v>
      </c>
      <c r="AB508" s="12">
        <f>Table1[[#This Row],[Streaming Resolution '[MP']]]</f>
        <v>0</v>
      </c>
      <c r="AC508" s="12">
        <v>1</v>
      </c>
      <c r="AE508" s="3" t="str">
        <f>Table1[[#This Row],[Type of Install]]&amp;Table1[[#This Row],[Indoor/Outdoor]]</f>
        <v/>
      </c>
      <c r="AF508" s="3" t="str">
        <f>AE508&amp;Table1[[#This Row],[Camera Type]]</f>
        <v/>
      </c>
      <c r="AJ508" s="3" t="str">
        <f>'Card Access'!D510&amp;'Card Access'!E510&amp;'Card Access'!F510&amp;'Card Access'!G510</f>
        <v/>
      </c>
    </row>
    <row r="509" spans="1:36" x14ac:dyDescent="0.25">
      <c r="A509" s="3" t="str">
        <f>IF(ROW($B$1)&lt;=SheetX!$B$129, IF(SheetX!$B$129&lt;&gt;1, SheetX!$A$129 &amp; " (" &amp; ROW($B$1) &amp; ")", SheetX!$A$129),"zzzz")</f>
        <v xml:space="preserve"> (1)</v>
      </c>
      <c r="B509" s="3" t="str">
        <f t="shared" si="77"/>
        <v>zzzz</v>
      </c>
      <c r="C509" s="3" t="str">
        <f t="shared" si="78"/>
        <v/>
      </c>
      <c r="D509" s="9" t="str">
        <f>IF(ROW($D$1)&lt;=SheetX!$C$129, SheetX!$C$129, "")</f>
        <v/>
      </c>
      <c r="E509" s="4" t="str">
        <f t="shared" si="79"/>
        <v/>
      </c>
      <c r="F509" s="9" t="str">
        <f>IF(ROW($D$1)&lt;=SheetX!$D$129, SheetX!$D$129, "")</f>
        <v/>
      </c>
      <c r="G509" s="9" t="str">
        <f t="shared" si="80"/>
        <v/>
      </c>
      <c r="H509" s="9" t="str">
        <f>IF(ROW($D$1)&lt;=SheetX!$E$129, SheetX!$E$129, "")</f>
        <v/>
      </c>
      <c r="I509" s="9" t="str">
        <f t="shared" si="81"/>
        <v/>
      </c>
      <c r="J509" s="9" t="str">
        <f>IF(ROW($D$1)&lt;=SheetX!$F$129, SheetX!$F$129, "")</f>
        <v/>
      </c>
      <c r="K509" s="4" t="str">
        <f t="shared" si="82"/>
        <v/>
      </c>
      <c r="Q509" s="6" t="str">
        <f t="shared" si="83"/>
        <v/>
      </c>
      <c r="R509" s="6">
        <f t="shared" si="84"/>
        <v>0</v>
      </c>
      <c r="S509" s="6">
        <f t="shared" si="85"/>
        <v>0</v>
      </c>
      <c r="T509" s="6">
        <f t="shared" si="86"/>
        <v>0</v>
      </c>
      <c r="U509" s="6">
        <f t="shared" si="87"/>
        <v>0</v>
      </c>
      <c r="AB509" s="12">
        <f>Table1[[#This Row],[Streaming Resolution '[MP']]]</f>
        <v>0</v>
      </c>
      <c r="AC509" s="12">
        <v>1</v>
      </c>
      <c r="AE509" s="3" t="str">
        <f>Table1[[#This Row],[Type of Install]]&amp;Table1[[#This Row],[Indoor/Outdoor]]</f>
        <v/>
      </c>
      <c r="AF509" s="3" t="str">
        <f>AE509&amp;Table1[[#This Row],[Camera Type]]</f>
        <v/>
      </c>
      <c r="AJ509" s="3" t="str">
        <f>'Card Access'!D511&amp;'Card Access'!E511&amp;'Card Access'!F511&amp;'Card Access'!G511</f>
        <v/>
      </c>
    </row>
    <row r="510" spans="1:36" x14ac:dyDescent="0.25">
      <c r="A510" s="3" t="str">
        <f>IF(ROW($B$2)&lt;=SheetX!$B$129, IF(SheetX!$B$129&lt;&gt;1, SheetX!$A$129 &amp; " (" &amp; ROW($B$2) &amp; ")", SheetX!$A$129),"zzzz")</f>
        <v xml:space="preserve"> (2)</v>
      </c>
      <c r="B510" s="3" t="str">
        <f t="shared" si="77"/>
        <v>zzzz</v>
      </c>
      <c r="C510" s="3" t="str">
        <f t="shared" si="78"/>
        <v/>
      </c>
      <c r="D510" s="9" t="str">
        <f>IF(ROW($D$1)&lt;=SheetX!$C$129, SheetX!$C$129, "")</f>
        <v/>
      </c>
      <c r="E510" s="4" t="str">
        <f t="shared" si="79"/>
        <v/>
      </c>
      <c r="F510" s="9" t="str">
        <f>IF(ROW($D$1)&lt;=SheetX!$D$129, SheetX!$D$129, "")</f>
        <v/>
      </c>
      <c r="G510" s="9" t="str">
        <f t="shared" si="80"/>
        <v/>
      </c>
      <c r="H510" s="9" t="str">
        <f>IF(ROW($D$1)&lt;=SheetX!$E$129, SheetX!$E$129, "")</f>
        <v/>
      </c>
      <c r="I510" s="9" t="str">
        <f t="shared" si="81"/>
        <v/>
      </c>
      <c r="J510" s="9" t="str">
        <f>IF(ROW($D$1)&lt;=SheetX!$F$129, SheetX!$F$129, "")</f>
        <v/>
      </c>
      <c r="K510" s="4" t="str">
        <f t="shared" si="82"/>
        <v/>
      </c>
      <c r="Q510" s="6" t="str">
        <f t="shared" si="83"/>
        <v/>
      </c>
      <c r="R510" s="6">
        <f t="shared" si="84"/>
        <v>0</v>
      </c>
      <c r="S510" s="6">
        <f t="shared" si="85"/>
        <v>0</v>
      </c>
      <c r="T510" s="6">
        <f t="shared" si="86"/>
        <v>0</v>
      </c>
      <c r="U510" s="6">
        <f t="shared" si="87"/>
        <v>0</v>
      </c>
      <c r="AB510" s="12">
        <f>Table1[[#This Row],[Streaming Resolution '[MP']]]</f>
        <v>0</v>
      </c>
      <c r="AC510" s="12">
        <v>1</v>
      </c>
      <c r="AE510" s="3" t="str">
        <f>Table1[[#This Row],[Type of Install]]&amp;Table1[[#This Row],[Indoor/Outdoor]]</f>
        <v/>
      </c>
      <c r="AF510" s="3" t="str">
        <f>AE510&amp;Table1[[#This Row],[Camera Type]]</f>
        <v/>
      </c>
      <c r="AJ510" s="3" t="str">
        <f>'Card Access'!D512&amp;'Card Access'!E512&amp;'Card Access'!F512&amp;'Card Access'!G512</f>
        <v/>
      </c>
    </row>
    <row r="511" spans="1:36" x14ac:dyDescent="0.25">
      <c r="A511" s="3" t="str">
        <f>IF(ROW($B$3)&lt;=SheetX!$B$129, IF(SheetX!$B$129&lt;&gt;1, SheetX!$A$129 &amp; " (" &amp; ROW($B$3) &amp; ")", SheetX!$A$129),"zzzz")</f>
        <v xml:space="preserve"> (3)</v>
      </c>
      <c r="B511" s="3" t="str">
        <f t="shared" si="77"/>
        <v>zzzz</v>
      </c>
      <c r="C511" s="3" t="str">
        <f t="shared" si="78"/>
        <v/>
      </c>
      <c r="D511" s="9" t="str">
        <f>IF(ROW($D$1)&lt;=SheetX!$C$129, SheetX!$C$129, "")</f>
        <v/>
      </c>
      <c r="E511" s="4" t="str">
        <f t="shared" si="79"/>
        <v/>
      </c>
      <c r="F511" s="9" t="str">
        <f>IF(ROW($D$1)&lt;=SheetX!$D$129, SheetX!$D$129, "")</f>
        <v/>
      </c>
      <c r="G511" s="9" t="str">
        <f t="shared" si="80"/>
        <v/>
      </c>
      <c r="H511" s="9" t="str">
        <f>IF(ROW($D$1)&lt;=SheetX!$E$129, SheetX!$E$129, "")</f>
        <v/>
      </c>
      <c r="I511" s="9" t="str">
        <f t="shared" si="81"/>
        <v/>
      </c>
      <c r="J511" s="9" t="str">
        <f>IF(ROW($D$1)&lt;=SheetX!$F$129, SheetX!$F$129, "")</f>
        <v/>
      </c>
      <c r="K511" s="4" t="str">
        <f t="shared" si="82"/>
        <v/>
      </c>
      <c r="Q511" s="6" t="str">
        <f t="shared" si="83"/>
        <v/>
      </c>
      <c r="R511" s="6">
        <f t="shared" si="84"/>
        <v>0</v>
      </c>
      <c r="S511" s="6">
        <f t="shared" si="85"/>
        <v>0</v>
      </c>
      <c r="T511" s="6">
        <f t="shared" si="86"/>
        <v>0</v>
      </c>
      <c r="U511" s="6">
        <f t="shared" si="87"/>
        <v>0</v>
      </c>
      <c r="AB511" s="12">
        <f>Table1[[#This Row],[Streaming Resolution '[MP']]]</f>
        <v>0</v>
      </c>
      <c r="AC511" s="12">
        <v>1</v>
      </c>
      <c r="AE511" s="3" t="str">
        <f>Table1[[#This Row],[Type of Install]]&amp;Table1[[#This Row],[Indoor/Outdoor]]</f>
        <v/>
      </c>
      <c r="AF511" s="3" t="str">
        <f>AE511&amp;Table1[[#This Row],[Camera Type]]</f>
        <v/>
      </c>
      <c r="AJ511" s="3" t="str">
        <f>'Card Access'!D513&amp;'Card Access'!E513&amp;'Card Access'!F513&amp;'Card Access'!G513</f>
        <v/>
      </c>
    </row>
    <row r="512" spans="1:36" x14ac:dyDescent="0.25">
      <c r="A512" s="3" t="str">
        <f>IF(ROW($B$4)&lt;=SheetX!$B$129, IF(SheetX!$B$129&lt;&gt;1, SheetX!$A$129 &amp; " (" &amp; ROW($B$4) &amp; ")", SheetX!$A$129),"zzzz")</f>
        <v xml:space="preserve"> (4)</v>
      </c>
      <c r="B512" s="3" t="str">
        <f t="shared" si="77"/>
        <v>zzzz</v>
      </c>
      <c r="C512" s="3" t="str">
        <f t="shared" si="78"/>
        <v/>
      </c>
      <c r="D512" s="9" t="str">
        <f>IF(ROW($D$1)&lt;=SheetX!$C$129, SheetX!$C$129, "")</f>
        <v/>
      </c>
      <c r="E512" s="4" t="str">
        <f t="shared" si="79"/>
        <v/>
      </c>
      <c r="F512" s="9" t="str">
        <f>IF(ROW($D$1)&lt;=SheetX!$D$129, SheetX!$D$129, "")</f>
        <v/>
      </c>
      <c r="G512" s="9" t="str">
        <f t="shared" si="80"/>
        <v/>
      </c>
      <c r="H512" s="9" t="str">
        <f>IF(ROW($D$1)&lt;=SheetX!$E$129, SheetX!$E$129, "")</f>
        <v/>
      </c>
      <c r="I512" s="9" t="str">
        <f t="shared" si="81"/>
        <v/>
      </c>
      <c r="J512" s="9" t="str">
        <f>IF(ROW($D$1)&lt;=SheetX!$F$129, SheetX!$F$129, "")</f>
        <v/>
      </c>
      <c r="K512" s="4" t="str">
        <f t="shared" si="82"/>
        <v/>
      </c>
      <c r="Q512" s="6" t="str">
        <f t="shared" si="83"/>
        <v/>
      </c>
      <c r="R512" s="6">
        <f t="shared" si="84"/>
        <v>0</v>
      </c>
      <c r="S512" s="6">
        <f t="shared" si="85"/>
        <v>0</v>
      </c>
      <c r="T512" s="6">
        <f t="shared" si="86"/>
        <v>0</v>
      </c>
      <c r="U512" s="6">
        <f t="shared" si="87"/>
        <v>0</v>
      </c>
      <c r="AB512" s="12">
        <f>Table1[[#This Row],[Streaming Resolution '[MP']]]</f>
        <v>0</v>
      </c>
      <c r="AC512" s="12">
        <v>1</v>
      </c>
      <c r="AE512" s="3" t="str">
        <f>Table1[[#This Row],[Type of Install]]&amp;Table1[[#This Row],[Indoor/Outdoor]]</f>
        <v/>
      </c>
      <c r="AF512" s="3" t="str">
        <f>AE512&amp;Table1[[#This Row],[Camera Type]]</f>
        <v/>
      </c>
      <c r="AJ512" s="3" t="str">
        <f>'Card Access'!D514&amp;'Card Access'!E514&amp;'Card Access'!F514&amp;'Card Access'!G514</f>
        <v/>
      </c>
    </row>
    <row r="513" spans="1:36" x14ac:dyDescent="0.25">
      <c r="A513" s="3" t="str">
        <f>IF(ROW($B$1)&lt;=SheetX!$B$130, IF(SheetX!$B$130&lt;&gt;1, SheetX!$A$130 &amp; " (" &amp; ROW($B$1) &amp; ")", SheetX!$A$130),"zzzz")</f>
        <v xml:space="preserve"> (1)</v>
      </c>
      <c r="B513" s="3" t="str">
        <f t="shared" ref="B513:B576" si="88">IF(OR(A513=" (1)", A513=" (2)", A513=" (3)", A513=" (4)", A513="", A513=0), "zzzz", A513)</f>
        <v>zzzz</v>
      </c>
      <c r="C513" s="3" t="str">
        <f t="shared" si="78"/>
        <v/>
      </c>
      <c r="D513" s="9" t="str">
        <f>IF(ROW($D$1)&lt;=SheetX!$C$130, SheetX!$C$130, "")</f>
        <v/>
      </c>
      <c r="E513" s="4" t="str">
        <f t="shared" si="79"/>
        <v/>
      </c>
      <c r="F513" s="9" t="str">
        <f>IF(ROW($D$1)&lt;=SheetX!$D$130, SheetX!$D$130, "")</f>
        <v/>
      </c>
      <c r="G513" s="9" t="str">
        <f t="shared" si="80"/>
        <v/>
      </c>
      <c r="H513" s="9" t="str">
        <f>IF(ROW($D$1)&lt;=SheetX!$E$130, SheetX!$E$130, "")</f>
        <v/>
      </c>
      <c r="I513" s="9" t="str">
        <f t="shared" si="81"/>
        <v/>
      </c>
      <c r="J513" s="9" t="str">
        <f>IF(ROW($D$1)&lt;=SheetX!$F$130, SheetX!$F$130, "")</f>
        <v/>
      </c>
      <c r="K513" s="4" t="str">
        <f t="shared" si="82"/>
        <v/>
      </c>
      <c r="Q513" s="6" t="str">
        <f t="shared" si="83"/>
        <v/>
      </c>
      <c r="R513" s="6">
        <f t="shared" si="84"/>
        <v>0</v>
      </c>
      <c r="S513" s="6">
        <f t="shared" si="85"/>
        <v>0</v>
      </c>
      <c r="T513" s="6">
        <f t="shared" si="86"/>
        <v>0</v>
      </c>
      <c r="U513" s="6">
        <f t="shared" si="87"/>
        <v>0</v>
      </c>
      <c r="AB513" s="12">
        <f>Table1[[#This Row],[Streaming Resolution '[MP']]]</f>
        <v>0</v>
      </c>
      <c r="AC513" s="12">
        <v>1</v>
      </c>
      <c r="AE513" s="3" t="str">
        <f>Table1[[#This Row],[Type of Install]]&amp;Table1[[#This Row],[Indoor/Outdoor]]</f>
        <v/>
      </c>
      <c r="AF513" s="3" t="str">
        <f>AE513&amp;Table1[[#This Row],[Camera Type]]</f>
        <v/>
      </c>
      <c r="AJ513" s="3" t="str">
        <f>'Card Access'!D515&amp;'Card Access'!E515&amp;'Card Access'!F515&amp;'Card Access'!G515</f>
        <v/>
      </c>
    </row>
    <row r="514" spans="1:36" x14ac:dyDescent="0.25">
      <c r="A514" s="3" t="str">
        <f>IF(ROW($B$2)&lt;=SheetX!$B$130, IF(SheetX!$B$130&lt;&gt;1, SheetX!$A$130 &amp; " (" &amp; ROW($B$2) &amp; ")", SheetX!$A$130),"zzzz")</f>
        <v xml:space="preserve"> (2)</v>
      </c>
      <c r="B514" s="3" t="str">
        <f t="shared" si="88"/>
        <v>zzzz</v>
      </c>
      <c r="C514" s="3" t="str">
        <f t="shared" ref="C514:C577" si="89">IF(B514="zzzz","",D514)</f>
        <v/>
      </c>
      <c r="D514" s="9" t="str">
        <f>IF(ROW($D$1)&lt;=SheetX!$C$130, SheetX!$C$130, "")</f>
        <v/>
      </c>
      <c r="E514" s="4" t="str">
        <f t="shared" ref="E514:E577" si="90">IF(B514="zzzz","",F514)</f>
        <v/>
      </c>
      <c r="F514" s="9" t="str">
        <f>IF(ROW($D$1)&lt;=SheetX!$D$130, SheetX!$D$130, "")</f>
        <v/>
      </c>
      <c r="G514" s="9" t="str">
        <f t="shared" ref="G514:G577" si="91">IF(B514="zzzz","",H514)</f>
        <v/>
      </c>
      <c r="H514" s="9" t="str">
        <f>IF(ROW($D$1)&lt;=SheetX!$E$130, SheetX!$E$130, "")</f>
        <v/>
      </c>
      <c r="I514" s="9" t="str">
        <f t="shared" ref="I514:I577" si="92">IF(B514="zzzz","",J514)</f>
        <v/>
      </c>
      <c r="J514" s="9" t="str">
        <f>IF(ROW($D$1)&lt;=SheetX!$F$130, SheetX!$F$130, "")</f>
        <v/>
      </c>
      <c r="K514" s="4" t="str">
        <f t="shared" ref="K514:K577" si="93">IF(B514="zzzz", "", B514)</f>
        <v/>
      </c>
      <c r="Q514" s="6" t="str">
        <f t="shared" ref="Q514:Q577" si="94">IF(IF(L514="zzzz","",L514)=0,"",IF(L514="zzzz","",L514))</f>
        <v/>
      </c>
      <c r="R514" s="6">
        <f t="shared" ref="R514:R577" si="95">M514</f>
        <v>0</v>
      </c>
      <c r="S514" s="6">
        <f t="shared" ref="S514:S577" si="96">N514</f>
        <v>0</v>
      </c>
      <c r="T514" s="6">
        <f t="shared" ref="T514:T577" si="97">O514</f>
        <v>0</v>
      </c>
      <c r="U514" s="6">
        <f t="shared" ref="U514:U577" si="98">P514</f>
        <v>0</v>
      </c>
      <c r="AB514" s="12">
        <f>Table1[[#This Row],[Streaming Resolution '[MP']]]</f>
        <v>0</v>
      </c>
      <c r="AC514" s="12">
        <v>1</v>
      </c>
      <c r="AE514" s="3" t="str">
        <f>Table1[[#This Row],[Type of Install]]&amp;Table1[[#This Row],[Indoor/Outdoor]]</f>
        <v/>
      </c>
      <c r="AF514" s="3" t="str">
        <f>AE514&amp;Table1[[#This Row],[Camera Type]]</f>
        <v/>
      </c>
      <c r="AJ514" s="3" t="str">
        <f>'Card Access'!D516&amp;'Card Access'!E516&amp;'Card Access'!F516&amp;'Card Access'!G516</f>
        <v/>
      </c>
    </row>
    <row r="515" spans="1:36" x14ac:dyDescent="0.25">
      <c r="A515" s="3" t="str">
        <f>IF(ROW($B$3)&lt;=SheetX!$B$130, IF(SheetX!$B$130&lt;&gt;1, SheetX!$A$130 &amp; " (" &amp; ROW($B$3) &amp; ")", SheetX!$A$130),"zzzz")</f>
        <v xml:space="preserve"> (3)</v>
      </c>
      <c r="B515" s="3" t="str">
        <f t="shared" si="88"/>
        <v>zzzz</v>
      </c>
      <c r="C515" s="3" t="str">
        <f t="shared" si="89"/>
        <v/>
      </c>
      <c r="D515" s="9" t="str">
        <f>IF(ROW($D$1)&lt;=SheetX!$C$130, SheetX!$C$130, "")</f>
        <v/>
      </c>
      <c r="E515" s="4" t="str">
        <f t="shared" si="90"/>
        <v/>
      </c>
      <c r="F515" s="9" t="str">
        <f>IF(ROW($D$1)&lt;=SheetX!$D$130, SheetX!$D$130, "")</f>
        <v/>
      </c>
      <c r="G515" s="9" t="str">
        <f t="shared" si="91"/>
        <v/>
      </c>
      <c r="H515" s="9" t="str">
        <f>IF(ROW($D$1)&lt;=SheetX!$E$130, SheetX!$E$130, "")</f>
        <v/>
      </c>
      <c r="I515" s="9" t="str">
        <f t="shared" si="92"/>
        <v/>
      </c>
      <c r="J515" s="9" t="str">
        <f>IF(ROW($D$1)&lt;=SheetX!$F$130, SheetX!$F$130, "")</f>
        <v/>
      </c>
      <c r="K515" s="4" t="str">
        <f t="shared" si="93"/>
        <v/>
      </c>
      <c r="Q515" s="6" t="str">
        <f t="shared" si="94"/>
        <v/>
      </c>
      <c r="R515" s="6">
        <f t="shared" si="95"/>
        <v>0</v>
      </c>
      <c r="S515" s="6">
        <f t="shared" si="96"/>
        <v>0</v>
      </c>
      <c r="T515" s="6">
        <f t="shared" si="97"/>
        <v>0</v>
      </c>
      <c r="U515" s="6">
        <f t="shared" si="98"/>
        <v>0</v>
      </c>
      <c r="AB515" s="12">
        <f>Table1[[#This Row],[Streaming Resolution '[MP']]]</f>
        <v>0</v>
      </c>
      <c r="AC515" s="12">
        <v>1</v>
      </c>
      <c r="AE515" s="3" t="str">
        <f>Table1[[#This Row],[Type of Install]]&amp;Table1[[#This Row],[Indoor/Outdoor]]</f>
        <v/>
      </c>
      <c r="AF515" s="3" t="str">
        <f>AE515&amp;Table1[[#This Row],[Camera Type]]</f>
        <v/>
      </c>
      <c r="AJ515" s="3" t="str">
        <f>'Card Access'!D517&amp;'Card Access'!E517&amp;'Card Access'!F517&amp;'Card Access'!G517</f>
        <v/>
      </c>
    </row>
    <row r="516" spans="1:36" x14ac:dyDescent="0.25">
      <c r="A516" s="3" t="str">
        <f>IF(ROW($B$4)&lt;=SheetX!$B$130, IF(SheetX!$B$130&lt;&gt;1, SheetX!$A$130 &amp; " (" &amp; ROW($B$4) &amp; ")", SheetX!$A$130),"zzzz")</f>
        <v xml:space="preserve"> (4)</v>
      </c>
      <c r="B516" s="3" t="str">
        <f t="shared" si="88"/>
        <v>zzzz</v>
      </c>
      <c r="C516" s="3" t="str">
        <f t="shared" si="89"/>
        <v/>
      </c>
      <c r="D516" s="9" t="str">
        <f>IF(ROW($D$1)&lt;=SheetX!$C$130, SheetX!$C$130, "")</f>
        <v/>
      </c>
      <c r="E516" s="4" t="str">
        <f t="shared" si="90"/>
        <v/>
      </c>
      <c r="F516" s="9" t="str">
        <f>IF(ROW($D$1)&lt;=SheetX!$D$130, SheetX!$D$130, "")</f>
        <v/>
      </c>
      <c r="G516" s="9" t="str">
        <f t="shared" si="91"/>
        <v/>
      </c>
      <c r="H516" s="9" t="str">
        <f>IF(ROW($D$1)&lt;=SheetX!$E$130, SheetX!$E$130, "")</f>
        <v/>
      </c>
      <c r="I516" s="9" t="str">
        <f t="shared" si="92"/>
        <v/>
      </c>
      <c r="J516" s="9" t="str">
        <f>IF(ROW($D$1)&lt;=SheetX!$F$130, SheetX!$F$130, "")</f>
        <v/>
      </c>
      <c r="K516" s="4" t="str">
        <f t="shared" si="93"/>
        <v/>
      </c>
      <c r="Q516" s="6" t="str">
        <f t="shared" si="94"/>
        <v/>
      </c>
      <c r="R516" s="6">
        <f t="shared" si="95"/>
        <v>0</v>
      </c>
      <c r="S516" s="6">
        <f t="shared" si="96"/>
        <v>0</v>
      </c>
      <c r="T516" s="6">
        <f t="shared" si="97"/>
        <v>0</v>
      </c>
      <c r="U516" s="6">
        <f t="shared" si="98"/>
        <v>0</v>
      </c>
      <c r="AB516" s="12">
        <f>Table1[[#This Row],[Streaming Resolution '[MP']]]</f>
        <v>0</v>
      </c>
      <c r="AC516" s="12">
        <v>1</v>
      </c>
      <c r="AE516" s="3" t="str">
        <f>Table1[[#This Row],[Type of Install]]&amp;Table1[[#This Row],[Indoor/Outdoor]]</f>
        <v/>
      </c>
      <c r="AF516" s="3" t="str">
        <f>AE516&amp;Table1[[#This Row],[Camera Type]]</f>
        <v/>
      </c>
      <c r="AJ516" s="3" t="str">
        <f>'Card Access'!D518&amp;'Card Access'!E518&amp;'Card Access'!F518&amp;'Card Access'!G518</f>
        <v/>
      </c>
    </row>
    <row r="517" spans="1:36" x14ac:dyDescent="0.25">
      <c r="A517" s="3" t="str">
        <f>IF(ROW($B$1)&lt;=SheetX!$B$131, IF(SheetX!$B$131&lt;&gt;1, SheetX!$A$131 &amp; " (" &amp; ROW($B$1) &amp; ")", SheetX!$A$131),"zzzz")</f>
        <v xml:space="preserve"> (1)</v>
      </c>
      <c r="B517" s="3" t="str">
        <f t="shared" si="88"/>
        <v>zzzz</v>
      </c>
      <c r="C517" s="3" t="str">
        <f t="shared" si="89"/>
        <v/>
      </c>
      <c r="D517" s="9" t="str">
        <f>IF(ROW($D$1)&lt;=SheetX!$C$131, SheetX!$C$131, "")</f>
        <v/>
      </c>
      <c r="E517" s="4" t="str">
        <f t="shared" si="90"/>
        <v/>
      </c>
      <c r="F517" s="9" t="str">
        <f>IF(ROW($D$1)&lt;=SheetX!$D$131, SheetX!$D$131, "")</f>
        <v/>
      </c>
      <c r="G517" s="9" t="str">
        <f t="shared" si="91"/>
        <v/>
      </c>
      <c r="H517" s="9" t="str">
        <f>IF(ROW($D$1)&lt;=SheetX!$E$131, SheetX!$E$131, "")</f>
        <v/>
      </c>
      <c r="I517" s="9" t="str">
        <f t="shared" si="92"/>
        <v/>
      </c>
      <c r="J517" s="9" t="str">
        <f>IF(ROW($D$1)&lt;=SheetX!$F$131, SheetX!$F$131, "")</f>
        <v/>
      </c>
      <c r="K517" s="4" t="str">
        <f t="shared" si="93"/>
        <v/>
      </c>
      <c r="Q517" s="6" t="str">
        <f t="shared" si="94"/>
        <v/>
      </c>
      <c r="R517" s="6">
        <f t="shared" si="95"/>
        <v>0</v>
      </c>
      <c r="S517" s="6">
        <f t="shared" si="96"/>
        <v>0</v>
      </c>
      <c r="T517" s="6">
        <f t="shared" si="97"/>
        <v>0</v>
      </c>
      <c r="U517" s="6">
        <f t="shared" si="98"/>
        <v>0</v>
      </c>
      <c r="AB517" s="12">
        <f>Table1[[#This Row],[Streaming Resolution '[MP']]]</f>
        <v>0</v>
      </c>
      <c r="AC517" s="12">
        <v>1</v>
      </c>
      <c r="AE517" s="3" t="str">
        <f>Table1[[#This Row],[Type of Install]]&amp;Table1[[#This Row],[Indoor/Outdoor]]</f>
        <v/>
      </c>
      <c r="AF517" s="3" t="str">
        <f>AE517&amp;Table1[[#This Row],[Camera Type]]</f>
        <v/>
      </c>
      <c r="AJ517" s="3" t="str">
        <f>'Card Access'!D519&amp;'Card Access'!E519&amp;'Card Access'!F519&amp;'Card Access'!G519</f>
        <v/>
      </c>
    </row>
    <row r="518" spans="1:36" x14ac:dyDescent="0.25">
      <c r="A518" s="3" t="str">
        <f>IF(ROW($B$2)&lt;=SheetX!$B$131, IF(SheetX!$B$131&lt;&gt;1, SheetX!$A$131 &amp; " (" &amp; ROW($B$2) &amp; ")", SheetX!$A$131),"zzzz")</f>
        <v xml:space="preserve"> (2)</v>
      </c>
      <c r="B518" s="3" t="str">
        <f t="shared" si="88"/>
        <v>zzzz</v>
      </c>
      <c r="C518" s="3" t="str">
        <f t="shared" si="89"/>
        <v/>
      </c>
      <c r="D518" s="9" t="str">
        <f>IF(ROW($D$1)&lt;=SheetX!$C$131, SheetX!$C$131, "")</f>
        <v/>
      </c>
      <c r="E518" s="4" t="str">
        <f t="shared" si="90"/>
        <v/>
      </c>
      <c r="F518" s="9" t="str">
        <f>IF(ROW($D$1)&lt;=SheetX!$D$131, SheetX!$D$131, "")</f>
        <v/>
      </c>
      <c r="G518" s="9" t="str">
        <f t="shared" si="91"/>
        <v/>
      </c>
      <c r="H518" s="9" t="str">
        <f>IF(ROW($D$1)&lt;=SheetX!$E$131, SheetX!$E$131, "")</f>
        <v/>
      </c>
      <c r="I518" s="9" t="str">
        <f t="shared" si="92"/>
        <v/>
      </c>
      <c r="J518" s="9" t="str">
        <f>IF(ROW($D$1)&lt;=SheetX!$F$131, SheetX!$F$131, "")</f>
        <v/>
      </c>
      <c r="K518" s="4" t="str">
        <f t="shared" si="93"/>
        <v/>
      </c>
      <c r="Q518" s="6" t="str">
        <f t="shared" si="94"/>
        <v/>
      </c>
      <c r="R518" s="6">
        <f t="shared" si="95"/>
        <v>0</v>
      </c>
      <c r="S518" s="6">
        <f t="shared" si="96"/>
        <v>0</v>
      </c>
      <c r="T518" s="6">
        <f t="shared" si="97"/>
        <v>0</v>
      </c>
      <c r="U518" s="6">
        <f t="shared" si="98"/>
        <v>0</v>
      </c>
      <c r="AB518" s="12">
        <f>Table1[[#This Row],[Streaming Resolution '[MP']]]</f>
        <v>0</v>
      </c>
      <c r="AC518" s="12">
        <v>1</v>
      </c>
      <c r="AE518" s="3" t="str">
        <f>Table1[[#This Row],[Type of Install]]&amp;Table1[[#This Row],[Indoor/Outdoor]]</f>
        <v/>
      </c>
      <c r="AF518" s="3" t="str">
        <f>AE518&amp;Table1[[#This Row],[Camera Type]]</f>
        <v/>
      </c>
      <c r="AJ518" s="3" t="str">
        <f>'Card Access'!D520&amp;'Card Access'!E520&amp;'Card Access'!F520&amp;'Card Access'!G520</f>
        <v/>
      </c>
    </row>
    <row r="519" spans="1:36" x14ac:dyDescent="0.25">
      <c r="A519" s="3" t="str">
        <f>IF(ROW($B$3)&lt;=SheetX!$B$131, IF(SheetX!$B$131&lt;&gt;1, SheetX!$A$131 &amp; " (" &amp; ROW($B$3) &amp; ")", SheetX!$A$131),"zzzz")</f>
        <v xml:space="preserve"> (3)</v>
      </c>
      <c r="B519" s="3" t="str">
        <f t="shared" si="88"/>
        <v>zzzz</v>
      </c>
      <c r="C519" s="3" t="str">
        <f t="shared" si="89"/>
        <v/>
      </c>
      <c r="D519" s="9" t="str">
        <f>IF(ROW($D$1)&lt;=SheetX!$C$131, SheetX!$C$131, "")</f>
        <v/>
      </c>
      <c r="E519" s="4" t="str">
        <f t="shared" si="90"/>
        <v/>
      </c>
      <c r="F519" s="9" t="str">
        <f>IF(ROW($D$1)&lt;=SheetX!$D$131, SheetX!$D$131, "")</f>
        <v/>
      </c>
      <c r="G519" s="9" t="str">
        <f t="shared" si="91"/>
        <v/>
      </c>
      <c r="H519" s="9" t="str">
        <f>IF(ROW($D$1)&lt;=SheetX!$E$131, SheetX!$E$131, "")</f>
        <v/>
      </c>
      <c r="I519" s="9" t="str">
        <f t="shared" si="92"/>
        <v/>
      </c>
      <c r="J519" s="9" t="str">
        <f>IF(ROW($D$1)&lt;=SheetX!$F$131, SheetX!$F$131, "")</f>
        <v/>
      </c>
      <c r="K519" s="4" t="str">
        <f t="shared" si="93"/>
        <v/>
      </c>
      <c r="Q519" s="6" t="str">
        <f t="shared" si="94"/>
        <v/>
      </c>
      <c r="R519" s="6">
        <f t="shared" si="95"/>
        <v>0</v>
      </c>
      <c r="S519" s="6">
        <f t="shared" si="96"/>
        <v>0</v>
      </c>
      <c r="T519" s="6">
        <f t="shared" si="97"/>
        <v>0</v>
      </c>
      <c r="U519" s="6">
        <f t="shared" si="98"/>
        <v>0</v>
      </c>
      <c r="AB519" s="12">
        <f>Table1[[#This Row],[Streaming Resolution '[MP']]]</f>
        <v>0</v>
      </c>
      <c r="AC519" s="12">
        <v>1</v>
      </c>
      <c r="AE519" s="3" t="str">
        <f>Table1[[#This Row],[Type of Install]]&amp;Table1[[#This Row],[Indoor/Outdoor]]</f>
        <v/>
      </c>
      <c r="AF519" s="3" t="str">
        <f>AE519&amp;Table1[[#This Row],[Camera Type]]</f>
        <v/>
      </c>
      <c r="AJ519" s="3" t="str">
        <f>'Card Access'!D521&amp;'Card Access'!E521&amp;'Card Access'!F521&amp;'Card Access'!G521</f>
        <v/>
      </c>
    </row>
    <row r="520" spans="1:36" x14ac:dyDescent="0.25">
      <c r="A520" s="3" t="str">
        <f>IF(ROW($B$4)&lt;=SheetX!$B$131, IF(SheetX!$B$131&lt;&gt;1, SheetX!$A$131 &amp; " (" &amp; ROW($B$4) &amp; ")", SheetX!$A$131),"zzzz")</f>
        <v xml:space="preserve"> (4)</v>
      </c>
      <c r="B520" s="3" t="str">
        <f t="shared" si="88"/>
        <v>zzzz</v>
      </c>
      <c r="C520" s="3" t="str">
        <f t="shared" si="89"/>
        <v/>
      </c>
      <c r="D520" s="9" t="str">
        <f>IF(ROW($D$1)&lt;=SheetX!$C$131, SheetX!$C$131, "")</f>
        <v/>
      </c>
      <c r="E520" s="4" t="str">
        <f t="shared" si="90"/>
        <v/>
      </c>
      <c r="F520" s="9" t="str">
        <f>IF(ROW($D$1)&lt;=SheetX!$D$131, SheetX!$D$131, "")</f>
        <v/>
      </c>
      <c r="G520" s="9" t="str">
        <f t="shared" si="91"/>
        <v/>
      </c>
      <c r="H520" s="9" t="str">
        <f>IF(ROW($D$1)&lt;=SheetX!$E$131, SheetX!$E$131, "")</f>
        <v/>
      </c>
      <c r="I520" s="9" t="str">
        <f t="shared" si="92"/>
        <v/>
      </c>
      <c r="J520" s="9" t="str">
        <f>IF(ROW($D$1)&lt;=SheetX!$F$131, SheetX!$F$131, "")</f>
        <v/>
      </c>
      <c r="K520" s="4" t="str">
        <f t="shared" si="93"/>
        <v/>
      </c>
      <c r="Q520" s="6" t="str">
        <f t="shared" si="94"/>
        <v/>
      </c>
      <c r="R520" s="6">
        <f t="shared" si="95"/>
        <v>0</v>
      </c>
      <c r="S520" s="6">
        <f t="shared" si="96"/>
        <v>0</v>
      </c>
      <c r="T520" s="6">
        <f t="shared" si="97"/>
        <v>0</v>
      </c>
      <c r="U520" s="6">
        <f t="shared" si="98"/>
        <v>0</v>
      </c>
      <c r="AB520" s="12">
        <f>Table1[[#This Row],[Streaming Resolution '[MP']]]</f>
        <v>0</v>
      </c>
      <c r="AC520" s="12">
        <v>1</v>
      </c>
      <c r="AE520" s="3" t="str">
        <f>Table1[[#This Row],[Type of Install]]&amp;Table1[[#This Row],[Indoor/Outdoor]]</f>
        <v/>
      </c>
      <c r="AF520" s="3" t="str">
        <f>AE520&amp;Table1[[#This Row],[Camera Type]]</f>
        <v/>
      </c>
      <c r="AJ520" s="3" t="str">
        <f>'Card Access'!D522&amp;'Card Access'!E522&amp;'Card Access'!F522&amp;'Card Access'!G522</f>
        <v/>
      </c>
    </row>
    <row r="521" spans="1:36" x14ac:dyDescent="0.25">
      <c r="A521" s="3" t="str">
        <f>IF(ROW($B$1)&lt;=SheetX!$B$132, IF(SheetX!$B$132&lt;&gt;1, SheetX!$A$132 &amp; " (" &amp; ROW($B$1) &amp; ")", SheetX!$A$132),"zzzz")</f>
        <v xml:space="preserve"> (1)</v>
      </c>
      <c r="B521" s="3" t="str">
        <f t="shared" si="88"/>
        <v>zzzz</v>
      </c>
      <c r="C521" s="3" t="str">
        <f t="shared" si="89"/>
        <v/>
      </c>
      <c r="D521" s="9" t="str">
        <f>IF(ROW($D$1)&lt;=SheetX!$C$132, SheetX!$C$132, "")</f>
        <v/>
      </c>
      <c r="E521" s="4" t="str">
        <f t="shared" si="90"/>
        <v/>
      </c>
      <c r="F521" s="9" t="str">
        <f>IF(ROW($D$1)&lt;=SheetX!$D$132, SheetX!$D$132, "")</f>
        <v/>
      </c>
      <c r="G521" s="9" t="str">
        <f t="shared" si="91"/>
        <v/>
      </c>
      <c r="H521" s="9" t="str">
        <f>IF(ROW($D$1)&lt;=SheetX!$E$132, SheetX!$E$132, "")</f>
        <v/>
      </c>
      <c r="I521" s="9" t="str">
        <f t="shared" si="92"/>
        <v/>
      </c>
      <c r="J521" s="9" t="str">
        <f>IF(ROW($D$1)&lt;=SheetX!$F$132, SheetX!$F$132, "")</f>
        <v/>
      </c>
      <c r="K521" s="4" t="str">
        <f t="shared" si="93"/>
        <v/>
      </c>
      <c r="Q521" s="6" t="str">
        <f t="shared" si="94"/>
        <v/>
      </c>
      <c r="R521" s="6">
        <f t="shared" si="95"/>
        <v>0</v>
      </c>
      <c r="S521" s="6">
        <f t="shared" si="96"/>
        <v>0</v>
      </c>
      <c r="T521" s="6">
        <f t="shared" si="97"/>
        <v>0</v>
      </c>
      <c r="U521" s="6">
        <f t="shared" si="98"/>
        <v>0</v>
      </c>
      <c r="AB521" s="12">
        <f>Table1[[#This Row],[Streaming Resolution '[MP']]]</f>
        <v>0</v>
      </c>
      <c r="AC521" s="12">
        <v>1</v>
      </c>
      <c r="AE521" s="3" t="str">
        <f>Table1[[#This Row],[Type of Install]]&amp;Table1[[#This Row],[Indoor/Outdoor]]</f>
        <v/>
      </c>
      <c r="AF521" s="3" t="str">
        <f>AE521&amp;Table1[[#This Row],[Camera Type]]</f>
        <v/>
      </c>
      <c r="AJ521" s="3" t="str">
        <f>'Card Access'!D523&amp;'Card Access'!E523&amp;'Card Access'!F523&amp;'Card Access'!G523</f>
        <v/>
      </c>
    </row>
    <row r="522" spans="1:36" x14ac:dyDescent="0.25">
      <c r="A522" s="3" t="str">
        <f>IF(ROW($B$2)&lt;=SheetX!$B$132, IF(SheetX!$B$132&lt;&gt;1, SheetX!$A$132 &amp; " (" &amp; ROW($B$2) &amp; ")", SheetX!$A$132),"zzzz")</f>
        <v xml:space="preserve"> (2)</v>
      </c>
      <c r="B522" s="3" t="str">
        <f t="shared" si="88"/>
        <v>zzzz</v>
      </c>
      <c r="C522" s="3" t="str">
        <f t="shared" si="89"/>
        <v/>
      </c>
      <c r="D522" s="9" t="str">
        <f>IF(ROW($D$1)&lt;=SheetX!$C$132, SheetX!$C$132, "")</f>
        <v/>
      </c>
      <c r="E522" s="4" t="str">
        <f t="shared" si="90"/>
        <v/>
      </c>
      <c r="F522" s="9" t="str">
        <f>IF(ROW($D$1)&lt;=SheetX!$D$132, SheetX!$D$132, "")</f>
        <v/>
      </c>
      <c r="G522" s="9" t="str">
        <f t="shared" si="91"/>
        <v/>
      </c>
      <c r="H522" s="9" t="str">
        <f>IF(ROW($D$1)&lt;=SheetX!$E$132, SheetX!$E$132, "")</f>
        <v/>
      </c>
      <c r="I522" s="9" t="str">
        <f t="shared" si="92"/>
        <v/>
      </c>
      <c r="J522" s="9" t="str">
        <f>IF(ROW($D$1)&lt;=SheetX!$F$132, SheetX!$F$132, "")</f>
        <v/>
      </c>
      <c r="K522" s="4" t="str">
        <f t="shared" si="93"/>
        <v/>
      </c>
      <c r="Q522" s="6" t="str">
        <f t="shared" si="94"/>
        <v/>
      </c>
      <c r="R522" s="6">
        <f t="shared" si="95"/>
        <v>0</v>
      </c>
      <c r="S522" s="6">
        <f t="shared" si="96"/>
        <v>0</v>
      </c>
      <c r="T522" s="6">
        <f t="shared" si="97"/>
        <v>0</v>
      </c>
      <c r="U522" s="6">
        <f t="shared" si="98"/>
        <v>0</v>
      </c>
      <c r="AB522" s="12">
        <f>Table1[[#This Row],[Streaming Resolution '[MP']]]</f>
        <v>0</v>
      </c>
      <c r="AC522" s="12">
        <v>1</v>
      </c>
      <c r="AE522" s="3" t="str">
        <f>Table1[[#This Row],[Type of Install]]&amp;Table1[[#This Row],[Indoor/Outdoor]]</f>
        <v/>
      </c>
      <c r="AF522" s="3" t="str">
        <f>AE522&amp;Table1[[#This Row],[Camera Type]]</f>
        <v/>
      </c>
      <c r="AJ522" s="3" t="str">
        <f>'Card Access'!D524&amp;'Card Access'!E524&amp;'Card Access'!F524&amp;'Card Access'!G524</f>
        <v/>
      </c>
    </row>
    <row r="523" spans="1:36" x14ac:dyDescent="0.25">
      <c r="A523" s="3" t="str">
        <f>IF(ROW($B$3)&lt;=SheetX!$B$132, IF(SheetX!$B$132&lt;&gt;1, SheetX!$A$132 &amp; " (" &amp; ROW($B$3) &amp; ")", SheetX!$A$132),"zzzz")</f>
        <v xml:space="preserve"> (3)</v>
      </c>
      <c r="B523" s="3" t="str">
        <f t="shared" si="88"/>
        <v>zzzz</v>
      </c>
      <c r="C523" s="3" t="str">
        <f t="shared" si="89"/>
        <v/>
      </c>
      <c r="D523" s="9" t="str">
        <f>IF(ROW($D$1)&lt;=SheetX!$C$132, SheetX!$C$132, "")</f>
        <v/>
      </c>
      <c r="E523" s="4" t="str">
        <f t="shared" si="90"/>
        <v/>
      </c>
      <c r="F523" s="9" t="str">
        <f>IF(ROW($D$1)&lt;=SheetX!$D$132, SheetX!$D$132, "")</f>
        <v/>
      </c>
      <c r="G523" s="9" t="str">
        <f t="shared" si="91"/>
        <v/>
      </c>
      <c r="H523" s="9" t="str">
        <f>IF(ROW($D$1)&lt;=SheetX!$E$132, SheetX!$E$132, "")</f>
        <v/>
      </c>
      <c r="I523" s="9" t="str">
        <f t="shared" si="92"/>
        <v/>
      </c>
      <c r="J523" s="9" t="str">
        <f>IF(ROW($D$1)&lt;=SheetX!$F$132, SheetX!$F$132, "")</f>
        <v/>
      </c>
      <c r="K523" s="4" t="str">
        <f t="shared" si="93"/>
        <v/>
      </c>
      <c r="Q523" s="6" t="str">
        <f t="shared" si="94"/>
        <v/>
      </c>
      <c r="R523" s="6">
        <f t="shared" si="95"/>
        <v>0</v>
      </c>
      <c r="S523" s="6">
        <f t="shared" si="96"/>
        <v>0</v>
      </c>
      <c r="T523" s="6">
        <f t="shared" si="97"/>
        <v>0</v>
      </c>
      <c r="U523" s="6">
        <f t="shared" si="98"/>
        <v>0</v>
      </c>
      <c r="AB523" s="12">
        <f>Table1[[#This Row],[Streaming Resolution '[MP']]]</f>
        <v>0</v>
      </c>
      <c r="AC523" s="12">
        <v>1</v>
      </c>
      <c r="AE523" s="3" t="str">
        <f>Table1[[#This Row],[Type of Install]]&amp;Table1[[#This Row],[Indoor/Outdoor]]</f>
        <v/>
      </c>
      <c r="AF523" s="3" t="str">
        <f>AE523&amp;Table1[[#This Row],[Camera Type]]</f>
        <v/>
      </c>
      <c r="AJ523" s="3" t="str">
        <f>'Card Access'!D525&amp;'Card Access'!E525&amp;'Card Access'!F525&amp;'Card Access'!G525</f>
        <v/>
      </c>
    </row>
    <row r="524" spans="1:36" x14ac:dyDescent="0.25">
      <c r="A524" s="3" t="str">
        <f>IF(ROW($B$4)&lt;=SheetX!$B$132, IF(SheetX!$B$132&lt;&gt;1, SheetX!$A$132 &amp; " (" &amp; ROW($B$4) &amp; ")", SheetX!$A$132),"zzzz")</f>
        <v xml:space="preserve"> (4)</v>
      </c>
      <c r="B524" s="3" t="str">
        <f t="shared" si="88"/>
        <v>zzzz</v>
      </c>
      <c r="C524" s="3" t="str">
        <f t="shared" si="89"/>
        <v/>
      </c>
      <c r="D524" s="9" t="str">
        <f>IF(ROW($D$1)&lt;=SheetX!$C$132, SheetX!$C$132, "")</f>
        <v/>
      </c>
      <c r="E524" s="4" t="str">
        <f t="shared" si="90"/>
        <v/>
      </c>
      <c r="F524" s="9" t="str">
        <f>IF(ROW($D$1)&lt;=SheetX!$D$132, SheetX!$D$132, "")</f>
        <v/>
      </c>
      <c r="G524" s="9" t="str">
        <f t="shared" si="91"/>
        <v/>
      </c>
      <c r="H524" s="9" t="str">
        <f>IF(ROW($D$1)&lt;=SheetX!$E$132, SheetX!$E$132, "")</f>
        <v/>
      </c>
      <c r="I524" s="9" t="str">
        <f t="shared" si="92"/>
        <v/>
      </c>
      <c r="J524" s="9" t="str">
        <f>IF(ROW($D$1)&lt;=SheetX!$F$132, SheetX!$F$132, "")</f>
        <v/>
      </c>
      <c r="K524" s="4" t="str">
        <f t="shared" si="93"/>
        <v/>
      </c>
      <c r="Q524" s="6" t="str">
        <f t="shared" si="94"/>
        <v/>
      </c>
      <c r="R524" s="6">
        <f t="shared" si="95"/>
        <v>0</v>
      </c>
      <c r="S524" s="6">
        <f t="shared" si="96"/>
        <v>0</v>
      </c>
      <c r="T524" s="6">
        <f t="shared" si="97"/>
        <v>0</v>
      </c>
      <c r="U524" s="6">
        <f t="shared" si="98"/>
        <v>0</v>
      </c>
      <c r="AB524" s="12">
        <f>Table1[[#This Row],[Streaming Resolution '[MP']]]</f>
        <v>0</v>
      </c>
      <c r="AC524" s="12">
        <v>1</v>
      </c>
      <c r="AE524" s="3" t="str">
        <f>Table1[[#This Row],[Type of Install]]&amp;Table1[[#This Row],[Indoor/Outdoor]]</f>
        <v/>
      </c>
      <c r="AF524" s="3" t="str">
        <f>AE524&amp;Table1[[#This Row],[Camera Type]]</f>
        <v/>
      </c>
      <c r="AJ524" s="3" t="str">
        <f>'Card Access'!D526&amp;'Card Access'!E526&amp;'Card Access'!F526&amp;'Card Access'!G526</f>
        <v/>
      </c>
    </row>
    <row r="525" spans="1:36" x14ac:dyDescent="0.25">
      <c r="A525" s="3" t="str">
        <f>IF(ROW($B$1)&lt;=SheetX!$B$133, IF(SheetX!$B$133&lt;&gt;1, SheetX!$A$133 &amp; " (" &amp; ROW($B$1) &amp; ")", SheetX!$A$133),"zzzz")</f>
        <v xml:space="preserve"> (1)</v>
      </c>
      <c r="B525" s="3" t="str">
        <f t="shared" si="88"/>
        <v>zzzz</v>
      </c>
      <c r="C525" s="3" t="str">
        <f t="shared" si="89"/>
        <v/>
      </c>
      <c r="D525" s="9" t="str">
        <f>IF(ROW($D$1)&lt;=SheetX!$C$133, SheetX!$C$133, "")</f>
        <v/>
      </c>
      <c r="E525" s="4" t="str">
        <f t="shared" si="90"/>
        <v/>
      </c>
      <c r="F525" s="9" t="str">
        <f>IF(ROW($D$1)&lt;=SheetX!$D$133, SheetX!$D$133, "")</f>
        <v/>
      </c>
      <c r="G525" s="9" t="str">
        <f t="shared" si="91"/>
        <v/>
      </c>
      <c r="H525" s="9" t="str">
        <f>IF(ROW($D$1)&lt;=SheetX!$E$133, SheetX!$E$133, "")</f>
        <v/>
      </c>
      <c r="I525" s="9" t="str">
        <f t="shared" si="92"/>
        <v/>
      </c>
      <c r="J525" s="9" t="str">
        <f>IF(ROW($D$1)&lt;=SheetX!$F$133, SheetX!$F$133, "")</f>
        <v/>
      </c>
      <c r="K525" s="4" t="str">
        <f t="shared" si="93"/>
        <v/>
      </c>
      <c r="Q525" s="6" t="str">
        <f t="shared" si="94"/>
        <v/>
      </c>
      <c r="R525" s="6">
        <f t="shared" si="95"/>
        <v>0</v>
      </c>
      <c r="S525" s="6">
        <f t="shared" si="96"/>
        <v>0</v>
      </c>
      <c r="T525" s="6">
        <f t="shared" si="97"/>
        <v>0</v>
      </c>
      <c r="U525" s="6">
        <f t="shared" si="98"/>
        <v>0</v>
      </c>
      <c r="AB525" s="12">
        <f>Table1[[#This Row],[Streaming Resolution '[MP']]]</f>
        <v>0</v>
      </c>
      <c r="AC525" s="12">
        <v>1</v>
      </c>
      <c r="AE525" s="3" t="str">
        <f>Table1[[#This Row],[Type of Install]]&amp;Table1[[#This Row],[Indoor/Outdoor]]</f>
        <v/>
      </c>
      <c r="AF525" s="3" t="str">
        <f>AE525&amp;Table1[[#This Row],[Camera Type]]</f>
        <v/>
      </c>
      <c r="AJ525" s="3" t="str">
        <f>'Card Access'!D527&amp;'Card Access'!E527&amp;'Card Access'!F527&amp;'Card Access'!G527</f>
        <v/>
      </c>
    </row>
    <row r="526" spans="1:36" x14ac:dyDescent="0.25">
      <c r="A526" s="3" t="str">
        <f>IF(ROW($B$2)&lt;=SheetX!$B$133, IF(SheetX!$B$133&lt;&gt;1, SheetX!$A$133 &amp; " (" &amp; ROW($B$2) &amp; ")", SheetX!$A$133),"zzzz")</f>
        <v xml:space="preserve"> (2)</v>
      </c>
      <c r="B526" s="3" t="str">
        <f t="shared" si="88"/>
        <v>zzzz</v>
      </c>
      <c r="C526" s="3" t="str">
        <f t="shared" si="89"/>
        <v/>
      </c>
      <c r="D526" s="9" t="str">
        <f>IF(ROW($D$1)&lt;=SheetX!$C$133, SheetX!$C$133, "")</f>
        <v/>
      </c>
      <c r="E526" s="4" t="str">
        <f t="shared" si="90"/>
        <v/>
      </c>
      <c r="F526" s="9" t="str">
        <f>IF(ROW($D$1)&lt;=SheetX!$D$133, SheetX!$D$133, "")</f>
        <v/>
      </c>
      <c r="G526" s="9" t="str">
        <f t="shared" si="91"/>
        <v/>
      </c>
      <c r="H526" s="9" t="str">
        <f>IF(ROW($D$1)&lt;=SheetX!$E$133, SheetX!$E$133, "")</f>
        <v/>
      </c>
      <c r="I526" s="9" t="str">
        <f t="shared" si="92"/>
        <v/>
      </c>
      <c r="J526" s="9" t="str">
        <f>IF(ROW($D$1)&lt;=SheetX!$F$133, SheetX!$F$133, "")</f>
        <v/>
      </c>
      <c r="K526" s="4" t="str">
        <f t="shared" si="93"/>
        <v/>
      </c>
      <c r="Q526" s="6" t="str">
        <f t="shared" si="94"/>
        <v/>
      </c>
      <c r="R526" s="6">
        <f t="shared" si="95"/>
        <v>0</v>
      </c>
      <c r="S526" s="6">
        <f t="shared" si="96"/>
        <v>0</v>
      </c>
      <c r="T526" s="6">
        <f t="shared" si="97"/>
        <v>0</v>
      </c>
      <c r="U526" s="6">
        <f t="shared" si="98"/>
        <v>0</v>
      </c>
      <c r="AB526" s="12">
        <f>Table1[[#This Row],[Streaming Resolution '[MP']]]</f>
        <v>0</v>
      </c>
      <c r="AC526" s="12">
        <v>1</v>
      </c>
      <c r="AE526" s="3" t="str">
        <f>Table1[[#This Row],[Type of Install]]&amp;Table1[[#This Row],[Indoor/Outdoor]]</f>
        <v/>
      </c>
      <c r="AF526" s="3" t="str">
        <f>AE526&amp;Table1[[#This Row],[Camera Type]]</f>
        <v/>
      </c>
      <c r="AJ526" s="3" t="str">
        <f>'Card Access'!D528&amp;'Card Access'!E528&amp;'Card Access'!F528&amp;'Card Access'!G528</f>
        <v/>
      </c>
    </row>
    <row r="527" spans="1:36" x14ac:dyDescent="0.25">
      <c r="A527" s="3" t="str">
        <f>IF(ROW($B$3)&lt;=SheetX!$B$133, IF(SheetX!$B$133&lt;&gt;1, SheetX!$A$133 &amp; " (" &amp; ROW($B$3) &amp; ")", SheetX!$A$133),"zzzz")</f>
        <v xml:space="preserve"> (3)</v>
      </c>
      <c r="B527" s="3" t="str">
        <f t="shared" si="88"/>
        <v>zzzz</v>
      </c>
      <c r="C527" s="3" t="str">
        <f t="shared" si="89"/>
        <v/>
      </c>
      <c r="D527" s="9" t="str">
        <f>IF(ROW($D$1)&lt;=SheetX!$C$133, SheetX!$C$133, "")</f>
        <v/>
      </c>
      <c r="E527" s="4" t="str">
        <f t="shared" si="90"/>
        <v/>
      </c>
      <c r="F527" s="9" t="str">
        <f>IF(ROW($D$1)&lt;=SheetX!$D$133, SheetX!$D$133, "")</f>
        <v/>
      </c>
      <c r="G527" s="9" t="str">
        <f t="shared" si="91"/>
        <v/>
      </c>
      <c r="H527" s="9" t="str">
        <f>IF(ROW($D$1)&lt;=SheetX!$E$133, SheetX!$E$133, "")</f>
        <v/>
      </c>
      <c r="I527" s="9" t="str">
        <f t="shared" si="92"/>
        <v/>
      </c>
      <c r="J527" s="9" t="str">
        <f>IF(ROW($D$1)&lt;=SheetX!$F$133, SheetX!$F$133, "")</f>
        <v/>
      </c>
      <c r="K527" s="4" t="str">
        <f t="shared" si="93"/>
        <v/>
      </c>
      <c r="Q527" s="6" t="str">
        <f t="shared" si="94"/>
        <v/>
      </c>
      <c r="R527" s="6">
        <f t="shared" si="95"/>
        <v>0</v>
      </c>
      <c r="S527" s="6">
        <f t="shared" si="96"/>
        <v>0</v>
      </c>
      <c r="T527" s="6">
        <f t="shared" si="97"/>
        <v>0</v>
      </c>
      <c r="U527" s="6">
        <f t="shared" si="98"/>
        <v>0</v>
      </c>
      <c r="AB527" s="12">
        <f>Table1[[#This Row],[Streaming Resolution '[MP']]]</f>
        <v>0</v>
      </c>
      <c r="AC527" s="12">
        <v>1</v>
      </c>
      <c r="AE527" s="3" t="str">
        <f>Table1[[#This Row],[Type of Install]]&amp;Table1[[#This Row],[Indoor/Outdoor]]</f>
        <v/>
      </c>
      <c r="AF527" s="3" t="str">
        <f>AE527&amp;Table1[[#This Row],[Camera Type]]</f>
        <v/>
      </c>
      <c r="AJ527" s="3" t="str">
        <f>'Card Access'!D529&amp;'Card Access'!E529&amp;'Card Access'!F529&amp;'Card Access'!G529</f>
        <v/>
      </c>
    </row>
    <row r="528" spans="1:36" x14ac:dyDescent="0.25">
      <c r="A528" s="3" t="str">
        <f>IF(ROW($B$4)&lt;=SheetX!$B$133, IF(SheetX!$B$133&lt;&gt;1, SheetX!$A$133 &amp; " (" &amp; ROW($B$4) &amp; ")", SheetX!$A$133),"zzzz")</f>
        <v xml:space="preserve"> (4)</v>
      </c>
      <c r="B528" s="3" t="str">
        <f t="shared" si="88"/>
        <v>zzzz</v>
      </c>
      <c r="C528" s="3" t="str">
        <f t="shared" si="89"/>
        <v/>
      </c>
      <c r="D528" s="9" t="str">
        <f>IF(ROW($D$1)&lt;=SheetX!$C$133, SheetX!$C$133, "")</f>
        <v/>
      </c>
      <c r="E528" s="4" t="str">
        <f t="shared" si="90"/>
        <v/>
      </c>
      <c r="F528" s="9" t="str">
        <f>IF(ROW($D$1)&lt;=SheetX!$D$133, SheetX!$D$133, "")</f>
        <v/>
      </c>
      <c r="G528" s="9" t="str">
        <f t="shared" si="91"/>
        <v/>
      </c>
      <c r="H528" s="9" t="str">
        <f>IF(ROW($D$1)&lt;=SheetX!$E$133, SheetX!$E$133, "")</f>
        <v/>
      </c>
      <c r="I528" s="9" t="str">
        <f t="shared" si="92"/>
        <v/>
      </c>
      <c r="J528" s="9" t="str">
        <f>IF(ROW($D$1)&lt;=SheetX!$F$133, SheetX!$F$133, "")</f>
        <v/>
      </c>
      <c r="K528" s="4" t="str">
        <f t="shared" si="93"/>
        <v/>
      </c>
      <c r="Q528" s="6" t="str">
        <f t="shared" si="94"/>
        <v/>
      </c>
      <c r="R528" s="6">
        <f t="shared" si="95"/>
        <v>0</v>
      </c>
      <c r="S528" s="6">
        <f t="shared" si="96"/>
        <v>0</v>
      </c>
      <c r="T528" s="6">
        <f t="shared" si="97"/>
        <v>0</v>
      </c>
      <c r="U528" s="6">
        <f t="shared" si="98"/>
        <v>0</v>
      </c>
      <c r="AB528" s="12">
        <f>Table1[[#This Row],[Streaming Resolution '[MP']]]</f>
        <v>0</v>
      </c>
      <c r="AC528" s="12">
        <v>1</v>
      </c>
      <c r="AE528" s="3" t="str">
        <f>Table1[[#This Row],[Type of Install]]&amp;Table1[[#This Row],[Indoor/Outdoor]]</f>
        <v/>
      </c>
      <c r="AF528" s="3" t="str">
        <f>AE528&amp;Table1[[#This Row],[Camera Type]]</f>
        <v/>
      </c>
      <c r="AJ528" s="3" t="str">
        <f>'Card Access'!D530&amp;'Card Access'!E530&amp;'Card Access'!F530&amp;'Card Access'!G530</f>
        <v/>
      </c>
    </row>
    <row r="529" spans="1:36" x14ac:dyDescent="0.25">
      <c r="A529" s="3" t="str">
        <f>IF(ROW($B$1)&lt;=SheetX!$B$134, IF(SheetX!$B$134&lt;&gt;1, SheetX!$A$134 &amp; " (" &amp; ROW($B$1) &amp; ")", SheetX!$A$134),"zzzz")</f>
        <v xml:space="preserve"> (1)</v>
      </c>
      <c r="B529" s="3" t="str">
        <f t="shared" si="88"/>
        <v>zzzz</v>
      </c>
      <c r="C529" s="3" t="str">
        <f t="shared" si="89"/>
        <v/>
      </c>
      <c r="D529" s="9" t="str">
        <f>IF(ROW($D$1)&lt;=SheetX!$C$134, SheetX!$C$134, "")</f>
        <v/>
      </c>
      <c r="E529" s="4" t="str">
        <f t="shared" si="90"/>
        <v/>
      </c>
      <c r="F529" s="9" t="str">
        <f>IF(ROW($D$1)&lt;=SheetX!$D$134, SheetX!$D$134, "")</f>
        <v/>
      </c>
      <c r="G529" s="9" t="str">
        <f t="shared" si="91"/>
        <v/>
      </c>
      <c r="H529" s="9" t="str">
        <f>IF(ROW($D$1)&lt;=SheetX!$E$134, SheetX!$E$134, "")</f>
        <v/>
      </c>
      <c r="I529" s="9" t="str">
        <f t="shared" si="92"/>
        <v/>
      </c>
      <c r="J529" s="9" t="str">
        <f>IF(ROW($D$1)&lt;=SheetX!$F$134, SheetX!$F$134, "")</f>
        <v/>
      </c>
      <c r="K529" s="4" t="str">
        <f t="shared" si="93"/>
        <v/>
      </c>
      <c r="Q529" s="6" t="str">
        <f t="shared" si="94"/>
        <v/>
      </c>
      <c r="R529" s="6">
        <f t="shared" si="95"/>
        <v>0</v>
      </c>
      <c r="S529" s="6">
        <f t="shared" si="96"/>
        <v>0</v>
      </c>
      <c r="T529" s="6">
        <f t="shared" si="97"/>
        <v>0</v>
      </c>
      <c r="U529" s="6">
        <f t="shared" si="98"/>
        <v>0</v>
      </c>
      <c r="AB529" s="12">
        <f>Table1[[#This Row],[Streaming Resolution '[MP']]]</f>
        <v>0</v>
      </c>
      <c r="AC529" s="12">
        <v>1</v>
      </c>
      <c r="AE529" s="3" t="str">
        <f>Table1[[#This Row],[Type of Install]]&amp;Table1[[#This Row],[Indoor/Outdoor]]</f>
        <v/>
      </c>
      <c r="AF529" s="3" t="str">
        <f>AE529&amp;Table1[[#This Row],[Camera Type]]</f>
        <v/>
      </c>
      <c r="AJ529" s="3" t="str">
        <f>'Card Access'!D531&amp;'Card Access'!E531&amp;'Card Access'!F531&amp;'Card Access'!G531</f>
        <v/>
      </c>
    </row>
    <row r="530" spans="1:36" x14ac:dyDescent="0.25">
      <c r="A530" s="3" t="str">
        <f>IF(ROW($B$2)&lt;=SheetX!$B$134, IF(SheetX!$B$134&lt;&gt;1, SheetX!$A$134 &amp; " (" &amp; ROW($B$2) &amp; ")", SheetX!$A$134),"zzzz")</f>
        <v xml:space="preserve"> (2)</v>
      </c>
      <c r="B530" s="3" t="str">
        <f t="shared" si="88"/>
        <v>zzzz</v>
      </c>
      <c r="C530" s="3" t="str">
        <f t="shared" si="89"/>
        <v/>
      </c>
      <c r="D530" s="9" t="str">
        <f>IF(ROW($D$1)&lt;=SheetX!$C$134, SheetX!$C$134, "")</f>
        <v/>
      </c>
      <c r="E530" s="4" t="str">
        <f t="shared" si="90"/>
        <v/>
      </c>
      <c r="F530" s="9" t="str">
        <f>IF(ROW($D$1)&lt;=SheetX!$D$134, SheetX!$D$134, "")</f>
        <v/>
      </c>
      <c r="G530" s="9" t="str">
        <f t="shared" si="91"/>
        <v/>
      </c>
      <c r="H530" s="9" t="str">
        <f>IF(ROW($D$1)&lt;=SheetX!$E$134, SheetX!$E$134, "")</f>
        <v/>
      </c>
      <c r="I530" s="9" t="str">
        <f t="shared" si="92"/>
        <v/>
      </c>
      <c r="J530" s="9" t="str">
        <f>IF(ROW($D$1)&lt;=SheetX!$F$134, SheetX!$F$134, "")</f>
        <v/>
      </c>
      <c r="K530" s="4" t="str">
        <f t="shared" si="93"/>
        <v/>
      </c>
      <c r="Q530" s="6" t="str">
        <f t="shared" si="94"/>
        <v/>
      </c>
      <c r="R530" s="6">
        <f t="shared" si="95"/>
        <v>0</v>
      </c>
      <c r="S530" s="6">
        <f t="shared" si="96"/>
        <v>0</v>
      </c>
      <c r="T530" s="6">
        <f t="shared" si="97"/>
        <v>0</v>
      </c>
      <c r="U530" s="6">
        <f t="shared" si="98"/>
        <v>0</v>
      </c>
      <c r="AB530" s="12">
        <f>Table1[[#This Row],[Streaming Resolution '[MP']]]</f>
        <v>0</v>
      </c>
      <c r="AC530" s="12">
        <v>1</v>
      </c>
      <c r="AE530" s="3" t="str">
        <f>Table1[[#This Row],[Type of Install]]&amp;Table1[[#This Row],[Indoor/Outdoor]]</f>
        <v/>
      </c>
      <c r="AF530" s="3" t="str">
        <f>AE530&amp;Table1[[#This Row],[Camera Type]]</f>
        <v/>
      </c>
      <c r="AJ530" s="3" t="str">
        <f>'Card Access'!D532&amp;'Card Access'!E532&amp;'Card Access'!F532&amp;'Card Access'!G532</f>
        <v/>
      </c>
    </row>
    <row r="531" spans="1:36" x14ac:dyDescent="0.25">
      <c r="A531" s="3" t="str">
        <f>IF(ROW($B$3)&lt;=SheetX!$B$134, IF(SheetX!$B$134&lt;&gt;1, SheetX!$A$134 &amp; " (" &amp; ROW($B$3) &amp; ")", SheetX!$A$134),"zzzz")</f>
        <v xml:space="preserve"> (3)</v>
      </c>
      <c r="B531" s="3" t="str">
        <f t="shared" si="88"/>
        <v>zzzz</v>
      </c>
      <c r="C531" s="3" t="str">
        <f t="shared" si="89"/>
        <v/>
      </c>
      <c r="D531" s="9" t="str">
        <f>IF(ROW($D$1)&lt;=SheetX!$C$134, SheetX!$C$134, "")</f>
        <v/>
      </c>
      <c r="E531" s="4" t="str">
        <f t="shared" si="90"/>
        <v/>
      </c>
      <c r="F531" s="9" t="str">
        <f>IF(ROW($D$1)&lt;=SheetX!$D$134, SheetX!$D$134, "")</f>
        <v/>
      </c>
      <c r="G531" s="9" t="str">
        <f t="shared" si="91"/>
        <v/>
      </c>
      <c r="H531" s="9" t="str">
        <f>IF(ROW($D$1)&lt;=SheetX!$E$134, SheetX!$E$134, "")</f>
        <v/>
      </c>
      <c r="I531" s="9" t="str">
        <f t="shared" si="92"/>
        <v/>
      </c>
      <c r="J531" s="9" t="str">
        <f>IF(ROW($D$1)&lt;=SheetX!$F$134, SheetX!$F$134, "")</f>
        <v/>
      </c>
      <c r="K531" s="4" t="str">
        <f t="shared" si="93"/>
        <v/>
      </c>
      <c r="Q531" s="6" t="str">
        <f t="shared" si="94"/>
        <v/>
      </c>
      <c r="R531" s="6">
        <f t="shared" si="95"/>
        <v>0</v>
      </c>
      <c r="S531" s="6">
        <f t="shared" si="96"/>
        <v>0</v>
      </c>
      <c r="T531" s="6">
        <f t="shared" si="97"/>
        <v>0</v>
      </c>
      <c r="U531" s="6">
        <f t="shared" si="98"/>
        <v>0</v>
      </c>
      <c r="AB531" s="12">
        <f>Table1[[#This Row],[Streaming Resolution '[MP']]]</f>
        <v>0</v>
      </c>
      <c r="AC531" s="12">
        <v>1</v>
      </c>
      <c r="AE531" s="3" t="str">
        <f>Table1[[#This Row],[Type of Install]]&amp;Table1[[#This Row],[Indoor/Outdoor]]</f>
        <v/>
      </c>
      <c r="AF531" s="3" t="str">
        <f>AE531&amp;Table1[[#This Row],[Camera Type]]</f>
        <v/>
      </c>
      <c r="AJ531" s="3" t="str">
        <f>'Card Access'!D533&amp;'Card Access'!E533&amp;'Card Access'!F533&amp;'Card Access'!G533</f>
        <v/>
      </c>
    </row>
    <row r="532" spans="1:36" x14ac:dyDescent="0.25">
      <c r="A532" s="3" t="str">
        <f>IF(ROW($B$4)&lt;=SheetX!$B$134, IF(SheetX!$B$134&lt;&gt;1, SheetX!$A$134 &amp; " (" &amp; ROW($B$4) &amp; ")", SheetX!$A$134),"zzzz")</f>
        <v xml:space="preserve"> (4)</v>
      </c>
      <c r="B532" s="3" t="str">
        <f t="shared" si="88"/>
        <v>zzzz</v>
      </c>
      <c r="C532" s="3" t="str">
        <f t="shared" si="89"/>
        <v/>
      </c>
      <c r="D532" s="9" t="str">
        <f>IF(ROW($D$1)&lt;=SheetX!$C$134, SheetX!$C$134, "")</f>
        <v/>
      </c>
      <c r="E532" s="4" t="str">
        <f t="shared" si="90"/>
        <v/>
      </c>
      <c r="F532" s="9" t="str">
        <f>IF(ROW($D$1)&lt;=SheetX!$D$134, SheetX!$D$134, "")</f>
        <v/>
      </c>
      <c r="G532" s="9" t="str">
        <f t="shared" si="91"/>
        <v/>
      </c>
      <c r="H532" s="9" t="str">
        <f>IF(ROW($D$1)&lt;=SheetX!$E$134, SheetX!$E$134, "")</f>
        <v/>
      </c>
      <c r="I532" s="9" t="str">
        <f t="shared" si="92"/>
        <v/>
      </c>
      <c r="J532" s="9" t="str">
        <f>IF(ROW($D$1)&lt;=SheetX!$F$134, SheetX!$F$134, "")</f>
        <v/>
      </c>
      <c r="K532" s="4" t="str">
        <f t="shared" si="93"/>
        <v/>
      </c>
      <c r="Q532" s="6" t="str">
        <f t="shared" si="94"/>
        <v/>
      </c>
      <c r="R532" s="6">
        <f t="shared" si="95"/>
        <v>0</v>
      </c>
      <c r="S532" s="6">
        <f t="shared" si="96"/>
        <v>0</v>
      </c>
      <c r="T532" s="6">
        <f t="shared" si="97"/>
        <v>0</v>
      </c>
      <c r="U532" s="6">
        <f t="shared" si="98"/>
        <v>0</v>
      </c>
      <c r="AB532" s="12">
        <f>Table1[[#This Row],[Streaming Resolution '[MP']]]</f>
        <v>0</v>
      </c>
      <c r="AC532" s="12">
        <v>1</v>
      </c>
      <c r="AE532" s="3" t="str">
        <f>Table1[[#This Row],[Type of Install]]&amp;Table1[[#This Row],[Indoor/Outdoor]]</f>
        <v/>
      </c>
      <c r="AF532" s="3" t="str">
        <f>AE532&amp;Table1[[#This Row],[Camera Type]]</f>
        <v/>
      </c>
      <c r="AJ532" s="3" t="str">
        <f>'Card Access'!D534&amp;'Card Access'!E534&amp;'Card Access'!F534&amp;'Card Access'!G534</f>
        <v/>
      </c>
    </row>
    <row r="533" spans="1:36" x14ac:dyDescent="0.25">
      <c r="A533" s="3" t="str">
        <f>IF(ROW($B$1)&lt;=SheetX!$B$135, IF(SheetX!$B$135&lt;&gt;1, SheetX!$A$135 &amp; " (" &amp; ROW($B$1) &amp; ")", SheetX!$A$135),"zzzz")</f>
        <v xml:space="preserve"> (1)</v>
      </c>
      <c r="B533" s="3" t="str">
        <f t="shared" si="88"/>
        <v>zzzz</v>
      </c>
      <c r="C533" s="3" t="str">
        <f t="shared" si="89"/>
        <v/>
      </c>
      <c r="D533" s="9" t="str">
        <f>IF(ROW($D$1)&lt;=SheetX!$C$135, SheetX!$C$135, "")</f>
        <v/>
      </c>
      <c r="E533" s="4" t="str">
        <f t="shared" si="90"/>
        <v/>
      </c>
      <c r="F533" s="9" t="str">
        <f>IF(ROW($D$1)&lt;=SheetX!$D$135, SheetX!$D$135, "")</f>
        <v/>
      </c>
      <c r="G533" s="9" t="str">
        <f t="shared" si="91"/>
        <v/>
      </c>
      <c r="H533" s="9" t="str">
        <f>IF(ROW($D$1)&lt;=SheetX!$E$135, SheetX!$E$135, "")</f>
        <v/>
      </c>
      <c r="I533" s="9" t="str">
        <f t="shared" si="92"/>
        <v/>
      </c>
      <c r="J533" s="9" t="str">
        <f>IF(ROW($D$1)&lt;=SheetX!$F$135, SheetX!$F$135, "")</f>
        <v/>
      </c>
      <c r="K533" s="4" t="str">
        <f t="shared" si="93"/>
        <v/>
      </c>
      <c r="Q533" s="6" t="str">
        <f t="shared" si="94"/>
        <v/>
      </c>
      <c r="R533" s="6">
        <f t="shared" si="95"/>
        <v>0</v>
      </c>
      <c r="S533" s="6">
        <f t="shared" si="96"/>
        <v>0</v>
      </c>
      <c r="T533" s="6">
        <f t="shared" si="97"/>
        <v>0</v>
      </c>
      <c r="U533" s="6">
        <f t="shared" si="98"/>
        <v>0</v>
      </c>
      <c r="AB533" s="12">
        <f>Table1[[#This Row],[Streaming Resolution '[MP']]]</f>
        <v>0</v>
      </c>
      <c r="AC533" s="12">
        <v>1</v>
      </c>
      <c r="AE533" s="3" t="str">
        <f>Table1[[#This Row],[Type of Install]]&amp;Table1[[#This Row],[Indoor/Outdoor]]</f>
        <v/>
      </c>
      <c r="AF533" s="3" t="str">
        <f>AE533&amp;Table1[[#This Row],[Camera Type]]</f>
        <v/>
      </c>
      <c r="AJ533" s="3" t="str">
        <f>'Card Access'!D535&amp;'Card Access'!E535&amp;'Card Access'!F535&amp;'Card Access'!G535</f>
        <v/>
      </c>
    </row>
    <row r="534" spans="1:36" x14ac:dyDescent="0.25">
      <c r="A534" s="3" t="str">
        <f>IF(ROW($B$2)&lt;=SheetX!$B$135, IF(SheetX!$B$135&lt;&gt;1, SheetX!$A$135 &amp; " (" &amp; ROW($B$2) &amp; ")", SheetX!$A$135),"zzzz")</f>
        <v xml:space="preserve"> (2)</v>
      </c>
      <c r="B534" s="3" t="str">
        <f t="shared" si="88"/>
        <v>zzzz</v>
      </c>
      <c r="C534" s="3" t="str">
        <f t="shared" si="89"/>
        <v/>
      </c>
      <c r="D534" s="9" t="str">
        <f>IF(ROW($D$1)&lt;=SheetX!$C$135, SheetX!$C$135, "")</f>
        <v/>
      </c>
      <c r="E534" s="4" t="str">
        <f t="shared" si="90"/>
        <v/>
      </c>
      <c r="F534" s="9" t="str">
        <f>IF(ROW($D$1)&lt;=SheetX!$D$135, SheetX!$D$135, "")</f>
        <v/>
      </c>
      <c r="G534" s="9" t="str">
        <f t="shared" si="91"/>
        <v/>
      </c>
      <c r="H534" s="9" t="str">
        <f>IF(ROW($D$1)&lt;=SheetX!$E$135, SheetX!$E$135, "")</f>
        <v/>
      </c>
      <c r="I534" s="9" t="str">
        <f t="shared" si="92"/>
        <v/>
      </c>
      <c r="J534" s="9" t="str">
        <f>IF(ROW($D$1)&lt;=SheetX!$F$135, SheetX!$F$135, "")</f>
        <v/>
      </c>
      <c r="K534" s="4" t="str">
        <f t="shared" si="93"/>
        <v/>
      </c>
      <c r="Q534" s="6" t="str">
        <f t="shared" si="94"/>
        <v/>
      </c>
      <c r="R534" s="6">
        <f t="shared" si="95"/>
        <v>0</v>
      </c>
      <c r="S534" s="6">
        <f t="shared" si="96"/>
        <v>0</v>
      </c>
      <c r="T534" s="6">
        <f t="shared" si="97"/>
        <v>0</v>
      </c>
      <c r="U534" s="6">
        <f t="shared" si="98"/>
        <v>0</v>
      </c>
      <c r="AB534" s="12">
        <f>Table1[[#This Row],[Streaming Resolution '[MP']]]</f>
        <v>0</v>
      </c>
      <c r="AC534" s="12">
        <v>1</v>
      </c>
      <c r="AE534" s="3" t="str">
        <f>Table1[[#This Row],[Type of Install]]&amp;Table1[[#This Row],[Indoor/Outdoor]]</f>
        <v/>
      </c>
      <c r="AF534" s="3" t="str">
        <f>AE534&amp;Table1[[#This Row],[Camera Type]]</f>
        <v/>
      </c>
      <c r="AJ534" s="3" t="str">
        <f>'Card Access'!D536&amp;'Card Access'!E536&amp;'Card Access'!F536&amp;'Card Access'!G536</f>
        <v/>
      </c>
    </row>
    <row r="535" spans="1:36" x14ac:dyDescent="0.25">
      <c r="A535" s="3" t="str">
        <f>IF(ROW($B$3)&lt;=SheetX!$B$135, IF(SheetX!$B$135&lt;&gt;1, SheetX!$A$135 &amp; " (" &amp; ROW($B$3) &amp; ")", SheetX!$A$135),"zzzz")</f>
        <v xml:space="preserve"> (3)</v>
      </c>
      <c r="B535" s="3" t="str">
        <f t="shared" si="88"/>
        <v>zzzz</v>
      </c>
      <c r="C535" s="3" t="str">
        <f t="shared" si="89"/>
        <v/>
      </c>
      <c r="D535" s="9" t="str">
        <f>IF(ROW($D$1)&lt;=SheetX!$C$135, SheetX!$C$135, "")</f>
        <v/>
      </c>
      <c r="E535" s="4" t="str">
        <f t="shared" si="90"/>
        <v/>
      </c>
      <c r="F535" s="9" t="str">
        <f>IF(ROW($D$1)&lt;=SheetX!$D$135, SheetX!$D$135, "")</f>
        <v/>
      </c>
      <c r="G535" s="9" t="str">
        <f t="shared" si="91"/>
        <v/>
      </c>
      <c r="H535" s="9" t="str">
        <f>IF(ROW($D$1)&lt;=SheetX!$E$135, SheetX!$E$135, "")</f>
        <v/>
      </c>
      <c r="I535" s="9" t="str">
        <f t="shared" si="92"/>
        <v/>
      </c>
      <c r="J535" s="9" t="str">
        <f>IF(ROW($D$1)&lt;=SheetX!$F$135, SheetX!$F$135, "")</f>
        <v/>
      </c>
      <c r="K535" s="4" t="str">
        <f t="shared" si="93"/>
        <v/>
      </c>
      <c r="Q535" s="6" t="str">
        <f t="shared" si="94"/>
        <v/>
      </c>
      <c r="R535" s="6">
        <f t="shared" si="95"/>
        <v>0</v>
      </c>
      <c r="S535" s="6">
        <f t="shared" si="96"/>
        <v>0</v>
      </c>
      <c r="T535" s="6">
        <f t="shared" si="97"/>
        <v>0</v>
      </c>
      <c r="U535" s="6">
        <f t="shared" si="98"/>
        <v>0</v>
      </c>
      <c r="AB535" s="12">
        <f>Table1[[#This Row],[Streaming Resolution '[MP']]]</f>
        <v>0</v>
      </c>
      <c r="AC535" s="12">
        <v>1</v>
      </c>
      <c r="AE535" s="3" t="str">
        <f>Table1[[#This Row],[Type of Install]]&amp;Table1[[#This Row],[Indoor/Outdoor]]</f>
        <v/>
      </c>
      <c r="AF535" s="3" t="str">
        <f>AE535&amp;Table1[[#This Row],[Camera Type]]</f>
        <v/>
      </c>
      <c r="AJ535" s="3" t="str">
        <f>'Card Access'!D537&amp;'Card Access'!E537&amp;'Card Access'!F537&amp;'Card Access'!G537</f>
        <v/>
      </c>
    </row>
    <row r="536" spans="1:36" x14ac:dyDescent="0.25">
      <c r="A536" s="3" t="str">
        <f>IF(ROW($B$4)&lt;=SheetX!$B$135, IF(SheetX!$B$135&lt;&gt;1, SheetX!$A$135 &amp; " (" &amp; ROW($B$4) &amp; ")", SheetX!$A$135),"zzzz")</f>
        <v xml:space="preserve"> (4)</v>
      </c>
      <c r="B536" s="3" t="str">
        <f t="shared" si="88"/>
        <v>zzzz</v>
      </c>
      <c r="C536" s="3" t="str">
        <f t="shared" si="89"/>
        <v/>
      </c>
      <c r="D536" s="9" t="str">
        <f>IF(ROW($D$1)&lt;=SheetX!$C$135, SheetX!$C$135, "")</f>
        <v/>
      </c>
      <c r="E536" s="4" t="str">
        <f t="shared" si="90"/>
        <v/>
      </c>
      <c r="F536" s="9" t="str">
        <f>IF(ROW($D$1)&lt;=SheetX!$D$135, SheetX!$D$135, "")</f>
        <v/>
      </c>
      <c r="G536" s="9" t="str">
        <f t="shared" si="91"/>
        <v/>
      </c>
      <c r="H536" s="9" t="str">
        <f>IF(ROW($D$1)&lt;=SheetX!$E$135, SheetX!$E$135, "")</f>
        <v/>
      </c>
      <c r="I536" s="9" t="str">
        <f t="shared" si="92"/>
        <v/>
      </c>
      <c r="J536" s="9" t="str">
        <f>IF(ROW($D$1)&lt;=SheetX!$F$135, SheetX!$F$135, "")</f>
        <v/>
      </c>
      <c r="K536" s="4" t="str">
        <f t="shared" si="93"/>
        <v/>
      </c>
      <c r="Q536" s="6" t="str">
        <f t="shared" si="94"/>
        <v/>
      </c>
      <c r="R536" s="6">
        <f t="shared" si="95"/>
        <v>0</v>
      </c>
      <c r="S536" s="6">
        <f t="shared" si="96"/>
        <v>0</v>
      </c>
      <c r="T536" s="6">
        <f t="shared" si="97"/>
        <v>0</v>
      </c>
      <c r="U536" s="6">
        <f t="shared" si="98"/>
        <v>0</v>
      </c>
      <c r="AB536" s="12">
        <f>Table1[[#This Row],[Streaming Resolution '[MP']]]</f>
        <v>0</v>
      </c>
      <c r="AC536" s="12">
        <v>1</v>
      </c>
      <c r="AE536" s="3" t="str">
        <f>Table1[[#This Row],[Type of Install]]&amp;Table1[[#This Row],[Indoor/Outdoor]]</f>
        <v/>
      </c>
      <c r="AF536" s="3" t="str">
        <f>AE536&amp;Table1[[#This Row],[Camera Type]]</f>
        <v/>
      </c>
      <c r="AJ536" s="3" t="str">
        <f>'Card Access'!D538&amp;'Card Access'!E538&amp;'Card Access'!F538&amp;'Card Access'!G538</f>
        <v/>
      </c>
    </row>
    <row r="537" spans="1:36" x14ac:dyDescent="0.25">
      <c r="A537" s="3" t="str">
        <f>IF(ROW($B$1)&lt;=SheetX!$B$136, IF(SheetX!$B$136&lt;&gt;1, SheetX!$A$136 &amp; " (" &amp; ROW($B$1) &amp; ")", SheetX!$A$136),"zzzz")</f>
        <v xml:space="preserve"> (1)</v>
      </c>
      <c r="B537" s="3" t="str">
        <f t="shared" si="88"/>
        <v>zzzz</v>
      </c>
      <c r="C537" s="3" t="str">
        <f t="shared" si="89"/>
        <v/>
      </c>
      <c r="D537" s="9" t="str">
        <f>IF(ROW($D$1)&lt;=SheetX!$C$136, SheetX!$C$136, "")</f>
        <v/>
      </c>
      <c r="E537" s="4" t="str">
        <f t="shared" si="90"/>
        <v/>
      </c>
      <c r="F537" s="9" t="str">
        <f>IF(ROW($D$1)&lt;=SheetX!$D$136, SheetX!$D$136, "")</f>
        <v/>
      </c>
      <c r="G537" s="9" t="str">
        <f t="shared" si="91"/>
        <v/>
      </c>
      <c r="H537" s="9" t="str">
        <f>IF(ROW($D$1)&lt;=SheetX!$E$136, SheetX!$E$136, "")</f>
        <v/>
      </c>
      <c r="I537" s="9" t="str">
        <f t="shared" si="92"/>
        <v/>
      </c>
      <c r="J537" s="9" t="str">
        <f>IF(ROW($D$1)&lt;=SheetX!$F$136, SheetX!$F$136, "")</f>
        <v/>
      </c>
      <c r="K537" s="4" t="str">
        <f t="shared" si="93"/>
        <v/>
      </c>
      <c r="Q537" s="6" t="str">
        <f t="shared" si="94"/>
        <v/>
      </c>
      <c r="R537" s="6">
        <f t="shared" si="95"/>
        <v>0</v>
      </c>
      <c r="S537" s="6">
        <f t="shared" si="96"/>
        <v>0</v>
      </c>
      <c r="T537" s="6">
        <f t="shared" si="97"/>
        <v>0</v>
      </c>
      <c r="U537" s="6">
        <f t="shared" si="98"/>
        <v>0</v>
      </c>
      <c r="AB537" s="12">
        <f>Table1[[#This Row],[Streaming Resolution '[MP']]]</f>
        <v>0</v>
      </c>
      <c r="AC537" s="12">
        <v>1</v>
      </c>
      <c r="AE537" s="3" t="str">
        <f>Table1[[#This Row],[Type of Install]]&amp;Table1[[#This Row],[Indoor/Outdoor]]</f>
        <v/>
      </c>
      <c r="AF537" s="3" t="str">
        <f>AE537&amp;Table1[[#This Row],[Camera Type]]</f>
        <v/>
      </c>
      <c r="AJ537" s="3" t="str">
        <f>'Card Access'!D539&amp;'Card Access'!E539&amp;'Card Access'!F539&amp;'Card Access'!G539</f>
        <v/>
      </c>
    </row>
    <row r="538" spans="1:36" x14ac:dyDescent="0.25">
      <c r="A538" s="3" t="str">
        <f>IF(ROW($B$2)&lt;=SheetX!$B$136, IF(SheetX!$B$136&lt;&gt;1, SheetX!$A$136 &amp; " (" &amp; ROW($B$2) &amp; ")", SheetX!$A$136),"zzzz")</f>
        <v xml:space="preserve"> (2)</v>
      </c>
      <c r="B538" s="3" t="str">
        <f t="shared" si="88"/>
        <v>zzzz</v>
      </c>
      <c r="C538" s="3" t="str">
        <f t="shared" si="89"/>
        <v/>
      </c>
      <c r="D538" s="9" t="str">
        <f>IF(ROW($D$1)&lt;=SheetX!$C$136, SheetX!$C$136, "")</f>
        <v/>
      </c>
      <c r="E538" s="4" t="str">
        <f t="shared" si="90"/>
        <v/>
      </c>
      <c r="F538" s="9" t="str">
        <f>IF(ROW($D$1)&lt;=SheetX!$D$136, SheetX!$D$136, "")</f>
        <v/>
      </c>
      <c r="G538" s="9" t="str">
        <f t="shared" si="91"/>
        <v/>
      </c>
      <c r="H538" s="9" t="str">
        <f>IF(ROW($D$1)&lt;=SheetX!$E$136, SheetX!$E$136, "")</f>
        <v/>
      </c>
      <c r="I538" s="9" t="str">
        <f t="shared" si="92"/>
        <v/>
      </c>
      <c r="J538" s="9" t="str">
        <f>IF(ROW($D$1)&lt;=SheetX!$F$136, SheetX!$F$136, "")</f>
        <v/>
      </c>
      <c r="K538" s="4" t="str">
        <f t="shared" si="93"/>
        <v/>
      </c>
      <c r="Q538" s="6" t="str">
        <f t="shared" si="94"/>
        <v/>
      </c>
      <c r="R538" s="6">
        <f t="shared" si="95"/>
        <v>0</v>
      </c>
      <c r="S538" s="6">
        <f t="shared" si="96"/>
        <v>0</v>
      </c>
      <c r="T538" s="6">
        <f t="shared" si="97"/>
        <v>0</v>
      </c>
      <c r="U538" s="6">
        <f t="shared" si="98"/>
        <v>0</v>
      </c>
      <c r="AB538" s="12">
        <f>Table1[[#This Row],[Streaming Resolution '[MP']]]</f>
        <v>0</v>
      </c>
      <c r="AC538" s="12">
        <v>1</v>
      </c>
      <c r="AE538" s="3" t="str">
        <f>Table1[[#This Row],[Type of Install]]&amp;Table1[[#This Row],[Indoor/Outdoor]]</f>
        <v/>
      </c>
      <c r="AF538" s="3" t="str">
        <f>AE538&amp;Table1[[#This Row],[Camera Type]]</f>
        <v/>
      </c>
      <c r="AJ538" s="3" t="str">
        <f>'Card Access'!D540&amp;'Card Access'!E540&amp;'Card Access'!F540&amp;'Card Access'!G540</f>
        <v/>
      </c>
    </row>
    <row r="539" spans="1:36" x14ac:dyDescent="0.25">
      <c r="A539" s="3" t="str">
        <f>IF(ROW($B$3)&lt;=SheetX!$B$136, IF(SheetX!$B$136&lt;&gt;1, SheetX!$A$136 &amp; " (" &amp; ROW($B$3) &amp; ")", SheetX!$A$136),"zzzz")</f>
        <v xml:space="preserve"> (3)</v>
      </c>
      <c r="B539" s="3" t="str">
        <f t="shared" si="88"/>
        <v>zzzz</v>
      </c>
      <c r="C539" s="3" t="str">
        <f t="shared" si="89"/>
        <v/>
      </c>
      <c r="D539" s="9" t="str">
        <f>IF(ROW($D$1)&lt;=SheetX!$C$136, SheetX!$C$136, "")</f>
        <v/>
      </c>
      <c r="E539" s="4" t="str">
        <f t="shared" si="90"/>
        <v/>
      </c>
      <c r="F539" s="9" t="str">
        <f>IF(ROW($D$1)&lt;=SheetX!$D$136, SheetX!$D$136, "")</f>
        <v/>
      </c>
      <c r="G539" s="9" t="str">
        <f t="shared" si="91"/>
        <v/>
      </c>
      <c r="H539" s="9" t="str">
        <f>IF(ROW($D$1)&lt;=SheetX!$E$136, SheetX!$E$136, "")</f>
        <v/>
      </c>
      <c r="I539" s="9" t="str">
        <f t="shared" si="92"/>
        <v/>
      </c>
      <c r="J539" s="9" t="str">
        <f>IF(ROW($D$1)&lt;=SheetX!$F$136, SheetX!$F$136, "")</f>
        <v/>
      </c>
      <c r="K539" s="4" t="str">
        <f t="shared" si="93"/>
        <v/>
      </c>
      <c r="Q539" s="6" t="str">
        <f t="shared" si="94"/>
        <v/>
      </c>
      <c r="R539" s="6">
        <f t="shared" si="95"/>
        <v>0</v>
      </c>
      <c r="S539" s="6">
        <f t="shared" si="96"/>
        <v>0</v>
      </c>
      <c r="T539" s="6">
        <f t="shared" si="97"/>
        <v>0</v>
      </c>
      <c r="U539" s="6">
        <f t="shared" si="98"/>
        <v>0</v>
      </c>
      <c r="AB539" s="12">
        <f>Table1[[#This Row],[Streaming Resolution '[MP']]]</f>
        <v>0</v>
      </c>
      <c r="AC539" s="12">
        <v>1</v>
      </c>
      <c r="AE539" s="3" t="str">
        <f>Table1[[#This Row],[Type of Install]]&amp;Table1[[#This Row],[Indoor/Outdoor]]</f>
        <v/>
      </c>
      <c r="AF539" s="3" t="str">
        <f>AE539&amp;Table1[[#This Row],[Camera Type]]</f>
        <v/>
      </c>
      <c r="AJ539" s="3" t="str">
        <f>'Card Access'!D541&amp;'Card Access'!E541&amp;'Card Access'!F541&amp;'Card Access'!G541</f>
        <v/>
      </c>
    </row>
    <row r="540" spans="1:36" x14ac:dyDescent="0.25">
      <c r="A540" s="3" t="str">
        <f>IF(ROW($B$4)&lt;=SheetX!$B$136, IF(SheetX!$B$136&lt;&gt;1, SheetX!$A$136 &amp; " (" &amp; ROW($B$4) &amp; ")", SheetX!$A$136),"zzzz")</f>
        <v xml:space="preserve"> (4)</v>
      </c>
      <c r="B540" s="3" t="str">
        <f t="shared" si="88"/>
        <v>zzzz</v>
      </c>
      <c r="C540" s="3" t="str">
        <f t="shared" si="89"/>
        <v/>
      </c>
      <c r="D540" s="9" t="str">
        <f>IF(ROW($D$1)&lt;=SheetX!$C$136, SheetX!$C$136, "")</f>
        <v/>
      </c>
      <c r="E540" s="4" t="str">
        <f t="shared" si="90"/>
        <v/>
      </c>
      <c r="F540" s="9" t="str">
        <f>IF(ROW($D$1)&lt;=SheetX!$D$136, SheetX!$D$136, "")</f>
        <v/>
      </c>
      <c r="G540" s="9" t="str">
        <f t="shared" si="91"/>
        <v/>
      </c>
      <c r="H540" s="9" t="str">
        <f>IF(ROW($D$1)&lt;=SheetX!$E$136, SheetX!$E$136, "")</f>
        <v/>
      </c>
      <c r="I540" s="9" t="str">
        <f t="shared" si="92"/>
        <v/>
      </c>
      <c r="J540" s="9" t="str">
        <f>IF(ROW($D$1)&lt;=SheetX!$F$136, SheetX!$F$136, "")</f>
        <v/>
      </c>
      <c r="K540" s="4" t="str">
        <f t="shared" si="93"/>
        <v/>
      </c>
      <c r="Q540" s="6" t="str">
        <f t="shared" si="94"/>
        <v/>
      </c>
      <c r="R540" s="6">
        <f t="shared" si="95"/>
        <v>0</v>
      </c>
      <c r="S540" s="6">
        <f t="shared" si="96"/>
        <v>0</v>
      </c>
      <c r="T540" s="6">
        <f t="shared" si="97"/>
        <v>0</v>
      </c>
      <c r="U540" s="6">
        <f t="shared" si="98"/>
        <v>0</v>
      </c>
      <c r="AB540" s="12">
        <f>Table1[[#This Row],[Streaming Resolution '[MP']]]</f>
        <v>0</v>
      </c>
      <c r="AC540" s="12">
        <v>1</v>
      </c>
      <c r="AE540" s="3" t="str">
        <f>Table1[[#This Row],[Type of Install]]&amp;Table1[[#This Row],[Indoor/Outdoor]]</f>
        <v/>
      </c>
      <c r="AF540" s="3" t="str">
        <f>AE540&amp;Table1[[#This Row],[Camera Type]]</f>
        <v/>
      </c>
      <c r="AJ540" s="3" t="str">
        <f>'Card Access'!D542&amp;'Card Access'!E542&amp;'Card Access'!F542&amp;'Card Access'!G542</f>
        <v/>
      </c>
    </row>
    <row r="541" spans="1:36" x14ac:dyDescent="0.25">
      <c r="A541" s="3" t="str">
        <f>IF(ROW($B$1)&lt;=SheetX!$B$137, IF(SheetX!$B$137&lt;&gt;1, SheetX!$A$137 &amp; " (" &amp; ROW($B$1) &amp; ")", SheetX!$A$137),"zzzz")</f>
        <v xml:space="preserve"> (1)</v>
      </c>
      <c r="B541" s="3" t="str">
        <f t="shared" si="88"/>
        <v>zzzz</v>
      </c>
      <c r="C541" s="3" t="str">
        <f t="shared" si="89"/>
        <v/>
      </c>
      <c r="D541" s="9" t="str">
        <f>IF(ROW($D$1)&lt;=SheetX!$C$137, SheetX!$C$137, "")</f>
        <v/>
      </c>
      <c r="E541" s="4" t="str">
        <f t="shared" si="90"/>
        <v/>
      </c>
      <c r="F541" s="9" t="str">
        <f>IF(ROW($D$1)&lt;=SheetX!$D$137, SheetX!$D$137, "")</f>
        <v/>
      </c>
      <c r="G541" s="9" t="str">
        <f t="shared" si="91"/>
        <v/>
      </c>
      <c r="H541" s="9" t="str">
        <f>IF(ROW($D$1)&lt;=SheetX!$E$137, SheetX!$E$137, "")</f>
        <v/>
      </c>
      <c r="I541" s="9" t="str">
        <f t="shared" si="92"/>
        <v/>
      </c>
      <c r="J541" s="9" t="str">
        <f>IF(ROW($D$1)&lt;=SheetX!$F$137, SheetX!$F$137, "")</f>
        <v/>
      </c>
      <c r="K541" s="4" t="str">
        <f t="shared" si="93"/>
        <v/>
      </c>
      <c r="Q541" s="6" t="str">
        <f t="shared" si="94"/>
        <v/>
      </c>
      <c r="R541" s="6">
        <f t="shared" si="95"/>
        <v>0</v>
      </c>
      <c r="S541" s="6">
        <f t="shared" si="96"/>
        <v>0</v>
      </c>
      <c r="T541" s="6">
        <f t="shared" si="97"/>
        <v>0</v>
      </c>
      <c r="U541" s="6">
        <f t="shared" si="98"/>
        <v>0</v>
      </c>
      <c r="AB541" s="12">
        <f>Table1[[#This Row],[Streaming Resolution '[MP']]]</f>
        <v>0</v>
      </c>
      <c r="AC541" s="12">
        <v>1</v>
      </c>
      <c r="AE541" s="3" t="str">
        <f>Table1[[#This Row],[Type of Install]]&amp;Table1[[#This Row],[Indoor/Outdoor]]</f>
        <v/>
      </c>
      <c r="AF541" s="3" t="str">
        <f>AE541&amp;Table1[[#This Row],[Camera Type]]</f>
        <v/>
      </c>
      <c r="AJ541" s="3" t="str">
        <f>'Card Access'!D543&amp;'Card Access'!E543&amp;'Card Access'!F543&amp;'Card Access'!G543</f>
        <v/>
      </c>
    </row>
    <row r="542" spans="1:36" x14ac:dyDescent="0.25">
      <c r="A542" s="3" t="str">
        <f>IF(ROW($B$2)&lt;=SheetX!$B$137, IF(SheetX!$B$137&lt;&gt;1, SheetX!$A$137 &amp; " (" &amp; ROW($B$2) &amp; ")", SheetX!$A$137),"zzzz")</f>
        <v xml:space="preserve"> (2)</v>
      </c>
      <c r="B542" s="3" t="str">
        <f t="shared" si="88"/>
        <v>zzzz</v>
      </c>
      <c r="C542" s="3" t="str">
        <f t="shared" si="89"/>
        <v/>
      </c>
      <c r="D542" s="9" t="str">
        <f>IF(ROW($D$1)&lt;=SheetX!$C$137, SheetX!$C$137, "")</f>
        <v/>
      </c>
      <c r="E542" s="4" t="str">
        <f t="shared" si="90"/>
        <v/>
      </c>
      <c r="F542" s="9" t="str">
        <f>IF(ROW($D$1)&lt;=SheetX!$D$137, SheetX!$D$137, "")</f>
        <v/>
      </c>
      <c r="G542" s="9" t="str">
        <f t="shared" si="91"/>
        <v/>
      </c>
      <c r="H542" s="9" t="str">
        <f>IF(ROW($D$1)&lt;=SheetX!$E$137, SheetX!$E$137, "")</f>
        <v/>
      </c>
      <c r="I542" s="9" t="str">
        <f t="shared" si="92"/>
        <v/>
      </c>
      <c r="J542" s="9" t="str">
        <f>IF(ROW($D$1)&lt;=SheetX!$F$137, SheetX!$F$137, "")</f>
        <v/>
      </c>
      <c r="K542" s="4" t="str">
        <f t="shared" si="93"/>
        <v/>
      </c>
      <c r="Q542" s="6" t="str">
        <f t="shared" si="94"/>
        <v/>
      </c>
      <c r="R542" s="6">
        <f t="shared" si="95"/>
        <v>0</v>
      </c>
      <c r="S542" s="6">
        <f t="shared" si="96"/>
        <v>0</v>
      </c>
      <c r="T542" s="6">
        <f t="shared" si="97"/>
        <v>0</v>
      </c>
      <c r="U542" s="6">
        <f t="shared" si="98"/>
        <v>0</v>
      </c>
      <c r="AB542" s="12">
        <f>Table1[[#This Row],[Streaming Resolution '[MP']]]</f>
        <v>0</v>
      </c>
      <c r="AC542" s="12">
        <v>1</v>
      </c>
      <c r="AE542" s="3" t="str">
        <f>Table1[[#This Row],[Type of Install]]&amp;Table1[[#This Row],[Indoor/Outdoor]]</f>
        <v/>
      </c>
      <c r="AF542" s="3" t="str">
        <f>AE542&amp;Table1[[#This Row],[Camera Type]]</f>
        <v/>
      </c>
      <c r="AJ542" s="3" t="str">
        <f>'Card Access'!D544&amp;'Card Access'!E544&amp;'Card Access'!F544&amp;'Card Access'!G544</f>
        <v/>
      </c>
    </row>
    <row r="543" spans="1:36" x14ac:dyDescent="0.25">
      <c r="A543" s="3" t="str">
        <f>IF(ROW($B$3)&lt;=SheetX!$B$137, IF(SheetX!$B$137&lt;&gt;1, SheetX!$A$137 &amp; " (" &amp; ROW($B$3) &amp; ")", SheetX!$A$137),"zzzz")</f>
        <v xml:space="preserve"> (3)</v>
      </c>
      <c r="B543" s="3" t="str">
        <f t="shared" si="88"/>
        <v>zzzz</v>
      </c>
      <c r="C543" s="3" t="str">
        <f t="shared" si="89"/>
        <v/>
      </c>
      <c r="D543" s="9" t="str">
        <f>IF(ROW($D$1)&lt;=SheetX!$C$137, SheetX!$C$137, "")</f>
        <v/>
      </c>
      <c r="E543" s="4" t="str">
        <f t="shared" si="90"/>
        <v/>
      </c>
      <c r="F543" s="9" t="str">
        <f>IF(ROW($D$1)&lt;=SheetX!$D$137, SheetX!$D$137, "")</f>
        <v/>
      </c>
      <c r="G543" s="9" t="str">
        <f t="shared" si="91"/>
        <v/>
      </c>
      <c r="H543" s="9" t="str">
        <f>IF(ROW($D$1)&lt;=SheetX!$E$137, SheetX!$E$137, "")</f>
        <v/>
      </c>
      <c r="I543" s="9" t="str">
        <f t="shared" si="92"/>
        <v/>
      </c>
      <c r="J543" s="9" t="str">
        <f>IF(ROW($D$1)&lt;=SheetX!$F$137, SheetX!$F$137, "")</f>
        <v/>
      </c>
      <c r="K543" s="4" t="str">
        <f t="shared" si="93"/>
        <v/>
      </c>
      <c r="Q543" s="6" t="str">
        <f t="shared" si="94"/>
        <v/>
      </c>
      <c r="R543" s="6">
        <f t="shared" si="95"/>
        <v>0</v>
      </c>
      <c r="S543" s="6">
        <f t="shared" si="96"/>
        <v>0</v>
      </c>
      <c r="T543" s="6">
        <f t="shared" si="97"/>
        <v>0</v>
      </c>
      <c r="U543" s="6">
        <f t="shared" si="98"/>
        <v>0</v>
      </c>
      <c r="AB543" s="12">
        <f>Table1[[#This Row],[Streaming Resolution '[MP']]]</f>
        <v>0</v>
      </c>
      <c r="AC543" s="12">
        <v>1</v>
      </c>
      <c r="AE543" s="3" t="str">
        <f>Table1[[#This Row],[Type of Install]]&amp;Table1[[#This Row],[Indoor/Outdoor]]</f>
        <v/>
      </c>
      <c r="AF543" s="3" t="str">
        <f>AE543&amp;Table1[[#This Row],[Camera Type]]</f>
        <v/>
      </c>
      <c r="AJ543" s="3" t="str">
        <f>'Card Access'!D545&amp;'Card Access'!E545&amp;'Card Access'!F545&amp;'Card Access'!G545</f>
        <v/>
      </c>
    </row>
    <row r="544" spans="1:36" x14ac:dyDescent="0.25">
      <c r="A544" s="3" t="str">
        <f>IF(ROW($B$4)&lt;=SheetX!$B$137, IF(SheetX!$B$137&lt;&gt;1, SheetX!$A$137 &amp; " (" &amp; ROW($B$4) &amp; ")", SheetX!$A$137),"zzzz")</f>
        <v xml:space="preserve"> (4)</v>
      </c>
      <c r="B544" s="3" t="str">
        <f t="shared" si="88"/>
        <v>zzzz</v>
      </c>
      <c r="C544" s="3" t="str">
        <f t="shared" si="89"/>
        <v/>
      </c>
      <c r="D544" s="9" t="str">
        <f>IF(ROW($D$1)&lt;=SheetX!$C$137, SheetX!$C$137, "")</f>
        <v/>
      </c>
      <c r="E544" s="4" t="str">
        <f t="shared" si="90"/>
        <v/>
      </c>
      <c r="F544" s="9" t="str">
        <f>IF(ROW($D$1)&lt;=SheetX!$D$137, SheetX!$D$137, "")</f>
        <v/>
      </c>
      <c r="G544" s="9" t="str">
        <f t="shared" si="91"/>
        <v/>
      </c>
      <c r="H544" s="9" t="str">
        <f>IF(ROW($D$1)&lt;=SheetX!$E$137, SheetX!$E$137, "")</f>
        <v/>
      </c>
      <c r="I544" s="9" t="str">
        <f t="shared" si="92"/>
        <v/>
      </c>
      <c r="J544" s="9" t="str">
        <f>IF(ROW($D$1)&lt;=SheetX!$F$137, SheetX!$F$137, "")</f>
        <v/>
      </c>
      <c r="K544" s="4" t="str">
        <f t="shared" si="93"/>
        <v/>
      </c>
      <c r="Q544" s="6" t="str">
        <f t="shared" si="94"/>
        <v/>
      </c>
      <c r="R544" s="6">
        <f t="shared" si="95"/>
        <v>0</v>
      </c>
      <c r="S544" s="6">
        <f t="shared" si="96"/>
        <v>0</v>
      </c>
      <c r="T544" s="6">
        <f t="shared" si="97"/>
        <v>0</v>
      </c>
      <c r="U544" s="6">
        <f t="shared" si="98"/>
        <v>0</v>
      </c>
      <c r="AB544" s="12">
        <f>Table1[[#This Row],[Streaming Resolution '[MP']]]</f>
        <v>0</v>
      </c>
      <c r="AC544" s="12">
        <v>1</v>
      </c>
      <c r="AE544" s="3" t="str">
        <f>Table1[[#This Row],[Type of Install]]&amp;Table1[[#This Row],[Indoor/Outdoor]]</f>
        <v/>
      </c>
      <c r="AF544" s="3" t="str">
        <f>AE544&amp;Table1[[#This Row],[Camera Type]]</f>
        <v/>
      </c>
      <c r="AJ544" s="3" t="str">
        <f>'Card Access'!D546&amp;'Card Access'!E546&amp;'Card Access'!F546&amp;'Card Access'!G546</f>
        <v/>
      </c>
    </row>
    <row r="545" spans="1:36" x14ac:dyDescent="0.25">
      <c r="A545" s="3" t="str">
        <f>IF(ROW($B$1)&lt;=SheetX!$B$138, IF(SheetX!$B$138&lt;&gt;1, SheetX!$A$138 &amp; " (" &amp; ROW($B$1) &amp; ")", SheetX!$A$138),"zzzz")</f>
        <v xml:space="preserve"> (1)</v>
      </c>
      <c r="B545" s="3" t="str">
        <f t="shared" si="88"/>
        <v>zzzz</v>
      </c>
      <c r="C545" s="3" t="str">
        <f t="shared" si="89"/>
        <v/>
      </c>
      <c r="D545" s="9" t="str">
        <f>IF(ROW($D$1)&lt;=SheetX!$C$138, SheetX!$C$138, "")</f>
        <v/>
      </c>
      <c r="E545" s="4" t="str">
        <f t="shared" si="90"/>
        <v/>
      </c>
      <c r="F545" s="9" t="str">
        <f>IF(ROW($D$1)&lt;=SheetX!$D$138, SheetX!$D$138, "")</f>
        <v/>
      </c>
      <c r="G545" s="9" t="str">
        <f t="shared" si="91"/>
        <v/>
      </c>
      <c r="H545" s="9" t="str">
        <f>IF(ROW($D$1)&lt;=SheetX!$E$138, SheetX!$E$138, "")</f>
        <v/>
      </c>
      <c r="I545" s="9" t="str">
        <f t="shared" si="92"/>
        <v/>
      </c>
      <c r="J545" s="9" t="str">
        <f>IF(ROW($D$1)&lt;=SheetX!$F$138, SheetX!$F$138, "")</f>
        <v/>
      </c>
      <c r="K545" s="4" t="str">
        <f t="shared" si="93"/>
        <v/>
      </c>
      <c r="Q545" s="6" t="str">
        <f t="shared" si="94"/>
        <v/>
      </c>
      <c r="R545" s="6">
        <f t="shared" si="95"/>
        <v>0</v>
      </c>
      <c r="S545" s="6">
        <f t="shared" si="96"/>
        <v>0</v>
      </c>
      <c r="T545" s="6">
        <f t="shared" si="97"/>
        <v>0</v>
      </c>
      <c r="U545" s="6">
        <f t="shared" si="98"/>
        <v>0</v>
      </c>
      <c r="AB545" s="12">
        <f>Table1[[#This Row],[Streaming Resolution '[MP']]]</f>
        <v>0</v>
      </c>
      <c r="AC545" s="12">
        <v>1</v>
      </c>
      <c r="AE545" s="3" t="str">
        <f>Table1[[#This Row],[Type of Install]]&amp;Table1[[#This Row],[Indoor/Outdoor]]</f>
        <v/>
      </c>
      <c r="AF545" s="3" t="str">
        <f>AE545&amp;Table1[[#This Row],[Camera Type]]</f>
        <v/>
      </c>
      <c r="AJ545" s="3" t="str">
        <f>'Card Access'!D547&amp;'Card Access'!E547&amp;'Card Access'!F547&amp;'Card Access'!G547</f>
        <v/>
      </c>
    </row>
    <row r="546" spans="1:36" x14ac:dyDescent="0.25">
      <c r="A546" s="3" t="str">
        <f>IF(ROW($B$2)&lt;=SheetX!$B$138, IF(SheetX!$B$138&lt;&gt;1, SheetX!$A$138 &amp; " (" &amp; ROW($B$2) &amp; ")", SheetX!$A$138),"zzzz")</f>
        <v xml:space="preserve"> (2)</v>
      </c>
      <c r="B546" s="3" t="str">
        <f t="shared" si="88"/>
        <v>zzzz</v>
      </c>
      <c r="C546" s="3" t="str">
        <f t="shared" si="89"/>
        <v/>
      </c>
      <c r="D546" s="9" t="str">
        <f>IF(ROW($D$1)&lt;=SheetX!$C$138, SheetX!$C$138, "")</f>
        <v/>
      </c>
      <c r="E546" s="4" t="str">
        <f t="shared" si="90"/>
        <v/>
      </c>
      <c r="F546" s="9" t="str">
        <f>IF(ROW($D$1)&lt;=SheetX!$D$138, SheetX!$D$138, "")</f>
        <v/>
      </c>
      <c r="G546" s="9" t="str">
        <f t="shared" si="91"/>
        <v/>
      </c>
      <c r="H546" s="9" t="str">
        <f>IF(ROW($D$1)&lt;=SheetX!$E$138, SheetX!$E$138, "")</f>
        <v/>
      </c>
      <c r="I546" s="9" t="str">
        <f t="shared" si="92"/>
        <v/>
      </c>
      <c r="J546" s="9" t="str">
        <f>IF(ROW($D$1)&lt;=SheetX!$F$138, SheetX!$F$138, "")</f>
        <v/>
      </c>
      <c r="K546" s="4" t="str">
        <f t="shared" si="93"/>
        <v/>
      </c>
      <c r="Q546" s="6" t="str">
        <f t="shared" si="94"/>
        <v/>
      </c>
      <c r="R546" s="6">
        <f t="shared" si="95"/>
        <v>0</v>
      </c>
      <c r="S546" s="6">
        <f t="shared" si="96"/>
        <v>0</v>
      </c>
      <c r="T546" s="6">
        <f t="shared" si="97"/>
        <v>0</v>
      </c>
      <c r="U546" s="6">
        <f t="shared" si="98"/>
        <v>0</v>
      </c>
      <c r="AB546" s="12">
        <f>Table1[[#This Row],[Streaming Resolution '[MP']]]</f>
        <v>0</v>
      </c>
      <c r="AC546" s="12">
        <v>1</v>
      </c>
      <c r="AE546" s="3" t="str">
        <f>Table1[[#This Row],[Type of Install]]&amp;Table1[[#This Row],[Indoor/Outdoor]]</f>
        <v/>
      </c>
      <c r="AF546" s="3" t="str">
        <f>AE546&amp;Table1[[#This Row],[Camera Type]]</f>
        <v/>
      </c>
      <c r="AJ546" s="3" t="str">
        <f>'Card Access'!D548&amp;'Card Access'!E548&amp;'Card Access'!F548&amp;'Card Access'!G548</f>
        <v/>
      </c>
    </row>
    <row r="547" spans="1:36" x14ac:dyDescent="0.25">
      <c r="A547" s="3" t="str">
        <f>IF(ROW($B$3)&lt;=SheetX!$B$138, IF(SheetX!$B$138&lt;&gt;1, SheetX!$A$138 &amp; " (" &amp; ROW($B$3) &amp; ")", SheetX!$A$138),"zzzz")</f>
        <v xml:space="preserve"> (3)</v>
      </c>
      <c r="B547" s="3" t="str">
        <f t="shared" si="88"/>
        <v>zzzz</v>
      </c>
      <c r="C547" s="3" t="str">
        <f t="shared" si="89"/>
        <v/>
      </c>
      <c r="D547" s="9" t="str">
        <f>IF(ROW($D$1)&lt;=SheetX!$C$138, SheetX!$C$138, "")</f>
        <v/>
      </c>
      <c r="E547" s="4" t="str">
        <f t="shared" si="90"/>
        <v/>
      </c>
      <c r="F547" s="9" t="str">
        <f>IF(ROW($D$1)&lt;=SheetX!$D$138, SheetX!$D$138, "")</f>
        <v/>
      </c>
      <c r="G547" s="9" t="str">
        <f t="shared" si="91"/>
        <v/>
      </c>
      <c r="H547" s="9" t="str">
        <f>IF(ROW($D$1)&lt;=SheetX!$E$138, SheetX!$E$138, "")</f>
        <v/>
      </c>
      <c r="I547" s="9" t="str">
        <f t="shared" si="92"/>
        <v/>
      </c>
      <c r="J547" s="9" t="str">
        <f>IF(ROW($D$1)&lt;=SheetX!$F$138, SheetX!$F$138, "")</f>
        <v/>
      </c>
      <c r="K547" s="4" t="str">
        <f t="shared" si="93"/>
        <v/>
      </c>
      <c r="Q547" s="6" t="str">
        <f t="shared" si="94"/>
        <v/>
      </c>
      <c r="R547" s="6">
        <f t="shared" si="95"/>
        <v>0</v>
      </c>
      <c r="S547" s="6">
        <f t="shared" si="96"/>
        <v>0</v>
      </c>
      <c r="T547" s="6">
        <f t="shared" si="97"/>
        <v>0</v>
      </c>
      <c r="U547" s="6">
        <f t="shared" si="98"/>
        <v>0</v>
      </c>
      <c r="AB547" s="12">
        <f>Table1[[#This Row],[Streaming Resolution '[MP']]]</f>
        <v>0</v>
      </c>
      <c r="AC547" s="12">
        <v>1</v>
      </c>
      <c r="AE547" s="3" t="str">
        <f>Table1[[#This Row],[Type of Install]]&amp;Table1[[#This Row],[Indoor/Outdoor]]</f>
        <v/>
      </c>
      <c r="AF547" s="3" t="str">
        <f>AE547&amp;Table1[[#This Row],[Camera Type]]</f>
        <v/>
      </c>
      <c r="AJ547" s="3" t="str">
        <f>'Card Access'!D549&amp;'Card Access'!E549&amp;'Card Access'!F549&amp;'Card Access'!G549</f>
        <v/>
      </c>
    </row>
    <row r="548" spans="1:36" x14ac:dyDescent="0.25">
      <c r="A548" s="3" t="str">
        <f>IF(ROW($B$4)&lt;=SheetX!$B$138, IF(SheetX!$B$138&lt;&gt;1, SheetX!$A$138 &amp; " (" &amp; ROW($B$4) &amp; ")", SheetX!$A$138),"zzzz")</f>
        <v xml:space="preserve"> (4)</v>
      </c>
      <c r="B548" s="3" t="str">
        <f t="shared" si="88"/>
        <v>zzzz</v>
      </c>
      <c r="C548" s="3" t="str">
        <f t="shared" si="89"/>
        <v/>
      </c>
      <c r="D548" s="9" t="str">
        <f>IF(ROW($D$1)&lt;=SheetX!$C$138, SheetX!$C$138, "")</f>
        <v/>
      </c>
      <c r="E548" s="4" t="str">
        <f t="shared" si="90"/>
        <v/>
      </c>
      <c r="F548" s="9" t="str">
        <f>IF(ROW($D$1)&lt;=SheetX!$D$138, SheetX!$D$138, "")</f>
        <v/>
      </c>
      <c r="G548" s="9" t="str">
        <f t="shared" si="91"/>
        <v/>
      </c>
      <c r="H548" s="9" t="str">
        <f>IF(ROW($D$1)&lt;=SheetX!$E$138, SheetX!$E$138, "")</f>
        <v/>
      </c>
      <c r="I548" s="9" t="str">
        <f t="shared" si="92"/>
        <v/>
      </c>
      <c r="J548" s="9" t="str">
        <f>IF(ROW($D$1)&lt;=SheetX!$F$138, SheetX!$F$138, "")</f>
        <v/>
      </c>
      <c r="K548" s="4" t="str">
        <f t="shared" si="93"/>
        <v/>
      </c>
      <c r="Q548" s="6" t="str">
        <f t="shared" si="94"/>
        <v/>
      </c>
      <c r="R548" s="6">
        <f t="shared" si="95"/>
        <v>0</v>
      </c>
      <c r="S548" s="6">
        <f t="shared" si="96"/>
        <v>0</v>
      </c>
      <c r="T548" s="6">
        <f t="shared" si="97"/>
        <v>0</v>
      </c>
      <c r="U548" s="6">
        <f t="shared" si="98"/>
        <v>0</v>
      </c>
      <c r="AB548" s="12">
        <f>Table1[[#This Row],[Streaming Resolution '[MP']]]</f>
        <v>0</v>
      </c>
      <c r="AC548" s="12">
        <v>1</v>
      </c>
      <c r="AE548" s="3" t="str">
        <f>Table1[[#This Row],[Type of Install]]&amp;Table1[[#This Row],[Indoor/Outdoor]]</f>
        <v/>
      </c>
      <c r="AF548" s="3" t="str">
        <f>AE548&amp;Table1[[#This Row],[Camera Type]]</f>
        <v/>
      </c>
      <c r="AJ548" s="3" t="str">
        <f>'Card Access'!D550&amp;'Card Access'!E550&amp;'Card Access'!F550&amp;'Card Access'!G550</f>
        <v/>
      </c>
    </row>
    <row r="549" spans="1:36" x14ac:dyDescent="0.25">
      <c r="A549" s="3" t="str">
        <f>IF(ROW($B$1)&lt;=SheetX!$B$139, IF(SheetX!$B$139&lt;&gt;1, SheetX!$A$139 &amp; " (" &amp; ROW($B$1) &amp; ")", SheetX!$A$139),"zzzz")</f>
        <v xml:space="preserve"> (1)</v>
      </c>
      <c r="B549" s="3" t="str">
        <f t="shared" si="88"/>
        <v>zzzz</v>
      </c>
      <c r="C549" s="3" t="str">
        <f t="shared" si="89"/>
        <v/>
      </c>
      <c r="D549" s="9" t="str">
        <f>IF(ROW($D$1)&lt;=SheetX!$C$139, SheetX!$C$139, "")</f>
        <v/>
      </c>
      <c r="E549" s="4" t="str">
        <f t="shared" si="90"/>
        <v/>
      </c>
      <c r="F549" s="9" t="str">
        <f>IF(ROW($D$1)&lt;=SheetX!$D$139, SheetX!$D$139, "")</f>
        <v/>
      </c>
      <c r="G549" s="9" t="str">
        <f t="shared" si="91"/>
        <v/>
      </c>
      <c r="H549" s="9" t="str">
        <f>IF(ROW($D$1)&lt;=SheetX!$E$139, SheetX!$E$139, "")</f>
        <v/>
      </c>
      <c r="I549" s="9" t="str">
        <f t="shared" si="92"/>
        <v/>
      </c>
      <c r="J549" s="9" t="str">
        <f>IF(ROW($D$1)&lt;=SheetX!$F$139, SheetX!$F$139, "")</f>
        <v/>
      </c>
      <c r="K549" s="4" t="str">
        <f t="shared" si="93"/>
        <v/>
      </c>
      <c r="Q549" s="6" t="str">
        <f t="shared" si="94"/>
        <v/>
      </c>
      <c r="R549" s="6">
        <f t="shared" si="95"/>
        <v>0</v>
      </c>
      <c r="S549" s="6">
        <f t="shared" si="96"/>
        <v>0</v>
      </c>
      <c r="T549" s="6">
        <f t="shared" si="97"/>
        <v>0</v>
      </c>
      <c r="U549" s="6">
        <f t="shared" si="98"/>
        <v>0</v>
      </c>
      <c r="AB549" s="12">
        <f>Table1[[#This Row],[Streaming Resolution '[MP']]]</f>
        <v>0</v>
      </c>
      <c r="AC549" s="12">
        <v>1</v>
      </c>
      <c r="AE549" s="3" t="str">
        <f>Table1[[#This Row],[Type of Install]]&amp;Table1[[#This Row],[Indoor/Outdoor]]</f>
        <v/>
      </c>
      <c r="AF549" s="3" t="str">
        <f>AE549&amp;Table1[[#This Row],[Camera Type]]</f>
        <v/>
      </c>
      <c r="AJ549" s="3" t="str">
        <f>'Card Access'!D551&amp;'Card Access'!E551&amp;'Card Access'!F551&amp;'Card Access'!G551</f>
        <v/>
      </c>
    </row>
    <row r="550" spans="1:36" x14ac:dyDescent="0.25">
      <c r="A550" s="3" t="str">
        <f>IF(ROW($B$2)&lt;=SheetX!$B$139, IF(SheetX!$B$139&lt;&gt;1, SheetX!$A$139 &amp; " (" &amp; ROW($B$2) &amp; ")", SheetX!$A$139),"zzzz")</f>
        <v xml:space="preserve"> (2)</v>
      </c>
      <c r="B550" s="3" t="str">
        <f t="shared" si="88"/>
        <v>zzzz</v>
      </c>
      <c r="C550" s="3" t="str">
        <f t="shared" si="89"/>
        <v/>
      </c>
      <c r="D550" s="9" t="str">
        <f>IF(ROW($D$1)&lt;=SheetX!$C$139, SheetX!$C$139, "")</f>
        <v/>
      </c>
      <c r="E550" s="4" t="str">
        <f t="shared" si="90"/>
        <v/>
      </c>
      <c r="F550" s="9" t="str">
        <f>IF(ROW($D$1)&lt;=SheetX!$D$139, SheetX!$D$139, "")</f>
        <v/>
      </c>
      <c r="G550" s="9" t="str">
        <f t="shared" si="91"/>
        <v/>
      </c>
      <c r="H550" s="9" t="str">
        <f>IF(ROW($D$1)&lt;=SheetX!$E$139, SheetX!$E$139, "")</f>
        <v/>
      </c>
      <c r="I550" s="9" t="str">
        <f t="shared" si="92"/>
        <v/>
      </c>
      <c r="J550" s="9" t="str">
        <f>IF(ROW($D$1)&lt;=SheetX!$F$139, SheetX!$F$139, "")</f>
        <v/>
      </c>
      <c r="K550" s="4" t="str">
        <f t="shared" si="93"/>
        <v/>
      </c>
      <c r="Q550" s="6" t="str">
        <f t="shared" si="94"/>
        <v/>
      </c>
      <c r="R550" s="6">
        <f t="shared" si="95"/>
        <v>0</v>
      </c>
      <c r="S550" s="6">
        <f t="shared" si="96"/>
        <v>0</v>
      </c>
      <c r="T550" s="6">
        <f t="shared" si="97"/>
        <v>0</v>
      </c>
      <c r="U550" s="6">
        <f t="shared" si="98"/>
        <v>0</v>
      </c>
      <c r="AB550" s="12">
        <f>Table1[[#This Row],[Streaming Resolution '[MP']]]</f>
        <v>0</v>
      </c>
      <c r="AC550" s="12">
        <v>1</v>
      </c>
      <c r="AE550" s="3" t="str">
        <f>Table1[[#This Row],[Type of Install]]&amp;Table1[[#This Row],[Indoor/Outdoor]]</f>
        <v/>
      </c>
      <c r="AF550" s="3" t="str">
        <f>AE550&amp;Table1[[#This Row],[Camera Type]]</f>
        <v/>
      </c>
      <c r="AJ550" s="3" t="str">
        <f>'Card Access'!D552&amp;'Card Access'!E552&amp;'Card Access'!F552&amp;'Card Access'!G552</f>
        <v/>
      </c>
    </row>
    <row r="551" spans="1:36" x14ac:dyDescent="0.25">
      <c r="A551" s="3" t="str">
        <f>IF(ROW($B$3)&lt;=SheetX!$B$139, IF(SheetX!$B$139&lt;&gt;1, SheetX!$A$139 &amp; " (" &amp; ROW($B$3) &amp; ")", SheetX!$A$139),"zzzz")</f>
        <v xml:space="preserve"> (3)</v>
      </c>
      <c r="B551" s="3" t="str">
        <f t="shared" si="88"/>
        <v>zzzz</v>
      </c>
      <c r="C551" s="3" t="str">
        <f t="shared" si="89"/>
        <v/>
      </c>
      <c r="D551" s="9" t="str">
        <f>IF(ROW($D$1)&lt;=SheetX!$C$139, SheetX!$C$139, "")</f>
        <v/>
      </c>
      <c r="E551" s="4" t="str">
        <f t="shared" si="90"/>
        <v/>
      </c>
      <c r="F551" s="9" t="str">
        <f>IF(ROW($D$1)&lt;=SheetX!$D$139, SheetX!$D$139, "")</f>
        <v/>
      </c>
      <c r="G551" s="9" t="str">
        <f t="shared" si="91"/>
        <v/>
      </c>
      <c r="H551" s="9" t="str">
        <f>IF(ROW($D$1)&lt;=SheetX!$E$139, SheetX!$E$139, "")</f>
        <v/>
      </c>
      <c r="I551" s="9" t="str">
        <f t="shared" si="92"/>
        <v/>
      </c>
      <c r="J551" s="9" t="str">
        <f>IF(ROW($D$1)&lt;=SheetX!$F$139, SheetX!$F$139, "")</f>
        <v/>
      </c>
      <c r="K551" s="4" t="str">
        <f t="shared" si="93"/>
        <v/>
      </c>
      <c r="Q551" s="6" t="str">
        <f t="shared" si="94"/>
        <v/>
      </c>
      <c r="R551" s="6">
        <f t="shared" si="95"/>
        <v>0</v>
      </c>
      <c r="S551" s="6">
        <f t="shared" si="96"/>
        <v>0</v>
      </c>
      <c r="T551" s="6">
        <f t="shared" si="97"/>
        <v>0</v>
      </c>
      <c r="U551" s="6">
        <f t="shared" si="98"/>
        <v>0</v>
      </c>
      <c r="AB551" s="12">
        <f>Table1[[#This Row],[Streaming Resolution '[MP']]]</f>
        <v>0</v>
      </c>
      <c r="AC551" s="12">
        <v>1</v>
      </c>
      <c r="AE551" s="3" t="str">
        <f>Table1[[#This Row],[Type of Install]]&amp;Table1[[#This Row],[Indoor/Outdoor]]</f>
        <v/>
      </c>
      <c r="AF551" s="3" t="str">
        <f>AE551&amp;Table1[[#This Row],[Camera Type]]</f>
        <v/>
      </c>
      <c r="AJ551" s="3" t="str">
        <f>'Card Access'!D553&amp;'Card Access'!E553&amp;'Card Access'!F553&amp;'Card Access'!G553</f>
        <v/>
      </c>
    </row>
    <row r="552" spans="1:36" x14ac:dyDescent="0.25">
      <c r="A552" s="3" t="str">
        <f>IF(ROW($B$4)&lt;=SheetX!$B$139, IF(SheetX!$B$139&lt;&gt;1, SheetX!$A$139 &amp; " (" &amp; ROW($B$4) &amp; ")", SheetX!$A$139),"zzzz")</f>
        <v xml:space="preserve"> (4)</v>
      </c>
      <c r="B552" s="3" t="str">
        <f t="shared" si="88"/>
        <v>zzzz</v>
      </c>
      <c r="C552" s="3" t="str">
        <f t="shared" si="89"/>
        <v/>
      </c>
      <c r="D552" s="9" t="str">
        <f>IF(ROW($D$1)&lt;=SheetX!$C$139, SheetX!$C$139, "")</f>
        <v/>
      </c>
      <c r="E552" s="4" t="str">
        <f t="shared" si="90"/>
        <v/>
      </c>
      <c r="F552" s="9" t="str">
        <f>IF(ROW($D$1)&lt;=SheetX!$D$139, SheetX!$D$139, "")</f>
        <v/>
      </c>
      <c r="G552" s="9" t="str">
        <f t="shared" si="91"/>
        <v/>
      </c>
      <c r="H552" s="9" t="str">
        <f>IF(ROW($D$1)&lt;=SheetX!$E$139, SheetX!$E$139, "")</f>
        <v/>
      </c>
      <c r="I552" s="9" t="str">
        <f t="shared" si="92"/>
        <v/>
      </c>
      <c r="J552" s="9" t="str">
        <f>IF(ROW($D$1)&lt;=SheetX!$F$139, SheetX!$F$139, "")</f>
        <v/>
      </c>
      <c r="K552" s="4" t="str">
        <f t="shared" si="93"/>
        <v/>
      </c>
      <c r="Q552" s="6" t="str">
        <f t="shared" si="94"/>
        <v/>
      </c>
      <c r="R552" s="6">
        <f t="shared" si="95"/>
        <v>0</v>
      </c>
      <c r="S552" s="6">
        <f t="shared" si="96"/>
        <v>0</v>
      </c>
      <c r="T552" s="6">
        <f t="shared" si="97"/>
        <v>0</v>
      </c>
      <c r="U552" s="6">
        <f t="shared" si="98"/>
        <v>0</v>
      </c>
      <c r="AB552" s="12">
        <f>Table1[[#This Row],[Streaming Resolution '[MP']]]</f>
        <v>0</v>
      </c>
      <c r="AC552" s="12">
        <v>1</v>
      </c>
      <c r="AE552" s="3" t="str">
        <f>Table1[[#This Row],[Type of Install]]&amp;Table1[[#This Row],[Indoor/Outdoor]]</f>
        <v/>
      </c>
      <c r="AF552" s="3" t="str">
        <f>AE552&amp;Table1[[#This Row],[Camera Type]]</f>
        <v/>
      </c>
      <c r="AJ552" s="3" t="str">
        <f>'Card Access'!D554&amp;'Card Access'!E554&amp;'Card Access'!F554&amp;'Card Access'!G554</f>
        <v/>
      </c>
    </row>
    <row r="553" spans="1:36" x14ac:dyDescent="0.25">
      <c r="A553" s="3" t="str">
        <f>IF(ROW($B$1)&lt;=SheetX!$B$140, IF(SheetX!$B$140&lt;&gt;1, SheetX!$A$140 &amp; " (" &amp; ROW($B$1) &amp; ")", SheetX!$A$140),"zzzz")</f>
        <v xml:space="preserve"> (1)</v>
      </c>
      <c r="B553" s="3" t="str">
        <f t="shared" si="88"/>
        <v>zzzz</v>
      </c>
      <c r="C553" s="3" t="str">
        <f t="shared" si="89"/>
        <v/>
      </c>
      <c r="D553" s="9" t="str">
        <f>IF(ROW($D$1)&lt;=SheetX!$C$140, SheetX!$C$140, "")</f>
        <v/>
      </c>
      <c r="E553" s="4" t="str">
        <f t="shared" si="90"/>
        <v/>
      </c>
      <c r="F553" s="9" t="str">
        <f>IF(ROW($D$1)&lt;=SheetX!$D$140, SheetX!$D$140, "")</f>
        <v/>
      </c>
      <c r="G553" s="9" t="str">
        <f t="shared" si="91"/>
        <v/>
      </c>
      <c r="H553" s="9" t="str">
        <f>IF(ROW($D$1)&lt;=SheetX!$E$140, SheetX!$E$140, "")</f>
        <v/>
      </c>
      <c r="I553" s="9" t="str">
        <f t="shared" si="92"/>
        <v/>
      </c>
      <c r="J553" s="9" t="str">
        <f>IF(ROW($D$1)&lt;=SheetX!$F$140, SheetX!$F$140, "")</f>
        <v/>
      </c>
      <c r="K553" s="4" t="str">
        <f t="shared" si="93"/>
        <v/>
      </c>
      <c r="Q553" s="6" t="str">
        <f t="shared" si="94"/>
        <v/>
      </c>
      <c r="R553" s="6">
        <f t="shared" si="95"/>
        <v>0</v>
      </c>
      <c r="S553" s="6">
        <f t="shared" si="96"/>
        <v>0</v>
      </c>
      <c r="T553" s="6">
        <f t="shared" si="97"/>
        <v>0</v>
      </c>
      <c r="U553" s="6">
        <f t="shared" si="98"/>
        <v>0</v>
      </c>
      <c r="AB553" s="12">
        <f>Table1[[#This Row],[Streaming Resolution '[MP']]]</f>
        <v>0</v>
      </c>
      <c r="AC553" s="12">
        <v>1</v>
      </c>
      <c r="AE553" s="3" t="str">
        <f>Table1[[#This Row],[Type of Install]]&amp;Table1[[#This Row],[Indoor/Outdoor]]</f>
        <v/>
      </c>
      <c r="AF553" s="3" t="str">
        <f>AE553&amp;Table1[[#This Row],[Camera Type]]</f>
        <v/>
      </c>
      <c r="AJ553" s="3" t="str">
        <f>'Card Access'!D555&amp;'Card Access'!E555&amp;'Card Access'!F555&amp;'Card Access'!G555</f>
        <v/>
      </c>
    </row>
    <row r="554" spans="1:36" x14ac:dyDescent="0.25">
      <c r="A554" s="3" t="str">
        <f>IF(ROW($B$2)&lt;=SheetX!$B$140, IF(SheetX!$B$140&lt;&gt;1, SheetX!$A$140 &amp; " (" &amp; ROW($B$2) &amp; ")", SheetX!$A$140),"zzzz")</f>
        <v xml:space="preserve"> (2)</v>
      </c>
      <c r="B554" s="3" t="str">
        <f t="shared" si="88"/>
        <v>zzzz</v>
      </c>
      <c r="C554" s="3" t="str">
        <f t="shared" si="89"/>
        <v/>
      </c>
      <c r="D554" s="9" t="str">
        <f>IF(ROW($D$1)&lt;=SheetX!$C$140, SheetX!$C$140, "")</f>
        <v/>
      </c>
      <c r="E554" s="4" t="str">
        <f t="shared" si="90"/>
        <v/>
      </c>
      <c r="F554" s="9" t="str">
        <f>IF(ROW($D$1)&lt;=SheetX!$D$140, SheetX!$D$140, "")</f>
        <v/>
      </c>
      <c r="G554" s="9" t="str">
        <f t="shared" si="91"/>
        <v/>
      </c>
      <c r="H554" s="9" t="str">
        <f>IF(ROW($D$1)&lt;=SheetX!$E$140, SheetX!$E$140, "")</f>
        <v/>
      </c>
      <c r="I554" s="9" t="str">
        <f t="shared" si="92"/>
        <v/>
      </c>
      <c r="J554" s="9" t="str">
        <f>IF(ROW($D$1)&lt;=SheetX!$F$140, SheetX!$F$140, "")</f>
        <v/>
      </c>
      <c r="K554" s="4" t="str">
        <f t="shared" si="93"/>
        <v/>
      </c>
      <c r="Q554" s="6" t="str">
        <f t="shared" si="94"/>
        <v/>
      </c>
      <c r="R554" s="6">
        <f t="shared" si="95"/>
        <v>0</v>
      </c>
      <c r="S554" s="6">
        <f t="shared" si="96"/>
        <v>0</v>
      </c>
      <c r="T554" s="6">
        <f t="shared" si="97"/>
        <v>0</v>
      </c>
      <c r="U554" s="6">
        <f t="shared" si="98"/>
        <v>0</v>
      </c>
      <c r="AB554" s="12">
        <f>Table1[[#This Row],[Streaming Resolution '[MP']]]</f>
        <v>0</v>
      </c>
      <c r="AC554" s="12">
        <v>1</v>
      </c>
      <c r="AE554" s="3" t="str">
        <f>Table1[[#This Row],[Type of Install]]&amp;Table1[[#This Row],[Indoor/Outdoor]]</f>
        <v/>
      </c>
      <c r="AF554" s="3" t="str">
        <f>AE554&amp;Table1[[#This Row],[Camera Type]]</f>
        <v/>
      </c>
      <c r="AJ554" s="3" t="str">
        <f>'Card Access'!D556&amp;'Card Access'!E556&amp;'Card Access'!F556&amp;'Card Access'!G556</f>
        <v/>
      </c>
    </row>
    <row r="555" spans="1:36" x14ac:dyDescent="0.25">
      <c r="A555" s="3" t="str">
        <f>IF(ROW($B$3)&lt;=SheetX!$B$140, IF(SheetX!$B$140&lt;&gt;1, SheetX!$A$140 &amp; " (" &amp; ROW($B$3) &amp; ")", SheetX!$A$140),"zzzz")</f>
        <v xml:space="preserve"> (3)</v>
      </c>
      <c r="B555" s="3" t="str">
        <f t="shared" si="88"/>
        <v>zzzz</v>
      </c>
      <c r="C555" s="3" t="str">
        <f t="shared" si="89"/>
        <v/>
      </c>
      <c r="D555" s="9" t="str">
        <f>IF(ROW($D$1)&lt;=SheetX!$C$140, SheetX!$C$140, "")</f>
        <v/>
      </c>
      <c r="E555" s="4" t="str">
        <f t="shared" si="90"/>
        <v/>
      </c>
      <c r="F555" s="9" t="str">
        <f>IF(ROW($D$1)&lt;=SheetX!$D$140, SheetX!$D$140, "")</f>
        <v/>
      </c>
      <c r="G555" s="9" t="str">
        <f t="shared" si="91"/>
        <v/>
      </c>
      <c r="H555" s="9" t="str">
        <f>IF(ROW($D$1)&lt;=SheetX!$E$140, SheetX!$E$140, "")</f>
        <v/>
      </c>
      <c r="I555" s="9" t="str">
        <f t="shared" si="92"/>
        <v/>
      </c>
      <c r="J555" s="9" t="str">
        <f>IF(ROW($D$1)&lt;=SheetX!$F$140, SheetX!$F$140, "")</f>
        <v/>
      </c>
      <c r="K555" s="4" t="str">
        <f t="shared" si="93"/>
        <v/>
      </c>
      <c r="Q555" s="6" t="str">
        <f t="shared" si="94"/>
        <v/>
      </c>
      <c r="R555" s="6">
        <f t="shared" si="95"/>
        <v>0</v>
      </c>
      <c r="S555" s="6">
        <f t="shared" si="96"/>
        <v>0</v>
      </c>
      <c r="T555" s="6">
        <f t="shared" si="97"/>
        <v>0</v>
      </c>
      <c r="U555" s="6">
        <f t="shared" si="98"/>
        <v>0</v>
      </c>
      <c r="AB555" s="12">
        <f>Table1[[#This Row],[Streaming Resolution '[MP']]]</f>
        <v>0</v>
      </c>
      <c r="AC555" s="12">
        <v>1</v>
      </c>
      <c r="AE555" s="3" t="str">
        <f>Table1[[#This Row],[Type of Install]]&amp;Table1[[#This Row],[Indoor/Outdoor]]</f>
        <v/>
      </c>
      <c r="AF555" s="3" t="str">
        <f>AE555&amp;Table1[[#This Row],[Camera Type]]</f>
        <v/>
      </c>
      <c r="AJ555" s="3" t="str">
        <f>'Card Access'!D557&amp;'Card Access'!E557&amp;'Card Access'!F557&amp;'Card Access'!G557</f>
        <v/>
      </c>
    </row>
    <row r="556" spans="1:36" x14ac:dyDescent="0.25">
      <c r="A556" s="3" t="str">
        <f>IF(ROW($B$4)&lt;=SheetX!$B$140, IF(SheetX!$B$140&lt;&gt;1, SheetX!$A$140 &amp; " (" &amp; ROW($B$4) &amp; ")", SheetX!$A$140),"zzzz")</f>
        <v xml:space="preserve"> (4)</v>
      </c>
      <c r="B556" s="3" t="str">
        <f t="shared" si="88"/>
        <v>zzzz</v>
      </c>
      <c r="C556" s="3" t="str">
        <f t="shared" si="89"/>
        <v/>
      </c>
      <c r="D556" s="9" t="str">
        <f>IF(ROW($D$1)&lt;=SheetX!$C$140, SheetX!$C$140, "")</f>
        <v/>
      </c>
      <c r="E556" s="4" t="str">
        <f t="shared" si="90"/>
        <v/>
      </c>
      <c r="F556" s="9" t="str">
        <f>IF(ROW($D$1)&lt;=SheetX!$D$140, SheetX!$D$140, "")</f>
        <v/>
      </c>
      <c r="G556" s="9" t="str">
        <f t="shared" si="91"/>
        <v/>
      </c>
      <c r="H556" s="9" t="str">
        <f>IF(ROW($D$1)&lt;=SheetX!$E$140, SheetX!$E$140, "")</f>
        <v/>
      </c>
      <c r="I556" s="9" t="str">
        <f t="shared" si="92"/>
        <v/>
      </c>
      <c r="J556" s="9" t="str">
        <f>IF(ROW($D$1)&lt;=SheetX!$F$140, SheetX!$F$140, "")</f>
        <v/>
      </c>
      <c r="K556" s="4" t="str">
        <f t="shared" si="93"/>
        <v/>
      </c>
      <c r="Q556" s="6" t="str">
        <f t="shared" si="94"/>
        <v/>
      </c>
      <c r="R556" s="6">
        <f t="shared" si="95"/>
        <v>0</v>
      </c>
      <c r="S556" s="6">
        <f t="shared" si="96"/>
        <v>0</v>
      </c>
      <c r="T556" s="6">
        <f t="shared" si="97"/>
        <v>0</v>
      </c>
      <c r="U556" s="6">
        <f t="shared" si="98"/>
        <v>0</v>
      </c>
      <c r="AB556" s="12">
        <f>Table1[[#This Row],[Streaming Resolution '[MP']]]</f>
        <v>0</v>
      </c>
      <c r="AC556" s="12">
        <v>1</v>
      </c>
      <c r="AE556" s="3" t="str">
        <f>Table1[[#This Row],[Type of Install]]&amp;Table1[[#This Row],[Indoor/Outdoor]]</f>
        <v/>
      </c>
      <c r="AF556" s="3" t="str">
        <f>AE556&amp;Table1[[#This Row],[Camera Type]]</f>
        <v/>
      </c>
      <c r="AJ556" s="3" t="str">
        <f>'Card Access'!D558&amp;'Card Access'!E558&amp;'Card Access'!F558&amp;'Card Access'!G558</f>
        <v/>
      </c>
    </row>
    <row r="557" spans="1:36" x14ac:dyDescent="0.25">
      <c r="A557" s="3" t="str">
        <f>IF(ROW($B$1)&lt;=SheetX!$B$141, IF(SheetX!$B$141&lt;&gt;1, SheetX!$A$141 &amp; " (" &amp; ROW($B$1) &amp; ")", SheetX!$A$141),"zzzz")</f>
        <v xml:space="preserve"> (1)</v>
      </c>
      <c r="B557" s="3" t="str">
        <f t="shared" si="88"/>
        <v>zzzz</v>
      </c>
      <c r="C557" s="3" t="str">
        <f t="shared" si="89"/>
        <v/>
      </c>
      <c r="D557" s="9" t="str">
        <f>IF(ROW($D$1)&lt;=SheetX!$C$141, SheetX!$C$141, "")</f>
        <v/>
      </c>
      <c r="E557" s="4" t="str">
        <f t="shared" si="90"/>
        <v/>
      </c>
      <c r="F557" s="9" t="str">
        <f>IF(ROW($D$1)&lt;=SheetX!$D$141, SheetX!$D$141, "")</f>
        <v/>
      </c>
      <c r="G557" s="9" t="str">
        <f t="shared" si="91"/>
        <v/>
      </c>
      <c r="H557" s="9" t="str">
        <f>IF(ROW($D$1)&lt;=SheetX!$E$141, SheetX!$E$141, "")</f>
        <v/>
      </c>
      <c r="I557" s="9" t="str">
        <f t="shared" si="92"/>
        <v/>
      </c>
      <c r="J557" s="9" t="str">
        <f>IF(ROW($D$1)&lt;=SheetX!$F$141, SheetX!$F$141, "")</f>
        <v/>
      </c>
      <c r="K557" s="4" t="str">
        <f t="shared" si="93"/>
        <v/>
      </c>
      <c r="Q557" s="6" t="str">
        <f t="shared" si="94"/>
        <v/>
      </c>
      <c r="R557" s="6">
        <f t="shared" si="95"/>
        <v>0</v>
      </c>
      <c r="S557" s="6">
        <f t="shared" si="96"/>
        <v>0</v>
      </c>
      <c r="T557" s="6">
        <f t="shared" si="97"/>
        <v>0</v>
      </c>
      <c r="U557" s="6">
        <f t="shared" si="98"/>
        <v>0</v>
      </c>
      <c r="AB557" s="12">
        <f>Table1[[#This Row],[Streaming Resolution '[MP']]]</f>
        <v>0</v>
      </c>
      <c r="AC557" s="12">
        <v>1</v>
      </c>
      <c r="AE557" s="3" t="str">
        <f>Table1[[#This Row],[Type of Install]]&amp;Table1[[#This Row],[Indoor/Outdoor]]</f>
        <v/>
      </c>
      <c r="AF557" s="3" t="str">
        <f>AE557&amp;Table1[[#This Row],[Camera Type]]</f>
        <v/>
      </c>
      <c r="AJ557" s="3" t="str">
        <f>'Card Access'!D559&amp;'Card Access'!E559&amp;'Card Access'!F559&amp;'Card Access'!G559</f>
        <v/>
      </c>
    </row>
    <row r="558" spans="1:36" x14ac:dyDescent="0.25">
      <c r="A558" s="3" t="str">
        <f>IF(ROW($B$2)&lt;=SheetX!$B$141, IF(SheetX!$B$141&lt;&gt;1, SheetX!$A$141 &amp; " (" &amp; ROW($B$2) &amp; ")", SheetX!$A$141),"zzzz")</f>
        <v xml:space="preserve"> (2)</v>
      </c>
      <c r="B558" s="3" t="str">
        <f t="shared" si="88"/>
        <v>zzzz</v>
      </c>
      <c r="C558" s="3" t="str">
        <f t="shared" si="89"/>
        <v/>
      </c>
      <c r="D558" s="9" t="str">
        <f>IF(ROW($D$1)&lt;=SheetX!$C$141, SheetX!$C$141, "")</f>
        <v/>
      </c>
      <c r="E558" s="4" t="str">
        <f t="shared" si="90"/>
        <v/>
      </c>
      <c r="F558" s="9" t="str">
        <f>IF(ROW($D$1)&lt;=SheetX!$D$141, SheetX!$D$141, "")</f>
        <v/>
      </c>
      <c r="G558" s="9" t="str">
        <f t="shared" si="91"/>
        <v/>
      </c>
      <c r="H558" s="9" t="str">
        <f>IF(ROW($D$1)&lt;=SheetX!$E$141, SheetX!$E$141, "")</f>
        <v/>
      </c>
      <c r="I558" s="9" t="str">
        <f t="shared" si="92"/>
        <v/>
      </c>
      <c r="J558" s="9" t="str">
        <f>IF(ROW($D$1)&lt;=SheetX!$F$141, SheetX!$F$141, "")</f>
        <v/>
      </c>
      <c r="K558" s="4" t="str">
        <f t="shared" si="93"/>
        <v/>
      </c>
      <c r="Q558" s="6" t="str">
        <f t="shared" si="94"/>
        <v/>
      </c>
      <c r="R558" s="6">
        <f t="shared" si="95"/>
        <v>0</v>
      </c>
      <c r="S558" s="6">
        <f t="shared" si="96"/>
        <v>0</v>
      </c>
      <c r="T558" s="6">
        <f t="shared" si="97"/>
        <v>0</v>
      </c>
      <c r="U558" s="6">
        <f t="shared" si="98"/>
        <v>0</v>
      </c>
      <c r="AB558" s="12">
        <f>Table1[[#This Row],[Streaming Resolution '[MP']]]</f>
        <v>0</v>
      </c>
      <c r="AC558" s="12">
        <v>1</v>
      </c>
      <c r="AE558" s="3" t="str">
        <f>Table1[[#This Row],[Type of Install]]&amp;Table1[[#This Row],[Indoor/Outdoor]]</f>
        <v/>
      </c>
      <c r="AF558" s="3" t="str">
        <f>AE558&amp;Table1[[#This Row],[Camera Type]]</f>
        <v/>
      </c>
      <c r="AJ558" s="3" t="str">
        <f>'Card Access'!D560&amp;'Card Access'!E560&amp;'Card Access'!F560&amp;'Card Access'!G560</f>
        <v/>
      </c>
    </row>
    <row r="559" spans="1:36" x14ac:dyDescent="0.25">
      <c r="A559" s="3" t="str">
        <f>IF(ROW($B$3)&lt;=SheetX!$B$141, IF(SheetX!$B$141&lt;&gt;1, SheetX!$A$141 &amp; " (" &amp; ROW($B$3) &amp; ")", SheetX!$A$141),"zzzz")</f>
        <v xml:space="preserve"> (3)</v>
      </c>
      <c r="B559" s="3" t="str">
        <f t="shared" si="88"/>
        <v>zzzz</v>
      </c>
      <c r="C559" s="3" t="str">
        <f t="shared" si="89"/>
        <v/>
      </c>
      <c r="D559" s="9" t="str">
        <f>IF(ROW($D$1)&lt;=SheetX!$C$141, SheetX!$C$141, "")</f>
        <v/>
      </c>
      <c r="E559" s="4" t="str">
        <f t="shared" si="90"/>
        <v/>
      </c>
      <c r="F559" s="9" t="str">
        <f>IF(ROW($D$1)&lt;=SheetX!$D$141, SheetX!$D$141, "")</f>
        <v/>
      </c>
      <c r="G559" s="9" t="str">
        <f t="shared" si="91"/>
        <v/>
      </c>
      <c r="H559" s="9" t="str">
        <f>IF(ROW($D$1)&lt;=SheetX!$E$141, SheetX!$E$141, "")</f>
        <v/>
      </c>
      <c r="I559" s="9" t="str">
        <f t="shared" si="92"/>
        <v/>
      </c>
      <c r="J559" s="9" t="str">
        <f>IF(ROW($D$1)&lt;=SheetX!$F$141, SheetX!$F$141, "")</f>
        <v/>
      </c>
      <c r="K559" s="4" t="str">
        <f t="shared" si="93"/>
        <v/>
      </c>
      <c r="Q559" s="6" t="str">
        <f t="shared" si="94"/>
        <v/>
      </c>
      <c r="R559" s="6">
        <f t="shared" si="95"/>
        <v>0</v>
      </c>
      <c r="S559" s="6">
        <f t="shared" si="96"/>
        <v>0</v>
      </c>
      <c r="T559" s="6">
        <f t="shared" si="97"/>
        <v>0</v>
      </c>
      <c r="U559" s="6">
        <f t="shared" si="98"/>
        <v>0</v>
      </c>
      <c r="AB559" s="12">
        <f>Table1[[#This Row],[Streaming Resolution '[MP']]]</f>
        <v>0</v>
      </c>
      <c r="AC559" s="12">
        <v>1</v>
      </c>
      <c r="AE559" s="3" t="str">
        <f>Table1[[#This Row],[Type of Install]]&amp;Table1[[#This Row],[Indoor/Outdoor]]</f>
        <v/>
      </c>
      <c r="AF559" s="3" t="str">
        <f>AE559&amp;Table1[[#This Row],[Camera Type]]</f>
        <v/>
      </c>
      <c r="AJ559" s="3" t="str">
        <f>'Card Access'!D561&amp;'Card Access'!E561&amp;'Card Access'!F561&amp;'Card Access'!G561</f>
        <v/>
      </c>
    </row>
    <row r="560" spans="1:36" x14ac:dyDescent="0.25">
      <c r="A560" s="3" t="str">
        <f>IF(ROW($B$4)&lt;=SheetX!$B$141, IF(SheetX!$B$141&lt;&gt;1, SheetX!$A$141 &amp; " (" &amp; ROW($B$4) &amp; ")", SheetX!$A$141),"zzzz")</f>
        <v xml:space="preserve"> (4)</v>
      </c>
      <c r="B560" s="3" t="str">
        <f t="shared" si="88"/>
        <v>zzzz</v>
      </c>
      <c r="C560" s="3" t="str">
        <f t="shared" si="89"/>
        <v/>
      </c>
      <c r="D560" s="9" t="str">
        <f>IF(ROW($D$1)&lt;=SheetX!$C$141, SheetX!$C$141, "")</f>
        <v/>
      </c>
      <c r="E560" s="4" t="str">
        <f t="shared" si="90"/>
        <v/>
      </c>
      <c r="F560" s="9" t="str">
        <f>IF(ROW($D$1)&lt;=SheetX!$D$141, SheetX!$D$141, "")</f>
        <v/>
      </c>
      <c r="G560" s="9" t="str">
        <f t="shared" si="91"/>
        <v/>
      </c>
      <c r="H560" s="9" t="str">
        <f>IF(ROW($D$1)&lt;=SheetX!$E$141, SheetX!$E$141, "")</f>
        <v/>
      </c>
      <c r="I560" s="9" t="str">
        <f t="shared" si="92"/>
        <v/>
      </c>
      <c r="J560" s="9" t="str">
        <f>IF(ROW($D$1)&lt;=SheetX!$F$141, SheetX!$F$141, "")</f>
        <v/>
      </c>
      <c r="K560" s="4" t="str">
        <f t="shared" si="93"/>
        <v/>
      </c>
      <c r="Q560" s="6" t="str">
        <f t="shared" si="94"/>
        <v/>
      </c>
      <c r="R560" s="6">
        <f t="shared" si="95"/>
        <v>0</v>
      </c>
      <c r="S560" s="6">
        <f t="shared" si="96"/>
        <v>0</v>
      </c>
      <c r="T560" s="6">
        <f t="shared" si="97"/>
        <v>0</v>
      </c>
      <c r="U560" s="6">
        <f t="shared" si="98"/>
        <v>0</v>
      </c>
      <c r="AB560" s="12">
        <f>Table1[[#This Row],[Streaming Resolution '[MP']]]</f>
        <v>0</v>
      </c>
      <c r="AC560" s="12">
        <v>1</v>
      </c>
      <c r="AE560" s="3" t="str">
        <f>Table1[[#This Row],[Type of Install]]&amp;Table1[[#This Row],[Indoor/Outdoor]]</f>
        <v/>
      </c>
      <c r="AF560" s="3" t="str">
        <f>AE560&amp;Table1[[#This Row],[Camera Type]]</f>
        <v/>
      </c>
      <c r="AJ560" s="3" t="str">
        <f>'Card Access'!D562&amp;'Card Access'!E562&amp;'Card Access'!F562&amp;'Card Access'!G562</f>
        <v/>
      </c>
    </row>
    <row r="561" spans="1:36" x14ac:dyDescent="0.25">
      <c r="A561" s="3" t="str">
        <f>IF(ROW($B$1)&lt;=SheetX!$B$142, IF(SheetX!$B$142&lt;&gt;1, SheetX!$A$142 &amp; " (" &amp; ROW($B$1) &amp; ")", SheetX!$A$142),"zzzz")</f>
        <v xml:space="preserve"> (1)</v>
      </c>
      <c r="B561" s="3" t="str">
        <f t="shared" si="88"/>
        <v>zzzz</v>
      </c>
      <c r="C561" s="3" t="str">
        <f t="shared" si="89"/>
        <v/>
      </c>
      <c r="D561" s="9" t="str">
        <f>IF(ROW($D$1)&lt;=SheetX!$C$142, SheetX!$C$142, "")</f>
        <v/>
      </c>
      <c r="E561" s="4" t="str">
        <f t="shared" si="90"/>
        <v/>
      </c>
      <c r="F561" s="9" t="str">
        <f>IF(ROW($D$1)&lt;=SheetX!$D$142, SheetX!$D$142, "")</f>
        <v/>
      </c>
      <c r="G561" s="9" t="str">
        <f t="shared" si="91"/>
        <v/>
      </c>
      <c r="H561" s="9" t="str">
        <f>IF(ROW($D$1)&lt;=SheetX!$E$142, SheetX!$E$142, "")</f>
        <v/>
      </c>
      <c r="I561" s="9" t="str">
        <f t="shared" si="92"/>
        <v/>
      </c>
      <c r="J561" s="9" t="str">
        <f>IF(ROW($D$1)&lt;=SheetX!$F$142, SheetX!$F$142, "")</f>
        <v/>
      </c>
      <c r="K561" s="4" t="str">
        <f t="shared" si="93"/>
        <v/>
      </c>
      <c r="Q561" s="6" t="str">
        <f t="shared" si="94"/>
        <v/>
      </c>
      <c r="R561" s="6">
        <f t="shared" si="95"/>
        <v>0</v>
      </c>
      <c r="S561" s="6">
        <f t="shared" si="96"/>
        <v>0</v>
      </c>
      <c r="T561" s="6">
        <f t="shared" si="97"/>
        <v>0</v>
      </c>
      <c r="U561" s="6">
        <f t="shared" si="98"/>
        <v>0</v>
      </c>
      <c r="AB561" s="12">
        <f>Table1[[#This Row],[Streaming Resolution '[MP']]]</f>
        <v>0</v>
      </c>
      <c r="AC561" s="12">
        <v>1</v>
      </c>
      <c r="AE561" s="3" t="str">
        <f>Table1[[#This Row],[Type of Install]]&amp;Table1[[#This Row],[Indoor/Outdoor]]</f>
        <v/>
      </c>
      <c r="AF561" s="3" t="str">
        <f>AE561&amp;Table1[[#This Row],[Camera Type]]</f>
        <v/>
      </c>
      <c r="AJ561" s="3" t="str">
        <f>'Card Access'!D563&amp;'Card Access'!E563&amp;'Card Access'!F563&amp;'Card Access'!G563</f>
        <v/>
      </c>
    </row>
    <row r="562" spans="1:36" x14ac:dyDescent="0.25">
      <c r="A562" s="3" t="str">
        <f>IF(ROW($B$2)&lt;=SheetX!$B$142, IF(SheetX!$B$142&lt;&gt;1, SheetX!$A$142 &amp; " (" &amp; ROW($B$2) &amp; ")", SheetX!$A$142),"zzzz")</f>
        <v xml:space="preserve"> (2)</v>
      </c>
      <c r="B562" s="3" t="str">
        <f t="shared" si="88"/>
        <v>zzzz</v>
      </c>
      <c r="C562" s="3" t="str">
        <f t="shared" si="89"/>
        <v/>
      </c>
      <c r="D562" s="9" t="str">
        <f>IF(ROW($D$1)&lt;=SheetX!$C$142, SheetX!$C$142, "")</f>
        <v/>
      </c>
      <c r="E562" s="4" t="str">
        <f t="shared" si="90"/>
        <v/>
      </c>
      <c r="F562" s="9" t="str">
        <f>IF(ROW($D$1)&lt;=SheetX!$D$142, SheetX!$D$142, "")</f>
        <v/>
      </c>
      <c r="G562" s="9" t="str">
        <f t="shared" si="91"/>
        <v/>
      </c>
      <c r="H562" s="9" t="str">
        <f>IF(ROW($D$1)&lt;=SheetX!$E$142, SheetX!$E$142, "")</f>
        <v/>
      </c>
      <c r="I562" s="9" t="str">
        <f t="shared" si="92"/>
        <v/>
      </c>
      <c r="J562" s="9" t="str">
        <f>IF(ROW($D$1)&lt;=SheetX!$F$142, SheetX!$F$142, "")</f>
        <v/>
      </c>
      <c r="K562" s="4" t="str">
        <f t="shared" si="93"/>
        <v/>
      </c>
      <c r="Q562" s="6" t="str">
        <f t="shared" si="94"/>
        <v/>
      </c>
      <c r="R562" s="6">
        <f t="shared" si="95"/>
        <v>0</v>
      </c>
      <c r="S562" s="6">
        <f t="shared" si="96"/>
        <v>0</v>
      </c>
      <c r="T562" s="6">
        <f t="shared" si="97"/>
        <v>0</v>
      </c>
      <c r="U562" s="6">
        <f t="shared" si="98"/>
        <v>0</v>
      </c>
      <c r="AB562" s="12">
        <f>Table1[[#This Row],[Streaming Resolution '[MP']]]</f>
        <v>0</v>
      </c>
      <c r="AC562" s="12">
        <v>1</v>
      </c>
      <c r="AE562" s="3" t="str">
        <f>Table1[[#This Row],[Type of Install]]&amp;Table1[[#This Row],[Indoor/Outdoor]]</f>
        <v/>
      </c>
      <c r="AF562" s="3" t="str">
        <f>AE562&amp;Table1[[#This Row],[Camera Type]]</f>
        <v/>
      </c>
      <c r="AJ562" s="3" t="str">
        <f>'Card Access'!D564&amp;'Card Access'!E564&amp;'Card Access'!F564&amp;'Card Access'!G564</f>
        <v/>
      </c>
    </row>
    <row r="563" spans="1:36" x14ac:dyDescent="0.25">
      <c r="A563" s="3" t="str">
        <f>IF(ROW($B$3)&lt;=SheetX!$B$142, IF(SheetX!$B$142&lt;&gt;1, SheetX!$A$142 &amp; " (" &amp; ROW($B$3) &amp; ")", SheetX!$A$142),"zzzz")</f>
        <v xml:space="preserve"> (3)</v>
      </c>
      <c r="B563" s="3" t="str">
        <f t="shared" si="88"/>
        <v>zzzz</v>
      </c>
      <c r="C563" s="3" t="str">
        <f t="shared" si="89"/>
        <v/>
      </c>
      <c r="D563" s="9" t="str">
        <f>IF(ROW($D$1)&lt;=SheetX!$C$142, SheetX!$C$142, "")</f>
        <v/>
      </c>
      <c r="E563" s="4" t="str">
        <f t="shared" si="90"/>
        <v/>
      </c>
      <c r="F563" s="9" t="str">
        <f>IF(ROW($D$1)&lt;=SheetX!$D$142, SheetX!$D$142, "")</f>
        <v/>
      </c>
      <c r="G563" s="9" t="str">
        <f t="shared" si="91"/>
        <v/>
      </c>
      <c r="H563" s="9" t="str">
        <f>IF(ROW($D$1)&lt;=SheetX!$E$142, SheetX!$E$142, "")</f>
        <v/>
      </c>
      <c r="I563" s="9" t="str">
        <f t="shared" si="92"/>
        <v/>
      </c>
      <c r="J563" s="9" t="str">
        <f>IF(ROW($D$1)&lt;=SheetX!$F$142, SheetX!$F$142, "")</f>
        <v/>
      </c>
      <c r="K563" s="4" t="str">
        <f t="shared" si="93"/>
        <v/>
      </c>
      <c r="Q563" s="6" t="str">
        <f t="shared" si="94"/>
        <v/>
      </c>
      <c r="R563" s="6">
        <f t="shared" si="95"/>
        <v>0</v>
      </c>
      <c r="S563" s="6">
        <f t="shared" si="96"/>
        <v>0</v>
      </c>
      <c r="T563" s="6">
        <f t="shared" si="97"/>
        <v>0</v>
      </c>
      <c r="U563" s="6">
        <f t="shared" si="98"/>
        <v>0</v>
      </c>
      <c r="AB563" s="12">
        <f>Table1[[#This Row],[Streaming Resolution '[MP']]]</f>
        <v>0</v>
      </c>
      <c r="AC563" s="12">
        <v>1</v>
      </c>
      <c r="AE563" s="3" t="str">
        <f>Table1[[#This Row],[Type of Install]]&amp;Table1[[#This Row],[Indoor/Outdoor]]</f>
        <v/>
      </c>
      <c r="AF563" s="3" t="str">
        <f>AE563&amp;Table1[[#This Row],[Camera Type]]</f>
        <v/>
      </c>
      <c r="AJ563" s="3" t="str">
        <f>'Card Access'!D565&amp;'Card Access'!E565&amp;'Card Access'!F565&amp;'Card Access'!G565</f>
        <v/>
      </c>
    </row>
    <row r="564" spans="1:36" x14ac:dyDescent="0.25">
      <c r="A564" s="3" t="str">
        <f>IF(ROW($B$4)&lt;=SheetX!$B$142, IF(SheetX!$B$142&lt;&gt;1, SheetX!$A$142 &amp; " (" &amp; ROW($B$4) &amp; ")", SheetX!$A$142),"zzzz")</f>
        <v xml:space="preserve"> (4)</v>
      </c>
      <c r="B564" s="3" t="str">
        <f t="shared" si="88"/>
        <v>zzzz</v>
      </c>
      <c r="C564" s="3" t="str">
        <f t="shared" si="89"/>
        <v/>
      </c>
      <c r="D564" s="9" t="str">
        <f>IF(ROW($D$1)&lt;=SheetX!$C$142, SheetX!$C$142, "")</f>
        <v/>
      </c>
      <c r="E564" s="4" t="str">
        <f t="shared" si="90"/>
        <v/>
      </c>
      <c r="F564" s="9" t="str">
        <f>IF(ROW($D$1)&lt;=SheetX!$D$142, SheetX!$D$142, "")</f>
        <v/>
      </c>
      <c r="G564" s="9" t="str">
        <f t="shared" si="91"/>
        <v/>
      </c>
      <c r="H564" s="9" t="str">
        <f>IF(ROW($D$1)&lt;=SheetX!$E$142, SheetX!$E$142, "")</f>
        <v/>
      </c>
      <c r="I564" s="9" t="str">
        <f t="shared" si="92"/>
        <v/>
      </c>
      <c r="J564" s="9" t="str">
        <f>IF(ROW($D$1)&lt;=SheetX!$F$142, SheetX!$F$142, "")</f>
        <v/>
      </c>
      <c r="K564" s="4" t="str">
        <f t="shared" si="93"/>
        <v/>
      </c>
      <c r="Q564" s="6" t="str">
        <f t="shared" si="94"/>
        <v/>
      </c>
      <c r="R564" s="6">
        <f t="shared" si="95"/>
        <v>0</v>
      </c>
      <c r="S564" s="6">
        <f t="shared" si="96"/>
        <v>0</v>
      </c>
      <c r="T564" s="6">
        <f t="shared" si="97"/>
        <v>0</v>
      </c>
      <c r="U564" s="6">
        <f t="shared" si="98"/>
        <v>0</v>
      </c>
      <c r="AB564" s="12">
        <f>Table1[[#This Row],[Streaming Resolution '[MP']]]</f>
        <v>0</v>
      </c>
      <c r="AC564" s="12">
        <v>1</v>
      </c>
      <c r="AE564" s="3" t="str">
        <f>Table1[[#This Row],[Type of Install]]&amp;Table1[[#This Row],[Indoor/Outdoor]]</f>
        <v/>
      </c>
      <c r="AF564" s="3" t="str">
        <f>AE564&amp;Table1[[#This Row],[Camera Type]]</f>
        <v/>
      </c>
      <c r="AJ564" s="3" t="str">
        <f>'Card Access'!D566&amp;'Card Access'!E566&amp;'Card Access'!F566&amp;'Card Access'!G566</f>
        <v/>
      </c>
    </row>
    <row r="565" spans="1:36" x14ac:dyDescent="0.25">
      <c r="A565" s="3" t="str">
        <f>IF(ROW($B$1)&lt;=SheetX!$B$143, IF(SheetX!$B$143&lt;&gt;1, SheetX!$A$143 &amp; " (" &amp; ROW($B$1) &amp; ")", SheetX!$A$143),"zzzz")</f>
        <v xml:space="preserve"> (1)</v>
      </c>
      <c r="B565" s="3" t="str">
        <f t="shared" si="88"/>
        <v>zzzz</v>
      </c>
      <c r="C565" s="3" t="str">
        <f t="shared" si="89"/>
        <v/>
      </c>
      <c r="D565" s="9" t="str">
        <f>IF(ROW($D$1)&lt;=SheetX!$C$143, SheetX!$C$143, "")</f>
        <v/>
      </c>
      <c r="E565" s="4" t="str">
        <f t="shared" si="90"/>
        <v/>
      </c>
      <c r="F565" s="9" t="str">
        <f>IF(ROW($D$1)&lt;=SheetX!$D$143, SheetX!$D$143, "")</f>
        <v/>
      </c>
      <c r="G565" s="9" t="str">
        <f t="shared" si="91"/>
        <v/>
      </c>
      <c r="H565" s="9" t="str">
        <f>IF(ROW($D$1)&lt;=SheetX!$E$143, SheetX!$E$143, "")</f>
        <v/>
      </c>
      <c r="I565" s="9" t="str">
        <f t="shared" si="92"/>
        <v/>
      </c>
      <c r="J565" s="9" t="str">
        <f>IF(ROW($D$1)&lt;=SheetX!$F$143, SheetX!$F$143, "")</f>
        <v/>
      </c>
      <c r="K565" s="4" t="str">
        <f t="shared" si="93"/>
        <v/>
      </c>
      <c r="Q565" s="6" t="str">
        <f t="shared" si="94"/>
        <v/>
      </c>
      <c r="R565" s="6">
        <f t="shared" si="95"/>
        <v>0</v>
      </c>
      <c r="S565" s="6">
        <f t="shared" si="96"/>
        <v>0</v>
      </c>
      <c r="T565" s="6">
        <f t="shared" si="97"/>
        <v>0</v>
      </c>
      <c r="U565" s="6">
        <f t="shared" si="98"/>
        <v>0</v>
      </c>
      <c r="AB565" s="12">
        <f>Table1[[#This Row],[Streaming Resolution '[MP']]]</f>
        <v>0</v>
      </c>
      <c r="AC565" s="12">
        <v>1</v>
      </c>
      <c r="AE565" s="3" t="str">
        <f>Table1[[#This Row],[Type of Install]]&amp;Table1[[#This Row],[Indoor/Outdoor]]</f>
        <v/>
      </c>
      <c r="AF565" s="3" t="str">
        <f>AE565&amp;Table1[[#This Row],[Camera Type]]</f>
        <v/>
      </c>
      <c r="AJ565" s="3" t="str">
        <f>'Card Access'!D567&amp;'Card Access'!E567&amp;'Card Access'!F567&amp;'Card Access'!G567</f>
        <v/>
      </c>
    </row>
    <row r="566" spans="1:36" x14ac:dyDescent="0.25">
      <c r="A566" s="3" t="str">
        <f>IF(ROW($B$2)&lt;=SheetX!$B$143, IF(SheetX!$B$143&lt;&gt;1, SheetX!$A$143 &amp; " (" &amp; ROW($B$2) &amp; ")", SheetX!$A$143),"zzzz")</f>
        <v xml:space="preserve"> (2)</v>
      </c>
      <c r="B566" s="3" t="str">
        <f t="shared" si="88"/>
        <v>zzzz</v>
      </c>
      <c r="C566" s="3" t="str">
        <f t="shared" si="89"/>
        <v/>
      </c>
      <c r="D566" s="9" t="str">
        <f>IF(ROW($D$1)&lt;=SheetX!$C$143, SheetX!$C$143, "")</f>
        <v/>
      </c>
      <c r="E566" s="4" t="str">
        <f t="shared" si="90"/>
        <v/>
      </c>
      <c r="F566" s="9" t="str">
        <f>IF(ROW($D$1)&lt;=SheetX!$D$143, SheetX!$D$143, "")</f>
        <v/>
      </c>
      <c r="G566" s="9" t="str">
        <f t="shared" si="91"/>
        <v/>
      </c>
      <c r="H566" s="9" t="str">
        <f>IF(ROW($D$1)&lt;=SheetX!$E$143, SheetX!$E$143, "")</f>
        <v/>
      </c>
      <c r="I566" s="9" t="str">
        <f t="shared" si="92"/>
        <v/>
      </c>
      <c r="J566" s="9" t="str">
        <f>IF(ROW($D$1)&lt;=SheetX!$F$143, SheetX!$F$143, "")</f>
        <v/>
      </c>
      <c r="K566" s="4" t="str">
        <f t="shared" si="93"/>
        <v/>
      </c>
      <c r="Q566" s="6" t="str">
        <f t="shared" si="94"/>
        <v/>
      </c>
      <c r="R566" s="6">
        <f t="shared" si="95"/>
        <v>0</v>
      </c>
      <c r="S566" s="6">
        <f t="shared" si="96"/>
        <v>0</v>
      </c>
      <c r="T566" s="6">
        <f t="shared" si="97"/>
        <v>0</v>
      </c>
      <c r="U566" s="6">
        <f t="shared" si="98"/>
        <v>0</v>
      </c>
      <c r="AB566" s="12">
        <f>Table1[[#This Row],[Streaming Resolution '[MP']]]</f>
        <v>0</v>
      </c>
      <c r="AC566" s="12">
        <v>1</v>
      </c>
      <c r="AE566" s="3" t="str">
        <f>Table1[[#This Row],[Type of Install]]&amp;Table1[[#This Row],[Indoor/Outdoor]]</f>
        <v/>
      </c>
      <c r="AF566" s="3" t="str">
        <f>AE566&amp;Table1[[#This Row],[Camera Type]]</f>
        <v/>
      </c>
      <c r="AJ566" s="3" t="str">
        <f>'Card Access'!D568&amp;'Card Access'!E568&amp;'Card Access'!F568&amp;'Card Access'!G568</f>
        <v/>
      </c>
    </row>
    <row r="567" spans="1:36" x14ac:dyDescent="0.25">
      <c r="A567" s="3" t="str">
        <f>IF(ROW($B$3)&lt;=SheetX!$B$143, IF(SheetX!$B$143&lt;&gt;1, SheetX!$A$143 &amp; " (" &amp; ROW($B$3) &amp; ")", SheetX!$A$143),"zzzz")</f>
        <v xml:space="preserve"> (3)</v>
      </c>
      <c r="B567" s="3" t="str">
        <f t="shared" si="88"/>
        <v>zzzz</v>
      </c>
      <c r="C567" s="3" t="str">
        <f t="shared" si="89"/>
        <v/>
      </c>
      <c r="D567" s="9" t="str">
        <f>IF(ROW($D$1)&lt;=SheetX!$C$143, SheetX!$C$143, "")</f>
        <v/>
      </c>
      <c r="E567" s="4" t="str">
        <f t="shared" si="90"/>
        <v/>
      </c>
      <c r="F567" s="9" t="str">
        <f>IF(ROW($D$1)&lt;=SheetX!$D$143, SheetX!$D$143, "")</f>
        <v/>
      </c>
      <c r="G567" s="9" t="str">
        <f t="shared" si="91"/>
        <v/>
      </c>
      <c r="H567" s="9" t="str">
        <f>IF(ROW($D$1)&lt;=SheetX!$E$143, SheetX!$E$143, "")</f>
        <v/>
      </c>
      <c r="I567" s="9" t="str">
        <f t="shared" si="92"/>
        <v/>
      </c>
      <c r="J567" s="9" t="str">
        <f>IF(ROW($D$1)&lt;=SheetX!$F$143, SheetX!$F$143, "")</f>
        <v/>
      </c>
      <c r="K567" s="4" t="str">
        <f t="shared" si="93"/>
        <v/>
      </c>
      <c r="Q567" s="6" t="str">
        <f t="shared" si="94"/>
        <v/>
      </c>
      <c r="R567" s="6">
        <f t="shared" si="95"/>
        <v>0</v>
      </c>
      <c r="S567" s="6">
        <f t="shared" si="96"/>
        <v>0</v>
      </c>
      <c r="T567" s="6">
        <f t="shared" si="97"/>
        <v>0</v>
      </c>
      <c r="U567" s="6">
        <f t="shared" si="98"/>
        <v>0</v>
      </c>
      <c r="AB567" s="12">
        <f>Table1[[#This Row],[Streaming Resolution '[MP']]]</f>
        <v>0</v>
      </c>
      <c r="AC567" s="12">
        <v>1</v>
      </c>
      <c r="AE567" s="3" t="str">
        <f>Table1[[#This Row],[Type of Install]]&amp;Table1[[#This Row],[Indoor/Outdoor]]</f>
        <v/>
      </c>
      <c r="AF567" s="3" t="str">
        <f>AE567&amp;Table1[[#This Row],[Camera Type]]</f>
        <v/>
      </c>
      <c r="AJ567" s="3" t="str">
        <f>'Card Access'!D569&amp;'Card Access'!E569&amp;'Card Access'!F569&amp;'Card Access'!G569</f>
        <v/>
      </c>
    </row>
    <row r="568" spans="1:36" x14ac:dyDescent="0.25">
      <c r="A568" s="3" t="str">
        <f>IF(ROW($B$4)&lt;=SheetX!$B$143, IF(SheetX!$B$143&lt;&gt;1, SheetX!$A$143 &amp; " (" &amp; ROW($B$4) &amp; ")", SheetX!$A$143),"zzzz")</f>
        <v xml:space="preserve"> (4)</v>
      </c>
      <c r="B568" s="3" t="str">
        <f t="shared" si="88"/>
        <v>zzzz</v>
      </c>
      <c r="C568" s="3" t="str">
        <f t="shared" si="89"/>
        <v/>
      </c>
      <c r="D568" s="9" t="str">
        <f>IF(ROW($D$1)&lt;=SheetX!$C$143, SheetX!$C$143, "")</f>
        <v/>
      </c>
      <c r="E568" s="4" t="str">
        <f t="shared" si="90"/>
        <v/>
      </c>
      <c r="F568" s="9" t="str">
        <f>IF(ROW($D$1)&lt;=SheetX!$D$143, SheetX!$D$143, "")</f>
        <v/>
      </c>
      <c r="G568" s="9" t="str">
        <f t="shared" si="91"/>
        <v/>
      </c>
      <c r="H568" s="9" t="str">
        <f>IF(ROW($D$1)&lt;=SheetX!$E$143, SheetX!$E$143, "")</f>
        <v/>
      </c>
      <c r="I568" s="9" t="str">
        <f t="shared" si="92"/>
        <v/>
      </c>
      <c r="J568" s="9" t="str">
        <f>IF(ROW($D$1)&lt;=SheetX!$F$143, SheetX!$F$143, "")</f>
        <v/>
      </c>
      <c r="K568" s="4" t="str">
        <f t="shared" si="93"/>
        <v/>
      </c>
      <c r="Q568" s="6" t="str">
        <f t="shared" si="94"/>
        <v/>
      </c>
      <c r="R568" s="6">
        <f t="shared" si="95"/>
        <v>0</v>
      </c>
      <c r="S568" s="6">
        <f t="shared" si="96"/>
        <v>0</v>
      </c>
      <c r="T568" s="6">
        <f t="shared" si="97"/>
        <v>0</v>
      </c>
      <c r="U568" s="6">
        <f t="shared" si="98"/>
        <v>0</v>
      </c>
      <c r="AB568" s="12">
        <f>Table1[[#This Row],[Streaming Resolution '[MP']]]</f>
        <v>0</v>
      </c>
      <c r="AC568" s="12">
        <v>1</v>
      </c>
      <c r="AE568" s="3" t="str">
        <f>Table1[[#This Row],[Type of Install]]&amp;Table1[[#This Row],[Indoor/Outdoor]]</f>
        <v/>
      </c>
      <c r="AF568" s="3" t="str">
        <f>AE568&amp;Table1[[#This Row],[Camera Type]]</f>
        <v/>
      </c>
      <c r="AJ568" s="3" t="str">
        <f>'Card Access'!D570&amp;'Card Access'!E570&amp;'Card Access'!F570&amp;'Card Access'!G570</f>
        <v/>
      </c>
    </row>
    <row r="569" spans="1:36" x14ac:dyDescent="0.25">
      <c r="A569" s="3" t="str">
        <f>IF(ROW($B$1)&lt;=SheetX!$B$144, IF(SheetX!$B$144&lt;&gt;1, SheetX!$A$144 &amp; " (" &amp; ROW($B$1) &amp; ")", SheetX!$A$144),"zzzz")</f>
        <v xml:space="preserve"> (1)</v>
      </c>
      <c r="B569" s="3" t="str">
        <f t="shared" si="88"/>
        <v>zzzz</v>
      </c>
      <c r="C569" s="3" t="str">
        <f t="shared" si="89"/>
        <v/>
      </c>
      <c r="D569" s="9" t="str">
        <f>IF(ROW($D$1)&lt;=SheetX!$C$144, SheetX!$C$144, "")</f>
        <v/>
      </c>
      <c r="E569" s="4" t="str">
        <f t="shared" si="90"/>
        <v/>
      </c>
      <c r="F569" s="9" t="str">
        <f>IF(ROW($D$1)&lt;=SheetX!$D$144, SheetX!$D$144, "")</f>
        <v/>
      </c>
      <c r="G569" s="9" t="str">
        <f t="shared" si="91"/>
        <v/>
      </c>
      <c r="H569" s="9" t="str">
        <f>IF(ROW($D$1)&lt;=SheetX!$E$144, SheetX!$E$144, "")</f>
        <v/>
      </c>
      <c r="I569" s="9" t="str">
        <f t="shared" si="92"/>
        <v/>
      </c>
      <c r="J569" s="9" t="str">
        <f>IF(ROW($D$1)&lt;=SheetX!$F$144, SheetX!$F$144, "")</f>
        <v/>
      </c>
      <c r="K569" s="4" t="str">
        <f t="shared" si="93"/>
        <v/>
      </c>
      <c r="Q569" s="6" t="str">
        <f t="shared" si="94"/>
        <v/>
      </c>
      <c r="R569" s="6">
        <f t="shared" si="95"/>
        <v>0</v>
      </c>
      <c r="S569" s="6">
        <f t="shared" si="96"/>
        <v>0</v>
      </c>
      <c r="T569" s="6">
        <f t="shared" si="97"/>
        <v>0</v>
      </c>
      <c r="U569" s="6">
        <f t="shared" si="98"/>
        <v>0</v>
      </c>
      <c r="AB569" s="12">
        <f>Table1[[#This Row],[Streaming Resolution '[MP']]]</f>
        <v>0</v>
      </c>
      <c r="AC569" s="12">
        <v>1</v>
      </c>
      <c r="AE569" s="3" t="str">
        <f>Table1[[#This Row],[Type of Install]]&amp;Table1[[#This Row],[Indoor/Outdoor]]</f>
        <v/>
      </c>
      <c r="AF569" s="3" t="str">
        <f>AE569&amp;Table1[[#This Row],[Camera Type]]</f>
        <v/>
      </c>
      <c r="AJ569" s="3" t="str">
        <f>'Card Access'!D571&amp;'Card Access'!E571&amp;'Card Access'!F571&amp;'Card Access'!G571</f>
        <v/>
      </c>
    </row>
    <row r="570" spans="1:36" x14ac:dyDescent="0.25">
      <c r="A570" s="3" t="str">
        <f>IF(ROW($B$2)&lt;=SheetX!$B$144, IF(SheetX!$B$144&lt;&gt;1, SheetX!$A$144 &amp; " (" &amp; ROW($B$2) &amp; ")", SheetX!$A$144),"zzzz")</f>
        <v xml:space="preserve"> (2)</v>
      </c>
      <c r="B570" s="3" t="str">
        <f t="shared" si="88"/>
        <v>zzzz</v>
      </c>
      <c r="C570" s="3" t="str">
        <f t="shared" si="89"/>
        <v/>
      </c>
      <c r="D570" s="9" t="str">
        <f>IF(ROW($D$1)&lt;=SheetX!$C$144, SheetX!$C$144, "")</f>
        <v/>
      </c>
      <c r="E570" s="4" t="str">
        <f t="shared" si="90"/>
        <v/>
      </c>
      <c r="F570" s="9" t="str">
        <f>IF(ROW($D$1)&lt;=SheetX!$D$144, SheetX!$D$144, "")</f>
        <v/>
      </c>
      <c r="G570" s="9" t="str">
        <f t="shared" si="91"/>
        <v/>
      </c>
      <c r="H570" s="9" t="str">
        <f>IF(ROW($D$1)&lt;=SheetX!$E$144, SheetX!$E$144, "")</f>
        <v/>
      </c>
      <c r="I570" s="9" t="str">
        <f t="shared" si="92"/>
        <v/>
      </c>
      <c r="J570" s="9" t="str">
        <f>IF(ROW($D$1)&lt;=SheetX!$F$144, SheetX!$F$144, "")</f>
        <v/>
      </c>
      <c r="K570" s="4" t="str">
        <f t="shared" si="93"/>
        <v/>
      </c>
      <c r="Q570" s="6" t="str">
        <f t="shared" si="94"/>
        <v/>
      </c>
      <c r="R570" s="6">
        <f t="shared" si="95"/>
        <v>0</v>
      </c>
      <c r="S570" s="6">
        <f t="shared" si="96"/>
        <v>0</v>
      </c>
      <c r="T570" s="6">
        <f t="shared" si="97"/>
        <v>0</v>
      </c>
      <c r="U570" s="6">
        <f t="shared" si="98"/>
        <v>0</v>
      </c>
      <c r="AB570" s="12">
        <f>Table1[[#This Row],[Streaming Resolution '[MP']]]</f>
        <v>0</v>
      </c>
      <c r="AC570" s="12">
        <v>1</v>
      </c>
      <c r="AE570" s="3" t="str">
        <f>Table1[[#This Row],[Type of Install]]&amp;Table1[[#This Row],[Indoor/Outdoor]]</f>
        <v/>
      </c>
      <c r="AF570" s="3" t="str">
        <f>AE570&amp;Table1[[#This Row],[Camera Type]]</f>
        <v/>
      </c>
      <c r="AJ570" s="3" t="str">
        <f>'Card Access'!D572&amp;'Card Access'!E572&amp;'Card Access'!F572&amp;'Card Access'!G572</f>
        <v/>
      </c>
    </row>
    <row r="571" spans="1:36" x14ac:dyDescent="0.25">
      <c r="A571" s="3" t="str">
        <f>IF(ROW($B$3)&lt;=SheetX!$B$144, IF(SheetX!$B$144&lt;&gt;1, SheetX!$A$144 &amp; " (" &amp; ROW($B$3) &amp; ")", SheetX!$A$144),"zzzz")</f>
        <v xml:space="preserve"> (3)</v>
      </c>
      <c r="B571" s="3" t="str">
        <f t="shared" si="88"/>
        <v>zzzz</v>
      </c>
      <c r="C571" s="3" t="str">
        <f t="shared" si="89"/>
        <v/>
      </c>
      <c r="D571" s="9" t="str">
        <f>IF(ROW($D$1)&lt;=SheetX!$C$144, SheetX!$C$144, "")</f>
        <v/>
      </c>
      <c r="E571" s="4" t="str">
        <f t="shared" si="90"/>
        <v/>
      </c>
      <c r="F571" s="9" t="str">
        <f>IF(ROW($D$1)&lt;=SheetX!$D$144, SheetX!$D$144, "")</f>
        <v/>
      </c>
      <c r="G571" s="9" t="str">
        <f t="shared" si="91"/>
        <v/>
      </c>
      <c r="H571" s="9" t="str">
        <f>IF(ROW($D$1)&lt;=SheetX!$E$144, SheetX!$E$144, "")</f>
        <v/>
      </c>
      <c r="I571" s="9" t="str">
        <f t="shared" si="92"/>
        <v/>
      </c>
      <c r="J571" s="9" t="str">
        <f>IF(ROW($D$1)&lt;=SheetX!$F$144, SheetX!$F$144, "")</f>
        <v/>
      </c>
      <c r="K571" s="4" t="str">
        <f t="shared" si="93"/>
        <v/>
      </c>
      <c r="Q571" s="6" t="str">
        <f t="shared" si="94"/>
        <v/>
      </c>
      <c r="R571" s="6">
        <f t="shared" si="95"/>
        <v>0</v>
      </c>
      <c r="S571" s="6">
        <f t="shared" si="96"/>
        <v>0</v>
      </c>
      <c r="T571" s="6">
        <f t="shared" si="97"/>
        <v>0</v>
      </c>
      <c r="U571" s="6">
        <f t="shared" si="98"/>
        <v>0</v>
      </c>
      <c r="AB571" s="12">
        <f>Table1[[#This Row],[Streaming Resolution '[MP']]]</f>
        <v>0</v>
      </c>
      <c r="AC571" s="12">
        <v>1</v>
      </c>
      <c r="AE571" s="3" t="str">
        <f>Table1[[#This Row],[Type of Install]]&amp;Table1[[#This Row],[Indoor/Outdoor]]</f>
        <v/>
      </c>
      <c r="AF571" s="3" t="str">
        <f>AE571&amp;Table1[[#This Row],[Camera Type]]</f>
        <v/>
      </c>
      <c r="AJ571" s="3" t="str">
        <f>'Card Access'!D573&amp;'Card Access'!E573&amp;'Card Access'!F573&amp;'Card Access'!G573</f>
        <v/>
      </c>
    </row>
    <row r="572" spans="1:36" x14ac:dyDescent="0.25">
      <c r="A572" s="3" t="str">
        <f>IF(ROW($B$4)&lt;=SheetX!$B$144, IF(SheetX!$B$144&lt;&gt;1, SheetX!$A$144 &amp; " (" &amp; ROW($B$4) &amp; ")", SheetX!$A$144),"zzzz")</f>
        <v xml:space="preserve"> (4)</v>
      </c>
      <c r="B572" s="3" t="str">
        <f t="shared" si="88"/>
        <v>zzzz</v>
      </c>
      <c r="C572" s="3" t="str">
        <f t="shared" si="89"/>
        <v/>
      </c>
      <c r="D572" s="9" t="str">
        <f>IF(ROW($D$1)&lt;=SheetX!$C$144, SheetX!$C$144, "")</f>
        <v/>
      </c>
      <c r="E572" s="4" t="str">
        <f t="shared" si="90"/>
        <v/>
      </c>
      <c r="F572" s="9" t="str">
        <f>IF(ROW($D$1)&lt;=SheetX!$D$144, SheetX!$D$144, "")</f>
        <v/>
      </c>
      <c r="G572" s="9" t="str">
        <f t="shared" si="91"/>
        <v/>
      </c>
      <c r="H572" s="9" t="str">
        <f>IF(ROW($D$1)&lt;=SheetX!$E$144, SheetX!$E$144, "")</f>
        <v/>
      </c>
      <c r="I572" s="9" t="str">
        <f t="shared" si="92"/>
        <v/>
      </c>
      <c r="J572" s="9" t="str">
        <f>IF(ROW($D$1)&lt;=SheetX!$F$144, SheetX!$F$144, "")</f>
        <v/>
      </c>
      <c r="K572" s="4" t="str">
        <f t="shared" si="93"/>
        <v/>
      </c>
      <c r="Q572" s="6" t="str">
        <f t="shared" si="94"/>
        <v/>
      </c>
      <c r="R572" s="6">
        <f t="shared" si="95"/>
        <v>0</v>
      </c>
      <c r="S572" s="6">
        <f t="shared" si="96"/>
        <v>0</v>
      </c>
      <c r="T572" s="6">
        <f t="shared" si="97"/>
        <v>0</v>
      </c>
      <c r="U572" s="6">
        <f t="shared" si="98"/>
        <v>0</v>
      </c>
      <c r="AB572" s="12">
        <f>Table1[[#This Row],[Streaming Resolution '[MP']]]</f>
        <v>0</v>
      </c>
      <c r="AC572" s="12">
        <v>1</v>
      </c>
      <c r="AE572" s="3" t="str">
        <f>Table1[[#This Row],[Type of Install]]&amp;Table1[[#This Row],[Indoor/Outdoor]]</f>
        <v/>
      </c>
      <c r="AF572" s="3" t="str">
        <f>AE572&amp;Table1[[#This Row],[Camera Type]]</f>
        <v/>
      </c>
      <c r="AJ572" s="3" t="str">
        <f>'Card Access'!D574&amp;'Card Access'!E574&amp;'Card Access'!F574&amp;'Card Access'!G574</f>
        <v/>
      </c>
    </row>
    <row r="573" spans="1:36" x14ac:dyDescent="0.25">
      <c r="A573" s="3" t="str">
        <f>IF(ROW($B$1)&lt;=SheetX!$B$145, IF(SheetX!$B$145&lt;&gt;1, SheetX!$A$145 &amp; " (" &amp; ROW($B$1) &amp; ")", SheetX!$A$145),"zzzz")</f>
        <v xml:space="preserve"> (1)</v>
      </c>
      <c r="B573" s="3" t="str">
        <f t="shared" si="88"/>
        <v>zzzz</v>
      </c>
      <c r="C573" s="3" t="str">
        <f t="shared" si="89"/>
        <v/>
      </c>
      <c r="D573" s="9" t="str">
        <f>IF(ROW($D$1)&lt;=SheetX!$C$145, SheetX!$C$145, "")</f>
        <v/>
      </c>
      <c r="E573" s="4" t="str">
        <f t="shared" si="90"/>
        <v/>
      </c>
      <c r="F573" s="9" t="str">
        <f>IF(ROW($D$1)&lt;=SheetX!$D$145, SheetX!$D$145, "")</f>
        <v/>
      </c>
      <c r="G573" s="9" t="str">
        <f t="shared" si="91"/>
        <v/>
      </c>
      <c r="H573" s="9" t="str">
        <f>IF(ROW($D$1)&lt;=SheetX!$E$145, SheetX!$E$145, "")</f>
        <v/>
      </c>
      <c r="I573" s="9" t="str">
        <f t="shared" si="92"/>
        <v/>
      </c>
      <c r="J573" s="9" t="str">
        <f>IF(ROW($D$1)&lt;=SheetX!$F$145, SheetX!$F$145, "")</f>
        <v/>
      </c>
      <c r="K573" s="4" t="str">
        <f t="shared" si="93"/>
        <v/>
      </c>
      <c r="Q573" s="6" t="str">
        <f t="shared" si="94"/>
        <v/>
      </c>
      <c r="R573" s="6">
        <f t="shared" si="95"/>
        <v>0</v>
      </c>
      <c r="S573" s="6">
        <f t="shared" si="96"/>
        <v>0</v>
      </c>
      <c r="T573" s="6">
        <f t="shared" si="97"/>
        <v>0</v>
      </c>
      <c r="U573" s="6">
        <f t="shared" si="98"/>
        <v>0</v>
      </c>
      <c r="AB573" s="12">
        <f>Table1[[#This Row],[Streaming Resolution '[MP']]]</f>
        <v>0</v>
      </c>
      <c r="AC573" s="12">
        <v>1</v>
      </c>
      <c r="AE573" s="3" t="str">
        <f>Table1[[#This Row],[Type of Install]]&amp;Table1[[#This Row],[Indoor/Outdoor]]</f>
        <v/>
      </c>
      <c r="AF573" s="3" t="str">
        <f>AE573&amp;Table1[[#This Row],[Camera Type]]</f>
        <v/>
      </c>
      <c r="AJ573" s="3" t="str">
        <f>'Card Access'!D575&amp;'Card Access'!E575&amp;'Card Access'!F575&amp;'Card Access'!G575</f>
        <v/>
      </c>
    </row>
    <row r="574" spans="1:36" x14ac:dyDescent="0.25">
      <c r="A574" s="3" t="str">
        <f>IF(ROW($B$2)&lt;=SheetX!$B$145, IF(SheetX!$B$145&lt;&gt;1, SheetX!$A$145 &amp; " (" &amp; ROW($B$2) &amp; ")", SheetX!$A$145),"zzzz")</f>
        <v xml:space="preserve"> (2)</v>
      </c>
      <c r="B574" s="3" t="str">
        <f t="shared" si="88"/>
        <v>zzzz</v>
      </c>
      <c r="C574" s="3" t="str">
        <f t="shared" si="89"/>
        <v/>
      </c>
      <c r="D574" s="9" t="str">
        <f>IF(ROW($D$1)&lt;=SheetX!$C$145, SheetX!$C$145, "")</f>
        <v/>
      </c>
      <c r="E574" s="4" t="str">
        <f t="shared" si="90"/>
        <v/>
      </c>
      <c r="F574" s="9" t="str">
        <f>IF(ROW($D$1)&lt;=SheetX!$D$145, SheetX!$D$145, "")</f>
        <v/>
      </c>
      <c r="G574" s="9" t="str">
        <f t="shared" si="91"/>
        <v/>
      </c>
      <c r="H574" s="9" t="str">
        <f>IF(ROW($D$1)&lt;=SheetX!$E$145, SheetX!$E$145, "")</f>
        <v/>
      </c>
      <c r="I574" s="9" t="str">
        <f t="shared" si="92"/>
        <v/>
      </c>
      <c r="J574" s="9" t="str">
        <f>IF(ROW($D$1)&lt;=SheetX!$F$145, SheetX!$F$145, "")</f>
        <v/>
      </c>
      <c r="K574" s="4" t="str">
        <f t="shared" si="93"/>
        <v/>
      </c>
      <c r="Q574" s="6" t="str">
        <f t="shared" si="94"/>
        <v/>
      </c>
      <c r="R574" s="6">
        <f t="shared" si="95"/>
        <v>0</v>
      </c>
      <c r="S574" s="6">
        <f t="shared" si="96"/>
        <v>0</v>
      </c>
      <c r="T574" s="6">
        <f t="shared" si="97"/>
        <v>0</v>
      </c>
      <c r="U574" s="6">
        <f t="shared" si="98"/>
        <v>0</v>
      </c>
      <c r="AB574" s="12">
        <f>Table1[[#This Row],[Streaming Resolution '[MP']]]</f>
        <v>0</v>
      </c>
      <c r="AC574" s="12">
        <v>1</v>
      </c>
      <c r="AE574" s="3" t="str">
        <f>Table1[[#This Row],[Type of Install]]&amp;Table1[[#This Row],[Indoor/Outdoor]]</f>
        <v/>
      </c>
      <c r="AF574" s="3" t="str">
        <f>AE574&amp;Table1[[#This Row],[Camera Type]]</f>
        <v/>
      </c>
      <c r="AJ574" s="3" t="str">
        <f>'Card Access'!D576&amp;'Card Access'!E576&amp;'Card Access'!F576&amp;'Card Access'!G576</f>
        <v/>
      </c>
    </row>
    <row r="575" spans="1:36" x14ac:dyDescent="0.25">
      <c r="A575" s="3" t="str">
        <f>IF(ROW($B$3)&lt;=SheetX!$B$145, IF(SheetX!$B$145&lt;&gt;1, SheetX!$A$145 &amp; " (" &amp; ROW($B$3) &amp; ")", SheetX!$A$145),"zzzz")</f>
        <v xml:space="preserve"> (3)</v>
      </c>
      <c r="B575" s="3" t="str">
        <f t="shared" si="88"/>
        <v>zzzz</v>
      </c>
      <c r="C575" s="3" t="str">
        <f t="shared" si="89"/>
        <v/>
      </c>
      <c r="D575" s="9" t="str">
        <f>IF(ROW($D$1)&lt;=SheetX!$C$145, SheetX!$C$145, "")</f>
        <v/>
      </c>
      <c r="E575" s="4" t="str">
        <f t="shared" si="90"/>
        <v/>
      </c>
      <c r="F575" s="9" t="str">
        <f>IF(ROW($D$1)&lt;=SheetX!$D$145, SheetX!$D$145, "")</f>
        <v/>
      </c>
      <c r="G575" s="9" t="str">
        <f t="shared" si="91"/>
        <v/>
      </c>
      <c r="H575" s="9" t="str">
        <f>IF(ROW($D$1)&lt;=SheetX!$E$145, SheetX!$E$145, "")</f>
        <v/>
      </c>
      <c r="I575" s="9" t="str">
        <f t="shared" si="92"/>
        <v/>
      </c>
      <c r="J575" s="9" t="str">
        <f>IF(ROW($D$1)&lt;=SheetX!$F$145, SheetX!$F$145, "")</f>
        <v/>
      </c>
      <c r="K575" s="4" t="str">
        <f t="shared" si="93"/>
        <v/>
      </c>
      <c r="Q575" s="6" t="str">
        <f t="shared" si="94"/>
        <v/>
      </c>
      <c r="R575" s="6">
        <f t="shared" si="95"/>
        <v>0</v>
      </c>
      <c r="S575" s="6">
        <f t="shared" si="96"/>
        <v>0</v>
      </c>
      <c r="T575" s="6">
        <f t="shared" si="97"/>
        <v>0</v>
      </c>
      <c r="U575" s="6">
        <f t="shared" si="98"/>
        <v>0</v>
      </c>
      <c r="AB575" s="12">
        <f>Table1[[#This Row],[Streaming Resolution '[MP']]]</f>
        <v>0</v>
      </c>
      <c r="AC575" s="12">
        <v>1</v>
      </c>
      <c r="AE575" s="3" t="str">
        <f>Table1[[#This Row],[Type of Install]]&amp;Table1[[#This Row],[Indoor/Outdoor]]</f>
        <v/>
      </c>
      <c r="AF575" s="3" t="str">
        <f>AE575&amp;Table1[[#This Row],[Camera Type]]</f>
        <v/>
      </c>
      <c r="AJ575" s="3" t="str">
        <f>'Card Access'!D577&amp;'Card Access'!E577&amp;'Card Access'!F577&amp;'Card Access'!G577</f>
        <v/>
      </c>
    </row>
    <row r="576" spans="1:36" x14ac:dyDescent="0.25">
      <c r="A576" s="3" t="str">
        <f>IF(ROW($B$4)&lt;=SheetX!$B$145, IF(SheetX!$B$145&lt;&gt;1, SheetX!$A$145 &amp; " (" &amp; ROW($B$4) &amp; ")", SheetX!$A$145),"zzzz")</f>
        <v xml:space="preserve"> (4)</v>
      </c>
      <c r="B576" s="3" t="str">
        <f t="shared" si="88"/>
        <v>zzzz</v>
      </c>
      <c r="C576" s="3" t="str">
        <f t="shared" si="89"/>
        <v/>
      </c>
      <c r="D576" s="9" t="str">
        <f>IF(ROW($D$1)&lt;=SheetX!$C$145, SheetX!$C$145, "")</f>
        <v/>
      </c>
      <c r="E576" s="4" t="str">
        <f t="shared" si="90"/>
        <v/>
      </c>
      <c r="F576" s="9" t="str">
        <f>IF(ROW($D$1)&lt;=SheetX!$D$145, SheetX!$D$145, "")</f>
        <v/>
      </c>
      <c r="G576" s="9" t="str">
        <f t="shared" si="91"/>
        <v/>
      </c>
      <c r="H576" s="9" t="str">
        <f>IF(ROW($D$1)&lt;=SheetX!$E$145, SheetX!$E$145, "")</f>
        <v/>
      </c>
      <c r="I576" s="9" t="str">
        <f t="shared" si="92"/>
        <v/>
      </c>
      <c r="J576" s="9" t="str">
        <f>IF(ROW($D$1)&lt;=SheetX!$F$145, SheetX!$F$145, "")</f>
        <v/>
      </c>
      <c r="K576" s="4" t="str">
        <f t="shared" si="93"/>
        <v/>
      </c>
      <c r="Q576" s="6" t="str">
        <f t="shared" si="94"/>
        <v/>
      </c>
      <c r="R576" s="6">
        <f t="shared" si="95"/>
        <v>0</v>
      </c>
      <c r="S576" s="6">
        <f t="shared" si="96"/>
        <v>0</v>
      </c>
      <c r="T576" s="6">
        <f t="shared" si="97"/>
        <v>0</v>
      </c>
      <c r="U576" s="6">
        <f t="shared" si="98"/>
        <v>0</v>
      </c>
      <c r="AB576" s="12">
        <f>Table1[[#This Row],[Streaming Resolution '[MP']]]</f>
        <v>0</v>
      </c>
      <c r="AC576" s="12">
        <v>1</v>
      </c>
      <c r="AE576" s="3" t="str">
        <f>Table1[[#This Row],[Type of Install]]&amp;Table1[[#This Row],[Indoor/Outdoor]]</f>
        <v/>
      </c>
      <c r="AF576" s="3" t="str">
        <f>AE576&amp;Table1[[#This Row],[Camera Type]]</f>
        <v/>
      </c>
      <c r="AJ576" s="3" t="str">
        <f>'Card Access'!D578&amp;'Card Access'!E578&amp;'Card Access'!F578&amp;'Card Access'!G578</f>
        <v/>
      </c>
    </row>
    <row r="577" spans="1:36" x14ac:dyDescent="0.25">
      <c r="A577" s="3" t="str">
        <f>IF(ROW($B$1)&lt;=SheetX!$B$146, IF(SheetX!$B$146&lt;&gt;1, SheetX!$A$146 &amp; " (" &amp; ROW($B$1) &amp; ")", SheetX!$A$146),"zzzz")</f>
        <v xml:space="preserve"> (1)</v>
      </c>
      <c r="B577" s="3" t="str">
        <f t="shared" ref="B577:B640" si="99">IF(OR(A577=" (1)", A577=" (2)", A577=" (3)", A577=" (4)", A577="", A577=0), "zzzz", A577)</f>
        <v>zzzz</v>
      </c>
      <c r="C577" s="3" t="str">
        <f t="shared" si="89"/>
        <v/>
      </c>
      <c r="D577" s="9" t="str">
        <f>IF(ROW($D$1)&lt;=SheetX!$C$146, SheetX!$C$146, "")</f>
        <v/>
      </c>
      <c r="E577" s="4" t="str">
        <f t="shared" si="90"/>
        <v/>
      </c>
      <c r="F577" s="9" t="str">
        <f>IF(ROW($D$1)&lt;=SheetX!$D$146, SheetX!$D$146, "")</f>
        <v/>
      </c>
      <c r="G577" s="9" t="str">
        <f t="shared" si="91"/>
        <v/>
      </c>
      <c r="H577" s="9" t="str">
        <f>IF(ROW($D$1)&lt;=SheetX!$E$146, SheetX!$E$146, "")</f>
        <v/>
      </c>
      <c r="I577" s="9" t="str">
        <f t="shared" si="92"/>
        <v/>
      </c>
      <c r="J577" s="9" t="str">
        <f>IF(ROW($D$1)&lt;=SheetX!$F$146, SheetX!$F$146, "")</f>
        <v/>
      </c>
      <c r="K577" s="4" t="str">
        <f t="shared" si="93"/>
        <v/>
      </c>
      <c r="Q577" s="6" t="str">
        <f t="shared" si="94"/>
        <v/>
      </c>
      <c r="R577" s="6">
        <f t="shared" si="95"/>
        <v>0</v>
      </c>
      <c r="S577" s="6">
        <f t="shared" si="96"/>
        <v>0</v>
      </c>
      <c r="T577" s="6">
        <f t="shared" si="97"/>
        <v>0</v>
      </c>
      <c r="U577" s="6">
        <f t="shared" si="98"/>
        <v>0</v>
      </c>
      <c r="AB577" s="12">
        <f>Table1[[#This Row],[Streaming Resolution '[MP']]]</f>
        <v>0</v>
      </c>
      <c r="AC577" s="12">
        <v>1</v>
      </c>
      <c r="AE577" s="3" t="str">
        <f>Table1[[#This Row],[Type of Install]]&amp;Table1[[#This Row],[Indoor/Outdoor]]</f>
        <v/>
      </c>
      <c r="AF577" s="3" t="str">
        <f>AE577&amp;Table1[[#This Row],[Camera Type]]</f>
        <v/>
      </c>
      <c r="AJ577" s="3" t="str">
        <f>'Card Access'!D579&amp;'Card Access'!E579&amp;'Card Access'!F579&amp;'Card Access'!G579</f>
        <v/>
      </c>
    </row>
    <row r="578" spans="1:36" x14ac:dyDescent="0.25">
      <c r="A578" s="3" t="str">
        <f>IF(ROW($B$2)&lt;=SheetX!$B$146, IF(SheetX!$B$146&lt;&gt;1, SheetX!$A$146 &amp; " (" &amp; ROW($B$2) &amp; ")", SheetX!$A$146),"zzzz")</f>
        <v xml:space="preserve"> (2)</v>
      </c>
      <c r="B578" s="3" t="str">
        <f t="shared" si="99"/>
        <v>zzzz</v>
      </c>
      <c r="C578" s="3" t="str">
        <f t="shared" ref="C578:C641" si="100">IF(B578="zzzz","",D578)</f>
        <v/>
      </c>
      <c r="D578" s="9" t="str">
        <f>IF(ROW($D$1)&lt;=SheetX!$C$146, SheetX!$C$146, "")</f>
        <v/>
      </c>
      <c r="E578" s="4" t="str">
        <f t="shared" ref="E578:E641" si="101">IF(B578="zzzz","",F578)</f>
        <v/>
      </c>
      <c r="F578" s="9" t="str">
        <f>IF(ROW($D$1)&lt;=SheetX!$D$146, SheetX!$D$146, "")</f>
        <v/>
      </c>
      <c r="G578" s="9" t="str">
        <f t="shared" ref="G578:G641" si="102">IF(B578="zzzz","",H578)</f>
        <v/>
      </c>
      <c r="H578" s="9" t="str">
        <f>IF(ROW($D$1)&lt;=SheetX!$E$146, SheetX!$E$146, "")</f>
        <v/>
      </c>
      <c r="I578" s="9" t="str">
        <f t="shared" ref="I578:I641" si="103">IF(B578="zzzz","",J578)</f>
        <v/>
      </c>
      <c r="J578" s="9" t="str">
        <f>IF(ROW($D$1)&lt;=SheetX!$F$146, SheetX!$F$146, "")</f>
        <v/>
      </c>
      <c r="K578" s="4" t="str">
        <f t="shared" ref="K578:K641" si="104">IF(B578="zzzz", "", B578)</f>
        <v/>
      </c>
      <c r="Q578" s="6" t="str">
        <f t="shared" ref="Q578:Q641" si="105">IF(IF(L578="zzzz","",L578)=0,"",IF(L578="zzzz","",L578))</f>
        <v/>
      </c>
      <c r="R578" s="6">
        <f t="shared" ref="R578:R641" si="106">M578</f>
        <v>0</v>
      </c>
      <c r="S578" s="6">
        <f t="shared" ref="S578:S641" si="107">N578</f>
        <v>0</v>
      </c>
      <c r="T578" s="6">
        <f t="shared" ref="T578:T641" si="108">O578</f>
        <v>0</v>
      </c>
      <c r="U578" s="6">
        <f t="shared" ref="U578:U641" si="109">P578</f>
        <v>0</v>
      </c>
      <c r="AB578" s="12">
        <f>Table1[[#This Row],[Streaming Resolution '[MP']]]</f>
        <v>0</v>
      </c>
      <c r="AC578" s="12">
        <v>1</v>
      </c>
      <c r="AE578" s="3" t="str">
        <f>Table1[[#This Row],[Type of Install]]&amp;Table1[[#This Row],[Indoor/Outdoor]]</f>
        <v/>
      </c>
      <c r="AF578" s="3" t="str">
        <f>AE578&amp;Table1[[#This Row],[Camera Type]]</f>
        <v/>
      </c>
      <c r="AJ578" s="3" t="str">
        <f>'Card Access'!D580&amp;'Card Access'!E580&amp;'Card Access'!F580&amp;'Card Access'!G580</f>
        <v/>
      </c>
    </row>
    <row r="579" spans="1:36" x14ac:dyDescent="0.25">
      <c r="A579" s="3" t="str">
        <f>IF(ROW($B$3)&lt;=SheetX!$B$146, IF(SheetX!$B$146&lt;&gt;1, SheetX!$A$146 &amp; " (" &amp; ROW($B$3) &amp; ")", SheetX!$A$146),"zzzz")</f>
        <v xml:space="preserve"> (3)</v>
      </c>
      <c r="B579" s="3" t="str">
        <f t="shared" si="99"/>
        <v>zzzz</v>
      </c>
      <c r="C579" s="3" t="str">
        <f t="shared" si="100"/>
        <v/>
      </c>
      <c r="D579" s="9" t="str">
        <f>IF(ROW($D$1)&lt;=SheetX!$C$146, SheetX!$C$146, "")</f>
        <v/>
      </c>
      <c r="E579" s="4" t="str">
        <f t="shared" si="101"/>
        <v/>
      </c>
      <c r="F579" s="9" t="str">
        <f>IF(ROW($D$1)&lt;=SheetX!$D$146, SheetX!$D$146, "")</f>
        <v/>
      </c>
      <c r="G579" s="9" t="str">
        <f t="shared" si="102"/>
        <v/>
      </c>
      <c r="H579" s="9" t="str">
        <f>IF(ROW($D$1)&lt;=SheetX!$E$146, SheetX!$E$146, "")</f>
        <v/>
      </c>
      <c r="I579" s="9" t="str">
        <f t="shared" si="103"/>
        <v/>
      </c>
      <c r="J579" s="9" t="str">
        <f>IF(ROW($D$1)&lt;=SheetX!$F$146, SheetX!$F$146, "")</f>
        <v/>
      </c>
      <c r="K579" s="4" t="str">
        <f t="shared" si="104"/>
        <v/>
      </c>
      <c r="Q579" s="6" t="str">
        <f t="shared" si="105"/>
        <v/>
      </c>
      <c r="R579" s="6">
        <f t="shared" si="106"/>
        <v>0</v>
      </c>
      <c r="S579" s="6">
        <f t="shared" si="107"/>
        <v>0</v>
      </c>
      <c r="T579" s="6">
        <f t="shared" si="108"/>
        <v>0</v>
      </c>
      <c r="U579" s="6">
        <f t="shared" si="109"/>
        <v>0</v>
      </c>
      <c r="AB579" s="12">
        <f>Table1[[#This Row],[Streaming Resolution '[MP']]]</f>
        <v>0</v>
      </c>
      <c r="AC579" s="12">
        <v>1</v>
      </c>
      <c r="AE579" s="3" t="str">
        <f>Table1[[#This Row],[Type of Install]]&amp;Table1[[#This Row],[Indoor/Outdoor]]</f>
        <v/>
      </c>
      <c r="AF579" s="3" t="str">
        <f>AE579&amp;Table1[[#This Row],[Camera Type]]</f>
        <v/>
      </c>
      <c r="AJ579" s="3" t="str">
        <f>'Card Access'!D581&amp;'Card Access'!E581&amp;'Card Access'!F581&amp;'Card Access'!G581</f>
        <v/>
      </c>
    </row>
    <row r="580" spans="1:36" x14ac:dyDescent="0.25">
      <c r="A580" s="3" t="str">
        <f>IF(ROW($B$4)&lt;=SheetX!$B$146, IF(SheetX!$B$146&lt;&gt;1, SheetX!$A$146 &amp; " (" &amp; ROW($B$4) &amp; ")", SheetX!$A$146),"zzzz")</f>
        <v xml:space="preserve"> (4)</v>
      </c>
      <c r="B580" s="3" t="str">
        <f t="shared" si="99"/>
        <v>zzzz</v>
      </c>
      <c r="C580" s="3" t="str">
        <f t="shared" si="100"/>
        <v/>
      </c>
      <c r="D580" s="9" t="str">
        <f>IF(ROW($D$1)&lt;=SheetX!$C$146, SheetX!$C$146, "")</f>
        <v/>
      </c>
      <c r="E580" s="4" t="str">
        <f t="shared" si="101"/>
        <v/>
      </c>
      <c r="F580" s="9" t="str">
        <f>IF(ROW($D$1)&lt;=SheetX!$D$146, SheetX!$D$146, "")</f>
        <v/>
      </c>
      <c r="G580" s="9" t="str">
        <f t="shared" si="102"/>
        <v/>
      </c>
      <c r="H580" s="9" t="str">
        <f>IF(ROW($D$1)&lt;=SheetX!$E$146, SheetX!$E$146, "")</f>
        <v/>
      </c>
      <c r="I580" s="9" t="str">
        <f t="shared" si="103"/>
        <v/>
      </c>
      <c r="J580" s="9" t="str">
        <f>IF(ROW($D$1)&lt;=SheetX!$F$146, SheetX!$F$146, "")</f>
        <v/>
      </c>
      <c r="K580" s="4" t="str">
        <f t="shared" si="104"/>
        <v/>
      </c>
      <c r="Q580" s="6" t="str">
        <f t="shared" si="105"/>
        <v/>
      </c>
      <c r="R580" s="6">
        <f t="shared" si="106"/>
        <v>0</v>
      </c>
      <c r="S580" s="6">
        <f t="shared" si="107"/>
        <v>0</v>
      </c>
      <c r="T580" s="6">
        <f t="shared" si="108"/>
        <v>0</v>
      </c>
      <c r="U580" s="6">
        <f t="shared" si="109"/>
        <v>0</v>
      </c>
      <c r="AB580" s="12">
        <f>Table1[[#This Row],[Streaming Resolution '[MP']]]</f>
        <v>0</v>
      </c>
      <c r="AC580" s="12">
        <v>1</v>
      </c>
      <c r="AE580" s="3" t="str">
        <f>Table1[[#This Row],[Type of Install]]&amp;Table1[[#This Row],[Indoor/Outdoor]]</f>
        <v/>
      </c>
      <c r="AF580" s="3" t="str">
        <f>AE580&amp;Table1[[#This Row],[Camera Type]]</f>
        <v/>
      </c>
      <c r="AJ580" s="3" t="str">
        <f>'Card Access'!D582&amp;'Card Access'!E582&amp;'Card Access'!F582&amp;'Card Access'!G582</f>
        <v/>
      </c>
    </row>
    <row r="581" spans="1:36" x14ac:dyDescent="0.25">
      <c r="A581" s="3" t="str">
        <f>IF(ROW($B$1)&lt;=SheetX!$B$147, IF(SheetX!$B$147&lt;&gt;1, SheetX!$A$147 &amp; " (" &amp; ROW($B$1) &amp; ")", SheetX!$A$147),"zzzz")</f>
        <v xml:space="preserve"> (1)</v>
      </c>
      <c r="B581" s="3" t="str">
        <f t="shared" si="99"/>
        <v>zzzz</v>
      </c>
      <c r="C581" s="3" t="str">
        <f t="shared" si="100"/>
        <v/>
      </c>
      <c r="D581" s="9" t="str">
        <f>IF(ROW($D$1)&lt;=SheetX!$C$147, SheetX!$C$147, "")</f>
        <v/>
      </c>
      <c r="E581" s="4" t="str">
        <f t="shared" si="101"/>
        <v/>
      </c>
      <c r="F581" s="9" t="str">
        <f>IF(ROW($D$1)&lt;=SheetX!$D$147, SheetX!$D$147, "")</f>
        <v/>
      </c>
      <c r="G581" s="9" t="str">
        <f t="shared" si="102"/>
        <v/>
      </c>
      <c r="H581" s="9" t="str">
        <f>IF(ROW($D$1)&lt;=SheetX!$E$147, SheetX!$E$147, "")</f>
        <v/>
      </c>
      <c r="I581" s="9" t="str">
        <f t="shared" si="103"/>
        <v/>
      </c>
      <c r="J581" s="9" t="str">
        <f>IF(ROW($D$1)&lt;=SheetX!$F$147, SheetX!$F$147, "")</f>
        <v/>
      </c>
      <c r="K581" s="4" t="str">
        <f t="shared" si="104"/>
        <v/>
      </c>
      <c r="Q581" s="6" t="str">
        <f t="shared" si="105"/>
        <v/>
      </c>
      <c r="R581" s="6">
        <f t="shared" si="106"/>
        <v>0</v>
      </c>
      <c r="S581" s="6">
        <f t="shared" si="107"/>
        <v>0</v>
      </c>
      <c r="T581" s="6">
        <f t="shared" si="108"/>
        <v>0</v>
      </c>
      <c r="U581" s="6">
        <f t="shared" si="109"/>
        <v>0</v>
      </c>
      <c r="AB581" s="12">
        <f>Table1[[#This Row],[Streaming Resolution '[MP']]]</f>
        <v>0</v>
      </c>
      <c r="AC581" s="12">
        <v>1</v>
      </c>
      <c r="AE581" s="3" t="str">
        <f>Table1[[#This Row],[Type of Install]]&amp;Table1[[#This Row],[Indoor/Outdoor]]</f>
        <v/>
      </c>
      <c r="AF581" s="3" t="str">
        <f>AE581&amp;Table1[[#This Row],[Camera Type]]</f>
        <v/>
      </c>
      <c r="AJ581" s="3" t="str">
        <f>'Card Access'!D583&amp;'Card Access'!E583&amp;'Card Access'!F583&amp;'Card Access'!G583</f>
        <v/>
      </c>
    </row>
    <row r="582" spans="1:36" x14ac:dyDescent="0.25">
      <c r="A582" s="3" t="str">
        <f>IF(ROW($B$2)&lt;=SheetX!$B$147, IF(SheetX!$B$147&lt;&gt;1, SheetX!$A$147 &amp; " (" &amp; ROW($B$2) &amp; ")", SheetX!$A$147),"zzzz")</f>
        <v xml:space="preserve"> (2)</v>
      </c>
      <c r="B582" s="3" t="str">
        <f t="shared" si="99"/>
        <v>zzzz</v>
      </c>
      <c r="C582" s="3" t="str">
        <f t="shared" si="100"/>
        <v/>
      </c>
      <c r="D582" s="9" t="str">
        <f>IF(ROW($D$1)&lt;=SheetX!$C$147, SheetX!$C$147, "")</f>
        <v/>
      </c>
      <c r="E582" s="4" t="str">
        <f t="shared" si="101"/>
        <v/>
      </c>
      <c r="F582" s="9" t="str">
        <f>IF(ROW($D$1)&lt;=SheetX!$D$147, SheetX!$D$147, "")</f>
        <v/>
      </c>
      <c r="G582" s="9" t="str">
        <f t="shared" si="102"/>
        <v/>
      </c>
      <c r="H582" s="9" t="str">
        <f>IF(ROW($D$1)&lt;=SheetX!$E$147, SheetX!$E$147, "")</f>
        <v/>
      </c>
      <c r="I582" s="9" t="str">
        <f t="shared" si="103"/>
        <v/>
      </c>
      <c r="J582" s="9" t="str">
        <f>IF(ROW($D$1)&lt;=SheetX!$F$147, SheetX!$F$147, "")</f>
        <v/>
      </c>
      <c r="K582" s="4" t="str">
        <f t="shared" si="104"/>
        <v/>
      </c>
      <c r="Q582" s="6" t="str">
        <f t="shared" si="105"/>
        <v/>
      </c>
      <c r="R582" s="6">
        <f t="shared" si="106"/>
        <v>0</v>
      </c>
      <c r="S582" s="6">
        <f t="shared" si="107"/>
        <v>0</v>
      </c>
      <c r="T582" s="6">
        <f t="shared" si="108"/>
        <v>0</v>
      </c>
      <c r="U582" s="6">
        <f t="shared" si="109"/>
        <v>0</v>
      </c>
      <c r="AB582" s="12">
        <f>Table1[[#This Row],[Streaming Resolution '[MP']]]</f>
        <v>0</v>
      </c>
      <c r="AC582" s="12">
        <v>1</v>
      </c>
      <c r="AE582" s="3" t="str">
        <f>Table1[[#This Row],[Type of Install]]&amp;Table1[[#This Row],[Indoor/Outdoor]]</f>
        <v/>
      </c>
      <c r="AF582" s="3" t="str">
        <f>AE582&amp;Table1[[#This Row],[Camera Type]]</f>
        <v/>
      </c>
      <c r="AJ582" s="3" t="str">
        <f>'Card Access'!D584&amp;'Card Access'!E584&amp;'Card Access'!F584&amp;'Card Access'!G584</f>
        <v/>
      </c>
    </row>
    <row r="583" spans="1:36" x14ac:dyDescent="0.25">
      <c r="A583" s="3" t="str">
        <f>IF(ROW($B$3)&lt;=SheetX!$B$147, IF(SheetX!$B$147&lt;&gt;1, SheetX!$A$147 &amp; " (" &amp; ROW($B$3) &amp; ")", SheetX!$A$147),"zzzz")</f>
        <v xml:space="preserve"> (3)</v>
      </c>
      <c r="B583" s="3" t="str">
        <f t="shared" si="99"/>
        <v>zzzz</v>
      </c>
      <c r="C583" s="3" t="str">
        <f t="shared" si="100"/>
        <v/>
      </c>
      <c r="D583" s="9" t="str">
        <f>IF(ROW($D$1)&lt;=SheetX!$C$147, SheetX!$C$147, "")</f>
        <v/>
      </c>
      <c r="E583" s="4" t="str">
        <f t="shared" si="101"/>
        <v/>
      </c>
      <c r="F583" s="9" t="str">
        <f>IF(ROW($D$1)&lt;=SheetX!$D$147, SheetX!$D$147, "")</f>
        <v/>
      </c>
      <c r="G583" s="9" t="str">
        <f t="shared" si="102"/>
        <v/>
      </c>
      <c r="H583" s="9" t="str">
        <f>IF(ROW($D$1)&lt;=SheetX!$E$147, SheetX!$E$147, "")</f>
        <v/>
      </c>
      <c r="I583" s="9" t="str">
        <f t="shared" si="103"/>
        <v/>
      </c>
      <c r="J583" s="9" t="str">
        <f>IF(ROW($D$1)&lt;=SheetX!$F$147, SheetX!$F$147, "")</f>
        <v/>
      </c>
      <c r="K583" s="4" t="str">
        <f t="shared" si="104"/>
        <v/>
      </c>
      <c r="Q583" s="6" t="str">
        <f t="shared" si="105"/>
        <v/>
      </c>
      <c r="R583" s="6">
        <f t="shared" si="106"/>
        <v>0</v>
      </c>
      <c r="S583" s="6">
        <f t="shared" si="107"/>
        <v>0</v>
      </c>
      <c r="T583" s="6">
        <f t="shared" si="108"/>
        <v>0</v>
      </c>
      <c r="U583" s="6">
        <f t="shared" si="109"/>
        <v>0</v>
      </c>
      <c r="AB583" s="12">
        <f>Table1[[#This Row],[Streaming Resolution '[MP']]]</f>
        <v>0</v>
      </c>
      <c r="AC583" s="12">
        <v>1</v>
      </c>
      <c r="AE583" s="3" t="str">
        <f>Table1[[#This Row],[Type of Install]]&amp;Table1[[#This Row],[Indoor/Outdoor]]</f>
        <v/>
      </c>
      <c r="AF583" s="3" t="str">
        <f>AE583&amp;Table1[[#This Row],[Camera Type]]</f>
        <v/>
      </c>
      <c r="AJ583" s="3" t="str">
        <f>'Card Access'!D585&amp;'Card Access'!E585&amp;'Card Access'!F585&amp;'Card Access'!G585</f>
        <v/>
      </c>
    </row>
    <row r="584" spans="1:36" x14ac:dyDescent="0.25">
      <c r="A584" s="3" t="str">
        <f>IF(ROW($B$4)&lt;=SheetX!$B$147, IF(SheetX!$B$147&lt;&gt;1, SheetX!$A$147 &amp; " (" &amp; ROW($B$4) &amp; ")", SheetX!$A$147),"zzzz")</f>
        <v xml:space="preserve"> (4)</v>
      </c>
      <c r="B584" s="3" t="str">
        <f t="shared" si="99"/>
        <v>zzzz</v>
      </c>
      <c r="C584" s="3" t="str">
        <f t="shared" si="100"/>
        <v/>
      </c>
      <c r="D584" s="9" t="str">
        <f>IF(ROW($D$1)&lt;=SheetX!$C$147, SheetX!$C$147, "")</f>
        <v/>
      </c>
      <c r="E584" s="4" t="str">
        <f t="shared" si="101"/>
        <v/>
      </c>
      <c r="F584" s="9" t="str">
        <f>IF(ROW($D$1)&lt;=SheetX!$D$147, SheetX!$D$147, "")</f>
        <v/>
      </c>
      <c r="G584" s="9" t="str">
        <f t="shared" si="102"/>
        <v/>
      </c>
      <c r="H584" s="9" t="str">
        <f>IF(ROW($D$1)&lt;=SheetX!$E$147, SheetX!$E$147, "")</f>
        <v/>
      </c>
      <c r="I584" s="9" t="str">
        <f t="shared" si="103"/>
        <v/>
      </c>
      <c r="J584" s="9" t="str">
        <f>IF(ROW($D$1)&lt;=SheetX!$F$147, SheetX!$F$147, "")</f>
        <v/>
      </c>
      <c r="K584" s="4" t="str">
        <f t="shared" si="104"/>
        <v/>
      </c>
      <c r="Q584" s="6" t="str">
        <f t="shared" si="105"/>
        <v/>
      </c>
      <c r="R584" s="6">
        <f t="shared" si="106"/>
        <v>0</v>
      </c>
      <c r="S584" s="6">
        <f t="shared" si="107"/>
        <v>0</v>
      </c>
      <c r="T584" s="6">
        <f t="shared" si="108"/>
        <v>0</v>
      </c>
      <c r="U584" s="6">
        <f t="shared" si="109"/>
        <v>0</v>
      </c>
      <c r="AB584" s="12">
        <f>Table1[[#This Row],[Streaming Resolution '[MP']]]</f>
        <v>0</v>
      </c>
      <c r="AC584" s="12">
        <v>1</v>
      </c>
      <c r="AE584" s="3" t="str">
        <f>Table1[[#This Row],[Type of Install]]&amp;Table1[[#This Row],[Indoor/Outdoor]]</f>
        <v/>
      </c>
      <c r="AF584" s="3" t="str">
        <f>AE584&amp;Table1[[#This Row],[Camera Type]]</f>
        <v/>
      </c>
      <c r="AJ584" s="3" t="str">
        <f>'Card Access'!D586&amp;'Card Access'!E586&amp;'Card Access'!F586&amp;'Card Access'!G586</f>
        <v/>
      </c>
    </row>
    <row r="585" spans="1:36" x14ac:dyDescent="0.25">
      <c r="A585" s="3" t="str">
        <f>IF(ROW($B$1)&lt;=SheetX!$B$148, IF(SheetX!$B$148&lt;&gt;1, SheetX!$A$148 &amp; " (" &amp; ROW($B$1) &amp; ")", SheetX!$A$148),"zzzz")</f>
        <v xml:space="preserve"> (1)</v>
      </c>
      <c r="B585" s="3" t="str">
        <f t="shared" si="99"/>
        <v>zzzz</v>
      </c>
      <c r="C585" s="3" t="str">
        <f t="shared" si="100"/>
        <v/>
      </c>
      <c r="D585" s="9" t="str">
        <f>IF(ROW($D$1)&lt;=SheetX!$C$148, SheetX!$C$148, "")</f>
        <v/>
      </c>
      <c r="E585" s="4" t="str">
        <f t="shared" si="101"/>
        <v/>
      </c>
      <c r="F585" s="9" t="str">
        <f>IF(ROW($D$1)&lt;=SheetX!$D$148, SheetX!$D$148, "")</f>
        <v/>
      </c>
      <c r="G585" s="9" t="str">
        <f t="shared" si="102"/>
        <v/>
      </c>
      <c r="H585" s="9" t="str">
        <f>IF(ROW($D$1)&lt;=SheetX!$E$148, SheetX!$E$148, "")</f>
        <v/>
      </c>
      <c r="I585" s="9" t="str">
        <f t="shared" si="103"/>
        <v/>
      </c>
      <c r="J585" s="9" t="str">
        <f>IF(ROW($D$1)&lt;=SheetX!$F$148, SheetX!$F$148, "")</f>
        <v/>
      </c>
      <c r="K585" s="4" t="str">
        <f t="shared" si="104"/>
        <v/>
      </c>
      <c r="Q585" s="6" t="str">
        <f t="shared" si="105"/>
        <v/>
      </c>
      <c r="R585" s="6">
        <f t="shared" si="106"/>
        <v>0</v>
      </c>
      <c r="S585" s="6">
        <f t="shared" si="107"/>
        <v>0</v>
      </c>
      <c r="T585" s="6">
        <f t="shared" si="108"/>
        <v>0</v>
      </c>
      <c r="U585" s="6">
        <f t="shared" si="109"/>
        <v>0</v>
      </c>
      <c r="AB585" s="12">
        <f>Table1[[#This Row],[Streaming Resolution '[MP']]]</f>
        <v>0</v>
      </c>
      <c r="AC585" s="12">
        <v>1</v>
      </c>
      <c r="AE585" s="3" t="str">
        <f>Table1[[#This Row],[Type of Install]]&amp;Table1[[#This Row],[Indoor/Outdoor]]</f>
        <v/>
      </c>
      <c r="AF585" s="3" t="str">
        <f>AE585&amp;Table1[[#This Row],[Camera Type]]</f>
        <v/>
      </c>
      <c r="AJ585" s="3" t="str">
        <f>'Card Access'!D587&amp;'Card Access'!E587&amp;'Card Access'!F587&amp;'Card Access'!G587</f>
        <v/>
      </c>
    </row>
    <row r="586" spans="1:36" x14ac:dyDescent="0.25">
      <c r="A586" s="3" t="str">
        <f>IF(ROW($B$2)&lt;=SheetX!$B$148, IF(SheetX!$B$148&lt;&gt;1, SheetX!$A$148 &amp; " (" &amp; ROW($B$2) &amp; ")", SheetX!$A$148),"zzzz")</f>
        <v xml:space="preserve"> (2)</v>
      </c>
      <c r="B586" s="3" t="str">
        <f t="shared" si="99"/>
        <v>zzzz</v>
      </c>
      <c r="C586" s="3" t="str">
        <f t="shared" si="100"/>
        <v/>
      </c>
      <c r="D586" s="9" t="str">
        <f>IF(ROW($D$1)&lt;=SheetX!$C$148, SheetX!$C$148, "")</f>
        <v/>
      </c>
      <c r="E586" s="4" t="str">
        <f t="shared" si="101"/>
        <v/>
      </c>
      <c r="F586" s="9" t="str">
        <f>IF(ROW($D$1)&lt;=SheetX!$D$148, SheetX!$D$148, "")</f>
        <v/>
      </c>
      <c r="G586" s="9" t="str">
        <f t="shared" si="102"/>
        <v/>
      </c>
      <c r="H586" s="9" t="str">
        <f>IF(ROW($D$1)&lt;=SheetX!$E$148, SheetX!$E$148, "")</f>
        <v/>
      </c>
      <c r="I586" s="9" t="str">
        <f t="shared" si="103"/>
        <v/>
      </c>
      <c r="J586" s="9" t="str">
        <f>IF(ROW($D$1)&lt;=SheetX!$F$148, SheetX!$F$148, "")</f>
        <v/>
      </c>
      <c r="K586" s="4" t="str">
        <f t="shared" si="104"/>
        <v/>
      </c>
      <c r="Q586" s="6" t="str">
        <f t="shared" si="105"/>
        <v/>
      </c>
      <c r="R586" s="6">
        <f t="shared" si="106"/>
        <v>0</v>
      </c>
      <c r="S586" s="6">
        <f t="shared" si="107"/>
        <v>0</v>
      </c>
      <c r="T586" s="6">
        <f t="shared" si="108"/>
        <v>0</v>
      </c>
      <c r="U586" s="6">
        <f t="shared" si="109"/>
        <v>0</v>
      </c>
      <c r="AB586" s="12">
        <f>Table1[[#This Row],[Streaming Resolution '[MP']]]</f>
        <v>0</v>
      </c>
      <c r="AC586" s="12">
        <v>1</v>
      </c>
      <c r="AE586" s="3" t="str">
        <f>Table1[[#This Row],[Type of Install]]&amp;Table1[[#This Row],[Indoor/Outdoor]]</f>
        <v/>
      </c>
      <c r="AF586" s="3" t="str">
        <f>AE586&amp;Table1[[#This Row],[Camera Type]]</f>
        <v/>
      </c>
      <c r="AJ586" s="3" t="str">
        <f>'Card Access'!D588&amp;'Card Access'!E588&amp;'Card Access'!F588&amp;'Card Access'!G588</f>
        <v/>
      </c>
    </row>
    <row r="587" spans="1:36" x14ac:dyDescent="0.25">
      <c r="A587" s="3" t="str">
        <f>IF(ROW($B$3)&lt;=SheetX!$B$148, IF(SheetX!$B$148&lt;&gt;1, SheetX!$A$148 &amp; " (" &amp; ROW($B$3) &amp; ")", SheetX!$A$148),"zzzz")</f>
        <v xml:space="preserve"> (3)</v>
      </c>
      <c r="B587" s="3" t="str">
        <f t="shared" si="99"/>
        <v>zzzz</v>
      </c>
      <c r="C587" s="3" t="str">
        <f t="shared" si="100"/>
        <v/>
      </c>
      <c r="D587" s="9" t="str">
        <f>IF(ROW($D$1)&lt;=SheetX!$C$148, SheetX!$C$148, "")</f>
        <v/>
      </c>
      <c r="E587" s="4" t="str">
        <f t="shared" si="101"/>
        <v/>
      </c>
      <c r="F587" s="9" t="str">
        <f>IF(ROW($D$1)&lt;=SheetX!$D$148, SheetX!$D$148, "")</f>
        <v/>
      </c>
      <c r="G587" s="9" t="str">
        <f t="shared" si="102"/>
        <v/>
      </c>
      <c r="H587" s="9" t="str">
        <f>IF(ROW($D$1)&lt;=SheetX!$E$148, SheetX!$E$148, "")</f>
        <v/>
      </c>
      <c r="I587" s="9" t="str">
        <f t="shared" si="103"/>
        <v/>
      </c>
      <c r="J587" s="9" t="str">
        <f>IF(ROW($D$1)&lt;=SheetX!$F$148, SheetX!$F$148, "")</f>
        <v/>
      </c>
      <c r="K587" s="4" t="str">
        <f t="shared" si="104"/>
        <v/>
      </c>
      <c r="Q587" s="6" t="str">
        <f t="shared" si="105"/>
        <v/>
      </c>
      <c r="R587" s="6">
        <f t="shared" si="106"/>
        <v>0</v>
      </c>
      <c r="S587" s="6">
        <f t="shared" si="107"/>
        <v>0</v>
      </c>
      <c r="T587" s="6">
        <f t="shared" si="108"/>
        <v>0</v>
      </c>
      <c r="U587" s="6">
        <f t="shared" si="109"/>
        <v>0</v>
      </c>
      <c r="AB587" s="12">
        <f>Table1[[#This Row],[Streaming Resolution '[MP']]]</f>
        <v>0</v>
      </c>
      <c r="AC587" s="12">
        <v>1</v>
      </c>
      <c r="AE587" s="3" t="str">
        <f>Table1[[#This Row],[Type of Install]]&amp;Table1[[#This Row],[Indoor/Outdoor]]</f>
        <v/>
      </c>
      <c r="AF587" s="3" t="str">
        <f>AE587&amp;Table1[[#This Row],[Camera Type]]</f>
        <v/>
      </c>
      <c r="AJ587" s="3" t="str">
        <f>'Card Access'!D589&amp;'Card Access'!E589&amp;'Card Access'!F589&amp;'Card Access'!G589</f>
        <v/>
      </c>
    </row>
    <row r="588" spans="1:36" x14ac:dyDescent="0.25">
      <c r="A588" s="3" t="str">
        <f>IF(ROW($B$4)&lt;=SheetX!$B$148, IF(SheetX!$B$148&lt;&gt;1, SheetX!$A$148 &amp; " (" &amp; ROW($B$4) &amp; ")", SheetX!$A$148),"zzzz")</f>
        <v xml:space="preserve"> (4)</v>
      </c>
      <c r="B588" s="3" t="str">
        <f t="shared" si="99"/>
        <v>zzzz</v>
      </c>
      <c r="C588" s="3" t="str">
        <f t="shared" si="100"/>
        <v/>
      </c>
      <c r="D588" s="9" t="str">
        <f>IF(ROW($D$1)&lt;=SheetX!$C$148, SheetX!$C$148, "")</f>
        <v/>
      </c>
      <c r="E588" s="4" t="str">
        <f t="shared" si="101"/>
        <v/>
      </c>
      <c r="F588" s="9" t="str">
        <f>IF(ROW($D$1)&lt;=SheetX!$D$148, SheetX!$D$148, "")</f>
        <v/>
      </c>
      <c r="G588" s="9" t="str">
        <f t="shared" si="102"/>
        <v/>
      </c>
      <c r="H588" s="9" t="str">
        <f>IF(ROW($D$1)&lt;=SheetX!$E$148, SheetX!$E$148, "")</f>
        <v/>
      </c>
      <c r="I588" s="9" t="str">
        <f t="shared" si="103"/>
        <v/>
      </c>
      <c r="J588" s="9" t="str">
        <f>IF(ROW($D$1)&lt;=SheetX!$F$148, SheetX!$F$148, "")</f>
        <v/>
      </c>
      <c r="K588" s="4" t="str">
        <f t="shared" si="104"/>
        <v/>
      </c>
      <c r="Q588" s="6" t="str">
        <f t="shared" si="105"/>
        <v/>
      </c>
      <c r="R588" s="6">
        <f t="shared" si="106"/>
        <v>0</v>
      </c>
      <c r="S588" s="6">
        <f t="shared" si="107"/>
        <v>0</v>
      </c>
      <c r="T588" s="6">
        <f t="shared" si="108"/>
        <v>0</v>
      </c>
      <c r="U588" s="6">
        <f t="shared" si="109"/>
        <v>0</v>
      </c>
      <c r="AB588" s="12">
        <f>Table1[[#This Row],[Streaming Resolution '[MP']]]</f>
        <v>0</v>
      </c>
      <c r="AC588" s="12">
        <v>1</v>
      </c>
      <c r="AE588" s="3" t="str">
        <f>Table1[[#This Row],[Type of Install]]&amp;Table1[[#This Row],[Indoor/Outdoor]]</f>
        <v/>
      </c>
      <c r="AF588" s="3" t="str">
        <f>AE588&amp;Table1[[#This Row],[Camera Type]]</f>
        <v/>
      </c>
      <c r="AJ588" s="3" t="str">
        <f>'Card Access'!D590&amp;'Card Access'!E590&amp;'Card Access'!F590&amp;'Card Access'!G590</f>
        <v/>
      </c>
    </row>
    <row r="589" spans="1:36" x14ac:dyDescent="0.25">
      <c r="A589" s="3" t="str">
        <f>IF(ROW($B$1)&lt;=SheetX!$B$149, IF(SheetX!$B$149&lt;&gt;1, SheetX!$A$149 &amp; " (" &amp; ROW($B$1) &amp; ")", SheetX!$A$149),"zzzz")</f>
        <v xml:space="preserve"> (1)</v>
      </c>
      <c r="B589" s="3" t="str">
        <f t="shared" si="99"/>
        <v>zzzz</v>
      </c>
      <c r="C589" s="3" t="str">
        <f t="shared" si="100"/>
        <v/>
      </c>
      <c r="D589" s="9" t="str">
        <f>IF(ROW($D$1)&lt;=SheetX!$C$149, SheetX!$C$149, "")</f>
        <v/>
      </c>
      <c r="E589" s="4" t="str">
        <f t="shared" si="101"/>
        <v/>
      </c>
      <c r="F589" s="9" t="str">
        <f>IF(ROW($D$1)&lt;=SheetX!$D$149, SheetX!$D$149, "")</f>
        <v/>
      </c>
      <c r="G589" s="9" t="str">
        <f t="shared" si="102"/>
        <v/>
      </c>
      <c r="H589" s="9" t="str">
        <f>IF(ROW($D$1)&lt;=SheetX!$E$149, SheetX!$E$149, "")</f>
        <v/>
      </c>
      <c r="I589" s="9" t="str">
        <f t="shared" si="103"/>
        <v/>
      </c>
      <c r="J589" s="9" t="str">
        <f>IF(ROW($D$1)&lt;=SheetX!$F$149, SheetX!$F$149, "")</f>
        <v/>
      </c>
      <c r="K589" s="4" t="str">
        <f t="shared" si="104"/>
        <v/>
      </c>
      <c r="Q589" s="6" t="str">
        <f t="shared" si="105"/>
        <v/>
      </c>
      <c r="R589" s="6">
        <f t="shared" si="106"/>
        <v>0</v>
      </c>
      <c r="S589" s="6">
        <f t="shared" si="107"/>
        <v>0</v>
      </c>
      <c r="T589" s="6">
        <f t="shared" si="108"/>
        <v>0</v>
      </c>
      <c r="U589" s="6">
        <f t="shared" si="109"/>
        <v>0</v>
      </c>
      <c r="AB589" s="12">
        <f>Table1[[#This Row],[Streaming Resolution '[MP']]]</f>
        <v>0</v>
      </c>
      <c r="AC589" s="12">
        <v>1</v>
      </c>
      <c r="AE589" s="3" t="str">
        <f>Table1[[#This Row],[Type of Install]]&amp;Table1[[#This Row],[Indoor/Outdoor]]</f>
        <v/>
      </c>
      <c r="AF589" s="3" t="str">
        <f>AE589&amp;Table1[[#This Row],[Camera Type]]</f>
        <v/>
      </c>
      <c r="AJ589" s="3" t="str">
        <f>'Card Access'!D591&amp;'Card Access'!E591&amp;'Card Access'!F591&amp;'Card Access'!G591</f>
        <v/>
      </c>
    </row>
    <row r="590" spans="1:36" x14ac:dyDescent="0.25">
      <c r="A590" s="3" t="str">
        <f>IF(ROW($B$2)&lt;=SheetX!$B$149, IF(SheetX!$B$149&lt;&gt;1, SheetX!$A$149 &amp; " (" &amp; ROW($B$2) &amp; ")", SheetX!$A$149),"zzzz")</f>
        <v xml:space="preserve"> (2)</v>
      </c>
      <c r="B590" s="3" t="str">
        <f t="shared" si="99"/>
        <v>zzzz</v>
      </c>
      <c r="C590" s="3" t="str">
        <f t="shared" si="100"/>
        <v/>
      </c>
      <c r="D590" s="9" t="str">
        <f>IF(ROW($D$1)&lt;=SheetX!$C$149, SheetX!$C$149, "")</f>
        <v/>
      </c>
      <c r="E590" s="4" t="str">
        <f t="shared" si="101"/>
        <v/>
      </c>
      <c r="F590" s="9" t="str">
        <f>IF(ROW($D$1)&lt;=SheetX!$D$149, SheetX!$D$149, "")</f>
        <v/>
      </c>
      <c r="G590" s="9" t="str">
        <f t="shared" si="102"/>
        <v/>
      </c>
      <c r="H590" s="9" t="str">
        <f>IF(ROW($D$1)&lt;=SheetX!$E$149, SheetX!$E$149, "")</f>
        <v/>
      </c>
      <c r="I590" s="9" t="str">
        <f t="shared" si="103"/>
        <v/>
      </c>
      <c r="J590" s="9" t="str">
        <f>IF(ROW($D$1)&lt;=SheetX!$F$149, SheetX!$F$149, "")</f>
        <v/>
      </c>
      <c r="K590" s="4" t="str">
        <f t="shared" si="104"/>
        <v/>
      </c>
      <c r="Q590" s="6" t="str">
        <f t="shared" si="105"/>
        <v/>
      </c>
      <c r="R590" s="6">
        <f t="shared" si="106"/>
        <v>0</v>
      </c>
      <c r="S590" s="6">
        <f t="shared" si="107"/>
        <v>0</v>
      </c>
      <c r="T590" s="6">
        <f t="shared" si="108"/>
        <v>0</v>
      </c>
      <c r="U590" s="6">
        <f t="shared" si="109"/>
        <v>0</v>
      </c>
      <c r="AB590" s="12">
        <f>Table1[[#This Row],[Streaming Resolution '[MP']]]</f>
        <v>0</v>
      </c>
      <c r="AC590" s="12">
        <v>1</v>
      </c>
      <c r="AE590" s="3" t="str">
        <f>Table1[[#This Row],[Type of Install]]&amp;Table1[[#This Row],[Indoor/Outdoor]]</f>
        <v/>
      </c>
      <c r="AF590" s="3" t="str">
        <f>AE590&amp;Table1[[#This Row],[Camera Type]]</f>
        <v/>
      </c>
      <c r="AJ590" s="3" t="str">
        <f>'Card Access'!D592&amp;'Card Access'!E592&amp;'Card Access'!F592&amp;'Card Access'!G592</f>
        <v/>
      </c>
    </row>
    <row r="591" spans="1:36" x14ac:dyDescent="0.25">
      <c r="A591" s="3" t="str">
        <f>IF(ROW($B$3)&lt;=SheetX!$B$149, IF(SheetX!$B$149&lt;&gt;1, SheetX!$A$149 &amp; " (" &amp; ROW($B$3) &amp; ")", SheetX!$A$149),"zzzz")</f>
        <v xml:space="preserve"> (3)</v>
      </c>
      <c r="B591" s="3" t="str">
        <f t="shared" si="99"/>
        <v>zzzz</v>
      </c>
      <c r="C591" s="3" t="str">
        <f t="shared" si="100"/>
        <v/>
      </c>
      <c r="D591" s="9" t="str">
        <f>IF(ROW($D$1)&lt;=SheetX!$C$149, SheetX!$C$149, "")</f>
        <v/>
      </c>
      <c r="E591" s="4" t="str">
        <f t="shared" si="101"/>
        <v/>
      </c>
      <c r="F591" s="9" t="str">
        <f>IF(ROW($D$1)&lt;=SheetX!$D$149, SheetX!$D$149, "")</f>
        <v/>
      </c>
      <c r="G591" s="9" t="str">
        <f t="shared" si="102"/>
        <v/>
      </c>
      <c r="H591" s="9" t="str">
        <f>IF(ROW($D$1)&lt;=SheetX!$E$149, SheetX!$E$149, "")</f>
        <v/>
      </c>
      <c r="I591" s="9" t="str">
        <f t="shared" si="103"/>
        <v/>
      </c>
      <c r="J591" s="9" t="str">
        <f>IF(ROW($D$1)&lt;=SheetX!$F$149, SheetX!$F$149, "")</f>
        <v/>
      </c>
      <c r="K591" s="4" t="str">
        <f t="shared" si="104"/>
        <v/>
      </c>
      <c r="Q591" s="6" t="str">
        <f t="shared" si="105"/>
        <v/>
      </c>
      <c r="R591" s="6">
        <f t="shared" si="106"/>
        <v>0</v>
      </c>
      <c r="S591" s="6">
        <f t="shared" si="107"/>
        <v>0</v>
      </c>
      <c r="T591" s="6">
        <f t="shared" si="108"/>
        <v>0</v>
      </c>
      <c r="U591" s="6">
        <f t="shared" si="109"/>
        <v>0</v>
      </c>
      <c r="AB591" s="12">
        <f>Table1[[#This Row],[Streaming Resolution '[MP']]]</f>
        <v>0</v>
      </c>
      <c r="AC591" s="12">
        <v>1</v>
      </c>
      <c r="AE591" s="3" t="str">
        <f>Table1[[#This Row],[Type of Install]]&amp;Table1[[#This Row],[Indoor/Outdoor]]</f>
        <v/>
      </c>
      <c r="AF591" s="3" t="str">
        <f>AE591&amp;Table1[[#This Row],[Camera Type]]</f>
        <v/>
      </c>
      <c r="AJ591" s="3" t="str">
        <f>'Card Access'!D593&amp;'Card Access'!E593&amp;'Card Access'!F593&amp;'Card Access'!G593</f>
        <v/>
      </c>
    </row>
    <row r="592" spans="1:36" x14ac:dyDescent="0.25">
      <c r="A592" s="3" t="str">
        <f>IF(ROW($B$4)&lt;=SheetX!$B$149, IF(SheetX!$B$149&lt;&gt;1, SheetX!$A$149 &amp; " (" &amp; ROW($B$4) &amp; ")", SheetX!$A$149),"zzzz")</f>
        <v xml:space="preserve"> (4)</v>
      </c>
      <c r="B592" s="3" t="str">
        <f t="shared" si="99"/>
        <v>zzzz</v>
      </c>
      <c r="C592" s="3" t="str">
        <f t="shared" si="100"/>
        <v/>
      </c>
      <c r="D592" s="9" t="str">
        <f>IF(ROW($D$1)&lt;=SheetX!$C$149, SheetX!$C$149, "")</f>
        <v/>
      </c>
      <c r="E592" s="4" t="str">
        <f t="shared" si="101"/>
        <v/>
      </c>
      <c r="F592" s="9" t="str">
        <f>IF(ROW($D$1)&lt;=SheetX!$D$149, SheetX!$D$149, "")</f>
        <v/>
      </c>
      <c r="G592" s="9" t="str">
        <f t="shared" si="102"/>
        <v/>
      </c>
      <c r="H592" s="9" t="str">
        <f>IF(ROW($D$1)&lt;=SheetX!$E$149, SheetX!$E$149, "")</f>
        <v/>
      </c>
      <c r="I592" s="9" t="str">
        <f t="shared" si="103"/>
        <v/>
      </c>
      <c r="J592" s="9" t="str">
        <f>IF(ROW($D$1)&lt;=SheetX!$F$149, SheetX!$F$149, "")</f>
        <v/>
      </c>
      <c r="K592" s="4" t="str">
        <f t="shared" si="104"/>
        <v/>
      </c>
      <c r="Q592" s="6" t="str">
        <f t="shared" si="105"/>
        <v/>
      </c>
      <c r="R592" s="6">
        <f t="shared" si="106"/>
        <v>0</v>
      </c>
      <c r="S592" s="6">
        <f t="shared" si="107"/>
        <v>0</v>
      </c>
      <c r="T592" s="6">
        <f t="shared" si="108"/>
        <v>0</v>
      </c>
      <c r="U592" s="6">
        <f t="shared" si="109"/>
        <v>0</v>
      </c>
      <c r="AB592" s="12">
        <f>Table1[[#This Row],[Streaming Resolution '[MP']]]</f>
        <v>0</v>
      </c>
      <c r="AC592" s="12">
        <v>1</v>
      </c>
      <c r="AE592" s="3" t="str">
        <f>Table1[[#This Row],[Type of Install]]&amp;Table1[[#This Row],[Indoor/Outdoor]]</f>
        <v/>
      </c>
      <c r="AF592" s="3" t="str">
        <f>AE592&amp;Table1[[#This Row],[Camera Type]]</f>
        <v/>
      </c>
      <c r="AJ592" s="3" t="str">
        <f>'Card Access'!D594&amp;'Card Access'!E594&amp;'Card Access'!F594&amp;'Card Access'!G594</f>
        <v/>
      </c>
    </row>
    <row r="593" spans="1:36" x14ac:dyDescent="0.25">
      <c r="A593" s="3" t="str">
        <f>IF(ROW($B$1)&lt;=SheetX!$B$150, IF(SheetX!$B$150&lt;&gt;1, SheetX!$A$150 &amp; " (" &amp; ROW($B$1) &amp; ")", SheetX!$A$150),"zzzz")</f>
        <v xml:space="preserve"> (1)</v>
      </c>
      <c r="B593" s="3" t="str">
        <f t="shared" si="99"/>
        <v>zzzz</v>
      </c>
      <c r="C593" s="3" t="str">
        <f t="shared" si="100"/>
        <v/>
      </c>
      <c r="D593" s="9" t="str">
        <f>IF(ROW($D$1)&lt;=SheetX!$C$150, SheetX!$C$150, "")</f>
        <v/>
      </c>
      <c r="E593" s="4" t="str">
        <f t="shared" si="101"/>
        <v/>
      </c>
      <c r="F593" s="9" t="str">
        <f>IF(ROW($D$1)&lt;=SheetX!$D$150, SheetX!$D$150, "")</f>
        <v/>
      </c>
      <c r="G593" s="9" t="str">
        <f t="shared" si="102"/>
        <v/>
      </c>
      <c r="H593" s="9" t="str">
        <f>IF(ROW($D$1)&lt;=SheetX!$E$150, SheetX!$E$150, "")</f>
        <v/>
      </c>
      <c r="I593" s="9" t="str">
        <f t="shared" si="103"/>
        <v/>
      </c>
      <c r="J593" s="9" t="str">
        <f>IF(ROW($D$1)&lt;=SheetX!$F$150, SheetX!$F$150, "")</f>
        <v/>
      </c>
      <c r="K593" s="4" t="str">
        <f t="shared" si="104"/>
        <v/>
      </c>
      <c r="Q593" s="6" t="str">
        <f t="shared" si="105"/>
        <v/>
      </c>
      <c r="R593" s="6">
        <f t="shared" si="106"/>
        <v>0</v>
      </c>
      <c r="S593" s="6">
        <f t="shared" si="107"/>
        <v>0</v>
      </c>
      <c r="T593" s="6">
        <f t="shared" si="108"/>
        <v>0</v>
      </c>
      <c r="U593" s="6">
        <f t="shared" si="109"/>
        <v>0</v>
      </c>
      <c r="AB593" s="12">
        <f>Table1[[#This Row],[Streaming Resolution '[MP']]]</f>
        <v>0</v>
      </c>
      <c r="AC593" s="12">
        <v>1</v>
      </c>
      <c r="AE593" s="3" t="str">
        <f>Table1[[#This Row],[Type of Install]]&amp;Table1[[#This Row],[Indoor/Outdoor]]</f>
        <v/>
      </c>
      <c r="AF593" s="3" t="str">
        <f>AE593&amp;Table1[[#This Row],[Camera Type]]</f>
        <v/>
      </c>
      <c r="AJ593" s="3" t="str">
        <f>'Card Access'!D595&amp;'Card Access'!E595&amp;'Card Access'!F595&amp;'Card Access'!G595</f>
        <v/>
      </c>
    </row>
    <row r="594" spans="1:36" x14ac:dyDescent="0.25">
      <c r="A594" s="3" t="str">
        <f>IF(ROW($B$2)&lt;=SheetX!$B$150, IF(SheetX!$B$150&lt;&gt;1, SheetX!$A$150 &amp; " (" &amp; ROW($B$2) &amp; ")", SheetX!$A$150),"zzzz")</f>
        <v xml:space="preserve"> (2)</v>
      </c>
      <c r="B594" s="3" t="str">
        <f t="shared" si="99"/>
        <v>zzzz</v>
      </c>
      <c r="C594" s="3" t="str">
        <f t="shared" si="100"/>
        <v/>
      </c>
      <c r="D594" s="9" t="str">
        <f>IF(ROW($D$1)&lt;=SheetX!$C$150, SheetX!$C$150, "")</f>
        <v/>
      </c>
      <c r="E594" s="4" t="str">
        <f t="shared" si="101"/>
        <v/>
      </c>
      <c r="F594" s="9" t="str">
        <f>IF(ROW($D$1)&lt;=SheetX!$D$150, SheetX!$D$150, "")</f>
        <v/>
      </c>
      <c r="G594" s="9" t="str">
        <f t="shared" si="102"/>
        <v/>
      </c>
      <c r="H594" s="9" t="str">
        <f>IF(ROW($D$1)&lt;=SheetX!$E$150, SheetX!$E$150, "")</f>
        <v/>
      </c>
      <c r="I594" s="9" t="str">
        <f t="shared" si="103"/>
        <v/>
      </c>
      <c r="J594" s="9" t="str">
        <f>IF(ROW($D$1)&lt;=SheetX!$F$150, SheetX!$F$150, "")</f>
        <v/>
      </c>
      <c r="K594" s="4" t="str">
        <f t="shared" si="104"/>
        <v/>
      </c>
      <c r="Q594" s="6" t="str">
        <f t="shared" si="105"/>
        <v/>
      </c>
      <c r="R594" s="6">
        <f t="shared" si="106"/>
        <v>0</v>
      </c>
      <c r="S594" s="6">
        <f t="shared" si="107"/>
        <v>0</v>
      </c>
      <c r="T594" s="6">
        <f t="shared" si="108"/>
        <v>0</v>
      </c>
      <c r="U594" s="6">
        <f t="shared" si="109"/>
        <v>0</v>
      </c>
      <c r="AB594" s="12">
        <f>Table1[[#This Row],[Streaming Resolution '[MP']]]</f>
        <v>0</v>
      </c>
      <c r="AC594" s="12">
        <v>1</v>
      </c>
      <c r="AE594" s="3" t="str">
        <f>Table1[[#This Row],[Type of Install]]&amp;Table1[[#This Row],[Indoor/Outdoor]]</f>
        <v/>
      </c>
      <c r="AF594" s="3" t="str">
        <f>AE594&amp;Table1[[#This Row],[Camera Type]]</f>
        <v/>
      </c>
      <c r="AJ594" s="3" t="str">
        <f>'Card Access'!D596&amp;'Card Access'!E596&amp;'Card Access'!F596&amp;'Card Access'!G596</f>
        <v/>
      </c>
    </row>
    <row r="595" spans="1:36" x14ac:dyDescent="0.25">
      <c r="A595" s="3" t="str">
        <f>IF(ROW($B$3)&lt;=SheetX!$B$150, IF(SheetX!$B$150&lt;&gt;1, SheetX!$A$150 &amp; " (" &amp; ROW($B$3) &amp; ")", SheetX!$A$150),"zzzz")</f>
        <v xml:space="preserve"> (3)</v>
      </c>
      <c r="B595" s="3" t="str">
        <f t="shared" si="99"/>
        <v>zzzz</v>
      </c>
      <c r="C595" s="3" t="str">
        <f t="shared" si="100"/>
        <v/>
      </c>
      <c r="D595" s="9" t="str">
        <f>IF(ROW($D$1)&lt;=SheetX!$C$150, SheetX!$C$150, "")</f>
        <v/>
      </c>
      <c r="E595" s="4" t="str">
        <f t="shared" si="101"/>
        <v/>
      </c>
      <c r="F595" s="9" t="str">
        <f>IF(ROW($D$1)&lt;=SheetX!$D$150, SheetX!$D$150, "")</f>
        <v/>
      </c>
      <c r="G595" s="9" t="str">
        <f t="shared" si="102"/>
        <v/>
      </c>
      <c r="H595" s="9" t="str">
        <f>IF(ROW($D$1)&lt;=SheetX!$E$150, SheetX!$E$150, "")</f>
        <v/>
      </c>
      <c r="I595" s="9" t="str">
        <f t="shared" si="103"/>
        <v/>
      </c>
      <c r="J595" s="9" t="str">
        <f>IF(ROW($D$1)&lt;=SheetX!$F$150, SheetX!$F$150, "")</f>
        <v/>
      </c>
      <c r="K595" s="4" t="str">
        <f t="shared" si="104"/>
        <v/>
      </c>
      <c r="Q595" s="6" t="str">
        <f t="shared" si="105"/>
        <v/>
      </c>
      <c r="R595" s="6">
        <f t="shared" si="106"/>
        <v>0</v>
      </c>
      <c r="S595" s="6">
        <f t="shared" si="107"/>
        <v>0</v>
      </c>
      <c r="T595" s="6">
        <f t="shared" si="108"/>
        <v>0</v>
      </c>
      <c r="U595" s="6">
        <f t="shared" si="109"/>
        <v>0</v>
      </c>
      <c r="AB595" s="12">
        <f>Table1[[#This Row],[Streaming Resolution '[MP']]]</f>
        <v>0</v>
      </c>
      <c r="AC595" s="12">
        <v>1</v>
      </c>
      <c r="AE595" s="3" t="str">
        <f>Table1[[#This Row],[Type of Install]]&amp;Table1[[#This Row],[Indoor/Outdoor]]</f>
        <v/>
      </c>
      <c r="AF595" s="3" t="str">
        <f>AE595&amp;Table1[[#This Row],[Camera Type]]</f>
        <v/>
      </c>
      <c r="AJ595" s="3" t="str">
        <f>'Card Access'!D597&amp;'Card Access'!E597&amp;'Card Access'!F597&amp;'Card Access'!G597</f>
        <v/>
      </c>
    </row>
    <row r="596" spans="1:36" x14ac:dyDescent="0.25">
      <c r="A596" s="3" t="str">
        <f>IF(ROW($B$4)&lt;=SheetX!$B$150, IF(SheetX!$B$150&lt;&gt;1, SheetX!$A$150 &amp; " (" &amp; ROW($B$4) &amp; ")", SheetX!$A$150),"zzzz")</f>
        <v xml:space="preserve"> (4)</v>
      </c>
      <c r="B596" s="3" t="str">
        <f t="shared" si="99"/>
        <v>zzzz</v>
      </c>
      <c r="C596" s="3" t="str">
        <f t="shared" si="100"/>
        <v/>
      </c>
      <c r="D596" s="9" t="str">
        <f>IF(ROW($D$1)&lt;=SheetX!$C$150, SheetX!$C$150, "")</f>
        <v/>
      </c>
      <c r="E596" s="4" t="str">
        <f t="shared" si="101"/>
        <v/>
      </c>
      <c r="F596" s="9" t="str">
        <f>IF(ROW($D$1)&lt;=SheetX!$D$150, SheetX!$D$150, "")</f>
        <v/>
      </c>
      <c r="G596" s="9" t="str">
        <f t="shared" si="102"/>
        <v/>
      </c>
      <c r="H596" s="9" t="str">
        <f>IF(ROW($D$1)&lt;=SheetX!$E$150, SheetX!$E$150, "")</f>
        <v/>
      </c>
      <c r="I596" s="9" t="str">
        <f t="shared" si="103"/>
        <v/>
      </c>
      <c r="J596" s="9" t="str">
        <f>IF(ROW($D$1)&lt;=SheetX!$F$150, SheetX!$F$150, "")</f>
        <v/>
      </c>
      <c r="K596" s="4" t="str">
        <f t="shared" si="104"/>
        <v/>
      </c>
      <c r="Q596" s="6" t="str">
        <f t="shared" si="105"/>
        <v/>
      </c>
      <c r="R596" s="6">
        <f t="shared" si="106"/>
        <v>0</v>
      </c>
      <c r="S596" s="6">
        <f t="shared" si="107"/>
        <v>0</v>
      </c>
      <c r="T596" s="6">
        <f t="shared" si="108"/>
        <v>0</v>
      </c>
      <c r="U596" s="6">
        <f t="shared" si="109"/>
        <v>0</v>
      </c>
      <c r="AB596" s="12">
        <f>Table1[[#This Row],[Streaming Resolution '[MP']]]</f>
        <v>0</v>
      </c>
      <c r="AC596" s="12">
        <v>1</v>
      </c>
      <c r="AE596" s="3" t="str">
        <f>Table1[[#This Row],[Type of Install]]&amp;Table1[[#This Row],[Indoor/Outdoor]]</f>
        <v/>
      </c>
      <c r="AF596" s="3" t="str">
        <f>AE596&amp;Table1[[#This Row],[Camera Type]]</f>
        <v/>
      </c>
      <c r="AJ596" s="3" t="str">
        <f>'Card Access'!D598&amp;'Card Access'!E598&amp;'Card Access'!F598&amp;'Card Access'!G598</f>
        <v/>
      </c>
    </row>
    <row r="597" spans="1:36" x14ac:dyDescent="0.25">
      <c r="A597" s="3" t="str">
        <f>IF(ROW($B$1)&lt;=SheetX!$B$151, IF(SheetX!$B$151&lt;&gt;1, SheetX!$A$151 &amp; " (" &amp; ROW($B$1) &amp; ")", SheetX!$A$151),"zzzz")</f>
        <v xml:space="preserve"> (1)</v>
      </c>
      <c r="B597" s="3" t="str">
        <f t="shared" si="99"/>
        <v>zzzz</v>
      </c>
      <c r="C597" s="3" t="str">
        <f t="shared" si="100"/>
        <v/>
      </c>
      <c r="D597" s="9" t="str">
        <f>IF(ROW($D$1)&lt;=SheetX!$C$151, SheetX!$C$151, "")</f>
        <v/>
      </c>
      <c r="E597" s="4" t="str">
        <f t="shared" si="101"/>
        <v/>
      </c>
      <c r="F597" s="9" t="str">
        <f>IF(ROW($D$1)&lt;=SheetX!$D$151, SheetX!$D$151, "")</f>
        <v/>
      </c>
      <c r="G597" s="9" t="str">
        <f t="shared" si="102"/>
        <v/>
      </c>
      <c r="H597" s="9" t="str">
        <f>IF(ROW($D$1)&lt;=SheetX!$E$151, SheetX!$E$151, "")</f>
        <v/>
      </c>
      <c r="I597" s="9" t="str">
        <f t="shared" si="103"/>
        <v/>
      </c>
      <c r="J597" s="9" t="str">
        <f>IF(ROW($D$1)&lt;=SheetX!$F$151, SheetX!$F$151, "")</f>
        <v/>
      </c>
      <c r="K597" s="4" t="str">
        <f t="shared" si="104"/>
        <v/>
      </c>
      <c r="Q597" s="6" t="str">
        <f t="shared" si="105"/>
        <v/>
      </c>
      <c r="R597" s="6">
        <f t="shared" si="106"/>
        <v>0</v>
      </c>
      <c r="S597" s="6">
        <f t="shared" si="107"/>
        <v>0</v>
      </c>
      <c r="T597" s="6">
        <f t="shared" si="108"/>
        <v>0</v>
      </c>
      <c r="U597" s="6">
        <f t="shared" si="109"/>
        <v>0</v>
      </c>
      <c r="AB597" s="12">
        <f>Table1[[#This Row],[Streaming Resolution '[MP']]]</f>
        <v>0</v>
      </c>
      <c r="AC597" s="12">
        <v>1</v>
      </c>
      <c r="AE597" s="3" t="str">
        <f>Table1[[#This Row],[Type of Install]]&amp;Table1[[#This Row],[Indoor/Outdoor]]</f>
        <v/>
      </c>
      <c r="AF597" s="3" t="str">
        <f>AE597&amp;Table1[[#This Row],[Camera Type]]</f>
        <v/>
      </c>
      <c r="AJ597" s="3" t="str">
        <f>'Card Access'!D599&amp;'Card Access'!E599&amp;'Card Access'!F599&amp;'Card Access'!G599</f>
        <v/>
      </c>
    </row>
    <row r="598" spans="1:36" x14ac:dyDescent="0.25">
      <c r="A598" s="3" t="str">
        <f>IF(ROW($B$2)&lt;=SheetX!$B$151, IF(SheetX!$B$151&lt;&gt;1, SheetX!$A$151 &amp; " (" &amp; ROW($B$2) &amp; ")", SheetX!$A$151),"zzzz")</f>
        <v xml:space="preserve"> (2)</v>
      </c>
      <c r="B598" s="3" t="str">
        <f t="shared" si="99"/>
        <v>zzzz</v>
      </c>
      <c r="C598" s="3" t="str">
        <f t="shared" si="100"/>
        <v/>
      </c>
      <c r="D598" s="9" t="str">
        <f>IF(ROW($D$1)&lt;=SheetX!$C$151, SheetX!$C$151, "")</f>
        <v/>
      </c>
      <c r="E598" s="4" t="str">
        <f t="shared" si="101"/>
        <v/>
      </c>
      <c r="F598" s="9" t="str">
        <f>IF(ROW($D$1)&lt;=SheetX!$D$151, SheetX!$D$151, "")</f>
        <v/>
      </c>
      <c r="G598" s="9" t="str">
        <f t="shared" si="102"/>
        <v/>
      </c>
      <c r="H598" s="9" t="str">
        <f>IF(ROW($D$1)&lt;=SheetX!$E$151, SheetX!$E$151, "")</f>
        <v/>
      </c>
      <c r="I598" s="9" t="str">
        <f t="shared" si="103"/>
        <v/>
      </c>
      <c r="J598" s="9" t="str">
        <f>IF(ROW($D$1)&lt;=SheetX!$F$151, SheetX!$F$151, "")</f>
        <v/>
      </c>
      <c r="K598" s="4" t="str">
        <f t="shared" si="104"/>
        <v/>
      </c>
      <c r="Q598" s="6" t="str">
        <f t="shared" si="105"/>
        <v/>
      </c>
      <c r="R598" s="6">
        <f t="shared" si="106"/>
        <v>0</v>
      </c>
      <c r="S598" s="6">
        <f t="shared" si="107"/>
        <v>0</v>
      </c>
      <c r="T598" s="6">
        <f t="shared" si="108"/>
        <v>0</v>
      </c>
      <c r="U598" s="6">
        <f t="shared" si="109"/>
        <v>0</v>
      </c>
      <c r="AB598" s="12">
        <f>Table1[[#This Row],[Streaming Resolution '[MP']]]</f>
        <v>0</v>
      </c>
      <c r="AC598" s="12">
        <v>1</v>
      </c>
      <c r="AE598" s="3" t="str">
        <f>Table1[[#This Row],[Type of Install]]&amp;Table1[[#This Row],[Indoor/Outdoor]]</f>
        <v/>
      </c>
      <c r="AF598" s="3" t="str">
        <f>AE598&amp;Table1[[#This Row],[Camera Type]]</f>
        <v/>
      </c>
      <c r="AJ598" s="3" t="str">
        <f>'Card Access'!D600&amp;'Card Access'!E600&amp;'Card Access'!F600&amp;'Card Access'!G600</f>
        <v/>
      </c>
    </row>
    <row r="599" spans="1:36" x14ac:dyDescent="0.25">
      <c r="A599" s="3" t="str">
        <f>IF(ROW($B$3)&lt;=SheetX!$B$151, IF(SheetX!$B$151&lt;&gt;1, SheetX!$A$151 &amp; " (" &amp; ROW($B$3) &amp; ")", SheetX!$A$151),"zzzz")</f>
        <v xml:space="preserve"> (3)</v>
      </c>
      <c r="B599" s="3" t="str">
        <f t="shared" si="99"/>
        <v>zzzz</v>
      </c>
      <c r="C599" s="3" t="str">
        <f t="shared" si="100"/>
        <v/>
      </c>
      <c r="D599" s="9" t="str">
        <f>IF(ROW($D$1)&lt;=SheetX!$C$151, SheetX!$C$151, "")</f>
        <v/>
      </c>
      <c r="E599" s="4" t="str">
        <f t="shared" si="101"/>
        <v/>
      </c>
      <c r="F599" s="9" t="str">
        <f>IF(ROW($D$1)&lt;=SheetX!$D$151, SheetX!$D$151, "")</f>
        <v/>
      </c>
      <c r="G599" s="9" t="str">
        <f t="shared" si="102"/>
        <v/>
      </c>
      <c r="H599" s="9" t="str">
        <f>IF(ROW($D$1)&lt;=SheetX!$E$151, SheetX!$E$151, "")</f>
        <v/>
      </c>
      <c r="I599" s="9" t="str">
        <f t="shared" si="103"/>
        <v/>
      </c>
      <c r="J599" s="9" t="str">
        <f>IF(ROW($D$1)&lt;=SheetX!$F$151, SheetX!$F$151, "")</f>
        <v/>
      </c>
      <c r="K599" s="4" t="str">
        <f t="shared" si="104"/>
        <v/>
      </c>
      <c r="Q599" s="6" t="str">
        <f t="shared" si="105"/>
        <v/>
      </c>
      <c r="R599" s="6">
        <f t="shared" si="106"/>
        <v>0</v>
      </c>
      <c r="S599" s="6">
        <f t="shared" si="107"/>
        <v>0</v>
      </c>
      <c r="T599" s="6">
        <f t="shared" si="108"/>
        <v>0</v>
      </c>
      <c r="U599" s="6">
        <f t="shared" si="109"/>
        <v>0</v>
      </c>
      <c r="AB599" s="12">
        <f>Table1[[#This Row],[Streaming Resolution '[MP']]]</f>
        <v>0</v>
      </c>
      <c r="AC599" s="12">
        <v>1</v>
      </c>
      <c r="AE599" s="3" t="str">
        <f>Table1[[#This Row],[Type of Install]]&amp;Table1[[#This Row],[Indoor/Outdoor]]</f>
        <v/>
      </c>
      <c r="AF599" s="3" t="str">
        <f>AE599&amp;Table1[[#This Row],[Camera Type]]</f>
        <v/>
      </c>
      <c r="AJ599" s="3" t="str">
        <f>'Card Access'!D601&amp;'Card Access'!E601&amp;'Card Access'!F601&amp;'Card Access'!G601</f>
        <v/>
      </c>
    </row>
    <row r="600" spans="1:36" x14ac:dyDescent="0.25">
      <c r="A600" s="3" t="str">
        <f>IF(ROW($B$4)&lt;=SheetX!$B$151, IF(SheetX!$B$151&lt;&gt;1, SheetX!$A$151 &amp; " (" &amp; ROW($B$4) &amp; ")", SheetX!$A$151),"zzzz")</f>
        <v xml:space="preserve"> (4)</v>
      </c>
      <c r="B600" s="3" t="str">
        <f t="shared" si="99"/>
        <v>zzzz</v>
      </c>
      <c r="C600" s="3" t="str">
        <f t="shared" si="100"/>
        <v/>
      </c>
      <c r="D600" s="9" t="str">
        <f>IF(ROW($D$1)&lt;=SheetX!$C$151, SheetX!$C$151, "")</f>
        <v/>
      </c>
      <c r="E600" s="4" t="str">
        <f t="shared" si="101"/>
        <v/>
      </c>
      <c r="F600" s="9" t="str">
        <f>IF(ROW($D$1)&lt;=SheetX!$D$151, SheetX!$D$151, "")</f>
        <v/>
      </c>
      <c r="G600" s="9" t="str">
        <f t="shared" si="102"/>
        <v/>
      </c>
      <c r="H600" s="9" t="str">
        <f>IF(ROW($D$1)&lt;=SheetX!$E$151, SheetX!$E$151, "")</f>
        <v/>
      </c>
      <c r="I600" s="9" t="str">
        <f t="shared" si="103"/>
        <v/>
      </c>
      <c r="J600" s="9" t="str">
        <f>IF(ROW($D$1)&lt;=SheetX!$F$151, SheetX!$F$151, "")</f>
        <v/>
      </c>
      <c r="K600" s="4" t="str">
        <f t="shared" si="104"/>
        <v/>
      </c>
      <c r="Q600" s="6" t="str">
        <f t="shared" si="105"/>
        <v/>
      </c>
      <c r="R600" s="6">
        <f t="shared" si="106"/>
        <v>0</v>
      </c>
      <c r="S600" s="6">
        <f t="shared" si="107"/>
        <v>0</v>
      </c>
      <c r="T600" s="6">
        <f t="shared" si="108"/>
        <v>0</v>
      </c>
      <c r="U600" s="6">
        <f t="shared" si="109"/>
        <v>0</v>
      </c>
      <c r="AB600" s="12">
        <f>Table1[[#This Row],[Streaming Resolution '[MP']]]</f>
        <v>0</v>
      </c>
      <c r="AC600" s="12">
        <v>1</v>
      </c>
      <c r="AE600" s="3" t="str">
        <f>Table1[[#This Row],[Type of Install]]&amp;Table1[[#This Row],[Indoor/Outdoor]]</f>
        <v/>
      </c>
      <c r="AF600" s="3" t="str">
        <f>AE600&amp;Table1[[#This Row],[Camera Type]]</f>
        <v/>
      </c>
      <c r="AJ600" s="3" t="str">
        <f>'Card Access'!D602&amp;'Card Access'!E602&amp;'Card Access'!F602&amp;'Card Access'!G602</f>
        <v/>
      </c>
    </row>
    <row r="601" spans="1:36" x14ac:dyDescent="0.25">
      <c r="A601" s="3" t="str">
        <f>IF(ROW($B$1)&lt;=SheetX!$B$152, IF(SheetX!$B$152&lt;&gt;1, SheetX!$A$152 &amp; " (" &amp; ROW($B$1) &amp; ")", SheetX!$A$152),"zzzz")</f>
        <v xml:space="preserve"> (1)</v>
      </c>
      <c r="B601" s="3" t="str">
        <f t="shared" si="99"/>
        <v>zzzz</v>
      </c>
      <c r="C601" s="3" t="str">
        <f t="shared" si="100"/>
        <v/>
      </c>
      <c r="D601" s="9" t="str">
        <f>IF(ROW($D$1)&lt;=SheetX!$C$152, SheetX!$C$152, "")</f>
        <v/>
      </c>
      <c r="E601" s="4" t="str">
        <f t="shared" si="101"/>
        <v/>
      </c>
      <c r="F601" s="9" t="str">
        <f>IF(ROW($D$1)&lt;=SheetX!$D$152, SheetX!$D$152, "")</f>
        <v/>
      </c>
      <c r="G601" s="9" t="str">
        <f t="shared" si="102"/>
        <v/>
      </c>
      <c r="H601" s="9" t="str">
        <f>IF(ROW($D$1)&lt;=SheetX!$E$152, SheetX!$E$152, "")</f>
        <v/>
      </c>
      <c r="I601" s="9" t="str">
        <f t="shared" si="103"/>
        <v/>
      </c>
      <c r="J601" s="9" t="str">
        <f>IF(ROW($D$1)&lt;=SheetX!$F$152, SheetX!$F$152, "")</f>
        <v/>
      </c>
      <c r="K601" s="4" t="str">
        <f t="shared" si="104"/>
        <v/>
      </c>
      <c r="Q601" s="6" t="str">
        <f t="shared" si="105"/>
        <v/>
      </c>
      <c r="R601" s="6">
        <f t="shared" si="106"/>
        <v>0</v>
      </c>
      <c r="S601" s="6">
        <f t="shared" si="107"/>
        <v>0</v>
      </c>
      <c r="T601" s="6">
        <f t="shared" si="108"/>
        <v>0</v>
      </c>
      <c r="U601" s="6">
        <f t="shared" si="109"/>
        <v>0</v>
      </c>
      <c r="AB601" s="12">
        <f>Table1[[#This Row],[Streaming Resolution '[MP']]]</f>
        <v>0</v>
      </c>
      <c r="AC601" s="12">
        <v>1</v>
      </c>
      <c r="AE601" s="3" t="str">
        <f>Table1[[#This Row],[Type of Install]]&amp;Table1[[#This Row],[Indoor/Outdoor]]</f>
        <v/>
      </c>
      <c r="AF601" s="3" t="str">
        <f>AE601&amp;Table1[[#This Row],[Camera Type]]</f>
        <v/>
      </c>
      <c r="AJ601" s="3" t="str">
        <f>'Card Access'!D603&amp;'Card Access'!E603&amp;'Card Access'!F603&amp;'Card Access'!G603</f>
        <v/>
      </c>
    </row>
    <row r="602" spans="1:36" x14ac:dyDescent="0.25">
      <c r="A602" s="3" t="str">
        <f>IF(ROW($B$2)&lt;=SheetX!$B$152, IF(SheetX!$B$152&lt;&gt;1, SheetX!$A$152 &amp; " (" &amp; ROW($B$2) &amp; ")", SheetX!$A$152),"zzzz")</f>
        <v xml:space="preserve"> (2)</v>
      </c>
      <c r="B602" s="3" t="str">
        <f t="shared" si="99"/>
        <v>zzzz</v>
      </c>
      <c r="C602" s="3" t="str">
        <f t="shared" si="100"/>
        <v/>
      </c>
      <c r="D602" s="9" t="str">
        <f>IF(ROW($D$1)&lt;=SheetX!$C$152, SheetX!$C$152, "")</f>
        <v/>
      </c>
      <c r="E602" s="4" t="str">
        <f t="shared" si="101"/>
        <v/>
      </c>
      <c r="F602" s="9" t="str">
        <f>IF(ROW($D$1)&lt;=SheetX!$D$152, SheetX!$D$152, "")</f>
        <v/>
      </c>
      <c r="G602" s="9" t="str">
        <f t="shared" si="102"/>
        <v/>
      </c>
      <c r="H602" s="9" t="str">
        <f>IF(ROW($D$1)&lt;=SheetX!$E$152, SheetX!$E$152, "")</f>
        <v/>
      </c>
      <c r="I602" s="9" t="str">
        <f t="shared" si="103"/>
        <v/>
      </c>
      <c r="J602" s="9" t="str">
        <f>IF(ROW($D$1)&lt;=SheetX!$F$152, SheetX!$F$152, "")</f>
        <v/>
      </c>
      <c r="K602" s="4" t="str">
        <f t="shared" si="104"/>
        <v/>
      </c>
      <c r="Q602" s="6" t="str">
        <f t="shared" si="105"/>
        <v/>
      </c>
      <c r="R602" s="6">
        <f t="shared" si="106"/>
        <v>0</v>
      </c>
      <c r="S602" s="6">
        <f t="shared" si="107"/>
        <v>0</v>
      </c>
      <c r="T602" s="6">
        <f t="shared" si="108"/>
        <v>0</v>
      </c>
      <c r="U602" s="6">
        <f t="shared" si="109"/>
        <v>0</v>
      </c>
      <c r="AB602" s="12">
        <f>Table1[[#This Row],[Streaming Resolution '[MP']]]</f>
        <v>0</v>
      </c>
      <c r="AC602" s="12">
        <v>1</v>
      </c>
      <c r="AE602" s="3" t="str">
        <f>Table1[[#This Row],[Type of Install]]&amp;Table1[[#This Row],[Indoor/Outdoor]]</f>
        <v/>
      </c>
      <c r="AF602" s="3" t="str">
        <f>AE602&amp;Table1[[#This Row],[Camera Type]]</f>
        <v/>
      </c>
      <c r="AJ602" s="3" t="str">
        <f>'Card Access'!D604&amp;'Card Access'!E604&amp;'Card Access'!F604&amp;'Card Access'!G604</f>
        <v/>
      </c>
    </row>
    <row r="603" spans="1:36" x14ac:dyDescent="0.25">
      <c r="A603" s="3" t="str">
        <f>IF(ROW($B$3)&lt;=SheetX!$B$152, IF(SheetX!$B$152&lt;&gt;1, SheetX!$A$152 &amp; " (" &amp; ROW($B$3) &amp; ")", SheetX!$A$152),"zzzz")</f>
        <v xml:space="preserve"> (3)</v>
      </c>
      <c r="B603" s="3" t="str">
        <f t="shared" si="99"/>
        <v>zzzz</v>
      </c>
      <c r="C603" s="3" t="str">
        <f t="shared" si="100"/>
        <v/>
      </c>
      <c r="D603" s="9" t="str">
        <f>IF(ROW($D$1)&lt;=SheetX!$C$152, SheetX!$C$152, "")</f>
        <v/>
      </c>
      <c r="E603" s="4" t="str">
        <f t="shared" si="101"/>
        <v/>
      </c>
      <c r="F603" s="9" t="str">
        <f>IF(ROW($D$1)&lt;=SheetX!$D$152, SheetX!$D$152, "")</f>
        <v/>
      </c>
      <c r="G603" s="9" t="str">
        <f t="shared" si="102"/>
        <v/>
      </c>
      <c r="H603" s="9" t="str">
        <f>IF(ROW($D$1)&lt;=SheetX!$E$152, SheetX!$E$152, "")</f>
        <v/>
      </c>
      <c r="I603" s="9" t="str">
        <f t="shared" si="103"/>
        <v/>
      </c>
      <c r="J603" s="9" t="str">
        <f>IF(ROW($D$1)&lt;=SheetX!$F$152, SheetX!$F$152, "")</f>
        <v/>
      </c>
      <c r="K603" s="4" t="str">
        <f t="shared" si="104"/>
        <v/>
      </c>
      <c r="Q603" s="6" t="str">
        <f t="shared" si="105"/>
        <v/>
      </c>
      <c r="R603" s="6">
        <f t="shared" si="106"/>
        <v>0</v>
      </c>
      <c r="S603" s="6">
        <f t="shared" si="107"/>
        <v>0</v>
      </c>
      <c r="T603" s="6">
        <f t="shared" si="108"/>
        <v>0</v>
      </c>
      <c r="U603" s="6">
        <f t="shared" si="109"/>
        <v>0</v>
      </c>
      <c r="AB603" s="12">
        <f>Table1[[#This Row],[Streaming Resolution '[MP']]]</f>
        <v>0</v>
      </c>
      <c r="AC603" s="12">
        <v>1</v>
      </c>
      <c r="AE603" s="3" t="str">
        <f>Table1[[#This Row],[Type of Install]]&amp;Table1[[#This Row],[Indoor/Outdoor]]</f>
        <v/>
      </c>
      <c r="AF603" s="3" t="str">
        <f>AE603&amp;Table1[[#This Row],[Camera Type]]</f>
        <v/>
      </c>
      <c r="AJ603" s="3" t="str">
        <f>'Card Access'!D605&amp;'Card Access'!E605&amp;'Card Access'!F605&amp;'Card Access'!G605</f>
        <v/>
      </c>
    </row>
    <row r="604" spans="1:36" x14ac:dyDescent="0.25">
      <c r="A604" s="3" t="str">
        <f>IF(ROW($B$4)&lt;=SheetX!$B$152, IF(SheetX!$B$152&lt;&gt;1, SheetX!$A$152 &amp; " (" &amp; ROW($B$4) &amp; ")", SheetX!$A$152),"zzzz")</f>
        <v xml:space="preserve"> (4)</v>
      </c>
      <c r="B604" s="3" t="str">
        <f t="shared" si="99"/>
        <v>zzzz</v>
      </c>
      <c r="C604" s="3" t="str">
        <f t="shared" si="100"/>
        <v/>
      </c>
      <c r="D604" s="9" t="str">
        <f>IF(ROW($D$1)&lt;=SheetX!$C$152, SheetX!$C$152, "")</f>
        <v/>
      </c>
      <c r="E604" s="4" t="str">
        <f t="shared" si="101"/>
        <v/>
      </c>
      <c r="F604" s="9" t="str">
        <f>IF(ROW($D$1)&lt;=SheetX!$D$152, SheetX!$D$152, "")</f>
        <v/>
      </c>
      <c r="G604" s="9" t="str">
        <f t="shared" si="102"/>
        <v/>
      </c>
      <c r="H604" s="9" t="str">
        <f>IF(ROW($D$1)&lt;=SheetX!$E$152, SheetX!$E$152, "")</f>
        <v/>
      </c>
      <c r="I604" s="9" t="str">
        <f t="shared" si="103"/>
        <v/>
      </c>
      <c r="J604" s="9" t="str">
        <f>IF(ROW($D$1)&lt;=SheetX!$F$152, SheetX!$F$152, "")</f>
        <v/>
      </c>
      <c r="K604" s="4" t="str">
        <f t="shared" si="104"/>
        <v/>
      </c>
      <c r="Q604" s="6" t="str">
        <f t="shared" si="105"/>
        <v/>
      </c>
      <c r="R604" s="6">
        <f t="shared" si="106"/>
        <v>0</v>
      </c>
      <c r="S604" s="6">
        <f t="shared" si="107"/>
        <v>0</v>
      </c>
      <c r="T604" s="6">
        <f t="shared" si="108"/>
        <v>0</v>
      </c>
      <c r="U604" s="6">
        <f t="shared" si="109"/>
        <v>0</v>
      </c>
      <c r="AB604" s="12">
        <f>Table1[[#This Row],[Streaming Resolution '[MP']]]</f>
        <v>0</v>
      </c>
      <c r="AC604" s="12">
        <v>1</v>
      </c>
      <c r="AE604" s="3" t="str">
        <f>Table1[[#This Row],[Type of Install]]&amp;Table1[[#This Row],[Indoor/Outdoor]]</f>
        <v/>
      </c>
      <c r="AF604" s="3" t="str">
        <f>AE604&amp;Table1[[#This Row],[Camera Type]]</f>
        <v/>
      </c>
      <c r="AJ604" s="3" t="str">
        <f>'Card Access'!D606&amp;'Card Access'!E606&amp;'Card Access'!F606&amp;'Card Access'!G606</f>
        <v/>
      </c>
    </row>
    <row r="605" spans="1:36" x14ac:dyDescent="0.25">
      <c r="A605" s="3" t="str">
        <f>IF(ROW($B$1)&lt;=SheetX!$B$153, IF(SheetX!$B$153&lt;&gt;1, SheetX!$A$153 &amp; " (" &amp; ROW($B$1) &amp; ")", SheetX!$A$153),"zzzz")</f>
        <v xml:space="preserve"> (1)</v>
      </c>
      <c r="B605" s="3" t="str">
        <f t="shared" si="99"/>
        <v>zzzz</v>
      </c>
      <c r="C605" s="3" t="str">
        <f t="shared" si="100"/>
        <v/>
      </c>
      <c r="D605" s="9" t="str">
        <f>IF(ROW($D$1)&lt;=SheetX!$C$153, SheetX!$C$153, "")</f>
        <v/>
      </c>
      <c r="E605" s="4" t="str">
        <f t="shared" si="101"/>
        <v/>
      </c>
      <c r="F605" s="9" t="str">
        <f>IF(ROW($D$1)&lt;=SheetX!$D$153, SheetX!$D$153, "")</f>
        <v/>
      </c>
      <c r="G605" s="9" t="str">
        <f t="shared" si="102"/>
        <v/>
      </c>
      <c r="H605" s="9" t="str">
        <f>IF(ROW($D$1)&lt;=SheetX!$E$153, SheetX!$E$153, "")</f>
        <v/>
      </c>
      <c r="I605" s="9" t="str">
        <f t="shared" si="103"/>
        <v/>
      </c>
      <c r="J605" s="9" t="str">
        <f>IF(ROW($D$1)&lt;=SheetX!$F$153, SheetX!$F$153, "")</f>
        <v/>
      </c>
      <c r="K605" s="4" t="str">
        <f t="shared" si="104"/>
        <v/>
      </c>
      <c r="Q605" s="6" t="str">
        <f t="shared" si="105"/>
        <v/>
      </c>
      <c r="R605" s="6">
        <f t="shared" si="106"/>
        <v>0</v>
      </c>
      <c r="S605" s="6">
        <f t="shared" si="107"/>
        <v>0</v>
      </c>
      <c r="T605" s="6">
        <f t="shared" si="108"/>
        <v>0</v>
      </c>
      <c r="U605" s="6">
        <f t="shared" si="109"/>
        <v>0</v>
      </c>
      <c r="AB605" s="12">
        <f>Table1[[#This Row],[Streaming Resolution '[MP']]]</f>
        <v>0</v>
      </c>
      <c r="AC605" s="12">
        <v>1</v>
      </c>
      <c r="AE605" s="3" t="str">
        <f>Table1[[#This Row],[Type of Install]]&amp;Table1[[#This Row],[Indoor/Outdoor]]</f>
        <v/>
      </c>
      <c r="AF605" s="3" t="str">
        <f>AE605&amp;Table1[[#This Row],[Camera Type]]</f>
        <v/>
      </c>
      <c r="AJ605" s="3" t="str">
        <f>'Card Access'!D607&amp;'Card Access'!E607&amp;'Card Access'!F607&amp;'Card Access'!G607</f>
        <v/>
      </c>
    </row>
    <row r="606" spans="1:36" x14ac:dyDescent="0.25">
      <c r="A606" s="3" t="str">
        <f>IF(ROW($B$2)&lt;=SheetX!$B$153, IF(SheetX!$B$153&lt;&gt;1, SheetX!$A$153 &amp; " (" &amp; ROW($B$2) &amp; ")", SheetX!$A$153),"zzzz")</f>
        <v xml:space="preserve"> (2)</v>
      </c>
      <c r="B606" s="3" t="str">
        <f t="shared" si="99"/>
        <v>zzzz</v>
      </c>
      <c r="C606" s="3" t="str">
        <f t="shared" si="100"/>
        <v/>
      </c>
      <c r="D606" s="9" t="str">
        <f>IF(ROW($D$1)&lt;=SheetX!$C$153, SheetX!$C$153, "")</f>
        <v/>
      </c>
      <c r="E606" s="4" t="str">
        <f t="shared" si="101"/>
        <v/>
      </c>
      <c r="F606" s="9" t="str">
        <f>IF(ROW($D$1)&lt;=SheetX!$D$153, SheetX!$D$153, "")</f>
        <v/>
      </c>
      <c r="G606" s="9" t="str">
        <f t="shared" si="102"/>
        <v/>
      </c>
      <c r="H606" s="9" t="str">
        <f>IF(ROW($D$1)&lt;=SheetX!$E$153, SheetX!$E$153, "")</f>
        <v/>
      </c>
      <c r="I606" s="9" t="str">
        <f t="shared" si="103"/>
        <v/>
      </c>
      <c r="J606" s="9" t="str">
        <f>IF(ROW($D$1)&lt;=SheetX!$F$153, SheetX!$F$153, "")</f>
        <v/>
      </c>
      <c r="K606" s="4" t="str">
        <f t="shared" si="104"/>
        <v/>
      </c>
      <c r="Q606" s="6" t="str">
        <f t="shared" si="105"/>
        <v/>
      </c>
      <c r="R606" s="6">
        <f t="shared" si="106"/>
        <v>0</v>
      </c>
      <c r="S606" s="6">
        <f t="shared" si="107"/>
        <v>0</v>
      </c>
      <c r="T606" s="6">
        <f t="shared" si="108"/>
        <v>0</v>
      </c>
      <c r="U606" s="6">
        <f t="shared" si="109"/>
        <v>0</v>
      </c>
      <c r="AB606" s="12">
        <f>Table1[[#This Row],[Streaming Resolution '[MP']]]</f>
        <v>0</v>
      </c>
      <c r="AC606" s="12">
        <v>1</v>
      </c>
      <c r="AE606" s="3" t="str">
        <f>Table1[[#This Row],[Type of Install]]&amp;Table1[[#This Row],[Indoor/Outdoor]]</f>
        <v/>
      </c>
      <c r="AF606" s="3" t="str">
        <f>AE606&amp;Table1[[#This Row],[Camera Type]]</f>
        <v/>
      </c>
      <c r="AJ606" s="3" t="str">
        <f>'Card Access'!D608&amp;'Card Access'!E608&amp;'Card Access'!F608&amp;'Card Access'!G608</f>
        <v/>
      </c>
    </row>
    <row r="607" spans="1:36" x14ac:dyDescent="0.25">
      <c r="A607" s="3" t="str">
        <f>IF(ROW($B$3)&lt;=SheetX!$B$153, IF(SheetX!$B$153&lt;&gt;1, SheetX!$A$153 &amp; " (" &amp; ROW($B$3) &amp; ")", SheetX!$A$153),"zzzz")</f>
        <v xml:space="preserve"> (3)</v>
      </c>
      <c r="B607" s="3" t="str">
        <f t="shared" si="99"/>
        <v>zzzz</v>
      </c>
      <c r="C607" s="3" t="str">
        <f t="shared" si="100"/>
        <v/>
      </c>
      <c r="D607" s="9" t="str">
        <f>IF(ROW($D$1)&lt;=SheetX!$C$153, SheetX!$C$153, "")</f>
        <v/>
      </c>
      <c r="E607" s="4" t="str">
        <f t="shared" si="101"/>
        <v/>
      </c>
      <c r="F607" s="9" t="str">
        <f>IF(ROW($D$1)&lt;=SheetX!$D$153, SheetX!$D$153, "")</f>
        <v/>
      </c>
      <c r="G607" s="9" t="str">
        <f t="shared" si="102"/>
        <v/>
      </c>
      <c r="H607" s="9" t="str">
        <f>IF(ROW($D$1)&lt;=SheetX!$E$153, SheetX!$E$153, "")</f>
        <v/>
      </c>
      <c r="I607" s="9" t="str">
        <f t="shared" si="103"/>
        <v/>
      </c>
      <c r="J607" s="9" t="str">
        <f>IF(ROW($D$1)&lt;=SheetX!$F$153, SheetX!$F$153, "")</f>
        <v/>
      </c>
      <c r="K607" s="4" t="str">
        <f t="shared" si="104"/>
        <v/>
      </c>
      <c r="Q607" s="6" t="str">
        <f t="shared" si="105"/>
        <v/>
      </c>
      <c r="R607" s="6">
        <f t="shared" si="106"/>
        <v>0</v>
      </c>
      <c r="S607" s="6">
        <f t="shared" si="107"/>
        <v>0</v>
      </c>
      <c r="T607" s="6">
        <f t="shared" si="108"/>
        <v>0</v>
      </c>
      <c r="U607" s="6">
        <f t="shared" si="109"/>
        <v>0</v>
      </c>
      <c r="AB607" s="12">
        <f>Table1[[#This Row],[Streaming Resolution '[MP']]]</f>
        <v>0</v>
      </c>
      <c r="AC607" s="12">
        <v>1</v>
      </c>
      <c r="AE607" s="3" t="str">
        <f>Table1[[#This Row],[Type of Install]]&amp;Table1[[#This Row],[Indoor/Outdoor]]</f>
        <v/>
      </c>
      <c r="AF607" s="3" t="str">
        <f>AE607&amp;Table1[[#This Row],[Camera Type]]</f>
        <v/>
      </c>
      <c r="AJ607" s="3" t="str">
        <f>'Card Access'!D609&amp;'Card Access'!E609&amp;'Card Access'!F609&amp;'Card Access'!G609</f>
        <v/>
      </c>
    </row>
    <row r="608" spans="1:36" x14ac:dyDescent="0.25">
      <c r="A608" s="3" t="str">
        <f>IF(ROW($B$4)&lt;=SheetX!$B$153, IF(SheetX!$B$153&lt;&gt;1, SheetX!$A$153 &amp; " (" &amp; ROW($B$4) &amp; ")", SheetX!$A$153),"zzzz")</f>
        <v xml:space="preserve"> (4)</v>
      </c>
      <c r="B608" s="3" t="str">
        <f t="shared" si="99"/>
        <v>zzzz</v>
      </c>
      <c r="C608" s="3" t="str">
        <f t="shared" si="100"/>
        <v/>
      </c>
      <c r="D608" s="9" t="str">
        <f>IF(ROW($D$1)&lt;=SheetX!$C$153, SheetX!$C$153, "")</f>
        <v/>
      </c>
      <c r="E608" s="4" t="str">
        <f t="shared" si="101"/>
        <v/>
      </c>
      <c r="F608" s="9" t="str">
        <f>IF(ROW($D$1)&lt;=SheetX!$D$153, SheetX!$D$153, "")</f>
        <v/>
      </c>
      <c r="G608" s="9" t="str">
        <f t="shared" si="102"/>
        <v/>
      </c>
      <c r="H608" s="9" t="str">
        <f>IF(ROW($D$1)&lt;=SheetX!$E$153, SheetX!$E$153, "")</f>
        <v/>
      </c>
      <c r="I608" s="9" t="str">
        <f t="shared" si="103"/>
        <v/>
      </c>
      <c r="J608" s="9" t="str">
        <f>IF(ROW($D$1)&lt;=SheetX!$F$153, SheetX!$F$153, "")</f>
        <v/>
      </c>
      <c r="K608" s="4" t="str">
        <f t="shared" si="104"/>
        <v/>
      </c>
      <c r="Q608" s="6" t="str">
        <f t="shared" si="105"/>
        <v/>
      </c>
      <c r="R608" s="6">
        <f t="shared" si="106"/>
        <v>0</v>
      </c>
      <c r="S608" s="6">
        <f t="shared" si="107"/>
        <v>0</v>
      </c>
      <c r="T608" s="6">
        <f t="shared" si="108"/>
        <v>0</v>
      </c>
      <c r="U608" s="6">
        <f t="shared" si="109"/>
        <v>0</v>
      </c>
      <c r="AB608" s="12">
        <f>Table1[[#This Row],[Streaming Resolution '[MP']]]</f>
        <v>0</v>
      </c>
      <c r="AC608" s="12">
        <v>1</v>
      </c>
      <c r="AE608" s="3" t="str">
        <f>Table1[[#This Row],[Type of Install]]&amp;Table1[[#This Row],[Indoor/Outdoor]]</f>
        <v/>
      </c>
      <c r="AF608" s="3" t="str">
        <f>AE608&amp;Table1[[#This Row],[Camera Type]]</f>
        <v/>
      </c>
      <c r="AJ608" s="3" t="str">
        <f>'Card Access'!D610&amp;'Card Access'!E610&amp;'Card Access'!F610&amp;'Card Access'!G610</f>
        <v/>
      </c>
    </row>
    <row r="609" spans="1:36" x14ac:dyDescent="0.25">
      <c r="A609" s="3" t="str">
        <f>IF(ROW($B$1)&lt;=SheetX!$B$154, IF(SheetX!$B$154&lt;&gt;1, SheetX!$A$154 &amp; " (" &amp; ROW($B$1) &amp; ")", SheetX!$A$154),"zzzz")</f>
        <v xml:space="preserve"> (1)</v>
      </c>
      <c r="B609" s="3" t="str">
        <f t="shared" si="99"/>
        <v>zzzz</v>
      </c>
      <c r="C609" s="3" t="str">
        <f t="shared" si="100"/>
        <v/>
      </c>
      <c r="D609" s="9" t="str">
        <f>IF(ROW($D$1)&lt;=SheetX!$C$154, SheetX!$C$154, "")</f>
        <v/>
      </c>
      <c r="E609" s="4" t="str">
        <f t="shared" si="101"/>
        <v/>
      </c>
      <c r="F609" s="9" t="str">
        <f>IF(ROW($D$1)&lt;=SheetX!$D$154, SheetX!$D$154, "")</f>
        <v/>
      </c>
      <c r="G609" s="9" t="str">
        <f t="shared" si="102"/>
        <v/>
      </c>
      <c r="H609" s="9" t="str">
        <f>IF(ROW($D$1)&lt;=SheetX!$E$154, SheetX!$E$154, "")</f>
        <v/>
      </c>
      <c r="I609" s="9" t="str">
        <f t="shared" si="103"/>
        <v/>
      </c>
      <c r="J609" s="9" t="str">
        <f>IF(ROW($D$1)&lt;=SheetX!$F$154, SheetX!$F$154, "")</f>
        <v/>
      </c>
      <c r="K609" s="4" t="str">
        <f t="shared" si="104"/>
        <v/>
      </c>
      <c r="Q609" s="6" t="str">
        <f t="shared" si="105"/>
        <v/>
      </c>
      <c r="R609" s="6">
        <f t="shared" si="106"/>
        <v>0</v>
      </c>
      <c r="S609" s="6">
        <f t="shared" si="107"/>
        <v>0</v>
      </c>
      <c r="T609" s="6">
        <f t="shared" si="108"/>
        <v>0</v>
      </c>
      <c r="U609" s="6">
        <f t="shared" si="109"/>
        <v>0</v>
      </c>
      <c r="AB609" s="12">
        <f>Table1[[#This Row],[Streaming Resolution '[MP']]]</f>
        <v>0</v>
      </c>
      <c r="AC609" s="12">
        <v>1</v>
      </c>
      <c r="AE609" s="3" t="str">
        <f>Table1[[#This Row],[Type of Install]]&amp;Table1[[#This Row],[Indoor/Outdoor]]</f>
        <v/>
      </c>
      <c r="AF609" s="3" t="str">
        <f>AE609&amp;Table1[[#This Row],[Camera Type]]</f>
        <v/>
      </c>
      <c r="AJ609" s="3" t="str">
        <f>'Card Access'!D611&amp;'Card Access'!E611&amp;'Card Access'!F611&amp;'Card Access'!G611</f>
        <v/>
      </c>
    </row>
    <row r="610" spans="1:36" x14ac:dyDescent="0.25">
      <c r="A610" s="3" t="str">
        <f>IF(ROW($B$2)&lt;=SheetX!$B$154, IF(SheetX!$B$154&lt;&gt;1, SheetX!$A$154 &amp; " (" &amp; ROW($B$2) &amp; ")", SheetX!$A$154),"zzzz")</f>
        <v xml:space="preserve"> (2)</v>
      </c>
      <c r="B610" s="3" t="str">
        <f t="shared" si="99"/>
        <v>zzzz</v>
      </c>
      <c r="C610" s="3" t="str">
        <f t="shared" si="100"/>
        <v/>
      </c>
      <c r="D610" s="9" t="str">
        <f>IF(ROW($D$1)&lt;=SheetX!$C$154, SheetX!$C$154, "")</f>
        <v/>
      </c>
      <c r="E610" s="4" t="str">
        <f t="shared" si="101"/>
        <v/>
      </c>
      <c r="F610" s="9" t="str">
        <f>IF(ROW($D$1)&lt;=SheetX!$D$154, SheetX!$D$154, "")</f>
        <v/>
      </c>
      <c r="G610" s="9" t="str">
        <f t="shared" si="102"/>
        <v/>
      </c>
      <c r="H610" s="9" t="str">
        <f>IF(ROW($D$1)&lt;=SheetX!$E$154, SheetX!$E$154, "")</f>
        <v/>
      </c>
      <c r="I610" s="9" t="str">
        <f t="shared" si="103"/>
        <v/>
      </c>
      <c r="J610" s="9" t="str">
        <f>IF(ROW($D$1)&lt;=SheetX!$F$154, SheetX!$F$154, "")</f>
        <v/>
      </c>
      <c r="K610" s="4" t="str">
        <f t="shared" si="104"/>
        <v/>
      </c>
      <c r="Q610" s="6" t="str">
        <f t="shared" si="105"/>
        <v/>
      </c>
      <c r="R610" s="6">
        <f t="shared" si="106"/>
        <v>0</v>
      </c>
      <c r="S610" s="6">
        <f t="shared" si="107"/>
        <v>0</v>
      </c>
      <c r="T610" s="6">
        <f t="shared" si="108"/>
        <v>0</v>
      </c>
      <c r="U610" s="6">
        <f t="shared" si="109"/>
        <v>0</v>
      </c>
      <c r="AB610" s="12">
        <f>Table1[[#This Row],[Streaming Resolution '[MP']]]</f>
        <v>0</v>
      </c>
      <c r="AC610" s="12">
        <v>1</v>
      </c>
      <c r="AE610" s="3" t="str">
        <f>Table1[[#This Row],[Type of Install]]&amp;Table1[[#This Row],[Indoor/Outdoor]]</f>
        <v/>
      </c>
      <c r="AF610" s="3" t="str">
        <f>AE610&amp;Table1[[#This Row],[Camera Type]]</f>
        <v/>
      </c>
      <c r="AJ610" s="3" t="str">
        <f>'Card Access'!D612&amp;'Card Access'!E612&amp;'Card Access'!F612&amp;'Card Access'!G612</f>
        <v/>
      </c>
    </row>
    <row r="611" spans="1:36" x14ac:dyDescent="0.25">
      <c r="A611" s="3" t="str">
        <f>IF(ROW($B$3)&lt;=SheetX!$B$154, IF(SheetX!$B$154&lt;&gt;1, SheetX!$A$154 &amp; " (" &amp; ROW($B$3) &amp; ")", SheetX!$A$154),"zzzz")</f>
        <v xml:space="preserve"> (3)</v>
      </c>
      <c r="B611" s="3" t="str">
        <f t="shared" si="99"/>
        <v>zzzz</v>
      </c>
      <c r="C611" s="3" t="str">
        <f t="shared" si="100"/>
        <v/>
      </c>
      <c r="D611" s="9" t="str">
        <f>IF(ROW($D$1)&lt;=SheetX!$C$154, SheetX!$C$154, "")</f>
        <v/>
      </c>
      <c r="E611" s="4" t="str">
        <f t="shared" si="101"/>
        <v/>
      </c>
      <c r="F611" s="9" t="str">
        <f>IF(ROW($D$1)&lt;=SheetX!$D$154, SheetX!$D$154, "")</f>
        <v/>
      </c>
      <c r="G611" s="9" t="str">
        <f t="shared" si="102"/>
        <v/>
      </c>
      <c r="H611" s="9" t="str">
        <f>IF(ROW($D$1)&lt;=SheetX!$E$154, SheetX!$E$154, "")</f>
        <v/>
      </c>
      <c r="I611" s="9" t="str">
        <f t="shared" si="103"/>
        <v/>
      </c>
      <c r="J611" s="9" t="str">
        <f>IF(ROW($D$1)&lt;=SheetX!$F$154, SheetX!$F$154, "")</f>
        <v/>
      </c>
      <c r="K611" s="4" t="str">
        <f t="shared" si="104"/>
        <v/>
      </c>
      <c r="Q611" s="6" t="str">
        <f t="shared" si="105"/>
        <v/>
      </c>
      <c r="R611" s="6">
        <f t="shared" si="106"/>
        <v>0</v>
      </c>
      <c r="S611" s="6">
        <f t="shared" si="107"/>
        <v>0</v>
      </c>
      <c r="T611" s="6">
        <f t="shared" si="108"/>
        <v>0</v>
      </c>
      <c r="U611" s="6">
        <f t="shared" si="109"/>
        <v>0</v>
      </c>
      <c r="AB611" s="12">
        <f>Table1[[#This Row],[Streaming Resolution '[MP']]]</f>
        <v>0</v>
      </c>
      <c r="AC611" s="12">
        <v>1</v>
      </c>
      <c r="AE611" s="3" t="str">
        <f>Table1[[#This Row],[Type of Install]]&amp;Table1[[#This Row],[Indoor/Outdoor]]</f>
        <v/>
      </c>
      <c r="AF611" s="3" t="str">
        <f>AE611&amp;Table1[[#This Row],[Camera Type]]</f>
        <v/>
      </c>
      <c r="AJ611" s="3" t="str">
        <f>'Card Access'!D613&amp;'Card Access'!E613&amp;'Card Access'!F613&amp;'Card Access'!G613</f>
        <v/>
      </c>
    </row>
    <row r="612" spans="1:36" x14ac:dyDescent="0.25">
      <c r="A612" s="3" t="str">
        <f>IF(ROW($B$4)&lt;=SheetX!$B$154, IF(SheetX!$B$154&lt;&gt;1, SheetX!$A$154 &amp; " (" &amp; ROW($B$4) &amp; ")", SheetX!$A$154),"zzzz")</f>
        <v xml:space="preserve"> (4)</v>
      </c>
      <c r="B612" s="3" t="str">
        <f t="shared" si="99"/>
        <v>zzzz</v>
      </c>
      <c r="C612" s="3" t="str">
        <f t="shared" si="100"/>
        <v/>
      </c>
      <c r="D612" s="9" t="str">
        <f>IF(ROW($D$1)&lt;=SheetX!$C$154, SheetX!$C$154, "")</f>
        <v/>
      </c>
      <c r="E612" s="4" t="str">
        <f t="shared" si="101"/>
        <v/>
      </c>
      <c r="F612" s="9" t="str">
        <f>IF(ROW($D$1)&lt;=SheetX!$D$154, SheetX!$D$154, "")</f>
        <v/>
      </c>
      <c r="G612" s="9" t="str">
        <f t="shared" si="102"/>
        <v/>
      </c>
      <c r="H612" s="9" t="str">
        <f>IF(ROW($D$1)&lt;=SheetX!$E$154, SheetX!$E$154, "")</f>
        <v/>
      </c>
      <c r="I612" s="9" t="str">
        <f t="shared" si="103"/>
        <v/>
      </c>
      <c r="J612" s="9" t="str">
        <f>IF(ROW($D$1)&lt;=SheetX!$F$154, SheetX!$F$154, "")</f>
        <v/>
      </c>
      <c r="K612" s="4" t="str">
        <f t="shared" si="104"/>
        <v/>
      </c>
      <c r="Q612" s="6" t="str">
        <f t="shared" si="105"/>
        <v/>
      </c>
      <c r="R612" s="6">
        <f t="shared" si="106"/>
        <v>0</v>
      </c>
      <c r="S612" s="6">
        <f t="shared" si="107"/>
        <v>0</v>
      </c>
      <c r="T612" s="6">
        <f t="shared" si="108"/>
        <v>0</v>
      </c>
      <c r="U612" s="6">
        <f t="shared" si="109"/>
        <v>0</v>
      </c>
      <c r="AB612" s="12">
        <f>Table1[[#This Row],[Streaming Resolution '[MP']]]</f>
        <v>0</v>
      </c>
      <c r="AC612" s="12">
        <v>1</v>
      </c>
      <c r="AE612" s="3" t="str">
        <f>Table1[[#This Row],[Type of Install]]&amp;Table1[[#This Row],[Indoor/Outdoor]]</f>
        <v/>
      </c>
      <c r="AF612" s="3" t="str">
        <f>AE612&amp;Table1[[#This Row],[Camera Type]]</f>
        <v/>
      </c>
      <c r="AJ612" s="3" t="str">
        <f>'Card Access'!D614&amp;'Card Access'!E614&amp;'Card Access'!F614&amp;'Card Access'!G614</f>
        <v/>
      </c>
    </row>
    <row r="613" spans="1:36" x14ac:dyDescent="0.25">
      <c r="A613" s="3" t="str">
        <f>IF(ROW($B$1)&lt;=SheetX!$B$155, IF(SheetX!$B$155&lt;&gt;1, SheetX!$A$155 &amp; " (" &amp; ROW($B$1) &amp; ")", SheetX!$A$155),"zzzz")</f>
        <v xml:space="preserve"> (1)</v>
      </c>
      <c r="B613" s="3" t="str">
        <f t="shared" si="99"/>
        <v>zzzz</v>
      </c>
      <c r="C613" s="3" t="str">
        <f t="shared" si="100"/>
        <v/>
      </c>
      <c r="D613" s="9" t="str">
        <f>IF(ROW($D$1)&lt;=SheetX!$C$155, SheetX!$C$155, "")</f>
        <v/>
      </c>
      <c r="E613" s="4" t="str">
        <f t="shared" si="101"/>
        <v/>
      </c>
      <c r="F613" s="9" t="str">
        <f>IF(ROW($D$1)&lt;=SheetX!$D$155, SheetX!$D$155, "")</f>
        <v/>
      </c>
      <c r="G613" s="9" t="str">
        <f t="shared" si="102"/>
        <v/>
      </c>
      <c r="H613" s="9" t="str">
        <f>IF(ROW($D$1)&lt;=SheetX!$E$155, SheetX!$E$155, "")</f>
        <v/>
      </c>
      <c r="I613" s="9" t="str">
        <f t="shared" si="103"/>
        <v/>
      </c>
      <c r="J613" s="9" t="str">
        <f>IF(ROW($D$1)&lt;=SheetX!$F$155, SheetX!$F$155, "")</f>
        <v/>
      </c>
      <c r="K613" s="4" t="str">
        <f t="shared" si="104"/>
        <v/>
      </c>
      <c r="Q613" s="6" t="str">
        <f t="shared" si="105"/>
        <v/>
      </c>
      <c r="R613" s="6">
        <f t="shared" si="106"/>
        <v>0</v>
      </c>
      <c r="S613" s="6">
        <f t="shared" si="107"/>
        <v>0</v>
      </c>
      <c r="T613" s="6">
        <f t="shared" si="108"/>
        <v>0</v>
      </c>
      <c r="U613" s="6">
        <f t="shared" si="109"/>
        <v>0</v>
      </c>
      <c r="AB613" s="12">
        <f>Table1[[#This Row],[Streaming Resolution '[MP']]]</f>
        <v>0</v>
      </c>
      <c r="AC613" s="12">
        <v>1</v>
      </c>
      <c r="AE613" s="3" t="str">
        <f>Table1[[#This Row],[Type of Install]]&amp;Table1[[#This Row],[Indoor/Outdoor]]</f>
        <v/>
      </c>
      <c r="AF613" s="3" t="str">
        <f>AE613&amp;Table1[[#This Row],[Camera Type]]</f>
        <v/>
      </c>
      <c r="AJ613" s="3" t="str">
        <f>'Card Access'!D615&amp;'Card Access'!E615&amp;'Card Access'!F615&amp;'Card Access'!G615</f>
        <v/>
      </c>
    </row>
    <row r="614" spans="1:36" x14ac:dyDescent="0.25">
      <c r="A614" s="3" t="str">
        <f>IF(ROW($B$2)&lt;=SheetX!$B$155, IF(SheetX!$B$155&lt;&gt;1, SheetX!$A$155 &amp; " (" &amp; ROW($B$2) &amp; ")", SheetX!$A$155),"zzzz")</f>
        <v xml:space="preserve"> (2)</v>
      </c>
      <c r="B614" s="3" t="str">
        <f t="shared" si="99"/>
        <v>zzzz</v>
      </c>
      <c r="C614" s="3" t="str">
        <f t="shared" si="100"/>
        <v/>
      </c>
      <c r="D614" s="9" t="str">
        <f>IF(ROW($D$1)&lt;=SheetX!$C$155, SheetX!$C$155, "")</f>
        <v/>
      </c>
      <c r="E614" s="4" t="str">
        <f t="shared" si="101"/>
        <v/>
      </c>
      <c r="F614" s="9" t="str">
        <f>IF(ROW($D$1)&lt;=SheetX!$D$155, SheetX!$D$155, "")</f>
        <v/>
      </c>
      <c r="G614" s="9" t="str">
        <f t="shared" si="102"/>
        <v/>
      </c>
      <c r="H614" s="9" t="str">
        <f>IF(ROW($D$1)&lt;=SheetX!$E$155, SheetX!$E$155, "")</f>
        <v/>
      </c>
      <c r="I614" s="9" t="str">
        <f t="shared" si="103"/>
        <v/>
      </c>
      <c r="J614" s="9" t="str">
        <f>IF(ROW($D$1)&lt;=SheetX!$F$155, SheetX!$F$155, "")</f>
        <v/>
      </c>
      <c r="K614" s="4" t="str">
        <f t="shared" si="104"/>
        <v/>
      </c>
      <c r="Q614" s="6" t="str">
        <f t="shared" si="105"/>
        <v/>
      </c>
      <c r="R614" s="6">
        <f t="shared" si="106"/>
        <v>0</v>
      </c>
      <c r="S614" s="6">
        <f t="shared" si="107"/>
        <v>0</v>
      </c>
      <c r="T614" s="6">
        <f t="shared" si="108"/>
        <v>0</v>
      </c>
      <c r="U614" s="6">
        <f t="shared" si="109"/>
        <v>0</v>
      </c>
      <c r="AB614" s="12">
        <f>Table1[[#This Row],[Streaming Resolution '[MP']]]</f>
        <v>0</v>
      </c>
      <c r="AC614" s="12">
        <v>1</v>
      </c>
      <c r="AE614" s="3" t="str">
        <f>Table1[[#This Row],[Type of Install]]&amp;Table1[[#This Row],[Indoor/Outdoor]]</f>
        <v/>
      </c>
      <c r="AF614" s="3" t="str">
        <f>AE614&amp;Table1[[#This Row],[Camera Type]]</f>
        <v/>
      </c>
      <c r="AJ614" s="3" t="str">
        <f>'Card Access'!D616&amp;'Card Access'!E616&amp;'Card Access'!F616&amp;'Card Access'!G616</f>
        <v/>
      </c>
    </row>
    <row r="615" spans="1:36" x14ac:dyDescent="0.25">
      <c r="A615" s="3" t="str">
        <f>IF(ROW($B$3)&lt;=SheetX!$B$155, IF(SheetX!$B$155&lt;&gt;1, SheetX!$A$155 &amp; " (" &amp; ROW($B$3) &amp; ")", SheetX!$A$155),"zzzz")</f>
        <v xml:space="preserve"> (3)</v>
      </c>
      <c r="B615" s="3" t="str">
        <f t="shared" si="99"/>
        <v>zzzz</v>
      </c>
      <c r="C615" s="3" t="str">
        <f t="shared" si="100"/>
        <v/>
      </c>
      <c r="D615" s="9" t="str">
        <f>IF(ROW($D$1)&lt;=SheetX!$C$155, SheetX!$C$155, "")</f>
        <v/>
      </c>
      <c r="E615" s="4" t="str">
        <f t="shared" si="101"/>
        <v/>
      </c>
      <c r="F615" s="9" t="str">
        <f>IF(ROW($D$1)&lt;=SheetX!$D$155, SheetX!$D$155, "")</f>
        <v/>
      </c>
      <c r="G615" s="9" t="str">
        <f t="shared" si="102"/>
        <v/>
      </c>
      <c r="H615" s="9" t="str">
        <f>IF(ROW($D$1)&lt;=SheetX!$E$155, SheetX!$E$155, "")</f>
        <v/>
      </c>
      <c r="I615" s="9" t="str">
        <f t="shared" si="103"/>
        <v/>
      </c>
      <c r="J615" s="9" t="str">
        <f>IF(ROW($D$1)&lt;=SheetX!$F$155, SheetX!$F$155, "")</f>
        <v/>
      </c>
      <c r="K615" s="4" t="str">
        <f t="shared" si="104"/>
        <v/>
      </c>
      <c r="Q615" s="6" t="str">
        <f t="shared" si="105"/>
        <v/>
      </c>
      <c r="R615" s="6">
        <f t="shared" si="106"/>
        <v>0</v>
      </c>
      <c r="S615" s="6">
        <f t="shared" si="107"/>
        <v>0</v>
      </c>
      <c r="T615" s="6">
        <f t="shared" si="108"/>
        <v>0</v>
      </c>
      <c r="U615" s="6">
        <f t="shared" si="109"/>
        <v>0</v>
      </c>
      <c r="AB615" s="12">
        <f>Table1[[#This Row],[Streaming Resolution '[MP']]]</f>
        <v>0</v>
      </c>
      <c r="AC615" s="12">
        <v>1</v>
      </c>
      <c r="AE615" s="3" t="str">
        <f>Table1[[#This Row],[Type of Install]]&amp;Table1[[#This Row],[Indoor/Outdoor]]</f>
        <v/>
      </c>
      <c r="AF615" s="3" t="str">
        <f>AE615&amp;Table1[[#This Row],[Camera Type]]</f>
        <v/>
      </c>
      <c r="AJ615" s="3" t="str">
        <f>'Card Access'!D617&amp;'Card Access'!E617&amp;'Card Access'!F617&amp;'Card Access'!G617</f>
        <v/>
      </c>
    </row>
    <row r="616" spans="1:36" x14ac:dyDescent="0.25">
      <c r="A616" s="3" t="str">
        <f>IF(ROW($B$4)&lt;=SheetX!$B$155, IF(SheetX!$B$155&lt;&gt;1, SheetX!$A$155 &amp; " (" &amp; ROW($B$4) &amp; ")", SheetX!$A$155),"zzzz")</f>
        <v xml:space="preserve"> (4)</v>
      </c>
      <c r="B616" s="3" t="str">
        <f t="shared" si="99"/>
        <v>zzzz</v>
      </c>
      <c r="C616" s="3" t="str">
        <f t="shared" si="100"/>
        <v/>
      </c>
      <c r="D616" s="9" t="str">
        <f>IF(ROW($D$1)&lt;=SheetX!$C$155, SheetX!$C$155, "")</f>
        <v/>
      </c>
      <c r="E616" s="4" t="str">
        <f t="shared" si="101"/>
        <v/>
      </c>
      <c r="F616" s="9" t="str">
        <f>IF(ROW($D$1)&lt;=SheetX!$D$155, SheetX!$D$155, "")</f>
        <v/>
      </c>
      <c r="G616" s="9" t="str">
        <f t="shared" si="102"/>
        <v/>
      </c>
      <c r="H616" s="9" t="str">
        <f>IF(ROW($D$1)&lt;=SheetX!$E$155, SheetX!$E$155, "")</f>
        <v/>
      </c>
      <c r="I616" s="9" t="str">
        <f t="shared" si="103"/>
        <v/>
      </c>
      <c r="J616" s="9" t="str">
        <f>IF(ROW($D$1)&lt;=SheetX!$F$155, SheetX!$F$155, "")</f>
        <v/>
      </c>
      <c r="K616" s="4" t="str">
        <f t="shared" si="104"/>
        <v/>
      </c>
      <c r="Q616" s="6" t="str">
        <f t="shared" si="105"/>
        <v/>
      </c>
      <c r="R616" s="6">
        <f t="shared" si="106"/>
        <v>0</v>
      </c>
      <c r="S616" s="6">
        <f t="shared" si="107"/>
        <v>0</v>
      </c>
      <c r="T616" s="6">
        <f t="shared" si="108"/>
        <v>0</v>
      </c>
      <c r="U616" s="6">
        <f t="shared" si="109"/>
        <v>0</v>
      </c>
      <c r="AB616" s="12">
        <f>Table1[[#This Row],[Streaming Resolution '[MP']]]</f>
        <v>0</v>
      </c>
      <c r="AC616" s="12">
        <v>1</v>
      </c>
      <c r="AE616" s="3" t="str">
        <f>Table1[[#This Row],[Type of Install]]&amp;Table1[[#This Row],[Indoor/Outdoor]]</f>
        <v/>
      </c>
      <c r="AF616" s="3" t="str">
        <f>AE616&amp;Table1[[#This Row],[Camera Type]]</f>
        <v/>
      </c>
      <c r="AJ616" s="3" t="str">
        <f>'Card Access'!D618&amp;'Card Access'!E618&amp;'Card Access'!F618&amp;'Card Access'!G618</f>
        <v/>
      </c>
    </row>
    <row r="617" spans="1:36" x14ac:dyDescent="0.25">
      <c r="A617" s="3" t="str">
        <f>IF(ROW($B$1)&lt;=SheetX!$B$156, IF(SheetX!$B$156&lt;&gt;1, SheetX!$A$156 &amp; " (" &amp; ROW($B$1) &amp; ")", SheetX!$A$156),"zzzz")</f>
        <v xml:space="preserve"> (1)</v>
      </c>
      <c r="B617" s="3" t="str">
        <f t="shared" si="99"/>
        <v>zzzz</v>
      </c>
      <c r="C617" s="3" t="str">
        <f t="shared" si="100"/>
        <v/>
      </c>
      <c r="D617" s="9" t="str">
        <f>IF(ROW($D$1)&lt;=SheetX!$C$156, SheetX!$C$156, "")</f>
        <v/>
      </c>
      <c r="E617" s="4" t="str">
        <f t="shared" si="101"/>
        <v/>
      </c>
      <c r="F617" s="9" t="str">
        <f>IF(ROW($D$1)&lt;=SheetX!$D$156, SheetX!$D$156, "")</f>
        <v/>
      </c>
      <c r="G617" s="9" t="str">
        <f t="shared" si="102"/>
        <v/>
      </c>
      <c r="H617" s="9" t="str">
        <f>IF(ROW($D$1)&lt;=SheetX!$E$156, SheetX!$E$156, "")</f>
        <v/>
      </c>
      <c r="I617" s="9" t="str">
        <f t="shared" si="103"/>
        <v/>
      </c>
      <c r="J617" s="9" t="str">
        <f>IF(ROW($D$1)&lt;=SheetX!$F$156, SheetX!$F$156, "")</f>
        <v/>
      </c>
      <c r="K617" s="4" t="str">
        <f t="shared" si="104"/>
        <v/>
      </c>
      <c r="Q617" s="6" t="str">
        <f t="shared" si="105"/>
        <v/>
      </c>
      <c r="R617" s="6">
        <f t="shared" si="106"/>
        <v>0</v>
      </c>
      <c r="S617" s="6">
        <f t="shared" si="107"/>
        <v>0</v>
      </c>
      <c r="T617" s="6">
        <f t="shared" si="108"/>
        <v>0</v>
      </c>
      <c r="U617" s="6">
        <f t="shared" si="109"/>
        <v>0</v>
      </c>
      <c r="AB617" s="12">
        <f>Table1[[#This Row],[Streaming Resolution '[MP']]]</f>
        <v>0</v>
      </c>
      <c r="AC617" s="12">
        <v>1</v>
      </c>
      <c r="AE617" s="3" t="str">
        <f>Table1[[#This Row],[Type of Install]]&amp;Table1[[#This Row],[Indoor/Outdoor]]</f>
        <v/>
      </c>
      <c r="AF617" s="3" t="str">
        <f>AE617&amp;Table1[[#This Row],[Camera Type]]</f>
        <v/>
      </c>
      <c r="AJ617" s="3" t="str">
        <f>'Card Access'!D619&amp;'Card Access'!E619&amp;'Card Access'!F619&amp;'Card Access'!G619</f>
        <v/>
      </c>
    </row>
    <row r="618" spans="1:36" x14ac:dyDescent="0.25">
      <c r="A618" s="3" t="str">
        <f>IF(ROW($B$2)&lt;=SheetX!$B$156, IF(SheetX!$B$156&lt;&gt;1, SheetX!$A$156 &amp; " (" &amp; ROW($B$2) &amp; ")", SheetX!$A$156),"zzzz")</f>
        <v xml:space="preserve"> (2)</v>
      </c>
      <c r="B618" s="3" t="str">
        <f t="shared" si="99"/>
        <v>zzzz</v>
      </c>
      <c r="C618" s="3" t="str">
        <f t="shared" si="100"/>
        <v/>
      </c>
      <c r="D618" s="9" t="str">
        <f>IF(ROW($D$1)&lt;=SheetX!$C$156, SheetX!$C$156, "")</f>
        <v/>
      </c>
      <c r="E618" s="4" t="str">
        <f t="shared" si="101"/>
        <v/>
      </c>
      <c r="F618" s="9" t="str">
        <f>IF(ROW($D$1)&lt;=SheetX!$D$156, SheetX!$D$156, "")</f>
        <v/>
      </c>
      <c r="G618" s="9" t="str">
        <f t="shared" si="102"/>
        <v/>
      </c>
      <c r="H618" s="9" t="str">
        <f>IF(ROW($D$1)&lt;=SheetX!$E$156, SheetX!$E$156, "")</f>
        <v/>
      </c>
      <c r="I618" s="9" t="str">
        <f t="shared" si="103"/>
        <v/>
      </c>
      <c r="J618" s="9" t="str">
        <f>IF(ROW($D$1)&lt;=SheetX!$F$156, SheetX!$F$156, "")</f>
        <v/>
      </c>
      <c r="K618" s="4" t="str">
        <f t="shared" si="104"/>
        <v/>
      </c>
      <c r="Q618" s="6" t="str">
        <f t="shared" si="105"/>
        <v/>
      </c>
      <c r="R618" s="6">
        <f t="shared" si="106"/>
        <v>0</v>
      </c>
      <c r="S618" s="6">
        <f t="shared" si="107"/>
        <v>0</v>
      </c>
      <c r="T618" s="6">
        <f t="shared" si="108"/>
        <v>0</v>
      </c>
      <c r="U618" s="6">
        <f t="shared" si="109"/>
        <v>0</v>
      </c>
      <c r="AB618" s="12">
        <f>Table1[[#This Row],[Streaming Resolution '[MP']]]</f>
        <v>0</v>
      </c>
      <c r="AC618" s="12">
        <v>1</v>
      </c>
      <c r="AE618" s="3" t="str">
        <f>Table1[[#This Row],[Type of Install]]&amp;Table1[[#This Row],[Indoor/Outdoor]]</f>
        <v/>
      </c>
      <c r="AF618" s="3" t="str">
        <f>AE618&amp;Table1[[#This Row],[Camera Type]]</f>
        <v/>
      </c>
      <c r="AJ618" s="3" t="str">
        <f>'Card Access'!D620&amp;'Card Access'!E620&amp;'Card Access'!F620&amp;'Card Access'!G620</f>
        <v/>
      </c>
    </row>
    <row r="619" spans="1:36" x14ac:dyDescent="0.25">
      <c r="A619" s="3" t="str">
        <f>IF(ROW($B$3)&lt;=SheetX!$B$156, IF(SheetX!$B$156&lt;&gt;1, SheetX!$A$156 &amp; " (" &amp; ROW($B$3) &amp; ")", SheetX!$A$156),"zzzz")</f>
        <v xml:space="preserve"> (3)</v>
      </c>
      <c r="B619" s="3" t="str">
        <f t="shared" si="99"/>
        <v>zzzz</v>
      </c>
      <c r="C619" s="3" t="str">
        <f t="shared" si="100"/>
        <v/>
      </c>
      <c r="D619" s="9" t="str">
        <f>IF(ROW($D$1)&lt;=SheetX!$C$156, SheetX!$C$156, "")</f>
        <v/>
      </c>
      <c r="E619" s="4" t="str">
        <f t="shared" si="101"/>
        <v/>
      </c>
      <c r="F619" s="9" t="str">
        <f>IF(ROW($D$1)&lt;=SheetX!$D$156, SheetX!$D$156, "")</f>
        <v/>
      </c>
      <c r="G619" s="9" t="str">
        <f t="shared" si="102"/>
        <v/>
      </c>
      <c r="H619" s="9" t="str">
        <f>IF(ROW($D$1)&lt;=SheetX!$E$156, SheetX!$E$156, "")</f>
        <v/>
      </c>
      <c r="I619" s="9" t="str">
        <f t="shared" si="103"/>
        <v/>
      </c>
      <c r="J619" s="9" t="str">
        <f>IF(ROW($D$1)&lt;=SheetX!$F$156, SheetX!$F$156, "")</f>
        <v/>
      </c>
      <c r="K619" s="4" t="str">
        <f t="shared" si="104"/>
        <v/>
      </c>
      <c r="Q619" s="6" t="str">
        <f t="shared" si="105"/>
        <v/>
      </c>
      <c r="R619" s="6">
        <f t="shared" si="106"/>
        <v>0</v>
      </c>
      <c r="S619" s="6">
        <f t="shared" si="107"/>
        <v>0</v>
      </c>
      <c r="T619" s="6">
        <f t="shared" si="108"/>
        <v>0</v>
      </c>
      <c r="U619" s="6">
        <f t="shared" si="109"/>
        <v>0</v>
      </c>
      <c r="AB619" s="12">
        <f>Table1[[#This Row],[Streaming Resolution '[MP']]]</f>
        <v>0</v>
      </c>
      <c r="AC619" s="12">
        <v>1</v>
      </c>
      <c r="AE619" s="3" t="str">
        <f>Table1[[#This Row],[Type of Install]]&amp;Table1[[#This Row],[Indoor/Outdoor]]</f>
        <v/>
      </c>
      <c r="AF619" s="3" t="str">
        <f>AE619&amp;Table1[[#This Row],[Camera Type]]</f>
        <v/>
      </c>
      <c r="AJ619" s="3" t="str">
        <f>'Card Access'!D621&amp;'Card Access'!E621&amp;'Card Access'!F621&amp;'Card Access'!G621</f>
        <v/>
      </c>
    </row>
    <row r="620" spans="1:36" x14ac:dyDescent="0.25">
      <c r="A620" s="3" t="str">
        <f>IF(ROW($B$4)&lt;=SheetX!$B$156, IF(SheetX!$B$156&lt;&gt;1, SheetX!$A$156 &amp; " (" &amp; ROW($B$4) &amp; ")", SheetX!$A$156),"zzzz")</f>
        <v xml:space="preserve"> (4)</v>
      </c>
      <c r="B620" s="3" t="str">
        <f t="shared" si="99"/>
        <v>zzzz</v>
      </c>
      <c r="C620" s="3" t="str">
        <f t="shared" si="100"/>
        <v/>
      </c>
      <c r="D620" s="9" t="str">
        <f>IF(ROW($D$1)&lt;=SheetX!$C$156, SheetX!$C$156, "")</f>
        <v/>
      </c>
      <c r="E620" s="4" t="str">
        <f t="shared" si="101"/>
        <v/>
      </c>
      <c r="F620" s="9" t="str">
        <f>IF(ROW($D$1)&lt;=SheetX!$D$156, SheetX!$D$156, "")</f>
        <v/>
      </c>
      <c r="G620" s="9" t="str">
        <f t="shared" si="102"/>
        <v/>
      </c>
      <c r="H620" s="9" t="str">
        <f>IF(ROW($D$1)&lt;=SheetX!$E$156, SheetX!$E$156, "")</f>
        <v/>
      </c>
      <c r="I620" s="9" t="str">
        <f t="shared" si="103"/>
        <v/>
      </c>
      <c r="J620" s="9" t="str">
        <f>IF(ROW($D$1)&lt;=SheetX!$F$156, SheetX!$F$156, "")</f>
        <v/>
      </c>
      <c r="K620" s="4" t="str">
        <f t="shared" si="104"/>
        <v/>
      </c>
      <c r="Q620" s="6" t="str">
        <f t="shared" si="105"/>
        <v/>
      </c>
      <c r="R620" s="6">
        <f t="shared" si="106"/>
        <v>0</v>
      </c>
      <c r="S620" s="6">
        <f t="shared" si="107"/>
        <v>0</v>
      </c>
      <c r="T620" s="6">
        <f t="shared" si="108"/>
        <v>0</v>
      </c>
      <c r="U620" s="6">
        <f t="shared" si="109"/>
        <v>0</v>
      </c>
      <c r="AB620" s="12">
        <f>Table1[[#This Row],[Streaming Resolution '[MP']]]</f>
        <v>0</v>
      </c>
      <c r="AC620" s="12">
        <v>1</v>
      </c>
      <c r="AE620" s="3" t="str">
        <f>Table1[[#This Row],[Type of Install]]&amp;Table1[[#This Row],[Indoor/Outdoor]]</f>
        <v/>
      </c>
      <c r="AF620" s="3" t="str">
        <f>AE620&amp;Table1[[#This Row],[Camera Type]]</f>
        <v/>
      </c>
      <c r="AJ620" s="3" t="str">
        <f>'Card Access'!D622&amp;'Card Access'!E622&amp;'Card Access'!F622&amp;'Card Access'!G622</f>
        <v/>
      </c>
    </row>
    <row r="621" spans="1:36" x14ac:dyDescent="0.25">
      <c r="A621" s="3" t="str">
        <f>IF(ROW($B$1)&lt;=SheetX!$B$157, IF(SheetX!$B$157&lt;&gt;1, SheetX!$A$157 &amp; " (" &amp; ROW($B$1) &amp; ")", SheetX!$A$157),"zzzz")</f>
        <v xml:space="preserve"> (1)</v>
      </c>
      <c r="B621" s="3" t="str">
        <f t="shared" si="99"/>
        <v>zzzz</v>
      </c>
      <c r="C621" s="3" t="str">
        <f t="shared" si="100"/>
        <v/>
      </c>
      <c r="D621" s="9" t="str">
        <f>IF(ROW($D$1)&lt;=SheetX!$C$157, SheetX!$C$157, "")</f>
        <v/>
      </c>
      <c r="E621" s="4" t="str">
        <f t="shared" si="101"/>
        <v/>
      </c>
      <c r="F621" s="9" t="str">
        <f>IF(ROW($D$1)&lt;=SheetX!$D$157, SheetX!$D$157, "")</f>
        <v/>
      </c>
      <c r="G621" s="9" t="str">
        <f t="shared" si="102"/>
        <v/>
      </c>
      <c r="H621" s="9" t="str">
        <f>IF(ROW($D$1)&lt;=SheetX!$E$157, SheetX!$E$157, "")</f>
        <v/>
      </c>
      <c r="I621" s="9" t="str">
        <f t="shared" si="103"/>
        <v/>
      </c>
      <c r="J621" s="9" t="str">
        <f>IF(ROW($D$1)&lt;=SheetX!$F$157, SheetX!$F$157, "")</f>
        <v/>
      </c>
      <c r="K621" s="4" t="str">
        <f t="shared" si="104"/>
        <v/>
      </c>
      <c r="Q621" s="6" t="str">
        <f t="shared" si="105"/>
        <v/>
      </c>
      <c r="R621" s="6">
        <f t="shared" si="106"/>
        <v>0</v>
      </c>
      <c r="S621" s="6">
        <f t="shared" si="107"/>
        <v>0</v>
      </c>
      <c r="T621" s="6">
        <f t="shared" si="108"/>
        <v>0</v>
      </c>
      <c r="U621" s="6">
        <f t="shared" si="109"/>
        <v>0</v>
      </c>
      <c r="AB621" s="12">
        <f>Table1[[#This Row],[Streaming Resolution '[MP']]]</f>
        <v>0</v>
      </c>
      <c r="AC621" s="12">
        <v>1</v>
      </c>
      <c r="AE621" s="3" t="str">
        <f>Table1[[#This Row],[Type of Install]]&amp;Table1[[#This Row],[Indoor/Outdoor]]</f>
        <v/>
      </c>
      <c r="AF621" s="3" t="str">
        <f>AE621&amp;Table1[[#This Row],[Camera Type]]</f>
        <v/>
      </c>
      <c r="AJ621" s="3" t="str">
        <f>'Card Access'!D623&amp;'Card Access'!E623&amp;'Card Access'!F623&amp;'Card Access'!G623</f>
        <v/>
      </c>
    </row>
    <row r="622" spans="1:36" x14ac:dyDescent="0.25">
      <c r="A622" s="3" t="str">
        <f>IF(ROW($B$2)&lt;=SheetX!$B$157, IF(SheetX!$B$157&lt;&gt;1, SheetX!$A$157 &amp; " (" &amp; ROW($B$2) &amp; ")", SheetX!$A$157),"zzzz")</f>
        <v xml:space="preserve"> (2)</v>
      </c>
      <c r="B622" s="3" t="str">
        <f t="shared" si="99"/>
        <v>zzzz</v>
      </c>
      <c r="C622" s="3" t="str">
        <f t="shared" si="100"/>
        <v/>
      </c>
      <c r="D622" s="9" t="str">
        <f>IF(ROW($D$1)&lt;=SheetX!$C$157, SheetX!$C$157, "")</f>
        <v/>
      </c>
      <c r="E622" s="4" t="str">
        <f t="shared" si="101"/>
        <v/>
      </c>
      <c r="F622" s="9" t="str">
        <f>IF(ROW($D$1)&lt;=SheetX!$D$157, SheetX!$D$157, "")</f>
        <v/>
      </c>
      <c r="G622" s="9" t="str">
        <f t="shared" si="102"/>
        <v/>
      </c>
      <c r="H622" s="9" t="str">
        <f>IF(ROW($D$1)&lt;=SheetX!$E$157, SheetX!$E$157, "")</f>
        <v/>
      </c>
      <c r="I622" s="9" t="str">
        <f t="shared" si="103"/>
        <v/>
      </c>
      <c r="J622" s="9" t="str">
        <f>IF(ROW($D$1)&lt;=SheetX!$F$157, SheetX!$F$157, "")</f>
        <v/>
      </c>
      <c r="K622" s="4" t="str">
        <f t="shared" si="104"/>
        <v/>
      </c>
      <c r="Q622" s="6" t="str">
        <f t="shared" si="105"/>
        <v/>
      </c>
      <c r="R622" s="6">
        <f t="shared" si="106"/>
        <v>0</v>
      </c>
      <c r="S622" s="6">
        <f t="shared" si="107"/>
        <v>0</v>
      </c>
      <c r="T622" s="6">
        <f t="shared" si="108"/>
        <v>0</v>
      </c>
      <c r="U622" s="6">
        <f t="shared" si="109"/>
        <v>0</v>
      </c>
      <c r="AB622" s="12">
        <f>Table1[[#This Row],[Streaming Resolution '[MP']]]</f>
        <v>0</v>
      </c>
      <c r="AC622" s="12">
        <v>1</v>
      </c>
      <c r="AE622" s="3" t="str">
        <f>Table1[[#This Row],[Type of Install]]&amp;Table1[[#This Row],[Indoor/Outdoor]]</f>
        <v/>
      </c>
      <c r="AF622" s="3" t="str">
        <f>AE622&amp;Table1[[#This Row],[Camera Type]]</f>
        <v/>
      </c>
      <c r="AJ622" s="3" t="str">
        <f>'Card Access'!D624&amp;'Card Access'!E624&amp;'Card Access'!F624&amp;'Card Access'!G624</f>
        <v/>
      </c>
    </row>
    <row r="623" spans="1:36" x14ac:dyDescent="0.25">
      <c r="A623" s="3" t="str">
        <f>IF(ROW($B$3)&lt;=SheetX!$B$157, IF(SheetX!$B$157&lt;&gt;1, SheetX!$A$157 &amp; " (" &amp; ROW($B$3) &amp; ")", SheetX!$A$157),"zzzz")</f>
        <v xml:space="preserve"> (3)</v>
      </c>
      <c r="B623" s="3" t="str">
        <f t="shared" si="99"/>
        <v>zzzz</v>
      </c>
      <c r="C623" s="3" t="str">
        <f t="shared" si="100"/>
        <v/>
      </c>
      <c r="D623" s="9" t="str">
        <f>IF(ROW($D$1)&lt;=SheetX!$C$157, SheetX!$C$157, "")</f>
        <v/>
      </c>
      <c r="E623" s="4" t="str">
        <f t="shared" si="101"/>
        <v/>
      </c>
      <c r="F623" s="9" t="str">
        <f>IF(ROW($D$1)&lt;=SheetX!$D$157, SheetX!$D$157, "")</f>
        <v/>
      </c>
      <c r="G623" s="9" t="str">
        <f t="shared" si="102"/>
        <v/>
      </c>
      <c r="H623" s="9" t="str">
        <f>IF(ROW($D$1)&lt;=SheetX!$E$157, SheetX!$E$157, "")</f>
        <v/>
      </c>
      <c r="I623" s="9" t="str">
        <f t="shared" si="103"/>
        <v/>
      </c>
      <c r="J623" s="9" t="str">
        <f>IF(ROW($D$1)&lt;=SheetX!$F$157, SheetX!$F$157, "")</f>
        <v/>
      </c>
      <c r="K623" s="4" t="str">
        <f t="shared" si="104"/>
        <v/>
      </c>
      <c r="Q623" s="6" t="str">
        <f t="shared" si="105"/>
        <v/>
      </c>
      <c r="R623" s="6">
        <f t="shared" si="106"/>
        <v>0</v>
      </c>
      <c r="S623" s="6">
        <f t="shared" si="107"/>
        <v>0</v>
      </c>
      <c r="T623" s="6">
        <f t="shared" si="108"/>
        <v>0</v>
      </c>
      <c r="U623" s="6">
        <f t="shared" si="109"/>
        <v>0</v>
      </c>
      <c r="AB623" s="12">
        <f>Table1[[#This Row],[Streaming Resolution '[MP']]]</f>
        <v>0</v>
      </c>
      <c r="AC623" s="12">
        <v>1</v>
      </c>
      <c r="AE623" s="3" t="str">
        <f>Table1[[#This Row],[Type of Install]]&amp;Table1[[#This Row],[Indoor/Outdoor]]</f>
        <v/>
      </c>
      <c r="AF623" s="3" t="str">
        <f>AE623&amp;Table1[[#This Row],[Camera Type]]</f>
        <v/>
      </c>
      <c r="AJ623" s="3" t="str">
        <f>'Card Access'!D625&amp;'Card Access'!E625&amp;'Card Access'!F625&amp;'Card Access'!G625</f>
        <v/>
      </c>
    </row>
    <row r="624" spans="1:36" x14ac:dyDescent="0.25">
      <c r="A624" s="3" t="str">
        <f>IF(ROW($B$4)&lt;=SheetX!$B$157, IF(SheetX!$B$157&lt;&gt;1, SheetX!$A$157 &amp; " (" &amp; ROW($B$4) &amp; ")", SheetX!$A$157),"zzzz")</f>
        <v xml:space="preserve"> (4)</v>
      </c>
      <c r="B624" s="3" t="str">
        <f t="shared" si="99"/>
        <v>zzzz</v>
      </c>
      <c r="C624" s="3" t="str">
        <f t="shared" si="100"/>
        <v/>
      </c>
      <c r="D624" s="9" t="str">
        <f>IF(ROW($D$1)&lt;=SheetX!$C$157, SheetX!$C$157, "")</f>
        <v/>
      </c>
      <c r="E624" s="4" t="str">
        <f t="shared" si="101"/>
        <v/>
      </c>
      <c r="F624" s="9" t="str">
        <f>IF(ROW($D$1)&lt;=SheetX!$D$157, SheetX!$D$157, "")</f>
        <v/>
      </c>
      <c r="G624" s="9" t="str">
        <f t="shared" si="102"/>
        <v/>
      </c>
      <c r="H624" s="9" t="str">
        <f>IF(ROW($D$1)&lt;=SheetX!$E$157, SheetX!$E$157, "")</f>
        <v/>
      </c>
      <c r="I624" s="9" t="str">
        <f t="shared" si="103"/>
        <v/>
      </c>
      <c r="J624" s="9" t="str">
        <f>IF(ROW($D$1)&lt;=SheetX!$F$157, SheetX!$F$157, "")</f>
        <v/>
      </c>
      <c r="K624" s="4" t="str">
        <f t="shared" si="104"/>
        <v/>
      </c>
      <c r="Q624" s="6" t="str">
        <f t="shared" si="105"/>
        <v/>
      </c>
      <c r="R624" s="6">
        <f t="shared" si="106"/>
        <v>0</v>
      </c>
      <c r="S624" s="6">
        <f t="shared" si="107"/>
        <v>0</v>
      </c>
      <c r="T624" s="6">
        <f t="shared" si="108"/>
        <v>0</v>
      </c>
      <c r="U624" s="6">
        <f t="shared" si="109"/>
        <v>0</v>
      </c>
      <c r="AB624" s="12">
        <f>Table1[[#This Row],[Streaming Resolution '[MP']]]</f>
        <v>0</v>
      </c>
      <c r="AC624" s="12">
        <v>1</v>
      </c>
      <c r="AE624" s="3" t="str">
        <f>Table1[[#This Row],[Type of Install]]&amp;Table1[[#This Row],[Indoor/Outdoor]]</f>
        <v/>
      </c>
      <c r="AF624" s="3" t="str">
        <f>AE624&amp;Table1[[#This Row],[Camera Type]]</f>
        <v/>
      </c>
      <c r="AJ624" s="3" t="str">
        <f>'Card Access'!D626&amp;'Card Access'!E626&amp;'Card Access'!F626&amp;'Card Access'!G626</f>
        <v/>
      </c>
    </row>
    <row r="625" spans="1:36" x14ac:dyDescent="0.25">
      <c r="A625" s="3" t="str">
        <f>IF(ROW($B$1)&lt;=SheetX!$B$158, IF(SheetX!$B$158&lt;&gt;1, SheetX!$A$158 &amp; " (" &amp; ROW($B$1) &amp; ")", SheetX!$A$158),"zzzz")</f>
        <v xml:space="preserve"> (1)</v>
      </c>
      <c r="B625" s="3" t="str">
        <f t="shared" si="99"/>
        <v>zzzz</v>
      </c>
      <c r="C625" s="3" t="str">
        <f t="shared" si="100"/>
        <v/>
      </c>
      <c r="D625" s="9" t="str">
        <f>IF(ROW($D$1)&lt;=SheetX!$C$158, SheetX!$C$158, "")</f>
        <v/>
      </c>
      <c r="E625" s="4" t="str">
        <f t="shared" si="101"/>
        <v/>
      </c>
      <c r="F625" s="9" t="str">
        <f>IF(ROW($D$1)&lt;=SheetX!$D$158, SheetX!$D$158, "")</f>
        <v/>
      </c>
      <c r="G625" s="9" t="str">
        <f t="shared" si="102"/>
        <v/>
      </c>
      <c r="H625" s="9" t="str">
        <f>IF(ROW($D$1)&lt;=SheetX!$E$158, SheetX!$E$158, "")</f>
        <v/>
      </c>
      <c r="I625" s="9" t="str">
        <f t="shared" si="103"/>
        <v/>
      </c>
      <c r="J625" s="9" t="str">
        <f>IF(ROW($D$1)&lt;=SheetX!$F$158, SheetX!$F$158, "")</f>
        <v/>
      </c>
      <c r="K625" s="4" t="str">
        <f t="shared" si="104"/>
        <v/>
      </c>
      <c r="Q625" s="6" t="str">
        <f t="shared" si="105"/>
        <v/>
      </c>
      <c r="R625" s="6">
        <f t="shared" si="106"/>
        <v>0</v>
      </c>
      <c r="S625" s="6">
        <f t="shared" si="107"/>
        <v>0</v>
      </c>
      <c r="T625" s="6">
        <f t="shared" si="108"/>
        <v>0</v>
      </c>
      <c r="U625" s="6">
        <f t="shared" si="109"/>
        <v>0</v>
      </c>
      <c r="AB625" s="12">
        <f>Table1[[#This Row],[Streaming Resolution '[MP']]]</f>
        <v>0</v>
      </c>
      <c r="AC625" s="12">
        <v>1</v>
      </c>
      <c r="AE625" s="3" t="str">
        <f>Table1[[#This Row],[Type of Install]]&amp;Table1[[#This Row],[Indoor/Outdoor]]</f>
        <v/>
      </c>
      <c r="AF625" s="3" t="str">
        <f>AE625&amp;Table1[[#This Row],[Camera Type]]</f>
        <v/>
      </c>
      <c r="AJ625" s="3" t="str">
        <f>'Card Access'!D627&amp;'Card Access'!E627&amp;'Card Access'!F627&amp;'Card Access'!G627</f>
        <v/>
      </c>
    </row>
    <row r="626" spans="1:36" x14ac:dyDescent="0.25">
      <c r="A626" s="3" t="str">
        <f>IF(ROW($B$2)&lt;=SheetX!$B$158, IF(SheetX!$B$158&lt;&gt;1, SheetX!$A$158 &amp; " (" &amp; ROW($B$2) &amp; ")", SheetX!$A$158),"zzzz")</f>
        <v xml:space="preserve"> (2)</v>
      </c>
      <c r="B626" s="3" t="str">
        <f t="shared" si="99"/>
        <v>zzzz</v>
      </c>
      <c r="C626" s="3" t="str">
        <f t="shared" si="100"/>
        <v/>
      </c>
      <c r="D626" s="9" t="str">
        <f>IF(ROW($D$1)&lt;=SheetX!$C$158, SheetX!$C$158, "")</f>
        <v/>
      </c>
      <c r="E626" s="4" t="str">
        <f t="shared" si="101"/>
        <v/>
      </c>
      <c r="F626" s="9" t="str">
        <f>IF(ROW($D$1)&lt;=SheetX!$D$158, SheetX!$D$158, "")</f>
        <v/>
      </c>
      <c r="G626" s="9" t="str">
        <f t="shared" si="102"/>
        <v/>
      </c>
      <c r="H626" s="9" t="str">
        <f>IF(ROW($D$1)&lt;=SheetX!$E$158, SheetX!$E$158, "")</f>
        <v/>
      </c>
      <c r="I626" s="9" t="str">
        <f t="shared" si="103"/>
        <v/>
      </c>
      <c r="J626" s="9" t="str">
        <f>IF(ROW($D$1)&lt;=SheetX!$F$158, SheetX!$F$158, "")</f>
        <v/>
      </c>
      <c r="K626" s="4" t="str">
        <f t="shared" si="104"/>
        <v/>
      </c>
      <c r="Q626" s="6" t="str">
        <f t="shared" si="105"/>
        <v/>
      </c>
      <c r="R626" s="6">
        <f t="shared" si="106"/>
        <v>0</v>
      </c>
      <c r="S626" s="6">
        <f t="shared" si="107"/>
        <v>0</v>
      </c>
      <c r="T626" s="6">
        <f t="shared" si="108"/>
        <v>0</v>
      </c>
      <c r="U626" s="6">
        <f t="shared" si="109"/>
        <v>0</v>
      </c>
      <c r="AB626" s="12">
        <f>Table1[[#This Row],[Streaming Resolution '[MP']]]</f>
        <v>0</v>
      </c>
      <c r="AC626" s="12">
        <v>1</v>
      </c>
      <c r="AE626" s="3" t="str">
        <f>Table1[[#This Row],[Type of Install]]&amp;Table1[[#This Row],[Indoor/Outdoor]]</f>
        <v/>
      </c>
      <c r="AF626" s="3" t="str">
        <f>AE626&amp;Table1[[#This Row],[Camera Type]]</f>
        <v/>
      </c>
      <c r="AJ626" s="3" t="str">
        <f>'Card Access'!D628&amp;'Card Access'!E628&amp;'Card Access'!F628&amp;'Card Access'!G628</f>
        <v/>
      </c>
    </row>
    <row r="627" spans="1:36" x14ac:dyDescent="0.25">
      <c r="A627" s="3" t="str">
        <f>IF(ROW($B$3)&lt;=SheetX!$B$158, IF(SheetX!$B$158&lt;&gt;1, SheetX!$A$158 &amp; " (" &amp; ROW($B$3) &amp; ")", SheetX!$A$158),"zzzz")</f>
        <v xml:space="preserve"> (3)</v>
      </c>
      <c r="B627" s="3" t="str">
        <f t="shared" si="99"/>
        <v>zzzz</v>
      </c>
      <c r="C627" s="3" t="str">
        <f t="shared" si="100"/>
        <v/>
      </c>
      <c r="D627" s="9" t="str">
        <f>IF(ROW($D$1)&lt;=SheetX!$C$158, SheetX!$C$158, "")</f>
        <v/>
      </c>
      <c r="E627" s="4" t="str">
        <f t="shared" si="101"/>
        <v/>
      </c>
      <c r="F627" s="9" t="str">
        <f>IF(ROW($D$1)&lt;=SheetX!$D$158, SheetX!$D$158, "")</f>
        <v/>
      </c>
      <c r="G627" s="9" t="str">
        <f t="shared" si="102"/>
        <v/>
      </c>
      <c r="H627" s="9" t="str">
        <f>IF(ROW($D$1)&lt;=SheetX!$E$158, SheetX!$E$158, "")</f>
        <v/>
      </c>
      <c r="I627" s="9" t="str">
        <f t="shared" si="103"/>
        <v/>
      </c>
      <c r="J627" s="9" t="str">
        <f>IF(ROW($D$1)&lt;=SheetX!$F$158, SheetX!$F$158, "")</f>
        <v/>
      </c>
      <c r="K627" s="4" t="str">
        <f t="shared" si="104"/>
        <v/>
      </c>
      <c r="Q627" s="6" t="str">
        <f t="shared" si="105"/>
        <v/>
      </c>
      <c r="R627" s="6">
        <f t="shared" si="106"/>
        <v>0</v>
      </c>
      <c r="S627" s="6">
        <f t="shared" si="107"/>
        <v>0</v>
      </c>
      <c r="T627" s="6">
        <f t="shared" si="108"/>
        <v>0</v>
      </c>
      <c r="U627" s="6">
        <f t="shared" si="109"/>
        <v>0</v>
      </c>
      <c r="AB627" s="12">
        <f>Table1[[#This Row],[Streaming Resolution '[MP']]]</f>
        <v>0</v>
      </c>
      <c r="AC627" s="12">
        <v>1</v>
      </c>
      <c r="AE627" s="3" t="str">
        <f>Table1[[#This Row],[Type of Install]]&amp;Table1[[#This Row],[Indoor/Outdoor]]</f>
        <v/>
      </c>
      <c r="AF627" s="3" t="str">
        <f>AE627&amp;Table1[[#This Row],[Camera Type]]</f>
        <v/>
      </c>
      <c r="AJ627" s="3" t="str">
        <f>'Card Access'!D629&amp;'Card Access'!E629&amp;'Card Access'!F629&amp;'Card Access'!G629</f>
        <v/>
      </c>
    </row>
    <row r="628" spans="1:36" x14ac:dyDescent="0.25">
      <c r="A628" s="3" t="str">
        <f>IF(ROW($B$4)&lt;=SheetX!$B$158, IF(SheetX!$B$158&lt;&gt;1, SheetX!$A$158 &amp; " (" &amp; ROW($B$4) &amp; ")", SheetX!$A$158),"zzzz")</f>
        <v xml:space="preserve"> (4)</v>
      </c>
      <c r="B628" s="3" t="str">
        <f t="shared" si="99"/>
        <v>zzzz</v>
      </c>
      <c r="C628" s="3" t="str">
        <f t="shared" si="100"/>
        <v/>
      </c>
      <c r="D628" s="9" t="str">
        <f>IF(ROW($D$1)&lt;=SheetX!$C$158, SheetX!$C$158, "")</f>
        <v/>
      </c>
      <c r="E628" s="4" t="str">
        <f t="shared" si="101"/>
        <v/>
      </c>
      <c r="F628" s="9" t="str">
        <f>IF(ROW($D$1)&lt;=SheetX!$D$158, SheetX!$D$158, "")</f>
        <v/>
      </c>
      <c r="G628" s="9" t="str">
        <f t="shared" si="102"/>
        <v/>
      </c>
      <c r="H628" s="9" t="str">
        <f>IF(ROW($D$1)&lt;=SheetX!$E$158, SheetX!$E$158, "")</f>
        <v/>
      </c>
      <c r="I628" s="9" t="str">
        <f t="shared" si="103"/>
        <v/>
      </c>
      <c r="J628" s="9" t="str">
        <f>IF(ROW($D$1)&lt;=SheetX!$F$158, SheetX!$F$158, "")</f>
        <v/>
      </c>
      <c r="K628" s="4" t="str">
        <f t="shared" si="104"/>
        <v/>
      </c>
      <c r="Q628" s="6" t="str">
        <f t="shared" si="105"/>
        <v/>
      </c>
      <c r="R628" s="6">
        <f t="shared" si="106"/>
        <v>0</v>
      </c>
      <c r="S628" s="6">
        <f t="shared" si="107"/>
        <v>0</v>
      </c>
      <c r="T628" s="6">
        <f t="shared" si="108"/>
        <v>0</v>
      </c>
      <c r="U628" s="6">
        <f t="shared" si="109"/>
        <v>0</v>
      </c>
      <c r="AB628" s="12">
        <f>Table1[[#This Row],[Streaming Resolution '[MP']]]</f>
        <v>0</v>
      </c>
      <c r="AC628" s="12">
        <v>1</v>
      </c>
      <c r="AE628" s="3" t="str">
        <f>Table1[[#This Row],[Type of Install]]&amp;Table1[[#This Row],[Indoor/Outdoor]]</f>
        <v/>
      </c>
      <c r="AF628" s="3" t="str">
        <f>AE628&amp;Table1[[#This Row],[Camera Type]]</f>
        <v/>
      </c>
      <c r="AJ628" s="3" t="str">
        <f>'Card Access'!D630&amp;'Card Access'!E630&amp;'Card Access'!F630&amp;'Card Access'!G630</f>
        <v/>
      </c>
    </row>
    <row r="629" spans="1:36" x14ac:dyDescent="0.25">
      <c r="A629" s="3" t="str">
        <f>IF(ROW($B$1)&lt;=SheetX!$B$159, IF(SheetX!$B$159&lt;&gt;1, SheetX!$A$159 &amp; " (" &amp; ROW($B$1) &amp; ")", SheetX!$A$159),"zzzz")</f>
        <v xml:space="preserve"> (1)</v>
      </c>
      <c r="B629" s="3" t="str">
        <f t="shared" si="99"/>
        <v>zzzz</v>
      </c>
      <c r="C629" s="3" t="str">
        <f t="shared" si="100"/>
        <v/>
      </c>
      <c r="D629" s="9" t="str">
        <f>IF(ROW($D$1)&lt;=SheetX!$C$159, SheetX!$C$159, "")</f>
        <v/>
      </c>
      <c r="E629" s="4" t="str">
        <f t="shared" si="101"/>
        <v/>
      </c>
      <c r="F629" s="9" t="str">
        <f>IF(ROW($D$1)&lt;=SheetX!$D$159, SheetX!$D$159, "")</f>
        <v/>
      </c>
      <c r="G629" s="9" t="str">
        <f t="shared" si="102"/>
        <v/>
      </c>
      <c r="H629" s="9" t="str">
        <f>IF(ROW($D$1)&lt;=SheetX!$E$159, SheetX!$E$159, "")</f>
        <v/>
      </c>
      <c r="I629" s="9" t="str">
        <f t="shared" si="103"/>
        <v/>
      </c>
      <c r="J629" s="9" t="str">
        <f>IF(ROW($D$1)&lt;=SheetX!$F$159, SheetX!$F$159, "")</f>
        <v/>
      </c>
      <c r="K629" s="4" t="str">
        <f t="shared" si="104"/>
        <v/>
      </c>
      <c r="Q629" s="6" t="str">
        <f t="shared" si="105"/>
        <v/>
      </c>
      <c r="R629" s="6">
        <f t="shared" si="106"/>
        <v>0</v>
      </c>
      <c r="S629" s="6">
        <f t="shared" si="107"/>
        <v>0</v>
      </c>
      <c r="T629" s="6">
        <f t="shared" si="108"/>
        <v>0</v>
      </c>
      <c r="U629" s="6">
        <f t="shared" si="109"/>
        <v>0</v>
      </c>
      <c r="AB629" s="12">
        <f>Table1[[#This Row],[Streaming Resolution '[MP']]]</f>
        <v>0</v>
      </c>
      <c r="AC629" s="12">
        <v>1</v>
      </c>
      <c r="AE629" s="3" t="str">
        <f>Table1[[#This Row],[Type of Install]]&amp;Table1[[#This Row],[Indoor/Outdoor]]</f>
        <v/>
      </c>
      <c r="AF629" s="3" t="str">
        <f>AE629&amp;Table1[[#This Row],[Camera Type]]</f>
        <v/>
      </c>
      <c r="AJ629" s="3" t="str">
        <f>'Card Access'!D631&amp;'Card Access'!E631&amp;'Card Access'!F631&amp;'Card Access'!G631</f>
        <v/>
      </c>
    </row>
    <row r="630" spans="1:36" x14ac:dyDescent="0.25">
      <c r="A630" s="3" t="str">
        <f>IF(ROW($B$2)&lt;=SheetX!$B$159, IF(SheetX!$B$159&lt;&gt;1, SheetX!$A$159 &amp; " (" &amp; ROW($B$2) &amp; ")", SheetX!$A$159),"zzzz")</f>
        <v xml:space="preserve"> (2)</v>
      </c>
      <c r="B630" s="3" t="str">
        <f t="shared" si="99"/>
        <v>zzzz</v>
      </c>
      <c r="C630" s="3" t="str">
        <f t="shared" si="100"/>
        <v/>
      </c>
      <c r="D630" s="9" t="str">
        <f>IF(ROW($D$1)&lt;=SheetX!$C$159, SheetX!$C$159, "")</f>
        <v/>
      </c>
      <c r="E630" s="4" t="str">
        <f t="shared" si="101"/>
        <v/>
      </c>
      <c r="F630" s="9" t="str">
        <f>IF(ROW($D$1)&lt;=SheetX!$D$159, SheetX!$D$159, "")</f>
        <v/>
      </c>
      <c r="G630" s="9" t="str">
        <f t="shared" si="102"/>
        <v/>
      </c>
      <c r="H630" s="9" t="str">
        <f>IF(ROW($D$1)&lt;=SheetX!$E$159, SheetX!$E$159, "")</f>
        <v/>
      </c>
      <c r="I630" s="9" t="str">
        <f t="shared" si="103"/>
        <v/>
      </c>
      <c r="J630" s="9" t="str">
        <f>IF(ROW($D$1)&lt;=SheetX!$F$159, SheetX!$F$159, "")</f>
        <v/>
      </c>
      <c r="K630" s="4" t="str">
        <f t="shared" si="104"/>
        <v/>
      </c>
      <c r="Q630" s="6" t="str">
        <f t="shared" si="105"/>
        <v/>
      </c>
      <c r="R630" s="6">
        <f t="shared" si="106"/>
        <v>0</v>
      </c>
      <c r="S630" s="6">
        <f t="shared" si="107"/>
        <v>0</v>
      </c>
      <c r="T630" s="6">
        <f t="shared" si="108"/>
        <v>0</v>
      </c>
      <c r="U630" s="6">
        <f t="shared" si="109"/>
        <v>0</v>
      </c>
      <c r="AB630" s="12">
        <f>Table1[[#This Row],[Streaming Resolution '[MP']]]</f>
        <v>0</v>
      </c>
      <c r="AC630" s="12">
        <v>1</v>
      </c>
      <c r="AE630" s="3" t="str">
        <f>Table1[[#This Row],[Type of Install]]&amp;Table1[[#This Row],[Indoor/Outdoor]]</f>
        <v/>
      </c>
      <c r="AF630" s="3" t="str">
        <f>AE630&amp;Table1[[#This Row],[Camera Type]]</f>
        <v/>
      </c>
      <c r="AJ630" s="3" t="str">
        <f>'Card Access'!D632&amp;'Card Access'!E632&amp;'Card Access'!F632&amp;'Card Access'!G632</f>
        <v/>
      </c>
    </row>
    <row r="631" spans="1:36" x14ac:dyDescent="0.25">
      <c r="A631" s="3" t="str">
        <f>IF(ROW($B$3)&lt;=SheetX!$B$159, IF(SheetX!$B$159&lt;&gt;1, SheetX!$A$159 &amp; " (" &amp; ROW($B$3) &amp; ")", SheetX!$A$159),"zzzz")</f>
        <v xml:space="preserve"> (3)</v>
      </c>
      <c r="B631" s="3" t="str">
        <f t="shared" si="99"/>
        <v>zzzz</v>
      </c>
      <c r="C631" s="3" t="str">
        <f t="shared" si="100"/>
        <v/>
      </c>
      <c r="D631" s="9" t="str">
        <f>IF(ROW($D$1)&lt;=SheetX!$C$159, SheetX!$C$159, "")</f>
        <v/>
      </c>
      <c r="E631" s="4" t="str">
        <f t="shared" si="101"/>
        <v/>
      </c>
      <c r="F631" s="9" t="str">
        <f>IF(ROW($D$1)&lt;=SheetX!$D$159, SheetX!$D$159, "")</f>
        <v/>
      </c>
      <c r="G631" s="9" t="str">
        <f t="shared" si="102"/>
        <v/>
      </c>
      <c r="H631" s="9" t="str">
        <f>IF(ROW($D$1)&lt;=SheetX!$E$159, SheetX!$E$159, "")</f>
        <v/>
      </c>
      <c r="I631" s="9" t="str">
        <f t="shared" si="103"/>
        <v/>
      </c>
      <c r="J631" s="9" t="str">
        <f>IF(ROW($D$1)&lt;=SheetX!$F$159, SheetX!$F$159, "")</f>
        <v/>
      </c>
      <c r="K631" s="4" t="str">
        <f t="shared" si="104"/>
        <v/>
      </c>
      <c r="Q631" s="6" t="str">
        <f t="shared" si="105"/>
        <v/>
      </c>
      <c r="R631" s="6">
        <f t="shared" si="106"/>
        <v>0</v>
      </c>
      <c r="S631" s="6">
        <f t="shared" si="107"/>
        <v>0</v>
      </c>
      <c r="T631" s="6">
        <f t="shared" si="108"/>
        <v>0</v>
      </c>
      <c r="U631" s="6">
        <f t="shared" si="109"/>
        <v>0</v>
      </c>
      <c r="AB631" s="12">
        <f>Table1[[#This Row],[Streaming Resolution '[MP']]]</f>
        <v>0</v>
      </c>
      <c r="AC631" s="12">
        <v>1</v>
      </c>
      <c r="AE631" s="3" t="str">
        <f>Table1[[#This Row],[Type of Install]]&amp;Table1[[#This Row],[Indoor/Outdoor]]</f>
        <v/>
      </c>
      <c r="AF631" s="3" t="str">
        <f>AE631&amp;Table1[[#This Row],[Camera Type]]</f>
        <v/>
      </c>
      <c r="AJ631" s="3" t="str">
        <f>'Card Access'!D633&amp;'Card Access'!E633&amp;'Card Access'!F633&amp;'Card Access'!G633</f>
        <v/>
      </c>
    </row>
    <row r="632" spans="1:36" x14ac:dyDescent="0.25">
      <c r="A632" s="3" t="str">
        <f>IF(ROW($B$4)&lt;=SheetX!$B$159, IF(SheetX!$B$159&lt;&gt;1, SheetX!$A$159 &amp; " (" &amp; ROW($B$4) &amp; ")", SheetX!$A$159),"zzzz")</f>
        <v xml:space="preserve"> (4)</v>
      </c>
      <c r="B632" s="3" t="str">
        <f t="shared" si="99"/>
        <v>zzzz</v>
      </c>
      <c r="C632" s="3" t="str">
        <f t="shared" si="100"/>
        <v/>
      </c>
      <c r="D632" s="9" t="str">
        <f>IF(ROW($D$1)&lt;=SheetX!$C$159, SheetX!$C$159, "")</f>
        <v/>
      </c>
      <c r="E632" s="4" t="str">
        <f t="shared" si="101"/>
        <v/>
      </c>
      <c r="F632" s="9" t="str">
        <f>IF(ROW($D$1)&lt;=SheetX!$D$159, SheetX!$D$159, "")</f>
        <v/>
      </c>
      <c r="G632" s="9" t="str">
        <f t="shared" si="102"/>
        <v/>
      </c>
      <c r="H632" s="9" t="str">
        <f>IF(ROW($D$1)&lt;=SheetX!$E$159, SheetX!$E$159, "")</f>
        <v/>
      </c>
      <c r="I632" s="9" t="str">
        <f t="shared" si="103"/>
        <v/>
      </c>
      <c r="J632" s="9" t="str">
        <f>IF(ROW($D$1)&lt;=SheetX!$F$159, SheetX!$F$159, "")</f>
        <v/>
      </c>
      <c r="K632" s="4" t="str">
        <f t="shared" si="104"/>
        <v/>
      </c>
      <c r="Q632" s="6" t="str">
        <f t="shared" si="105"/>
        <v/>
      </c>
      <c r="R632" s="6">
        <f t="shared" si="106"/>
        <v>0</v>
      </c>
      <c r="S632" s="6">
        <f t="shared" si="107"/>
        <v>0</v>
      </c>
      <c r="T632" s="6">
        <f t="shared" si="108"/>
        <v>0</v>
      </c>
      <c r="U632" s="6">
        <f t="shared" si="109"/>
        <v>0</v>
      </c>
      <c r="AB632" s="12">
        <f>Table1[[#This Row],[Streaming Resolution '[MP']]]</f>
        <v>0</v>
      </c>
      <c r="AC632" s="12">
        <v>1</v>
      </c>
      <c r="AE632" s="3" t="str">
        <f>Table1[[#This Row],[Type of Install]]&amp;Table1[[#This Row],[Indoor/Outdoor]]</f>
        <v/>
      </c>
      <c r="AF632" s="3" t="str">
        <f>AE632&amp;Table1[[#This Row],[Camera Type]]</f>
        <v/>
      </c>
      <c r="AJ632" s="3" t="str">
        <f>'Card Access'!D634&amp;'Card Access'!E634&amp;'Card Access'!F634&amp;'Card Access'!G634</f>
        <v/>
      </c>
    </row>
    <row r="633" spans="1:36" x14ac:dyDescent="0.25">
      <c r="A633" s="3" t="str">
        <f>IF(ROW($B$1)&lt;=SheetX!$B$160, IF(SheetX!$B$160&lt;&gt;1, SheetX!$A$160 &amp; " (" &amp; ROW($B$1) &amp; ")", SheetX!$A$160),"zzzz")</f>
        <v xml:space="preserve"> (1)</v>
      </c>
      <c r="B633" s="3" t="str">
        <f t="shared" si="99"/>
        <v>zzzz</v>
      </c>
      <c r="C633" s="3" t="str">
        <f t="shared" si="100"/>
        <v/>
      </c>
      <c r="D633" s="9" t="str">
        <f>IF(ROW($D$1)&lt;=SheetX!$C$160, SheetX!$C$160, "")</f>
        <v/>
      </c>
      <c r="E633" s="4" t="str">
        <f t="shared" si="101"/>
        <v/>
      </c>
      <c r="F633" s="9" t="str">
        <f>IF(ROW($D$1)&lt;=SheetX!$D$160, SheetX!$D$160, "")</f>
        <v/>
      </c>
      <c r="G633" s="9" t="str">
        <f t="shared" si="102"/>
        <v/>
      </c>
      <c r="H633" s="9" t="str">
        <f>IF(ROW($D$1)&lt;=SheetX!$E$160, SheetX!$E$160, "")</f>
        <v/>
      </c>
      <c r="I633" s="9" t="str">
        <f t="shared" si="103"/>
        <v/>
      </c>
      <c r="J633" s="9" t="str">
        <f>IF(ROW($D$1)&lt;=SheetX!$F$160, SheetX!$F$160, "")</f>
        <v/>
      </c>
      <c r="K633" s="4" t="str">
        <f t="shared" si="104"/>
        <v/>
      </c>
      <c r="Q633" s="6" t="str">
        <f t="shared" si="105"/>
        <v/>
      </c>
      <c r="R633" s="6">
        <f t="shared" si="106"/>
        <v>0</v>
      </c>
      <c r="S633" s="6">
        <f t="shared" si="107"/>
        <v>0</v>
      </c>
      <c r="T633" s="6">
        <f t="shared" si="108"/>
        <v>0</v>
      </c>
      <c r="U633" s="6">
        <f t="shared" si="109"/>
        <v>0</v>
      </c>
      <c r="AB633" s="12">
        <f>Table1[[#This Row],[Streaming Resolution '[MP']]]</f>
        <v>0</v>
      </c>
      <c r="AC633" s="12">
        <v>1</v>
      </c>
      <c r="AE633" s="3" t="str">
        <f>Table1[[#This Row],[Type of Install]]&amp;Table1[[#This Row],[Indoor/Outdoor]]</f>
        <v/>
      </c>
      <c r="AF633" s="3" t="str">
        <f>AE633&amp;Table1[[#This Row],[Camera Type]]</f>
        <v/>
      </c>
      <c r="AJ633" s="3" t="str">
        <f>'Card Access'!D635&amp;'Card Access'!E635&amp;'Card Access'!F635&amp;'Card Access'!G635</f>
        <v/>
      </c>
    </row>
    <row r="634" spans="1:36" x14ac:dyDescent="0.25">
      <c r="A634" s="3" t="str">
        <f>IF(ROW($B$2)&lt;=SheetX!$B$160, IF(SheetX!$B$160&lt;&gt;1, SheetX!$A$160 &amp; " (" &amp; ROW($B$2) &amp; ")", SheetX!$A$160),"zzzz")</f>
        <v xml:space="preserve"> (2)</v>
      </c>
      <c r="B634" s="3" t="str">
        <f t="shared" si="99"/>
        <v>zzzz</v>
      </c>
      <c r="C634" s="3" t="str">
        <f t="shared" si="100"/>
        <v/>
      </c>
      <c r="D634" s="9" t="str">
        <f>IF(ROW($D$1)&lt;=SheetX!$C$160, SheetX!$C$160, "")</f>
        <v/>
      </c>
      <c r="E634" s="4" t="str">
        <f t="shared" si="101"/>
        <v/>
      </c>
      <c r="F634" s="9" t="str">
        <f>IF(ROW($D$1)&lt;=SheetX!$D$160, SheetX!$D$160, "")</f>
        <v/>
      </c>
      <c r="G634" s="9" t="str">
        <f t="shared" si="102"/>
        <v/>
      </c>
      <c r="H634" s="9" t="str">
        <f>IF(ROW($D$1)&lt;=SheetX!$E$160, SheetX!$E$160, "")</f>
        <v/>
      </c>
      <c r="I634" s="9" t="str">
        <f t="shared" si="103"/>
        <v/>
      </c>
      <c r="J634" s="9" t="str">
        <f>IF(ROW($D$1)&lt;=SheetX!$F$160, SheetX!$F$160, "")</f>
        <v/>
      </c>
      <c r="K634" s="4" t="str">
        <f t="shared" si="104"/>
        <v/>
      </c>
      <c r="Q634" s="6" t="str">
        <f t="shared" si="105"/>
        <v/>
      </c>
      <c r="R634" s="6">
        <f t="shared" si="106"/>
        <v>0</v>
      </c>
      <c r="S634" s="6">
        <f t="shared" si="107"/>
        <v>0</v>
      </c>
      <c r="T634" s="6">
        <f t="shared" si="108"/>
        <v>0</v>
      </c>
      <c r="U634" s="6">
        <f t="shared" si="109"/>
        <v>0</v>
      </c>
      <c r="AB634" s="12">
        <f>Table1[[#This Row],[Streaming Resolution '[MP']]]</f>
        <v>0</v>
      </c>
      <c r="AC634" s="12">
        <v>1</v>
      </c>
      <c r="AE634" s="3" t="str">
        <f>Table1[[#This Row],[Type of Install]]&amp;Table1[[#This Row],[Indoor/Outdoor]]</f>
        <v/>
      </c>
      <c r="AF634" s="3" t="str">
        <f>AE634&amp;Table1[[#This Row],[Camera Type]]</f>
        <v/>
      </c>
      <c r="AJ634" s="3" t="str">
        <f>'Card Access'!D636&amp;'Card Access'!E636&amp;'Card Access'!F636&amp;'Card Access'!G636</f>
        <v/>
      </c>
    </row>
    <row r="635" spans="1:36" x14ac:dyDescent="0.25">
      <c r="A635" s="3" t="str">
        <f>IF(ROW($B$3)&lt;=SheetX!$B$160, IF(SheetX!$B$160&lt;&gt;1, SheetX!$A$160 &amp; " (" &amp; ROW($B$3) &amp; ")", SheetX!$A$160),"zzzz")</f>
        <v xml:space="preserve"> (3)</v>
      </c>
      <c r="B635" s="3" t="str">
        <f t="shared" si="99"/>
        <v>zzzz</v>
      </c>
      <c r="C635" s="3" t="str">
        <f t="shared" si="100"/>
        <v/>
      </c>
      <c r="D635" s="9" t="str">
        <f>IF(ROW($D$1)&lt;=SheetX!$C$160, SheetX!$C$160, "")</f>
        <v/>
      </c>
      <c r="E635" s="4" t="str">
        <f t="shared" si="101"/>
        <v/>
      </c>
      <c r="F635" s="9" t="str">
        <f>IF(ROW($D$1)&lt;=SheetX!$D$160, SheetX!$D$160, "")</f>
        <v/>
      </c>
      <c r="G635" s="9" t="str">
        <f t="shared" si="102"/>
        <v/>
      </c>
      <c r="H635" s="9" t="str">
        <f>IF(ROW($D$1)&lt;=SheetX!$E$160, SheetX!$E$160, "")</f>
        <v/>
      </c>
      <c r="I635" s="9" t="str">
        <f t="shared" si="103"/>
        <v/>
      </c>
      <c r="J635" s="9" t="str">
        <f>IF(ROW($D$1)&lt;=SheetX!$F$160, SheetX!$F$160, "")</f>
        <v/>
      </c>
      <c r="K635" s="4" t="str">
        <f t="shared" si="104"/>
        <v/>
      </c>
      <c r="Q635" s="6" t="str">
        <f t="shared" si="105"/>
        <v/>
      </c>
      <c r="R635" s="6">
        <f t="shared" si="106"/>
        <v>0</v>
      </c>
      <c r="S635" s="6">
        <f t="shared" si="107"/>
        <v>0</v>
      </c>
      <c r="T635" s="6">
        <f t="shared" si="108"/>
        <v>0</v>
      </c>
      <c r="U635" s="6">
        <f t="shared" si="109"/>
        <v>0</v>
      </c>
      <c r="AB635" s="12">
        <f>Table1[[#This Row],[Streaming Resolution '[MP']]]</f>
        <v>0</v>
      </c>
      <c r="AC635" s="12">
        <v>1</v>
      </c>
      <c r="AE635" s="3" t="str">
        <f>Table1[[#This Row],[Type of Install]]&amp;Table1[[#This Row],[Indoor/Outdoor]]</f>
        <v/>
      </c>
      <c r="AF635" s="3" t="str">
        <f>AE635&amp;Table1[[#This Row],[Camera Type]]</f>
        <v/>
      </c>
      <c r="AJ635" s="3" t="str">
        <f>'Card Access'!D637&amp;'Card Access'!E637&amp;'Card Access'!F637&amp;'Card Access'!G637</f>
        <v/>
      </c>
    </row>
    <row r="636" spans="1:36" x14ac:dyDescent="0.25">
      <c r="A636" s="3" t="str">
        <f>IF(ROW($B$4)&lt;=SheetX!$B$160, IF(SheetX!$B$160&lt;&gt;1, SheetX!$A$160 &amp; " (" &amp; ROW($B$4) &amp; ")", SheetX!$A$160),"zzzz")</f>
        <v xml:space="preserve"> (4)</v>
      </c>
      <c r="B636" s="3" t="str">
        <f t="shared" si="99"/>
        <v>zzzz</v>
      </c>
      <c r="C636" s="3" t="str">
        <f t="shared" si="100"/>
        <v/>
      </c>
      <c r="D636" s="9" t="str">
        <f>IF(ROW($D$1)&lt;=SheetX!$C$160, SheetX!$C$160, "")</f>
        <v/>
      </c>
      <c r="E636" s="4" t="str">
        <f t="shared" si="101"/>
        <v/>
      </c>
      <c r="F636" s="9" t="str">
        <f>IF(ROW($D$1)&lt;=SheetX!$D$160, SheetX!$D$160, "")</f>
        <v/>
      </c>
      <c r="G636" s="9" t="str">
        <f t="shared" si="102"/>
        <v/>
      </c>
      <c r="H636" s="9" t="str">
        <f>IF(ROW($D$1)&lt;=SheetX!$E$160, SheetX!$E$160, "")</f>
        <v/>
      </c>
      <c r="I636" s="9" t="str">
        <f t="shared" si="103"/>
        <v/>
      </c>
      <c r="J636" s="9" t="str">
        <f>IF(ROW($D$1)&lt;=SheetX!$F$160, SheetX!$F$160, "")</f>
        <v/>
      </c>
      <c r="K636" s="4" t="str">
        <f t="shared" si="104"/>
        <v/>
      </c>
      <c r="Q636" s="6" t="str">
        <f t="shared" si="105"/>
        <v/>
      </c>
      <c r="R636" s="6">
        <f t="shared" si="106"/>
        <v>0</v>
      </c>
      <c r="S636" s="6">
        <f t="shared" si="107"/>
        <v>0</v>
      </c>
      <c r="T636" s="6">
        <f t="shared" si="108"/>
        <v>0</v>
      </c>
      <c r="U636" s="6">
        <f t="shared" si="109"/>
        <v>0</v>
      </c>
      <c r="AB636" s="12">
        <f>Table1[[#This Row],[Streaming Resolution '[MP']]]</f>
        <v>0</v>
      </c>
      <c r="AC636" s="12">
        <v>1</v>
      </c>
      <c r="AE636" s="3" t="str">
        <f>Table1[[#This Row],[Type of Install]]&amp;Table1[[#This Row],[Indoor/Outdoor]]</f>
        <v/>
      </c>
      <c r="AF636" s="3" t="str">
        <f>AE636&amp;Table1[[#This Row],[Camera Type]]</f>
        <v/>
      </c>
      <c r="AJ636" s="3" t="str">
        <f>'Card Access'!D638&amp;'Card Access'!E638&amp;'Card Access'!F638&amp;'Card Access'!G638</f>
        <v/>
      </c>
    </row>
    <row r="637" spans="1:36" x14ac:dyDescent="0.25">
      <c r="A637" s="3" t="str">
        <f>IF(ROW($B$1)&lt;=SheetX!$B$161, IF(SheetX!$B$161&lt;&gt;1, SheetX!$A$161 &amp; " (" &amp; ROW($B$1) &amp; ")", SheetX!$A$161),"zzzz")</f>
        <v xml:space="preserve"> (1)</v>
      </c>
      <c r="B637" s="3" t="str">
        <f t="shared" si="99"/>
        <v>zzzz</v>
      </c>
      <c r="C637" s="3" t="str">
        <f t="shared" si="100"/>
        <v/>
      </c>
      <c r="D637" s="9" t="str">
        <f>IF(ROW($D$1)&lt;=SheetX!$C$161, SheetX!$C$161, "")</f>
        <v/>
      </c>
      <c r="E637" s="4" t="str">
        <f t="shared" si="101"/>
        <v/>
      </c>
      <c r="F637" s="9" t="str">
        <f>IF(ROW($D$1)&lt;=SheetX!$D$161, SheetX!$D$161, "")</f>
        <v/>
      </c>
      <c r="G637" s="9" t="str">
        <f t="shared" si="102"/>
        <v/>
      </c>
      <c r="H637" s="9" t="str">
        <f>IF(ROW($D$1)&lt;=SheetX!$E$161, SheetX!$E$161, "")</f>
        <v/>
      </c>
      <c r="I637" s="9" t="str">
        <f t="shared" si="103"/>
        <v/>
      </c>
      <c r="J637" s="9" t="str">
        <f>IF(ROW($D$1)&lt;=SheetX!$F$161, SheetX!$F$161, "")</f>
        <v/>
      </c>
      <c r="K637" s="4" t="str">
        <f t="shared" si="104"/>
        <v/>
      </c>
      <c r="Q637" s="6" t="str">
        <f t="shared" si="105"/>
        <v/>
      </c>
      <c r="R637" s="6">
        <f t="shared" si="106"/>
        <v>0</v>
      </c>
      <c r="S637" s="6">
        <f t="shared" si="107"/>
        <v>0</v>
      </c>
      <c r="T637" s="6">
        <f t="shared" si="108"/>
        <v>0</v>
      </c>
      <c r="U637" s="6">
        <f t="shared" si="109"/>
        <v>0</v>
      </c>
      <c r="AB637" s="12">
        <f>Table1[[#This Row],[Streaming Resolution '[MP']]]</f>
        <v>0</v>
      </c>
      <c r="AC637" s="12">
        <v>1</v>
      </c>
      <c r="AE637" s="3" t="str">
        <f>Table1[[#This Row],[Type of Install]]&amp;Table1[[#This Row],[Indoor/Outdoor]]</f>
        <v/>
      </c>
      <c r="AF637" s="3" t="str">
        <f>AE637&amp;Table1[[#This Row],[Camera Type]]</f>
        <v/>
      </c>
      <c r="AJ637" s="3" t="str">
        <f>'Card Access'!D639&amp;'Card Access'!E639&amp;'Card Access'!F639&amp;'Card Access'!G639</f>
        <v/>
      </c>
    </row>
    <row r="638" spans="1:36" x14ac:dyDescent="0.25">
      <c r="A638" s="3" t="str">
        <f>IF(ROW($B$2)&lt;=SheetX!$B$161, IF(SheetX!$B$161&lt;&gt;1, SheetX!$A$161 &amp; " (" &amp; ROW($B$2) &amp; ")", SheetX!$A$161),"zzzz")</f>
        <v xml:space="preserve"> (2)</v>
      </c>
      <c r="B638" s="3" t="str">
        <f t="shared" si="99"/>
        <v>zzzz</v>
      </c>
      <c r="C638" s="3" t="str">
        <f t="shared" si="100"/>
        <v/>
      </c>
      <c r="D638" s="9" t="str">
        <f>IF(ROW($D$1)&lt;=SheetX!$C$161, SheetX!$C$161, "")</f>
        <v/>
      </c>
      <c r="E638" s="4" t="str">
        <f t="shared" si="101"/>
        <v/>
      </c>
      <c r="F638" s="9" t="str">
        <f>IF(ROW($D$1)&lt;=SheetX!$D$161, SheetX!$D$161, "")</f>
        <v/>
      </c>
      <c r="G638" s="9" t="str">
        <f t="shared" si="102"/>
        <v/>
      </c>
      <c r="H638" s="9" t="str">
        <f>IF(ROW($D$1)&lt;=SheetX!$E$161, SheetX!$E$161, "")</f>
        <v/>
      </c>
      <c r="I638" s="9" t="str">
        <f t="shared" si="103"/>
        <v/>
      </c>
      <c r="J638" s="9" t="str">
        <f>IF(ROW($D$1)&lt;=SheetX!$F$161, SheetX!$F$161, "")</f>
        <v/>
      </c>
      <c r="K638" s="4" t="str">
        <f t="shared" si="104"/>
        <v/>
      </c>
      <c r="Q638" s="6" t="str">
        <f t="shared" si="105"/>
        <v/>
      </c>
      <c r="R638" s="6">
        <f t="shared" si="106"/>
        <v>0</v>
      </c>
      <c r="S638" s="6">
        <f t="shared" si="107"/>
        <v>0</v>
      </c>
      <c r="T638" s="6">
        <f t="shared" si="108"/>
        <v>0</v>
      </c>
      <c r="U638" s="6">
        <f t="shared" si="109"/>
        <v>0</v>
      </c>
      <c r="AB638" s="12">
        <f>Table1[[#This Row],[Streaming Resolution '[MP']]]</f>
        <v>0</v>
      </c>
      <c r="AC638" s="12">
        <v>1</v>
      </c>
      <c r="AE638" s="3" t="str">
        <f>Table1[[#This Row],[Type of Install]]&amp;Table1[[#This Row],[Indoor/Outdoor]]</f>
        <v/>
      </c>
      <c r="AF638" s="3" t="str">
        <f>AE638&amp;Table1[[#This Row],[Camera Type]]</f>
        <v/>
      </c>
      <c r="AJ638" s="3" t="str">
        <f>'Card Access'!D640&amp;'Card Access'!E640&amp;'Card Access'!F640&amp;'Card Access'!G640</f>
        <v/>
      </c>
    </row>
    <row r="639" spans="1:36" x14ac:dyDescent="0.25">
      <c r="A639" s="3" t="str">
        <f>IF(ROW($B$3)&lt;=SheetX!$B$161, IF(SheetX!$B$161&lt;&gt;1, SheetX!$A$161 &amp; " (" &amp; ROW($B$3) &amp; ")", SheetX!$A$161),"zzzz")</f>
        <v xml:space="preserve"> (3)</v>
      </c>
      <c r="B639" s="3" t="str">
        <f t="shared" si="99"/>
        <v>zzzz</v>
      </c>
      <c r="C639" s="3" t="str">
        <f t="shared" si="100"/>
        <v/>
      </c>
      <c r="D639" s="9" t="str">
        <f>IF(ROW($D$1)&lt;=SheetX!$C$161, SheetX!$C$161, "")</f>
        <v/>
      </c>
      <c r="E639" s="4" t="str">
        <f t="shared" si="101"/>
        <v/>
      </c>
      <c r="F639" s="9" t="str">
        <f>IF(ROW($D$1)&lt;=SheetX!$D$161, SheetX!$D$161, "")</f>
        <v/>
      </c>
      <c r="G639" s="9" t="str">
        <f t="shared" si="102"/>
        <v/>
      </c>
      <c r="H639" s="9" t="str">
        <f>IF(ROW($D$1)&lt;=SheetX!$E$161, SheetX!$E$161, "")</f>
        <v/>
      </c>
      <c r="I639" s="9" t="str">
        <f t="shared" si="103"/>
        <v/>
      </c>
      <c r="J639" s="9" t="str">
        <f>IF(ROW($D$1)&lt;=SheetX!$F$161, SheetX!$F$161, "")</f>
        <v/>
      </c>
      <c r="K639" s="4" t="str">
        <f t="shared" si="104"/>
        <v/>
      </c>
      <c r="Q639" s="6" t="str">
        <f t="shared" si="105"/>
        <v/>
      </c>
      <c r="R639" s="6">
        <f t="shared" si="106"/>
        <v>0</v>
      </c>
      <c r="S639" s="6">
        <f t="shared" si="107"/>
        <v>0</v>
      </c>
      <c r="T639" s="6">
        <f t="shared" si="108"/>
        <v>0</v>
      </c>
      <c r="U639" s="6">
        <f t="shared" si="109"/>
        <v>0</v>
      </c>
      <c r="AB639" s="12">
        <f>Table1[[#This Row],[Streaming Resolution '[MP']]]</f>
        <v>0</v>
      </c>
      <c r="AC639" s="12">
        <v>1</v>
      </c>
      <c r="AE639" s="3" t="str">
        <f>Table1[[#This Row],[Type of Install]]&amp;Table1[[#This Row],[Indoor/Outdoor]]</f>
        <v/>
      </c>
      <c r="AF639" s="3" t="str">
        <f>AE639&amp;Table1[[#This Row],[Camera Type]]</f>
        <v/>
      </c>
      <c r="AJ639" s="3" t="str">
        <f>'Card Access'!D641&amp;'Card Access'!E641&amp;'Card Access'!F641&amp;'Card Access'!G641</f>
        <v/>
      </c>
    </row>
    <row r="640" spans="1:36" x14ac:dyDescent="0.25">
      <c r="A640" s="3" t="str">
        <f>IF(ROW($B$4)&lt;=SheetX!$B$161, IF(SheetX!$B$161&lt;&gt;1, SheetX!$A$161 &amp; " (" &amp; ROW($B$4) &amp; ")", SheetX!$A$161),"zzzz")</f>
        <v xml:space="preserve"> (4)</v>
      </c>
      <c r="B640" s="3" t="str">
        <f t="shared" si="99"/>
        <v>zzzz</v>
      </c>
      <c r="C640" s="3" t="str">
        <f t="shared" si="100"/>
        <v/>
      </c>
      <c r="D640" s="9" t="str">
        <f>IF(ROW($D$1)&lt;=SheetX!$C$161, SheetX!$C$161, "")</f>
        <v/>
      </c>
      <c r="E640" s="4" t="str">
        <f t="shared" si="101"/>
        <v/>
      </c>
      <c r="F640" s="9" t="str">
        <f>IF(ROW($D$1)&lt;=SheetX!$D$161, SheetX!$D$161, "")</f>
        <v/>
      </c>
      <c r="G640" s="9" t="str">
        <f t="shared" si="102"/>
        <v/>
      </c>
      <c r="H640" s="9" t="str">
        <f>IF(ROW($D$1)&lt;=SheetX!$E$161, SheetX!$E$161, "")</f>
        <v/>
      </c>
      <c r="I640" s="9" t="str">
        <f t="shared" si="103"/>
        <v/>
      </c>
      <c r="J640" s="9" t="str">
        <f>IF(ROW($D$1)&lt;=SheetX!$F$161, SheetX!$F$161, "")</f>
        <v/>
      </c>
      <c r="K640" s="4" t="str">
        <f t="shared" si="104"/>
        <v/>
      </c>
      <c r="Q640" s="6" t="str">
        <f t="shared" si="105"/>
        <v/>
      </c>
      <c r="R640" s="6">
        <f t="shared" si="106"/>
        <v>0</v>
      </c>
      <c r="S640" s="6">
        <f t="shared" si="107"/>
        <v>0</v>
      </c>
      <c r="T640" s="6">
        <f t="shared" si="108"/>
        <v>0</v>
      </c>
      <c r="U640" s="6">
        <f t="shared" si="109"/>
        <v>0</v>
      </c>
      <c r="AB640" s="12">
        <f>Table1[[#This Row],[Streaming Resolution '[MP']]]</f>
        <v>0</v>
      </c>
      <c r="AC640" s="12">
        <v>1</v>
      </c>
      <c r="AE640" s="3" t="str">
        <f>Table1[[#This Row],[Type of Install]]&amp;Table1[[#This Row],[Indoor/Outdoor]]</f>
        <v/>
      </c>
      <c r="AF640" s="3" t="str">
        <f>AE640&amp;Table1[[#This Row],[Camera Type]]</f>
        <v/>
      </c>
      <c r="AJ640" s="3" t="str">
        <f>'Card Access'!D642&amp;'Card Access'!E642&amp;'Card Access'!F642&amp;'Card Access'!G642</f>
        <v/>
      </c>
    </row>
    <row r="641" spans="1:36" x14ac:dyDescent="0.25">
      <c r="A641" s="3" t="str">
        <f>IF(ROW($B$1)&lt;=SheetX!$B$162, IF(SheetX!$B$162&lt;&gt;1, SheetX!$A$162 &amp; " (" &amp; ROW($B$1) &amp; ")", SheetX!$A$162),"zzzz")</f>
        <v xml:space="preserve"> (1)</v>
      </c>
      <c r="B641" s="3" t="str">
        <f t="shared" ref="B641:B704" si="110">IF(OR(A641=" (1)", A641=" (2)", A641=" (3)", A641=" (4)", A641="", A641=0), "zzzz", A641)</f>
        <v>zzzz</v>
      </c>
      <c r="C641" s="3" t="str">
        <f t="shared" si="100"/>
        <v/>
      </c>
      <c r="D641" s="9" t="str">
        <f>IF(ROW($D$1)&lt;=SheetX!$C$162, SheetX!$C$162, "")</f>
        <v/>
      </c>
      <c r="E641" s="4" t="str">
        <f t="shared" si="101"/>
        <v/>
      </c>
      <c r="F641" s="9" t="str">
        <f>IF(ROW($D$1)&lt;=SheetX!$D$162, SheetX!$D$162, "")</f>
        <v/>
      </c>
      <c r="G641" s="9" t="str">
        <f t="shared" si="102"/>
        <v/>
      </c>
      <c r="H641" s="9" t="str">
        <f>IF(ROW($D$1)&lt;=SheetX!$E$162, SheetX!$E$162, "")</f>
        <v/>
      </c>
      <c r="I641" s="9" t="str">
        <f t="shared" si="103"/>
        <v/>
      </c>
      <c r="J641" s="9" t="str">
        <f>IF(ROW($D$1)&lt;=SheetX!$F$162, SheetX!$F$162, "")</f>
        <v/>
      </c>
      <c r="K641" s="4" t="str">
        <f t="shared" si="104"/>
        <v/>
      </c>
      <c r="Q641" s="6" t="str">
        <f t="shared" si="105"/>
        <v/>
      </c>
      <c r="R641" s="6">
        <f t="shared" si="106"/>
        <v>0</v>
      </c>
      <c r="S641" s="6">
        <f t="shared" si="107"/>
        <v>0</v>
      </c>
      <c r="T641" s="6">
        <f t="shared" si="108"/>
        <v>0</v>
      </c>
      <c r="U641" s="6">
        <f t="shared" si="109"/>
        <v>0</v>
      </c>
      <c r="AB641" s="12">
        <f>Table1[[#This Row],[Streaming Resolution '[MP']]]</f>
        <v>0</v>
      </c>
      <c r="AC641" s="12">
        <v>1</v>
      </c>
      <c r="AE641" s="3" t="str">
        <f>Table1[[#This Row],[Type of Install]]&amp;Table1[[#This Row],[Indoor/Outdoor]]</f>
        <v/>
      </c>
      <c r="AF641" s="3" t="str">
        <f>AE641&amp;Table1[[#This Row],[Camera Type]]</f>
        <v/>
      </c>
      <c r="AJ641" s="3" t="str">
        <f>'Card Access'!D643&amp;'Card Access'!E643&amp;'Card Access'!F643&amp;'Card Access'!G643</f>
        <v/>
      </c>
    </row>
    <row r="642" spans="1:36" x14ac:dyDescent="0.25">
      <c r="A642" s="3" t="str">
        <f>IF(ROW($B$2)&lt;=SheetX!$B$162, IF(SheetX!$B$162&lt;&gt;1, SheetX!$A$162 &amp; " (" &amp; ROW($B$2) &amp; ")", SheetX!$A$162),"zzzz")</f>
        <v xml:space="preserve"> (2)</v>
      </c>
      <c r="B642" s="3" t="str">
        <f t="shared" si="110"/>
        <v>zzzz</v>
      </c>
      <c r="C642" s="3" t="str">
        <f t="shared" ref="C642:C705" si="111">IF(B642="zzzz","",D642)</f>
        <v/>
      </c>
      <c r="D642" s="9" t="str">
        <f>IF(ROW($D$1)&lt;=SheetX!$C$162, SheetX!$C$162, "")</f>
        <v/>
      </c>
      <c r="E642" s="4" t="str">
        <f t="shared" ref="E642:E705" si="112">IF(B642="zzzz","",F642)</f>
        <v/>
      </c>
      <c r="F642" s="9" t="str">
        <f>IF(ROW($D$1)&lt;=SheetX!$D$162, SheetX!$D$162, "")</f>
        <v/>
      </c>
      <c r="G642" s="9" t="str">
        <f t="shared" ref="G642:G705" si="113">IF(B642="zzzz","",H642)</f>
        <v/>
      </c>
      <c r="H642" s="9" t="str">
        <f>IF(ROW($D$1)&lt;=SheetX!$E$162, SheetX!$E$162, "")</f>
        <v/>
      </c>
      <c r="I642" s="9" t="str">
        <f t="shared" ref="I642:I705" si="114">IF(B642="zzzz","",J642)</f>
        <v/>
      </c>
      <c r="J642" s="9" t="str">
        <f>IF(ROW($D$1)&lt;=SheetX!$F$162, SheetX!$F$162, "")</f>
        <v/>
      </c>
      <c r="K642" s="4" t="str">
        <f t="shared" ref="K642:K705" si="115">IF(B642="zzzz", "", B642)</f>
        <v/>
      </c>
      <c r="Q642" s="6" t="str">
        <f t="shared" ref="Q642:Q705" si="116">IF(IF(L642="zzzz","",L642)=0,"",IF(L642="zzzz","",L642))</f>
        <v/>
      </c>
      <c r="R642" s="6">
        <f t="shared" ref="R642:R705" si="117">M642</f>
        <v>0</v>
      </c>
      <c r="S642" s="6">
        <f t="shared" ref="S642:S705" si="118">N642</f>
        <v>0</v>
      </c>
      <c r="T642" s="6">
        <f t="shared" ref="T642:T705" si="119">O642</f>
        <v>0</v>
      </c>
      <c r="U642" s="6">
        <f t="shared" ref="U642:U705" si="120">P642</f>
        <v>0</v>
      </c>
      <c r="AB642" s="12">
        <f>Table1[[#This Row],[Streaming Resolution '[MP']]]</f>
        <v>0</v>
      </c>
      <c r="AC642" s="12">
        <v>1</v>
      </c>
      <c r="AE642" s="3" t="str">
        <f>Table1[[#This Row],[Type of Install]]&amp;Table1[[#This Row],[Indoor/Outdoor]]</f>
        <v/>
      </c>
      <c r="AF642" s="3" t="str">
        <f>AE642&amp;Table1[[#This Row],[Camera Type]]</f>
        <v/>
      </c>
      <c r="AJ642" s="3" t="str">
        <f>'Card Access'!D644&amp;'Card Access'!E644&amp;'Card Access'!F644&amp;'Card Access'!G644</f>
        <v/>
      </c>
    </row>
    <row r="643" spans="1:36" x14ac:dyDescent="0.25">
      <c r="A643" s="3" t="str">
        <f>IF(ROW($B$3)&lt;=SheetX!$B$162, IF(SheetX!$B$162&lt;&gt;1, SheetX!$A$162 &amp; " (" &amp; ROW($B$3) &amp; ")", SheetX!$A$162),"zzzz")</f>
        <v xml:space="preserve"> (3)</v>
      </c>
      <c r="B643" s="3" t="str">
        <f t="shared" si="110"/>
        <v>zzzz</v>
      </c>
      <c r="C643" s="3" t="str">
        <f t="shared" si="111"/>
        <v/>
      </c>
      <c r="D643" s="9" t="str">
        <f>IF(ROW($D$1)&lt;=SheetX!$C$162, SheetX!$C$162, "")</f>
        <v/>
      </c>
      <c r="E643" s="4" t="str">
        <f t="shared" si="112"/>
        <v/>
      </c>
      <c r="F643" s="9" t="str">
        <f>IF(ROW($D$1)&lt;=SheetX!$D$162, SheetX!$D$162, "")</f>
        <v/>
      </c>
      <c r="G643" s="9" t="str">
        <f t="shared" si="113"/>
        <v/>
      </c>
      <c r="H643" s="9" t="str">
        <f>IF(ROW($D$1)&lt;=SheetX!$E$162, SheetX!$E$162, "")</f>
        <v/>
      </c>
      <c r="I643" s="9" t="str">
        <f t="shared" si="114"/>
        <v/>
      </c>
      <c r="J643" s="9" t="str">
        <f>IF(ROW($D$1)&lt;=SheetX!$F$162, SheetX!$F$162, "")</f>
        <v/>
      </c>
      <c r="K643" s="4" t="str">
        <f t="shared" si="115"/>
        <v/>
      </c>
      <c r="Q643" s="6" t="str">
        <f t="shared" si="116"/>
        <v/>
      </c>
      <c r="R643" s="6">
        <f t="shared" si="117"/>
        <v>0</v>
      </c>
      <c r="S643" s="6">
        <f t="shared" si="118"/>
        <v>0</v>
      </c>
      <c r="T643" s="6">
        <f t="shared" si="119"/>
        <v>0</v>
      </c>
      <c r="U643" s="6">
        <f t="shared" si="120"/>
        <v>0</v>
      </c>
      <c r="AB643" s="12">
        <f>Table1[[#This Row],[Streaming Resolution '[MP']]]</f>
        <v>0</v>
      </c>
      <c r="AC643" s="12">
        <v>1</v>
      </c>
      <c r="AE643" s="3" t="str">
        <f>Table1[[#This Row],[Type of Install]]&amp;Table1[[#This Row],[Indoor/Outdoor]]</f>
        <v/>
      </c>
      <c r="AF643" s="3" t="str">
        <f>AE643&amp;Table1[[#This Row],[Camera Type]]</f>
        <v/>
      </c>
      <c r="AJ643" s="3" t="str">
        <f>'Card Access'!D645&amp;'Card Access'!E645&amp;'Card Access'!F645&amp;'Card Access'!G645</f>
        <v/>
      </c>
    </row>
    <row r="644" spans="1:36" x14ac:dyDescent="0.25">
      <c r="A644" s="3" t="str">
        <f>IF(ROW($B$4)&lt;=SheetX!$B$162, IF(SheetX!$B$162&lt;&gt;1, SheetX!$A$162 &amp; " (" &amp; ROW($B$4) &amp; ")", SheetX!$A$162),"zzzz")</f>
        <v xml:space="preserve"> (4)</v>
      </c>
      <c r="B644" s="3" t="str">
        <f t="shared" si="110"/>
        <v>zzzz</v>
      </c>
      <c r="C644" s="3" t="str">
        <f t="shared" si="111"/>
        <v/>
      </c>
      <c r="D644" s="9" t="str">
        <f>IF(ROW($D$1)&lt;=SheetX!$C$162, SheetX!$C$162, "")</f>
        <v/>
      </c>
      <c r="E644" s="4" t="str">
        <f t="shared" si="112"/>
        <v/>
      </c>
      <c r="F644" s="9" t="str">
        <f>IF(ROW($D$1)&lt;=SheetX!$D$162, SheetX!$D$162, "")</f>
        <v/>
      </c>
      <c r="G644" s="9" t="str">
        <f t="shared" si="113"/>
        <v/>
      </c>
      <c r="H644" s="9" t="str">
        <f>IF(ROW($D$1)&lt;=SheetX!$E$162, SheetX!$E$162, "")</f>
        <v/>
      </c>
      <c r="I644" s="9" t="str">
        <f t="shared" si="114"/>
        <v/>
      </c>
      <c r="J644" s="9" t="str">
        <f>IF(ROW($D$1)&lt;=SheetX!$F$162, SheetX!$F$162, "")</f>
        <v/>
      </c>
      <c r="K644" s="4" t="str">
        <f t="shared" si="115"/>
        <v/>
      </c>
      <c r="Q644" s="6" t="str">
        <f t="shared" si="116"/>
        <v/>
      </c>
      <c r="R644" s="6">
        <f t="shared" si="117"/>
        <v>0</v>
      </c>
      <c r="S644" s="6">
        <f t="shared" si="118"/>
        <v>0</v>
      </c>
      <c r="T644" s="6">
        <f t="shared" si="119"/>
        <v>0</v>
      </c>
      <c r="U644" s="6">
        <f t="shared" si="120"/>
        <v>0</v>
      </c>
      <c r="AB644" s="12">
        <f>Table1[[#This Row],[Streaming Resolution '[MP']]]</f>
        <v>0</v>
      </c>
      <c r="AC644" s="12">
        <v>1</v>
      </c>
      <c r="AE644" s="3" t="str">
        <f>Table1[[#This Row],[Type of Install]]&amp;Table1[[#This Row],[Indoor/Outdoor]]</f>
        <v/>
      </c>
      <c r="AF644" s="3" t="str">
        <f>AE644&amp;Table1[[#This Row],[Camera Type]]</f>
        <v/>
      </c>
      <c r="AJ644" s="3" t="str">
        <f>'Card Access'!D646&amp;'Card Access'!E646&amp;'Card Access'!F646&amp;'Card Access'!G646</f>
        <v/>
      </c>
    </row>
    <row r="645" spans="1:36" x14ac:dyDescent="0.25">
      <c r="A645" s="3" t="str">
        <f>IF(ROW($B$1)&lt;=SheetX!$B$163, IF(SheetX!$B$163&lt;&gt;1, SheetX!$A$163 &amp; " (" &amp; ROW($B$1) &amp; ")", SheetX!$A$163),"zzzz")</f>
        <v xml:space="preserve"> (1)</v>
      </c>
      <c r="B645" s="3" t="str">
        <f t="shared" si="110"/>
        <v>zzzz</v>
      </c>
      <c r="C645" s="3" t="str">
        <f t="shared" si="111"/>
        <v/>
      </c>
      <c r="D645" s="9" t="str">
        <f>IF(ROW($D$1)&lt;=SheetX!$C$163, SheetX!$C$163, "")</f>
        <v/>
      </c>
      <c r="E645" s="4" t="str">
        <f t="shared" si="112"/>
        <v/>
      </c>
      <c r="F645" s="9" t="str">
        <f>IF(ROW($D$1)&lt;=SheetX!$D$163, SheetX!$D$163, "")</f>
        <v/>
      </c>
      <c r="G645" s="9" t="str">
        <f t="shared" si="113"/>
        <v/>
      </c>
      <c r="H645" s="9" t="str">
        <f>IF(ROW($D$1)&lt;=SheetX!$E$163, SheetX!$E$163, "")</f>
        <v/>
      </c>
      <c r="I645" s="9" t="str">
        <f t="shared" si="114"/>
        <v/>
      </c>
      <c r="J645" s="9" t="str">
        <f>IF(ROW($D$1)&lt;=SheetX!$F$163, SheetX!$F$163, "")</f>
        <v/>
      </c>
      <c r="K645" s="4" t="str">
        <f t="shared" si="115"/>
        <v/>
      </c>
      <c r="Q645" s="6" t="str">
        <f t="shared" si="116"/>
        <v/>
      </c>
      <c r="R645" s="6">
        <f t="shared" si="117"/>
        <v>0</v>
      </c>
      <c r="S645" s="6">
        <f t="shared" si="118"/>
        <v>0</v>
      </c>
      <c r="T645" s="6">
        <f t="shared" si="119"/>
        <v>0</v>
      </c>
      <c r="U645" s="6">
        <f t="shared" si="120"/>
        <v>0</v>
      </c>
      <c r="AB645" s="12">
        <f>Table1[[#This Row],[Streaming Resolution '[MP']]]</f>
        <v>0</v>
      </c>
      <c r="AC645" s="12">
        <v>1</v>
      </c>
      <c r="AE645" s="3" t="str">
        <f>Table1[[#This Row],[Type of Install]]&amp;Table1[[#This Row],[Indoor/Outdoor]]</f>
        <v/>
      </c>
      <c r="AF645" s="3" t="str">
        <f>AE645&amp;Table1[[#This Row],[Camera Type]]</f>
        <v/>
      </c>
      <c r="AJ645" s="3" t="str">
        <f>'Card Access'!D647&amp;'Card Access'!E647&amp;'Card Access'!F647&amp;'Card Access'!G647</f>
        <v/>
      </c>
    </row>
    <row r="646" spans="1:36" x14ac:dyDescent="0.25">
      <c r="A646" s="3" t="str">
        <f>IF(ROW($B$2)&lt;=SheetX!$B$163, IF(SheetX!$B$163&lt;&gt;1, SheetX!$A$163 &amp; " (" &amp; ROW($B$2) &amp; ")", SheetX!$A$163),"zzzz")</f>
        <v xml:space="preserve"> (2)</v>
      </c>
      <c r="B646" s="3" t="str">
        <f t="shared" si="110"/>
        <v>zzzz</v>
      </c>
      <c r="C646" s="3" t="str">
        <f t="shared" si="111"/>
        <v/>
      </c>
      <c r="D646" s="9" t="str">
        <f>IF(ROW($D$1)&lt;=SheetX!$C$163, SheetX!$C$163, "")</f>
        <v/>
      </c>
      <c r="E646" s="4" t="str">
        <f t="shared" si="112"/>
        <v/>
      </c>
      <c r="F646" s="9" t="str">
        <f>IF(ROW($D$1)&lt;=SheetX!$D$163, SheetX!$D$163, "")</f>
        <v/>
      </c>
      <c r="G646" s="9" t="str">
        <f t="shared" si="113"/>
        <v/>
      </c>
      <c r="H646" s="9" t="str">
        <f>IF(ROW($D$1)&lt;=SheetX!$E$163, SheetX!$E$163, "")</f>
        <v/>
      </c>
      <c r="I646" s="9" t="str">
        <f t="shared" si="114"/>
        <v/>
      </c>
      <c r="J646" s="9" t="str">
        <f>IF(ROW($D$1)&lt;=SheetX!$F$163, SheetX!$F$163, "")</f>
        <v/>
      </c>
      <c r="K646" s="4" t="str">
        <f t="shared" si="115"/>
        <v/>
      </c>
      <c r="Q646" s="6" t="str">
        <f t="shared" si="116"/>
        <v/>
      </c>
      <c r="R646" s="6">
        <f t="shared" si="117"/>
        <v>0</v>
      </c>
      <c r="S646" s="6">
        <f t="shared" si="118"/>
        <v>0</v>
      </c>
      <c r="T646" s="6">
        <f t="shared" si="119"/>
        <v>0</v>
      </c>
      <c r="U646" s="6">
        <f t="shared" si="120"/>
        <v>0</v>
      </c>
      <c r="AB646" s="12">
        <f>Table1[[#This Row],[Streaming Resolution '[MP']]]</f>
        <v>0</v>
      </c>
      <c r="AC646" s="12">
        <v>1</v>
      </c>
      <c r="AE646" s="3" t="str">
        <f>Table1[[#This Row],[Type of Install]]&amp;Table1[[#This Row],[Indoor/Outdoor]]</f>
        <v/>
      </c>
      <c r="AF646" s="3" t="str">
        <f>AE646&amp;Table1[[#This Row],[Camera Type]]</f>
        <v/>
      </c>
      <c r="AJ646" s="3" t="str">
        <f>'Card Access'!D648&amp;'Card Access'!E648&amp;'Card Access'!F648&amp;'Card Access'!G648</f>
        <v/>
      </c>
    </row>
    <row r="647" spans="1:36" x14ac:dyDescent="0.25">
      <c r="A647" s="3" t="str">
        <f>IF(ROW($B$3)&lt;=SheetX!$B$163, IF(SheetX!$B$163&lt;&gt;1, SheetX!$A$163 &amp; " (" &amp; ROW($B$3) &amp; ")", SheetX!$A$163),"zzzz")</f>
        <v xml:space="preserve"> (3)</v>
      </c>
      <c r="B647" s="3" t="str">
        <f t="shared" si="110"/>
        <v>zzzz</v>
      </c>
      <c r="C647" s="3" t="str">
        <f t="shared" si="111"/>
        <v/>
      </c>
      <c r="D647" s="9" t="str">
        <f>IF(ROW($D$1)&lt;=SheetX!$C$163, SheetX!$C$163, "")</f>
        <v/>
      </c>
      <c r="E647" s="4" t="str">
        <f t="shared" si="112"/>
        <v/>
      </c>
      <c r="F647" s="9" t="str">
        <f>IF(ROW($D$1)&lt;=SheetX!$D$163, SheetX!$D$163, "")</f>
        <v/>
      </c>
      <c r="G647" s="9" t="str">
        <f t="shared" si="113"/>
        <v/>
      </c>
      <c r="H647" s="9" t="str">
        <f>IF(ROW($D$1)&lt;=SheetX!$E$163, SheetX!$E$163, "")</f>
        <v/>
      </c>
      <c r="I647" s="9" t="str">
        <f t="shared" si="114"/>
        <v/>
      </c>
      <c r="J647" s="9" t="str">
        <f>IF(ROW($D$1)&lt;=SheetX!$F$163, SheetX!$F$163, "")</f>
        <v/>
      </c>
      <c r="K647" s="4" t="str">
        <f t="shared" si="115"/>
        <v/>
      </c>
      <c r="Q647" s="6" t="str">
        <f t="shared" si="116"/>
        <v/>
      </c>
      <c r="R647" s="6">
        <f t="shared" si="117"/>
        <v>0</v>
      </c>
      <c r="S647" s="6">
        <f t="shared" si="118"/>
        <v>0</v>
      </c>
      <c r="T647" s="6">
        <f t="shared" si="119"/>
        <v>0</v>
      </c>
      <c r="U647" s="6">
        <f t="shared" si="120"/>
        <v>0</v>
      </c>
      <c r="AB647" s="12">
        <f>Table1[[#This Row],[Streaming Resolution '[MP']]]</f>
        <v>0</v>
      </c>
      <c r="AC647" s="12">
        <v>1</v>
      </c>
      <c r="AE647" s="3" t="str">
        <f>Table1[[#This Row],[Type of Install]]&amp;Table1[[#This Row],[Indoor/Outdoor]]</f>
        <v/>
      </c>
      <c r="AF647" s="3" t="str">
        <f>AE647&amp;Table1[[#This Row],[Camera Type]]</f>
        <v/>
      </c>
      <c r="AJ647" s="3" t="str">
        <f>'Card Access'!D649&amp;'Card Access'!E649&amp;'Card Access'!F649&amp;'Card Access'!G649</f>
        <v/>
      </c>
    </row>
    <row r="648" spans="1:36" x14ac:dyDescent="0.25">
      <c r="A648" s="3" t="str">
        <f>IF(ROW($B$4)&lt;=SheetX!$B$163, IF(SheetX!$B$163&lt;&gt;1, SheetX!$A$163 &amp; " (" &amp; ROW($B$4) &amp; ")", SheetX!$A$163),"zzzz")</f>
        <v xml:space="preserve"> (4)</v>
      </c>
      <c r="B648" s="3" t="str">
        <f t="shared" si="110"/>
        <v>zzzz</v>
      </c>
      <c r="C648" s="3" t="str">
        <f t="shared" si="111"/>
        <v/>
      </c>
      <c r="D648" s="9" t="str">
        <f>IF(ROW($D$1)&lt;=SheetX!$C$163, SheetX!$C$163, "")</f>
        <v/>
      </c>
      <c r="E648" s="4" t="str">
        <f t="shared" si="112"/>
        <v/>
      </c>
      <c r="F648" s="9" t="str">
        <f>IF(ROW($D$1)&lt;=SheetX!$D$163, SheetX!$D$163, "")</f>
        <v/>
      </c>
      <c r="G648" s="9" t="str">
        <f t="shared" si="113"/>
        <v/>
      </c>
      <c r="H648" s="9" t="str">
        <f>IF(ROW($D$1)&lt;=SheetX!$E$163, SheetX!$E$163, "")</f>
        <v/>
      </c>
      <c r="I648" s="9" t="str">
        <f t="shared" si="114"/>
        <v/>
      </c>
      <c r="J648" s="9" t="str">
        <f>IF(ROW($D$1)&lt;=SheetX!$F$163, SheetX!$F$163, "")</f>
        <v/>
      </c>
      <c r="K648" s="4" t="str">
        <f t="shared" si="115"/>
        <v/>
      </c>
      <c r="Q648" s="6" t="str">
        <f t="shared" si="116"/>
        <v/>
      </c>
      <c r="R648" s="6">
        <f t="shared" si="117"/>
        <v>0</v>
      </c>
      <c r="S648" s="6">
        <f t="shared" si="118"/>
        <v>0</v>
      </c>
      <c r="T648" s="6">
        <f t="shared" si="119"/>
        <v>0</v>
      </c>
      <c r="U648" s="6">
        <f t="shared" si="120"/>
        <v>0</v>
      </c>
      <c r="AB648" s="12">
        <f>Table1[[#This Row],[Streaming Resolution '[MP']]]</f>
        <v>0</v>
      </c>
      <c r="AC648" s="12">
        <v>1</v>
      </c>
      <c r="AE648" s="3" t="str">
        <f>Table1[[#This Row],[Type of Install]]&amp;Table1[[#This Row],[Indoor/Outdoor]]</f>
        <v/>
      </c>
      <c r="AF648" s="3" t="str">
        <f>AE648&amp;Table1[[#This Row],[Camera Type]]</f>
        <v/>
      </c>
      <c r="AJ648" s="3" t="str">
        <f>'Card Access'!D650&amp;'Card Access'!E650&amp;'Card Access'!F650&amp;'Card Access'!G650</f>
        <v/>
      </c>
    </row>
    <row r="649" spans="1:36" x14ac:dyDescent="0.25">
      <c r="A649" s="3" t="str">
        <f>IF(ROW($B$1)&lt;=SheetX!$B$164, IF(SheetX!$B$164&lt;&gt;1, SheetX!$A$164 &amp; " (" &amp; ROW($B$1) &amp; ")", SheetX!$A$164),"zzzz")</f>
        <v xml:space="preserve"> (1)</v>
      </c>
      <c r="B649" s="3" t="str">
        <f t="shared" si="110"/>
        <v>zzzz</v>
      </c>
      <c r="C649" s="3" t="str">
        <f t="shared" si="111"/>
        <v/>
      </c>
      <c r="D649" s="9" t="str">
        <f>IF(ROW($D$1)&lt;=SheetX!$C$164, SheetX!$C$164, "")</f>
        <v/>
      </c>
      <c r="E649" s="4" t="str">
        <f t="shared" si="112"/>
        <v/>
      </c>
      <c r="F649" s="9" t="str">
        <f>IF(ROW($D$1)&lt;=SheetX!$D$164, SheetX!$D$164, "")</f>
        <v/>
      </c>
      <c r="G649" s="9" t="str">
        <f t="shared" si="113"/>
        <v/>
      </c>
      <c r="H649" s="9" t="str">
        <f>IF(ROW($D$1)&lt;=SheetX!$E$164, SheetX!$E$164, "")</f>
        <v/>
      </c>
      <c r="I649" s="9" t="str">
        <f t="shared" si="114"/>
        <v/>
      </c>
      <c r="J649" s="9" t="str">
        <f>IF(ROW($D$1)&lt;=SheetX!$F$164, SheetX!$F$164, "")</f>
        <v/>
      </c>
      <c r="K649" s="4" t="str">
        <f t="shared" si="115"/>
        <v/>
      </c>
      <c r="Q649" s="6" t="str">
        <f t="shared" si="116"/>
        <v/>
      </c>
      <c r="R649" s="6">
        <f t="shared" si="117"/>
        <v>0</v>
      </c>
      <c r="S649" s="6">
        <f t="shared" si="118"/>
        <v>0</v>
      </c>
      <c r="T649" s="6">
        <f t="shared" si="119"/>
        <v>0</v>
      </c>
      <c r="U649" s="6">
        <f t="shared" si="120"/>
        <v>0</v>
      </c>
      <c r="AB649" s="12">
        <f>Table1[[#This Row],[Streaming Resolution '[MP']]]</f>
        <v>0</v>
      </c>
      <c r="AC649" s="12">
        <v>1</v>
      </c>
      <c r="AE649" s="3" t="str">
        <f>Table1[[#This Row],[Type of Install]]&amp;Table1[[#This Row],[Indoor/Outdoor]]</f>
        <v/>
      </c>
      <c r="AF649" s="3" t="str">
        <f>AE649&amp;Table1[[#This Row],[Camera Type]]</f>
        <v/>
      </c>
      <c r="AJ649" s="3" t="str">
        <f>'Card Access'!D651&amp;'Card Access'!E651&amp;'Card Access'!F651&amp;'Card Access'!G651</f>
        <v/>
      </c>
    </row>
    <row r="650" spans="1:36" x14ac:dyDescent="0.25">
      <c r="A650" s="3" t="str">
        <f>IF(ROW($B$2)&lt;=SheetX!$B$164, IF(SheetX!$B$164&lt;&gt;1, SheetX!$A$164 &amp; " (" &amp; ROW($B$2) &amp; ")", SheetX!$A$164),"zzzz")</f>
        <v xml:space="preserve"> (2)</v>
      </c>
      <c r="B650" s="3" t="str">
        <f t="shared" si="110"/>
        <v>zzzz</v>
      </c>
      <c r="C650" s="3" t="str">
        <f t="shared" si="111"/>
        <v/>
      </c>
      <c r="D650" s="9" t="str">
        <f>IF(ROW($D$1)&lt;=SheetX!$C$164, SheetX!$C$164, "")</f>
        <v/>
      </c>
      <c r="E650" s="4" t="str">
        <f t="shared" si="112"/>
        <v/>
      </c>
      <c r="F650" s="9" t="str">
        <f>IF(ROW($D$1)&lt;=SheetX!$D$164, SheetX!$D$164, "")</f>
        <v/>
      </c>
      <c r="G650" s="9" t="str">
        <f t="shared" si="113"/>
        <v/>
      </c>
      <c r="H650" s="9" t="str">
        <f>IF(ROW($D$1)&lt;=SheetX!$E$164, SheetX!$E$164, "")</f>
        <v/>
      </c>
      <c r="I650" s="9" t="str">
        <f t="shared" si="114"/>
        <v/>
      </c>
      <c r="J650" s="9" t="str">
        <f>IF(ROW($D$1)&lt;=SheetX!$F$164, SheetX!$F$164, "")</f>
        <v/>
      </c>
      <c r="K650" s="4" t="str">
        <f t="shared" si="115"/>
        <v/>
      </c>
      <c r="Q650" s="6" t="str">
        <f t="shared" si="116"/>
        <v/>
      </c>
      <c r="R650" s="6">
        <f t="shared" si="117"/>
        <v>0</v>
      </c>
      <c r="S650" s="6">
        <f t="shared" si="118"/>
        <v>0</v>
      </c>
      <c r="T650" s="6">
        <f t="shared" si="119"/>
        <v>0</v>
      </c>
      <c r="U650" s="6">
        <f t="shared" si="120"/>
        <v>0</v>
      </c>
      <c r="AB650" s="12">
        <f>Table1[[#This Row],[Streaming Resolution '[MP']]]</f>
        <v>0</v>
      </c>
      <c r="AC650" s="12">
        <v>1</v>
      </c>
      <c r="AE650" s="3" t="str">
        <f>Table1[[#This Row],[Type of Install]]&amp;Table1[[#This Row],[Indoor/Outdoor]]</f>
        <v/>
      </c>
      <c r="AF650" s="3" t="str">
        <f>AE650&amp;Table1[[#This Row],[Camera Type]]</f>
        <v/>
      </c>
      <c r="AJ650" s="3" t="str">
        <f>'Card Access'!D652&amp;'Card Access'!E652&amp;'Card Access'!F652&amp;'Card Access'!G652</f>
        <v/>
      </c>
    </row>
    <row r="651" spans="1:36" x14ac:dyDescent="0.25">
      <c r="A651" s="3" t="str">
        <f>IF(ROW($B$3)&lt;=SheetX!$B$164, IF(SheetX!$B$164&lt;&gt;1, SheetX!$A$164 &amp; " (" &amp; ROW($B$3) &amp; ")", SheetX!$A$164),"zzzz")</f>
        <v xml:space="preserve"> (3)</v>
      </c>
      <c r="B651" s="3" t="str">
        <f t="shared" si="110"/>
        <v>zzzz</v>
      </c>
      <c r="C651" s="3" t="str">
        <f t="shared" si="111"/>
        <v/>
      </c>
      <c r="D651" s="9" t="str">
        <f>IF(ROW($D$1)&lt;=SheetX!$C$164, SheetX!$C$164, "")</f>
        <v/>
      </c>
      <c r="E651" s="4" t="str">
        <f t="shared" si="112"/>
        <v/>
      </c>
      <c r="F651" s="9" t="str">
        <f>IF(ROW($D$1)&lt;=SheetX!$D$164, SheetX!$D$164, "")</f>
        <v/>
      </c>
      <c r="G651" s="9" t="str">
        <f t="shared" si="113"/>
        <v/>
      </c>
      <c r="H651" s="9" t="str">
        <f>IF(ROW($D$1)&lt;=SheetX!$E$164, SheetX!$E$164, "")</f>
        <v/>
      </c>
      <c r="I651" s="9" t="str">
        <f t="shared" si="114"/>
        <v/>
      </c>
      <c r="J651" s="9" t="str">
        <f>IF(ROW($D$1)&lt;=SheetX!$F$164, SheetX!$F$164, "")</f>
        <v/>
      </c>
      <c r="K651" s="4" t="str">
        <f t="shared" si="115"/>
        <v/>
      </c>
      <c r="Q651" s="6" t="str">
        <f t="shared" si="116"/>
        <v/>
      </c>
      <c r="R651" s="6">
        <f t="shared" si="117"/>
        <v>0</v>
      </c>
      <c r="S651" s="6">
        <f t="shared" si="118"/>
        <v>0</v>
      </c>
      <c r="T651" s="6">
        <f t="shared" si="119"/>
        <v>0</v>
      </c>
      <c r="U651" s="6">
        <f t="shared" si="120"/>
        <v>0</v>
      </c>
      <c r="AB651" s="12">
        <f>Table1[[#This Row],[Streaming Resolution '[MP']]]</f>
        <v>0</v>
      </c>
      <c r="AC651" s="12">
        <v>1</v>
      </c>
      <c r="AE651" s="3" t="str">
        <f>Table1[[#This Row],[Type of Install]]&amp;Table1[[#This Row],[Indoor/Outdoor]]</f>
        <v/>
      </c>
      <c r="AF651" s="3" t="str">
        <f>AE651&amp;Table1[[#This Row],[Camera Type]]</f>
        <v/>
      </c>
      <c r="AJ651" s="3" t="str">
        <f>'Card Access'!D653&amp;'Card Access'!E653&amp;'Card Access'!F653&amp;'Card Access'!G653</f>
        <v/>
      </c>
    </row>
    <row r="652" spans="1:36" x14ac:dyDescent="0.25">
      <c r="A652" s="3" t="str">
        <f>IF(ROW($B$4)&lt;=SheetX!$B$164, IF(SheetX!$B$164&lt;&gt;1, SheetX!$A$164 &amp; " (" &amp; ROW($B$4) &amp; ")", SheetX!$A$164),"zzzz")</f>
        <v xml:space="preserve"> (4)</v>
      </c>
      <c r="B652" s="3" t="str">
        <f t="shared" si="110"/>
        <v>zzzz</v>
      </c>
      <c r="C652" s="3" t="str">
        <f t="shared" si="111"/>
        <v/>
      </c>
      <c r="D652" s="9" t="str">
        <f>IF(ROW($D$1)&lt;=SheetX!$C$164, SheetX!$C$164, "")</f>
        <v/>
      </c>
      <c r="E652" s="4" t="str">
        <f t="shared" si="112"/>
        <v/>
      </c>
      <c r="F652" s="9" t="str">
        <f>IF(ROW($D$1)&lt;=SheetX!$D$164, SheetX!$D$164, "")</f>
        <v/>
      </c>
      <c r="G652" s="9" t="str">
        <f t="shared" si="113"/>
        <v/>
      </c>
      <c r="H652" s="9" t="str">
        <f>IF(ROW($D$1)&lt;=SheetX!$E$164, SheetX!$E$164, "")</f>
        <v/>
      </c>
      <c r="I652" s="9" t="str">
        <f t="shared" si="114"/>
        <v/>
      </c>
      <c r="J652" s="9" t="str">
        <f>IF(ROW($D$1)&lt;=SheetX!$F$164, SheetX!$F$164, "")</f>
        <v/>
      </c>
      <c r="K652" s="4" t="str">
        <f t="shared" si="115"/>
        <v/>
      </c>
      <c r="Q652" s="6" t="str">
        <f t="shared" si="116"/>
        <v/>
      </c>
      <c r="R652" s="6">
        <f t="shared" si="117"/>
        <v>0</v>
      </c>
      <c r="S652" s="6">
        <f t="shared" si="118"/>
        <v>0</v>
      </c>
      <c r="T652" s="6">
        <f t="shared" si="119"/>
        <v>0</v>
      </c>
      <c r="U652" s="6">
        <f t="shared" si="120"/>
        <v>0</v>
      </c>
      <c r="AB652" s="12">
        <f>Table1[[#This Row],[Streaming Resolution '[MP']]]</f>
        <v>0</v>
      </c>
      <c r="AC652" s="12">
        <v>1</v>
      </c>
      <c r="AE652" s="3" t="str">
        <f>Table1[[#This Row],[Type of Install]]&amp;Table1[[#This Row],[Indoor/Outdoor]]</f>
        <v/>
      </c>
      <c r="AF652" s="3" t="str">
        <f>AE652&amp;Table1[[#This Row],[Camera Type]]</f>
        <v/>
      </c>
      <c r="AJ652" s="3" t="str">
        <f>'Card Access'!D654&amp;'Card Access'!E654&amp;'Card Access'!F654&amp;'Card Access'!G654</f>
        <v/>
      </c>
    </row>
    <row r="653" spans="1:36" x14ac:dyDescent="0.25">
      <c r="A653" s="3" t="str">
        <f>IF(ROW($B$1)&lt;=SheetX!$B$165, IF(SheetX!$B$165&lt;&gt;1, SheetX!$A$165 &amp; " (" &amp; ROW($B$1) &amp; ")", SheetX!$A$165),"zzzz")</f>
        <v xml:space="preserve"> (1)</v>
      </c>
      <c r="B653" s="3" t="str">
        <f t="shared" si="110"/>
        <v>zzzz</v>
      </c>
      <c r="C653" s="3" t="str">
        <f t="shared" si="111"/>
        <v/>
      </c>
      <c r="D653" s="9" t="str">
        <f>IF(ROW($D$1)&lt;=SheetX!$C$165, SheetX!$C$165, "")</f>
        <v/>
      </c>
      <c r="E653" s="4" t="str">
        <f t="shared" si="112"/>
        <v/>
      </c>
      <c r="F653" s="9" t="str">
        <f>IF(ROW($D$1)&lt;=SheetX!$D$165, SheetX!$D$165, "")</f>
        <v/>
      </c>
      <c r="G653" s="9" t="str">
        <f t="shared" si="113"/>
        <v/>
      </c>
      <c r="H653" s="9" t="str">
        <f>IF(ROW($D$1)&lt;=SheetX!$E$165, SheetX!$E$165, "")</f>
        <v/>
      </c>
      <c r="I653" s="9" t="str">
        <f t="shared" si="114"/>
        <v/>
      </c>
      <c r="J653" s="9" t="str">
        <f>IF(ROW($D$1)&lt;=SheetX!$F$165, SheetX!$F$165, "")</f>
        <v/>
      </c>
      <c r="K653" s="4" t="str">
        <f t="shared" si="115"/>
        <v/>
      </c>
      <c r="Q653" s="6" t="str">
        <f t="shared" si="116"/>
        <v/>
      </c>
      <c r="R653" s="6">
        <f t="shared" si="117"/>
        <v>0</v>
      </c>
      <c r="S653" s="6">
        <f t="shared" si="118"/>
        <v>0</v>
      </c>
      <c r="T653" s="6">
        <f t="shared" si="119"/>
        <v>0</v>
      </c>
      <c r="U653" s="6">
        <f t="shared" si="120"/>
        <v>0</v>
      </c>
      <c r="AB653" s="12">
        <f>Table1[[#This Row],[Streaming Resolution '[MP']]]</f>
        <v>0</v>
      </c>
      <c r="AC653" s="12">
        <v>1</v>
      </c>
      <c r="AE653" s="3" t="str">
        <f>Table1[[#This Row],[Type of Install]]&amp;Table1[[#This Row],[Indoor/Outdoor]]</f>
        <v/>
      </c>
      <c r="AF653" s="3" t="str">
        <f>AE653&amp;Table1[[#This Row],[Camera Type]]</f>
        <v/>
      </c>
      <c r="AJ653" s="3" t="str">
        <f>'Card Access'!D655&amp;'Card Access'!E655&amp;'Card Access'!F655&amp;'Card Access'!G655</f>
        <v/>
      </c>
    </row>
    <row r="654" spans="1:36" x14ac:dyDescent="0.25">
      <c r="A654" s="3" t="str">
        <f>IF(ROW($B$2)&lt;=SheetX!$B$165, IF(SheetX!$B$165&lt;&gt;1, SheetX!$A$165 &amp; " (" &amp; ROW($B$2) &amp; ")", SheetX!$A$165),"zzzz")</f>
        <v xml:space="preserve"> (2)</v>
      </c>
      <c r="B654" s="3" t="str">
        <f t="shared" si="110"/>
        <v>zzzz</v>
      </c>
      <c r="C654" s="3" t="str">
        <f t="shared" si="111"/>
        <v/>
      </c>
      <c r="D654" s="9" t="str">
        <f>IF(ROW($D$1)&lt;=SheetX!$C$165, SheetX!$C$165, "")</f>
        <v/>
      </c>
      <c r="E654" s="4" t="str">
        <f t="shared" si="112"/>
        <v/>
      </c>
      <c r="F654" s="9" t="str">
        <f>IF(ROW($D$1)&lt;=SheetX!$D$165, SheetX!$D$165, "")</f>
        <v/>
      </c>
      <c r="G654" s="9" t="str">
        <f t="shared" si="113"/>
        <v/>
      </c>
      <c r="H654" s="9" t="str">
        <f>IF(ROW($D$1)&lt;=SheetX!$E$165, SheetX!$E$165, "")</f>
        <v/>
      </c>
      <c r="I654" s="9" t="str">
        <f t="shared" si="114"/>
        <v/>
      </c>
      <c r="J654" s="9" t="str">
        <f>IF(ROW($D$1)&lt;=SheetX!$F$165, SheetX!$F$165, "")</f>
        <v/>
      </c>
      <c r="K654" s="4" t="str">
        <f t="shared" si="115"/>
        <v/>
      </c>
      <c r="Q654" s="6" t="str">
        <f t="shared" si="116"/>
        <v/>
      </c>
      <c r="R654" s="6">
        <f t="shared" si="117"/>
        <v>0</v>
      </c>
      <c r="S654" s="6">
        <f t="shared" si="118"/>
        <v>0</v>
      </c>
      <c r="T654" s="6">
        <f t="shared" si="119"/>
        <v>0</v>
      </c>
      <c r="U654" s="6">
        <f t="shared" si="120"/>
        <v>0</v>
      </c>
      <c r="AB654" s="12">
        <f>Table1[[#This Row],[Streaming Resolution '[MP']]]</f>
        <v>0</v>
      </c>
      <c r="AC654" s="12">
        <v>1</v>
      </c>
      <c r="AE654" s="3" t="str">
        <f>Table1[[#This Row],[Type of Install]]&amp;Table1[[#This Row],[Indoor/Outdoor]]</f>
        <v/>
      </c>
      <c r="AF654" s="3" t="str">
        <f>AE654&amp;Table1[[#This Row],[Camera Type]]</f>
        <v/>
      </c>
      <c r="AJ654" s="3" t="str">
        <f>'Card Access'!D656&amp;'Card Access'!E656&amp;'Card Access'!F656&amp;'Card Access'!G656</f>
        <v/>
      </c>
    </row>
    <row r="655" spans="1:36" x14ac:dyDescent="0.25">
      <c r="A655" s="3" t="str">
        <f>IF(ROW($B$3)&lt;=SheetX!$B$165, IF(SheetX!$B$165&lt;&gt;1, SheetX!$A$165 &amp; " (" &amp; ROW($B$3) &amp; ")", SheetX!$A$165),"zzzz")</f>
        <v xml:space="preserve"> (3)</v>
      </c>
      <c r="B655" s="3" t="str">
        <f t="shared" si="110"/>
        <v>zzzz</v>
      </c>
      <c r="C655" s="3" t="str">
        <f t="shared" si="111"/>
        <v/>
      </c>
      <c r="D655" s="9" t="str">
        <f>IF(ROW($D$1)&lt;=SheetX!$C$165, SheetX!$C$165, "")</f>
        <v/>
      </c>
      <c r="E655" s="4" t="str">
        <f t="shared" si="112"/>
        <v/>
      </c>
      <c r="F655" s="9" t="str">
        <f>IF(ROW($D$1)&lt;=SheetX!$D$165, SheetX!$D$165, "")</f>
        <v/>
      </c>
      <c r="G655" s="9" t="str">
        <f t="shared" si="113"/>
        <v/>
      </c>
      <c r="H655" s="9" t="str">
        <f>IF(ROW($D$1)&lt;=SheetX!$E$165, SheetX!$E$165, "")</f>
        <v/>
      </c>
      <c r="I655" s="9" t="str">
        <f t="shared" si="114"/>
        <v/>
      </c>
      <c r="J655" s="9" t="str">
        <f>IF(ROW($D$1)&lt;=SheetX!$F$165, SheetX!$F$165, "")</f>
        <v/>
      </c>
      <c r="K655" s="4" t="str">
        <f t="shared" si="115"/>
        <v/>
      </c>
      <c r="Q655" s="6" t="str">
        <f t="shared" si="116"/>
        <v/>
      </c>
      <c r="R655" s="6">
        <f t="shared" si="117"/>
        <v>0</v>
      </c>
      <c r="S655" s="6">
        <f t="shared" si="118"/>
        <v>0</v>
      </c>
      <c r="T655" s="6">
        <f t="shared" si="119"/>
        <v>0</v>
      </c>
      <c r="U655" s="6">
        <f t="shared" si="120"/>
        <v>0</v>
      </c>
      <c r="AB655" s="12">
        <f>Table1[[#This Row],[Streaming Resolution '[MP']]]</f>
        <v>0</v>
      </c>
      <c r="AC655" s="12">
        <v>1</v>
      </c>
      <c r="AE655" s="3" t="str">
        <f>Table1[[#This Row],[Type of Install]]&amp;Table1[[#This Row],[Indoor/Outdoor]]</f>
        <v/>
      </c>
      <c r="AF655" s="3" t="str">
        <f>AE655&amp;Table1[[#This Row],[Camera Type]]</f>
        <v/>
      </c>
      <c r="AJ655" s="3" t="str">
        <f>'Card Access'!D657&amp;'Card Access'!E657&amp;'Card Access'!F657&amp;'Card Access'!G657</f>
        <v/>
      </c>
    </row>
    <row r="656" spans="1:36" x14ac:dyDescent="0.25">
      <c r="A656" s="3" t="str">
        <f>IF(ROW($B$4)&lt;=SheetX!$B$165, IF(SheetX!$B$165&lt;&gt;1, SheetX!$A$165 &amp; " (" &amp; ROW($B$4) &amp; ")", SheetX!$A$165),"zzzz")</f>
        <v xml:space="preserve"> (4)</v>
      </c>
      <c r="B656" s="3" t="str">
        <f t="shared" si="110"/>
        <v>zzzz</v>
      </c>
      <c r="C656" s="3" t="str">
        <f t="shared" si="111"/>
        <v/>
      </c>
      <c r="D656" s="9" t="str">
        <f>IF(ROW($D$1)&lt;=SheetX!$C$165, SheetX!$C$165, "")</f>
        <v/>
      </c>
      <c r="E656" s="4" t="str">
        <f t="shared" si="112"/>
        <v/>
      </c>
      <c r="F656" s="9" t="str">
        <f>IF(ROW($D$1)&lt;=SheetX!$D$165, SheetX!$D$165, "")</f>
        <v/>
      </c>
      <c r="G656" s="9" t="str">
        <f t="shared" si="113"/>
        <v/>
      </c>
      <c r="H656" s="9" t="str">
        <f>IF(ROW($D$1)&lt;=SheetX!$E$165, SheetX!$E$165, "")</f>
        <v/>
      </c>
      <c r="I656" s="9" t="str">
        <f t="shared" si="114"/>
        <v/>
      </c>
      <c r="J656" s="9" t="str">
        <f>IF(ROW($D$1)&lt;=SheetX!$F$165, SheetX!$F$165, "")</f>
        <v/>
      </c>
      <c r="K656" s="4" t="str">
        <f t="shared" si="115"/>
        <v/>
      </c>
      <c r="Q656" s="6" t="str">
        <f t="shared" si="116"/>
        <v/>
      </c>
      <c r="R656" s="6">
        <f t="shared" si="117"/>
        <v>0</v>
      </c>
      <c r="S656" s="6">
        <f t="shared" si="118"/>
        <v>0</v>
      </c>
      <c r="T656" s="6">
        <f t="shared" si="119"/>
        <v>0</v>
      </c>
      <c r="U656" s="6">
        <f t="shared" si="120"/>
        <v>0</v>
      </c>
      <c r="AB656" s="12">
        <f>Table1[[#This Row],[Streaming Resolution '[MP']]]</f>
        <v>0</v>
      </c>
      <c r="AC656" s="12">
        <v>1</v>
      </c>
      <c r="AE656" s="3" t="str">
        <f>Table1[[#This Row],[Type of Install]]&amp;Table1[[#This Row],[Indoor/Outdoor]]</f>
        <v/>
      </c>
      <c r="AF656" s="3" t="str">
        <f>AE656&amp;Table1[[#This Row],[Camera Type]]</f>
        <v/>
      </c>
      <c r="AJ656" s="3" t="str">
        <f>'Card Access'!D658&amp;'Card Access'!E658&amp;'Card Access'!F658&amp;'Card Access'!G658</f>
        <v/>
      </c>
    </row>
    <row r="657" spans="1:36" x14ac:dyDescent="0.25">
      <c r="A657" s="3" t="str">
        <f>IF(ROW($B$1)&lt;=SheetX!$B$166, IF(SheetX!$B$166&lt;&gt;1, SheetX!$A$166 &amp; " (" &amp; ROW($B$1) &amp; ")", SheetX!$A$166),"zzzz")</f>
        <v xml:space="preserve"> (1)</v>
      </c>
      <c r="B657" s="3" t="str">
        <f t="shared" si="110"/>
        <v>zzzz</v>
      </c>
      <c r="C657" s="3" t="str">
        <f t="shared" si="111"/>
        <v/>
      </c>
      <c r="D657" s="9" t="str">
        <f>IF(ROW($D$1)&lt;=SheetX!$C$166, SheetX!$C$166, "")</f>
        <v/>
      </c>
      <c r="E657" s="4" t="str">
        <f t="shared" si="112"/>
        <v/>
      </c>
      <c r="F657" s="9" t="str">
        <f>IF(ROW($D$1)&lt;=SheetX!$D$166, SheetX!$D$166, "")</f>
        <v/>
      </c>
      <c r="G657" s="9" t="str">
        <f t="shared" si="113"/>
        <v/>
      </c>
      <c r="H657" s="9" t="str">
        <f>IF(ROW($D$1)&lt;=SheetX!$E$166, SheetX!$E$166, "")</f>
        <v/>
      </c>
      <c r="I657" s="9" t="str">
        <f t="shared" si="114"/>
        <v/>
      </c>
      <c r="J657" s="9" t="str">
        <f>IF(ROW($D$1)&lt;=SheetX!$F$166, SheetX!$F$166, "")</f>
        <v/>
      </c>
      <c r="K657" s="4" t="str">
        <f t="shared" si="115"/>
        <v/>
      </c>
      <c r="Q657" s="6" t="str">
        <f t="shared" si="116"/>
        <v/>
      </c>
      <c r="R657" s="6">
        <f t="shared" si="117"/>
        <v>0</v>
      </c>
      <c r="S657" s="6">
        <f t="shared" si="118"/>
        <v>0</v>
      </c>
      <c r="T657" s="6">
        <f t="shared" si="119"/>
        <v>0</v>
      </c>
      <c r="U657" s="6">
        <f t="shared" si="120"/>
        <v>0</v>
      </c>
      <c r="AB657" s="12">
        <f>Table1[[#This Row],[Streaming Resolution '[MP']]]</f>
        <v>0</v>
      </c>
      <c r="AC657" s="12">
        <v>1</v>
      </c>
      <c r="AE657" s="3" t="str">
        <f>Table1[[#This Row],[Type of Install]]&amp;Table1[[#This Row],[Indoor/Outdoor]]</f>
        <v/>
      </c>
      <c r="AF657" s="3" t="str">
        <f>AE657&amp;Table1[[#This Row],[Camera Type]]</f>
        <v/>
      </c>
      <c r="AJ657" s="3" t="str">
        <f>'Card Access'!D659&amp;'Card Access'!E659&amp;'Card Access'!F659&amp;'Card Access'!G659</f>
        <v/>
      </c>
    </row>
    <row r="658" spans="1:36" x14ac:dyDescent="0.25">
      <c r="A658" s="3" t="str">
        <f>IF(ROW($B$2)&lt;=SheetX!$B$166, IF(SheetX!$B$166&lt;&gt;1, SheetX!$A$166 &amp; " (" &amp; ROW($B$2) &amp; ")", SheetX!$A$166),"zzzz")</f>
        <v xml:space="preserve"> (2)</v>
      </c>
      <c r="B658" s="3" t="str">
        <f t="shared" si="110"/>
        <v>zzzz</v>
      </c>
      <c r="C658" s="3" t="str">
        <f t="shared" si="111"/>
        <v/>
      </c>
      <c r="D658" s="9" t="str">
        <f>IF(ROW($D$1)&lt;=SheetX!$C$166, SheetX!$C$166, "")</f>
        <v/>
      </c>
      <c r="E658" s="4" t="str">
        <f t="shared" si="112"/>
        <v/>
      </c>
      <c r="F658" s="9" t="str">
        <f>IF(ROW($D$1)&lt;=SheetX!$D$166, SheetX!$D$166, "")</f>
        <v/>
      </c>
      <c r="G658" s="9" t="str">
        <f t="shared" si="113"/>
        <v/>
      </c>
      <c r="H658" s="9" t="str">
        <f>IF(ROW($D$1)&lt;=SheetX!$E$166, SheetX!$E$166, "")</f>
        <v/>
      </c>
      <c r="I658" s="9" t="str">
        <f t="shared" si="114"/>
        <v/>
      </c>
      <c r="J658" s="9" t="str">
        <f>IF(ROW($D$1)&lt;=SheetX!$F$166, SheetX!$F$166, "")</f>
        <v/>
      </c>
      <c r="K658" s="4" t="str">
        <f t="shared" si="115"/>
        <v/>
      </c>
      <c r="Q658" s="6" t="str">
        <f t="shared" si="116"/>
        <v/>
      </c>
      <c r="R658" s="6">
        <f t="shared" si="117"/>
        <v>0</v>
      </c>
      <c r="S658" s="6">
        <f t="shared" si="118"/>
        <v>0</v>
      </c>
      <c r="T658" s="6">
        <f t="shared" si="119"/>
        <v>0</v>
      </c>
      <c r="U658" s="6">
        <f t="shared" si="120"/>
        <v>0</v>
      </c>
      <c r="AB658" s="12">
        <f>Table1[[#This Row],[Streaming Resolution '[MP']]]</f>
        <v>0</v>
      </c>
      <c r="AC658" s="12">
        <v>1</v>
      </c>
      <c r="AE658" s="3" t="str">
        <f>Table1[[#This Row],[Type of Install]]&amp;Table1[[#This Row],[Indoor/Outdoor]]</f>
        <v/>
      </c>
      <c r="AF658" s="3" t="str">
        <f>AE658&amp;Table1[[#This Row],[Camera Type]]</f>
        <v/>
      </c>
      <c r="AJ658" s="3" t="str">
        <f>'Card Access'!D660&amp;'Card Access'!E660&amp;'Card Access'!F660&amp;'Card Access'!G660</f>
        <v/>
      </c>
    </row>
    <row r="659" spans="1:36" x14ac:dyDescent="0.25">
      <c r="A659" s="3" t="str">
        <f>IF(ROW($B$3)&lt;=SheetX!$B$166, IF(SheetX!$B$166&lt;&gt;1, SheetX!$A$166 &amp; " (" &amp; ROW($B$3) &amp; ")", SheetX!$A$166),"zzzz")</f>
        <v xml:space="preserve"> (3)</v>
      </c>
      <c r="B659" s="3" t="str">
        <f t="shared" si="110"/>
        <v>zzzz</v>
      </c>
      <c r="C659" s="3" t="str">
        <f t="shared" si="111"/>
        <v/>
      </c>
      <c r="D659" s="9" t="str">
        <f>IF(ROW($D$1)&lt;=SheetX!$C$166, SheetX!$C$166, "")</f>
        <v/>
      </c>
      <c r="E659" s="4" t="str">
        <f t="shared" si="112"/>
        <v/>
      </c>
      <c r="F659" s="9" t="str">
        <f>IF(ROW($D$1)&lt;=SheetX!$D$166, SheetX!$D$166, "")</f>
        <v/>
      </c>
      <c r="G659" s="9" t="str">
        <f t="shared" si="113"/>
        <v/>
      </c>
      <c r="H659" s="9" t="str">
        <f>IF(ROW($D$1)&lt;=SheetX!$E$166, SheetX!$E$166, "")</f>
        <v/>
      </c>
      <c r="I659" s="9" t="str">
        <f t="shared" si="114"/>
        <v/>
      </c>
      <c r="J659" s="9" t="str">
        <f>IF(ROW($D$1)&lt;=SheetX!$F$166, SheetX!$F$166, "")</f>
        <v/>
      </c>
      <c r="K659" s="4" t="str">
        <f t="shared" si="115"/>
        <v/>
      </c>
      <c r="Q659" s="6" t="str">
        <f t="shared" si="116"/>
        <v/>
      </c>
      <c r="R659" s="6">
        <f t="shared" si="117"/>
        <v>0</v>
      </c>
      <c r="S659" s="6">
        <f t="shared" si="118"/>
        <v>0</v>
      </c>
      <c r="T659" s="6">
        <f t="shared" si="119"/>
        <v>0</v>
      </c>
      <c r="U659" s="6">
        <f t="shared" si="120"/>
        <v>0</v>
      </c>
      <c r="AB659" s="12">
        <f>Table1[[#This Row],[Streaming Resolution '[MP']]]</f>
        <v>0</v>
      </c>
      <c r="AC659" s="12">
        <v>1</v>
      </c>
      <c r="AE659" s="3" t="str">
        <f>Table1[[#This Row],[Type of Install]]&amp;Table1[[#This Row],[Indoor/Outdoor]]</f>
        <v/>
      </c>
      <c r="AF659" s="3" t="str">
        <f>AE659&amp;Table1[[#This Row],[Camera Type]]</f>
        <v/>
      </c>
      <c r="AJ659" s="3" t="str">
        <f>'Card Access'!D661&amp;'Card Access'!E661&amp;'Card Access'!F661&amp;'Card Access'!G661</f>
        <v/>
      </c>
    </row>
    <row r="660" spans="1:36" x14ac:dyDescent="0.25">
      <c r="A660" s="3" t="str">
        <f>IF(ROW($B$4)&lt;=SheetX!$B$166, IF(SheetX!$B$166&lt;&gt;1, SheetX!$A$166 &amp; " (" &amp; ROW($B$4) &amp; ")", SheetX!$A$166),"zzzz")</f>
        <v xml:space="preserve"> (4)</v>
      </c>
      <c r="B660" s="3" t="str">
        <f t="shared" si="110"/>
        <v>zzzz</v>
      </c>
      <c r="C660" s="3" t="str">
        <f t="shared" si="111"/>
        <v/>
      </c>
      <c r="D660" s="9" t="str">
        <f>IF(ROW($D$1)&lt;=SheetX!$C$166, SheetX!$C$166, "")</f>
        <v/>
      </c>
      <c r="E660" s="4" t="str">
        <f t="shared" si="112"/>
        <v/>
      </c>
      <c r="F660" s="9" t="str">
        <f>IF(ROW($D$1)&lt;=SheetX!$D$166, SheetX!$D$166, "")</f>
        <v/>
      </c>
      <c r="G660" s="9" t="str">
        <f t="shared" si="113"/>
        <v/>
      </c>
      <c r="H660" s="9" t="str">
        <f>IF(ROW($D$1)&lt;=SheetX!$E$166, SheetX!$E$166, "")</f>
        <v/>
      </c>
      <c r="I660" s="9" t="str">
        <f t="shared" si="114"/>
        <v/>
      </c>
      <c r="J660" s="9" t="str">
        <f>IF(ROW($D$1)&lt;=SheetX!$F$166, SheetX!$F$166, "")</f>
        <v/>
      </c>
      <c r="K660" s="4" t="str">
        <f t="shared" si="115"/>
        <v/>
      </c>
      <c r="Q660" s="6" t="str">
        <f t="shared" si="116"/>
        <v/>
      </c>
      <c r="R660" s="6">
        <f t="shared" si="117"/>
        <v>0</v>
      </c>
      <c r="S660" s="6">
        <f t="shared" si="118"/>
        <v>0</v>
      </c>
      <c r="T660" s="6">
        <f t="shared" si="119"/>
        <v>0</v>
      </c>
      <c r="U660" s="6">
        <f t="shared" si="120"/>
        <v>0</v>
      </c>
      <c r="AB660" s="12">
        <f>Table1[[#This Row],[Streaming Resolution '[MP']]]</f>
        <v>0</v>
      </c>
      <c r="AC660" s="12">
        <v>1</v>
      </c>
      <c r="AE660" s="3" t="str">
        <f>Table1[[#This Row],[Type of Install]]&amp;Table1[[#This Row],[Indoor/Outdoor]]</f>
        <v/>
      </c>
      <c r="AF660" s="3" t="str">
        <f>AE660&amp;Table1[[#This Row],[Camera Type]]</f>
        <v/>
      </c>
      <c r="AJ660" s="3" t="str">
        <f>'Card Access'!D662&amp;'Card Access'!E662&amp;'Card Access'!F662&amp;'Card Access'!G662</f>
        <v/>
      </c>
    </row>
    <row r="661" spans="1:36" x14ac:dyDescent="0.25">
      <c r="A661" s="3" t="str">
        <f>IF(ROW($B$1)&lt;=SheetX!$B$167, IF(SheetX!$B$167&lt;&gt;1, SheetX!$A$167 &amp; " (" &amp; ROW($B$1) &amp; ")", SheetX!$A$167),"zzzz")</f>
        <v xml:space="preserve"> (1)</v>
      </c>
      <c r="B661" s="3" t="str">
        <f t="shared" si="110"/>
        <v>zzzz</v>
      </c>
      <c r="C661" s="3" t="str">
        <f t="shared" si="111"/>
        <v/>
      </c>
      <c r="D661" s="9" t="str">
        <f>IF(ROW($D$1)&lt;=SheetX!$C$167, SheetX!$C$167, "")</f>
        <v/>
      </c>
      <c r="E661" s="4" t="str">
        <f t="shared" si="112"/>
        <v/>
      </c>
      <c r="F661" s="9" t="str">
        <f>IF(ROW($D$1)&lt;=SheetX!$D$167, SheetX!$D$167, "")</f>
        <v/>
      </c>
      <c r="G661" s="9" t="str">
        <f t="shared" si="113"/>
        <v/>
      </c>
      <c r="H661" s="9" t="str">
        <f>IF(ROW($D$1)&lt;=SheetX!$E$167, SheetX!$E$167, "")</f>
        <v/>
      </c>
      <c r="I661" s="9" t="str">
        <f t="shared" si="114"/>
        <v/>
      </c>
      <c r="J661" s="9" t="str">
        <f>IF(ROW($D$1)&lt;=SheetX!$F$167, SheetX!$F$167, "")</f>
        <v/>
      </c>
      <c r="K661" s="4" t="str">
        <f t="shared" si="115"/>
        <v/>
      </c>
      <c r="Q661" s="6" t="str">
        <f t="shared" si="116"/>
        <v/>
      </c>
      <c r="R661" s="6">
        <f t="shared" si="117"/>
        <v>0</v>
      </c>
      <c r="S661" s="6">
        <f t="shared" si="118"/>
        <v>0</v>
      </c>
      <c r="T661" s="6">
        <f t="shared" si="119"/>
        <v>0</v>
      </c>
      <c r="U661" s="6">
        <f t="shared" si="120"/>
        <v>0</v>
      </c>
      <c r="AB661" s="12">
        <f>Table1[[#This Row],[Streaming Resolution '[MP']]]</f>
        <v>0</v>
      </c>
      <c r="AC661" s="12">
        <v>1</v>
      </c>
      <c r="AE661" s="3" t="str">
        <f>Table1[[#This Row],[Type of Install]]&amp;Table1[[#This Row],[Indoor/Outdoor]]</f>
        <v/>
      </c>
      <c r="AF661" s="3" t="str">
        <f>AE661&amp;Table1[[#This Row],[Camera Type]]</f>
        <v/>
      </c>
      <c r="AJ661" s="3" t="str">
        <f>'Card Access'!D663&amp;'Card Access'!E663&amp;'Card Access'!F663&amp;'Card Access'!G663</f>
        <v/>
      </c>
    </row>
    <row r="662" spans="1:36" x14ac:dyDescent="0.25">
      <c r="A662" s="3" t="str">
        <f>IF(ROW($B$2)&lt;=SheetX!$B$167, IF(SheetX!$B$167&lt;&gt;1, SheetX!$A$167 &amp; " (" &amp; ROW($B$2) &amp; ")", SheetX!$A$167),"zzzz")</f>
        <v xml:space="preserve"> (2)</v>
      </c>
      <c r="B662" s="3" t="str">
        <f t="shared" si="110"/>
        <v>zzzz</v>
      </c>
      <c r="C662" s="3" t="str">
        <f t="shared" si="111"/>
        <v/>
      </c>
      <c r="D662" s="9" t="str">
        <f>IF(ROW($D$1)&lt;=SheetX!$C$167, SheetX!$C$167, "")</f>
        <v/>
      </c>
      <c r="E662" s="4" t="str">
        <f t="shared" si="112"/>
        <v/>
      </c>
      <c r="F662" s="9" t="str">
        <f>IF(ROW($D$1)&lt;=SheetX!$D$167, SheetX!$D$167, "")</f>
        <v/>
      </c>
      <c r="G662" s="9" t="str">
        <f t="shared" si="113"/>
        <v/>
      </c>
      <c r="H662" s="9" t="str">
        <f>IF(ROW($D$1)&lt;=SheetX!$E$167, SheetX!$E$167, "")</f>
        <v/>
      </c>
      <c r="I662" s="9" t="str">
        <f t="shared" si="114"/>
        <v/>
      </c>
      <c r="J662" s="9" t="str">
        <f>IF(ROW($D$1)&lt;=SheetX!$F$167, SheetX!$F$167, "")</f>
        <v/>
      </c>
      <c r="K662" s="4" t="str">
        <f t="shared" si="115"/>
        <v/>
      </c>
      <c r="Q662" s="6" t="str">
        <f t="shared" si="116"/>
        <v/>
      </c>
      <c r="R662" s="6">
        <f t="shared" si="117"/>
        <v>0</v>
      </c>
      <c r="S662" s="6">
        <f t="shared" si="118"/>
        <v>0</v>
      </c>
      <c r="T662" s="6">
        <f t="shared" si="119"/>
        <v>0</v>
      </c>
      <c r="U662" s="6">
        <f t="shared" si="120"/>
        <v>0</v>
      </c>
      <c r="AB662" s="12">
        <f>Table1[[#This Row],[Streaming Resolution '[MP']]]</f>
        <v>0</v>
      </c>
      <c r="AC662" s="12">
        <v>1</v>
      </c>
      <c r="AE662" s="3" t="str">
        <f>Table1[[#This Row],[Type of Install]]&amp;Table1[[#This Row],[Indoor/Outdoor]]</f>
        <v/>
      </c>
      <c r="AF662" s="3" t="str">
        <f>AE662&amp;Table1[[#This Row],[Camera Type]]</f>
        <v/>
      </c>
      <c r="AJ662" s="3" t="str">
        <f>'Card Access'!D664&amp;'Card Access'!E664&amp;'Card Access'!F664&amp;'Card Access'!G664</f>
        <v/>
      </c>
    </row>
    <row r="663" spans="1:36" x14ac:dyDescent="0.25">
      <c r="A663" s="3" t="str">
        <f>IF(ROW($B$3)&lt;=SheetX!$B$167, IF(SheetX!$B$167&lt;&gt;1, SheetX!$A$167 &amp; " (" &amp; ROW($B$3) &amp; ")", SheetX!$A$167),"zzzz")</f>
        <v xml:space="preserve"> (3)</v>
      </c>
      <c r="B663" s="3" t="str">
        <f t="shared" si="110"/>
        <v>zzzz</v>
      </c>
      <c r="C663" s="3" t="str">
        <f t="shared" si="111"/>
        <v/>
      </c>
      <c r="D663" s="9" t="str">
        <f>IF(ROW($D$1)&lt;=SheetX!$C$167, SheetX!$C$167, "")</f>
        <v/>
      </c>
      <c r="E663" s="4" t="str">
        <f t="shared" si="112"/>
        <v/>
      </c>
      <c r="F663" s="9" t="str">
        <f>IF(ROW($D$1)&lt;=SheetX!$D$167, SheetX!$D$167, "")</f>
        <v/>
      </c>
      <c r="G663" s="9" t="str">
        <f t="shared" si="113"/>
        <v/>
      </c>
      <c r="H663" s="9" t="str">
        <f>IF(ROW($D$1)&lt;=SheetX!$E$167, SheetX!$E$167, "")</f>
        <v/>
      </c>
      <c r="I663" s="9" t="str">
        <f t="shared" si="114"/>
        <v/>
      </c>
      <c r="J663" s="9" t="str">
        <f>IF(ROW($D$1)&lt;=SheetX!$F$167, SheetX!$F$167, "")</f>
        <v/>
      </c>
      <c r="K663" s="4" t="str">
        <f t="shared" si="115"/>
        <v/>
      </c>
      <c r="Q663" s="6" t="str">
        <f t="shared" si="116"/>
        <v/>
      </c>
      <c r="R663" s="6">
        <f t="shared" si="117"/>
        <v>0</v>
      </c>
      <c r="S663" s="6">
        <f t="shared" si="118"/>
        <v>0</v>
      </c>
      <c r="T663" s="6">
        <f t="shared" si="119"/>
        <v>0</v>
      </c>
      <c r="U663" s="6">
        <f t="shared" si="120"/>
        <v>0</v>
      </c>
      <c r="AB663" s="12">
        <f>Table1[[#This Row],[Streaming Resolution '[MP']]]</f>
        <v>0</v>
      </c>
      <c r="AC663" s="12">
        <v>1</v>
      </c>
      <c r="AE663" s="3" t="str">
        <f>Table1[[#This Row],[Type of Install]]&amp;Table1[[#This Row],[Indoor/Outdoor]]</f>
        <v/>
      </c>
      <c r="AF663" s="3" t="str">
        <f>AE663&amp;Table1[[#This Row],[Camera Type]]</f>
        <v/>
      </c>
      <c r="AJ663" s="3" t="str">
        <f>'Card Access'!D665&amp;'Card Access'!E665&amp;'Card Access'!F665&amp;'Card Access'!G665</f>
        <v/>
      </c>
    </row>
    <row r="664" spans="1:36" x14ac:dyDescent="0.25">
      <c r="A664" s="3" t="str">
        <f>IF(ROW($B$4)&lt;=SheetX!$B$167, IF(SheetX!$B$167&lt;&gt;1, SheetX!$A$167 &amp; " (" &amp; ROW($B$4) &amp; ")", SheetX!$A$167),"zzzz")</f>
        <v xml:space="preserve"> (4)</v>
      </c>
      <c r="B664" s="3" t="str">
        <f t="shared" si="110"/>
        <v>zzzz</v>
      </c>
      <c r="C664" s="3" t="str">
        <f t="shared" si="111"/>
        <v/>
      </c>
      <c r="D664" s="9" t="str">
        <f>IF(ROW($D$1)&lt;=SheetX!$C$167, SheetX!$C$167, "")</f>
        <v/>
      </c>
      <c r="E664" s="4" t="str">
        <f t="shared" si="112"/>
        <v/>
      </c>
      <c r="F664" s="9" t="str">
        <f>IF(ROW($D$1)&lt;=SheetX!$D$167, SheetX!$D$167, "")</f>
        <v/>
      </c>
      <c r="G664" s="9" t="str">
        <f t="shared" si="113"/>
        <v/>
      </c>
      <c r="H664" s="9" t="str">
        <f>IF(ROW($D$1)&lt;=SheetX!$E$167, SheetX!$E$167, "")</f>
        <v/>
      </c>
      <c r="I664" s="9" t="str">
        <f t="shared" si="114"/>
        <v/>
      </c>
      <c r="J664" s="9" t="str">
        <f>IF(ROW($D$1)&lt;=SheetX!$F$167, SheetX!$F$167, "")</f>
        <v/>
      </c>
      <c r="K664" s="4" t="str">
        <f t="shared" si="115"/>
        <v/>
      </c>
      <c r="Q664" s="6" t="str">
        <f t="shared" si="116"/>
        <v/>
      </c>
      <c r="R664" s="6">
        <f t="shared" si="117"/>
        <v>0</v>
      </c>
      <c r="S664" s="6">
        <f t="shared" si="118"/>
        <v>0</v>
      </c>
      <c r="T664" s="6">
        <f t="shared" si="119"/>
        <v>0</v>
      </c>
      <c r="U664" s="6">
        <f t="shared" si="120"/>
        <v>0</v>
      </c>
      <c r="AB664" s="12">
        <f>Table1[[#This Row],[Streaming Resolution '[MP']]]</f>
        <v>0</v>
      </c>
      <c r="AC664" s="12">
        <v>1</v>
      </c>
      <c r="AE664" s="3" t="str">
        <f>Table1[[#This Row],[Type of Install]]&amp;Table1[[#This Row],[Indoor/Outdoor]]</f>
        <v/>
      </c>
      <c r="AF664" s="3" t="str">
        <f>AE664&amp;Table1[[#This Row],[Camera Type]]</f>
        <v/>
      </c>
      <c r="AJ664" s="3" t="str">
        <f>'Card Access'!D666&amp;'Card Access'!E666&amp;'Card Access'!F666&amp;'Card Access'!G666</f>
        <v/>
      </c>
    </row>
    <row r="665" spans="1:36" x14ac:dyDescent="0.25">
      <c r="A665" s="3" t="str">
        <f>IF(ROW($B$1)&lt;=SheetX!$B$168, IF(SheetX!$B$168&lt;&gt;1, SheetX!$A$168 &amp; " (" &amp; ROW($B$1) &amp; ")", SheetX!$A$168),"zzzz")</f>
        <v xml:space="preserve"> (1)</v>
      </c>
      <c r="B665" s="3" t="str">
        <f t="shared" si="110"/>
        <v>zzzz</v>
      </c>
      <c r="C665" s="3" t="str">
        <f t="shared" si="111"/>
        <v/>
      </c>
      <c r="D665" s="9" t="str">
        <f>IF(ROW($D$1)&lt;=SheetX!$C$168, SheetX!$C$168, "")</f>
        <v/>
      </c>
      <c r="E665" s="4" t="str">
        <f t="shared" si="112"/>
        <v/>
      </c>
      <c r="F665" s="9" t="str">
        <f>IF(ROW($D$1)&lt;=SheetX!$D$168, SheetX!$D$168, "")</f>
        <v/>
      </c>
      <c r="G665" s="9" t="str">
        <f t="shared" si="113"/>
        <v/>
      </c>
      <c r="H665" s="9" t="str">
        <f>IF(ROW($D$1)&lt;=SheetX!$E$168, SheetX!$E$168, "")</f>
        <v/>
      </c>
      <c r="I665" s="9" t="str">
        <f t="shared" si="114"/>
        <v/>
      </c>
      <c r="J665" s="9" t="str">
        <f>IF(ROW($D$1)&lt;=SheetX!$F$168, SheetX!$F$168, "")</f>
        <v/>
      </c>
      <c r="K665" s="4" t="str">
        <f t="shared" si="115"/>
        <v/>
      </c>
      <c r="Q665" s="6" t="str">
        <f t="shared" si="116"/>
        <v/>
      </c>
      <c r="R665" s="6">
        <f t="shared" si="117"/>
        <v>0</v>
      </c>
      <c r="S665" s="6">
        <f t="shared" si="118"/>
        <v>0</v>
      </c>
      <c r="T665" s="6">
        <f t="shared" si="119"/>
        <v>0</v>
      </c>
      <c r="U665" s="6">
        <f t="shared" si="120"/>
        <v>0</v>
      </c>
      <c r="AB665" s="12">
        <f>Table1[[#This Row],[Streaming Resolution '[MP']]]</f>
        <v>0</v>
      </c>
      <c r="AC665" s="12">
        <v>1</v>
      </c>
      <c r="AE665" s="3" t="str">
        <f>Table1[[#This Row],[Type of Install]]&amp;Table1[[#This Row],[Indoor/Outdoor]]</f>
        <v/>
      </c>
      <c r="AF665" s="3" t="str">
        <f>AE665&amp;Table1[[#This Row],[Camera Type]]</f>
        <v/>
      </c>
      <c r="AJ665" s="3" t="str">
        <f>'Card Access'!D667&amp;'Card Access'!E667&amp;'Card Access'!F667&amp;'Card Access'!G667</f>
        <v/>
      </c>
    </row>
    <row r="666" spans="1:36" x14ac:dyDescent="0.25">
      <c r="A666" s="3" t="str">
        <f>IF(ROW($B$2)&lt;=SheetX!$B$168, IF(SheetX!$B$168&lt;&gt;1, SheetX!$A$168 &amp; " (" &amp; ROW($B$2) &amp; ")", SheetX!$A$168),"zzzz")</f>
        <v xml:space="preserve"> (2)</v>
      </c>
      <c r="B666" s="3" t="str">
        <f t="shared" si="110"/>
        <v>zzzz</v>
      </c>
      <c r="C666" s="3" t="str">
        <f t="shared" si="111"/>
        <v/>
      </c>
      <c r="D666" s="9" t="str">
        <f>IF(ROW($D$1)&lt;=SheetX!$C$168, SheetX!$C$168, "")</f>
        <v/>
      </c>
      <c r="E666" s="4" t="str">
        <f t="shared" si="112"/>
        <v/>
      </c>
      <c r="F666" s="9" t="str">
        <f>IF(ROW($D$1)&lt;=SheetX!$D$168, SheetX!$D$168, "")</f>
        <v/>
      </c>
      <c r="G666" s="9" t="str">
        <f t="shared" si="113"/>
        <v/>
      </c>
      <c r="H666" s="9" t="str">
        <f>IF(ROW($D$1)&lt;=SheetX!$E$168, SheetX!$E$168, "")</f>
        <v/>
      </c>
      <c r="I666" s="9" t="str">
        <f t="shared" si="114"/>
        <v/>
      </c>
      <c r="J666" s="9" t="str">
        <f>IF(ROW($D$1)&lt;=SheetX!$F$168, SheetX!$F$168, "")</f>
        <v/>
      </c>
      <c r="K666" s="4" t="str">
        <f t="shared" si="115"/>
        <v/>
      </c>
      <c r="Q666" s="6" t="str">
        <f t="shared" si="116"/>
        <v/>
      </c>
      <c r="R666" s="6">
        <f t="shared" si="117"/>
        <v>0</v>
      </c>
      <c r="S666" s="6">
        <f t="shared" si="118"/>
        <v>0</v>
      </c>
      <c r="T666" s="6">
        <f t="shared" si="119"/>
        <v>0</v>
      </c>
      <c r="U666" s="6">
        <f t="shared" si="120"/>
        <v>0</v>
      </c>
      <c r="AB666" s="12">
        <f>Table1[[#This Row],[Streaming Resolution '[MP']]]</f>
        <v>0</v>
      </c>
      <c r="AC666" s="12">
        <v>1</v>
      </c>
      <c r="AE666" s="3" t="str">
        <f>Table1[[#This Row],[Type of Install]]&amp;Table1[[#This Row],[Indoor/Outdoor]]</f>
        <v/>
      </c>
      <c r="AF666" s="3" t="str">
        <f>AE666&amp;Table1[[#This Row],[Camera Type]]</f>
        <v/>
      </c>
      <c r="AJ666" s="3" t="str">
        <f>'Card Access'!D668&amp;'Card Access'!E668&amp;'Card Access'!F668&amp;'Card Access'!G668</f>
        <v/>
      </c>
    </row>
    <row r="667" spans="1:36" x14ac:dyDescent="0.25">
      <c r="A667" s="3" t="str">
        <f>IF(ROW($B$3)&lt;=SheetX!$B$168, IF(SheetX!$B$168&lt;&gt;1, SheetX!$A$168 &amp; " (" &amp; ROW($B$3) &amp; ")", SheetX!$A$168),"zzzz")</f>
        <v xml:space="preserve"> (3)</v>
      </c>
      <c r="B667" s="3" t="str">
        <f t="shared" si="110"/>
        <v>zzzz</v>
      </c>
      <c r="C667" s="3" t="str">
        <f t="shared" si="111"/>
        <v/>
      </c>
      <c r="D667" s="9" t="str">
        <f>IF(ROW($D$1)&lt;=SheetX!$C$168, SheetX!$C$168, "")</f>
        <v/>
      </c>
      <c r="E667" s="4" t="str">
        <f t="shared" si="112"/>
        <v/>
      </c>
      <c r="F667" s="9" t="str">
        <f>IF(ROW($D$1)&lt;=SheetX!$D$168, SheetX!$D$168, "")</f>
        <v/>
      </c>
      <c r="G667" s="9" t="str">
        <f t="shared" si="113"/>
        <v/>
      </c>
      <c r="H667" s="9" t="str">
        <f>IF(ROW($D$1)&lt;=SheetX!$E$168, SheetX!$E$168, "")</f>
        <v/>
      </c>
      <c r="I667" s="9" t="str">
        <f t="shared" si="114"/>
        <v/>
      </c>
      <c r="J667" s="9" t="str">
        <f>IF(ROW($D$1)&lt;=SheetX!$F$168, SheetX!$F$168, "")</f>
        <v/>
      </c>
      <c r="K667" s="4" t="str">
        <f t="shared" si="115"/>
        <v/>
      </c>
      <c r="Q667" s="6" t="str">
        <f t="shared" si="116"/>
        <v/>
      </c>
      <c r="R667" s="6">
        <f t="shared" si="117"/>
        <v>0</v>
      </c>
      <c r="S667" s="6">
        <f t="shared" si="118"/>
        <v>0</v>
      </c>
      <c r="T667" s="6">
        <f t="shared" si="119"/>
        <v>0</v>
      </c>
      <c r="U667" s="6">
        <f t="shared" si="120"/>
        <v>0</v>
      </c>
      <c r="AB667" s="12">
        <f>Table1[[#This Row],[Streaming Resolution '[MP']]]</f>
        <v>0</v>
      </c>
      <c r="AC667" s="12">
        <v>1</v>
      </c>
      <c r="AE667" s="3" t="str">
        <f>Table1[[#This Row],[Type of Install]]&amp;Table1[[#This Row],[Indoor/Outdoor]]</f>
        <v/>
      </c>
      <c r="AF667" s="3" t="str">
        <f>AE667&amp;Table1[[#This Row],[Camera Type]]</f>
        <v/>
      </c>
      <c r="AJ667" s="3" t="str">
        <f>'Card Access'!D669&amp;'Card Access'!E669&amp;'Card Access'!F669&amp;'Card Access'!G669</f>
        <v/>
      </c>
    </row>
    <row r="668" spans="1:36" x14ac:dyDescent="0.25">
      <c r="A668" s="3" t="str">
        <f>IF(ROW($B$4)&lt;=SheetX!$B$168, IF(SheetX!$B$168&lt;&gt;1, SheetX!$A$168 &amp; " (" &amp; ROW($B$4) &amp; ")", SheetX!$A$168),"zzzz")</f>
        <v xml:space="preserve"> (4)</v>
      </c>
      <c r="B668" s="3" t="str">
        <f t="shared" si="110"/>
        <v>zzzz</v>
      </c>
      <c r="C668" s="3" t="str">
        <f t="shared" si="111"/>
        <v/>
      </c>
      <c r="D668" s="9" t="str">
        <f>IF(ROW($D$1)&lt;=SheetX!$C$168, SheetX!$C$168, "")</f>
        <v/>
      </c>
      <c r="E668" s="4" t="str">
        <f t="shared" si="112"/>
        <v/>
      </c>
      <c r="F668" s="9" t="str">
        <f>IF(ROW($D$1)&lt;=SheetX!$D$168, SheetX!$D$168, "")</f>
        <v/>
      </c>
      <c r="G668" s="9" t="str">
        <f t="shared" si="113"/>
        <v/>
      </c>
      <c r="H668" s="9" t="str">
        <f>IF(ROW($D$1)&lt;=SheetX!$E$168, SheetX!$E$168, "")</f>
        <v/>
      </c>
      <c r="I668" s="9" t="str">
        <f t="shared" si="114"/>
        <v/>
      </c>
      <c r="J668" s="9" t="str">
        <f>IF(ROW($D$1)&lt;=SheetX!$F$168, SheetX!$F$168, "")</f>
        <v/>
      </c>
      <c r="K668" s="4" t="str">
        <f t="shared" si="115"/>
        <v/>
      </c>
      <c r="Q668" s="6" t="str">
        <f t="shared" si="116"/>
        <v/>
      </c>
      <c r="R668" s="6">
        <f t="shared" si="117"/>
        <v>0</v>
      </c>
      <c r="S668" s="6">
        <f t="shared" si="118"/>
        <v>0</v>
      </c>
      <c r="T668" s="6">
        <f t="shared" si="119"/>
        <v>0</v>
      </c>
      <c r="U668" s="6">
        <f t="shared" si="120"/>
        <v>0</v>
      </c>
      <c r="AB668" s="12">
        <f>Table1[[#This Row],[Streaming Resolution '[MP']]]</f>
        <v>0</v>
      </c>
      <c r="AC668" s="12">
        <v>1</v>
      </c>
      <c r="AE668" s="3" t="str">
        <f>Table1[[#This Row],[Type of Install]]&amp;Table1[[#This Row],[Indoor/Outdoor]]</f>
        <v/>
      </c>
      <c r="AF668" s="3" t="str">
        <f>AE668&amp;Table1[[#This Row],[Camera Type]]</f>
        <v/>
      </c>
      <c r="AJ668" s="3" t="str">
        <f>'Card Access'!D670&amp;'Card Access'!E670&amp;'Card Access'!F670&amp;'Card Access'!G670</f>
        <v/>
      </c>
    </row>
    <row r="669" spans="1:36" x14ac:dyDescent="0.25">
      <c r="A669" s="3" t="str">
        <f>IF(ROW($B$1)&lt;=SheetX!$B$169, IF(SheetX!$B$169&lt;&gt;1, SheetX!$A$169 &amp; " (" &amp; ROW($B$1) &amp; ")", SheetX!$A$169),"zzzz")</f>
        <v xml:space="preserve"> (1)</v>
      </c>
      <c r="B669" s="3" t="str">
        <f t="shared" si="110"/>
        <v>zzzz</v>
      </c>
      <c r="C669" s="3" t="str">
        <f t="shared" si="111"/>
        <v/>
      </c>
      <c r="D669" s="9" t="str">
        <f>IF(ROW($D$1)&lt;=SheetX!$C$169, SheetX!$C$169, "")</f>
        <v/>
      </c>
      <c r="E669" s="4" t="str">
        <f t="shared" si="112"/>
        <v/>
      </c>
      <c r="F669" s="9" t="str">
        <f>IF(ROW($D$1)&lt;=SheetX!$D$169, SheetX!$D$169, "")</f>
        <v/>
      </c>
      <c r="G669" s="9" t="str">
        <f t="shared" si="113"/>
        <v/>
      </c>
      <c r="H669" s="9" t="str">
        <f>IF(ROW($D$1)&lt;=SheetX!$E$169, SheetX!$E$169, "")</f>
        <v/>
      </c>
      <c r="I669" s="9" t="str">
        <f t="shared" si="114"/>
        <v/>
      </c>
      <c r="J669" s="9" t="str">
        <f>IF(ROW($D$1)&lt;=SheetX!$F$169, SheetX!$F$169, "")</f>
        <v/>
      </c>
      <c r="K669" s="4" t="str">
        <f t="shared" si="115"/>
        <v/>
      </c>
      <c r="Q669" s="6" t="str">
        <f t="shared" si="116"/>
        <v/>
      </c>
      <c r="R669" s="6">
        <f t="shared" si="117"/>
        <v>0</v>
      </c>
      <c r="S669" s="6">
        <f t="shared" si="118"/>
        <v>0</v>
      </c>
      <c r="T669" s="6">
        <f t="shared" si="119"/>
        <v>0</v>
      </c>
      <c r="U669" s="6">
        <f t="shared" si="120"/>
        <v>0</v>
      </c>
      <c r="AB669" s="12">
        <f>Table1[[#This Row],[Streaming Resolution '[MP']]]</f>
        <v>0</v>
      </c>
      <c r="AC669" s="12">
        <v>1</v>
      </c>
      <c r="AE669" s="3" t="str">
        <f>Table1[[#This Row],[Type of Install]]&amp;Table1[[#This Row],[Indoor/Outdoor]]</f>
        <v/>
      </c>
      <c r="AF669" s="3" t="str">
        <f>AE669&amp;Table1[[#This Row],[Camera Type]]</f>
        <v/>
      </c>
      <c r="AJ669" s="3" t="str">
        <f>'Card Access'!D671&amp;'Card Access'!E671&amp;'Card Access'!F671&amp;'Card Access'!G671</f>
        <v/>
      </c>
    </row>
    <row r="670" spans="1:36" x14ac:dyDescent="0.25">
      <c r="A670" s="3" t="str">
        <f>IF(ROW($B$2)&lt;=SheetX!$B$169, IF(SheetX!$B$169&lt;&gt;1, SheetX!$A$169 &amp; " (" &amp; ROW($B$2) &amp; ")", SheetX!$A$169),"zzzz")</f>
        <v xml:space="preserve"> (2)</v>
      </c>
      <c r="B670" s="3" t="str">
        <f t="shared" si="110"/>
        <v>zzzz</v>
      </c>
      <c r="C670" s="3" t="str">
        <f t="shared" si="111"/>
        <v/>
      </c>
      <c r="D670" s="9" t="str">
        <f>IF(ROW($D$1)&lt;=SheetX!$C$169, SheetX!$C$169, "")</f>
        <v/>
      </c>
      <c r="E670" s="4" t="str">
        <f t="shared" si="112"/>
        <v/>
      </c>
      <c r="F670" s="9" t="str">
        <f>IF(ROW($D$1)&lt;=SheetX!$D$169, SheetX!$D$169, "")</f>
        <v/>
      </c>
      <c r="G670" s="9" t="str">
        <f t="shared" si="113"/>
        <v/>
      </c>
      <c r="H670" s="9" t="str">
        <f>IF(ROW($D$1)&lt;=SheetX!$E$169, SheetX!$E$169, "")</f>
        <v/>
      </c>
      <c r="I670" s="9" t="str">
        <f t="shared" si="114"/>
        <v/>
      </c>
      <c r="J670" s="9" t="str">
        <f>IF(ROW($D$1)&lt;=SheetX!$F$169, SheetX!$F$169, "")</f>
        <v/>
      </c>
      <c r="K670" s="4" t="str">
        <f t="shared" si="115"/>
        <v/>
      </c>
      <c r="Q670" s="6" t="str">
        <f t="shared" si="116"/>
        <v/>
      </c>
      <c r="R670" s="6">
        <f t="shared" si="117"/>
        <v>0</v>
      </c>
      <c r="S670" s="6">
        <f t="shared" si="118"/>
        <v>0</v>
      </c>
      <c r="T670" s="6">
        <f t="shared" si="119"/>
        <v>0</v>
      </c>
      <c r="U670" s="6">
        <f t="shared" si="120"/>
        <v>0</v>
      </c>
      <c r="AB670" s="12">
        <f>Table1[[#This Row],[Streaming Resolution '[MP']]]</f>
        <v>0</v>
      </c>
      <c r="AC670" s="12">
        <v>1</v>
      </c>
      <c r="AE670" s="3" t="str">
        <f>Table1[[#This Row],[Type of Install]]&amp;Table1[[#This Row],[Indoor/Outdoor]]</f>
        <v/>
      </c>
      <c r="AF670" s="3" t="str">
        <f>AE670&amp;Table1[[#This Row],[Camera Type]]</f>
        <v/>
      </c>
      <c r="AJ670" s="3" t="str">
        <f>'Card Access'!D672&amp;'Card Access'!E672&amp;'Card Access'!F672&amp;'Card Access'!G672</f>
        <v/>
      </c>
    </row>
    <row r="671" spans="1:36" x14ac:dyDescent="0.25">
      <c r="A671" s="3" t="str">
        <f>IF(ROW($B$3)&lt;=SheetX!$B$169, IF(SheetX!$B$169&lt;&gt;1, SheetX!$A$169 &amp; " (" &amp; ROW($B$3) &amp; ")", SheetX!$A$169),"zzzz")</f>
        <v xml:space="preserve"> (3)</v>
      </c>
      <c r="B671" s="3" t="str">
        <f t="shared" si="110"/>
        <v>zzzz</v>
      </c>
      <c r="C671" s="3" t="str">
        <f t="shared" si="111"/>
        <v/>
      </c>
      <c r="D671" s="9" t="str">
        <f>IF(ROW($D$1)&lt;=SheetX!$C$169, SheetX!$C$169, "")</f>
        <v/>
      </c>
      <c r="E671" s="4" t="str">
        <f t="shared" si="112"/>
        <v/>
      </c>
      <c r="F671" s="9" t="str">
        <f>IF(ROW($D$1)&lt;=SheetX!$D$169, SheetX!$D$169, "")</f>
        <v/>
      </c>
      <c r="G671" s="9" t="str">
        <f t="shared" si="113"/>
        <v/>
      </c>
      <c r="H671" s="9" t="str">
        <f>IF(ROW($D$1)&lt;=SheetX!$E$169, SheetX!$E$169, "")</f>
        <v/>
      </c>
      <c r="I671" s="9" t="str">
        <f t="shared" si="114"/>
        <v/>
      </c>
      <c r="J671" s="9" t="str">
        <f>IF(ROW($D$1)&lt;=SheetX!$F$169, SheetX!$F$169, "")</f>
        <v/>
      </c>
      <c r="K671" s="4" t="str">
        <f t="shared" si="115"/>
        <v/>
      </c>
      <c r="Q671" s="6" t="str">
        <f t="shared" si="116"/>
        <v/>
      </c>
      <c r="R671" s="6">
        <f t="shared" si="117"/>
        <v>0</v>
      </c>
      <c r="S671" s="6">
        <f t="shared" si="118"/>
        <v>0</v>
      </c>
      <c r="T671" s="6">
        <f t="shared" si="119"/>
        <v>0</v>
      </c>
      <c r="U671" s="6">
        <f t="shared" si="120"/>
        <v>0</v>
      </c>
      <c r="AB671" s="12">
        <f>Table1[[#This Row],[Streaming Resolution '[MP']]]</f>
        <v>0</v>
      </c>
      <c r="AC671" s="12">
        <v>1</v>
      </c>
      <c r="AE671" s="3" t="str">
        <f>Table1[[#This Row],[Type of Install]]&amp;Table1[[#This Row],[Indoor/Outdoor]]</f>
        <v/>
      </c>
      <c r="AF671" s="3" t="str">
        <f>AE671&amp;Table1[[#This Row],[Camera Type]]</f>
        <v/>
      </c>
      <c r="AJ671" s="3" t="str">
        <f>'Card Access'!D673&amp;'Card Access'!E673&amp;'Card Access'!F673&amp;'Card Access'!G673</f>
        <v/>
      </c>
    </row>
    <row r="672" spans="1:36" x14ac:dyDescent="0.25">
      <c r="A672" s="3" t="str">
        <f>IF(ROW($B$4)&lt;=SheetX!$B$169, IF(SheetX!$B$169&lt;&gt;1, SheetX!$A$169 &amp; " (" &amp; ROW($B$4) &amp; ")", SheetX!$A$169),"zzzz")</f>
        <v xml:space="preserve"> (4)</v>
      </c>
      <c r="B672" s="3" t="str">
        <f t="shared" si="110"/>
        <v>zzzz</v>
      </c>
      <c r="C672" s="3" t="str">
        <f t="shared" si="111"/>
        <v/>
      </c>
      <c r="D672" s="9" t="str">
        <f>IF(ROW($D$1)&lt;=SheetX!$C$169, SheetX!$C$169, "")</f>
        <v/>
      </c>
      <c r="E672" s="4" t="str">
        <f t="shared" si="112"/>
        <v/>
      </c>
      <c r="F672" s="9" t="str">
        <f>IF(ROW($D$1)&lt;=SheetX!$D$169, SheetX!$D$169, "")</f>
        <v/>
      </c>
      <c r="G672" s="9" t="str">
        <f t="shared" si="113"/>
        <v/>
      </c>
      <c r="H672" s="9" t="str">
        <f>IF(ROW($D$1)&lt;=SheetX!$E$169, SheetX!$E$169, "")</f>
        <v/>
      </c>
      <c r="I672" s="9" t="str">
        <f t="shared" si="114"/>
        <v/>
      </c>
      <c r="J672" s="9" t="str">
        <f>IF(ROW($D$1)&lt;=SheetX!$F$169, SheetX!$F$169, "")</f>
        <v/>
      </c>
      <c r="K672" s="4" t="str">
        <f t="shared" si="115"/>
        <v/>
      </c>
      <c r="Q672" s="6" t="str">
        <f t="shared" si="116"/>
        <v/>
      </c>
      <c r="R672" s="6">
        <f t="shared" si="117"/>
        <v>0</v>
      </c>
      <c r="S672" s="6">
        <f t="shared" si="118"/>
        <v>0</v>
      </c>
      <c r="T672" s="6">
        <f t="shared" si="119"/>
        <v>0</v>
      </c>
      <c r="U672" s="6">
        <f t="shared" si="120"/>
        <v>0</v>
      </c>
      <c r="AB672" s="12">
        <f>Table1[[#This Row],[Streaming Resolution '[MP']]]</f>
        <v>0</v>
      </c>
      <c r="AC672" s="12">
        <v>1</v>
      </c>
      <c r="AE672" s="3" t="str">
        <f>Table1[[#This Row],[Type of Install]]&amp;Table1[[#This Row],[Indoor/Outdoor]]</f>
        <v/>
      </c>
      <c r="AF672" s="3" t="str">
        <f>AE672&amp;Table1[[#This Row],[Camera Type]]</f>
        <v/>
      </c>
      <c r="AJ672" s="3" t="str">
        <f>'Card Access'!D674&amp;'Card Access'!E674&amp;'Card Access'!F674&amp;'Card Access'!G674</f>
        <v/>
      </c>
    </row>
    <row r="673" spans="1:36" x14ac:dyDescent="0.25">
      <c r="A673" s="3" t="str">
        <f>IF(ROW($B$1)&lt;=SheetX!$B$170, IF(SheetX!$B$170&lt;&gt;1, SheetX!$A$170 &amp; " (" &amp; ROW($B$1) &amp; ")", SheetX!$A$170),"zzzz")</f>
        <v xml:space="preserve"> (1)</v>
      </c>
      <c r="B673" s="3" t="str">
        <f t="shared" si="110"/>
        <v>zzzz</v>
      </c>
      <c r="C673" s="3" t="str">
        <f t="shared" si="111"/>
        <v/>
      </c>
      <c r="D673" s="9" t="str">
        <f>IF(ROW($D$1)&lt;=SheetX!$C$170, SheetX!$C$170, "")</f>
        <v/>
      </c>
      <c r="E673" s="4" t="str">
        <f t="shared" si="112"/>
        <v/>
      </c>
      <c r="F673" s="9" t="str">
        <f>IF(ROW($D$1)&lt;=SheetX!$D$170, SheetX!$D$170, "")</f>
        <v/>
      </c>
      <c r="G673" s="9" t="str">
        <f t="shared" si="113"/>
        <v/>
      </c>
      <c r="H673" s="9" t="str">
        <f>IF(ROW($D$1)&lt;=SheetX!$E$170, SheetX!$E$170, "")</f>
        <v/>
      </c>
      <c r="I673" s="9" t="str">
        <f t="shared" si="114"/>
        <v/>
      </c>
      <c r="J673" s="9" t="str">
        <f>IF(ROW($D$1)&lt;=SheetX!$F$170, SheetX!$F$170, "")</f>
        <v/>
      </c>
      <c r="K673" s="4" t="str">
        <f t="shared" si="115"/>
        <v/>
      </c>
      <c r="Q673" s="6" t="str">
        <f t="shared" si="116"/>
        <v/>
      </c>
      <c r="R673" s="6">
        <f t="shared" si="117"/>
        <v>0</v>
      </c>
      <c r="S673" s="6">
        <f t="shared" si="118"/>
        <v>0</v>
      </c>
      <c r="T673" s="6">
        <f t="shared" si="119"/>
        <v>0</v>
      </c>
      <c r="U673" s="6">
        <f t="shared" si="120"/>
        <v>0</v>
      </c>
      <c r="AB673" s="12">
        <f>Table1[[#This Row],[Streaming Resolution '[MP']]]</f>
        <v>0</v>
      </c>
      <c r="AC673" s="12">
        <v>1</v>
      </c>
      <c r="AE673" s="3" t="str">
        <f>Table1[[#This Row],[Type of Install]]&amp;Table1[[#This Row],[Indoor/Outdoor]]</f>
        <v/>
      </c>
      <c r="AF673" s="3" t="str">
        <f>AE673&amp;Table1[[#This Row],[Camera Type]]</f>
        <v/>
      </c>
      <c r="AJ673" s="3" t="str">
        <f>'Card Access'!D675&amp;'Card Access'!E675&amp;'Card Access'!F675&amp;'Card Access'!G675</f>
        <v/>
      </c>
    </row>
    <row r="674" spans="1:36" x14ac:dyDescent="0.25">
      <c r="A674" s="3" t="str">
        <f>IF(ROW($B$2)&lt;=SheetX!$B$170, IF(SheetX!$B$170&lt;&gt;1, SheetX!$A$170 &amp; " (" &amp; ROW($B$2) &amp; ")", SheetX!$A$170),"zzzz")</f>
        <v xml:space="preserve"> (2)</v>
      </c>
      <c r="B674" s="3" t="str">
        <f t="shared" si="110"/>
        <v>zzzz</v>
      </c>
      <c r="C674" s="3" t="str">
        <f t="shared" si="111"/>
        <v/>
      </c>
      <c r="D674" s="9" t="str">
        <f>IF(ROW($D$1)&lt;=SheetX!$C$170, SheetX!$C$170, "")</f>
        <v/>
      </c>
      <c r="E674" s="4" t="str">
        <f t="shared" si="112"/>
        <v/>
      </c>
      <c r="F674" s="9" t="str">
        <f>IF(ROW($D$1)&lt;=SheetX!$D$170, SheetX!$D$170, "")</f>
        <v/>
      </c>
      <c r="G674" s="9" t="str">
        <f t="shared" si="113"/>
        <v/>
      </c>
      <c r="H674" s="9" t="str">
        <f>IF(ROW($D$1)&lt;=SheetX!$E$170, SheetX!$E$170, "")</f>
        <v/>
      </c>
      <c r="I674" s="9" t="str">
        <f t="shared" si="114"/>
        <v/>
      </c>
      <c r="J674" s="9" t="str">
        <f>IF(ROW($D$1)&lt;=SheetX!$F$170, SheetX!$F$170, "")</f>
        <v/>
      </c>
      <c r="K674" s="4" t="str">
        <f t="shared" si="115"/>
        <v/>
      </c>
      <c r="Q674" s="6" t="str">
        <f t="shared" si="116"/>
        <v/>
      </c>
      <c r="R674" s="6">
        <f t="shared" si="117"/>
        <v>0</v>
      </c>
      <c r="S674" s="6">
        <f t="shared" si="118"/>
        <v>0</v>
      </c>
      <c r="T674" s="6">
        <f t="shared" si="119"/>
        <v>0</v>
      </c>
      <c r="U674" s="6">
        <f t="shared" si="120"/>
        <v>0</v>
      </c>
      <c r="AB674" s="12">
        <f>Table1[[#This Row],[Streaming Resolution '[MP']]]</f>
        <v>0</v>
      </c>
      <c r="AC674" s="12">
        <v>1</v>
      </c>
      <c r="AE674" s="3" t="str">
        <f>Table1[[#This Row],[Type of Install]]&amp;Table1[[#This Row],[Indoor/Outdoor]]</f>
        <v/>
      </c>
      <c r="AF674" s="3" t="str">
        <f>AE674&amp;Table1[[#This Row],[Camera Type]]</f>
        <v/>
      </c>
      <c r="AJ674" s="3" t="str">
        <f>'Card Access'!D676&amp;'Card Access'!E676&amp;'Card Access'!F676&amp;'Card Access'!G676</f>
        <v/>
      </c>
    </row>
    <row r="675" spans="1:36" x14ac:dyDescent="0.25">
      <c r="A675" s="3" t="str">
        <f>IF(ROW($B$3)&lt;=SheetX!$B$170, IF(SheetX!$B$170&lt;&gt;1, SheetX!$A$170 &amp; " (" &amp; ROW($B$3) &amp; ")", SheetX!$A$170),"zzzz")</f>
        <v xml:space="preserve"> (3)</v>
      </c>
      <c r="B675" s="3" t="str">
        <f t="shared" si="110"/>
        <v>zzzz</v>
      </c>
      <c r="C675" s="3" t="str">
        <f t="shared" si="111"/>
        <v/>
      </c>
      <c r="D675" s="9" t="str">
        <f>IF(ROW($D$1)&lt;=SheetX!$C$170, SheetX!$C$170, "")</f>
        <v/>
      </c>
      <c r="E675" s="4" t="str">
        <f t="shared" si="112"/>
        <v/>
      </c>
      <c r="F675" s="9" t="str">
        <f>IF(ROW($D$1)&lt;=SheetX!$D$170, SheetX!$D$170, "")</f>
        <v/>
      </c>
      <c r="G675" s="9" t="str">
        <f t="shared" si="113"/>
        <v/>
      </c>
      <c r="H675" s="9" t="str">
        <f>IF(ROW($D$1)&lt;=SheetX!$E$170, SheetX!$E$170, "")</f>
        <v/>
      </c>
      <c r="I675" s="9" t="str">
        <f t="shared" si="114"/>
        <v/>
      </c>
      <c r="J675" s="9" t="str">
        <f>IF(ROW($D$1)&lt;=SheetX!$F$170, SheetX!$F$170, "")</f>
        <v/>
      </c>
      <c r="K675" s="4" t="str">
        <f t="shared" si="115"/>
        <v/>
      </c>
      <c r="Q675" s="6" t="str">
        <f t="shared" si="116"/>
        <v/>
      </c>
      <c r="R675" s="6">
        <f t="shared" si="117"/>
        <v>0</v>
      </c>
      <c r="S675" s="6">
        <f t="shared" si="118"/>
        <v>0</v>
      </c>
      <c r="T675" s="6">
        <f t="shared" si="119"/>
        <v>0</v>
      </c>
      <c r="U675" s="6">
        <f t="shared" si="120"/>
        <v>0</v>
      </c>
      <c r="AB675" s="12">
        <f>Table1[[#This Row],[Streaming Resolution '[MP']]]</f>
        <v>0</v>
      </c>
      <c r="AC675" s="12">
        <v>1</v>
      </c>
      <c r="AE675" s="3" t="str">
        <f>Table1[[#This Row],[Type of Install]]&amp;Table1[[#This Row],[Indoor/Outdoor]]</f>
        <v/>
      </c>
      <c r="AF675" s="3" t="str">
        <f>AE675&amp;Table1[[#This Row],[Camera Type]]</f>
        <v/>
      </c>
      <c r="AJ675" s="3" t="str">
        <f>'Card Access'!D677&amp;'Card Access'!E677&amp;'Card Access'!F677&amp;'Card Access'!G677</f>
        <v/>
      </c>
    </row>
    <row r="676" spans="1:36" x14ac:dyDescent="0.25">
      <c r="A676" s="3" t="str">
        <f>IF(ROW($B$4)&lt;=SheetX!$B$170, IF(SheetX!$B$170&lt;&gt;1, SheetX!$A$170 &amp; " (" &amp; ROW($B$4) &amp; ")", SheetX!$A$170),"zzzz")</f>
        <v xml:space="preserve"> (4)</v>
      </c>
      <c r="B676" s="3" t="str">
        <f t="shared" si="110"/>
        <v>zzzz</v>
      </c>
      <c r="C676" s="3" t="str">
        <f t="shared" si="111"/>
        <v/>
      </c>
      <c r="D676" s="9" t="str">
        <f>IF(ROW($D$1)&lt;=SheetX!$C$170, SheetX!$C$170, "")</f>
        <v/>
      </c>
      <c r="E676" s="4" t="str">
        <f t="shared" si="112"/>
        <v/>
      </c>
      <c r="F676" s="9" t="str">
        <f>IF(ROW($D$1)&lt;=SheetX!$D$170, SheetX!$D$170, "")</f>
        <v/>
      </c>
      <c r="G676" s="9" t="str">
        <f t="shared" si="113"/>
        <v/>
      </c>
      <c r="H676" s="9" t="str">
        <f>IF(ROW($D$1)&lt;=SheetX!$E$170, SheetX!$E$170, "")</f>
        <v/>
      </c>
      <c r="I676" s="9" t="str">
        <f t="shared" si="114"/>
        <v/>
      </c>
      <c r="J676" s="9" t="str">
        <f>IF(ROW($D$1)&lt;=SheetX!$F$170, SheetX!$F$170, "")</f>
        <v/>
      </c>
      <c r="K676" s="4" t="str">
        <f t="shared" si="115"/>
        <v/>
      </c>
      <c r="Q676" s="6" t="str">
        <f t="shared" si="116"/>
        <v/>
      </c>
      <c r="R676" s="6">
        <f t="shared" si="117"/>
        <v>0</v>
      </c>
      <c r="S676" s="6">
        <f t="shared" si="118"/>
        <v>0</v>
      </c>
      <c r="T676" s="6">
        <f t="shared" si="119"/>
        <v>0</v>
      </c>
      <c r="U676" s="6">
        <f t="shared" si="120"/>
        <v>0</v>
      </c>
      <c r="AB676" s="12">
        <f>Table1[[#This Row],[Streaming Resolution '[MP']]]</f>
        <v>0</v>
      </c>
      <c r="AC676" s="12">
        <v>1</v>
      </c>
      <c r="AE676" s="3" t="str">
        <f>Table1[[#This Row],[Type of Install]]&amp;Table1[[#This Row],[Indoor/Outdoor]]</f>
        <v/>
      </c>
      <c r="AF676" s="3" t="str">
        <f>AE676&amp;Table1[[#This Row],[Camera Type]]</f>
        <v/>
      </c>
      <c r="AJ676" s="3" t="str">
        <f>'Card Access'!D678&amp;'Card Access'!E678&amp;'Card Access'!F678&amp;'Card Access'!G678</f>
        <v/>
      </c>
    </row>
    <row r="677" spans="1:36" x14ac:dyDescent="0.25">
      <c r="A677" s="3" t="str">
        <f>IF(ROW($B$1)&lt;=SheetX!$B$171, IF(SheetX!$B$171&lt;&gt;1, SheetX!$A$171 &amp; " (" &amp; ROW($B$1) &amp; ")", SheetX!$A$171),"zzzz")</f>
        <v xml:space="preserve"> (1)</v>
      </c>
      <c r="B677" s="3" t="str">
        <f t="shared" si="110"/>
        <v>zzzz</v>
      </c>
      <c r="C677" s="3" t="str">
        <f t="shared" si="111"/>
        <v/>
      </c>
      <c r="D677" s="9" t="str">
        <f>IF(ROW($D$1)&lt;=SheetX!$C$171, SheetX!$C$171, "")</f>
        <v/>
      </c>
      <c r="E677" s="4" t="str">
        <f t="shared" si="112"/>
        <v/>
      </c>
      <c r="F677" s="9" t="str">
        <f>IF(ROW($D$1)&lt;=SheetX!$D$171, SheetX!$D$171, "")</f>
        <v/>
      </c>
      <c r="G677" s="9" t="str">
        <f t="shared" si="113"/>
        <v/>
      </c>
      <c r="H677" s="9" t="str">
        <f>IF(ROW($D$1)&lt;=SheetX!$E$171, SheetX!$E$171, "")</f>
        <v/>
      </c>
      <c r="I677" s="9" t="str">
        <f t="shared" si="114"/>
        <v/>
      </c>
      <c r="J677" s="9" t="str">
        <f>IF(ROW($D$1)&lt;=SheetX!$F$171, SheetX!$F$171, "")</f>
        <v/>
      </c>
      <c r="K677" s="4" t="str">
        <f t="shared" si="115"/>
        <v/>
      </c>
      <c r="Q677" s="6" t="str">
        <f t="shared" si="116"/>
        <v/>
      </c>
      <c r="R677" s="6">
        <f t="shared" si="117"/>
        <v>0</v>
      </c>
      <c r="S677" s="6">
        <f t="shared" si="118"/>
        <v>0</v>
      </c>
      <c r="T677" s="6">
        <f t="shared" si="119"/>
        <v>0</v>
      </c>
      <c r="U677" s="6">
        <f t="shared" si="120"/>
        <v>0</v>
      </c>
      <c r="AB677" s="12">
        <f>Table1[[#This Row],[Streaming Resolution '[MP']]]</f>
        <v>0</v>
      </c>
      <c r="AC677" s="12">
        <v>1</v>
      </c>
      <c r="AE677" s="3" t="str">
        <f>Table1[[#This Row],[Type of Install]]&amp;Table1[[#This Row],[Indoor/Outdoor]]</f>
        <v/>
      </c>
      <c r="AF677" s="3" t="str">
        <f>AE677&amp;Table1[[#This Row],[Camera Type]]</f>
        <v/>
      </c>
      <c r="AJ677" s="3" t="str">
        <f>'Card Access'!D679&amp;'Card Access'!E679&amp;'Card Access'!F679&amp;'Card Access'!G679</f>
        <v/>
      </c>
    </row>
    <row r="678" spans="1:36" x14ac:dyDescent="0.25">
      <c r="A678" s="3" t="str">
        <f>IF(ROW($B$2)&lt;=SheetX!$B$171, IF(SheetX!$B$171&lt;&gt;1, SheetX!$A$171 &amp; " (" &amp; ROW($B$2) &amp; ")", SheetX!$A$171),"zzzz")</f>
        <v xml:space="preserve"> (2)</v>
      </c>
      <c r="B678" s="3" t="str">
        <f t="shared" si="110"/>
        <v>zzzz</v>
      </c>
      <c r="C678" s="3" t="str">
        <f t="shared" si="111"/>
        <v/>
      </c>
      <c r="D678" s="9" t="str">
        <f>IF(ROW($D$1)&lt;=SheetX!$C$171, SheetX!$C$171, "")</f>
        <v/>
      </c>
      <c r="E678" s="4" t="str">
        <f t="shared" si="112"/>
        <v/>
      </c>
      <c r="F678" s="9" t="str">
        <f>IF(ROW($D$1)&lt;=SheetX!$D$171, SheetX!$D$171, "")</f>
        <v/>
      </c>
      <c r="G678" s="9" t="str">
        <f t="shared" si="113"/>
        <v/>
      </c>
      <c r="H678" s="9" t="str">
        <f>IF(ROW($D$1)&lt;=SheetX!$E$171, SheetX!$E$171, "")</f>
        <v/>
      </c>
      <c r="I678" s="9" t="str">
        <f t="shared" si="114"/>
        <v/>
      </c>
      <c r="J678" s="9" t="str">
        <f>IF(ROW($D$1)&lt;=SheetX!$F$171, SheetX!$F$171, "")</f>
        <v/>
      </c>
      <c r="K678" s="4" t="str">
        <f t="shared" si="115"/>
        <v/>
      </c>
      <c r="Q678" s="6" t="str">
        <f t="shared" si="116"/>
        <v/>
      </c>
      <c r="R678" s="6">
        <f t="shared" si="117"/>
        <v>0</v>
      </c>
      <c r="S678" s="6">
        <f t="shared" si="118"/>
        <v>0</v>
      </c>
      <c r="T678" s="6">
        <f t="shared" si="119"/>
        <v>0</v>
      </c>
      <c r="U678" s="6">
        <f t="shared" si="120"/>
        <v>0</v>
      </c>
      <c r="AB678" s="12">
        <f>Table1[[#This Row],[Streaming Resolution '[MP']]]</f>
        <v>0</v>
      </c>
      <c r="AC678" s="12">
        <v>1</v>
      </c>
      <c r="AE678" s="3" t="str">
        <f>Table1[[#This Row],[Type of Install]]&amp;Table1[[#This Row],[Indoor/Outdoor]]</f>
        <v/>
      </c>
      <c r="AF678" s="3" t="str">
        <f>AE678&amp;Table1[[#This Row],[Camera Type]]</f>
        <v/>
      </c>
      <c r="AJ678" s="3" t="str">
        <f>'Card Access'!D680&amp;'Card Access'!E680&amp;'Card Access'!F680&amp;'Card Access'!G680</f>
        <v/>
      </c>
    </row>
    <row r="679" spans="1:36" x14ac:dyDescent="0.25">
      <c r="A679" s="3" t="str">
        <f>IF(ROW($B$3)&lt;=SheetX!$B$171, IF(SheetX!$B$171&lt;&gt;1, SheetX!$A$171 &amp; " (" &amp; ROW($B$3) &amp; ")", SheetX!$A$171),"zzzz")</f>
        <v xml:space="preserve"> (3)</v>
      </c>
      <c r="B679" s="3" t="str">
        <f t="shared" si="110"/>
        <v>zzzz</v>
      </c>
      <c r="C679" s="3" t="str">
        <f t="shared" si="111"/>
        <v/>
      </c>
      <c r="D679" s="9" t="str">
        <f>IF(ROW($D$1)&lt;=SheetX!$C$171, SheetX!$C$171, "")</f>
        <v/>
      </c>
      <c r="E679" s="4" t="str">
        <f t="shared" si="112"/>
        <v/>
      </c>
      <c r="F679" s="9" t="str">
        <f>IF(ROW($D$1)&lt;=SheetX!$D$171, SheetX!$D$171, "")</f>
        <v/>
      </c>
      <c r="G679" s="9" t="str">
        <f t="shared" si="113"/>
        <v/>
      </c>
      <c r="H679" s="9" t="str">
        <f>IF(ROW($D$1)&lt;=SheetX!$E$171, SheetX!$E$171, "")</f>
        <v/>
      </c>
      <c r="I679" s="9" t="str">
        <f t="shared" si="114"/>
        <v/>
      </c>
      <c r="J679" s="9" t="str">
        <f>IF(ROW($D$1)&lt;=SheetX!$F$171, SheetX!$F$171, "")</f>
        <v/>
      </c>
      <c r="K679" s="4" t="str">
        <f t="shared" si="115"/>
        <v/>
      </c>
      <c r="Q679" s="6" t="str">
        <f t="shared" si="116"/>
        <v/>
      </c>
      <c r="R679" s="6">
        <f t="shared" si="117"/>
        <v>0</v>
      </c>
      <c r="S679" s="6">
        <f t="shared" si="118"/>
        <v>0</v>
      </c>
      <c r="T679" s="6">
        <f t="shared" si="119"/>
        <v>0</v>
      </c>
      <c r="U679" s="6">
        <f t="shared" si="120"/>
        <v>0</v>
      </c>
      <c r="AB679" s="12">
        <f>Table1[[#This Row],[Streaming Resolution '[MP']]]</f>
        <v>0</v>
      </c>
      <c r="AC679" s="12">
        <v>1</v>
      </c>
      <c r="AE679" s="3" t="str">
        <f>Table1[[#This Row],[Type of Install]]&amp;Table1[[#This Row],[Indoor/Outdoor]]</f>
        <v/>
      </c>
      <c r="AF679" s="3" t="str">
        <f>AE679&amp;Table1[[#This Row],[Camera Type]]</f>
        <v/>
      </c>
      <c r="AJ679" s="3" t="str">
        <f>'Card Access'!D681&amp;'Card Access'!E681&amp;'Card Access'!F681&amp;'Card Access'!G681</f>
        <v/>
      </c>
    </row>
    <row r="680" spans="1:36" x14ac:dyDescent="0.25">
      <c r="A680" s="3" t="str">
        <f>IF(ROW($B$4)&lt;=SheetX!$B$171, IF(SheetX!$B$171&lt;&gt;1, SheetX!$A$171 &amp; " (" &amp; ROW($B$4) &amp; ")", SheetX!$A$171),"zzzz")</f>
        <v xml:space="preserve"> (4)</v>
      </c>
      <c r="B680" s="3" t="str">
        <f t="shared" si="110"/>
        <v>zzzz</v>
      </c>
      <c r="C680" s="3" t="str">
        <f t="shared" si="111"/>
        <v/>
      </c>
      <c r="D680" s="9" t="str">
        <f>IF(ROW($D$1)&lt;=SheetX!$C$171, SheetX!$C$171, "")</f>
        <v/>
      </c>
      <c r="E680" s="4" t="str">
        <f t="shared" si="112"/>
        <v/>
      </c>
      <c r="F680" s="9" t="str">
        <f>IF(ROW($D$1)&lt;=SheetX!$D$171, SheetX!$D$171, "")</f>
        <v/>
      </c>
      <c r="G680" s="9" t="str">
        <f t="shared" si="113"/>
        <v/>
      </c>
      <c r="H680" s="9" t="str">
        <f>IF(ROW($D$1)&lt;=SheetX!$E$171, SheetX!$E$171, "")</f>
        <v/>
      </c>
      <c r="I680" s="9" t="str">
        <f t="shared" si="114"/>
        <v/>
      </c>
      <c r="J680" s="9" t="str">
        <f>IF(ROW($D$1)&lt;=SheetX!$F$171, SheetX!$F$171, "")</f>
        <v/>
      </c>
      <c r="K680" s="4" t="str">
        <f t="shared" si="115"/>
        <v/>
      </c>
      <c r="Q680" s="6" t="str">
        <f t="shared" si="116"/>
        <v/>
      </c>
      <c r="R680" s="6">
        <f t="shared" si="117"/>
        <v>0</v>
      </c>
      <c r="S680" s="6">
        <f t="shared" si="118"/>
        <v>0</v>
      </c>
      <c r="T680" s="6">
        <f t="shared" si="119"/>
        <v>0</v>
      </c>
      <c r="U680" s="6">
        <f t="shared" si="120"/>
        <v>0</v>
      </c>
      <c r="AB680" s="12">
        <f>Table1[[#This Row],[Streaming Resolution '[MP']]]</f>
        <v>0</v>
      </c>
      <c r="AC680" s="12">
        <v>1</v>
      </c>
      <c r="AE680" s="3" t="str">
        <f>Table1[[#This Row],[Type of Install]]&amp;Table1[[#This Row],[Indoor/Outdoor]]</f>
        <v/>
      </c>
      <c r="AF680" s="3" t="str">
        <f>AE680&amp;Table1[[#This Row],[Camera Type]]</f>
        <v/>
      </c>
      <c r="AJ680" s="3" t="str">
        <f>'Card Access'!D682&amp;'Card Access'!E682&amp;'Card Access'!F682&amp;'Card Access'!G682</f>
        <v/>
      </c>
    </row>
    <row r="681" spans="1:36" x14ac:dyDescent="0.25">
      <c r="A681" s="3" t="str">
        <f>IF(ROW($B$1)&lt;=SheetX!$B$172, IF(SheetX!$B$172&lt;&gt;1, SheetX!$A$172 &amp; " (" &amp; ROW($B$1) &amp; ")", SheetX!$A$172),"zzzz")</f>
        <v xml:space="preserve"> (1)</v>
      </c>
      <c r="B681" s="3" t="str">
        <f t="shared" si="110"/>
        <v>zzzz</v>
      </c>
      <c r="C681" s="3" t="str">
        <f t="shared" si="111"/>
        <v/>
      </c>
      <c r="D681" s="9" t="str">
        <f>IF(ROW($D$1)&lt;=SheetX!$C$172, SheetX!$C$172, "")</f>
        <v/>
      </c>
      <c r="E681" s="4" t="str">
        <f t="shared" si="112"/>
        <v/>
      </c>
      <c r="F681" s="9" t="str">
        <f>IF(ROW($D$1)&lt;=SheetX!$D$172, SheetX!$D$172, "")</f>
        <v/>
      </c>
      <c r="G681" s="9" t="str">
        <f t="shared" si="113"/>
        <v/>
      </c>
      <c r="H681" s="9" t="str">
        <f>IF(ROW($D$1)&lt;=SheetX!$E$172, SheetX!$E$172, "")</f>
        <v/>
      </c>
      <c r="I681" s="9" t="str">
        <f t="shared" si="114"/>
        <v/>
      </c>
      <c r="J681" s="9" t="str">
        <f>IF(ROW($D$1)&lt;=SheetX!$F$172, SheetX!$F$172, "")</f>
        <v/>
      </c>
      <c r="K681" s="4" t="str">
        <f t="shared" si="115"/>
        <v/>
      </c>
      <c r="Q681" s="6" t="str">
        <f t="shared" si="116"/>
        <v/>
      </c>
      <c r="R681" s="6">
        <f t="shared" si="117"/>
        <v>0</v>
      </c>
      <c r="S681" s="6">
        <f t="shared" si="118"/>
        <v>0</v>
      </c>
      <c r="T681" s="6">
        <f t="shared" si="119"/>
        <v>0</v>
      </c>
      <c r="U681" s="6">
        <f t="shared" si="120"/>
        <v>0</v>
      </c>
      <c r="AB681" s="12">
        <f>Table1[[#This Row],[Streaming Resolution '[MP']]]</f>
        <v>0</v>
      </c>
      <c r="AC681" s="12">
        <v>1</v>
      </c>
      <c r="AE681" s="3" t="str">
        <f>Table1[[#This Row],[Type of Install]]&amp;Table1[[#This Row],[Indoor/Outdoor]]</f>
        <v/>
      </c>
      <c r="AF681" s="3" t="str">
        <f>AE681&amp;Table1[[#This Row],[Camera Type]]</f>
        <v/>
      </c>
      <c r="AJ681" s="3" t="str">
        <f>'Card Access'!D683&amp;'Card Access'!E683&amp;'Card Access'!F683&amp;'Card Access'!G683</f>
        <v/>
      </c>
    </row>
    <row r="682" spans="1:36" x14ac:dyDescent="0.25">
      <c r="A682" s="3" t="str">
        <f>IF(ROW($B$2)&lt;=SheetX!$B$172, IF(SheetX!$B$172&lt;&gt;1, SheetX!$A$172 &amp; " (" &amp; ROW($B$2) &amp; ")", SheetX!$A$172),"zzzz")</f>
        <v xml:space="preserve"> (2)</v>
      </c>
      <c r="B682" s="3" t="str">
        <f t="shared" si="110"/>
        <v>zzzz</v>
      </c>
      <c r="C682" s="3" t="str">
        <f t="shared" si="111"/>
        <v/>
      </c>
      <c r="D682" s="9" t="str">
        <f>IF(ROW($D$1)&lt;=SheetX!$C$172, SheetX!$C$172, "")</f>
        <v/>
      </c>
      <c r="E682" s="4" t="str">
        <f t="shared" si="112"/>
        <v/>
      </c>
      <c r="F682" s="9" t="str">
        <f>IF(ROW($D$1)&lt;=SheetX!$D$172, SheetX!$D$172, "")</f>
        <v/>
      </c>
      <c r="G682" s="9" t="str">
        <f t="shared" si="113"/>
        <v/>
      </c>
      <c r="H682" s="9" t="str">
        <f>IF(ROW($D$1)&lt;=SheetX!$E$172, SheetX!$E$172, "")</f>
        <v/>
      </c>
      <c r="I682" s="9" t="str">
        <f t="shared" si="114"/>
        <v/>
      </c>
      <c r="J682" s="9" t="str">
        <f>IF(ROW($D$1)&lt;=SheetX!$F$172, SheetX!$F$172, "")</f>
        <v/>
      </c>
      <c r="K682" s="4" t="str">
        <f t="shared" si="115"/>
        <v/>
      </c>
      <c r="Q682" s="6" t="str">
        <f t="shared" si="116"/>
        <v/>
      </c>
      <c r="R682" s="6">
        <f t="shared" si="117"/>
        <v>0</v>
      </c>
      <c r="S682" s="6">
        <f t="shared" si="118"/>
        <v>0</v>
      </c>
      <c r="T682" s="6">
        <f t="shared" si="119"/>
        <v>0</v>
      </c>
      <c r="U682" s="6">
        <f t="shared" si="120"/>
        <v>0</v>
      </c>
      <c r="AB682" s="12">
        <f>Table1[[#This Row],[Streaming Resolution '[MP']]]</f>
        <v>0</v>
      </c>
      <c r="AC682" s="12">
        <v>1</v>
      </c>
      <c r="AE682" s="3" t="str">
        <f>Table1[[#This Row],[Type of Install]]&amp;Table1[[#This Row],[Indoor/Outdoor]]</f>
        <v/>
      </c>
      <c r="AF682" s="3" t="str">
        <f>AE682&amp;Table1[[#This Row],[Camera Type]]</f>
        <v/>
      </c>
      <c r="AJ682" s="3" t="str">
        <f>'Card Access'!D684&amp;'Card Access'!E684&amp;'Card Access'!F684&amp;'Card Access'!G684</f>
        <v/>
      </c>
    </row>
    <row r="683" spans="1:36" x14ac:dyDescent="0.25">
      <c r="A683" s="3" t="str">
        <f>IF(ROW($B$3)&lt;=SheetX!$B$172, IF(SheetX!$B$172&lt;&gt;1, SheetX!$A$172 &amp; " (" &amp; ROW($B$3) &amp; ")", SheetX!$A$172),"zzzz")</f>
        <v xml:space="preserve"> (3)</v>
      </c>
      <c r="B683" s="3" t="str">
        <f t="shared" si="110"/>
        <v>zzzz</v>
      </c>
      <c r="C683" s="3" t="str">
        <f t="shared" si="111"/>
        <v/>
      </c>
      <c r="D683" s="9" t="str">
        <f>IF(ROW($D$1)&lt;=SheetX!$C$172, SheetX!$C$172, "")</f>
        <v/>
      </c>
      <c r="E683" s="4" t="str">
        <f t="shared" si="112"/>
        <v/>
      </c>
      <c r="F683" s="9" t="str">
        <f>IF(ROW($D$1)&lt;=SheetX!$D$172, SheetX!$D$172, "")</f>
        <v/>
      </c>
      <c r="G683" s="9" t="str">
        <f t="shared" si="113"/>
        <v/>
      </c>
      <c r="H683" s="9" t="str">
        <f>IF(ROW($D$1)&lt;=SheetX!$E$172, SheetX!$E$172, "")</f>
        <v/>
      </c>
      <c r="I683" s="9" t="str">
        <f t="shared" si="114"/>
        <v/>
      </c>
      <c r="J683" s="9" t="str">
        <f>IF(ROW($D$1)&lt;=SheetX!$F$172, SheetX!$F$172, "")</f>
        <v/>
      </c>
      <c r="K683" s="4" t="str">
        <f t="shared" si="115"/>
        <v/>
      </c>
      <c r="Q683" s="6" t="str">
        <f t="shared" si="116"/>
        <v/>
      </c>
      <c r="R683" s="6">
        <f t="shared" si="117"/>
        <v>0</v>
      </c>
      <c r="S683" s="6">
        <f t="shared" si="118"/>
        <v>0</v>
      </c>
      <c r="T683" s="6">
        <f t="shared" si="119"/>
        <v>0</v>
      </c>
      <c r="U683" s="6">
        <f t="shared" si="120"/>
        <v>0</v>
      </c>
      <c r="AB683" s="12">
        <f>Table1[[#This Row],[Streaming Resolution '[MP']]]</f>
        <v>0</v>
      </c>
      <c r="AC683" s="12">
        <v>1</v>
      </c>
      <c r="AE683" s="3" t="str">
        <f>Table1[[#This Row],[Type of Install]]&amp;Table1[[#This Row],[Indoor/Outdoor]]</f>
        <v/>
      </c>
      <c r="AF683" s="3" t="str">
        <f>AE683&amp;Table1[[#This Row],[Camera Type]]</f>
        <v/>
      </c>
      <c r="AJ683" s="3" t="str">
        <f>'Card Access'!D685&amp;'Card Access'!E685&amp;'Card Access'!F685&amp;'Card Access'!G685</f>
        <v/>
      </c>
    </row>
    <row r="684" spans="1:36" x14ac:dyDescent="0.25">
      <c r="A684" s="3" t="str">
        <f>IF(ROW($B$4)&lt;=SheetX!$B$172, IF(SheetX!$B$172&lt;&gt;1, SheetX!$A$172 &amp; " (" &amp; ROW($B$4) &amp; ")", SheetX!$A$172),"zzzz")</f>
        <v xml:space="preserve"> (4)</v>
      </c>
      <c r="B684" s="3" t="str">
        <f t="shared" si="110"/>
        <v>zzzz</v>
      </c>
      <c r="C684" s="3" t="str">
        <f t="shared" si="111"/>
        <v/>
      </c>
      <c r="D684" s="9" t="str">
        <f>IF(ROW($D$1)&lt;=SheetX!$C$172, SheetX!$C$172, "")</f>
        <v/>
      </c>
      <c r="E684" s="4" t="str">
        <f t="shared" si="112"/>
        <v/>
      </c>
      <c r="F684" s="9" t="str">
        <f>IF(ROW($D$1)&lt;=SheetX!$D$172, SheetX!$D$172, "")</f>
        <v/>
      </c>
      <c r="G684" s="9" t="str">
        <f t="shared" si="113"/>
        <v/>
      </c>
      <c r="H684" s="9" t="str">
        <f>IF(ROW($D$1)&lt;=SheetX!$E$172, SheetX!$E$172, "")</f>
        <v/>
      </c>
      <c r="I684" s="9" t="str">
        <f t="shared" si="114"/>
        <v/>
      </c>
      <c r="J684" s="9" t="str">
        <f>IF(ROW($D$1)&lt;=SheetX!$F$172, SheetX!$F$172, "")</f>
        <v/>
      </c>
      <c r="K684" s="4" t="str">
        <f t="shared" si="115"/>
        <v/>
      </c>
      <c r="Q684" s="6" t="str">
        <f t="shared" si="116"/>
        <v/>
      </c>
      <c r="R684" s="6">
        <f t="shared" si="117"/>
        <v>0</v>
      </c>
      <c r="S684" s="6">
        <f t="shared" si="118"/>
        <v>0</v>
      </c>
      <c r="T684" s="6">
        <f t="shared" si="119"/>
        <v>0</v>
      </c>
      <c r="U684" s="6">
        <f t="shared" si="120"/>
        <v>0</v>
      </c>
      <c r="AB684" s="12">
        <f>Table1[[#This Row],[Streaming Resolution '[MP']]]</f>
        <v>0</v>
      </c>
      <c r="AC684" s="12">
        <v>1</v>
      </c>
      <c r="AE684" s="3" t="str">
        <f>Table1[[#This Row],[Type of Install]]&amp;Table1[[#This Row],[Indoor/Outdoor]]</f>
        <v/>
      </c>
      <c r="AF684" s="3" t="str">
        <f>AE684&amp;Table1[[#This Row],[Camera Type]]</f>
        <v/>
      </c>
      <c r="AJ684" s="3" t="str">
        <f>'Card Access'!D686&amp;'Card Access'!E686&amp;'Card Access'!F686&amp;'Card Access'!G686</f>
        <v/>
      </c>
    </row>
    <row r="685" spans="1:36" x14ac:dyDescent="0.25">
      <c r="A685" s="3" t="str">
        <f>IF(ROW($B$1)&lt;=SheetX!$B$173, IF(SheetX!$B$173&lt;&gt;1, SheetX!$A$173 &amp; " (" &amp; ROW($B$1) &amp; ")", SheetX!$A$173),"zzzz")</f>
        <v xml:space="preserve"> (1)</v>
      </c>
      <c r="B685" s="3" t="str">
        <f t="shared" si="110"/>
        <v>zzzz</v>
      </c>
      <c r="C685" s="3" t="str">
        <f t="shared" si="111"/>
        <v/>
      </c>
      <c r="D685" s="9" t="str">
        <f>IF(ROW($D$1)&lt;=SheetX!$C$173, SheetX!$C$173, "")</f>
        <v/>
      </c>
      <c r="E685" s="4" t="str">
        <f t="shared" si="112"/>
        <v/>
      </c>
      <c r="F685" s="9" t="str">
        <f>IF(ROW($D$1)&lt;=SheetX!$D$173, SheetX!$D$173, "")</f>
        <v/>
      </c>
      <c r="G685" s="9" t="str">
        <f t="shared" si="113"/>
        <v/>
      </c>
      <c r="H685" s="9" t="str">
        <f>IF(ROW($D$1)&lt;=SheetX!$E$173, SheetX!$E$173, "")</f>
        <v/>
      </c>
      <c r="I685" s="9" t="str">
        <f t="shared" si="114"/>
        <v/>
      </c>
      <c r="J685" s="9" t="str">
        <f>IF(ROW($D$1)&lt;=SheetX!$F$173, SheetX!$F$173, "")</f>
        <v/>
      </c>
      <c r="K685" s="4" t="str">
        <f t="shared" si="115"/>
        <v/>
      </c>
      <c r="Q685" s="6" t="str">
        <f t="shared" si="116"/>
        <v/>
      </c>
      <c r="R685" s="6">
        <f t="shared" si="117"/>
        <v>0</v>
      </c>
      <c r="S685" s="6">
        <f t="shared" si="118"/>
        <v>0</v>
      </c>
      <c r="T685" s="6">
        <f t="shared" si="119"/>
        <v>0</v>
      </c>
      <c r="U685" s="6">
        <f t="shared" si="120"/>
        <v>0</v>
      </c>
      <c r="AB685" s="12">
        <f>Table1[[#This Row],[Streaming Resolution '[MP']]]</f>
        <v>0</v>
      </c>
      <c r="AC685" s="12">
        <v>1</v>
      </c>
      <c r="AE685" s="3" t="str">
        <f>Table1[[#This Row],[Type of Install]]&amp;Table1[[#This Row],[Indoor/Outdoor]]</f>
        <v/>
      </c>
      <c r="AF685" s="3" t="str">
        <f>AE685&amp;Table1[[#This Row],[Camera Type]]</f>
        <v/>
      </c>
      <c r="AJ685" s="3" t="str">
        <f>'Card Access'!D687&amp;'Card Access'!E687&amp;'Card Access'!F687&amp;'Card Access'!G687</f>
        <v/>
      </c>
    </row>
    <row r="686" spans="1:36" x14ac:dyDescent="0.25">
      <c r="A686" s="3" t="str">
        <f>IF(ROW($B$2)&lt;=SheetX!$B$173, IF(SheetX!$B$173&lt;&gt;1, SheetX!$A$173 &amp; " (" &amp; ROW($B$2) &amp; ")", SheetX!$A$173),"zzzz")</f>
        <v xml:space="preserve"> (2)</v>
      </c>
      <c r="B686" s="3" t="str">
        <f t="shared" si="110"/>
        <v>zzzz</v>
      </c>
      <c r="C686" s="3" t="str">
        <f t="shared" si="111"/>
        <v/>
      </c>
      <c r="D686" s="9" t="str">
        <f>IF(ROW($D$1)&lt;=SheetX!$C$173, SheetX!$C$173, "")</f>
        <v/>
      </c>
      <c r="E686" s="4" t="str">
        <f t="shared" si="112"/>
        <v/>
      </c>
      <c r="F686" s="9" t="str">
        <f>IF(ROW($D$1)&lt;=SheetX!$D$173, SheetX!$D$173, "")</f>
        <v/>
      </c>
      <c r="G686" s="9" t="str">
        <f t="shared" si="113"/>
        <v/>
      </c>
      <c r="H686" s="9" t="str">
        <f>IF(ROW($D$1)&lt;=SheetX!$E$173, SheetX!$E$173, "")</f>
        <v/>
      </c>
      <c r="I686" s="9" t="str">
        <f t="shared" si="114"/>
        <v/>
      </c>
      <c r="J686" s="9" t="str">
        <f>IF(ROW($D$1)&lt;=SheetX!$F$173, SheetX!$F$173, "")</f>
        <v/>
      </c>
      <c r="K686" s="4" t="str">
        <f t="shared" si="115"/>
        <v/>
      </c>
      <c r="Q686" s="6" t="str">
        <f t="shared" si="116"/>
        <v/>
      </c>
      <c r="R686" s="6">
        <f t="shared" si="117"/>
        <v>0</v>
      </c>
      <c r="S686" s="6">
        <f t="shared" si="118"/>
        <v>0</v>
      </c>
      <c r="T686" s="6">
        <f t="shared" si="119"/>
        <v>0</v>
      </c>
      <c r="U686" s="6">
        <f t="shared" si="120"/>
        <v>0</v>
      </c>
      <c r="AB686" s="12">
        <f>Table1[[#This Row],[Streaming Resolution '[MP']]]</f>
        <v>0</v>
      </c>
      <c r="AC686" s="12">
        <v>1</v>
      </c>
      <c r="AE686" s="3" t="str">
        <f>Table1[[#This Row],[Type of Install]]&amp;Table1[[#This Row],[Indoor/Outdoor]]</f>
        <v/>
      </c>
      <c r="AF686" s="3" t="str">
        <f>AE686&amp;Table1[[#This Row],[Camera Type]]</f>
        <v/>
      </c>
      <c r="AJ686" s="3" t="str">
        <f>'Card Access'!D688&amp;'Card Access'!E688&amp;'Card Access'!F688&amp;'Card Access'!G688</f>
        <v/>
      </c>
    </row>
    <row r="687" spans="1:36" x14ac:dyDescent="0.25">
      <c r="A687" s="3" t="str">
        <f>IF(ROW($B$3)&lt;=SheetX!$B$173, IF(SheetX!$B$173&lt;&gt;1, SheetX!$A$173 &amp; " (" &amp; ROW($B$3) &amp; ")", SheetX!$A$173),"zzzz")</f>
        <v xml:space="preserve"> (3)</v>
      </c>
      <c r="B687" s="3" t="str">
        <f t="shared" si="110"/>
        <v>zzzz</v>
      </c>
      <c r="C687" s="3" t="str">
        <f t="shared" si="111"/>
        <v/>
      </c>
      <c r="D687" s="9" t="str">
        <f>IF(ROW($D$1)&lt;=SheetX!$C$173, SheetX!$C$173, "")</f>
        <v/>
      </c>
      <c r="E687" s="4" t="str">
        <f t="shared" si="112"/>
        <v/>
      </c>
      <c r="F687" s="9" t="str">
        <f>IF(ROW($D$1)&lt;=SheetX!$D$173, SheetX!$D$173, "")</f>
        <v/>
      </c>
      <c r="G687" s="9" t="str">
        <f t="shared" si="113"/>
        <v/>
      </c>
      <c r="H687" s="9" t="str">
        <f>IF(ROW($D$1)&lt;=SheetX!$E$173, SheetX!$E$173, "")</f>
        <v/>
      </c>
      <c r="I687" s="9" t="str">
        <f t="shared" si="114"/>
        <v/>
      </c>
      <c r="J687" s="9" t="str">
        <f>IF(ROW($D$1)&lt;=SheetX!$F$173, SheetX!$F$173, "")</f>
        <v/>
      </c>
      <c r="K687" s="4" t="str">
        <f t="shared" si="115"/>
        <v/>
      </c>
      <c r="Q687" s="6" t="str">
        <f t="shared" si="116"/>
        <v/>
      </c>
      <c r="R687" s="6">
        <f t="shared" si="117"/>
        <v>0</v>
      </c>
      <c r="S687" s="6">
        <f t="shared" si="118"/>
        <v>0</v>
      </c>
      <c r="T687" s="6">
        <f t="shared" si="119"/>
        <v>0</v>
      </c>
      <c r="U687" s="6">
        <f t="shared" si="120"/>
        <v>0</v>
      </c>
      <c r="AB687" s="12">
        <f>Table1[[#This Row],[Streaming Resolution '[MP']]]</f>
        <v>0</v>
      </c>
      <c r="AC687" s="12">
        <v>1</v>
      </c>
      <c r="AE687" s="3" t="str">
        <f>Table1[[#This Row],[Type of Install]]&amp;Table1[[#This Row],[Indoor/Outdoor]]</f>
        <v/>
      </c>
      <c r="AF687" s="3" t="str">
        <f>AE687&amp;Table1[[#This Row],[Camera Type]]</f>
        <v/>
      </c>
      <c r="AJ687" s="3" t="str">
        <f>'Card Access'!D689&amp;'Card Access'!E689&amp;'Card Access'!F689&amp;'Card Access'!G689</f>
        <v/>
      </c>
    </row>
    <row r="688" spans="1:36" x14ac:dyDescent="0.25">
      <c r="A688" s="3" t="str">
        <f>IF(ROW($B$4)&lt;=SheetX!$B$173, IF(SheetX!$B$173&lt;&gt;1, SheetX!$A$173 &amp; " (" &amp; ROW($B$4) &amp; ")", SheetX!$A$173),"zzzz")</f>
        <v xml:space="preserve"> (4)</v>
      </c>
      <c r="B688" s="3" t="str">
        <f t="shared" si="110"/>
        <v>zzzz</v>
      </c>
      <c r="C688" s="3" t="str">
        <f t="shared" si="111"/>
        <v/>
      </c>
      <c r="D688" s="9" t="str">
        <f>IF(ROW($D$1)&lt;=SheetX!$C$173, SheetX!$C$173, "")</f>
        <v/>
      </c>
      <c r="E688" s="4" t="str">
        <f t="shared" si="112"/>
        <v/>
      </c>
      <c r="F688" s="9" t="str">
        <f>IF(ROW($D$1)&lt;=SheetX!$D$173, SheetX!$D$173, "")</f>
        <v/>
      </c>
      <c r="G688" s="9" t="str">
        <f t="shared" si="113"/>
        <v/>
      </c>
      <c r="H688" s="9" t="str">
        <f>IF(ROW($D$1)&lt;=SheetX!$E$173, SheetX!$E$173, "")</f>
        <v/>
      </c>
      <c r="I688" s="9" t="str">
        <f t="shared" si="114"/>
        <v/>
      </c>
      <c r="J688" s="9" t="str">
        <f>IF(ROW($D$1)&lt;=SheetX!$F$173, SheetX!$F$173, "")</f>
        <v/>
      </c>
      <c r="K688" s="4" t="str">
        <f t="shared" si="115"/>
        <v/>
      </c>
      <c r="Q688" s="6" t="str">
        <f t="shared" si="116"/>
        <v/>
      </c>
      <c r="R688" s="6">
        <f t="shared" si="117"/>
        <v>0</v>
      </c>
      <c r="S688" s="6">
        <f t="shared" si="118"/>
        <v>0</v>
      </c>
      <c r="T688" s="6">
        <f t="shared" si="119"/>
        <v>0</v>
      </c>
      <c r="U688" s="6">
        <f t="shared" si="120"/>
        <v>0</v>
      </c>
      <c r="AB688" s="12">
        <f>Table1[[#This Row],[Streaming Resolution '[MP']]]</f>
        <v>0</v>
      </c>
      <c r="AC688" s="12">
        <v>1</v>
      </c>
      <c r="AE688" s="3" t="str">
        <f>Table1[[#This Row],[Type of Install]]&amp;Table1[[#This Row],[Indoor/Outdoor]]</f>
        <v/>
      </c>
      <c r="AF688" s="3" t="str">
        <f>AE688&amp;Table1[[#This Row],[Camera Type]]</f>
        <v/>
      </c>
      <c r="AJ688" s="3" t="str">
        <f>'Card Access'!D690&amp;'Card Access'!E690&amp;'Card Access'!F690&amp;'Card Access'!G690</f>
        <v/>
      </c>
    </row>
    <row r="689" spans="1:36" x14ac:dyDescent="0.25">
      <c r="A689" s="3" t="str">
        <f>IF(ROW($B$1)&lt;=SheetX!$B$174, IF(SheetX!$B$174&lt;&gt;1, SheetX!$A$174 &amp; " (" &amp; ROW($B$1) &amp; ")", SheetX!$A$174),"zzzz")</f>
        <v xml:space="preserve"> (1)</v>
      </c>
      <c r="B689" s="3" t="str">
        <f t="shared" si="110"/>
        <v>zzzz</v>
      </c>
      <c r="C689" s="3" t="str">
        <f t="shared" si="111"/>
        <v/>
      </c>
      <c r="D689" s="9" t="str">
        <f>IF(ROW($D$1)&lt;=SheetX!$C$174, SheetX!$C$174, "")</f>
        <v/>
      </c>
      <c r="E689" s="4" t="str">
        <f t="shared" si="112"/>
        <v/>
      </c>
      <c r="F689" s="9" t="str">
        <f>IF(ROW($D$1)&lt;=SheetX!$D$174, SheetX!$D$174, "")</f>
        <v/>
      </c>
      <c r="G689" s="9" t="str">
        <f t="shared" si="113"/>
        <v/>
      </c>
      <c r="H689" s="9" t="str">
        <f>IF(ROW($D$1)&lt;=SheetX!$E$174, SheetX!$E$174, "")</f>
        <v/>
      </c>
      <c r="I689" s="9" t="str">
        <f t="shared" si="114"/>
        <v/>
      </c>
      <c r="J689" s="9" t="str">
        <f>IF(ROW($D$1)&lt;=SheetX!$F$174, SheetX!$F$174, "")</f>
        <v/>
      </c>
      <c r="K689" s="4" t="str">
        <f t="shared" si="115"/>
        <v/>
      </c>
      <c r="Q689" s="6" t="str">
        <f t="shared" si="116"/>
        <v/>
      </c>
      <c r="R689" s="6">
        <f t="shared" si="117"/>
        <v>0</v>
      </c>
      <c r="S689" s="6">
        <f t="shared" si="118"/>
        <v>0</v>
      </c>
      <c r="T689" s="6">
        <f t="shared" si="119"/>
        <v>0</v>
      </c>
      <c r="U689" s="6">
        <f t="shared" si="120"/>
        <v>0</v>
      </c>
      <c r="AB689" s="12">
        <f>Table1[[#This Row],[Streaming Resolution '[MP']]]</f>
        <v>0</v>
      </c>
      <c r="AC689" s="12">
        <v>1</v>
      </c>
      <c r="AE689" s="3" t="str">
        <f>Table1[[#This Row],[Type of Install]]&amp;Table1[[#This Row],[Indoor/Outdoor]]</f>
        <v/>
      </c>
      <c r="AF689" s="3" t="str">
        <f>AE689&amp;Table1[[#This Row],[Camera Type]]</f>
        <v/>
      </c>
      <c r="AJ689" s="3" t="str">
        <f>'Card Access'!D691&amp;'Card Access'!E691&amp;'Card Access'!F691&amp;'Card Access'!G691</f>
        <v/>
      </c>
    </row>
    <row r="690" spans="1:36" x14ac:dyDescent="0.25">
      <c r="A690" s="3" t="str">
        <f>IF(ROW($B$2)&lt;=SheetX!$B$174, IF(SheetX!$B$174&lt;&gt;1, SheetX!$A$174 &amp; " (" &amp; ROW($B$2) &amp; ")", SheetX!$A$174),"zzzz")</f>
        <v xml:space="preserve"> (2)</v>
      </c>
      <c r="B690" s="3" t="str">
        <f t="shared" si="110"/>
        <v>zzzz</v>
      </c>
      <c r="C690" s="3" t="str">
        <f t="shared" si="111"/>
        <v/>
      </c>
      <c r="D690" s="9" t="str">
        <f>IF(ROW($D$1)&lt;=SheetX!$C$174, SheetX!$C$174, "")</f>
        <v/>
      </c>
      <c r="E690" s="4" t="str">
        <f t="shared" si="112"/>
        <v/>
      </c>
      <c r="F690" s="9" t="str">
        <f>IF(ROW($D$1)&lt;=SheetX!$D$174, SheetX!$D$174, "")</f>
        <v/>
      </c>
      <c r="G690" s="9" t="str">
        <f t="shared" si="113"/>
        <v/>
      </c>
      <c r="H690" s="9" t="str">
        <f>IF(ROW($D$1)&lt;=SheetX!$E$174, SheetX!$E$174, "")</f>
        <v/>
      </c>
      <c r="I690" s="9" t="str">
        <f t="shared" si="114"/>
        <v/>
      </c>
      <c r="J690" s="9" t="str">
        <f>IF(ROW($D$1)&lt;=SheetX!$F$174, SheetX!$F$174, "")</f>
        <v/>
      </c>
      <c r="K690" s="4" t="str">
        <f t="shared" si="115"/>
        <v/>
      </c>
      <c r="Q690" s="6" t="str">
        <f t="shared" si="116"/>
        <v/>
      </c>
      <c r="R690" s="6">
        <f t="shared" si="117"/>
        <v>0</v>
      </c>
      <c r="S690" s="6">
        <f t="shared" si="118"/>
        <v>0</v>
      </c>
      <c r="T690" s="6">
        <f t="shared" si="119"/>
        <v>0</v>
      </c>
      <c r="U690" s="6">
        <f t="shared" si="120"/>
        <v>0</v>
      </c>
      <c r="AB690" s="12">
        <f>Table1[[#This Row],[Streaming Resolution '[MP']]]</f>
        <v>0</v>
      </c>
      <c r="AC690" s="12">
        <v>1</v>
      </c>
      <c r="AE690" s="3" t="str">
        <f>Table1[[#This Row],[Type of Install]]&amp;Table1[[#This Row],[Indoor/Outdoor]]</f>
        <v/>
      </c>
      <c r="AF690" s="3" t="str">
        <f>AE690&amp;Table1[[#This Row],[Camera Type]]</f>
        <v/>
      </c>
      <c r="AJ690" s="3" t="str">
        <f>'Card Access'!D692&amp;'Card Access'!E692&amp;'Card Access'!F692&amp;'Card Access'!G692</f>
        <v/>
      </c>
    </row>
    <row r="691" spans="1:36" x14ac:dyDescent="0.25">
      <c r="A691" s="3" t="str">
        <f>IF(ROW($B$3)&lt;=SheetX!$B$174, IF(SheetX!$B$174&lt;&gt;1, SheetX!$A$174 &amp; " (" &amp; ROW($B$3) &amp; ")", SheetX!$A$174),"zzzz")</f>
        <v xml:space="preserve"> (3)</v>
      </c>
      <c r="B691" s="3" t="str">
        <f t="shared" si="110"/>
        <v>zzzz</v>
      </c>
      <c r="C691" s="3" t="str">
        <f t="shared" si="111"/>
        <v/>
      </c>
      <c r="D691" s="9" t="str">
        <f>IF(ROW($D$1)&lt;=SheetX!$C$174, SheetX!$C$174, "")</f>
        <v/>
      </c>
      <c r="E691" s="4" t="str">
        <f t="shared" si="112"/>
        <v/>
      </c>
      <c r="F691" s="9" t="str">
        <f>IF(ROW($D$1)&lt;=SheetX!$D$174, SheetX!$D$174, "")</f>
        <v/>
      </c>
      <c r="G691" s="9" t="str">
        <f t="shared" si="113"/>
        <v/>
      </c>
      <c r="H691" s="9" t="str">
        <f>IF(ROW($D$1)&lt;=SheetX!$E$174, SheetX!$E$174, "")</f>
        <v/>
      </c>
      <c r="I691" s="9" t="str">
        <f t="shared" si="114"/>
        <v/>
      </c>
      <c r="J691" s="9" t="str">
        <f>IF(ROW($D$1)&lt;=SheetX!$F$174, SheetX!$F$174, "")</f>
        <v/>
      </c>
      <c r="K691" s="4" t="str">
        <f t="shared" si="115"/>
        <v/>
      </c>
      <c r="Q691" s="6" t="str">
        <f t="shared" si="116"/>
        <v/>
      </c>
      <c r="R691" s="6">
        <f t="shared" si="117"/>
        <v>0</v>
      </c>
      <c r="S691" s="6">
        <f t="shared" si="118"/>
        <v>0</v>
      </c>
      <c r="T691" s="6">
        <f t="shared" si="119"/>
        <v>0</v>
      </c>
      <c r="U691" s="6">
        <f t="shared" si="120"/>
        <v>0</v>
      </c>
      <c r="AB691" s="12">
        <f>Table1[[#This Row],[Streaming Resolution '[MP']]]</f>
        <v>0</v>
      </c>
      <c r="AC691" s="12">
        <v>1</v>
      </c>
      <c r="AE691" s="3" t="str">
        <f>Table1[[#This Row],[Type of Install]]&amp;Table1[[#This Row],[Indoor/Outdoor]]</f>
        <v/>
      </c>
      <c r="AF691" s="3" t="str">
        <f>AE691&amp;Table1[[#This Row],[Camera Type]]</f>
        <v/>
      </c>
      <c r="AJ691" s="3" t="str">
        <f>'Card Access'!D693&amp;'Card Access'!E693&amp;'Card Access'!F693&amp;'Card Access'!G693</f>
        <v/>
      </c>
    </row>
    <row r="692" spans="1:36" x14ac:dyDescent="0.25">
      <c r="A692" s="3" t="str">
        <f>IF(ROW($B$4)&lt;=SheetX!$B$174, IF(SheetX!$B$174&lt;&gt;1, SheetX!$A$174 &amp; " (" &amp; ROW($B$4) &amp; ")", SheetX!$A$174),"zzzz")</f>
        <v xml:space="preserve"> (4)</v>
      </c>
      <c r="B692" s="3" t="str">
        <f t="shared" si="110"/>
        <v>zzzz</v>
      </c>
      <c r="C692" s="3" t="str">
        <f t="shared" si="111"/>
        <v/>
      </c>
      <c r="D692" s="9" t="str">
        <f>IF(ROW($D$1)&lt;=SheetX!$C$174, SheetX!$C$174, "")</f>
        <v/>
      </c>
      <c r="E692" s="4" t="str">
        <f t="shared" si="112"/>
        <v/>
      </c>
      <c r="F692" s="9" t="str">
        <f>IF(ROW($D$1)&lt;=SheetX!$D$174, SheetX!$D$174, "")</f>
        <v/>
      </c>
      <c r="G692" s="9" t="str">
        <f t="shared" si="113"/>
        <v/>
      </c>
      <c r="H692" s="9" t="str">
        <f>IF(ROW($D$1)&lt;=SheetX!$E$174, SheetX!$E$174, "")</f>
        <v/>
      </c>
      <c r="I692" s="9" t="str">
        <f t="shared" si="114"/>
        <v/>
      </c>
      <c r="J692" s="9" t="str">
        <f>IF(ROW($D$1)&lt;=SheetX!$F$174, SheetX!$F$174, "")</f>
        <v/>
      </c>
      <c r="K692" s="4" t="str">
        <f t="shared" si="115"/>
        <v/>
      </c>
      <c r="Q692" s="6" t="str">
        <f t="shared" si="116"/>
        <v/>
      </c>
      <c r="R692" s="6">
        <f t="shared" si="117"/>
        <v>0</v>
      </c>
      <c r="S692" s="6">
        <f t="shared" si="118"/>
        <v>0</v>
      </c>
      <c r="T692" s="6">
        <f t="shared" si="119"/>
        <v>0</v>
      </c>
      <c r="U692" s="6">
        <f t="shared" si="120"/>
        <v>0</v>
      </c>
      <c r="AB692" s="12">
        <f>Table1[[#This Row],[Streaming Resolution '[MP']]]</f>
        <v>0</v>
      </c>
      <c r="AC692" s="12">
        <v>1</v>
      </c>
      <c r="AE692" s="3" t="str">
        <f>Table1[[#This Row],[Type of Install]]&amp;Table1[[#This Row],[Indoor/Outdoor]]</f>
        <v/>
      </c>
      <c r="AF692" s="3" t="str">
        <f>AE692&amp;Table1[[#This Row],[Camera Type]]</f>
        <v/>
      </c>
      <c r="AJ692" s="3" t="str">
        <f>'Card Access'!D694&amp;'Card Access'!E694&amp;'Card Access'!F694&amp;'Card Access'!G694</f>
        <v/>
      </c>
    </row>
    <row r="693" spans="1:36" x14ac:dyDescent="0.25">
      <c r="A693" s="3" t="str">
        <f>IF(ROW($B$1)&lt;=SheetX!$B$175, IF(SheetX!$B$175&lt;&gt;1, SheetX!$A$175 &amp; " (" &amp; ROW($B$1) &amp; ")", SheetX!$A$175),"zzzz")</f>
        <v xml:space="preserve"> (1)</v>
      </c>
      <c r="B693" s="3" t="str">
        <f t="shared" si="110"/>
        <v>zzzz</v>
      </c>
      <c r="C693" s="3" t="str">
        <f t="shared" si="111"/>
        <v/>
      </c>
      <c r="D693" s="9" t="str">
        <f>IF(ROW($D$1)&lt;=SheetX!$C$175, SheetX!$C$175, "")</f>
        <v/>
      </c>
      <c r="E693" s="4" t="str">
        <f t="shared" si="112"/>
        <v/>
      </c>
      <c r="F693" s="9" t="str">
        <f>IF(ROW($D$1)&lt;=SheetX!$D$175, SheetX!$D$175, "")</f>
        <v/>
      </c>
      <c r="G693" s="9" t="str">
        <f t="shared" si="113"/>
        <v/>
      </c>
      <c r="H693" s="9" t="str">
        <f>IF(ROW($D$1)&lt;=SheetX!$E$175, SheetX!$E$175, "")</f>
        <v/>
      </c>
      <c r="I693" s="9" t="str">
        <f t="shared" si="114"/>
        <v/>
      </c>
      <c r="J693" s="9" t="str">
        <f>IF(ROW($D$1)&lt;=SheetX!$F$175, SheetX!$F$175, "")</f>
        <v/>
      </c>
      <c r="K693" s="4" t="str">
        <f t="shared" si="115"/>
        <v/>
      </c>
      <c r="Q693" s="6" t="str">
        <f t="shared" si="116"/>
        <v/>
      </c>
      <c r="R693" s="6">
        <f t="shared" si="117"/>
        <v>0</v>
      </c>
      <c r="S693" s="6">
        <f t="shared" si="118"/>
        <v>0</v>
      </c>
      <c r="T693" s="6">
        <f t="shared" si="119"/>
        <v>0</v>
      </c>
      <c r="U693" s="6">
        <f t="shared" si="120"/>
        <v>0</v>
      </c>
      <c r="AB693" s="12">
        <f>Table1[[#This Row],[Streaming Resolution '[MP']]]</f>
        <v>0</v>
      </c>
      <c r="AC693" s="12">
        <v>1</v>
      </c>
      <c r="AE693" s="3" t="str">
        <f>Table1[[#This Row],[Type of Install]]&amp;Table1[[#This Row],[Indoor/Outdoor]]</f>
        <v/>
      </c>
      <c r="AF693" s="3" t="str">
        <f>AE693&amp;Table1[[#This Row],[Camera Type]]</f>
        <v/>
      </c>
      <c r="AJ693" s="3" t="str">
        <f>'Card Access'!D695&amp;'Card Access'!E695&amp;'Card Access'!F695&amp;'Card Access'!G695</f>
        <v/>
      </c>
    </row>
    <row r="694" spans="1:36" x14ac:dyDescent="0.25">
      <c r="A694" s="3" t="str">
        <f>IF(ROW($B$2)&lt;=SheetX!$B$175, IF(SheetX!$B$175&lt;&gt;1, SheetX!$A$175 &amp; " (" &amp; ROW($B$2) &amp; ")", SheetX!$A$175),"zzzz")</f>
        <v xml:space="preserve"> (2)</v>
      </c>
      <c r="B694" s="3" t="str">
        <f t="shared" si="110"/>
        <v>zzzz</v>
      </c>
      <c r="C694" s="3" t="str">
        <f t="shared" si="111"/>
        <v/>
      </c>
      <c r="D694" s="9" t="str">
        <f>IF(ROW($D$1)&lt;=SheetX!$C$175, SheetX!$C$175, "")</f>
        <v/>
      </c>
      <c r="E694" s="4" t="str">
        <f t="shared" si="112"/>
        <v/>
      </c>
      <c r="F694" s="9" t="str">
        <f>IF(ROW($D$1)&lt;=SheetX!$D$175, SheetX!$D$175, "")</f>
        <v/>
      </c>
      <c r="G694" s="9" t="str">
        <f t="shared" si="113"/>
        <v/>
      </c>
      <c r="H694" s="9" t="str">
        <f>IF(ROW($D$1)&lt;=SheetX!$E$175, SheetX!$E$175, "")</f>
        <v/>
      </c>
      <c r="I694" s="9" t="str">
        <f t="shared" si="114"/>
        <v/>
      </c>
      <c r="J694" s="9" t="str">
        <f>IF(ROW($D$1)&lt;=SheetX!$F$175, SheetX!$F$175, "")</f>
        <v/>
      </c>
      <c r="K694" s="4" t="str">
        <f t="shared" si="115"/>
        <v/>
      </c>
      <c r="Q694" s="6" t="str">
        <f t="shared" si="116"/>
        <v/>
      </c>
      <c r="R694" s="6">
        <f t="shared" si="117"/>
        <v>0</v>
      </c>
      <c r="S694" s="6">
        <f t="shared" si="118"/>
        <v>0</v>
      </c>
      <c r="T694" s="6">
        <f t="shared" si="119"/>
        <v>0</v>
      </c>
      <c r="U694" s="6">
        <f t="shared" si="120"/>
        <v>0</v>
      </c>
      <c r="AB694" s="12">
        <f>Table1[[#This Row],[Streaming Resolution '[MP']]]</f>
        <v>0</v>
      </c>
      <c r="AC694" s="12">
        <v>1</v>
      </c>
      <c r="AE694" s="3" t="str">
        <f>Table1[[#This Row],[Type of Install]]&amp;Table1[[#This Row],[Indoor/Outdoor]]</f>
        <v/>
      </c>
      <c r="AF694" s="3" t="str">
        <f>AE694&amp;Table1[[#This Row],[Camera Type]]</f>
        <v/>
      </c>
      <c r="AJ694" s="3" t="str">
        <f>'Card Access'!D696&amp;'Card Access'!E696&amp;'Card Access'!F696&amp;'Card Access'!G696</f>
        <v/>
      </c>
    </row>
    <row r="695" spans="1:36" x14ac:dyDescent="0.25">
      <c r="A695" s="3" t="str">
        <f>IF(ROW($B$3)&lt;=SheetX!$B$175, IF(SheetX!$B$175&lt;&gt;1, SheetX!$A$175 &amp; " (" &amp; ROW($B$3) &amp; ")", SheetX!$A$175),"zzzz")</f>
        <v xml:space="preserve"> (3)</v>
      </c>
      <c r="B695" s="3" t="str">
        <f t="shared" si="110"/>
        <v>zzzz</v>
      </c>
      <c r="C695" s="3" t="str">
        <f t="shared" si="111"/>
        <v/>
      </c>
      <c r="D695" s="9" t="str">
        <f>IF(ROW($D$1)&lt;=SheetX!$C$175, SheetX!$C$175, "")</f>
        <v/>
      </c>
      <c r="E695" s="4" t="str">
        <f t="shared" si="112"/>
        <v/>
      </c>
      <c r="F695" s="9" t="str">
        <f>IF(ROW($D$1)&lt;=SheetX!$D$175, SheetX!$D$175, "")</f>
        <v/>
      </c>
      <c r="G695" s="9" t="str">
        <f t="shared" si="113"/>
        <v/>
      </c>
      <c r="H695" s="9" t="str">
        <f>IF(ROW($D$1)&lt;=SheetX!$E$175, SheetX!$E$175, "")</f>
        <v/>
      </c>
      <c r="I695" s="9" t="str">
        <f t="shared" si="114"/>
        <v/>
      </c>
      <c r="J695" s="9" t="str">
        <f>IF(ROW($D$1)&lt;=SheetX!$F$175, SheetX!$F$175, "")</f>
        <v/>
      </c>
      <c r="K695" s="4" t="str">
        <f t="shared" si="115"/>
        <v/>
      </c>
      <c r="Q695" s="6" t="str">
        <f t="shared" si="116"/>
        <v/>
      </c>
      <c r="R695" s="6">
        <f t="shared" si="117"/>
        <v>0</v>
      </c>
      <c r="S695" s="6">
        <f t="shared" si="118"/>
        <v>0</v>
      </c>
      <c r="T695" s="6">
        <f t="shared" si="119"/>
        <v>0</v>
      </c>
      <c r="U695" s="6">
        <f t="shared" si="120"/>
        <v>0</v>
      </c>
      <c r="AB695" s="12">
        <f>Table1[[#This Row],[Streaming Resolution '[MP']]]</f>
        <v>0</v>
      </c>
      <c r="AC695" s="12">
        <v>1</v>
      </c>
      <c r="AE695" s="3" t="str">
        <f>Table1[[#This Row],[Type of Install]]&amp;Table1[[#This Row],[Indoor/Outdoor]]</f>
        <v/>
      </c>
      <c r="AF695" s="3" t="str">
        <f>AE695&amp;Table1[[#This Row],[Camera Type]]</f>
        <v/>
      </c>
      <c r="AJ695" s="3" t="str">
        <f>'Card Access'!D697&amp;'Card Access'!E697&amp;'Card Access'!F697&amp;'Card Access'!G697</f>
        <v/>
      </c>
    </row>
    <row r="696" spans="1:36" x14ac:dyDescent="0.25">
      <c r="A696" s="3" t="str">
        <f>IF(ROW($B$4)&lt;=SheetX!$B$175, IF(SheetX!$B$175&lt;&gt;1, SheetX!$A$175 &amp; " (" &amp; ROW($B$4) &amp; ")", SheetX!$A$175),"zzzz")</f>
        <v xml:space="preserve"> (4)</v>
      </c>
      <c r="B696" s="3" t="str">
        <f t="shared" si="110"/>
        <v>zzzz</v>
      </c>
      <c r="C696" s="3" t="str">
        <f t="shared" si="111"/>
        <v/>
      </c>
      <c r="D696" s="9" t="str">
        <f>IF(ROW($D$1)&lt;=SheetX!$C$175, SheetX!$C$175, "")</f>
        <v/>
      </c>
      <c r="E696" s="4" t="str">
        <f t="shared" si="112"/>
        <v/>
      </c>
      <c r="F696" s="9" t="str">
        <f>IF(ROW($D$1)&lt;=SheetX!$D$175, SheetX!$D$175, "")</f>
        <v/>
      </c>
      <c r="G696" s="9" t="str">
        <f t="shared" si="113"/>
        <v/>
      </c>
      <c r="H696" s="9" t="str">
        <f>IF(ROW($D$1)&lt;=SheetX!$E$175, SheetX!$E$175, "")</f>
        <v/>
      </c>
      <c r="I696" s="9" t="str">
        <f t="shared" si="114"/>
        <v/>
      </c>
      <c r="J696" s="9" t="str">
        <f>IF(ROW($D$1)&lt;=SheetX!$F$175, SheetX!$F$175, "")</f>
        <v/>
      </c>
      <c r="K696" s="4" t="str">
        <f t="shared" si="115"/>
        <v/>
      </c>
      <c r="Q696" s="6" t="str">
        <f t="shared" si="116"/>
        <v/>
      </c>
      <c r="R696" s="6">
        <f t="shared" si="117"/>
        <v>0</v>
      </c>
      <c r="S696" s="6">
        <f t="shared" si="118"/>
        <v>0</v>
      </c>
      <c r="T696" s="6">
        <f t="shared" si="119"/>
        <v>0</v>
      </c>
      <c r="U696" s="6">
        <f t="shared" si="120"/>
        <v>0</v>
      </c>
      <c r="AB696" s="12">
        <f>Table1[[#This Row],[Streaming Resolution '[MP']]]</f>
        <v>0</v>
      </c>
      <c r="AC696" s="12">
        <v>1</v>
      </c>
      <c r="AE696" s="3" t="str">
        <f>Table1[[#This Row],[Type of Install]]&amp;Table1[[#This Row],[Indoor/Outdoor]]</f>
        <v/>
      </c>
      <c r="AF696" s="3" t="str">
        <f>AE696&amp;Table1[[#This Row],[Camera Type]]</f>
        <v/>
      </c>
      <c r="AJ696" s="3" t="str">
        <f>'Card Access'!D698&amp;'Card Access'!E698&amp;'Card Access'!F698&amp;'Card Access'!G698</f>
        <v/>
      </c>
    </row>
    <row r="697" spans="1:36" x14ac:dyDescent="0.25">
      <c r="A697" s="3" t="str">
        <f>IF(ROW($B$1)&lt;=SheetX!$B$176, IF(SheetX!$B$176&lt;&gt;1, SheetX!$A$176 &amp; " (" &amp; ROW($B$1) &amp; ")", SheetX!$A$176),"zzzz")</f>
        <v xml:space="preserve"> (1)</v>
      </c>
      <c r="B697" s="3" t="str">
        <f t="shared" si="110"/>
        <v>zzzz</v>
      </c>
      <c r="C697" s="3" t="str">
        <f t="shared" si="111"/>
        <v/>
      </c>
      <c r="D697" s="9" t="str">
        <f>IF(ROW($D$1)&lt;=SheetX!$C$176, SheetX!$C$176, "")</f>
        <v/>
      </c>
      <c r="E697" s="4" t="str">
        <f t="shared" si="112"/>
        <v/>
      </c>
      <c r="F697" s="9" t="str">
        <f>IF(ROW($D$1)&lt;=SheetX!$D$176, SheetX!$D$176, "")</f>
        <v/>
      </c>
      <c r="G697" s="9" t="str">
        <f t="shared" si="113"/>
        <v/>
      </c>
      <c r="H697" s="9" t="str">
        <f>IF(ROW($D$1)&lt;=SheetX!$E$176, SheetX!$E$176, "")</f>
        <v/>
      </c>
      <c r="I697" s="9" t="str">
        <f t="shared" si="114"/>
        <v/>
      </c>
      <c r="J697" s="9" t="str">
        <f>IF(ROW($D$1)&lt;=SheetX!$F$176, SheetX!$F$176, "")</f>
        <v/>
      </c>
      <c r="K697" s="4" t="str">
        <f t="shared" si="115"/>
        <v/>
      </c>
      <c r="Q697" s="6" t="str">
        <f t="shared" si="116"/>
        <v/>
      </c>
      <c r="R697" s="6">
        <f t="shared" si="117"/>
        <v>0</v>
      </c>
      <c r="S697" s="6">
        <f t="shared" si="118"/>
        <v>0</v>
      </c>
      <c r="T697" s="6">
        <f t="shared" si="119"/>
        <v>0</v>
      </c>
      <c r="U697" s="6">
        <f t="shared" si="120"/>
        <v>0</v>
      </c>
      <c r="AB697" s="12">
        <f>Table1[[#This Row],[Streaming Resolution '[MP']]]</f>
        <v>0</v>
      </c>
      <c r="AC697" s="12">
        <v>1</v>
      </c>
      <c r="AE697" s="3" t="str">
        <f>Table1[[#This Row],[Type of Install]]&amp;Table1[[#This Row],[Indoor/Outdoor]]</f>
        <v/>
      </c>
      <c r="AF697" s="3" t="str">
        <f>AE697&amp;Table1[[#This Row],[Camera Type]]</f>
        <v/>
      </c>
      <c r="AJ697" s="3" t="str">
        <f>'Card Access'!D699&amp;'Card Access'!E699&amp;'Card Access'!F699&amp;'Card Access'!G699</f>
        <v/>
      </c>
    </row>
    <row r="698" spans="1:36" x14ac:dyDescent="0.25">
      <c r="A698" s="3" t="str">
        <f>IF(ROW($B$2)&lt;=SheetX!$B$176, IF(SheetX!$B$176&lt;&gt;1, SheetX!$A$176 &amp; " (" &amp; ROW($B$2) &amp; ")", SheetX!$A$176),"zzzz")</f>
        <v xml:space="preserve"> (2)</v>
      </c>
      <c r="B698" s="3" t="str">
        <f t="shared" si="110"/>
        <v>zzzz</v>
      </c>
      <c r="C698" s="3" t="str">
        <f t="shared" si="111"/>
        <v/>
      </c>
      <c r="D698" s="9" t="str">
        <f>IF(ROW($D$1)&lt;=SheetX!$C$176, SheetX!$C$176, "")</f>
        <v/>
      </c>
      <c r="E698" s="4" t="str">
        <f t="shared" si="112"/>
        <v/>
      </c>
      <c r="F698" s="9" t="str">
        <f>IF(ROW($D$1)&lt;=SheetX!$D$176, SheetX!$D$176, "")</f>
        <v/>
      </c>
      <c r="G698" s="9" t="str">
        <f t="shared" si="113"/>
        <v/>
      </c>
      <c r="H698" s="9" t="str">
        <f>IF(ROW($D$1)&lt;=SheetX!$E$176, SheetX!$E$176, "")</f>
        <v/>
      </c>
      <c r="I698" s="9" t="str">
        <f t="shared" si="114"/>
        <v/>
      </c>
      <c r="J698" s="9" t="str">
        <f>IF(ROW($D$1)&lt;=SheetX!$F$176, SheetX!$F$176, "")</f>
        <v/>
      </c>
      <c r="K698" s="4" t="str">
        <f t="shared" si="115"/>
        <v/>
      </c>
      <c r="Q698" s="6" t="str">
        <f t="shared" si="116"/>
        <v/>
      </c>
      <c r="R698" s="6">
        <f t="shared" si="117"/>
        <v>0</v>
      </c>
      <c r="S698" s="6">
        <f t="shared" si="118"/>
        <v>0</v>
      </c>
      <c r="T698" s="6">
        <f t="shared" si="119"/>
        <v>0</v>
      </c>
      <c r="U698" s="6">
        <f t="shared" si="120"/>
        <v>0</v>
      </c>
      <c r="AB698" s="12">
        <f>Table1[[#This Row],[Streaming Resolution '[MP']]]</f>
        <v>0</v>
      </c>
      <c r="AC698" s="12">
        <v>1</v>
      </c>
      <c r="AE698" s="3" t="str">
        <f>Table1[[#This Row],[Type of Install]]&amp;Table1[[#This Row],[Indoor/Outdoor]]</f>
        <v/>
      </c>
      <c r="AF698" s="3" t="str">
        <f>AE698&amp;Table1[[#This Row],[Camera Type]]</f>
        <v/>
      </c>
      <c r="AJ698" s="3" t="str">
        <f>'Card Access'!D700&amp;'Card Access'!E700&amp;'Card Access'!F700&amp;'Card Access'!G700</f>
        <v/>
      </c>
    </row>
    <row r="699" spans="1:36" x14ac:dyDescent="0.25">
      <c r="A699" s="3" t="str">
        <f>IF(ROW($B$3)&lt;=SheetX!$B$176, IF(SheetX!$B$176&lt;&gt;1, SheetX!$A$176 &amp; " (" &amp; ROW($B$3) &amp; ")", SheetX!$A$176),"zzzz")</f>
        <v xml:space="preserve"> (3)</v>
      </c>
      <c r="B699" s="3" t="str">
        <f t="shared" si="110"/>
        <v>zzzz</v>
      </c>
      <c r="C699" s="3" t="str">
        <f t="shared" si="111"/>
        <v/>
      </c>
      <c r="D699" s="9" t="str">
        <f>IF(ROW($D$1)&lt;=SheetX!$C$176, SheetX!$C$176, "")</f>
        <v/>
      </c>
      <c r="E699" s="4" t="str">
        <f t="shared" si="112"/>
        <v/>
      </c>
      <c r="F699" s="9" t="str">
        <f>IF(ROW($D$1)&lt;=SheetX!$D$176, SheetX!$D$176, "")</f>
        <v/>
      </c>
      <c r="G699" s="9" t="str">
        <f t="shared" si="113"/>
        <v/>
      </c>
      <c r="H699" s="9" t="str">
        <f>IF(ROW($D$1)&lt;=SheetX!$E$176, SheetX!$E$176, "")</f>
        <v/>
      </c>
      <c r="I699" s="9" t="str">
        <f t="shared" si="114"/>
        <v/>
      </c>
      <c r="J699" s="9" t="str">
        <f>IF(ROW($D$1)&lt;=SheetX!$F$176, SheetX!$F$176, "")</f>
        <v/>
      </c>
      <c r="K699" s="4" t="str">
        <f t="shared" si="115"/>
        <v/>
      </c>
      <c r="Q699" s="6" t="str">
        <f t="shared" si="116"/>
        <v/>
      </c>
      <c r="R699" s="6">
        <f t="shared" si="117"/>
        <v>0</v>
      </c>
      <c r="S699" s="6">
        <f t="shared" si="118"/>
        <v>0</v>
      </c>
      <c r="T699" s="6">
        <f t="shared" si="119"/>
        <v>0</v>
      </c>
      <c r="U699" s="6">
        <f t="shared" si="120"/>
        <v>0</v>
      </c>
      <c r="AB699" s="12">
        <f>Table1[[#This Row],[Streaming Resolution '[MP']]]</f>
        <v>0</v>
      </c>
      <c r="AC699" s="12">
        <v>1</v>
      </c>
      <c r="AE699" s="3" t="str">
        <f>Table1[[#This Row],[Type of Install]]&amp;Table1[[#This Row],[Indoor/Outdoor]]</f>
        <v/>
      </c>
      <c r="AF699" s="3" t="str">
        <f>AE699&amp;Table1[[#This Row],[Camera Type]]</f>
        <v/>
      </c>
      <c r="AJ699" s="3" t="str">
        <f>'Card Access'!D701&amp;'Card Access'!E701&amp;'Card Access'!F701&amp;'Card Access'!G701</f>
        <v/>
      </c>
    </row>
    <row r="700" spans="1:36" x14ac:dyDescent="0.25">
      <c r="A700" s="3" t="str">
        <f>IF(ROW($B$4)&lt;=SheetX!$B$176, IF(SheetX!$B$176&lt;&gt;1, SheetX!$A$176 &amp; " (" &amp; ROW($B$4) &amp; ")", SheetX!$A$176),"zzzz")</f>
        <v xml:space="preserve"> (4)</v>
      </c>
      <c r="B700" s="3" t="str">
        <f t="shared" si="110"/>
        <v>zzzz</v>
      </c>
      <c r="C700" s="3" t="str">
        <f t="shared" si="111"/>
        <v/>
      </c>
      <c r="D700" s="9" t="str">
        <f>IF(ROW($D$1)&lt;=SheetX!$C$176, SheetX!$C$176, "")</f>
        <v/>
      </c>
      <c r="E700" s="4" t="str">
        <f t="shared" si="112"/>
        <v/>
      </c>
      <c r="F700" s="9" t="str">
        <f>IF(ROW($D$1)&lt;=SheetX!$D$176, SheetX!$D$176, "")</f>
        <v/>
      </c>
      <c r="G700" s="9" t="str">
        <f t="shared" si="113"/>
        <v/>
      </c>
      <c r="H700" s="9" t="str">
        <f>IF(ROW($D$1)&lt;=SheetX!$E$176, SheetX!$E$176, "")</f>
        <v/>
      </c>
      <c r="I700" s="9" t="str">
        <f t="shared" si="114"/>
        <v/>
      </c>
      <c r="J700" s="9" t="str">
        <f>IF(ROW($D$1)&lt;=SheetX!$F$176, SheetX!$F$176, "")</f>
        <v/>
      </c>
      <c r="K700" s="4" t="str">
        <f t="shared" si="115"/>
        <v/>
      </c>
      <c r="Q700" s="6" t="str">
        <f t="shared" si="116"/>
        <v/>
      </c>
      <c r="R700" s="6">
        <f t="shared" si="117"/>
        <v>0</v>
      </c>
      <c r="S700" s="6">
        <f t="shared" si="118"/>
        <v>0</v>
      </c>
      <c r="T700" s="6">
        <f t="shared" si="119"/>
        <v>0</v>
      </c>
      <c r="U700" s="6">
        <f t="shared" si="120"/>
        <v>0</v>
      </c>
      <c r="AB700" s="12">
        <f>Table1[[#This Row],[Streaming Resolution '[MP']]]</f>
        <v>0</v>
      </c>
      <c r="AC700" s="12">
        <v>1</v>
      </c>
      <c r="AE700" s="3" t="str">
        <f>Table1[[#This Row],[Type of Install]]&amp;Table1[[#This Row],[Indoor/Outdoor]]</f>
        <v/>
      </c>
      <c r="AF700" s="3" t="str">
        <f>AE700&amp;Table1[[#This Row],[Camera Type]]</f>
        <v/>
      </c>
      <c r="AJ700" s="3" t="str">
        <f>'Card Access'!D702&amp;'Card Access'!E702&amp;'Card Access'!F702&amp;'Card Access'!G702</f>
        <v/>
      </c>
    </row>
    <row r="701" spans="1:36" x14ac:dyDescent="0.25">
      <c r="A701" s="3" t="str">
        <f>IF(ROW($B$1)&lt;=SheetX!$B$177, IF(SheetX!$B$177&lt;&gt;1, SheetX!$A$177 &amp; " (" &amp; ROW($B$1) &amp; ")", SheetX!$A$177),"zzzz")</f>
        <v xml:space="preserve"> (1)</v>
      </c>
      <c r="B701" s="3" t="str">
        <f t="shared" si="110"/>
        <v>zzzz</v>
      </c>
      <c r="C701" s="3" t="str">
        <f t="shared" si="111"/>
        <v/>
      </c>
      <c r="D701" s="9" t="str">
        <f>IF(ROW($D$1)&lt;=SheetX!$C$177, SheetX!$C$177, "")</f>
        <v/>
      </c>
      <c r="E701" s="4" t="str">
        <f t="shared" si="112"/>
        <v/>
      </c>
      <c r="F701" s="9" t="str">
        <f>IF(ROW($D$1)&lt;=SheetX!$D$177, SheetX!$D$177, "")</f>
        <v/>
      </c>
      <c r="G701" s="9" t="str">
        <f t="shared" si="113"/>
        <v/>
      </c>
      <c r="H701" s="9" t="str">
        <f>IF(ROW($D$1)&lt;=SheetX!$E$177, SheetX!$E$177, "")</f>
        <v/>
      </c>
      <c r="I701" s="9" t="str">
        <f t="shared" si="114"/>
        <v/>
      </c>
      <c r="J701" s="9" t="str">
        <f>IF(ROW($D$1)&lt;=SheetX!$F$177, SheetX!$F$177, "")</f>
        <v/>
      </c>
      <c r="K701" s="4" t="str">
        <f t="shared" si="115"/>
        <v/>
      </c>
      <c r="Q701" s="6" t="str">
        <f t="shared" si="116"/>
        <v/>
      </c>
      <c r="R701" s="6">
        <f t="shared" si="117"/>
        <v>0</v>
      </c>
      <c r="S701" s="6">
        <f t="shared" si="118"/>
        <v>0</v>
      </c>
      <c r="T701" s="6">
        <f t="shared" si="119"/>
        <v>0</v>
      </c>
      <c r="U701" s="6">
        <f t="shared" si="120"/>
        <v>0</v>
      </c>
      <c r="AB701" s="12">
        <f>Table1[[#This Row],[Streaming Resolution '[MP']]]</f>
        <v>0</v>
      </c>
      <c r="AC701" s="12">
        <v>1</v>
      </c>
      <c r="AE701" s="3" t="str">
        <f>Table1[[#This Row],[Type of Install]]&amp;Table1[[#This Row],[Indoor/Outdoor]]</f>
        <v/>
      </c>
      <c r="AF701" s="3" t="str">
        <f>AE701&amp;Table1[[#This Row],[Camera Type]]</f>
        <v/>
      </c>
      <c r="AJ701" s="3" t="str">
        <f>'Card Access'!D703&amp;'Card Access'!E703&amp;'Card Access'!F703&amp;'Card Access'!G703</f>
        <v/>
      </c>
    </row>
    <row r="702" spans="1:36" x14ac:dyDescent="0.25">
      <c r="A702" s="3" t="str">
        <f>IF(ROW($B$2)&lt;=SheetX!$B$177, IF(SheetX!$B$177&lt;&gt;1, SheetX!$A$177 &amp; " (" &amp; ROW($B$2) &amp; ")", SheetX!$A$177),"zzzz")</f>
        <v xml:space="preserve"> (2)</v>
      </c>
      <c r="B702" s="3" t="str">
        <f t="shared" si="110"/>
        <v>zzzz</v>
      </c>
      <c r="C702" s="3" t="str">
        <f t="shared" si="111"/>
        <v/>
      </c>
      <c r="D702" s="9" t="str">
        <f>IF(ROW($D$1)&lt;=SheetX!$C$177, SheetX!$C$177, "")</f>
        <v/>
      </c>
      <c r="E702" s="4" t="str">
        <f t="shared" si="112"/>
        <v/>
      </c>
      <c r="F702" s="9" t="str">
        <f>IF(ROW($D$1)&lt;=SheetX!$D$177, SheetX!$D$177, "")</f>
        <v/>
      </c>
      <c r="G702" s="9" t="str">
        <f t="shared" si="113"/>
        <v/>
      </c>
      <c r="H702" s="9" t="str">
        <f>IF(ROW($D$1)&lt;=SheetX!$E$177, SheetX!$E$177, "")</f>
        <v/>
      </c>
      <c r="I702" s="9" t="str">
        <f t="shared" si="114"/>
        <v/>
      </c>
      <c r="J702" s="9" t="str">
        <f>IF(ROW($D$1)&lt;=SheetX!$F$177, SheetX!$F$177, "")</f>
        <v/>
      </c>
      <c r="K702" s="4" t="str">
        <f t="shared" si="115"/>
        <v/>
      </c>
      <c r="Q702" s="6" t="str">
        <f t="shared" si="116"/>
        <v/>
      </c>
      <c r="R702" s="6">
        <f t="shared" si="117"/>
        <v>0</v>
      </c>
      <c r="S702" s="6">
        <f t="shared" si="118"/>
        <v>0</v>
      </c>
      <c r="T702" s="6">
        <f t="shared" si="119"/>
        <v>0</v>
      </c>
      <c r="U702" s="6">
        <f t="shared" si="120"/>
        <v>0</v>
      </c>
      <c r="AB702" s="12">
        <f>Table1[[#This Row],[Streaming Resolution '[MP']]]</f>
        <v>0</v>
      </c>
      <c r="AC702" s="12">
        <v>1</v>
      </c>
      <c r="AE702" s="3" t="str">
        <f>Table1[[#This Row],[Type of Install]]&amp;Table1[[#This Row],[Indoor/Outdoor]]</f>
        <v/>
      </c>
      <c r="AF702" s="3" t="str">
        <f>AE702&amp;Table1[[#This Row],[Camera Type]]</f>
        <v/>
      </c>
      <c r="AJ702" s="3" t="str">
        <f>'Card Access'!D704&amp;'Card Access'!E704&amp;'Card Access'!F704&amp;'Card Access'!G704</f>
        <v/>
      </c>
    </row>
    <row r="703" spans="1:36" x14ac:dyDescent="0.25">
      <c r="A703" s="3" t="str">
        <f>IF(ROW($B$3)&lt;=SheetX!$B$177, IF(SheetX!$B$177&lt;&gt;1, SheetX!$A$177 &amp; " (" &amp; ROW($B$3) &amp; ")", SheetX!$A$177),"zzzz")</f>
        <v xml:space="preserve"> (3)</v>
      </c>
      <c r="B703" s="3" t="str">
        <f t="shared" si="110"/>
        <v>zzzz</v>
      </c>
      <c r="C703" s="3" t="str">
        <f t="shared" si="111"/>
        <v/>
      </c>
      <c r="D703" s="9" t="str">
        <f>IF(ROW($D$1)&lt;=SheetX!$C$177, SheetX!$C$177, "")</f>
        <v/>
      </c>
      <c r="E703" s="4" t="str">
        <f t="shared" si="112"/>
        <v/>
      </c>
      <c r="F703" s="9" t="str">
        <f>IF(ROW($D$1)&lt;=SheetX!$D$177, SheetX!$D$177, "")</f>
        <v/>
      </c>
      <c r="G703" s="9" t="str">
        <f t="shared" si="113"/>
        <v/>
      </c>
      <c r="H703" s="9" t="str">
        <f>IF(ROW($D$1)&lt;=SheetX!$E$177, SheetX!$E$177, "")</f>
        <v/>
      </c>
      <c r="I703" s="9" t="str">
        <f t="shared" si="114"/>
        <v/>
      </c>
      <c r="J703" s="9" t="str">
        <f>IF(ROW($D$1)&lt;=SheetX!$F$177, SheetX!$F$177, "")</f>
        <v/>
      </c>
      <c r="K703" s="4" t="str">
        <f t="shared" si="115"/>
        <v/>
      </c>
      <c r="Q703" s="6" t="str">
        <f t="shared" si="116"/>
        <v/>
      </c>
      <c r="R703" s="6">
        <f t="shared" si="117"/>
        <v>0</v>
      </c>
      <c r="S703" s="6">
        <f t="shared" si="118"/>
        <v>0</v>
      </c>
      <c r="T703" s="6">
        <f t="shared" si="119"/>
        <v>0</v>
      </c>
      <c r="U703" s="6">
        <f t="shared" si="120"/>
        <v>0</v>
      </c>
      <c r="AB703" s="12">
        <f>Table1[[#This Row],[Streaming Resolution '[MP']]]</f>
        <v>0</v>
      </c>
      <c r="AC703" s="12">
        <v>1</v>
      </c>
      <c r="AE703" s="3" t="str">
        <f>Table1[[#This Row],[Type of Install]]&amp;Table1[[#This Row],[Indoor/Outdoor]]</f>
        <v/>
      </c>
      <c r="AF703" s="3" t="str">
        <f>AE703&amp;Table1[[#This Row],[Camera Type]]</f>
        <v/>
      </c>
      <c r="AJ703" s="3" t="str">
        <f>'Card Access'!D705&amp;'Card Access'!E705&amp;'Card Access'!F705&amp;'Card Access'!G705</f>
        <v/>
      </c>
    </row>
    <row r="704" spans="1:36" x14ac:dyDescent="0.25">
      <c r="A704" s="3" t="str">
        <f>IF(ROW($B$4)&lt;=SheetX!$B$177, IF(SheetX!$B$177&lt;&gt;1, SheetX!$A$177 &amp; " (" &amp; ROW($B$4) &amp; ")", SheetX!$A$177),"zzzz")</f>
        <v xml:space="preserve"> (4)</v>
      </c>
      <c r="B704" s="3" t="str">
        <f t="shared" si="110"/>
        <v>zzzz</v>
      </c>
      <c r="C704" s="3" t="str">
        <f t="shared" si="111"/>
        <v/>
      </c>
      <c r="D704" s="9" t="str">
        <f>IF(ROW($D$1)&lt;=SheetX!$C$177, SheetX!$C$177, "")</f>
        <v/>
      </c>
      <c r="E704" s="4" t="str">
        <f t="shared" si="112"/>
        <v/>
      </c>
      <c r="F704" s="9" t="str">
        <f>IF(ROW($D$1)&lt;=SheetX!$D$177, SheetX!$D$177, "")</f>
        <v/>
      </c>
      <c r="G704" s="9" t="str">
        <f t="shared" si="113"/>
        <v/>
      </c>
      <c r="H704" s="9" t="str">
        <f>IF(ROW($D$1)&lt;=SheetX!$E$177, SheetX!$E$177, "")</f>
        <v/>
      </c>
      <c r="I704" s="9" t="str">
        <f t="shared" si="114"/>
        <v/>
      </c>
      <c r="J704" s="9" t="str">
        <f>IF(ROW($D$1)&lt;=SheetX!$F$177, SheetX!$F$177, "")</f>
        <v/>
      </c>
      <c r="K704" s="4" t="str">
        <f t="shared" si="115"/>
        <v/>
      </c>
      <c r="Q704" s="6" t="str">
        <f t="shared" si="116"/>
        <v/>
      </c>
      <c r="R704" s="6">
        <f t="shared" si="117"/>
        <v>0</v>
      </c>
      <c r="S704" s="6">
        <f t="shared" si="118"/>
        <v>0</v>
      </c>
      <c r="T704" s="6">
        <f t="shared" si="119"/>
        <v>0</v>
      </c>
      <c r="U704" s="6">
        <f t="shared" si="120"/>
        <v>0</v>
      </c>
      <c r="AB704" s="12">
        <f>Table1[[#This Row],[Streaming Resolution '[MP']]]</f>
        <v>0</v>
      </c>
      <c r="AC704" s="12">
        <v>1</v>
      </c>
      <c r="AE704" s="3" t="str">
        <f>Table1[[#This Row],[Type of Install]]&amp;Table1[[#This Row],[Indoor/Outdoor]]</f>
        <v/>
      </c>
      <c r="AF704" s="3" t="str">
        <f>AE704&amp;Table1[[#This Row],[Camera Type]]</f>
        <v/>
      </c>
      <c r="AJ704" s="3" t="str">
        <f>'Card Access'!D706&amp;'Card Access'!E706&amp;'Card Access'!F706&amp;'Card Access'!G706</f>
        <v/>
      </c>
    </row>
    <row r="705" spans="1:36" x14ac:dyDescent="0.25">
      <c r="A705" s="3" t="str">
        <f>IF(ROW($B$1)&lt;=SheetX!$B$178, IF(SheetX!$B$178&lt;&gt;1, SheetX!$A$178 &amp; " (" &amp; ROW($B$1) &amp; ")", SheetX!$A$178),"zzzz")</f>
        <v xml:space="preserve"> (1)</v>
      </c>
      <c r="B705" s="3" t="str">
        <f t="shared" ref="B705:B768" si="121">IF(OR(A705=" (1)", A705=" (2)", A705=" (3)", A705=" (4)", A705="", A705=0), "zzzz", A705)</f>
        <v>zzzz</v>
      </c>
      <c r="C705" s="3" t="str">
        <f t="shared" si="111"/>
        <v/>
      </c>
      <c r="D705" s="9" t="str">
        <f>IF(ROW($D$1)&lt;=SheetX!$C$178, SheetX!$C$178, "")</f>
        <v/>
      </c>
      <c r="E705" s="4" t="str">
        <f t="shared" si="112"/>
        <v/>
      </c>
      <c r="F705" s="9" t="str">
        <f>IF(ROW($D$1)&lt;=SheetX!$D$178, SheetX!$D$178, "")</f>
        <v/>
      </c>
      <c r="G705" s="9" t="str">
        <f t="shared" si="113"/>
        <v/>
      </c>
      <c r="H705" s="9" t="str">
        <f>IF(ROW($D$1)&lt;=SheetX!$E$178, SheetX!$E$178, "")</f>
        <v/>
      </c>
      <c r="I705" s="9" t="str">
        <f t="shared" si="114"/>
        <v/>
      </c>
      <c r="J705" s="9" t="str">
        <f>IF(ROW($D$1)&lt;=SheetX!$F$178, SheetX!$F$178, "")</f>
        <v/>
      </c>
      <c r="K705" s="4" t="str">
        <f t="shared" si="115"/>
        <v/>
      </c>
      <c r="Q705" s="6" t="str">
        <f t="shared" si="116"/>
        <v/>
      </c>
      <c r="R705" s="6">
        <f t="shared" si="117"/>
        <v>0</v>
      </c>
      <c r="S705" s="6">
        <f t="shared" si="118"/>
        <v>0</v>
      </c>
      <c r="T705" s="6">
        <f t="shared" si="119"/>
        <v>0</v>
      </c>
      <c r="U705" s="6">
        <f t="shared" si="120"/>
        <v>0</v>
      </c>
      <c r="AB705" s="12">
        <f>Table1[[#This Row],[Streaming Resolution '[MP']]]</f>
        <v>0</v>
      </c>
      <c r="AC705" s="12">
        <v>1</v>
      </c>
      <c r="AE705" s="3" t="str">
        <f>Table1[[#This Row],[Type of Install]]&amp;Table1[[#This Row],[Indoor/Outdoor]]</f>
        <v/>
      </c>
      <c r="AF705" s="3" t="str">
        <f>AE705&amp;Table1[[#This Row],[Camera Type]]</f>
        <v/>
      </c>
      <c r="AJ705" s="3" t="str">
        <f>'Card Access'!D707&amp;'Card Access'!E707&amp;'Card Access'!F707&amp;'Card Access'!G707</f>
        <v/>
      </c>
    </row>
    <row r="706" spans="1:36" x14ac:dyDescent="0.25">
      <c r="A706" s="3" t="str">
        <f>IF(ROW($B$2)&lt;=SheetX!$B$178, IF(SheetX!$B$178&lt;&gt;1, SheetX!$A$178 &amp; " (" &amp; ROW($B$2) &amp; ")", SheetX!$A$178),"zzzz")</f>
        <v xml:space="preserve"> (2)</v>
      </c>
      <c r="B706" s="3" t="str">
        <f t="shared" si="121"/>
        <v>zzzz</v>
      </c>
      <c r="C706" s="3" t="str">
        <f t="shared" ref="C706:C769" si="122">IF(B706="zzzz","",D706)</f>
        <v/>
      </c>
      <c r="D706" s="9" t="str">
        <f>IF(ROW($D$1)&lt;=SheetX!$C$178, SheetX!$C$178, "")</f>
        <v/>
      </c>
      <c r="E706" s="4" t="str">
        <f t="shared" ref="E706:E769" si="123">IF(B706="zzzz","",F706)</f>
        <v/>
      </c>
      <c r="F706" s="9" t="str">
        <f>IF(ROW($D$1)&lt;=SheetX!$D$178, SheetX!$D$178, "")</f>
        <v/>
      </c>
      <c r="G706" s="9" t="str">
        <f t="shared" ref="G706:G769" si="124">IF(B706="zzzz","",H706)</f>
        <v/>
      </c>
      <c r="H706" s="9" t="str">
        <f>IF(ROW($D$1)&lt;=SheetX!$E$178, SheetX!$E$178, "")</f>
        <v/>
      </c>
      <c r="I706" s="9" t="str">
        <f t="shared" ref="I706:I769" si="125">IF(B706="zzzz","",J706)</f>
        <v/>
      </c>
      <c r="J706" s="9" t="str">
        <f>IF(ROW($D$1)&lt;=SheetX!$F$178, SheetX!$F$178, "")</f>
        <v/>
      </c>
      <c r="K706" s="4" t="str">
        <f t="shared" ref="K706:K769" si="126">IF(B706="zzzz", "", B706)</f>
        <v/>
      </c>
      <c r="Q706" s="6" t="str">
        <f t="shared" ref="Q706:Q769" si="127">IF(IF(L706="zzzz","",L706)=0,"",IF(L706="zzzz","",L706))</f>
        <v/>
      </c>
      <c r="R706" s="6">
        <f t="shared" ref="R706:R769" si="128">M706</f>
        <v>0</v>
      </c>
      <c r="S706" s="6">
        <f t="shared" ref="S706:S769" si="129">N706</f>
        <v>0</v>
      </c>
      <c r="T706" s="6">
        <f t="shared" ref="T706:T769" si="130">O706</f>
        <v>0</v>
      </c>
      <c r="U706" s="6">
        <f t="shared" ref="U706:U769" si="131">P706</f>
        <v>0</v>
      </c>
      <c r="AB706" s="12">
        <f>Table1[[#This Row],[Streaming Resolution '[MP']]]</f>
        <v>0</v>
      </c>
      <c r="AC706" s="12">
        <v>1</v>
      </c>
      <c r="AE706" s="3" t="str">
        <f>Table1[[#This Row],[Type of Install]]&amp;Table1[[#This Row],[Indoor/Outdoor]]</f>
        <v/>
      </c>
      <c r="AF706" s="3" t="str">
        <f>AE706&amp;Table1[[#This Row],[Camera Type]]</f>
        <v/>
      </c>
      <c r="AJ706" s="3" t="str">
        <f>'Card Access'!D708&amp;'Card Access'!E708&amp;'Card Access'!F708&amp;'Card Access'!G708</f>
        <v/>
      </c>
    </row>
    <row r="707" spans="1:36" x14ac:dyDescent="0.25">
      <c r="A707" s="3" t="str">
        <f>IF(ROW($B$3)&lt;=SheetX!$B$178, IF(SheetX!$B$178&lt;&gt;1, SheetX!$A$178 &amp; " (" &amp; ROW($B$3) &amp; ")", SheetX!$A$178),"zzzz")</f>
        <v xml:space="preserve"> (3)</v>
      </c>
      <c r="B707" s="3" t="str">
        <f t="shared" si="121"/>
        <v>zzzz</v>
      </c>
      <c r="C707" s="3" t="str">
        <f t="shared" si="122"/>
        <v/>
      </c>
      <c r="D707" s="9" t="str">
        <f>IF(ROW($D$1)&lt;=SheetX!$C$178, SheetX!$C$178, "")</f>
        <v/>
      </c>
      <c r="E707" s="4" t="str">
        <f t="shared" si="123"/>
        <v/>
      </c>
      <c r="F707" s="9" t="str">
        <f>IF(ROW($D$1)&lt;=SheetX!$D$178, SheetX!$D$178, "")</f>
        <v/>
      </c>
      <c r="G707" s="9" t="str">
        <f t="shared" si="124"/>
        <v/>
      </c>
      <c r="H707" s="9" t="str">
        <f>IF(ROW($D$1)&lt;=SheetX!$E$178, SheetX!$E$178, "")</f>
        <v/>
      </c>
      <c r="I707" s="9" t="str">
        <f t="shared" si="125"/>
        <v/>
      </c>
      <c r="J707" s="9" t="str">
        <f>IF(ROW($D$1)&lt;=SheetX!$F$178, SheetX!$F$178, "")</f>
        <v/>
      </c>
      <c r="K707" s="4" t="str">
        <f t="shared" si="126"/>
        <v/>
      </c>
      <c r="Q707" s="6" t="str">
        <f t="shared" si="127"/>
        <v/>
      </c>
      <c r="R707" s="6">
        <f t="shared" si="128"/>
        <v>0</v>
      </c>
      <c r="S707" s="6">
        <f t="shared" si="129"/>
        <v>0</v>
      </c>
      <c r="T707" s="6">
        <f t="shared" si="130"/>
        <v>0</v>
      </c>
      <c r="U707" s="6">
        <f t="shared" si="131"/>
        <v>0</v>
      </c>
      <c r="AB707" s="12">
        <f>Table1[[#This Row],[Streaming Resolution '[MP']]]</f>
        <v>0</v>
      </c>
      <c r="AC707" s="12">
        <v>1</v>
      </c>
      <c r="AE707" s="3" t="str">
        <f>Table1[[#This Row],[Type of Install]]&amp;Table1[[#This Row],[Indoor/Outdoor]]</f>
        <v/>
      </c>
      <c r="AF707" s="3" t="str">
        <f>AE707&amp;Table1[[#This Row],[Camera Type]]</f>
        <v/>
      </c>
      <c r="AJ707" s="3" t="str">
        <f>'Card Access'!D709&amp;'Card Access'!E709&amp;'Card Access'!F709&amp;'Card Access'!G709</f>
        <v/>
      </c>
    </row>
    <row r="708" spans="1:36" x14ac:dyDescent="0.25">
      <c r="A708" s="3" t="str">
        <f>IF(ROW($B$4)&lt;=SheetX!$B$178, IF(SheetX!$B$178&lt;&gt;1, SheetX!$A$178 &amp; " (" &amp; ROW($B$4) &amp; ")", SheetX!$A$178),"zzzz")</f>
        <v xml:space="preserve"> (4)</v>
      </c>
      <c r="B708" s="3" t="str">
        <f t="shared" si="121"/>
        <v>zzzz</v>
      </c>
      <c r="C708" s="3" t="str">
        <f t="shared" si="122"/>
        <v/>
      </c>
      <c r="D708" s="9" t="str">
        <f>IF(ROW($D$1)&lt;=SheetX!$C$178, SheetX!$C$178, "")</f>
        <v/>
      </c>
      <c r="E708" s="4" t="str">
        <f t="shared" si="123"/>
        <v/>
      </c>
      <c r="F708" s="9" t="str">
        <f>IF(ROW($D$1)&lt;=SheetX!$D$178, SheetX!$D$178, "")</f>
        <v/>
      </c>
      <c r="G708" s="9" t="str">
        <f t="shared" si="124"/>
        <v/>
      </c>
      <c r="H708" s="9" t="str">
        <f>IF(ROW($D$1)&lt;=SheetX!$E$178, SheetX!$E$178, "")</f>
        <v/>
      </c>
      <c r="I708" s="9" t="str">
        <f t="shared" si="125"/>
        <v/>
      </c>
      <c r="J708" s="9" t="str">
        <f>IF(ROW($D$1)&lt;=SheetX!$F$178, SheetX!$F$178, "")</f>
        <v/>
      </c>
      <c r="K708" s="4" t="str">
        <f t="shared" si="126"/>
        <v/>
      </c>
      <c r="Q708" s="6" t="str">
        <f t="shared" si="127"/>
        <v/>
      </c>
      <c r="R708" s="6">
        <f t="shared" si="128"/>
        <v>0</v>
      </c>
      <c r="S708" s="6">
        <f t="shared" si="129"/>
        <v>0</v>
      </c>
      <c r="T708" s="6">
        <f t="shared" si="130"/>
        <v>0</v>
      </c>
      <c r="U708" s="6">
        <f t="shared" si="131"/>
        <v>0</v>
      </c>
      <c r="AB708" s="12">
        <f>Table1[[#This Row],[Streaming Resolution '[MP']]]</f>
        <v>0</v>
      </c>
      <c r="AC708" s="12">
        <v>1</v>
      </c>
      <c r="AE708" s="3" t="str">
        <f>Table1[[#This Row],[Type of Install]]&amp;Table1[[#This Row],[Indoor/Outdoor]]</f>
        <v/>
      </c>
      <c r="AF708" s="3" t="str">
        <f>AE708&amp;Table1[[#This Row],[Camera Type]]</f>
        <v/>
      </c>
      <c r="AJ708" s="3" t="str">
        <f>'Card Access'!D710&amp;'Card Access'!E710&amp;'Card Access'!F710&amp;'Card Access'!G710</f>
        <v/>
      </c>
    </row>
    <row r="709" spans="1:36" x14ac:dyDescent="0.25">
      <c r="A709" s="3" t="str">
        <f>IF(ROW($B$1)&lt;=SheetX!$B$179, IF(SheetX!$B$179&lt;&gt;1, SheetX!$A$179 &amp; " (" &amp; ROW($B$1) &amp; ")", SheetX!$A$179),"zzzz")</f>
        <v xml:space="preserve"> (1)</v>
      </c>
      <c r="B709" s="3" t="str">
        <f t="shared" si="121"/>
        <v>zzzz</v>
      </c>
      <c r="C709" s="3" t="str">
        <f t="shared" si="122"/>
        <v/>
      </c>
      <c r="D709" s="9" t="str">
        <f>IF(ROW($D$1)&lt;=SheetX!$C$179, SheetX!$C$179, "")</f>
        <v/>
      </c>
      <c r="E709" s="4" t="str">
        <f t="shared" si="123"/>
        <v/>
      </c>
      <c r="F709" s="9" t="str">
        <f>IF(ROW($D$1)&lt;=SheetX!$D$179, SheetX!$D$179, "")</f>
        <v/>
      </c>
      <c r="G709" s="9" t="str">
        <f t="shared" si="124"/>
        <v/>
      </c>
      <c r="H709" s="9" t="str">
        <f>IF(ROW($D$1)&lt;=SheetX!$E$179, SheetX!$E$179, "")</f>
        <v/>
      </c>
      <c r="I709" s="9" t="str">
        <f t="shared" si="125"/>
        <v/>
      </c>
      <c r="J709" s="9" t="str">
        <f>IF(ROW($D$1)&lt;=SheetX!$F$179, SheetX!$F$179, "")</f>
        <v/>
      </c>
      <c r="K709" s="4" t="str">
        <f t="shared" si="126"/>
        <v/>
      </c>
      <c r="Q709" s="6" t="str">
        <f t="shared" si="127"/>
        <v/>
      </c>
      <c r="R709" s="6">
        <f t="shared" si="128"/>
        <v>0</v>
      </c>
      <c r="S709" s="6">
        <f t="shared" si="129"/>
        <v>0</v>
      </c>
      <c r="T709" s="6">
        <f t="shared" si="130"/>
        <v>0</v>
      </c>
      <c r="U709" s="6">
        <f t="shared" si="131"/>
        <v>0</v>
      </c>
      <c r="AB709" s="12">
        <f>Table1[[#This Row],[Streaming Resolution '[MP']]]</f>
        <v>0</v>
      </c>
      <c r="AC709" s="12">
        <v>1</v>
      </c>
      <c r="AE709" s="3" t="str">
        <f>Table1[[#This Row],[Type of Install]]&amp;Table1[[#This Row],[Indoor/Outdoor]]</f>
        <v/>
      </c>
      <c r="AF709" s="3" t="str">
        <f>AE709&amp;Table1[[#This Row],[Camera Type]]</f>
        <v/>
      </c>
      <c r="AJ709" s="3" t="str">
        <f>'Card Access'!D711&amp;'Card Access'!E711&amp;'Card Access'!F711&amp;'Card Access'!G711</f>
        <v/>
      </c>
    </row>
    <row r="710" spans="1:36" x14ac:dyDescent="0.25">
      <c r="A710" s="3" t="str">
        <f>IF(ROW($B$2)&lt;=SheetX!$B$179, IF(SheetX!$B$179&lt;&gt;1, SheetX!$A$179 &amp; " (" &amp; ROW($B$2) &amp; ")", SheetX!$A$179),"zzzz")</f>
        <v xml:space="preserve"> (2)</v>
      </c>
      <c r="B710" s="3" t="str">
        <f t="shared" si="121"/>
        <v>zzzz</v>
      </c>
      <c r="C710" s="3" t="str">
        <f t="shared" si="122"/>
        <v/>
      </c>
      <c r="D710" s="9" t="str">
        <f>IF(ROW($D$1)&lt;=SheetX!$C$179, SheetX!$C$179, "")</f>
        <v/>
      </c>
      <c r="E710" s="4" t="str">
        <f t="shared" si="123"/>
        <v/>
      </c>
      <c r="F710" s="9" t="str">
        <f>IF(ROW($D$1)&lt;=SheetX!$D$179, SheetX!$D$179, "")</f>
        <v/>
      </c>
      <c r="G710" s="9" t="str">
        <f t="shared" si="124"/>
        <v/>
      </c>
      <c r="H710" s="9" t="str">
        <f>IF(ROW($D$1)&lt;=SheetX!$E$179, SheetX!$E$179, "")</f>
        <v/>
      </c>
      <c r="I710" s="9" t="str">
        <f t="shared" si="125"/>
        <v/>
      </c>
      <c r="J710" s="9" t="str">
        <f>IF(ROW($D$1)&lt;=SheetX!$F$179, SheetX!$F$179, "")</f>
        <v/>
      </c>
      <c r="K710" s="4" t="str">
        <f t="shared" si="126"/>
        <v/>
      </c>
      <c r="Q710" s="6" t="str">
        <f t="shared" si="127"/>
        <v/>
      </c>
      <c r="R710" s="6">
        <f t="shared" si="128"/>
        <v>0</v>
      </c>
      <c r="S710" s="6">
        <f t="shared" si="129"/>
        <v>0</v>
      </c>
      <c r="T710" s="6">
        <f t="shared" si="130"/>
        <v>0</v>
      </c>
      <c r="U710" s="6">
        <f t="shared" si="131"/>
        <v>0</v>
      </c>
      <c r="AB710" s="12">
        <f>Table1[[#This Row],[Streaming Resolution '[MP']]]</f>
        <v>0</v>
      </c>
      <c r="AC710" s="12">
        <v>1</v>
      </c>
      <c r="AE710" s="3" t="str">
        <f>Table1[[#This Row],[Type of Install]]&amp;Table1[[#This Row],[Indoor/Outdoor]]</f>
        <v/>
      </c>
      <c r="AF710" s="3" t="str">
        <f>AE710&amp;Table1[[#This Row],[Camera Type]]</f>
        <v/>
      </c>
      <c r="AJ710" s="3" t="str">
        <f>'Card Access'!D712&amp;'Card Access'!E712&amp;'Card Access'!F712&amp;'Card Access'!G712</f>
        <v/>
      </c>
    </row>
    <row r="711" spans="1:36" x14ac:dyDescent="0.25">
      <c r="A711" s="3" t="str">
        <f>IF(ROW($B$3)&lt;=SheetX!$B$179, IF(SheetX!$B$179&lt;&gt;1, SheetX!$A$179 &amp; " (" &amp; ROW($B$3) &amp; ")", SheetX!$A$179),"zzzz")</f>
        <v xml:space="preserve"> (3)</v>
      </c>
      <c r="B711" s="3" t="str">
        <f t="shared" si="121"/>
        <v>zzzz</v>
      </c>
      <c r="C711" s="3" t="str">
        <f t="shared" si="122"/>
        <v/>
      </c>
      <c r="D711" s="9" t="str">
        <f>IF(ROW($D$1)&lt;=SheetX!$C$179, SheetX!$C$179, "")</f>
        <v/>
      </c>
      <c r="E711" s="4" t="str">
        <f t="shared" si="123"/>
        <v/>
      </c>
      <c r="F711" s="9" t="str">
        <f>IF(ROW($D$1)&lt;=SheetX!$D$179, SheetX!$D$179, "")</f>
        <v/>
      </c>
      <c r="G711" s="9" t="str">
        <f t="shared" si="124"/>
        <v/>
      </c>
      <c r="H711" s="9" t="str">
        <f>IF(ROW($D$1)&lt;=SheetX!$E$179, SheetX!$E$179, "")</f>
        <v/>
      </c>
      <c r="I711" s="9" t="str">
        <f t="shared" si="125"/>
        <v/>
      </c>
      <c r="J711" s="9" t="str">
        <f>IF(ROW($D$1)&lt;=SheetX!$F$179, SheetX!$F$179, "")</f>
        <v/>
      </c>
      <c r="K711" s="4" t="str">
        <f t="shared" si="126"/>
        <v/>
      </c>
      <c r="Q711" s="6" t="str">
        <f t="shared" si="127"/>
        <v/>
      </c>
      <c r="R711" s="6">
        <f t="shared" si="128"/>
        <v>0</v>
      </c>
      <c r="S711" s="6">
        <f t="shared" si="129"/>
        <v>0</v>
      </c>
      <c r="T711" s="6">
        <f t="shared" si="130"/>
        <v>0</v>
      </c>
      <c r="U711" s="6">
        <f t="shared" si="131"/>
        <v>0</v>
      </c>
      <c r="AB711" s="12">
        <f>Table1[[#This Row],[Streaming Resolution '[MP']]]</f>
        <v>0</v>
      </c>
      <c r="AC711" s="12">
        <v>1</v>
      </c>
      <c r="AE711" s="3" t="str">
        <f>Table1[[#This Row],[Type of Install]]&amp;Table1[[#This Row],[Indoor/Outdoor]]</f>
        <v/>
      </c>
      <c r="AF711" s="3" t="str">
        <f>AE711&amp;Table1[[#This Row],[Camera Type]]</f>
        <v/>
      </c>
      <c r="AJ711" s="3" t="str">
        <f>'Card Access'!D713&amp;'Card Access'!E713&amp;'Card Access'!F713&amp;'Card Access'!G713</f>
        <v/>
      </c>
    </row>
    <row r="712" spans="1:36" x14ac:dyDescent="0.25">
      <c r="A712" s="3" t="str">
        <f>IF(ROW($B$4)&lt;=SheetX!$B$179, IF(SheetX!$B$179&lt;&gt;1, SheetX!$A$179 &amp; " (" &amp; ROW($B$4) &amp; ")", SheetX!$A$179),"zzzz")</f>
        <v xml:space="preserve"> (4)</v>
      </c>
      <c r="B712" s="3" t="str">
        <f t="shared" si="121"/>
        <v>zzzz</v>
      </c>
      <c r="C712" s="3" t="str">
        <f t="shared" si="122"/>
        <v/>
      </c>
      <c r="D712" s="9" t="str">
        <f>IF(ROW($D$1)&lt;=SheetX!$C$179, SheetX!$C$179, "")</f>
        <v/>
      </c>
      <c r="E712" s="4" t="str">
        <f t="shared" si="123"/>
        <v/>
      </c>
      <c r="F712" s="9" t="str">
        <f>IF(ROW($D$1)&lt;=SheetX!$D$179, SheetX!$D$179, "")</f>
        <v/>
      </c>
      <c r="G712" s="9" t="str">
        <f t="shared" si="124"/>
        <v/>
      </c>
      <c r="H712" s="9" t="str">
        <f>IF(ROW($D$1)&lt;=SheetX!$E$179, SheetX!$E$179, "")</f>
        <v/>
      </c>
      <c r="I712" s="9" t="str">
        <f t="shared" si="125"/>
        <v/>
      </c>
      <c r="J712" s="9" t="str">
        <f>IF(ROW($D$1)&lt;=SheetX!$F$179, SheetX!$F$179, "")</f>
        <v/>
      </c>
      <c r="K712" s="4" t="str">
        <f t="shared" si="126"/>
        <v/>
      </c>
      <c r="Q712" s="6" t="str">
        <f t="shared" si="127"/>
        <v/>
      </c>
      <c r="R712" s="6">
        <f t="shared" si="128"/>
        <v>0</v>
      </c>
      <c r="S712" s="6">
        <f t="shared" si="129"/>
        <v>0</v>
      </c>
      <c r="T712" s="6">
        <f t="shared" si="130"/>
        <v>0</v>
      </c>
      <c r="U712" s="6">
        <f t="shared" si="131"/>
        <v>0</v>
      </c>
      <c r="AB712" s="12">
        <f>Table1[[#This Row],[Streaming Resolution '[MP']]]</f>
        <v>0</v>
      </c>
      <c r="AC712" s="12">
        <v>1</v>
      </c>
      <c r="AE712" s="3" t="str">
        <f>Table1[[#This Row],[Type of Install]]&amp;Table1[[#This Row],[Indoor/Outdoor]]</f>
        <v/>
      </c>
      <c r="AF712" s="3" t="str">
        <f>AE712&amp;Table1[[#This Row],[Camera Type]]</f>
        <v/>
      </c>
      <c r="AJ712" s="3" t="str">
        <f>'Card Access'!D714&amp;'Card Access'!E714&amp;'Card Access'!F714&amp;'Card Access'!G714</f>
        <v/>
      </c>
    </row>
    <row r="713" spans="1:36" x14ac:dyDescent="0.25">
      <c r="A713" s="3" t="str">
        <f>IF(ROW($B$1)&lt;=SheetX!$B$180, IF(SheetX!$B$180&lt;&gt;1, SheetX!$A$180 &amp; " (" &amp; ROW($B$1) &amp; ")", SheetX!$A$180),"zzzz")</f>
        <v xml:space="preserve"> (1)</v>
      </c>
      <c r="B713" s="3" t="str">
        <f t="shared" si="121"/>
        <v>zzzz</v>
      </c>
      <c r="C713" s="3" t="str">
        <f t="shared" si="122"/>
        <v/>
      </c>
      <c r="D713" s="9" t="str">
        <f>IF(ROW($D$1)&lt;=SheetX!$C$180, SheetX!$C$180, "")</f>
        <v/>
      </c>
      <c r="E713" s="4" t="str">
        <f t="shared" si="123"/>
        <v/>
      </c>
      <c r="F713" s="9" t="str">
        <f>IF(ROW($D$1)&lt;=SheetX!$D$180, SheetX!$D$180, "")</f>
        <v/>
      </c>
      <c r="G713" s="9" t="str">
        <f t="shared" si="124"/>
        <v/>
      </c>
      <c r="H713" s="9" t="str">
        <f>IF(ROW($D$1)&lt;=SheetX!$E$180, SheetX!$E$180, "")</f>
        <v/>
      </c>
      <c r="I713" s="9" t="str">
        <f t="shared" si="125"/>
        <v/>
      </c>
      <c r="J713" s="9" t="str">
        <f>IF(ROW($D$1)&lt;=SheetX!$F$180, SheetX!$F$180, "")</f>
        <v/>
      </c>
      <c r="K713" s="4" t="str">
        <f t="shared" si="126"/>
        <v/>
      </c>
      <c r="Q713" s="6" t="str">
        <f t="shared" si="127"/>
        <v/>
      </c>
      <c r="R713" s="6">
        <f t="shared" si="128"/>
        <v>0</v>
      </c>
      <c r="S713" s="6">
        <f t="shared" si="129"/>
        <v>0</v>
      </c>
      <c r="T713" s="6">
        <f t="shared" si="130"/>
        <v>0</v>
      </c>
      <c r="U713" s="6">
        <f t="shared" si="131"/>
        <v>0</v>
      </c>
      <c r="AB713" s="12">
        <f>Table1[[#This Row],[Streaming Resolution '[MP']]]</f>
        <v>0</v>
      </c>
      <c r="AC713" s="12">
        <v>1</v>
      </c>
      <c r="AE713" s="3" t="str">
        <f>Table1[[#This Row],[Type of Install]]&amp;Table1[[#This Row],[Indoor/Outdoor]]</f>
        <v/>
      </c>
      <c r="AF713" s="3" t="str">
        <f>AE713&amp;Table1[[#This Row],[Camera Type]]</f>
        <v/>
      </c>
      <c r="AJ713" s="3" t="str">
        <f>'Card Access'!D715&amp;'Card Access'!E715&amp;'Card Access'!F715&amp;'Card Access'!G715</f>
        <v/>
      </c>
    </row>
    <row r="714" spans="1:36" x14ac:dyDescent="0.25">
      <c r="A714" s="3" t="str">
        <f>IF(ROW($B$2)&lt;=SheetX!$B$180, IF(SheetX!$B$180&lt;&gt;1, SheetX!$A$180 &amp; " (" &amp; ROW($B$2) &amp; ")", SheetX!$A$180),"zzzz")</f>
        <v xml:space="preserve"> (2)</v>
      </c>
      <c r="B714" s="3" t="str">
        <f t="shared" si="121"/>
        <v>zzzz</v>
      </c>
      <c r="C714" s="3" t="str">
        <f t="shared" si="122"/>
        <v/>
      </c>
      <c r="D714" s="9" t="str">
        <f>IF(ROW($D$1)&lt;=SheetX!$C$180, SheetX!$C$180, "")</f>
        <v/>
      </c>
      <c r="E714" s="4" t="str">
        <f t="shared" si="123"/>
        <v/>
      </c>
      <c r="F714" s="9" t="str">
        <f>IF(ROW($D$1)&lt;=SheetX!$D$180, SheetX!$D$180, "")</f>
        <v/>
      </c>
      <c r="G714" s="9" t="str">
        <f t="shared" si="124"/>
        <v/>
      </c>
      <c r="H714" s="9" t="str">
        <f>IF(ROW($D$1)&lt;=SheetX!$E$180, SheetX!$E$180, "")</f>
        <v/>
      </c>
      <c r="I714" s="9" t="str">
        <f t="shared" si="125"/>
        <v/>
      </c>
      <c r="J714" s="9" t="str">
        <f>IF(ROW($D$1)&lt;=SheetX!$F$180, SheetX!$F$180, "")</f>
        <v/>
      </c>
      <c r="K714" s="4" t="str">
        <f t="shared" si="126"/>
        <v/>
      </c>
      <c r="Q714" s="6" t="str">
        <f t="shared" si="127"/>
        <v/>
      </c>
      <c r="R714" s="6">
        <f t="shared" si="128"/>
        <v>0</v>
      </c>
      <c r="S714" s="6">
        <f t="shared" si="129"/>
        <v>0</v>
      </c>
      <c r="T714" s="6">
        <f t="shared" si="130"/>
        <v>0</v>
      </c>
      <c r="U714" s="6">
        <f t="shared" si="131"/>
        <v>0</v>
      </c>
      <c r="AB714" s="12">
        <f>Table1[[#This Row],[Streaming Resolution '[MP']]]</f>
        <v>0</v>
      </c>
      <c r="AC714" s="12">
        <v>1</v>
      </c>
      <c r="AE714" s="3" t="str">
        <f>Table1[[#This Row],[Type of Install]]&amp;Table1[[#This Row],[Indoor/Outdoor]]</f>
        <v/>
      </c>
      <c r="AF714" s="3" t="str">
        <f>AE714&amp;Table1[[#This Row],[Camera Type]]</f>
        <v/>
      </c>
      <c r="AJ714" s="3" t="str">
        <f>'Card Access'!D716&amp;'Card Access'!E716&amp;'Card Access'!F716&amp;'Card Access'!G716</f>
        <v/>
      </c>
    </row>
    <row r="715" spans="1:36" x14ac:dyDescent="0.25">
      <c r="A715" s="3" t="str">
        <f>IF(ROW($B$3)&lt;=SheetX!$B$180, IF(SheetX!$B$180&lt;&gt;1, SheetX!$A$180 &amp; " (" &amp; ROW($B$3) &amp; ")", SheetX!$A$180),"zzzz")</f>
        <v xml:space="preserve"> (3)</v>
      </c>
      <c r="B715" s="3" t="str">
        <f t="shared" si="121"/>
        <v>zzzz</v>
      </c>
      <c r="C715" s="3" t="str">
        <f t="shared" si="122"/>
        <v/>
      </c>
      <c r="D715" s="9" t="str">
        <f>IF(ROW($D$1)&lt;=SheetX!$C$180, SheetX!$C$180, "")</f>
        <v/>
      </c>
      <c r="E715" s="4" t="str">
        <f t="shared" si="123"/>
        <v/>
      </c>
      <c r="F715" s="9" t="str">
        <f>IF(ROW($D$1)&lt;=SheetX!$D$180, SheetX!$D$180, "")</f>
        <v/>
      </c>
      <c r="G715" s="9" t="str">
        <f t="shared" si="124"/>
        <v/>
      </c>
      <c r="H715" s="9" t="str">
        <f>IF(ROW($D$1)&lt;=SheetX!$E$180, SheetX!$E$180, "")</f>
        <v/>
      </c>
      <c r="I715" s="9" t="str">
        <f t="shared" si="125"/>
        <v/>
      </c>
      <c r="J715" s="9" t="str">
        <f>IF(ROW($D$1)&lt;=SheetX!$F$180, SheetX!$F$180, "")</f>
        <v/>
      </c>
      <c r="K715" s="4" t="str">
        <f t="shared" si="126"/>
        <v/>
      </c>
      <c r="Q715" s="6" t="str">
        <f t="shared" si="127"/>
        <v/>
      </c>
      <c r="R715" s="6">
        <f t="shared" si="128"/>
        <v>0</v>
      </c>
      <c r="S715" s="6">
        <f t="shared" si="129"/>
        <v>0</v>
      </c>
      <c r="T715" s="6">
        <f t="shared" si="130"/>
        <v>0</v>
      </c>
      <c r="U715" s="6">
        <f t="shared" si="131"/>
        <v>0</v>
      </c>
      <c r="AB715" s="12">
        <f>Table1[[#This Row],[Streaming Resolution '[MP']]]</f>
        <v>0</v>
      </c>
      <c r="AC715" s="12">
        <v>1</v>
      </c>
      <c r="AE715" s="3" t="str">
        <f>Table1[[#This Row],[Type of Install]]&amp;Table1[[#This Row],[Indoor/Outdoor]]</f>
        <v/>
      </c>
      <c r="AF715" s="3" t="str">
        <f>AE715&amp;Table1[[#This Row],[Camera Type]]</f>
        <v/>
      </c>
      <c r="AJ715" s="3" t="str">
        <f>'Card Access'!D717&amp;'Card Access'!E717&amp;'Card Access'!F717&amp;'Card Access'!G717</f>
        <v/>
      </c>
    </row>
    <row r="716" spans="1:36" x14ac:dyDescent="0.25">
      <c r="A716" s="3" t="str">
        <f>IF(ROW($B$4)&lt;=SheetX!$B$180, IF(SheetX!$B$180&lt;&gt;1, SheetX!$A$180 &amp; " (" &amp; ROW($B$4) &amp; ")", SheetX!$A$180),"zzzz")</f>
        <v xml:space="preserve"> (4)</v>
      </c>
      <c r="B716" s="3" t="str">
        <f t="shared" si="121"/>
        <v>zzzz</v>
      </c>
      <c r="C716" s="3" t="str">
        <f t="shared" si="122"/>
        <v/>
      </c>
      <c r="D716" s="9" t="str">
        <f>IF(ROW($D$1)&lt;=SheetX!$C$180, SheetX!$C$180, "")</f>
        <v/>
      </c>
      <c r="E716" s="4" t="str">
        <f t="shared" si="123"/>
        <v/>
      </c>
      <c r="F716" s="9" t="str">
        <f>IF(ROW($D$1)&lt;=SheetX!$D$180, SheetX!$D$180, "")</f>
        <v/>
      </c>
      <c r="G716" s="9" t="str">
        <f t="shared" si="124"/>
        <v/>
      </c>
      <c r="H716" s="9" t="str">
        <f>IF(ROW($D$1)&lt;=SheetX!$E$180, SheetX!$E$180, "")</f>
        <v/>
      </c>
      <c r="I716" s="9" t="str">
        <f t="shared" si="125"/>
        <v/>
      </c>
      <c r="J716" s="9" t="str">
        <f>IF(ROW($D$1)&lt;=SheetX!$F$180, SheetX!$F$180, "")</f>
        <v/>
      </c>
      <c r="K716" s="4" t="str">
        <f t="shared" si="126"/>
        <v/>
      </c>
      <c r="Q716" s="6" t="str">
        <f t="shared" si="127"/>
        <v/>
      </c>
      <c r="R716" s="6">
        <f t="shared" si="128"/>
        <v>0</v>
      </c>
      <c r="S716" s="6">
        <f t="shared" si="129"/>
        <v>0</v>
      </c>
      <c r="T716" s="6">
        <f t="shared" si="130"/>
        <v>0</v>
      </c>
      <c r="U716" s="6">
        <f t="shared" si="131"/>
        <v>0</v>
      </c>
      <c r="AB716" s="12">
        <f>Table1[[#This Row],[Streaming Resolution '[MP']]]</f>
        <v>0</v>
      </c>
      <c r="AC716" s="12">
        <v>1</v>
      </c>
      <c r="AE716" s="3" t="str">
        <f>Table1[[#This Row],[Type of Install]]&amp;Table1[[#This Row],[Indoor/Outdoor]]</f>
        <v/>
      </c>
      <c r="AF716" s="3" t="str">
        <f>AE716&amp;Table1[[#This Row],[Camera Type]]</f>
        <v/>
      </c>
      <c r="AJ716" s="3" t="str">
        <f>'Card Access'!D718&amp;'Card Access'!E718&amp;'Card Access'!F718&amp;'Card Access'!G718</f>
        <v/>
      </c>
    </row>
    <row r="717" spans="1:36" x14ac:dyDescent="0.25">
      <c r="A717" s="3" t="str">
        <f>IF(ROW($B$1)&lt;=SheetX!$B$181, IF(SheetX!$B$181&lt;&gt;1, SheetX!$A$181 &amp; " (" &amp; ROW($B$1) &amp; ")", SheetX!$A$181),"zzzz")</f>
        <v xml:space="preserve"> (1)</v>
      </c>
      <c r="B717" s="3" t="str">
        <f t="shared" si="121"/>
        <v>zzzz</v>
      </c>
      <c r="C717" s="3" t="str">
        <f t="shared" si="122"/>
        <v/>
      </c>
      <c r="D717" s="9" t="str">
        <f>IF(ROW($D$1)&lt;=SheetX!$C$181, SheetX!$C$181, "")</f>
        <v/>
      </c>
      <c r="E717" s="4" t="str">
        <f t="shared" si="123"/>
        <v/>
      </c>
      <c r="F717" s="9" t="str">
        <f>IF(ROW($D$1)&lt;=SheetX!$D$181, SheetX!$D$181, "")</f>
        <v/>
      </c>
      <c r="G717" s="9" t="str">
        <f t="shared" si="124"/>
        <v/>
      </c>
      <c r="H717" s="9" t="str">
        <f>IF(ROW($D$1)&lt;=SheetX!$E$181, SheetX!$E$181, "")</f>
        <v/>
      </c>
      <c r="I717" s="9" t="str">
        <f t="shared" si="125"/>
        <v/>
      </c>
      <c r="J717" s="9" t="str">
        <f>IF(ROW($D$1)&lt;=SheetX!$F$181, SheetX!$F$181, "")</f>
        <v/>
      </c>
      <c r="K717" s="4" t="str">
        <f t="shared" si="126"/>
        <v/>
      </c>
      <c r="Q717" s="6" t="str">
        <f t="shared" si="127"/>
        <v/>
      </c>
      <c r="R717" s="6">
        <f t="shared" si="128"/>
        <v>0</v>
      </c>
      <c r="S717" s="6">
        <f t="shared" si="129"/>
        <v>0</v>
      </c>
      <c r="T717" s="6">
        <f t="shared" si="130"/>
        <v>0</v>
      </c>
      <c r="U717" s="6">
        <f t="shared" si="131"/>
        <v>0</v>
      </c>
      <c r="AB717" s="12">
        <f>Table1[[#This Row],[Streaming Resolution '[MP']]]</f>
        <v>0</v>
      </c>
      <c r="AC717" s="12">
        <v>1</v>
      </c>
      <c r="AE717" s="3" t="str">
        <f>Table1[[#This Row],[Type of Install]]&amp;Table1[[#This Row],[Indoor/Outdoor]]</f>
        <v/>
      </c>
      <c r="AF717" s="3" t="str">
        <f>AE717&amp;Table1[[#This Row],[Camera Type]]</f>
        <v/>
      </c>
      <c r="AJ717" s="3" t="str">
        <f>'Card Access'!D719&amp;'Card Access'!E719&amp;'Card Access'!F719&amp;'Card Access'!G719</f>
        <v/>
      </c>
    </row>
    <row r="718" spans="1:36" x14ac:dyDescent="0.25">
      <c r="A718" s="3" t="str">
        <f>IF(ROW($B$2)&lt;=SheetX!$B$181, IF(SheetX!$B$181&lt;&gt;1, SheetX!$A$181 &amp; " (" &amp; ROW($B$2) &amp; ")", SheetX!$A$181),"zzzz")</f>
        <v xml:space="preserve"> (2)</v>
      </c>
      <c r="B718" s="3" t="str">
        <f t="shared" si="121"/>
        <v>zzzz</v>
      </c>
      <c r="C718" s="3" t="str">
        <f t="shared" si="122"/>
        <v/>
      </c>
      <c r="D718" s="9" t="str">
        <f>IF(ROW($D$1)&lt;=SheetX!$C$181, SheetX!$C$181, "")</f>
        <v/>
      </c>
      <c r="E718" s="4" t="str">
        <f t="shared" si="123"/>
        <v/>
      </c>
      <c r="F718" s="9" t="str">
        <f>IF(ROW($D$1)&lt;=SheetX!$D$181, SheetX!$D$181, "")</f>
        <v/>
      </c>
      <c r="G718" s="9" t="str">
        <f t="shared" si="124"/>
        <v/>
      </c>
      <c r="H718" s="9" t="str">
        <f>IF(ROW($D$1)&lt;=SheetX!$E$181, SheetX!$E$181, "")</f>
        <v/>
      </c>
      <c r="I718" s="9" t="str">
        <f t="shared" si="125"/>
        <v/>
      </c>
      <c r="J718" s="9" t="str">
        <f>IF(ROW($D$1)&lt;=SheetX!$F$181, SheetX!$F$181, "")</f>
        <v/>
      </c>
      <c r="K718" s="4" t="str">
        <f t="shared" si="126"/>
        <v/>
      </c>
      <c r="Q718" s="6" t="str">
        <f t="shared" si="127"/>
        <v/>
      </c>
      <c r="R718" s="6">
        <f t="shared" si="128"/>
        <v>0</v>
      </c>
      <c r="S718" s="6">
        <f t="shared" si="129"/>
        <v>0</v>
      </c>
      <c r="T718" s="6">
        <f t="shared" si="130"/>
        <v>0</v>
      </c>
      <c r="U718" s="6">
        <f t="shared" si="131"/>
        <v>0</v>
      </c>
      <c r="AB718" s="12">
        <f>Table1[[#This Row],[Streaming Resolution '[MP']]]</f>
        <v>0</v>
      </c>
      <c r="AC718" s="12">
        <v>1</v>
      </c>
      <c r="AE718" s="3" t="str">
        <f>Table1[[#This Row],[Type of Install]]&amp;Table1[[#This Row],[Indoor/Outdoor]]</f>
        <v/>
      </c>
      <c r="AF718" s="3" t="str">
        <f>AE718&amp;Table1[[#This Row],[Camera Type]]</f>
        <v/>
      </c>
      <c r="AJ718" s="3" t="str">
        <f>'Card Access'!D720&amp;'Card Access'!E720&amp;'Card Access'!F720&amp;'Card Access'!G720</f>
        <v/>
      </c>
    </row>
    <row r="719" spans="1:36" x14ac:dyDescent="0.25">
      <c r="A719" s="3" t="str">
        <f>IF(ROW($B$3)&lt;=SheetX!$B$181, IF(SheetX!$B$181&lt;&gt;1, SheetX!$A$181 &amp; " (" &amp; ROW($B$3) &amp; ")", SheetX!$A$181),"zzzz")</f>
        <v xml:space="preserve"> (3)</v>
      </c>
      <c r="B719" s="3" t="str">
        <f t="shared" si="121"/>
        <v>zzzz</v>
      </c>
      <c r="C719" s="3" t="str">
        <f t="shared" si="122"/>
        <v/>
      </c>
      <c r="D719" s="9" t="str">
        <f>IF(ROW($D$1)&lt;=SheetX!$C$181, SheetX!$C$181, "")</f>
        <v/>
      </c>
      <c r="E719" s="4" t="str">
        <f t="shared" si="123"/>
        <v/>
      </c>
      <c r="F719" s="9" t="str">
        <f>IF(ROW($D$1)&lt;=SheetX!$D$181, SheetX!$D$181, "")</f>
        <v/>
      </c>
      <c r="G719" s="9" t="str">
        <f t="shared" si="124"/>
        <v/>
      </c>
      <c r="H719" s="9" t="str">
        <f>IF(ROW($D$1)&lt;=SheetX!$E$181, SheetX!$E$181, "")</f>
        <v/>
      </c>
      <c r="I719" s="9" t="str">
        <f t="shared" si="125"/>
        <v/>
      </c>
      <c r="J719" s="9" t="str">
        <f>IF(ROW($D$1)&lt;=SheetX!$F$181, SheetX!$F$181, "")</f>
        <v/>
      </c>
      <c r="K719" s="4" t="str">
        <f t="shared" si="126"/>
        <v/>
      </c>
      <c r="Q719" s="6" t="str">
        <f t="shared" si="127"/>
        <v/>
      </c>
      <c r="R719" s="6">
        <f t="shared" si="128"/>
        <v>0</v>
      </c>
      <c r="S719" s="6">
        <f t="shared" si="129"/>
        <v>0</v>
      </c>
      <c r="T719" s="6">
        <f t="shared" si="130"/>
        <v>0</v>
      </c>
      <c r="U719" s="6">
        <f t="shared" si="131"/>
        <v>0</v>
      </c>
      <c r="AB719" s="12">
        <f>Table1[[#This Row],[Streaming Resolution '[MP']]]</f>
        <v>0</v>
      </c>
      <c r="AC719" s="12">
        <v>1</v>
      </c>
      <c r="AE719" s="3" t="str">
        <f>Table1[[#This Row],[Type of Install]]&amp;Table1[[#This Row],[Indoor/Outdoor]]</f>
        <v/>
      </c>
      <c r="AF719" s="3" t="str">
        <f>AE719&amp;Table1[[#This Row],[Camera Type]]</f>
        <v/>
      </c>
      <c r="AJ719" s="3" t="str">
        <f>'Card Access'!D721&amp;'Card Access'!E721&amp;'Card Access'!F721&amp;'Card Access'!G721</f>
        <v/>
      </c>
    </row>
    <row r="720" spans="1:36" x14ac:dyDescent="0.25">
      <c r="A720" s="3" t="str">
        <f>IF(ROW($B$4)&lt;=SheetX!$B$181, IF(SheetX!$B$181&lt;&gt;1, SheetX!$A$181 &amp; " (" &amp; ROW($B$4) &amp; ")", SheetX!$A$181),"zzzz")</f>
        <v xml:space="preserve"> (4)</v>
      </c>
      <c r="B720" s="3" t="str">
        <f t="shared" si="121"/>
        <v>zzzz</v>
      </c>
      <c r="C720" s="3" t="str">
        <f t="shared" si="122"/>
        <v/>
      </c>
      <c r="D720" s="9" t="str">
        <f>IF(ROW($D$1)&lt;=SheetX!$C$181, SheetX!$C$181, "")</f>
        <v/>
      </c>
      <c r="E720" s="4" t="str">
        <f t="shared" si="123"/>
        <v/>
      </c>
      <c r="F720" s="9" t="str">
        <f>IF(ROW($D$1)&lt;=SheetX!$D$181, SheetX!$D$181, "")</f>
        <v/>
      </c>
      <c r="G720" s="9" t="str">
        <f t="shared" si="124"/>
        <v/>
      </c>
      <c r="H720" s="9" t="str">
        <f>IF(ROW($D$1)&lt;=SheetX!$E$181, SheetX!$E$181, "")</f>
        <v/>
      </c>
      <c r="I720" s="9" t="str">
        <f t="shared" si="125"/>
        <v/>
      </c>
      <c r="J720" s="9" t="str">
        <f>IF(ROW($D$1)&lt;=SheetX!$F$181, SheetX!$F$181, "")</f>
        <v/>
      </c>
      <c r="K720" s="4" t="str">
        <f t="shared" si="126"/>
        <v/>
      </c>
      <c r="Q720" s="6" t="str">
        <f t="shared" si="127"/>
        <v/>
      </c>
      <c r="R720" s="6">
        <f t="shared" si="128"/>
        <v>0</v>
      </c>
      <c r="S720" s="6">
        <f t="shared" si="129"/>
        <v>0</v>
      </c>
      <c r="T720" s="6">
        <f t="shared" si="130"/>
        <v>0</v>
      </c>
      <c r="U720" s="6">
        <f t="shared" si="131"/>
        <v>0</v>
      </c>
      <c r="AB720" s="12">
        <f>Table1[[#This Row],[Streaming Resolution '[MP']]]</f>
        <v>0</v>
      </c>
      <c r="AC720" s="12">
        <v>1</v>
      </c>
      <c r="AE720" s="3" t="str">
        <f>Table1[[#This Row],[Type of Install]]&amp;Table1[[#This Row],[Indoor/Outdoor]]</f>
        <v/>
      </c>
      <c r="AF720" s="3" t="str">
        <f>AE720&amp;Table1[[#This Row],[Camera Type]]</f>
        <v/>
      </c>
      <c r="AJ720" s="3" t="str">
        <f>'Card Access'!D722&amp;'Card Access'!E722&amp;'Card Access'!F722&amp;'Card Access'!G722</f>
        <v/>
      </c>
    </row>
    <row r="721" spans="1:36" x14ac:dyDescent="0.25">
      <c r="A721" s="3" t="str">
        <f>IF(ROW($B$1)&lt;=SheetX!$B$182, IF(SheetX!$B$182&lt;&gt;1, SheetX!$A$182 &amp; " (" &amp; ROW($B$1) &amp; ")", SheetX!$A$182),"zzzz")</f>
        <v xml:space="preserve"> (1)</v>
      </c>
      <c r="B721" s="3" t="str">
        <f t="shared" si="121"/>
        <v>zzzz</v>
      </c>
      <c r="C721" s="3" t="str">
        <f t="shared" si="122"/>
        <v/>
      </c>
      <c r="D721" s="9" t="str">
        <f>IF(ROW($D$1)&lt;=SheetX!$C$182, SheetX!$C$182, "")</f>
        <v/>
      </c>
      <c r="E721" s="4" t="str">
        <f t="shared" si="123"/>
        <v/>
      </c>
      <c r="F721" s="9" t="str">
        <f>IF(ROW($D$1)&lt;=SheetX!$D$182, SheetX!$D$182, "")</f>
        <v/>
      </c>
      <c r="G721" s="9" t="str">
        <f t="shared" si="124"/>
        <v/>
      </c>
      <c r="H721" s="9" t="str">
        <f>IF(ROW($D$1)&lt;=SheetX!$E$182, SheetX!$E$182, "")</f>
        <v/>
      </c>
      <c r="I721" s="9" t="str">
        <f t="shared" si="125"/>
        <v/>
      </c>
      <c r="J721" s="9" t="str">
        <f>IF(ROW($D$1)&lt;=SheetX!$F$182, SheetX!$F$182, "")</f>
        <v/>
      </c>
      <c r="K721" s="4" t="str">
        <f t="shared" si="126"/>
        <v/>
      </c>
      <c r="Q721" s="6" t="str">
        <f t="shared" si="127"/>
        <v/>
      </c>
      <c r="R721" s="6">
        <f t="shared" si="128"/>
        <v>0</v>
      </c>
      <c r="S721" s="6">
        <f t="shared" si="129"/>
        <v>0</v>
      </c>
      <c r="T721" s="6">
        <f t="shared" si="130"/>
        <v>0</v>
      </c>
      <c r="U721" s="6">
        <f t="shared" si="131"/>
        <v>0</v>
      </c>
      <c r="AB721" s="12">
        <f>Table1[[#This Row],[Streaming Resolution '[MP']]]</f>
        <v>0</v>
      </c>
      <c r="AC721" s="12">
        <v>1</v>
      </c>
      <c r="AE721" s="3" t="str">
        <f>Table1[[#This Row],[Type of Install]]&amp;Table1[[#This Row],[Indoor/Outdoor]]</f>
        <v/>
      </c>
      <c r="AF721" s="3" t="str">
        <f>AE721&amp;Table1[[#This Row],[Camera Type]]</f>
        <v/>
      </c>
      <c r="AJ721" s="3" t="str">
        <f>'Card Access'!D723&amp;'Card Access'!E723&amp;'Card Access'!F723&amp;'Card Access'!G723</f>
        <v/>
      </c>
    </row>
    <row r="722" spans="1:36" x14ac:dyDescent="0.25">
      <c r="A722" s="3" t="str">
        <f>IF(ROW($B$2)&lt;=SheetX!$B$182, IF(SheetX!$B$182&lt;&gt;1, SheetX!$A$182 &amp; " (" &amp; ROW($B$2) &amp; ")", SheetX!$A$182),"zzzz")</f>
        <v xml:space="preserve"> (2)</v>
      </c>
      <c r="B722" s="3" t="str">
        <f t="shared" si="121"/>
        <v>zzzz</v>
      </c>
      <c r="C722" s="3" t="str">
        <f t="shared" si="122"/>
        <v/>
      </c>
      <c r="D722" s="9" t="str">
        <f>IF(ROW($D$1)&lt;=SheetX!$C$182, SheetX!$C$182, "")</f>
        <v/>
      </c>
      <c r="E722" s="4" t="str">
        <f t="shared" si="123"/>
        <v/>
      </c>
      <c r="F722" s="9" t="str">
        <f>IF(ROW($D$1)&lt;=SheetX!$D$182, SheetX!$D$182, "")</f>
        <v/>
      </c>
      <c r="G722" s="9" t="str">
        <f t="shared" si="124"/>
        <v/>
      </c>
      <c r="H722" s="9" t="str">
        <f>IF(ROW($D$1)&lt;=SheetX!$E$182, SheetX!$E$182, "")</f>
        <v/>
      </c>
      <c r="I722" s="9" t="str">
        <f t="shared" si="125"/>
        <v/>
      </c>
      <c r="J722" s="9" t="str">
        <f>IF(ROW($D$1)&lt;=SheetX!$F$182, SheetX!$F$182, "")</f>
        <v/>
      </c>
      <c r="K722" s="4" t="str">
        <f t="shared" si="126"/>
        <v/>
      </c>
      <c r="Q722" s="6" t="str">
        <f t="shared" si="127"/>
        <v/>
      </c>
      <c r="R722" s="6">
        <f t="shared" si="128"/>
        <v>0</v>
      </c>
      <c r="S722" s="6">
        <f t="shared" si="129"/>
        <v>0</v>
      </c>
      <c r="T722" s="6">
        <f t="shared" si="130"/>
        <v>0</v>
      </c>
      <c r="U722" s="6">
        <f t="shared" si="131"/>
        <v>0</v>
      </c>
      <c r="AB722" s="12">
        <f>Table1[[#This Row],[Streaming Resolution '[MP']]]</f>
        <v>0</v>
      </c>
      <c r="AC722" s="12">
        <v>1</v>
      </c>
      <c r="AE722" s="3" t="str">
        <f>Table1[[#This Row],[Type of Install]]&amp;Table1[[#This Row],[Indoor/Outdoor]]</f>
        <v/>
      </c>
      <c r="AF722" s="3" t="str">
        <f>AE722&amp;Table1[[#This Row],[Camera Type]]</f>
        <v/>
      </c>
      <c r="AJ722" s="3" t="str">
        <f>'Card Access'!D724&amp;'Card Access'!E724&amp;'Card Access'!F724&amp;'Card Access'!G724</f>
        <v/>
      </c>
    </row>
    <row r="723" spans="1:36" x14ac:dyDescent="0.25">
      <c r="A723" s="3" t="str">
        <f>IF(ROW($B$3)&lt;=SheetX!$B$182, IF(SheetX!$B$182&lt;&gt;1, SheetX!$A$182 &amp; " (" &amp; ROW($B$3) &amp; ")", SheetX!$A$182),"zzzz")</f>
        <v xml:space="preserve"> (3)</v>
      </c>
      <c r="B723" s="3" t="str">
        <f t="shared" si="121"/>
        <v>zzzz</v>
      </c>
      <c r="C723" s="3" t="str">
        <f t="shared" si="122"/>
        <v/>
      </c>
      <c r="D723" s="9" t="str">
        <f>IF(ROW($D$1)&lt;=SheetX!$C$182, SheetX!$C$182, "")</f>
        <v/>
      </c>
      <c r="E723" s="4" t="str">
        <f t="shared" si="123"/>
        <v/>
      </c>
      <c r="F723" s="9" t="str">
        <f>IF(ROW($D$1)&lt;=SheetX!$D$182, SheetX!$D$182, "")</f>
        <v/>
      </c>
      <c r="G723" s="9" t="str">
        <f t="shared" si="124"/>
        <v/>
      </c>
      <c r="H723" s="9" t="str">
        <f>IF(ROW($D$1)&lt;=SheetX!$E$182, SheetX!$E$182, "")</f>
        <v/>
      </c>
      <c r="I723" s="9" t="str">
        <f t="shared" si="125"/>
        <v/>
      </c>
      <c r="J723" s="9" t="str">
        <f>IF(ROW($D$1)&lt;=SheetX!$F$182, SheetX!$F$182, "")</f>
        <v/>
      </c>
      <c r="K723" s="4" t="str">
        <f t="shared" si="126"/>
        <v/>
      </c>
      <c r="Q723" s="6" t="str">
        <f t="shared" si="127"/>
        <v/>
      </c>
      <c r="R723" s="6">
        <f t="shared" si="128"/>
        <v>0</v>
      </c>
      <c r="S723" s="6">
        <f t="shared" si="129"/>
        <v>0</v>
      </c>
      <c r="T723" s="6">
        <f t="shared" si="130"/>
        <v>0</v>
      </c>
      <c r="U723" s="6">
        <f t="shared" si="131"/>
        <v>0</v>
      </c>
      <c r="AB723" s="12">
        <f>Table1[[#This Row],[Streaming Resolution '[MP']]]</f>
        <v>0</v>
      </c>
      <c r="AC723" s="12">
        <v>1</v>
      </c>
      <c r="AE723" s="3" t="str">
        <f>Table1[[#This Row],[Type of Install]]&amp;Table1[[#This Row],[Indoor/Outdoor]]</f>
        <v/>
      </c>
      <c r="AF723" s="3" t="str">
        <f>AE723&amp;Table1[[#This Row],[Camera Type]]</f>
        <v/>
      </c>
      <c r="AJ723" s="3" t="str">
        <f>'Card Access'!D725&amp;'Card Access'!E725&amp;'Card Access'!F725&amp;'Card Access'!G725</f>
        <v/>
      </c>
    </row>
    <row r="724" spans="1:36" x14ac:dyDescent="0.25">
      <c r="A724" s="3" t="str">
        <f>IF(ROW($B$4)&lt;=SheetX!$B$182, IF(SheetX!$B$182&lt;&gt;1, SheetX!$A$182 &amp; " (" &amp; ROW($B$4) &amp; ")", SheetX!$A$182),"zzzz")</f>
        <v xml:space="preserve"> (4)</v>
      </c>
      <c r="B724" s="3" t="str">
        <f t="shared" si="121"/>
        <v>zzzz</v>
      </c>
      <c r="C724" s="3" t="str">
        <f t="shared" si="122"/>
        <v/>
      </c>
      <c r="D724" s="9" t="str">
        <f>IF(ROW($D$1)&lt;=SheetX!$C$182, SheetX!$C$182, "")</f>
        <v/>
      </c>
      <c r="E724" s="4" t="str">
        <f t="shared" si="123"/>
        <v/>
      </c>
      <c r="F724" s="9" t="str">
        <f>IF(ROW($D$1)&lt;=SheetX!$D$182, SheetX!$D$182, "")</f>
        <v/>
      </c>
      <c r="G724" s="9" t="str">
        <f t="shared" si="124"/>
        <v/>
      </c>
      <c r="H724" s="9" t="str">
        <f>IF(ROW($D$1)&lt;=SheetX!$E$182, SheetX!$E$182, "")</f>
        <v/>
      </c>
      <c r="I724" s="9" t="str">
        <f t="shared" si="125"/>
        <v/>
      </c>
      <c r="J724" s="9" t="str">
        <f>IF(ROW($D$1)&lt;=SheetX!$F$182, SheetX!$F$182, "")</f>
        <v/>
      </c>
      <c r="K724" s="4" t="str">
        <f t="shared" si="126"/>
        <v/>
      </c>
      <c r="Q724" s="6" t="str">
        <f t="shared" si="127"/>
        <v/>
      </c>
      <c r="R724" s="6">
        <f t="shared" si="128"/>
        <v>0</v>
      </c>
      <c r="S724" s="6">
        <f t="shared" si="129"/>
        <v>0</v>
      </c>
      <c r="T724" s="6">
        <f t="shared" si="130"/>
        <v>0</v>
      </c>
      <c r="U724" s="6">
        <f t="shared" si="131"/>
        <v>0</v>
      </c>
      <c r="AB724" s="12">
        <f>Table1[[#This Row],[Streaming Resolution '[MP']]]</f>
        <v>0</v>
      </c>
      <c r="AC724" s="12">
        <v>1</v>
      </c>
      <c r="AE724" s="3" t="str">
        <f>Table1[[#This Row],[Type of Install]]&amp;Table1[[#This Row],[Indoor/Outdoor]]</f>
        <v/>
      </c>
      <c r="AF724" s="3" t="str">
        <f>AE724&amp;Table1[[#This Row],[Camera Type]]</f>
        <v/>
      </c>
      <c r="AJ724" s="3" t="str">
        <f>'Card Access'!D726&amp;'Card Access'!E726&amp;'Card Access'!F726&amp;'Card Access'!G726</f>
        <v/>
      </c>
    </row>
    <row r="725" spans="1:36" x14ac:dyDescent="0.25">
      <c r="A725" s="3" t="str">
        <f>IF(ROW($B$1)&lt;=SheetX!$B$183, IF(SheetX!$B$183&lt;&gt;1, SheetX!$A$183 &amp; " (" &amp; ROW($B$1) &amp; ")", SheetX!$A$183),"zzzz")</f>
        <v xml:space="preserve"> (1)</v>
      </c>
      <c r="B725" s="3" t="str">
        <f t="shared" si="121"/>
        <v>zzzz</v>
      </c>
      <c r="C725" s="3" t="str">
        <f t="shared" si="122"/>
        <v/>
      </c>
      <c r="D725" s="9" t="str">
        <f>IF(ROW($D$1)&lt;=SheetX!$C$183, SheetX!$C$183, "")</f>
        <v/>
      </c>
      <c r="E725" s="4" t="str">
        <f t="shared" si="123"/>
        <v/>
      </c>
      <c r="F725" s="9" t="str">
        <f>IF(ROW($D$1)&lt;=SheetX!$D$183, SheetX!$D$183, "")</f>
        <v/>
      </c>
      <c r="G725" s="9" t="str">
        <f t="shared" si="124"/>
        <v/>
      </c>
      <c r="H725" s="9" t="str">
        <f>IF(ROW($D$1)&lt;=SheetX!$E$183, SheetX!$E$183, "")</f>
        <v/>
      </c>
      <c r="I725" s="9" t="str">
        <f t="shared" si="125"/>
        <v/>
      </c>
      <c r="J725" s="9" t="str">
        <f>IF(ROW($D$1)&lt;=SheetX!$F$183, SheetX!$F$183, "")</f>
        <v/>
      </c>
      <c r="K725" s="4" t="str">
        <f t="shared" si="126"/>
        <v/>
      </c>
      <c r="Q725" s="6" t="str">
        <f t="shared" si="127"/>
        <v/>
      </c>
      <c r="R725" s="6">
        <f t="shared" si="128"/>
        <v>0</v>
      </c>
      <c r="S725" s="6">
        <f t="shared" si="129"/>
        <v>0</v>
      </c>
      <c r="T725" s="6">
        <f t="shared" si="130"/>
        <v>0</v>
      </c>
      <c r="U725" s="6">
        <f t="shared" si="131"/>
        <v>0</v>
      </c>
      <c r="AB725" s="12">
        <f>Table1[[#This Row],[Streaming Resolution '[MP']]]</f>
        <v>0</v>
      </c>
      <c r="AC725" s="12">
        <v>1</v>
      </c>
      <c r="AE725" s="3" t="str">
        <f>Table1[[#This Row],[Type of Install]]&amp;Table1[[#This Row],[Indoor/Outdoor]]</f>
        <v/>
      </c>
      <c r="AF725" s="3" t="str">
        <f>AE725&amp;Table1[[#This Row],[Camera Type]]</f>
        <v/>
      </c>
      <c r="AJ725" s="3" t="str">
        <f>'Card Access'!D727&amp;'Card Access'!E727&amp;'Card Access'!F727&amp;'Card Access'!G727</f>
        <v/>
      </c>
    </row>
    <row r="726" spans="1:36" x14ac:dyDescent="0.25">
      <c r="A726" s="3" t="str">
        <f>IF(ROW($B$2)&lt;=SheetX!$B$183, IF(SheetX!$B$183&lt;&gt;1, SheetX!$A$183 &amp; " (" &amp; ROW($B$2) &amp; ")", SheetX!$A$183),"zzzz")</f>
        <v xml:space="preserve"> (2)</v>
      </c>
      <c r="B726" s="3" t="str">
        <f t="shared" si="121"/>
        <v>zzzz</v>
      </c>
      <c r="C726" s="3" t="str">
        <f t="shared" si="122"/>
        <v/>
      </c>
      <c r="D726" s="9" t="str">
        <f>IF(ROW($D$1)&lt;=SheetX!$C$183, SheetX!$C$183, "")</f>
        <v/>
      </c>
      <c r="E726" s="4" t="str">
        <f t="shared" si="123"/>
        <v/>
      </c>
      <c r="F726" s="9" t="str">
        <f>IF(ROW($D$1)&lt;=SheetX!$D$183, SheetX!$D$183, "")</f>
        <v/>
      </c>
      <c r="G726" s="9" t="str">
        <f t="shared" si="124"/>
        <v/>
      </c>
      <c r="H726" s="9" t="str">
        <f>IF(ROW($D$1)&lt;=SheetX!$E$183, SheetX!$E$183, "")</f>
        <v/>
      </c>
      <c r="I726" s="9" t="str">
        <f t="shared" si="125"/>
        <v/>
      </c>
      <c r="J726" s="9" t="str">
        <f>IF(ROW($D$1)&lt;=SheetX!$F$183, SheetX!$F$183, "")</f>
        <v/>
      </c>
      <c r="K726" s="4" t="str">
        <f t="shared" si="126"/>
        <v/>
      </c>
      <c r="Q726" s="6" t="str">
        <f t="shared" si="127"/>
        <v/>
      </c>
      <c r="R726" s="6">
        <f t="shared" si="128"/>
        <v>0</v>
      </c>
      <c r="S726" s="6">
        <f t="shared" si="129"/>
        <v>0</v>
      </c>
      <c r="T726" s="6">
        <f t="shared" si="130"/>
        <v>0</v>
      </c>
      <c r="U726" s="6">
        <f t="shared" si="131"/>
        <v>0</v>
      </c>
      <c r="AB726" s="12">
        <f>Table1[[#This Row],[Streaming Resolution '[MP']]]</f>
        <v>0</v>
      </c>
      <c r="AC726" s="12">
        <v>1</v>
      </c>
      <c r="AE726" s="3" t="str">
        <f>Table1[[#This Row],[Type of Install]]&amp;Table1[[#This Row],[Indoor/Outdoor]]</f>
        <v/>
      </c>
      <c r="AF726" s="3" t="str">
        <f>AE726&amp;Table1[[#This Row],[Camera Type]]</f>
        <v/>
      </c>
      <c r="AJ726" s="3" t="str">
        <f>'Card Access'!D728&amp;'Card Access'!E728&amp;'Card Access'!F728&amp;'Card Access'!G728</f>
        <v/>
      </c>
    </row>
    <row r="727" spans="1:36" x14ac:dyDescent="0.25">
      <c r="A727" s="3" t="str">
        <f>IF(ROW($B$3)&lt;=SheetX!$B$183, IF(SheetX!$B$183&lt;&gt;1, SheetX!$A$183 &amp; " (" &amp; ROW($B$3) &amp; ")", SheetX!$A$183),"zzzz")</f>
        <v xml:space="preserve"> (3)</v>
      </c>
      <c r="B727" s="3" t="str">
        <f t="shared" si="121"/>
        <v>zzzz</v>
      </c>
      <c r="C727" s="3" t="str">
        <f t="shared" si="122"/>
        <v/>
      </c>
      <c r="D727" s="9" t="str">
        <f>IF(ROW($D$1)&lt;=SheetX!$C$183, SheetX!$C$183, "")</f>
        <v/>
      </c>
      <c r="E727" s="4" t="str">
        <f t="shared" si="123"/>
        <v/>
      </c>
      <c r="F727" s="9" t="str">
        <f>IF(ROW($D$1)&lt;=SheetX!$D$183, SheetX!$D$183, "")</f>
        <v/>
      </c>
      <c r="G727" s="9" t="str">
        <f t="shared" si="124"/>
        <v/>
      </c>
      <c r="H727" s="9" t="str">
        <f>IF(ROW($D$1)&lt;=SheetX!$E$183, SheetX!$E$183, "")</f>
        <v/>
      </c>
      <c r="I727" s="9" t="str">
        <f t="shared" si="125"/>
        <v/>
      </c>
      <c r="J727" s="9" t="str">
        <f>IF(ROW($D$1)&lt;=SheetX!$F$183, SheetX!$F$183, "")</f>
        <v/>
      </c>
      <c r="K727" s="4" t="str">
        <f t="shared" si="126"/>
        <v/>
      </c>
      <c r="Q727" s="6" t="str">
        <f t="shared" si="127"/>
        <v/>
      </c>
      <c r="R727" s="6">
        <f t="shared" si="128"/>
        <v>0</v>
      </c>
      <c r="S727" s="6">
        <f t="shared" si="129"/>
        <v>0</v>
      </c>
      <c r="T727" s="6">
        <f t="shared" si="130"/>
        <v>0</v>
      </c>
      <c r="U727" s="6">
        <f t="shared" si="131"/>
        <v>0</v>
      </c>
      <c r="AB727" s="12">
        <f>Table1[[#This Row],[Streaming Resolution '[MP']]]</f>
        <v>0</v>
      </c>
      <c r="AC727" s="12">
        <v>1</v>
      </c>
      <c r="AE727" s="3" t="str">
        <f>Table1[[#This Row],[Type of Install]]&amp;Table1[[#This Row],[Indoor/Outdoor]]</f>
        <v/>
      </c>
      <c r="AF727" s="3" t="str">
        <f>AE727&amp;Table1[[#This Row],[Camera Type]]</f>
        <v/>
      </c>
      <c r="AJ727" s="3" t="str">
        <f>'Card Access'!D729&amp;'Card Access'!E729&amp;'Card Access'!F729&amp;'Card Access'!G729</f>
        <v/>
      </c>
    </row>
    <row r="728" spans="1:36" x14ac:dyDescent="0.25">
      <c r="A728" s="3" t="str">
        <f>IF(ROW($B$4)&lt;=SheetX!$B$183, IF(SheetX!$B$183&lt;&gt;1, SheetX!$A$183 &amp; " (" &amp; ROW($B$4) &amp; ")", SheetX!$A$183),"zzzz")</f>
        <v xml:space="preserve"> (4)</v>
      </c>
      <c r="B728" s="3" t="str">
        <f t="shared" si="121"/>
        <v>zzzz</v>
      </c>
      <c r="C728" s="3" t="str">
        <f t="shared" si="122"/>
        <v/>
      </c>
      <c r="D728" s="9" t="str">
        <f>IF(ROW($D$1)&lt;=SheetX!$C$183, SheetX!$C$183, "")</f>
        <v/>
      </c>
      <c r="E728" s="4" t="str">
        <f t="shared" si="123"/>
        <v/>
      </c>
      <c r="F728" s="9" t="str">
        <f>IF(ROW($D$1)&lt;=SheetX!$D$183, SheetX!$D$183, "")</f>
        <v/>
      </c>
      <c r="G728" s="9" t="str">
        <f t="shared" si="124"/>
        <v/>
      </c>
      <c r="H728" s="9" t="str">
        <f>IF(ROW($D$1)&lt;=SheetX!$E$183, SheetX!$E$183, "")</f>
        <v/>
      </c>
      <c r="I728" s="9" t="str">
        <f t="shared" si="125"/>
        <v/>
      </c>
      <c r="J728" s="9" t="str">
        <f>IF(ROW($D$1)&lt;=SheetX!$F$183, SheetX!$F$183, "")</f>
        <v/>
      </c>
      <c r="K728" s="4" t="str">
        <f t="shared" si="126"/>
        <v/>
      </c>
      <c r="Q728" s="6" t="str">
        <f t="shared" si="127"/>
        <v/>
      </c>
      <c r="R728" s="6">
        <f t="shared" si="128"/>
        <v>0</v>
      </c>
      <c r="S728" s="6">
        <f t="shared" si="129"/>
        <v>0</v>
      </c>
      <c r="T728" s="6">
        <f t="shared" si="130"/>
        <v>0</v>
      </c>
      <c r="U728" s="6">
        <f t="shared" si="131"/>
        <v>0</v>
      </c>
      <c r="AB728" s="12">
        <f>Table1[[#This Row],[Streaming Resolution '[MP']]]</f>
        <v>0</v>
      </c>
      <c r="AC728" s="12">
        <v>1</v>
      </c>
      <c r="AE728" s="3" t="str">
        <f>Table1[[#This Row],[Type of Install]]&amp;Table1[[#This Row],[Indoor/Outdoor]]</f>
        <v/>
      </c>
      <c r="AF728" s="3" t="str">
        <f>AE728&amp;Table1[[#This Row],[Camera Type]]</f>
        <v/>
      </c>
      <c r="AJ728" s="3" t="str">
        <f>'Card Access'!D730&amp;'Card Access'!E730&amp;'Card Access'!F730&amp;'Card Access'!G730</f>
        <v/>
      </c>
    </row>
    <row r="729" spans="1:36" x14ac:dyDescent="0.25">
      <c r="A729" s="3" t="str">
        <f>IF(ROW($B$1)&lt;=SheetX!$B$184, IF(SheetX!$B$184&lt;&gt;1, SheetX!$A$184 &amp; " (" &amp; ROW($B$1) &amp; ")", SheetX!$A$184),"zzzz")</f>
        <v xml:space="preserve"> (1)</v>
      </c>
      <c r="B729" s="3" t="str">
        <f t="shared" si="121"/>
        <v>zzzz</v>
      </c>
      <c r="C729" s="3" t="str">
        <f t="shared" si="122"/>
        <v/>
      </c>
      <c r="D729" s="9" t="str">
        <f>IF(ROW($D$1)&lt;=SheetX!$C$184, SheetX!$C$184, "")</f>
        <v/>
      </c>
      <c r="E729" s="4" t="str">
        <f t="shared" si="123"/>
        <v/>
      </c>
      <c r="F729" s="9" t="str">
        <f>IF(ROW($D$1)&lt;=SheetX!$D$184, SheetX!$D$184, "")</f>
        <v/>
      </c>
      <c r="G729" s="9" t="str">
        <f t="shared" si="124"/>
        <v/>
      </c>
      <c r="H729" s="9" t="str">
        <f>IF(ROW($D$1)&lt;=SheetX!$E$184, SheetX!$E$184, "")</f>
        <v/>
      </c>
      <c r="I729" s="9" t="str">
        <f t="shared" si="125"/>
        <v/>
      </c>
      <c r="J729" s="9" t="str">
        <f>IF(ROW($D$1)&lt;=SheetX!$F$184, SheetX!$F$184, "")</f>
        <v/>
      </c>
      <c r="K729" s="4" t="str">
        <f t="shared" si="126"/>
        <v/>
      </c>
      <c r="Q729" s="6" t="str">
        <f t="shared" si="127"/>
        <v/>
      </c>
      <c r="R729" s="6">
        <f t="shared" si="128"/>
        <v>0</v>
      </c>
      <c r="S729" s="6">
        <f t="shared" si="129"/>
        <v>0</v>
      </c>
      <c r="T729" s="6">
        <f t="shared" si="130"/>
        <v>0</v>
      </c>
      <c r="U729" s="6">
        <f t="shared" si="131"/>
        <v>0</v>
      </c>
      <c r="AB729" s="12">
        <f>Table1[[#This Row],[Streaming Resolution '[MP']]]</f>
        <v>0</v>
      </c>
      <c r="AC729" s="12">
        <v>1</v>
      </c>
      <c r="AE729" s="3" t="str">
        <f>Table1[[#This Row],[Type of Install]]&amp;Table1[[#This Row],[Indoor/Outdoor]]</f>
        <v/>
      </c>
      <c r="AF729" s="3" t="str">
        <f>AE729&amp;Table1[[#This Row],[Camera Type]]</f>
        <v/>
      </c>
      <c r="AJ729" s="3" t="str">
        <f>'Card Access'!D731&amp;'Card Access'!E731&amp;'Card Access'!F731&amp;'Card Access'!G731</f>
        <v/>
      </c>
    </row>
    <row r="730" spans="1:36" x14ac:dyDescent="0.25">
      <c r="A730" s="3" t="str">
        <f>IF(ROW($B$2)&lt;=SheetX!$B$184, IF(SheetX!$B$184&lt;&gt;1, SheetX!$A$184 &amp; " (" &amp; ROW($B$2) &amp; ")", SheetX!$A$184),"zzzz")</f>
        <v xml:space="preserve"> (2)</v>
      </c>
      <c r="B730" s="3" t="str">
        <f t="shared" si="121"/>
        <v>zzzz</v>
      </c>
      <c r="C730" s="3" t="str">
        <f t="shared" si="122"/>
        <v/>
      </c>
      <c r="D730" s="9" t="str">
        <f>IF(ROW($D$1)&lt;=SheetX!$C$184, SheetX!$C$184, "")</f>
        <v/>
      </c>
      <c r="E730" s="4" t="str">
        <f t="shared" si="123"/>
        <v/>
      </c>
      <c r="F730" s="9" t="str">
        <f>IF(ROW($D$1)&lt;=SheetX!$D$184, SheetX!$D$184, "")</f>
        <v/>
      </c>
      <c r="G730" s="9" t="str">
        <f t="shared" si="124"/>
        <v/>
      </c>
      <c r="H730" s="9" t="str">
        <f>IF(ROW($D$1)&lt;=SheetX!$E$184, SheetX!$E$184, "")</f>
        <v/>
      </c>
      <c r="I730" s="9" t="str">
        <f t="shared" si="125"/>
        <v/>
      </c>
      <c r="J730" s="9" t="str">
        <f>IF(ROW($D$1)&lt;=SheetX!$F$184, SheetX!$F$184, "")</f>
        <v/>
      </c>
      <c r="K730" s="4" t="str">
        <f t="shared" si="126"/>
        <v/>
      </c>
      <c r="Q730" s="6" t="str">
        <f t="shared" si="127"/>
        <v/>
      </c>
      <c r="R730" s="6">
        <f t="shared" si="128"/>
        <v>0</v>
      </c>
      <c r="S730" s="6">
        <f t="shared" si="129"/>
        <v>0</v>
      </c>
      <c r="T730" s="6">
        <f t="shared" si="130"/>
        <v>0</v>
      </c>
      <c r="U730" s="6">
        <f t="shared" si="131"/>
        <v>0</v>
      </c>
      <c r="AB730" s="12">
        <f>Table1[[#This Row],[Streaming Resolution '[MP']]]</f>
        <v>0</v>
      </c>
      <c r="AC730" s="12">
        <v>1</v>
      </c>
      <c r="AE730" s="3" t="str">
        <f>Table1[[#This Row],[Type of Install]]&amp;Table1[[#This Row],[Indoor/Outdoor]]</f>
        <v/>
      </c>
      <c r="AF730" s="3" t="str">
        <f>AE730&amp;Table1[[#This Row],[Camera Type]]</f>
        <v/>
      </c>
      <c r="AJ730" s="3" t="str">
        <f>'Card Access'!D732&amp;'Card Access'!E732&amp;'Card Access'!F732&amp;'Card Access'!G732</f>
        <v/>
      </c>
    </row>
    <row r="731" spans="1:36" x14ac:dyDescent="0.25">
      <c r="A731" s="3" t="str">
        <f>IF(ROW($B$3)&lt;=SheetX!$B$184, IF(SheetX!$B$184&lt;&gt;1, SheetX!$A$184 &amp; " (" &amp; ROW($B$3) &amp; ")", SheetX!$A$184),"zzzz")</f>
        <v xml:space="preserve"> (3)</v>
      </c>
      <c r="B731" s="3" t="str">
        <f t="shared" si="121"/>
        <v>zzzz</v>
      </c>
      <c r="C731" s="3" t="str">
        <f t="shared" si="122"/>
        <v/>
      </c>
      <c r="D731" s="9" t="str">
        <f>IF(ROW($D$1)&lt;=SheetX!$C$184, SheetX!$C$184, "")</f>
        <v/>
      </c>
      <c r="E731" s="4" t="str">
        <f t="shared" si="123"/>
        <v/>
      </c>
      <c r="F731" s="9" t="str">
        <f>IF(ROW($D$1)&lt;=SheetX!$D$184, SheetX!$D$184, "")</f>
        <v/>
      </c>
      <c r="G731" s="9" t="str">
        <f t="shared" si="124"/>
        <v/>
      </c>
      <c r="H731" s="9" t="str">
        <f>IF(ROW($D$1)&lt;=SheetX!$E$184, SheetX!$E$184, "")</f>
        <v/>
      </c>
      <c r="I731" s="9" t="str">
        <f t="shared" si="125"/>
        <v/>
      </c>
      <c r="J731" s="9" t="str">
        <f>IF(ROW($D$1)&lt;=SheetX!$F$184, SheetX!$F$184, "")</f>
        <v/>
      </c>
      <c r="K731" s="4" t="str">
        <f t="shared" si="126"/>
        <v/>
      </c>
      <c r="Q731" s="6" t="str">
        <f t="shared" si="127"/>
        <v/>
      </c>
      <c r="R731" s="6">
        <f t="shared" si="128"/>
        <v>0</v>
      </c>
      <c r="S731" s="6">
        <f t="shared" si="129"/>
        <v>0</v>
      </c>
      <c r="T731" s="6">
        <f t="shared" si="130"/>
        <v>0</v>
      </c>
      <c r="U731" s="6">
        <f t="shared" si="131"/>
        <v>0</v>
      </c>
      <c r="AB731" s="12">
        <f>Table1[[#This Row],[Streaming Resolution '[MP']]]</f>
        <v>0</v>
      </c>
      <c r="AC731" s="12">
        <v>1</v>
      </c>
      <c r="AE731" s="3" t="str">
        <f>Table1[[#This Row],[Type of Install]]&amp;Table1[[#This Row],[Indoor/Outdoor]]</f>
        <v/>
      </c>
      <c r="AF731" s="3" t="str">
        <f>AE731&amp;Table1[[#This Row],[Camera Type]]</f>
        <v/>
      </c>
      <c r="AJ731" s="3" t="str">
        <f>'Card Access'!D733&amp;'Card Access'!E733&amp;'Card Access'!F733&amp;'Card Access'!G733</f>
        <v/>
      </c>
    </row>
    <row r="732" spans="1:36" x14ac:dyDescent="0.25">
      <c r="A732" s="3" t="str">
        <f>IF(ROW($B$4)&lt;=SheetX!$B$184, IF(SheetX!$B$184&lt;&gt;1, SheetX!$A$184 &amp; " (" &amp; ROW($B$4) &amp; ")", SheetX!$A$184),"zzzz")</f>
        <v xml:space="preserve"> (4)</v>
      </c>
      <c r="B732" s="3" t="str">
        <f t="shared" si="121"/>
        <v>zzzz</v>
      </c>
      <c r="C732" s="3" t="str">
        <f t="shared" si="122"/>
        <v/>
      </c>
      <c r="D732" s="9" t="str">
        <f>IF(ROW($D$1)&lt;=SheetX!$C$184, SheetX!$C$184, "")</f>
        <v/>
      </c>
      <c r="E732" s="4" t="str">
        <f t="shared" si="123"/>
        <v/>
      </c>
      <c r="F732" s="9" t="str">
        <f>IF(ROW($D$1)&lt;=SheetX!$D$184, SheetX!$D$184, "")</f>
        <v/>
      </c>
      <c r="G732" s="9" t="str">
        <f t="shared" si="124"/>
        <v/>
      </c>
      <c r="H732" s="9" t="str">
        <f>IF(ROW($D$1)&lt;=SheetX!$E$184, SheetX!$E$184, "")</f>
        <v/>
      </c>
      <c r="I732" s="9" t="str">
        <f t="shared" si="125"/>
        <v/>
      </c>
      <c r="J732" s="9" t="str">
        <f>IF(ROW($D$1)&lt;=SheetX!$F$184, SheetX!$F$184, "")</f>
        <v/>
      </c>
      <c r="K732" s="4" t="str">
        <f t="shared" si="126"/>
        <v/>
      </c>
      <c r="Q732" s="6" t="str">
        <f t="shared" si="127"/>
        <v/>
      </c>
      <c r="R732" s="6">
        <f t="shared" si="128"/>
        <v>0</v>
      </c>
      <c r="S732" s="6">
        <f t="shared" si="129"/>
        <v>0</v>
      </c>
      <c r="T732" s="6">
        <f t="shared" si="130"/>
        <v>0</v>
      </c>
      <c r="U732" s="6">
        <f t="shared" si="131"/>
        <v>0</v>
      </c>
      <c r="AB732" s="12">
        <f>Table1[[#This Row],[Streaming Resolution '[MP']]]</f>
        <v>0</v>
      </c>
      <c r="AC732" s="12">
        <v>1</v>
      </c>
      <c r="AE732" s="3" t="str">
        <f>Table1[[#This Row],[Type of Install]]&amp;Table1[[#This Row],[Indoor/Outdoor]]</f>
        <v/>
      </c>
      <c r="AF732" s="3" t="str">
        <f>AE732&amp;Table1[[#This Row],[Camera Type]]</f>
        <v/>
      </c>
      <c r="AJ732" s="3" t="str">
        <f>'Card Access'!D734&amp;'Card Access'!E734&amp;'Card Access'!F734&amp;'Card Access'!G734</f>
        <v/>
      </c>
    </row>
    <row r="733" spans="1:36" x14ac:dyDescent="0.25">
      <c r="A733" s="3" t="str">
        <f>IF(ROW($B$1)&lt;=SheetX!$B$185, IF(SheetX!$B$185&lt;&gt;1, SheetX!$A$185 &amp; " (" &amp; ROW($B$1) &amp; ")", SheetX!$A$185),"zzzz")</f>
        <v xml:space="preserve"> (1)</v>
      </c>
      <c r="B733" s="3" t="str">
        <f t="shared" si="121"/>
        <v>zzzz</v>
      </c>
      <c r="C733" s="3" t="str">
        <f t="shared" si="122"/>
        <v/>
      </c>
      <c r="D733" s="9" t="str">
        <f>IF(ROW($D$1)&lt;=SheetX!$C$185, SheetX!$C$185, "")</f>
        <v/>
      </c>
      <c r="E733" s="4" t="str">
        <f t="shared" si="123"/>
        <v/>
      </c>
      <c r="F733" s="9" t="str">
        <f>IF(ROW($D$1)&lt;=SheetX!$D$185, SheetX!$D$185, "")</f>
        <v/>
      </c>
      <c r="G733" s="9" t="str">
        <f t="shared" si="124"/>
        <v/>
      </c>
      <c r="H733" s="9" t="str">
        <f>IF(ROW($D$1)&lt;=SheetX!$E$185, SheetX!$E$185, "")</f>
        <v/>
      </c>
      <c r="I733" s="9" t="str">
        <f t="shared" si="125"/>
        <v/>
      </c>
      <c r="J733" s="9" t="str">
        <f>IF(ROW($D$1)&lt;=SheetX!$F$185, SheetX!$F$185, "")</f>
        <v/>
      </c>
      <c r="K733" s="4" t="str">
        <f t="shared" si="126"/>
        <v/>
      </c>
      <c r="Q733" s="6" t="str">
        <f t="shared" si="127"/>
        <v/>
      </c>
      <c r="R733" s="6">
        <f t="shared" si="128"/>
        <v>0</v>
      </c>
      <c r="S733" s="6">
        <f t="shared" si="129"/>
        <v>0</v>
      </c>
      <c r="T733" s="6">
        <f t="shared" si="130"/>
        <v>0</v>
      </c>
      <c r="U733" s="6">
        <f t="shared" si="131"/>
        <v>0</v>
      </c>
      <c r="AB733" s="12">
        <f>Table1[[#This Row],[Streaming Resolution '[MP']]]</f>
        <v>0</v>
      </c>
      <c r="AC733" s="12">
        <v>1</v>
      </c>
      <c r="AE733" s="3" t="str">
        <f>Table1[[#This Row],[Type of Install]]&amp;Table1[[#This Row],[Indoor/Outdoor]]</f>
        <v/>
      </c>
      <c r="AF733" s="3" t="str">
        <f>AE733&amp;Table1[[#This Row],[Camera Type]]</f>
        <v/>
      </c>
      <c r="AJ733" s="3" t="str">
        <f>'Card Access'!D735&amp;'Card Access'!E735&amp;'Card Access'!F735&amp;'Card Access'!G735</f>
        <v/>
      </c>
    </row>
    <row r="734" spans="1:36" x14ac:dyDescent="0.25">
      <c r="A734" s="3" t="str">
        <f>IF(ROW($B$2)&lt;=SheetX!$B$185, IF(SheetX!$B$185&lt;&gt;1, SheetX!$A$185 &amp; " (" &amp; ROW($B$2) &amp; ")", SheetX!$A$185),"zzzz")</f>
        <v xml:space="preserve"> (2)</v>
      </c>
      <c r="B734" s="3" t="str">
        <f t="shared" si="121"/>
        <v>zzzz</v>
      </c>
      <c r="C734" s="3" t="str">
        <f t="shared" si="122"/>
        <v/>
      </c>
      <c r="D734" s="9" t="str">
        <f>IF(ROW($D$1)&lt;=SheetX!$C$185, SheetX!$C$185, "")</f>
        <v/>
      </c>
      <c r="E734" s="4" t="str">
        <f t="shared" si="123"/>
        <v/>
      </c>
      <c r="F734" s="9" t="str">
        <f>IF(ROW($D$1)&lt;=SheetX!$D$185, SheetX!$D$185, "")</f>
        <v/>
      </c>
      <c r="G734" s="9" t="str">
        <f t="shared" si="124"/>
        <v/>
      </c>
      <c r="H734" s="9" t="str">
        <f>IF(ROW($D$1)&lt;=SheetX!$E$185, SheetX!$E$185, "")</f>
        <v/>
      </c>
      <c r="I734" s="9" t="str">
        <f t="shared" si="125"/>
        <v/>
      </c>
      <c r="J734" s="9" t="str">
        <f>IF(ROW($D$1)&lt;=SheetX!$F$185, SheetX!$F$185, "")</f>
        <v/>
      </c>
      <c r="K734" s="4" t="str">
        <f t="shared" si="126"/>
        <v/>
      </c>
      <c r="Q734" s="6" t="str">
        <f t="shared" si="127"/>
        <v/>
      </c>
      <c r="R734" s="6">
        <f t="shared" si="128"/>
        <v>0</v>
      </c>
      <c r="S734" s="6">
        <f t="shared" si="129"/>
        <v>0</v>
      </c>
      <c r="T734" s="6">
        <f t="shared" si="130"/>
        <v>0</v>
      </c>
      <c r="U734" s="6">
        <f t="shared" si="131"/>
        <v>0</v>
      </c>
      <c r="AB734" s="12">
        <f>Table1[[#This Row],[Streaming Resolution '[MP']]]</f>
        <v>0</v>
      </c>
      <c r="AC734" s="12">
        <v>1</v>
      </c>
      <c r="AE734" s="3" t="str">
        <f>Table1[[#This Row],[Type of Install]]&amp;Table1[[#This Row],[Indoor/Outdoor]]</f>
        <v/>
      </c>
      <c r="AF734" s="3" t="str">
        <f>AE734&amp;Table1[[#This Row],[Camera Type]]</f>
        <v/>
      </c>
      <c r="AJ734" s="3" t="str">
        <f>'Card Access'!D736&amp;'Card Access'!E736&amp;'Card Access'!F736&amp;'Card Access'!G736</f>
        <v/>
      </c>
    </row>
    <row r="735" spans="1:36" x14ac:dyDescent="0.25">
      <c r="A735" s="3" t="str">
        <f>IF(ROW($B$3)&lt;=SheetX!$B$185, IF(SheetX!$B$185&lt;&gt;1, SheetX!$A$185 &amp; " (" &amp; ROW($B$3) &amp; ")", SheetX!$A$185),"zzzz")</f>
        <v xml:space="preserve"> (3)</v>
      </c>
      <c r="B735" s="3" t="str">
        <f t="shared" si="121"/>
        <v>zzzz</v>
      </c>
      <c r="C735" s="3" t="str">
        <f t="shared" si="122"/>
        <v/>
      </c>
      <c r="D735" s="9" t="str">
        <f>IF(ROW($D$1)&lt;=SheetX!$C$185, SheetX!$C$185, "")</f>
        <v/>
      </c>
      <c r="E735" s="4" t="str">
        <f t="shared" si="123"/>
        <v/>
      </c>
      <c r="F735" s="9" t="str">
        <f>IF(ROW($D$1)&lt;=SheetX!$D$185, SheetX!$D$185, "")</f>
        <v/>
      </c>
      <c r="G735" s="9" t="str">
        <f t="shared" si="124"/>
        <v/>
      </c>
      <c r="H735" s="9" t="str">
        <f>IF(ROW($D$1)&lt;=SheetX!$E$185, SheetX!$E$185, "")</f>
        <v/>
      </c>
      <c r="I735" s="9" t="str">
        <f t="shared" si="125"/>
        <v/>
      </c>
      <c r="J735" s="9" t="str">
        <f>IF(ROW($D$1)&lt;=SheetX!$F$185, SheetX!$F$185, "")</f>
        <v/>
      </c>
      <c r="K735" s="4" t="str">
        <f t="shared" si="126"/>
        <v/>
      </c>
      <c r="Q735" s="6" t="str">
        <f t="shared" si="127"/>
        <v/>
      </c>
      <c r="R735" s="6">
        <f t="shared" si="128"/>
        <v>0</v>
      </c>
      <c r="S735" s="6">
        <f t="shared" si="129"/>
        <v>0</v>
      </c>
      <c r="T735" s="6">
        <f t="shared" si="130"/>
        <v>0</v>
      </c>
      <c r="U735" s="6">
        <f t="shared" si="131"/>
        <v>0</v>
      </c>
      <c r="AB735" s="12">
        <f>Table1[[#This Row],[Streaming Resolution '[MP']]]</f>
        <v>0</v>
      </c>
      <c r="AC735" s="12">
        <v>1</v>
      </c>
      <c r="AE735" s="3" t="str">
        <f>Table1[[#This Row],[Type of Install]]&amp;Table1[[#This Row],[Indoor/Outdoor]]</f>
        <v/>
      </c>
      <c r="AF735" s="3" t="str">
        <f>AE735&amp;Table1[[#This Row],[Camera Type]]</f>
        <v/>
      </c>
      <c r="AJ735" s="3" t="str">
        <f>'Card Access'!D737&amp;'Card Access'!E737&amp;'Card Access'!F737&amp;'Card Access'!G737</f>
        <v/>
      </c>
    </row>
    <row r="736" spans="1:36" x14ac:dyDescent="0.25">
      <c r="A736" s="3" t="str">
        <f>IF(ROW($B$4)&lt;=SheetX!$B$185, IF(SheetX!$B$185&lt;&gt;1, SheetX!$A$185 &amp; " (" &amp; ROW($B$4) &amp; ")", SheetX!$A$185),"zzzz")</f>
        <v xml:space="preserve"> (4)</v>
      </c>
      <c r="B736" s="3" t="str">
        <f t="shared" si="121"/>
        <v>zzzz</v>
      </c>
      <c r="C736" s="3" t="str">
        <f t="shared" si="122"/>
        <v/>
      </c>
      <c r="D736" s="9" t="str">
        <f>IF(ROW($D$1)&lt;=SheetX!$C$185, SheetX!$C$185, "")</f>
        <v/>
      </c>
      <c r="E736" s="4" t="str">
        <f t="shared" si="123"/>
        <v/>
      </c>
      <c r="F736" s="9" t="str">
        <f>IF(ROW($D$1)&lt;=SheetX!$D$185, SheetX!$D$185, "")</f>
        <v/>
      </c>
      <c r="G736" s="9" t="str">
        <f t="shared" si="124"/>
        <v/>
      </c>
      <c r="H736" s="9" t="str">
        <f>IF(ROW($D$1)&lt;=SheetX!$E$185, SheetX!$E$185, "")</f>
        <v/>
      </c>
      <c r="I736" s="9" t="str">
        <f t="shared" si="125"/>
        <v/>
      </c>
      <c r="J736" s="9" t="str">
        <f>IF(ROW($D$1)&lt;=SheetX!$F$185, SheetX!$F$185, "")</f>
        <v/>
      </c>
      <c r="K736" s="4" t="str">
        <f t="shared" si="126"/>
        <v/>
      </c>
      <c r="Q736" s="6" t="str">
        <f t="shared" si="127"/>
        <v/>
      </c>
      <c r="R736" s="6">
        <f t="shared" si="128"/>
        <v>0</v>
      </c>
      <c r="S736" s="6">
        <f t="shared" si="129"/>
        <v>0</v>
      </c>
      <c r="T736" s="6">
        <f t="shared" si="130"/>
        <v>0</v>
      </c>
      <c r="U736" s="6">
        <f t="shared" si="131"/>
        <v>0</v>
      </c>
      <c r="AB736" s="12">
        <f>Table1[[#This Row],[Streaming Resolution '[MP']]]</f>
        <v>0</v>
      </c>
      <c r="AC736" s="12">
        <v>1</v>
      </c>
      <c r="AE736" s="3" t="str">
        <f>Table1[[#This Row],[Type of Install]]&amp;Table1[[#This Row],[Indoor/Outdoor]]</f>
        <v/>
      </c>
      <c r="AF736" s="3" t="str">
        <f>AE736&amp;Table1[[#This Row],[Camera Type]]</f>
        <v/>
      </c>
      <c r="AJ736" s="3" t="str">
        <f>'Card Access'!D738&amp;'Card Access'!E738&amp;'Card Access'!F738&amp;'Card Access'!G738</f>
        <v/>
      </c>
    </row>
    <row r="737" spans="1:36" x14ac:dyDescent="0.25">
      <c r="A737" s="3" t="str">
        <f>IF(ROW($B$1)&lt;=SheetX!$B$186, IF(SheetX!$B$186&lt;&gt;1, SheetX!$A$186 &amp; " (" &amp; ROW($B$1) &amp; ")", SheetX!$A$186),"zzzz")</f>
        <v xml:space="preserve"> (1)</v>
      </c>
      <c r="B737" s="3" t="str">
        <f t="shared" si="121"/>
        <v>zzzz</v>
      </c>
      <c r="C737" s="3" t="str">
        <f t="shared" si="122"/>
        <v/>
      </c>
      <c r="D737" s="9" t="str">
        <f>IF(ROW($D$1)&lt;=SheetX!$C$186, SheetX!$C$186, "")</f>
        <v/>
      </c>
      <c r="E737" s="4" t="str">
        <f t="shared" si="123"/>
        <v/>
      </c>
      <c r="F737" s="9" t="str">
        <f>IF(ROW($D$1)&lt;=SheetX!$D$186, SheetX!$D$186, "")</f>
        <v/>
      </c>
      <c r="G737" s="9" t="str">
        <f t="shared" si="124"/>
        <v/>
      </c>
      <c r="H737" s="9" t="str">
        <f>IF(ROW($D$1)&lt;=SheetX!$E$186, SheetX!$E$186, "")</f>
        <v/>
      </c>
      <c r="I737" s="9" t="str">
        <f t="shared" si="125"/>
        <v/>
      </c>
      <c r="J737" s="9" t="str">
        <f>IF(ROW($D$1)&lt;=SheetX!$F$186, SheetX!$F$186, "")</f>
        <v/>
      </c>
      <c r="K737" s="4" t="str">
        <f t="shared" si="126"/>
        <v/>
      </c>
      <c r="Q737" s="6" t="str">
        <f t="shared" si="127"/>
        <v/>
      </c>
      <c r="R737" s="6">
        <f t="shared" si="128"/>
        <v>0</v>
      </c>
      <c r="S737" s="6">
        <f t="shared" si="129"/>
        <v>0</v>
      </c>
      <c r="T737" s="6">
        <f t="shared" si="130"/>
        <v>0</v>
      </c>
      <c r="U737" s="6">
        <f t="shared" si="131"/>
        <v>0</v>
      </c>
      <c r="AB737" s="12">
        <f>Table1[[#This Row],[Streaming Resolution '[MP']]]</f>
        <v>0</v>
      </c>
      <c r="AC737" s="12">
        <v>1</v>
      </c>
      <c r="AE737" s="3" t="str">
        <f>Table1[[#This Row],[Type of Install]]&amp;Table1[[#This Row],[Indoor/Outdoor]]</f>
        <v/>
      </c>
      <c r="AF737" s="3" t="str">
        <f>AE737&amp;Table1[[#This Row],[Camera Type]]</f>
        <v/>
      </c>
      <c r="AJ737" s="3" t="str">
        <f>'Card Access'!D739&amp;'Card Access'!E739&amp;'Card Access'!F739&amp;'Card Access'!G739</f>
        <v/>
      </c>
    </row>
    <row r="738" spans="1:36" x14ac:dyDescent="0.25">
      <c r="A738" s="3" t="str">
        <f>IF(ROW($B$2)&lt;=SheetX!$B$186, IF(SheetX!$B$186&lt;&gt;1, SheetX!$A$186 &amp; " (" &amp; ROW($B$2) &amp; ")", SheetX!$A$186),"zzzz")</f>
        <v xml:space="preserve"> (2)</v>
      </c>
      <c r="B738" s="3" t="str">
        <f t="shared" si="121"/>
        <v>zzzz</v>
      </c>
      <c r="C738" s="3" t="str">
        <f t="shared" si="122"/>
        <v/>
      </c>
      <c r="D738" s="9" t="str">
        <f>IF(ROW($D$1)&lt;=SheetX!$C$186, SheetX!$C$186, "")</f>
        <v/>
      </c>
      <c r="E738" s="4" t="str">
        <f t="shared" si="123"/>
        <v/>
      </c>
      <c r="F738" s="9" t="str">
        <f>IF(ROW($D$1)&lt;=SheetX!$D$186, SheetX!$D$186, "")</f>
        <v/>
      </c>
      <c r="G738" s="9" t="str">
        <f t="shared" si="124"/>
        <v/>
      </c>
      <c r="H738" s="9" t="str">
        <f>IF(ROW($D$1)&lt;=SheetX!$E$186, SheetX!$E$186, "")</f>
        <v/>
      </c>
      <c r="I738" s="9" t="str">
        <f t="shared" si="125"/>
        <v/>
      </c>
      <c r="J738" s="9" t="str">
        <f>IF(ROW($D$1)&lt;=SheetX!$F$186, SheetX!$F$186, "")</f>
        <v/>
      </c>
      <c r="K738" s="4" t="str">
        <f t="shared" si="126"/>
        <v/>
      </c>
      <c r="Q738" s="6" t="str">
        <f t="shared" si="127"/>
        <v/>
      </c>
      <c r="R738" s="6">
        <f t="shared" si="128"/>
        <v>0</v>
      </c>
      <c r="S738" s="6">
        <f t="shared" si="129"/>
        <v>0</v>
      </c>
      <c r="T738" s="6">
        <f t="shared" si="130"/>
        <v>0</v>
      </c>
      <c r="U738" s="6">
        <f t="shared" si="131"/>
        <v>0</v>
      </c>
      <c r="AB738" s="12">
        <f>Table1[[#This Row],[Streaming Resolution '[MP']]]</f>
        <v>0</v>
      </c>
      <c r="AC738" s="12">
        <v>1</v>
      </c>
      <c r="AE738" s="3" t="str">
        <f>Table1[[#This Row],[Type of Install]]&amp;Table1[[#This Row],[Indoor/Outdoor]]</f>
        <v/>
      </c>
      <c r="AF738" s="3" t="str">
        <f>AE738&amp;Table1[[#This Row],[Camera Type]]</f>
        <v/>
      </c>
      <c r="AJ738" s="3" t="str">
        <f>'Card Access'!D740&amp;'Card Access'!E740&amp;'Card Access'!F740&amp;'Card Access'!G740</f>
        <v/>
      </c>
    </row>
    <row r="739" spans="1:36" x14ac:dyDescent="0.25">
      <c r="A739" s="3" t="str">
        <f>IF(ROW($B$3)&lt;=SheetX!$B$186, IF(SheetX!$B$186&lt;&gt;1, SheetX!$A$186 &amp; " (" &amp; ROW($B$3) &amp; ")", SheetX!$A$186),"zzzz")</f>
        <v xml:space="preserve"> (3)</v>
      </c>
      <c r="B739" s="3" t="str">
        <f t="shared" si="121"/>
        <v>zzzz</v>
      </c>
      <c r="C739" s="3" t="str">
        <f t="shared" si="122"/>
        <v/>
      </c>
      <c r="D739" s="9" t="str">
        <f>IF(ROW($D$1)&lt;=SheetX!$C$186, SheetX!$C$186, "")</f>
        <v/>
      </c>
      <c r="E739" s="4" t="str">
        <f t="shared" si="123"/>
        <v/>
      </c>
      <c r="F739" s="9" t="str">
        <f>IF(ROW($D$1)&lt;=SheetX!$D$186, SheetX!$D$186, "")</f>
        <v/>
      </c>
      <c r="G739" s="9" t="str">
        <f t="shared" si="124"/>
        <v/>
      </c>
      <c r="H739" s="9" t="str">
        <f>IF(ROW($D$1)&lt;=SheetX!$E$186, SheetX!$E$186, "")</f>
        <v/>
      </c>
      <c r="I739" s="9" t="str">
        <f t="shared" si="125"/>
        <v/>
      </c>
      <c r="J739" s="9" t="str">
        <f>IF(ROW($D$1)&lt;=SheetX!$F$186, SheetX!$F$186, "")</f>
        <v/>
      </c>
      <c r="K739" s="4" t="str">
        <f t="shared" si="126"/>
        <v/>
      </c>
      <c r="Q739" s="6" t="str">
        <f t="shared" si="127"/>
        <v/>
      </c>
      <c r="R739" s="6">
        <f t="shared" si="128"/>
        <v>0</v>
      </c>
      <c r="S739" s="6">
        <f t="shared" si="129"/>
        <v>0</v>
      </c>
      <c r="T739" s="6">
        <f t="shared" si="130"/>
        <v>0</v>
      </c>
      <c r="U739" s="6">
        <f t="shared" si="131"/>
        <v>0</v>
      </c>
      <c r="AB739" s="12">
        <f>Table1[[#This Row],[Streaming Resolution '[MP']]]</f>
        <v>0</v>
      </c>
      <c r="AC739" s="12">
        <v>1</v>
      </c>
      <c r="AE739" s="3" t="str">
        <f>Table1[[#This Row],[Type of Install]]&amp;Table1[[#This Row],[Indoor/Outdoor]]</f>
        <v/>
      </c>
      <c r="AF739" s="3" t="str">
        <f>AE739&amp;Table1[[#This Row],[Camera Type]]</f>
        <v/>
      </c>
      <c r="AJ739" s="3" t="str">
        <f>'Card Access'!D741&amp;'Card Access'!E741&amp;'Card Access'!F741&amp;'Card Access'!G741</f>
        <v/>
      </c>
    </row>
    <row r="740" spans="1:36" x14ac:dyDescent="0.25">
      <c r="A740" s="3" t="str">
        <f>IF(ROW($B$4)&lt;=SheetX!$B$186, IF(SheetX!$B$186&lt;&gt;1, SheetX!$A$186 &amp; " (" &amp; ROW($B$4) &amp; ")", SheetX!$A$186),"zzzz")</f>
        <v xml:space="preserve"> (4)</v>
      </c>
      <c r="B740" s="3" t="str">
        <f t="shared" si="121"/>
        <v>zzzz</v>
      </c>
      <c r="C740" s="3" t="str">
        <f t="shared" si="122"/>
        <v/>
      </c>
      <c r="D740" s="9" t="str">
        <f>IF(ROW($D$1)&lt;=SheetX!$C$186, SheetX!$C$186, "")</f>
        <v/>
      </c>
      <c r="E740" s="4" t="str">
        <f t="shared" si="123"/>
        <v/>
      </c>
      <c r="F740" s="9" t="str">
        <f>IF(ROW($D$1)&lt;=SheetX!$D$186, SheetX!$D$186, "")</f>
        <v/>
      </c>
      <c r="G740" s="9" t="str">
        <f t="shared" si="124"/>
        <v/>
      </c>
      <c r="H740" s="9" t="str">
        <f>IF(ROW($D$1)&lt;=SheetX!$E$186, SheetX!$E$186, "")</f>
        <v/>
      </c>
      <c r="I740" s="9" t="str">
        <f t="shared" si="125"/>
        <v/>
      </c>
      <c r="J740" s="9" t="str">
        <f>IF(ROW($D$1)&lt;=SheetX!$F$186, SheetX!$F$186, "")</f>
        <v/>
      </c>
      <c r="K740" s="4" t="str">
        <f t="shared" si="126"/>
        <v/>
      </c>
      <c r="Q740" s="6" t="str">
        <f t="shared" si="127"/>
        <v/>
      </c>
      <c r="R740" s="6">
        <f t="shared" si="128"/>
        <v>0</v>
      </c>
      <c r="S740" s="6">
        <f t="shared" si="129"/>
        <v>0</v>
      </c>
      <c r="T740" s="6">
        <f t="shared" si="130"/>
        <v>0</v>
      </c>
      <c r="U740" s="6">
        <f t="shared" si="131"/>
        <v>0</v>
      </c>
      <c r="AB740" s="12">
        <f>Table1[[#This Row],[Streaming Resolution '[MP']]]</f>
        <v>0</v>
      </c>
      <c r="AC740" s="12">
        <v>1</v>
      </c>
      <c r="AE740" s="3" t="str">
        <f>Table1[[#This Row],[Type of Install]]&amp;Table1[[#This Row],[Indoor/Outdoor]]</f>
        <v/>
      </c>
      <c r="AF740" s="3" t="str">
        <f>AE740&amp;Table1[[#This Row],[Camera Type]]</f>
        <v/>
      </c>
      <c r="AJ740" s="3" t="str">
        <f>'Card Access'!D742&amp;'Card Access'!E742&amp;'Card Access'!F742&amp;'Card Access'!G742</f>
        <v/>
      </c>
    </row>
    <row r="741" spans="1:36" x14ac:dyDescent="0.25">
      <c r="A741" s="3" t="str">
        <f>IF(ROW($B$1)&lt;=SheetX!$B$187, IF(SheetX!$B$187&lt;&gt;1, SheetX!$A$187 &amp; " (" &amp; ROW($B$1) &amp; ")", SheetX!$A$187),"zzzz")</f>
        <v xml:space="preserve"> (1)</v>
      </c>
      <c r="B741" s="3" t="str">
        <f t="shared" si="121"/>
        <v>zzzz</v>
      </c>
      <c r="C741" s="3" t="str">
        <f t="shared" si="122"/>
        <v/>
      </c>
      <c r="D741" s="9" t="str">
        <f>IF(ROW($D$1)&lt;=SheetX!$C$187, SheetX!$C$187, "")</f>
        <v/>
      </c>
      <c r="E741" s="4" t="str">
        <f t="shared" si="123"/>
        <v/>
      </c>
      <c r="F741" s="9" t="str">
        <f>IF(ROW($D$1)&lt;=SheetX!$D$187, SheetX!$D$187, "")</f>
        <v/>
      </c>
      <c r="G741" s="9" t="str">
        <f t="shared" si="124"/>
        <v/>
      </c>
      <c r="H741" s="9" t="str">
        <f>IF(ROW($D$1)&lt;=SheetX!$E$187, SheetX!$E$187, "")</f>
        <v/>
      </c>
      <c r="I741" s="9" t="str">
        <f t="shared" si="125"/>
        <v/>
      </c>
      <c r="J741" s="9" t="str">
        <f>IF(ROW($D$1)&lt;=SheetX!$F$187, SheetX!$F$187, "")</f>
        <v/>
      </c>
      <c r="K741" s="4" t="str">
        <f t="shared" si="126"/>
        <v/>
      </c>
      <c r="Q741" s="6" t="str">
        <f t="shared" si="127"/>
        <v/>
      </c>
      <c r="R741" s="6">
        <f t="shared" si="128"/>
        <v>0</v>
      </c>
      <c r="S741" s="6">
        <f t="shared" si="129"/>
        <v>0</v>
      </c>
      <c r="T741" s="6">
        <f t="shared" si="130"/>
        <v>0</v>
      </c>
      <c r="U741" s="6">
        <f t="shared" si="131"/>
        <v>0</v>
      </c>
      <c r="AB741" s="12">
        <f>Table1[[#This Row],[Streaming Resolution '[MP']]]</f>
        <v>0</v>
      </c>
      <c r="AC741" s="12">
        <v>1</v>
      </c>
      <c r="AE741" s="3" t="str">
        <f>Table1[[#This Row],[Type of Install]]&amp;Table1[[#This Row],[Indoor/Outdoor]]</f>
        <v/>
      </c>
      <c r="AF741" s="3" t="str">
        <f>AE741&amp;Table1[[#This Row],[Camera Type]]</f>
        <v/>
      </c>
      <c r="AJ741" s="3" t="str">
        <f>'Card Access'!D743&amp;'Card Access'!E743&amp;'Card Access'!F743&amp;'Card Access'!G743</f>
        <v/>
      </c>
    </row>
    <row r="742" spans="1:36" x14ac:dyDescent="0.25">
      <c r="A742" s="3" t="str">
        <f>IF(ROW($B$2)&lt;=SheetX!$B$187, IF(SheetX!$B$187&lt;&gt;1, SheetX!$A$187 &amp; " (" &amp; ROW($B$2) &amp; ")", SheetX!$A$187),"zzzz")</f>
        <v xml:space="preserve"> (2)</v>
      </c>
      <c r="B742" s="3" t="str">
        <f t="shared" si="121"/>
        <v>zzzz</v>
      </c>
      <c r="C742" s="3" t="str">
        <f t="shared" si="122"/>
        <v/>
      </c>
      <c r="D742" s="9" t="str">
        <f>IF(ROW($D$1)&lt;=SheetX!$C$187, SheetX!$C$187, "")</f>
        <v/>
      </c>
      <c r="E742" s="4" t="str">
        <f t="shared" si="123"/>
        <v/>
      </c>
      <c r="F742" s="9" t="str">
        <f>IF(ROW($D$1)&lt;=SheetX!$D$187, SheetX!$D$187, "")</f>
        <v/>
      </c>
      <c r="G742" s="9" t="str">
        <f t="shared" si="124"/>
        <v/>
      </c>
      <c r="H742" s="9" t="str">
        <f>IF(ROW($D$1)&lt;=SheetX!$E$187, SheetX!$E$187, "")</f>
        <v/>
      </c>
      <c r="I742" s="9" t="str">
        <f t="shared" si="125"/>
        <v/>
      </c>
      <c r="J742" s="9" t="str">
        <f>IF(ROW($D$1)&lt;=SheetX!$F$187, SheetX!$F$187, "")</f>
        <v/>
      </c>
      <c r="K742" s="4" t="str">
        <f t="shared" si="126"/>
        <v/>
      </c>
      <c r="Q742" s="6" t="str">
        <f t="shared" si="127"/>
        <v/>
      </c>
      <c r="R742" s="6">
        <f t="shared" si="128"/>
        <v>0</v>
      </c>
      <c r="S742" s="6">
        <f t="shared" si="129"/>
        <v>0</v>
      </c>
      <c r="T742" s="6">
        <f t="shared" si="130"/>
        <v>0</v>
      </c>
      <c r="U742" s="6">
        <f t="shared" si="131"/>
        <v>0</v>
      </c>
      <c r="AB742" s="12">
        <f>Table1[[#This Row],[Streaming Resolution '[MP']]]</f>
        <v>0</v>
      </c>
      <c r="AC742" s="12">
        <v>1</v>
      </c>
      <c r="AE742" s="3" t="str">
        <f>Table1[[#This Row],[Type of Install]]&amp;Table1[[#This Row],[Indoor/Outdoor]]</f>
        <v/>
      </c>
      <c r="AF742" s="3" t="str">
        <f>AE742&amp;Table1[[#This Row],[Camera Type]]</f>
        <v/>
      </c>
      <c r="AJ742" s="3" t="str">
        <f>'Card Access'!D744&amp;'Card Access'!E744&amp;'Card Access'!F744&amp;'Card Access'!G744</f>
        <v/>
      </c>
    </row>
    <row r="743" spans="1:36" x14ac:dyDescent="0.25">
      <c r="A743" s="3" t="str">
        <f>IF(ROW($B$3)&lt;=SheetX!$B$187, IF(SheetX!$B$187&lt;&gt;1, SheetX!$A$187 &amp; " (" &amp; ROW($B$3) &amp; ")", SheetX!$A$187),"zzzz")</f>
        <v xml:space="preserve"> (3)</v>
      </c>
      <c r="B743" s="3" t="str">
        <f t="shared" si="121"/>
        <v>zzzz</v>
      </c>
      <c r="C743" s="3" t="str">
        <f t="shared" si="122"/>
        <v/>
      </c>
      <c r="D743" s="9" t="str">
        <f>IF(ROW($D$1)&lt;=SheetX!$C$187, SheetX!$C$187, "")</f>
        <v/>
      </c>
      <c r="E743" s="4" t="str">
        <f t="shared" si="123"/>
        <v/>
      </c>
      <c r="F743" s="9" t="str">
        <f>IF(ROW($D$1)&lt;=SheetX!$D$187, SheetX!$D$187, "")</f>
        <v/>
      </c>
      <c r="G743" s="9" t="str">
        <f t="shared" si="124"/>
        <v/>
      </c>
      <c r="H743" s="9" t="str">
        <f>IF(ROW($D$1)&lt;=SheetX!$E$187, SheetX!$E$187, "")</f>
        <v/>
      </c>
      <c r="I743" s="9" t="str">
        <f t="shared" si="125"/>
        <v/>
      </c>
      <c r="J743" s="9" t="str">
        <f>IF(ROW($D$1)&lt;=SheetX!$F$187, SheetX!$F$187, "")</f>
        <v/>
      </c>
      <c r="K743" s="4" t="str">
        <f t="shared" si="126"/>
        <v/>
      </c>
      <c r="Q743" s="6" t="str">
        <f t="shared" si="127"/>
        <v/>
      </c>
      <c r="R743" s="6">
        <f t="shared" si="128"/>
        <v>0</v>
      </c>
      <c r="S743" s="6">
        <f t="shared" si="129"/>
        <v>0</v>
      </c>
      <c r="T743" s="6">
        <f t="shared" si="130"/>
        <v>0</v>
      </c>
      <c r="U743" s="6">
        <f t="shared" si="131"/>
        <v>0</v>
      </c>
      <c r="AB743" s="12">
        <f>Table1[[#This Row],[Streaming Resolution '[MP']]]</f>
        <v>0</v>
      </c>
      <c r="AC743" s="12">
        <v>1</v>
      </c>
      <c r="AE743" s="3" t="str">
        <f>Table1[[#This Row],[Type of Install]]&amp;Table1[[#This Row],[Indoor/Outdoor]]</f>
        <v/>
      </c>
      <c r="AF743" s="3" t="str">
        <f>AE743&amp;Table1[[#This Row],[Camera Type]]</f>
        <v/>
      </c>
      <c r="AJ743" s="3" t="str">
        <f>'Card Access'!D745&amp;'Card Access'!E745&amp;'Card Access'!F745&amp;'Card Access'!G745</f>
        <v/>
      </c>
    </row>
    <row r="744" spans="1:36" x14ac:dyDescent="0.25">
      <c r="A744" s="3" t="str">
        <f>IF(ROW($B$4)&lt;=SheetX!$B$187, IF(SheetX!$B$187&lt;&gt;1, SheetX!$A$187 &amp; " (" &amp; ROW($B$4) &amp; ")", SheetX!$A$187),"zzzz")</f>
        <v xml:space="preserve"> (4)</v>
      </c>
      <c r="B744" s="3" t="str">
        <f t="shared" si="121"/>
        <v>zzzz</v>
      </c>
      <c r="C744" s="3" t="str">
        <f t="shared" si="122"/>
        <v/>
      </c>
      <c r="D744" s="9" t="str">
        <f>IF(ROW($D$1)&lt;=SheetX!$C$187, SheetX!$C$187, "")</f>
        <v/>
      </c>
      <c r="E744" s="4" t="str">
        <f t="shared" si="123"/>
        <v/>
      </c>
      <c r="F744" s="9" t="str">
        <f>IF(ROW($D$1)&lt;=SheetX!$D$187, SheetX!$D$187, "")</f>
        <v/>
      </c>
      <c r="G744" s="9" t="str">
        <f t="shared" si="124"/>
        <v/>
      </c>
      <c r="H744" s="9" t="str">
        <f>IF(ROW($D$1)&lt;=SheetX!$E$187, SheetX!$E$187, "")</f>
        <v/>
      </c>
      <c r="I744" s="9" t="str">
        <f t="shared" si="125"/>
        <v/>
      </c>
      <c r="J744" s="9" t="str">
        <f>IF(ROW($D$1)&lt;=SheetX!$F$187, SheetX!$F$187, "")</f>
        <v/>
      </c>
      <c r="K744" s="4" t="str">
        <f t="shared" si="126"/>
        <v/>
      </c>
      <c r="Q744" s="6" t="str">
        <f t="shared" si="127"/>
        <v/>
      </c>
      <c r="R744" s="6">
        <f t="shared" si="128"/>
        <v>0</v>
      </c>
      <c r="S744" s="6">
        <f t="shared" si="129"/>
        <v>0</v>
      </c>
      <c r="T744" s="6">
        <f t="shared" si="130"/>
        <v>0</v>
      </c>
      <c r="U744" s="6">
        <f t="shared" si="131"/>
        <v>0</v>
      </c>
      <c r="AB744" s="12">
        <f>Table1[[#This Row],[Streaming Resolution '[MP']]]</f>
        <v>0</v>
      </c>
      <c r="AC744" s="12">
        <v>1</v>
      </c>
      <c r="AE744" s="3" t="str">
        <f>Table1[[#This Row],[Type of Install]]&amp;Table1[[#This Row],[Indoor/Outdoor]]</f>
        <v/>
      </c>
      <c r="AF744" s="3" t="str">
        <f>AE744&amp;Table1[[#This Row],[Camera Type]]</f>
        <v/>
      </c>
      <c r="AJ744" s="3" t="str">
        <f>'Card Access'!D746&amp;'Card Access'!E746&amp;'Card Access'!F746&amp;'Card Access'!G746</f>
        <v/>
      </c>
    </row>
    <row r="745" spans="1:36" x14ac:dyDescent="0.25">
      <c r="A745" s="3" t="str">
        <f>IF(ROW($B$1)&lt;=SheetX!$B$188, IF(SheetX!$B$188&lt;&gt;1, SheetX!$A$188 &amp; " (" &amp; ROW($B$1) &amp; ")", SheetX!$A$188),"zzzz")</f>
        <v xml:space="preserve"> (1)</v>
      </c>
      <c r="B745" s="3" t="str">
        <f t="shared" si="121"/>
        <v>zzzz</v>
      </c>
      <c r="C745" s="3" t="str">
        <f t="shared" si="122"/>
        <v/>
      </c>
      <c r="D745" s="9" t="str">
        <f>IF(ROW($D$1)&lt;=SheetX!$C$188, SheetX!$C$188, "")</f>
        <v/>
      </c>
      <c r="E745" s="4" t="str">
        <f t="shared" si="123"/>
        <v/>
      </c>
      <c r="F745" s="9" t="str">
        <f>IF(ROW($D$1)&lt;=SheetX!$D$188, SheetX!$D$188, "")</f>
        <v/>
      </c>
      <c r="G745" s="9" t="str">
        <f t="shared" si="124"/>
        <v/>
      </c>
      <c r="H745" s="9" t="str">
        <f>IF(ROW($D$1)&lt;=SheetX!$E$188, SheetX!$E$188, "")</f>
        <v/>
      </c>
      <c r="I745" s="9" t="str">
        <f t="shared" si="125"/>
        <v/>
      </c>
      <c r="J745" s="9" t="str">
        <f>IF(ROW($D$1)&lt;=SheetX!$F$188, SheetX!$F$188, "")</f>
        <v/>
      </c>
      <c r="K745" s="4" t="str">
        <f t="shared" si="126"/>
        <v/>
      </c>
      <c r="Q745" s="6" t="str">
        <f t="shared" si="127"/>
        <v/>
      </c>
      <c r="R745" s="6">
        <f t="shared" si="128"/>
        <v>0</v>
      </c>
      <c r="S745" s="6">
        <f t="shared" si="129"/>
        <v>0</v>
      </c>
      <c r="T745" s="6">
        <f t="shared" si="130"/>
        <v>0</v>
      </c>
      <c r="U745" s="6">
        <f t="shared" si="131"/>
        <v>0</v>
      </c>
      <c r="AB745" s="12">
        <f>Table1[[#This Row],[Streaming Resolution '[MP']]]</f>
        <v>0</v>
      </c>
      <c r="AC745" s="12">
        <v>1</v>
      </c>
      <c r="AE745" s="3" t="str">
        <f>Table1[[#This Row],[Type of Install]]&amp;Table1[[#This Row],[Indoor/Outdoor]]</f>
        <v/>
      </c>
      <c r="AF745" s="3" t="str">
        <f>AE745&amp;Table1[[#This Row],[Camera Type]]</f>
        <v/>
      </c>
      <c r="AJ745" s="3" t="str">
        <f>'Card Access'!D747&amp;'Card Access'!E747&amp;'Card Access'!F747&amp;'Card Access'!G747</f>
        <v/>
      </c>
    </row>
    <row r="746" spans="1:36" x14ac:dyDescent="0.25">
      <c r="A746" s="3" t="str">
        <f>IF(ROW($B$2)&lt;=SheetX!$B$188, IF(SheetX!$B$188&lt;&gt;1, SheetX!$A$188 &amp; " (" &amp; ROW($B$2) &amp; ")", SheetX!$A$188),"zzzz")</f>
        <v xml:space="preserve"> (2)</v>
      </c>
      <c r="B746" s="3" t="str">
        <f t="shared" si="121"/>
        <v>zzzz</v>
      </c>
      <c r="C746" s="3" t="str">
        <f t="shared" si="122"/>
        <v/>
      </c>
      <c r="D746" s="9" t="str">
        <f>IF(ROW($D$1)&lt;=SheetX!$C$188, SheetX!$C$188, "")</f>
        <v/>
      </c>
      <c r="E746" s="4" t="str">
        <f t="shared" si="123"/>
        <v/>
      </c>
      <c r="F746" s="9" t="str">
        <f>IF(ROW($D$1)&lt;=SheetX!$D$188, SheetX!$D$188, "")</f>
        <v/>
      </c>
      <c r="G746" s="9" t="str">
        <f t="shared" si="124"/>
        <v/>
      </c>
      <c r="H746" s="9" t="str">
        <f>IF(ROW($D$1)&lt;=SheetX!$E$188, SheetX!$E$188, "")</f>
        <v/>
      </c>
      <c r="I746" s="9" t="str">
        <f t="shared" si="125"/>
        <v/>
      </c>
      <c r="J746" s="9" t="str">
        <f>IF(ROW($D$1)&lt;=SheetX!$F$188, SheetX!$F$188, "")</f>
        <v/>
      </c>
      <c r="K746" s="4" t="str">
        <f t="shared" si="126"/>
        <v/>
      </c>
      <c r="Q746" s="6" t="str">
        <f t="shared" si="127"/>
        <v/>
      </c>
      <c r="R746" s="6">
        <f t="shared" si="128"/>
        <v>0</v>
      </c>
      <c r="S746" s="6">
        <f t="shared" si="129"/>
        <v>0</v>
      </c>
      <c r="T746" s="6">
        <f t="shared" si="130"/>
        <v>0</v>
      </c>
      <c r="U746" s="6">
        <f t="shared" si="131"/>
        <v>0</v>
      </c>
      <c r="AB746" s="12">
        <f>Table1[[#This Row],[Streaming Resolution '[MP']]]</f>
        <v>0</v>
      </c>
      <c r="AC746" s="12">
        <v>1</v>
      </c>
      <c r="AE746" s="3" t="str">
        <f>Table1[[#This Row],[Type of Install]]&amp;Table1[[#This Row],[Indoor/Outdoor]]</f>
        <v/>
      </c>
      <c r="AF746" s="3" t="str">
        <f>AE746&amp;Table1[[#This Row],[Camera Type]]</f>
        <v/>
      </c>
      <c r="AJ746" s="3" t="str">
        <f>'Card Access'!D748&amp;'Card Access'!E748&amp;'Card Access'!F748&amp;'Card Access'!G748</f>
        <v/>
      </c>
    </row>
    <row r="747" spans="1:36" x14ac:dyDescent="0.25">
      <c r="A747" s="3" t="str">
        <f>IF(ROW($B$3)&lt;=SheetX!$B$188, IF(SheetX!$B$188&lt;&gt;1, SheetX!$A$188 &amp; " (" &amp; ROW($B$3) &amp; ")", SheetX!$A$188),"zzzz")</f>
        <v xml:space="preserve"> (3)</v>
      </c>
      <c r="B747" s="3" t="str">
        <f t="shared" si="121"/>
        <v>zzzz</v>
      </c>
      <c r="C747" s="3" t="str">
        <f t="shared" si="122"/>
        <v/>
      </c>
      <c r="D747" s="9" t="str">
        <f>IF(ROW($D$1)&lt;=SheetX!$C$188, SheetX!$C$188, "")</f>
        <v/>
      </c>
      <c r="E747" s="4" t="str">
        <f t="shared" si="123"/>
        <v/>
      </c>
      <c r="F747" s="9" t="str">
        <f>IF(ROW($D$1)&lt;=SheetX!$D$188, SheetX!$D$188, "")</f>
        <v/>
      </c>
      <c r="G747" s="9" t="str">
        <f t="shared" si="124"/>
        <v/>
      </c>
      <c r="H747" s="9" t="str">
        <f>IF(ROW($D$1)&lt;=SheetX!$E$188, SheetX!$E$188, "")</f>
        <v/>
      </c>
      <c r="I747" s="9" t="str">
        <f t="shared" si="125"/>
        <v/>
      </c>
      <c r="J747" s="9" t="str">
        <f>IF(ROW($D$1)&lt;=SheetX!$F$188, SheetX!$F$188, "")</f>
        <v/>
      </c>
      <c r="K747" s="4" t="str">
        <f t="shared" si="126"/>
        <v/>
      </c>
      <c r="Q747" s="6" t="str">
        <f t="shared" si="127"/>
        <v/>
      </c>
      <c r="R747" s="6">
        <f t="shared" si="128"/>
        <v>0</v>
      </c>
      <c r="S747" s="6">
        <f t="shared" si="129"/>
        <v>0</v>
      </c>
      <c r="T747" s="6">
        <f t="shared" si="130"/>
        <v>0</v>
      </c>
      <c r="U747" s="6">
        <f t="shared" si="131"/>
        <v>0</v>
      </c>
      <c r="AB747" s="12">
        <f>Table1[[#This Row],[Streaming Resolution '[MP']]]</f>
        <v>0</v>
      </c>
      <c r="AC747" s="12">
        <v>1</v>
      </c>
      <c r="AE747" s="3" t="str">
        <f>Table1[[#This Row],[Type of Install]]&amp;Table1[[#This Row],[Indoor/Outdoor]]</f>
        <v/>
      </c>
      <c r="AF747" s="3" t="str">
        <f>AE747&amp;Table1[[#This Row],[Camera Type]]</f>
        <v/>
      </c>
      <c r="AJ747" s="3" t="str">
        <f>'Card Access'!D749&amp;'Card Access'!E749&amp;'Card Access'!F749&amp;'Card Access'!G749</f>
        <v/>
      </c>
    </row>
    <row r="748" spans="1:36" x14ac:dyDescent="0.25">
      <c r="A748" s="3" t="str">
        <f>IF(ROW($B$4)&lt;=SheetX!$B$188, IF(SheetX!$B$188&lt;&gt;1, SheetX!$A$188 &amp; " (" &amp; ROW($B$4) &amp; ")", SheetX!$A$188),"zzzz")</f>
        <v xml:space="preserve"> (4)</v>
      </c>
      <c r="B748" s="3" t="str">
        <f t="shared" si="121"/>
        <v>zzzz</v>
      </c>
      <c r="C748" s="3" t="str">
        <f t="shared" si="122"/>
        <v/>
      </c>
      <c r="D748" s="9" t="str">
        <f>IF(ROW($D$1)&lt;=SheetX!$C$188, SheetX!$C$188, "")</f>
        <v/>
      </c>
      <c r="E748" s="4" t="str">
        <f t="shared" si="123"/>
        <v/>
      </c>
      <c r="F748" s="9" t="str">
        <f>IF(ROW($D$1)&lt;=SheetX!$D$188, SheetX!$D$188, "")</f>
        <v/>
      </c>
      <c r="G748" s="9" t="str">
        <f t="shared" si="124"/>
        <v/>
      </c>
      <c r="H748" s="9" t="str">
        <f>IF(ROW($D$1)&lt;=SheetX!$E$188, SheetX!$E$188, "")</f>
        <v/>
      </c>
      <c r="I748" s="9" t="str">
        <f t="shared" si="125"/>
        <v/>
      </c>
      <c r="J748" s="9" t="str">
        <f>IF(ROW($D$1)&lt;=SheetX!$F$188, SheetX!$F$188, "")</f>
        <v/>
      </c>
      <c r="K748" s="4" t="str">
        <f t="shared" si="126"/>
        <v/>
      </c>
      <c r="Q748" s="6" t="str">
        <f t="shared" si="127"/>
        <v/>
      </c>
      <c r="R748" s="6">
        <f t="shared" si="128"/>
        <v>0</v>
      </c>
      <c r="S748" s="6">
        <f t="shared" si="129"/>
        <v>0</v>
      </c>
      <c r="T748" s="6">
        <f t="shared" si="130"/>
        <v>0</v>
      </c>
      <c r="U748" s="6">
        <f t="shared" si="131"/>
        <v>0</v>
      </c>
      <c r="AB748" s="12">
        <f>Table1[[#This Row],[Streaming Resolution '[MP']]]</f>
        <v>0</v>
      </c>
      <c r="AC748" s="12">
        <v>1</v>
      </c>
      <c r="AE748" s="3" t="str">
        <f>Table1[[#This Row],[Type of Install]]&amp;Table1[[#This Row],[Indoor/Outdoor]]</f>
        <v/>
      </c>
      <c r="AF748" s="3" t="str">
        <f>AE748&amp;Table1[[#This Row],[Camera Type]]</f>
        <v/>
      </c>
      <c r="AJ748" s="3" t="str">
        <f>'Card Access'!D750&amp;'Card Access'!E750&amp;'Card Access'!F750&amp;'Card Access'!G750</f>
        <v/>
      </c>
    </row>
    <row r="749" spans="1:36" x14ac:dyDescent="0.25">
      <c r="A749" s="3" t="str">
        <f>IF(ROW($B$1)&lt;=SheetX!$B$189, IF(SheetX!$B$189&lt;&gt;1, SheetX!$A$189 &amp; " (" &amp; ROW($B$1) &amp; ")", SheetX!$A$189),"zzzz")</f>
        <v xml:space="preserve"> (1)</v>
      </c>
      <c r="B749" s="3" t="str">
        <f t="shared" si="121"/>
        <v>zzzz</v>
      </c>
      <c r="C749" s="3" t="str">
        <f t="shared" si="122"/>
        <v/>
      </c>
      <c r="D749" s="9" t="str">
        <f>IF(ROW($D$1)&lt;=SheetX!$C$189, SheetX!$C$189, "")</f>
        <v/>
      </c>
      <c r="E749" s="4" t="str">
        <f t="shared" si="123"/>
        <v/>
      </c>
      <c r="F749" s="9" t="str">
        <f>IF(ROW($D$1)&lt;=SheetX!$D$189, SheetX!$D$189, "")</f>
        <v/>
      </c>
      <c r="G749" s="9" t="str">
        <f t="shared" si="124"/>
        <v/>
      </c>
      <c r="H749" s="9" t="str">
        <f>IF(ROW($D$1)&lt;=SheetX!$E$189, SheetX!$E$189, "")</f>
        <v/>
      </c>
      <c r="I749" s="9" t="str">
        <f t="shared" si="125"/>
        <v/>
      </c>
      <c r="J749" s="9" t="str">
        <f>IF(ROW($D$1)&lt;=SheetX!$F$189, SheetX!$F$189, "")</f>
        <v/>
      </c>
      <c r="K749" s="4" t="str">
        <f t="shared" si="126"/>
        <v/>
      </c>
      <c r="Q749" s="6" t="str">
        <f t="shared" si="127"/>
        <v/>
      </c>
      <c r="R749" s="6">
        <f t="shared" si="128"/>
        <v>0</v>
      </c>
      <c r="S749" s="6">
        <f t="shared" si="129"/>
        <v>0</v>
      </c>
      <c r="T749" s="6">
        <f t="shared" si="130"/>
        <v>0</v>
      </c>
      <c r="U749" s="6">
        <f t="shared" si="131"/>
        <v>0</v>
      </c>
      <c r="AB749" s="12">
        <f>Table1[[#This Row],[Streaming Resolution '[MP']]]</f>
        <v>0</v>
      </c>
      <c r="AC749" s="12">
        <v>1</v>
      </c>
      <c r="AE749" s="3" t="str">
        <f>Table1[[#This Row],[Type of Install]]&amp;Table1[[#This Row],[Indoor/Outdoor]]</f>
        <v/>
      </c>
      <c r="AF749" s="3" t="str">
        <f>AE749&amp;Table1[[#This Row],[Camera Type]]</f>
        <v/>
      </c>
      <c r="AJ749" s="3" t="str">
        <f>'Card Access'!D751&amp;'Card Access'!E751&amp;'Card Access'!F751&amp;'Card Access'!G751</f>
        <v/>
      </c>
    </row>
    <row r="750" spans="1:36" x14ac:dyDescent="0.25">
      <c r="A750" s="3" t="str">
        <f>IF(ROW($B$2)&lt;=SheetX!$B$189, IF(SheetX!$B$189&lt;&gt;1, SheetX!$A$189 &amp; " (" &amp; ROW($B$2) &amp; ")", SheetX!$A$189),"zzzz")</f>
        <v xml:space="preserve"> (2)</v>
      </c>
      <c r="B750" s="3" t="str">
        <f t="shared" si="121"/>
        <v>zzzz</v>
      </c>
      <c r="C750" s="3" t="str">
        <f t="shared" si="122"/>
        <v/>
      </c>
      <c r="D750" s="9" t="str">
        <f>IF(ROW($D$1)&lt;=SheetX!$C$189, SheetX!$C$189, "")</f>
        <v/>
      </c>
      <c r="E750" s="4" t="str">
        <f t="shared" si="123"/>
        <v/>
      </c>
      <c r="F750" s="9" t="str">
        <f>IF(ROW($D$1)&lt;=SheetX!$D$189, SheetX!$D$189, "")</f>
        <v/>
      </c>
      <c r="G750" s="9" t="str">
        <f t="shared" si="124"/>
        <v/>
      </c>
      <c r="H750" s="9" t="str">
        <f>IF(ROW($D$1)&lt;=SheetX!$E$189, SheetX!$E$189, "")</f>
        <v/>
      </c>
      <c r="I750" s="9" t="str">
        <f t="shared" si="125"/>
        <v/>
      </c>
      <c r="J750" s="9" t="str">
        <f>IF(ROW($D$1)&lt;=SheetX!$F$189, SheetX!$F$189, "")</f>
        <v/>
      </c>
      <c r="K750" s="4" t="str">
        <f t="shared" si="126"/>
        <v/>
      </c>
      <c r="Q750" s="6" t="str">
        <f t="shared" si="127"/>
        <v/>
      </c>
      <c r="R750" s="6">
        <f t="shared" si="128"/>
        <v>0</v>
      </c>
      <c r="S750" s="6">
        <f t="shared" si="129"/>
        <v>0</v>
      </c>
      <c r="T750" s="6">
        <f t="shared" si="130"/>
        <v>0</v>
      </c>
      <c r="U750" s="6">
        <f t="shared" si="131"/>
        <v>0</v>
      </c>
      <c r="AB750" s="12">
        <f>Table1[[#This Row],[Streaming Resolution '[MP']]]</f>
        <v>0</v>
      </c>
      <c r="AC750" s="12">
        <v>1</v>
      </c>
      <c r="AE750" s="3" t="str">
        <f>Table1[[#This Row],[Type of Install]]&amp;Table1[[#This Row],[Indoor/Outdoor]]</f>
        <v/>
      </c>
      <c r="AF750" s="3" t="str">
        <f>AE750&amp;Table1[[#This Row],[Camera Type]]</f>
        <v/>
      </c>
      <c r="AJ750" s="3" t="str">
        <f>'Card Access'!D752&amp;'Card Access'!E752&amp;'Card Access'!F752&amp;'Card Access'!G752</f>
        <v/>
      </c>
    </row>
    <row r="751" spans="1:36" x14ac:dyDescent="0.25">
      <c r="A751" s="3" t="str">
        <f>IF(ROW($B$3)&lt;=SheetX!$B$189, IF(SheetX!$B$189&lt;&gt;1, SheetX!$A$189 &amp; " (" &amp; ROW($B$3) &amp; ")", SheetX!$A$189),"zzzz")</f>
        <v xml:space="preserve"> (3)</v>
      </c>
      <c r="B751" s="3" t="str">
        <f t="shared" si="121"/>
        <v>zzzz</v>
      </c>
      <c r="C751" s="3" t="str">
        <f t="shared" si="122"/>
        <v/>
      </c>
      <c r="D751" s="9" t="str">
        <f>IF(ROW($D$1)&lt;=SheetX!$C$189, SheetX!$C$189, "")</f>
        <v/>
      </c>
      <c r="E751" s="4" t="str">
        <f t="shared" si="123"/>
        <v/>
      </c>
      <c r="F751" s="9" t="str">
        <f>IF(ROW($D$1)&lt;=SheetX!$D$189, SheetX!$D$189, "")</f>
        <v/>
      </c>
      <c r="G751" s="9" t="str">
        <f t="shared" si="124"/>
        <v/>
      </c>
      <c r="H751" s="9" t="str">
        <f>IF(ROW($D$1)&lt;=SheetX!$E$189, SheetX!$E$189, "")</f>
        <v/>
      </c>
      <c r="I751" s="9" t="str">
        <f t="shared" si="125"/>
        <v/>
      </c>
      <c r="J751" s="9" t="str">
        <f>IF(ROW($D$1)&lt;=SheetX!$F$189, SheetX!$F$189, "")</f>
        <v/>
      </c>
      <c r="K751" s="4" t="str">
        <f t="shared" si="126"/>
        <v/>
      </c>
      <c r="Q751" s="6" t="str">
        <f t="shared" si="127"/>
        <v/>
      </c>
      <c r="R751" s="6">
        <f t="shared" si="128"/>
        <v>0</v>
      </c>
      <c r="S751" s="6">
        <f t="shared" si="129"/>
        <v>0</v>
      </c>
      <c r="T751" s="6">
        <f t="shared" si="130"/>
        <v>0</v>
      </c>
      <c r="U751" s="6">
        <f t="shared" si="131"/>
        <v>0</v>
      </c>
      <c r="AB751" s="12">
        <f>Table1[[#This Row],[Streaming Resolution '[MP']]]</f>
        <v>0</v>
      </c>
      <c r="AC751" s="12">
        <v>1</v>
      </c>
      <c r="AE751" s="3" t="str">
        <f>Table1[[#This Row],[Type of Install]]&amp;Table1[[#This Row],[Indoor/Outdoor]]</f>
        <v/>
      </c>
      <c r="AF751" s="3" t="str">
        <f>AE751&amp;Table1[[#This Row],[Camera Type]]</f>
        <v/>
      </c>
      <c r="AJ751" s="3" t="str">
        <f>'Card Access'!D753&amp;'Card Access'!E753&amp;'Card Access'!F753&amp;'Card Access'!G753</f>
        <v/>
      </c>
    </row>
    <row r="752" spans="1:36" x14ac:dyDescent="0.25">
      <c r="A752" s="3" t="str">
        <f>IF(ROW($B$4)&lt;=SheetX!$B$189, IF(SheetX!$B$189&lt;&gt;1, SheetX!$A$189 &amp; " (" &amp; ROW($B$4) &amp; ")", SheetX!$A$189),"zzzz")</f>
        <v xml:space="preserve"> (4)</v>
      </c>
      <c r="B752" s="3" t="str">
        <f t="shared" si="121"/>
        <v>zzzz</v>
      </c>
      <c r="C752" s="3" t="str">
        <f t="shared" si="122"/>
        <v/>
      </c>
      <c r="D752" s="9" t="str">
        <f>IF(ROW($D$1)&lt;=SheetX!$C$189, SheetX!$C$189, "")</f>
        <v/>
      </c>
      <c r="E752" s="4" t="str">
        <f t="shared" si="123"/>
        <v/>
      </c>
      <c r="F752" s="9" t="str">
        <f>IF(ROW($D$1)&lt;=SheetX!$D$189, SheetX!$D$189, "")</f>
        <v/>
      </c>
      <c r="G752" s="9" t="str">
        <f t="shared" si="124"/>
        <v/>
      </c>
      <c r="H752" s="9" t="str">
        <f>IF(ROW($D$1)&lt;=SheetX!$E$189, SheetX!$E$189, "")</f>
        <v/>
      </c>
      <c r="I752" s="9" t="str">
        <f t="shared" si="125"/>
        <v/>
      </c>
      <c r="J752" s="9" t="str">
        <f>IF(ROW($D$1)&lt;=SheetX!$F$189, SheetX!$F$189, "")</f>
        <v/>
      </c>
      <c r="K752" s="4" t="str">
        <f t="shared" si="126"/>
        <v/>
      </c>
      <c r="Q752" s="6" t="str">
        <f t="shared" si="127"/>
        <v/>
      </c>
      <c r="R752" s="6">
        <f t="shared" si="128"/>
        <v>0</v>
      </c>
      <c r="S752" s="6">
        <f t="shared" si="129"/>
        <v>0</v>
      </c>
      <c r="T752" s="6">
        <f t="shared" si="130"/>
        <v>0</v>
      </c>
      <c r="U752" s="6">
        <f t="shared" si="131"/>
        <v>0</v>
      </c>
      <c r="AB752" s="12">
        <f>Table1[[#This Row],[Streaming Resolution '[MP']]]</f>
        <v>0</v>
      </c>
      <c r="AC752" s="12">
        <v>1</v>
      </c>
      <c r="AE752" s="3" t="str">
        <f>Table1[[#This Row],[Type of Install]]&amp;Table1[[#This Row],[Indoor/Outdoor]]</f>
        <v/>
      </c>
      <c r="AF752" s="3" t="str">
        <f>AE752&amp;Table1[[#This Row],[Camera Type]]</f>
        <v/>
      </c>
      <c r="AJ752" s="3" t="str">
        <f>'Card Access'!D754&amp;'Card Access'!E754&amp;'Card Access'!F754&amp;'Card Access'!G754</f>
        <v/>
      </c>
    </row>
    <row r="753" spans="1:36" x14ac:dyDescent="0.25">
      <c r="A753" s="3" t="str">
        <f>IF(ROW($B$1)&lt;=SheetX!$B$190, IF(SheetX!$B$190&lt;&gt;1, SheetX!$A$190 &amp; " (" &amp; ROW($B$1) &amp; ")", SheetX!$A$190),"zzzz")</f>
        <v xml:space="preserve"> (1)</v>
      </c>
      <c r="B753" s="3" t="str">
        <f t="shared" si="121"/>
        <v>zzzz</v>
      </c>
      <c r="C753" s="3" t="str">
        <f t="shared" si="122"/>
        <v/>
      </c>
      <c r="D753" s="9" t="str">
        <f>IF(ROW($D$1)&lt;=SheetX!$C$190, SheetX!$C$190, "")</f>
        <v/>
      </c>
      <c r="E753" s="4" t="str">
        <f t="shared" si="123"/>
        <v/>
      </c>
      <c r="F753" s="9" t="str">
        <f>IF(ROW($D$1)&lt;=SheetX!$D$190, SheetX!$D$190, "")</f>
        <v/>
      </c>
      <c r="G753" s="9" t="str">
        <f t="shared" si="124"/>
        <v/>
      </c>
      <c r="H753" s="9" t="str">
        <f>IF(ROW($D$1)&lt;=SheetX!$E$190, SheetX!$E$190, "")</f>
        <v/>
      </c>
      <c r="I753" s="9" t="str">
        <f t="shared" si="125"/>
        <v/>
      </c>
      <c r="J753" s="9" t="str">
        <f>IF(ROW($D$1)&lt;=SheetX!$F$190, SheetX!$F$190, "")</f>
        <v/>
      </c>
      <c r="K753" s="4" t="str">
        <f t="shared" si="126"/>
        <v/>
      </c>
      <c r="Q753" s="6" t="str">
        <f t="shared" si="127"/>
        <v/>
      </c>
      <c r="R753" s="6">
        <f t="shared" si="128"/>
        <v>0</v>
      </c>
      <c r="S753" s="6">
        <f t="shared" si="129"/>
        <v>0</v>
      </c>
      <c r="T753" s="6">
        <f t="shared" si="130"/>
        <v>0</v>
      </c>
      <c r="U753" s="6">
        <f t="shared" si="131"/>
        <v>0</v>
      </c>
      <c r="AB753" s="12">
        <f>Table1[[#This Row],[Streaming Resolution '[MP']]]</f>
        <v>0</v>
      </c>
      <c r="AC753" s="12">
        <v>1</v>
      </c>
      <c r="AE753" s="3" t="str">
        <f>Table1[[#This Row],[Type of Install]]&amp;Table1[[#This Row],[Indoor/Outdoor]]</f>
        <v/>
      </c>
      <c r="AF753" s="3" t="str">
        <f>AE753&amp;Table1[[#This Row],[Camera Type]]</f>
        <v/>
      </c>
      <c r="AJ753" s="3" t="str">
        <f>'Card Access'!D755&amp;'Card Access'!E755&amp;'Card Access'!F755&amp;'Card Access'!G755</f>
        <v/>
      </c>
    </row>
    <row r="754" spans="1:36" x14ac:dyDescent="0.25">
      <c r="A754" s="3" t="str">
        <f>IF(ROW($B$2)&lt;=SheetX!$B$190, IF(SheetX!$B$190&lt;&gt;1, SheetX!$A$190 &amp; " (" &amp; ROW($B$2) &amp; ")", SheetX!$A$190),"zzzz")</f>
        <v xml:space="preserve"> (2)</v>
      </c>
      <c r="B754" s="3" t="str">
        <f t="shared" si="121"/>
        <v>zzzz</v>
      </c>
      <c r="C754" s="3" t="str">
        <f t="shared" si="122"/>
        <v/>
      </c>
      <c r="D754" s="9" t="str">
        <f>IF(ROW($D$1)&lt;=SheetX!$C$190, SheetX!$C$190, "")</f>
        <v/>
      </c>
      <c r="E754" s="4" t="str">
        <f t="shared" si="123"/>
        <v/>
      </c>
      <c r="F754" s="9" t="str">
        <f>IF(ROW($D$1)&lt;=SheetX!$D$190, SheetX!$D$190, "")</f>
        <v/>
      </c>
      <c r="G754" s="9" t="str">
        <f t="shared" si="124"/>
        <v/>
      </c>
      <c r="H754" s="9" t="str">
        <f>IF(ROW($D$1)&lt;=SheetX!$E$190, SheetX!$E$190, "")</f>
        <v/>
      </c>
      <c r="I754" s="9" t="str">
        <f t="shared" si="125"/>
        <v/>
      </c>
      <c r="J754" s="9" t="str">
        <f>IF(ROW($D$1)&lt;=SheetX!$F$190, SheetX!$F$190, "")</f>
        <v/>
      </c>
      <c r="K754" s="4" t="str">
        <f t="shared" si="126"/>
        <v/>
      </c>
      <c r="Q754" s="6" t="str">
        <f t="shared" si="127"/>
        <v/>
      </c>
      <c r="R754" s="6">
        <f t="shared" si="128"/>
        <v>0</v>
      </c>
      <c r="S754" s="6">
        <f t="shared" si="129"/>
        <v>0</v>
      </c>
      <c r="T754" s="6">
        <f t="shared" si="130"/>
        <v>0</v>
      </c>
      <c r="U754" s="6">
        <f t="shared" si="131"/>
        <v>0</v>
      </c>
      <c r="AB754" s="12">
        <f>Table1[[#This Row],[Streaming Resolution '[MP']]]</f>
        <v>0</v>
      </c>
      <c r="AC754" s="12">
        <v>1</v>
      </c>
      <c r="AE754" s="3" t="str">
        <f>Table1[[#This Row],[Type of Install]]&amp;Table1[[#This Row],[Indoor/Outdoor]]</f>
        <v/>
      </c>
      <c r="AF754" s="3" t="str">
        <f>AE754&amp;Table1[[#This Row],[Camera Type]]</f>
        <v/>
      </c>
      <c r="AJ754" s="3" t="str">
        <f>'Card Access'!D756&amp;'Card Access'!E756&amp;'Card Access'!F756&amp;'Card Access'!G756</f>
        <v/>
      </c>
    </row>
    <row r="755" spans="1:36" x14ac:dyDescent="0.25">
      <c r="A755" s="3" t="str">
        <f>IF(ROW($B$3)&lt;=SheetX!$B$190, IF(SheetX!$B$190&lt;&gt;1, SheetX!$A$190 &amp; " (" &amp; ROW($B$3) &amp; ")", SheetX!$A$190),"zzzz")</f>
        <v xml:space="preserve"> (3)</v>
      </c>
      <c r="B755" s="3" t="str">
        <f t="shared" si="121"/>
        <v>zzzz</v>
      </c>
      <c r="C755" s="3" t="str">
        <f t="shared" si="122"/>
        <v/>
      </c>
      <c r="D755" s="9" t="str">
        <f>IF(ROW($D$1)&lt;=SheetX!$C$190, SheetX!$C$190, "")</f>
        <v/>
      </c>
      <c r="E755" s="4" t="str">
        <f t="shared" si="123"/>
        <v/>
      </c>
      <c r="F755" s="9" t="str">
        <f>IF(ROW($D$1)&lt;=SheetX!$D$190, SheetX!$D$190, "")</f>
        <v/>
      </c>
      <c r="G755" s="9" t="str">
        <f t="shared" si="124"/>
        <v/>
      </c>
      <c r="H755" s="9" t="str">
        <f>IF(ROW($D$1)&lt;=SheetX!$E$190, SheetX!$E$190, "")</f>
        <v/>
      </c>
      <c r="I755" s="9" t="str">
        <f t="shared" si="125"/>
        <v/>
      </c>
      <c r="J755" s="9" t="str">
        <f>IF(ROW($D$1)&lt;=SheetX!$F$190, SheetX!$F$190, "")</f>
        <v/>
      </c>
      <c r="K755" s="4" t="str">
        <f t="shared" si="126"/>
        <v/>
      </c>
      <c r="Q755" s="6" t="str">
        <f t="shared" si="127"/>
        <v/>
      </c>
      <c r="R755" s="6">
        <f t="shared" si="128"/>
        <v>0</v>
      </c>
      <c r="S755" s="6">
        <f t="shared" si="129"/>
        <v>0</v>
      </c>
      <c r="T755" s="6">
        <f t="shared" si="130"/>
        <v>0</v>
      </c>
      <c r="U755" s="6">
        <f t="shared" si="131"/>
        <v>0</v>
      </c>
      <c r="AB755" s="12">
        <f>Table1[[#This Row],[Streaming Resolution '[MP']]]</f>
        <v>0</v>
      </c>
      <c r="AC755" s="12">
        <v>1</v>
      </c>
      <c r="AE755" s="3" t="str">
        <f>Table1[[#This Row],[Type of Install]]&amp;Table1[[#This Row],[Indoor/Outdoor]]</f>
        <v/>
      </c>
      <c r="AF755" s="3" t="str">
        <f>AE755&amp;Table1[[#This Row],[Camera Type]]</f>
        <v/>
      </c>
      <c r="AJ755" s="3" t="str">
        <f>'Card Access'!D757&amp;'Card Access'!E757&amp;'Card Access'!F757&amp;'Card Access'!G757</f>
        <v/>
      </c>
    </row>
    <row r="756" spans="1:36" x14ac:dyDescent="0.25">
      <c r="A756" s="3" t="str">
        <f>IF(ROW($B$4)&lt;=SheetX!$B$190, IF(SheetX!$B$190&lt;&gt;1, SheetX!$A$190 &amp; " (" &amp; ROW($B$4) &amp; ")", SheetX!$A$190),"zzzz")</f>
        <v xml:space="preserve"> (4)</v>
      </c>
      <c r="B756" s="3" t="str">
        <f t="shared" si="121"/>
        <v>zzzz</v>
      </c>
      <c r="C756" s="3" t="str">
        <f t="shared" si="122"/>
        <v/>
      </c>
      <c r="D756" s="9" t="str">
        <f>IF(ROW($D$1)&lt;=SheetX!$C$190, SheetX!$C$190, "")</f>
        <v/>
      </c>
      <c r="E756" s="4" t="str">
        <f t="shared" si="123"/>
        <v/>
      </c>
      <c r="F756" s="9" t="str">
        <f>IF(ROW($D$1)&lt;=SheetX!$D$190, SheetX!$D$190, "")</f>
        <v/>
      </c>
      <c r="G756" s="9" t="str">
        <f t="shared" si="124"/>
        <v/>
      </c>
      <c r="H756" s="9" t="str">
        <f>IF(ROW($D$1)&lt;=SheetX!$E$190, SheetX!$E$190, "")</f>
        <v/>
      </c>
      <c r="I756" s="9" t="str">
        <f t="shared" si="125"/>
        <v/>
      </c>
      <c r="J756" s="9" t="str">
        <f>IF(ROW($D$1)&lt;=SheetX!$F$190, SheetX!$F$190, "")</f>
        <v/>
      </c>
      <c r="K756" s="4" t="str">
        <f t="shared" si="126"/>
        <v/>
      </c>
      <c r="Q756" s="6" t="str">
        <f t="shared" si="127"/>
        <v/>
      </c>
      <c r="R756" s="6">
        <f t="shared" si="128"/>
        <v>0</v>
      </c>
      <c r="S756" s="6">
        <f t="shared" si="129"/>
        <v>0</v>
      </c>
      <c r="T756" s="6">
        <f t="shared" si="130"/>
        <v>0</v>
      </c>
      <c r="U756" s="6">
        <f t="shared" si="131"/>
        <v>0</v>
      </c>
      <c r="AB756" s="12">
        <f>Table1[[#This Row],[Streaming Resolution '[MP']]]</f>
        <v>0</v>
      </c>
      <c r="AC756" s="12">
        <v>1</v>
      </c>
      <c r="AE756" s="3" t="str">
        <f>Table1[[#This Row],[Type of Install]]&amp;Table1[[#This Row],[Indoor/Outdoor]]</f>
        <v/>
      </c>
      <c r="AF756" s="3" t="str">
        <f>AE756&amp;Table1[[#This Row],[Camera Type]]</f>
        <v/>
      </c>
      <c r="AJ756" s="3" t="str">
        <f>'Card Access'!D758&amp;'Card Access'!E758&amp;'Card Access'!F758&amp;'Card Access'!G758</f>
        <v/>
      </c>
    </row>
    <row r="757" spans="1:36" x14ac:dyDescent="0.25">
      <c r="A757" s="3" t="str">
        <f>IF(ROW($B$1)&lt;=SheetX!$B$191, IF(SheetX!$B$191&lt;&gt;1, SheetX!$A$191 &amp; " (" &amp; ROW($B$1) &amp; ")", SheetX!$A$191),"zzzz")</f>
        <v xml:space="preserve"> (1)</v>
      </c>
      <c r="B757" s="3" t="str">
        <f t="shared" si="121"/>
        <v>zzzz</v>
      </c>
      <c r="C757" s="3" t="str">
        <f t="shared" si="122"/>
        <v/>
      </c>
      <c r="D757" s="9" t="str">
        <f>IF(ROW($D$1)&lt;=SheetX!$C$191, SheetX!$C$191, "")</f>
        <v/>
      </c>
      <c r="E757" s="4" t="str">
        <f t="shared" si="123"/>
        <v/>
      </c>
      <c r="F757" s="9" t="str">
        <f>IF(ROW($D$1)&lt;=SheetX!$D$191, SheetX!$D$191, "")</f>
        <v/>
      </c>
      <c r="G757" s="9" t="str">
        <f t="shared" si="124"/>
        <v/>
      </c>
      <c r="H757" s="9" t="str">
        <f>IF(ROW($D$1)&lt;=SheetX!$E$191, SheetX!$E$191, "")</f>
        <v/>
      </c>
      <c r="I757" s="9" t="str">
        <f t="shared" si="125"/>
        <v/>
      </c>
      <c r="J757" s="9" t="str">
        <f>IF(ROW($D$1)&lt;=SheetX!$F$191, SheetX!$F$191, "")</f>
        <v/>
      </c>
      <c r="K757" s="4" t="str">
        <f t="shared" si="126"/>
        <v/>
      </c>
      <c r="Q757" s="6" t="str">
        <f t="shared" si="127"/>
        <v/>
      </c>
      <c r="R757" s="6">
        <f t="shared" si="128"/>
        <v>0</v>
      </c>
      <c r="S757" s="6">
        <f t="shared" si="129"/>
        <v>0</v>
      </c>
      <c r="T757" s="6">
        <f t="shared" si="130"/>
        <v>0</v>
      </c>
      <c r="U757" s="6">
        <f t="shared" si="131"/>
        <v>0</v>
      </c>
      <c r="AB757" s="12">
        <f>Table1[[#This Row],[Streaming Resolution '[MP']]]</f>
        <v>0</v>
      </c>
      <c r="AC757" s="12">
        <v>1</v>
      </c>
      <c r="AE757" s="3" t="str">
        <f>Table1[[#This Row],[Type of Install]]&amp;Table1[[#This Row],[Indoor/Outdoor]]</f>
        <v/>
      </c>
      <c r="AF757" s="3" t="str">
        <f>AE757&amp;Table1[[#This Row],[Camera Type]]</f>
        <v/>
      </c>
      <c r="AJ757" s="3" t="str">
        <f>'Card Access'!D759&amp;'Card Access'!E759&amp;'Card Access'!F759&amp;'Card Access'!G759</f>
        <v/>
      </c>
    </row>
    <row r="758" spans="1:36" x14ac:dyDescent="0.25">
      <c r="A758" s="3" t="str">
        <f>IF(ROW($B$2)&lt;=SheetX!$B$191, IF(SheetX!$B$191&lt;&gt;1, SheetX!$A$191 &amp; " (" &amp; ROW($B$2) &amp; ")", SheetX!$A$191),"zzzz")</f>
        <v xml:space="preserve"> (2)</v>
      </c>
      <c r="B758" s="3" t="str">
        <f t="shared" si="121"/>
        <v>zzzz</v>
      </c>
      <c r="C758" s="3" t="str">
        <f t="shared" si="122"/>
        <v/>
      </c>
      <c r="D758" s="9" t="str">
        <f>IF(ROW($D$1)&lt;=SheetX!$C$191, SheetX!$C$191, "")</f>
        <v/>
      </c>
      <c r="E758" s="4" t="str">
        <f t="shared" si="123"/>
        <v/>
      </c>
      <c r="F758" s="9" t="str">
        <f>IF(ROW($D$1)&lt;=SheetX!$D$191, SheetX!$D$191, "")</f>
        <v/>
      </c>
      <c r="G758" s="9" t="str">
        <f t="shared" si="124"/>
        <v/>
      </c>
      <c r="H758" s="9" t="str">
        <f>IF(ROW($D$1)&lt;=SheetX!$E$191, SheetX!$E$191, "")</f>
        <v/>
      </c>
      <c r="I758" s="9" t="str">
        <f t="shared" si="125"/>
        <v/>
      </c>
      <c r="J758" s="9" t="str">
        <f>IF(ROW($D$1)&lt;=SheetX!$F$191, SheetX!$F$191, "")</f>
        <v/>
      </c>
      <c r="K758" s="4" t="str">
        <f t="shared" si="126"/>
        <v/>
      </c>
      <c r="Q758" s="6" t="str">
        <f t="shared" si="127"/>
        <v/>
      </c>
      <c r="R758" s="6">
        <f t="shared" si="128"/>
        <v>0</v>
      </c>
      <c r="S758" s="6">
        <f t="shared" si="129"/>
        <v>0</v>
      </c>
      <c r="T758" s="6">
        <f t="shared" si="130"/>
        <v>0</v>
      </c>
      <c r="U758" s="6">
        <f t="shared" si="131"/>
        <v>0</v>
      </c>
      <c r="AB758" s="12">
        <f>Table1[[#This Row],[Streaming Resolution '[MP']]]</f>
        <v>0</v>
      </c>
      <c r="AC758" s="12">
        <v>1</v>
      </c>
      <c r="AE758" s="3" t="str">
        <f>Table1[[#This Row],[Type of Install]]&amp;Table1[[#This Row],[Indoor/Outdoor]]</f>
        <v/>
      </c>
      <c r="AF758" s="3" t="str">
        <f>AE758&amp;Table1[[#This Row],[Camera Type]]</f>
        <v/>
      </c>
      <c r="AJ758" s="3" t="str">
        <f>'Card Access'!D760&amp;'Card Access'!E760&amp;'Card Access'!F760&amp;'Card Access'!G760</f>
        <v/>
      </c>
    </row>
    <row r="759" spans="1:36" x14ac:dyDescent="0.25">
      <c r="A759" s="3" t="str">
        <f>IF(ROW($B$3)&lt;=SheetX!$B$191, IF(SheetX!$B$191&lt;&gt;1, SheetX!$A$191 &amp; " (" &amp; ROW($B$3) &amp; ")", SheetX!$A$191),"zzzz")</f>
        <v xml:space="preserve"> (3)</v>
      </c>
      <c r="B759" s="3" t="str">
        <f t="shared" si="121"/>
        <v>zzzz</v>
      </c>
      <c r="C759" s="3" t="str">
        <f t="shared" si="122"/>
        <v/>
      </c>
      <c r="D759" s="9" t="str">
        <f>IF(ROW($D$1)&lt;=SheetX!$C$191, SheetX!$C$191, "")</f>
        <v/>
      </c>
      <c r="E759" s="4" t="str">
        <f t="shared" si="123"/>
        <v/>
      </c>
      <c r="F759" s="9" t="str">
        <f>IF(ROW($D$1)&lt;=SheetX!$D$191, SheetX!$D$191, "")</f>
        <v/>
      </c>
      <c r="G759" s="9" t="str">
        <f t="shared" si="124"/>
        <v/>
      </c>
      <c r="H759" s="9" t="str">
        <f>IF(ROW($D$1)&lt;=SheetX!$E$191, SheetX!$E$191, "")</f>
        <v/>
      </c>
      <c r="I759" s="9" t="str">
        <f t="shared" si="125"/>
        <v/>
      </c>
      <c r="J759" s="9" t="str">
        <f>IF(ROW($D$1)&lt;=SheetX!$F$191, SheetX!$F$191, "")</f>
        <v/>
      </c>
      <c r="K759" s="4" t="str">
        <f t="shared" si="126"/>
        <v/>
      </c>
      <c r="Q759" s="6" t="str">
        <f t="shared" si="127"/>
        <v/>
      </c>
      <c r="R759" s="6">
        <f t="shared" si="128"/>
        <v>0</v>
      </c>
      <c r="S759" s="6">
        <f t="shared" si="129"/>
        <v>0</v>
      </c>
      <c r="T759" s="6">
        <f t="shared" si="130"/>
        <v>0</v>
      </c>
      <c r="U759" s="6">
        <f t="shared" si="131"/>
        <v>0</v>
      </c>
      <c r="AB759" s="12">
        <f>Table1[[#This Row],[Streaming Resolution '[MP']]]</f>
        <v>0</v>
      </c>
      <c r="AC759" s="12">
        <v>1</v>
      </c>
      <c r="AE759" s="3" t="str">
        <f>Table1[[#This Row],[Type of Install]]&amp;Table1[[#This Row],[Indoor/Outdoor]]</f>
        <v/>
      </c>
      <c r="AF759" s="3" t="str">
        <f>AE759&amp;Table1[[#This Row],[Camera Type]]</f>
        <v/>
      </c>
      <c r="AJ759" s="3" t="str">
        <f>'Card Access'!D761&amp;'Card Access'!E761&amp;'Card Access'!F761&amp;'Card Access'!G761</f>
        <v/>
      </c>
    </row>
    <row r="760" spans="1:36" x14ac:dyDescent="0.25">
      <c r="A760" s="3" t="str">
        <f>IF(ROW($B$4)&lt;=SheetX!$B$191, IF(SheetX!$B$191&lt;&gt;1, SheetX!$A$191 &amp; " (" &amp; ROW($B$4) &amp; ")", SheetX!$A$191),"zzzz")</f>
        <v xml:space="preserve"> (4)</v>
      </c>
      <c r="B760" s="3" t="str">
        <f t="shared" si="121"/>
        <v>zzzz</v>
      </c>
      <c r="C760" s="3" t="str">
        <f t="shared" si="122"/>
        <v/>
      </c>
      <c r="D760" s="9" t="str">
        <f>IF(ROW($D$1)&lt;=SheetX!$C$191, SheetX!$C$191, "")</f>
        <v/>
      </c>
      <c r="E760" s="4" t="str">
        <f t="shared" si="123"/>
        <v/>
      </c>
      <c r="F760" s="9" t="str">
        <f>IF(ROW($D$1)&lt;=SheetX!$D$191, SheetX!$D$191, "")</f>
        <v/>
      </c>
      <c r="G760" s="9" t="str">
        <f t="shared" si="124"/>
        <v/>
      </c>
      <c r="H760" s="9" t="str">
        <f>IF(ROW($D$1)&lt;=SheetX!$E$191, SheetX!$E$191, "")</f>
        <v/>
      </c>
      <c r="I760" s="9" t="str">
        <f t="shared" si="125"/>
        <v/>
      </c>
      <c r="J760" s="9" t="str">
        <f>IF(ROW($D$1)&lt;=SheetX!$F$191, SheetX!$F$191, "")</f>
        <v/>
      </c>
      <c r="K760" s="4" t="str">
        <f t="shared" si="126"/>
        <v/>
      </c>
      <c r="Q760" s="6" t="str">
        <f t="shared" si="127"/>
        <v/>
      </c>
      <c r="R760" s="6">
        <f t="shared" si="128"/>
        <v>0</v>
      </c>
      <c r="S760" s="6">
        <f t="shared" si="129"/>
        <v>0</v>
      </c>
      <c r="T760" s="6">
        <f t="shared" si="130"/>
        <v>0</v>
      </c>
      <c r="U760" s="6">
        <f t="shared" si="131"/>
        <v>0</v>
      </c>
      <c r="AB760" s="12">
        <f>Table1[[#This Row],[Streaming Resolution '[MP']]]</f>
        <v>0</v>
      </c>
      <c r="AC760" s="12">
        <v>1</v>
      </c>
      <c r="AE760" s="3" t="str">
        <f>Table1[[#This Row],[Type of Install]]&amp;Table1[[#This Row],[Indoor/Outdoor]]</f>
        <v/>
      </c>
      <c r="AF760" s="3" t="str">
        <f>AE760&amp;Table1[[#This Row],[Camera Type]]</f>
        <v/>
      </c>
      <c r="AJ760" s="3" t="str">
        <f>'Card Access'!D762&amp;'Card Access'!E762&amp;'Card Access'!F762&amp;'Card Access'!G762</f>
        <v/>
      </c>
    </row>
    <row r="761" spans="1:36" x14ac:dyDescent="0.25">
      <c r="A761" s="3" t="str">
        <f>IF(ROW($B$1)&lt;=SheetX!$B$192, IF(SheetX!$B$192&lt;&gt;1, SheetX!$A$192 &amp; " (" &amp; ROW($B$1) &amp; ")", SheetX!$A$192),"zzzz")</f>
        <v xml:space="preserve"> (1)</v>
      </c>
      <c r="B761" s="3" t="str">
        <f t="shared" si="121"/>
        <v>zzzz</v>
      </c>
      <c r="C761" s="3" t="str">
        <f t="shared" si="122"/>
        <v/>
      </c>
      <c r="D761" s="9" t="str">
        <f>IF(ROW($D$1)&lt;=SheetX!$C$192, SheetX!$C$192, "")</f>
        <v/>
      </c>
      <c r="E761" s="4" t="str">
        <f t="shared" si="123"/>
        <v/>
      </c>
      <c r="F761" s="9" t="str">
        <f>IF(ROW($D$1)&lt;=SheetX!$D$192, SheetX!$D$192, "")</f>
        <v/>
      </c>
      <c r="G761" s="9" t="str">
        <f t="shared" si="124"/>
        <v/>
      </c>
      <c r="H761" s="9" t="str">
        <f>IF(ROW($D$1)&lt;=SheetX!$E$192, SheetX!$E$192, "")</f>
        <v/>
      </c>
      <c r="I761" s="9" t="str">
        <f t="shared" si="125"/>
        <v/>
      </c>
      <c r="J761" s="9" t="str">
        <f>IF(ROW($D$1)&lt;=SheetX!$F$192, SheetX!$F$192, "")</f>
        <v/>
      </c>
      <c r="K761" s="4" t="str">
        <f t="shared" si="126"/>
        <v/>
      </c>
      <c r="Q761" s="6" t="str">
        <f t="shared" si="127"/>
        <v/>
      </c>
      <c r="R761" s="6">
        <f t="shared" si="128"/>
        <v>0</v>
      </c>
      <c r="S761" s="6">
        <f t="shared" si="129"/>
        <v>0</v>
      </c>
      <c r="T761" s="6">
        <f t="shared" si="130"/>
        <v>0</v>
      </c>
      <c r="U761" s="6">
        <f t="shared" si="131"/>
        <v>0</v>
      </c>
      <c r="AB761" s="12">
        <f>Table1[[#This Row],[Streaming Resolution '[MP']]]</f>
        <v>0</v>
      </c>
      <c r="AC761" s="12">
        <v>1</v>
      </c>
      <c r="AE761" s="3" t="str">
        <f>Table1[[#This Row],[Type of Install]]&amp;Table1[[#This Row],[Indoor/Outdoor]]</f>
        <v/>
      </c>
      <c r="AF761" s="3" t="str">
        <f>AE761&amp;Table1[[#This Row],[Camera Type]]</f>
        <v/>
      </c>
      <c r="AJ761" s="3" t="str">
        <f>'Card Access'!D763&amp;'Card Access'!E763&amp;'Card Access'!F763&amp;'Card Access'!G763</f>
        <v/>
      </c>
    </row>
    <row r="762" spans="1:36" x14ac:dyDescent="0.25">
      <c r="A762" s="3" t="str">
        <f>IF(ROW($B$2)&lt;=SheetX!$B$192, IF(SheetX!$B$192&lt;&gt;1, SheetX!$A$192 &amp; " (" &amp; ROW($B$2) &amp; ")", SheetX!$A$192),"zzzz")</f>
        <v xml:space="preserve"> (2)</v>
      </c>
      <c r="B762" s="3" t="str">
        <f t="shared" si="121"/>
        <v>zzzz</v>
      </c>
      <c r="C762" s="3" t="str">
        <f t="shared" si="122"/>
        <v/>
      </c>
      <c r="D762" s="9" t="str">
        <f>IF(ROW($D$1)&lt;=SheetX!$C$192, SheetX!$C$192, "")</f>
        <v/>
      </c>
      <c r="E762" s="4" t="str">
        <f t="shared" si="123"/>
        <v/>
      </c>
      <c r="F762" s="9" t="str">
        <f>IF(ROW($D$1)&lt;=SheetX!$D$192, SheetX!$D$192, "")</f>
        <v/>
      </c>
      <c r="G762" s="9" t="str">
        <f t="shared" si="124"/>
        <v/>
      </c>
      <c r="H762" s="9" t="str">
        <f>IF(ROW($D$1)&lt;=SheetX!$E$192, SheetX!$E$192, "")</f>
        <v/>
      </c>
      <c r="I762" s="9" t="str">
        <f t="shared" si="125"/>
        <v/>
      </c>
      <c r="J762" s="9" t="str">
        <f>IF(ROW($D$1)&lt;=SheetX!$F$192, SheetX!$F$192, "")</f>
        <v/>
      </c>
      <c r="K762" s="4" t="str">
        <f t="shared" si="126"/>
        <v/>
      </c>
      <c r="Q762" s="6" t="str">
        <f t="shared" si="127"/>
        <v/>
      </c>
      <c r="R762" s="6">
        <f t="shared" si="128"/>
        <v>0</v>
      </c>
      <c r="S762" s="6">
        <f t="shared" si="129"/>
        <v>0</v>
      </c>
      <c r="T762" s="6">
        <f t="shared" si="130"/>
        <v>0</v>
      </c>
      <c r="U762" s="6">
        <f t="shared" si="131"/>
        <v>0</v>
      </c>
      <c r="AB762" s="12">
        <f>Table1[[#This Row],[Streaming Resolution '[MP']]]</f>
        <v>0</v>
      </c>
      <c r="AC762" s="12">
        <v>1</v>
      </c>
      <c r="AE762" s="3" t="str">
        <f>Table1[[#This Row],[Type of Install]]&amp;Table1[[#This Row],[Indoor/Outdoor]]</f>
        <v/>
      </c>
      <c r="AF762" s="3" t="str">
        <f>AE762&amp;Table1[[#This Row],[Camera Type]]</f>
        <v/>
      </c>
      <c r="AJ762" s="3" t="str">
        <f>'Card Access'!D764&amp;'Card Access'!E764&amp;'Card Access'!F764&amp;'Card Access'!G764</f>
        <v/>
      </c>
    </row>
    <row r="763" spans="1:36" x14ac:dyDescent="0.25">
      <c r="A763" s="3" t="str">
        <f>IF(ROW($B$3)&lt;=SheetX!$B$192, IF(SheetX!$B$192&lt;&gt;1, SheetX!$A$192 &amp; " (" &amp; ROW($B$3) &amp; ")", SheetX!$A$192),"zzzz")</f>
        <v xml:space="preserve"> (3)</v>
      </c>
      <c r="B763" s="3" t="str">
        <f t="shared" si="121"/>
        <v>zzzz</v>
      </c>
      <c r="C763" s="3" t="str">
        <f t="shared" si="122"/>
        <v/>
      </c>
      <c r="D763" s="9" t="str">
        <f>IF(ROW($D$1)&lt;=SheetX!$C$192, SheetX!$C$192, "")</f>
        <v/>
      </c>
      <c r="E763" s="4" t="str">
        <f t="shared" si="123"/>
        <v/>
      </c>
      <c r="F763" s="9" t="str">
        <f>IF(ROW($D$1)&lt;=SheetX!$D$192, SheetX!$D$192, "")</f>
        <v/>
      </c>
      <c r="G763" s="9" t="str">
        <f t="shared" si="124"/>
        <v/>
      </c>
      <c r="H763" s="9" t="str">
        <f>IF(ROW($D$1)&lt;=SheetX!$E$192, SheetX!$E$192, "")</f>
        <v/>
      </c>
      <c r="I763" s="9" t="str">
        <f t="shared" si="125"/>
        <v/>
      </c>
      <c r="J763" s="9" t="str">
        <f>IF(ROW($D$1)&lt;=SheetX!$F$192, SheetX!$F$192, "")</f>
        <v/>
      </c>
      <c r="K763" s="4" t="str">
        <f t="shared" si="126"/>
        <v/>
      </c>
      <c r="Q763" s="6" t="str">
        <f t="shared" si="127"/>
        <v/>
      </c>
      <c r="R763" s="6">
        <f t="shared" si="128"/>
        <v>0</v>
      </c>
      <c r="S763" s="6">
        <f t="shared" si="129"/>
        <v>0</v>
      </c>
      <c r="T763" s="6">
        <f t="shared" si="130"/>
        <v>0</v>
      </c>
      <c r="U763" s="6">
        <f t="shared" si="131"/>
        <v>0</v>
      </c>
      <c r="AB763" s="12">
        <f>Table1[[#This Row],[Streaming Resolution '[MP']]]</f>
        <v>0</v>
      </c>
      <c r="AC763" s="12">
        <v>1</v>
      </c>
      <c r="AE763" s="3" t="str">
        <f>Table1[[#This Row],[Type of Install]]&amp;Table1[[#This Row],[Indoor/Outdoor]]</f>
        <v/>
      </c>
      <c r="AF763" s="3" t="str">
        <f>AE763&amp;Table1[[#This Row],[Camera Type]]</f>
        <v/>
      </c>
      <c r="AJ763" s="3" t="str">
        <f>'Card Access'!D765&amp;'Card Access'!E765&amp;'Card Access'!F765&amp;'Card Access'!G765</f>
        <v/>
      </c>
    </row>
    <row r="764" spans="1:36" x14ac:dyDescent="0.25">
      <c r="A764" s="3" t="str">
        <f>IF(ROW($B$4)&lt;=SheetX!$B$192, IF(SheetX!$B$192&lt;&gt;1, SheetX!$A$192 &amp; " (" &amp; ROW($B$4) &amp; ")", SheetX!$A$192),"zzzz")</f>
        <v xml:space="preserve"> (4)</v>
      </c>
      <c r="B764" s="3" t="str">
        <f t="shared" si="121"/>
        <v>zzzz</v>
      </c>
      <c r="C764" s="3" t="str">
        <f t="shared" si="122"/>
        <v/>
      </c>
      <c r="D764" s="9" t="str">
        <f>IF(ROW($D$1)&lt;=SheetX!$C$192, SheetX!$C$192, "")</f>
        <v/>
      </c>
      <c r="E764" s="4" t="str">
        <f t="shared" si="123"/>
        <v/>
      </c>
      <c r="F764" s="9" t="str">
        <f>IF(ROW($D$1)&lt;=SheetX!$D$192, SheetX!$D$192, "")</f>
        <v/>
      </c>
      <c r="G764" s="9" t="str">
        <f t="shared" si="124"/>
        <v/>
      </c>
      <c r="H764" s="9" t="str">
        <f>IF(ROW($D$1)&lt;=SheetX!$E$192, SheetX!$E$192, "")</f>
        <v/>
      </c>
      <c r="I764" s="9" t="str">
        <f t="shared" si="125"/>
        <v/>
      </c>
      <c r="J764" s="9" t="str">
        <f>IF(ROW($D$1)&lt;=SheetX!$F$192, SheetX!$F$192, "")</f>
        <v/>
      </c>
      <c r="K764" s="4" t="str">
        <f t="shared" si="126"/>
        <v/>
      </c>
      <c r="Q764" s="6" t="str">
        <f t="shared" si="127"/>
        <v/>
      </c>
      <c r="R764" s="6">
        <f t="shared" si="128"/>
        <v>0</v>
      </c>
      <c r="S764" s="6">
        <f t="shared" si="129"/>
        <v>0</v>
      </c>
      <c r="T764" s="6">
        <f t="shared" si="130"/>
        <v>0</v>
      </c>
      <c r="U764" s="6">
        <f t="shared" si="131"/>
        <v>0</v>
      </c>
      <c r="AB764" s="12">
        <f>Table1[[#This Row],[Streaming Resolution '[MP']]]</f>
        <v>0</v>
      </c>
      <c r="AC764" s="12">
        <v>1</v>
      </c>
      <c r="AE764" s="3" t="str">
        <f>Table1[[#This Row],[Type of Install]]&amp;Table1[[#This Row],[Indoor/Outdoor]]</f>
        <v/>
      </c>
      <c r="AF764" s="3" t="str">
        <f>AE764&amp;Table1[[#This Row],[Camera Type]]</f>
        <v/>
      </c>
      <c r="AJ764" s="3" t="str">
        <f>'Card Access'!D766&amp;'Card Access'!E766&amp;'Card Access'!F766&amp;'Card Access'!G766</f>
        <v/>
      </c>
    </row>
    <row r="765" spans="1:36" x14ac:dyDescent="0.25">
      <c r="A765" s="3" t="str">
        <f>IF(ROW($B$1)&lt;=SheetX!$B$193, IF(SheetX!$B$193&lt;&gt;1, SheetX!$A$193 &amp; " (" &amp; ROW($B$1) &amp; ")", SheetX!$A$193),"zzzz")</f>
        <v xml:space="preserve"> (1)</v>
      </c>
      <c r="B765" s="3" t="str">
        <f t="shared" si="121"/>
        <v>zzzz</v>
      </c>
      <c r="C765" s="3" t="str">
        <f t="shared" si="122"/>
        <v/>
      </c>
      <c r="D765" s="9" t="str">
        <f>IF(ROW($D$1)&lt;=SheetX!$C$193, SheetX!$C$193, "")</f>
        <v/>
      </c>
      <c r="E765" s="4" t="str">
        <f t="shared" si="123"/>
        <v/>
      </c>
      <c r="F765" s="9" t="str">
        <f>IF(ROW($D$1)&lt;=SheetX!$D$193, SheetX!$D$193, "")</f>
        <v/>
      </c>
      <c r="G765" s="9" t="str">
        <f t="shared" si="124"/>
        <v/>
      </c>
      <c r="H765" s="9" t="str">
        <f>IF(ROW($D$1)&lt;=SheetX!$E$193, SheetX!$E$193, "")</f>
        <v/>
      </c>
      <c r="I765" s="9" t="str">
        <f t="shared" si="125"/>
        <v/>
      </c>
      <c r="J765" s="9" t="str">
        <f>IF(ROW($D$1)&lt;=SheetX!$F$193, SheetX!$F$193, "")</f>
        <v/>
      </c>
      <c r="K765" s="4" t="str">
        <f t="shared" si="126"/>
        <v/>
      </c>
      <c r="Q765" s="6" t="str">
        <f t="shared" si="127"/>
        <v/>
      </c>
      <c r="R765" s="6">
        <f t="shared" si="128"/>
        <v>0</v>
      </c>
      <c r="S765" s="6">
        <f t="shared" si="129"/>
        <v>0</v>
      </c>
      <c r="T765" s="6">
        <f t="shared" si="130"/>
        <v>0</v>
      </c>
      <c r="U765" s="6">
        <f t="shared" si="131"/>
        <v>0</v>
      </c>
      <c r="AB765" s="12">
        <f>Table1[[#This Row],[Streaming Resolution '[MP']]]</f>
        <v>0</v>
      </c>
      <c r="AC765" s="12">
        <v>1</v>
      </c>
      <c r="AE765" s="3" t="str">
        <f>Table1[[#This Row],[Type of Install]]&amp;Table1[[#This Row],[Indoor/Outdoor]]</f>
        <v/>
      </c>
      <c r="AF765" s="3" t="str">
        <f>AE765&amp;Table1[[#This Row],[Camera Type]]</f>
        <v/>
      </c>
      <c r="AJ765" s="3" t="str">
        <f>'Card Access'!D767&amp;'Card Access'!E767&amp;'Card Access'!F767&amp;'Card Access'!G767</f>
        <v/>
      </c>
    </row>
    <row r="766" spans="1:36" x14ac:dyDescent="0.25">
      <c r="A766" s="3" t="str">
        <f>IF(ROW($B$2)&lt;=SheetX!$B$193, IF(SheetX!$B$193&lt;&gt;1, SheetX!$A$193 &amp; " (" &amp; ROW($B$2) &amp; ")", SheetX!$A$193),"zzzz")</f>
        <v xml:space="preserve"> (2)</v>
      </c>
      <c r="B766" s="3" t="str">
        <f t="shared" si="121"/>
        <v>zzzz</v>
      </c>
      <c r="C766" s="3" t="str">
        <f t="shared" si="122"/>
        <v/>
      </c>
      <c r="D766" s="9" t="str">
        <f>IF(ROW($D$1)&lt;=SheetX!$C$193, SheetX!$C$193, "")</f>
        <v/>
      </c>
      <c r="E766" s="4" t="str">
        <f t="shared" si="123"/>
        <v/>
      </c>
      <c r="F766" s="9" t="str">
        <f>IF(ROW($D$1)&lt;=SheetX!$D$193, SheetX!$D$193, "")</f>
        <v/>
      </c>
      <c r="G766" s="9" t="str">
        <f t="shared" si="124"/>
        <v/>
      </c>
      <c r="H766" s="9" t="str">
        <f>IF(ROW($D$1)&lt;=SheetX!$E$193, SheetX!$E$193, "")</f>
        <v/>
      </c>
      <c r="I766" s="9" t="str">
        <f t="shared" si="125"/>
        <v/>
      </c>
      <c r="J766" s="9" t="str">
        <f>IF(ROW($D$1)&lt;=SheetX!$F$193, SheetX!$F$193, "")</f>
        <v/>
      </c>
      <c r="K766" s="4" t="str">
        <f t="shared" si="126"/>
        <v/>
      </c>
      <c r="Q766" s="6" t="str">
        <f t="shared" si="127"/>
        <v/>
      </c>
      <c r="R766" s="6">
        <f t="shared" si="128"/>
        <v>0</v>
      </c>
      <c r="S766" s="6">
        <f t="shared" si="129"/>
        <v>0</v>
      </c>
      <c r="T766" s="6">
        <f t="shared" si="130"/>
        <v>0</v>
      </c>
      <c r="U766" s="6">
        <f t="shared" si="131"/>
        <v>0</v>
      </c>
      <c r="AB766" s="12">
        <f>Table1[[#This Row],[Streaming Resolution '[MP']]]</f>
        <v>0</v>
      </c>
      <c r="AC766" s="12">
        <v>1</v>
      </c>
      <c r="AE766" s="3" t="str">
        <f>Table1[[#This Row],[Type of Install]]&amp;Table1[[#This Row],[Indoor/Outdoor]]</f>
        <v/>
      </c>
      <c r="AF766" s="3" t="str">
        <f>AE766&amp;Table1[[#This Row],[Camera Type]]</f>
        <v/>
      </c>
      <c r="AJ766" s="3" t="str">
        <f>'Card Access'!D768&amp;'Card Access'!E768&amp;'Card Access'!F768&amp;'Card Access'!G768</f>
        <v/>
      </c>
    </row>
    <row r="767" spans="1:36" x14ac:dyDescent="0.25">
      <c r="A767" s="3" t="str">
        <f>IF(ROW($B$3)&lt;=SheetX!$B$193, IF(SheetX!$B$193&lt;&gt;1, SheetX!$A$193 &amp; " (" &amp; ROW($B$3) &amp; ")", SheetX!$A$193),"zzzz")</f>
        <v xml:space="preserve"> (3)</v>
      </c>
      <c r="B767" s="3" t="str">
        <f t="shared" si="121"/>
        <v>zzzz</v>
      </c>
      <c r="C767" s="3" t="str">
        <f t="shared" si="122"/>
        <v/>
      </c>
      <c r="D767" s="9" t="str">
        <f>IF(ROW($D$1)&lt;=SheetX!$C$193, SheetX!$C$193, "")</f>
        <v/>
      </c>
      <c r="E767" s="4" t="str">
        <f t="shared" si="123"/>
        <v/>
      </c>
      <c r="F767" s="9" t="str">
        <f>IF(ROW($D$1)&lt;=SheetX!$D$193, SheetX!$D$193, "")</f>
        <v/>
      </c>
      <c r="G767" s="9" t="str">
        <f t="shared" si="124"/>
        <v/>
      </c>
      <c r="H767" s="9" t="str">
        <f>IF(ROW($D$1)&lt;=SheetX!$E$193, SheetX!$E$193, "")</f>
        <v/>
      </c>
      <c r="I767" s="9" t="str">
        <f t="shared" si="125"/>
        <v/>
      </c>
      <c r="J767" s="9" t="str">
        <f>IF(ROW($D$1)&lt;=SheetX!$F$193, SheetX!$F$193, "")</f>
        <v/>
      </c>
      <c r="K767" s="4" t="str">
        <f t="shared" si="126"/>
        <v/>
      </c>
      <c r="Q767" s="6" t="str">
        <f t="shared" si="127"/>
        <v/>
      </c>
      <c r="R767" s="6">
        <f t="shared" si="128"/>
        <v>0</v>
      </c>
      <c r="S767" s="6">
        <f t="shared" si="129"/>
        <v>0</v>
      </c>
      <c r="T767" s="6">
        <f t="shared" si="130"/>
        <v>0</v>
      </c>
      <c r="U767" s="6">
        <f t="shared" si="131"/>
        <v>0</v>
      </c>
      <c r="AB767" s="12">
        <f>Table1[[#This Row],[Streaming Resolution '[MP']]]</f>
        <v>0</v>
      </c>
      <c r="AC767" s="12">
        <v>1</v>
      </c>
      <c r="AE767" s="3" t="str">
        <f>Table1[[#This Row],[Type of Install]]&amp;Table1[[#This Row],[Indoor/Outdoor]]</f>
        <v/>
      </c>
      <c r="AF767" s="3" t="str">
        <f>AE767&amp;Table1[[#This Row],[Camera Type]]</f>
        <v/>
      </c>
      <c r="AJ767" s="3" t="str">
        <f>'Card Access'!D769&amp;'Card Access'!E769&amp;'Card Access'!F769&amp;'Card Access'!G769</f>
        <v/>
      </c>
    </row>
    <row r="768" spans="1:36" x14ac:dyDescent="0.25">
      <c r="A768" s="3" t="str">
        <f>IF(ROW($B$4)&lt;=SheetX!$B$193, IF(SheetX!$B$193&lt;&gt;1, SheetX!$A$193 &amp; " (" &amp; ROW($B$4) &amp; ")", SheetX!$A$193),"zzzz")</f>
        <v xml:space="preserve"> (4)</v>
      </c>
      <c r="B768" s="3" t="str">
        <f t="shared" si="121"/>
        <v>zzzz</v>
      </c>
      <c r="C768" s="3" t="str">
        <f t="shared" si="122"/>
        <v/>
      </c>
      <c r="D768" s="9" t="str">
        <f>IF(ROW($D$1)&lt;=SheetX!$C$193, SheetX!$C$193, "")</f>
        <v/>
      </c>
      <c r="E768" s="4" t="str">
        <f t="shared" si="123"/>
        <v/>
      </c>
      <c r="F768" s="9" t="str">
        <f>IF(ROW($D$1)&lt;=SheetX!$D$193, SheetX!$D$193, "")</f>
        <v/>
      </c>
      <c r="G768" s="9" t="str">
        <f t="shared" si="124"/>
        <v/>
      </c>
      <c r="H768" s="9" t="str">
        <f>IF(ROW($D$1)&lt;=SheetX!$E$193, SheetX!$E$193, "")</f>
        <v/>
      </c>
      <c r="I768" s="9" t="str">
        <f t="shared" si="125"/>
        <v/>
      </c>
      <c r="J768" s="9" t="str">
        <f>IF(ROW($D$1)&lt;=SheetX!$F$193, SheetX!$F$193, "")</f>
        <v/>
      </c>
      <c r="K768" s="4" t="str">
        <f t="shared" si="126"/>
        <v/>
      </c>
      <c r="Q768" s="6" t="str">
        <f t="shared" si="127"/>
        <v/>
      </c>
      <c r="R768" s="6">
        <f t="shared" si="128"/>
        <v>0</v>
      </c>
      <c r="S768" s="6">
        <f t="shared" si="129"/>
        <v>0</v>
      </c>
      <c r="T768" s="6">
        <f t="shared" si="130"/>
        <v>0</v>
      </c>
      <c r="U768" s="6">
        <f t="shared" si="131"/>
        <v>0</v>
      </c>
      <c r="AB768" s="12">
        <f>Table1[[#This Row],[Streaming Resolution '[MP']]]</f>
        <v>0</v>
      </c>
      <c r="AC768" s="12">
        <v>1</v>
      </c>
      <c r="AE768" s="3" t="str">
        <f>Table1[[#This Row],[Type of Install]]&amp;Table1[[#This Row],[Indoor/Outdoor]]</f>
        <v/>
      </c>
      <c r="AF768" s="3" t="str">
        <f>AE768&amp;Table1[[#This Row],[Camera Type]]</f>
        <v/>
      </c>
      <c r="AJ768" s="3" t="str">
        <f>'Card Access'!D770&amp;'Card Access'!E770&amp;'Card Access'!F770&amp;'Card Access'!G770</f>
        <v/>
      </c>
    </row>
    <row r="769" spans="1:36" x14ac:dyDescent="0.25">
      <c r="A769" s="3" t="str">
        <f>IF(ROW($B$1)&lt;=SheetX!$B$194, IF(SheetX!$B$194&lt;&gt;1, SheetX!$A$194 &amp; " (" &amp; ROW($B$1) &amp; ")", SheetX!$A$194),"zzzz")</f>
        <v xml:space="preserve"> (1)</v>
      </c>
      <c r="B769" s="3" t="str">
        <f t="shared" ref="B769:B832" si="132">IF(OR(A769=" (1)", A769=" (2)", A769=" (3)", A769=" (4)", A769="", A769=0), "zzzz", A769)</f>
        <v>zzzz</v>
      </c>
      <c r="C769" s="3" t="str">
        <f t="shared" si="122"/>
        <v/>
      </c>
      <c r="D769" s="9" t="str">
        <f>IF(ROW($D$1)&lt;=SheetX!$C$194, SheetX!$C$194, "")</f>
        <v/>
      </c>
      <c r="E769" s="4" t="str">
        <f t="shared" si="123"/>
        <v/>
      </c>
      <c r="F769" s="9" t="str">
        <f>IF(ROW($D$1)&lt;=SheetX!$D$194, SheetX!$D$194, "")</f>
        <v/>
      </c>
      <c r="G769" s="9" t="str">
        <f t="shared" si="124"/>
        <v/>
      </c>
      <c r="H769" s="9" t="str">
        <f>IF(ROW($D$1)&lt;=SheetX!$E$194, SheetX!$E$194, "")</f>
        <v/>
      </c>
      <c r="I769" s="9" t="str">
        <f t="shared" si="125"/>
        <v/>
      </c>
      <c r="J769" s="9" t="str">
        <f>IF(ROW($D$1)&lt;=SheetX!$F$194, SheetX!$F$194, "")</f>
        <v/>
      </c>
      <c r="K769" s="4" t="str">
        <f t="shared" si="126"/>
        <v/>
      </c>
      <c r="Q769" s="6" t="str">
        <f t="shared" si="127"/>
        <v/>
      </c>
      <c r="R769" s="6">
        <f t="shared" si="128"/>
        <v>0</v>
      </c>
      <c r="S769" s="6">
        <f t="shared" si="129"/>
        <v>0</v>
      </c>
      <c r="T769" s="6">
        <f t="shared" si="130"/>
        <v>0</v>
      </c>
      <c r="U769" s="6">
        <f t="shared" si="131"/>
        <v>0</v>
      </c>
      <c r="AB769" s="12">
        <f>Table1[[#This Row],[Streaming Resolution '[MP']]]</f>
        <v>0</v>
      </c>
      <c r="AC769" s="12">
        <v>1</v>
      </c>
      <c r="AE769" s="3" t="str">
        <f>Table1[[#This Row],[Type of Install]]&amp;Table1[[#This Row],[Indoor/Outdoor]]</f>
        <v/>
      </c>
      <c r="AF769" s="3" t="str">
        <f>AE769&amp;Table1[[#This Row],[Camera Type]]</f>
        <v/>
      </c>
      <c r="AJ769" s="3" t="str">
        <f>'Card Access'!D771&amp;'Card Access'!E771&amp;'Card Access'!F771&amp;'Card Access'!G771</f>
        <v/>
      </c>
    </row>
    <row r="770" spans="1:36" x14ac:dyDescent="0.25">
      <c r="A770" s="3" t="str">
        <f>IF(ROW($B$2)&lt;=SheetX!$B$194, IF(SheetX!$B$194&lt;&gt;1, SheetX!$A$194 &amp; " (" &amp; ROW($B$2) &amp; ")", SheetX!$A$194),"zzzz")</f>
        <v xml:space="preserve"> (2)</v>
      </c>
      <c r="B770" s="3" t="str">
        <f t="shared" si="132"/>
        <v>zzzz</v>
      </c>
      <c r="C770" s="3" t="str">
        <f t="shared" ref="C770:C833" si="133">IF(B770="zzzz","",D770)</f>
        <v/>
      </c>
      <c r="D770" s="9" t="str">
        <f>IF(ROW($D$1)&lt;=SheetX!$C$194, SheetX!$C$194, "")</f>
        <v/>
      </c>
      <c r="E770" s="4" t="str">
        <f t="shared" ref="E770:E833" si="134">IF(B770="zzzz","",F770)</f>
        <v/>
      </c>
      <c r="F770" s="9" t="str">
        <f>IF(ROW($D$1)&lt;=SheetX!$D$194, SheetX!$D$194, "")</f>
        <v/>
      </c>
      <c r="G770" s="9" t="str">
        <f t="shared" ref="G770:G833" si="135">IF(B770="zzzz","",H770)</f>
        <v/>
      </c>
      <c r="H770" s="9" t="str">
        <f>IF(ROW($D$1)&lt;=SheetX!$E$194, SheetX!$E$194, "")</f>
        <v/>
      </c>
      <c r="I770" s="9" t="str">
        <f t="shared" ref="I770:I833" si="136">IF(B770="zzzz","",J770)</f>
        <v/>
      </c>
      <c r="J770" s="9" t="str">
        <f>IF(ROW($D$1)&lt;=SheetX!$F$194, SheetX!$F$194, "")</f>
        <v/>
      </c>
      <c r="K770" s="4" t="str">
        <f t="shared" ref="K770:K833" si="137">IF(B770="zzzz", "", B770)</f>
        <v/>
      </c>
      <c r="Q770" s="6" t="str">
        <f t="shared" ref="Q770:Q833" si="138">IF(IF(L770="zzzz","",L770)=0,"",IF(L770="zzzz","",L770))</f>
        <v/>
      </c>
      <c r="R770" s="6">
        <f t="shared" ref="R770:R833" si="139">M770</f>
        <v>0</v>
      </c>
      <c r="S770" s="6">
        <f t="shared" ref="S770:S833" si="140">N770</f>
        <v>0</v>
      </c>
      <c r="T770" s="6">
        <f t="shared" ref="T770:T833" si="141">O770</f>
        <v>0</v>
      </c>
      <c r="U770" s="6">
        <f t="shared" ref="U770:U833" si="142">P770</f>
        <v>0</v>
      </c>
      <c r="AB770" s="12">
        <f>Table1[[#This Row],[Streaming Resolution '[MP']]]</f>
        <v>0</v>
      </c>
      <c r="AC770" s="12">
        <v>1</v>
      </c>
      <c r="AE770" s="3" t="str">
        <f>Table1[[#This Row],[Type of Install]]&amp;Table1[[#This Row],[Indoor/Outdoor]]</f>
        <v/>
      </c>
      <c r="AF770" s="3" t="str">
        <f>AE770&amp;Table1[[#This Row],[Camera Type]]</f>
        <v/>
      </c>
      <c r="AJ770" s="3" t="str">
        <f>'Card Access'!D772&amp;'Card Access'!E772&amp;'Card Access'!F772&amp;'Card Access'!G772</f>
        <v/>
      </c>
    </row>
    <row r="771" spans="1:36" x14ac:dyDescent="0.25">
      <c r="A771" s="3" t="str">
        <f>IF(ROW($B$3)&lt;=SheetX!$B$194, IF(SheetX!$B$194&lt;&gt;1, SheetX!$A$194 &amp; " (" &amp; ROW($B$3) &amp; ")", SheetX!$A$194),"zzzz")</f>
        <v xml:space="preserve"> (3)</v>
      </c>
      <c r="B771" s="3" t="str">
        <f t="shared" si="132"/>
        <v>zzzz</v>
      </c>
      <c r="C771" s="3" t="str">
        <f t="shared" si="133"/>
        <v/>
      </c>
      <c r="D771" s="9" t="str">
        <f>IF(ROW($D$1)&lt;=SheetX!$C$194, SheetX!$C$194, "")</f>
        <v/>
      </c>
      <c r="E771" s="4" t="str">
        <f t="shared" si="134"/>
        <v/>
      </c>
      <c r="F771" s="9" t="str">
        <f>IF(ROW($D$1)&lt;=SheetX!$D$194, SheetX!$D$194, "")</f>
        <v/>
      </c>
      <c r="G771" s="9" t="str">
        <f t="shared" si="135"/>
        <v/>
      </c>
      <c r="H771" s="9" t="str">
        <f>IF(ROW($D$1)&lt;=SheetX!$E$194, SheetX!$E$194, "")</f>
        <v/>
      </c>
      <c r="I771" s="9" t="str">
        <f t="shared" si="136"/>
        <v/>
      </c>
      <c r="J771" s="9" t="str">
        <f>IF(ROW($D$1)&lt;=SheetX!$F$194, SheetX!$F$194, "")</f>
        <v/>
      </c>
      <c r="K771" s="4" t="str">
        <f t="shared" si="137"/>
        <v/>
      </c>
      <c r="Q771" s="6" t="str">
        <f t="shared" si="138"/>
        <v/>
      </c>
      <c r="R771" s="6">
        <f t="shared" si="139"/>
        <v>0</v>
      </c>
      <c r="S771" s="6">
        <f t="shared" si="140"/>
        <v>0</v>
      </c>
      <c r="T771" s="6">
        <f t="shared" si="141"/>
        <v>0</v>
      </c>
      <c r="U771" s="6">
        <f t="shared" si="142"/>
        <v>0</v>
      </c>
      <c r="AB771" s="12">
        <f>Table1[[#This Row],[Streaming Resolution '[MP']]]</f>
        <v>0</v>
      </c>
      <c r="AC771" s="12">
        <v>1</v>
      </c>
      <c r="AE771" s="3" t="str">
        <f>Table1[[#This Row],[Type of Install]]&amp;Table1[[#This Row],[Indoor/Outdoor]]</f>
        <v/>
      </c>
      <c r="AF771" s="3" t="str">
        <f>AE771&amp;Table1[[#This Row],[Camera Type]]</f>
        <v/>
      </c>
      <c r="AJ771" s="3" t="str">
        <f>'Card Access'!D773&amp;'Card Access'!E773&amp;'Card Access'!F773&amp;'Card Access'!G773</f>
        <v/>
      </c>
    </row>
    <row r="772" spans="1:36" x14ac:dyDescent="0.25">
      <c r="A772" s="3" t="str">
        <f>IF(ROW($B$4)&lt;=SheetX!$B$194, IF(SheetX!$B$194&lt;&gt;1, SheetX!$A$194 &amp; " (" &amp; ROW($B$4) &amp; ")", SheetX!$A$194),"zzzz")</f>
        <v xml:space="preserve"> (4)</v>
      </c>
      <c r="B772" s="3" t="str">
        <f t="shared" si="132"/>
        <v>zzzz</v>
      </c>
      <c r="C772" s="3" t="str">
        <f t="shared" si="133"/>
        <v/>
      </c>
      <c r="D772" s="9" t="str">
        <f>IF(ROW($D$1)&lt;=SheetX!$C$194, SheetX!$C$194, "")</f>
        <v/>
      </c>
      <c r="E772" s="4" t="str">
        <f t="shared" si="134"/>
        <v/>
      </c>
      <c r="F772" s="9" t="str">
        <f>IF(ROW($D$1)&lt;=SheetX!$D$194, SheetX!$D$194, "")</f>
        <v/>
      </c>
      <c r="G772" s="9" t="str">
        <f t="shared" si="135"/>
        <v/>
      </c>
      <c r="H772" s="9" t="str">
        <f>IF(ROW($D$1)&lt;=SheetX!$E$194, SheetX!$E$194, "")</f>
        <v/>
      </c>
      <c r="I772" s="9" t="str">
        <f t="shared" si="136"/>
        <v/>
      </c>
      <c r="J772" s="9" t="str">
        <f>IF(ROW($D$1)&lt;=SheetX!$F$194, SheetX!$F$194, "")</f>
        <v/>
      </c>
      <c r="K772" s="4" t="str">
        <f t="shared" si="137"/>
        <v/>
      </c>
      <c r="Q772" s="6" t="str">
        <f t="shared" si="138"/>
        <v/>
      </c>
      <c r="R772" s="6">
        <f t="shared" si="139"/>
        <v>0</v>
      </c>
      <c r="S772" s="6">
        <f t="shared" si="140"/>
        <v>0</v>
      </c>
      <c r="T772" s="6">
        <f t="shared" si="141"/>
        <v>0</v>
      </c>
      <c r="U772" s="6">
        <f t="shared" si="142"/>
        <v>0</v>
      </c>
      <c r="AB772" s="12">
        <f>Table1[[#This Row],[Streaming Resolution '[MP']]]</f>
        <v>0</v>
      </c>
      <c r="AC772" s="12">
        <v>1</v>
      </c>
      <c r="AE772" s="3" t="str">
        <f>Table1[[#This Row],[Type of Install]]&amp;Table1[[#This Row],[Indoor/Outdoor]]</f>
        <v/>
      </c>
      <c r="AF772" s="3" t="str">
        <f>AE772&amp;Table1[[#This Row],[Camera Type]]</f>
        <v/>
      </c>
      <c r="AJ772" s="3" t="str">
        <f>'Card Access'!D774&amp;'Card Access'!E774&amp;'Card Access'!F774&amp;'Card Access'!G774</f>
        <v/>
      </c>
    </row>
    <row r="773" spans="1:36" x14ac:dyDescent="0.25">
      <c r="A773" s="3" t="str">
        <f>IF(ROW($B$1)&lt;=SheetX!$B$195, IF(SheetX!$B$195&lt;&gt;1, SheetX!$A$195 &amp; " (" &amp; ROW($B$1) &amp; ")", SheetX!$A$195),"zzzz")</f>
        <v xml:space="preserve"> (1)</v>
      </c>
      <c r="B773" s="3" t="str">
        <f t="shared" si="132"/>
        <v>zzzz</v>
      </c>
      <c r="C773" s="3" t="str">
        <f t="shared" si="133"/>
        <v/>
      </c>
      <c r="D773" s="9" t="str">
        <f>IF(ROW($D$1)&lt;=SheetX!$C$195, SheetX!$C$195, "")</f>
        <v/>
      </c>
      <c r="E773" s="4" t="str">
        <f t="shared" si="134"/>
        <v/>
      </c>
      <c r="F773" s="9" t="str">
        <f>IF(ROW($D$1)&lt;=SheetX!$D$195, SheetX!$D$195, "")</f>
        <v/>
      </c>
      <c r="G773" s="9" t="str">
        <f t="shared" si="135"/>
        <v/>
      </c>
      <c r="H773" s="9" t="str">
        <f>IF(ROW($D$1)&lt;=SheetX!$E$195, SheetX!$E$195, "")</f>
        <v/>
      </c>
      <c r="I773" s="9" t="str">
        <f t="shared" si="136"/>
        <v/>
      </c>
      <c r="J773" s="9" t="str">
        <f>IF(ROW($D$1)&lt;=SheetX!$F$195, SheetX!$F$195, "")</f>
        <v/>
      </c>
      <c r="K773" s="4" t="str">
        <f t="shared" si="137"/>
        <v/>
      </c>
      <c r="Q773" s="6" t="str">
        <f t="shared" si="138"/>
        <v/>
      </c>
      <c r="R773" s="6">
        <f t="shared" si="139"/>
        <v>0</v>
      </c>
      <c r="S773" s="6">
        <f t="shared" si="140"/>
        <v>0</v>
      </c>
      <c r="T773" s="6">
        <f t="shared" si="141"/>
        <v>0</v>
      </c>
      <c r="U773" s="6">
        <f t="shared" si="142"/>
        <v>0</v>
      </c>
      <c r="AB773" s="12">
        <f>Table1[[#This Row],[Streaming Resolution '[MP']]]</f>
        <v>0</v>
      </c>
      <c r="AC773" s="12">
        <v>1</v>
      </c>
      <c r="AE773" s="3" t="str">
        <f>Table1[[#This Row],[Type of Install]]&amp;Table1[[#This Row],[Indoor/Outdoor]]</f>
        <v/>
      </c>
      <c r="AF773" s="3" t="str">
        <f>AE773&amp;Table1[[#This Row],[Camera Type]]</f>
        <v/>
      </c>
      <c r="AJ773" s="3" t="str">
        <f>'Card Access'!D775&amp;'Card Access'!E775&amp;'Card Access'!F775&amp;'Card Access'!G775</f>
        <v/>
      </c>
    </row>
    <row r="774" spans="1:36" x14ac:dyDescent="0.25">
      <c r="A774" s="3" t="str">
        <f>IF(ROW($B$2)&lt;=SheetX!$B$195, IF(SheetX!$B$195&lt;&gt;1, SheetX!$A$195 &amp; " (" &amp; ROW($B$2) &amp; ")", SheetX!$A$195),"zzzz")</f>
        <v xml:space="preserve"> (2)</v>
      </c>
      <c r="B774" s="3" t="str">
        <f t="shared" si="132"/>
        <v>zzzz</v>
      </c>
      <c r="C774" s="3" t="str">
        <f t="shared" si="133"/>
        <v/>
      </c>
      <c r="D774" s="9" t="str">
        <f>IF(ROW($D$1)&lt;=SheetX!$C$195, SheetX!$C$195, "")</f>
        <v/>
      </c>
      <c r="E774" s="4" t="str">
        <f t="shared" si="134"/>
        <v/>
      </c>
      <c r="F774" s="9" t="str">
        <f>IF(ROW($D$1)&lt;=SheetX!$D$195, SheetX!$D$195, "")</f>
        <v/>
      </c>
      <c r="G774" s="9" t="str">
        <f t="shared" si="135"/>
        <v/>
      </c>
      <c r="H774" s="9" t="str">
        <f>IF(ROW($D$1)&lt;=SheetX!$E$195, SheetX!$E$195, "")</f>
        <v/>
      </c>
      <c r="I774" s="9" t="str">
        <f t="shared" si="136"/>
        <v/>
      </c>
      <c r="J774" s="9" t="str">
        <f>IF(ROW($D$1)&lt;=SheetX!$F$195, SheetX!$F$195, "")</f>
        <v/>
      </c>
      <c r="K774" s="4" t="str">
        <f t="shared" si="137"/>
        <v/>
      </c>
      <c r="Q774" s="6" t="str">
        <f t="shared" si="138"/>
        <v/>
      </c>
      <c r="R774" s="6">
        <f t="shared" si="139"/>
        <v>0</v>
      </c>
      <c r="S774" s="6">
        <f t="shared" si="140"/>
        <v>0</v>
      </c>
      <c r="T774" s="6">
        <f t="shared" si="141"/>
        <v>0</v>
      </c>
      <c r="U774" s="6">
        <f t="shared" si="142"/>
        <v>0</v>
      </c>
      <c r="AB774" s="12">
        <f>Table1[[#This Row],[Streaming Resolution '[MP']]]</f>
        <v>0</v>
      </c>
      <c r="AC774" s="12">
        <v>1</v>
      </c>
      <c r="AE774" s="3" t="str">
        <f>Table1[[#This Row],[Type of Install]]&amp;Table1[[#This Row],[Indoor/Outdoor]]</f>
        <v/>
      </c>
      <c r="AF774" s="3" t="str">
        <f>AE774&amp;Table1[[#This Row],[Camera Type]]</f>
        <v/>
      </c>
      <c r="AJ774" s="3" t="str">
        <f>'Card Access'!D776&amp;'Card Access'!E776&amp;'Card Access'!F776&amp;'Card Access'!G776</f>
        <v/>
      </c>
    </row>
    <row r="775" spans="1:36" x14ac:dyDescent="0.25">
      <c r="A775" s="3" t="str">
        <f>IF(ROW($B$3)&lt;=SheetX!$B$195, IF(SheetX!$B$195&lt;&gt;1, SheetX!$A$195 &amp; " (" &amp; ROW($B$3) &amp; ")", SheetX!$A$195),"zzzz")</f>
        <v xml:space="preserve"> (3)</v>
      </c>
      <c r="B775" s="3" t="str">
        <f t="shared" si="132"/>
        <v>zzzz</v>
      </c>
      <c r="C775" s="3" t="str">
        <f t="shared" si="133"/>
        <v/>
      </c>
      <c r="D775" s="9" t="str">
        <f>IF(ROW($D$1)&lt;=SheetX!$C$195, SheetX!$C$195, "")</f>
        <v/>
      </c>
      <c r="E775" s="4" t="str">
        <f t="shared" si="134"/>
        <v/>
      </c>
      <c r="F775" s="9" t="str">
        <f>IF(ROW($D$1)&lt;=SheetX!$D$195, SheetX!$D$195, "")</f>
        <v/>
      </c>
      <c r="G775" s="9" t="str">
        <f t="shared" si="135"/>
        <v/>
      </c>
      <c r="H775" s="9" t="str">
        <f>IF(ROW($D$1)&lt;=SheetX!$E$195, SheetX!$E$195, "")</f>
        <v/>
      </c>
      <c r="I775" s="9" t="str">
        <f t="shared" si="136"/>
        <v/>
      </c>
      <c r="J775" s="9" t="str">
        <f>IF(ROW($D$1)&lt;=SheetX!$F$195, SheetX!$F$195, "")</f>
        <v/>
      </c>
      <c r="K775" s="4" t="str">
        <f t="shared" si="137"/>
        <v/>
      </c>
      <c r="Q775" s="6" t="str">
        <f t="shared" si="138"/>
        <v/>
      </c>
      <c r="R775" s="6">
        <f t="shared" si="139"/>
        <v>0</v>
      </c>
      <c r="S775" s="6">
        <f t="shared" si="140"/>
        <v>0</v>
      </c>
      <c r="T775" s="6">
        <f t="shared" si="141"/>
        <v>0</v>
      </c>
      <c r="U775" s="6">
        <f t="shared" si="142"/>
        <v>0</v>
      </c>
      <c r="AB775" s="12">
        <f>Table1[[#This Row],[Streaming Resolution '[MP']]]</f>
        <v>0</v>
      </c>
      <c r="AC775" s="12">
        <v>1</v>
      </c>
      <c r="AE775" s="3" t="str">
        <f>Table1[[#This Row],[Type of Install]]&amp;Table1[[#This Row],[Indoor/Outdoor]]</f>
        <v/>
      </c>
      <c r="AF775" s="3" t="str">
        <f>AE775&amp;Table1[[#This Row],[Camera Type]]</f>
        <v/>
      </c>
      <c r="AJ775" s="3" t="str">
        <f>'Card Access'!D777&amp;'Card Access'!E777&amp;'Card Access'!F777&amp;'Card Access'!G777</f>
        <v/>
      </c>
    </row>
    <row r="776" spans="1:36" x14ac:dyDescent="0.25">
      <c r="A776" s="3" t="str">
        <f>IF(ROW($B$4)&lt;=SheetX!$B$195, IF(SheetX!$B$195&lt;&gt;1, SheetX!$A$195 &amp; " (" &amp; ROW($B$4) &amp; ")", SheetX!$A$195),"zzzz")</f>
        <v xml:space="preserve"> (4)</v>
      </c>
      <c r="B776" s="3" t="str">
        <f t="shared" si="132"/>
        <v>zzzz</v>
      </c>
      <c r="C776" s="3" t="str">
        <f t="shared" si="133"/>
        <v/>
      </c>
      <c r="D776" s="9" t="str">
        <f>IF(ROW($D$1)&lt;=SheetX!$C$195, SheetX!$C$195, "")</f>
        <v/>
      </c>
      <c r="E776" s="4" t="str">
        <f t="shared" si="134"/>
        <v/>
      </c>
      <c r="F776" s="9" t="str">
        <f>IF(ROW($D$1)&lt;=SheetX!$D$195, SheetX!$D$195, "")</f>
        <v/>
      </c>
      <c r="G776" s="9" t="str">
        <f t="shared" si="135"/>
        <v/>
      </c>
      <c r="H776" s="9" t="str">
        <f>IF(ROW($D$1)&lt;=SheetX!$E$195, SheetX!$E$195, "")</f>
        <v/>
      </c>
      <c r="I776" s="9" t="str">
        <f t="shared" si="136"/>
        <v/>
      </c>
      <c r="J776" s="9" t="str">
        <f>IF(ROW($D$1)&lt;=SheetX!$F$195, SheetX!$F$195, "")</f>
        <v/>
      </c>
      <c r="K776" s="4" t="str">
        <f t="shared" si="137"/>
        <v/>
      </c>
      <c r="Q776" s="6" t="str">
        <f t="shared" si="138"/>
        <v/>
      </c>
      <c r="R776" s="6">
        <f t="shared" si="139"/>
        <v>0</v>
      </c>
      <c r="S776" s="6">
        <f t="shared" si="140"/>
        <v>0</v>
      </c>
      <c r="T776" s="6">
        <f t="shared" si="141"/>
        <v>0</v>
      </c>
      <c r="U776" s="6">
        <f t="shared" si="142"/>
        <v>0</v>
      </c>
      <c r="AB776" s="12">
        <f>Table1[[#This Row],[Streaming Resolution '[MP']]]</f>
        <v>0</v>
      </c>
      <c r="AC776" s="12">
        <v>1</v>
      </c>
      <c r="AE776" s="3" t="str">
        <f>Table1[[#This Row],[Type of Install]]&amp;Table1[[#This Row],[Indoor/Outdoor]]</f>
        <v/>
      </c>
      <c r="AF776" s="3" t="str">
        <f>AE776&amp;Table1[[#This Row],[Camera Type]]</f>
        <v/>
      </c>
      <c r="AJ776" s="3" t="str">
        <f>'Card Access'!D778&amp;'Card Access'!E778&amp;'Card Access'!F778&amp;'Card Access'!G778</f>
        <v/>
      </c>
    </row>
    <row r="777" spans="1:36" x14ac:dyDescent="0.25">
      <c r="A777" s="3" t="str">
        <f>IF(ROW($B$1)&lt;=SheetX!$B$196, IF(SheetX!$B$196&lt;&gt;1, SheetX!$A$196 &amp; " (" &amp; ROW($B$1) &amp; ")", SheetX!$A$196),"zzzz")</f>
        <v xml:space="preserve"> (1)</v>
      </c>
      <c r="B777" s="3" t="str">
        <f t="shared" si="132"/>
        <v>zzzz</v>
      </c>
      <c r="C777" s="3" t="str">
        <f t="shared" si="133"/>
        <v/>
      </c>
      <c r="D777" s="9" t="str">
        <f>IF(ROW($D$1)&lt;=SheetX!$C$196, SheetX!$C$196, "")</f>
        <v/>
      </c>
      <c r="E777" s="4" t="str">
        <f t="shared" si="134"/>
        <v/>
      </c>
      <c r="F777" s="9" t="str">
        <f>IF(ROW($D$1)&lt;=SheetX!$D$196, SheetX!$D$196, "")</f>
        <v/>
      </c>
      <c r="G777" s="9" t="str">
        <f t="shared" si="135"/>
        <v/>
      </c>
      <c r="H777" s="9" t="str">
        <f>IF(ROW($D$1)&lt;=SheetX!$E$196, SheetX!$E$196, "")</f>
        <v/>
      </c>
      <c r="I777" s="9" t="str">
        <f t="shared" si="136"/>
        <v/>
      </c>
      <c r="J777" s="9" t="str">
        <f>IF(ROW($D$1)&lt;=SheetX!$F$196, SheetX!$F$196, "")</f>
        <v/>
      </c>
      <c r="K777" s="4" t="str">
        <f t="shared" si="137"/>
        <v/>
      </c>
      <c r="Q777" s="6" t="str">
        <f t="shared" si="138"/>
        <v/>
      </c>
      <c r="R777" s="6">
        <f t="shared" si="139"/>
        <v>0</v>
      </c>
      <c r="S777" s="6">
        <f t="shared" si="140"/>
        <v>0</v>
      </c>
      <c r="T777" s="6">
        <f t="shared" si="141"/>
        <v>0</v>
      </c>
      <c r="U777" s="6">
        <f t="shared" si="142"/>
        <v>0</v>
      </c>
      <c r="AB777" s="12">
        <f>Table1[[#This Row],[Streaming Resolution '[MP']]]</f>
        <v>0</v>
      </c>
      <c r="AC777" s="12">
        <v>1</v>
      </c>
      <c r="AE777" s="3" t="str">
        <f>Table1[[#This Row],[Type of Install]]&amp;Table1[[#This Row],[Indoor/Outdoor]]</f>
        <v/>
      </c>
      <c r="AF777" s="3" t="str">
        <f>AE777&amp;Table1[[#This Row],[Camera Type]]</f>
        <v/>
      </c>
      <c r="AJ777" s="3" t="str">
        <f>'Card Access'!D779&amp;'Card Access'!E779&amp;'Card Access'!F779&amp;'Card Access'!G779</f>
        <v/>
      </c>
    </row>
    <row r="778" spans="1:36" x14ac:dyDescent="0.25">
      <c r="A778" s="3" t="str">
        <f>IF(ROW($B$2)&lt;=SheetX!$B$196, IF(SheetX!$B$196&lt;&gt;1, SheetX!$A$196 &amp; " (" &amp; ROW($B$2) &amp; ")", SheetX!$A$196),"zzzz")</f>
        <v xml:space="preserve"> (2)</v>
      </c>
      <c r="B778" s="3" t="str">
        <f t="shared" si="132"/>
        <v>zzzz</v>
      </c>
      <c r="C778" s="3" t="str">
        <f t="shared" si="133"/>
        <v/>
      </c>
      <c r="D778" s="9" t="str">
        <f>IF(ROW($D$1)&lt;=SheetX!$C$196, SheetX!$C$196, "")</f>
        <v/>
      </c>
      <c r="E778" s="4" t="str">
        <f t="shared" si="134"/>
        <v/>
      </c>
      <c r="F778" s="9" t="str">
        <f>IF(ROW($D$1)&lt;=SheetX!$D$196, SheetX!$D$196, "")</f>
        <v/>
      </c>
      <c r="G778" s="9" t="str">
        <f t="shared" si="135"/>
        <v/>
      </c>
      <c r="H778" s="9" t="str">
        <f>IF(ROW($D$1)&lt;=SheetX!$E$196, SheetX!$E$196, "")</f>
        <v/>
      </c>
      <c r="I778" s="9" t="str">
        <f t="shared" si="136"/>
        <v/>
      </c>
      <c r="J778" s="9" t="str">
        <f>IF(ROW($D$1)&lt;=SheetX!$F$196, SheetX!$F$196, "")</f>
        <v/>
      </c>
      <c r="K778" s="4" t="str">
        <f t="shared" si="137"/>
        <v/>
      </c>
      <c r="Q778" s="6" t="str">
        <f t="shared" si="138"/>
        <v/>
      </c>
      <c r="R778" s="6">
        <f t="shared" si="139"/>
        <v>0</v>
      </c>
      <c r="S778" s="6">
        <f t="shared" si="140"/>
        <v>0</v>
      </c>
      <c r="T778" s="6">
        <f t="shared" si="141"/>
        <v>0</v>
      </c>
      <c r="U778" s="6">
        <f t="shared" si="142"/>
        <v>0</v>
      </c>
      <c r="AB778" s="12">
        <f>Table1[[#This Row],[Streaming Resolution '[MP']]]</f>
        <v>0</v>
      </c>
      <c r="AC778" s="12">
        <v>1</v>
      </c>
      <c r="AE778" s="3" t="str">
        <f>Table1[[#This Row],[Type of Install]]&amp;Table1[[#This Row],[Indoor/Outdoor]]</f>
        <v/>
      </c>
      <c r="AF778" s="3" t="str">
        <f>AE778&amp;Table1[[#This Row],[Camera Type]]</f>
        <v/>
      </c>
      <c r="AJ778" s="3" t="str">
        <f>'Card Access'!D780&amp;'Card Access'!E780&amp;'Card Access'!F780&amp;'Card Access'!G780</f>
        <v/>
      </c>
    </row>
    <row r="779" spans="1:36" x14ac:dyDescent="0.25">
      <c r="A779" s="3" t="str">
        <f>IF(ROW($B$3)&lt;=SheetX!$B$196, IF(SheetX!$B$196&lt;&gt;1, SheetX!$A$196 &amp; " (" &amp; ROW($B$3) &amp; ")", SheetX!$A$196),"zzzz")</f>
        <v xml:space="preserve"> (3)</v>
      </c>
      <c r="B779" s="3" t="str">
        <f t="shared" si="132"/>
        <v>zzzz</v>
      </c>
      <c r="C779" s="3" t="str">
        <f t="shared" si="133"/>
        <v/>
      </c>
      <c r="D779" s="9" t="str">
        <f>IF(ROW($D$1)&lt;=SheetX!$C$196, SheetX!$C$196, "")</f>
        <v/>
      </c>
      <c r="E779" s="4" t="str">
        <f t="shared" si="134"/>
        <v/>
      </c>
      <c r="F779" s="9" t="str">
        <f>IF(ROW($D$1)&lt;=SheetX!$D$196, SheetX!$D$196, "")</f>
        <v/>
      </c>
      <c r="G779" s="9" t="str">
        <f t="shared" si="135"/>
        <v/>
      </c>
      <c r="H779" s="9" t="str">
        <f>IF(ROW($D$1)&lt;=SheetX!$E$196, SheetX!$E$196, "")</f>
        <v/>
      </c>
      <c r="I779" s="9" t="str">
        <f t="shared" si="136"/>
        <v/>
      </c>
      <c r="J779" s="9" t="str">
        <f>IF(ROW($D$1)&lt;=SheetX!$F$196, SheetX!$F$196, "")</f>
        <v/>
      </c>
      <c r="K779" s="4" t="str">
        <f t="shared" si="137"/>
        <v/>
      </c>
      <c r="Q779" s="6" t="str">
        <f t="shared" si="138"/>
        <v/>
      </c>
      <c r="R779" s="6">
        <f t="shared" si="139"/>
        <v>0</v>
      </c>
      <c r="S779" s="6">
        <f t="shared" si="140"/>
        <v>0</v>
      </c>
      <c r="T779" s="6">
        <f t="shared" si="141"/>
        <v>0</v>
      </c>
      <c r="U779" s="6">
        <f t="shared" si="142"/>
        <v>0</v>
      </c>
      <c r="AB779" s="12">
        <f>Table1[[#This Row],[Streaming Resolution '[MP']]]</f>
        <v>0</v>
      </c>
      <c r="AC779" s="12">
        <v>1</v>
      </c>
      <c r="AE779" s="3" t="str">
        <f>Table1[[#This Row],[Type of Install]]&amp;Table1[[#This Row],[Indoor/Outdoor]]</f>
        <v/>
      </c>
      <c r="AF779" s="3" t="str">
        <f>AE779&amp;Table1[[#This Row],[Camera Type]]</f>
        <v/>
      </c>
      <c r="AJ779" s="3" t="str">
        <f>'Card Access'!D781&amp;'Card Access'!E781&amp;'Card Access'!F781&amp;'Card Access'!G781</f>
        <v/>
      </c>
    </row>
    <row r="780" spans="1:36" x14ac:dyDescent="0.25">
      <c r="A780" s="3" t="str">
        <f>IF(ROW($B$4)&lt;=SheetX!$B$196, IF(SheetX!$B$196&lt;&gt;1, SheetX!$A$196 &amp; " (" &amp; ROW($B$4) &amp; ")", SheetX!$A$196),"zzzz")</f>
        <v xml:space="preserve"> (4)</v>
      </c>
      <c r="B780" s="3" t="str">
        <f t="shared" si="132"/>
        <v>zzzz</v>
      </c>
      <c r="C780" s="3" t="str">
        <f t="shared" si="133"/>
        <v/>
      </c>
      <c r="D780" s="9" t="str">
        <f>IF(ROW($D$1)&lt;=SheetX!$C$196, SheetX!$C$196, "")</f>
        <v/>
      </c>
      <c r="E780" s="4" t="str">
        <f t="shared" si="134"/>
        <v/>
      </c>
      <c r="F780" s="9" t="str">
        <f>IF(ROW($D$1)&lt;=SheetX!$D$196, SheetX!$D$196, "")</f>
        <v/>
      </c>
      <c r="G780" s="9" t="str">
        <f t="shared" si="135"/>
        <v/>
      </c>
      <c r="H780" s="9" t="str">
        <f>IF(ROW($D$1)&lt;=SheetX!$E$196, SheetX!$E$196, "")</f>
        <v/>
      </c>
      <c r="I780" s="9" t="str">
        <f t="shared" si="136"/>
        <v/>
      </c>
      <c r="J780" s="9" t="str">
        <f>IF(ROW($D$1)&lt;=SheetX!$F$196, SheetX!$F$196, "")</f>
        <v/>
      </c>
      <c r="K780" s="4" t="str">
        <f t="shared" si="137"/>
        <v/>
      </c>
      <c r="Q780" s="6" t="str">
        <f t="shared" si="138"/>
        <v/>
      </c>
      <c r="R780" s="6">
        <f t="shared" si="139"/>
        <v>0</v>
      </c>
      <c r="S780" s="6">
        <f t="shared" si="140"/>
        <v>0</v>
      </c>
      <c r="T780" s="6">
        <f t="shared" si="141"/>
        <v>0</v>
      </c>
      <c r="U780" s="6">
        <f t="shared" si="142"/>
        <v>0</v>
      </c>
      <c r="AB780" s="12">
        <f>Table1[[#This Row],[Streaming Resolution '[MP']]]</f>
        <v>0</v>
      </c>
      <c r="AC780" s="12">
        <v>1</v>
      </c>
      <c r="AE780" s="3" t="str">
        <f>Table1[[#This Row],[Type of Install]]&amp;Table1[[#This Row],[Indoor/Outdoor]]</f>
        <v/>
      </c>
      <c r="AF780" s="3" t="str">
        <f>AE780&amp;Table1[[#This Row],[Camera Type]]</f>
        <v/>
      </c>
      <c r="AJ780" s="3" t="str">
        <f>'Card Access'!D782&amp;'Card Access'!E782&amp;'Card Access'!F782&amp;'Card Access'!G782</f>
        <v/>
      </c>
    </row>
    <row r="781" spans="1:36" x14ac:dyDescent="0.25">
      <c r="A781" s="3" t="str">
        <f>IF(ROW($B$1)&lt;=SheetX!$B$197, IF(SheetX!$B$197&lt;&gt;1, SheetX!$A$197 &amp; " (" &amp; ROW($B$1) &amp; ")", SheetX!$A$197),"zzzz")</f>
        <v xml:space="preserve"> (1)</v>
      </c>
      <c r="B781" s="3" t="str">
        <f t="shared" si="132"/>
        <v>zzzz</v>
      </c>
      <c r="C781" s="3" t="str">
        <f t="shared" si="133"/>
        <v/>
      </c>
      <c r="D781" s="9" t="str">
        <f>IF(ROW($D$1)&lt;=SheetX!$C$197, SheetX!$C$197, "")</f>
        <v/>
      </c>
      <c r="E781" s="4" t="str">
        <f t="shared" si="134"/>
        <v/>
      </c>
      <c r="F781" s="9" t="str">
        <f>IF(ROW($D$1)&lt;=SheetX!$D$197, SheetX!$D$197, "")</f>
        <v/>
      </c>
      <c r="G781" s="9" t="str">
        <f t="shared" si="135"/>
        <v/>
      </c>
      <c r="H781" s="9" t="str">
        <f>IF(ROW($D$1)&lt;=SheetX!$E$197, SheetX!$E$197, "")</f>
        <v/>
      </c>
      <c r="I781" s="9" t="str">
        <f t="shared" si="136"/>
        <v/>
      </c>
      <c r="J781" s="9" t="str">
        <f>IF(ROW($D$1)&lt;=SheetX!$F$197, SheetX!$F$197, "")</f>
        <v/>
      </c>
      <c r="K781" s="4" t="str">
        <f t="shared" si="137"/>
        <v/>
      </c>
      <c r="Q781" s="6" t="str">
        <f t="shared" si="138"/>
        <v/>
      </c>
      <c r="R781" s="6">
        <f t="shared" si="139"/>
        <v>0</v>
      </c>
      <c r="S781" s="6">
        <f t="shared" si="140"/>
        <v>0</v>
      </c>
      <c r="T781" s="6">
        <f t="shared" si="141"/>
        <v>0</v>
      </c>
      <c r="U781" s="6">
        <f t="shared" si="142"/>
        <v>0</v>
      </c>
      <c r="AB781" s="12">
        <f>Table1[[#This Row],[Streaming Resolution '[MP']]]</f>
        <v>0</v>
      </c>
      <c r="AC781" s="12">
        <v>1</v>
      </c>
      <c r="AE781" s="3" t="str">
        <f>Table1[[#This Row],[Type of Install]]&amp;Table1[[#This Row],[Indoor/Outdoor]]</f>
        <v/>
      </c>
      <c r="AF781" s="3" t="str">
        <f>AE781&amp;Table1[[#This Row],[Camera Type]]</f>
        <v/>
      </c>
      <c r="AJ781" s="3" t="str">
        <f>'Card Access'!D783&amp;'Card Access'!E783&amp;'Card Access'!F783&amp;'Card Access'!G783</f>
        <v/>
      </c>
    </row>
    <row r="782" spans="1:36" x14ac:dyDescent="0.25">
      <c r="A782" s="3" t="str">
        <f>IF(ROW($B$2)&lt;=SheetX!$B$197, IF(SheetX!$B$197&lt;&gt;1, SheetX!$A$197 &amp; " (" &amp; ROW($B$2) &amp; ")", SheetX!$A$197),"zzzz")</f>
        <v xml:space="preserve"> (2)</v>
      </c>
      <c r="B782" s="3" t="str">
        <f t="shared" si="132"/>
        <v>zzzz</v>
      </c>
      <c r="C782" s="3" t="str">
        <f t="shared" si="133"/>
        <v/>
      </c>
      <c r="D782" s="9" t="str">
        <f>IF(ROW($D$1)&lt;=SheetX!$C$197, SheetX!$C$197, "")</f>
        <v/>
      </c>
      <c r="E782" s="4" t="str">
        <f t="shared" si="134"/>
        <v/>
      </c>
      <c r="F782" s="9" t="str">
        <f>IF(ROW($D$1)&lt;=SheetX!$D$197, SheetX!$D$197, "")</f>
        <v/>
      </c>
      <c r="G782" s="9" t="str">
        <f t="shared" si="135"/>
        <v/>
      </c>
      <c r="H782" s="9" t="str">
        <f>IF(ROW($D$1)&lt;=SheetX!$E$197, SheetX!$E$197, "")</f>
        <v/>
      </c>
      <c r="I782" s="9" t="str">
        <f t="shared" si="136"/>
        <v/>
      </c>
      <c r="J782" s="9" t="str">
        <f>IF(ROW($D$1)&lt;=SheetX!$F$197, SheetX!$F$197, "")</f>
        <v/>
      </c>
      <c r="K782" s="4" t="str">
        <f t="shared" si="137"/>
        <v/>
      </c>
      <c r="Q782" s="6" t="str">
        <f t="shared" si="138"/>
        <v/>
      </c>
      <c r="R782" s="6">
        <f t="shared" si="139"/>
        <v>0</v>
      </c>
      <c r="S782" s="6">
        <f t="shared" si="140"/>
        <v>0</v>
      </c>
      <c r="T782" s="6">
        <f t="shared" si="141"/>
        <v>0</v>
      </c>
      <c r="U782" s="6">
        <f t="shared" si="142"/>
        <v>0</v>
      </c>
      <c r="AB782" s="12">
        <f>Table1[[#This Row],[Streaming Resolution '[MP']]]</f>
        <v>0</v>
      </c>
      <c r="AC782" s="12">
        <v>1</v>
      </c>
      <c r="AE782" s="3" t="str">
        <f>Table1[[#This Row],[Type of Install]]&amp;Table1[[#This Row],[Indoor/Outdoor]]</f>
        <v/>
      </c>
      <c r="AF782" s="3" t="str">
        <f>AE782&amp;Table1[[#This Row],[Camera Type]]</f>
        <v/>
      </c>
      <c r="AJ782" s="3" t="str">
        <f>'Card Access'!D784&amp;'Card Access'!E784&amp;'Card Access'!F784&amp;'Card Access'!G784</f>
        <v/>
      </c>
    </row>
    <row r="783" spans="1:36" x14ac:dyDescent="0.25">
      <c r="A783" s="3" t="str">
        <f>IF(ROW($B$3)&lt;=SheetX!$B$197, IF(SheetX!$B$197&lt;&gt;1, SheetX!$A$197 &amp; " (" &amp; ROW($B$3) &amp; ")", SheetX!$A$197),"zzzz")</f>
        <v xml:space="preserve"> (3)</v>
      </c>
      <c r="B783" s="3" t="str">
        <f t="shared" si="132"/>
        <v>zzzz</v>
      </c>
      <c r="C783" s="3" t="str">
        <f t="shared" si="133"/>
        <v/>
      </c>
      <c r="D783" s="9" t="str">
        <f>IF(ROW($D$1)&lt;=SheetX!$C$197, SheetX!$C$197, "")</f>
        <v/>
      </c>
      <c r="E783" s="4" t="str">
        <f t="shared" si="134"/>
        <v/>
      </c>
      <c r="F783" s="9" t="str">
        <f>IF(ROW($D$1)&lt;=SheetX!$D$197, SheetX!$D$197, "")</f>
        <v/>
      </c>
      <c r="G783" s="9" t="str">
        <f t="shared" si="135"/>
        <v/>
      </c>
      <c r="H783" s="9" t="str">
        <f>IF(ROW($D$1)&lt;=SheetX!$E$197, SheetX!$E$197, "")</f>
        <v/>
      </c>
      <c r="I783" s="9" t="str">
        <f t="shared" si="136"/>
        <v/>
      </c>
      <c r="J783" s="9" t="str">
        <f>IF(ROW($D$1)&lt;=SheetX!$F$197, SheetX!$F$197, "")</f>
        <v/>
      </c>
      <c r="K783" s="4" t="str">
        <f t="shared" si="137"/>
        <v/>
      </c>
      <c r="Q783" s="6" t="str">
        <f t="shared" si="138"/>
        <v/>
      </c>
      <c r="R783" s="6">
        <f t="shared" si="139"/>
        <v>0</v>
      </c>
      <c r="S783" s="6">
        <f t="shared" si="140"/>
        <v>0</v>
      </c>
      <c r="T783" s="6">
        <f t="shared" si="141"/>
        <v>0</v>
      </c>
      <c r="U783" s="6">
        <f t="shared" si="142"/>
        <v>0</v>
      </c>
      <c r="AB783" s="12">
        <f>Table1[[#This Row],[Streaming Resolution '[MP']]]</f>
        <v>0</v>
      </c>
      <c r="AC783" s="12">
        <v>1</v>
      </c>
      <c r="AE783" s="3" t="str">
        <f>Table1[[#This Row],[Type of Install]]&amp;Table1[[#This Row],[Indoor/Outdoor]]</f>
        <v/>
      </c>
      <c r="AF783" s="3" t="str">
        <f>AE783&amp;Table1[[#This Row],[Camera Type]]</f>
        <v/>
      </c>
      <c r="AJ783" s="3" t="str">
        <f>'Card Access'!D785&amp;'Card Access'!E785&amp;'Card Access'!F785&amp;'Card Access'!G785</f>
        <v/>
      </c>
    </row>
    <row r="784" spans="1:36" x14ac:dyDescent="0.25">
      <c r="A784" s="3" t="str">
        <f>IF(ROW($B$4)&lt;=SheetX!$B$197, IF(SheetX!$B$197&lt;&gt;1, SheetX!$A$197 &amp; " (" &amp; ROW($B$4) &amp; ")", SheetX!$A$197),"zzzz")</f>
        <v xml:space="preserve"> (4)</v>
      </c>
      <c r="B784" s="3" t="str">
        <f t="shared" si="132"/>
        <v>zzzz</v>
      </c>
      <c r="C784" s="3" t="str">
        <f t="shared" si="133"/>
        <v/>
      </c>
      <c r="D784" s="9" t="str">
        <f>IF(ROW($D$1)&lt;=SheetX!$C$197, SheetX!$C$197, "")</f>
        <v/>
      </c>
      <c r="E784" s="4" t="str">
        <f t="shared" si="134"/>
        <v/>
      </c>
      <c r="F784" s="9" t="str">
        <f>IF(ROW($D$1)&lt;=SheetX!$D$197, SheetX!$D$197, "")</f>
        <v/>
      </c>
      <c r="G784" s="9" t="str">
        <f t="shared" si="135"/>
        <v/>
      </c>
      <c r="H784" s="9" t="str">
        <f>IF(ROW($D$1)&lt;=SheetX!$E$197, SheetX!$E$197, "")</f>
        <v/>
      </c>
      <c r="I784" s="9" t="str">
        <f t="shared" si="136"/>
        <v/>
      </c>
      <c r="J784" s="9" t="str">
        <f>IF(ROW($D$1)&lt;=SheetX!$F$197, SheetX!$F$197, "")</f>
        <v/>
      </c>
      <c r="K784" s="4" t="str">
        <f t="shared" si="137"/>
        <v/>
      </c>
      <c r="Q784" s="6" t="str">
        <f t="shared" si="138"/>
        <v/>
      </c>
      <c r="R784" s="6">
        <f t="shared" si="139"/>
        <v>0</v>
      </c>
      <c r="S784" s="6">
        <f t="shared" si="140"/>
        <v>0</v>
      </c>
      <c r="T784" s="6">
        <f t="shared" si="141"/>
        <v>0</v>
      </c>
      <c r="U784" s="6">
        <f t="shared" si="142"/>
        <v>0</v>
      </c>
      <c r="AB784" s="12">
        <f>Table1[[#This Row],[Streaming Resolution '[MP']]]</f>
        <v>0</v>
      </c>
      <c r="AC784" s="12">
        <v>1</v>
      </c>
      <c r="AE784" s="3" t="str">
        <f>Table1[[#This Row],[Type of Install]]&amp;Table1[[#This Row],[Indoor/Outdoor]]</f>
        <v/>
      </c>
      <c r="AF784" s="3" t="str">
        <f>AE784&amp;Table1[[#This Row],[Camera Type]]</f>
        <v/>
      </c>
      <c r="AJ784" s="3" t="str">
        <f>'Card Access'!D786&amp;'Card Access'!E786&amp;'Card Access'!F786&amp;'Card Access'!G786</f>
        <v/>
      </c>
    </row>
    <row r="785" spans="1:36" x14ac:dyDescent="0.25">
      <c r="A785" s="3" t="str">
        <f>IF(ROW($B$1)&lt;=SheetX!$B$198, IF(SheetX!$B$198&lt;&gt;1, SheetX!$A$198 &amp; " (" &amp; ROW($B$1) &amp; ")", SheetX!$A$198),"zzzz")</f>
        <v xml:space="preserve"> (1)</v>
      </c>
      <c r="B785" s="3" t="str">
        <f t="shared" si="132"/>
        <v>zzzz</v>
      </c>
      <c r="C785" s="3" t="str">
        <f t="shared" si="133"/>
        <v/>
      </c>
      <c r="D785" s="9" t="str">
        <f>IF(ROW($D$1)&lt;=SheetX!$C$198, SheetX!$C$198, "")</f>
        <v/>
      </c>
      <c r="E785" s="4" t="str">
        <f t="shared" si="134"/>
        <v/>
      </c>
      <c r="F785" s="9" t="str">
        <f>IF(ROW($D$1)&lt;=SheetX!$D$198, SheetX!$D$198, "")</f>
        <v/>
      </c>
      <c r="G785" s="9" t="str">
        <f t="shared" si="135"/>
        <v/>
      </c>
      <c r="H785" s="9" t="str">
        <f>IF(ROW($D$1)&lt;=SheetX!$E$198, SheetX!$E$198, "")</f>
        <v/>
      </c>
      <c r="I785" s="9" t="str">
        <f t="shared" si="136"/>
        <v/>
      </c>
      <c r="J785" s="9" t="str">
        <f>IF(ROW($D$1)&lt;=SheetX!$F$198, SheetX!$F$198, "")</f>
        <v/>
      </c>
      <c r="K785" s="4" t="str">
        <f t="shared" si="137"/>
        <v/>
      </c>
      <c r="Q785" s="6" t="str">
        <f t="shared" si="138"/>
        <v/>
      </c>
      <c r="R785" s="6">
        <f t="shared" si="139"/>
        <v>0</v>
      </c>
      <c r="S785" s="6">
        <f t="shared" si="140"/>
        <v>0</v>
      </c>
      <c r="T785" s="6">
        <f t="shared" si="141"/>
        <v>0</v>
      </c>
      <c r="U785" s="6">
        <f t="shared" si="142"/>
        <v>0</v>
      </c>
      <c r="AB785" s="12">
        <f>Table1[[#This Row],[Streaming Resolution '[MP']]]</f>
        <v>0</v>
      </c>
      <c r="AC785" s="12">
        <v>1</v>
      </c>
      <c r="AE785" s="3" t="str">
        <f>Table1[[#This Row],[Type of Install]]&amp;Table1[[#This Row],[Indoor/Outdoor]]</f>
        <v/>
      </c>
      <c r="AF785" s="3" t="str">
        <f>AE785&amp;Table1[[#This Row],[Camera Type]]</f>
        <v/>
      </c>
      <c r="AJ785" s="3" t="str">
        <f>'Card Access'!D787&amp;'Card Access'!E787&amp;'Card Access'!F787&amp;'Card Access'!G787</f>
        <v/>
      </c>
    </row>
    <row r="786" spans="1:36" x14ac:dyDescent="0.25">
      <c r="A786" s="3" t="str">
        <f>IF(ROW($B$2)&lt;=SheetX!$B$198, IF(SheetX!$B$198&lt;&gt;1, SheetX!$A$198 &amp; " (" &amp; ROW($B$2) &amp; ")", SheetX!$A$198),"zzzz")</f>
        <v xml:space="preserve"> (2)</v>
      </c>
      <c r="B786" s="3" t="str">
        <f t="shared" si="132"/>
        <v>zzzz</v>
      </c>
      <c r="C786" s="3" t="str">
        <f t="shared" si="133"/>
        <v/>
      </c>
      <c r="D786" s="9" t="str">
        <f>IF(ROW($D$1)&lt;=SheetX!$C$198, SheetX!$C$198, "")</f>
        <v/>
      </c>
      <c r="E786" s="4" t="str">
        <f t="shared" si="134"/>
        <v/>
      </c>
      <c r="F786" s="9" t="str">
        <f>IF(ROW($D$1)&lt;=SheetX!$D$198, SheetX!$D$198, "")</f>
        <v/>
      </c>
      <c r="G786" s="9" t="str">
        <f t="shared" si="135"/>
        <v/>
      </c>
      <c r="H786" s="9" t="str">
        <f>IF(ROW($D$1)&lt;=SheetX!$E$198, SheetX!$E$198, "")</f>
        <v/>
      </c>
      <c r="I786" s="9" t="str">
        <f t="shared" si="136"/>
        <v/>
      </c>
      <c r="J786" s="9" t="str">
        <f>IF(ROW($D$1)&lt;=SheetX!$F$198, SheetX!$F$198, "")</f>
        <v/>
      </c>
      <c r="K786" s="4" t="str">
        <f t="shared" si="137"/>
        <v/>
      </c>
      <c r="Q786" s="6" t="str">
        <f t="shared" si="138"/>
        <v/>
      </c>
      <c r="R786" s="6">
        <f t="shared" si="139"/>
        <v>0</v>
      </c>
      <c r="S786" s="6">
        <f t="shared" si="140"/>
        <v>0</v>
      </c>
      <c r="T786" s="6">
        <f t="shared" si="141"/>
        <v>0</v>
      </c>
      <c r="U786" s="6">
        <f t="shared" si="142"/>
        <v>0</v>
      </c>
      <c r="AB786" s="12">
        <f>Table1[[#This Row],[Streaming Resolution '[MP']]]</f>
        <v>0</v>
      </c>
      <c r="AC786" s="12">
        <v>1</v>
      </c>
      <c r="AE786" s="3" t="str">
        <f>Table1[[#This Row],[Type of Install]]&amp;Table1[[#This Row],[Indoor/Outdoor]]</f>
        <v/>
      </c>
      <c r="AF786" s="3" t="str">
        <f>AE786&amp;Table1[[#This Row],[Camera Type]]</f>
        <v/>
      </c>
      <c r="AJ786" s="3" t="str">
        <f>'Card Access'!D788&amp;'Card Access'!E788&amp;'Card Access'!F788&amp;'Card Access'!G788</f>
        <v/>
      </c>
    </row>
    <row r="787" spans="1:36" x14ac:dyDescent="0.25">
      <c r="A787" s="3" t="str">
        <f>IF(ROW($B$3)&lt;=SheetX!$B$198, IF(SheetX!$B$198&lt;&gt;1, SheetX!$A$198 &amp; " (" &amp; ROW($B$3) &amp; ")", SheetX!$A$198),"zzzz")</f>
        <v xml:space="preserve"> (3)</v>
      </c>
      <c r="B787" s="3" t="str">
        <f t="shared" si="132"/>
        <v>zzzz</v>
      </c>
      <c r="C787" s="3" t="str">
        <f t="shared" si="133"/>
        <v/>
      </c>
      <c r="D787" s="9" t="str">
        <f>IF(ROW($D$1)&lt;=SheetX!$C$198, SheetX!$C$198, "")</f>
        <v/>
      </c>
      <c r="E787" s="4" t="str">
        <f t="shared" si="134"/>
        <v/>
      </c>
      <c r="F787" s="9" t="str">
        <f>IF(ROW($D$1)&lt;=SheetX!$D$198, SheetX!$D$198, "")</f>
        <v/>
      </c>
      <c r="G787" s="9" t="str">
        <f t="shared" si="135"/>
        <v/>
      </c>
      <c r="H787" s="9" t="str">
        <f>IF(ROW($D$1)&lt;=SheetX!$E$198, SheetX!$E$198, "")</f>
        <v/>
      </c>
      <c r="I787" s="9" t="str">
        <f t="shared" si="136"/>
        <v/>
      </c>
      <c r="J787" s="9" t="str">
        <f>IF(ROW($D$1)&lt;=SheetX!$F$198, SheetX!$F$198, "")</f>
        <v/>
      </c>
      <c r="K787" s="4" t="str">
        <f t="shared" si="137"/>
        <v/>
      </c>
      <c r="Q787" s="6" t="str">
        <f t="shared" si="138"/>
        <v/>
      </c>
      <c r="R787" s="6">
        <f t="shared" si="139"/>
        <v>0</v>
      </c>
      <c r="S787" s="6">
        <f t="shared" si="140"/>
        <v>0</v>
      </c>
      <c r="T787" s="6">
        <f t="shared" si="141"/>
        <v>0</v>
      </c>
      <c r="U787" s="6">
        <f t="shared" si="142"/>
        <v>0</v>
      </c>
      <c r="AB787" s="12">
        <f>Table1[[#This Row],[Streaming Resolution '[MP']]]</f>
        <v>0</v>
      </c>
      <c r="AC787" s="12">
        <v>1</v>
      </c>
      <c r="AE787" s="3" t="str">
        <f>Table1[[#This Row],[Type of Install]]&amp;Table1[[#This Row],[Indoor/Outdoor]]</f>
        <v/>
      </c>
      <c r="AF787" s="3" t="str">
        <f>AE787&amp;Table1[[#This Row],[Camera Type]]</f>
        <v/>
      </c>
      <c r="AJ787" s="3" t="str">
        <f>'Card Access'!D789&amp;'Card Access'!E789&amp;'Card Access'!F789&amp;'Card Access'!G789</f>
        <v/>
      </c>
    </row>
    <row r="788" spans="1:36" x14ac:dyDescent="0.25">
      <c r="A788" s="3" t="str">
        <f>IF(ROW($B$4)&lt;=SheetX!$B$198, IF(SheetX!$B$198&lt;&gt;1, SheetX!$A$198 &amp; " (" &amp; ROW($B$4) &amp; ")", SheetX!$A$198),"zzzz")</f>
        <v xml:space="preserve"> (4)</v>
      </c>
      <c r="B788" s="3" t="str">
        <f t="shared" si="132"/>
        <v>zzzz</v>
      </c>
      <c r="C788" s="3" t="str">
        <f t="shared" si="133"/>
        <v/>
      </c>
      <c r="D788" s="9" t="str">
        <f>IF(ROW($D$1)&lt;=SheetX!$C$198, SheetX!$C$198, "")</f>
        <v/>
      </c>
      <c r="E788" s="4" t="str">
        <f t="shared" si="134"/>
        <v/>
      </c>
      <c r="F788" s="9" t="str">
        <f>IF(ROW($D$1)&lt;=SheetX!$D$198, SheetX!$D$198, "")</f>
        <v/>
      </c>
      <c r="G788" s="9" t="str">
        <f t="shared" si="135"/>
        <v/>
      </c>
      <c r="H788" s="9" t="str">
        <f>IF(ROW($D$1)&lt;=SheetX!$E$198, SheetX!$E$198, "")</f>
        <v/>
      </c>
      <c r="I788" s="9" t="str">
        <f t="shared" si="136"/>
        <v/>
      </c>
      <c r="J788" s="9" t="str">
        <f>IF(ROW($D$1)&lt;=SheetX!$F$198, SheetX!$F$198, "")</f>
        <v/>
      </c>
      <c r="K788" s="4" t="str">
        <f t="shared" si="137"/>
        <v/>
      </c>
      <c r="Q788" s="6" t="str">
        <f t="shared" si="138"/>
        <v/>
      </c>
      <c r="R788" s="6">
        <f t="shared" si="139"/>
        <v>0</v>
      </c>
      <c r="S788" s="6">
        <f t="shared" si="140"/>
        <v>0</v>
      </c>
      <c r="T788" s="6">
        <f t="shared" si="141"/>
        <v>0</v>
      </c>
      <c r="U788" s="6">
        <f t="shared" si="142"/>
        <v>0</v>
      </c>
      <c r="AB788" s="12">
        <f>Table1[[#This Row],[Streaming Resolution '[MP']]]</f>
        <v>0</v>
      </c>
      <c r="AC788" s="12">
        <v>1</v>
      </c>
      <c r="AE788" s="3" t="str">
        <f>Table1[[#This Row],[Type of Install]]&amp;Table1[[#This Row],[Indoor/Outdoor]]</f>
        <v/>
      </c>
      <c r="AF788" s="3" t="str">
        <f>AE788&amp;Table1[[#This Row],[Camera Type]]</f>
        <v/>
      </c>
      <c r="AJ788" s="3" t="str">
        <f>'Card Access'!D790&amp;'Card Access'!E790&amp;'Card Access'!F790&amp;'Card Access'!G790</f>
        <v/>
      </c>
    </row>
    <row r="789" spans="1:36" x14ac:dyDescent="0.25">
      <c r="A789" s="3" t="str">
        <f>IF(ROW($B$1)&lt;=SheetX!$B$199, IF(SheetX!$B$199&lt;&gt;1, SheetX!$A$199 &amp; " (" &amp; ROW($B$1) &amp; ")", SheetX!$A$199),"zzzz")</f>
        <v xml:space="preserve"> (1)</v>
      </c>
      <c r="B789" s="3" t="str">
        <f t="shared" si="132"/>
        <v>zzzz</v>
      </c>
      <c r="C789" s="3" t="str">
        <f t="shared" si="133"/>
        <v/>
      </c>
      <c r="D789" s="9" t="str">
        <f>IF(ROW($D$1)&lt;=SheetX!$C$199, SheetX!$C$199, "")</f>
        <v/>
      </c>
      <c r="E789" s="4" t="str">
        <f t="shared" si="134"/>
        <v/>
      </c>
      <c r="F789" s="9" t="str">
        <f>IF(ROW($D$1)&lt;=SheetX!$D$199, SheetX!$D$199, "")</f>
        <v/>
      </c>
      <c r="G789" s="9" t="str">
        <f t="shared" si="135"/>
        <v/>
      </c>
      <c r="H789" s="9" t="str">
        <f>IF(ROW($D$1)&lt;=SheetX!$E$199, SheetX!$E$199, "")</f>
        <v/>
      </c>
      <c r="I789" s="9" t="str">
        <f t="shared" si="136"/>
        <v/>
      </c>
      <c r="J789" s="9" t="str">
        <f>IF(ROW($D$1)&lt;=SheetX!$F$199, SheetX!$F$199, "")</f>
        <v/>
      </c>
      <c r="K789" s="4" t="str">
        <f t="shared" si="137"/>
        <v/>
      </c>
      <c r="Q789" s="6" t="str">
        <f t="shared" si="138"/>
        <v/>
      </c>
      <c r="R789" s="6">
        <f t="shared" si="139"/>
        <v>0</v>
      </c>
      <c r="S789" s="6">
        <f t="shared" si="140"/>
        <v>0</v>
      </c>
      <c r="T789" s="6">
        <f t="shared" si="141"/>
        <v>0</v>
      </c>
      <c r="U789" s="6">
        <f t="shared" si="142"/>
        <v>0</v>
      </c>
      <c r="AB789" s="12">
        <f>Table1[[#This Row],[Streaming Resolution '[MP']]]</f>
        <v>0</v>
      </c>
      <c r="AC789" s="12">
        <v>1</v>
      </c>
      <c r="AE789" s="3" t="str">
        <f>Table1[[#This Row],[Type of Install]]&amp;Table1[[#This Row],[Indoor/Outdoor]]</f>
        <v/>
      </c>
      <c r="AF789" s="3" t="str">
        <f>AE789&amp;Table1[[#This Row],[Camera Type]]</f>
        <v/>
      </c>
      <c r="AJ789" s="3" t="str">
        <f>'Card Access'!D791&amp;'Card Access'!E791&amp;'Card Access'!F791&amp;'Card Access'!G791</f>
        <v/>
      </c>
    </row>
    <row r="790" spans="1:36" x14ac:dyDescent="0.25">
      <c r="A790" s="3" t="str">
        <f>IF(ROW($B$2)&lt;=SheetX!$B$199, IF(SheetX!$B$199&lt;&gt;1, SheetX!$A$199 &amp; " (" &amp; ROW($B$2) &amp; ")", SheetX!$A$199),"zzzz")</f>
        <v xml:space="preserve"> (2)</v>
      </c>
      <c r="B790" s="3" t="str">
        <f t="shared" si="132"/>
        <v>zzzz</v>
      </c>
      <c r="C790" s="3" t="str">
        <f t="shared" si="133"/>
        <v/>
      </c>
      <c r="D790" s="9" t="str">
        <f>IF(ROW($D$1)&lt;=SheetX!$C$199, SheetX!$C$199, "")</f>
        <v/>
      </c>
      <c r="E790" s="4" t="str">
        <f t="shared" si="134"/>
        <v/>
      </c>
      <c r="F790" s="9" t="str">
        <f>IF(ROW($D$1)&lt;=SheetX!$D$199, SheetX!$D$199, "")</f>
        <v/>
      </c>
      <c r="G790" s="9" t="str">
        <f t="shared" si="135"/>
        <v/>
      </c>
      <c r="H790" s="9" t="str">
        <f>IF(ROW($D$1)&lt;=SheetX!$E$199, SheetX!$E$199, "")</f>
        <v/>
      </c>
      <c r="I790" s="9" t="str">
        <f t="shared" si="136"/>
        <v/>
      </c>
      <c r="J790" s="9" t="str">
        <f>IF(ROW($D$1)&lt;=SheetX!$F$199, SheetX!$F$199, "")</f>
        <v/>
      </c>
      <c r="K790" s="4" t="str">
        <f t="shared" si="137"/>
        <v/>
      </c>
      <c r="Q790" s="6" t="str">
        <f t="shared" si="138"/>
        <v/>
      </c>
      <c r="R790" s="6">
        <f t="shared" si="139"/>
        <v>0</v>
      </c>
      <c r="S790" s="6">
        <f t="shared" si="140"/>
        <v>0</v>
      </c>
      <c r="T790" s="6">
        <f t="shared" si="141"/>
        <v>0</v>
      </c>
      <c r="U790" s="6">
        <f t="shared" si="142"/>
        <v>0</v>
      </c>
      <c r="AB790" s="12">
        <f>Table1[[#This Row],[Streaming Resolution '[MP']]]</f>
        <v>0</v>
      </c>
      <c r="AC790" s="12">
        <v>1</v>
      </c>
      <c r="AE790" s="3" t="str">
        <f>Table1[[#This Row],[Type of Install]]&amp;Table1[[#This Row],[Indoor/Outdoor]]</f>
        <v/>
      </c>
      <c r="AF790" s="3" t="str">
        <f>AE790&amp;Table1[[#This Row],[Camera Type]]</f>
        <v/>
      </c>
      <c r="AJ790" s="3" t="str">
        <f>'Card Access'!D792&amp;'Card Access'!E792&amp;'Card Access'!F792&amp;'Card Access'!G792</f>
        <v/>
      </c>
    </row>
    <row r="791" spans="1:36" x14ac:dyDescent="0.25">
      <c r="A791" s="3" t="str">
        <f>IF(ROW($B$3)&lt;=SheetX!$B$199, IF(SheetX!$B$199&lt;&gt;1, SheetX!$A$199 &amp; " (" &amp; ROW($B$3) &amp; ")", SheetX!$A$199),"zzzz")</f>
        <v xml:space="preserve"> (3)</v>
      </c>
      <c r="B791" s="3" t="str">
        <f t="shared" si="132"/>
        <v>zzzz</v>
      </c>
      <c r="C791" s="3" t="str">
        <f t="shared" si="133"/>
        <v/>
      </c>
      <c r="D791" s="9" t="str">
        <f>IF(ROW($D$1)&lt;=SheetX!$C$199, SheetX!$C$199, "")</f>
        <v/>
      </c>
      <c r="E791" s="4" t="str">
        <f t="shared" si="134"/>
        <v/>
      </c>
      <c r="F791" s="9" t="str">
        <f>IF(ROW($D$1)&lt;=SheetX!$D$199, SheetX!$D$199, "")</f>
        <v/>
      </c>
      <c r="G791" s="9" t="str">
        <f t="shared" si="135"/>
        <v/>
      </c>
      <c r="H791" s="9" t="str">
        <f>IF(ROW($D$1)&lt;=SheetX!$E$199, SheetX!$E$199, "")</f>
        <v/>
      </c>
      <c r="I791" s="9" t="str">
        <f t="shared" si="136"/>
        <v/>
      </c>
      <c r="J791" s="9" t="str">
        <f>IF(ROW($D$1)&lt;=SheetX!$F$199, SheetX!$F$199, "")</f>
        <v/>
      </c>
      <c r="K791" s="4" t="str">
        <f t="shared" si="137"/>
        <v/>
      </c>
      <c r="Q791" s="6" t="str">
        <f t="shared" si="138"/>
        <v/>
      </c>
      <c r="R791" s="6">
        <f t="shared" si="139"/>
        <v>0</v>
      </c>
      <c r="S791" s="6">
        <f t="shared" si="140"/>
        <v>0</v>
      </c>
      <c r="T791" s="6">
        <f t="shared" si="141"/>
        <v>0</v>
      </c>
      <c r="U791" s="6">
        <f t="shared" si="142"/>
        <v>0</v>
      </c>
      <c r="AB791" s="12">
        <f>Table1[[#This Row],[Streaming Resolution '[MP']]]</f>
        <v>0</v>
      </c>
      <c r="AC791" s="12">
        <v>1</v>
      </c>
      <c r="AE791" s="3" t="str">
        <f>Table1[[#This Row],[Type of Install]]&amp;Table1[[#This Row],[Indoor/Outdoor]]</f>
        <v/>
      </c>
      <c r="AF791" s="3" t="str">
        <f>AE791&amp;Table1[[#This Row],[Camera Type]]</f>
        <v/>
      </c>
      <c r="AJ791" s="3" t="str">
        <f>'Card Access'!D793&amp;'Card Access'!E793&amp;'Card Access'!F793&amp;'Card Access'!G793</f>
        <v/>
      </c>
    </row>
    <row r="792" spans="1:36" x14ac:dyDescent="0.25">
      <c r="A792" s="3" t="str">
        <f>IF(ROW($B$4)&lt;=SheetX!$B$199, IF(SheetX!$B$199&lt;&gt;1, SheetX!$A$199 &amp; " (" &amp; ROW($B$4) &amp; ")", SheetX!$A$199),"zzzz")</f>
        <v xml:space="preserve"> (4)</v>
      </c>
      <c r="B792" s="3" t="str">
        <f t="shared" si="132"/>
        <v>zzzz</v>
      </c>
      <c r="C792" s="3" t="str">
        <f t="shared" si="133"/>
        <v/>
      </c>
      <c r="D792" s="9" t="str">
        <f>IF(ROW($D$1)&lt;=SheetX!$C$199, SheetX!$C$199, "")</f>
        <v/>
      </c>
      <c r="E792" s="4" t="str">
        <f t="shared" si="134"/>
        <v/>
      </c>
      <c r="F792" s="9" t="str">
        <f>IF(ROW($D$1)&lt;=SheetX!$D$199, SheetX!$D$199, "")</f>
        <v/>
      </c>
      <c r="G792" s="9" t="str">
        <f t="shared" si="135"/>
        <v/>
      </c>
      <c r="H792" s="9" t="str">
        <f>IF(ROW($D$1)&lt;=SheetX!$E$199, SheetX!$E$199, "")</f>
        <v/>
      </c>
      <c r="I792" s="9" t="str">
        <f t="shared" si="136"/>
        <v/>
      </c>
      <c r="J792" s="9" t="str">
        <f>IF(ROW($D$1)&lt;=SheetX!$F$199, SheetX!$F$199, "")</f>
        <v/>
      </c>
      <c r="K792" s="4" t="str">
        <f t="shared" si="137"/>
        <v/>
      </c>
      <c r="Q792" s="6" t="str">
        <f t="shared" si="138"/>
        <v/>
      </c>
      <c r="R792" s="6">
        <f t="shared" si="139"/>
        <v>0</v>
      </c>
      <c r="S792" s="6">
        <f t="shared" si="140"/>
        <v>0</v>
      </c>
      <c r="T792" s="6">
        <f t="shared" si="141"/>
        <v>0</v>
      </c>
      <c r="U792" s="6">
        <f t="shared" si="142"/>
        <v>0</v>
      </c>
      <c r="AB792" s="12">
        <f>Table1[[#This Row],[Streaming Resolution '[MP']]]</f>
        <v>0</v>
      </c>
      <c r="AC792" s="12">
        <v>1</v>
      </c>
      <c r="AE792" s="3" t="str">
        <f>Table1[[#This Row],[Type of Install]]&amp;Table1[[#This Row],[Indoor/Outdoor]]</f>
        <v/>
      </c>
      <c r="AF792" s="3" t="str">
        <f>AE792&amp;Table1[[#This Row],[Camera Type]]</f>
        <v/>
      </c>
      <c r="AJ792" s="3" t="str">
        <f>'Card Access'!D794&amp;'Card Access'!E794&amp;'Card Access'!F794&amp;'Card Access'!G794</f>
        <v/>
      </c>
    </row>
    <row r="793" spans="1:36" x14ac:dyDescent="0.25">
      <c r="A793" s="3" t="str">
        <f>IF(ROW($B$1)&lt;=SheetX!$B$200, IF(SheetX!$B$200&lt;&gt;1, SheetX!$A$200 &amp; " (" &amp; ROW($B$1) &amp; ")", SheetX!$A$200),"zzzz")</f>
        <v xml:space="preserve"> (1)</v>
      </c>
      <c r="B793" s="3" t="str">
        <f t="shared" si="132"/>
        <v>zzzz</v>
      </c>
      <c r="C793" s="3" t="str">
        <f t="shared" si="133"/>
        <v/>
      </c>
      <c r="D793" s="9" t="str">
        <f>IF(ROW($D$1)&lt;=SheetX!$C$200, SheetX!$C$200, "")</f>
        <v/>
      </c>
      <c r="E793" s="4" t="str">
        <f t="shared" si="134"/>
        <v/>
      </c>
      <c r="F793" s="9" t="str">
        <f>IF(ROW($D$1)&lt;=SheetX!$D$200, SheetX!$D$200, "")</f>
        <v/>
      </c>
      <c r="G793" s="9" t="str">
        <f t="shared" si="135"/>
        <v/>
      </c>
      <c r="H793" s="9" t="str">
        <f>IF(ROW($D$1)&lt;=SheetX!$E$200, SheetX!$E$200, "")</f>
        <v/>
      </c>
      <c r="I793" s="9" t="str">
        <f t="shared" si="136"/>
        <v/>
      </c>
      <c r="J793" s="9" t="str">
        <f>IF(ROW($D$1)&lt;=SheetX!$F$200, SheetX!$F$200, "")</f>
        <v/>
      </c>
      <c r="K793" s="4" t="str">
        <f t="shared" si="137"/>
        <v/>
      </c>
      <c r="Q793" s="6" t="str">
        <f t="shared" si="138"/>
        <v/>
      </c>
      <c r="R793" s="6">
        <f t="shared" si="139"/>
        <v>0</v>
      </c>
      <c r="S793" s="6">
        <f t="shared" si="140"/>
        <v>0</v>
      </c>
      <c r="T793" s="6">
        <f t="shared" si="141"/>
        <v>0</v>
      </c>
      <c r="U793" s="6">
        <f t="shared" si="142"/>
        <v>0</v>
      </c>
      <c r="AB793" s="12">
        <f>Table1[[#This Row],[Streaming Resolution '[MP']]]</f>
        <v>0</v>
      </c>
      <c r="AC793" s="12">
        <v>1</v>
      </c>
      <c r="AE793" s="3" t="str">
        <f>Table1[[#This Row],[Type of Install]]&amp;Table1[[#This Row],[Indoor/Outdoor]]</f>
        <v/>
      </c>
      <c r="AF793" s="3" t="str">
        <f>AE793&amp;Table1[[#This Row],[Camera Type]]</f>
        <v/>
      </c>
      <c r="AJ793" s="3" t="str">
        <f>'Card Access'!D795&amp;'Card Access'!E795&amp;'Card Access'!F795&amp;'Card Access'!G795</f>
        <v/>
      </c>
    </row>
    <row r="794" spans="1:36" x14ac:dyDescent="0.25">
      <c r="A794" s="3" t="str">
        <f>IF(ROW($B$2)&lt;=SheetX!$B$200, IF(SheetX!$B$200&lt;&gt;1, SheetX!$A$200 &amp; " (" &amp; ROW($B$2) &amp; ")", SheetX!$A$200),"zzzz")</f>
        <v xml:space="preserve"> (2)</v>
      </c>
      <c r="B794" s="3" t="str">
        <f t="shared" si="132"/>
        <v>zzzz</v>
      </c>
      <c r="C794" s="3" t="str">
        <f t="shared" si="133"/>
        <v/>
      </c>
      <c r="D794" s="9" t="str">
        <f>IF(ROW($D$1)&lt;=SheetX!$C$200, SheetX!$C$200, "")</f>
        <v/>
      </c>
      <c r="E794" s="4" t="str">
        <f t="shared" si="134"/>
        <v/>
      </c>
      <c r="F794" s="9" t="str">
        <f>IF(ROW($D$1)&lt;=SheetX!$D$200, SheetX!$D$200, "")</f>
        <v/>
      </c>
      <c r="G794" s="9" t="str">
        <f t="shared" si="135"/>
        <v/>
      </c>
      <c r="H794" s="9" t="str">
        <f>IF(ROW($D$1)&lt;=SheetX!$E$200, SheetX!$E$200, "")</f>
        <v/>
      </c>
      <c r="I794" s="9" t="str">
        <f t="shared" si="136"/>
        <v/>
      </c>
      <c r="J794" s="9" t="str">
        <f>IF(ROW($D$1)&lt;=SheetX!$F$200, SheetX!$F$200, "")</f>
        <v/>
      </c>
      <c r="K794" s="4" t="str">
        <f t="shared" si="137"/>
        <v/>
      </c>
      <c r="Q794" s="6" t="str">
        <f t="shared" si="138"/>
        <v/>
      </c>
      <c r="R794" s="6">
        <f t="shared" si="139"/>
        <v>0</v>
      </c>
      <c r="S794" s="6">
        <f t="shared" si="140"/>
        <v>0</v>
      </c>
      <c r="T794" s="6">
        <f t="shared" si="141"/>
        <v>0</v>
      </c>
      <c r="U794" s="6">
        <f t="shared" si="142"/>
        <v>0</v>
      </c>
      <c r="AB794" s="12">
        <f>Table1[[#This Row],[Streaming Resolution '[MP']]]</f>
        <v>0</v>
      </c>
      <c r="AC794" s="12">
        <v>1</v>
      </c>
      <c r="AE794" s="3" t="str">
        <f>Table1[[#This Row],[Type of Install]]&amp;Table1[[#This Row],[Indoor/Outdoor]]</f>
        <v/>
      </c>
      <c r="AF794" s="3" t="str">
        <f>AE794&amp;Table1[[#This Row],[Camera Type]]</f>
        <v/>
      </c>
      <c r="AJ794" s="3" t="str">
        <f>'Card Access'!D796&amp;'Card Access'!E796&amp;'Card Access'!F796&amp;'Card Access'!G796</f>
        <v/>
      </c>
    </row>
    <row r="795" spans="1:36" x14ac:dyDescent="0.25">
      <c r="A795" s="3" t="str">
        <f>IF(ROW($B$3)&lt;=SheetX!$B$200, IF(SheetX!$B$200&lt;&gt;1, SheetX!$A$200 &amp; " (" &amp; ROW($B$3) &amp; ")", SheetX!$A$200),"zzzz")</f>
        <v xml:space="preserve"> (3)</v>
      </c>
      <c r="B795" s="3" t="str">
        <f t="shared" si="132"/>
        <v>zzzz</v>
      </c>
      <c r="C795" s="3" t="str">
        <f t="shared" si="133"/>
        <v/>
      </c>
      <c r="D795" s="9" t="str">
        <f>IF(ROW($D$1)&lt;=SheetX!$C$200, SheetX!$C$200, "")</f>
        <v/>
      </c>
      <c r="E795" s="4" t="str">
        <f t="shared" si="134"/>
        <v/>
      </c>
      <c r="F795" s="9" t="str">
        <f>IF(ROW($D$1)&lt;=SheetX!$D$200, SheetX!$D$200, "")</f>
        <v/>
      </c>
      <c r="G795" s="9" t="str">
        <f t="shared" si="135"/>
        <v/>
      </c>
      <c r="H795" s="9" t="str">
        <f>IF(ROW($D$1)&lt;=SheetX!$E$200, SheetX!$E$200, "")</f>
        <v/>
      </c>
      <c r="I795" s="9" t="str">
        <f t="shared" si="136"/>
        <v/>
      </c>
      <c r="J795" s="9" t="str">
        <f>IF(ROW($D$1)&lt;=SheetX!$F$200, SheetX!$F$200, "")</f>
        <v/>
      </c>
      <c r="K795" s="4" t="str">
        <f t="shared" si="137"/>
        <v/>
      </c>
      <c r="Q795" s="6" t="str">
        <f t="shared" si="138"/>
        <v/>
      </c>
      <c r="R795" s="6">
        <f t="shared" si="139"/>
        <v>0</v>
      </c>
      <c r="S795" s="6">
        <f t="shared" si="140"/>
        <v>0</v>
      </c>
      <c r="T795" s="6">
        <f t="shared" si="141"/>
        <v>0</v>
      </c>
      <c r="U795" s="6">
        <f t="shared" si="142"/>
        <v>0</v>
      </c>
      <c r="AB795" s="12">
        <f>Table1[[#This Row],[Streaming Resolution '[MP']]]</f>
        <v>0</v>
      </c>
      <c r="AC795" s="12">
        <v>1</v>
      </c>
      <c r="AE795" s="3" t="str">
        <f>Table1[[#This Row],[Type of Install]]&amp;Table1[[#This Row],[Indoor/Outdoor]]</f>
        <v/>
      </c>
      <c r="AF795" s="3" t="str">
        <f>AE795&amp;Table1[[#This Row],[Camera Type]]</f>
        <v/>
      </c>
      <c r="AJ795" s="3" t="str">
        <f>'Card Access'!D797&amp;'Card Access'!E797&amp;'Card Access'!F797&amp;'Card Access'!G797</f>
        <v/>
      </c>
    </row>
    <row r="796" spans="1:36" x14ac:dyDescent="0.25">
      <c r="A796" s="3" t="str">
        <f>IF(ROW($B$4)&lt;=SheetX!$B$200, IF(SheetX!$B$200&lt;&gt;1, SheetX!$A$200 &amp; " (" &amp; ROW($B$4) &amp; ")", SheetX!$A$200),"zzzz")</f>
        <v xml:space="preserve"> (4)</v>
      </c>
      <c r="B796" s="3" t="str">
        <f t="shared" si="132"/>
        <v>zzzz</v>
      </c>
      <c r="C796" s="3" t="str">
        <f t="shared" si="133"/>
        <v/>
      </c>
      <c r="D796" s="9" t="str">
        <f>IF(ROW($D$1)&lt;=SheetX!$C$200, SheetX!$C$200, "")</f>
        <v/>
      </c>
      <c r="E796" s="4" t="str">
        <f t="shared" si="134"/>
        <v/>
      </c>
      <c r="F796" s="9" t="str">
        <f>IF(ROW($D$1)&lt;=SheetX!$D$200, SheetX!$D$200, "")</f>
        <v/>
      </c>
      <c r="G796" s="9" t="str">
        <f t="shared" si="135"/>
        <v/>
      </c>
      <c r="H796" s="9" t="str">
        <f>IF(ROW($D$1)&lt;=SheetX!$E$200, SheetX!$E$200, "")</f>
        <v/>
      </c>
      <c r="I796" s="9" t="str">
        <f t="shared" si="136"/>
        <v/>
      </c>
      <c r="J796" s="9" t="str">
        <f>IF(ROW($D$1)&lt;=SheetX!$F$200, SheetX!$F$200, "")</f>
        <v/>
      </c>
      <c r="K796" s="4" t="str">
        <f t="shared" si="137"/>
        <v/>
      </c>
      <c r="Q796" s="6" t="str">
        <f t="shared" si="138"/>
        <v/>
      </c>
      <c r="R796" s="6">
        <f t="shared" si="139"/>
        <v>0</v>
      </c>
      <c r="S796" s="6">
        <f t="shared" si="140"/>
        <v>0</v>
      </c>
      <c r="T796" s="6">
        <f t="shared" si="141"/>
        <v>0</v>
      </c>
      <c r="U796" s="6">
        <f t="shared" si="142"/>
        <v>0</v>
      </c>
      <c r="AB796" s="12">
        <f>Table1[[#This Row],[Streaming Resolution '[MP']]]</f>
        <v>0</v>
      </c>
      <c r="AC796" s="12">
        <v>1</v>
      </c>
      <c r="AE796" s="3" t="str">
        <f>Table1[[#This Row],[Type of Install]]&amp;Table1[[#This Row],[Indoor/Outdoor]]</f>
        <v/>
      </c>
      <c r="AF796" s="3" t="str">
        <f>AE796&amp;Table1[[#This Row],[Camera Type]]</f>
        <v/>
      </c>
      <c r="AJ796" s="3" t="str">
        <f>'Card Access'!D798&amp;'Card Access'!E798&amp;'Card Access'!F798&amp;'Card Access'!G798</f>
        <v/>
      </c>
    </row>
    <row r="797" spans="1:36" x14ac:dyDescent="0.25">
      <c r="A797" s="3" t="str">
        <f>IF(ROW($B$1)&lt;=SheetX!$B$201, IF(SheetX!$B$201&lt;&gt;1, SheetX!$A$201 &amp; " (" &amp; ROW($B$1) &amp; ")", SheetX!$A$201),"zzzz")</f>
        <v xml:space="preserve"> (1)</v>
      </c>
      <c r="B797" s="3" t="str">
        <f t="shared" si="132"/>
        <v>zzzz</v>
      </c>
      <c r="C797" s="3" t="str">
        <f t="shared" si="133"/>
        <v/>
      </c>
      <c r="D797" s="9" t="str">
        <f>IF(ROW($D$1)&lt;=SheetX!$C$201, SheetX!$C$201, "")</f>
        <v/>
      </c>
      <c r="E797" s="4" t="str">
        <f t="shared" si="134"/>
        <v/>
      </c>
      <c r="F797" s="9" t="str">
        <f>IF(ROW($D$1)&lt;=SheetX!$D$201, SheetX!$D$201, "")</f>
        <v/>
      </c>
      <c r="G797" s="9" t="str">
        <f t="shared" si="135"/>
        <v/>
      </c>
      <c r="H797" s="9" t="str">
        <f>IF(ROW($D$1)&lt;=SheetX!$E$201, SheetX!$E$201, "")</f>
        <v/>
      </c>
      <c r="I797" s="9" t="str">
        <f t="shared" si="136"/>
        <v/>
      </c>
      <c r="J797" s="9" t="str">
        <f>IF(ROW($D$1)&lt;=SheetX!$F$201, SheetX!$F$201, "")</f>
        <v/>
      </c>
      <c r="K797" s="4" t="str">
        <f t="shared" si="137"/>
        <v/>
      </c>
      <c r="Q797" s="6" t="str">
        <f t="shared" si="138"/>
        <v/>
      </c>
      <c r="R797" s="6">
        <f t="shared" si="139"/>
        <v>0</v>
      </c>
      <c r="S797" s="6">
        <f t="shared" si="140"/>
        <v>0</v>
      </c>
      <c r="T797" s="6">
        <f t="shared" si="141"/>
        <v>0</v>
      </c>
      <c r="U797" s="6">
        <f t="shared" si="142"/>
        <v>0</v>
      </c>
      <c r="AB797" s="12">
        <f>Table1[[#This Row],[Streaming Resolution '[MP']]]</f>
        <v>0</v>
      </c>
      <c r="AC797" s="12">
        <v>1</v>
      </c>
      <c r="AE797" s="3" t="str">
        <f>Table1[[#This Row],[Type of Install]]&amp;Table1[[#This Row],[Indoor/Outdoor]]</f>
        <v/>
      </c>
      <c r="AF797" s="3" t="str">
        <f>AE797&amp;Table1[[#This Row],[Camera Type]]</f>
        <v/>
      </c>
      <c r="AJ797" s="3" t="str">
        <f>'Card Access'!D799&amp;'Card Access'!E799&amp;'Card Access'!F799&amp;'Card Access'!G799</f>
        <v/>
      </c>
    </row>
    <row r="798" spans="1:36" x14ac:dyDescent="0.25">
      <c r="A798" s="3" t="str">
        <f>IF(ROW($B$2)&lt;=SheetX!$B$201, IF(SheetX!$B$201&lt;&gt;1, SheetX!$A$201 &amp; " (" &amp; ROW($B$2) &amp; ")", SheetX!$A$201),"zzzz")</f>
        <v xml:space="preserve"> (2)</v>
      </c>
      <c r="B798" s="3" t="str">
        <f t="shared" si="132"/>
        <v>zzzz</v>
      </c>
      <c r="C798" s="3" t="str">
        <f t="shared" si="133"/>
        <v/>
      </c>
      <c r="D798" s="9" t="str">
        <f>IF(ROW($D$1)&lt;=SheetX!$C$201, SheetX!$C$201, "")</f>
        <v/>
      </c>
      <c r="E798" s="4" t="str">
        <f t="shared" si="134"/>
        <v/>
      </c>
      <c r="F798" s="9" t="str">
        <f>IF(ROW($D$1)&lt;=SheetX!$D$201, SheetX!$D$201, "")</f>
        <v/>
      </c>
      <c r="G798" s="9" t="str">
        <f t="shared" si="135"/>
        <v/>
      </c>
      <c r="H798" s="9" t="str">
        <f>IF(ROW($D$1)&lt;=SheetX!$E$201, SheetX!$E$201, "")</f>
        <v/>
      </c>
      <c r="I798" s="9" t="str">
        <f t="shared" si="136"/>
        <v/>
      </c>
      <c r="J798" s="9" t="str">
        <f>IF(ROW($D$1)&lt;=SheetX!$F$201, SheetX!$F$201, "")</f>
        <v/>
      </c>
      <c r="K798" s="4" t="str">
        <f t="shared" si="137"/>
        <v/>
      </c>
      <c r="Q798" s="6" t="str">
        <f t="shared" si="138"/>
        <v/>
      </c>
      <c r="R798" s="6">
        <f t="shared" si="139"/>
        <v>0</v>
      </c>
      <c r="S798" s="6">
        <f t="shared" si="140"/>
        <v>0</v>
      </c>
      <c r="T798" s="6">
        <f t="shared" si="141"/>
        <v>0</v>
      </c>
      <c r="U798" s="6">
        <f t="shared" si="142"/>
        <v>0</v>
      </c>
      <c r="AB798" s="12">
        <f>Table1[[#This Row],[Streaming Resolution '[MP']]]</f>
        <v>0</v>
      </c>
      <c r="AC798" s="12">
        <v>1</v>
      </c>
      <c r="AE798" s="3" t="str">
        <f>Table1[[#This Row],[Type of Install]]&amp;Table1[[#This Row],[Indoor/Outdoor]]</f>
        <v/>
      </c>
      <c r="AF798" s="3" t="str">
        <f>AE798&amp;Table1[[#This Row],[Camera Type]]</f>
        <v/>
      </c>
      <c r="AJ798" s="3" t="str">
        <f>'Card Access'!D800&amp;'Card Access'!E800&amp;'Card Access'!F800&amp;'Card Access'!G800</f>
        <v/>
      </c>
    </row>
    <row r="799" spans="1:36" x14ac:dyDescent="0.25">
      <c r="A799" s="3" t="str">
        <f>IF(ROW($B$3)&lt;=SheetX!$B$201, IF(SheetX!$B$201&lt;&gt;1, SheetX!$A$201 &amp; " (" &amp; ROW($B$3) &amp; ")", SheetX!$A$201),"zzzz")</f>
        <v xml:space="preserve"> (3)</v>
      </c>
      <c r="B799" s="3" t="str">
        <f t="shared" si="132"/>
        <v>zzzz</v>
      </c>
      <c r="C799" s="3" t="str">
        <f t="shared" si="133"/>
        <v/>
      </c>
      <c r="D799" s="9" t="str">
        <f>IF(ROW($D$1)&lt;=SheetX!$C$201, SheetX!$C$201, "")</f>
        <v/>
      </c>
      <c r="E799" s="4" t="str">
        <f t="shared" si="134"/>
        <v/>
      </c>
      <c r="F799" s="9" t="str">
        <f>IF(ROW($D$1)&lt;=SheetX!$D$201, SheetX!$D$201, "")</f>
        <v/>
      </c>
      <c r="G799" s="9" t="str">
        <f t="shared" si="135"/>
        <v/>
      </c>
      <c r="H799" s="9" t="str">
        <f>IF(ROW($D$1)&lt;=SheetX!$E$201, SheetX!$E$201, "")</f>
        <v/>
      </c>
      <c r="I799" s="9" t="str">
        <f t="shared" si="136"/>
        <v/>
      </c>
      <c r="J799" s="9" t="str">
        <f>IF(ROW($D$1)&lt;=SheetX!$F$201, SheetX!$F$201, "")</f>
        <v/>
      </c>
      <c r="K799" s="4" t="str">
        <f t="shared" si="137"/>
        <v/>
      </c>
      <c r="Q799" s="6" t="str">
        <f t="shared" si="138"/>
        <v/>
      </c>
      <c r="R799" s="6">
        <f t="shared" si="139"/>
        <v>0</v>
      </c>
      <c r="S799" s="6">
        <f t="shared" si="140"/>
        <v>0</v>
      </c>
      <c r="T799" s="6">
        <f t="shared" si="141"/>
        <v>0</v>
      </c>
      <c r="U799" s="6">
        <f t="shared" si="142"/>
        <v>0</v>
      </c>
      <c r="AB799" s="12">
        <f>Table1[[#This Row],[Streaming Resolution '[MP']]]</f>
        <v>0</v>
      </c>
      <c r="AC799" s="12">
        <v>1</v>
      </c>
      <c r="AE799" s="3" t="str">
        <f>Table1[[#This Row],[Type of Install]]&amp;Table1[[#This Row],[Indoor/Outdoor]]</f>
        <v/>
      </c>
      <c r="AF799" s="3" t="str">
        <f>AE799&amp;Table1[[#This Row],[Camera Type]]</f>
        <v/>
      </c>
      <c r="AJ799" s="3" t="str">
        <f>'Card Access'!D801&amp;'Card Access'!E801&amp;'Card Access'!F801&amp;'Card Access'!G801</f>
        <v/>
      </c>
    </row>
    <row r="800" spans="1:36" x14ac:dyDescent="0.25">
      <c r="A800" s="3" t="str">
        <f>IF(ROW($B$4)&lt;=SheetX!$B$201, IF(SheetX!$B$201&lt;&gt;1, SheetX!$A$201 &amp; " (" &amp; ROW($B$4) &amp; ")", SheetX!$A$201),"zzzz")</f>
        <v xml:space="preserve"> (4)</v>
      </c>
      <c r="B800" s="3" t="str">
        <f t="shared" si="132"/>
        <v>zzzz</v>
      </c>
      <c r="C800" s="3" t="str">
        <f t="shared" si="133"/>
        <v/>
      </c>
      <c r="D800" s="9" t="str">
        <f>IF(ROW($D$1)&lt;=SheetX!$C$201, SheetX!$C$201, "")</f>
        <v/>
      </c>
      <c r="E800" s="4" t="str">
        <f t="shared" si="134"/>
        <v/>
      </c>
      <c r="F800" s="9" t="str">
        <f>IF(ROW($D$1)&lt;=SheetX!$D$201, SheetX!$D$201, "")</f>
        <v/>
      </c>
      <c r="G800" s="9" t="str">
        <f t="shared" si="135"/>
        <v/>
      </c>
      <c r="H800" s="9" t="str">
        <f>IF(ROW($D$1)&lt;=SheetX!$E$201, SheetX!$E$201, "")</f>
        <v/>
      </c>
      <c r="I800" s="9" t="str">
        <f t="shared" si="136"/>
        <v/>
      </c>
      <c r="J800" s="9" t="str">
        <f>IF(ROW($D$1)&lt;=SheetX!$F$201, SheetX!$F$201, "")</f>
        <v/>
      </c>
      <c r="K800" s="4" t="str">
        <f t="shared" si="137"/>
        <v/>
      </c>
      <c r="Q800" s="6" t="str">
        <f t="shared" si="138"/>
        <v/>
      </c>
      <c r="R800" s="6">
        <f t="shared" si="139"/>
        <v>0</v>
      </c>
      <c r="S800" s="6">
        <f t="shared" si="140"/>
        <v>0</v>
      </c>
      <c r="T800" s="6">
        <f t="shared" si="141"/>
        <v>0</v>
      </c>
      <c r="U800" s="6">
        <f t="shared" si="142"/>
        <v>0</v>
      </c>
      <c r="AB800" s="12">
        <f>Table1[[#This Row],[Streaming Resolution '[MP']]]</f>
        <v>0</v>
      </c>
      <c r="AC800" s="12">
        <v>1</v>
      </c>
      <c r="AE800" s="3" t="str">
        <f>Table1[[#This Row],[Type of Install]]&amp;Table1[[#This Row],[Indoor/Outdoor]]</f>
        <v/>
      </c>
      <c r="AF800" s="3" t="str">
        <f>AE800&amp;Table1[[#This Row],[Camera Type]]</f>
        <v/>
      </c>
      <c r="AJ800" s="3" t="str">
        <f>'Card Access'!D802&amp;'Card Access'!E802&amp;'Card Access'!F802&amp;'Card Access'!G802</f>
        <v/>
      </c>
    </row>
    <row r="801" spans="1:36" x14ac:dyDescent="0.25">
      <c r="A801" s="3" t="str">
        <f>IF(ROW($B$1)&lt;=SheetX!$B$202, IF(SheetX!$B$202&lt;&gt;1, SheetX!$A$202 &amp; " (" &amp; ROW($B$1) &amp; ")", SheetX!$A$202),"zzzz")</f>
        <v xml:space="preserve"> (1)</v>
      </c>
      <c r="B801" s="3" t="str">
        <f t="shared" si="132"/>
        <v>zzzz</v>
      </c>
      <c r="C801" s="3" t="str">
        <f t="shared" si="133"/>
        <v/>
      </c>
      <c r="D801" s="9" t="str">
        <f>IF(ROW($D$1)&lt;=SheetX!$C$202, SheetX!$C$202, "")</f>
        <v/>
      </c>
      <c r="E801" s="4" t="str">
        <f t="shared" si="134"/>
        <v/>
      </c>
      <c r="F801" s="9" t="str">
        <f>IF(ROW($D$1)&lt;=SheetX!$D$202, SheetX!$D$202, "")</f>
        <v/>
      </c>
      <c r="G801" s="9" t="str">
        <f t="shared" si="135"/>
        <v/>
      </c>
      <c r="H801" s="9" t="str">
        <f>IF(ROW($D$1)&lt;=SheetX!$E$202, SheetX!$E$202, "")</f>
        <v/>
      </c>
      <c r="I801" s="9" t="str">
        <f t="shared" si="136"/>
        <v/>
      </c>
      <c r="J801" s="9" t="str">
        <f>IF(ROW($D$1)&lt;=SheetX!$F$202, SheetX!$F$202, "")</f>
        <v/>
      </c>
      <c r="K801" s="4" t="str">
        <f t="shared" si="137"/>
        <v/>
      </c>
      <c r="Q801" s="6" t="str">
        <f t="shared" si="138"/>
        <v/>
      </c>
      <c r="R801" s="6">
        <f t="shared" si="139"/>
        <v>0</v>
      </c>
      <c r="S801" s="6">
        <f t="shared" si="140"/>
        <v>0</v>
      </c>
      <c r="T801" s="6">
        <f t="shared" si="141"/>
        <v>0</v>
      </c>
      <c r="U801" s="6">
        <f t="shared" si="142"/>
        <v>0</v>
      </c>
      <c r="AB801" s="12">
        <f>Table1[[#This Row],[Streaming Resolution '[MP']]]</f>
        <v>0</v>
      </c>
      <c r="AC801" s="12">
        <v>1</v>
      </c>
      <c r="AE801" s="3" t="str">
        <f>Table1[[#This Row],[Type of Install]]&amp;Table1[[#This Row],[Indoor/Outdoor]]</f>
        <v/>
      </c>
      <c r="AF801" s="3" t="str">
        <f>AE801&amp;Table1[[#This Row],[Camera Type]]</f>
        <v/>
      </c>
      <c r="AJ801" s="3" t="str">
        <f>'Card Access'!D803&amp;'Card Access'!E803&amp;'Card Access'!F803&amp;'Card Access'!G803</f>
        <v/>
      </c>
    </row>
    <row r="802" spans="1:36" x14ac:dyDescent="0.25">
      <c r="A802" s="3" t="str">
        <f>IF(ROW($B$2)&lt;=SheetX!$B$202, IF(SheetX!$B$202&lt;&gt;1, SheetX!$A$202 &amp; " (" &amp; ROW($B$2) &amp; ")", SheetX!$A$202),"zzzz")</f>
        <v xml:space="preserve"> (2)</v>
      </c>
      <c r="B802" s="3" t="str">
        <f t="shared" si="132"/>
        <v>zzzz</v>
      </c>
      <c r="C802" s="3" t="str">
        <f t="shared" si="133"/>
        <v/>
      </c>
      <c r="D802" s="9" t="str">
        <f>IF(ROW($D$1)&lt;=SheetX!$C$202, SheetX!$C$202, "")</f>
        <v/>
      </c>
      <c r="E802" s="4" t="str">
        <f t="shared" si="134"/>
        <v/>
      </c>
      <c r="F802" s="9" t="str">
        <f>IF(ROW($D$1)&lt;=SheetX!$D$202, SheetX!$D$202, "")</f>
        <v/>
      </c>
      <c r="G802" s="9" t="str">
        <f t="shared" si="135"/>
        <v/>
      </c>
      <c r="H802" s="9" t="str">
        <f>IF(ROW($D$1)&lt;=SheetX!$E$202, SheetX!$E$202, "")</f>
        <v/>
      </c>
      <c r="I802" s="9" t="str">
        <f t="shared" si="136"/>
        <v/>
      </c>
      <c r="J802" s="9" t="str">
        <f>IF(ROW($D$1)&lt;=SheetX!$F$202, SheetX!$F$202, "")</f>
        <v/>
      </c>
      <c r="K802" s="4" t="str">
        <f t="shared" si="137"/>
        <v/>
      </c>
      <c r="Q802" s="6" t="str">
        <f t="shared" si="138"/>
        <v/>
      </c>
      <c r="R802" s="6">
        <f t="shared" si="139"/>
        <v>0</v>
      </c>
      <c r="S802" s="6">
        <f t="shared" si="140"/>
        <v>0</v>
      </c>
      <c r="T802" s="6">
        <f t="shared" si="141"/>
        <v>0</v>
      </c>
      <c r="U802" s="6">
        <f t="shared" si="142"/>
        <v>0</v>
      </c>
      <c r="AB802" s="12">
        <f>Table1[[#This Row],[Streaming Resolution '[MP']]]</f>
        <v>0</v>
      </c>
      <c r="AC802" s="12">
        <v>1</v>
      </c>
      <c r="AE802" s="3" t="str">
        <f>Table1[[#This Row],[Type of Install]]&amp;Table1[[#This Row],[Indoor/Outdoor]]</f>
        <v/>
      </c>
      <c r="AF802" s="3" t="str">
        <f>AE802&amp;Table1[[#This Row],[Camera Type]]</f>
        <v/>
      </c>
      <c r="AJ802" s="3" t="str">
        <f>'Card Access'!D804&amp;'Card Access'!E804&amp;'Card Access'!F804&amp;'Card Access'!G804</f>
        <v/>
      </c>
    </row>
    <row r="803" spans="1:36" x14ac:dyDescent="0.25">
      <c r="A803" s="3" t="str">
        <f>IF(ROW($B$3)&lt;=SheetX!$B$202, IF(SheetX!$B$202&lt;&gt;1, SheetX!$A$202 &amp; " (" &amp; ROW($B$3) &amp; ")", SheetX!$A$202),"zzzz")</f>
        <v xml:space="preserve"> (3)</v>
      </c>
      <c r="B803" s="3" t="str">
        <f t="shared" si="132"/>
        <v>zzzz</v>
      </c>
      <c r="C803" s="3" t="str">
        <f t="shared" si="133"/>
        <v/>
      </c>
      <c r="D803" s="9" t="str">
        <f>IF(ROW($D$1)&lt;=SheetX!$C$202, SheetX!$C$202, "")</f>
        <v/>
      </c>
      <c r="E803" s="4" t="str">
        <f t="shared" si="134"/>
        <v/>
      </c>
      <c r="F803" s="9" t="str">
        <f>IF(ROW($D$1)&lt;=SheetX!$D$202, SheetX!$D$202, "")</f>
        <v/>
      </c>
      <c r="G803" s="9" t="str">
        <f t="shared" si="135"/>
        <v/>
      </c>
      <c r="H803" s="9" t="str">
        <f>IF(ROW($D$1)&lt;=SheetX!$E$202, SheetX!$E$202, "")</f>
        <v/>
      </c>
      <c r="I803" s="9" t="str">
        <f t="shared" si="136"/>
        <v/>
      </c>
      <c r="J803" s="9" t="str">
        <f>IF(ROW($D$1)&lt;=SheetX!$F$202, SheetX!$F$202, "")</f>
        <v/>
      </c>
      <c r="K803" s="4" t="str">
        <f t="shared" si="137"/>
        <v/>
      </c>
      <c r="Q803" s="6" t="str">
        <f t="shared" si="138"/>
        <v/>
      </c>
      <c r="R803" s="6">
        <f t="shared" si="139"/>
        <v>0</v>
      </c>
      <c r="S803" s="6">
        <f t="shared" si="140"/>
        <v>0</v>
      </c>
      <c r="T803" s="6">
        <f t="shared" si="141"/>
        <v>0</v>
      </c>
      <c r="U803" s="6">
        <f t="shared" si="142"/>
        <v>0</v>
      </c>
      <c r="AB803" s="12">
        <f>Table1[[#This Row],[Streaming Resolution '[MP']]]</f>
        <v>0</v>
      </c>
      <c r="AC803" s="12">
        <v>1</v>
      </c>
      <c r="AE803" s="3" t="str">
        <f>Table1[[#This Row],[Type of Install]]&amp;Table1[[#This Row],[Indoor/Outdoor]]</f>
        <v/>
      </c>
      <c r="AF803" s="3" t="str">
        <f>AE803&amp;Table1[[#This Row],[Camera Type]]</f>
        <v/>
      </c>
      <c r="AJ803" s="3" t="str">
        <f>'Card Access'!D805&amp;'Card Access'!E805&amp;'Card Access'!F805&amp;'Card Access'!G805</f>
        <v/>
      </c>
    </row>
    <row r="804" spans="1:36" x14ac:dyDescent="0.25">
      <c r="A804" s="3" t="str">
        <f>IF(ROW($B$4)&lt;=SheetX!$B$202, IF(SheetX!$B$202&lt;&gt;1, SheetX!$A$202 &amp; " (" &amp; ROW($B$4) &amp; ")", SheetX!$A$202),"zzzz")</f>
        <v xml:space="preserve"> (4)</v>
      </c>
      <c r="B804" s="3" t="str">
        <f t="shared" si="132"/>
        <v>zzzz</v>
      </c>
      <c r="C804" s="3" t="str">
        <f t="shared" si="133"/>
        <v/>
      </c>
      <c r="D804" s="9" t="str">
        <f>IF(ROW($D$1)&lt;=SheetX!$C$202, SheetX!$C$202, "")</f>
        <v/>
      </c>
      <c r="E804" s="4" t="str">
        <f t="shared" si="134"/>
        <v/>
      </c>
      <c r="F804" s="9" t="str">
        <f>IF(ROW($D$1)&lt;=SheetX!$D$202, SheetX!$D$202, "")</f>
        <v/>
      </c>
      <c r="G804" s="9" t="str">
        <f t="shared" si="135"/>
        <v/>
      </c>
      <c r="H804" s="9" t="str">
        <f>IF(ROW($D$1)&lt;=SheetX!$E$202, SheetX!$E$202, "")</f>
        <v/>
      </c>
      <c r="I804" s="9" t="str">
        <f t="shared" si="136"/>
        <v/>
      </c>
      <c r="J804" s="9" t="str">
        <f>IF(ROW($D$1)&lt;=SheetX!$F$202, SheetX!$F$202, "")</f>
        <v/>
      </c>
      <c r="K804" s="4" t="str">
        <f t="shared" si="137"/>
        <v/>
      </c>
      <c r="Q804" s="6" t="str">
        <f t="shared" si="138"/>
        <v/>
      </c>
      <c r="R804" s="6">
        <f t="shared" si="139"/>
        <v>0</v>
      </c>
      <c r="S804" s="6">
        <f t="shared" si="140"/>
        <v>0</v>
      </c>
      <c r="T804" s="6">
        <f t="shared" si="141"/>
        <v>0</v>
      </c>
      <c r="U804" s="6">
        <f t="shared" si="142"/>
        <v>0</v>
      </c>
      <c r="AB804" s="12">
        <f>Table1[[#This Row],[Streaming Resolution '[MP']]]</f>
        <v>0</v>
      </c>
      <c r="AC804" s="12">
        <v>1</v>
      </c>
      <c r="AE804" s="3" t="str">
        <f>Table1[[#This Row],[Type of Install]]&amp;Table1[[#This Row],[Indoor/Outdoor]]</f>
        <v/>
      </c>
      <c r="AF804" s="3" t="str">
        <f>AE804&amp;Table1[[#This Row],[Camera Type]]</f>
        <v/>
      </c>
      <c r="AJ804" s="3" t="str">
        <f>'Card Access'!D806&amp;'Card Access'!E806&amp;'Card Access'!F806&amp;'Card Access'!G806</f>
        <v/>
      </c>
    </row>
    <row r="805" spans="1:36" x14ac:dyDescent="0.25">
      <c r="A805" s="3" t="str">
        <f>IF(ROW($B$1)&lt;=SheetX!$B$203, IF(SheetX!$B$203&lt;&gt;1, SheetX!$A$203 &amp; " (" &amp; ROW($B$1) &amp; ")", SheetX!$A$203),"zzzz")</f>
        <v xml:space="preserve"> (1)</v>
      </c>
      <c r="B805" s="3" t="str">
        <f t="shared" si="132"/>
        <v>zzzz</v>
      </c>
      <c r="C805" s="3" t="str">
        <f t="shared" si="133"/>
        <v/>
      </c>
      <c r="D805" s="9" t="str">
        <f>IF(ROW($D$1)&lt;=SheetX!$C$203, SheetX!$C$203, "")</f>
        <v/>
      </c>
      <c r="E805" s="4" t="str">
        <f t="shared" si="134"/>
        <v/>
      </c>
      <c r="F805" s="9" t="str">
        <f>IF(ROW($D$1)&lt;=SheetX!$D$203, SheetX!$D$203, "")</f>
        <v/>
      </c>
      <c r="G805" s="9" t="str">
        <f t="shared" si="135"/>
        <v/>
      </c>
      <c r="H805" s="9" t="str">
        <f>IF(ROW($D$1)&lt;=SheetX!$E$203, SheetX!$E$203, "")</f>
        <v/>
      </c>
      <c r="I805" s="9" t="str">
        <f t="shared" si="136"/>
        <v/>
      </c>
      <c r="J805" s="9" t="str">
        <f>IF(ROW($D$1)&lt;=SheetX!$F$203, SheetX!$F$203, "")</f>
        <v/>
      </c>
      <c r="K805" s="4" t="str">
        <f t="shared" si="137"/>
        <v/>
      </c>
      <c r="Q805" s="6" t="str">
        <f t="shared" si="138"/>
        <v/>
      </c>
      <c r="R805" s="6">
        <f t="shared" si="139"/>
        <v>0</v>
      </c>
      <c r="S805" s="6">
        <f t="shared" si="140"/>
        <v>0</v>
      </c>
      <c r="T805" s="6">
        <f t="shared" si="141"/>
        <v>0</v>
      </c>
      <c r="U805" s="6">
        <f t="shared" si="142"/>
        <v>0</v>
      </c>
      <c r="AB805" s="12">
        <f>Table1[[#This Row],[Streaming Resolution '[MP']]]</f>
        <v>0</v>
      </c>
      <c r="AC805" s="12">
        <v>1</v>
      </c>
      <c r="AE805" s="3" t="str">
        <f>Table1[[#This Row],[Type of Install]]&amp;Table1[[#This Row],[Indoor/Outdoor]]</f>
        <v/>
      </c>
      <c r="AF805" s="3" t="str">
        <f>AE805&amp;Table1[[#This Row],[Camera Type]]</f>
        <v/>
      </c>
      <c r="AJ805" s="3" t="str">
        <f>'Card Access'!D807&amp;'Card Access'!E807&amp;'Card Access'!F807&amp;'Card Access'!G807</f>
        <v/>
      </c>
    </row>
    <row r="806" spans="1:36" x14ac:dyDescent="0.25">
      <c r="A806" s="3" t="str">
        <f>IF(ROW($B$2)&lt;=SheetX!$B$203, IF(SheetX!$B$203&lt;&gt;1, SheetX!$A$203 &amp; " (" &amp; ROW($B$2) &amp; ")", SheetX!$A$203),"zzzz")</f>
        <v xml:space="preserve"> (2)</v>
      </c>
      <c r="B806" s="3" t="str">
        <f t="shared" si="132"/>
        <v>zzzz</v>
      </c>
      <c r="C806" s="3" t="str">
        <f t="shared" si="133"/>
        <v/>
      </c>
      <c r="D806" s="9" t="str">
        <f>IF(ROW($D$1)&lt;=SheetX!$C$203, SheetX!$C$203, "")</f>
        <v/>
      </c>
      <c r="E806" s="4" t="str">
        <f t="shared" si="134"/>
        <v/>
      </c>
      <c r="F806" s="9" t="str">
        <f>IF(ROW($D$1)&lt;=SheetX!$D$203, SheetX!$D$203, "")</f>
        <v/>
      </c>
      <c r="G806" s="9" t="str">
        <f t="shared" si="135"/>
        <v/>
      </c>
      <c r="H806" s="9" t="str">
        <f>IF(ROW($D$1)&lt;=SheetX!$E$203, SheetX!$E$203, "")</f>
        <v/>
      </c>
      <c r="I806" s="9" t="str">
        <f t="shared" si="136"/>
        <v/>
      </c>
      <c r="J806" s="9" t="str">
        <f>IF(ROW($D$1)&lt;=SheetX!$F$203, SheetX!$F$203, "")</f>
        <v/>
      </c>
      <c r="K806" s="4" t="str">
        <f t="shared" si="137"/>
        <v/>
      </c>
      <c r="Q806" s="6" t="str">
        <f t="shared" si="138"/>
        <v/>
      </c>
      <c r="R806" s="6">
        <f t="shared" si="139"/>
        <v>0</v>
      </c>
      <c r="S806" s="6">
        <f t="shared" si="140"/>
        <v>0</v>
      </c>
      <c r="T806" s="6">
        <f t="shared" si="141"/>
        <v>0</v>
      </c>
      <c r="U806" s="6">
        <f t="shared" si="142"/>
        <v>0</v>
      </c>
      <c r="AB806" s="12">
        <f>Table1[[#This Row],[Streaming Resolution '[MP']]]</f>
        <v>0</v>
      </c>
      <c r="AC806" s="12">
        <v>1</v>
      </c>
      <c r="AE806" s="3" t="str">
        <f>Table1[[#This Row],[Type of Install]]&amp;Table1[[#This Row],[Indoor/Outdoor]]</f>
        <v/>
      </c>
      <c r="AF806" s="3" t="str">
        <f>AE806&amp;Table1[[#This Row],[Camera Type]]</f>
        <v/>
      </c>
      <c r="AJ806" s="3" t="str">
        <f>'Card Access'!D808&amp;'Card Access'!E808&amp;'Card Access'!F808&amp;'Card Access'!G808</f>
        <v/>
      </c>
    </row>
    <row r="807" spans="1:36" x14ac:dyDescent="0.25">
      <c r="A807" s="3" t="str">
        <f>IF(ROW($B$3)&lt;=SheetX!$B$203, IF(SheetX!$B$203&lt;&gt;1, SheetX!$A$203 &amp; " (" &amp; ROW($B$3) &amp; ")", SheetX!$A$203),"zzzz")</f>
        <v xml:space="preserve"> (3)</v>
      </c>
      <c r="B807" s="3" t="str">
        <f t="shared" si="132"/>
        <v>zzzz</v>
      </c>
      <c r="C807" s="3" t="str">
        <f t="shared" si="133"/>
        <v/>
      </c>
      <c r="D807" s="9" t="str">
        <f>IF(ROW($D$1)&lt;=SheetX!$C$203, SheetX!$C$203, "")</f>
        <v/>
      </c>
      <c r="E807" s="4" t="str">
        <f t="shared" si="134"/>
        <v/>
      </c>
      <c r="F807" s="9" t="str">
        <f>IF(ROW($D$1)&lt;=SheetX!$D$203, SheetX!$D$203, "")</f>
        <v/>
      </c>
      <c r="G807" s="9" t="str">
        <f t="shared" si="135"/>
        <v/>
      </c>
      <c r="H807" s="9" t="str">
        <f>IF(ROW($D$1)&lt;=SheetX!$E$203, SheetX!$E$203, "")</f>
        <v/>
      </c>
      <c r="I807" s="9" t="str">
        <f t="shared" si="136"/>
        <v/>
      </c>
      <c r="J807" s="9" t="str">
        <f>IF(ROW($D$1)&lt;=SheetX!$F$203, SheetX!$F$203, "")</f>
        <v/>
      </c>
      <c r="K807" s="4" t="str">
        <f t="shared" si="137"/>
        <v/>
      </c>
      <c r="Q807" s="6" t="str">
        <f t="shared" si="138"/>
        <v/>
      </c>
      <c r="R807" s="6">
        <f t="shared" si="139"/>
        <v>0</v>
      </c>
      <c r="S807" s="6">
        <f t="shared" si="140"/>
        <v>0</v>
      </c>
      <c r="T807" s="6">
        <f t="shared" si="141"/>
        <v>0</v>
      </c>
      <c r="U807" s="6">
        <f t="shared" si="142"/>
        <v>0</v>
      </c>
      <c r="AB807" s="12">
        <f>Table1[[#This Row],[Streaming Resolution '[MP']]]</f>
        <v>0</v>
      </c>
      <c r="AC807" s="12">
        <v>1</v>
      </c>
      <c r="AE807" s="3" t="str">
        <f>Table1[[#This Row],[Type of Install]]&amp;Table1[[#This Row],[Indoor/Outdoor]]</f>
        <v/>
      </c>
      <c r="AF807" s="3" t="str">
        <f>AE807&amp;Table1[[#This Row],[Camera Type]]</f>
        <v/>
      </c>
      <c r="AJ807" s="3" t="str">
        <f>'Card Access'!D809&amp;'Card Access'!E809&amp;'Card Access'!F809&amp;'Card Access'!G809</f>
        <v/>
      </c>
    </row>
    <row r="808" spans="1:36" x14ac:dyDescent="0.25">
      <c r="A808" s="3" t="str">
        <f>IF(ROW($B$4)&lt;=SheetX!$B$203, IF(SheetX!$B$203&lt;&gt;1, SheetX!$A$203 &amp; " (" &amp; ROW($B$4) &amp; ")", SheetX!$A$203),"zzzz")</f>
        <v xml:space="preserve"> (4)</v>
      </c>
      <c r="B808" s="3" t="str">
        <f t="shared" si="132"/>
        <v>zzzz</v>
      </c>
      <c r="C808" s="3" t="str">
        <f t="shared" si="133"/>
        <v/>
      </c>
      <c r="D808" s="9" t="str">
        <f>IF(ROW($D$1)&lt;=SheetX!$C$203, SheetX!$C$203, "")</f>
        <v/>
      </c>
      <c r="E808" s="4" t="str">
        <f t="shared" si="134"/>
        <v/>
      </c>
      <c r="F808" s="9" t="str">
        <f>IF(ROW($D$1)&lt;=SheetX!$D$203, SheetX!$D$203, "")</f>
        <v/>
      </c>
      <c r="G808" s="9" t="str">
        <f t="shared" si="135"/>
        <v/>
      </c>
      <c r="H808" s="9" t="str">
        <f>IF(ROW($D$1)&lt;=SheetX!$E$203, SheetX!$E$203, "")</f>
        <v/>
      </c>
      <c r="I808" s="9" t="str">
        <f t="shared" si="136"/>
        <v/>
      </c>
      <c r="J808" s="9" t="str">
        <f>IF(ROW($D$1)&lt;=SheetX!$F$203, SheetX!$F$203, "")</f>
        <v/>
      </c>
      <c r="K808" s="4" t="str">
        <f t="shared" si="137"/>
        <v/>
      </c>
      <c r="Q808" s="6" t="str">
        <f t="shared" si="138"/>
        <v/>
      </c>
      <c r="R808" s="6">
        <f t="shared" si="139"/>
        <v>0</v>
      </c>
      <c r="S808" s="6">
        <f t="shared" si="140"/>
        <v>0</v>
      </c>
      <c r="T808" s="6">
        <f t="shared" si="141"/>
        <v>0</v>
      </c>
      <c r="U808" s="6">
        <f t="shared" si="142"/>
        <v>0</v>
      </c>
      <c r="AB808" s="12">
        <f>Table1[[#This Row],[Streaming Resolution '[MP']]]</f>
        <v>0</v>
      </c>
      <c r="AC808" s="12">
        <v>1</v>
      </c>
      <c r="AE808" s="3" t="str">
        <f>Table1[[#This Row],[Type of Install]]&amp;Table1[[#This Row],[Indoor/Outdoor]]</f>
        <v/>
      </c>
      <c r="AF808" s="3" t="str">
        <f>AE808&amp;Table1[[#This Row],[Camera Type]]</f>
        <v/>
      </c>
      <c r="AJ808" s="3" t="str">
        <f>'Card Access'!D810&amp;'Card Access'!E810&amp;'Card Access'!F810&amp;'Card Access'!G810</f>
        <v/>
      </c>
    </row>
    <row r="809" spans="1:36" x14ac:dyDescent="0.25">
      <c r="A809" s="3" t="str">
        <f>IF(ROW($B$1)&lt;=SheetX!$B$204, IF(SheetX!$B$204&lt;&gt;1, SheetX!$A$204 &amp; " (" &amp; ROW($B$1) &amp; ")", SheetX!$A$204),"zzzz")</f>
        <v xml:space="preserve"> (1)</v>
      </c>
      <c r="B809" s="3" t="str">
        <f t="shared" si="132"/>
        <v>zzzz</v>
      </c>
      <c r="C809" s="3" t="str">
        <f t="shared" si="133"/>
        <v/>
      </c>
      <c r="D809" s="9" t="str">
        <f>IF(ROW($D$1)&lt;=SheetX!$C$204, SheetX!$C$204, "")</f>
        <v/>
      </c>
      <c r="E809" s="4" t="str">
        <f t="shared" si="134"/>
        <v/>
      </c>
      <c r="F809" s="9" t="str">
        <f>IF(ROW($D$1)&lt;=SheetX!$D$204, SheetX!$D$204, "")</f>
        <v/>
      </c>
      <c r="G809" s="9" t="str">
        <f t="shared" si="135"/>
        <v/>
      </c>
      <c r="H809" s="9" t="str">
        <f>IF(ROW($D$1)&lt;=SheetX!$E$204, SheetX!$E$204, "")</f>
        <v/>
      </c>
      <c r="I809" s="9" t="str">
        <f t="shared" si="136"/>
        <v/>
      </c>
      <c r="J809" s="9" t="str">
        <f>IF(ROW($D$1)&lt;=SheetX!$F$204, SheetX!$F$204, "")</f>
        <v/>
      </c>
      <c r="K809" s="4" t="str">
        <f t="shared" si="137"/>
        <v/>
      </c>
      <c r="Q809" s="6" t="str">
        <f t="shared" si="138"/>
        <v/>
      </c>
      <c r="R809" s="6">
        <f t="shared" si="139"/>
        <v>0</v>
      </c>
      <c r="S809" s="6">
        <f t="shared" si="140"/>
        <v>0</v>
      </c>
      <c r="T809" s="6">
        <f t="shared" si="141"/>
        <v>0</v>
      </c>
      <c r="U809" s="6">
        <f t="shared" si="142"/>
        <v>0</v>
      </c>
      <c r="AB809" s="12">
        <f>Table1[[#This Row],[Streaming Resolution '[MP']]]</f>
        <v>0</v>
      </c>
      <c r="AC809" s="12">
        <v>1</v>
      </c>
      <c r="AE809" s="3" t="str">
        <f>Table1[[#This Row],[Type of Install]]&amp;Table1[[#This Row],[Indoor/Outdoor]]</f>
        <v/>
      </c>
      <c r="AF809" s="3" t="str">
        <f>AE809&amp;Table1[[#This Row],[Camera Type]]</f>
        <v/>
      </c>
      <c r="AJ809" s="3" t="str">
        <f>'Card Access'!D811&amp;'Card Access'!E811&amp;'Card Access'!F811&amp;'Card Access'!G811</f>
        <v/>
      </c>
    </row>
    <row r="810" spans="1:36" x14ac:dyDescent="0.25">
      <c r="A810" s="3" t="str">
        <f>IF(ROW($B$2)&lt;=SheetX!$B$204, IF(SheetX!$B$204&lt;&gt;1, SheetX!$A$204 &amp; " (" &amp; ROW($B$2) &amp; ")", SheetX!$A$204),"zzzz")</f>
        <v xml:space="preserve"> (2)</v>
      </c>
      <c r="B810" s="3" t="str">
        <f t="shared" si="132"/>
        <v>zzzz</v>
      </c>
      <c r="C810" s="3" t="str">
        <f t="shared" si="133"/>
        <v/>
      </c>
      <c r="D810" s="9" t="str">
        <f>IF(ROW($D$1)&lt;=SheetX!$C$204, SheetX!$C$204, "")</f>
        <v/>
      </c>
      <c r="E810" s="4" t="str">
        <f t="shared" si="134"/>
        <v/>
      </c>
      <c r="F810" s="9" t="str">
        <f>IF(ROW($D$1)&lt;=SheetX!$D$204, SheetX!$D$204, "")</f>
        <v/>
      </c>
      <c r="G810" s="9" t="str">
        <f t="shared" si="135"/>
        <v/>
      </c>
      <c r="H810" s="9" t="str">
        <f>IF(ROW($D$1)&lt;=SheetX!$E$204, SheetX!$E$204, "")</f>
        <v/>
      </c>
      <c r="I810" s="9" t="str">
        <f t="shared" si="136"/>
        <v/>
      </c>
      <c r="J810" s="9" t="str">
        <f>IF(ROW($D$1)&lt;=SheetX!$F$204, SheetX!$F$204, "")</f>
        <v/>
      </c>
      <c r="K810" s="4" t="str">
        <f t="shared" si="137"/>
        <v/>
      </c>
      <c r="Q810" s="6" t="str">
        <f t="shared" si="138"/>
        <v/>
      </c>
      <c r="R810" s="6">
        <f t="shared" si="139"/>
        <v>0</v>
      </c>
      <c r="S810" s="6">
        <f t="shared" si="140"/>
        <v>0</v>
      </c>
      <c r="T810" s="6">
        <f t="shared" si="141"/>
        <v>0</v>
      </c>
      <c r="U810" s="6">
        <f t="shared" si="142"/>
        <v>0</v>
      </c>
      <c r="AB810" s="12">
        <f>Table1[[#This Row],[Streaming Resolution '[MP']]]</f>
        <v>0</v>
      </c>
      <c r="AC810" s="12">
        <v>1</v>
      </c>
      <c r="AE810" s="3" t="str">
        <f>Table1[[#This Row],[Type of Install]]&amp;Table1[[#This Row],[Indoor/Outdoor]]</f>
        <v/>
      </c>
      <c r="AF810" s="3" t="str">
        <f>AE810&amp;Table1[[#This Row],[Camera Type]]</f>
        <v/>
      </c>
      <c r="AJ810" s="3" t="str">
        <f>'Card Access'!D812&amp;'Card Access'!E812&amp;'Card Access'!F812&amp;'Card Access'!G812</f>
        <v/>
      </c>
    </row>
    <row r="811" spans="1:36" x14ac:dyDescent="0.25">
      <c r="A811" s="3" t="str">
        <f>IF(ROW($B$3)&lt;=SheetX!$B$204, IF(SheetX!$B$204&lt;&gt;1, SheetX!$A$204 &amp; " (" &amp; ROW($B$3) &amp; ")", SheetX!$A$204),"zzzz")</f>
        <v xml:space="preserve"> (3)</v>
      </c>
      <c r="B811" s="3" t="str">
        <f t="shared" si="132"/>
        <v>zzzz</v>
      </c>
      <c r="C811" s="3" t="str">
        <f t="shared" si="133"/>
        <v/>
      </c>
      <c r="D811" s="9" t="str">
        <f>IF(ROW($D$1)&lt;=SheetX!$C$204, SheetX!$C$204, "")</f>
        <v/>
      </c>
      <c r="E811" s="4" t="str">
        <f t="shared" si="134"/>
        <v/>
      </c>
      <c r="F811" s="9" t="str">
        <f>IF(ROW($D$1)&lt;=SheetX!$D$204, SheetX!$D$204, "")</f>
        <v/>
      </c>
      <c r="G811" s="9" t="str">
        <f t="shared" si="135"/>
        <v/>
      </c>
      <c r="H811" s="9" t="str">
        <f>IF(ROW($D$1)&lt;=SheetX!$E$204, SheetX!$E$204, "")</f>
        <v/>
      </c>
      <c r="I811" s="9" t="str">
        <f t="shared" si="136"/>
        <v/>
      </c>
      <c r="J811" s="9" t="str">
        <f>IF(ROW($D$1)&lt;=SheetX!$F$204, SheetX!$F$204, "")</f>
        <v/>
      </c>
      <c r="K811" s="4" t="str">
        <f t="shared" si="137"/>
        <v/>
      </c>
      <c r="Q811" s="6" t="str">
        <f t="shared" si="138"/>
        <v/>
      </c>
      <c r="R811" s="6">
        <f t="shared" si="139"/>
        <v>0</v>
      </c>
      <c r="S811" s="6">
        <f t="shared" si="140"/>
        <v>0</v>
      </c>
      <c r="T811" s="6">
        <f t="shared" si="141"/>
        <v>0</v>
      </c>
      <c r="U811" s="6">
        <f t="shared" si="142"/>
        <v>0</v>
      </c>
      <c r="AB811" s="12">
        <f>Table1[[#This Row],[Streaming Resolution '[MP']]]</f>
        <v>0</v>
      </c>
      <c r="AC811" s="12">
        <v>1</v>
      </c>
      <c r="AE811" s="3" t="str">
        <f>Table1[[#This Row],[Type of Install]]&amp;Table1[[#This Row],[Indoor/Outdoor]]</f>
        <v/>
      </c>
      <c r="AF811" s="3" t="str">
        <f>AE811&amp;Table1[[#This Row],[Camera Type]]</f>
        <v/>
      </c>
      <c r="AJ811" s="3" t="str">
        <f>'Card Access'!D813&amp;'Card Access'!E813&amp;'Card Access'!F813&amp;'Card Access'!G813</f>
        <v/>
      </c>
    </row>
    <row r="812" spans="1:36" x14ac:dyDescent="0.25">
      <c r="A812" s="3" t="str">
        <f>IF(ROW($B$4)&lt;=SheetX!$B$204, IF(SheetX!$B$204&lt;&gt;1, SheetX!$A$204 &amp; " (" &amp; ROW($B$4) &amp; ")", SheetX!$A$204),"zzzz")</f>
        <v xml:space="preserve"> (4)</v>
      </c>
      <c r="B812" s="3" t="str">
        <f t="shared" si="132"/>
        <v>zzzz</v>
      </c>
      <c r="C812" s="3" t="str">
        <f t="shared" si="133"/>
        <v/>
      </c>
      <c r="D812" s="9" t="str">
        <f>IF(ROW($D$1)&lt;=SheetX!$C$204, SheetX!$C$204, "")</f>
        <v/>
      </c>
      <c r="E812" s="4" t="str">
        <f t="shared" si="134"/>
        <v/>
      </c>
      <c r="F812" s="9" t="str">
        <f>IF(ROW($D$1)&lt;=SheetX!$D$204, SheetX!$D$204, "")</f>
        <v/>
      </c>
      <c r="G812" s="9" t="str">
        <f t="shared" si="135"/>
        <v/>
      </c>
      <c r="H812" s="9" t="str">
        <f>IF(ROW($D$1)&lt;=SheetX!$E$204, SheetX!$E$204, "")</f>
        <v/>
      </c>
      <c r="I812" s="9" t="str">
        <f t="shared" si="136"/>
        <v/>
      </c>
      <c r="J812" s="9" t="str">
        <f>IF(ROW($D$1)&lt;=SheetX!$F$204, SheetX!$F$204, "")</f>
        <v/>
      </c>
      <c r="K812" s="4" t="str">
        <f t="shared" si="137"/>
        <v/>
      </c>
      <c r="Q812" s="6" t="str">
        <f t="shared" si="138"/>
        <v/>
      </c>
      <c r="R812" s="6">
        <f t="shared" si="139"/>
        <v>0</v>
      </c>
      <c r="S812" s="6">
        <f t="shared" si="140"/>
        <v>0</v>
      </c>
      <c r="T812" s="6">
        <f t="shared" si="141"/>
        <v>0</v>
      </c>
      <c r="U812" s="6">
        <f t="shared" si="142"/>
        <v>0</v>
      </c>
      <c r="AB812" s="12">
        <f>Table1[[#This Row],[Streaming Resolution '[MP']]]</f>
        <v>0</v>
      </c>
      <c r="AC812" s="12">
        <v>1</v>
      </c>
      <c r="AE812" s="3" t="str">
        <f>Table1[[#This Row],[Type of Install]]&amp;Table1[[#This Row],[Indoor/Outdoor]]</f>
        <v/>
      </c>
      <c r="AF812" s="3" t="str">
        <f>AE812&amp;Table1[[#This Row],[Camera Type]]</f>
        <v/>
      </c>
      <c r="AJ812" s="3" t="str">
        <f>'Card Access'!D814&amp;'Card Access'!E814&amp;'Card Access'!F814&amp;'Card Access'!G814</f>
        <v/>
      </c>
    </row>
    <row r="813" spans="1:36" x14ac:dyDescent="0.25">
      <c r="A813" s="3" t="str">
        <f>IF(ROW($B$1)&lt;=SheetX!$B$205, IF(SheetX!$B$205&lt;&gt;1, SheetX!$A$205 &amp; " (" &amp; ROW($B$1) &amp; ")", SheetX!$A$205),"zzzz")</f>
        <v xml:space="preserve"> (1)</v>
      </c>
      <c r="B813" s="3" t="str">
        <f t="shared" si="132"/>
        <v>zzzz</v>
      </c>
      <c r="C813" s="3" t="str">
        <f t="shared" si="133"/>
        <v/>
      </c>
      <c r="D813" s="9" t="str">
        <f>IF(ROW($D$1)&lt;=SheetX!$C$205, SheetX!$C$205, "")</f>
        <v/>
      </c>
      <c r="E813" s="4" t="str">
        <f t="shared" si="134"/>
        <v/>
      </c>
      <c r="F813" s="9" t="str">
        <f>IF(ROW($D$1)&lt;=SheetX!$D$205, SheetX!$D$205, "")</f>
        <v/>
      </c>
      <c r="G813" s="9" t="str">
        <f t="shared" si="135"/>
        <v/>
      </c>
      <c r="H813" s="9" t="str">
        <f>IF(ROW($D$1)&lt;=SheetX!$E$205, SheetX!$E$205, "")</f>
        <v/>
      </c>
      <c r="I813" s="9" t="str">
        <f t="shared" si="136"/>
        <v/>
      </c>
      <c r="J813" s="9" t="str">
        <f>IF(ROW($D$1)&lt;=SheetX!$F$205, SheetX!$F$205, "")</f>
        <v/>
      </c>
      <c r="K813" s="4" t="str">
        <f t="shared" si="137"/>
        <v/>
      </c>
      <c r="Q813" s="6" t="str">
        <f t="shared" si="138"/>
        <v/>
      </c>
      <c r="R813" s="6">
        <f t="shared" si="139"/>
        <v>0</v>
      </c>
      <c r="S813" s="6">
        <f t="shared" si="140"/>
        <v>0</v>
      </c>
      <c r="T813" s="6">
        <f t="shared" si="141"/>
        <v>0</v>
      </c>
      <c r="U813" s="6">
        <f t="shared" si="142"/>
        <v>0</v>
      </c>
      <c r="AB813" s="12">
        <f>Table1[[#This Row],[Streaming Resolution '[MP']]]</f>
        <v>0</v>
      </c>
      <c r="AC813" s="12">
        <v>1</v>
      </c>
      <c r="AE813" s="3" t="str">
        <f>Table1[[#This Row],[Type of Install]]&amp;Table1[[#This Row],[Indoor/Outdoor]]</f>
        <v/>
      </c>
      <c r="AF813" s="3" t="str">
        <f>AE813&amp;Table1[[#This Row],[Camera Type]]</f>
        <v/>
      </c>
      <c r="AJ813" s="3" t="str">
        <f>'Card Access'!D815&amp;'Card Access'!E815&amp;'Card Access'!F815&amp;'Card Access'!G815</f>
        <v/>
      </c>
    </row>
    <row r="814" spans="1:36" x14ac:dyDescent="0.25">
      <c r="A814" s="3" t="str">
        <f>IF(ROW($B$2)&lt;=SheetX!$B$205, IF(SheetX!$B$205&lt;&gt;1, SheetX!$A$205 &amp; " (" &amp; ROW($B$2) &amp; ")", SheetX!$A$205),"zzzz")</f>
        <v xml:space="preserve"> (2)</v>
      </c>
      <c r="B814" s="3" t="str">
        <f t="shared" si="132"/>
        <v>zzzz</v>
      </c>
      <c r="C814" s="3" t="str">
        <f t="shared" si="133"/>
        <v/>
      </c>
      <c r="D814" s="9" t="str">
        <f>IF(ROW($D$1)&lt;=SheetX!$C$205, SheetX!$C$205, "")</f>
        <v/>
      </c>
      <c r="E814" s="4" t="str">
        <f t="shared" si="134"/>
        <v/>
      </c>
      <c r="F814" s="9" t="str">
        <f>IF(ROW($D$1)&lt;=SheetX!$D$205, SheetX!$D$205, "")</f>
        <v/>
      </c>
      <c r="G814" s="9" t="str">
        <f t="shared" si="135"/>
        <v/>
      </c>
      <c r="H814" s="9" t="str">
        <f>IF(ROW($D$1)&lt;=SheetX!$E$205, SheetX!$E$205, "")</f>
        <v/>
      </c>
      <c r="I814" s="9" t="str">
        <f t="shared" si="136"/>
        <v/>
      </c>
      <c r="J814" s="9" t="str">
        <f>IF(ROW($D$1)&lt;=SheetX!$F$205, SheetX!$F$205, "")</f>
        <v/>
      </c>
      <c r="K814" s="4" t="str">
        <f t="shared" si="137"/>
        <v/>
      </c>
      <c r="Q814" s="6" t="str">
        <f t="shared" si="138"/>
        <v/>
      </c>
      <c r="R814" s="6">
        <f t="shared" si="139"/>
        <v>0</v>
      </c>
      <c r="S814" s="6">
        <f t="shared" si="140"/>
        <v>0</v>
      </c>
      <c r="T814" s="6">
        <f t="shared" si="141"/>
        <v>0</v>
      </c>
      <c r="U814" s="6">
        <f t="shared" si="142"/>
        <v>0</v>
      </c>
      <c r="AB814" s="12">
        <f>Table1[[#This Row],[Streaming Resolution '[MP']]]</f>
        <v>0</v>
      </c>
      <c r="AC814" s="12">
        <v>1</v>
      </c>
      <c r="AE814" s="3" t="str">
        <f>Table1[[#This Row],[Type of Install]]&amp;Table1[[#This Row],[Indoor/Outdoor]]</f>
        <v/>
      </c>
      <c r="AF814" s="3" t="str">
        <f>AE814&amp;Table1[[#This Row],[Camera Type]]</f>
        <v/>
      </c>
      <c r="AJ814" s="3" t="str">
        <f>'Card Access'!D816&amp;'Card Access'!E816&amp;'Card Access'!F816&amp;'Card Access'!G816</f>
        <v/>
      </c>
    </row>
    <row r="815" spans="1:36" x14ac:dyDescent="0.25">
      <c r="A815" s="3" t="str">
        <f>IF(ROW($B$3)&lt;=SheetX!$B$205, IF(SheetX!$B$205&lt;&gt;1, SheetX!$A$205 &amp; " (" &amp; ROW($B$3) &amp; ")", SheetX!$A$205),"zzzz")</f>
        <v xml:space="preserve"> (3)</v>
      </c>
      <c r="B815" s="3" t="str">
        <f t="shared" si="132"/>
        <v>zzzz</v>
      </c>
      <c r="C815" s="3" t="str">
        <f t="shared" si="133"/>
        <v/>
      </c>
      <c r="D815" s="9" t="str">
        <f>IF(ROW($D$1)&lt;=SheetX!$C$205, SheetX!$C$205, "")</f>
        <v/>
      </c>
      <c r="E815" s="4" t="str">
        <f t="shared" si="134"/>
        <v/>
      </c>
      <c r="F815" s="9" t="str">
        <f>IF(ROW($D$1)&lt;=SheetX!$D$205, SheetX!$D$205, "")</f>
        <v/>
      </c>
      <c r="G815" s="9" t="str">
        <f t="shared" si="135"/>
        <v/>
      </c>
      <c r="H815" s="9" t="str">
        <f>IF(ROW($D$1)&lt;=SheetX!$E$205, SheetX!$E$205, "")</f>
        <v/>
      </c>
      <c r="I815" s="9" t="str">
        <f t="shared" si="136"/>
        <v/>
      </c>
      <c r="J815" s="9" t="str">
        <f>IF(ROW($D$1)&lt;=SheetX!$F$205, SheetX!$F$205, "")</f>
        <v/>
      </c>
      <c r="K815" s="4" t="str">
        <f t="shared" si="137"/>
        <v/>
      </c>
      <c r="Q815" s="6" t="str">
        <f t="shared" si="138"/>
        <v/>
      </c>
      <c r="R815" s="6">
        <f t="shared" si="139"/>
        <v>0</v>
      </c>
      <c r="S815" s="6">
        <f t="shared" si="140"/>
        <v>0</v>
      </c>
      <c r="T815" s="6">
        <f t="shared" si="141"/>
        <v>0</v>
      </c>
      <c r="U815" s="6">
        <f t="shared" si="142"/>
        <v>0</v>
      </c>
      <c r="AB815" s="12">
        <f>Table1[[#This Row],[Streaming Resolution '[MP']]]</f>
        <v>0</v>
      </c>
      <c r="AC815" s="12">
        <v>1</v>
      </c>
      <c r="AE815" s="3" t="str">
        <f>Table1[[#This Row],[Type of Install]]&amp;Table1[[#This Row],[Indoor/Outdoor]]</f>
        <v/>
      </c>
      <c r="AF815" s="3" t="str">
        <f>AE815&amp;Table1[[#This Row],[Camera Type]]</f>
        <v/>
      </c>
      <c r="AJ815" s="3" t="str">
        <f>'Card Access'!D817&amp;'Card Access'!E817&amp;'Card Access'!F817&amp;'Card Access'!G817</f>
        <v/>
      </c>
    </row>
    <row r="816" spans="1:36" x14ac:dyDescent="0.25">
      <c r="A816" s="3" t="str">
        <f>IF(ROW($B$4)&lt;=SheetX!$B$205, IF(SheetX!$B$205&lt;&gt;1, SheetX!$A$205 &amp; " (" &amp; ROW($B$4) &amp; ")", SheetX!$A$205),"zzzz")</f>
        <v xml:space="preserve"> (4)</v>
      </c>
      <c r="B816" s="3" t="str">
        <f t="shared" si="132"/>
        <v>zzzz</v>
      </c>
      <c r="C816" s="3" t="str">
        <f t="shared" si="133"/>
        <v/>
      </c>
      <c r="D816" s="9" t="str">
        <f>IF(ROW($D$1)&lt;=SheetX!$C$205, SheetX!$C$205, "")</f>
        <v/>
      </c>
      <c r="E816" s="4" t="str">
        <f t="shared" si="134"/>
        <v/>
      </c>
      <c r="F816" s="9" t="str">
        <f>IF(ROW($D$1)&lt;=SheetX!$D$205, SheetX!$D$205, "")</f>
        <v/>
      </c>
      <c r="G816" s="9" t="str">
        <f t="shared" si="135"/>
        <v/>
      </c>
      <c r="H816" s="9" t="str">
        <f>IF(ROW($D$1)&lt;=SheetX!$E$205, SheetX!$E$205, "")</f>
        <v/>
      </c>
      <c r="I816" s="9" t="str">
        <f t="shared" si="136"/>
        <v/>
      </c>
      <c r="J816" s="9" t="str">
        <f>IF(ROW($D$1)&lt;=SheetX!$F$205, SheetX!$F$205, "")</f>
        <v/>
      </c>
      <c r="K816" s="4" t="str">
        <f t="shared" si="137"/>
        <v/>
      </c>
      <c r="Q816" s="6" t="str">
        <f t="shared" si="138"/>
        <v/>
      </c>
      <c r="R816" s="6">
        <f t="shared" si="139"/>
        <v>0</v>
      </c>
      <c r="S816" s="6">
        <f t="shared" si="140"/>
        <v>0</v>
      </c>
      <c r="T816" s="6">
        <f t="shared" si="141"/>
        <v>0</v>
      </c>
      <c r="U816" s="6">
        <f t="shared" si="142"/>
        <v>0</v>
      </c>
      <c r="AB816" s="12">
        <f>Table1[[#This Row],[Streaming Resolution '[MP']]]</f>
        <v>0</v>
      </c>
      <c r="AC816" s="12">
        <v>1</v>
      </c>
      <c r="AE816" s="3" t="str">
        <f>Table1[[#This Row],[Type of Install]]&amp;Table1[[#This Row],[Indoor/Outdoor]]</f>
        <v/>
      </c>
      <c r="AF816" s="3" t="str">
        <f>AE816&amp;Table1[[#This Row],[Camera Type]]</f>
        <v/>
      </c>
      <c r="AJ816" s="3" t="str">
        <f>'Card Access'!D818&amp;'Card Access'!E818&amp;'Card Access'!F818&amp;'Card Access'!G818</f>
        <v/>
      </c>
    </row>
    <row r="817" spans="1:36" x14ac:dyDescent="0.25">
      <c r="A817" s="3" t="str">
        <f>IF(ROW($B$1)&lt;=SheetX!$B$206, IF(SheetX!$B$206&lt;&gt;1, SheetX!$A$206 &amp; " (" &amp; ROW($B$1) &amp; ")", SheetX!$A$206),"zzzz")</f>
        <v xml:space="preserve"> (1)</v>
      </c>
      <c r="B817" s="3" t="str">
        <f t="shared" si="132"/>
        <v>zzzz</v>
      </c>
      <c r="C817" s="3" t="str">
        <f t="shared" si="133"/>
        <v/>
      </c>
      <c r="D817" s="9" t="str">
        <f>IF(ROW($D$1)&lt;=SheetX!$C$206, SheetX!$C$206, "")</f>
        <v/>
      </c>
      <c r="E817" s="4" t="str">
        <f t="shared" si="134"/>
        <v/>
      </c>
      <c r="F817" s="9" t="str">
        <f>IF(ROW($D$1)&lt;=SheetX!$D$206, SheetX!$D$206, "")</f>
        <v/>
      </c>
      <c r="G817" s="9" t="str">
        <f t="shared" si="135"/>
        <v/>
      </c>
      <c r="H817" s="9" t="str">
        <f>IF(ROW($D$1)&lt;=SheetX!$E$206, SheetX!$E$206, "")</f>
        <v/>
      </c>
      <c r="I817" s="9" t="str">
        <f t="shared" si="136"/>
        <v/>
      </c>
      <c r="J817" s="9" t="str">
        <f>IF(ROW($D$1)&lt;=SheetX!$F$206, SheetX!$F$206, "")</f>
        <v/>
      </c>
      <c r="K817" s="4" t="str">
        <f t="shared" si="137"/>
        <v/>
      </c>
      <c r="Q817" s="6" t="str">
        <f t="shared" si="138"/>
        <v/>
      </c>
      <c r="R817" s="6">
        <f t="shared" si="139"/>
        <v>0</v>
      </c>
      <c r="S817" s="6">
        <f t="shared" si="140"/>
        <v>0</v>
      </c>
      <c r="T817" s="6">
        <f t="shared" si="141"/>
        <v>0</v>
      </c>
      <c r="U817" s="6">
        <f t="shared" si="142"/>
        <v>0</v>
      </c>
      <c r="AB817" s="12">
        <f>Table1[[#This Row],[Streaming Resolution '[MP']]]</f>
        <v>0</v>
      </c>
      <c r="AC817" s="12">
        <v>1</v>
      </c>
      <c r="AE817" s="3" t="str">
        <f>Table1[[#This Row],[Type of Install]]&amp;Table1[[#This Row],[Indoor/Outdoor]]</f>
        <v/>
      </c>
      <c r="AF817" s="3" t="str">
        <f>AE817&amp;Table1[[#This Row],[Camera Type]]</f>
        <v/>
      </c>
      <c r="AJ817" s="3" t="str">
        <f>'Card Access'!D819&amp;'Card Access'!E819&amp;'Card Access'!F819&amp;'Card Access'!G819</f>
        <v/>
      </c>
    </row>
    <row r="818" spans="1:36" x14ac:dyDescent="0.25">
      <c r="A818" s="3" t="str">
        <f>IF(ROW($B$2)&lt;=SheetX!$B$206, IF(SheetX!$B$206&lt;&gt;1, SheetX!$A$206 &amp; " (" &amp; ROW($B$2) &amp; ")", SheetX!$A$206),"zzzz")</f>
        <v xml:space="preserve"> (2)</v>
      </c>
      <c r="B818" s="3" t="str">
        <f t="shared" si="132"/>
        <v>zzzz</v>
      </c>
      <c r="C818" s="3" t="str">
        <f t="shared" si="133"/>
        <v/>
      </c>
      <c r="D818" s="9" t="str">
        <f>IF(ROW($D$1)&lt;=SheetX!$C$206, SheetX!$C$206, "")</f>
        <v/>
      </c>
      <c r="E818" s="4" t="str">
        <f t="shared" si="134"/>
        <v/>
      </c>
      <c r="F818" s="9" t="str">
        <f>IF(ROW($D$1)&lt;=SheetX!$D$206, SheetX!$D$206, "")</f>
        <v/>
      </c>
      <c r="G818" s="9" t="str">
        <f t="shared" si="135"/>
        <v/>
      </c>
      <c r="H818" s="9" t="str">
        <f>IF(ROW($D$1)&lt;=SheetX!$E$206, SheetX!$E$206, "")</f>
        <v/>
      </c>
      <c r="I818" s="9" t="str">
        <f t="shared" si="136"/>
        <v/>
      </c>
      <c r="J818" s="9" t="str">
        <f>IF(ROW($D$1)&lt;=SheetX!$F$206, SheetX!$F$206, "")</f>
        <v/>
      </c>
      <c r="K818" s="4" t="str">
        <f t="shared" si="137"/>
        <v/>
      </c>
      <c r="Q818" s="6" t="str">
        <f t="shared" si="138"/>
        <v/>
      </c>
      <c r="R818" s="6">
        <f t="shared" si="139"/>
        <v>0</v>
      </c>
      <c r="S818" s="6">
        <f t="shared" si="140"/>
        <v>0</v>
      </c>
      <c r="T818" s="6">
        <f t="shared" si="141"/>
        <v>0</v>
      </c>
      <c r="U818" s="6">
        <f t="shared" si="142"/>
        <v>0</v>
      </c>
      <c r="AB818" s="12">
        <f>Table1[[#This Row],[Streaming Resolution '[MP']]]</f>
        <v>0</v>
      </c>
      <c r="AC818" s="12">
        <v>1</v>
      </c>
      <c r="AE818" s="3" t="str">
        <f>Table1[[#This Row],[Type of Install]]&amp;Table1[[#This Row],[Indoor/Outdoor]]</f>
        <v/>
      </c>
      <c r="AF818" s="3" t="str">
        <f>AE818&amp;Table1[[#This Row],[Camera Type]]</f>
        <v/>
      </c>
      <c r="AJ818" s="3" t="str">
        <f>'Card Access'!D820&amp;'Card Access'!E820&amp;'Card Access'!F820&amp;'Card Access'!G820</f>
        <v/>
      </c>
    </row>
    <row r="819" spans="1:36" x14ac:dyDescent="0.25">
      <c r="A819" s="3" t="str">
        <f>IF(ROW($B$3)&lt;=SheetX!$B$206, IF(SheetX!$B$206&lt;&gt;1, SheetX!$A$206 &amp; " (" &amp; ROW($B$3) &amp; ")", SheetX!$A$206),"zzzz")</f>
        <v xml:space="preserve"> (3)</v>
      </c>
      <c r="B819" s="3" t="str">
        <f t="shared" si="132"/>
        <v>zzzz</v>
      </c>
      <c r="C819" s="3" t="str">
        <f t="shared" si="133"/>
        <v/>
      </c>
      <c r="D819" s="9" t="str">
        <f>IF(ROW($D$1)&lt;=SheetX!$C$206, SheetX!$C$206, "")</f>
        <v/>
      </c>
      <c r="E819" s="4" t="str">
        <f t="shared" si="134"/>
        <v/>
      </c>
      <c r="F819" s="9" t="str">
        <f>IF(ROW($D$1)&lt;=SheetX!$D$206, SheetX!$D$206, "")</f>
        <v/>
      </c>
      <c r="G819" s="9" t="str">
        <f t="shared" si="135"/>
        <v/>
      </c>
      <c r="H819" s="9" t="str">
        <f>IF(ROW($D$1)&lt;=SheetX!$E$206, SheetX!$E$206, "")</f>
        <v/>
      </c>
      <c r="I819" s="9" t="str">
        <f t="shared" si="136"/>
        <v/>
      </c>
      <c r="J819" s="9" t="str">
        <f>IF(ROW($D$1)&lt;=SheetX!$F$206, SheetX!$F$206, "")</f>
        <v/>
      </c>
      <c r="K819" s="4" t="str">
        <f t="shared" si="137"/>
        <v/>
      </c>
      <c r="Q819" s="6" t="str">
        <f t="shared" si="138"/>
        <v/>
      </c>
      <c r="R819" s="6">
        <f t="shared" si="139"/>
        <v>0</v>
      </c>
      <c r="S819" s="6">
        <f t="shared" si="140"/>
        <v>0</v>
      </c>
      <c r="T819" s="6">
        <f t="shared" si="141"/>
        <v>0</v>
      </c>
      <c r="U819" s="6">
        <f t="shared" si="142"/>
        <v>0</v>
      </c>
      <c r="AB819" s="12">
        <f>Table1[[#This Row],[Streaming Resolution '[MP']]]</f>
        <v>0</v>
      </c>
      <c r="AC819" s="12">
        <v>1</v>
      </c>
      <c r="AE819" s="3" t="str">
        <f>Table1[[#This Row],[Type of Install]]&amp;Table1[[#This Row],[Indoor/Outdoor]]</f>
        <v/>
      </c>
      <c r="AF819" s="3" t="str">
        <f>AE819&amp;Table1[[#This Row],[Camera Type]]</f>
        <v/>
      </c>
      <c r="AJ819" s="3" t="str">
        <f>'Card Access'!D821&amp;'Card Access'!E821&amp;'Card Access'!F821&amp;'Card Access'!G821</f>
        <v/>
      </c>
    </row>
    <row r="820" spans="1:36" x14ac:dyDescent="0.25">
      <c r="A820" s="3" t="str">
        <f>IF(ROW($B$4)&lt;=SheetX!$B$206, IF(SheetX!$B$206&lt;&gt;1, SheetX!$A$206 &amp; " (" &amp; ROW($B$4) &amp; ")", SheetX!$A$206),"zzzz")</f>
        <v xml:space="preserve"> (4)</v>
      </c>
      <c r="B820" s="3" t="str">
        <f t="shared" si="132"/>
        <v>zzzz</v>
      </c>
      <c r="C820" s="3" t="str">
        <f t="shared" si="133"/>
        <v/>
      </c>
      <c r="D820" s="9" t="str">
        <f>IF(ROW($D$1)&lt;=SheetX!$C$206, SheetX!$C$206, "")</f>
        <v/>
      </c>
      <c r="E820" s="4" t="str">
        <f t="shared" si="134"/>
        <v/>
      </c>
      <c r="F820" s="9" t="str">
        <f>IF(ROW($D$1)&lt;=SheetX!$D$206, SheetX!$D$206, "")</f>
        <v/>
      </c>
      <c r="G820" s="9" t="str">
        <f t="shared" si="135"/>
        <v/>
      </c>
      <c r="H820" s="9" t="str">
        <f>IF(ROW($D$1)&lt;=SheetX!$E$206, SheetX!$E$206, "")</f>
        <v/>
      </c>
      <c r="I820" s="9" t="str">
        <f t="shared" si="136"/>
        <v/>
      </c>
      <c r="J820" s="9" t="str">
        <f>IF(ROW($D$1)&lt;=SheetX!$F$206, SheetX!$F$206, "")</f>
        <v/>
      </c>
      <c r="K820" s="4" t="str">
        <f t="shared" si="137"/>
        <v/>
      </c>
      <c r="Q820" s="6" t="str">
        <f t="shared" si="138"/>
        <v/>
      </c>
      <c r="R820" s="6">
        <f t="shared" si="139"/>
        <v>0</v>
      </c>
      <c r="S820" s="6">
        <f t="shared" si="140"/>
        <v>0</v>
      </c>
      <c r="T820" s="6">
        <f t="shared" si="141"/>
        <v>0</v>
      </c>
      <c r="U820" s="6">
        <f t="shared" si="142"/>
        <v>0</v>
      </c>
      <c r="AB820" s="12">
        <f>Table1[[#This Row],[Streaming Resolution '[MP']]]</f>
        <v>0</v>
      </c>
      <c r="AC820" s="12">
        <v>1</v>
      </c>
      <c r="AE820" s="3" t="str">
        <f>Table1[[#This Row],[Type of Install]]&amp;Table1[[#This Row],[Indoor/Outdoor]]</f>
        <v/>
      </c>
      <c r="AF820" s="3" t="str">
        <f>AE820&amp;Table1[[#This Row],[Camera Type]]</f>
        <v/>
      </c>
      <c r="AJ820" s="3" t="str">
        <f>'Card Access'!D822&amp;'Card Access'!E822&amp;'Card Access'!F822&amp;'Card Access'!G822</f>
        <v/>
      </c>
    </row>
    <row r="821" spans="1:36" x14ac:dyDescent="0.25">
      <c r="A821" s="3" t="str">
        <f>IF(ROW($B$1)&lt;=SheetX!$B$207, IF(SheetX!$B$207&lt;&gt;1, SheetX!$A$207 &amp; " (" &amp; ROW($B$1) &amp; ")", SheetX!$A$207),"zzzz")</f>
        <v xml:space="preserve"> (1)</v>
      </c>
      <c r="B821" s="3" t="str">
        <f t="shared" si="132"/>
        <v>zzzz</v>
      </c>
      <c r="C821" s="3" t="str">
        <f t="shared" si="133"/>
        <v/>
      </c>
      <c r="D821" s="9" t="str">
        <f>IF(ROW($D$1)&lt;=SheetX!$C$207, SheetX!$C$207, "")</f>
        <v/>
      </c>
      <c r="E821" s="4" t="str">
        <f t="shared" si="134"/>
        <v/>
      </c>
      <c r="F821" s="9" t="str">
        <f>IF(ROW($D$1)&lt;=SheetX!$D$207, SheetX!$D$207, "")</f>
        <v/>
      </c>
      <c r="G821" s="9" t="str">
        <f t="shared" si="135"/>
        <v/>
      </c>
      <c r="H821" s="9" t="str">
        <f>IF(ROW($D$1)&lt;=SheetX!$E$207, SheetX!$E$207, "")</f>
        <v/>
      </c>
      <c r="I821" s="9" t="str">
        <f t="shared" si="136"/>
        <v/>
      </c>
      <c r="J821" s="9" t="str">
        <f>IF(ROW($D$1)&lt;=SheetX!$F$207, SheetX!$F$207, "")</f>
        <v/>
      </c>
      <c r="K821" s="4" t="str">
        <f t="shared" si="137"/>
        <v/>
      </c>
      <c r="Q821" s="6" t="str">
        <f t="shared" si="138"/>
        <v/>
      </c>
      <c r="R821" s="6">
        <f t="shared" si="139"/>
        <v>0</v>
      </c>
      <c r="S821" s="6">
        <f t="shared" si="140"/>
        <v>0</v>
      </c>
      <c r="T821" s="6">
        <f t="shared" si="141"/>
        <v>0</v>
      </c>
      <c r="U821" s="6">
        <f t="shared" si="142"/>
        <v>0</v>
      </c>
      <c r="AB821" s="12">
        <f>Table1[[#This Row],[Streaming Resolution '[MP']]]</f>
        <v>0</v>
      </c>
      <c r="AC821" s="12">
        <v>1</v>
      </c>
      <c r="AE821" s="3" t="str">
        <f>Table1[[#This Row],[Type of Install]]&amp;Table1[[#This Row],[Indoor/Outdoor]]</f>
        <v/>
      </c>
      <c r="AF821" s="3" t="str">
        <f>AE821&amp;Table1[[#This Row],[Camera Type]]</f>
        <v/>
      </c>
      <c r="AJ821" s="3" t="str">
        <f>'Card Access'!D823&amp;'Card Access'!E823&amp;'Card Access'!F823&amp;'Card Access'!G823</f>
        <v/>
      </c>
    </row>
    <row r="822" spans="1:36" x14ac:dyDescent="0.25">
      <c r="A822" s="3" t="str">
        <f>IF(ROW($B$2)&lt;=SheetX!$B$207, IF(SheetX!$B$207&lt;&gt;1, SheetX!$A$207 &amp; " (" &amp; ROW($B$2) &amp; ")", SheetX!$A$207),"zzzz")</f>
        <v xml:space="preserve"> (2)</v>
      </c>
      <c r="B822" s="3" t="str">
        <f t="shared" si="132"/>
        <v>zzzz</v>
      </c>
      <c r="C822" s="3" t="str">
        <f t="shared" si="133"/>
        <v/>
      </c>
      <c r="D822" s="9" t="str">
        <f>IF(ROW($D$1)&lt;=SheetX!$C$207, SheetX!$C$207, "")</f>
        <v/>
      </c>
      <c r="E822" s="4" t="str">
        <f t="shared" si="134"/>
        <v/>
      </c>
      <c r="F822" s="9" t="str">
        <f>IF(ROW($D$1)&lt;=SheetX!$D$207, SheetX!$D$207, "")</f>
        <v/>
      </c>
      <c r="G822" s="9" t="str">
        <f t="shared" si="135"/>
        <v/>
      </c>
      <c r="H822" s="9" t="str">
        <f>IF(ROW($D$1)&lt;=SheetX!$E$207, SheetX!$E$207, "")</f>
        <v/>
      </c>
      <c r="I822" s="9" t="str">
        <f t="shared" si="136"/>
        <v/>
      </c>
      <c r="J822" s="9" t="str">
        <f>IF(ROW($D$1)&lt;=SheetX!$F$207, SheetX!$F$207, "")</f>
        <v/>
      </c>
      <c r="K822" s="4" t="str">
        <f t="shared" si="137"/>
        <v/>
      </c>
      <c r="Q822" s="6" t="str">
        <f t="shared" si="138"/>
        <v/>
      </c>
      <c r="R822" s="6">
        <f t="shared" si="139"/>
        <v>0</v>
      </c>
      <c r="S822" s="6">
        <f t="shared" si="140"/>
        <v>0</v>
      </c>
      <c r="T822" s="6">
        <f t="shared" si="141"/>
        <v>0</v>
      </c>
      <c r="U822" s="6">
        <f t="shared" si="142"/>
        <v>0</v>
      </c>
      <c r="AB822" s="12">
        <f>Table1[[#This Row],[Streaming Resolution '[MP']]]</f>
        <v>0</v>
      </c>
      <c r="AC822" s="12">
        <v>1</v>
      </c>
      <c r="AE822" s="3" t="str">
        <f>Table1[[#This Row],[Type of Install]]&amp;Table1[[#This Row],[Indoor/Outdoor]]</f>
        <v/>
      </c>
      <c r="AF822" s="3" t="str">
        <f>AE822&amp;Table1[[#This Row],[Camera Type]]</f>
        <v/>
      </c>
      <c r="AJ822" s="3" t="str">
        <f>'Card Access'!D824&amp;'Card Access'!E824&amp;'Card Access'!F824&amp;'Card Access'!G824</f>
        <v/>
      </c>
    </row>
    <row r="823" spans="1:36" x14ac:dyDescent="0.25">
      <c r="A823" s="3" t="str">
        <f>IF(ROW($B$3)&lt;=SheetX!$B$207, IF(SheetX!$B$207&lt;&gt;1, SheetX!$A$207 &amp; " (" &amp; ROW($B$3) &amp; ")", SheetX!$A$207),"zzzz")</f>
        <v xml:space="preserve"> (3)</v>
      </c>
      <c r="B823" s="3" t="str">
        <f t="shared" si="132"/>
        <v>zzzz</v>
      </c>
      <c r="C823" s="3" t="str">
        <f t="shared" si="133"/>
        <v/>
      </c>
      <c r="D823" s="9" t="str">
        <f>IF(ROW($D$1)&lt;=SheetX!$C$207, SheetX!$C$207, "")</f>
        <v/>
      </c>
      <c r="E823" s="4" t="str">
        <f t="shared" si="134"/>
        <v/>
      </c>
      <c r="F823" s="9" t="str">
        <f>IF(ROW($D$1)&lt;=SheetX!$D$207, SheetX!$D$207, "")</f>
        <v/>
      </c>
      <c r="G823" s="9" t="str">
        <f t="shared" si="135"/>
        <v/>
      </c>
      <c r="H823" s="9" t="str">
        <f>IF(ROW($D$1)&lt;=SheetX!$E$207, SheetX!$E$207, "")</f>
        <v/>
      </c>
      <c r="I823" s="9" t="str">
        <f t="shared" si="136"/>
        <v/>
      </c>
      <c r="J823" s="9" t="str">
        <f>IF(ROW($D$1)&lt;=SheetX!$F$207, SheetX!$F$207, "")</f>
        <v/>
      </c>
      <c r="K823" s="4" t="str">
        <f t="shared" si="137"/>
        <v/>
      </c>
      <c r="Q823" s="6" t="str">
        <f t="shared" si="138"/>
        <v/>
      </c>
      <c r="R823" s="6">
        <f t="shared" si="139"/>
        <v>0</v>
      </c>
      <c r="S823" s="6">
        <f t="shared" si="140"/>
        <v>0</v>
      </c>
      <c r="T823" s="6">
        <f t="shared" si="141"/>
        <v>0</v>
      </c>
      <c r="U823" s="6">
        <f t="shared" si="142"/>
        <v>0</v>
      </c>
      <c r="AB823" s="12">
        <f>Table1[[#This Row],[Streaming Resolution '[MP']]]</f>
        <v>0</v>
      </c>
      <c r="AC823" s="12">
        <v>1</v>
      </c>
      <c r="AE823" s="3" t="str">
        <f>Table1[[#This Row],[Type of Install]]&amp;Table1[[#This Row],[Indoor/Outdoor]]</f>
        <v/>
      </c>
      <c r="AF823" s="3" t="str">
        <f>AE823&amp;Table1[[#This Row],[Camera Type]]</f>
        <v/>
      </c>
      <c r="AJ823" s="3" t="str">
        <f>'Card Access'!D825&amp;'Card Access'!E825&amp;'Card Access'!F825&amp;'Card Access'!G825</f>
        <v/>
      </c>
    </row>
    <row r="824" spans="1:36" x14ac:dyDescent="0.25">
      <c r="A824" s="3" t="str">
        <f>IF(ROW($B$4)&lt;=SheetX!$B$207, IF(SheetX!$B$207&lt;&gt;1, SheetX!$A$207 &amp; " (" &amp; ROW($B$4) &amp; ")", SheetX!$A$207),"zzzz")</f>
        <v xml:space="preserve"> (4)</v>
      </c>
      <c r="B824" s="3" t="str">
        <f t="shared" si="132"/>
        <v>zzzz</v>
      </c>
      <c r="C824" s="3" t="str">
        <f t="shared" si="133"/>
        <v/>
      </c>
      <c r="D824" s="9" t="str">
        <f>IF(ROW($D$1)&lt;=SheetX!$C$207, SheetX!$C$207, "")</f>
        <v/>
      </c>
      <c r="E824" s="4" t="str">
        <f t="shared" si="134"/>
        <v/>
      </c>
      <c r="F824" s="9" t="str">
        <f>IF(ROW($D$1)&lt;=SheetX!$D$207, SheetX!$D$207, "")</f>
        <v/>
      </c>
      <c r="G824" s="9" t="str">
        <f t="shared" si="135"/>
        <v/>
      </c>
      <c r="H824" s="9" t="str">
        <f>IF(ROW($D$1)&lt;=SheetX!$E$207, SheetX!$E$207, "")</f>
        <v/>
      </c>
      <c r="I824" s="9" t="str">
        <f t="shared" si="136"/>
        <v/>
      </c>
      <c r="J824" s="9" t="str">
        <f>IF(ROW($D$1)&lt;=SheetX!$F$207, SheetX!$F$207, "")</f>
        <v/>
      </c>
      <c r="K824" s="4" t="str">
        <f t="shared" si="137"/>
        <v/>
      </c>
      <c r="Q824" s="6" t="str">
        <f t="shared" si="138"/>
        <v/>
      </c>
      <c r="R824" s="6">
        <f t="shared" si="139"/>
        <v>0</v>
      </c>
      <c r="S824" s="6">
        <f t="shared" si="140"/>
        <v>0</v>
      </c>
      <c r="T824" s="6">
        <f t="shared" si="141"/>
        <v>0</v>
      </c>
      <c r="U824" s="6">
        <f t="shared" si="142"/>
        <v>0</v>
      </c>
      <c r="AB824" s="12">
        <f>Table1[[#This Row],[Streaming Resolution '[MP']]]</f>
        <v>0</v>
      </c>
      <c r="AC824" s="12">
        <v>1</v>
      </c>
      <c r="AE824" s="3" t="str">
        <f>Table1[[#This Row],[Type of Install]]&amp;Table1[[#This Row],[Indoor/Outdoor]]</f>
        <v/>
      </c>
      <c r="AF824" s="3" t="str">
        <f>AE824&amp;Table1[[#This Row],[Camera Type]]</f>
        <v/>
      </c>
      <c r="AJ824" s="3" t="str">
        <f>'Card Access'!D826&amp;'Card Access'!E826&amp;'Card Access'!F826&amp;'Card Access'!G826</f>
        <v/>
      </c>
    </row>
    <row r="825" spans="1:36" x14ac:dyDescent="0.25">
      <c r="A825" s="3" t="str">
        <f>IF(ROW($B$1)&lt;=SheetX!$B$208, IF(SheetX!$B$208&lt;&gt;1, SheetX!$A$208 &amp; " (" &amp; ROW($B$1) &amp; ")", SheetX!$A$208),"zzzz")</f>
        <v xml:space="preserve"> (1)</v>
      </c>
      <c r="B825" s="3" t="str">
        <f t="shared" si="132"/>
        <v>zzzz</v>
      </c>
      <c r="C825" s="3" t="str">
        <f t="shared" si="133"/>
        <v/>
      </c>
      <c r="D825" s="9" t="str">
        <f>IF(ROW($D$1)&lt;=SheetX!$C$208, SheetX!$C$208, "")</f>
        <v/>
      </c>
      <c r="E825" s="4" t="str">
        <f t="shared" si="134"/>
        <v/>
      </c>
      <c r="F825" s="9" t="str">
        <f>IF(ROW($D$1)&lt;=SheetX!$D$208, SheetX!$D$208, "")</f>
        <v/>
      </c>
      <c r="G825" s="9" t="str">
        <f t="shared" si="135"/>
        <v/>
      </c>
      <c r="H825" s="9" t="str">
        <f>IF(ROW($D$1)&lt;=SheetX!$E$208, SheetX!$E$208, "")</f>
        <v/>
      </c>
      <c r="I825" s="9" t="str">
        <f t="shared" si="136"/>
        <v/>
      </c>
      <c r="J825" s="9" t="str">
        <f>IF(ROW($D$1)&lt;=SheetX!$F$208, SheetX!$F$208, "")</f>
        <v/>
      </c>
      <c r="K825" s="4" t="str">
        <f t="shared" si="137"/>
        <v/>
      </c>
      <c r="Q825" s="6" t="str">
        <f t="shared" si="138"/>
        <v/>
      </c>
      <c r="R825" s="6">
        <f t="shared" si="139"/>
        <v>0</v>
      </c>
      <c r="S825" s="6">
        <f t="shared" si="140"/>
        <v>0</v>
      </c>
      <c r="T825" s="6">
        <f t="shared" si="141"/>
        <v>0</v>
      </c>
      <c r="U825" s="6">
        <f t="shared" si="142"/>
        <v>0</v>
      </c>
      <c r="AB825" s="12">
        <f>Table1[[#This Row],[Streaming Resolution '[MP']]]</f>
        <v>0</v>
      </c>
      <c r="AC825" s="12">
        <v>1</v>
      </c>
      <c r="AE825" s="3" t="str">
        <f>Table1[[#This Row],[Type of Install]]&amp;Table1[[#This Row],[Indoor/Outdoor]]</f>
        <v/>
      </c>
      <c r="AF825" s="3" t="str">
        <f>AE825&amp;Table1[[#This Row],[Camera Type]]</f>
        <v/>
      </c>
      <c r="AJ825" s="3" t="str">
        <f>'Card Access'!D827&amp;'Card Access'!E827&amp;'Card Access'!F827&amp;'Card Access'!G827</f>
        <v/>
      </c>
    </row>
    <row r="826" spans="1:36" x14ac:dyDescent="0.25">
      <c r="A826" s="3" t="str">
        <f>IF(ROW($B$2)&lt;=SheetX!$B$208, IF(SheetX!$B$208&lt;&gt;1, SheetX!$A$208 &amp; " (" &amp; ROW($B$2) &amp; ")", SheetX!$A$208),"zzzz")</f>
        <v xml:space="preserve"> (2)</v>
      </c>
      <c r="B826" s="3" t="str">
        <f t="shared" si="132"/>
        <v>zzzz</v>
      </c>
      <c r="C826" s="3" t="str">
        <f t="shared" si="133"/>
        <v/>
      </c>
      <c r="D826" s="9" t="str">
        <f>IF(ROW($D$1)&lt;=SheetX!$C$208, SheetX!$C$208, "")</f>
        <v/>
      </c>
      <c r="E826" s="4" t="str">
        <f t="shared" si="134"/>
        <v/>
      </c>
      <c r="F826" s="9" t="str">
        <f>IF(ROW($D$1)&lt;=SheetX!$D$208, SheetX!$D$208, "")</f>
        <v/>
      </c>
      <c r="G826" s="9" t="str">
        <f t="shared" si="135"/>
        <v/>
      </c>
      <c r="H826" s="9" t="str">
        <f>IF(ROW($D$1)&lt;=SheetX!$E$208, SheetX!$E$208, "")</f>
        <v/>
      </c>
      <c r="I826" s="9" t="str">
        <f t="shared" si="136"/>
        <v/>
      </c>
      <c r="J826" s="9" t="str">
        <f>IF(ROW($D$1)&lt;=SheetX!$F$208, SheetX!$F$208, "")</f>
        <v/>
      </c>
      <c r="K826" s="4" t="str">
        <f t="shared" si="137"/>
        <v/>
      </c>
      <c r="Q826" s="6" t="str">
        <f t="shared" si="138"/>
        <v/>
      </c>
      <c r="R826" s="6">
        <f t="shared" si="139"/>
        <v>0</v>
      </c>
      <c r="S826" s="6">
        <f t="shared" si="140"/>
        <v>0</v>
      </c>
      <c r="T826" s="6">
        <f t="shared" si="141"/>
        <v>0</v>
      </c>
      <c r="U826" s="6">
        <f t="shared" si="142"/>
        <v>0</v>
      </c>
      <c r="AB826" s="12">
        <f>Table1[[#This Row],[Streaming Resolution '[MP']]]</f>
        <v>0</v>
      </c>
      <c r="AC826" s="12">
        <v>1</v>
      </c>
      <c r="AE826" s="3" t="str">
        <f>Table1[[#This Row],[Type of Install]]&amp;Table1[[#This Row],[Indoor/Outdoor]]</f>
        <v/>
      </c>
      <c r="AF826" s="3" t="str">
        <f>AE826&amp;Table1[[#This Row],[Camera Type]]</f>
        <v/>
      </c>
      <c r="AJ826" s="3" t="str">
        <f>'Card Access'!D828&amp;'Card Access'!E828&amp;'Card Access'!F828&amp;'Card Access'!G828</f>
        <v/>
      </c>
    </row>
    <row r="827" spans="1:36" x14ac:dyDescent="0.25">
      <c r="A827" s="3" t="str">
        <f>IF(ROW($B$3)&lt;=SheetX!$B$208, IF(SheetX!$B$208&lt;&gt;1, SheetX!$A$208 &amp; " (" &amp; ROW($B$3) &amp; ")", SheetX!$A$208),"zzzz")</f>
        <v xml:space="preserve"> (3)</v>
      </c>
      <c r="B827" s="3" t="str">
        <f t="shared" si="132"/>
        <v>zzzz</v>
      </c>
      <c r="C827" s="3" t="str">
        <f t="shared" si="133"/>
        <v/>
      </c>
      <c r="D827" s="9" t="str">
        <f>IF(ROW($D$1)&lt;=SheetX!$C$208, SheetX!$C$208, "")</f>
        <v/>
      </c>
      <c r="E827" s="4" t="str">
        <f t="shared" si="134"/>
        <v/>
      </c>
      <c r="F827" s="9" t="str">
        <f>IF(ROW($D$1)&lt;=SheetX!$D$208, SheetX!$D$208, "")</f>
        <v/>
      </c>
      <c r="G827" s="9" t="str">
        <f t="shared" si="135"/>
        <v/>
      </c>
      <c r="H827" s="9" t="str">
        <f>IF(ROW($D$1)&lt;=SheetX!$E$208, SheetX!$E$208, "")</f>
        <v/>
      </c>
      <c r="I827" s="9" t="str">
        <f t="shared" si="136"/>
        <v/>
      </c>
      <c r="J827" s="9" t="str">
        <f>IF(ROW($D$1)&lt;=SheetX!$F$208, SheetX!$F$208, "")</f>
        <v/>
      </c>
      <c r="K827" s="4" t="str">
        <f t="shared" si="137"/>
        <v/>
      </c>
      <c r="Q827" s="6" t="str">
        <f t="shared" si="138"/>
        <v/>
      </c>
      <c r="R827" s="6">
        <f t="shared" si="139"/>
        <v>0</v>
      </c>
      <c r="S827" s="6">
        <f t="shared" si="140"/>
        <v>0</v>
      </c>
      <c r="T827" s="6">
        <f t="shared" si="141"/>
        <v>0</v>
      </c>
      <c r="U827" s="6">
        <f t="shared" si="142"/>
        <v>0</v>
      </c>
      <c r="AB827" s="12">
        <f>Table1[[#This Row],[Streaming Resolution '[MP']]]</f>
        <v>0</v>
      </c>
      <c r="AC827" s="12">
        <v>1</v>
      </c>
      <c r="AE827" s="3" t="str">
        <f>Table1[[#This Row],[Type of Install]]&amp;Table1[[#This Row],[Indoor/Outdoor]]</f>
        <v/>
      </c>
      <c r="AF827" s="3" t="str">
        <f>AE827&amp;Table1[[#This Row],[Camera Type]]</f>
        <v/>
      </c>
      <c r="AJ827" s="3" t="str">
        <f>'Card Access'!D829&amp;'Card Access'!E829&amp;'Card Access'!F829&amp;'Card Access'!G829</f>
        <v/>
      </c>
    </row>
    <row r="828" spans="1:36" x14ac:dyDescent="0.25">
      <c r="A828" s="3" t="str">
        <f>IF(ROW($B$4)&lt;=SheetX!$B$208, IF(SheetX!$B$208&lt;&gt;1, SheetX!$A$208 &amp; " (" &amp; ROW($B$4) &amp; ")", SheetX!$A$208),"zzzz")</f>
        <v xml:space="preserve"> (4)</v>
      </c>
      <c r="B828" s="3" t="str">
        <f t="shared" si="132"/>
        <v>zzzz</v>
      </c>
      <c r="C828" s="3" t="str">
        <f t="shared" si="133"/>
        <v/>
      </c>
      <c r="D828" s="9" t="str">
        <f>IF(ROW($D$1)&lt;=SheetX!$C$208, SheetX!$C$208, "")</f>
        <v/>
      </c>
      <c r="E828" s="4" t="str">
        <f t="shared" si="134"/>
        <v/>
      </c>
      <c r="F828" s="9" t="str">
        <f>IF(ROW($D$1)&lt;=SheetX!$D$208, SheetX!$D$208, "")</f>
        <v/>
      </c>
      <c r="G828" s="9" t="str">
        <f t="shared" si="135"/>
        <v/>
      </c>
      <c r="H828" s="9" t="str">
        <f>IF(ROW($D$1)&lt;=SheetX!$E$208, SheetX!$E$208, "")</f>
        <v/>
      </c>
      <c r="I828" s="9" t="str">
        <f t="shared" si="136"/>
        <v/>
      </c>
      <c r="J828" s="9" t="str">
        <f>IF(ROW($D$1)&lt;=SheetX!$F$208, SheetX!$F$208, "")</f>
        <v/>
      </c>
      <c r="K828" s="4" t="str">
        <f t="shared" si="137"/>
        <v/>
      </c>
      <c r="Q828" s="6" t="str">
        <f t="shared" si="138"/>
        <v/>
      </c>
      <c r="R828" s="6">
        <f t="shared" si="139"/>
        <v>0</v>
      </c>
      <c r="S828" s="6">
        <f t="shared" si="140"/>
        <v>0</v>
      </c>
      <c r="T828" s="6">
        <f t="shared" si="141"/>
        <v>0</v>
      </c>
      <c r="U828" s="6">
        <f t="shared" si="142"/>
        <v>0</v>
      </c>
      <c r="AB828" s="12">
        <f>Table1[[#This Row],[Streaming Resolution '[MP']]]</f>
        <v>0</v>
      </c>
      <c r="AC828" s="12">
        <v>1</v>
      </c>
      <c r="AE828" s="3" t="str">
        <f>Table1[[#This Row],[Type of Install]]&amp;Table1[[#This Row],[Indoor/Outdoor]]</f>
        <v/>
      </c>
      <c r="AF828" s="3" t="str">
        <f>AE828&amp;Table1[[#This Row],[Camera Type]]</f>
        <v/>
      </c>
      <c r="AJ828" s="3" t="str">
        <f>'Card Access'!D830&amp;'Card Access'!E830&amp;'Card Access'!F830&amp;'Card Access'!G830</f>
        <v/>
      </c>
    </row>
    <row r="829" spans="1:36" x14ac:dyDescent="0.25">
      <c r="A829" s="3" t="str">
        <f>IF(ROW($B$1)&lt;=SheetX!$B$209, IF(SheetX!$B$209&lt;&gt;1, SheetX!$A$209 &amp; " (" &amp; ROW($B$1) &amp; ")", SheetX!$A$209),"zzzz")</f>
        <v xml:space="preserve"> (1)</v>
      </c>
      <c r="B829" s="3" t="str">
        <f t="shared" si="132"/>
        <v>zzzz</v>
      </c>
      <c r="C829" s="3" t="str">
        <f t="shared" si="133"/>
        <v/>
      </c>
      <c r="D829" s="9" t="str">
        <f>IF(ROW($D$1)&lt;=SheetX!$C$209, SheetX!$C$209, "")</f>
        <v/>
      </c>
      <c r="E829" s="4" t="str">
        <f t="shared" si="134"/>
        <v/>
      </c>
      <c r="F829" s="9" t="str">
        <f>IF(ROW($D$1)&lt;=SheetX!$D$209, SheetX!$D$209, "")</f>
        <v/>
      </c>
      <c r="G829" s="9" t="str">
        <f t="shared" si="135"/>
        <v/>
      </c>
      <c r="H829" s="9" t="str">
        <f>IF(ROW($D$1)&lt;=SheetX!$E$209, SheetX!$E$209, "")</f>
        <v/>
      </c>
      <c r="I829" s="9" t="str">
        <f t="shared" si="136"/>
        <v/>
      </c>
      <c r="J829" s="9" t="str">
        <f>IF(ROW($D$1)&lt;=SheetX!$F$209, SheetX!$F$209, "")</f>
        <v/>
      </c>
      <c r="K829" s="4" t="str">
        <f t="shared" si="137"/>
        <v/>
      </c>
      <c r="Q829" s="6" t="str">
        <f t="shared" si="138"/>
        <v/>
      </c>
      <c r="R829" s="6">
        <f t="shared" si="139"/>
        <v>0</v>
      </c>
      <c r="S829" s="6">
        <f t="shared" si="140"/>
        <v>0</v>
      </c>
      <c r="T829" s="6">
        <f t="shared" si="141"/>
        <v>0</v>
      </c>
      <c r="U829" s="6">
        <f t="shared" si="142"/>
        <v>0</v>
      </c>
      <c r="AB829" s="12">
        <f>Table1[[#This Row],[Streaming Resolution '[MP']]]</f>
        <v>0</v>
      </c>
      <c r="AC829" s="12">
        <v>1</v>
      </c>
      <c r="AE829" s="3" t="str">
        <f>Table1[[#This Row],[Type of Install]]&amp;Table1[[#This Row],[Indoor/Outdoor]]</f>
        <v/>
      </c>
      <c r="AF829" s="3" t="str">
        <f>AE829&amp;Table1[[#This Row],[Camera Type]]</f>
        <v/>
      </c>
      <c r="AJ829" s="3" t="str">
        <f>'Card Access'!D831&amp;'Card Access'!E831&amp;'Card Access'!F831&amp;'Card Access'!G831</f>
        <v/>
      </c>
    </row>
    <row r="830" spans="1:36" x14ac:dyDescent="0.25">
      <c r="A830" s="3" t="str">
        <f>IF(ROW($B$2)&lt;=SheetX!$B$209, IF(SheetX!$B$209&lt;&gt;1, SheetX!$A$209 &amp; " (" &amp; ROW($B$2) &amp; ")", SheetX!$A$209),"zzzz")</f>
        <v xml:space="preserve"> (2)</v>
      </c>
      <c r="B830" s="3" t="str">
        <f t="shared" si="132"/>
        <v>zzzz</v>
      </c>
      <c r="C830" s="3" t="str">
        <f t="shared" si="133"/>
        <v/>
      </c>
      <c r="D830" s="9" t="str">
        <f>IF(ROW($D$1)&lt;=SheetX!$C$209, SheetX!$C$209, "")</f>
        <v/>
      </c>
      <c r="E830" s="4" t="str">
        <f t="shared" si="134"/>
        <v/>
      </c>
      <c r="F830" s="9" t="str">
        <f>IF(ROW($D$1)&lt;=SheetX!$D$209, SheetX!$D$209, "")</f>
        <v/>
      </c>
      <c r="G830" s="9" t="str">
        <f t="shared" si="135"/>
        <v/>
      </c>
      <c r="H830" s="9" t="str">
        <f>IF(ROW($D$1)&lt;=SheetX!$E$209, SheetX!$E$209, "")</f>
        <v/>
      </c>
      <c r="I830" s="9" t="str">
        <f t="shared" si="136"/>
        <v/>
      </c>
      <c r="J830" s="9" t="str">
        <f>IF(ROW($D$1)&lt;=SheetX!$F$209, SheetX!$F$209, "")</f>
        <v/>
      </c>
      <c r="K830" s="4" t="str">
        <f t="shared" si="137"/>
        <v/>
      </c>
      <c r="Q830" s="6" t="str">
        <f t="shared" si="138"/>
        <v/>
      </c>
      <c r="R830" s="6">
        <f t="shared" si="139"/>
        <v>0</v>
      </c>
      <c r="S830" s="6">
        <f t="shared" si="140"/>
        <v>0</v>
      </c>
      <c r="T830" s="6">
        <f t="shared" si="141"/>
        <v>0</v>
      </c>
      <c r="U830" s="6">
        <f t="shared" si="142"/>
        <v>0</v>
      </c>
      <c r="AB830" s="12">
        <f>Table1[[#This Row],[Streaming Resolution '[MP']]]</f>
        <v>0</v>
      </c>
      <c r="AC830" s="12">
        <v>1</v>
      </c>
      <c r="AE830" s="3" t="str">
        <f>Table1[[#This Row],[Type of Install]]&amp;Table1[[#This Row],[Indoor/Outdoor]]</f>
        <v/>
      </c>
      <c r="AF830" s="3" t="str">
        <f>AE830&amp;Table1[[#This Row],[Camera Type]]</f>
        <v/>
      </c>
      <c r="AJ830" s="3" t="str">
        <f>'Card Access'!D832&amp;'Card Access'!E832&amp;'Card Access'!F832&amp;'Card Access'!G832</f>
        <v/>
      </c>
    </row>
    <row r="831" spans="1:36" x14ac:dyDescent="0.25">
      <c r="A831" s="3" t="str">
        <f>IF(ROW($B$3)&lt;=SheetX!$B$209, IF(SheetX!$B$209&lt;&gt;1, SheetX!$A$209 &amp; " (" &amp; ROW($B$3) &amp; ")", SheetX!$A$209),"zzzz")</f>
        <v xml:space="preserve"> (3)</v>
      </c>
      <c r="B831" s="3" t="str">
        <f t="shared" si="132"/>
        <v>zzzz</v>
      </c>
      <c r="C831" s="3" t="str">
        <f t="shared" si="133"/>
        <v/>
      </c>
      <c r="D831" s="9" t="str">
        <f>IF(ROW($D$1)&lt;=SheetX!$C$209, SheetX!$C$209, "")</f>
        <v/>
      </c>
      <c r="E831" s="4" t="str">
        <f t="shared" si="134"/>
        <v/>
      </c>
      <c r="F831" s="9" t="str">
        <f>IF(ROW($D$1)&lt;=SheetX!$D$209, SheetX!$D$209, "")</f>
        <v/>
      </c>
      <c r="G831" s="9" t="str">
        <f t="shared" si="135"/>
        <v/>
      </c>
      <c r="H831" s="9" t="str">
        <f>IF(ROW($D$1)&lt;=SheetX!$E$209, SheetX!$E$209, "")</f>
        <v/>
      </c>
      <c r="I831" s="9" t="str">
        <f t="shared" si="136"/>
        <v/>
      </c>
      <c r="J831" s="9" t="str">
        <f>IF(ROW($D$1)&lt;=SheetX!$F$209, SheetX!$F$209, "")</f>
        <v/>
      </c>
      <c r="K831" s="4" t="str">
        <f t="shared" si="137"/>
        <v/>
      </c>
      <c r="Q831" s="6" t="str">
        <f t="shared" si="138"/>
        <v/>
      </c>
      <c r="R831" s="6">
        <f t="shared" si="139"/>
        <v>0</v>
      </c>
      <c r="S831" s="6">
        <f t="shared" si="140"/>
        <v>0</v>
      </c>
      <c r="T831" s="6">
        <f t="shared" si="141"/>
        <v>0</v>
      </c>
      <c r="U831" s="6">
        <f t="shared" si="142"/>
        <v>0</v>
      </c>
      <c r="AB831" s="12">
        <f>Table1[[#This Row],[Streaming Resolution '[MP']]]</f>
        <v>0</v>
      </c>
      <c r="AC831" s="12">
        <v>1</v>
      </c>
      <c r="AE831" s="3" t="str">
        <f>Table1[[#This Row],[Type of Install]]&amp;Table1[[#This Row],[Indoor/Outdoor]]</f>
        <v/>
      </c>
      <c r="AF831" s="3" t="str">
        <f>AE831&amp;Table1[[#This Row],[Camera Type]]</f>
        <v/>
      </c>
      <c r="AJ831" s="3" t="str">
        <f>'Card Access'!D833&amp;'Card Access'!E833&amp;'Card Access'!F833&amp;'Card Access'!G833</f>
        <v/>
      </c>
    </row>
    <row r="832" spans="1:36" x14ac:dyDescent="0.25">
      <c r="A832" s="3" t="str">
        <f>IF(ROW($B$4)&lt;=SheetX!$B$209, IF(SheetX!$B$209&lt;&gt;1, SheetX!$A$209 &amp; " (" &amp; ROW($B$4) &amp; ")", SheetX!$A$209),"zzzz")</f>
        <v xml:space="preserve"> (4)</v>
      </c>
      <c r="B832" s="3" t="str">
        <f t="shared" si="132"/>
        <v>zzzz</v>
      </c>
      <c r="C832" s="3" t="str">
        <f t="shared" si="133"/>
        <v/>
      </c>
      <c r="D832" s="9" t="str">
        <f>IF(ROW($D$1)&lt;=SheetX!$C$209, SheetX!$C$209, "")</f>
        <v/>
      </c>
      <c r="E832" s="4" t="str">
        <f t="shared" si="134"/>
        <v/>
      </c>
      <c r="F832" s="9" t="str">
        <f>IF(ROW($D$1)&lt;=SheetX!$D$209, SheetX!$D$209, "")</f>
        <v/>
      </c>
      <c r="G832" s="9" t="str">
        <f t="shared" si="135"/>
        <v/>
      </c>
      <c r="H832" s="9" t="str">
        <f>IF(ROW($D$1)&lt;=SheetX!$E$209, SheetX!$E$209, "")</f>
        <v/>
      </c>
      <c r="I832" s="9" t="str">
        <f t="shared" si="136"/>
        <v/>
      </c>
      <c r="J832" s="9" t="str">
        <f>IF(ROW($D$1)&lt;=SheetX!$F$209, SheetX!$F$209, "")</f>
        <v/>
      </c>
      <c r="K832" s="4" t="str">
        <f t="shared" si="137"/>
        <v/>
      </c>
      <c r="Q832" s="6" t="str">
        <f t="shared" si="138"/>
        <v/>
      </c>
      <c r="R832" s="6">
        <f t="shared" si="139"/>
        <v>0</v>
      </c>
      <c r="S832" s="6">
        <f t="shared" si="140"/>
        <v>0</v>
      </c>
      <c r="T832" s="6">
        <f t="shared" si="141"/>
        <v>0</v>
      </c>
      <c r="U832" s="6">
        <f t="shared" si="142"/>
        <v>0</v>
      </c>
      <c r="AB832" s="12">
        <f>Table1[[#This Row],[Streaming Resolution '[MP']]]</f>
        <v>0</v>
      </c>
      <c r="AC832" s="12">
        <v>1</v>
      </c>
      <c r="AE832" s="3" t="str">
        <f>Table1[[#This Row],[Type of Install]]&amp;Table1[[#This Row],[Indoor/Outdoor]]</f>
        <v/>
      </c>
      <c r="AF832" s="3" t="str">
        <f>AE832&amp;Table1[[#This Row],[Camera Type]]</f>
        <v/>
      </c>
      <c r="AJ832" s="3" t="str">
        <f>'Card Access'!D834&amp;'Card Access'!E834&amp;'Card Access'!F834&amp;'Card Access'!G834</f>
        <v/>
      </c>
    </row>
    <row r="833" spans="1:36" x14ac:dyDescent="0.25">
      <c r="A833" s="3" t="str">
        <f>IF(ROW($B$1)&lt;=SheetX!$B$210, IF(SheetX!$B$210&lt;&gt;1, SheetX!$A$210 &amp; " (" &amp; ROW($B$1) &amp; ")", SheetX!$A$210),"zzzz")</f>
        <v xml:space="preserve"> (1)</v>
      </c>
      <c r="B833" s="3" t="str">
        <f t="shared" ref="B833:B896" si="143">IF(OR(A833=" (1)", A833=" (2)", A833=" (3)", A833=" (4)", A833="", A833=0), "zzzz", A833)</f>
        <v>zzzz</v>
      </c>
      <c r="C833" s="3" t="str">
        <f t="shared" si="133"/>
        <v/>
      </c>
      <c r="D833" s="9" t="str">
        <f>IF(ROW($D$1)&lt;=SheetX!$C$210, SheetX!$C$210, "")</f>
        <v/>
      </c>
      <c r="E833" s="4" t="str">
        <f t="shared" si="134"/>
        <v/>
      </c>
      <c r="F833" s="9" t="str">
        <f>IF(ROW($D$1)&lt;=SheetX!$D$210, SheetX!$D$210, "")</f>
        <v/>
      </c>
      <c r="G833" s="9" t="str">
        <f t="shared" si="135"/>
        <v/>
      </c>
      <c r="H833" s="9" t="str">
        <f>IF(ROW($D$1)&lt;=SheetX!$E$210, SheetX!$E$210, "")</f>
        <v/>
      </c>
      <c r="I833" s="9" t="str">
        <f t="shared" si="136"/>
        <v/>
      </c>
      <c r="J833" s="9" t="str">
        <f>IF(ROW($D$1)&lt;=SheetX!$F$210, SheetX!$F$210, "")</f>
        <v/>
      </c>
      <c r="K833" s="4" t="str">
        <f t="shared" si="137"/>
        <v/>
      </c>
      <c r="Q833" s="6" t="str">
        <f t="shared" si="138"/>
        <v/>
      </c>
      <c r="R833" s="6">
        <f t="shared" si="139"/>
        <v>0</v>
      </c>
      <c r="S833" s="6">
        <f t="shared" si="140"/>
        <v>0</v>
      </c>
      <c r="T833" s="6">
        <f t="shared" si="141"/>
        <v>0</v>
      </c>
      <c r="U833" s="6">
        <f t="shared" si="142"/>
        <v>0</v>
      </c>
      <c r="AB833" s="12">
        <f>Table1[[#This Row],[Streaming Resolution '[MP']]]</f>
        <v>0</v>
      </c>
      <c r="AC833" s="12">
        <v>1</v>
      </c>
      <c r="AE833" s="3" t="str">
        <f>Table1[[#This Row],[Type of Install]]&amp;Table1[[#This Row],[Indoor/Outdoor]]</f>
        <v/>
      </c>
      <c r="AF833" s="3" t="str">
        <f>AE833&amp;Table1[[#This Row],[Camera Type]]</f>
        <v/>
      </c>
      <c r="AJ833" s="3" t="str">
        <f>'Card Access'!D835&amp;'Card Access'!E835&amp;'Card Access'!F835&amp;'Card Access'!G835</f>
        <v/>
      </c>
    </row>
    <row r="834" spans="1:36" x14ac:dyDescent="0.25">
      <c r="A834" s="3" t="str">
        <f>IF(ROW($B$2)&lt;=SheetX!$B$210, IF(SheetX!$B$210&lt;&gt;1, SheetX!$A$210 &amp; " (" &amp; ROW($B$2) &amp; ")", SheetX!$A$210),"zzzz")</f>
        <v xml:space="preserve"> (2)</v>
      </c>
      <c r="B834" s="3" t="str">
        <f t="shared" si="143"/>
        <v>zzzz</v>
      </c>
      <c r="C834" s="3" t="str">
        <f t="shared" ref="C834:C897" si="144">IF(B834="zzzz","",D834)</f>
        <v/>
      </c>
      <c r="D834" s="9" t="str">
        <f>IF(ROW($D$1)&lt;=SheetX!$C$210, SheetX!$C$210, "")</f>
        <v/>
      </c>
      <c r="E834" s="4" t="str">
        <f t="shared" ref="E834:E897" si="145">IF(B834="zzzz","",F834)</f>
        <v/>
      </c>
      <c r="F834" s="9" t="str">
        <f>IF(ROW($D$1)&lt;=SheetX!$D$210, SheetX!$D$210, "")</f>
        <v/>
      </c>
      <c r="G834" s="9" t="str">
        <f t="shared" ref="G834:G897" si="146">IF(B834="zzzz","",H834)</f>
        <v/>
      </c>
      <c r="H834" s="9" t="str">
        <f>IF(ROW($D$1)&lt;=SheetX!$E$210, SheetX!$E$210, "")</f>
        <v/>
      </c>
      <c r="I834" s="9" t="str">
        <f t="shared" ref="I834:I897" si="147">IF(B834="zzzz","",J834)</f>
        <v/>
      </c>
      <c r="J834" s="9" t="str">
        <f>IF(ROW($D$1)&lt;=SheetX!$F$210, SheetX!$F$210, "")</f>
        <v/>
      </c>
      <c r="K834" s="4" t="str">
        <f t="shared" ref="K834:K897" si="148">IF(B834="zzzz", "", B834)</f>
        <v/>
      </c>
      <c r="Q834" s="6" t="str">
        <f t="shared" ref="Q834:Q897" si="149">IF(IF(L834="zzzz","",L834)=0,"",IF(L834="zzzz","",L834))</f>
        <v/>
      </c>
      <c r="R834" s="6">
        <f t="shared" ref="R834:R897" si="150">M834</f>
        <v>0</v>
      </c>
      <c r="S834" s="6">
        <f t="shared" ref="S834:S897" si="151">N834</f>
        <v>0</v>
      </c>
      <c r="T834" s="6">
        <f t="shared" ref="T834:T897" si="152">O834</f>
        <v>0</v>
      </c>
      <c r="U834" s="6">
        <f t="shared" ref="U834:U897" si="153">P834</f>
        <v>0</v>
      </c>
      <c r="AB834" s="12">
        <f>Table1[[#This Row],[Streaming Resolution '[MP']]]</f>
        <v>0</v>
      </c>
      <c r="AC834" s="12">
        <v>1</v>
      </c>
      <c r="AE834" s="3" t="str">
        <f>Table1[[#This Row],[Type of Install]]&amp;Table1[[#This Row],[Indoor/Outdoor]]</f>
        <v/>
      </c>
      <c r="AF834" s="3" t="str">
        <f>AE834&amp;Table1[[#This Row],[Camera Type]]</f>
        <v/>
      </c>
      <c r="AJ834" s="3" t="str">
        <f>'Card Access'!D836&amp;'Card Access'!E836&amp;'Card Access'!F836&amp;'Card Access'!G836</f>
        <v/>
      </c>
    </row>
    <row r="835" spans="1:36" x14ac:dyDescent="0.25">
      <c r="A835" s="3" t="str">
        <f>IF(ROW($B$3)&lt;=SheetX!$B$210, IF(SheetX!$B$210&lt;&gt;1, SheetX!$A$210 &amp; " (" &amp; ROW($B$3) &amp; ")", SheetX!$A$210),"zzzz")</f>
        <v xml:space="preserve"> (3)</v>
      </c>
      <c r="B835" s="3" t="str">
        <f t="shared" si="143"/>
        <v>zzzz</v>
      </c>
      <c r="C835" s="3" t="str">
        <f t="shared" si="144"/>
        <v/>
      </c>
      <c r="D835" s="9" t="str">
        <f>IF(ROW($D$1)&lt;=SheetX!$C$210, SheetX!$C$210, "")</f>
        <v/>
      </c>
      <c r="E835" s="4" t="str">
        <f t="shared" si="145"/>
        <v/>
      </c>
      <c r="F835" s="9" t="str">
        <f>IF(ROW($D$1)&lt;=SheetX!$D$210, SheetX!$D$210, "")</f>
        <v/>
      </c>
      <c r="G835" s="9" t="str">
        <f t="shared" si="146"/>
        <v/>
      </c>
      <c r="H835" s="9" t="str">
        <f>IF(ROW($D$1)&lt;=SheetX!$E$210, SheetX!$E$210, "")</f>
        <v/>
      </c>
      <c r="I835" s="9" t="str">
        <f t="shared" si="147"/>
        <v/>
      </c>
      <c r="J835" s="9" t="str">
        <f>IF(ROW($D$1)&lt;=SheetX!$F$210, SheetX!$F$210, "")</f>
        <v/>
      </c>
      <c r="K835" s="4" t="str">
        <f t="shared" si="148"/>
        <v/>
      </c>
      <c r="Q835" s="6" t="str">
        <f t="shared" si="149"/>
        <v/>
      </c>
      <c r="R835" s="6">
        <f t="shared" si="150"/>
        <v>0</v>
      </c>
      <c r="S835" s="6">
        <f t="shared" si="151"/>
        <v>0</v>
      </c>
      <c r="T835" s="6">
        <f t="shared" si="152"/>
        <v>0</v>
      </c>
      <c r="U835" s="6">
        <f t="shared" si="153"/>
        <v>0</v>
      </c>
      <c r="AB835" s="12">
        <f>Table1[[#This Row],[Streaming Resolution '[MP']]]</f>
        <v>0</v>
      </c>
      <c r="AC835" s="12">
        <v>1</v>
      </c>
      <c r="AE835" s="3" t="str">
        <f>Table1[[#This Row],[Type of Install]]&amp;Table1[[#This Row],[Indoor/Outdoor]]</f>
        <v/>
      </c>
      <c r="AF835" s="3" t="str">
        <f>AE835&amp;Table1[[#This Row],[Camera Type]]</f>
        <v/>
      </c>
      <c r="AJ835" s="3" t="str">
        <f>'Card Access'!D837&amp;'Card Access'!E837&amp;'Card Access'!F837&amp;'Card Access'!G837</f>
        <v/>
      </c>
    </row>
    <row r="836" spans="1:36" x14ac:dyDescent="0.25">
      <c r="A836" s="3" t="str">
        <f>IF(ROW($B$4)&lt;=SheetX!$B$210, IF(SheetX!$B$210&lt;&gt;1, SheetX!$A$210 &amp; " (" &amp; ROW($B$4) &amp; ")", SheetX!$A$210),"zzzz")</f>
        <v xml:space="preserve"> (4)</v>
      </c>
      <c r="B836" s="3" t="str">
        <f t="shared" si="143"/>
        <v>zzzz</v>
      </c>
      <c r="C836" s="3" t="str">
        <f t="shared" si="144"/>
        <v/>
      </c>
      <c r="D836" s="9" t="str">
        <f>IF(ROW($D$1)&lt;=SheetX!$C$210, SheetX!$C$210, "")</f>
        <v/>
      </c>
      <c r="E836" s="4" t="str">
        <f t="shared" si="145"/>
        <v/>
      </c>
      <c r="F836" s="9" t="str">
        <f>IF(ROW($D$1)&lt;=SheetX!$D$210, SheetX!$D$210, "")</f>
        <v/>
      </c>
      <c r="G836" s="9" t="str">
        <f t="shared" si="146"/>
        <v/>
      </c>
      <c r="H836" s="9" t="str">
        <f>IF(ROW($D$1)&lt;=SheetX!$E$210, SheetX!$E$210, "")</f>
        <v/>
      </c>
      <c r="I836" s="9" t="str">
        <f t="shared" si="147"/>
        <v/>
      </c>
      <c r="J836" s="9" t="str">
        <f>IF(ROW($D$1)&lt;=SheetX!$F$210, SheetX!$F$210, "")</f>
        <v/>
      </c>
      <c r="K836" s="4" t="str">
        <f t="shared" si="148"/>
        <v/>
      </c>
      <c r="Q836" s="6" t="str">
        <f t="shared" si="149"/>
        <v/>
      </c>
      <c r="R836" s="6">
        <f t="shared" si="150"/>
        <v>0</v>
      </c>
      <c r="S836" s="6">
        <f t="shared" si="151"/>
        <v>0</v>
      </c>
      <c r="T836" s="6">
        <f t="shared" si="152"/>
        <v>0</v>
      </c>
      <c r="U836" s="6">
        <f t="shared" si="153"/>
        <v>0</v>
      </c>
      <c r="AB836" s="12">
        <f>Table1[[#This Row],[Streaming Resolution '[MP']]]</f>
        <v>0</v>
      </c>
      <c r="AC836" s="12">
        <v>1</v>
      </c>
      <c r="AE836" s="3" t="str">
        <f>Table1[[#This Row],[Type of Install]]&amp;Table1[[#This Row],[Indoor/Outdoor]]</f>
        <v/>
      </c>
      <c r="AF836" s="3" t="str">
        <f>AE836&amp;Table1[[#This Row],[Camera Type]]</f>
        <v/>
      </c>
      <c r="AJ836" s="3" t="str">
        <f>'Card Access'!D838&amp;'Card Access'!E838&amp;'Card Access'!F838&amp;'Card Access'!G838</f>
        <v/>
      </c>
    </row>
    <row r="837" spans="1:36" x14ac:dyDescent="0.25">
      <c r="A837" s="3" t="str">
        <f>IF(ROW($B$1)&lt;=SheetX!$B$211, IF(SheetX!$B$211&lt;&gt;1, SheetX!$A$211 &amp; " (" &amp; ROW($B$1) &amp; ")", SheetX!$A$211),"zzzz")</f>
        <v xml:space="preserve"> (1)</v>
      </c>
      <c r="B837" s="3" t="str">
        <f t="shared" si="143"/>
        <v>zzzz</v>
      </c>
      <c r="C837" s="3" t="str">
        <f t="shared" si="144"/>
        <v/>
      </c>
      <c r="D837" s="9" t="str">
        <f>IF(ROW($D$1)&lt;=SheetX!$C$211, SheetX!$C$211, "")</f>
        <v/>
      </c>
      <c r="E837" s="4" t="str">
        <f t="shared" si="145"/>
        <v/>
      </c>
      <c r="F837" s="9" t="str">
        <f>IF(ROW($D$1)&lt;=SheetX!$D$211, SheetX!$D$211, "")</f>
        <v/>
      </c>
      <c r="G837" s="9" t="str">
        <f t="shared" si="146"/>
        <v/>
      </c>
      <c r="H837" s="9" t="str">
        <f>IF(ROW($D$1)&lt;=SheetX!$E$211, SheetX!$E$211, "")</f>
        <v/>
      </c>
      <c r="I837" s="9" t="str">
        <f t="shared" si="147"/>
        <v/>
      </c>
      <c r="J837" s="9" t="str">
        <f>IF(ROW($D$1)&lt;=SheetX!$F$211, SheetX!$F$211, "")</f>
        <v/>
      </c>
      <c r="K837" s="4" t="str">
        <f t="shared" si="148"/>
        <v/>
      </c>
      <c r="Q837" s="6" t="str">
        <f t="shared" si="149"/>
        <v/>
      </c>
      <c r="R837" s="6">
        <f t="shared" si="150"/>
        <v>0</v>
      </c>
      <c r="S837" s="6">
        <f t="shared" si="151"/>
        <v>0</v>
      </c>
      <c r="T837" s="6">
        <f t="shared" si="152"/>
        <v>0</v>
      </c>
      <c r="U837" s="6">
        <f t="shared" si="153"/>
        <v>0</v>
      </c>
      <c r="AB837" s="12">
        <f>Table1[[#This Row],[Streaming Resolution '[MP']]]</f>
        <v>0</v>
      </c>
      <c r="AC837" s="12">
        <v>1</v>
      </c>
      <c r="AE837" s="3" t="str">
        <f>Table1[[#This Row],[Type of Install]]&amp;Table1[[#This Row],[Indoor/Outdoor]]</f>
        <v/>
      </c>
      <c r="AF837" s="3" t="str">
        <f>AE837&amp;Table1[[#This Row],[Camera Type]]</f>
        <v/>
      </c>
      <c r="AJ837" s="3" t="str">
        <f>'Card Access'!D839&amp;'Card Access'!E839&amp;'Card Access'!F839&amp;'Card Access'!G839</f>
        <v/>
      </c>
    </row>
    <row r="838" spans="1:36" x14ac:dyDescent="0.25">
      <c r="A838" s="3" t="str">
        <f>IF(ROW($B$2)&lt;=SheetX!$B$211, IF(SheetX!$B$211&lt;&gt;1, SheetX!$A$211 &amp; " (" &amp; ROW($B$2) &amp; ")", SheetX!$A$211),"zzzz")</f>
        <v xml:space="preserve"> (2)</v>
      </c>
      <c r="B838" s="3" t="str">
        <f t="shared" si="143"/>
        <v>zzzz</v>
      </c>
      <c r="C838" s="3" t="str">
        <f t="shared" si="144"/>
        <v/>
      </c>
      <c r="D838" s="9" t="str">
        <f>IF(ROW($D$1)&lt;=SheetX!$C$211, SheetX!$C$211, "")</f>
        <v/>
      </c>
      <c r="E838" s="4" t="str">
        <f t="shared" si="145"/>
        <v/>
      </c>
      <c r="F838" s="9" t="str">
        <f>IF(ROW($D$1)&lt;=SheetX!$D$211, SheetX!$D$211, "")</f>
        <v/>
      </c>
      <c r="G838" s="9" t="str">
        <f t="shared" si="146"/>
        <v/>
      </c>
      <c r="H838" s="9" t="str">
        <f>IF(ROW($D$1)&lt;=SheetX!$E$211, SheetX!$E$211, "")</f>
        <v/>
      </c>
      <c r="I838" s="9" t="str">
        <f t="shared" si="147"/>
        <v/>
      </c>
      <c r="J838" s="9" t="str">
        <f>IF(ROW($D$1)&lt;=SheetX!$F$211, SheetX!$F$211, "")</f>
        <v/>
      </c>
      <c r="K838" s="4" t="str">
        <f t="shared" si="148"/>
        <v/>
      </c>
      <c r="Q838" s="6" t="str">
        <f t="shared" si="149"/>
        <v/>
      </c>
      <c r="R838" s="6">
        <f t="shared" si="150"/>
        <v>0</v>
      </c>
      <c r="S838" s="6">
        <f t="shared" si="151"/>
        <v>0</v>
      </c>
      <c r="T838" s="6">
        <f t="shared" si="152"/>
        <v>0</v>
      </c>
      <c r="U838" s="6">
        <f t="shared" si="153"/>
        <v>0</v>
      </c>
      <c r="AB838" s="12">
        <f>Table1[[#This Row],[Streaming Resolution '[MP']]]</f>
        <v>0</v>
      </c>
      <c r="AC838" s="12">
        <v>1</v>
      </c>
      <c r="AE838" s="3" t="str">
        <f>Table1[[#This Row],[Type of Install]]&amp;Table1[[#This Row],[Indoor/Outdoor]]</f>
        <v/>
      </c>
      <c r="AF838" s="3" t="str">
        <f>AE838&amp;Table1[[#This Row],[Camera Type]]</f>
        <v/>
      </c>
      <c r="AJ838" s="3" t="str">
        <f>'Card Access'!D840&amp;'Card Access'!E840&amp;'Card Access'!F840&amp;'Card Access'!G840</f>
        <v/>
      </c>
    </row>
    <row r="839" spans="1:36" x14ac:dyDescent="0.25">
      <c r="A839" s="3" t="str">
        <f>IF(ROW($B$3)&lt;=SheetX!$B$211, IF(SheetX!$B$211&lt;&gt;1, SheetX!$A$211 &amp; " (" &amp; ROW($B$3) &amp; ")", SheetX!$A$211),"zzzz")</f>
        <v xml:space="preserve"> (3)</v>
      </c>
      <c r="B839" s="3" t="str">
        <f t="shared" si="143"/>
        <v>zzzz</v>
      </c>
      <c r="C839" s="3" t="str">
        <f t="shared" si="144"/>
        <v/>
      </c>
      <c r="D839" s="9" t="str">
        <f>IF(ROW($D$1)&lt;=SheetX!$C$211, SheetX!$C$211, "")</f>
        <v/>
      </c>
      <c r="E839" s="4" t="str">
        <f t="shared" si="145"/>
        <v/>
      </c>
      <c r="F839" s="9" t="str">
        <f>IF(ROW($D$1)&lt;=SheetX!$D$211, SheetX!$D$211, "")</f>
        <v/>
      </c>
      <c r="G839" s="9" t="str">
        <f t="shared" si="146"/>
        <v/>
      </c>
      <c r="H839" s="9" t="str">
        <f>IF(ROW($D$1)&lt;=SheetX!$E$211, SheetX!$E$211, "")</f>
        <v/>
      </c>
      <c r="I839" s="9" t="str">
        <f t="shared" si="147"/>
        <v/>
      </c>
      <c r="J839" s="9" t="str">
        <f>IF(ROW($D$1)&lt;=SheetX!$F$211, SheetX!$F$211, "")</f>
        <v/>
      </c>
      <c r="K839" s="4" t="str">
        <f t="shared" si="148"/>
        <v/>
      </c>
      <c r="Q839" s="6" t="str">
        <f t="shared" si="149"/>
        <v/>
      </c>
      <c r="R839" s="6">
        <f t="shared" si="150"/>
        <v>0</v>
      </c>
      <c r="S839" s="6">
        <f t="shared" si="151"/>
        <v>0</v>
      </c>
      <c r="T839" s="6">
        <f t="shared" si="152"/>
        <v>0</v>
      </c>
      <c r="U839" s="6">
        <f t="shared" si="153"/>
        <v>0</v>
      </c>
      <c r="AB839" s="12">
        <f>Table1[[#This Row],[Streaming Resolution '[MP']]]</f>
        <v>0</v>
      </c>
      <c r="AC839" s="12">
        <v>1</v>
      </c>
      <c r="AE839" s="3" t="str">
        <f>Table1[[#This Row],[Type of Install]]&amp;Table1[[#This Row],[Indoor/Outdoor]]</f>
        <v/>
      </c>
      <c r="AF839" s="3" t="str">
        <f>AE839&amp;Table1[[#This Row],[Camera Type]]</f>
        <v/>
      </c>
      <c r="AJ839" s="3" t="str">
        <f>'Card Access'!D841&amp;'Card Access'!E841&amp;'Card Access'!F841&amp;'Card Access'!G841</f>
        <v/>
      </c>
    </row>
    <row r="840" spans="1:36" x14ac:dyDescent="0.25">
      <c r="A840" s="3" t="str">
        <f>IF(ROW($B$4)&lt;=SheetX!$B$211, IF(SheetX!$B$211&lt;&gt;1, SheetX!$A$211 &amp; " (" &amp; ROW($B$4) &amp; ")", SheetX!$A$211),"zzzz")</f>
        <v xml:space="preserve"> (4)</v>
      </c>
      <c r="B840" s="3" t="str">
        <f t="shared" si="143"/>
        <v>zzzz</v>
      </c>
      <c r="C840" s="3" t="str">
        <f t="shared" si="144"/>
        <v/>
      </c>
      <c r="D840" s="9" t="str">
        <f>IF(ROW($D$1)&lt;=SheetX!$C$211, SheetX!$C$211, "")</f>
        <v/>
      </c>
      <c r="E840" s="4" t="str">
        <f t="shared" si="145"/>
        <v/>
      </c>
      <c r="F840" s="9" t="str">
        <f>IF(ROW($D$1)&lt;=SheetX!$D$211, SheetX!$D$211, "")</f>
        <v/>
      </c>
      <c r="G840" s="9" t="str">
        <f t="shared" si="146"/>
        <v/>
      </c>
      <c r="H840" s="9" t="str">
        <f>IF(ROW($D$1)&lt;=SheetX!$E$211, SheetX!$E$211, "")</f>
        <v/>
      </c>
      <c r="I840" s="9" t="str">
        <f t="shared" si="147"/>
        <v/>
      </c>
      <c r="J840" s="9" t="str">
        <f>IF(ROW($D$1)&lt;=SheetX!$F$211, SheetX!$F$211, "")</f>
        <v/>
      </c>
      <c r="K840" s="4" t="str">
        <f t="shared" si="148"/>
        <v/>
      </c>
      <c r="Q840" s="6" t="str">
        <f t="shared" si="149"/>
        <v/>
      </c>
      <c r="R840" s="6">
        <f t="shared" si="150"/>
        <v>0</v>
      </c>
      <c r="S840" s="6">
        <f t="shared" si="151"/>
        <v>0</v>
      </c>
      <c r="T840" s="6">
        <f t="shared" si="152"/>
        <v>0</v>
      </c>
      <c r="U840" s="6">
        <f t="shared" si="153"/>
        <v>0</v>
      </c>
      <c r="AB840" s="12">
        <f>Table1[[#This Row],[Streaming Resolution '[MP']]]</f>
        <v>0</v>
      </c>
      <c r="AC840" s="12">
        <v>1</v>
      </c>
      <c r="AE840" s="3" t="str">
        <f>Table1[[#This Row],[Type of Install]]&amp;Table1[[#This Row],[Indoor/Outdoor]]</f>
        <v/>
      </c>
      <c r="AF840" s="3" t="str">
        <f>AE840&amp;Table1[[#This Row],[Camera Type]]</f>
        <v/>
      </c>
      <c r="AJ840" s="3" t="str">
        <f>'Card Access'!D842&amp;'Card Access'!E842&amp;'Card Access'!F842&amp;'Card Access'!G842</f>
        <v/>
      </c>
    </row>
    <row r="841" spans="1:36" x14ac:dyDescent="0.25">
      <c r="A841" s="3" t="str">
        <f>IF(ROW($B$1)&lt;=SheetX!$B$212, IF(SheetX!$B$212&lt;&gt;1, SheetX!$A$212 &amp; " (" &amp; ROW($B$1) &amp; ")", SheetX!$A$212),"zzzz")</f>
        <v xml:space="preserve"> (1)</v>
      </c>
      <c r="B841" s="3" t="str">
        <f t="shared" si="143"/>
        <v>zzzz</v>
      </c>
      <c r="C841" s="3" t="str">
        <f t="shared" si="144"/>
        <v/>
      </c>
      <c r="D841" s="9" t="str">
        <f>IF(ROW($D$1)&lt;=SheetX!$C$212, SheetX!$C$212, "")</f>
        <v/>
      </c>
      <c r="E841" s="4" t="str">
        <f t="shared" si="145"/>
        <v/>
      </c>
      <c r="F841" s="9" t="str">
        <f>IF(ROW($D$1)&lt;=SheetX!$D$212, SheetX!$D$212, "")</f>
        <v/>
      </c>
      <c r="G841" s="9" t="str">
        <f t="shared" si="146"/>
        <v/>
      </c>
      <c r="H841" s="9" t="str">
        <f>IF(ROW($D$1)&lt;=SheetX!$E$212, SheetX!$E$212, "")</f>
        <v/>
      </c>
      <c r="I841" s="9" t="str">
        <f t="shared" si="147"/>
        <v/>
      </c>
      <c r="J841" s="9" t="str">
        <f>IF(ROW($D$1)&lt;=SheetX!$F$212, SheetX!$F$212, "")</f>
        <v/>
      </c>
      <c r="K841" s="4" t="str">
        <f t="shared" si="148"/>
        <v/>
      </c>
      <c r="Q841" s="6" t="str">
        <f t="shared" si="149"/>
        <v/>
      </c>
      <c r="R841" s="6">
        <f t="shared" si="150"/>
        <v>0</v>
      </c>
      <c r="S841" s="6">
        <f t="shared" si="151"/>
        <v>0</v>
      </c>
      <c r="T841" s="6">
        <f t="shared" si="152"/>
        <v>0</v>
      </c>
      <c r="U841" s="6">
        <f t="shared" si="153"/>
        <v>0</v>
      </c>
      <c r="AB841" s="12">
        <f>Table1[[#This Row],[Streaming Resolution '[MP']]]</f>
        <v>0</v>
      </c>
      <c r="AC841" s="12">
        <v>1</v>
      </c>
      <c r="AE841" s="3" t="str">
        <f>Table1[[#This Row],[Type of Install]]&amp;Table1[[#This Row],[Indoor/Outdoor]]</f>
        <v/>
      </c>
      <c r="AF841" s="3" t="str">
        <f>AE841&amp;Table1[[#This Row],[Camera Type]]</f>
        <v/>
      </c>
      <c r="AJ841" s="3" t="str">
        <f>'Card Access'!D843&amp;'Card Access'!E843&amp;'Card Access'!F843&amp;'Card Access'!G843</f>
        <v/>
      </c>
    </row>
    <row r="842" spans="1:36" x14ac:dyDescent="0.25">
      <c r="A842" s="3" t="str">
        <f>IF(ROW($B$2)&lt;=SheetX!$B$212, IF(SheetX!$B$212&lt;&gt;1, SheetX!$A$212 &amp; " (" &amp; ROW($B$2) &amp; ")", SheetX!$A$212),"zzzz")</f>
        <v xml:space="preserve"> (2)</v>
      </c>
      <c r="B842" s="3" t="str">
        <f t="shared" si="143"/>
        <v>zzzz</v>
      </c>
      <c r="C842" s="3" t="str">
        <f t="shared" si="144"/>
        <v/>
      </c>
      <c r="D842" s="9" t="str">
        <f>IF(ROW($D$1)&lt;=SheetX!$C$212, SheetX!$C$212, "")</f>
        <v/>
      </c>
      <c r="E842" s="4" t="str">
        <f t="shared" si="145"/>
        <v/>
      </c>
      <c r="F842" s="9" t="str">
        <f>IF(ROW($D$1)&lt;=SheetX!$D$212, SheetX!$D$212, "")</f>
        <v/>
      </c>
      <c r="G842" s="9" t="str">
        <f t="shared" si="146"/>
        <v/>
      </c>
      <c r="H842" s="9" t="str">
        <f>IF(ROW($D$1)&lt;=SheetX!$E$212, SheetX!$E$212, "")</f>
        <v/>
      </c>
      <c r="I842" s="9" t="str">
        <f t="shared" si="147"/>
        <v/>
      </c>
      <c r="J842" s="9" t="str">
        <f>IF(ROW($D$1)&lt;=SheetX!$F$212, SheetX!$F$212, "")</f>
        <v/>
      </c>
      <c r="K842" s="4" t="str">
        <f t="shared" si="148"/>
        <v/>
      </c>
      <c r="Q842" s="6" t="str">
        <f t="shared" si="149"/>
        <v/>
      </c>
      <c r="R842" s="6">
        <f t="shared" si="150"/>
        <v>0</v>
      </c>
      <c r="S842" s="6">
        <f t="shared" si="151"/>
        <v>0</v>
      </c>
      <c r="T842" s="6">
        <f t="shared" si="152"/>
        <v>0</v>
      </c>
      <c r="U842" s="6">
        <f t="shared" si="153"/>
        <v>0</v>
      </c>
      <c r="AB842" s="12">
        <f>Table1[[#This Row],[Streaming Resolution '[MP']]]</f>
        <v>0</v>
      </c>
      <c r="AC842" s="12">
        <v>1</v>
      </c>
      <c r="AE842" s="3" t="str">
        <f>Table1[[#This Row],[Type of Install]]&amp;Table1[[#This Row],[Indoor/Outdoor]]</f>
        <v/>
      </c>
      <c r="AF842" s="3" t="str">
        <f>AE842&amp;Table1[[#This Row],[Camera Type]]</f>
        <v/>
      </c>
      <c r="AJ842" s="3" t="str">
        <f>'Card Access'!D844&amp;'Card Access'!E844&amp;'Card Access'!F844&amp;'Card Access'!G844</f>
        <v/>
      </c>
    </row>
    <row r="843" spans="1:36" x14ac:dyDescent="0.25">
      <c r="A843" s="3" t="str">
        <f>IF(ROW($B$3)&lt;=SheetX!$B$212, IF(SheetX!$B$212&lt;&gt;1, SheetX!$A$212 &amp; " (" &amp; ROW($B$3) &amp; ")", SheetX!$A$212),"zzzz")</f>
        <v xml:space="preserve"> (3)</v>
      </c>
      <c r="B843" s="3" t="str">
        <f t="shared" si="143"/>
        <v>zzzz</v>
      </c>
      <c r="C843" s="3" t="str">
        <f t="shared" si="144"/>
        <v/>
      </c>
      <c r="D843" s="9" t="str">
        <f>IF(ROW($D$1)&lt;=SheetX!$C$212, SheetX!$C$212, "")</f>
        <v/>
      </c>
      <c r="E843" s="4" t="str">
        <f t="shared" si="145"/>
        <v/>
      </c>
      <c r="F843" s="9" t="str">
        <f>IF(ROW($D$1)&lt;=SheetX!$D$212, SheetX!$D$212, "")</f>
        <v/>
      </c>
      <c r="G843" s="9" t="str">
        <f t="shared" si="146"/>
        <v/>
      </c>
      <c r="H843" s="9" t="str">
        <f>IF(ROW($D$1)&lt;=SheetX!$E$212, SheetX!$E$212, "")</f>
        <v/>
      </c>
      <c r="I843" s="9" t="str">
        <f t="shared" si="147"/>
        <v/>
      </c>
      <c r="J843" s="9" t="str">
        <f>IF(ROW($D$1)&lt;=SheetX!$F$212, SheetX!$F$212, "")</f>
        <v/>
      </c>
      <c r="K843" s="4" t="str">
        <f t="shared" si="148"/>
        <v/>
      </c>
      <c r="Q843" s="6" t="str">
        <f t="shared" si="149"/>
        <v/>
      </c>
      <c r="R843" s="6">
        <f t="shared" si="150"/>
        <v>0</v>
      </c>
      <c r="S843" s="6">
        <f t="shared" si="151"/>
        <v>0</v>
      </c>
      <c r="T843" s="6">
        <f t="shared" si="152"/>
        <v>0</v>
      </c>
      <c r="U843" s="6">
        <f t="shared" si="153"/>
        <v>0</v>
      </c>
      <c r="AB843" s="12">
        <f>Table1[[#This Row],[Streaming Resolution '[MP']]]</f>
        <v>0</v>
      </c>
      <c r="AC843" s="12">
        <v>1</v>
      </c>
      <c r="AE843" s="3" t="str">
        <f>Table1[[#This Row],[Type of Install]]&amp;Table1[[#This Row],[Indoor/Outdoor]]</f>
        <v/>
      </c>
      <c r="AF843" s="3" t="str">
        <f>AE843&amp;Table1[[#This Row],[Camera Type]]</f>
        <v/>
      </c>
      <c r="AJ843" s="3" t="str">
        <f>'Card Access'!D845&amp;'Card Access'!E845&amp;'Card Access'!F845&amp;'Card Access'!G845</f>
        <v/>
      </c>
    </row>
    <row r="844" spans="1:36" x14ac:dyDescent="0.25">
      <c r="A844" s="3" t="str">
        <f>IF(ROW($B$4)&lt;=SheetX!$B$212, IF(SheetX!$B$212&lt;&gt;1, SheetX!$A$212 &amp; " (" &amp; ROW($B$4) &amp; ")", SheetX!$A$212),"zzzz")</f>
        <v xml:space="preserve"> (4)</v>
      </c>
      <c r="B844" s="3" t="str">
        <f t="shared" si="143"/>
        <v>zzzz</v>
      </c>
      <c r="C844" s="3" t="str">
        <f t="shared" si="144"/>
        <v/>
      </c>
      <c r="D844" s="9" t="str">
        <f>IF(ROW($D$1)&lt;=SheetX!$C$212, SheetX!$C$212, "")</f>
        <v/>
      </c>
      <c r="E844" s="4" t="str">
        <f t="shared" si="145"/>
        <v/>
      </c>
      <c r="F844" s="9" t="str">
        <f>IF(ROW($D$1)&lt;=SheetX!$D$212, SheetX!$D$212, "")</f>
        <v/>
      </c>
      <c r="G844" s="9" t="str">
        <f t="shared" si="146"/>
        <v/>
      </c>
      <c r="H844" s="9" t="str">
        <f>IF(ROW($D$1)&lt;=SheetX!$E$212, SheetX!$E$212, "")</f>
        <v/>
      </c>
      <c r="I844" s="9" t="str">
        <f t="shared" si="147"/>
        <v/>
      </c>
      <c r="J844" s="9" t="str">
        <f>IF(ROW($D$1)&lt;=SheetX!$F$212, SheetX!$F$212, "")</f>
        <v/>
      </c>
      <c r="K844" s="4" t="str">
        <f t="shared" si="148"/>
        <v/>
      </c>
      <c r="Q844" s="6" t="str">
        <f t="shared" si="149"/>
        <v/>
      </c>
      <c r="R844" s="6">
        <f t="shared" si="150"/>
        <v>0</v>
      </c>
      <c r="S844" s="6">
        <f t="shared" si="151"/>
        <v>0</v>
      </c>
      <c r="T844" s="6">
        <f t="shared" si="152"/>
        <v>0</v>
      </c>
      <c r="U844" s="6">
        <f t="shared" si="153"/>
        <v>0</v>
      </c>
      <c r="AB844" s="12">
        <f>Table1[[#This Row],[Streaming Resolution '[MP']]]</f>
        <v>0</v>
      </c>
      <c r="AC844" s="12">
        <v>1</v>
      </c>
      <c r="AE844" s="3" t="str">
        <f>Table1[[#This Row],[Type of Install]]&amp;Table1[[#This Row],[Indoor/Outdoor]]</f>
        <v/>
      </c>
      <c r="AF844" s="3" t="str">
        <f>AE844&amp;Table1[[#This Row],[Camera Type]]</f>
        <v/>
      </c>
      <c r="AJ844" s="3" t="str">
        <f>'Card Access'!D846&amp;'Card Access'!E846&amp;'Card Access'!F846&amp;'Card Access'!G846</f>
        <v/>
      </c>
    </row>
    <row r="845" spans="1:36" x14ac:dyDescent="0.25">
      <c r="A845" s="3" t="str">
        <f>IF(ROW($B$1)&lt;=SheetX!$B$213, IF(SheetX!$B$213&lt;&gt;1, SheetX!$A$213 &amp; " (" &amp; ROW($B$1) &amp; ")", SheetX!$A$213),"zzzz")</f>
        <v xml:space="preserve"> (1)</v>
      </c>
      <c r="B845" s="3" t="str">
        <f t="shared" si="143"/>
        <v>zzzz</v>
      </c>
      <c r="C845" s="3" t="str">
        <f t="shared" si="144"/>
        <v/>
      </c>
      <c r="D845" s="9" t="str">
        <f>IF(ROW($D$1)&lt;=SheetX!$C$213, SheetX!$C$213, "")</f>
        <v/>
      </c>
      <c r="E845" s="4" t="str">
        <f t="shared" si="145"/>
        <v/>
      </c>
      <c r="F845" s="9" t="str">
        <f>IF(ROW($D$1)&lt;=SheetX!$D$213, SheetX!$D$213, "")</f>
        <v/>
      </c>
      <c r="G845" s="9" t="str">
        <f t="shared" si="146"/>
        <v/>
      </c>
      <c r="H845" s="9" t="str">
        <f>IF(ROW($D$1)&lt;=SheetX!$E$213, SheetX!$E$213, "")</f>
        <v/>
      </c>
      <c r="I845" s="9" t="str">
        <f t="shared" si="147"/>
        <v/>
      </c>
      <c r="J845" s="9" t="str">
        <f>IF(ROW($D$1)&lt;=SheetX!$F$213, SheetX!$F$213, "")</f>
        <v/>
      </c>
      <c r="K845" s="4" t="str">
        <f t="shared" si="148"/>
        <v/>
      </c>
      <c r="Q845" s="6" t="str">
        <f t="shared" si="149"/>
        <v/>
      </c>
      <c r="R845" s="6">
        <f t="shared" si="150"/>
        <v>0</v>
      </c>
      <c r="S845" s="6">
        <f t="shared" si="151"/>
        <v>0</v>
      </c>
      <c r="T845" s="6">
        <f t="shared" si="152"/>
        <v>0</v>
      </c>
      <c r="U845" s="6">
        <f t="shared" si="153"/>
        <v>0</v>
      </c>
      <c r="AB845" s="12">
        <f>Table1[[#This Row],[Streaming Resolution '[MP']]]</f>
        <v>0</v>
      </c>
      <c r="AC845" s="12">
        <v>1</v>
      </c>
      <c r="AE845" s="3" t="str">
        <f>Table1[[#This Row],[Type of Install]]&amp;Table1[[#This Row],[Indoor/Outdoor]]</f>
        <v/>
      </c>
      <c r="AF845" s="3" t="str">
        <f>AE845&amp;Table1[[#This Row],[Camera Type]]</f>
        <v/>
      </c>
      <c r="AJ845" s="3" t="str">
        <f>'Card Access'!D847&amp;'Card Access'!E847&amp;'Card Access'!F847&amp;'Card Access'!G847</f>
        <v/>
      </c>
    </row>
    <row r="846" spans="1:36" x14ac:dyDescent="0.25">
      <c r="A846" s="3" t="str">
        <f>IF(ROW($B$2)&lt;=SheetX!$B$213, IF(SheetX!$B$213&lt;&gt;1, SheetX!$A$213 &amp; " (" &amp; ROW($B$2) &amp; ")", SheetX!$A$213),"zzzz")</f>
        <v xml:space="preserve"> (2)</v>
      </c>
      <c r="B846" s="3" t="str">
        <f t="shared" si="143"/>
        <v>zzzz</v>
      </c>
      <c r="C846" s="3" t="str">
        <f t="shared" si="144"/>
        <v/>
      </c>
      <c r="D846" s="9" t="str">
        <f>IF(ROW($D$1)&lt;=SheetX!$C$213, SheetX!$C$213, "")</f>
        <v/>
      </c>
      <c r="E846" s="4" t="str">
        <f t="shared" si="145"/>
        <v/>
      </c>
      <c r="F846" s="9" t="str">
        <f>IF(ROW($D$1)&lt;=SheetX!$D$213, SheetX!$D$213, "")</f>
        <v/>
      </c>
      <c r="G846" s="9" t="str">
        <f t="shared" si="146"/>
        <v/>
      </c>
      <c r="H846" s="9" t="str">
        <f>IF(ROW($D$1)&lt;=SheetX!$E$213, SheetX!$E$213, "")</f>
        <v/>
      </c>
      <c r="I846" s="9" t="str">
        <f t="shared" si="147"/>
        <v/>
      </c>
      <c r="J846" s="9" t="str">
        <f>IF(ROW($D$1)&lt;=SheetX!$F$213, SheetX!$F$213, "")</f>
        <v/>
      </c>
      <c r="K846" s="4" t="str">
        <f t="shared" si="148"/>
        <v/>
      </c>
      <c r="Q846" s="6" t="str">
        <f t="shared" si="149"/>
        <v/>
      </c>
      <c r="R846" s="6">
        <f t="shared" si="150"/>
        <v>0</v>
      </c>
      <c r="S846" s="6">
        <f t="shared" si="151"/>
        <v>0</v>
      </c>
      <c r="T846" s="6">
        <f t="shared" si="152"/>
        <v>0</v>
      </c>
      <c r="U846" s="6">
        <f t="shared" si="153"/>
        <v>0</v>
      </c>
      <c r="AB846" s="12">
        <f>Table1[[#This Row],[Streaming Resolution '[MP']]]</f>
        <v>0</v>
      </c>
      <c r="AC846" s="12">
        <v>1</v>
      </c>
      <c r="AE846" s="3" t="str">
        <f>Table1[[#This Row],[Type of Install]]&amp;Table1[[#This Row],[Indoor/Outdoor]]</f>
        <v/>
      </c>
      <c r="AF846" s="3" t="str">
        <f>AE846&amp;Table1[[#This Row],[Camera Type]]</f>
        <v/>
      </c>
      <c r="AJ846" s="3" t="str">
        <f>'Card Access'!D848&amp;'Card Access'!E848&amp;'Card Access'!F848&amp;'Card Access'!G848</f>
        <v/>
      </c>
    </row>
    <row r="847" spans="1:36" x14ac:dyDescent="0.25">
      <c r="A847" s="3" t="str">
        <f>IF(ROW($B$3)&lt;=SheetX!$B$213, IF(SheetX!$B$213&lt;&gt;1, SheetX!$A$213 &amp; " (" &amp; ROW($B$3) &amp; ")", SheetX!$A$213),"zzzz")</f>
        <v xml:space="preserve"> (3)</v>
      </c>
      <c r="B847" s="3" t="str">
        <f t="shared" si="143"/>
        <v>zzzz</v>
      </c>
      <c r="C847" s="3" t="str">
        <f t="shared" si="144"/>
        <v/>
      </c>
      <c r="D847" s="9" t="str">
        <f>IF(ROW($D$1)&lt;=SheetX!$C$213, SheetX!$C$213, "")</f>
        <v/>
      </c>
      <c r="E847" s="4" t="str">
        <f t="shared" si="145"/>
        <v/>
      </c>
      <c r="F847" s="9" t="str">
        <f>IF(ROW($D$1)&lt;=SheetX!$D$213, SheetX!$D$213, "")</f>
        <v/>
      </c>
      <c r="G847" s="9" t="str">
        <f t="shared" si="146"/>
        <v/>
      </c>
      <c r="H847" s="9" t="str">
        <f>IF(ROW($D$1)&lt;=SheetX!$E$213, SheetX!$E$213, "")</f>
        <v/>
      </c>
      <c r="I847" s="9" t="str">
        <f t="shared" si="147"/>
        <v/>
      </c>
      <c r="J847" s="9" t="str">
        <f>IF(ROW($D$1)&lt;=SheetX!$F$213, SheetX!$F$213, "")</f>
        <v/>
      </c>
      <c r="K847" s="4" t="str">
        <f t="shared" si="148"/>
        <v/>
      </c>
      <c r="Q847" s="6" t="str">
        <f t="shared" si="149"/>
        <v/>
      </c>
      <c r="R847" s="6">
        <f t="shared" si="150"/>
        <v>0</v>
      </c>
      <c r="S847" s="6">
        <f t="shared" si="151"/>
        <v>0</v>
      </c>
      <c r="T847" s="6">
        <f t="shared" si="152"/>
        <v>0</v>
      </c>
      <c r="U847" s="6">
        <f t="shared" si="153"/>
        <v>0</v>
      </c>
      <c r="AB847" s="12">
        <f>Table1[[#This Row],[Streaming Resolution '[MP']]]</f>
        <v>0</v>
      </c>
      <c r="AC847" s="12">
        <v>1</v>
      </c>
      <c r="AE847" s="3" t="str">
        <f>Table1[[#This Row],[Type of Install]]&amp;Table1[[#This Row],[Indoor/Outdoor]]</f>
        <v/>
      </c>
      <c r="AF847" s="3" t="str">
        <f>AE847&amp;Table1[[#This Row],[Camera Type]]</f>
        <v/>
      </c>
      <c r="AJ847" s="3" t="str">
        <f>'Card Access'!D849&amp;'Card Access'!E849&amp;'Card Access'!F849&amp;'Card Access'!G849</f>
        <v/>
      </c>
    </row>
    <row r="848" spans="1:36" x14ac:dyDescent="0.25">
      <c r="A848" s="3" t="str">
        <f>IF(ROW($B$4)&lt;=SheetX!$B$213, IF(SheetX!$B$213&lt;&gt;1, SheetX!$A$213 &amp; " (" &amp; ROW($B$4) &amp; ")", SheetX!$A$213),"zzzz")</f>
        <v xml:space="preserve"> (4)</v>
      </c>
      <c r="B848" s="3" t="str">
        <f t="shared" si="143"/>
        <v>zzzz</v>
      </c>
      <c r="C848" s="3" t="str">
        <f t="shared" si="144"/>
        <v/>
      </c>
      <c r="D848" s="9" t="str">
        <f>IF(ROW($D$1)&lt;=SheetX!$C$213, SheetX!$C$213, "")</f>
        <v/>
      </c>
      <c r="E848" s="4" t="str">
        <f t="shared" si="145"/>
        <v/>
      </c>
      <c r="F848" s="9" t="str">
        <f>IF(ROW($D$1)&lt;=SheetX!$D$213, SheetX!$D$213, "")</f>
        <v/>
      </c>
      <c r="G848" s="9" t="str">
        <f t="shared" si="146"/>
        <v/>
      </c>
      <c r="H848" s="9" t="str">
        <f>IF(ROW($D$1)&lt;=SheetX!$E$213, SheetX!$E$213, "")</f>
        <v/>
      </c>
      <c r="I848" s="9" t="str">
        <f t="shared" si="147"/>
        <v/>
      </c>
      <c r="J848" s="9" t="str">
        <f>IF(ROW($D$1)&lt;=SheetX!$F$213, SheetX!$F$213, "")</f>
        <v/>
      </c>
      <c r="K848" s="4" t="str">
        <f t="shared" si="148"/>
        <v/>
      </c>
      <c r="Q848" s="6" t="str">
        <f t="shared" si="149"/>
        <v/>
      </c>
      <c r="R848" s="6">
        <f t="shared" si="150"/>
        <v>0</v>
      </c>
      <c r="S848" s="6">
        <f t="shared" si="151"/>
        <v>0</v>
      </c>
      <c r="T848" s="6">
        <f t="shared" si="152"/>
        <v>0</v>
      </c>
      <c r="U848" s="6">
        <f t="shared" si="153"/>
        <v>0</v>
      </c>
      <c r="AB848" s="12">
        <f>Table1[[#This Row],[Streaming Resolution '[MP']]]</f>
        <v>0</v>
      </c>
      <c r="AC848" s="12">
        <v>1</v>
      </c>
      <c r="AE848" s="3" t="str">
        <f>Table1[[#This Row],[Type of Install]]&amp;Table1[[#This Row],[Indoor/Outdoor]]</f>
        <v/>
      </c>
      <c r="AF848" s="3" t="str">
        <f>AE848&amp;Table1[[#This Row],[Camera Type]]</f>
        <v/>
      </c>
      <c r="AJ848" s="3" t="str">
        <f>'Card Access'!D850&amp;'Card Access'!E850&amp;'Card Access'!F850&amp;'Card Access'!G850</f>
        <v/>
      </c>
    </row>
    <row r="849" spans="1:36" x14ac:dyDescent="0.25">
      <c r="A849" s="3" t="str">
        <f>IF(ROW($B$1)&lt;=SheetX!$B$214, IF(SheetX!$B$214&lt;&gt;1, SheetX!$A$214 &amp; " (" &amp; ROW($B$1) &amp; ")", SheetX!$A$214),"zzzz")</f>
        <v xml:space="preserve"> (1)</v>
      </c>
      <c r="B849" s="3" t="str">
        <f t="shared" si="143"/>
        <v>zzzz</v>
      </c>
      <c r="C849" s="3" t="str">
        <f t="shared" si="144"/>
        <v/>
      </c>
      <c r="D849" s="9" t="str">
        <f>IF(ROW($D$1)&lt;=SheetX!$C$214, SheetX!$C$214, "")</f>
        <v/>
      </c>
      <c r="E849" s="4" t="str">
        <f t="shared" si="145"/>
        <v/>
      </c>
      <c r="F849" s="9" t="str">
        <f>IF(ROW($D$1)&lt;=SheetX!$D$214, SheetX!$D$214, "")</f>
        <v/>
      </c>
      <c r="G849" s="9" t="str">
        <f t="shared" si="146"/>
        <v/>
      </c>
      <c r="H849" s="9" t="str">
        <f>IF(ROW($D$1)&lt;=SheetX!$E$214, SheetX!$E$214, "")</f>
        <v/>
      </c>
      <c r="I849" s="9" t="str">
        <f t="shared" si="147"/>
        <v/>
      </c>
      <c r="J849" s="9" t="str">
        <f>IF(ROW($D$1)&lt;=SheetX!$F$214, SheetX!$F$214, "")</f>
        <v/>
      </c>
      <c r="K849" s="4" t="str">
        <f t="shared" si="148"/>
        <v/>
      </c>
      <c r="Q849" s="6" t="str">
        <f t="shared" si="149"/>
        <v/>
      </c>
      <c r="R849" s="6">
        <f t="shared" si="150"/>
        <v>0</v>
      </c>
      <c r="S849" s="6">
        <f t="shared" si="151"/>
        <v>0</v>
      </c>
      <c r="T849" s="6">
        <f t="shared" si="152"/>
        <v>0</v>
      </c>
      <c r="U849" s="6">
        <f t="shared" si="153"/>
        <v>0</v>
      </c>
      <c r="AB849" s="12">
        <f>Table1[[#This Row],[Streaming Resolution '[MP']]]</f>
        <v>0</v>
      </c>
      <c r="AC849" s="12">
        <v>1</v>
      </c>
      <c r="AE849" s="3" t="str">
        <f>Table1[[#This Row],[Type of Install]]&amp;Table1[[#This Row],[Indoor/Outdoor]]</f>
        <v/>
      </c>
      <c r="AF849" s="3" t="str">
        <f>AE849&amp;Table1[[#This Row],[Camera Type]]</f>
        <v/>
      </c>
      <c r="AJ849" s="3" t="str">
        <f>'Card Access'!D851&amp;'Card Access'!E851&amp;'Card Access'!F851&amp;'Card Access'!G851</f>
        <v/>
      </c>
    </row>
    <row r="850" spans="1:36" x14ac:dyDescent="0.25">
      <c r="A850" s="3" t="str">
        <f>IF(ROW($B$2)&lt;=SheetX!$B$214, IF(SheetX!$B$214&lt;&gt;1, SheetX!$A$214 &amp; " (" &amp; ROW($B$2) &amp; ")", SheetX!$A$214),"zzzz")</f>
        <v xml:space="preserve"> (2)</v>
      </c>
      <c r="B850" s="3" t="str">
        <f t="shared" si="143"/>
        <v>zzzz</v>
      </c>
      <c r="C850" s="3" t="str">
        <f t="shared" si="144"/>
        <v/>
      </c>
      <c r="D850" s="9" t="str">
        <f>IF(ROW($D$1)&lt;=SheetX!$C$214, SheetX!$C$214, "")</f>
        <v/>
      </c>
      <c r="E850" s="4" t="str">
        <f t="shared" si="145"/>
        <v/>
      </c>
      <c r="F850" s="9" t="str">
        <f>IF(ROW($D$1)&lt;=SheetX!$D$214, SheetX!$D$214, "")</f>
        <v/>
      </c>
      <c r="G850" s="9" t="str">
        <f t="shared" si="146"/>
        <v/>
      </c>
      <c r="H850" s="9" t="str">
        <f>IF(ROW($D$1)&lt;=SheetX!$E$214, SheetX!$E$214, "")</f>
        <v/>
      </c>
      <c r="I850" s="9" t="str">
        <f t="shared" si="147"/>
        <v/>
      </c>
      <c r="J850" s="9" t="str">
        <f>IF(ROW($D$1)&lt;=SheetX!$F$214, SheetX!$F$214, "")</f>
        <v/>
      </c>
      <c r="K850" s="4" t="str">
        <f t="shared" si="148"/>
        <v/>
      </c>
      <c r="Q850" s="6" t="str">
        <f t="shared" si="149"/>
        <v/>
      </c>
      <c r="R850" s="6">
        <f t="shared" si="150"/>
        <v>0</v>
      </c>
      <c r="S850" s="6">
        <f t="shared" si="151"/>
        <v>0</v>
      </c>
      <c r="T850" s="6">
        <f t="shared" si="152"/>
        <v>0</v>
      </c>
      <c r="U850" s="6">
        <f t="shared" si="153"/>
        <v>0</v>
      </c>
      <c r="AB850" s="12">
        <f>Table1[[#This Row],[Streaming Resolution '[MP']]]</f>
        <v>0</v>
      </c>
      <c r="AC850" s="12">
        <v>1</v>
      </c>
      <c r="AE850" s="3" t="str">
        <f>Table1[[#This Row],[Type of Install]]&amp;Table1[[#This Row],[Indoor/Outdoor]]</f>
        <v/>
      </c>
      <c r="AF850" s="3" t="str">
        <f>AE850&amp;Table1[[#This Row],[Camera Type]]</f>
        <v/>
      </c>
      <c r="AJ850" s="3" t="str">
        <f>'Card Access'!D852&amp;'Card Access'!E852&amp;'Card Access'!F852&amp;'Card Access'!G852</f>
        <v/>
      </c>
    </row>
    <row r="851" spans="1:36" x14ac:dyDescent="0.25">
      <c r="A851" s="3" t="str">
        <f>IF(ROW($B$3)&lt;=SheetX!$B$214, IF(SheetX!$B$214&lt;&gt;1, SheetX!$A$214 &amp; " (" &amp; ROW($B$3) &amp; ")", SheetX!$A$214),"zzzz")</f>
        <v xml:space="preserve"> (3)</v>
      </c>
      <c r="B851" s="3" t="str">
        <f t="shared" si="143"/>
        <v>zzzz</v>
      </c>
      <c r="C851" s="3" t="str">
        <f t="shared" si="144"/>
        <v/>
      </c>
      <c r="D851" s="9" t="str">
        <f>IF(ROW($D$1)&lt;=SheetX!$C$214, SheetX!$C$214, "")</f>
        <v/>
      </c>
      <c r="E851" s="4" t="str">
        <f t="shared" si="145"/>
        <v/>
      </c>
      <c r="F851" s="9" t="str">
        <f>IF(ROW($D$1)&lt;=SheetX!$D$214, SheetX!$D$214, "")</f>
        <v/>
      </c>
      <c r="G851" s="9" t="str">
        <f t="shared" si="146"/>
        <v/>
      </c>
      <c r="H851" s="9" t="str">
        <f>IF(ROW($D$1)&lt;=SheetX!$E$214, SheetX!$E$214, "")</f>
        <v/>
      </c>
      <c r="I851" s="9" t="str">
        <f t="shared" si="147"/>
        <v/>
      </c>
      <c r="J851" s="9" t="str">
        <f>IF(ROW($D$1)&lt;=SheetX!$F$214, SheetX!$F$214, "")</f>
        <v/>
      </c>
      <c r="K851" s="4" t="str">
        <f t="shared" si="148"/>
        <v/>
      </c>
      <c r="Q851" s="6" t="str">
        <f t="shared" si="149"/>
        <v/>
      </c>
      <c r="R851" s="6">
        <f t="shared" si="150"/>
        <v>0</v>
      </c>
      <c r="S851" s="6">
        <f t="shared" si="151"/>
        <v>0</v>
      </c>
      <c r="T851" s="6">
        <f t="shared" si="152"/>
        <v>0</v>
      </c>
      <c r="U851" s="6">
        <f t="shared" si="153"/>
        <v>0</v>
      </c>
      <c r="AB851" s="12">
        <f>Table1[[#This Row],[Streaming Resolution '[MP']]]</f>
        <v>0</v>
      </c>
      <c r="AC851" s="12">
        <v>1</v>
      </c>
      <c r="AE851" s="3" t="str">
        <f>Table1[[#This Row],[Type of Install]]&amp;Table1[[#This Row],[Indoor/Outdoor]]</f>
        <v/>
      </c>
      <c r="AF851" s="3" t="str">
        <f>AE851&amp;Table1[[#This Row],[Camera Type]]</f>
        <v/>
      </c>
      <c r="AJ851" s="3" t="str">
        <f>'Card Access'!D853&amp;'Card Access'!E853&amp;'Card Access'!F853&amp;'Card Access'!G853</f>
        <v/>
      </c>
    </row>
    <row r="852" spans="1:36" x14ac:dyDescent="0.25">
      <c r="A852" s="3" t="str">
        <f>IF(ROW($B$4)&lt;=SheetX!$B$214, IF(SheetX!$B$214&lt;&gt;1, SheetX!$A$214 &amp; " (" &amp; ROW($B$4) &amp; ")", SheetX!$A$214),"zzzz")</f>
        <v xml:space="preserve"> (4)</v>
      </c>
      <c r="B852" s="3" t="str">
        <f t="shared" si="143"/>
        <v>zzzz</v>
      </c>
      <c r="C852" s="3" t="str">
        <f t="shared" si="144"/>
        <v/>
      </c>
      <c r="D852" s="9" t="str">
        <f>IF(ROW($D$1)&lt;=SheetX!$C$214, SheetX!$C$214, "")</f>
        <v/>
      </c>
      <c r="E852" s="4" t="str">
        <f t="shared" si="145"/>
        <v/>
      </c>
      <c r="F852" s="9" t="str">
        <f>IF(ROW($D$1)&lt;=SheetX!$D$214, SheetX!$D$214, "")</f>
        <v/>
      </c>
      <c r="G852" s="9" t="str">
        <f t="shared" si="146"/>
        <v/>
      </c>
      <c r="H852" s="9" t="str">
        <f>IF(ROW($D$1)&lt;=SheetX!$E$214, SheetX!$E$214, "")</f>
        <v/>
      </c>
      <c r="I852" s="9" t="str">
        <f t="shared" si="147"/>
        <v/>
      </c>
      <c r="J852" s="9" t="str">
        <f>IF(ROW($D$1)&lt;=SheetX!$F$214, SheetX!$F$214, "")</f>
        <v/>
      </c>
      <c r="K852" s="4" t="str">
        <f t="shared" si="148"/>
        <v/>
      </c>
      <c r="Q852" s="6" t="str">
        <f t="shared" si="149"/>
        <v/>
      </c>
      <c r="R852" s="6">
        <f t="shared" si="150"/>
        <v>0</v>
      </c>
      <c r="S852" s="6">
        <f t="shared" si="151"/>
        <v>0</v>
      </c>
      <c r="T852" s="6">
        <f t="shared" si="152"/>
        <v>0</v>
      </c>
      <c r="U852" s="6">
        <f t="shared" si="153"/>
        <v>0</v>
      </c>
      <c r="AB852" s="12">
        <f>Table1[[#This Row],[Streaming Resolution '[MP']]]</f>
        <v>0</v>
      </c>
      <c r="AC852" s="12">
        <v>1</v>
      </c>
      <c r="AE852" s="3" t="str">
        <f>Table1[[#This Row],[Type of Install]]&amp;Table1[[#This Row],[Indoor/Outdoor]]</f>
        <v/>
      </c>
      <c r="AF852" s="3" t="str">
        <f>AE852&amp;Table1[[#This Row],[Camera Type]]</f>
        <v/>
      </c>
      <c r="AJ852" s="3" t="str">
        <f>'Card Access'!D854&amp;'Card Access'!E854&amp;'Card Access'!F854&amp;'Card Access'!G854</f>
        <v/>
      </c>
    </row>
    <row r="853" spans="1:36" x14ac:dyDescent="0.25">
      <c r="A853" s="3" t="str">
        <f>IF(ROW($B$1)&lt;=SheetX!$B$215, IF(SheetX!$B$215&lt;&gt;1, SheetX!$A$215 &amp; " (" &amp; ROW($B$1) &amp; ")", SheetX!$A$215),"zzzz")</f>
        <v xml:space="preserve"> (1)</v>
      </c>
      <c r="B853" s="3" t="str">
        <f t="shared" si="143"/>
        <v>zzzz</v>
      </c>
      <c r="C853" s="3" t="str">
        <f t="shared" si="144"/>
        <v/>
      </c>
      <c r="D853" s="9" t="str">
        <f>IF(ROW($D$1)&lt;=SheetX!$C$215, SheetX!$C$215, "")</f>
        <v/>
      </c>
      <c r="E853" s="4" t="str">
        <f t="shared" si="145"/>
        <v/>
      </c>
      <c r="F853" s="9" t="str">
        <f>IF(ROW($D$1)&lt;=SheetX!$D$215, SheetX!$D$215, "")</f>
        <v/>
      </c>
      <c r="G853" s="9" t="str">
        <f t="shared" si="146"/>
        <v/>
      </c>
      <c r="H853" s="9" t="str">
        <f>IF(ROW($D$1)&lt;=SheetX!$E$215, SheetX!$E$215, "")</f>
        <v/>
      </c>
      <c r="I853" s="9" t="str">
        <f t="shared" si="147"/>
        <v/>
      </c>
      <c r="J853" s="9" t="str">
        <f>IF(ROW($D$1)&lt;=SheetX!$F$215, SheetX!$F$215, "")</f>
        <v/>
      </c>
      <c r="K853" s="4" t="str">
        <f t="shared" si="148"/>
        <v/>
      </c>
      <c r="Q853" s="6" t="str">
        <f t="shared" si="149"/>
        <v/>
      </c>
      <c r="R853" s="6">
        <f t="shared" si="150"/>
        <v>0</v>
      </c>
      <c r="S853" s="6">
        <f t="shared" si="151"/>
        <v>0</v>
      </c>
      <c r="T853" s="6">
        <f t="shared" si="152"/>
        <v>0</v>
      </c>
      <c r="U853" s="6">
        <f t="shared" si="153"/>
        <v>0</v>
      </c>
      <c r="AB853" s="12">
        <f>Table1[[#This Row],[Streaming Resolution '[MP']]]</f>
        <v>0</v>
      </c>
      <c r="AC853" s="12">
        <v>1</v>
      </c>
      <c r="AE853" s="3" t="str">
        <f>Table1[[#This Row],[Type of Install]]&amp;Table1[[#This Row],[Indoor/Outdoor]]</f>
        <v/>
      </c>
      <c r="AF853" s="3" t="str">
        <f>AE853&amp;Table1[[#This Row],[Camera Type]]</f>
        <v/>
      </c>
      <c r="AJ853" s="3" t="str">
        <f>'Card Access'!D855&amp;'Card Access'!E855&amp;'Card Access'!F855&amp;'Card Access'!G855</f>
        <v/>
      </c>
    </row>
    <row r="854" spans="1:36" x14ac:dyDescent="0.25">
      <c r="A854" s="3" t="str">
        <f>IF(ROW($B$2)&lt;=SheetX!$B$215, IF(SheetX!$B$215&lt;&gt;1, SheetX!$A$215 &amp; " (" &amp; ROW($B$2) &amp; ")", SheetX!$A$215),"zzzz")</f>
        <v xml:space="preserve"> (2)</v>
      </c>
      <c r="B854" s="3" t="str">
        <f t="shared" si="143"/>
        <v>zzzz</v>
      </c>
      <c r="C854" s="3" t="str">
        <f t="shared" si="144"/>
        <v/>
      </c>
      <c r="D854" s="9" t="str">
        <f>IF(ROW($D$1)&lt;=SheetX!$C$215, SheetX!$C$215, "")</f>
        <v/>
      </c>
      <c r="E854" s="4" t="str">
        <f t="shared" si="145"/>
        <v/>
      </c>
      <c r="F854" s="9" t="str">
        <f>IF(ROW($D$1)&lt;=SheetX!$D$215, SheetX!$D$215, "")</f>
        <v/>
      </c>
      <c r="G854" s="9" t="str">
        <f t="shared" si="146"/>
        <v/>
      </c>
      <c r="H854" s="9" t="str">
        <f>IF(ROW($D$1)&lt;=SheetX!$E$215, SheetX!$E$215, "")</f>
        <v/>
      </c>
      <c r="I854" s="9" t="str">
        <f t="shared" si="147"/>
        <v/>
      </c>
      <c r="J854" s="9" t="str">
        <f>IF(ROW($D$1)&lt;=SheetX!$F$215, SheetX!$F$215, "")</f>
        <v/>
      </c>
      <c r="K854" s="4" t="str">
        <f t="shared" si="148"/>
        <v/>
      </c>
      <c r="Q854" s="6" t="str">
        <f t="shared" si="149"/>
        <v/>
      </c>
      <c r="R854" s="6">
        <f t="shared" si="150"/>
        <v>0</v>
      </c>
      <c r="S854" s="6">
        <f t="shared" si="151"/>
        <v>0</v>
      </c>
      <c r="T854" s="6">
        <f t="shared" si="152"/>
        <v>0</v>
      </c>
      <c r="U854" s="6">
        <f t="shared" si="153"/>
        <v>0</v>
      </c>
      <c r="AB854" s="12">
        <f>Table1[[#This Row],[Streaming Resolution '[MP']]]</f>
        <v>0</v>
      </c>
      <c r="AC854" s="12">
        <v>1</v>
      </c>
      <c r="AE854" s="3" t="str">
        <f>Table1[[#This Row],[Type of Install]]&amp;Table1[[#This Row],[Indoor/Outdoor]]</f>
        <v/>
      </c>
      <c r="AF854" s="3" t="str">
        <f>AE854&amp;Table1[[#This Row],[Camera Type]]</f>
        <v/>
      </c>
      <c r="AJ854" s="3" t="str">
        <f>'Card Access'!D856&amp;'Card Access'!E856&amp;'Card Access'!F856&amp;'Card Access'!G856</f>
        <v/>
      </c>
    </row>
    <row r="855" spans="1:36" x14ac:dyDescent="0.25">
      <c r="A855" s="3" t="str">
        <f>IF(ROW($B$3)&lt;=SheetX!$B$215, IF(SheetX!$B$215&lt;&gt;1, SheetX!$A$215 &amp; " (" &amp; ROW($B$3) &amp; ")", SheetX!$A$215),"zzzz")</f>
        <v xml:space="preserve"> (3)</v>
      </c>
      <c r="B855" s="3" t="str">
        <f t="shared" si="143"/>
        <v>zzzz</v>
      </c>
      <c r="C855" s="3" t="str">
        <f t="shared" si="144"/>
        <v/>
      </c>
      <c r="D855" s="9" t="str">
        <f>IF(ROW($D$1)&lt;=SheetX!$C$215, SheetX!$C$215, "")</f>
        <v/>
      </c>
      <c r="E855" s="4" t="str">
        <f t="shared" si="145"/>
        <v/>
      </c>
      <c r="F855" s="9" t="str">
        <f>IF(ROW($D$1)&lt;=SheetX!$D$215, SheetX!$D$215, "")</f>
        <v/>
      </c>
      <c r="G855" s="9" t="str">
        <f t="shared" si="146"/>
        <v/>
      </c>
      <c r="H855" s="9" t="str">
        <f>IF(ROW($D$1)&lt;=SheetX!$E$215, SheetX!$E$215, "")</f>
        <v/>
      </c>
      <c r="I855" s="9" t="str">
        <f t="shared" si="147"/>
        <v/>
      </c>
      <c r="J855" s="9" t="str">
        <f>IF(ROW($D$1)&lt;=SheetX!$F$215, SheetX!$F$215, "")</f>
        <v/>
      </c>
      <c r="K855" s="4" t="str">
        <f t="shared" si="148"/>
        <v/>
      </c>
      <c r="Q855" s="6" t="str">
        <f t="shared" si="149"/>
        <v/>
      </c>
      <c r="R855" s="6">
        <f t="shared" si="150"/>
        <v>0</v>
      </c>
      <c r="S855" s="6">
        <f t="shared" si="151"/>
        <v>0</v>
      </c>
      <c r="T855" s="6">
        <f t="shared" si="152"/>
        <v>0</v>
      </c>
      <c r="U855" s="6">
        <f t="shared" si="153"/>
        <v>0</v>
      </c>
      <c r="AB855" s="12">
        <f>Table1[[#This Row],[Streaming Resolution '[MP']]]</f>
        <v>0</v>
      </c>
      <c r="AC855" s="12">
        <v>1</v>
      </c>
      <c r="AE855" s="3" t="str">
        <f>Table1[[#This Row],[Type of Install]]&amp;Table1[[#This Row],[Indoor/Outdoor]]</f>
        <v/>
      </c>
      <c r="AF855" s="3" t="str">
        <f>AE855&amp;Table1[[#This Row],[Camera Type]]</f>
        <v/>
      </c>
      <c r="AJ855" s="3" t="str">
        <f>'Card Access'!D857&amp;'Card Access'!E857&amp;'Card Access'!F857&amp;'Card Access'!G857</f>
        <v/>
      </c>
    </row>
    <row r="856" spans="1:36" x14ac:dyDescent="0.25">
      <c r="A856" s="3" t="str">
        <f>IF(ROW($B$4)&lt;=SheetX!$B$215, IF(SheetX!$B$215&lt;&gt;1, SheetX!$A$215 &amp; " (" &amp; ROW($B$4) &amp; ")", SheetX!$A$215),"zzzz")</f>
        <v xml:space="preserve"> (4)</v>
      </c>
      <c r="B856" s="3" t="str">
        <f t="shared" si="143"/>
        <v>zzzz</v>
      </c>
      <c r="C856" s="3" t="str">
        <f t="shared" si="144"/>
        <v/>
      </c>
      <c r="D856" s="9" t="str">
        <f>IF(ROW($D$1)&lt;=SheetX!$C$215, SheetX!$C$215, "")</f>
        <v/>
      </c>
      <c r="E856" s="4" t="str">
        <f t="shared" si="145"/>
        <v/>
      </c>
      <c r="F856" s="9" t="str">
        <f>IF(ROW($D$1)&lt;=SheetX!$D$215, SheetX!$D$215, "")</f>
        <v/>
      </c>
      <c r="G856" s="9" t="str">
        <f t="shared" si="146"/>
        <v/>
      </c>
      <c r="H856" s="9" t="str">
        <f>IF(ROW($D$1)&lt;=SheetX!$E$215, SheetX!$E$215, "")</f>
        <v/>
      </c>
      <c r="I856" s="9" t="str">
        <f t="shared" si="147"/>
        <v/>
      </c>
      <c r="J856" s="9" t="str">
        <f>IF(ROW($D$1)&lt;=SheetX!$F$215, SheetX!$F$215, "")</f>
        <v/>
      </c>
      <c r="K856" s="4" t="str">
        <f t="shared" si="148"/>
        <v/>
      </c>
      <c r="Q856" s="6" t="str">
        <f t="shared" si="149"/>
        <v/>
      </c>
      <c r="R856" s="6">
        <f t="shared" si="150"/>
        <v>0</v>
      </c>
      <c r="S856" s="6">
        <f t="shared" si="151"/>
        <v>0</v>
      </c>
      <c r="T856" s="6">
        <f t="shared" si="152"/>
        <v>0</v>
      </c>
      <c r="U856" s="6">
        <f t="shared" si="153"/>
        <v>0</v>
      </c>
      <c r="AB856" s="12">
        <f>Table1[[#This Row],[Streaming Resolution '[MP']]]</f>
        <v>0</v>
      </c>
      <c r="AC856" s="12">
        <v>1</v>
      </c>
      <c r="AE856" s="3" t="str">
        <f>Table1[[#This Row],[Type of Install]]&amp;Table1[[#This Row],[Indoor/Outdoor]]</f>
        <v/>
      </c>
      <c r="AF856" s="3" t="str">
        <f>AE856&amp;Table1[[#This Row],[Camera Type]]</f>
        <v/>
      </c>
      <c r="AJ856" s="3" t="str">
        <f>'Card Access'!D858&amp;'Card Access'!E858&amp;'Card Access'!F858&amp;'Card Access'!G858</f>
        <v/>
      </c>
    </row>
    <row r="857" spans="1:36" x14ac:dyDescent="0.25">
      <c r="A857" s="3" t="str">
        <f>IF(ROW($B$1)&lt;=SheetX!$B$216, IF(SheetX!$B$216&lt;&gt;1, SheetX!$A$216 &amp; " (" &amp; ROW($B$1) &amp; ")", SheetX!$A$216),"zzzz")</f>
        <v xml:space="preserve"> (1)</v>
      </c>
      <c r="B857" s="3" t="str">
        <f t="shared" si="143"/>
        <v>zzzz</v>
      </c>
      <c r="C857" s="3" t="str">
        <f t="shared" si="144"/>
        <v/>
      </c>
      <c r="D857" s="9" t="str">
        <f>IF(ROW($D$1)&lt;=SheetX!$C$216, SheetX!$C$216, "")</f>
        <v/>
      </c>
      <c r="E857" s="4" t="str">
        <f t="shared" si="145"/>
        <v/>
      </c>
      <c r="F857" s="9" t="str">
        <f>IF(ROW($D$1)&lt;=SheetX!$D$216, SheetX!$D$216, "")</f>
        <v/>
      </c>
      <c r="G857" s="9" t="str">
        <f t="shared" si="146"/>
        <v/>
      </c>
      <c r="H857" s="9" t="str">
        <f>IF(ROW($D$1)&lt;=SheetX!$E$216, SheetX!$E$216, "")</f>
        <v/>
      </c>
      <c r="I857" s="9" t="str">
        <f t="shared" si="147"/>
        <v/>
      </c>
      <c r="J857" s="9" t="str">
        <f>IF(ROW($D$1)&lt;=SheetX!$F$216, SheetX!$F$216, "")</f>
        <v/>
      </c>
      <c r="K857" s="4" t="str">
        <f t="shared" si="148"/>
        <v/>
      </c>
      <c r="Q857" s="6" t="str">
        <f t="shared" si="149"/>
        <v/>
      </c>
      <c r="R857" s="6">
        <f t="shared" si="150"/>
        <v>0</v>
      </c>
      <c r="S857" s="6">
        <f t="shared" si="151"/>
        <v>0</v>
      </c>
      <c r="T857" s="6">
        <f t="shared" si="152"/>
        <v>0</v>
      </c>
      <c r="U857" s="6">
        <f t="shared" si="153"/>
        <v>0</v>
      </c>
      <c r="AB857" s="12">
        <f>Table1[[#This Row],[Streaming Resolution '[MP']]]</f>
        <v>0</v>
      </c>
      <c r="AC857" s="12">
        <v>1</v>
      </c>
      <c r="AE857" s="3" t="str">
        <f>Table1[[#This Row],[Type of Install]]&amp;Table1[[#This Row],[Indoor/Outdoor]]</f>
        <v/>
      </c>
      <c r="AF857" s="3" t="str">
        <f>AE857&amp;Table1[[#This Row],[Camera Type]]</f>
        <v/>
      </c>
      <c r="AJ857" s="3" t="str">
        <f>'Card Access'!D859&amp;'Card Access'!E859&amp;'Card Access'!F859&amp;'Card Access'!G859</f>
        <v/>
      </c>
    </row>
    <row r="858" spans="1:36" x14ac:dyDescent="0.25">
      <c r="A858" s="3" t="str">
        <f>IF(ROW($B$2)&lt;=SheetX!$B$216, IF(SheetX!$B$216&lt;&gt;1, SheetX!$A$216 &amp; " (" &amp; ROW($B$2) &amp; ")", SheetX!$A$216),"zzzz")</f>
        <v xml:space="preserve"> (2)</v>
      </c>
      <c r="B858" s="3" t="str">
        <f t="shared" si="143"/>
        <v>zzzz</v>
      </c>
      <c r="C858" s="3" t="str">
        <f t="shared" si="144"/>
        <v/>
      </c>
      <c r="D858" s="9" t="str">
        <f>IF(ROW($D$1)&lt;=SheetX!$C$216, SheetX!$C$216, "")</f>
        <v/>
      </c>
      <c r="E858" s="4" t="str">
        <f t="shared" si="145"/>
        <v/>
      </c>
      <c r="F858" s="9" t="str">
        <f>IF(ROW($D$1)&lt;=SheetX!$D$216, SheetX!$D$216, "")</f>
        <v/>
      </c>
      <c r="G858" s="9" t="str">
        <f t="shared" si="146"/>
        <v/>
      </c>
      <c r="H858" s="9" t="str">
        <f>IF(ROW($D$1)&lt;=SheetX!$E$216, SheetX!$E$216, "")</f>
        <v/>
      </c>
      <c r="I858" s="9" t="str">
        <f t="shared" si="147"/>
        <v/>
      </c>
      <c r="J858" s="9" t="str">
        <f>IF(ROW($D$1)&lt;=SheetX!$F$216, SheetX!$F$216, "")</f>
        <v/>
      </c>
      <c r="K858" s="4" t="str">
        <f t="shared" si="148"/>
        <v/>
      </c>
      <c r="Q858" s="6" t="str">
        <f t="shared" si="149"/>
        <v/>
      </c>
      <c r="R858" s="6">
        <f t="shared" si="150"/>
        <v>0</v>
      </c>
      <c r="S858" s="6">
        <f t="shared" si="151"/>
        <v>0</v>
      </c>
      <c r="T858" s="6">
        <f t="shared" si="152"/>
        <v>0</v>
      </c>
      <c r="U858" s="6">
        <f t="shared" si="153"/>
        <v>0</v>
      </c>
      <c r="AB858" s="12">
        <f>Table1[[#This Row],[Streaming Resolution '[MP']]]</f>
        <v>0</v>
      </c>
      <c r="AC858" s="12">
        <v>1</v>
      </c>
      <c r="AE858" s="3" t="str">
        <f>Table1[[#This Row],[Type of Install]]&amp;Table1[[#This Row],[Indoor/Outdoor]]</f>
        <v/>
      </c>
      <c r="AF858" s="3" t="str">
        <f>AE858&amp;Table1[[#This Row],[Camera Type]]</f>
        <v/>
      </c>
      <c r="AJ858" s="3" t="str">
        <f>'Card Access'!D860&amp;'Card Access'!E860&amp;'Card Access'!F860&amp;'Card Access'!G860</f>
        <v/>
      </c>
    </row>
    <row r="859" spans="1:36" x14ac:dyDescent="0.25">
      <c r="A859" s="3" t="str">
        <f>IF(ROW($B$3)&lt;=SheetX!$B$216, IF(SheetX!$B$216&lt;&gt;1, SheetX!$A$216 &amp; " (" &amp; ROW($B$3) &amp; ")", SheetX!$A$216),"zzzz")</f>
        <v xml:space="preserve"> (3)</v>
      </c>
      <c r="B859" s="3" t="str">
        <f t="shared" si="143"/>
        <v>zzzz</v>
      </c>
      <c r="C859" s="3" t="str">
        <f t="shared" si="144"/>
        <v/>
      </c>
      <c r="D859" s="9" t="str">
        <f>IF(ROW($D$1)&lt;=SheetX!$C$216, SheetX!$C$216, "")</f>
        <v/>
      </c>
      <c r="E859" s="4" t="str">
        <f t="shared" si="145"/>
        <v/>
      </c>
      <c r="F859" s="9" t="str">
        <f>IF(ROW($D$1)&lt;=SheetX!$D$216, SheetX!$D$216, "")</f>
        <v/>
      </c>
      <c r="G859" s="9" t="str">
        <f t="shared" si="146"/>
        <v/>
      </c>
      <c r="H859" s="9" t="str">
        <f>IF(ROW($D$1)&lt;=SheetX!$E$216, SheetX!$E$216, "")</f>
        <v/>
      </c>
      <c r="I859" s="9" t="str">
        <f t="shared" si="147"/>
        <v/>
      </c>
      <c r="J859" s="9" t="str">
        <f>IF(ROW($D$1)&lt;=SheetX!$F$216, SheetX!$F$216, "")</f>
        <v/>
      </c>
      <c r="K859" s="4" t="str">
        <f t="shared" si="148"/>
        <v/>
      </c>
      <c r="Q859" s="6" t="str">
        <f t="shared" si="149"/>
        <v/>
      </c>
      <c r="R859" s="6">
        <f t="shared" si="150"/>
        <v>0</v>
      </c>
      <c r="S859" s="6">
        <f t="shared" si="151"/>
        <v>0</v>
      </c>
      <c r="T859" s="6">
        <f t="shared" si="152"/>
        <v>0</v>
      </c>
      <c r="U859" s="6">
        <f t="shared" si="153"/>
        <v>0</v>
      </c>
      <c r="AB859" s="12">
        <f>Table1[[#This Row],[Streaming Resolution '[MP']]]</f>
        <v>0</v>
      </c>
      <c r="AC859" s="12">
        <v>1</v>
      </c>
      <c r="AE859" s="3" t="str">
        <f>Table1[[#This Row],[Type of Install]]&amp;Table1[[#This Row],[Indoor/Outdoor]]</f>
        <v/>
      </c>
      <c r="AF859" s="3" t="str">
        <f>AE859&amp;Table1[[#This Row],[Camera Type]]</f>
        <v/>
      </c>
      <c r="AJ859" s="3" t="str">
        <f>'Card Access'!D861&amp;'Card Access'!E861&amp;'Card Access'!F861&amp;'Card Access'!G861</f>
        <v/>
      </c>
    </row>
    <row r="860" spans="1:36" x14ac:dyDescent="0.25">
      <c r="A860" s="3" t="str">
        <f>IF(ROW($B$4)&lt;=SheetX!$B$216, IF(SheetX!$B$216&lt;&gt;1, SheetX!$A$216 &amp; " (" &amp; ROW($B$4) &amp; ")", SheetX!$A$216),"zzzz")</f>
        <v xml:space="preserve"> (4)</v>
      </c>
      <c r="B860" s="3" t="str">
        <f t="shared" si="143"/>
        <v>zzzz</v>
      </c>
      <c r="C860" s="3" t="str">
        <f t="shared" si="144"/>
        <v/>
      </c>
      <c r="D860" s="9" t="str">
        <f>IF(ROW($D$1)&lt;=SheetX!$C$216, SheetX!$C$216, "")</f>
        <v/>
      </c>
      <c r="E860" s="4" t="str">
        <f t="shared" si="145"/>
        <v/>
      </c>
      <c r="F860" s="9" t="str">
        <f>IF(ROW($D$1)&lt;=SheetX!$D$216, SheetX!$D$216, "")</f>
        <v/>
      </c>
      <c r="G860" s="9" t="str">
        <f t="shared" si="146"/>
        <v/>
      </c>
      <c r="H860" s="9" t="str">
        <f>IF(ROW($D$1)&lt;=SheetX!$E$216, SheetX!$E$216, "")</f>
        <v/>
      </c>
      <c r="I860" s="9" t="str">
        <f t="shared" si="147"/>
        <v/>
      </c>
      <c r="J860" s="9" t="str">
        <f>IF(ROW($D$1)&lt;=SheetX!$F$216, SheetX!$F$216, "")</f>
        <v/>
      </c>
      <c r="K860" s="4" t="str">
        <f t="shared" si="148"/>
        <v/>
      </c>
      <c r="Q860" s="6" t="str">
        <f t="shared" si="149"/>
        <v/>
      </c>
      <c r="R860" s="6">
        <f t="shared" si="150"/>
        <v>0</v>
      </c>
      <c r="S860" s="6">
        <f t="shared" si="151"/>
        <v>0</v>
      </c>
      <c r="T860" s="6">
        <f t="shared" si="152"/>
        <v>0</v>
      </c>
      <c r="U860" s="6">
        <f t="shared" si="153"/>
        <v>0</v>
      </c>
      <c r="AB860" s="12">
        <f>Table1[[#This Row],[Streaming Resolution '[MP']]]</f>
        <v>0</v>
      </c>
      <c r="AC860" s="12">
        <v>1</v>
      </c>
      <c r="AE860" s="3" t="str">
        <f>Table1[[#This Row],[Type of Install]]&amp;Table1[[#This Row],[Indoor/Outdoor]]</f>
        <v/>
      </c>
      <c r="AF860" s="3" t="str">
        <f>AE860&amp;Table1[[#This Row],[Camera Type]]</f>
        <v/>
      </c>
      <c r="AJ860" s="3" t="str">
        <f>'Card Access'!D862&amp;'Card Access'!E862&amp;'Card Access'!F862&amp;'Card Access'!G862</f>
        <v/>
      </c>
    </row>
    <row r="861" spans="1:36" x14ac:dyDescent="0.25">
      <c r="A861" s="3" t="str">
        <f>IF(ROW($B$1)&lt;=SheetX!$B$217, IF(SheetX!$B$217&lt;&gt;1, SheetX!$A$217 &amp; " (" &amp; ROW($B$1) &amp; ")", SheetX!$A$217),"zzzz")</f>
        <v xml:space="preserve"> (1)</v>
      </c>
      <c r="B861" s="3" t="str">
        <f t="shared" si="143"/>
        <v>zzzz</v>
      </c>
      <c r="C861" s="3" t="str">
        <f t="shared" si="144"/>
        <v/>
      </c>
      <c r="D861" s="9" t="str">
        <f>IF(ROW($D$1)&lt;=SheetX!$C$217, SheetX!$C$217, "")</f>
        <v/>
      </c>
      <c r="E861" s="4" t="str">
        <f t="shared" si="145"/>
        <v/>
      </c>
      <c r="F861" s="9" t="str">
        <f>IF(ROW($D$1)&lt;=SheetX!$D$217, SheetX!$D$217, "")</f>
        <v/>
      </c>
      <c r="G861" s="9" t="str">
        <f t="shared" si="146"/>
        <v/>
      </c>
      <c r="H861" s="9" t="str">
        <f>IF(ROW($D$1)&lt;=SheetX!$E$217, SheetX!$E$217, "")</f>
        <v/>
      </c>
      <c r="I861" s="9" t="str">
        <f t="shared" si="147"/>
        <v/>
      </c>
      <c r="J861" s="9" t="str">
        <f>IF(ROW($D$1)&lt;=SheetX!$F$217, SheetX!$F$217, "")</f>
        <v/>
      </c>
      <c r="K861" s="4" t="str">
        <f t="shared" si="148"/>
        <v/>
      </c>
      <c r="Q861" s="6" t="str">
        <f t="shared" si="149"/>
        <v/>
      </c>
      <c r="R861" s="6">
        <f t="shared" si="150"/>
        <v>0</v>
      </c>
      <c r="S861" s="6">
        <f t="shared" si="151"/>
        <v>0</v>
      </c>
      <c r="T861" s="6">
        <f t="shared" si="152"/>
        <v>0</v>
      </c>
      <c r="U861" s="6">
        <f t="shared" si="153"/>
        <v>0</v>
      </c>
      <c r="AB861" s="12">
        <f>Table1[[#This Row],[Streaming Resolution '[MP']]]</f>
        <v>0</v>
      </c>
      <c r="AC861" s="12">
        <v>1</v>
      </c>
      <c r="AE861" s="3" t="str">
        <f>Table1[[#This Row],[Type of Install]]&amp;Table1[[#This Row],[Indoor/Outdoor]]</f>
        <v/>
      </c>
      <c r="AF861" s="3" t="str">
        <f>AE861&amp;Table1[[#This Row],[Camera Type]]</f>
        <v/>
      </c>
      <c r="AJ861" s="3" t="str">
        <f>'Card Access'!D863&amp;'Card Access'!E863&amp;'Card Access'!F863&amp;'Card Access'!G863</f>
        <v/>
      </c>
    </row>
    <row r="862" spans="1:36" x14ac:dyDescent="0.25">
      <c r="A862" s="3" t="str">
        <f>IF(ROW($B$2)&lt;=SheetX!$B$217, IF(SheetX!$B$217&lt;&gt;1, SheetX!$A$217 &amp; " (" &amp; ROW($B$2) &amp; ")", SheetX!$A$217),"zzzz")</f>
        <v xml:space="preserve"> (2)</v>
      </c>
      <c r="B862" s="3" t="str">
        <f t="shared" si="143"/>
        <v>zzzz</v>
      </c>
      <c r="C862" s="3" t="str">
        <f t="shared" si="144"/>
        <v/>
      </c>
      <c r="D862" s="9" t="str">
        <f>IF(ROW($D$1)&lt;=SheetX!$C$217, SheetX!$C$217, "")</f>
        <v/>
      </c>
      <c r="E862" s="4" t="str">
        <f t="shared" si="145"/>
        <v/>
      </c>
      <c r="F862" s="9" t="str">
        <f>IF(ROW($D$1)&lt;=SheetX!$D$217, SheetX!$D$217, "")</f>
        <v/>
      </c>
      <c r="G862" s="9" t="str">
        <f t="shared" si="146"/>
        <v/>
      </c>
      <c r="H862" s="9" t="str">
        <f>IF(ROW($D$1)&lt;=SheetX!$E$217, SheetX!$E$217, "")</f>
        <v/>
      </c>
      <c r="I862" s="9" t="str">
        <f t="shared" si="147"/>
        <v/>
      </c>
      <c r="J862" s="9" t="str">
        <f>IF(ROW($D$1)&lt;=SheetX!$F$217, SheetX!$F$217, "")</f>
        <v/>
      </c>
      <c r="K862" s="4" t="str">
        <f t="shared" si="148"/>
        <v/>
      </c>
      <c r="Q862" s="6" t="str">
        <f t="shared" si="149"/>
        <v/>
      </c>
      <c r="R862" s="6">
        <f t="shared" si="150"/>
        <v>0</v>
      </c>
      <c r="S862" s="6">
        <f t="shared" si="151"/>
        <v>0</v>
      </c>
      <c r="T862" s="6">
        <f t="shared" si="152"/>
        <v>0</v>
      </c>
      <c r="U862" s="6">
        <f t="shared" si="153"/>
        <v>0</v>
      </c>
      <c r="AB862" s="12">
        <f>Table1[[#This Row],[Streaming Resolution '[MP']]]</f>
        <v>0</v>
      </c>
      <c r="AC862" s="12">
        <v>1</v>
      </c>
      <c r="AE862" s="3" t="str">
        <f>Table1[[#This Row],[Type of Install]]&amp;Table1[[#This Row],[Indoor/Outdoor]]</f>
        <v/>
      </c>
      <c r="AF862" s="3" t="str">
        <f>AE862&amp;Table1[[#This Row],[Camera Type]]</f>
        <v/>
      </c>
      <c r="AJ862" s="3" t="str">
        <f>'Card Access'!D864&amp;'Card Access'!E864&amp;'Card Access'!F864&amp;'Card Access'!G864</f>
        <v/>
      </c>
    </row>
    <row r="863" spans="1:36" x14ac:dyDescent="0.25">
      <c r="A863" s="3" t="str">
        <f>IF(ROW($B$3)&lt;=SheetX!$B$217, IF(SheetX!$B$217&lt;&gt;1, SheetX!$A$217 &amp; " (" &amp; ROW($B$3) &amp; ")", SheetX!$A$217),"zzzz")</f>
        <v xml:space="preserve"> (3)</v>
      </c>
      <c r="B863" s="3" t="str">
        <f t="shared" si="143"/>
        <v>zzzz</v>
      </c>
      <c r="C863" s="3" t="str">
        <f t="shared" si="144"/>
        <v/>
      </c>
      <c r="D863" s="9" t="str">
        <f>IF(ROW($D$1)&lt;=SheetX!$C$217, SheetX!$C$217, "")</f>
        <v/>
      </c>
      <c r="E863" s="4" t="str">
        <f t="shared" si="145"/>
        <v/>
      </c>
      <c r="F863" s="9" t="str">
        <f>IF(ROW($D$1)&lt;=SheetX!$D$217, SheetX!$D$217, "")</f>
        <v/>
      </c>
      <c r="G863" s="9" t="str">
        <f t="shared" si="146"/>
        <v/>
      </c>
      <c r="H863" s="9" t="str">
        <f>IF(ROW($D$1)&lt;=SheetX!$E$217, SheetX!$E$217, "")</f>
        <v/>
      </c>
      <c r="I863" s="9" t="str">
        <f t="shared" si="147"/>
        <v/>
      </c>
      <c r="J863" s="9" t="str">
        <f>IF(ROW($D$1)&lt;=SheetX!$F$217, SheetX!$F$217, "")</f>
        <v/>
      </c>
      <c r="K863" s="4" t="str">
        <f t="shared" si="148"/>
        <v/>
      </c>
      <c r="Q863" s="6" t="str">
        <f t="shared" si="149"/>
        <v/>
      </c>
      <c r="R863" s="6">
        <f t="shared" si="150"/>
        <v>0</v>
      </c>
      <c r="S863" s="6">
        <f t="shared" si="151"/>
        <v>0</v>
      </c>
      <c r="T863" s="6">
        <f t="shared" si="152"/>
        <v>0</v>
      </c>
      <c r="U863" s="6">
        <f t="shared" si="153"/>
        <v>0</v>
      </c>
      <c r="AB863" s="12">
        <f>Table1[[#This Row],[Streaming Resolution '[MP']]]</f>
        <v>0</v>
      </c>
      <c r="AC863" s="12">
        <v>1</v>
      </c>
      <c r="AE863" s="3" t="str">
        <f>Table1[[#This Row],[Type of Install]]&amp;Table1[[#This Row],[Indoor/Outdoor]]</f>
        <v/>
      </c>
      <c r="AF863" s="3" t="str">
        <f>AE863&amp;Table1[[#This Row],[Camera Type]]</f>
        <v/>
      </c>
      <c r="AJ863" s="3" t="str">
        <f>'Card Access'!D865&amp;'Card Access'!E865&amp;'Card Access'!F865&amp;'Card Access'!G865</f>
        <v/>
      </c>
    </row>
    <row r="864" spans="1:36" x14ac:dyDescent="0.25">
      <c r="A864" s="3" t="str">
        <f>IF(ROW($B$4)&lt;=SheetX!$B$217, IF(SheetX!$B$217&lt;&gt;1, SheetX!$A$217 &amp; " (" &amp; ROW($B$4) &amp; ")", SheetX!$A$217),"zzzz")</f>
        <v xml:space="preserve"> (4)</v>
      </c>
      <c r="B864" s="3" t="str">
        <f t="shared" si="143"/>
        <v>zzzz</v>
      </c>
      <c r="C864" s="3" t="str">
        <f t="shared" si="144"/>
        <v/>
      </c>
      <c r="D864" s="9" t="str">
        <f>IF(ROW($D$1)&lt;=SheetX!$C$217, SheetX!$C$217, "")</f>
        <v/>
      </c>
      <c r="E864" s="4" t="str">
        <f t="shared" si="145"/>
        <v/>
      </c>
      <c r="F864" s="9" t="str">
        <f>IF(ROW($D$1)&lt;=SheetX!$D$217, SheetX!$D$217, "")</f>
        <v/>
      </c>
      <c r="G864" s="9" t="str">
        <f t="shared" si="146"/>
        <v/>
      </c>
      <c r="H864" s="9" t="str">
        <f>IF(ROW($D$1)&lt;=SheetX!$E$217, SheetX!$E$217, "")</f>
        <v/>
      </c>
      <c r="I864" s="9" t="str">
        <f t="shared" si="147"/>
        <v/>
      </c>
      <c r="J864" s="9" t="str">
        <f>IF(ROW($D$1)&lt;=SheetX!$F$217, SheetX!$F$217, "")</f>
        <v/>
      </c>
      <c r="K864" s="4" t="str">
        <f t="shared" si="148"/>
        <v/>
      </c>
      <c r="Q864" s="6" t="str">
        <f t="shared" si="149"/>
        <v/>
      </c>
      <c r="R864" s="6">
        <f t="shared" si="150"/>
        <v>0</v>
      </c>
      <c r="S864" s="6">
        <f t="shared" si="151"/>
        <v>0</v>
      </c>
      <c r="T864" s="6">
        <f t="shared" si="152"/>
        <v>0</v>
      </c>
      <c r="U864" s="6">
        <f t="shared" si="153"/>
        <v>0</v>
      </c>
      <c r="AB864" s="12">
        <f>Table1[[#This Row],[Streaming Resolution '[MP']]]</f>
        <v>0</v>
      </c>
      <c r="AC864" s="12">
        <v>1</v>
      </c>
      <c r="AE864" s="3" t="str">
        <f>Table1[[#This Row],[Type of Install]]&amp;Table1[[#This Row],[Indoor/Outdoor]]</f>
        <v/>
      </c>
      <c r="AF864" s="3" t="str">
        <f>AE864&amp;Table1[[#This Row],[Camera Type]]</f>
        <v/>
      </c>
      <c r="AJ864" s="3" t="str">
        <f>'Card Access'!D866&amp;'Card Access'!E866&amp;'Card Access'!F866&amp;'Card Access'!G866</f>
        <v/>
      </c>
    </row>
    <row r="865" spans="1:36" x14ac:dyDescent="0.25">
      <c r="A865" s="3" t="str">
        <f>IF(ROW($B$1)&lt;=SheetX!$B$218, IF(SheetX!$B$218&lt;&gt;1, SheetX!$A$218 &amp; " (" &amp; ROW($B$1) &amp; ")", SheetX!$A$218),"zzzz")</f>
        <v xml:space="preserve"> (1)</v>
      </c>
      <c r="B865" s="3" t="str">
        <f t="shared" si="143"/>
        <v>zzzz</v>
      </c>
      <c r="C865" s="3" t="str">
        <f t="shared" si="144"/>
        <v/>
      </c>
      <c r="D865" s="9" t="str">
        <f>IF(ROW($D$1)&lt;=SheetX!$C$218, SheetX!$C$218, "")</f>
        <v/>
      </c>
      <c r="E865" s="4" t="str">
        <f t="shared" si="145"/>
        <v/>
      </c>
      <c r="F865" s="9" t="str">
        <f>IF(ROW($D$1)&lt;=SheetX!$D$218, SheetX!$D$218, "")</f>
        <v/>
      </c>
      <c r="G865" s="9" t="str">
        <f t="shared" si="146"/>
        <v/>
      </c>
      <c r="H865" s="9" t="str">
        <f>IF(ROW($D$1)&lt;=SheetX!$E$218, SheetX!$E$218, "")</f>
        <v/>
      </c>
      <c r="I865" s="9" t="str">
        <f t="shared" si="147"/>
        <v/>
      </c>
      <c r="J865" s="9" t="str">
        <f>IF(ROW($D$1)&lt;=SheetX!$F$218, SheetX!$F$218, "")</f>
        <v/>
      </c>
      <c r="K865" s="4" t="str">
        <f t="shared" si="148"/>
        <v/>
      </c>
      <c r="Q865" s="6" t="str">
        <f t="shared" si="149"/>
        <v/>
      </c>
      <c r="R865" s="6">
        <f t="shared" si="150"/>
        <v>0</v>
      </c>
      <c r="S865" s="6">
        <f t="shared" si="151"/>
        <v>0</v>
      </c>
      <c r="T865" s="6">
        <f t="shared" si="152"/>
        <v>0</v>
      </c>
      <c r="U865" s="6">
        <f t="shared" si="153"/>
        <v>0</v>
      </c>
      <c r="AB865" s="12">
        <f>Table1[[#This Row],[Streaming Resolution '[MP']]]</f>
        <v>0</v>
      </c>
      <c r="AC865" s="12">
        <v>1</v>
      </c>
      <c r="AE865" s="3" t="str">
        <f>Table1[[#This Row],[Type of Install]]&amp;Table1[[#This Row],[Indoor/Outdoor]]</f>
        <v/>
      </c>
      <c r="AF865" s="3" t="str">
        <f>AE865&amp;Table1[[#This Row],[Camera Type]]</f>
        <v/>
      </c>
      <c r="AJ865" s="3" t="str">
        <f>'Card Access'!D867&amp;'Card Access'!E867&amp;'Card Access'!F867&amp;'Card Access'!G867</f>
        <v/>
      </c>
    </row>
    <row r="866" spans="1:36" x14ac:dyDescent="0.25">
      <c r="A866" s="3" t="str">
        <f>IF(ROW($B$2)&lt;=SheetX!$B$218, IF(SheetX!$B$218&lt;&gt;1, SheetX!$A$218 &amp; " (" &amp; ROW($B$2) &amp; ")", SheetX!$A$218),"zzzz")</f>
        <v xml:space="preserve"> (2)</v>
      </c>
      <c r="B866" s="3" t="str">
        <f t="shared" si="143"/>
        <v>zzzz</v>
      </c>
      <c r="C866" s="3" t="str">
        <f t="shared" si="144"/>
        <v/>
      </c>
      <c r="D866" s="9" t="str">
        <f>IF(ROW($D$1)&lt;=SheetX!$C$218, SheetX!$C$218, "")</f>
        <v/>
      </c>
      <c r="E866" s="4" t="str">
        <f t="shared" si="145"/>
        <v/>
      </c>
      <c r="F866" s="9" t="str">
        <f>IF(ROW($D$1)&lt;=SheetX!$D$218, SheetX!$D$218, "")</f>
        <v/>
      </c>
      <c r="G866" s="9" t="str">
        <f t="shared" si="146"/>
        <v/>
      </c>
      <c r="H866" s="9" t="str">
        <f>IF(ROW($D$1)&lt;=SheetX!$E$218, SheetX!$E$218, "")</f>
        <v/>
      </c>
      <c r="I866" s="9" t="str">
        <f t="shared" si="147"/>
        <v/>
      </c>
      <c r="J866" s="9" t="str">
        <f>IF(ROW($D$1)&lt;=SheetX!$F$218, SheetX!$F$218, "")</f>
        <v/>
      </c>
      <c r="K866" s="4" t="str">
        <f t="shared" si="148"/>
        <v/>
      </c>
      <c r="Q866" s="6" t="str">
        <f t="shared" si="149"/>
        <v/>
      </c>
      <c r="R866" s="6">
        <f t="shared" si="150"/>
        <v>0</v>
      </c>
      <c r="S866" s="6">
        <f t="shared" si="151"/>
        <v>0</v>
      </c>
      <c r="T866" s="6">
        <f t="shared" si="152"/>
        <v>0</v>
      </c>
      <c r="U866" s="6">
        <f t="shared" si="153"/>
        <v>0</v>
      </c>
      <c r="AB866" s="12">
        <f>Table1[[#This Row],[Streaming Resolution '[MP']]]</f>
        <v>0</v>
      </c>
      <c r="AC866" s="12">
        <v>1</v>
      </c>
      <c r="AE866" s="3" t="str">
        <f>Table1[[#This Row],[Type of Install]]&amp;Table1[[#This Row],[Indoor/Outdoor]]</f>
        <v/>
      </c>
      <c r="AF866" s="3" t="str">
        <f>AE866&amp;Table1[[#This Row],[Camera Type]]</f>
        <v/>
      </c>
      <c r="AJ866" s="3" t="str">
        <f>'Card Access'!D868&amp;'Card Access'!E868&amp;'Card Access'!F868&amp;'Card Access'!G868</f>
        <v/>
      </c>
    </row>
    <row r="867" spans="1:36" x14ac:dyDescent="0.25">
      <c r="A867" s="3" t="str">
        <f>IF(ROW($B$3)&lt;=SheetX!$B$218, IF(SheetX!$B$218&lt;&gt;1, SheetX!$A$218 &amp; " (" &amp; ROW($B$3) &amp; ")", SheetX!$A$218),"zzzz")</f>
        <v xml:space="preserve"> (3)</v>
      </c>
      <c r="B867" s="3" t="str">
        <f t="shared" si="143"/>
        <v>zzzz</v>
      </c>
      <c r="C867" s="3" t="str">
        <f t="shared" si="144"/>
        <v/>
      </c>
      <c r="D867" s="9" t="str">
        <f>IF(ROW($D$1)&lt;=SheetX!$C$218, SheetX!$C$218, "")</f>
        <v/>
      </c>
      <c r="E867" s="4" t="str">
        <f t="shared" si="145"/>
        <v/>
      </c>
      <c r="F867" s="9" t="str">
        <f>IF(ROW($D$1)&lt;=SheetX!$D$218, SheetX!$D$218, "")</f>
        <v/>
      </c>
      <c r="G867" s="9" t="str">
        <f t="shared" si="146"/>
        <v/>
      </c>
      <c r="H867" s="9" t="str">
        <f>IF(ROW($D$1)&lt;=SheetX!$E$218, SheetX!$E$218, "")</f>
        <v/>
      </c>
      <c r="I867" s="9" t="str">
        <f t="shared" si="147"/>
        <v/>
      </c>
      <c r="J867" s="9" t="str">
        <f>IF(ROW($D$1)&lt;=SheetX!$F$218, SheetX!$F$218, "")</f>
        <v/>
      </c>
      <c r="K867" s="4" t="str">
        <f t="shared" si="148"/>
        <v/>
      </c>
      <c r="Q867" s="6" t="str">
        <f t="shared" si="149"/>
        <v/>
      </c>
      <c r="R867" s="6">
        <f t="shared" si="150"/>
        <v>0</v>
      </c>
      <c r="S867" s="6">
        <f t="shared" si="151"/>
        <v>0</v>
      </c>
      <c r="T867" s="6">
        <f t="shared" si="152"/>
        <v>0</v>
      </c>
      <c r="U867" s="6">
        <f t="shared" si="153"/>
        <v>0</v>
      </c>
      <c r="AB867" s="12">
        <f>Table1[[#This Row],[Streaming Resolution '[MP']]]</f>
        <v>0</v>
      </c>
      <c r="AC867" s="12">
        <v>1</v>
      </c>
      <c r="AE867" s="3" t="str">
        <f>Table1[[#This Row],[Type of Install]]&amp;Table1[[#This Row],[Indoor/Outdoor]]</f>
        <v/>
      </c>
      <c r="AF867" s="3" t="str">
        <f>AE867&amp;Table1[[#This Row],[Camera Type]]</f>
        <v/>
      </c>
      <c r="AJ867" s="3" t="str">
        <f>'Card Access'!D869&amp;'Card Access'!E869&amp;'Card Access'!F869&amp;'Card Access'!G869</f>
        <v/>
      </c>
    </row>
    <row r="868" spans="1:36" x14ac:dyDescent="0.25">
      <c r="A868" s="3" t="str">
        <f>IF(ROW($B$4)&lt;=SheetX!$B$218, IF(SheetX!$B$218&lt;&gt;1, SheetX!$A$218 &amp; " (" &amp; ROW($B$4) &amp; ")", SheetX!$A$218),"zzzz")</f>
        <v xml:space="preserve"> (4)</v>
      </c>
      <c r="B868" s="3" t="str">
        <f t="shared" si="143"/>
        <v>zzzz</v>
      </c>
      <c r="C868" s="3" t="str">
        <f t="shared" si="144"/>
        <v/>
      </c>
      <c r="D868" s="9" t="str">
        <f>IF(ROW($D$1)&lt;=SheetX!$C$218, SheetX!$C$218, "")</f>
        <v/>
      </c>
      <c r="E868" s="4" t="str">
        <f t="shared" si="145"/>
        <v/>
      </c>
      <c r="F868" s="9" t="str">
        <f>IF(ROW($D$1)&lt;=SheetX!$D$218, SheetX!$D$218, "")</f>
        <v/>
      </c>
      <c r="G868" s="9" t="str">
        <f t="shared" si="146"/>
        <v/>
      </c>
      <c r="H868" s="9" t="str">
        <f>IF(ROW($D$1)&lt;=SheetX!$E$218, SheetX!$E$218, "")</f>
        <v/>
      </c>
      <c r="I868" s="9" t="str">
        <f t="shared" si="147"/>
        <v/>
      </c>
      <c r="J868" s="9" t="str">
        <f>IF(ROW($D$1)&lt;=SheetX!$F$218, SheetX!$F$218, "")</f>
        <v/>
      </c>
      <c r="K868" s="4" t="str">
        <f t="shared" si="148"/>
        <v/>
      </c>
      <c r="Q868" s="6" t="str">
        <f t="shared" si="149"/>
        <v/>
      </c>
      <c r="R868" s="6">
        <f t="shared" si="150"/>
        <v>0</v>
      </c>
      <c r="S868" s="6">
        <f t="shared" si="151"/>
        <v>0</v>
      </c>
      <c r="T868" s="6">
        <f t="shared" si="152"/>
        <v>0</v>
      </c>
      <c r="U868" s="6">
        <f t="shared" si="153"/>
        <v>0</v>
      </c>
      <c r="AB868" s="12">
        <f>Table1[[#This Row],[Streaming Resolution '[MP']]]</f>
        <v>0</v>
      </c>
      <c r="AC868" s="12">
        <v>1</v>
      </c>
      <c r="AE868" s="3" t="str">
        <f>Table1[[#This Row],[Type of Install]]&amp;Table1[[#This Row],[Indoor/Outdoor]]</f>
        <v/>
      </c>
      <c r="AF868" s="3" t="str">
        <f>AE868&amp;Table1[[#This Row],[Camera Type]]</f>
        <v/>
      </c>
      <c r="AJ868" s="3" t="str">
        <f>'Card Access'!D870&amp;'Card Access'!E870&amp;'Card Access'!F870&amp;'Card Access'!G870</f>
        <v/>
      </c>
    </row>
    <row r="869" spans="1:36" x14ac:dyDescent="0.25">
      <c r="A869" s="3" t="str">
        <f>IF(ROW($B$1)&lt;=SheetX!$B$219, IF(SheetX!$B$219&lt;&gt;1, SheetX!$A$219 &amp; " (" &amp; ROW($B$1) &amp; ")", SheetX!$A$219),"zzzz")</f>
        <v xml:space="preserve"> (1)</v>
      </c>
      <c r="B869" s="3" t="str">
        <f t="shared" si="143"/>
        <v>zzzz</v>
      </c>
      <c r="C869" s="3" t="str">
        <f t="shared" si="144"/>
        <v/>
      </c>
      <c r="D869" s="9" t="str">
        <f>IF(ROW($D$1)&lt;=SheetX!$C$219, SheetX!$C$219, "")</f>
        <v/>
      </c>
      <c r="E869" s="4" t="str">
        <f t="shared" si="145"/>
        <v/>
      </c>
      <c r="F869" s="9" t="str">
        <f>IF(ROW($D$1)&lt;=SheetX!$D$219, SheetX!$D$219, "")</f>
        <v/>
      </c>
      <c r="G869" s="9" t="str">
        <f t="shared" si="146"/>
        <v/>
      </c>
      <c r="H869" s="9" t="str">
        <f>IF(ROW($D$1)&lt;=SheetX!$E$219, SheetX!$E$219, "")</f>
        <v/>
      </c>
      <c r="I869" s="9" t="str">
        <f t="shared" si="147"/>
        <v/>
      </c>
      <c r="J869" s="9" t="str">
        <f>IF(ROW($D$1)&lt;=SheetX!$F$219, SheetX!$F$219, "")</f>
        <v/>
      </c>
      <c r="K869" s="4" t="str">
        <f t="shared" si="148"/>
        <v/>
      </c>
      <c r="Q869" s="6" t="str">
        <f t="shared" si="149"/>
        <v/>
      </c>
      <c r="R869" s="6">
        <f t="shared" si="150"/>
        <v>0</v>
      </c>
      <c r="S869" s="6">
        <f t="shared" si="151"/>
        <v>0</v>
      </c>
      <c r="T869" s="6">
        <f t="shared" si="152"/>
        <v>0</v>
      </c>
      <c r="U869" s="6">
        <f t="shared" si="153"/>
        <v>0</v>
      </c>
      <c r="AB869" s="12">
        <f>Table1[[#This Row],[Streaming Resolution '[MP']]]</f>
        <v>0</v>
      </c>
      <c r="AC869" s="12">
        <v>1</v>
      </c>
      <c r="AE869" s="3" t="str">
        <f>Table1[[#This Row],[Type of Install]]&amp;Table1[[#This Row],[Indoor/Outdoor]]</f>
        <v/>
      </c>
      <c r="AF869" s="3" t="str">
        <f>AE869&amp;Table1[[#This Row],[Camera Type]]</f>
        <v/>
      </c>
      <c r="AJ869" s="3" t="str">
        <f>'Card Access'!D871&amp;'Card Access'!E871&amp;'Card Access'!F871&amp;'Card Access'!G871</f>
        <v/>
      </c>
    </row>
    <row r="870" spans="1:36" x14ac:dyDescent="0.25">
      <c r="A870" s="3" t="str">
        <f>IF(ROW($B$2)&lt;=SheetX!$B$219, IF(SheetX!$B$219&lt;&gt;1, SheetX!$A$219 &amp; " (" &amp; ROW($B$2) &amp; ")", SheetX!$A$219),"zzzz")</f>
        <v xml:space="preserve"> (2)</v>
      </c>
      <c r="B870" s="3" t="str">
        <f t="shared" si="143"/>
        <v>zzzz</v>
      </c>
      <c r="C870" s="3" t="str">
        <f t="shared" si="144"/>
        <v/>
      </c>
      <c r="D870" s="9" t="str">
        <f>IF(ROW($D$1)&lt;=SheetX!$C$219, SheetX!$C$219, "")</f>
        <v/>
      </c>
      <c r="E870" s="4" t="str">
        <f t="shared" si="145"/>
        <v/>
      </c>
      <c r="F870" s="9" t="str">
        <f>IF(ROW($D$1)&lt;=SheetX!$D$219, SheetX!$D$219, "")</f>
        <v/>
      </c>
      <c r="G870" s="9" t="str">
        <f t="shared" si="146"/>
        <v/>
      </c>
      <c r="H870" s="9" t="str">
        <f>IF(ROW($D$1)&lt;=SheetX!$E$219, SheetX!$E$219, "")</f>
        <v/>
      </c>
      <c r="I870" s="9" t="str">
        <f t="shared" si="147"/>
        <v/>
      </c>
      <c r="J870" s="9" t="str">
        <f>IF(ROW($D$1)&lt;=SheetX!$F$219, SheetX!$F$219, "")</f>
        <v/>
      </c>
      <c r="K870" s="4" t="str">
        <f t="shared" si="148"/>
        <v/>
      </c>
      <c r="Q870" s="6" t="str">
        <f t="shared" si="149"/>
        <v/>
      </c>
      <c r="R870" s="6">
        <f t="shared" si="150"/>
        <v>0</v>
      </c>
      <c r="S870" s="6">
        <f t="shared" si="151"/>
        <v>0</v>
      </c>
      <c r="T870" s="6">
        <f t="shared" si="152"/>
        <v>0</v>
      </c>
      <c r="U870" s="6">
        <f t="shared" si="153"/>
        <v>0</v>
      </c>
      <c r="AB870" s="12">
        <f>Table1[[#This Row],[Streaming Resolution '[MP']]]</f>
        <v>0</v>
      </c>
      <c r="AC870" s="12">
        <v>1</v>
      </c>
      <c r="AE870" s="3" t="str">
        <f>Table1[[#This Row],[Type of Install]]&amp;Table1[[#This Row],[Indoor/Outdoor]]</f>
        <v/>
      </c>
      <c r="AF870" s="3" t="str">
        <f>AE870&amp;Table1[[#This Row],[Camera Type]]</f>
        <v/>
      </c>
      <c r="AJ870" s="3" t="str">
        <f>'Card Access'!D872&amp;'Card Access'!E872&amp;'Card Access'!F872&amp;'Card Access'!G872</f>
        <v/>
      </c>
    </row>
    <row r="871" spans="1:36" x14ac:dyDescent="0.25">
      <c r="A871" s="3" t="str">
        <f>IF(ROW($B$3)&lt;=SheetX!$B$219, IF(SheetX!$B$219&lt;&gt;1, SheetX!$A$219 &amp; " (" &amp; ROW($B$3) &amp; ")", SheetX!$A$219),"zzzz")</f>
        <v xml:space="preserve"> (3)</v>
      </c>
      <c r="B871" s="3" t="str">
        <f t="shared" si="143"/>
        <v>zzzz</v>
      </c>
      <c r="C871" s="3" t="str">
        <f t="shared" si="144"/>
        <v/>
      </c>
      <c r="D871" s="9" t="str">
        <f>IF(ROW($D$1)&lt;=SheetX!$C$219, SheetX!$C$219, "")</f>
        <v/>
      </c>
      <c r="E871" s="4" t="str">
        <f t="shared" si="145"/>
        <v/>
      </c>
      <c r="F871" s="9" t="str">
        <f>IF(ROW($D$1)&lt;=SheetX!$D$219, SheetX!$D$219, "")</f>
        <v/>
      </c>
      <c r="G871" s="9" t="str">
        <f t="shared" si="146"/>
        <v/>
      </c>
      <c r="H871" s="9" t="str">
        <f>IF(ROW($D$1)&lt;=SheetX!$E$219, SheetX!$E$219, "")</f>
        <v/>
      </c>
      <c r="I871" s="9" t="str">
        <f t="shared" si="147"/>
        <v/>
      </c>
      <c r="J871" s="9" t="str">
        <f>IF(ROW($D$1)&lt;=SheetX!$F$219, SheetX!$F$219, "")</f>
        <v/>
      </c>
      <c r="K871" s="4" t="str">
        <f t="shared" si="148"/>
        <v/>
      </c>
      <c r="Q871" s="6" t="str">
        <f t="shared" si="149"/>
        <v/>
      </c>
      <c r="R871" s="6">
        <f t="shared" si="150"/>
        <v>0</v>
      </c>
      <c r="S871" s="6">
        <f t="shared" si="151"/>
        <v>0</v>
      </c>
      <c r="T871" s="6">
        <f t="shared" si="152"/>
        <v>0</v>
      </c>
      <c r="U871" s="6">
        <f t="shared" si="153"/>
        <v>0</v>
      </c>
      <c r="AB871" s="12">
        <f>Table1[[#This Row],[Streaming Resolution '[MP']]]</f>
        <v>0</v>
      </c>
      <c r="AC871" s="12">
        <v>1</v>
      </c>
      <c r="AE871" s="3" t="str">
        <f>Table1[[#This Row],[Type of Install]]&amp;Table1[[#This Row],[Indoor/Outdoor]]</f>
        <v/>
      </c>
      <c r="AF871" s="3" t="str">
        <f>AE871&amp;Table1[[#This Row],[Camera Type]]</f>
        <v/>
      </c>
      <c r="AJ871" s="3" t="str">
        <f>'Card Access'!D873&amp;'Card Access'!E873&amp;'Card Access'!F873&amp;'Card Access'!G873</f>
        <v/>
      </c>
    </row>
    <row r="872" spans="1:36" x14ac:dyDescent="0.25">
      <c r="A872" s="3" t="str">
        <f>IF(ROW($B$4)&lt;=SheetX!$B$219, IF(SheetX!$B$219&lt;&gt;1, SheetX!$A$219 &amp; " (" &amp; ROW($B$4) &amp; ")", SheetX!$A$219),"zzzz")</f>
        <v xml:space="preserve"> (4)</v>
      </c>
      <c r="B872" s="3" t="str">
        <f t="shared" si="143"/>
        <v>zzzz</v>
      </c>
      <c r="C872" s="3" t="str">
        <f t="shared" si="144"/>
        <v/>
      </c>
      <c r="D872" s="9" t="str">
        <f>IF(ROW($D$1)&lt;=SheetX!$C$219, SheetX!$C$219, "")</f>
        <v/>
      </c>
      <c r="E872" s="4" t="str">
        <f t="shared" si="145"/>
        <v/>
      </c>
      <c r="F872" s="9" t="str">
        <f>IF(ROW($D$1)&lt;=SheetX!$D$219, SheetX!$D$219, "")</f>
        <v/>
      </c>
      <c r="G872" s="9" t="str">
        <f t="shared" si="146"/>
        <v/>
      </c>
      <c r="H872" s="9" t="str">
        <f>IF(ROW($D$1)&lt;=SheetX!$E$219, SheetX!$E$219, "")</f>
        <v/>
      </c>
      <c r="I872" s="9" t="str">
        <f t="shared" si="147"/>
        <v/>
      </c>
      <c r="J872" s="9" t="str">
        <f>IF(ROW($D$1)&lt;=SheetX!$F$219, SheetX!$F$219, "")</f>
        <v/>
      </c>
      <c r="K872" s="4" t="str">
        <f t="shared" si="148"/>
        <v/>
      </c>
      <c r="Q872" s="6" t="str">
        <f t="shared" si="149"/>
        <v/>
      </c>
      <c r="R872" s="6">
        <f t="shared" si="150"/>
        <v>0</v>
      </c>
      <c r="S872" s="6">
        <f t="shared" si="151"/>
        <v>0</v>
      </c>
      <c r="T872" s="6">
        <f t="shared" si="152"/>
        <v>0</v>
      </c>
      <c r="U872" s="6">
        <f t="shared" si="153"/>
        <v>0</v>
      </c>
      <c r="AB872" s="12">
        <f>Table1[[#This Row],[Streaming Resolution '[MP']]]</f>
        <v>0</v>
      </c>
      <c r="AC872" s="12">
        <v>1</v>
      </c>
      <c r="AE872" s="3" t="str">
        <f>Table1[[#This Row],[Type of Install]]&amp;Table1[[#This Row],[Indoor/Outdoor]]</f>
        <v/>
      </c>
      <c r="AF872" s="3" t="str">
        <f>AE872&amp;Table1[[#This Row],[Camera Type]]</f>
        <v/>
      </c>
      <c r="AJ872" s="3" t="str">
        <f>'Card Access'!D874&amp;'Card Access'!E874&amp;'Card Access'!F874&amp;'Card Access'!G874</f>
        <v/>
      </c>
    </row>
    <row r="873" spans="1:36" x14ac:dyDescent="0.25">
      <c r="A873" s="3" t="str">
        <f>IF(ROW($B$1)&lt;=SheetX!$B$220, IF(SheetX!$B$220&lt;&gt;1, SheetX!$A$220 &amp; " (" &amp; ROW($B$1) &amp; ")", SheetX!$A$220),"zzzz")</f>
        <v xml:space="preserve"> (1)</v>
      </c>
      <c r="B873" s="3" t="str">
        <f t="shared" si="143"/>
        <v>zzzz</v>
      </c>
      <c r="C873" s="3" t="str">
        <f t="shared" si="144"/>
        <v/>
      </c>
      <c r="D873" s="9" t="str">
        <f>IF(ROW($D$1)&lt;=SheetX!$C$220, SheetX!$C$220, "")</f>
        <v/>
      </c>
      <c r="E873" s="4" t="str">
        <f t="shared" si="145"/>
        <v/>
      </c>
      <c r="F873" s="9" t="str">
        <f>IF(ROW($D$1)&lt;=SheetX!$D$220, SheetX!$D$220, "")</f>
        <v/>
      </c>
      <c r="G873" s="9" t="str">
        <f t="shared" si="146"/>
        <v/>
      </c>
      <c r="H873" s="9" t="str">
        <f>IF(ROW($D$1)&lt;=SheetX!$E$220, SheetX!$E$220, "")</f>
        <v/>
      </c>
      <c r="I873" s="9" t="str">
        <f t="shared" si="147"/>
        <v/>
      </c>
      <c r="J873" s="9" t="str">
        <f>IF(ROW($D$1)&lt;=SheetX!$F$220, SheetX!$F$220, "")</f>
        <v/>
      </c>
      <c r="K873" s="4" t="str">
        <f t="shared" si="148"/>
        <v/>
      </c>
      <c r="Q873" s="6" t="str">
        <f t="shared" si="149"/>
        <v/>
      </c>
      <c r="R873" s="6">
        <f t="shared" si="150"/>
        <v>0</v>
      </c>
      <c r="S873" s="6">
        <f t="shared" si="151"/>
        <v>0</v>
      </c>
      <c r="T873" s="6">
        <f t="shared" si="152"/>
        <v>0</v>
      </c>
      <c r="U873" s="6">
        <f t="shared" si="153"/>
        <v>0</v>
      </c>
      <c r="AB873" s="12">
        <f>Table1[[#This Row],[Streaming Resolution '[MP']]]</f>
        <v>0</v>
      </c>
      <c r="AC873" s="12">
        <v>1</v>
      </c>
      <c r="AE873" s="3" t="str">
        <f>Table1[[#This Row],[Type of Install]]&amp;Table1[[#This Row],[Indoor/Outdoor]]</f>
        <v/>
      </c>
      <c r="AF873" s="3" t="str">
        <f>AE873&amp;Table1[[#This Row],[Camera Type]]</f>
        <v/>
      </c>
      <c r="AJ873" s="3" t="str">
        <f>'Card Access'!D875&amp;'Card Access'!E875&amp;'Card Access'!F875&amp;'Card Access'!G875</f>
        <v/>
      </c>
    </row>
    <row r="874" spans="1:36" x14ac:dyDescent="0.25">
      <c r="A874" s="3" t="str">
        <f>IF(ROW($B$2)&lt;=SheetX!$B$220, IF(SheetX!$B$220&lt;&gt;1, SheetX!$A$220 &amp; " (" &amp; ROW($B$2) &amp; ")", SheetX!$A$220),"zzzz")</f>
        <v xml:space="preserve"> (2)</v>
      </c>
      <c r="B874" s="3" t="str">
        <f t="shared" si="143"/>
        <v>zzzz</v>
      </c>
      <c r="C874" s="3" t="str">
        <f t="shared" si="144"/>
        <v/>
      </c>
      <c r="D874" s="9" t="str">
        <f>IF(ROW($D$1)&lt;=SheetX!$C$220, SheetX!$C$220, "")</f>
        <v/>
      </c>
      <c r="E874" s="4" t="str">
        <f t="shared" si="145"/>
        <v/>
      </c>
      <c r="F874" s="9" t="str">
        <f>IF(ROW($D$1)&lt;=SheetX!$D$220, SheetX!$D$220, "")</f>
        <v/>
      </c>
      <c r="G874" s="9" t="str">
        <f t="shared" si="146"/>
        <v/>
      </c>
      <c r="H874" s="9" t="str">
        <f>IF(ROW($D$1)&lt;=SheetX!$E$220, SheetX!$E$220, "")</f>
        <v/>
      </c>
      <c r="I874" s="9" t="str">
        <f t="shared" si="147"/>
        <v/>
      </c>
      <c r="J874" s="9" t="str">
        <f>IF(ROW($D$1)&lt;=SheetX!$F$220, SheetX!$F$220, "")</f>
        <v/>
      </c>
      <c r="K874" s="4" t="str">
        <f t="shared" si="148"/>
        <v/>
      </c>
      <c r="Q874" s="6" t="str">
        <f t="shared" si="149"/>
        <v/>
      </c>
      <c r="R874" s="6">
        <f t="shared" si="150"/>
        <v>0</v>
      </c>
      <c r="S874" s="6">
        <f t="shared" si="151"/>
        <v>0</v>
      </c>
      <c r="T874" s="6">
        <f t="shared" si="152"/>
        <v>0</v>
      </c>
      <c r="U874" s="6">
        <f t="shared" si="153"/>
        <v>0</v>
      </c>
      <c r="AB874" s="12">
        <f>Table1[[#This Row],[Streaming Resolution '[MP']]]</f>
        <v>0</v>
      </c>
      <c r="AC874" s="12">
        <v>1</v>
      </c>
      <c r="AE874" s="3" t="str">
        <f>Table1[[#This Row],[Type of Install]]&amp;Table1[[#This Row],[Indoor/Outdoor]]</f>
        <v/>
      </c>
      <c r="AF874" s="3" t="str">
        <f>AE874&amp;Table1[[#This Row],[Camera Type]]</f>
        <v/>
      </c>
      <c r="AJ874" s="3" t="str">
        <f>'Card Access'!D876&amp;'Card Access'!E876&amp;'Card Access'!F876&amp;'Card Access'!G876</f>
        <v/>
      </c>
    </row>
    <row r="875" spans="1:36" x14ac:dyDescent="0.25">
      <c r="A875" s="3" t="str">
        <f>IF(ROW($B$3)&lt;=SheetX!$B$220, IF(SheetX!$B$220&lt;&gt;1, SheetX!$A$220 &amp; " (" &amp; ROW($B$3) &amp; ")", SheetX!$A$220),"zzzz")</f>
        <v xml:space="preserve"> (3)</v>
      </c>
      <c r="B875" s="3" t="str">
        <f t="shared" si="143"/>
        <v>zzzz</v>
      </c>
      <c r="C875" s="3" t="str">
        <f t="shared" si="144"/>
        <v/>
      </c>
      <c r="D875" s="9" t="str">
        <f>IF(ROW($D$1)&lt;=SheetX!$C$220, SheetX!$C$220, "")</f>
        <v/>
      </c>
      <c r="E875" s="4" t="str">
        <f t="shared" si="145"/>
        <v/>
      </c>
      <c r="F875" s="9" t="str">
        <f>IF(ROW($D$1)&lt;=SheetX!$D$220, SheetX!$D$220, "")</f>
        <v/>
      </c>
      <c r="G875" s="9" t="str">
        <f t="shared" si="146"/>
        <v/>
      </c>
      <c r="H875" s="9" t="str">
        <f>IF(ROW($D$1)&lt;=SheetX!$E$220, SheetX!$E$220, "")</f>
        <v/>
      </c>
      <c r="I875" s="9" t="str">
        <f t="shared" si="147"/>
        <v/>
      </c>
      <c r="J875" s="9" t="str">
        <f>IF(ROW($D$1)&lt;=SheetX!$F$220, SheetX!$F$220, "")</f>
        <v/>
      </c>
      <c r="K875" s="4" t="str">
        <f t="shared" si="148"/>
        <v/>
      </c>
      <c r="Q875" s="6" t="str">
        <f t="shared" si="149"/>
        <v/>
      </c>
      <c r="R875" s="6">
        <f t="shared" si="150"/>
        <v>0</v>
      </c>
      <c r="S875" s="6">
        <f t="shared" si="151"/>
        <v>0</v>
      </c>
      <c r="T875" s="6">
        <f t="shared" si="152"/>
        <v>0</v>
      </c>
      <c r="U875" s="6">
        <f t="shared" si="153"/>
        <v>0</v>
      </c>
      <c r="AB875" s="12">
        <f>Table1[[#This Row],[Streaming Resolution '[MP']]]</f>
        <v>0</v>
      </c>
      <c r="AC875" s="12">
        <v>1</v>
      </c>
      <c r="AE875" s="3" t="str">
        <f>Table1[[#This Row],[Type of Install]]&amp;Table1[[#This Row],[Indoor/Outdoor]]</f>
        <v/>
      </c>
      <c r="AF875" s="3" t="str">
        <f>AE875&amp;Table1[[#This Row],[Camera Type]]</f>
        <v/>
      </c>
      <c r="AJ875" s="3" t="str">
        <f>'Card Access'!D877&amp;'Card Access'!E877&amp;'Card Access'!F877&amp;'Card Access'!G877</f>
        <v/>
      </c>
    </row>
    <row r="876" spans="1:36" x14ac:dyDescent="0.25">
      <c r="A876" s="3" t="str">
        <f>IF(ROW($B$4)&lt;=SheetX!$B$220, IF(SheetX!$B$220&lt;&gt;1, SheetX!$A$220 &amp; " (" &amp; ROW($B$4) &amp; ")", SheetX!$A$220),"zzzz")</f>
        <v xml:space="preserve"> (4)</v>
      </c>
      <c r="B876" s="3" t="str">
        <f t="shared" si="143"/>
        <v>zzzz</v>
      </c>
      <c r="C876" s="3" t="str">
        <f t="shared" si="144"/>
        <v/>
      </c>
      <c r="D876" s="9" t="str">
        <f>IF(ROW($D$1)&lt;=SheetX!$C$220, SheetX!$C$220, "")</f>
        <v/>
      </c>
      <c r="E876" s="4" t="str">
        <f t="shared" si="145"/>
        <v/>
      </c>
      <c r="F876" s="9" t="str">
        <f>IF(ROW($D$1)&lt;=SheetX!$D$220, SheetX!$D$220, "")</f>
        <v/>
      </c>
      <c r="G876" s="9" t="str">
        <f t="shared" si="146"/>
        <v/>
      </c>
      <c r="H876" s="9" t="str">
        <f>IF(ROW($D$1)&lt;=SheetX!$E$220, SheetX!$E$220, "")</f>
        <v/>
      </c>
      <c r="I876" s="9" t="str">
        <f t="shared" si="147"/>
        <v/>
      </c>
      <c r="J876" s="9" t="str">
        <f>IF(ROW($D$1)&lt;=SheetX!$F$220, SheetX!$F$220, "")</f>
        <v/>
      </c>
      <c r="K876" s="4" t="str">
        <f t="shared" si="148"/>
        <v/>
      </c>
      <c r="Q876" s="6" t="str">
        <f t="shared" si="149"/>
        <v/>
      </c>
      <c r="R876" s="6">
        <f t="shared" si="150"/>
        <v>0</v>
      </c>
      <c r="S876" s="6">
        <f t="shared" si="151"/>
        <v>0</v>
      </c>
      <c r="T876" s="6">
        <f t="shared" si="152"/>
        <v>0</v>
      </c>
      <c r="U876" s="6">
        <f t="shared" si="153"/>
        <v>0</v>
      </c>
      <c r="AB876" s="12">
        <f>Table1[[#This Row],[Streaming Resolution '[MP']]]</f>
        <v>0</v>
      </c>
      <c r="AC876" s="12">
        <v>1</v>
      </c>
      <c r="AE876" s="3" t="str">
        <f>Table1[[#This Row],[Type of Install]]&amp;Table1[[#This Row],[Indoor/Outdoor]]</f>
        <v/>
      </c>
      <c r="AF876" s="3" t="str">
        <f>AE876&amp;Table1[[#This Row],[Camera Type]]</f>
        <v/>
      </c>
      <c r="AJ876" s="3" t="str">
        <f>'Card Access'!D878&amp;'Card Access'!E878&amp;'Card Access'!F878&amp;'Card Access'!G878</f>
        <v/>
      </c>
    </row>
    <row r="877" spans="1:36" x14ac:dyDescent="0.25">
      <c r="A877" s="3" t="str">
        <f>IF(ROW($B$1)&lt;=SheetX!$B$221, IF(SheetX!$B$221&lt;&gt;1, SheetX!$A$221 &amp; " (" &amp; ROW($B$1) &amp; ")", SheetX!$A$221),"zzzz")</f>
        <v xml:space="preserve"> (1)</v>
      </c>
      <c r="B877" s="3" t="str">
        <f t="shared" si="143"/>
        <v>zzzz</v>
      </c>
      <c r="C877" s="3" t="str">
        <f t="shared" si="144"/>
        <v/>
      </c>
      <c r="D877" s="9" t="str">
        <f>IF(ROW($D$1)&lt;=SheetX!$C$221, SheetX!$C$221, "")</f>
        <v/>
      </c>
      <c r="E877" s="4" t="str">
        <f t="shared" si="145"/>
        <v/>
      </c>
      <c r="F877" s="9" t="str">
        <f>IF(ROW($D$1)&lt;=SheetX!$D$221, SheetX!$D$221, "")</f>
        <v/>
      </c>
      <c r="G877" s="9" t="str">
        <f t="shared" si="146"/>
        <v/>
      </c>
      <c r="H877" s="9" t="str">
        <f>IF(ROW($D$1)&lt;=SheetX!$E$221, SheetX!$E$221, "")</f>
        <v/>
      </c>
      <c r="I877" s="9" t="str">
        <f t="shared" si="147"/>
        <v/>
      </c>
      <c r="J877" s="9" t="str">
        <f>IF(ROW($D$1)&lt;=SheetX!$F$221, SheetX!$F$221, "")</f>
        <v/>
      </c>
      <c r="K877" s="4" t="str">
        <f t="shared" si="148"/>
        <v/>
      </c>
      <c r="Q877" s="6" t="str">
        <f t="shared" si="149"/>
        <v/>
      </c>
      <c r="R877" s="6">
        <f t="shared" si="150"/>
        <v>0</v>
      </c>
      <c r="S877" s="6">
        <f t="shared" si="151"/>
        <v>0</v>
      </c>
      <c r="T877" s="6">
        <f t="shared" si="152"/>
        <v>0</v>
      </c>
      <c r="U877" s="6">
        <f t="shared" si="153"/>
        <v>0</v>
      </c>
      <c r="AB877" s="12">
        <f>Table1[[#This Row],[Streaming Resolution '[MP']]]</f>
        <v>0</v>
      </c>
      <c r="AC877" s="12">
        <v>1</v>
      </c>
      <c r="AE877" s="3" t="str">
        <f>Table1[[#This Row],[Type of Install]]&amp;Table1[[#This Row],[Indoor/Outdoor]]</f>
        <v/>
      </c>
      <c r="AF877" s="3" t="str">
        <f>AE877&amp;Table1[[#This Row],[Camera Type]]</f>
        <v/>
      </c>
      <c r="AJ877" s="3" t="str">
        <f>'Card Access'!D879&amp;'Card Access'!E879&amp;'Card Access'!F879&amp;'Card Access'!G879</f>
        <v/>
      </c>
    </row>
    <row r="878" spans="1:36" x14ac:dyDescent="0.25">
      <c r="A878" s="3" t="str">
        <f>IF(ROW($B$2)&lt;=SheetX!$B$221, IF(SheetX!$B$221&lt;&gt;1, SheetX!$A$221 &amp; " (" &amp; ROW($B$2) &amp; ")", SheetX!$A$221),"zzzz")</f>
        <v xml:space="preserve"> (2)</v>
      </c>
      <c r="B878" s="3" t="str">
        <f t="shared" si="143"/>
        <v>zzzz</v>
      </c>
      <c r="C878" s="3" t="str">
        <f t="shared" si="144"/>
        <v/>
      </c>
      <c r="D878" s="9" t="str">
        <f>IF(ROW($D$1)&lt;=SheetX!$C$221, SheetX!$C$221, "")</f>
        <v/>
      </c>
      <c r="E878" s="4" t="str">
        <f t="shared" si="145"/>
        <v/>
      </c>
      <c r="F878" s="9" t="str">
        <f>IF(ROW($D$1)&lt;=SheetX!$D$221, SheetX!$D$221, "")</f>
        <v/>
      </c>
      <c r="G878" s="9" t="str">
        <f t="shared" si="146"/>
        <v/>
      </c>
      <c r="H878" s="9" t="str">
        <f>IF(ROW($D$1)&lt;=SheetX!$E$221, SheetX!$E$221, "")</f>
        <v/>
      </c>
      <c r="I878" s="9" t="str">
        <f t="shared" si="147"/>
        <v/>
      </c>
      <c r="J878" s="9" t="str">
        <f>IF(ROW($D$1)&lt;=SheetX!$F$221, SheetX!$F$221, "")</f>
        <v/>
      </c>
      <c r="K878" s="4" t="str">
        <f t="shared" si="148"/>
        <v/>
      </c>
      <c r="Q878" s="6" t="str">
        <f t="shared" si="149"/>
        <v/>
      </c>
      <c r="R878" s="6">
        <f t="shared" si="150"/>
        <v>0</v>
      </c>
      <c r="S878" s="6">
        <f t="shared" si="151"/>
        <v>0</v>
      </c>
      <c r="T878" s="6">
        <f t="shared" si="152"/>
        <v>0</v>
      </c>
      <c r="U878" s="6">
        <f t="shared" si="153"/>
        <v>0</v>
      </c>
      <c r="AB878" s="12">
        <f>Table1[[#This Row],[Streaming Resolution '[MP']]]</f>
        <v>0</v>
      </c>
      <c r="AC878" s="12">
        <v>1</v>
      </c>
      <c r="AE878" s="3" t="str">
        <f>Table1[[#This Row],[Type of Install]]&amp;Table1[[#This Row],[Indoor/Outdoor]]</f>
        <v/>
      </c>
      <c r="AF878" s="3" t="str">
        <f>AE878&amp;Table1[[#This Row],[Camera Type]]</f>
        <v/>
      </c>
      <c r="AJ878" s="3" t="str">
        <f>'Card Access'!D880&amp;'Card Access'!E880&amp;'Card Access'!F880&amp;'Card Access'!G880</f>
        <v/>
      </c>
    </row>
    <row r="879" spans="1:36" x14ac:dyDescent="0.25">
      <c r="A879" s="3" t="str">
        <f>IF(ROW($B$3)&lt;=SheetX!$B$221, IF(SheetX!$B$221&lt;&gt;1, SheetX!$A$221 &amp; " (" &amp; ROW($B$3) &amp; ")", SheetX!$A$221),"zzzz")</f>
        <v xml:space="preserve"> (3)</v>
      </c>
      <c r="B879" s="3" t="str">
        <f t="shared" si="143"/>
        <v>zzzz</v>
      </c>
      <c r="C879" s="3" t="str">
        <f t="shared" si="144"/>
        <v/>
      </c>
      <c r="D879" s="9" t="str">
        <f>IF(ROW($D$1)&lt;=SheetX!$C$221, SheetX!$C$221, "")</f>
        <v/>
      </c>
      <c r="E879" s="4" t="str">
        <f t="shared" si="145"/>
        <v/>
      </c>
      <c r="F879" s="9" t="str">
        <f>IF(ROW($D$1)&lt;=SheetX!$D$221, SheetX!$D$221, "")</f>
        <v/>
      </c>
      <c r="G879" s="9" t="str">
        <f t="shared" si="146"/>
        <v/>
      </c>
      <c r="H879" s="9" t="str">
        <f>IF(ROW($D$1)&lt;=SheetX!$E$221, SheetX!$E$221, "")</f>
        <v/>
      </c>
      <c r="I879" s="9" t="str">
        <f t="shared" si="147"/>
        <v/>
      </c>
      <c r="J879" s="9" t="str">
        <f>IF(ROW($D$1)&lt;=SheetX!$F$221, SheetX!$F$221, "")</f>
        <v/>
      </c>
      <c r="K879" s="4" t="str">
        <f t="shared" si="148"/>
        <v/>
      </c>
      <c r="Q879" s="6" t="str">
        <f t="shared" si="149"/>
        <v/>
      </c>
      <c r="R879" s="6">
        <f t="shared" si="150"/>
        <v>0</v>
      </c>
      <c r="S879" s="6">
        <f t="shared" si="151"/>
        <v>0</v>
      </c>
      <c r="T879" s="6">
        <f t="shared" si="152"/>
        <v>0</v>
      </c>
      <c r="U879" s="6">
        <f t="shared" si="153"/>
        <v>0</v>
      </c>
      <c r="AB879" s="12">
        <f>Table1[[#This Row],[Streaming Resolution '[MP']]]</f>
        <v>0</v>
      </c>
      <c r="AC879" s="12">
        <v>1</v>
      </c>
      <c r="AE879" s="3" t="str">
        <f>Table1[[#This Row],[Type of Install]]&amp;Table1[[#This Row],[Indoor/Outdoor]]</f>
        <v/>
      </c>
      <c r="AF879" s="3" t="str">
        <f>AE879&amp;Table1[[#This Row],[Camera Type]]</f>
        <v/>
      </c>
      <c r="AJ879" s="3" t="str">
        <f>'Card Access'!D881&amp;'Card Access'!E881&amp;'Card Access'!F881&amp;'Card Access'!G881</f>
        <v/>
      </c>
    </row>
    <row r="880" spans="1:36" x14ac:dyDescent="0.25">
      <c r="A880" s="3" t="str">
        <f>IF(ROW($B$4)&lt;=SheetX!$B$221, IF(SheetX!$B$221&lt;&gt;1, SheetX!$A$221 &amp; " (" &amp; ROW($B$4) &amp; ")", SheetX!$A$221),"zzzz")</f>
        <v xml:space="preserve"> (4)</v>
      </c>
      <c r="B880" s="3" t="str">
        <f t="shared" si="143"/>
        <v>zzzz</v>
      </c>
      <c r="C880" s="3" t="str">
        <f t="shared" si="144"/>
        <v/>
      </c>
      <c r="D880" s="9" t="str">
        <f>IF(ROW($D$1)&lt;=SheetX!$C$221, SheetX!$C$221, "")</f>
        <v/>
      </c>
      <c r="E880" s="4" t="str">
        <f t="shared" si="145"/>
        <v/>
      </c>
      <c r="F880" s="9" t="str">
        <f>IF(ROW($D$1)&lt;=SheetX!$D$221, SheetX!$D$221, "")</f>
        <v/>
      </c>
      <c r="G880" s="9" t="str">
        <f t="shared" si="146"/>
        <v/>
      </c>
      <c r="H880" s="9" t="str">
        <f>IF(ROW($D$1)&lt;=SheetX!$E$221, SheetX!$E$221, "")</f>
        <v/>
      </c>
      <c r="I880" s="9" t="str">
        <f t="shared" si="147"/>
        <v/>
      </c>
      <c r="J880" s="9" t="str">
        <f>IF(ROW($D$1)&lt;=SheetX!$F$221, SheetX!$F$221, "")</f>
        <v/>
      </c>
      <c r="K880" s="4" t="str">
        <f t="shared" si="148"/>
        <v/>
      </c>
      <c r="Q880" s="6" t="str">
        <f t="shared" si="149"/>
        <v/>
      </c>
      <c r="R880" s="6">
        <f t="shared" si="150"/>
        <v>0</v>
      </c>
      <c r="S880" s="6">
        <f t="shared" si="151"/>
        <v>0</v>
      </c>
      <c r="T880" s="6">
        <f t="shared" si="152"/>
        <v>0</v>
      </c>
      <c r="U880" s="6">
        <f t="shared" si="153"/>
        <v>0</v>
      </c>
      <c r="AB880" s="12">
        <f>Table1[[#This Row],[Streaming Resolution '[MP']]]</f>
        <v>0</v>
      </c>
      <c r="AC880" s="12">
        <v>1</v>
      </c>
      <c r="AE880" s="3" t="str">
        <f>Table1[[#This Row],[Type of Install]]&amp;Table1[[#This Row],[Indoor/Outdoor]]</f>
        <v/>
      </c>
      <c r="AF880" s="3" t="str">
        <f>AE880&amp;Table1[[#This Row],[Camera Type]]</f>
        <v/>
      </c>
      <c r="AJ880" s="3" t="str">
        <f>'Card Access'!D882&amp;'Card Access'!E882&amp;'Card Access'!F882&amp;'Card Access'!G882</f>
        <v/>
      </c>
    </row>
    <row r="881" spans="1:36" x14ac:dyDescent="0.25">
      <c r="A881" s="3" t="str">
        <f>IF(ROW($B$1)&lt;=SheetX!$B$222, IF(SheetX!$B$222&lt;&gt;1, SheetX!$A$222 &amp; " (" &amp; ROW($B$1) &amp; ")", SheetX!$A$222),"zzzz")</f>
        <v xml:space="preserve"> (1)</v>
      </c>
      <c r="B881" s="3" t="str">
        <f t="shared" si="143"/>
        <v>zzzz</v>
      </c>
      <c r="C881" s="3" t="str">
        <f t="shared" si="144"/>
        <v/>
      </c>
      <c r="D881" s="9" t="str">
        <f>IF(ROW($D$1)&lt;=SheetX!$C$222, SheetX!$C$222, "")</f>
        <v/>
      </c>
      <c r="E881" s="4" t="str">
        <f t="shared" si="145"/>
        <v/>
      </c>
      <c r="F881" s="9" t="str">
        <f>IF(ROW($D$1)&lt;=SheetX!$D$222, SheetX!$D$222, "")</f>
        <v/>
      </c>
      <c r="G881" s="9" t="str">
        <f t="shared" si="146"/>
        <v/>
      </c>
      <c r="H881" s="9" t="str">
        <f>IF(ROW($D$1)&lt;=SheetX!$E$222, SheetX!$E$222, "")</f>
        <v/>
      </c>
      <c r="I881" s="9" t="str">
        <f t="shared" si="147"/>
        <v/>
      </c>
      <c r="J881" s="9" t="str">
        <f>IF(ROW($D$1)&lt;=SheetX!$F$222, SheetX!$F$222, "")</f>
        <v/>
      </c>
      <c r="K881" s="4" t="str">
        <f t="shared" si="148"/>
        <v/>
      </c>
      <c r="Q881" s="6" t="str">
        <f t="shared" si="149"/>
        <v/>
      </c>
      <c r="R881" s="6">
        <f t="shared" si="150"/>
        <v>0</v>
      </c>
      <c r="S881" s="6">
        <f t="shared" si="151"/>
        <v>0</v>
      </c>
      <c r="T881" s="6">
        <f t="shared" si="152"/>
        <v>0</v>
      </c>
      <c r="U881" s="6">
        <f t="shared" si="153"/>
        <v>0</v>
      </c>
      <c r="AB881" s="12">
        <f>Table1[[#This Row],[Streaming Resolution '[MP']]]</f>
        <v>0</v>
      </c>
      <c r="AC881" s="12">
        <v>1</v>
      </c>
      <c r="AE881" s="3" t="str">
        <f>Table1[[#This Row],[Type of Install]]&amp;Table1[[#This Row],[Indoor/Outdoor]]</f>
        <v/>
      </c>
      <c r="AF881" s="3" t="str">
        <f>AE881&amp;Table1[[#This Row],[Camera Type]]</f>
        <v/>
      </c>
      <c r="AJ881" s="3" t="str">
        <f>'Card Access'!D883&amp;'Card Access'!E883&amp;'Card Access'!F883&amp;'Card Access'!G883</f>
        <v/>
      </c>
    </row>
    <row r="882" spans="1:36" x14ac:dyDescent="0.25">
      <c r="A882" s="3" t="str">
        <f>IF(ROW($B$2)&lt;=SheetX!$B$222, IF(SheetX!$B$222&lt;&gt;1, SheetX!$A$222 &amp; " (" &amp; ROW($B$2) &amp; ")", SheetX!$A$222),"zzzz")</f>
        <v xml:space="preserve"> (2)</v>
      </c>
      <c r="B882" s="3" t="str">
        <f t="shared" si="143"/>
        <v>zzzz</v>
      </c>
      <c r="C882" s="3" t="str">
        <f t="shared" si="144"/>
        <v/>
      </c>
      <c r="D882" s="9" t="str">
        <f>IF(ROW($D$1)&lt;=SheetX!$C$222, SheetX!$C$222, "")</f>
        <v/>
      </c>
      <c r="E882" s="4" t="str">
        <f t="shared" si="145"/>
        <v/>
      </c>
      <c r="F882" s="9" t="str">
        <f>IF(ROW($D$1)&lt;=SheetX!$D$222, SheetX!$D$222, "")</f>
        <v/>
      </c>
      <c r="G882" s="9" t="str">
        <f t="shared" si="146"/>
        <v/>
      </c>
      <c r="H882" s="9" t="str">
        <f>IF(ROW($D$1)&lt;=SheetX!$E$222, SheetX!$E$222, "")</f>
        <v/>
      </c>
      <c r="I882" s="9" t="str">
        <f t="shared" si="147"/>
        <v/>
      </c>
      <c r="J882" s="9" t="str">
        <f>IF(ROW($D$1)&lt;=SheetX!$F$222, SheetX!$F$222, "")</f>
        <v/>
      </c>
      <c r="K882" s="4" t="str">
        <f t="shared" si="148"/>
        <v/>
      </c>
      <c r="Q882" s="6" t="str">
        <f t="shared" si="149"/>
        <v/>
      </c>
      <c r="R882" s="6">
        <f t="shared" si="150"/>
        <v>0</v>
      </c>
      <c r="S882" s="6">
        <f t="shared" si="151"/>
        <v>0</v>
      </c>
      <c r="T882" s="6">
        <f t="shared" si="152"/>
        <v>0</v>
      </c>
      <c r="U882" s="6">
        <f t="shared" si="153"/>
        <v>0</v>
      </c>
      <c r="AB882" s="12">
        <f>Table1[[#This Row],[Streaming Resolution '[MP']]]</f>
        <v>0</v>
      </c>
      <c r="AC882" s="12">
        <v>1</v>
      </c>
      <c r="AE882" s="3" t="str">
        <f>Table1[[#This Row],[Type of Install]]&amp;Table1[[#This Row],[Indoor/Outdoor]]</f>
        <v/>
      </c>
      <c r="AF882" s="3" t="str">
        <f>AE882&amp;Table1[[#This Row],[Camera Type]]</f>
        <v/>
      </c>
      <c r="AJ882" s="3" t="str">
        <f>'Card Access'!D884&amp;'Card Access'!E884&amp;'Card Access'!F884&amp;'Card Access'!G884</f>
        <v/>
      </c>
    </row>
    <row r="883" spans="1:36" x14ac:dyDescent="0.25">
      <c r="A883" s="3" t="str">
        <f>IF(ROW($B$3)&lt;=SheetX!$B$222, IF(SheetX!$B$222&lt;&gt;1, SheetX!$A$222 &amp; " (" &amp; ROW($B$3) &amp; ")", SheetX!$A$222),"zzzz")</f>
        <v xml:space="preserve"> (3)</v>
      </c>
      <c r="B883" s="3" t="str">
        <f t="shared" si="143"/>
        <v>zzzz</v>
      </c>
      <c r="C883" s="3" t="str">
        <f t="shared" si="144"/>
        <v/>
      </c>
      <c r="D883" s="9" t="str">
        <f>IF(ROW($D$1)&lt;=SheetX!$C$222, SheetX!$C$222, "")</f>
        <v/>
      </c>
      <c r="E883" s="4" t="str">
        <f t="shared" si="145"/>
        <v/>
      </c>
      <c r="F883" s="9" t="str">
        <f>IF(ROW($D$1)&lt;=SheetX!$D$222, SheetX!$D$222, "")</f>
        <v/>
      </c>
      <c r="G883" s="9" t="str">
        <f t="shared" si="146"/>
        <v/>
      </c>
      <c r="H883" s="9" t="str">
        <f>IF(ROW($D$1)&lt;=SheetX!$E$222, SheetX!$E$222, "")</f>
        <v/>
      </c>
      <c r="I883" s="9" t="str">
        <f t="shared" si="147"/>
        <v/>
      </c>
      <c r="J883" s="9" t="str">
        <f>IF(ROW($D$1)&lt;=SheetX!$F$222, SheetX!$F$222, "")</f>
        <v/>
      </c>
      <c r="K883" s="4" t="str">
        <f t="shared" si="148"/>
        <v/>
      </c>
      <c r="Q883" s="6" t="str">
        <f t="shared" si="149"/>
        <v/>
      </c>
      <c r="R883" s="6">
        <f t="shared" si="150"/>
        <v>0</v>
      </c>
      <c r="S883" s="6">
        <f t="shared" si="151"/>
        <v>0</v>
      </c>
      <c r="T883" s="6">
        <f t="shared" si="152"/>
        <v>0</v>
      </c>
      <c r="U883" s="6">
        <f t="shared" si="153"/>
        <v>0</v>
      </c>
      <c r="AB883" s="12">
        <f>Table1[[#This Row],[Streaming Resolution '[MP']]]</f>
        <v>0</v>
      </c>
      <c r="AC883" s="12">
        <v>1</v>
      </c>
      <c r="AE883" s="3" t="str">
        <f>Table1[[#This Row],[Type of Install]]&amp;Table1[[#This Row],[Indoor/Outdoor]]</f>
        <v/>
      </c>
      <c r="AF883" s="3" t="str">
        <f>AE883&amp;Table1[[#This Row],[Camera Type]]</f>
        <v/>
      </c>
      <c r="AJ883" s="3" t="str">
        <f>'Card Access'!D885&amp;'Card Access'!E885&amp;'Card Access'!F885&amp;'Card Access'!G885</f>
        <v/>
      </c>
    </row>
    <row r="884" spans="1:36" x14ac:dyDescent="0.25">
      <c r="A884" s="3" t="str">
        <f>IF(ROW($B$4)&lt;=SheetX!$B$222, IF(SheetX!$B$222&lt;&gt;1, SheetX!$A$222 &amp; " (" &amp; ROW($B$4) &amp; ")", SheetX!$A$222),"zzzz")</f>
        <v xml:space="preserve"> (4)</v>
      </c>
      <c r="B884" s="3" t="str">
        <f t="shared" si="143"/>
        <v>zzzz</v>
      </c>
      <c r="C884" s="3" t="str">
        <f t="shared" si="144"/>
        <v/>
      </c>
      <c r="D884" s="9" t="str">
        <f>IF(ROW($D$1)&lt;=SheetX!$C$222, SheetX!$C$222, "")</f>
        <v/>
      </c>
      <c r="E884" s="4" t="str">
        <f t="shared" si="145"/>
        <v/>
      </c>
      <c r="F884" s="9" t="str">
        <f>IF(ROW($D$1)&lt;=SheetX!$D$222, SheetX!$D$222, "")</f>
        <v/>
      </c>
      <c r="G884" s="9" t="str">
        <f t="shared" si="146"/>
        <v/>
      </c>
      <c r="H884" s="9" t="str">
        <f>IF(ROW($D$1)&lt;=SheetX!$E$222, SheetX!$E$222, "")</f>
        <v/>
      </c>
      <c r="I884" s="9" t="str">
        <f t="shared" si="147"/>
        <v/>
      </c>
      <c r="J884" s="9" t="str">
        <f>IF(ROW($D$1)&lt;=SheetX!$F$222, SheetX!$F$222, "")</f>
        <v/>
      </c>
      <c r="K884" s="4" t="str">
        <f t="shared" si="148"/>
        <v/>
      </c>
      <c r="Q884" s="6" t="str">
        <f t="shared" si="149"/>
        <v/>
      </c>
      <c r="R884" s="6">
        <f t="shared" si="150"/>
        <v>0</v>
      </c>
      <c r="S884" s="6">
        <f t="shared" si="151"/>
        <v>0</v>
      </c>
      <c r="T884" s="6">
        <f t="shared" si="152"/>
        <v>0</v>
      </c>
      <c r="U884" s="6">
        <f t="shared" si="153"/>
        <v>0</v>
      </c>
      <c r="AB884" s="12">
        <f>Table1[[#This Row],[Streaming Resolution '[MP']]]</f>
        <v>0</v>
      </c>
      <c r="AC884" s="12">
        <v>1</v>
      </c>
      <c r="AE884" s="3" t="str">
        <f>Table1[[#This Row],[Type of Install]]&amp;Table1[[#This Row],[Indoor/Outdoor]]</f>
        <v/>
      </c>
      <c r="AF884" s="3" t="str">
        <f>AE884&amp;Table1[[#This Row],[Camera Type]]</f>
        <v/>
      </c>
      <c r="AJ884" s="3" t="str">
        <f>'Card Access'!D886&amp;'Card Access'!E886&amp;'Card Access'!F886&amp;'Card Access'!G886</f>
        <v/>
      </c>
    </row>
    <row r="885" spans="1:36" x14ac:dyDescent="0.25">
      <c r="A885" s="3" t="str">
        <f>IF(ROW($B$1)&lt;=SheetX!$B$223, IF(SheetX!$B$223&lt;&gt;1, SheetX!$A$223 &amp; " (" &amp; ROW($B$1) &amp; ")", SheetX!$A$223),"zzzz")</f>
        <v xml:space="preserve"> (1)</v>
      </c>
      <c r="B885" s="3" t="str">
        <f t="shared" si="143"/>
        <v>zzzz</v>
      </c>
      <c r="C885" s="3" t="str">
        <f t="shared" si="144"/>
        <v/>
      </c>
      <c r="D885" s="9" t="str">
        <f>IF(ROW($D$1)&lt;=SheetX!$C$223, SheetX!$C$223, "")</f>
        <v/>
      </c>
      <c r="E885" s="4" t="str">
        <f t="shared" si="145"/>
        <v/>
      </c>
      <c r="F885" s="9" t="str">
        <f>IF(ROW($D$1)&lt;=SheetX!$D$223, SheetX!$D$223, "")</f>
        <v/>
      </c>
      <c r="G885" s="9" t="str">
        <f t="shared" si="146"/>
        <v/>
      </c>
      <c r="H885" s="9" t="str">
        <f>IF(ROW($D$1)&lt;=SheetX!$E$223, SheetX!$E$223, "")</f>
        <v/>
      </c>
      <c r="I885" s="9" t="str">
        <f t="shared" si="147"/>
        <v/>
      </c>
      <c r="J885" s="9" t="str">
        <f>IF(ROW($D$1)&lt;=SheetX!$F$223, SheetX!$F$223, "")</f>
        <v/>
      </c>
      <c r="K885" s="4" t="str">
        <f t="shared" si="148"/>
        <v/>
      </c>
      <c r="Q885" s="6" t="str">
        <f t="shared" si="149"/>
        <v/>
      </c>
      <c r="R885" s="6">
        <f t="shared" si="150"/>
        <v>0</v>
      </c>
      <c r="S885" s="6">
        <f t="shared" si="151"/>
        <v>0</v>
      </c>
      <c r="T885" s="6">
        <f t="shared" si="152"/>
        <v>0</v>
      </c>
      <c r="U885" s="6">
        <f t="shared" si="153"/>
        <v>0</v>
      </c>
      <c r="AB885" s="12">
        <f>Table1[[#This Row],[Streaming Resolution '[MP']]]</f>
        <v>0</v>
      </c>
      <c r="AC885" s="12">
        <v>1</v>
      </c>
      <c r="AE885" s="3" t="str">
        <f>Table1[[#This Row],[Type of Install]]&amp;Table1[[#This Row],[Indoor/Outdoor]]</f>
        <v/>
      </c>
      <c r="AF885" s="3" t="str">
        <f>AE885&amp;Table1[[#This Row],[Camera Type]]</f>
        <v/>
      </c>
      <c r="AJ885" s="3" t="str">
        <f>'Card Access'!D887&amp;'Card Access'!E887&amp;'Card Access'!F887&amp;'Card Access'!G887</f>
        <v/>
      </c>
    </row>
    <row r="886" spans="1:36" x14ac:dyDescent="0.25">
      <c r="A886" s="3" t="str">
        <f>IF(ROW($B$2)&lt;=SheetX!$B$223, IF(SheetX!$B$223&lt;&gt;1, SheetX!$A$223 &amp; " (" &amp; ROW($B$2) &amp; ")", SheetX!$A$223),"zzzz")</f>
        <v xml:space="preserve"> (2)</v>
      </c>
      <c r="B886" s="3" t="str">
        <f t="shared" si="143"/>
        <v>zzzz</v>
      </c>
      <c r="C886" s="3" t="str">
        <f t="shared" si="144"/>
        <v/>
      </c>
      <c r="D886" s="9" t="str">
        <f>IF(ROW($D$1)&lt;=SheetX!$C$223, SheetX!$C$223, "")</f>
        <v/>
      </c>
      <c r="E886" s="4" t="str">
        <f t="shared" si="145"/>
        <v/>
      </c>
      <c r="F886" s="9" t="str">
        <f>IF(ROW($D$1)&lt;=SheetX!$D$223, SheetX!$D$223, "")</f>
        <v/>
      </c>
      <c r="G886" s="9" t="str">
        <f t="shared" si="146"/>
        <v/>
      </c>
      <c r="H886" s="9" t="str">
        <f>IF(ROW($D$1)&lt;=SheetX!$E$223, SheetX!$E$223, "")</f>
        <v/>
      </c>
      <c r="I886" s="9" t="str">
        <f t="shared" si="147"/>
        <v/>
      </c>
      <c r="J886" s="9" t="str">
        <f>IF(ROW($D$1)&lt;=SheetX!$F$223, SheetX!$F$223, "")</f>
        <v/>
      </c>
      <c r="K886" s="4" t="str">
        <f t="shared" si="148"/>
        <v/>
      </c>
      <c r="Q886" s="6" t="str">
        <f t="shared" si="149"/>
        <v/>
      </c>
      <c r="R886" s="6">
        <f t="shared" si="150"/>
        <v>0</v>
      </c>
      <c r="S886" s="6">
        <f t="shared" si="151"/>
        <v>0</v>
      </c>
      <c r="T886" s="6">
        <f t="shared" si="152"/>
        <v>0</v>
      </c>
      <c r="U886" s="6">
        <f t="shared" si="153"/>
        <v>0</v>
      </c>
      <c r="AB886" s="12">
        <f>Table1[[#This Row],[Streaming Resolution '[MP']]]</f>
        <v>0</v>
      </c>
      <c r="AC886" s="12">
        <v>1</v>
      </c>
      <c r="AE886" s="3" t="str">
        <f>Table1[[#This Row],[Type of Install]]&amp;Table1[[#This Row],[Indoor/Outdoor]]</f>
        <v/>
      </c>
      <c r="AF886" s="3" t="str">
        <f>AE886&amp;Table1[[#This Row],[Camera Type]]</f>
        <v/>
      </c>
      <c r="AJ886" s="3" t="str">
        <f>'Card Access'!D888&amp;'Card Access'!E888&amp;'Card Access'!F888&amp;'Card Access'!G888</f>
        <v/>
      </c>
    </row>
    <row r="887" spans="1:36" x14ac:dyDescent="0.25">
      <c r="A887" s="3" t="str">
        <f>IF(ROW($B$3)&lt;=SheetX!$B$223, IF(SheetX!$B$223&lt;&gt;1, SheetX!$A$223 &amp; " (" &amp; ROW($B$3) &amp; ")", SheetX!$A$223),"zzzz")</f>
        <v xml:space="preserve"> (3)</v>
      </c>
      <c r="B887" s="3" t="str">
        <f t="shared" si="143"/>
        <v>zzzz</v>
      </c>
      <c r="C887" s="3" t="str">
        <f t="shared" si="144"/>
        <v/>
      </c>
      <c r="D887" s="9" t="str">
        <f>IF(ROW($D$1)&lt;=SheetX!$C$223, SheetX!$C$223, "")</f>
        <v/>
      </c>
      <c r="E887" s="4" t="str">
        <f t="shared" si="145"/>
        <v/>
      </c>
      <c r="F887" s="9" t="str">
        <f>IF(ROW($D$1)&lt;=SheetX!$D$223, SheetX!$D$223, "")</f>
        <v/>
      </c>
      <c r="G887" s="9" t="str">
        <f t="shared" si="146"/>
        <v/>
      </c>
      <c r="H887" s="9" t="str">
        <f>IF(ROW($D$1)&lt;=SheetX!$E$223, SheetX!$E$223, "")</f>
        <v/>
      </c>
      <c r="I887" s="9" t="str">
        <f t="shared" si="147"/>
        <v/>
      </c>
      <c r="J887" s="9" t="str">
        <f>IF(ROW($D$1)&lt;=SheetX!$F$223, SheetX!$F$223, "")</f>
        <v/>
      </c>
      <c r="K887" s="4" t="str">
        <f t="shared" si="148"/>
        <v/>
      </c>
      <c r="Q887" s="6" t="str">
        <f t="shared" si="149"/>
        <v/>
      </c>
      <c r="R887" s="6">
        <f t="shared" si="150"/>
        <v>0</v>
      </c>
      <c r="S887" s="6">
        <f t="shared" si="151"/>
        <v>0</v>
      </c>
      <c r="T887" s="6">
        <f t="shared" si="152"/>
        <v>0</v>
      </c>
      <c r="U887" s="6">
        <f t="shared" si="153"/>
        <v>0</v>
      </c>
      <c r="AB887" s="12">
        <f>Table1[[#This Row],[Streaming Resolution '[MP']]]</f>
        <v>0</v>
      </c>
      <c r="AC887" s="12">
        <v>1</v>
      </c>
      <c r="AE887" s="3" t="str">
        <f>Table1[[#This Row],[Type of Install]]&amp;Table1[[#This Row],[Indoor/Outdoor]]</f>
        <v/>
      </c>
      <c r="AF887" s="3" t="str">
        <f>AE887&amp;Table1[[#This Row],[Camera Type]]</f>
        <v/>
      </c>
      <c r="AJ887" s="3" t="str">
        <f>'Card Access'!D889&amp;'Card Access'!E889&amp;'Card Access'!F889&amp;'Card Access'!G889</f>
        <v/>
      </c>
    </row>
    <row r="888" spans="1:36" x14ac:dyDescent="0.25">
      <c r="A888" s="3" t="str">
        <f>IF(ROW($B$4)&lt;=SheetX!$B$223, IF(SheetX!$B$223&lt;&gt;1, SheetX!$A$223 &amp; " (" &amp; ROW($B$4) &amp; ")", SheetX!$A$223),"zzzz")</f>
        <v xml:space="preserve"> (4)</v>
      </c>
      <c r="B888" s="3" t="str">
        <f t="shared" si="143"/>
        <v>zzzz</v>
      </c>
      <c r="C888" s="3" t="str">
        <f t="shared" si="144"/>
        <v/>
      </c>
      <c r="D888" s="9" t="str">
        <f>IF(ROW($D$1)&lt;=SheetX!$C$223, SheetX!$C$223, "")</f>
        <v/>
      </c>
      <c r="E888" s="4" t="str">
        <f t="shared" si="145"/>
        <v/>
      </c>
      <c r="F888" s="9" t="str">
        <f>IF(ROW($D$1)&lt;=SheetX!$D$223, SheetX!$D$223, "")</f>
        <v/>
      </c>
      <c r="G888" s="9" t="str">
        <f t="shared" si="146"/>
        <v/>
      </c>
      <c r="H888" s="9" t="str">
        <f>IF(ROW($D$1)&lt;=SheetX!$E$223, SheetX!$E$223, "")</f>
        <v/>
      </c>
      <c r="I888" s="9" t="str">
        <f t="shared" si="147"/>
        <v/>
      </c>
      <c r="J888" s="9" t="str">
        <f>IF(ROW($D$1)&lt;=SheetX!$F$223, SheetX!$F$223, "")</f>
        <v/>
      </c>
      <c r="K888" s="4" t="str">
        <f t="shared" si="148"/>
        <v/>
      </c>
      <c r="Q888" s="6" t="str">
        <f t="shared" si="149"/>
        <v/>
      </c>
      <c r="R888" s="6">
        <f t="shared" si="150"/>
        <v>0</v>
      </c>
      <c r="S888" s="6">
        <f t="shared" si="151"/>
        <v>0</v>
      </c>
      <c r="T888" s="6">
        <f t="shared" si="152"/>
        <v>0</v>
      </c>
      <c r="U888" s="6">
        <f t="shared" si="153"/>
        <v>0</v>
      </c>
      <c r="AB888" s="12">
        <f>Table1[[#This Row],[Streaming Resolution '[MP']]]</f>
        <v>0</v>
      </c>
      <c r="AC888" s="12">
        <v>1</v>
      </c>
      <c r="AE888" s="3" t="str">
        <f>Table1[[#This Row],[Type of Install]]&amp;Table1[[#This Row],[Indoor/Outdoor]]</f>
        <v/>
      </c>
      <c r="AF888" s="3" t="str">
        <f>AE888&amp;Table1[[#This Row],[Camera Type]]</f>
        <v/>
      </c>
      <c r="AJ888" s="3" t="str">
        <f>'Card Access'!D890&amp;'Card Access'!E890&amp;'Card Access'!F890&amp;'Card Access'!G890</f>
        <v/>
      </c>
    </row>
    <row r="889" spans="1:36" x14ac:dyDescent="0.25">
      <c r="A889" s="3" t="str">
        <f>IF(ROW($B$1)&lt;=SheetX!$B$224, IF(SheetX!$B$224&lt;&gt;1, SheetX!$A$224 &amp; " (" &amp; ROW($B$1) &amp; ")", SheetX!$A$224),"zzzz")</f>
        <v xml:space="preserve"> (1)</v>
      </c>
      <c r="B889" s="3" t="str">
        <f t="shared" si="143"/>
        <v>zzzz</v>
      </c>
      <c r="C889" s="3" t="str">
        <f t="shared" si="144"/>
        <v/>
      </c>
      <c r="D889" s="9" t="str">
        <f>IF(ROW($D$1)&lt;=SheetX!$C$224, SheetX!$C$224, "")</f>
        <v/>
      </c>
      <c r="E889" s="4" t="str">
        <f t="shared" si="145"/>
        <v/>
      </c>
      <c r="F889" s="9" t="str">
        <f>IF(ROW($D$1)&lt;=SheetX!$D$224, SheetX!$D$224, "")</f>
        <v/>
      </c>
      <c r="G889" s="9" t="str">
        <f t="shared" si="146"/>
        <v/>
      </c>
      <c r="H889" s="9" t="str">
        <f>IF(ROW($D$1)&lt;=SheetX!$E$224, SheetX!$E$224, "")</f>
        <v/>
      </c>
      <c r="I889" s="9" t="str">
        <f t="shared" si="147"/>
        <v/>
      </c>
      <c r="J889" s="9" t="str">
        <f>IF(ROW($D$1)&lt;=SheetX!$F$224, SheetX!$F$224, "")</f>
        <v/>
      </c>
      <c r="K889" s="4" t="str">
        <f t="shared" si="148"/>
        <v/>
      </c>
      <c r="Q889" s="6" t="str">
        <f t="shared" si="149"/>
        <v/>
      </c>
      <c r="R889" s="6">
        <f t="shared" si="150"/>
        <v>0</v>
      </c>
      <c r="S889" s="6">
        <f t="shared" si="151"/>
        <v>0</v>
      </c>
      <c r="T889" s="6">
        <f t="shared" si="152"/>
        <v>0</v>
      </c>
      <c r="U889" s="6">
        <f t="shared" si="153"/>
        <v>0</v>
      </c>
      <c r="AB889" s="12">
        <f>Table1[[#This Row],[Streaming Resolution '[MP']]]</f>
        <v>0</v>
      </c>
      <c r="AC889" s="12">
        <v>1</v>
      </c>
      <c r="AE889" s="3" t="str">
        <f>Table1[[#This Row],[Type of Install]]&amp;Table1[[#This Row],[Indoor/Outdoor]]</f>
        <v/>
      </c>
      <c r="AF889" s="3" t="str">
        <f>AE889&amp;Table1[[#This Row],[Camera Type]]</f>
        <v/>
      </c>
      <c r="AJ889" s="3" t="str">
        <f>'Card Access'!D891&amp;'Card Access'!E891&amp;'Card Access'!F891&amp;'Card Access'!G891</f>
        <v/>
      </c>
    </row>
    <row r="890" spans="1:36" x14ac:dyDescent="0.25">
      <c r="A890" s="3" t="str">
        <f>IF(ROW($B$2)&lt;=SheetX!$B$224, IF(SheetX!$B$224&lt;&gt;1, SheetX!$A$224 &amp; " (" &amp; ROW($B$2) &amp; ")", SheetX!$A$224),"zzzz")</f>
        <v xml:space="preserve"> (2)</v>
      </c>
      <c r="B890" s="3" t="str">
        <f t="shared" si="143"/>
        <v>zzzz</v>
      </c>
      <c r="C890" s="3" t="str">
        <f t="shared" si="144"/>
        <v/>
      </c>
      <c r="D890" s="9" t="str">
        <f>IF(ROW($D$1)&lt;=SheetX!$C$224, SheetX!$C$224, "")</f>
        <v/>
      </c>
      <c r="E890" s="4" t="str">
        <f t="shared" si="145"/>
        <v/>
      </c>
      <c r="F890" s="9" t="str">
        <f>IF(ROW($D$1)&lt;=SheetX!$D$224, SheetX!$D$224, "")</f>
        <v/>
      </c>
      <c r="G890" s="9" t="str">
        <f t="shared" si="146"/>
        <v/>
      </c>
      <c r="H890" s="9" t="str">
        <f>IF(ROW($D$1)&lt;=SheetX!$E$224, SheetX!$E$224, "")</f>
        <v/>
      </c>
      <c r="I890" s="9" t="str">
        <f t="shared" si="147"/>
        <v/>
      </c>
      <c r="J890" s="9" t="str">
        <f>IF(ROW($D$1)&lt;=SheetX!$F$224, SheetX!$F$224, "")</f>
        <v/>
      </c>
      <c r="K890" s="4" t="str">
        <f t="shared" si="148"/>
        <v/>
      </c>
      <c r="Q890" s="6" t="str">
        <f t="shared" si="149"/>
        <v/>
      </c>
      <c r="R890" s="6">
        <f t="shared" si="150"/>
        <v>0</v>
      </c>
      <c r="S890" s="6">
        <f t="shared" si="151"/>
        <v>0</v>
      </c>
      <c r="T890" s="6">
        <f t="shared" si="152"/>
        <v>0</v>
      </c>
      <c r="U890" s="6">
        <f t="shared" si="153"/>
        <v>0</v>
      </c>
      <c r="AB890" s="12">
        <f>Table1[[#This Row],[Streaming Resolution '[MP']]]</f>
        <v>0</v>
      </c>
      <c r="AC890" s="12">
        <v>1</v>
      </c>
      <c r="AE890" s="3" t="str">
        <f>Table1[[#This Row],[Type of Install]]&amp;Table1[[#This Row],[Indoor/Outdoor]]</f>
        <v/>
      </c>
      <c r="AF890" s="3" t="str">
        <f>AE890&amp;Table1[[#This Row],[Camera Type]]</f>
        <v/>
      </c>
      <c r="AJ890" s="3" t="str">
        <f>'Card Access'!D892&amp;'Card Access'!E892&amp;'Card Access'!F892&amp;'Card Access'!G892</f>
        <v/>
      </c>
    </row>
    <row r="891" spans="1:36" x14ac:dyDescent="0.25">
      <c r="A891" s="3" t="str">
        <f>IF(ROW($B$3)&lt;=SheetX!$B$224, IF(SheetX!$B$224&lt;&gt;1, SheetX!$A$224 &amp; " (" &amp; ROW($B$3) &amp; ")", SheetX!$A$224),"zzzz")</f>
        <v xml:space="preserve"> (3)</v>
      </c>
      <c r="B891" s="3" t="str">
        <f t="shared" si="143"/>
        <v>zzzz</v>
      </c>
      <c r="C891" s="3" t="str">
        <f t="shared" si="144"/>
        <v/>
      </c>
      <c r="D891" s="9" t="str">
        <f>IF(ROW($D$1)&lt;=SheetX!$C$224, SheetX!$C$224, "")</f>
        <v/>
      </c>
      <c r="E891" s="4" t="str">
        <f t="shared" si="145"/>
        <v/>
      </c>
      <c r="F891" s="9" t="str">
        <f>IF(ROW($D$1)&lt;=SheetX!$D$224, SheetX!$D$224, "")</f>
        <v/>
      </c>
      <c r="G891" s="9" t="str">
        <f t="shared" si="146"/>
        <v/>
      </c>
      <c r="H891" s="9" t="str">
        <f>IF(ROW($D$1)&lt;=SheetX!$E$224, SheetX!$E$224, "")</f>
        <v/>
      </c>
      <c r="I891" s="9" t="str">
        <f t="shared" si="147"/>
        <v/>
      </c>
      <c r="J891" s="9" t="str">
        <f>IF(ROW($D$1)&lt;=SheetX!$F$224, SheetX!$F$224, "")</f>
        <v/>
      </c>
      <c r="K891" s="4" t="str">
        <f t="shared" si="148"/>
        <v/>
      </c>
      <c r="Q891" s="6" t="str">
        <f t="shared" si="149"/>
        <v/>
      </c>
      <c r="R891" s="6">
        <f t="shared" si="150"/>
        <v>0</v>
      </c>
      <c r="S891" s="6">
        <f t="shared" si="151"/>
        <v>0</v>
      </c>
      <c r="T891" s="6">
        <f t="shared" si="152"/>
        <v>0</v>
      </c>
      <c r="U891" s="6">
        <f t="shared" si="153"/>
        <v>0</v>
      </c>
      <c r="AB891" s="12">
        <f>Table1[[#This Row],[Streaming Resolution '[MP']]]</f>
        <v>0</v>
      </c>
      <c r="AC891" s="12">
        <v>1</v>
      </c>
      <c r="AE891" s="3" t="str">
        <f>Table1[[#This Row],[Type of Install]]&amp;Table1[[#This Row],[Indoor/Outdoor]]</f>
        <v/>
      </c>
      <c r="AF891" s="3" t="str">
        <f>AE891&amp;Table1[[#This Row],[Camera Type]]</f>
        <v/>
      </c>
      <c r="AJ891" s="3" t="str">
        <f>'Card Access'!D893&amp;'Card Access'!E893&amp;'Card Access'!F893&amp;'Card Access'!G893</f>
        <v/>
      </c>
    </row>
    <row r="892" spans="1:36" x14ac:dyDescent="0.25">
      <c r="A892" s="3" t="str">
        <f>IF(ROW($B$4)&lt;=SheetX!$B$224, IF(SheetX!$B$224&lt;&gt;1, SheetX!$A$224 &amp; " (" &amp; ROW($B$4) &amp; ")", SheetX!$A$224),"zzzz")</f>
        <v xml:space="preserve"> (4)</v>
      </c>
      <c r="B892" s="3" t="str">
        <f t="shared" si="143"/>
        <v>zzzz</v>
      </c>
      <c r="C892" s="3" t="str">
        <f t="shared" si="144"/>
        <v/>
      </c>
      <c r="D892" s="9" t="str">
        <f>IF(ROW($D$1)&lt;=SheetX!$C$224, SheetX!$C$224, "")</f>
        <v/>
      </c>
      <c r="E892" s="4" t="str">
        <f t="shared" si="145"/>
        <v/>
      </c>
      <c r="F892" s="9" t="str">
        <f>IF(ROW($D$1)&lt;=SheetX!$D$224, SheetX!$D$224, "")</f>
        <v/>
      </c>
      <c r="G892" s="9" t="str">
        <f t="shared" si="146"/>
        <v/>
      </c>
      <c r="H892" s="9" t="str">
        <f>IF(ROW($D$1)&lt;=SheetX!$E$224, SheetX!$E$224, "")</f>
        <v/>
      </c>
      <c r="I892" s="9" t="str">
        <f t="shared" si="147"/>
        <v/>
      </c>
      <c r="J892" s="9" t="str">
        <f>IF(ROW($D$1)&lt;=SheetX!$F$224, SheetX!$F$224, "")</f>
        <v/>
      </c>
      <c r="K892" s="4" t="str">
        <f t="shared" si="148"/>
        <v/>
      </c>
      <c r="Q892" s="6" t="str">
        <f t="shared" si="149"/>
        <v/>
      </c>
      <c r="R892" s="6">
        <f t="shared" si="150"/>
        <v>0</v>
      </c>
      <c r="S892" s="6">
        <f t="shared" si="151"/>
        <v>0</v>
      </c>
      <c r="T892" s="6">
        <f t="shared" si="152"/>
        <v>0</v>
      </c>
      <c r="U892" s="6">
        <f t="shared" si="153"/>
        <v>0</v>
      </c>
      <c r="AB892" s="12">
        <f>Table1[[#This Row],[Streaming Resolution '[MP']]]</f>
        <v>0</v>
      </c>
      <c r="AC892" s="12">
        <v>1</v>
      </c>
      <c r="AE892" s="3" t="str">
        <f>Table1[[#This Row],[Type of Install]]&amp;Table1[[#This Row],[Indoor/Outdoor]]</f>
        <v/>
      </c>
      <c r="AF892" s="3" t="str">
        <f>AE892&amp;Table1[[#This Row],[Camera Type]]</f>
        <v/>
      </c>
      <c r="AJ892" s="3" t="str">
        <f>'Card Access'!D894&amp;'Card Access'!E894&amp;'Card Access'!F894&amp;'Card Access'!G894</f>
        <v/>
      </c>
    </row>
    <row r="893" spans="1:36" x14ac:dyDescent="0.25">
      <c r="A893" s="3" t="str">
        <f>IF(ROW($B$1)&lt;=SheetX!$B$225, IF(SheetX!$B$225&lt;&gt;1, SheetX!$A$225 &amp; " (" &amp; ROW($B$1) &amp; ")", SheetX!$A$225),"zzzz")</f>
        <v xml:space="preserve"> (1)</v>
      </c>
      <c r="B893" s="3" t="str">
        <f t="shared" si="143"/>
        <v>zzzz</v>
      </c>
      <c r="C893" s="3" t="str">
        <f t="shared" si="144"/>
        <v/>
      </c>
      <c r="D893" s="9" t="str">
        <f>IF(ROW($D$1)&lt;=SheetX!$C$225, SheetX!$C$225, "")</f>
        <v/>
      </c>
      <c r="E893" s="4" t="str">
        <f t="shared" si="145"/>
        <v/>
      </c>
      <c r="F893" s="9" t="str">
        <f>IF(ROW($D$1)&lt;=SheetX!$D$225, SheetX!$D$225, "")</f>
        <v/>
      </c>
      <c r="G893" s="9" t="str">
        <f t="shared" si="146"/>
        <v/>
      </c>
      <c r="H893" s="9" t="str">
        <f>IF(ROW($D$1)&lt;=SheetX!$E$225, SheetX!$E$225, "")</f>
        <v/>
      </c>
      <c r="I893" s="9" t="str">
        <f t="shared" si="147"/>
        <v/>
      </c>
      <c r="J893" s="9" t="str">
        <f>IF(ROW($D$1)&lt;=SheetX!$F$225, SheetX!$F$225, "")</f>
        <v/>
      </c>
      <c r="K893" s="4" t="str">
        <f t="shared" si="148"/>
        <v/>
      </c>
      <c r="Q893" s="6" t="str">
        <f t="shared" si="149"/>
        <v/>
      </c>
      <c r="R893" s="6">
        <f t="shared" si="150"/>
        <v>0</v>
      </c>
      <c r="S893" s="6">
        <f t="shared" si="151"/>
        <v>0</v>
      </c>
      <c r="T893" s="6">
        <f t="shared" si="152"/>
        <v>0</v>
      </c>
      <c r="U893" s="6">
        <f t="shared" si="153"/>
        <v>0</v>
      </c>
      <c r="AB893" s="12">
        <f>Table1[[#This Row],[Streaming Resolution '[MP']]]</f>
        <v>0</v>
      </c>
      <c r="AC893" s="12">
        <v>1</v>
      </c>
      <c r="AE893" s="3" t="str">
        <f>Table1[[#This Row],[Type of Install]]&amp;Table1[[#This Row],[Indoor/Outdoor]]</f>
        <v/>
      </c>
      <c r="AF893" s="3" t="str">
        <f>AE893&amp;Table1[[#This Row],[Camera Type]]</f>
        <v/>
      </c>
      <c r="AJ893" s="3" t="str">
        <f>'Card Access'!D895&amp;'Card Access'!E895&amp;'Card Access'!F895&amp;'Card Access'!G895</f>
        <v/>
      </c>
    </row>
    <row r="894" spans="1:36" x14ac:dyDescent="0.25">
      <c r="A894" s="3" t="str">
        <f>IF(ROW($B$2)&lt;=SheetX!$B$225, IF(SheetX!$B$225&lt;&gt;1, SheetX!$A$225 &amp; " (" &amp; ROW($B$2) &amp; ")", SheetX!$A$225),"zzzz")</f>
        <v xml:space="preserve"> (2)</v>
      </c>
      <c r="B894" s="3" t="str">
        <f t="shared" si="143"/>
        <v>zzzz</v>
      </c>
      <c r="C894" s="3" t="str">
        <f t="shared" si="144"/>
        <v/>
      </c>
      <c r="D894" s="9" t="str">
        <f>IF(ROW($D$1)&lt;=SheetX!$C$225, SheetX!$C$225, "")</f>
        <v/>
      </c>
      <c r="E894" s="4" t="str">
        <f t="shared" si="145"/>
        <v/>
      </c>
      <c r="F894" s="9" t="str">
        <f>IF(ROW($D$1)&lt;=SheetX!$D$225, SheetX!$D$225, "")</f>
        <v/>
      </c>
      <c r="G894" s="9" t="str">
        <f t="shared" si="146"/>
        <v/>
      </c>
      <c r="H894" s="9" t="str">
        <f>IF(ROW($D$1)&lt;=SheetX!$E$225, SheetX!$E$225, "")</f>
        <v/>
      </c>
      <c r="I894" s="9" t="str">
        <f t="shared" si="147"/>
        <v/>
      </c>
      <c r="J894" s="9" t="str">
        <f>IF(ROW($D$1)&lt;=SheetX!$F$225, SheetX!$F$225, "")</f>
        <v/>
      </c>
      <c r="K894" s="4" t="str">
        <f t="shared" si="148"/>
        <v/>
      </c>
      <c r="Q894" s="6" t="str">
        <f t="shared" si="149"/>
        <v/>
      </c>
      <c r="R894" s="6">
        <f t="shared" si="150"/>
        <v>0</v>
      </c>
      <c r="S894" s="6">
        <f t="shared" si="151"/>
        <v>0</v>
      </c>
      <c r="T894" s="6">
        <f t="shared" si="152"/>
        <v>0</v>
      </c>
      <c r="U894" s="6">
        <f t="shared" si="153"/>
        <v>0</v>
      </c>
      <c r="AB894" s="12">
        <f>Table1[[#This Row],[Streaming Resolution '[MP']]]</f>
        <v>0</v>
      </c>
      <c r="AC894" s="12">
        <v>1</v>
      </c>
      <c r="AE894" s="3" t="str">
        <f>Table1[[#This Row],[Type of Install]]&amp;Table1[[#This Row],[Indoor/Outdoor]]</f>
        <v/>
      </c>
      <c r="AF894" s="3" t="str">
        <f>AE894&amp;Table1[[#This Row],[Camera Type]]</f>
        <v/>
      </c>
      <c r="AJ894" s="3" t="str">
        <f>'Card Access'!D896&amp;'Card Access'!E896&amp;'Card Access'!F896&amp;'Card Access'!G896</f>
        <v/>
      </c>
    </row>
    <row r="895" spans="1:36" x14ac:dyDescent="0.25">
      <c r="A895" s="3" t="str">
        <f>IF(ROW($B$3)&lt;=SheetX!$B$225, IF(SheetX!$B$225&lt;&gt;1, SheetX!$A$225 &amp; " (" &amp; ROW($B$3) &amp; ")", SheetX!$A$225),"zzzz")</f>
        <v xml:space="preserve"> (3)</v>
      </c>
      <c r="B895" s="3" t="str">
        <f t="shared" si="143"/>
        <v>zzzz</v>
      </c>
      <c r="C895" s="3" t="str">
        <f t="shared" si="144"/>
        <v/>
      </c>
      <c r="D895" s="9" t="str">
        <f>IF(ROW($D$1)&lt;=SheetX!$C$225, SheetX!$C$225, "")</f>
        <v/>
      </c>
      <c r="E895" s="4" t="str">
        <f t="shared" si="145"/>
        <v/>
      </c>
      <c r="F895" s="9" t="str">
        <f>IF(ROW($D$1)&lt;=SheetX!$D$225, SheetX!$D$225, "")</f>
        <v/>
      </c>
      <c r="G895" s="9" t="str">
        <f t="shared" si="146"/>
        <v/>
      </c>
      <c r="H895" s="9" t="str">
        <f>IF(ROW($D$1)&lt;=SheetX!$E$225, SheetX!$E$225, "")</f>
        <v/>
      </c>
      <c r="I895" s="9" t="str">
        <f t="shared" si="147"/>
        <v/>
      </c>
      <c r="J895" s="9" t="str">
        <f>IF(ROW($D$1)&lt;=SheetX!$F$225, SheetX!$F$225, "")</f>
        <v/>
      </c>
      <c r="K895" s="4" t="str">
        <f t="shared" si="148"/>
        <v/>
      </c>
      <c r="Q895" s="6" t="str">
        <f t="shared" si="149"/>
        <v/>
      </c>
      <c r="R895" s="6">
        <f t="shared" si="150"/>
        <v>0</v>
      </c>
      <c r="S895" s="6">
        <f t="shared" si="151"/>
        <v>0</v>
      </c>
      <c r="T895" s="6">
        <f t="shared" si="152"/>
        <v>0</v>
      </c>
      <c r="U895" s="6">
        <f t="shared" si="153"/>
        <v>0</v>
      </c>
      <c r="AB895" s="12">
        <f>Table1[[#This Row],[Streaming Resolution '[MP']]]</f>
        <v>0</v>
      </c>
      <c r="AC895" s="12">
        <v>1</v>
      </c>
      <c r="AE895" s="3" t="str">
        <f>Table1[[#This Row],[Type of Install]]&amp;Table1[[#This Row],[Indoor/Outdoor]]</f>
        <v/>
      </c>
      <c r="AF895" s="3" t="str">
        <f>AE895&amp;Table1[[#This Row],[Camera Type]]</f>
        <v/>
      </c>
      <c r="AJ895" s="3" t="str">
        <f>'Card Access'!D897&amp;'Card Access'!E897&amp;'Card Access'!F897&amp;'Card Access'!G897</f>
        <v/>
      </c>
    </row>
    <row r="896" spans="1:36" x14ac:dyDescent="0.25">
      <c r="A896" s="3" t="str">
        <f>IF(ROW($B$4)&lt;=SheetX!$B$225, IF(SheetX!$B$225&lt;&gt;1, SheetX!$A$225 &amp; " (" &amp; ROW($B$4) &amp; ")", SheetX!$A$225),"zzzz")</f>
        <v xml:space="preserve"> (4)</v>
      </c>
      <c r="B896" s="3" t="str">
        <f t="shared" si="143"/>
        <v>zzzz</v>
      </c>
      <c r="C896" s="3" t="str">
        <f t="shared" si="144"/>
        <v/>
      </c>
      <c r="D896" s="9" t="str">
        <f>IF(ROW($D$1)&lt;=SheetX!$C$225, SheetX!$C$225, "")</f>
        <v/>
      </c>
      <c r="E896" s="4" t="str">
        <f t="shared" si="145"/>
        <v/>
      </c>
      <c r="F896" s="9" t="str">
        <f>IF(ROW($D$1)&lt;=SheetX!$D$225, SheetX!$D$225, "")</f>
        <v/>
      </c>
      <c r="G896" s="9" t="str">
        <f t="shared" si="146"/>
        <v/>
      </c>
      <c r="H896" s="9" t="str">
        <f>IF(ROW($D$1)&lt;=SheetX!$E$225, SheetX!$E$225, "")</f>
        <v/>
      </c>
      <c r="I896" s="9" t="str">
        <f t="shared" si="147"/>
        <v/>
      </c>
      <c r="J896" s="9" t="str">
        <f>IF(ROW($D$1)&lt;=SheetX!$F$225, SheetX!$F$225, "")</f>
        <v/>
      </c>
      <c r="K896" s="4" t="str">
        <f t="shared" si="148"/>
        <v/>
      </c>
      <c r="Q896" s="6" t="str">
        <f t="shared" si="149"/>
        <v/>
      </c>
      <c r="R896" s="6">
        <f t="shared" si="150"/>
        <v>0</v>
      </c>
      <c r="S896" s="6">
        <f t="shared" si="151"/>
        <v>0</v>
      </c>
      <c r="T896" s="6">
        <f t="shared" si="152"/>
        <v>0</v>
      </c>
      <c r="U896" s="6">
        <f t="shared" si="153"/>
        <v>0</v>
      </c>
      <c r="AB896" s="12">
        <f>Table1[[#This Row],[Streaming Resolution '[MP']]]</f>
        <v>0</v>
      </c>
      <c r="AC896" s="12">
        <v>1</v>
      </c>
      <c r="AE896" s="3" t="str">
        <f>Table1[[#This Row],[Type of Install]]&amp;Table1[[#This Row],[Indoor/Outdoor]]</f>
        <v/>
      </c>
      <c r="AF896" s="3" t="str">
        <f>AE896&amp;Table1[[#This Row],[Camera Type]]</f>
        <v/>
      </c>
      <c r="AJ896" s="3" t="str">
        <f>'Card Access'!D898&amp;'Card Access'!E898&amp;'Card Access'!F898&amp;'Card Access'!G898</f>
        <v/>
      </c>
    </row>
    <row r="897" spans="1:36" x14ac:dyDescent="0.25">
      <c r="A897" s="3" t="str">
        <f>IF(ROW($B$1)&lt;=SheetX!$B$226, IF(SheetX!$B$226&lt;&gt;1, SheetX!$A$226 &amp; " (" &amp; ROW($B$1) &amp; ")", SheetX!$A$226),"zzzz")</f>
        <v xml:space="preserve"> (1)</v>
      </c>
      <c r="B897" s="3" t="str">
        <f t="shared" ref="B897:B960" si="154">IF(OR(A897=" (1)", A897=" (2)", A897=" (3)", A897=" (4)", A897="", A897=0), "zzzz", A897)</f>
        <v>zzzz</v>
      </c>
      <c r="C897" s="3" t="str">
        <f t="shared" si="144"/>
        <v/>
      </c>
      <c r="D897" s="9" t="str">
        <f>IF(ROW($D$1)&lt;=SheetX!$C$226, SheetX!$C$226, "")</f>
        <v/>
      </c>
      <c r="E897" s="4" t="str">
        <f t="shared" si="145"/>
        <v/>
      </c>
      <c r="F897" s="9" t="str">
        <f>IF(ROW($D$1)&lt;=SheetX!$D$226, SheetX!$D$226, "")</f>
        <v/>
      </c>
      <c r="G897" s="9" t="str">
        <f t="shared" si="146"/>
        <v/>
      </c>
      <c r="H897" s="9" t="str">
        <f>IF(ROW($D$1)&lt;=SheetX!$E$226, SheetX!$E$226, "")</f>
        <v/>
      </c>
      <c r="I897" s="9" t="str">
        <f t="shared" si="147"/>
        <v/>
      </c>
      <c r="J897" s="9" t="str">
        <f>IF(ROW($D$1)&lt;=SheetX!$F$226, SheetX!$F$226, "")</f>
        <v/>
      </c>
      <c r="K897" s="4" t="str">
        <f t="shared" si="148"/>
        <v/>
      </c>
      <c r="Q897" s="6" t="str">
        <f t="shared" si="149"/>
        <v/>
      </c>
      <c r="R897" s="6">
        <f t="shared" si="150"/>
        <v>0</v>
      </c>
      <c r="S897" s="6">
        <f t="shared" si="151"/>
        <v>0</v>
      </c>
      <c r="T897" s="6">
        <f t="shared" si="152"/>
        <v>0</v>
      </c>
      <c r="U897" s="6">
        <f t="shared" si="153"/>
        <v>0</v>
      </c>
      <c r="AB897" s="12">
        <f>Table1[[#This Row],[Streaming Resolution '[MP']]]</f>
        <v>0</v>
      </c>
      <c r="AC897" s="12">
        <v>1</v>
      </c>
      <c r="AE897" s="3" t="str">
        <f>Table1[[#This Row],[Type of Install]]&amp;Table1[[#This Row],[Indoor/Outdoor]]</f>
        <v/>
      </c>
      <c r="AF897" s="3" t="str">
        <f>AE897&amp;Table1[[#This Row],[Camera Type]]</f>
        <v/>
      </c>
      <c r="AJ897" s="3" t="str">
        <f>'Card Access'!D899&amp;'Card Access'!E899&amp;'Card Access'!F899&amp;'Card Access'!G899</f>
        <v/>
      </c>
    </row>
    <row r="898" spans="1:36" x14ac:dyDescent="0.25">
      <c r="A898" s="3" t="str">
        <f>IF(ROW($B$2)&lt;=SheetX!$B$226, IF(SheetX!$B$226&lt;&gt;1, SheetX!$A$226 &amp; " (" &amp; ROW($B$2) &amp; ")", SheetX!$A$226),"zzzz")</f>
        <v xml:space="preserve"> (2)</v>
      </c>
      <c r="B898" s="3" t="str">
        <f t="shared" si="154"/>
        <v>zzzz</v>
      </c>
      <c r="C898" s="3" t="str">
        <f t="shared" ref="C898:C961" si="155">IF(B898="zzzz","",D898)</f>
        <v/>
      </c>
      <c r="D898" s="9" t="str">
        <f>IF(ROW($D$1)&lt;=SheetX!$C$226, SheetX!$C$226, "")</f>
        <v/>
      </c>
      <c r="E898" s="4" t="str">
        <f t="shared" ref="E898:E961" si="156">IF(B898="zzzz","",F898)</f>
        <v/>
      </c>
      <c r="F898" s="9" t="str">
        <f>IF(ROW($D$1)&lt;=SheetX!$D$226, SheetX!$D$226, "")</f>
        <v/>
      </c>
      <c r="G898" s="9" t="str">
        <f t="shared" ref="G898:G961" si="157">IF(B898="zzzz","",H898)</f>
        <v/>
      </c>
      <c r="H898" s="9" t="str">
        <f>IF(ROW($D$1)&lt;=SheetX!$E$226, SheetX!$E$226, "")</f>
        <v/>
      </c>
      <c r="I898" s="9" t="str">
        <f t="shared" ref="I898:I961" si="158">IF(B898="zzzz","",J898)</f>
        <v/>
      </c>
      <c r="J898" s="9" t="str">
        <f>IF(ROW($D$1)&lt;=SheetX!$F$226, SheetX!$F$226, "")</f>
        <v/>
      </c>
      <c r="K898" s="4" t="str">
        <f t="shared" ref="K898:K961" si="159">IF(B898="zzzz", "", B898)</f>
        <v/>
      </c>
      <c r="Q898" s="6" t="str">
        <f t="shared" ref="Q898:Q961" si="160">IF(IF(L898="zzzz","",L898)=0,"",IF(L898="zzzz","",L898))</f>
        <v/>
      </c>
      <c r="R898" s="6">
        <f t="shared" ref="R898:R961" si="161">M898</f>
        <v>0</v>
      </c>
      <c r="S898" s="6">
        <f t="shared" ref="S898:S961" si="162">N898</f>
        <v>0</v>
      </c>
      <c r="T898" s="6">
        <f t="shared" ref="T898:T961" si="163">O898</f>
        <v>0</v>
      </c>
      <c r="U898" s="6">
        <f t="shared" ref="U898:U961" si="164">P898</f>
        <v>0</v>
      </c>
      <c r="AB898" s="12">
        <f>Table1[[#This Row],[Streaming Resolution '[MP']]]</f>
        <v>0</v>
      </c>
      <c r="AC898" s="12">
        <v>1</v>
      </c>
      <c r="AE898" s="3" t="str">
        <f>Table1[[#This Row],[Type of Install]]&amp;Table1[[#This Row],[Indoor/Outdoor]]</f>
        <v/>
      </c>
      <c r="AF898" s="3" t="str">
        <f>AE898&amp;Table1[[#This Row],[Camera Type]]</f>
        <v/>
      </c>
      <c r="AJ898" s="3" t="str">
        <f>'Card Access'!D900&amp;'Card Access'!E900&amp;'Card Access'!F900&amp;'Card Access'!G900</f>
        <v/>
      </c>
    </row>
    <row r="899" spans="1:36" x14ac:dyDescent="0.25">
      <c r="A899" s="3" t="str">
        <f>IF(ROW($B$3)&lt;=SheetX!$B$226, IF(SheetX!$B$226&lt;&gt;1, SheetX!$A$226 &amp; " (" &amp; ROW($B$3) &amp; ")", SheetX!$A$226),"zzzz")</f>
        <v xml:space="preserve"> (3)</v>
      </c>
      <c r="B899" s="3" t="str">
        <f t="shared" si="154"/>
        <v>zzzz</v>
      </c>
      <c r="C899" s="3" t="str">
        <f t="shared" si="155"/>
        <v/>
      </c>
      <c r="D899" s="9" t="str">
        <f>IF(ROW($D$1)&lt;=SheetX!$C$226, SheetX!$C$226, "")</f>
        <v/>
      </c>
      <c r="E899" s="4" t="str">
        <f t="shared" si="156"/>
        <v/>
      </c>
      <c r="F899" s="9" t="str">
        <f>IF(ROW($D$1)&lt;=SheetX!$D$226, SheetX!$D$226, "")</f>
        <v/>
      </c>
      <c r="G899" s="9" t="str">
        <f t="shared" si="157"/>
        <v/>
      </c>
      <c r="H899" s="9" t="str">
        <f>IF(ROW($D$1)&lt;=SheetX!$E$226, SheetX!$E$226, "")</f>
        <v/>
      </c>
      <c r="I899" s="9" t="str">
        <f t="shared" si="158"/>
        <v/>
      </c>
      <c r="J899" s="9" t="str">
        <f>IF(ROW($D$1)&lt;=SheetX!$F$226, SheetX!$F$226, "")</f>
        <v/>
      </c>
      <c r="K899" s="4" t="str">
        <f t="shared" si="159"/>
        <v/>
      </c>
      <c r="Q899" s="6" t="str">
        <f t="shared" si="160"/>
        <v/>
      </c>
      <c r="R899" s="6">
        <f t="shared" si="161"/>
        <v>0</v>
      </c>
      <c r="S899" s="6">
        <f t="shared" si="162"/>
        <v>0</v>
      </c>
      <c r="T899" s="6">
        <f t="shared" si="163"/>
        <v>0</v>
      </c>
      <c r="U899" s="6">
        <f t="shared" si="164"/>
        <v>0</v>
      </c>
      <c r="AB899" s="12">
        <f>Table1[[#This Row],[Streaming Resolution '[MP']]]</f>
        <v>0</v>
      </c>
      <c r="AC899" s="12">
        <v>1</v>
      </c>
      <c r="AE899" s="3" t="str">
        <f>Table1[[#This Row],[Type of Install]]&amp;Table1[[#This Row],[Indoor/Outdoor]]</f>
        <v/>
      </c>
      <c r="AF899" s="3" t="str">
        <f>AE899&amp;Table1[[#This Row],[Camera Type]]</f>
        <v/>
      </c>
      <c r="AJ899" s="3" t="str">
        <f>'Card Access'!D901&amp;'Card Access'!E901&amp;'Card Access'!F901&amp;'Card Access'!G901</f>
        <v/>
      </c>
    </row>
    <row r="900" spans="1:36" x14ac:dyDescent="0.25">
      <c r="A900" s="3" t="str">
        <f>IF(ROW($B$4)&lt;=SheetX!$B$226, IF(SheetX!$B$226&lt;&gt;1, SheetX!$A$226 &amp; " (" &amp; ROW($B$4) &amp; ")", SheetX!$A$226),"zzzz")</f>
        <v xml:space="preserve"> (4)</v>
      </c>
      <c r="B900" s="3" t="str">
        <f t="shared" si="154"/>
        <v>zzzz</v>
      </c>
      <c r="C900" s="3" t="str">
        <f t="shared" si="155"/>
        <v/>
      </c>
      <c r="D900" s="9" t="str">
        <f>IF(ROW($D$1)&lt;=SheetX!$C$226, SheetX!$C$226, "")</f>
        <v/>
      </c>
      <c r="E900" s="4" t="str">
        <f t="shared" si="156"/>
        <v/>
      </c>
      <c r="F900" s="9" t="str">
        <f>IF(ROW($D$1)&lt;=SheetX!$D$226, SheetX!$D$226, "")</f>
        <v/>
      </c>
      <c r="G900" s="9" t="str">
        <f t="shared" si="157"/>
        <v/>
      </c>
      <c r="H900" s="9" t="str">
        <f>IF(ROW($D$1)&lt;=SheetX!$E$226, SheetX!$E$226, "")</f>
        <v/>
      </c>
      <c r="I900" s="9" t="str">
        <f t="shared" si="158"/>
        <v/>
      </c>
      <c r="J900" s="9" t="str">
        <f>IF(ROW($D$1)&lt;=SheetX!$F$226, SheetX!$F$226, "")</f>
        <v/>
      </c>
      <c r="K900" s="4" t="str">
        <f t="shared" si="159"/>
        <v/>
      </c>
      <c r="Q900" s="6" t="str">
        <f t="shared" si="160"/>
        <v/>
      </c>
      <c r="R900" s="6">
        <f t="shared" si="161"/>
        <v>0</v>
      </c>
      <c r="S900" s="6">
        <f t="shared" si="162"/>
        <v>0</v>
      </c>
      <c r="T900" s="6">
        <f t="shared" si="163"/>
        <v>0</v>
      </c>
      <c r="U900" s="6">
        <f t="shared" si="164"/>
        <v>0</v>
      </c>
      <c r="AB900" s="12">
        <f>Table1[[#This Row],[Streaming Resolution '[MP']]]</f>
        <v>0</v>
      </c>
      <c r="AC900" s="12">
        <v>1</v>
      </c>
      <c r="AE900" s="3" t="str">
        <f>Table1[[#This Row],[Type of Install]]&amp;Table1[[#This Row],[Indoor/Outdoor]]</f>
        <v/>
      </c>
      <c r="AF900" s="3" t="str">
        <f>AE900&amp;Table1[[#This Row],[Camera Type]]</f>
        <v/>
      </c>
      <c r="AJ900" s="3" t="str">
        <f>'Card Access'!D902&amp;'Card Access'!E902&amp;'Card Access'!F902&amp;'Card Access'!G902</f>
        <v/>
      </c>
    </row>
    <row r="901" spans="1:36" x14ac:dyDescent="0.25">
      <c r="A901" s="3" t="str">
        <f>IF(ROW($B$1)&lt;=SheetX!$B$227, IF(SheetX!$B$227&lt;&gt;1, SheetX!$A$227 &amp; " (" &amp; ROW($B$1) &amp; ")", SheetX!$A$227),"zzzz")</f>
        <v xml:space="preserve"> (1)</v>
      </c>
      <c r="B901" s="3" t="str">
        <f t="shared" si="154"/>
        <v>zzzz</v>
      </c>
      <c r="C901" s="3" t="str">
        <f t="shared" si="155"/>
        <v/>
      </c>
      <c r="D901" s="9" t="str">
        <f>IF(ROW($D$1)&lt;=SheetX!$C$227, SheetX!$C$227, "")</f>
        <v/>
      </c>
      <c r="E901" s="4" t="str">
        <f t="shared" si="156"/>
        <v/>
      </c>
      <c r="F901" s="9" t="str">
        <f>IF(ROW($D$1)&lt;=SheetX!$D$227, SheetX!$D$227, "")</f>
        <v/>
      </c>
      <c r="G901" s="9" t="str">
        <f t="shared" si="157"/>
        <v/>
      </c>
      <c r="H901" s="9" t="str">
        <f>IF(ROW($D$1)&lt;=SheetX!$E$227, SheetX!$E$227, "")</f>
        <v/>
      </c>
      <c r="I901" s="9" t="str">
        <f t="shared" si="158"/>
        <v/>
      </c>
      <c r="J901" s="9" t="str">
        <f>IF(ROW($D$1)&lt;=SheetX!$F$227, SheetX!$F$227, "")</f>
        <v/>
      </c>
      <c r="K901" s="4" t="str">
        <f t="shared" si="159"/>
        <v/>
      </c>
      <c r="Q901" s="6" t="str">
        <f t="shared" si="160"/>
        <v/>
      </c>
      <c r="R901" s="6">
        <f t="shared" si="161"/>
        <v>0</v>
      </c>
      <c r="S901" s="6">
        <f t="shared" si="162"/>
        <v>0</v>
      </c>
      <c r="T901" s="6">
        <f t="shared" si="163"/>
        <v>0</v>
      </c>
      <c r="U901" s="6">
        <f t="shared" si="164"/>
        <v>0</v>
      </c>
      <c r="AB901" s="12">
        <f>Table1[[#This Row],[Streaming Resolution '[MP']]]</f>
        <v>0</v>
      </c>
      <c r="AC901" s="12">
        <v>1</v>
      </c>
      <c r="AE901" s="3" t="str">
        <f>Table1[[#This Row],[Type of Install]]&amp;Table1[[#This Row],[Indoor/Outdoor]]</f>
        <v/>
      </c>
      <c r="AF901" s="3" t="str">
        <f>AE901&amp;Table1[[#This Row],[Camera Type]]</f>
        <v/>
      </c>
      <c r="AJ901" s="3" t="str">
        <f>'Card Access'!D903&amp;'Card Access'!E903&amp;'Card Access'!F903&amp;'Card Access'!G903</f>
        <v/>
      </c>
    </row>
    <row r="902" spans="1:36" x14ac:dyDescent="0.25">
      <c r="A902" s="3" t="str">
        <f>IF(ROW($B$2)&lt;=SheetX!$B$227, IF(SheetX!$B$227&lt;&gt;1, SheetX!$A$227 &amp; " (" &amp; ROW($B$2) &amp; ")", SheetX!$A$227),"zzzz")</f>
        <v xml:space="preserve"> (2)</v>
      </c>
      <c r="B902" s="3" t="str">
        <f t="shared" si="154"/>
        <v>zzzz</v>
      </c>
      <c r="C902" s="3" t="str">
        <f t="shared" si="155"/>
        <v/>
      </c>
      <c r="D902" s="9" t="str">
        <f>IF(ROW($D$1)&lt;=SheetX!$C$227, SheetX!$C$227, "")</f>
        <v/>
      </c>
      <c r="E902" s="4" t="str">
        <f t="shared" si="156"/>
        <v/>
      </c>
      <c r="F902" s="9" t="str">
        <f>IF(ROW($D$1)&lt;=SheetX!$D$227, SheetX!$D$227, "")</f>
        <v/>
      </c>
      <c r="G902" s="9" t="str">
        <f t="shared" si="157"/>
        <v/>
      </c>
      <c r="H902" s="9" t="str">
        <f>IF(ROW($D$1)&lt;=SheetX!$E$227, SheetX!$E$227, "")</f>
        <v/>
      </c>
      <c r="I902" s="9" t="str">
        <f t="shared" si="158"/>
        <v/>
      </c>
      <c r="J902" s="9" t="str">
        <f>IF(ROW($D$1)&lt;=SheetX!$F$227, SheetX!$F$227, "")</f>
        <v/>
      </c>
      <c r="K902" s="4" t="str">
        <f t="shared" si="159"/>
        <v/>
      </c>
      <c r="Q902" s="6" t="str">
        <f t="shared" si="160"/>
        <v/>
      </c>
      <c r="R902" s="6">
        <f t="shared" si="161"/>
        <v>0</v>
      </c>
      <c r="S902" s="6">
        <f t="shared" si="162"/>
        <v>0</v>
      </c>
      <c r="T902" s="6">
        <f t="shared" si="163"/>
        <v>0</v>
      </c>
      <c r="U902" s="6">
        <f t="shared" si="164"/>
        <v>0</v>
      </c>
      <c r="AB902" s="12">
        <f>Table1[[#This Row],[Streaming Resolution '[MP']]]</f>
        <v>0</v>
      </c>
      <c r="AC902" s="12">
        <v>1</v>
      </c>
      <c r="AE902" s="3" t="str">
        <f>Table1[[#This Row],[Type of Install]]&amp;Table1[[#This Row],[Indoor/Outdoor]]</f>
        <v/>
      </c>
      <c r="AF902" s="3" t="str">
        <f>AE902&amp;Table1[[#This Row],[Camera Type]]</f>
        <v/>
      </c>
      <c r="AJ902" s="3" t="str">
        <f>'Card Access'!D904&amp;'Card Access'!E904&amp;'Card Access'!F904&amp;'Card Access'!G904</f>
        <v/>
      </c>
    </row>
    <row r="903" spans="1:36" x14ac:dyDescent="0.25">
      <c r="A903" s="3" t="str">
        <f>IF(ROW($B$3)&lt;=SheetX!$B$227, IF(SheetX!$B$227&lt;&gt;1, SheetX!$A$227 &amp; " (" &amp; ROW($B$3) &amp; ")", SheetX!$A$227),"zzzz")</f>
        <v xml:space="preserve"> (3)</v>
      </c>
      <c r="B903" s="3" t="str">
        <f t="shared" si="154"/>
        <v>zzzz</v>
      </c>
      <c r="C903" s="3" t="str">
        <f t="shared" si="155"/>
        <v/>
      </c>
      <c r="D903" s="9" t="str">
        <f>IF(ROW($D$1)&lt;=SheetX!$C$227, SheetX!$C$227, "")</f>
        <v/>
      </c>
      <c r="E903" s="4" t="str">
        <f t="shared" si="156"/>
        <v/>
      </c>
      <c r="F903" s="9" t="str">
        <f>IF(ROW($D$1)&lt;=SheetX!$D$227, SheetX!$D$227, "")</f>
        <v/>
      </c>
      <c r="G903" s="9" t="str">
        <f t="shared" si="157"/>
        <v/>
      </c>
      <c r="H903" s="9" t="str">
        <f>IF(ROW($D$1)&lt;=SheetX!$E$227, SheetX!$E$227, "")</f>
        <v/>
      </c>
      <c r="I903" s="9" t="str">
        <f t="shared" si="158"/>
        <v/>
      </c>
      <c r="J903" s="9" t="str">
        <f>IF(ROW($D$1)&lt;=SheetX!$F$227, SheetX!$F$227, "")</f>
        <v/>
      </c>
      <c r="K903" s="4" t="str">
        <f t="shared" si="159"/>
        <v/>
      </c>
      <c r="Q903" s="6" t="str">
        <f t="shared" si="160"/>
        <v/>
      </c>
      <c r="R903" s="6">
        <f t="shared" si="161"/>
        <v>0</v>
      </c>
      <c r="S903" s="6">
        <f t="shared" si="162"/>
        <v>0</v>
      </c>
      <c r="T903" s="6">
        <f t="shared" si="163"/>
        <v>0</v>
      </c>
      <c r="U903" s="6">
        <f t="shared" si="164"/>
        <v>0</v>
      </c>
      <c r="AB903" s="12">
        <f>Table1[[#This Row],[Streaming Resolution '[MP']]]</f>
        <v>0</v>
      </c>
      <c r="AC903" s="12">
        <v>1</v>
      </c>
      <c r="AE903" s="3" t="str">
        <f>Table1[[#This Row],[Type of Install]]&amp;Table1[[#This Row],[Indoor/Outdoor]]</f>
        <v/>
      </c>
      <c r="AF903" s="3" t="str">
        <f>AE903&amp;Table1[[#This Row],[Camera Type]]</f>
        <v/>
      </c>
      <c r="AJ903" s="3" t="str">
        <f>'Card Access'!D905&amp;'Card Access'!E905&amp;'Card Access'!F905&amp;'Card Access'!G905</f>
        <v/>
      </c>
    </row>
    <row r="904" spans="1:36" x14ac:dyDescent="0.25">
      <c r="A904" s="3" t="str">
        <f>IF(ROW($B$4)&lt;=SheetX!$B$227, IF(SheetX!$B$227&lt;&gt;1, SheetX!$A$227 &amp; " (" &amp; ROW($B$4) &amp; ")", SheetX!$A$227),"zzzz")</f>
        <v xml:space="preserve"> (4)</v>
      </c>
      <c r="B904" s="3" t="str">
        <f t="shared" si="154"/>
        <v>zzzz</v>
      </c>
      <c r="C904" s="3" t="str">
        <f t="shared" si="155"/>
        <v/>
      </c>
      <c r="D904" s="9" t="str">
        <f>IF(ROW($D$1)&lt;=SheetX!$C$227, SheetX!$C$227, "")</f>
        <v/>
      </c>
      <c r="E904" s="4" t="str">
        <f t="shared" si="156"/>
        <v/>
      </c>
      <c r="F904" s="9" t="str">
        <f>IF(ROW($D$1)&lt;=SheetX!$D$227, SheetX!$D$227, "")</f>
        <v/>
      </c>
      <c r="G904" s="9" t="str">
        <f t="shared" si="157"/>
        <v/>
      </c>
      <c r="H904" s="9" t="str">
        <f>IF(ROW($D$1)&lt;=SheetX!$E$227, SheetX!$E$227, "")</f>
        <v/>
      </c>
      <c r="I904" s="9" t="str">
        <f t="shared" si="158"/>
        <v/>
      </c>
      <c r="J904" s="9" t="str">
        <f>IF(ROW($D$1)&lt;=SheetX!$F$227, SheetX!$F$227, "")</f>
        <v/>
      </c>
      <c r="K904" s="4" t="str">
        <f t="shared" si="159"/>
        <v/>
      </c>
      <c r="Q904" s="6" t="str">
        <f t="shared" si="160"/>
        <v/>
      </c>
      <c r="R904" s="6">
        <f t="shared" si="161"/>
        <v>0</v>
      </c>
      <c r="S904" s="6">
        <f t="shared" si="162"/>
        <v>0</v>
      </c>
      <c r="T904" s="6">
        <f t="shared" si="163"/>
        <v>0</v>
      </c>
      <c r="U904" s="6">
        <f t="shared" si="164"/>
        <v>0</v>
      </c>
      <c r="AB904" s="12">
        <f>Table1[[#This Row],[Streaming Resolution '[MP']]]</f>
        <v>0</v>
      </c>
      <c r="AC904" s="12">
        <v>1</v>
      </c>
      <c r="AE904" s="3" t="str">
        <f>Table1[[#This Row],[Type of Install]]&amp;Table1[[#This Row],[Indoor/Outdoor]]</f>
        <v/>
      </c>
      <c r="AF904" s="3" t="str">
        <f>AE904&amp;Table1[[#This Row],[Camera Type]]</f>
        <v/>
      </c>
      <c r="AJ904" s="3" t="str">
        <f>'Card Access'!D906&amp;'Card Access'!E906&amp;'Card Access'!F906&amp;'Card Access'!G906</f>
        <v/>
      </c>
    </row>
    <row r="905" spans="1:36" x14ac:dyDescent="0.25">
      <c r="A905" s="3" t="str">
        <f>IF(ROW($B$1)&lt;=SheetX!$B$228, IF(SheetX!$B$228&lt;&gt;1, SheetX!$A$228 &amp; " (" &amp; ROW($B$1) &amp; ")", SheetX!$A$228),"zzzz")</f>
        <v xml:space="preserve"> (1)</v>
      </c>
      <c r="B905" s="3" t="str">
        <f t="shared" si="154"/>
        <v>zzzz</v>
      </c>
      <c r="C905" s="3" t="str">
        <f t="shared" si="155"/>
        <v/>
      </c>
      <c r="D905" s="9" t="str">
        <f>IF(ROW($D$1)&lt;=SheetX!$C$228, SheetX!$C$228, "")</f>
        <v/>
      </c>
      <c r="E905" s="4" t="str">
        <f t="shared" si="156"/>
        <v/>
      </c>
      <c r="F905" s="9" t="str">
        <f>IF(ROW($D$1)&lt;=SheetX!$D$228, SheetX!$D$228, "")</f>
        <v/>
      </c>
      <c r="G905" s="9" t="str">
        <f t="shared" si="157"/>
        <v/>
      </c>
      <c r="H905" s="9" t="str">
        <f>IF(ROW($D$1)&lt;=SheetX!$E$228, SheetX!$E$228, "")</f>
        <v/>
      </c>
      <c r="I905" s="9" t="str">
        <f t="shared" si="158"/>
        <v/>
      </c>
      <c r="J905" s="9" t="str">
        <f>IF(ROW($D$1)&lt;=SheetX!$F$228, SheetX!$F$228, "")</f>
        <v/>
      </c>
      <c r="K905" s="4" t="str">
        <f t="shared" si="159"/>
        <v/>
      </c>
      <c r="Q905" s="6" t="str">
        <f t="shared" si="160"/>
        <v/>
      </c>
      <c r="R905" s="6">
        <f t="shared" si="161"/>
        <v>0</v>
      </c>
      <c r="S905" s="6">
        <f t="shared" si="162"/>
        <v>0</v>
      </c>
      <c r="T905" s="6">
        <f t="shared" si="163"/>
        <v>0</v>
      </c>
      <c r="U905" s="6">
        <f t="shared" si="164"/>
        <v>0</v>
      </c>
      <c r="AB905" s="12">
        <f>Table1[[#This Row],[Streaming Resolution '[MP']]]</f>
        <v>0</v>
      </c>
      <c r="AC905" s="12">
        <v>1</v>
      </c>
      <c r="AE905" s="3" t="str">
        <f>Table1[[#This Row],[Type of Install]]&amp;Table1[[#This Row],[Indoor/Outdoor]]</f>
        <v/>
      </c>
      <c r="AF905" s="3" t="str">
        <f>AE905&amp;Table1[[#This Row],[Camera Type]]</f>
        <v/>
      </c>
      <c r="AJ905" s="3" t="str">
        <f>'Card Access'!D907&amp;'Card Access'!E907&amp;'Card Access'!F907&amp;'Card Access'!G907</f>
        <v/>
      </c>
    </row>
    <row r="906" spans="1:36" x14ac:dyDescent="0.25">
      <c r="A906" s="3" t="str">
        <f>IF(ROW($B$2)&lt;=SheetX!$B$228, IF(SheetX!$B$228&lt;&gt;1, SheetX!$A$228 &amp; " (" &amp; ROW($B$2) &amp; ")", SheetX!$A$228),"zzzz")</f>
        <v xml:space="preserve"> (2)</v>
      </c>
      <c r="B906" s="3" t="str">
        <f t="shared" si="154"/>
        <v>zzzz</v>
      </c>
      <c r="C906" s="3" t="str">
        <f t="shared" si="155"/>
        <v/>
      </c>
      <c r="D906" s="9" t="str">
        <f>IF(ROW($D$1)&lt;=SheetX!$C$228, SheetX!$C$228, "")</f>
        <v/>
      </c>
      <c r="E906" s="4" t="str">
        <f t="shared" si="156"/>
        <v/>
      </c>
      <c r="F906" s="9" t="str">
        <f>IF(ROW($D$1)&lt;=SheetX!$D$228, SheetX!$D$228, "")</f>
        <v/>
      </c>
      <c r="G906" s="9" t="str">
        <f t="shared" si="157"/>
        <v/>
      </c>
      <c r="H906" s="9" t="str">
        <f>IF(ROW($D$1)&lt;=SheetX!$E$228, SheetX!$E$228, "")</f>
        <v/>
      </c>
      <c r="I906" s="9" t="str">
        <f t="shared" si="158"/>
        <v/>
      </c>
      <c r="J906" s="9" t="str">
        <f>IF(ROW($D$1)&lt;=SheetX!$F$228, SheetX!$F$228, "")</f>
        <v/>
      </c>
      <c r="K906" s="4" t="str">
        <f t="shared" si="159"/>
        <v/>
      </c>
      <c r="Q906" s="6" t="str">
        <f t="shared" si="160"/>
        <v/>
      </c>
      <c r="R906" s="6">
        <f t="shared" si="161"/>
        <v>0</v>
      </c>
      <c r="S906" s="6">
        <f t="shared" si="162"/>
        <v>0</v>
      </c>
      <c r="T906" s="6">
        <f t="shared" si="163"/>
        <v>0</v>
      </c>
      <c r="U906" s="6">
        <f t="shared" si="164"/>
        <v>0</v>
      </c>
      <c r="AB906" s="12">
        <f>Table1[[#This Row],[Streaming Resolution '[MP']]]</f>
        <v>0</v>
      </c>
      <c r="AC906" s="12">
        <v>1</v>
      </c>
      <c r="AE906" s="3" t="str">
        <f>Table1[[#This Row],[Type of Install]]&amp;Table1[[#This Row],[Indoor/Outdoor]]</f>
        <v/>
      </c>
      <c r="AF906" s="3" t="str">
        <f>AE906&amp;Table1[[#This Row],[Camera Type]]</f>
        <v/>
      </c>
      <c r="AJ906" s="3" t="str">
        <f>'Card Access'!D908&amp;'Card Access'!E908&amp;'Card Access'!F908&amp;'Card Access'!G908</f>
        <v/>
      </c>
    </row>
    <row r="907" spans="1:36" x14ac:dyDescent="0.25">
      <c r="A907" s="3" t="str">
        <f>IF(ROW($B$3)&lt;=SheetX!$B$228, IF(SheetX!$B$228&lt;&gt;1, SheetX!$A$228 &amp; " (" &amp; ROW($B$3) &amp; ")", SheetX!$A$228),"zzzz")</f>
        <v xml:space="preserve"> (3)</v>
      </c>
      <c r="B907" s="3" t="str">
        <f t="shared" si="154"/>
        <v>zzzz</v>
      </c>
      <c r="C907" s="3" t="str">
        <f t="shared" si="155"/>
        <v/>
      </c>
      <c r="D907" s="9" t="str">
        <f>IF(ROW($D$1)&lt;=SheetX!$C$228, SheetX!$C$228, "")</f>
        <v/>
      </c>
      <c r="E907" s="4" t="str">
        <f t="shared" si="156"/>
        <v/>
      </c>
      <c r="F907" s="9" t="str">
        <f>IF(ROW($D$1)&lt;=SheetX!$D$228, SheetX!$D$228, "")</f>
        <v/>
      </c>
      <c r="G907" s="9" t="str">
        <f t="shared" si="157"/>
        <v/>
      </c>
      <c r="H907" s="9" t="str">
        <f>IF(ROW($D$1)&lt;=SheetX!$E$228, SheetX!$E$228, "")</f>
        <v/>
      </c>
      <c r="I907" s="9" t="str">
        <f t="shared" si="158"/>
        <v/>
      </c>
      <c r="J907" s="9" t="str">
        <f>IF(ROW($D$1)&lt;=SheetX!$F$228, SheetX!$F$228, "")</f>
        <v/>
      </c>
      <c r="K907" s="4" t="str">
        <f t="shared" si="159"/>
        <v/>
      </c>
      <c r="Q907" s="6" t="str">
        <f t="shared" si="160"/>
        <v/>
      </c>
      <c r="R907" s="6">
        <f t="shared" si="161"/>
        <v>0</v>
      </c>
      <c r="S907" s="6">
        <f t="shared" si="162"/>
        <v>0</v>
      </c>
      <c r="T907" s="6">
        <f t="shared" si="163"/>
        <v>0</v>
      </c>
      <c r="U907" s="6">
        <f t="shared" si="164"/>
        <v>0</v>
      </c>
      <c r="AB907" s="12">
        <f>Table1[[#This Row],[Streaming Resolution '[MP']]]</f>
        <v>0</v>
      </c>
      <c r="AC907" s="12">
        <v>1</v>
      </c>
      <c r="AE907" s="3" t="str">
        <f>Table1[[#This Row],[Type of Install]]&amp;Table1[[#This Row],[Indoor/Outdoor]]</f>
        <v/>
      </c>
      <c r="AF907" s="3" t="str">
        <f>AE907&amp;Table1[[#This Row],[Camera Type]]</f>
        <v/>
      </c>
      <c r="AJ907" s="3" t="str">
        <f>'Card Access'!D909&amp;'Card Access'!E909&amp;'Card Access'!F909&amp;'Card Access'!G909</f>
        <v/>
      </c>
    </row>
    <row r="908" spans="1:36" x14ac:dyDescent="0.25">
      <c r="A908" s="3" t="str">
        <f>IF(ROW($B$4)&lt;=SheetX!$B$228, IF(SheetX!$B$228&lt;&gt;1, SheetX!$A$228 &amp; " (" &amp; ROW($B$4) &amp; ")", SheetX!$A$228),"zzzz")</f>
        <v xml:space="preserve"> (4)</v>
      </c>
      <c r="B908" s="3" t="str">
        <f t="shared" si="154"/>
        <v>zzzz</v>
      </c>
      <c r="C908" s="3" t="str">
        <f t="shared" si="155"/>
        <v/>
      </c>
      <c r="D908" s="9" t="str">
        <f>IF(ROW($D$1)&lt;=SheetX!$C$228, SheetX!$C$228, "")</f>
        <v/>
      </c>
      <c r="E908" s="4" t="str">
        <f t="shared" si="156"/>
        <v/>
      </c>
      <c r="F908" s="9" t="str">
        <f>IF(ROW($D$1)&lt;=SheetX!$D$228, SheetX!$D$228, "")</f>
        <v/>
      </c>
      <c r="G908" s="9" t="str">
        <f t="shared" si="157"/>
        <v/>
      </c>
      <c r="H908" s="9" t="str">
        <f>IF(ROW($D$1)&lt;=SheetX!$E$228, SheetX!$E$228, "")</f>
        <v/>
      </c>
      <c r="I908" s="9" t="str">
        <f t="shared" si="158"/>
        <v/>
      </c>
      <c r="J908" s="9" t="str">
        <f>IF(ROW($D$1)&lt;=SheetX!$F$228, SheetX!$F$228, "")</f>
        <v/>
      </c>
      <c r="K908" s="4" t="str">
        <f t="shared" si="159"/>
        <v/>
      </c>
      <c r="Q908" s="6" t="str">
        <f t="shared" si="160"/>
        <v/>
      </c>
      <c r="R908" s="6">
        <f t="shared" si="161"/>
        <v>0</v>
      </c>
      <c r="S908" s="6">
        <f t="shared" si="162"/>
        <v>0</v>
      </c>
      <c r="T908" s="6">
        <f t="shared" si="163"/>
        <v>0</v>
      </c>
      <c r="U908" s="6">
        <f t="shared" si="164"/>
        <v>0</v>
      </c>
      <c r="AB908" s="12">
        <f>Table1[[#This Row],[Streaming Resolution '[MP']]]</f>
        <v>0</v>
      </c>
      <c r="AC908" s="12">
        <v>1</v>
      </c>
      <c r="AE908" s="3" t="str">
        <f>Table1[[#This Row],[Type of Install]]&amp;Table1[[#This Row],[Indoor/Outdoor]]</f>
        <v/>
      </c>
      <c r="AF908" s="3" t="str">
        <f>AE908&amp;Table1[[#This Row],[Camera Type]]</f>
        <v/>
      </c>
      <c r="AJ908" s="3" t="str">
        <f>'Card Access'!D910&amp;'Card Access'!E910&amp;'Card Access'!F910&amp;'Card Access'!G910</f>
        <v/>
      </c>
    </row>
    <row r="909" spans="1:36" x14ac:dyDescent="0.25">
      <c r="A909" s="3" t="str">
        <f>IF(ROW($B$1)&lt;=SheetX!$B$229, IF(SheetX!$B$229&lt;&gt;1, SheetX!$A$229 &amp; " (" &amp; ROW($B$1) &amp; ")", SheetX!$A$229),"zzzz")</f>
        <v xml:space="preserve"> (1)</v>
      </c>
      <c r="B909" s="3" t="str">
        <f t="shared" si="154"/>
        <v>zzzz</v>
      </c>
      <c r="C909" s="3" t="str">
        <f t="shared" si="155"/>
        <v/>
      </c>
      <c r="D909" s="9" t="str">
        <f>IF(ROW($D$1)&lt;=SheetX!$C$229, SheetX!$C$229, "")</f>
        <v/>
      </c>
      <c r="E909" s="4" t="str">
        <f t="shared" si="156"/>
        <v/>
      </c>
      <c r="F909" s="9" t="str">
        <f>IF(ROW($D$1)&lt;=SheetX!$D$229, SheetX!$D$229, "")</f>
        <v/>
      </c>
      <c r="G909" s="9" t="str">
        <f t="shared" si="157"/>
        <v/>
      </c>
      <c r="H909" s="9" t="str">
        <f>IF(ROW($D$1)&lt;=SheetX!$E$229, SheetX!$E$229, "")</f>
        <v/>
      </c>
      <c r="I909" s="9" t="str">
        <f t="shared" si="158"/>
        <v/>
      </c>
      <c r="J909" s="9" t="str">
        <f>IF(ROW($D$1)&lt;=SheetX!$F$229, SheetX!$F$229, "")</f>
        <v/>
      </c>
      <c r="K909" s="4" t="str">
        <f t="shared" si="159"/>
        <v/>
      </c>
      <c r="Q909" s="6" t="str">
        <f t="shared" si="160"/>
        <v/>
      </c>
      <c r="R909" s="6">
        <f t="shared" si="161"/>
        <v>0</v>
      </c>
      <c r="S909" s="6">
        <f t="shared" si="162"/>
        <v>0</v>
      </c>
      <c r="T909" s="6">
        <f t="shared" si="163"/>
        <v>0</v>
      </c>
      <c r="U909" s="6">
        <f t="shared" si="164"/>
        <v>0</v>
      </c>
      <c r="AB909" s="12">
        <f>Table1[[#This Row],[Streaming Resolution '[MP']]]</f>
        <v>0</v>
      </c>
      <c r="AC909" s="12">
        <v>1</v>
      </c>
      <c r="AE909" s="3" t="str">
        <f>Table1[[#This Row],[Type of Install]]&amp;Table1[[#This Row],[Indoor/Outdoor]]</f>
        <v/>
      </c>
      <c r="AF909" s="3" t="str">
        <f>AE909&amp;Table1[[#This Row],[Camera Type]]</f>
        <v/>
      </c>
      <c r="AJ909" s="3" t="str">
        <f>'Card Access'!D911&amp;'Card Access'!E911&amp;'Card Access'!F911&amp;'Card Access'!G911</f>
        <v/>
      </c>
    </row>
    <row r="910" spans="1:36" x14ac:dyDescent="0.25">
      <c r="A910" s="3" t="str">
        <f>IF(ROW($B$2)&lt;=SheetX!$B$229, IF(SheetX!$B$229&lt;&gt;1, SheetX!$A$229 &amp; " (" &amp; ROW($B$2) &amp; ")", SheetX!$A$229),"zzzz")</f>
        <v xml:space="preserve"> (2)</v>
      </c>
      <c r="B910" s="3" t="str">
        <f t="shared" si="154"/>
        <v>zzzz</v>
      </c>
      <c r="C910" s="3" t="str">
        <f t="shared" si="155"/>
        <v/>
      </c>
      <c r="D910" s="9" t="str">
        <f>IF(ROW($D$1)&lt;=SheetX!$C$229, SheetX!$C$229, "")</f>
        <v/>
      </c>
      <c r="E910" s="4" t="str">
        <f t="shared" si="156"/>
        <v/>
      </c>
      <c r="F910" s="9" t="str">
        <f>IF(ROW($D$1)&lt;=SheetX!$D$229, SheetX!$D$229, "")</f>
        <v/>
      </c>
      <c r="G910" s="9" t="str">
        <f t="shared" si="157"/>
        <v/>
      </c>
      <c r="H910" s="9" t="str">
        <f>IF(ROW($D$1)&lt;=SheetX!$E$229, SheetX!$E$229, "")</f>
        <v/>
      </c>
      <c r="I910" s="9" t="str">
        <f t="shared" si="158"/>
        <v/>
      </c>
      <c r="J910" s="9" t="str">
        <f>IF(ROW($D$1)&lt;=SheetX!$F$229, SheetX!$F$229, "")</f>
        <v/>
      </c>
      <c r="K910" s="4" t="str">
        <f t="shared" si="159"/>
        <v/>
      </c>
      <c r="Q910" s="6" t="str">
        <f t="shared" si="160"/>
        <v/>
      </c>
      <c r="R910" s="6">
        <f t="shared" si="161"/>
        <v>0</v>
      </c>
      <c r="S910" s="6">
        <f t="shared" si="162"/>
        <v>0</v>
      </c>
      <c r="T910" s="6">
        <f t="shared" si="163"/>
        <v>0</v>
      </c>
      <c r="U910" s="6">
        <f t="shared" si="164"/>
        <v>0</v>
      </c>
      <c r="AB910" s="12">
        <f>Table1[[#This Row],[Streaming Resolution '[MP']]]</f>
        <v>0</v>
      </c>
      <c r="AC910" s="12">
        <v>1</v>
      </c>
      <c r="AE910" s="3" t="str">
        <f>Table1[[#This Row],[Type of Install]]&amp;Table1[[#This Row],[Indoor/Outdoor]]</f>
        <v/>
      </c>
      <c r="AF910" s="3" t="str">
        <f>AE910&amp;Table1[[#This Row],[Camera Type]]</f>
        <v/>
      </c>
      <c r="AJ910" s="3" t="str">
        <f>'Card Access'!D912&amp;'Card Access'!E912&amp;'Card Access'!F912&amp;'Card Access'!G912</f>
        <v/>
      </c>
    </row>
    <row r="911" spans="1:36" x14ac:dyDescent="0.25">
      <c r="A911" s="3" t="str">
        <f>IF(ROW($B$3)&lt;=SheetX!$B$229, IF(SheetX!$B$229&lt;&gt;1, SheetX!$A$229 &amp; " (" &amp; ROW($B$3) &amp; ")", SheetX!$A$229),"zzzz")</f>
        <v xml:space="preserve"> (3)</v>
      </c>
      <c r="B911" s="3" t="str">
        <f t="shared" si="154"/>
        <v>zzzz</v>
      </c>
      <c r="C911" s="3" t="str">
        <f t="shared" si="155"/>
        <v/>
      </c>
      <c r="D911" s="9" t="str">
        <f>IF(ROW($D$1)&lt;=SheetX!$C$229, SheetX!$C$229, "")</f>
        <v/>
      </c>
      <c r="E911" s="4" t="str">
        <f t="shared" si="156"/>
        <v/>
      </c>
      <c r="F911" s="9" t="str">
        <f>IF(ROW($D$1)&lt;=SheetX!$D$229, SheetX!$D$229, "")</f>
        <v/>
      </c>
      <c r="G911" s="9" t="str">
        <f t="shared" si="157"/>
        <v/>
      </c>
      <c r="H911" s="9" t="str">
        <f>IF(ROW($D$1)&lt;=SheetX!$E$229, SheetX!$E$229, "")</f>
        <v/>
      </c>
      <c r="I911" s="9" t="str">
        <f t="shared" si="158"/>
        <v/>
      </c>
      <c r="J911" s="9" t="str">
        <f>IF(ROW($D$1)&lt;=SheetX!$F$229, SheetX!$F$229, "")</f>
        <v/>
      </c>
      <c r="K911" s="4" t="str">
        <f t="shared" si="159"/>
        <v/>
      </c>
      <c r="Q911" s="6" t="str">
        <f t="shared" si="160"/>
        <v/>
      </c>
      <c r="R911" s="6">
        <f t="shared" si="161"/>
        <v>0</v>
      </c>
      <c r="S911" s="6">
        <f t="shared" si="162"/>
        <v>0</v>
      </c>
      <c r="T911" s="6">
        <f t="shared" si="163"/>
        <v>0</v>
      </c>
      <c r="U911" s="6">
        <f t="shared" si="164"/>
        <v>0</v>
      </c>
      <c r="AB911" s="12">
        <f>Table1[[#This Row],[Streaming Resolution '[MP']]]</f>
        <v>0</v>
      </c>
      <c r="AC911" s="12">
        <v>1</v>
      </c>
      <c r="AE911" s="3" t="str">
        <f>Table1[[#This Row],[Type of Install]]&amp;Table1[[#This Row],[Indoor/Outdoor]]</f>
        <v/>
      </c>
      <c r="AF911" s="3" t="str">
        <f>AE911&amp;Table1[[#This Row],[Camera Type]]</f>
        <v/>
      </c>
      <c r="AJ911" s="3" t="str">
        <f>'Card Access'!D913&amp;'Card Access'!E913&amp;'Card Access'!F913&amp;'Card Access'!G913</f>
        <v/>
      </c>
    </row>
    <row r="912" spans="1:36" x14ac:dyDescent="0.25">
      <c r="A912" s="3" t="str">
        <f>IF(ROW($B$4)&lt;=SheetX!$B$229, IF(SheetX!$B$229&lt;&gt;1, SheetX!$A$229 &amp; " (" &amp; ROW($B$4) &amp; ")", SheetX!$A$229),"zzzz")</f>
        <v xml:space="preserve"> (4)</v>
      </c>
      <c r="B912" s="3" t="str">
        <f t="shared" si="154"/>
        <v>zzzz</v>
      </c>
      <c r="C912" s="3" t="str">
        <f t="shared" si="155"/>
        <v/>
      </c>
      <c r="D912" s="9" t="str">
        <f>IF(ROW($D$1)&lt;=SheetX!$C$229, SheetX!$C$229, "")</f>
        <v/>
      </c>
      <c r="E912" s="4" t="str">
        <f t="shared" si="156"/>
        <v/>
      </c>
      <c r="F912" s="9" t="str">
        <f>IF(ROW($D$1)&lt;=SheetX!$D$229, SheetX!$D$229, "")</f>
        <v/>
      </c>
      <c r="G912" s="9" t="str">
        <f t="shared" si="157"/>
        <v/>
      </c>
      <c r="H912" s="9" t="str">
        <f>IF(ROW($D$1)&lt;=SheetX!$E$229, SheetX!$E$229, "")</f>
        <v/>
      </c>
      <c r="I912" s="9" t="str">
        <f t="shared" si="158"/>
        <v/>
      </c>
      <c r="J912" s="9" t="str">
        <f>IF(ROW($D$1)&lt;=SheetX!$F$229, SheetX!$F$229, "")</f>
        <v/>
      </c>
      <c r="K912" s="4" t="str">
        <f t="shared" si="159"/>
        <v/>
      </c>
      <c r="Q912" s="6" t="str">
        <f t="shared" si="160"/>
        <v/>
      </c>
      <c r="R912" s="6">
        <f t="shared" si="161"/>
        <v>0</v>
      </c>
      <c r="S912" s="6">
        <f t="shared" si="162"/>
        <v>0</v>
      </c>
      <c r="T912" s="6">
        <f t="shared" si="163"/>
        <v>0</v>
      </c>
      <c r="U912" s="6">
        <f t="shared" si="164"/>
        <v>0</v>
      </c>
      <c r="AB912" s="12">
        <f>Table1[[#This Row],[Streaming Resolution '[MP']]]</f>
        <v>0</v>
      </c>
      <c r="AC912" s="12">
        <v>1</v>
      </c>
      <c r="AE912" s="3" t="str">
        <f>Table1[[#This Row],[Type of Install]]&amp;Table1[[#This Row],[Indoor/Outdoor]]</f>
        <v/>
      </c>
      <c r="AF912" s="3" t="str">
        <f>AE912&amp;Table1[[#This Row],[Camera Type]]</f>
        <v/>
      </c>
      <c r="AJ912" s="3" t="str">
        <f>'Card Access'!D914&amp;'Card Access'!E914&amp;'Card Access'!F914&amp;'Card Access'!G914</f>
        <v/>
      </c>
    </row>
    <row r="913" spans="1:36" x14ac:dyDescent="0.25">
      <c r="A913" s="3" t="str">
        <f>IF(ROW($B$1)&lt;=SheetX!$B$230, IF(SheetX!$B$230&lt;&gt;1, SheetX!$A$230 &amp; " (" &amp; ROW($B$1) &amp; ")", SheetX!$A$230),"zzzz")</f>
        <v xml:space="preserve"> (1)</v>
      </c>
      <c r="B913" s="3" t="str">
        <f t="shared" si="154"/>
        <v>zzzz</v>
      </c>
      <c r="C913" s="3" t="str">
        <f t="shared" si="155"/>
        <v/>
      </c>
      <c r="D913" s="9" t="str">
        <f>IF(ROW($D$1)&lt;=SheetX!$C$230, SheetX!$C$230, "")</f>
        <v/>
      </c>
      <c r="E913" s="4" t="str">
        <f t="shared" si="156"/>
        <v/>
      </c>
      <c r="F913" s="9" t="str">
        <f>IF(ROW($D$1)&lt;=SheetX!$D$230, SheetX!$D$230, "")</f>
        <v/>
      </c>
      <c r="G913" s="9" t="str">
        <f t="shared" si="157"/>
        <v/>
      </c>
      <c r="H913" s="9" t="str">
        <f>IF(ROW($D$1)&lt;=SheetX!$E$230, SheetX!$E$230, "")</f>
        <v/>
      </c>
      <c r="I913" s="9" t="str">
        <f t="shared" si="158"/>
        <v/>
      </c>
      <c r="J913" s="9" t="str">
        <f>IF(ROW($D$1)&lt;=SheetX!$F$230, SheetX!$F$230, "")</f>
        <v/>
      </c>
      <c r="K913" s="4" t="str">
        <f t="shared" si="159"/>
        <v/>
      </c>
      <c r="Q913" s="6" t="str">
        <f t="shared" si="160"/>
        <v/>
      </c>
      <c r="R913" s="6">
        <f t="shared" si="161"/>
        <v>0</v>
      </c>
      <c r="S913" s="6">
        <f t="shared" si="162"/>
        <v>0</v>
      </c>
      <c r="T913" s="6">
        <f t="shared" si="163"/>
        <v>0</v>
      </c>
      <c r="U913" s="6">
        <f t="shared" si="164"/>
        <v>0</v>
      </c>
      <c r="AB913" s="12">
        <f>Table1[[#This Row],[Streaming Resolution '[MP']]]</f>
        <v>0</v>
      </c>
      <c r="AC913" s="12">
        <v>1</v>
      </c>
      <c r="AE913" s="3" t="str">
        <f>Table1[[#This Row],[Type of Install]]&amp;Table1[[#This Row],[Indoor/Outdoor]]</f>
        <v/>
      </c>
      <c r="AF913" s="3" t="str">
        <f>AE913&amp;Table1[[#This Row],[Camera Type]]</f>
        <v/>
      </c>
      <c r="AJ913" s="3" t="str">
        <f>'Card Access'!D915&amp;'Card Access'!E915&amp;'Card Access'!F915&amp;'Card Access'!G915</f>
        <v/>
      </c>
    </row>
    <row r="914" spans="1:36" x14ac:dyDescent="0.25">
      <c r="A914" s="3" t="str">
        <f>IF(ROW($B$2)&lt;=SheetX!$B$230, IF(SheetX!$B$230&lt;&gt;1, SheetX!$A$230 &amp; " (" &amp; ROW($B$2) &amp; ")", SheetX!$A$230),"zzzz")</f>
        <v xml:space="preserve"> (2)</v>
      </c>
      <c r="B914" s="3" t="str">
        <f t="shared" si="154"/>
        <v>zzzz</v>
      </c>
      <c r="C914" s="3" t="str">
        <f t="shared" si="155"/>
        <v/>
      </c>
      <c r="D914" s="9" t="str">
        <f>IF(ROW($D$1)&lt;=SheetX!$C$230, SheetX!$C$230, "")</f>
        <v/>
      </c>
      <c r="E914" s="4" t="str">
        <f t="shared" si="156"/>
        <v/>
      </c>
      <c r="F914" s="9" t="str">
        <f>IF(ROW($D$1)&lt;=SheetX!$D$230, SheetX!$D$230, "")</f>
        <v/>
      </c>
      <c r="G914" s="9" t="str">
        <f t="shared" si="157"/>
        <v/>
      </c>
      <c r="H914" s="9" t="str">
        <f>IF(ROW($D$1)&lt;=SheetX!$E$230, SheetX!$E$230, "")</f>
        <v/>
      </c>
      <c r="I914" s="9" t="str">
        <f t="shared" si="158"/>
        <v/>
      </c>
      <c r="J914" s="9" t="str">
        <f>IF(ROW($D$1)&lt;=SheetX!$F$230, SheetX!$F$230, "")</f>
        <v/>
      </c>
      <c r="K914" s="4" t="str">
        <f t="shared" si="159"/>
        <v/>
      </c>
      <c r="Q914" s="6" t="str">
        <f t="shared" si="160"/>
        <v/>
      </c>
      <c r="R914" s="6">
        <f t="shared" si="161"/>
        <v>0</v>
      </c>
      <c r="S914" s="6">
        <f t="shared" si="162"/>
        <v>0</v>
      </c>
      <c r="T914" s="6">
        <f t="shared" si="163"/>
        <v>0</v>
      </c>
      <c r="U914" s="6">
        <f t="shared" si="164"/>
        <v>0</v>
      </c>
      <c r="AB914" s="12">
        <f>Table1[[#This Row],[Streaming Resolution '[MP']]]</f>
        <v>0</v>
      </c>
      <c r="AC914" s="12">
        <v>1</v>
      </c>
      <c r="AE914" s="3" t="str">
        <f>Table1[[#This Row],[Type of Install]]&amp;Table1[[#This Row],[Indoor/Outdoor]]</f>
        <v/>
      </c>
      <c r="AF914" s="3" t="str">
        <f>AE914&amp;Table1[[#This Row],[Camera Type]]</f>
        <v/>
      </c>
      <c r="AJ914" s="3" t="str">
        <f>'Card Access'!D916&amp;'Card Access'!E916&amp;'Card Access'!F916&amp;'Card Access'!G916</f>
        <v/>
      </c>
    </row>
    <row r="915" spans="1:36" x14ac:dyDescent="0.25">
      <c r="A915" s="3" t="str">
        <f>IF(ROW($B$3)&lt;=SheetX!$B$230, IF(SheetX!$B$230&lt;&gt;1, SheetX!$A$230 &amp; " (" &amp; ROW($B$3) &amp; ")", SheetX!$A$230),"zzzz")</f>
        <v xml:space="preserve"> (3)</v>
      </c>
      <c r="B915" s="3" t="str">
        <f t="shared" si="154"/>
        <v>zzzz</v>
      </c>
      <c r="C915" s="3" t="str">
        <f t="shared" si="155"/>
        <v/>
      </c>
      <c r="D915" s="9" t="str">
        <f>IF(ROW($D$1)&lt;=SheetX!$C$230, SheetX!$C$230, "")</f>
        <v/>
      </c>
      <c r="E915" s="4" t="str">
        <f t="shared" si="156"/>
        <v/>
      </c>
      <c r="F915" s="9" t="str">
        <f>IF(ROW($D$1)&lt;=SheetX!$D$230, SheetX!$D$230, "")</f>
        <v/>
      </c>
      <c r="G915" s="9" t="str">
        <f t="shared" si="157"/>
        <v/>
      </c>
      <c r="H915" s="9" t="str">
        <f>IF(ROW($D$1)&lt;=SheetX!$E$230, SheetX!$E$230, "")</f>
        <v/>
      </c>
      <c r="I915" s="9" t="str">
        <f t="shared" si="158"/>
        <v/>
      </c>
      <c r="J915" s="9" t="str">
        <f>IF(ROW($D$1)&lt;=SheetX!$F$230, SheetX!$F$230, "")</f>
        <v/>
      </c>
      <c r="K915" s="4" t="str">
        <f t="shared" si="159"/>
        <v/>
      </c>
      <c r="Q915" s="6" t="str">
        <f t="shared" si="160"/>
        <v/>
      </c>
      <c r="R915" s="6">
        <f t="shared" si="161"/>
        <v>0</v>
      </c>
      <c r="S915" s="6">
        <f t="shared" si="162"/>
        <v>0</v>
      </c>
      <c r="T915" s="6">
        <f t="shared" si="163"/>
        <v>0</v>
      </c>
      <c r="U915" s="6">
        <f t="shared" si="164"/>
        <v>0</v>
      </c>
      <c r="AB915" s="12">
        <f>Table1[[#This Row],[Streaming Resolution '[MP']]]</f>
        <v>0</v>
      </c>
      <c r="AC915" s="12">
        <v>1</v>
      </c>
      <c r="AE915" s="3" t="str">
        <f>Table1[[#This Row],[Type of Install]]&amp;Table1[[#This Row],[Indoor/Outdoor]]</f>
        <v/>
      </c>
      <c r="AF915" s="3" t="str">
        <f>AE915&amp;Table1[[#This Row],[Camera Type]]</f>
        <v/>
      </c>
      <c r="AJ915" s="3" t="str">
        <f>'Card Access'!D917&amp;'Card Access'!E917&amp;'Card Access'!F917&amp;'Card Access'!G917</f>
        <v/>
      </c>
    </row>
    <row r="916" spans="1:36" x14ac:dyDescent="0.25">
      <c r="A916" s="3" t="str">
        <f>IF(ROW($B$4)&lt;=SheetX!$B$230, IF(SheetX!$B$230&lt;&gt;1, SheetX!$A$230 &amp; " (" &amp; ROW($B$4) &amp; ")", SheetX!$A$230),"zzzz")</f>
        <v xml:space="preserve"> (4)</v>
      </c>
      <c r="B916" s="3" t="str">
        <f t="shared" si="154"/>
        <v>zzzz</v>
      </c>
      <c r="C916" s="3" t="str">
        <f t="shared" si="155"/>
        <v/>
      </c>
      <c r="D916" s="9" t="str">
        <f>IF(ROW($D$1)&lt;=SheetX!$C$230, SheetX!$C$230, "")</f>
        <v/>
      </c>
      <c r="E916" s="4" t="str">
        <f t="shared" si="156"/>
        <v/>
      </c>
      <c r="F916" s="9" t="str">
        <f>IF(ROW($D$1)&lt;=SheetX!$D$230, SheetX!$D$230, "")</f>
        <v/>
      </c>
      <c r="G916" s="9" t="str">
        <f t="shared" si="157"/>
        <v/>
      </c>
      <c r="H916" s="9" t="str">
        <f>IF(ROW($D$1)&lt;=SheetX!$E$230, SheetX!$E$230, "")</f>
        <v/>
      </c>
      <c r="I916" s="9" t="str">
        <f t="shared" si="158"/>
        <v/>
      </c>
      <c r="J916" s="9" t="str">
        <f>IF(ROW($D$1)&lt;=SheetX!$F$230, SheetX!$F$230, "")</f>
        <v/>
      </c>
      <c r="K916" s="4" t="str">
        <f t="shared" si="159"/>
        <v/>
      </c>
      <c r="Q916" s="6" t="str">
        <f t="shared" si="160"/>
        <v/>
      </c>
      <c r="R916" s="6">
        <f t="shared" si="161"/>
        <v>0</v>
      </c>
      <c r="S916" s="6">
        <f t="shared" si="162"/>
        <v>0</v>
      </c>
      <c r="T916" s="6">
        <f t="shared" si="163"/>
        <v>0</v>
      </c>
      <c r="U916" s="6">
        <f t="shared" si="164"/>
        <v>0</v>
      </c>
      <c r="AB916" s="12">
        <f>Table1[[#This Row],[Streaming Resolution '[MP']]]</f>
        <v>0</v>
      </c>
      <c r="AC916" s="12">
        <v>1</v>
      </c>
      <c r="AE916" s="3" t="str">
        <f>Table1[[#This Row],[Type of Install]]&amp;Table1[[#This Row],[Indoor/Outdoor]]</f>
        <v/>
      </c>
      <c r="AF916" s="3" t="str">
        <f>AE916&amp;Table1[[#This Row],[Camera Type]]</f>
        <v/>
      </c>
      <c r="AJ916" s="3" t="str">
        <f>'Card Access'!D918&amp;'Card Access'!E918&amp;'Card Access'!F918&amp;'Card Access'!G918</f>
        <v/>
      </c>
    </row>
    <row r="917" spans="1:36" x14ac:dyDescent="0.25">
      <c r="A917" s="3" t="str">
        <f>IF(ROW($B$1)&lt;=SheetX!$B$231, IF(SheetX!$B$231&lt;&gt;1, SheetX!$A$231 &amp; " (" &amp; ROW($B$1) &amp; ")", SheetX!$A$231),"zzzz")</f>
        <v xml:space="preserve"> (1)</v>
      </c>
      <c r="B917" s="3" t="str">
        <f t="shared" si="154"/>
        <v>zzzz</v>
      </c>
      <c r="C917" s="3" t="str">
        <f t="shared" si="155"/>
        <v/>
      </c>
      <c r="D917" s="9" t="str">
        <f>IF(ROW($D$1)&lt;=SheetX!$C$231, SheetX!$C$231, "")</f>
        <v/>
      </c>
      <c r="E917" s="4" t="str">
        <f t="shared" si="156"/>
        <v/>
      </c>
      <c r="F917" s="9" t="str">
        <f>IF(ROW($D$1)&lt;=SheetX!$D$231, SheetX!$D$231, "")</f>
        <v/>
      </c>
      <c r="G917" s="9" t="str">
        <f t="shared" si="157"/>
        <v/>
      </c>
      <c r="H917" s="9" t="str">
        <f>IF(ROW($D$1)&lt;=SheetX!$E$231, SheetX!$E$231, "")</f>
        <v/>
      </c>
      <c r="I917" s="9" t="str">
        <f t="shared" si="158"/>
        <v/>
      </c>
      <c r="J917" s="9" t="str">
        <f>IF(ROW($D$1)&lt;=SheetX!$F$231, SheetX!$F$231, "")</f>
        <v/>
      </c>
      <c r="K917" s="4" t="str">
        <f t="shared" si="159"/>
        <v/>
      </c>
      <c r="Q917" s="6" t="str">
        <f t="shared" si="160"/>
        <v/>
      </c>
      <c r="R917" s="6">
        <f t="shared" si="161"/>
        <v>0</v>
      </c>
      <c r="S917" s="6">
        <f t="shared" si="162"/>
        <v>0</v>
      </c>
      <c r="T917" s="6">
        <f t="shared" si="163"/>
        <v>0</v>
      </c>
      <c r="U917" s="6">
        <f t="shared" si="164"/>
        <v>0</v>
      </c>
      <c r="AB917" s="12">
        <f>Table1[[#This Row],[Streaming Resolution '[MP']]]</f>
        <v>0</v>
      </c>
      <c r="AC917" s="12">
        <v>1</v>
      </c>
      <c r="AE917" s="3" t="str">
        <f>Table1[[#This Row],[Type of Install]]&amp;Table1[[#This Row],[Indoor/Outdoor]]</f>
        <v/>
      </c>
      <c r="AF917" s="3" t="str">
        <f>AE917&amp;Table1[[#This Row],[Camera Type]]</f>
        <v/>
      </c>
      <c r="AJ917" s="3" t="str">
        <f>'Card Access'!D919&amp;'Card Access'!E919&amp;'Card Access'!F919&amp;'Card Access'!G919</f>
        <v/>
      </c>
    </row>
    <row r="918" spans="1:36" x14ac:dyDescent="0.25">
      <c r="A918" s="3" t="str">
        <f>IF(ROW($B$2)&lt;=SheetX!$B$231, IF(SheetX!$B$231&lt;&gt;1, SheetX!$A$231 &amp; " (" &amp; ROW($B$2) &amp; ")", SheetX!$A$231),"zzzz")</f>
        <v xml:space="preserve"> (2)</v>
      </c>
      <c r="B918" s="3" t="str">
        <f t="shared" si="154"/>
        <v>zzzz</v>
      </c>
      <c r="C918" s="3" t="str">
        <f t="shared" si="155"/>
        <v/>
      </c>
      <c r="D918" s="9" t="str">
        <f>IF(ROW($D$1)&lt;=SheetX!$C$231, SheetX!$C$231, "")</f>
        <v/>
      </c>
      <c r="E918" s="4" t="str">
        <f t="shared" si="156"/>
        <v/>
      </c>
      <c r="F918" s="9" t="str">
        <f>IF(ROW($D$1)&lt;=SheetX!$D$231, SheetX!$D$231, "")</f>
        <v/>
      </c>
      <c r="G918" s="9" t="str">
        <f t="shared" si="157"/>
        <v/>
      </c>
      <c r="H918" s="9" t="str">
        <f>IF(ROW($D$1)&lt;=SheetX!$E$231, SheetX!$E$231, "")</f>
        <v/>
      </c>
      <c r="I918" s="9" t="str">
        <f t="shared" si="158"/>
        <v/>
      </c>
      <c r="J918" s="9" t="str">
        <f>IF(ROW($D$1)&lt;=SheetX!$F$231, SheetX!$F$231, "")</f>
        <v/>
      </c>
      <c r="K918" s="4" t="str">
        <f t="shared" si="159"/>
        <v/>
      </c>
      <c r="Q918" s="6" t="str">
        <f t="shared" si="160"/>
        <v/>
      </c>
      <c r="R918" s="6">
        <f t="shared" si="161"/>
        <v>0</v>
      </c>
      <c r="S918" s="6">
        <f t="shared" si="162"/>
        <v>0</v>
      </c>
      <c r="T918" s="6">
        <f t="shared" si="163"/>
        <v>0</v>
      </c>
      <c r="U918" s="6">
        <f t="shared" si="164"/>
        <v>0</v>
      </c>
      <c r="AB918" s="12">
        <f>Table1[[#This Row],[Streaming Resolution '[MP']]]</f>
        <v>0</v>
      </c>
      <c r="AC918" s="12">
        <v>1</v>
      </c>
      <c r="AE918" s="3" t="str">
        <f>Table1[[#This Row],[Type of Install]]&amp;Table1[[#This Row],[Indoor/Outdoor]]</f>
        <v/>
      </c>
      <c r="AF918" s="3" t="str">
        <f>AE918&amp;Table1[[#This Row],[Camera Type]]</f>
        <v/>
      </c>
      <c r="AJ918" s="3" t="str">
        <f>'Card Access'!D920&amp;'Card Access'!E920&amp;'Card Access'!F920&amp;'Card Access'!G920</f>
        <v/>
      </c>
    </row>
    <row r="919" spans="1:36" x14ac:dyDescent="0.25">
      <c r="A919" s="3" t="str">
        <f>IF(ROW($B$3)&lt;=SheetX!$B$231, IF(SheetX!$B$231&lt;&gt;1, SheetX!$A$231 &amp; " (" &amp; ROW($B$3) &amp; ")", SheetX!$A$231),"zzzz")</f>
        <v xml:space="preserve"> (3)</v>
      </c>
      <c r="B919" s="3" t="str">
        <f t="shared" si="154"/>
        <v>zzzz</v>
      </c>
      <c r="C919" s="3" t="str">
        <f t="shared" si="155"/>
        <v/>
      </c>
      <c r="D919" s="9" t="str">
        <f>IF(ROW($D$1)&lt;=SheetX!$C$231, SheetX!$C$231, "")</f>
        <v/>
      </c>
      <c r="E919" s="4" t="str">
        <f t="shared" si="156"/>
        <v/>
      </c>
      <c r="F919" s="9" t="str">
        <f>IF(ROW($D$1)&lt;=SheetX!$D$231, SheetX!$D$231, "")</f>
        <v/>
      </c>
      <c r="G919" s="9" t="str">
        <f t="shared" si="157"/>
        <v/>
      </c>
      <c r="H919" s="9" t="str">
        <f>IF(ROW($D$1)&lt;=SheetX!$E$231, SheetX!$E$231, "")</f>
        <v/>
      </c>
      <c r="I919" s="9" t="str">
        <f t="shared" si="158"/>
        <v/>
      </c>
      <c r="J919" s="9" t="str">
        <f>IF(ROW($D$1)&lt;=SheetX!$F$231, SheetX!$F$231, "")</f>
        <v/>
      </c>
      <c r="K919" s="4" t="str">
        <f t="shared" si="159"/>
        <v/>
      </c>
      <c r="Q919" s="6" t="str">
        <f t="shared" si="160"/>
        <v/>
      </c>
      <c r="R919" s="6">
        <f t="shared" si="161"/>
        <v>0</v>
      </c>
      <c r="S919" s="6">
        <f t="shared" si="162"/>
        <v>0</v>
      </c>
      <c r="T919" s="6">
        <f t="shared" si="163"/>
        <v>0</v>
      </c>
      <c r="U919" s="6">
        <f t="shared" si="164"/>
        <v>0</v>
      </c>
      <c r="AB919" s="12">
        <f>Table1[[#This Row],[Streaming Resolution '[MP']]]</f>
        <v>0</v>
      </c>
      <c r="AC919" s="12">
        <v>1</v>
      </c>
      <c r="AE919" s="3" t="str">
        <f>Table1[[#This Row],[Type of Install]]&amp;Table1[[#This Row],[Indoor/Outdoor]]</f>
        <v/>
      </c>
      <c r="AF919" s="3" t="str">
        <f>AE919&amp;Table1[[#This Row],[Camera Type]]</f>
        <v/>
      </c>
      <c r="AJ919" s="3" t="str">
        <f>'Card Access'!D921&amp;'Card Access'!E921&amp;'Card Access'!F921&amp;'Card Access'!G921</f>
        <v/>
      </c>
    </row>
    <row r="920" spans="1:36" x14ac:dyDescent="0.25">
      <c r="A920" s="3" t="str">
        <f>IF(ROW($B$4)&lt;=SheetX!$B$231, IF(SheetX!$B$231&lt;&gt;1, SheetX!$A$231 &amp; " (" &amp; ROW($B$4) &amp; ")", SheetX!$A$231),"zzzz")</f>
        <v xml:space="preserve"> (4)</v>
      </c>
      <c r="B920" s="3" t="str">
        <f t="shared" si="154"/>
        <v>zzzz</v>
      </c>
      <c r="C920" s="3" t="str">
        <f t="shared" si="155"/>
        <v/>
      </c>
      <c r="D920" s="9" t="str">
        <f>IF(ROW($D$1)&lt;=SheetX!$C$231, SheetX!$C$231, "")</f>
        <v/>
      </c>
      <c r="E920" s="4" t="str">
        <f t="shared" si="156"/>
        <v/>
      </c>
      <c r="F920" s="9" t="str">
        <f>IF(ROW($D$1)&lt;=SheetX!$D$231, SheetX!$D$231, "")</f>
        <v/>
      </c>
      <c r="G920" s="9" t="str">
        <f t="shared" si="157"/>
        <v/>
      </c>
      <c r="H920" s="9" t="str">
        <f>IF(ROW($D$1)&lt;=SheetX!$E$231, SheetX!$E$231, "")</f>
        <v/>
      </c>
      <c r="I920" s="9" t="str">
        <f t="shared" si="158"/>
        <v/>
      </c>
      <c r="J920" s="9" t="str">
        <f>IF(ROW($D$1)&lt;=SheetX!$F$231, SheetX!$F$231, "")</f>
        <v/>
      </c>
      <c r="K920" s="4" t="str">
        <f t="shared" si="159"/>
        <v/>
      </c>
      <c r="Q920" s="6" t="str">
        <f t="shared" si="160"/>
        <v/>
      </c>
      <c r="R920" s="6">
        <f t="shared" si="161"/>
        <v>0</v>
      </c>
      <c r="S920" s="6">
        <f t="shared" si="162"/>
        <v>0</v>
      </c>
      <c r="T920" s="6">
        <f t="shared" si="163"/>
        <v>0</v>
      </c>
      <c r="U920" s="6">
        <f t="shared" si="164"/>
        <v>0</v>
      </c>
      <c r="AB920" s="12">
        <f>Table1[[#This Row],[Streaming Resolution '[MP']]]</f>
        <v>0</v>
      </c>
      <c r="AC920" s="12">
        <v>1</v>
      </c>
      <c r="AE920" s="3" t="str">
        <f>Table1[[#This Row],[Type of Install]]&amp;Table1[[#This Row],[Indoor/Outdoor]]</f>
        <v/>
      </c>
      <c r="AF920" s="3" t="str">
        <f>AE920&amp;Table1[[#This Row],[Camera Type]]</f>
        <v/>
      </c>
      <c r="AJ920" s="3" t="str">
        <f>'Card Access'!D922&amp;'Card Access'!E922&amp;'Card Access'!F922&amp;'Card Access'!G922</f>
        <v/>
      </c>
    </row>
    <row r="921" spans="1:36" x14ac:dyDescent="0.25">
      <c r="A921" s="3" t="str">
        <f>IF(ROW($B$1)&lt;=SheetX!$B$232, IF(SheetX!$B$232&lt;&gt;1, SheetX!$A$232 &amp; " (" &amp; ROW($B$1) &amp; ")", SheetX!$A$232),"zzzz")</f>
        <v xml:space="preserve"> (1)</v>
      </c>
      <c r="B921" s="3" t="str">
        <f t="shared" si="154"/>
        <v>zzzz</v>
      </c>
      <c r="C921" s="3" t="str">
        <f t="shared" si="155"/>
        <v/>
      </c>
      <c r="D921" s="9" t="str">
        <f>IF(ROW($D$1)&lt;=SheetX!$C$232, SheetX!$C$232, "")</f>
        <v/>
      </c>
      <c r="E921" s="4" t="str">
        <f t="shared" si="156"/>
        <v/>
      </c>
      <c r="F921" s="9" t="str">
        <f>IF(ROW($D$1)&lt;=SheetX!$D$232, SheetX!$D$232, "")</f>
        <v/>
      </c>
      <c r="G921" s="9" t="str">
        <f t="shared" si="157"/>
        <v/>
      </c>
      <c r="H921" s="9" t="str">
        <f>IF(ROW($D$1)&lt;=SheetX!$E$232, SheetX!$E$232, "")</f>
        <v/>
      </c>
      <c r="I921" s="9" t="str">
        <f t="shared" si="158"/>
        <v/>
      </c>
      <c r="J921" s="9" t="str">
        <f>IF(ROW($D$1)&lt;=SheetX!$F$232, SheetX!$F$232, "")</f>
        <v/>
      </c>
      <c r="K921" s="4" t="str">
        <f t="shared" si="159"/>
        <v/>
      </c>
      <c r="Q921" s="6" t="str">
        <f t="shared" si="160"/>
        <v/>
      </c>
      <c r="R921" s="6">
        <f t="shared" si="161"/>
        <v>0</v>
      </c>
      <c r="S921" s="6">
        <f t="shared" si="162"/>
        <v>0</v>
      </c>
      <c r="T921" s="6">
        <f t="shared" si="163"/>
        <v>0</v>
      </c>
      <c r="U921" s="6">
        <f t="shared" si="164"/>
        <v>0</v>
      </c>
      <c r="AB921" s="12">
        <f>Table1[[#This Row],[Streaming Resolution '[MP']]]</f>
        <v>0</v>
      </c>
      <c r="AC921" s="12">
        <v>1</v>
      </c>
      <c r="AE921" s="3" t="str">
        <f>Table1[[#This Row],[Type of Install]]&amp;Table1[[#This Row],[Indoor/Outdoor]]</f>
        <v/>
      </c>
      <c r="AF921" s="3" t="str">
        <f>AE921&amp;Table1[[#This Row],[Camera Type]]</f>
        <v/>
      </c>
      <c r="AJ921" s="3" t="str">
        <f>'Card Access'!D923&amp;'Card Access'!E923&amp;'Card Access'!F923&amp;'Card Access'!G923</f>
        <v/>
      </c>
    </row>
    <row r="922" spans="1:36" x14ac:dyDescent="0.25">
      <c r="A922" s="3" t="str">
        <f>IF(ROW($B$2)&lt;=SheetX!$B$232, IF(SheetX!$B$232&lt;&gt;1, SheetX!$A$232 &amp; " (" &amp; ROW($B$2) &amp; ")", SheetX!$A$232),"zzzz")</f>
        <v xml:space="preserve"> (2)</v>
      </c>
      <c r="B922" s="3" t="str">
        <f t="shared" si="154"/>
        <v>zzzz</v>
      </c>
      <c r="C922" s="3" t="str">
        <f t="shared" si="155"/>
        <v/>
      </c>
      <c r="D922" s="9" t="str">
        <f>IF(ROW($D$1)&lt;=SheetX!$C$232, SheetX!$C$232, "")</f>
        <v/>
      </c>
      <c r="E922" s="4" t="str">
        <f t="shared" si="156"/>
        <v/>
      </c>
      <c r="F922" s="9" t="str">
        <f>IF(ROW($D$1)&lt;=SheetX!$D$232, SheetX!$D$232, "")</f>
        <v/>
      </c>
      <c r="G922" s="9" t="str">
        <f t="shared" si="157"/>
        <v/>
      </c>
      <c r="H922" s="9" t="str">
        <f>IF(ROW($D$1)&lt;=SheetX!$E$232, SheetX!$E$232, "")</f>
        <v/>
      </c>
      <c r="I922" s="9" t="str">
        <f t="shared" si="158"/>
        <v/>
      </c>
      <c r="J922" s="9" t="str">
        <f>IF(ROW($D$1)&lt;=SheetX!$F$232, SheetX!$F$232, "")</f>
        <v/>
      </c>
      <c r="K922" s="4" t="str">
        <f t="shared" si="159"/>
        <v/>
      </c>
      <c r="Q922" s="6" t="str">
        <f t="shared" si="160"/>
        <v/>
      </c>
      <c r="R922" s="6">
        <f t="shared" si="161"/>
        <v>0</v>
      </c>
      <c r="S922" s="6">
        <f t="shared" si="162"/>
        <v>0</v>
      </c>
      <c r="T922" s="6">
        <f t="shared" si="163"/>
        <v>0</v>
      </c>
      <c r="U922" s="6">
        <f t="shared" si="164"/>
        <v>0</v>
      </c>
      <c r="AB922" s="12">
        <f>Table1[[#This Row],[Streaming Resolution '[MP']]]</f>
        <v>0</v>
      </c>
      <c r="AC922" s="12">
        <v>1</v>
      </c>
      <c r="AE922" s="3" t="str">
        <f>Table1[[#This Row],[Type of Install]]&amp;Table1[[#This Row],[Indoor/Outdoor]]</f>
        <v/>
      </c>
      <c r="AF922" s="3" t="str">
        <f>AE922&amp;Table1[[#This Row],[Camera Type]]</f>
        <v/>
      </c>
      <c r="AJ922" s="3" t="str">
        <f>'Card Access'!D924&amp;'Card Access'!E924&amp;'Card Access'!F924&amp;'Card Access'!G924</f>
        <v/>
      </c>
    </row>
    <row r="923" spans="1:36" x14ac:dyDescent="0.25">
      <c r="A923" s="3" t="str">
        <f>IF(ROW($B$3)&lt;=SheetX!$B$232, IF(SheetX!$B$232&lt;&gt;1, SheetX!$A$232 &amp; " (" &amp; ROW($B$3) &amp; ")", SheetX!$A$232),"zzzz")</f>
        <v xml:space="preserve"> (3)</v>
      </c>
      <c r="B923" s="3" t="str">
        <f t="shared" si="154"/>
        <v>zzzz</v>
      </c>
      <c r="C923" s="3" t="str">
        <f t="shared" si="155"/>
        <v/>
      </c>
      <c r="D923" s="9" t="str">
        <f>IF(ROW($D$1)&lt;=SheetX!$C$232, SheetX!$C$232, "")</f>
        <v/>
      </c>
      <c r="E923" s="4" t="str">
        <f t="shared" si="156"/>
        <v/>
      </c>
      <c r="F923" s="9" t="str">
        <f>IF(ROW($D$1)&lt;=SheetX!$D$232, SheetX!$D$232, "")</f>
        <v/>
      </c>
      <c r="G923" s="9" t="str">
        <f t="shared" si="157"/>
        <v/>
      </c>
      <c r="H923" s="9" t="str">
        <f>IF(ROW($D$1)&lt;=SheetX!$E$232, SheetX!$E$232, "")</f>
        <v/>
      </c>
      <c r="I923" s="9" t="str">
        <f t="shared" si="158"/>
        <v/>
      </c>
      <c r="J923" s="9" t="str">
        <f>IF(ROW($D$1)&lt;=SheetX!$F$232, SheetX!$F$232, "")</f>
        <v/>
      </c>
      <c r="K923" s="4" t="str">
        <f t="shared" si="159"/>
        <v/>
      </c>
      <c r="Q923" s="6" t="str">
        <f t="shared" si="160"/>
        <v/>
      </c>
      <c r="R923" s="6">
        <f t="shared" si="161"/>
        <v>0</v>
      </c>
      <c r="S923" s="6">
        <f t="shared" si="162"/>
        <v>0</v>
      </c>
      <c r="T923" s="6">
        <f t="shared" si="163"/>
        <v>0</v>
      </c>
      <c r="U923" s="6">
        <f t="shared" si="164"/>
        <v>0</v>
      </c>
      <c r="AB923" s="12">
        <f>Table1[[#This Row],[Streaming Resolution '[MP']]]</f>
        <v>0</v>
      </c>
      <c r="AC923" s="12">
        <v>1</v>
      </c>
      <c r="AE923" s="3" t="str">
        <f>Table1[[#This Row],[Type of Install]]&amp;Table1[[#This Row],[Indoor/Outdoor]]</f>
        <v/>
      </c>
      <c r="AF923" s="3" t="str">
        <f>AE923&amp;Table1[[#This Row],[Camera Type]]</f>
        <v/>
      </c>
      <c r="AJ923" s="3" t="str">
        <f>'Card Access'!D925&amp;'Card Access'!E925&amp;'Card Access'!F925&amp;'Card Access'!G925</f>
        <v/>
      </c>
    </row>
    <row r="924" spans="1:36" x14ac:dyDescent="0.25">
      <c r="A924" s="3" t="str">
        <f>IF(ROW($B$4)&lt;=SheetX!$B$232, IF(SheetX!$B$232&lt;&gt;1, SheetX!$A$232 &amp; " (" &amp; ROW($B$4) &amp; ")", SheetX!$A$232),"zzzz")</f>
        <v xml:space="preserve"> (4)</v>
      </c>
      <c r="B924" s="3" t="str">
        <f t="shared" si="154"/>
        <v>zzzz</v>
      </c>
      <c r="C924" s="3" t="str">
        <f t="shared" si="155"/>
        <v/>
      </c>
      <c r="D924" s="9" t="str">
        <f>IF(ROW($D$1)&lt;=SheetX!$C$232, SheetX!$C$232, "")</f>
        <v/>
      </c>
      <c r="E924" s="4" t="str">
        <f t="shared" si="156"/>
        <v/>
      </c>
      <c r="F924" s="9" t="str">
        <f>IF(ROW($D$1)&lt;=SheetX!$D$232, SheetX!$D$232, "")</f>
        <v/>
      </c>
      <c r="G924" s="9" t="str">
        <f t="shared" si="157"/>
        <v/>
      </c>
      <c r="H924" s="9" t="str">
        <f>IF(ROW($D$1)&lt;=SheetX!$E$232, SheetX!$E$232, "")</f>
        <v/>
      </c>
      <c r="I924" s="9" t="str">
        <f t="shared" si="158"/>
        <v/>
      </c>
      <c r="J924" s="9" t="str">
        <f>IF(ROW($D$1)&lt;=SheetX!$F$232, SheetX!$F$232, "")</f>
        <v/>
      </c>
      <c r="K924" s="4" t="str">
        <f t="shared" si="159"/>
        <v/>
      </c>
      <c r="Q924" s="6" t="str">
        <f t="shared" si="160"/>
        <v/>
      </c>
      <c r="R924" s="6">
        <f t="shared" si="161"/>
        <v>0</v>
      </c>
      <c r="S924" s="6">
        <f t="shared" si="162"/>
        <v>0</v>
      </c>
      <c r="T924" s="6">
        <f t="shared" si="163"/>
        <v>0</v>
      </c>
      <c r="U924" s="6">
        <f t="shared" si="164"/>
        <v>0</v>
      </c>
      <c r="AB924" s="12">
        <f>Table1[[#This Row],[Streaming Resolution '[MP']]]</f>
        <v>0</v>
      </c>
      <c r="AC924" s="12">
        <v>1</v>
      </c>
      <c r="AE924" s="3" t="str">
        <f>Table1[[#This Row],[Type of Install]]&amp;Table1[[#This Row],[Indoor/Outdoor]]</f>
        <v/>
      </c>
      <c r="AF924" s="3" t="str">
        <f>AE924&amp;Table1[[#This Row],[Camera Type]]</f>
        <v/>
      </c>
      <c r="AJ924" s="3" t="str">
        <f>'Card Access'!D926&amp;'Card Access'!E926&amp;'Card Access'!F926&amp;'Card Access'!G926</f>
        <v/>
      </c>
    </row>
    <row r="925" spans="1:36" x14ac:dyDescent="0.25">
      <c r="A925" s="3" t="str">
        <f>IF(ROW($B$1)&lt;=SheetX!$B$233, IF(SheetX!$B$233&lt;&gt;1, SheetX!$A$233 &amp; " (" &amp; ROW($B$1) &amp; ")", SheetX!$A$233),"zzzz")</f>
        <v xml:space="preserve"> (1)</v>
      </c>
      <c r="B925" s="3" t="str">
        <f t="shared" si="154"/>
        <v>zzzz</v>
      </c>
      <c r="C925" s="3" t="str">
        <f t="shared" si="155"/>
        <v/>
      </c>
      <c r="D925" s="9" t="str">
        <f>IF(ROW($D$1)&lt;=SheetX!$C$233, SheetX!$C$233, "")</f>
        <v/>
      </c>
      <c r="E925" s="4" t="str">
        <f t="shared" si="156"/>
        <v/>
      </c>
      <c r="F925" s="9" t="str">
        <f>IF(ROW($D$1)&lt;=SheetX!$D$233, SheetX!$D$233, "")</f>
        <v/>
      </c>
      <c r="G925" s="9" t="str">
        <f t="shared" si="157"/>
        <v/>
      </c>
      <c r="H925" s="9" t="str">
        <f>IF(ROW($D$1)&lt;=SheetX!$E$233, SheetX!$E$233, "")</f>
        <v/>
      </c>
      <c r="I925" s="9" t="str">
        <f t="shared" si="158"/>
        <v/>
      </c>
      <c r="J925" s="9" t="str">
        <f>IF(ROW($D$1)&lt;=SheetX!$F$233, SheetX!$F$233, "")</f>
        <v/>
      </c>
      <c r="K925" s="4" t="str">
        <f t="shared" si="159"/>
        <v/>
      </c>
      <c r="Q925" s="6" t="str">
        <f t="shared" si="160"/>
        <v/>
      </c>
      <c r="R925" s="6">
        <f t="shared" si="161"/>
        <v>0</v>
      </c>
      <c r="S925" s="6">
        <f t="shared" si="162"/>
        <v>0</v>
      </c>
      <c r="T925" s="6">
        <f t="shared" si="163"/>
        <v>0</v>
      </c>
      <c r="U925" s="6">
        <f t="shared" si="164"/>
        <v>0</v>
      </c>
      <c r="AB925" s="12">
        <f>Table1[[#This Row],[Streaming Resolution '[MP']]]</f>
        <v>0</v>
      </c>
      <c r="AC925" s="12">
        <v>1</v>
      </c>
      <c r="AE925" s="3" t="str">
        <f>Table1[[#This Row],[Type of Install]]&amp;Table1[[#This Row],[Indoor/Outdoor]]</f>
        <v/>
      </c>
      <c r="AF925" s="3" t="str">
        <f>AE925&amp;Table1[[#This Row],[Camera Type]]</f>
        <v/>
      </c>
      <c r="AJ925" s="3" t="str">
        <f>'Card Access'!D927&amp;'Card Access'!E927&amp;'Card Access'!F927&amp;'Card Access'!G927</f>
        <v/>
      </c>
    </row>
    <row r="926" spans="1:36" x14ac:dyDescent="0.25">
      <c r="A926" s="3" t="str">
        <f>IF(ROW($B$2)&lt;=SheetX!$B$233, IF(SheetX!$B$233&lt;&gt;1, SheetX!$A$233 &amp; " (" &amp; ROW($B$2) &amp; ")", SheetX!$A$233),"zzzz")</f>
        <v xml:space="preserve"> (2)</v>
      </c>
      <c r="B926" s="3" t="str">
        <f t="shared" si="154"/>
        <v>zzzz</v>
      </c>
      <c r="C926" s="3" t="str">
        <f t="shared" si="155"/>
        <v/>
      </c>
      <c r="D926" s="9" t="str">
        <f>IF(ROW($D$1)&lt;=SheetX!$C$233, SheetX!$C$233, "")</f>
        <v/>
      </c>
      <c r="E926" s="4" t="str">
        <f t="shared" si="156"/>
        <v/>
      </c>
      <c r="F926" s="9" t="str">
        <f>IF(ROW($D$1)&lt;=SheetX!$D$233, SheetX!$D$233, "")</f>
        <v/>
      </c>
      <c r="G926" s="9" t="str">
        <f t="shared" si="157"/>
        <v/>
      </c>
      <c r="H926" s="9" t="str">
        <f>IF(ROW($D$1)&lt;=SheetX!$E$233, SheetX!$E$233, "")</f>
        <v/>
      </c>
      <c r="I926" s="9" t="str">
        <f t="shared" si="158"/>
        <v/>
      </c>
      <c r="J926" s="9" t="str">
        <f>IF(ROW($D$1)&lt;=SheetX!$F$233, SheetX!$F$233, "")</f>
        <v/>
      </c>
      <c r="K926" s="4" t="str">
        <f t="shared" si="159"/>
        <v/>
      </c>
      <c r="Q926" s="6" t="str">
        <f t="shared" si="160"/>
        <v/>
      </c>
      <c r="R926" s="6">
        <f t="shared" si="161"/>
        <v>0</v>
      </c>
      <c r="S926" s="6">
        <f t="shared" si="162"/>
        <v>0</v>
      </c>
      <c r="T926" s="6">
        <f t="shared" si="163"/>
        <v>0</v>
      </c>
      <c r="U926" s="6">
        <f t="shared" si="164"/>
        <v>0</v>
      </c>
      <c r="AB926" s="12">
        <f>Table1[[#This Row],[Streaming Resolution '[MP']]]</f>
        <v>0</v>
      </c>
      <c r="AC926" s="12">
        <v>1</v>
      </c>
      <c r="AE926" s="3" t="str">
        <f>Table1[[#This Row],[Type of Install]]&amp;Table1[[#This Row],[Indoor/Outdoor]]</f>
        <v/>
      </c>
      <c r="AF926" s="3" t="str">
        <f>AE926&amp;Table1[[#This Row],[Camera Type]]</f>
        <v/>
      </c>
      <c r="AJ926" s="3" t="str">
        <f>'Card Access'!D928&amp;'Card Access'!E928&amp;'Card Access'!F928&amp;'Card Access'!G928</f>
        <v/>
      </c>
    </row>
    <row r="927" spans="1:36" x14ac:dyDescent="0.25">
      <c r="A927" s="3" t="str">
        <f>IF(ROW($B$3)&lt;=SheetX!$B$233, IF(SheetX!$B$233&lt;&gt;1, SheetX!$A$233 &amp; " (" &amp; ROW($B$3) &amp; ")", SheetX!$A$233),"zzzz")</f>
        <v xml:space="preserve"> (3)</v>
      </c>
      <c r="B927" s="3" t="str">
        <f t="shared" si="154"/>
        <v>zzzz</v>
      </c>
      <c r="C927" s="3" t="str">
        <f t="shared" si="155"/>
        <v/>
      </c>
      <c r="D927" s="9" t="str">
        <f>IF(ROW($D$1)&lt;=SheetX!$C$233, SheetX!$C$233, "")</f>
        <v/>
      </c>
      <c r="E927" s="4" t="str">
        <f t="shared" si="156"/>
        <v/>
      </c>
      <c r="F927" s="9" t="str">
        <f>IF(ROW($D$1)&lt;=SheetX!$D$233, SheetX!$D$233, "")</f>
        <v/>
      </c>
      <c r="G927" s="9" t="str">
        <f t="shared" si="157"/>
        <v/>
      </c>
      <c r="H927" s="9" t="str">
        <f>IF(ROW($D$1)&lt;=SheetX!$E$233, SheetX!$E$233, "")</f>
        <v/>
      </c>
      <c r="I927" s="9" t="str">
        <f t="shared" si="158"/>
        <v/>
      </c>
      <c r="J927" s="9" t="str">
        <f>IF(ROW($D$1)&lt;=SheetX!$F$233, SheetX!$F$233, "")</f>
        <v/>
      </c>
      <c r="K927" s="4" t="str">
        <f t="shared" si="159"/>
        <v/>
      </c>
      <c r="Q927" s="6" t="str">
        <f t="shared" si="160"/>
        <v/>
      </c>
      <c r="R927" s="6">
        <f t="shared" si="161"/>
        <v>0</v>
      </c>
      <c r="S927" s="6">
        <f t="shared" si="162"/>
        <v>0</v>
      </c>
      <c r="T927" s="6">
        <f t="shared" si="163"/>
        <v>0</v>
      </c>
      <c r="U927" s="6">
        <f t="shared" si="164"/>
        <v>0</v>
      </c>
      <c r="AB927" s="12">
        <f>Table1[[#This Row],[Streaming Resolution '[MP']]]</f>
        <v>0</v>
      </c>
      <c r="AC927" s="12">
        <v>1</v>
      </c>
      <c r="AE927" s="3" t="str">
        <f>Table1[[#This Row],[Type of Install]]&amp;Table1[[#This Row],[Indoor/Outdoor]]</f>
        <v/>
      </c>
      <c r="AF927" s="3" t="str">
        <f>AE927&amp;Table1[[#This Row],[Camera Type]]</f>
        <v/>
      </c>
      <c r="AJ927" s="3" t="str">
        <f>'Card Access'!D929&amp;'Card Access'!E929&amp;'Card Access'!F929&amp;'Card Access'!G929</f>
        <v/>
      </c>
    </row>
    <row r="928" spans="1:36" x14ac:dyDescent="0.25">
      <c r="A928" s="3" t="str">
        <f>IF(ROW($B$4)&lt;=SheetX!$B$233, IF(SheetX!$B$233&lt;&gt;1, SheetX!$A$233 &amp; " (" &amp; ROW($B$4) &amp; ")", SheetX!$A$233),"zzzz")</f>
        <v xml:space="preserve"> (4)</v>
      </c>
      <c r="B928" s="3" t="str">
        <f t="shared" si="154"/>
        <v>zzzz</v>
      </c>
      <c r="C928" s="3" t="str">
        <f t="shared" si="155"/>
        <v/>
      </c>
      <c r="D928" s="9" t="str">
        <f>IF(ROW($D$1)&lt;=SheetX!$C$233, SheetX!$C$233, "")</f>
        <v/>
      </c>
      <c r="E928" s="4" t="str">
        <f t="shared" si="156"/>
        <v/>
      </c>
      <c r="F928" s="9" t="str">
        <f>IF(ROW($D$1)&lt;=SheetX!$D$233, SheetX!$D$233, "")</f>
        <v/>
      </c>
      <c r="G928" s="9" t="str">
        <f t="shared" si="157"/>
        <v/>
      </c>
      <c r="H928" s="9" t="str">
        <f>IF(ROW($D$1)&lt;=SheetX!$E$233, SheetX!$E$233, "")</f>
        <v/>
      </c>
      <c r="I928" s="9" t="str">
        <f t="shared" si="158"/>
        <v/>
      </c>
      <c r="J928" s="9" t="str">
        <f>IF(ROW($D$1)&lt;=SheetX!$F$233, SheetX!$F$233, "")</f>
        <v/>
      </c>
      <c r="K928" s="4" t="str">
        <f t="shared" si="159"/>
        <v/>
      </c>
      <c r="Q928" s="6" t="str">
        <f t="shared" si="160"/>
        <v/>
      </c>
      <c r="R928" s="6">
        <f t="shared" si="161"/>
        <v>0</v>
      </c>
      <c r="S928" s="6">
        <f t="shared" si="162"/>
        <v>0</v>
      </c>
      <c r="T928" s="6">
        <f t="shared" si="163"/>
        <v>0</v>
      </c>
      <c r="U928" s="6">
        <f t="shared" si="164"/>
        <v>0</v>
      </c>
      <c r="AB928" s="12">
        <f>Table1[[#This Row],[Streaming Resolution '[MP']]]</f>
        <v>0</v>
      </c>
      <c r="AC928" s="12">
        <v>1</v>
      </c>
      <c r="AE928" s="3" t="str">
        <f>Table1[[#This Row],[Type of Install]]&amp;Table1[[#This Row],[Indoor/Outdoor]]</f>
        <v/>
      </c>
      <c r="AF928" s="3" t="str">
        <f>AE928&amp;Table1[[#This Row],[Camera Type]]</f>
        <v/>
      </c>
      <c r="AJ928" s="3" t="str">
        <f>'Card Access'!D930&amp;'Card Access'!E930&amp;'Card Access'!F930&amp;'Card Access'!G930</f>
        <v/>
      </c>
    </row>
    <row r="929" spans="1:36" x14ac:dyDescent="0.25">
      <c r="A929" s="3" t="str">
        <f>IF(ROW($B$1)&lt;=SheetX!$B$234, IF(SheetX!$B$234&lt;&gt;1, SheetX!$A$234 &amp; " (" &amp; ROW($B$1) &amp; ")", SheetX!$A$234),"zzzz")</f>
        <v xml:space="preserve"> (1)</v>
      </c>
      <c r="B929" s="3" t="str">
        <f t="shared" si="154"/>
        <v>zzzz</v>
      </c>
      <c r="C929" s="3" t="str">
        <f t="shared" si="155"/>
        <v/>
      </c>
      <c r="D929" s="9" t="str">
        <f>IF(ROW($D$1)&lt;=SheetX!$C$234, SheetX!$C$234, "")</f>
        <v/>
      </c>
      <c r="E929" s="4" t="str">
        <f t="shared" si="156"/>
        <v/>
      </c>
      <c r="F929" s="9" t="str">
        <f>IF(ROW($D$1)&lt;=SheetX!$D$234, SheetX!$D$234, "")</f>
        <v/>
      </c>
      <c r="G929" s="9" t="str">
        <f t="shared" si="157"/>
        <v/>
      </c>
      <c r="H929" s="9" t="str">
        <f>IF(ROW($D$1)&lt;=SheetX!$E$234, SheetX!$E$234, "")</f>
        <v/>
      </c>
      <c r="I929" s="9" t="str">
        <f t="shared" si="158"/>
        <v/>
      </c>
      <c r="J929" s="9" t="str">
        <f>IF(ROW($D$1)&lt;=SheetX!$F$234, SheetX!$F$234, "")</f>
        <v/>
      </c>
      <c r="K929" s="4" t="str">
        <f t="shared" si="159"/>
        <v/>
      </c>
      <c r="Q929" s="6" t="str">
        <f t="shared" si="160"/>
        <v/>
      </c>
      <c r="R929" s="6">
        <f t="shared" si="161"/>
        <v>0</v>
      </c>
      <c r="S929" s="6">
        <f t="shared" si="162"/>
        <v>0</v>
      </c>
      <c r="T929" s="6">
        <f t="shared" si="163"/>
        <v>0</v>
      </c>
      <c r="U929" s="6">
        <f t="shared" si="164"/>
        <v>0</v>
      </c>
      <c r="AB929" s="12">
        <f>Table1[[#This Row],[Streaming Resolution '[MP']]]</f>
        <v>0</v>
      </c>
      <c r="AC929" s="12">
        <v>1</v>
      </c>
      <c r="AE929" s="3" t="str">
        <f>Table1[[#This Row],[Type of Install]]&amp;Table1[[#This Row],[Indoor/Outdoor]]</f>
        <v/>
      </c>
      <c r="AF929" s="3" t="str">
        <f>AE929&amp;Table1[[#This Row],[Camera Type]]</f>
        <v/>
      </c>
      <c r="AJ929" s="3" t="str">
        <f>'Card Access'!D931&amp;'Card Access'!E931&amp;'Card Access'!F931&amp;'Card Access'!G931</f>
        <v/>
      </c>
    </row>
    <row r="930" spans="1:36" x14ac:dyDescent="0.25">
      <c r="A930" s="3" t="str">
        <f>IF(ROW($B$2)&lt;=SheetX!$B$234, IF(SheetX!$B$234&lt;&gt;1, SheetX!$A$234 &amp; " (" &amp; ROW($B$2) &amp; ")", SheetX!$A$234),"zzzz")</f>
        <v xml:space="preserve"> (2)</v>
      </c>
      <c r="B930" s="3" t="str">
        <f t="shared" si="154"/>
        <v>zzzz</v>
      </c>
      <c r="C930" s="3" t="str">
        <f t="shared" si="155"/>
        <v/>
      </c>
      <c r="D930" s="9" t="str">
        <f>IF(ROW($D$1)&lt;=SheetX!$C$234, SheetX!$C$234, "")</f>
        <v/>
      </c>
      <c r="E930" s="4" t="str">
        <f t="shared" si="156"/>
        <v/>
      </c>
      <c r="F930" s="9" t="str">
        <f>IF(ROW($D$1)&lt;=SheetX!$D$234, SheetX!$D$234, "")</f>
        <v/>
      </c>
      <c r="G930" s="9" t="str">
        <f t="shared" si="157"/>
        <v/>
      </c>
      <c r="H930" s="9" t="str">
        <f>IF(ROW($D$1)&lt;=SheetX!$E$234, SheetX!$E$234, "")</f>
        <v/>
      </c>
      <c r="I930" s="9" t="str">
        <f t="shared" si="158"/>
        <v/>
      </c>
      <c r="J930" s="9" t="str">
        <f>IF(ROW($D$1)&lt;=SheetX!$F$234, SheetX!$F$234, "")</f>
        <v/>
      </c>
      <c r="K930" s="4" t="str">
        <f t="shared" si="159"/>
        <v/>
      </c>
      <c r="Q930" s="6" t="str">
        <f t="shared" si="160"/>
        <v/>
      </c>
      <c r="R930" s="6">
        <f t="shared" si="161"/>
        <v>0</v>
      </c>
      <c r="S930" s="6">
        <f t="shared" si="162"/>
        <v>0</v>
      </c>
      <c r="T930" s="6">
        <f t="shared" si="163"/>
        <v>0</v>
      </c>
      <c r="U930" s="6">
        <f t="shared" si="164"/>
        <v>0</v>
      </c>
      <c r="AB930" s="12">
        <f>Table1[[#This Row],[Streaming Resolution '[MP']]]</f>
        <v>0</v>
      </c>
      <c r="AC930" s="12">
        <v>1</v>
      </c>
      <c r="AE930" s="3" t="str">
        <f>Table1[[#This Row],[Type of Install]]&amp;Table1[[#This Row],[Indoor/Outdoor]]</f>
        <v/>
      </c>
      <c r="AF930" s="3" t="str">
        <f>AE930&amp;Table1[[#This Row],[Camera Type]]</f>
        <v/>
      </c>
      <c r="AJ930" s="3" t="str">
        <f>'Card Access'!D932&amp;'Card Access'!E932&amp;'Card Access'!F932&amp;'Card Access'!G932</f>
        <v/>
      </c>
    </row>
    <row r="931" spans="1:36" x14ac:dyDescent="0.25">
      <c r="A931" s="3" t="str">
        <f>IF(ROW($B$3)&lt;=SheetX!$B$234, IF(SheetX!$B$234&lt;&gt;1, SheetX!$A$234 &amp; " (" &amp; ROW($B$3) &amp; ")", SheetX!$A$234),"zzzz")</f>
        <v xml:space="preserve"> (3)</v>
      </c>
      <c r="B931" s="3" t="str">
        <f t="shared" si="154"/>
        <v>zzzz</v>
      </c>
      <c r="C931" s="3" t="str">
        <f t="shared" si="155"/>
        <v/>
      </c>
      <c r="D931" s="9" t="str">
        <f>IF(ROW($D$1)&lt;=SheetX!$C$234, SheetX!$C$234, "")</f>
        <v/>
      </c>
      <c r="E931" s="4" t="str">
        <f t="shared" si="156"/>
        <v/>
      </c>
      <c r="F931" s="9" t="str">
        <f>IF(ROW($D$1)&lt;=SheetX!$D$234, SheetX!$D$234, "")</f>
        <v/>
      </c>
      <c r="G931" s="9" t="str">
        <f t="shared" si="157"/>
        <v/>
      </c>
      <c r="H931" s="9" t="str">
        <f>IF(ROW($D$1)&lt;=SheetX!$E$234, SheetX!$E$234, "")</f>
        <v/>
      </c>
      <c r="I931" s="9" t="str">
        <f t="shared" si="158"/>
        <v/>
      </c>
      <c r="J931" s="9" t="str">
        <f>IF(ROW($D$1)&lt;=SheetX!$F$234, SheetX!$F$234, "")</f>
        <v/>
      </c>
      <c r="K931" s="4" t="str">
        <f t="shared" si="159"/>
        <v/>
      </c>
      <c r="Q931" s="6" t="str">
        <f t="shared" si="160"/>
        <v/>
      </c>
      <c r="R931" s="6">
        <f t="shared" si="161"/>
        <v>0</v>
      </c>
      <c r="S931" s="6">
        <f t="shared" si="162"/>
        <v>0</v>
      </c>
      <c r="T931" s="6">
        <f t="shared" si="163"/>
        <v>0</v>
      </c>
      <c r="U931" s="6">
        <f t="shared" si="164"/>
        <v>0</v>
      </c>
      <c r="AB931" s="12">
        <f>Table1[[#This Row],[Streaming Resolution '[MP']]]</f>
        <v>0</v>
      </c>
      <c r="AC931" s="12">
        <v>1</v>
      </c>
      <c r="AE931" s="3" t="str">
        <f>Table1[[#This Row],[Type of Install]]&amp;Table1[[#This Row],[Indoor/Outdoor]]</f>
        <v/>
      </c>
      <c r="AF931" s="3" t="str">
        <f>AE931&amp;Table1[[#This Row],[Camera Type]]</f>
        <v/>
      </c>
      <c r="AJ931" s="3" t="str">
        <f>'Card Access'!D933&amp;'Card Access'!E933&amp;'Card Access'!F933&amp;'Card Access'!G933</f>
        <v/>
      </c>
    </row>
    <row r="932" spans="1:36" x14ac:dyDescent="0.25">
      <c r="A932" s="3" t="str">
        <f>IF(ROW($B$4)&lt;=SheetX!$B$234, IF(SheetX!$B$234&lt;&gt;1, SheetX!$A$234 &amp; " (" &amp; ROW($B$4) &amp; ")", SheetX!$A$234),"zzzz")</f>
        <v xml:space="preserve"> (4)</v>
      </c>
      <c r="B932" s="3" t="str">
        <f t="shared" si="154"/>
        <v>zzzz</v>
      </c>
      <c r="C932" s="3" t="str">
        <f t="shared" si="155"/>
        <v/>
      </c>
      <c r="D932" s="9" t="str">
        <f>IF(ROW($D$1)&lt;=SheetX!$C$234, SheetX!$C$234, "")</f>
        <v/>
      </c>
      <c r="E932" s="4" t="str">
        <f t="shared" si="156"/>
        <v/>
      </c>
      <c r="F932" s="9" t="str">
        <f>IF(ROW($D$1)&lt;=SheetX!$D$234, SheetX!$D$234, "")</f>
        <v/>
      </c>
      <c r="G932" s="9" t="str">
        <f t="shared" si="157"/>
        <v/>
      </c>
      <c r="H932" s="9" t="str">
        <f>IF(ROW($D$1)&lt;=SheetX!$E$234, SheetX!$E$234, "")</f>
        <v/>
      </c>
      <c r="I932" s="9" t="str">
        <f t="shared" si="158"/>
        <v/>
      </c>
      <c r="J932" s="9" t="str">
        <f>IF(ROW($D$1)&lt;=SheetX!$F$234, SheetX!$F$234, "")</f>
        <v/>
      </c>
      <c r="K932" s="4" t="str">
        <f t="shared" si="159"/>
        <v/>
      </c>
      <c r="Q932" s="6" t="str">
        <f t="shared" si="160"/>
        <v/>
      </c>
      <c r="R932" s="6">
        <f t="shared" si="161"/>
        <v>0</v>
      </c>
      <c r="S932" s="6">
        <f t="shared" si="162"/>
        <v>0</v>
      </c>
      <c r="T932" s="6">
        <f t="shared" si="163"/>
        <v>0</v>
      </c>
      <c r="U932" s="6">
        <f t="shared" si="164"/>
        <v>0</v>
      </c>
      <c r="AB932" s="12">
        <f>Table1[[#This Row],[Streaming Resolution '[MP']]]</f>
        <v>0</v>
      </c>
      <c r="AC932" s="12">
        <v>1</v>
      </c>
      <c r="AE932" s="3" t="str">
        <f>Table1[[#This Row],[Type of Install]]&amp;Table1[[#This Row],[Indoor/Outdoor]]</f>
        <v/>
      </c>
      <c r="AF932" s="3" t="str">
        <f>AE932&amp;Table1[[#This Row],[Camera Type]]</f>
        <v/>
      </c>
      <c r="AJ932" s="3" t="str">
        <f>'Card Access'!D934&amp;'Card Access'!E934&amp;'Card Access'!F934&amp;'Card Access'!G934</f>
        <v/>
      </c>
    </row>
    <row r="933" spans="1:36" x14ac:dyDescent="0.25">
      <c r="A933" s="3" t="str">
        <f>IF(ROW($B$1)&lt;=SheetX!$B$235, IF(SheetX!$B$235&lt;&gt;1, SheetX!$A$235 &amp; " (" &amp; ROW($B$1) &amp; ")", SheetX!$A$235),"zzzz")</f>
        <v xml:space="preserve"> (1)</v>
      </c>
      <c r="B933" s="3" t="str">
        <f t="shared" si="154"/>
        <v>zzzz</v>
      </c>
      <c r="C933" s="3" t="str">
        <f t="shared" si="155"/>
        <v/>
      </c>
      <c r="D933" s="9" t="str">
        <f>IF(ROW($D$1)&lt;=SheetX!$C$235, SheetX!$C$235, "")</f>
        <v/>
      </c>
      <c r="E933" s="4" t="str">
        <f t="shared" si="156"/>
        <v/>
      </c>
      <c r="F933" s="9" t="str">
        <f>IF(ROW($D$1)&lt;=SheetX!$D$235, SheetX!$D$235, "")</f>
        <v/>
      </c>
      <c r="G933" s="9" t="str">
        <f t="shared" si="157"/>
        <v/>
      </c>
      <c r="H933" s="9" t="str">
        <f>IF(ROW($D$1)&lt;=SheetX!$E$235, SheetX!$E$235, "")</f>
        <v/>
      </c>
      <c r="I933" s="9" t="str">
        <f t="shared" si="158"/>
        <v/>
      </c>
      <c r="J933" s="9" t="str">
        <f>IF(ROW($D$1)&lt;=SheetX!$F$235, SheetX!$F$235, "")</f>
        <v/>
      </c>
      <c r="K933" s="4" t="str">
        <f t="shared" si="159"/>
        <v/>
      </c>
      <c r="Q933" s="6" t="str">
        <f t="shared" si="160"/>
        <v/>
      </c>
      <c r="R933" s="6">
        <f t="shared" si="161"/>
        <v>0</v>
      </c>
      <c r="S933" s="6">
        <f t="shared" si="162"/>
        <v>0</v>
      </c>
      <c r="T933" s="6">
        <f t="shared" si="163"/>
        <v>0</v>
      </c>
      <c r="U933" s="6">
        <f t="shared" si="164"/>
        <v>0</v>
      </c>
      <c r="AB933" s="12">
        <f>Table1[[#This Row],[Streaming Resolution '[MP']]]</f>
        <v>0</v>
      </c>
      <c r="AC933" s="12">
        <v>1</v>
      </c>
      <c r="AE933" s="3" t="str">
        <f>Table1[[#This Row],[Type of Install]]&amp;Table1[[#This Row],[Indoor/Outdoor]]</f>
        <v/>
      </c>
      <c r="AF933" s="3" t="str">
        <f>AE933&amp;Table1[[#This Row],[Camera Type]]</f>
        <v/>
      </c>
      <c r="AJ933" s="3" t="str">
        <f>'Card Access'!D935&amp;'Card Access'!E935&amp;'Card Access'!F935&amp;'Card Access'!G935</f>
        <v/>
      </c>
    </row>
    <row r="934" spans="1:36" x14ac:dyDescent="0.25">
      <c r="A934" s="3" t="str">
        <f>IF(ROW($B$2)&lt;=SheetX!$B$235, IF(SheetX!$B$235&lt;&gt;1, SheetX!$A$235 &amp; " (" &amp; ROW($B$2) &amp; ")", SheetX!$A$235),"zzzz")</f>
        <v xml:space="preserve"> (2)</v>
      </c>
      <c r="B934" s="3" t="str">
        <f t="shared" si="154"/>
        <v>zzzz</v>
      </c>
      <c r="C934" s="3" t="str">
        <f t="shared" si="155"/>
        <v/>
      </c>
      <c r="D934" s="9" t="str">
        <f>IF(ROW($D$1)&lt;=SheetX!$C$235, SheetX!$C$235, "")</f>
        <v/>
      </c>
      <c r="E934" s="4" t="str">
        <f t="shared" si="156"/>
        <v/>
      </c>
      <c r="F934" s="9" t="str">
        <f>IF(ROW($D$1)&lt;=SheetX!$D$235, SheetX!$D$235, "")</f>
        <v/>
      </c>
      <c r="G934" s="9" t="str">
        <f t="shared" si="157"/>
        <v/>
      </c>
      <c r="H934" s="9" t="str">
        <f>IF(ROW($D$1)&lt;=SheetX!$E$235, SheetX!$E$235, "")</f>
        <v/>
      </c>
      <c r="I934" s="9" t="str">
        <f t="shared" si="158"/>
        <v/>
      </c>
      <c r="J934" s="9" t="str">
        <f>IF(ROW($D$1)&lt;=SheetX!$F$235, SheetX!$F$235, "")</f>
        <v/>
      </c>
      <c r="K934" s="4" t="str">
        <f t="shared" si="159"/>
        <v/>
      </c>
      <c r="Q934" s="6" t="str">
        <f t="shared" si="160"/>
        <v/>
      </c>
      <c r="R934" s="6">
        <f t="shared" si="161"/>
        <v>0</v>
      </c>
      <c r="S934" s="6">
        <f t="shared" si="162"/>
        <v>0</v>
      </c>
      <c r="T934" s="6">
        <f t="shared" si="163"/>
        <v>0</v>
      </c>
      <c r="U934" s="6">
        <f t="shared" si="164"/>
        <v>0</v>
      </c>
      <c r="AB934" s="12">
        <f>Table1[[#This Row],[Streaming Resolution '[MP']]]</f>
        <v>0</v>
      </c>
      <c r="AC934" s="12">
        <v>1</v>
      </c>
      <c r="AE934" s="3" t="str">
        <f>Table1[[#This Row],[Type of Install]]&amp;Table1[[#This Row],[Indoor/Outdoor]]</f>
        <v/>
      </c>
      <c r="AF934" s="3" t="str">
        <f>AE934&amp;Table1[[#This Row],[Camera Type]]</f>
        <v/>
      </c>
      <c r="AJ934" s="3" t="str">
        <f>'Card Access'!D936&amp;'Card Access'!E936&amp;'Card Access'!F936&amp;'Card Access'!G936</f>
        <v/>
      </c>
    </row>
    <row r="935" spans="1:36" x14ac:dyDescent="0.25">
      <c r="A935" s="3" t="str">
        <f>IF(ROW($B$3)&lt;=SheetX!$B$235, IF(SheetX!$B$235&lt;&gt;1, SheetX!$A$235 &amp; " (" &amp; ROW($B$3) &amp; ")", SheetX!$A$235),"zzzz")</f>
        <v xml:space="preserve"> (3)</v>
      </c>
      <c r="B935" s="3" t="str">
        <f t="shared" si="154"/>
        <v>zzzz</v>
      </c>
      <c r="C935" s="3" t="str">
        <f t="shared" si="155"/>
        <v/>
      </c>
      <c r="D935" s="9" t="str">
        <f>IF(ROW($D$1)&lt;=SheetX!$C$235, SheetX!$C$235, "")</f>
        <v/>
      </c>
      <c r="E935" s="4" t="str">
        <f t="shared" si="156"/>
        <v/>
      </c>
      <c r="F935" s="9" t="str">
        <f>IF(ROW($D$1)&lt;=SheetX!$D$235, SheetX!$D$235, "")</f>
        <v/>
      </c>
      <c r="G935" s="9" t="str">
        <f t="shared" si="157"/>
        <v/>
      </c>
      <c r="H935" s="9" t="str">
        <f>IF(ROW($D$1)&lt;=SheetX!$E$235, SheetX!$E$235, "")</f>
        <v/>
      </c>
      <c r="I935" s="9" t="str">
        <f t="shared" si="158"/>
        <v/>
      </c>
      <c r="J935" s="9" t="str">
        <f>IF(ROW($D$1)&lt;=SheetX!$F$235, SheetX!$F$235, "")</f>
        <v/>
      </c>
      <c r="K935" s="4" t="str">
        <f t="shared" si="159"/>
        <v/>
      </c>
      <c r="Q935" s="6" t="str">
        <f t="shared" si="160"/>
        <v/>
      </c>
      <c r="R935" s="6">
        <f t="shared" si="161"/>
        <v>0</v>
      </c>
      <c r="S935" s="6">
        <f t="shared" si="162"/>
        <v>0</v>
      </c>
      <c r="T935" s="6">
        <f t="shared" si="163"/>
        <v>0</v>
      </c>
      <c r="U935" s="6">
        <f t="shared" si="164"/>
        <v>0</v>
      </c>
      <c r="AB935" s="12">
        <f>Table1[[#This Row],[Streaming Resolution '[MP']]]</f>
        <v>0</v>
      </c>
      <c r="AC935" s="12">
        <v>1</v>
      </c>
      <c r="AE935" s="3" t="str">
        <f>Table1[[#This Row],[Type of Install]]&amp;Table1[[#This Row],[Indoor/Outdoor]]</f>
        <v/>
      </c>
      <c r="AF935" s="3" t="str">
        <f>AE935&amp;Table1[[#This Row],[Camera Type]]</f>
        <v/>
      </c>
      <c r="AJ935" s="3" t="str">
        <f>'Card Access'!D937&amp;'Card Access'!E937&amp;'Card Access'!F937&amp;'Card Access'!G937</f>
        <v/>
      </c>
    </row>
    <row r="936" spans="1:36" x14ac:dyDescent="0.25">
      <c r="A936" s="3" t="str">
        <f>IF(ROW($B$4)&lt;=SheetX!$B$235, IF(SheetX!$B$235&lt;&gt;1, SheetX!$A$235 &amp; " (" &amp; ROW($B$4) &amp; ")", SheetX!$A$235),"zzzz")</f>
        <v xml:space="preserve"> (4)</v>
      </c>
      <c r="B936" s="3" t="str">
        <f t="shared" si="154"/>
        <v>zzzz</v>
      </c>
      <c r="C936" s="3" t="str">
        <f t="shared" si="155"/>
        <v/>
      </c>
      <c r="D936" s="9" t="str">
        <f>IF(ROW($D$1)&lt;=SheetX!$C$235, SheetX!$C$235, "")</f>
        <v/>
      </c>
      <c r="E936" s="4" t="str">
        <f t="shared" si="156"/>
        <v/>
      </c>
      <c r="F936" s="9" t="str">
        <f>IF(ROW($D$1)&lt;=SheetX!$D$235, SheetX!$D$235, "")</f>
        <v/>
      </c>
      <c r="G936" s="9" t="str">
        <f t="shared" si="157"/>
        <v/>
      </c>
      <c r="H936" s="9" t="str">
        <f>IF(ROW($D$1)&lt;=SheetX!$E$235, SheetX!$E$235, "")</f>
        <v/>
      </c>
      <c r="I936" s="9" t="str">
        <f t="shared" si="158"/>
        <v/>
      </c>
      <c r="J936" s="9" t="str">
        <f>IF(ROW($D$1)&lt;=SheetX!$F$235, SheetX!$F$235, "")</f>
        <v/>
      </c>
      <c r="K936" s="4" t="str">
        <f t="shared" si="159"/>
        <v/>
      </c>
      <c r="Q936" s="6" t="str">
        <f t="shared" si="160"/>
        <v/>
      </c>
      <c r="R936" s="6">
        <f t="shared" si="161"/>
        <v>0</v>
      </c>
      <c r="S936" s="6">
        <f t="shared" si="162"/>
        <v>0</v>
      </c>
      <c r="T936" s="6">
        <f t="shared" si="163"/>
        <v>0</v>
      </c>
      <c r="U936" s="6">
        <f t="shared" si="164"/>
        <v>0</v>
      </c>
      <c r="AB936" s="12">
        <f>Table1[[#This Row],[Streaming Resolution '[MP']]]</f>
        <v>0</v>
      </c>
      <c r="AC936" s="12">
        <v>1</v>
      </c>
      <c r="AE936" s="3" t="str">
        <f>Table1[[#This Row],[Type of Install]]&amp;Table1[[#This Row],[Indoor/Outdoor]]</f>
        <v/>
      </c>
      <c r="AF936" s="3" t="str">
        <f>AE936&amp;Table1[[#This Row],[Camera Type]]</f>
        <v/>
      </c>
      <c r="AJ936" s="3" t="str">
        <f>'Card Access'!D938&amp;'Card Access'!E938&amp;'Card Access'!F938&amp;'Card Access'!G938</f>
        <v/>
      </c>
    </row>
    <row r="937" spans="1:36" x14ac:dyDescent="0.25">
      <c r="A937" s="3" t="str">
        <f>IF(ROW($B$1)&lt;=SheetX!$B$236, IF(SheetX!$B$236&lt;&gt;1, SheetX!$A$236 &amp; " (" &amp; ROW($B$1) &amp; ")", SheetX!$A$236),"zzzz")</f>
        <v xml:space="preserve"> (1)</v>
      </c>
      <c r="B937" s="3" t="str">
        <f t="shared" si="154"/>
        <v>zzzz</v>
      </c>
      <c r="C937" s="3" t="str">
        <f t="shared" si="155"/>
        <v/>
      </c>
      <c r="D937" s="9" t="str">
        <f>IF(ROW($D$1)&lt;=SheetX!$C$236, SheetX!$C$236, "")</f>
        <v/>
      </c>
      <c r="E937" s="4" t="str">
        <f t="shared" si="156"/>
        <v/>
      </c>
      <c r="F937" s="9" t="str">
        <f>IF(ROW($D$1)&lt;=SheetX!$D$236, SheetX!$D$236, "")</f>
        <v/>
      </c>
      <c r="G937" s="9" t="str">
        <f t="shared" si="157"/>
        <v/>
      </c>
      <c r="H937" s="9" t="str">
        <f>IF(ROW($D$1)&lt;=SheetX!$E$236, SheetX!$E$236, "")</f>
        <v/>
      </c>
      <c r="I937" s="9" t="str">
        <f t="shared" si="158"/>
        <v/>
      </c>
      <c r="J937" s="9" t="str">
        <f>IF(ROW($D$1)&lt;=SheetX!$F$236, SheetX!$F$236, "")</f>
        <v/>
      </c>
      <c r="K937" s="4" t="str">
        <f t="shared" si="159"/>
        <v/>
      </c>
      <c r="Q937" s="6" t="str">
        <f t="shared" si="160"/>
        <v/>
      </c>
      <c r="R937" s="6">
        <f t="shared" si="161"/>
        <v>0</v>
      </c>
      <c r="S937" s="6">
        <f t="shared" si="162"/>
        <v>0</v>
      </c>
      <c r="T937" s="6">
        <f t="shared" si="163"/>
        <v>0</v>
      </c>
      <c r="U937" s="6">
        <f t="shared" si="164"/>
        <v>0</v>
      </c>
      <c r="AB937" s="12">
        <f>Table1[[#This Row],[Streaming Resolution '[MP']]]</f>
        <v>0</v>
      </c>
      <c r="AC937" s="12">
        <v>1</v>
      </c>
      <c r="AE937" s="3" t="str">
        <f>Table1[[#This Row],[Type of Install]]&amp;Table1[[#This Row],[Indoor/Outdoor]]</f>
        <v/>
      </c>
      <c r="AF937" s="3" t="str">
        <f>AE937&amp;Table1[[#This Row],[Camera Type]]</f>
        <v/>
      </c>
      <c r="AJ937" s="3" t="str">
        <f>'Card Access'!D939&amp;'Card Access'!E939&amp;'Card Access'!F939&amp;'Card Access'!G939</f>
        <v/>
      </c>
    </row>
    <row r="938" spans="1:36" x14ac:dyDescent="0.25">
      <c r="A938" s="3" t="str">
        <f>IF(ROW($B$2)&lt;=SheetX!$B$236, IF(SheetX!$B$236&lt;&gt;1, SheetX!$A$236 &amp; " (" &amp; ROW($B$2) &amp; ")", SheetX!$A$236),"zzzz")</f>
        <v xml:space="preserve"> (2)</v>
      </c>
      <c r="B938" s="3" t="str">
        <f t="shared" si="154"/>
        <v>zzzz</v>
      </c>
      <c r="C938" s="3" t="str">
        <f t="shared" si="155"/>
        <v/>
      </c>
      <c r="D938" s="9" t="str">
        <f>IF(ROW($D$1)&lt;=SheetX!$C$236, SheetX!$C$236, "")</f>
        <v/>
      </c>
      <c r="E938" s="4" t="str">
        <f t="shared" si="156"/>
        <v/>
      </c>
      <c r="F938" s="9" t="str">
        <f>IF(ROW($D$1)&lt;=SheetX!$D$236, SheetX!$D$236, "")</f>
        <v/>
      </c>
      <c r="G938" s="9" t="str">
        <f t="shared" si="157"/>
        <v/>
      </c>
      <c r="H938" s="9" t="str">
        <f>IF(ROW($D$1)&lt;=SheetX!$E$236, SheetX!$E$236, "")</f>
        <v/>
      </c>
      <c r="I938" s="9" t="str">
        <f t="shared" si="158"/>
        <v/>
      </c>
      <c r="J938" s="9" t="str">
        <f>IF(ROW($D$1)&lt;=SheetX!$F$236, SheetX!$F$236, "")</f>
        <v/>
      </c>
      <c r="K938" s="4" t="str">
        <f t="shared" si="159"/>
        <v/>
      </c>
      <c r="Q938" s="6" t="str">
        <f t="shared" si="160"/>
        <v/>
      </c>
      <c r="R938" s="6">
        <f t="shared" si="161"/>
        <v>0</v>
      </c>
      <c r="S938" s="6">
        <f t="shared" si="162"/>
        <v>0</v>
      </c>
      <c r="T938" s="6">
        <f t="shared" si="163"/>
        <v>0</v>
      </c>
      <c r="U938" s="6">
        <f t="shared" si="164"/>
        <v>0</v>
      </c>
      <c r="AB938" s="12">
        <f>Table1[[#This Row],[Streaming Resolution '[MP']]]</f>
        <v>0</v>
      </c>
      <c r="AC938" s="12">
        <v>1</v>
      </c>
      <c r="AE938" s="3" t="str">
        <f>Table1[[#This Row],[Type of Install]]&amp;Table1[[#This Row],[Indoor/Outdoor]]</f>
        <v/>
      </c>
      <c r="AF938" s="3" t="str">
        <f>AE938&amp;Table1[[#This Row],[Camera Type]]</f>
        <v/>
      </c>
      <c r="AJ938" s="3" t="str">
        <f>'Card Access'!D940&amp;'Card Access'!E940&amp;'Card Access'!F940&amp;'Card Access'!G940</f>
        <v/>
      </c>
    </row>
    <row r="939" spans="1:36" x14ac:dyDescent="0.25">
      <c r="A939" s="3" t="str">
        <f>IF(ROW($B$3)&lt;=SheetX!$B$236, IF(SheetX!$B$236&lt;&gt;1, SheetX!$A$236 &amp; " (" &amp; ROW($B$3) &amp; ")", SheetX!$A$236),"zzzz")</f>
        <v xml:space="preserve"> (3)</v>
      </c>
      <c r="B939" s="3" t="str">
        <f t="shared" si="154"/>
        <v>zzzz</v>
      </c>
      <c r="C939" s="3" t="str">
        <f t="shared" si="155"/>
        <v/>
      </c>
      <c r="D939" s="9" t="str">
        <f>IF(ROW($D$1)&lt;=SheetX!$C$236, SheetX!$C$236, "")</f>
        <v/>
      </c>
      <c r="E939" s="4" t="str">
        <f t="shared" si="156"/>
        <v/>
      </c>
      <c r="F939" s="9" t="str">
        <f>IF(ROW($D$1)&lt;=SheetX!$D$236, SheetX!$D$236, "")</f>
        <v/>
      </c>
      <c r="G939" s="9" t="str">
        <f t="shared" si="157"/>
        <v/>
      </c>
      <c r="H939" s="9" t="str">
        <f>IF(ROW($D$1)&lt;=SheetX!$E$236, SheetX!$E$236, "")</f>
        <v/>
      </c>
      <c r="I939" s="9" t="str">
        <f t="shared" si="158"/>
        <v/>
      </c>
      <c r="J939" s="9" t="str">
        <f>IF(ROW($D$1)&lt;=SheetX!$F$236, SheetX!$F$236, "")</f>
        <v/>
      </c>
      <c r="K939" s="4" t="str">
        <f t="shared" si="159"/>
        <v/>
      </c>
      <c r="Q939" s="6" t="str">
        <f t="shared" si="160"/>
        <v/>
      </c>
      <c r="R939" s="6">
        <f t="shared" si="161"/>
        <v>0</v>
      </c>
      <c r="S939" s="6">
        <f t="shared" si="162"/>
        <v>0</v>
      </c>
      <c r="T939" s="6">
        <f t="shared" si="163"/>
        <v>0</v>
      </c>
      <c r="U939" s="6">
        <f t="shared" si="164"/>
        <v>0</v>
      </c>
      <c r="AB939" s="12">
        <f>Table1[[#This Row],[Streaming Resolution '[MP']]]</f>
        <v>0</v>
      </c>
      <c r="AC939" s="12">
        <v>1</v>
      </c>
      <c r="AE939" s="3" t="str">
        <f>Table1[[#This Row],[Type of Install]]&amp;Table1[[#This Row],[Indoor/Outdoor]]</f>
        <v/>
      </c>
      <c r="AF939" s="3" t="str">
        <f>AE939&amp;Table1[[#This Row],[Camera Type]]</f>
        <v/>
      </c>
      <c r="AJ939" s="3" t="str">
        <f>'Card Access'!D941&amp;'Card Access'!E941&amp;'Card Access'!F941&amp;'Card Access'!G941</f>
        <v/>
      </c>
    </row>
    <row r="940" spans="1:36" x14ac:dyDescent="0.25">
      <c r="A940" s="3" t="str">
        <f>IF(ROW($B$4)&lt;=SheetX!$B$236, IF(SheetX!$B$236&lt;&gt;1, SheetX!$A$236 &amp; " (" &amp; ROW($B$4) &amp; ")", SheetX!$A$236),"zzzz")</f>
        <v xml:space="preserve"> (4)</v>
      </c>
      <c r="B940" s="3" t="str">
        <f t="shared" si="154"/>
        <v>zzzz</v>
      </c>
      <c r="C940" s="3" t="str">
        <f t="shared" si="155"/>
        <v/>
      </c>
      <c r="D940" s="9" t="str">
        <f>IF(ROW($D$1)&lt;=SheetX!$C$236, SheetX!$C$236, "")</f>
        <v/>
      </c>
      <c r="E940" s="4" t="str">
        <f t="shared" si="156"/>
        <v/>
      </c>
      <c r="F940" s="9" t="str">
        <f>IF(ROW($D$1)&lt;=SheetX!$D$236, SheetX!$D$236, "")</f>
        <v/>
      </c>
      <c r="G940" s="9" t="str">
        <f t="shared" si="157"/>
        <v/>
      </c>
      <c r="H940" s="9" t="str">
        <f>IF(ROW($D$1)&lt;=SheetX!$E$236, SheetX!$E$236, "")</f>
        <v/>
      </c>
      <c r="I940" s="9" t="str">
        <f t="shared" si="158"/>
        <v/>
      </c>
      <c r="J940" s="9" t="str">
        <f>IF(ROW($D$1)&lt;=SheetX!$F$236, SheetX!$F$236, "")</f>
        <v/>
      </c>
      <c r="K940" s="4" t="str">
        <f t="shared" si="159"/>
        <v/>
      </c>
      <c r="Q940" s="6" t="str">
        <f t="shared" si="160"/>
        <v/>
      </c>
      <c r="R940" s="6">
        <f t="shared" si="161"/>
        <v>0</v>
      </c>
      <c r="S940" s="6">
        <f t="shared" si="162"/>
        <v>0</v>
      </c>
      <c r="T940" s="6">
        <f t="shared" si="163"/>
        <v>0</v>
      </c>
      <c r="U940" s="6">
        <f t="shared" si="164"/>
        <v>0</v>
      </c>
      <c r="AB940" s="12">
        <f>Table1[[#This Row],[Streaming Resolution '[MP']]]</f>
        <v>0</v>
      </c>
      <c r="AC940" s="12">
        <v>1</v>
      </c>
      <c r="AE940" s="3" t="str">
        <f>Table1[[#This Row],[Type of Install]]&amp;Table1[[#This Row],[Indoor/Outdoor]]</f>
        <v/>
      </c>
      <c r="AF940" s="3" t="str">
        <f>AE940&amp;Table1[[#This Row],[Camera Type]]</f>
        <v/>
      </c>
      <c r="AJ940" s="3" t="str">
        <f>'Card Access'!D942&amp;'Card Access'!E942&amp;'Card Access'!F942&amp;'Card Access'!G942</f>
        <v/>
      </c>
    </row>
    <row r="941" spans="1:36" x14ac:dyDescent="0.25">
      <c r="A941" s="3" t="str">
        <f>IF(ROW($B$1)&lt;=SheetX!$B$237, IF(SheetX!$B$237&lt;&gt;1, SheetX!$A$237 &amp; " (" &amp; ROW($B$1) &amp; ")", SheetX!$A$237),"zzzz")</f>
        <v xml:space="preserve"> (1)</v>
      </c>
      <c r="B941" s="3" t="str">
        <f t="shared" si="154"/>
        <v>zzzz</v>
      </c>
      <c r="C941" s="3" t="str">
        <f t="shared" si="155"/>
        <v/>
      </c>
      <c r="D941" s="9" t="str">
        <f>IF(ROW($D$1)&lt;=SheetX!$C$237, SheetX!$C$237, "")</f>
        <v/>
      </c>
      <c r="E941" s="4" t="str">
        <f t="shared" si="156"/>
        <v/>
      </c>
      <c r="F941" s="9" t="str">
        <f>IF(ROW($D$1)&lt;=SheetX!$D$237, SheetX!$D$237, "")</f>
        <v/>
      </c>
      <c r="G941" s="9" t="str">
        <f t="shared" si="157"/>
        <v/>
      </c>
      <c r="H941" s="9" t="str">
        <f>IF(ROW($D$1)&lt;=SheetX!$E$237, SheetX!$E$237, "")</f>
        <v/>
      </c>
      <c r="I941" s="9" t="str">
        <f t="shared" si="158"/>
        <v/>
      </c>
      <c r="J941" s="9" t="str">
        <f>IF(ROW($D$1)&lt;=SheetX!$F$237, SheetX!$F$237, "")</f>
        <v/>
      </c>
      <c r="K941" s="4" t="str">
        <f t="shared" si="159"/>
        <v/>
      </c>
      <c r="Q941" s="6" t="str">
        <f t="shared" si="160"/>
        <v/>
      </c>
      <c r="R941" s="6">
        <f t="shared" si="161"/>
        <v>0</v>
      </c>
      <c r="S941" s="6">
        <f t="shared" si="162"/>
        <v>0</v>
      </c>
      <c r="T941" s="6">
        <f t="shared" si="163"/>
        <v>0</v>
      </c>
      <c r="U941" s="6">
        <f t="shared" si="164"/>
        <v>0</v>
      </c>
      <c r="AB941" s="12">
        <f>Table1[[#This Row],[Streaming Resolution '[MP']]]</f>
        <v>0</v>
      </c>
      <c r="AC941" s="12">
        <v>1</v>
      </c>
      <c r="AE941" s="3" t="str">
        <f>Table1[[#This Row],[Type of Install]]&amp;Table1[[#This Row],[Indoor/Outdoor]]</f>
        <v/>
      </c>
      <c r="AF941" s="3" t="str">
        <f>AE941&amp;Table1[[#This Row],[Camera Type]]</f>
        <v/>
      </c>
      <c r="AJ941" s="3" t="str">
        <f>'Card Access'!D943&amp;'Card Access'!E943&amp;'Card Access'!F943&amp;'Card Access'!G943</f>
        <v/>
      </c>
    </row>
    <row r="942" spans="1:36" x14ac:dyDescent="0.25">
      <c r="A942" s="3" t="str">
        <f>IF(ROW($B$2)&lt;=SheetX!$B$237, IF(SheetX!$B$237&lt;&gt;1, SheetX!$A$237 &amp; " (" &amp; ROW($B$2) &amp; ")", SheetX!$A$237),"zzzz")</f>
        <v xml:space="preserve"> (2)</v>
      </c>
      <c r="B942" s="3" t="str">
        <f t="shared" si="154"/>
        <v>zzzz</v>
      </c>
      <c r="C942" s="3" t="str">
        <f t="shared" si="155"/>
        <v/>
      </c>
      <c r="D942" s="9" t="str">
        <f>IF(ROW($D$1)&lt;=SheetX!$C$237, SheetX!$C$237, "")</f>
        <v/>
      </c>
      <c r="E942" s="4" t="str">
        <f t="shared" si="156"/>
        <v/>
      </c>
      <c r="F942" s="9" t="str">
        <f>IF(ROW($D$1)&lt;=SheetX!$D$237, SheetX!$D$237, "")</f>
        <v/>
      </c>
      <c r="G942" s="9" t="str">
        <f t="shared" si="157"/>
        <v/>
      </c>
      <c r="H942" s="9" t="str">
        <f>IF(ROW($D$1)&lt;=SheetX!$E$237, SheetX!$E$237, "")</f>
        <v/>
      </c>
      <c r="I942" s="9" t="str">
        <f t="shared" si="158"/>
        <v/>
      </c>
      <c r="J942" s="9" t="str">
        <f>IF(ROW($D$1)&lt;=SheetX!$F$237, SheetX!$F$237, "")</f>
        <v/>
      </c>
      <c r="K942" s="4" t="str">
        <f t="shared" si="159"/>
        <v/>
      </c>
      <c r="Q942" s="6" t="str">
        <f t="shared" si="160"/>
        <v/>
      </c>
      <c r="R942" s="6">
        <f t="shared" si="161"/>
        <v>0</v>
      </c>
      <c r="S942" s="6">
        <f t="shared" si="162"/>
        <v>0</v>
      </c>
      <c r="T942" s="6">
        <f t="shared" si="163"/>
        <v>0</v>
      </c>
      <c r="U942" s="6">
        <f t="shared" si="164"/>
        <v>0</v>
      </c>
      <c r="AB942" s="12">
        <f>Table1[[#This Row],[Streaming Resolution '[MP']]]</f>
        <v>0</v>
      </c>
      <c r="AC942" s="12">
        <v>1</v>
      </c>
      <c r="AE942" s="3" t="str">
        <f>Table1[[#This Row],[Type of Install]]&amp;Table1[[#This Row],[Indoor/Outdoor]]</f>
        <v/>
      </c>
      <c r="AF942" s="3" t="str">
        <f>AE942&amp;Table1[[#This Row],[Camera Type]]</f>
        <v/>
      </c>
      <c r="AJ942" s="3" t="str">
        <f>'Card Access'!D944&amp;'Card Access'!E944&amp;'Card Access'!F944&amp;'Card Access'!G944</f>
        <v/>
      </c>
    </row>
    <row r="943" spans="1:36" x14ac:dyDescent="0.25">
      <c r="A943" s="3" t="str">
        <f>IF(ROW($B$3)&lt;=SheetX!$B$237, IF(SheetX!$B$237&lt;&gt;1, SheetX!$A$237 &amp; " (" &amp; ROW($B$3) &amp; ")", SheetX!$A$237),"zzzz")</f>
        <v xml:space="preserve"> (3)</v>
      </c>
      <c r="B943" s="3" t="str">
        <f t="shared" si="154"/>
        <v>zzzz</v>
      </c>
      <c r="C943" s="3" t="str">
        <f t="shared" si="155"/>
        <v/>
      </c>
      <c r="D943" s="9" t="str">
        <f>IF(ROW($D$1)&lt;=SheetX!$C$237, SheetX!$C$237, "")</f>
        <v/>
      </c>
      <c r="E943" s="4" t="str">
        <f t="shared" si="156"/>
        <v/>
      </c>
      <c r="F943" s="9" t="str">
        <f>IF(ROW($D$1)&lt;=SheetX!$D$237, SheetX!$D$237, "")</f>
        <v/>
      </c>
      <c r="G943" s="9" t="str">
        <f t="shared" si="157"/>
        <v/>
      </c>
      <c r="H943" s="9" t="str">
        <f>IF(ROW($D$1)&lt;=SheetX!$E$237, SheetX!$E$237, "")</f>
        <v/>
      </c>
      <c r="I943" s="9" t="str">
        <f t="shared" si="158"/>
        <v/>
      </c>
      <c r="J943" s="9" t="str">
        <f>IF(ROW($D$1)&lt;=SheetX!$F$237, SheetX!$F$237, "")</f>
        <v/>
      </c>
      <c r="K943" s="4" t="str">
        <f t="shared" si="159"/>
        <v/>
      </c>
      <c r="Q943" s="6" t="str">
        <f t="shared" si="160"/>
        <v/>
      </c>
      <c r="R943" s="6">
        <f t="shared" si="161"/>
        <v>0</v>
      </c>
      <c r="S943" s="6">
        <f t="shared" si="162"/>
        <v>0</v>
      </c>
      <c r="T943" s="6">
        <f t="shared" si="163"/>
        <v>0</v>
      </c>
      <c r="U943" s="6">
        <f t="shared" si="164"/>
        <v>0</v>
      </c>
      <c r="AB943" s="12">
        <f>Table1[[#This Row],[Streaming Resolution '[MP']]]</f>
        <v>0</v>
      </c>
      <c r="AC943" s="12">
        <v>1</v>
      </c>
      <c r="AE943" s="3" t="str">
        <f>Table1[[#This Row],[Type of Install]]&amp;Table1[[#This Row],[Indoor/Outdoor]]</f>
        <v/>
      </c>
      <c r="AF943" s="3" t="str">
        <f>AE943&amp;Table1[[#This Row],[Camera Type]]</f>
        <v/>
      </c>
      <c r="AJ943" s="3" t="str">
        <f>'Card Access'!D945&amp;'Card Access'!E945&amp;'Card Access'!F945&amp;'Card Access'!G945</f>
        <v/>
      </c>
    </row>
    <row r="944" spans="1:36" x14ac:dyDescent="0.25">
      <c r="A944" s="3" t="str">
        <f>IF(ROW($B$4)&lt;=SheetX!$B$237, IF(SheetX!$B$237&lt;&gt;1, SheetX!$A$237 &amp; " (" &amp; ROW($B$4) &amp; ")", SheetX!$A$237),"zzzz")</f>
        <v xml:space="preserve"> (4)</v>
      </c>
      <c r="B944" s="3" t="str">
        <f t="shared" si="154"/>
        <v>zzzz</v>
      </c>
      <c r="C944" s="3" t="str">
        <f t="shared" si="155"/>
        <v/>
      </c>
      <c r="D944" s="9" t="str">
        <f>IF(ROW($D$1)&lt;=SheetX!$C$237, SheetX!$C$237, "")</f>
        <v/>
      </c>
      <c r="E944" s="4" t="str">
        <f t="shared" si="156"/>
        <v/>
      </c>
      <c r="F944" s="9" t="str">
        <f>IF(ROW($D$1)&lt;=SheetX!$D$237, SheetX!$D$237, "")</f>
        <v/>
      </c>
      <c r="G944" s="9" t="str">
        <f t="shared" si="157"/>
        <v/>
      </c>
      <c r="H944" s="9" t="str">
        <f>IF(ROW($D$1)&lt;=SheetX!$E$237, SheetX!$E$237, "")</f>
        <v/>
      </c>
      <c r="I944" s="9" t="str">
        <f t="shared" si="158"/>
        <v/>
      </c>
      <c r="J944" s="9" t="str">
        <f>IF(ROW($D$1)&lt;=SheetX!$F$237, SheetX!$F$237, "")</f>
        <v/>
      </c>
      <c r="K944" s="4" t="str">
        <f t="shared" si="159"/>
        <v/>
      </c>
      <c r="Q944" s="6" t="str">
        <f t="shared" si="160"/>
        <v/>
      </c>
      <c r="R944" s="6">
        <f t="shared" si="161"/>
        <v>0</v>
      </c>
      <c r="S944" s="6">
        <f t="shared" si="162"/>
        <v>0</v>
      </c>
      <c r="T944" s="6">
        <f t="shared" si="163"/>
        <v>0</v>
      </c>
      <c r="U944" s="6">
        <f t="shared" si="164"/>
        <v>0</v>
      </c>
      <c r="AB944" s="12">
        <f>Table1[[#This Row],[Streaming Resolution '[MP']]]</f>
        <v>0</v>
      </c>
      <c r="AC944" s="12">
        <v>1</v>
      </c>
      <c r="AE944" s="3" t="str">
        <f>Table1[[#This Row],[Type of Install]]&amp;Table1[[#This Row],[Indoor/Outdoor]]</f>
        <v/>
      </c>
      <c r="AF944" s="3" t="str">
        <f>AE944&amp;Table1[[#This Row],[Camera Type]]</f>
        <v/>
      </c>
      <c r="AJ944" s="3" t="str">
        <f>'Card Access'!D946&amp;'Card Access'!E946&amp;'Card Access'!F946&amp;'Card Access'!G946</f>
        <v/>
      </c>
    </row>
    <row r="945" spans="1:36" x14ac:dyDescent="0.25">
      <c r="A945" s="3" t="str">
        <f>IF(ROW($B$1)&lt;=SheetX!$B$238, IF(SheetX!$B$238&lt;&gt;1, SheetX!$A$238 &amp; " (" &amp; ROW($B$1) &amp; ")", SheetX!$A$238),"zzzz")</f>
        <v xml:space="preserve"> (1)</v>
      </c>
      <c r="B945" s="3" t="str">
        <f t="shared" si="154"/>
        <v>zzzz</v>
      </c>
      <c r="C945" s="3" t="str">
        <f t="shared" si="155"/>
        <v/>
      </c>
      <c r="D945" s="9" t="str">
        <f>IF(ROW($D$1)&lt;=SheetX!$C$238, SheetX!$C$238, "")</f>
        <v/>
      </c>
      <c r="E945" s="4" t="str">
        <f t="shared" si="156"/>
        <v/>
      </c>
      <c r="F945" s="9" t="str">
        <f>IF(ROW($D$1)&lt;=SheetX!$D$238, SheetX!$D$238, "")</f>
        <v/>
      </c>
      <c r="G945" s="9" t="str">
        <f t="shared" si="157"/>
        <v/>
      </c>
      <c r="H945" s="9" t="str">
        <f>IF(ROW($D$1)&lt;=SheetX!$E$238, SheetX!$E$238, "")</f>
        <v/>
      </c>
      <c r="I945" s="9" t="str">
        <f t="shared" si="158"/>
        <v/>
      </c>
      <c r="J945" s="9" t="str">
        <f>IF(ROW($D$1)&lt;=SheetX!$F$238, SheetX!$F$238, "")</f>
        <v/>
      </c>
      <c r="K945" s="4" t="str">
        <f t="shared" si="159"/>
        <v/>
      </c>
      <c r="Q945" s="6" t="str">
        <f t="shared" si="160"/>
        <v/>
      </c>
      <c r="R945" s="6">
        <f t="shared" si="161"/>
        <v>0</v>
      </c>
      <c r="S945" s="6">
        <f t="shared" si="162"/>
        <v>0</v>
      </c>
      <c r="T945" s="6">
        <f t="shared" si="163"/>
        <v>0</v>
      </c>
      <c r="U945" s="6">
        <f t="shared" si="164"/>
        <v>0</v>
      </c>
      <c r="AB945" s="12">
        <f>Table1[[#This Row],[Streaming Resolution '[MP']]]</f>
        <v>0</v>
      </c>
      <c r="AC945" s="12">
        <v>1</v>
      </c>
      <c r="AE945" s="3" t="str">
        <f>Table1[[#This Row],[Type of Install]]&amp;Table1[[#This Row],[Indoor/Outdoor]]</f>
        <v/>
      </c>
      <c r="AF945" s="3" t="str">
        <f>AE945&amp;Table1[[#This Row],[Camera Type]]</f>
        <v/>
      </c>
      <c r="AJ945" s="3" t="str">
        <f>'Card Access'!D947&amp;'Card Access'!E947&amp;'Card Access'!F947&amp;'Card Access'!G947</f>
        <v/>
      </c>
    </row>
    <row r="946" spans="1:36" x14ac:dyDescent="0.25">
      <c r="A946" s="3" t="str">
        <f>IF(ROW($B$2)&lt;=SheetX!$B$238, IF(SheetX!$B$238&lt;&gt;1, SheetX!$A$238 &amp; " (" &amp; ROW($B$2) &amp; ")", SheetX!$A$238),"zzzz")</f>
        <v xml:space="preserve"> (2)</v>
      </c>
      <c r="B946" s="3" t="str">
        <f t="shared" si="154"/>
        <v>zzzz</v>
      </c>
      <c r="C946" s="3" t="str">
        <f t="shared" si="155"/>
        <v/>
      </c>
      <c r="D946" s="9" t="str">
        <f>IF(ROW($D$1)&lt;=SheetX!$C$238, SheetX!$C$238, "")</f>
        <v/>
      </c>
      <c r="E946" s="4" t="str">
        <f t="shared" si="156"/>
        <v/>
      </c>
      <c r="F946" s="9" t="str">
        <f>IF(ROW($D$1)&lt;=SheetX!$D$238, SheetX!$D$238, "")</f>
        <v/>
      </c>
      <c r="G946" s="9" t="str">
        <f t="shared" si="157"/>
        <v/>
      </c>
      <c r="H946" s="9" t="str">
        <f>IF(ROW($D$1)&lt;=SheetX!$E$238, SheetX!$E$238, "")</f>
        <v/>
      </c>
      <c r="I946" s="9" t="str">
        <f t="shared" si="158"/>
        <v/>
      </c>
      <c r="J946" s="9" t="str">
        <f>IF(ROW($D$1)&lt;=SheetX!$F$238, SheetX!$F$238, "")</f>
        <v/>
      </c>
      <c r="K946" s="4" t="str">
        <f t="shared" si="159"/>
        <v/>
      </c>
      <c r="Q946" s="6" t="str">
        <f t="shared" si="160"/>
        <v/>
      </c>
      <c r="R946" s="6">
        <f t="shared" si="161"/>
        <v>0</v>
      </c>
      <c r="S946" s="6">
        <f t="shared" si="162"/>
        <v>0</v>
      </c>
      <c r="T946" s="6">
        <f t="shared" si="163"/>
        <v>0</v>
      </c>
      <c r="U946" s="6">
        <f t="shared" si="164"/>
        <v>0</v>
      </c>
      <c r="AB946" s="12">
        <f>Table1[[#This Row],[Streaming Resolution '[MP']]]</f>
        <v>0</v>
      </c>
      <c r="AC946" s="12">
        <v>1</v>
      </c>
      <c r="AE946" s="3" t="str">
        <f>Table1[[#This Row],[Type of Install]]&amp;Table1[[#This Row],[Indoor/Outdoor]]</f>
        <v/>
      </c>
      <c r="AF946" s="3" t="str">
        <f>AE946&amp;Table1[[#This Row],[Camera Type]]</f>
        <v/>
      </c>
      <c r="AJ946" s="3" t="str">
        <f>'Card Access'!D948&amp;'Card Access'!E948&amp;'Card Access'!F948&amp;'Card Access'!G948</f>
        <v/>
      </c>
    </row>
    <row r="947" spans="1:36" x14ac:dyDescent="0.25">
      <c r="A947" s="3" t="str">
        <f>IF(ROW($B$3)&lt;=SheetX!$B$238, IF(SheetX!$B$238&lt;&gt;1, SheetX!$A$238 &amp; " (" &amp; ROW($B$3) &amp; ")", SheetX!$A$238),"zzzz")</f>
        <v xml:space="preserve"> (3)</v>
      </c>
      <c r="B947" s="3" t="str">
        <f t="shared" si="154"/>
        <v>zzzz</v>
      </c>
      <c r="C947" s="3" t="str">
        <f t="shared" si="155"/>
        <v/>
      </c>
      <c r="D947" s="9" t="str">
        <f>IF(ROW($D$1)&lt;=SheetX!$C$238, SheetX!$C$238, "")</f>
        <v/>
      </c>
      <c r="E947" s="4" t="str">
        <f t="shared" si="156"/>
        <v/>
      </c>
      <c r="F947" s="9" t="str">
        <f>IF(ROW($D$1)&lt;=SheetX!$D$238, SheetX!$D$238, "")</f>
        <v/>
      </c>
      <c r="G947" s="9" t="str">
        <f t="shared" si="157"/>
        <v/>
      </c>
      <c r="H947" s="9" t="str">
        <f>IF(ROW($D$1)&lt;=SheetX!$E$238, SheetX!$E$238, "")</f>
        <v/>
      </c>
      <c r="I947" s="9" t="str">
        <f t="shared" si="158"/>
        <v/>
      </c>
      <c r="J947" s="9" t="str">
        <f>IF(ROW($D$1)&lt;=SheetX!$F$238, SheetX!$F$238, "")</f>
        <v/>
      </c>
      <c r="K947" s="4" t="str">
        <f t="shared" si="159"/>
        <v/>
      </c>
      <c r="Q947" s="6" t="str">
        <f t="shared" si="160"/>
        <v/>
      </c>
      <c r="R947" s="6">
        <f t="shared" si="161"/>
        <v>0</v>
      </c>
      <c r="S947" s="6">
        <f t="shared" si="162"/>
        <v>0</v>
      </c>
      <c r="T947" s="6">
        <f t="shared" si="163"/>
        <v>0</v>
      </c>
      <c r="U947" s="6">
        <f t="shared" si="164"/>
        <v>0</v>
      </c>
      <c r="AB947" s="12">
        <f>Table1[[#This Row],[Streaming Resolution '[MP']]]</f>
        <v>0</v>
      </c>
      <c r="AC947" s="12">
        <v>1</v>
      </c>
      <c r="AE947" s="3" t="str">
        <f>Table1[[#This Row],[Type of Install]]&amp;Table1[[#This Row],[Indoor/Outdoor]]</f>
        <v/>
      </c>
      <c r="AF947" s="3" t="str">
        <f>AE947&amp;Table1[[#This Row],[Camera Type]]</f>
        <v/>
      </c>
      <c r="AJ947" s="3" t="str">
        <f>'Card Access'!D949&amp;'Card Access'!E949&amp;'Card Access'!F949&amp;'Card Access'!G949</f>
        <v/>
      </c>
    </row>
    <row r="948" spans="1:36" x14ac:dyDescent="0.25">
      <c r="A948" s="3" t="str">
        <f>IF(ROW($B$4)&lt;=SheetX!$B$238, IF(SheetX!$B$238&lt;&gt;1, SheetX!$A$238 &amp; " (" &amp; ROW($B$4) &amp; ")", SheetX!$A$238),"zzzz")</f>
        <v xml:space="preserve"> (4)</v>
      </c>
      <c r="B948" s="3" t="str">
        <f t="shared" si="154"/>
        <v>zzzz</v>
      </c>
      <c r="C948" s="3" t="str">
        <f t="shared" si="155"/>
        <v/>
      </c>
      <c r="D948" s="9" t="str">
        <f>IF(ROW($D$1)&lt;=SheetX!$C$238, SheetX!$C$238, "")</f>
        <v/>
      </c>
      <c r="E948" s="4" t="str">
        <f t="shared" si="156"/>
        <v/>
      </c>
      <c r="F948" s="9" t="str">
        <f>IF(ROW($D$1)&lt;=SheetX!$D$238, SheetX!$D$238, "")</f>
        <v/>
      </c>
      <c r="G948" s="9" t="str">
        <f t="shared" si="157"/>
        <v/>
      </c>
      <c r="H948" s="9" t="str">
        <f>IF(ROW($D$1)&lt;=SheetX!$E$238, SheetX!$E$238, "")</f>
        <v/>
      </c>
      <c r="I948" s="9" t="str">
        <f t="shared" si="158"/>
        <v/>
      </c>
      <c r="J948" s="9" t="str">
        <f>IF(ROW($D$1)&lt;=SheetX!$F$238, SheetX!$F$238, "")</f>
        <v/>
      </c>
      <c r="K948" s="4" t="str">
        <f t="shared" si="159"/>
        <v/>
      </c>
      <c r="Q948" s="6" t="str">
        <f t="shared" si="160"/>
        <v/>
      </c>
      <c r="R948" s="6">
        <f t="shared" si="161"/>
        <v>0</v>
      </c>
      <c r="S948" s="6">
        <f t="shared" si="162"/>
        <v>0</v>
      </c>
      <c r="T948" s="6">
        <f t="shared" si="163"/>
        <v>0</v>
      </c>
      <c r="U948" s="6">
        <f t="shared" si="164"/>
        <v>0</v>
      </c>
      <c r="AB948" s="12">
        <f>Table1[[#This Row],[Streaming Resolution '[MP']]]</f>
        <v>0</v>
      </c>
      <c r="AC948" s="12">
        <v>1</v>
      </c>
      <c r="AE948" s="3" t="str">
        <f>Table1[[#This Row],[Type of Install]]&amp;Table1[[#This Row],[Indoor/Outdoor]]</f>
        <v/>
      </c>
      <c r="AF948" s="3" t="str">
        <f>AE948&amp;Table1[[#This Row],[Camera Type]]</f>
        <v/>
      </c>
      <c r="AJ948" s="3" t="str">
        <f>'Card Access'!D950&amp;'Card Access'!E950&amp;'Card Access'!F950&amp;'Card Access'!G950</f>
        <v/>
      </c>
    </row>
    <row r="949" spans="1:36" x14ac:dyDescent="0.25">
      <c r="A949" s="3" t="str">
        <f>IF(ROW($B$1)&lt;=SheetX!$B$239, IF(SheetX!$B$239&lt;&gt;1, SheetX!$A$239 &amp; " (" &amp; ROW($B$1) &amp; ")", SheetX!$A$239),"zzzz")</f>
        <v xml:space="preserve"> (1)</v>
      </c>
      <c r="B949" s="3" t="str">
        <f t="shared" si="154"/>
        <v>zzzz</v>
      </c>
      <c r="C949" s="3" t="str">
        <f t="shared" si="155"/>
        <v/>
      </c>
      <c r="D949" s="9" t="str">
        <f>IF(ROW($D$1)&lt;=SheetX!$C$239, SheetX!$C$239, "")</f>
        <v/>
      </c>
      <c r="E949" s="4" t="str">
        <f t="shared" si="156"/>
        <v/>
      </c>
      <c r="F949" s="9" t="str">
        <f>IF(ROW($D$1)&lt;=SheetX!$D$239, SheetX!$D$239, "")</f>
        <v/>
      </c>
      <c r="G949" s="9" t="str">
        <f t="shared" si="157"/>
        <v/>
      </c>
      <c r="H949" s="9" t="str">
        <f>IF(ROW($D$1)&lt;=SheetX!$E$239, SheetX!$E$239, "")</f>
        <v/>
      </c>
      <c r="I949" s="9" t="str">
        <f t="shared" si="158"/>
        <v/>
      </c>
      <c r="J949" s="9" t="str">
        <f>IF(ROW($D$1)&lt;=SheetX!$F$239, SheetX!$F$239, "")</f>
        <v/>
      </c>
      <c r="K949" s="4" t="str">
        <f t="shared" si="159"/>
        <v/>
      </c>
      <c r="Q949" s="6" t="str">
        <f t="shared" si="160"/>
        <v/>
      </c>
      <c r="R949" s="6">
        <f t="shared" si="161"/>
        <v>0</v>
      </c>
      <c r="S949" s="6">
        <f t="shared" si="162"/>
        <v>0</v>
      </c>
      <c r="T949" s="6">
        <f t="shared" si="163"/>
        <v>0</v>
      </c>
      <c r="U949" s="6">
        <f t="shared" si="164"/>
        <v>0</v>
      </c>
      <c r="AB949" s="12">
        <f>Table1[[#This Row],[Streaming Resolution '[MP']]]</f>
        <v>0</v>
      </c>
      <c r="AC949" s="12">
        <v>1</v>
      </c>
      <c r="AE949" s="3" t="str">
        <f>Table1[[#This Row],[Type of Install]]&amp;Table1[[#This Row],[Indoor/Outdoor]]</f>
        <v/>
      </c>
      <c r="AF949" s="3" t="str">
        <f>AE949&amp;Table1[[#This Row],[Camera Type]]</f>
        <v/>
      </c>
      <c r="AJ949" s="3" t="str">
        <f>'Card Access'!D951&amp;'Card Access'!E951&amp;'Card Access'!F951&amp;'Card Access'!G951</f>
        <v/>
      </c>
    </row>
    <row r="950" spans="1:36" x14ac:dyDescent="0.25">
      <c r="A950" s="3" t="str">
        <f>IF(ROW($B$2)&lt;=SheetX!$B$239, IF(SheetX!$B$239&lt;&gt;1, SheetX!$A$239 &amp; " (" &amp; ROW($B$2) &amp; ")", SheetX!$A$239),"zzzz")</f>
        <v xml:space="preserve"> (2)</v>
      </c>
      <c r="B950" s="3" t="str">
        <f t="shared" si="154"/>
        <v>zzzz</v>
      </c>
      <c r="C950" s="3" t="str">
        <f t="shared" si="155"/>
        <v/>
      </c>
      <c r="D950" s="9" t="str">
        <f>IF(ROW($D$1)&lt;=SheetX!$C$239, SheetX!$C$239, "")</f>
        <v/>
      </c>
      <c r="E950" s="4" t="str">
        <f t="shared" si="156"/>
        <v/>
      </c>
      <c r="F950" s="9" t="str">
        <f>IF(ROW($D$1)&lt;=SheetX!$D$239, SheetX!$D$239, "")</f>
        <v/>
      </c>
      <c r="G950" s="9" t="str">
        <f t="shared" si="157"/>
        <v/>
      </c>
      <c r="H950" s="9" t="str">
        <f>IF(ROW($D$1)&lt;=SheetX!$E$239, SheetX!$E$239, "")</f>
        <v/>
      </c>
      <c r="I950" s="9" t="str">
        <f t="shared" si="158"/>
        <v/>
      </c>
      <c r="J950" s="9" t="str">
        <f>IF(ROW($D$1)&lt;=SheetX!$F$239, SheetX!$F$239, "")</f>
        <v/>
      </c>
      <c r="K950" s="4" t="str">
        <f t="shared" si="159"/>
        <v/>
      </c>
      <c r="Q950" s="6" t="str">
        <f t="shared" si="160"/>
        <v/>
      </c>
      <c r="R950" s="6">
        <f t="shared" si="161"/>
        <v>0</v>
      </c>
      <c r="S950" s="6">
        <f t="shared" si="162"/>
        <v>0</v>
      </c>
      <c r="T950" s="6">
        <f t="shared" si="163"/>
        <v>0</v>
      </c>
      <c r="U950" s="6">
        <f t="shared" si="164"/>
        <v>0</v>
      </c>
      <c r="AB950" s="12">
        <f>Table1[[#This Row],[Streaming Resolution '[MP']]]</f>
        <v>0</v>
      </c>
      <c r="AC950" s="12">
        <v>1</v>
      </c>
      <c r="AE950" s="3" t="str">
        <f>Table1[[#This Row],[Type of Install]]&amp;Table1[[#This Row],[Indoor/Outdoor]]</f>
        <v/>
      </c>
      <c r="AF950" s="3" t="str">
        <f>AE950&amp;Table1[[#This Row],[Camera Type]]</f>
        <v/>
      </c>
      <c r="AJ950" s="3" t="str">
        <f>'Card Access'!D952&amp;'Card Access'!E952&amp;'Card Access'!F952&amp;'Card Access'!G952</f>
        <v/>
      </c>
    </row>
    <row r="951" spans="1:36" x14ac:dyDescent="0.25">
      <c r="A951" s="3" t="str">
        <f>IF(ROW($B$3)&lt;=SheetX!$B$239, IF(SheetX!$B$239&lt;&gt;1, SheetX!$A$239 &amp; " (" &amp; ROW($B$3) &amp; ")", SheetX!$A$239),"zzzz")</f>
        <v xml:space="preserve"> (3)</v>
      </c>
      <c r="B951" s="3" t="str">
        <f t="shared" si="154"/>
        <v>zzzz</v>
      </c>
      <c r="C951" s="3" t="str">
        <f t="shared" si="155"/>
        <v/>
      </c>
      <c r="D951" s="9" t="str">
        <f>IF(ROW($D$1)&lt;=SheetX!$C$239, SheetX!$C$239, "")</f>
        <v/>
      </c>
      <c r="E951" s="4" t="str">
        <f t="shared" si="156"/>
        <v/>
      </c>
      <c r="F951" s="9" t="str">
        <f>IF(ROW($D$1)&lt;=SheetX!$D$239, SheetX!$D$239, "")</f>
        <v/>
      </c>
      <c r="G951" s="9" t="str">
        <f t="shared" si="157"/>
        <v/>
      </c>
      <c r="H951" s="9" t="str">
        <f>IF(ROW($D$1)&lt;=SheetX!$E$239, SheetX!$E$239, "")</f>
        <v/>
      </c>
      <c r="I951" s="9" t="str">
        <f t="shared" si="158"/>
        <v/>
      </c>
      <c r="J951" s="9" t="str">
        <f>IF(ROW($D$1)&lt;=SheetX!$F$239, SheetX!$F$239, "")</f>
        <v/>
      </c>
      <c r="K951" s="4" t="str">
        <f t="shared" si="159"/>
        <v/>
      </c>
      <c r="Q951" s="6" t="str">
        <f t="shared" si="160"/>
        <v/>
      </c>
      <c r="R951" s="6">
        <f t="shared" si="161"/>
        <v>0</v>
      </c>
      <c r="S951" s="6">
        <f t="shared" si="162"/>
        <v>0</v>
      </c>
      <c r="T951" s="6">
        <f t="shared" si="163"/>
        <v>0</v>
      </c>
      <c r="U951" s="6">
        <f t="shared" si="164"/>
        <v>0</v>
      </c>
      <c r="AB951" s="12">
        <f>Table1[[#This Row],[Streaming Resolution '[MP']]]</f>
        <v>0</v>
      </c>
      <c r="AC951" s="12">
        <v>1</v>
      </c>
      <c r="AE951" s="3" t="str">
        <f>Table1[[#This Row],[Type of Install]]&amp;Table1[[#This Row],[Indoor/Outdoor]]</f>
        <v/>
      </c>
      <c r="AF951" s="3" t="str">
        <f>AE951&amp;Table1[[#This Row],[Camera Type]]</f>
        <v/>
      </c>
      <c r="AJ951" s="3" t="str">
        <f>'Card Access'!D953&amp;'Card Access'!E953&amp;'Card Access'!F953&amp;'Card Access'!G953</f>
        <v/>
      </c>
    </row>
    <row r="952" spans="1:36" x14ac:dyDescent="0.25">
      <c r="A952" s="3" t="str">
        <f>IF(ROW($B$4)&lt;=SheetX!$B$239, IF(SheetX!$B$239&lt;&gt;1, SheetX!$A$239 &amp; " (" &amp; ROW($B$4) &amp; ")", SheetX!$A$239),"zzzz")</f>
        <v xml:space="preserve"> (4)</v>
      </c>
      <c r="B952" s="3" t="str">
        <f t="shared" si="154"/>
        <v>zzzz</v>
      </c>
      <c r="C952" s="3" t="str">
        <f t="shared" si="155"/>
        <v/>
      </c>
      <c r="D952" s="9" t="str">
        <f>IF(ROW($D$1)&lt;=SheetX!$C$239, SheetX!$C$239, "")</f>
        <v/>
      </c>
      <c r="E952" s="4" t="str">
        <f t="shared" si="156"/>
        <v/>
      </c>
      <c r="F952" s="9" t="str">
        <f>IF(ROW($D$1)&lt;=SheetX!$D$239, SheetX!$D$239, "")</f>
        <v/>
      </c>
      <c r="G952" s="9" t="str">
        <f t="shared" si="157"/>
        <v/>
      </c>
      <c r="H952" s="9" t="str">
        <f>IF(ROW($D$1)&lt;=SheetX!$E$239, SheetX!$E$239, "")</f>
        <v/>
      </c>
      <c r="I952" s="9" t="str">
        <f t="shared" si="158"/>
        <v/>
      </c>
      <c r="J952" s="9" t="str">
        <f>IF(ROW($D$1)&lt;=SheetX!$F$239, SheetX!$F$239, "")</f>
        <v/>
      </c>
      <c r="K952" s="4" t="str">
        <f t="shared" si="159"/>
        <v/>
      </c>
      <c r="Q952" s="6" t="str">
        <f t="shared" si="160"/>
        <v/>
      </c>
      <c r="R952" s="6">
        <f t="shared" si="161"/>
        <v>0</v>
      </c>
      <c r="S952" s="6">
        <f t="shared" si="162"/>
        <v>0</v>
      </c>
      <c r="T952" s="6">
        <f t="shared" si="163"/>
        <v>0</v>
      </c>
      <c r="U952" s="6">
        <f t="shared" si="164"/>
        <v>0</v>
      </c>
      <c r="AB952" s="12">
        <f>Table1[[#This Row],[Streaming Resolution '[MP']]]</f>
        <v>0</v>
      </c>
      <c r="AC952" s="12">
        <v>1</v>
      </c>
      <c r="AE952" s="3" t="str">
        <f>Table1[[#This Row],[Type of Install]]&amp;Table1[[#This Row],[Indoor/Outdoor]]</f>
        <v/>
      </c>
      <c r="AF952" s="3" t="str">
        <f>AE952&amp;Table1[[#This Row],[Camera Type]]</f>
        <v/>
      </c>
      <c r="AJ952" s="3" t="str">
        <f>'Card Access'!D954&amp;'Card Access'!E954&amp;'Card Access'!F954&amp;'Card Access'!G954</f>
        <v/>
      </c>
    </row>
    <row r="953" spans="1:36" x14ac:dyDescent="0.25">
      <c r="A953" s="3" t="str">
        <f>IF(ROW($B$1)&lt;=SheetX!$B$240, IF(SheetX!$B$240&lt;&gt;1, SheetX!$A$240 &amp; " (" &amp; ROW($B$1) &amp; ")", SheetX!$A$240),"zzzz")</f>
        <v xml:space="preserve"> (1)</v>
      </c>
      <c r="B953" s="3" t="str">
        <f t="shared" si="154"/>
        <v>zzzz</v>
      </c>
      <c r="C953" s="3" t="str">
        <f t="shared" si="155"/>
        <v/>
      </c>
      <c r="D953" s="9" t="str">
        <f>IF(ROW($D$1)&lt;=SheetX!$C$240, SheetX!$C$240, "")</f>
        <v/>
      </c>
      <c r="E953" s="4" t="str">
        <f t="shared" si="156"/>
        <v/>
      </c>
      <c r="F953" s="9" t="str">
        <f>IF(ROW($D$1)&lt;=SheetX!$D$240, SheetX!$D$240, "")</f>
        <v/>
      </c>
      <c r="G953" s="9" t="str">
        <f t="shared" si="157"/>
        <v/>
      </c>
      <c r="H953" s="9" t="str">
        <f>IF(ROW($D$1)&lt;=SheetX!$E$240, SheetX!$E$240, "")</f>
        <v/>
      </c>
      <c r="I953" s="9" t="str">
        <f t="shared" si="158"/>
        <v/>
      </c>
      <c r="J953" s="9" t="str">
        <f>IF(ROW($D$1)&lt;=SheetX!$F$240, SheetX!$F$240, "")</f>
        <v/>
      </c>
      <c r="K953" s="4" t="str">
        <f t="shared" si="159"/>
        <v/>
      </c>
      <c r="Q953" s="6" t="str">
        <f t="shared" si="160"/>
        <v/>
      </c>
      <c r="R953" s="6">
        <f t="shared" si="161"/>
        <v>0</v>
      </c>
      <c r="S953" s="6">
        <f t="shared" si="162"/>
        <v>0</v>
      </c>
      <c r="T953" s="6">
        <f t="shared" si="163"/>
        <v>0</v>
      </c>
      <c r="U953" s="6">
        <f t="shared" si="164"/>
        <v>0</v>
      </c>
      <c r="AB953" s="12">
        <f>Table1[[#This Row],[Streaming Resolution '[MP']]]</f>
        <v>0</v>
      </c>
      <c r="AC953" s="12">
        <v>1</v>
      </c>
      <c r="AE953" s="3" t="str">
        <f>Table1[[#This Row],[Type of Install]]&amp;Table1[[#This Row],[Indoor/Outdoor]]</f>
        <v/>
      </c>
      <c r="AF953" s="3" t="str">
        <f>AE953&amp;Table1[[#This Row],[Camera Type]]</f>
        <v/>
      </c>
      <c r="AJ953" s="3" t="str">
        <f>'Card Access'!D955&amp;'Card Access'!E955&amp;'Card Access'!F955&amp;'Card Access'!G955</f>
        <v/>
      </c>
    </row>
    <row r="954" spans="1:36" x14ac:dyDescent="0.25">
      <c r="A954" s="3" t="str">
        <f>IF(ROW($B$2)&lt;=SheetX!$B$240, IF(SheetX!$B$240&lt;&gt;1, SheetX!$A$240 &amp; " (" &amp; ROW($B$2) &amp; ")", SheetX!$A$240),"zzzz")</f>
        <v xml:space="preserve"> (2)</v>
      </c>
      <c r="B954" s="3" t="str">
        <f t="shared" si="154"/>
        <v>zzzz</v>
      </c>
      <c r="C954" s="3" t="str">
        <f t="shared" si="155"/>
        <v/>
      </c>
      <c r="D954" s="9" t="str">
        <f>IF(ROW($D$1)&lt;=SheetX!$C$240, SheetX!$C$240, "")</f>
        <v/>
      </c>
      <c r="E954" s="4" t="str">
        <f t="shared" si="156"/>
        <v/>
      </c>
      <c r="F954" s="9" t="str">
        <f>IF(ROW($D$1)&lt;=SheetX!$D$240, SheetX!$D$240, "")</f>
        <v/>
      </c>
      <c r="G954" s="9" t="str">
        <f t="shared" si="157"/>
        <v/>
      </c>
      <c r="H954" s="9" t="str">
        <f>IF(ROW($D$1)&lt;=SheetX!$E$240, SheetX!$E$240, "")</f>
        <v/>
      </c>
      <c r="I954" s="9" t="str">
        <f t="shared" si="158"/>
        <v/>
      </c>
      <c r="J954" s="9" t="str">
        <f>IF(ROW($D$1)&lt;=SheetX!$F$240, SheetX!$F$240, "")</f>
        <v/>
      </c>
      <c r="K954" s="4" t="str">
        <f t="shared" si="159"/>
        <v/>
      </c>
      <c r="Q954" s="6" t="str">
        <f t="shared" si="160"/>
        <v/>
      </c>
      <c r="R954" s="6">
        <f t="shared" si="161"/>
        <v>0</v>
      </c>
      <c r="S954" s="6">
        <f t="shared" si="162"/>
        <v>0</v>
      </c>
      <c r="T954" s="6">
        <f t="shared" si="163"/>
        <v>0</v>
      </c>
      <c r="U954" s="6">
        <f t="shared" si="164"/>
        <v>0</v>
      </c>
      <c r="AB954" s="12">
        <f>Table1[[#This Row],[Streaming Resolution '[MP']]]</f>
        <v>0</v>
      </c>
      <c r="AC954" s="12">
        <v>1</v>
      </c>
      <c r="AE954" s="3" t="str">
        <f>Table1[[#This Row],[Type of Install]]&amp;Table1[[#This Row],[Indoor/Outdoor]]</f>
        <v/>
      </c>
      <c r="AF954" s="3" t="str">
        <f>AE954&amp;Table1[[#This Row],[Camera Type]]</f>
        <v/>
      </c>
      <c r="AJ954" s="3" t="str">
        <f>'Card Access'!D956&amp;'Card Access'!E956&amp;'Card Access'!F956&amp;'Card Access'!G956</f>
        <v/>
      </c>
    </row>
    <row r="955" spans="1:36" x14ac:dyDescent="0.25">
      <c r="A955" s="3" t="str">
        <f>IF(ROW($B$3)&lt;=SheetX!$B$240, IF(SheetX!$B$240&lt;&gt;1, SheetX!$A$240 &amp; " (" &amp; ROW($B$3) &amp; ")", SheetX!$A$240),"zzzz")</f>
        <v xml:space="preserve"> (3)</v>
      </c>
      <c r="B955" s="3" t="str">
        <f t="shared" si="154"/>
        <v>zzzz</v>
      </c>
      <c r="C955" s="3" t="str">
        <f t="shared" si="155"/>
        <v/>
      </c>
      <c r="D955" s="9" t="str">
        <f>IF(ROW($D$1)&lt;=SheetX!$C$240, SheetX!$C$240, "")</f>
        <v/>
      </c>
      <c r="E955" s="4" t="str">
        <f t="shared" si="156"/>
        <v/>
      </c>
      <c r="F955" s="9" t="str">
        <f>IF(ROW($D$1)&lt;=SheetX!$D$240, SheetX!$D$240, "")</f>
        <v/>
      </c>
      <c r="G955" s="9" t="str">
        <f t="shared" si="157"/>
        <v/>
      </c>
      <c r="H955" s="9" t="str">
        <f>IF(ROW($D$1)&lt;=SheetX!$E$240, SheetX!$E$240, "")</f>
        <v/>
      </c>
      <c r="I955" s="9" t="str">
        <f t="shared" si="158"/>
        <v/>
      </c>
      <c r="J955" s="9" t="str">
        <f>IF(ROW($D$1)&lt;=SheetX!$F$240, SheetX!$F$240, "")</f>
        <v/>
      </c>
      <c r="K955" s="4" t="str">
        <f t="shared" si="159"/>
        <v/>
      </c>
      <c r="Q955" s="6" t="str">
        <f t="shared" si="160"/>
        <v/>
      </c>
      <c r="R955" s="6">
        <f t="shared" si="161"/>
        <v>0</v>
      </c>
      <c r="S955" s="6">
        <f t="shared" si="162"/>
        <v>0</v>
      </c>
      <c r="T955" s="6">
        <f t="shared" si="163"/>
        <v>0</v>
      </c>
      <c r="U955" s="6">
        <f t="shared" si="164"/>
        <v>0</v>
      </c>
      <c r="AB955" s="12">
        <f>Table1[[#This Row],[Streaming Resolution '[MP']]]</f>
        <v>0</v>
      </c>
      <c r="AC955" s="12">
        <v>1</v>
      </c>
      <c r="AE955" s="3" t="str">
        <f>Table1[[#This Row],[Type of Install]]&amp;Table1[[#This Row],[Indoor/Outdoor]]</f>
        <v/>
      </c>
      <c r="AF955" s="3" t="str">
        <f>AE955&amp;Table1[[#This Row],[Camera Type]]</f>
        <v/>
      </c>
      <c r="AJ955" s="3" t="str">
        <f>'Card Access'!D957&amp;'Card Access'!E957&amp;'Card Access'!F957&amp;'Card Access'!G957</f>
        <v/>
      </c>
    </row>
    <row r="956" spans="1:36" x14ac:dyDescent="0.25">
      <c r="A956" s="3" t="str">
        <f>IF(ROW($B$4)&lt;=SheetX!$B$240, IF(SheetX!$B$240&lt;&gt;1, SheetX!$A$240 &amp; " (" &amp; ROW($B$4) &amp; ")", SheetX!$A$240),"zzzz")</f>
        <v xml:space="preserve"> (4)</v>
      </c>
      <c r="B956" s="3" t="str">
        <f t="shared" si="154"/>
        <v>zzzz</v>
      </c>
      <c r="C956" s="3" t="str">
        <f t="shared" si="155"/>
        <v/>
      </c>
      <c r="D956" s="9" t="str">
        <f>IF(ROW($D$1)&lt;=SheetX!$C$240, SheetX!$C$240, "")</f>
        <v/>
      </c>
      <c r="E956" s="4" t="str">
        <f t="shared" si="156"/>
        <v/>
      </c>
      <c r="F956" s="9" t="str">
        <f>IF(ROW($D$1)&lt;=SheetX!$D$240, SheetX!$D$240, "")</f>
        <v/>
      </c>
      <c r="G956" s="9" t="str">
        <f t="shared" si="157"/>
        <v/>
      </c>
      <c r="H956" s="9" t="str">
        <f>IF(ROW($D$1)&lt;=SheetX!$E$240, SheetX!$E$240, "")</f>
        <v/>
      </c>
      <c r="I956" s="9" t="str">
        <f t="shared" si="158"/>
        <v/>
      </c>
      <c r="J956" s="9" t="str">
        <f>IF(ROW($D$1)&lt;=SheetX!$F$240, SheetX!$F$240, "")</f>
        <v/>
      </c>
      <c r="K956" s="4" t="str">
        <f t="shared" si="159"/>
        <v/>
      </c>
      <c r="Q956" s="6" t="str">
        <f t="shared" si="160"/>
        <v/>
      </c>
      <c r="R956" s="6">
        <f t="shared" si="161"/>
        <v>0</v>
      </c>
      <c r="S956" s="6">
        <f t="shared" si="162"/>
        <v>0</v>
      </c>
      <c r="T956" s="6">
        <f t="shared" si="163"/>
        <v>0</v>
      </c>
      <c r="U956" s="6">
        <f t="shared" si="164"/>
        <v>0</v>
      </c>
      <c r="AB956" s="12">
        <f>Table1[[#This Row],[Streaming Resolution '[MP']]]</f>
        <v>0</v>
      </c>
      <c r="AC956" s="12">
        <v>1</v>
      </c>
      <c r="AE956" s="3" t="str">
        <f>Table1[[#This Row],[Type of Install]]&amp;Table1[[#This Row],[Indoor/Outdoor]]</f>
        <v/>
      </c>
      <c r="AF956" s="3" t="str">
        <f>AE956&amp;Table1[[#This Row],[Camera Type]]</f>
        <v/>
      </c>
      <c r="AJ956" s="3" t="str">
        <f>'Card Access'!D958&amp;'Card Access'!E958&amp;'Card Access'!F958&amp;'Card Access'!G958</f>
        <v/>
      </c>
    </row>
    <row r="957" spans="1:36" x14ac:dyDescent="0.25">
      <c r="A957" s="3" t="str">
        <f>IF(ROW($B$1)&lt;=SheetX!$B$241, IF(SheetX!$B$241&lt;&gt;1, SheetX!$A$241 &amp; " (" &amp; ROW($B$1) &amp; ")", SheetX!$A$241),"zzzz")</f>
        <v xml:space="preserve"> (1)</v>
      </c>
      <c r="B957" s="3" t="str">
        <f t="shared" si="154"/>
        <v>zzzz</v>
      </c>
      <c r="C957" s="3" t="str">
        <f t="shared" si="155"/>
        <v/>
      </c>
      <c r="D957" s="9" t="str">
        <f>IF(ROW($D$1)&lt;=SheetX!$C$241, SheetX!$C$241, "")</f>
        <v/>
      </c>
      <c r="E957" s="4" t="str">
        <f t="shared" si="156"/>
        <v/>
      </c>
      <c r="F957" s="9" t="str">
        <f>IF(ROW($D$1)&lt;=SheetX!$D$241, SheetX!$D$241, "")</f>
        <v/>
      </c>
      <c r="G957" s="9" t="str">
        <f t="shared" si="157"/>
        <v/>
      </c>
      <c r="H957" s="9" t="str">
        <f>IF(ROW($D$1)&lt;=SheetX!$E$241, SheetX!$E$241, "")</f>
        <v/>
      </c>
      <c r="I957" s="9" t="str">
        <f t="shared" si="158"/>
        <v/>
      </c>
      <c r="J957" s="9" t="str">
        <f>IF(ROW($D$1)&lt;=SheetX!$F$241, SheetX!$F$241, "")</f>
        <v/>
      </c>
      <c r="K957" s="4" t="str">
        <f t="shared" si="159"/>
        <v/>
      </c>
      <c r="Q957" s="6" t="str">
        <f t="shared" si="160"/>
        <v/>
      </c>
      <c r="R957" s="6">
        <f t="shared" si="161"/>
        <v>0</v>
      </c>
      <c r="S957" s="6">
        <f t="shared" si="162"/>
        <v>0</v>
      </c>
      <c r="T957" s="6">
        <f t="shared" si="163"/>
        <v>0</v>
      </c>
      <c r="U957" s="6">
        <f t="shared" si="164"/>
        <v>0</v>
      </c>
      <c r="AB957" s="12">
        <f>Table1[[#This Row],[Streaming Resolution '[MP']]]</f>
        <v>0</v>
      </c>
      <c r="AC957" s="12">
        <v>1</v>
      </c>
      <c r="AE957" s="3" t="str">
        <f>Table1[[#This Row],[Type of Install]]&amp;Table1[[#This Row],[Indoor/Outdoor]]</f>
        <v/>
      </c>
      <c r="AF957" s="3" t="str">
        <f>AE957&amp;Table1[[#This Row],[Camera Type]]</f>
        <v/>
      </c>
      <c r="AJ957" s="3" t="str">
        <f>'Card Access'!D959&amp;'Card Access'!E959&amp;'Card Access'!F959&amp;'Card Access'!G959</f>
        <v/>
      </c>
    </row>
    <row r="958" spans="1:36" x14ac:dyDescent="0.25">
      <c r="A958" s="3" t="str">
        <f>IF(ROW($B$2)&lt;=SheetX!$B$241, IF(SheetX!$B$241&lt;&gt;1, SheetX!$A$241 &amp; " (" &amp; ROW($B$2) &amp; ")", SheetX!$A$241),"zzzz")</f>
        <v xml:space="preserve"> (2)</v>
      </c>
      <c r="B958" s="3" t="str">
        <f t="shared" si="154"/>
        <v>zzzz</v>
      </c>
      <c r="C958" s="3" t="str">
        <f t="shared" si="155"/>
        <v/>
      </c>
      <c r="D958" s="9" t="str">
        <f>IF(ROW($D$1)&lt;=SheetX!$C$241, SheetX!$C$241, "")</f>
        <v/>
      </c>
      <c r="E958" s="4" t="str">
        <f t="shared" si="156"/>
        <v/>
      </c>
      <c r="F958" s="9" t="str">
        <f>IF(ROW($D$1)&lt;=SheetX!$D$241, SheetX!$D$241, "")</f>
        <v/>
      </c>
      <c r="G958" s="9" t="str">
        <f t="shared" si="157"/>
        <v/>
      </c>
      <c r="H958" s="9" t="str">
        <f>IF(ROW($D$1)&lt;=SheetX!$E$241, SheetX!$E$241, "")</f>
        <v/>
      </c>
      <c r="I958" s="9" t="str">
        <f t="shared" si="158"/>
        <v/>
      </c>
      <c r="J958" s="9" t="str">
        <f>IF(ROW($D$1)&lt;=SheetX!$F$241, SheetX!$F$241, "")</f>
        <v/>
      </c>
      <c r="K958" s="4" t="str">
        <f t="shared" si="159"/>
        <v/>
      </c>
      <c r="Q958" s="6" t="str">
        <f t="shared" si="160"/>
        <v/>
      </c>
      <c r="R958" s="6">
        <f t="shared" si="161"/>
        <v>0</v>
      </c>
      <c r="S958" s="6">
        <f t="shared" si="162"/>
        <v>0</v>
      </c>
      <c r="T958" s="6">
        <f t="shared" si="163"/>
        <v>0</v>
      </c>
      <c r="U958" s="6">
        <f t="shared" si="164"/>
        <v>0</v>
      </c>
      <c r="AB958" s="12">
        <f>Table1[[#This Row],[Streaming Resolution '[MP']]]</f>
        <v>0</v>
      </c>
      <c r="AC958" s="12">
        <v>1</v>
      </c>
      <c r="AE958" s="3" t="str">
        <f>Table1[[#This Row],[Type of Install]]&amp;Table1[[#This Row],[Indoor/Outdoor]]</f>
        <v/>
      </c>
      <c r="AF958" s="3" t="str">
        <f>AE958&amp;Table1[[#This Row],[Camera Type]]</f>
        <v/>
      </c>
      <c r="AJ958" s="3" t="str">
        <f>'Card Access'!D960&amp;'Card Access'!E960&amp;'Card Access'!F960&amp;'Card Access'!G960</f>
        <v/>
      </c>
    </row>
    <row r="959" spans="1:36" x14ac:dyDescent="0.25">
      <c r="A959" s="3" t="str">
        <f>IF(ROW($B$3)&lt;=SheetX!$B$241, IF(SheetX!$B$241&lt;&gt;1, SheetX!$A$241 &amp; " (" &amp; ROW($B$3) &amp; ")", SheetX!$A$241),"zzzz")</f>
        <v xml:space="preserve"> (3)</v>
      </c>
      <c r="B959" s="3" t="str">
        <f t="shared" si="154"/>
        <v>zzzz</v>
      </c>
      <c r="C959" s="3" t="str">
        <f t="shared" si="155"/>
        <v/>
      </c>
      <c r="D959" s="9" t="str">
        <f>IF(ROW($D$1)&lt;=SheetX!$C$241, SheetX!$C$241, "")</f>
        <v/>
      </c>
      <c r="E959" s="4" t="str">
        <f t="shared" si="156"/>
        <v/>
      </c>
      <c r="F959" s="9" t="str">
        <f>IF(ROW($D$1)&lt;=SheetX!$D$241, SheetX!$D$241, "")</f>
        <v/>
      </c>
      <c r="G959" s="9" t="str">
        <f t="shared" si="157"/>
        <v/>
      </c>
      <c r="H959" s="9" t="str">
        <f>IF(ROW($D$1)&lt;=SheetX!$E$241, SheetX!$E$241, "")</f>
        <v/>
      </c>
      <c r="I959" s="9" t="str">
        <f t="shared" si="158"/>
        <v/>
      </c>
      <c r="J959" s="9" t="str">
        <f>IF(ROW($D$1)&lt;=SheetX!$F$241, SheetX!$F$241, "")</f>
        <v/>
      </c>
      <c r="K959" s="4" t="str">
        <f t="shared" si="159"/>
        <v/>
      </c>
      <c r="Q959" s="6" t="str">
        <f t="shared" si="160"/>
        <v/>
      </c>
      <c r="R959" s="6">
        <f t="shared" si="161"/>
        <v>0</v>
      </c>
      <c r="S959" s="6">
        <f t="shared" si="162"/>
        <v>0</v>
      </c>
      <c r="T959" s="6">
        <f t="shared" si="163"/>
        <v>0</v>
      </c>
      <c r="U959" s="6">
        <f t="shared" si="164"/>
        <v>0</v>
      </c>
      <c r="AB959" s="12">
        <f>Table1[[#This Row],[Streaming Resolution '[MP']]]</f>
        <v>0</v>
      </c>
      <c r="AC959" s="12">
        <v>1</v>
      </c>
      <c r="AE959" s="3" t="str">
        <f>Table1[[#This Row],[Type of Install]]&amp;Table1[[#This Row],[Indoor/Outdoor]]</f>
        <v/>
      </c>
      <c r="AF959" s="3" t="str">
        <f>AE959&amp;Table1[[#This Row],[Camera Type]]</f>
        <v/>
      </c>
      <c r="AJ959" s="3" t="str">
        <f>'Card Access'!D961&amp;'Card Access'!E961&amp;'Card Access'!F961&amp;'Card Access'!G961</f>
        <v/>
      </c>
    </row>
    <row r="960" spans="1:36" x14ac:dyDescent="0.25">
      <c r="A960" s="3" t="str">
        <f>IF(ROW($B$4)&lt;=SheetX!$B$241, IF(SheetX!$B$241&lt;&gt;1, SheetX!$A$241 &amp; " (" &amp; ROW($B$4) &amp; ")", SheetX!$A$241),"zzzz")</f>
        <v xml:space="preserve"> (4)</v>
      </c>
      <c r="B960" s="3" t="str">
        <f t="shared" si="154"/>
        <v>zzzz</v>
      </c>
      <c r="C960" s="3" t="str">
        <f t="shared" si="155"/>
        <v/>
      </c>
      <c r="D960" s="9" t="str">
        <f>IF(ROW($D$1)&lt;=SheetX!$C$241, SheetX!$C$241, "")</f>
        <v/>
      </c>
      <c r="E960" s="4" t="str">
        <f t="shared" si="156"/>
        <v/>
      </c>
      <c r="F960" s="9" t="str">
        <f>IF(ROW($D$1)&lt;=SheetX!$D$241, SheetX!$D$241, "")</f>
        <v/>
      </c>
      <c r="G960" s="9" t="str">
        <f t="shared" si="157"/>
        <v/>
      </c>
      <c r="H960" s="9" t="str">
        <f>IF(ROW($D$1)&lt;=SheetX!$E$241, SheetX!$E$241, "")</f>
        <v/>
      </c>
      <c r="I960" s="9" t="str">
        <f t="shared" si="158"/>
        <v/>
      </c>
      <c r="J960" s="9" t="str">
        <f>IF(ROW($D$1)&lt;=SheetX!$F$241, SheetX!$F$241, "")</f>
        <v/>
      </c>
      <c r="K960" s="4" t="str">
        <f t="shared" si="159"/>
        <v/>
      </c>
      <c r="Q960" s="6" t="str">
        <f t="shared" si="160"/>
        <v/>
      </c>
      <c r="R960" s="6">
        <f t="shared" si="161"/>
        <v>0</v>
      </c>
      <c r="S960" s="6">
        <f t="shared" si="162"/>
        <v>0</v>
      </c>
      <c r="T960" s="6">
        <f t="shared" si="163"/>
        <v>0</v>
      </c>
      <c r="U960" s="6">
        <f t="shared" si="164"/>
        <v>0</v>
      </c>
      <c r="AB960" s="12">
        <f>Table1[[#This Row],[Streaming Resolution '[MP']]]</f>
        <v>0</v>
      </c>
      <c r="AC960" s="12">
        <v>1</v>
      </c>
      <c r="AE960" s="3" t="str">
        <f>Table1[[#This Row],[Type of Install]]&amp;Table1[[#This Row],[Indoor/Outdoor]]</f>
        <v/>
      </c>
      <c r="AF960" s="3" t="str">
        <f>AE960&amp;Table1[[#This Row],[Camera Type]]</f>
        <v/>
      </c>
      <c r="AJ960" s="3" t="str">
        <f>'Card Access'!D962&amp;'Card Access'!E962&amp;'Card Access'!F962&amp;'Card Access'!G962</f>
        <v/>
      </c>
    </row>
    <row r="961" spans="1:36" x14ac:dyDescent="0.25">
      <c r="A961" s="3" t="str">
        <f>IF(ROW($B$1)&lt;=SheetX!$B$242, IF(SheetX!$B$242&lt;&gt;1, SheetX!$A$242 &amp; " (" &amp; ROW($B$1) &amp; ")", SheetX!$A$242),"zzzz")</f>
        <v xml:space="preserve"> (1)</v>
      </c>
      <c r="B961" s="3" t="str">
        <f t="shared" ref="B961:B1000" si="165">IF(OR(A961=" (1)", A961=" (2)", A961=" (3)", A961=" (4)", A961="", A961=0), "zzzz", A961)</f>
        <v>zzzz</v>
      </c>
      <c r="C961" s="3" t="str">
        <f t="shared" si="155"/>
        <v/>
      </c>
      <c r="D961" s="9" t="str">
        <f>IF(ROW($D$1)&lt;=SheetX!$C$242, SheetX!$C$242, "")</f>
        <v/>
      </c>
      <c r="E961" s="4" t="str">
        <f t="shared" si="156"/>
        <v/>
      </c>
      <c r="F961" s="9" t="str">
        <f>IF(ROW($D$1)&lt;=SheetX!$D$242, SheetX!$D$242, "")</f>
        <v/>
      </c>
      <c r="G961" s="9" t="str">
        <f t="shared" si="157"/>
        <v/>
      </c>
      <c r="H961" s="9" t="str">
        <f>IF(ROW($D$1)&lt;=SheetX!$E$242, SheetX!$E$242, "")</f>
        <v/>
      </c>
      <c r="I961" s="9" t="str">
        <f t="shared" si="158"/>
        <v/>
      </c>
      <c r="J961" s="9" t="str">
        <f>IF(ROW($D$1)&lt;=SheetX!$F$242, SheetX!$F$242, "")</f>
        <v/>
      </c>
      <c r="K961" s="4" t="str">
        <f t="shared" si="159"/>
        <v/>
      </c>
      <c r="Q961" s="6" t="str">
        <f t="shared" si="160"/>
        <v/>
      </c>
      <c r="R961" s="6">
        <f t="shared" si="161"/>
        <v>0</v>
      </c>
      <c r="S961" s="6">
        <f t="shared" si="162"/>
        <v>0</v>
      </c>
      <c r="T961" s="6">
        <f t="shared" si="163"/>
        <v>0</v>
      </c>
      <c r="U961" s="6">
        <f t="shared" si="164"/>
        <v>0</v>
      </c>
      <c r="AB961" s="12">
        <f>Table1[[#This Row],[Streaming Resolution '[MP']]]</f>
        <v>0</v>
      </c>
      <c r="AC961" s="12">
        <v>1</v>
      </c>
      <c r="AE961" s="3" t="str">
        <f>Table1[[#This Row],[Type of Install]]&amp;Table1[[#This Row],[Indoor/Outdoor]]</f>
        <v/>
      </c>
      <c r="AF961" s="3" t="str">
        <f>AE961&amp;Table1[[#This Row],[Camera Type]]</f>
        <v/>
      </c>
      <c r="AJ961" s="3" t="str">
        <f>'Card Access'!D963&amp;'Card Access'!E963&amp;'Card Access'!F963&amp;'Card Access'!G963</f>
        <v/>
      </c>
    </row>
    <row r="962" spans="1:36" x14ac:dyDescent="0.25">
      <c r="A962" s="3" t="str">
        <f>IF(ROW($B$2)&lt;=SheetX!$B$242, IF(SheetX!$B$242&lt;&gt;1, SheetX!$A$242 &amp; " (" &amp; ROW($B$2) &amp; ")", SheetX!$A$242),"zzzz")</f>
        <v xml:space="preserve"> (2)</v>
      </c>
      <c r="B962" s="3" t="str">
        <f t="shared" si="165"/>
        <v>zzzz</v>
      </c>
      <c r="C962" s="3" t="str">
        <f t="shared" ref="C962:C1000" si="166">IF(B962="zzzz","",D962)</f>
        <v/>
      </c>
      <c r="D962" s="9" t="str">
        <f>IF(ROW($D$1)&lt;=SheetX!$C$242, SheetX!$C$242, "")</f>
        <v/>
      </c>
      <c r="E962" s="4" t="str">
        <f t="shared" ref="E962:E1000" si="167">IF(B962="zzzz","",F962)</f>
        <v/>
      </c>
      <c r="F962" s="9" t="str">
        <f>IF(ROW($D$1)&lt;=SheetX!$D$242, SheetX!$D$242, "")</f>
        <v/>
      </c>
      <c r="G962" s="9" t="str">
        <f t="shared" ref="G962:G1000" si="168">IF(B962="zzzz","",H962)</f>
        <v/>
      </c>
      <c r="H962" s="9" t="str">
        <f>IF(ROW($D$1)&lt;=SheetX!$E$242, SheetX!$E$242, "")</f>
        <v/>
      </c>
      <c r="I962" s="9" t="str">
        <f t="shared" ref="I962:I1000" si="169">IF(B962="zzzz","",J962)</f>
        <v/>
      </c>
      <c r="J962" s="9" t="str">
        <f>IF(ROW($D$1)&lt;=SheetX!$F$242, SheetX!$F$242, "")</f>
        <v/>
      </c>
      <c r="K962" s="4" t="str">
        <f t="shared" ref="K962:K1000" si="170">IF(B962="zzzz", "", B962)</f>
        <v/>
      </c>
      <c r="Q962" s="6" t="str">
        <f t="shared" ref="Q962:Q1000" si="171">IF(IF(L962="zzzz","",L962)=0,"",IF(L962="zzzz","",L962))</f>
        <v/>
      </c>
      <c r="R962" s="6">
        <f t="shared" ref="R962:R1000" si="172">M962</f>
        <v>0</v>
      </c>
      <c r="S962" s="6">
        <f t="shared" ref="S962:S1000" si="173">N962</f>
        <v>0</v>
      </c>
      <c r="T962" s="6">
        <f t="shared" ref="T962:T1000" si="174">O962</f>
        <v>0</v>
      </c>
      <c r="U962" s="6">
        <f t="shared" ref="U962:U1000" si="175">P962</f>
        <v>0</v>
      </c>
      <c r="AB962" s="12">
        <f>Table1[[#This Row],[Streaming Resolution '[MP']]]</f>
        <v>0</v>
      </c>
      <c r="AC962" s="12">
        <v>1</v>
      </c>
      <c r="AE962" s="3" t="str">
        <f>Table1[[#This Row],[Type of Install]]&amp;Table1[[#This Row],[Indoor/Outdoor]]</f>
        <v/>
      </c>
      <c r="AF962" s="3" t="str">
        <f>AE962&amp;Table1[[#This Row],[Camera Type]]</f>
        <v/>
      </c>
      <c r="AJ962" s="3" t="str">
        <f>'Card Access'!D964&amp;'Card Access'!E964&amp;'Card Access'!F964&amp;'Card Access'!G964</f>
        <v/>
      </c>
    </row>
    <row r="963" spans="1:36" x14ac:dyDescent="0.25">
      <c r="A963" s="3" t="str">
        <f>IF(ROW($B$3)&lt;=SheetX!$B$242, IF(SheetX!$B$242&lt;&gt;1, SheetX!$A$242 &amp; " (" &amp; ROW($B$3) &amp; ")", SheetX!$A$242),"zzzz")</f>
        <v xml:space="preserve"> (3)</v>
      </c>
      <c r="B963" s="3" t="str">
        <f t="shared" si="165"/>
        <v>zzzz</v>
      </c>
      <c r="C963" s="3" t="str">
        <f t="shared" si="166"/>
        <v/>
      </c>
      <c r="D963" s="9" t="str">
        <f>IF(ROW($D$1)&lt;=SheetX!$C$242, SheetX!$C$242, "")</f>
        <v/>
      </c>
      <c r="E963" s="4" t="str">
        <f t="shared" si="167"/>
        <v/>
      </c>
      <c r="F963" s="9" t="str">
        <f>IF(ROW($D$1)&lt;=SheetX!$D$242, SheetX!$D$242, "")</f>
        <v/>
      </c>
      <c r="G963" s="9" t="str">
        <f t="shared" si="168"/>
        <v/>
      </c>
      <c r="H963" s="9" t="str">
        <f>IF(ROW($D$1)&lt;=SheetX!$E$242, SheetX!$E$242, "")</f>
        <v/>
      </c>
      <c r="I963" s="9" t="str">
        <f t="shared" si="169"/>
        <v/>
      </c>
      <c r="J963" s="9" t="str">
        <f>IF(ROW($D$1)&lt;=SheetX!$F$242, SheetX!$F$242, "")</f>
        <v/>
      </c>
      <c r="K963" s="4" t="str">
        <f t="shared" si="170"/>
        <v/>
      </c>
      <c r="Q963" s="6" t="str">
        <f t="shared" si="171"/>
        <v/>
      </c>
      <c r="R963" s="6">
        <f t="shared" si="172"/>
        <v>0</v>
      </c>
      <c r="S963" s="6">
        <f t="shared" si="173"/>
        <v>0</v>
      </c>
      <c r="T963" s="6">
        <f t="shared" si="174"/>
        <v>0</v>
      </c>
      <c r="U963" s="6">
        <f t="shared" si="175"/>
        <v>0</v>
      </c>
      <c r="AB963" s="12">
        <f>Table1[[#This Row],[Streaming Resolution '[MP']]]</f>
        <v>0</v>
      </c>
      <c r="AC963" s="12">
        <v>1</v>
      </c>
      <c r="AE963" s="3" t="str">
        <f>Table1[[#This Row],[Type of Install]]&amp;Table1[[#This Row],[Indoor/Outdoor]]</f>
        <v/>
      </c>
      <c r="AF963" s="3" t="str">
        <f>AE963&amp;Table1[[#This Row],[Camera Type]]</f>
        <v/>
      </c>
      <c r="AJ963" s="3" t="str">
        <f>'Card Access'!D965&amp;'Card Access'!E965&amp;'Card Access'!F965&amp;'Card Access'!G965</f>
        <v/>
      </c>
    </row>
    <row r="964" spans="1:36" x14ac:dyDescent="0.25">
      <c r="A964" s="3" t="str">
        <f>IF(ROW($B$4)&lt;=SheetX!$B$242, IF(SheetX!$B$242&lt;&gt;1, SheetX!$A$242 &amp; " (" &amp; ROW($B$4) &amp; ")", SheetX!$A$242),"zzzz")</f>
        <v xml:space="preserve"> (4)</v>
      </c>
      <c r="B964" s="3" t="str">
        <f t="shared" si="165"/>
        <v>zzzz</v>
      </c>
      <c r="C964" s="3" t="str">
        <f t="shared" si="166"/>
        <v/>
      </c>
      <c r="D964" s="9" t="str">
        <f>IF(ROW($D$1)&lt;=SheetX!$C$242, SheetX!$C$242, "")</f>
        <v/>
      </c>
      <c r="E964" s="4" t="str">
        <f t="shared" si="167"/>
        <v/>
      </c>
      <c r="F964" s="9" t="str">
        <f>IF(ROW($D$1)&lt;=SheetX!$D$242, SheetX!$D$242, "")</f>
        <v/>
      </c>
      <c r="G964" s="9" t="str">
        <f t="shared" si="168"/>
        <v/>
      </c>
      <c r="H964" s="9" t="str">
        <f>IF(ROW($D$1)&lt;=SheetX!$E$242, SheetX!$E$242, "")</f>
        <v/>
      </c>
      <c r="I964" s="9" t="str">
        <f t="shared" si="169"/>
        <v/>
      </c>
      <c r="J964" s="9" t="str">
        <f>IF(ROW($D$1)&lt;=SheetX!$F$242, SheetX!$F$242, "")</f>
        <v/>
      </c>
      <c r="K964" s="4" t="str">
        <f t="shared" si="170"/>
        <v/>
      </c>
      <c r="Q964" s="6" t="str">
        <f t="shared" si="171"/>
        <v/>
      </c>
      <c r="R964" s="6">
        <f t="shared" si="172"/>
        <v>0</v>
      </c>
      <c r="S964" s="6">
        <f t="shared" si="173"/>
        <v>0</v>
      </c>
      <c r="T964" s="6">
        <f t="shared" si="174"/>
        <v>0</v>
      </c>
      <c r="U964" s="6">
        <f t="shared" si="175"/>
        <v>0</v>
      </c>
      <c r="AB964" s="12">
        <f>Table1[[#This Row],[Streaming Resolution '[MP']]]</f>
        <v>0</v>
      </c>
      <c r="AC964" s="12">
        <v>1</v>
      </c>
      <c r="AE964" s="3" t="str">
        <f>Table1[[#This Row],[Type of Install]]&amp;Table1[[#This Row],[Indoor/Outdoor]]</f>
        <v/>
      </c>
      <c r="AF964" s="3" t="str">
        <f>AE964&amp;Table1[[#This Row],[Camera Type]]</f>
        <v/>
      </c>
      <c r="AJ964" s="3" t="str">
        <f>'Card Access'!D966&amp;'Card Access'!E966&amp;'Card Access'!F966&amp;'Card Access'!G966</f>
        <v/>
      </c>
    </row>
    <row r="965" spans="1:36" x14ac:dyDescent="0.25">
      <c r="A965" s="3" t="str">
        <f>IF(ROW($B$1)&lt;=SheetX!$B$243, IF(SheetX!$B$243&lt;&gt;1, SheetX!$A$243 &amp; " (" &amp; ROW($B$1) &amp; ")", SheetX!$A$243),"zzzz")</f>
        <v xml:space="preserve"> (1)</v>
      </c>
      <c r="B965" s="3" t="str">
        <f t="shared" si="165"/>
        <v>zzzz</v>
      </c>
      <c r="C965" s="3" t="str">
        <f t="shared" si="166"/>
        <v/>
      </c>
      <c r="D965" s="9" t="str">
        <f>IF(ROW($D$1)&lt;=SheetX!$C$243, SheetX!$C$243, "")</f>
        <v/>
      </c>
      <c r="E965" s="4" t="str">
        <f t="shared" si="167"/>
        <v/>
      </c>
      <c r="F965" s="9" t="str">
        <f>IF(ROW($D$1)&lt;=SheetX!$D$243, SheetX!$D$243, "")</f>
        <v/>
      </c>
      <c r="G965" s="9" t="str">
        <f t="shared" si="168"/>
        <v/>
      </c>
      <c r="H965" s="9" t="str">
        <f>IF(ROW($D$1)&lt;=SheetX!$E$243, SheetX!$E$243, "")</f>
        <v/>
      </c>
      <c r="I965" s="9" t="str">
        <f t="shared" si="169"/>
        <v/>
      </c>
      <c r="J965" s="9" t="str">
        <f>IF(ROW($D$1)&lt;=SheetX!$F$243, SheetX!$F$243, "")</f>
        <v/>
      </c>
      <c r="K965" s="4" t="str">
        <f t="shared" si="170"/>
        <v/>
      </c>
      <c r="Q965" s="6" t="str">
        <f t="shared" si="171"/>
        <v/>
      </c>
      <c r="R965" s="6">
        <f t="shared" si="172"/>
        <v>0</v>
      </c>
      <c r="S965" s="6">
        <f t="shared" si="173"/>
        <v>0</v>
      </c>
      <c r="T965" s="6">
        <f t="shared" si="174"/>
        <v>0</v>
      </c>
      <c r="U965" s="6">
        <f t="shared" si="175"/>
        <v>0</v>
      </c>
      <c r="AB965" s="12">
        <f>Table1[[#This Row],[Streaming Resolution '[MP']]]</f>
        <v>0</v>
      </c>
      <c r="AC965" s="12">
        <v>1</v>
      </c>
      <c r="AE965" s="3" t="str">
        <f>Table1[[#This Row],[Type of Install]]&amp;Table1[[#This Row],[Indoor/Outdoor]]</f>
        <v/>
      </c>
      <c r="AF965" s="3" t="str">
        <f>AE965&amp;Table1[[#This Row],[Camera Type]]</f>
        <v/>
      </c>
      <c r="AJ965" s="3" t="str">
        <f>'Card Access'!D967&amp;'Card Access'!E967&amp;'Card Access'!F967&amp;'Card Access'!G967</f>
        <v/>
      </c>
    </row>
    <row r="966" spans="1:36" x14ac:dyDescent="0.25">
      <c r="A966" s="3" t="str">
        <f>IF(ROW($B$2)&lt;=SheetX!$B$243, IF(SheetX!$B$243&lt;&gt;1, SheetX!$A$243 &amp; " (" &amp; ROW($B$2) &amp; ")", SheetX!$A$243),"zzzz")</f>
        <v xml:space="preserve"> (2)</v>
      </c>
      <c r="B966" s="3" t="str">
        <f t="shared" si="165"/>
        <v>zzzz</v>
      </c>
      <c r="C966" s="3" t="str">
        <f t="shared" si="166"/>
        <v/>
      </c>
      <c r="D966" s="9" t="str">
        <f>IF(ROW($D$1)&lt;=SheetX!$C$243, SheetX!$C$243, "")</f>
        <v/>
      </c>
      <c r="E966" s="4" t="str">
        <f t="shared" si="167"/>
        <v/>
      </c>
      <c r="F966" s="9" t="str">
        <f>IF(ROW($D$1)&lt;=SheetX!$D$243, SheetX!$D$243, "")</f>
        <v/>
      </c>
      <c r="G966" s="9" t="str">
        <f t="shared" si="168"/>
        <v/>
      </c>
      <c r="H966" s="9" t="str">
        <f>IF(ROW($D$1)&lt;=SheetX!$E$243, SheetX!$E$243, "")</f>
        <v/>
      </c>
      <c r="I966" s="9" t="str">
        <f t="shared" si="169"/>
        <v/>
      </c>
      <c r="J966" s="9" t="str">
        <f>IF(ROW($D$1)&lt;=SheetX!$F$243, SheetX!$F$243, "")</f>
        <v/>
      </c>
      <c r="K966" s="4" t="str">
        <f t="shared" si="170"/>
        <v/>
      </c>
      <c r="Q966" s="6" t="str">
        <f t="shared" si="171"/>
        <v/>
      </c>
      <c r="R966" s="6">
        <f t="shared" si="172"/>
        <v>0</v>
      </c>
      <c r="S966" s="6">
        <f t="shared" si="173"/>
        <v>0</v>
      </c>
      <c r="T966" s="6">
        <f t="shared" si="174"/>
        <v>0</v>
      </c>
      <c r="U966" s="6">
        <f t="shared" si="175"/>
        <v>0</v>
      </c>
      <c r="AB966" s="12">
        <f>Table1[[#This Row],[Streaming Resolution '[MP']]]</f>
        <v>0</v>
      </c>
      <c r="AC966" s="12">
        <v>1</v>
      </c>
      <c r="AE966" s="3" t="str">
        <f>Table1[[#This Row],[Type of Install]]&amp;Table1[[#This Row],[Indoor/Outdoor]]</f>
        <v/>
      </c>
      <c r="AF966" s="3" t="str">
        <f>AE966&amp;Table1[[#This Row],[Camera Type]]</f>
        <v/>
      </c>
      <c r="AJ966" s="3" t="str">
        <f>'Card Access'!D968&amp;'Card Access'!E968&amp;'Card Access'!F968&amp;'Card Access'!G968</f>
        <v/>
      </c>
    </row>
    <row r="967" spans="1:36" x14ac:dyDescent="0.25">
      <c r="A967" s="3" t="str">
        <f>IF(ROW($B$3)&lt;=SheetX!$B$243, IF(SheetX!$B$243&lt;&gt;1, SheetX!$A$243 &amp; " (" &amp; ROW($B$3) &amp; ")", SheetX!$A$243),"zzzz")</f>
        <v xml:space="preserve"> (3)</v>
      </c>
      <c r="B967" s="3" t="str">
        <f t="shared" si="165"/>
        <v>zzzz</v>
      </c>
      <c r="C967" s="3" t="str">
        <f t="shared" si="166"/>
        <v/>
      </c>
      <c r="D967" s="9" t="str">
        <f>IF(ROW($D$1)&lt;=SheetX!$C$243, SheetX!$C$243, "")</f>
        <v/>
      </c>
      <c r="E967" s="4" t="str">
        <f t="shared" si="167"/>
        <v/>
      </c>
      <c r="F967" s="9" t="str">
        <f>IF(ROW($D$1)&lt;=SheetX!$D$243, SheetX!$D$243, "")</f>
        <v/>
      </c>
      <c r="G967" s="9" t="str">
        <f t="shared" si="168"/>
        <v/>
      </c>
      <c r="H967" s="9" t="str">
        <f>IF(ROW($D$1)&lt;=SheetX!$E$243, SheetX!$E$243, "")</f>
        <v/>
      </c>
      <c r="I967" s="9" t="str">
        <f t="shared" si="169"/>
        <v/>
      </c>
      <c r="J967" s="9" t="str">
        <f>IF(ROW($D$1)&lt;=SheetX!$F$243, SheetX!$F$243, "")</f>
        <v/>
      </c>
      <c r="K967" s="4" t="str">
        <f t="shared" si="170"/>
        <v/>
      </c>
      <c r="Q967" s="6" t="str">
        <f t="shared" si="171"/>
        <v/>
      </c>
      <c r="R967" s="6">
        <f t="shared" si="172"/>
        <v>0</v>
      </c>
      <c r="S967" s="6">
        <f t="shared" si="173"/>
        <v>0</v>
      </c>
      <c r="T967" s="6">
        <f t="shared" si="174"/>
        <v>0</v>
      </c>
      <c r="U967" s="6">
        <f t="shared" si="175"/>
        <v>0</v>
      </c>
      <c r="AB967" s="12">
        <f>Table1[[#This Row],[Streaming Resolution '[MP']]]</f>
        <v>0</v>
      </c>
      <c r="AC967" s="12">
        <v>1</v>
      </c>
      <c r="AE967" s="3" t="str">
        <f>Table1[[#This Row],[Type of Install]]&amp;Table1[[#This Row],[Indoor/Outdoor]]</f>
        <v/>
      </c>
      <c r="AF967" s="3" t="str">
        <f>AE967&amp;Table1[[#This Row],[Camera Type]]</f>
        <v/>
      </c>
      <c r="AJ967" s="3" t="str">
        <f>'Card Access'!D969&amp;'Card Access'!E969&amp;'Card Access'!F969&amp;'Card Access'!G969</f>
        <v/>
      </c>
    </row>
    <row r="968" spans="1:36" x14ac:dyDescent="0.25">
      <c r="A968" s="3" t="str">
        <f>IF(ROW($B$4)&lt;=SheetX!$B$243, IF(SheetX!$B$243&lt;&gt;1, SheetX!$A$243 &amp; " (" &amp; ROW($B$4) &amp; ")", SheetX!$A$243),"zzzz")</f>
        <v xml:space="preserve"> (4)</v>
      </c>
      <c r="B968" s="3" t="str">
        <f t="shared" si="165"/>
        <v>zzzz</v>
      </c>
      <c r="C968" s="3" t="str">
        <f t="shared" si="166"/>
        <v/>
      </c>
      <c r="D968" s="9" t="str">
        <f>IF(ROW($D$1)&lt;=SheetX!$C$243, SheetX!$C$243, "")</f>
        <v/>
      </c>
      <c r="E968" s="4" t="str">
        <f t="shared" si="167"/>
        <v/>
      </c>
      <c r="F968" s="9" t="str">
        <f>IF(ROW($D$1)&lt;=SheetX!$D$243, SheetX!$D$243, "")</f>
        <v/>
      </c>
      <c r="G968" s="9" t="str">
        <f t="shared" si="168"/>
        <v/>
      </c>
      <c r="H968" s="9" t="str">
        <f>IF(ROW($D$1)&lt;=SheetX!$E$243, SheetX!$E$243, "")</f>
        <v/>
      </c>
      <c r="I968" s="9" t="str">
        <f t="shared" si="169"/>
        <v/>
      </c>
      <c r="J968" s="9" t="str">
        <f>IF(ROW($D$1)&lt;=SheetX!$F$243, SheetX!$F$243, "")</f>
        <v/>
      </c>
      <c r="K968" s="4" t="str">
        <f t="shared" si="170"/>
        <v/>
      </c>
      <c r="Q968" s="6" t="str">
        <f t="shared" si="171"/>
        <v/>
      </c>
      <c r="R968" s="6">
        <f t="shared" si="172"/>
        <v>0</v>
      </c>
      <c r="S968" s="6">
        <f t="shared" si="173"/>
        <v>0</v>
      </c>
      <c r="T968" s="6">
        <f t="shared" si="174"/>
        <v>0</v>
      </c>
      <c r="U968" s="6">
        <f t="shared" si="175"/>
        <v>0</v>
      </c>
      <c r="AB968" s="12">
        <f>Table1[[#This Row],[Streaming Resolution '[MP']]]</f>
        <v>0</v>
      </c>
      <c r="AC968" s="12">
        <v>1</v>
      </c>
      <c r="AE968" s="3" t="str">
        <f>Table1[[#This Row],[Type of Install]]&amp;Table1[[#This Row],[Indoor/Outdoor]]</f>
        <v/>
      </c>
      <c r="AF968" s="3" t="str">
        <f>AE968&amp;Table1[[#This Row],[Camera Type]]</f>
        <v/>
      </c>
      <c r="AJ968" s="3" t="str">
        <f>'Card Access'!D970&amp;'Card Access'!E970&amp;'Card Access'!F970&amp;'Card Access'!G970</f>
        <v/>
      </c>
    </row>
    <row r="969" spans="1:36" x14ac:dyDescent="0.25">
      <c r="A969" s="3" t="str">
        <f>IF(ROW($B$1)&lt;=SheetX!$B$244, IF(SheetX!$B$244&lt;&gt;1, SheetX!$A$244 &amp; " (" &amp; ROW($B$1) &amp; ")", SheetX!$A$244),"zzzz")</f>
        <v xml:space="preserve"> (1)</v>
      </c>
      <c r="B969" s="3" t="str">
        <f t="shared" si="165"/>
        <v>zzzz</v>
      </c>
      <c r="C969" s="3" t="str">
        <f t="shared" si="166"/>
        <v/>
      </c>
      <c r="D969" s="9" t="str">
        <f>IF(ROW($D$1)&lt;=SheetX!$C$244, SheetX!$C$244, "")</f>
        <v/>
      </c>
      <c r="E969" s="4" t="str">
        <f t="shared" si="167"/>
        <v/>
      </c>
      <c r="F969" s="9" t="str">
        <f>IF(ROW($D$1)&lt;=SheetX!$D$244, SheetX!$D$244, "")</f>
        <v/>
      </c>
      <c r="G969" s="9" t="str">
        <f t="shared" si="168"/>
        <v/>
      </c>
      <c r="H969" s="9" t="str">
        <f>IF(ROW($D$1)&lt;=SheetX!$E$244, SheetX!$E$244, "")</f>
        <v/>
      </c>
      <c r="I969" s="9" t="str">
        <f t="shared" si="169"/>
        <v/>
      </c>
      <c r="J969" s="9" t="str">
        <f>IF(ROW($D$1)&lt;=SheetX!$F$244, SheetX!$F$244, "")</f>
        <v/>
      </c>
      <c r="K969" s="4" t="str">
        <f t="shared" si="170"/>
        <v/>
      </c>
      <c r="Q969" s="6" t="str">
        <f t="shared" si="171"/>
        <v/>
      </c>
      <c r="R969" s="6">
        <f t="shared" si="172"/>
        <v>0</v>
      </c>
      <c r="S969" s="6">
        <f t="shared" si="173"/>
        <v>0</v>
      </c>
      <c r="T969" s="6">
        <f t="shared" si="174"/>
        <v>0</v>
      </c>
      <c r="U969" s="6">
        <f t="shared" si="175"/>
        <v>0</v>
      </c>
      <c r="AB969" s="12">
        <f>Table1[[#This Row],[Streaming Resolution '[MP']]]</f>
        <v>0</v>
      </c>
      <c r="AC969" s="12">
        <v>1</v>
      </c>
      <c r="AE969" s="3" t="str">
        <f>Table1[[#This Row],[Type of Install]]&amp;Table1[[#This Row],[Indoor/Outdoor]]</f>
        <v/>
      </c>
      <c r="AF969" s="3" t="str">
        <f>AE969&amp;Table1[[#This Row],[Camera Type]]</f>
        <v/>
      </c>
      <c r="AJ969" s="3" t="str">
        <f>'Card Access'!D971&amp;'Card Access'!E971&amp;'Card Access'!F971&amp;'Card Access'!G971</f>
        <v/>
      </c>
    </row>
    <row r="970" spans="1:36" x14ac:dyDescent="0.25">
      <c r="A970" s="3" t="str">
        <f>IF(ROW($B$2)&lt;=SheetX!$B$244, IF(SheetX!$B$244&lt;&gt;1, SheetX!$A$244 &amp; " (" &amp; ROW($B$2) &amp; ")", SheetX!$A$244),"zzzz")</f>
        <v xml:space="preserve"> (2)</v>
      </c>
      <c r="B970" s="3" t="str">
        <f t="shared" si="165"/>
        <v>zzzz</v>
      </c>
      <c r="C970" s="3" t="str">
        <f t="shared" si="166"/>
        <v/>
      </c>
      <c r="D970" s="9" t="str">
        <f>IF(ROW($D$1)&lt;=SheetX!$C$244, SheetX!$C$244, "")</f>
        <v/>
      </c>
      <c r="E970" s="4" t="str">
        <f t="shared" si="167"/>
        <v/>
      </c>
      <c r="F970" s="9" t="str">
        <f>IF(ROW($D$1)&lt;=SheetX!$D$244, SheetX!$D$244, "")</f>
        <v/>
      </c>
      <c r="G970" s="9" t="str">
        <f t="shared" si="168"/>
        <v/>
      </c>
      <c r="H970" s="9" t="str">
        <f>IF(ROW($D$1)&lt;=SheetX!$E$244, SheetX!$E$244, "")</f>
        <v/>
      </c>
      <c r="I970" s="9" t="str">
        <f t="shared" si="169"/>
        <v/>
      </c>
      <c r="J970" s="9" t="str">
        <f>IF(ROW($D$1)&lt;=SheetX!$F$244, SheetX!$F$244, "")</f>
        <v/>
      </c>
      <c r="K970" s="4" t="str">
        <f t="shared" si="170"/>
        <v/>
      </c>
      <c r="Q970" s="6" t="str">
        <f t="shared" si="171"/>
        <v/>
      </c>
      <c r="R970" s="6">
        <f t="shared" si="172"/>
        <v>0</v>
      </c>
      <c r="S970" s="6">
        <f t="shared" si="173"/>
        <v>0</v>
      </c>
      <c r="T970" s="6">
        <f t="shared" si="174"/>
        <v>0</v>
      </c>
      <c r="U970" s="6">
        <f t="shared" si="175"/>
        <v>0</v>
      </c>
      <c r="AB970" s="12">
        <f>Table1[[#This Row],[Streaming Resolution '[MP']]]</f>
        <v>0</v>
      </c>
      <c r="AC970" s="12">
        <v>1</v>
      </c>
      <c r="AE970" s="3" t="str">
        <f>Table1[[#This Row],[Type of Install]]&amp;Table1[[#This Row],[Indoor/Outdoor]]</f>
        <v/>
      </c>
      <c r="AF970" s="3" t="str">
        <f>AE970&amp;Table1[[#This Row],[Camera Type]]</f>
        <v/>
      </c>
      <c r="AJ970" s="3" t="str">
        <f>'Card Access'!D972&amp;'Card Access'!E972&amp;'Card Access'!F972&amp;'Card Access'!G972</f>
        <v/>
      </c>
    </row>
    <row r="971" spans="1:36" x14ac:dyDescent="0.25">
      <c r="A971" s="3" t="str">
        <f>IF(ROW($B$3)&lt;=SheetX!$B$244, IF(SheetX!$B$244&lt;&gt;1, SheetX!$A$244 &amp; " (" &amp; ROW($B$3) &amp; ")", SheetX!$A$244),"zzzz")</f>
        <v xml:space="preserve"> (3)</v>
      </c>
      <c r="B971" s="3" t="str">
        <f t="shared" si="165"/>
        <v>zzzz</v>
      </c>
      <c r="C971" s="3" t="str">
        <f t="shared" si="166"/>
        <v/>
      </c>
      <c r="D971" s="9" t="str">
        <f>IF(ROW($D$1)&lt;=SheetX!$C$244, SheetX!$C$244, "")</f>
        <v/>
      </c>
      <c r="E971" s="4" t="str">
        <f t="shared" si="167"/>
        <v/>
      </c>
      <c r="F971" s="9" t="str">
        <f>IF(ROW($D$1)&lt;=SheetX!$D$244, SheetX!$D$244, "")</f>
        <v/>
      </c>
      <c r="G971" s="9" t="str">
        <f t="shared" si="168"/>
        <v/>
      </c>
      <c r="H971" s="9" t="str">
        <f>IF(ROW($D$1)&lt;=SheetX!$E$244, SheetX!$E$244, "")</f>
        <v/>
      </c>
      <c r="I971" s="9" t="str">
        <f t="shared" si="169"/>
        <v/>
      </c>
      <c r="J971" s="9" t="str">
        <f>IF(ROW($D$1)&lt;=SheetX!$F$244, SheetX!$F$244, "")</f>
        <v/>
      </c>
      <c r="K971" s="4" t="str">
        <f t="shared" si="170"/>
        <v/>
      </c>
      <c r="Q971" s="6" t="str">
        <f t="shared" si="171"/>
        <v/>
      </c>
      <c r="R971" s="6">
        <f t="shared" si="172"/>
        <v>0</v>
      </c>
      <c r="S971" s="6">
        <f t="shared" si="173"/>
        <v>0</v>
      </c>
      <c r="T971" s="6">
        <f t="shared" si="174"/>
        <v>0</v>
      </c>
      <c r="U971" s="6">
        <f t="shared" si="175"/>
        <v>0</v>
      </c>
      <c r="AB971" s="12">
        <f>Table1[[#This Row],[Streaming Resolution '[MP']]]</f>
        <v>0</v>
      </c>
      <c r="AC971" s="12">
        <v>1</v>
      </c>
      <c r="AE971" s="3" t="str">
        <f>Table1[[#This Row],[Type of Install]]&amp;Table1[[#This Row],[Indoor/Outdoor]]</f>
        <v/>
      </c>
      <c r="AF971" s="3" t="str">
        <f>AE971&amp;Table1[[#This Row],[Camera Type]]</f>
        <v/>
      </c>
      <c r="AJ971" s="3" t="str">
        <f>'Card Access'!D973&amp;'Card Access'!E973&amp;'Card Access'!F973&amp;'Card Access'!G973</f>
        <v/>
      </c>
    </row>
    <row r="972" spans="1:36" x14ac:dyDescent="0.25">
      <c r="A972" s="3" t="str">
        <f>IF(ROW($B$4)&lt;=SheetX!$B$244, IF(SheetX!$B$244&lt;&gt;1, SheetX!$A$244 &amp; " (" &amp; ROW($B$4) &amp; ")", SheetX!$A$244),"zzzz")</f>
        <v xml:space="preserve"> (4)</v>
      </c>
      <c r="B972" s="3" t="str">
        <f t="shared" si="165"/>
        <v>zzzz</v>
      </c>
      <c r="C972" s="3" t="str">
        <f t="shared" si="166"/>
        <v/>
      </c>
      <c r="D972" s="9" t="str">
        <f>IF(ROW($D$1)&lt;=SheetX!$C$244, SheetX!$C$244, "")</f>
        <v/>
      </c>
      <c r="E972" s="4" t="str">
        <f t="shared" si="167"/>
        <v/>
      </c>
      <c r="F972" s="9" t="str">
        <f>IF(ROW($D$1)&lt;=SheetX!$D$244, SheetX!$D$244, "")</f>
        <v/>
      </c>
      <c r="G972" s="9" t="str">
        <f t="shared" si="168"/>
        <v/>
      </c>
      <c r="H972" s="9" t="str">
        <f>IF(ROW($D$1)&lt;=SheetX!$E$244, SheetX!$E$244, "")</f>
        <v/>
      </c>
      <c r="I972" s="9" t="str">
        <f t="shared" si="169"/>
        <v/>
      </c>
      <c r="J972" s="9" t="str">
        <f>IF(ROW($D$1)&lt;=SheetX!$F$244, SheetX!$F$244, "")</f>
        <v/>
      </c>
      <c r="K972" s="4" t="str">
        <f t="shared" si="170"/>
        <v/>
      </c>
      <c r="Q972" s="6" t="str">
        <f t="shared" si="171"/>
        <v/>
      </c>
      <c r="R972" s="6">
        <f t="shared" si="172"/>
        <v>0</v>
      </c>
      <c r="S972" s="6">
        <f t="shared" si="173"/>
        <v>0</v>
      </c>
      <c r="T972" s="6">
        <f t="shared" si="174"/>
        <v>0</v>
      </c>
      <c r="U972" s="6">
        <f t="shared" si="175"/>
        <v>0</v>
      </c>
      <c r="AB972" s="12">
        <f>Table1[[#This Row],[Streaming Resolution '[MP']]]</f>
        <v>0</v>
      </c>
      <c r="AC972" s="12">
        <v>1</v>
      </c>
      <c r="AE972" s="3" t="str">
        <f>Table1[[#This Row],[Type of Install]]&amp;Table1[[#This Row],[Indoor/Outdoor]]</f>
        <v/>
      </c>
      <c r="AF972" s="3" t="str">
        <f>AE972&amp;Table1[[#This Row],[Camera Type]]</f>
        <v/>
      </c>
      <c r="AJ972" s="3" t="str">
        <f>'Card Access'!D974&amp;'Card Access'!E974&amp;'Card Access'!F974&amp;'Card Access'!G974</f>
        <v/>
      </c>
    </row>
    <row r="973" spans="1:36" x14ac:dyDescent="0.25">
      <c r="A973" s="3" t="str">
        <f>IF(ROW($B$1)&lt;=SheetX!$B$245, IF(SheetX!$B$245&lt;&gt;1, SheetX!$A$245 &amp; " (" &amp; ROW($B$1) &amp; ")", SheetX!$A$245),"zzzz")</f>
        <v xml:space="preserve"> (1)</v>
      </c>
      <c r="B973" s="3" t="str">
        <f t="shared" si="165"/>
        <v>zzzz</v>
      </c>
      <c r="C973" s="3" t="str">
        <f t="shared" si="166"/>
        <v/>
      </c>
      <c r="D973" s="9" t="str">
        <f>IF(ROW($D$1)&lt;=SheetX!$C$245, SheetX!$C$245, "")</f>
        <v/>
      </c>
      <c r="E973" s="4" t="str">
        <f t="shared" si="167"/>
        <v/>
      </c>
      <c r="F973" s="9" t="str">
        <f>IF(ROW($D$1)&lt;=SheetX!$D$245, SheetX!$D$245, "")</f>
        <v/>
      </c>
      <c r="G973" s="9" t="str">
        <f t="shared" si="168"/>
        <v/>
      </c>
      <c r="H973" s="9" t="str">
        <f>IF(ROW($D$1)&lt;=SheetX!$E$245, SheetX!$E$245, "")</f>
        <v/>
      </c>
      <c r="I973" s="9" t="str">
        <f t="shared" si="169"/>
        <v/>
      </c>
      <c r="J973" s="9" t="str">
        <f>IF(ROW($D$1)&lt;=SheetX!$F$245, SheetX!$F$245, "")</f>
        <v/>
      </c>
      <c r="K973" s="4" t="str">
        <f t="shared" si="170"/>
        <v/>
      </c>
      <c r="Q973" s="6" t="str">
        <f t="shared" si="171"/>
        <v/>
      </c>
      <c r="R973" s="6">
        <f t="shared" si="172"/>
        <v>0</v>
      </c>
      <c r="S973" s="6">
        <f t="shared" si="173"/>
        <v>0</v>
      </c>
      <c r="T973" s="6">
        <f t="shared" si="174"/>
        <v>0</v>
      </c>
      <c r="U973" s="6">
        <f t="shared" si="175"/>
        <v>0</v>
      </c>
      <c r="AB973" s="12">
        <f>Table1[[#This Row],[Streaming Resolution '[MP']]]</f>
        <v>0</v>
      </c>
      <c r="AC973" s="12">
        <v>1</v>
      </c>
      <c r="AE973" s="3" t="str">
        <f>Table1[[#This Row],[Type of Install]]&amp;Table1[[#This Row],[Indoor/Outdoor]]</f>
        <v/>
      </c>
      <c r="AF973" s="3" t="str">
        <f>AE973&amp;Table1[[#This Row],[Camera Type]]</f>
        <v/>
      </c>
      <c r="AJ973" s="3" t="str">
        <f>'Card Access'!D975&amp;'Card Access'!E975&amp;'Card Access'!F975&amp;'Card Access'!G975</f>
        <v/>
      </c>
    </row>
    <row r="974" spans="1:36" x14ac:dyDescent="0.25">
      <c r="A974" s="3" t="str">
        <f>IF(ROW($B$2)&lt;=SheetX!$B$245, IF(SheetX!$B$245&lt;&gt;1, SheetX!$A$245 &amp; " (" &amp; ROW($B$2) &amp; ")", SheetX!$A$245),"zzzz")</f>
        <v xml:space="preserve"> (2)</v>
      </c>
      <c r="B974" s="3" t="str">
        <f t="shared" si="165"/>
        <v>zzzz</v>
      </c>
      <c r="C974" s="3" t="str">
        <f t="shared" si="166"/>
        <v/>
      </c>
      <c r="D974" s="9" t="str">
        <f>IF(ROW($D$1)&lt;=SheetX!$C$245, SheetX!$C$245, "")</f>
        <v/>
      </c>
      <c r="E974" s="4" t="str">
        <f t="shared" si="167"/>
        <v/>
      </c>
      <c r="F974" s="9" t="str">
        <f>IF(ROW($D$1)&lt;=SheetX!$D$245, SheetX!$D$245, "")</f>
        <v/>
      </c>
      <c r="G974" s="9" t="str">
        <f t="shared" si="168"/>
        <v/>
      </c>
      <c r="H974" s="9" t="str">
        <f>IF(ROW($D$1)&lt;=SheetX!$E$245, SheetX!$E$245, "")</f>
        <v/>
      </c>
      <c r="I974" s="9" t="str">
        <f t="shared" si="169"/>
        <v/>
      </c>
      <c r="J974" s="9" t="str">
        <f>IF(ROW($D$1)&lt;=SheetX!$F$245, SheetX!$F$245, "")</f>
        <v/>
      </c>
      <c r="K974" s="4" t="str">
        <f t="shared" si="170"/>
        <v/>
      </c>
      <c r="Q974" s="6" t="str">
        <f t="shared" si="171"/>
        <v/>
      </c>
      <c r="R974" s="6">
        <f t="shared" si="172"/>
        <v>0</v>
      </c>
      <c r="S974" s="6">
        <f t="shared" si="173"/>
        <v>0</v>
      </c>
      <c r="T974" s="6">
        <f t="shared" si="174"/>
        <v>0</v>
      </c>
      <c r="U974" s="6">
        <f t="shared" si="175"/>
        <v>0</v>
      </c>
      <c r="AB974" s="12">
        <f>Table1[[#This Row],[Streaming Resolution '[MP']]]</f>
        <v>0</v>
      </c>
      <c r="AC974" s="12">
        <v>1</v>
      </c>
      <c r="AE974" s="3" t="str">
        <f>Table1[[#This Row],[Type of Install]]&amp;Table1[[#This Row],[Indoor/Outdoor]]</f>
        <v/>
      </c>
      <c r="AF974" s="3" t="str">
        <f>AE974&amp;Table1[[#This Row],[Camera Type]]</f>
        <v/>
      </c>
      <c r="AJ974" s="3" t="str">
        <f>'Card Access'!D976&amp;'Card Access'!E976&amp;'Card Access'!F976&amp;'Card Access'!G976</f>
        <v/>
      </c>
    </row>
    <row r="975" spans="1:36" x14ac:dyDescent="0.25">
      <c r="A975" s="3" t="str">
        <f>IF(ROW($B$3)&lt;=SheetX!$B$245, IF(SheetX!$B$245&lt;&gt;1, SheetX!$A$245 &amp; " (" &amp; ROW($B$3) &amp; ")", SheetX!$A$245),"zzzz")</f>
        <v xml:space="preserve"> (3)</v>
      </c>
      <c r="B975" s="3" t="str">
        <f t="shared" si="165"/>
        <v>zzzz</v>
      </c>
      <c r="C975" s="3" t="str">
        <f t="shared" si="166"/>
        <v/>
      </c>
      <c r="D975" s="9" t="str">
        <f>IF(ROW($D$1)&lt;=SheetX!$C$245, SheetX!$C$245, "")</f>
        <v/>
      </c>
      <c r="E975" s="4" t="str">
        <f t="shared" si="167"/>
        <v/>
      </c>
      <c r="F975" s="9" t="str">
        <f>IF(ROW($D$1)&lt;=SheetX!$D$245, SheetX!$D$245, "")</f>
        <v/>
      </c>
      <c r="G975" s="9" t="str">
        <f t="shared" si="168"/>
        <v/>
      </c>
      <c r="H975" s="9" t="str">
        <f>IF(ROW($D$1)&lt;=SheetX!$E$245, SheetX!$E$245, "")</f>
        <v/>
      </c>
      <c r="I975" s="9" t="str">
        <f t="shared" si="169"/>
        <v/>
      </c>
      <c r="J975" s="9" t="str">
        <f>IF(ROW($D$1)&lt;=SheetX!$F$245, SheetX!$F$245, "")</f>
        <v/>
      </c>
      <c r="K975" s="4" t="str">
        <f t="shared" si="170"/>
        <v/>
      </c>
      <c r="Q975" s="6" t="str">
        <f t="shared" si="171"/>
        <v/>
      </c>
      <c r="R975" s="6">
        <f t="shared" si="172"/>
        <v>0</v>
      </c>
      <c r="S975" s="6">
        <f t="shared" si="173"/>
        <v>0</v>
      </c>
      <c r="T975" s="6">
        <f t="shared" si="174"/>
        <v>0</v>
      </c>
      <c r="U975" s="6">
        <f t="shared" si="175"/>
        <v>0</v>
      </c>
      <c r="AB975" s="12">
        <f>Table1[[#This Row],[Streaming Resolution '[MP']]]</f>
        <v>0</v>
      </c>
      <c r="AC975" s="12">
        <v>1</v>
      </c>
      <c r="AE975" s="3" t="str">
        <f>Table1[[#This Row],[Type of Install]]&amp;Table1[[#This Row],[Indoor/Outdoor]]</f>
        <v/>
      </c>
      <c r="AF975" s="3" t="str">
        <f>AE975&amp;Table1[[#This Row],[Camera Type]]</f>
        <v/>
      </c>
      <c r="AJ975" s="3" t="str">
        <f>'Card Access'!D977&amp;'Card Access'!E977&amp;'Card Access'!F977&amp;'Card Access'!G977</f>
        <v/>
      </c>
    </row>
    <row r="976" spans="1:36" x14ac:dyDescent="0.25">
      <c r="A976" s="3" t="str">
        <f>IF(ROW($B$4)&lt;=SheetX!$B$245, IF(SheetX!$B$245&lt;&gt;1, SheetX!$A$245 &amp; " (" &amp; ROW($B$4) &amp; ")", SheetX!$A$245),"zzzz")</f>
        <v xml:space="preserve"> (4)</v>
      </c>
      <c r="B976" s="3" t="str">
        <f t="shared" si="165"/>
        <v>zzzz</v>
      </c>
      <c r="C976" s="3" t="str">
        <f t="shared" si="166"/>
        <v/>
      </c>
      <c r="D976" s="9" t="str">
        <f>IF(ROW($D$1)&lt;=SheetX!$C$245, SheetX!$C$245, "")</f>
        <v/>
      </c>
      <c r="E976" s="4" t="str">
        <f t="shared" si="167"/>
        <v/>
      </c>
      <c r="F976" s="9" t="str">
        <f>IF(ROW($D$1)&lt;=SheetX!$D$245, SheetX!$D$245, "")</f>
        <v/>
      </c>
      <c r="G976" s="9" t="str">
        <f t="shared" si="168"/>
        <v/>
      </c>
      <c r="H976" s="9" t="str">
        <f>IF(ROW($D$1)&lt;=SheetX!$E$245, SheetX!$E$245, "")</f>
        <v/>
      </c>
      <c r="I976" s="9" t="str">
        <f t="shared" si="169"/>
        <v/>
      </c>
      <c r="J976" s="9" t="str">
        <f>IF(ROW($D$1)&lt;=SheetX!$F$245, SheetX!$F$245, "")</f>
        <v/>
      </c>
      <c r="K976" s="4" t="str">
        <f t="shared" si="170"/>
        <v/>
      </c>
      <c r="Q976" s="6" t="str">
        <f t="shared" si="171"/>
        <v/>
      </c>
      <c r="R976" s="6">
        <f t="shared" si="172"/>
        <v>0</v>
      </c>
      <c r="S976" s="6">
        <f t="shared" si="173"/>
        <v>0</v>
      </c>
      <c r="T976" s="6">
        <f t="shared" si="174"/>
        <v>0</v>
      </c>
      <c r="U976" s="6">
        <f t="shared" si="175"/>
        <v>0</v>
      </c>
      <c r="AB976" s="12">
        <f>Table1[[#This Row],[Streaming Resolution '[MP']]]</f>
        <v>0</v>
      </c>
      <c r="AC976" s="12">
        <v>1</v>
      </c>
      <c r="AE976" s="3" t="str">
        <f>Table1[[#This Row],[Type of Install]]&amp;Table1[[#This Row],[Indoor/Outdoor]]</f>
        <v/>
      </c>
      <c r="AF976" s="3" t="str">
        <f>AE976&amp;Table1[[#This Row],[Camera Type]]</f>
        <v/>
      </c>
      <c r="AJ976" s="3" t="str">
        <f>'Card Access'!D978&amp;'Card Access'!E978&amp;'Card Access'!F978&amp;'Card Access'!G978</f>
        <v/>
      </c>
    </row>
    <row r="977" spans="1:36" x14ac:dyDescent="0.25">
      <c r="A977" s="3" t="str">
        <f>IF(ROW($B$1)&lt;=SheetX!$B$246, IF(SheetX!$B$246&lt;&gt;1, SheetX!$A$246 &amp; " (" &amp; ROW($B$1) &amp; ")", SheetX!$A$246),"zzzz")</f>
        <v xml:space="preserve"> (1)</v>
      </c>
      <c r="B977" s="3" t="str">
        <f t="shared" si="165"/>
        <v>zzzz</v>
      </c>
      <c r="C977" s="3" t="str">
        <f t="shared" si="166"/>
        <v/>
      </c>
      <c r="D977" s="9" t="str">
        <f>IF(ROW($D$1)&lt;=SheetX!$C$246, SheetX!$C$246, "")</f>
        <v/>
      </c>
      <c r="E977" s="4" t="str">
        <f t="shared" si="167"/>
        <v/>
      </c>
      <c r="F977" s="9" t="str">
        <f>IF(ROW($D$1)&lt;=SheetX!$D$246, SheetX!$D$246, "")</f>
        <v/>
      </c>
      <c r="G977" s="9" t="str">
        <f t="shared" si="168"/>
        <v/>
      </c>
      <c r="H977" s="9" t="str">
        <f>IF(ROW($D$1)&lt;=SheetX!$E$246, SheetX!$E$246, "")</f>
        <v/>
      </c>
      <c r="I977" s="9" t="str">
        <f t="shared" si="169"/>
        <v/>
      </c>
      <c r="J977" s="9" t="str">
        <f>IF(ROW($D$1)&lt;=SheetX!$F$246, SheetX!$F$246, "")</f>
        <v/>
      </c>
      <c r="K977" s="4" t="str">
        <f t="shared" si="170"/>
        <v/>
      </c>
      <c r="Q977" s="6" t="str">
        <f t="shared" si="171"/>
        <v/>
      </c>
      <c r="R977" s="6">
        <f t="shared" si="172"/>
        <v>0</v>
      </c>
      <c r="S977" s="6">
        <f t="shared" si="173"/>
        <v>0</v>
      </c>
      <c r="T977" s="6">
        <f t="shared" si="174"/>
        <v>0</v>
      </c>
      <c r="U977" s="6">
        <f t="shared" si="175"/>
        <v>0</v>
      </c>
      <c r="AB977" s="12">
        <f>Table1[[#This Row],[Streaming Resolution '[MP']]]</f>
        <v>0</v>
      </c>
      <c r="AC977" s="12">
        <v>1</v>
      </c>
      <c r="AE977" s="3" t="str">
        <f>Table1[[#This Row],[Type of Install]]&amp;Table1[[#This Row],[Indoor/Outdoor]]</f>
        <v/>
      </c>
      <c r="AF977" s="3" t="str">
        <f>AE977&amp;Table1[[#This Row],[Camera Type]]</f>
        <v/>
      </c>
      <c r="AJ977" s="3" t="str">
        <f>'Card Access'!D979&amp;'Card Access'!E979&amp;'Card Access'!F979&amp;'Card Access'!G979</f>
        <v/>
      </c>
    </row>
    <row r="978" spans="1:36" x14ac:dyDescent="0.25">
      <c r="A978" s="3" t="str">
        <f>IF(ROW($B$2)&lt;=SheetX!$B$246, IF(SheetX!$B$246&lt;&gt;1, SheetX!$A$246 &amp; " (" &amp; ROW($B$2) &amp; ")", SheetX!$A$246),"zzzz")</f>
        <v xml:space="preserve"> (2)</v>
      </c>
      <c r="B978" s="3" t="str">
        <f t="shared" si="165"/>
        <v>zzzz</v>
      </c>
      <c r="C978" s="3" t="str">
        <f t="shared" si="166"/>
        <v/>
      </c>
      <c r="D978" s="9" t="str">
        <f>IF(ROW($D$1)&lt;=SheetX!$C$246, SheetX!$C$246, "")</f>
        <v/>
      </c>
      <c r="E978" s="4" t="str">
        <f t="shared" si="167"/>
        <v/>
      </c>
      <c r="F978" s="9" t="str">
        <f>IF(ROW($D$1)&lt;=SheetX!$D$246, SheetX!$D$246, "")</f>
        <v/>
      </c>
      <c r="G978" s="9" t="str">
        <f t="shared" si="168"/>
        <v/>
      </c>
      <c r="H978" s="9" t="str">
        <f>IF(ROW($D$1)&lt;=SheetX!$E$246, SheetX!$E$246, "")</f>
        <v/>
      </c>
      <c r="I978" s="9" t="str">
        <f t="shared" si="169"/>
        <v/>
      </c>
      <c r="J978" s="9" t="str">
        <f>IF(ROW($D$1)&lt;=SheetX!$F$246, SheetX!$F$246, "")</f>
        <v/>
      </c>
      <c r="K978" s="4" t="str">
        <f t="shared" si="170"/>
        <v/>
      </c>
      <c r="Q978" s="6" t="str">
        <f t="shared" si="171"/>
        <v/>
      </c>
      <c r="R978" s="6">
        <f t="shared" si="172"/>
        <v>0</v>
      </c>
      <c r="S978" s="6">
        <f t="shared" si="173"/>
        <v>0</v>
      </c>
      <c r="T978" s="6">
        <f t="shared" si="174"/>
        <v>0</v>
      </c>
      <c r="U978" s="6">
        <f t="shared" si="175"/>
        <v>0</v>
      </c>
      <c r="AB978" s="12">
        <f>Table1[[#This Row],[Streaming Resolution '[MP']]]</f>
        <v>0</v>
      </c>
      <c r="AC978" s="12">
        <v>1</v>
      </c>
      <c r="AE978" s="3" t="str">
        <f>Table1[[#This Row],[Type of Install]]&amp;Table1[[#This Row],[Indoor/Outdoor]]</f>
        <v/>
      </c>
      <c r="AF978" s="3" t="str">
        <f>AE978&amp;Table1[[#This Row],[Camera Type]]</f>
        <v/>
      </c>
      <c r="AJ978" s="3" t="str">
        <f>'Card Access'!D980&amp;'Card Access'!E980&amp;'Card Access'!F980&amp;'Card Access'!G980</f>
        <v/>
      </c>
    </row>
    <row r="979" spans="1:36" x14ac:dyDescent="0.25">
      <c r="A979" s="3" t="str">
        <f>IF(ROW($B$3)&lt;=SheetX!$B$246, IF(SheetX!$B$246&lt;&gt;1, SheetX!$A$246 &amp; " (" &amp; ROW($B$3) &amp; ")", SheetX!$A$246),"zzzz")</f>
        <v xml:space="preserve"> (3)</v>
      </c>
      <c r="B979" s="3" t="str">
        <f t="shared" si="165"/>
        <v>zzzz</v>
      </c>
      <c r="C979" s="3" t="str">
        <f t="shared" si="166"/>
        <v/>
      </c>
      <c r="D979" s="9" t="str">
        <f>IF(ROW($D$1)&lt;=SheetX!$C$246, SheetX!$C$246, "")</f>
        <v/>
      </c>
      <c r="E979" s="4" t="str">
        <f t="shared" si="167"/>
        <v/>
      </c>
      <c r="F979" s="9" t="str">
        <f>IF(ROW($D$1)&lt;=SheetX!$D$246, SheetX!$D$246, "")</f>
        <v/>
      </c>
      <c r="G979" s="9" t="str">
        <f t="shared" si="168"/>
        <v/>
      </c>
      <c r="H979" s="9" t="str">
        <f>IF(ROW($D$1)&lt;=SheetX!$E$246, SheetX!$E$246, "")</f>
        <v/>
      </c>
      <c r="I979" s="9" t="str">
        <f t="shared" si="169"/>
        <v/>
      </c>
      <c r="J979" s="9" t="str">
        <f>IF(ROW($D$1)&lt;=SheetX!$F$246, SheetX!$F$246, "")</f>
        <v/>
      </c>
      <c r="K979" s="4" t="str">
        <f t="shared" si="170"/>
        <v/>
      </c>
      <c r="Q979" s="6" t="str">
        <f t="shared" si="171"/>
        <v/>
      </c>
      <c r="R979" s="6">
        <f t="shared" si="172"/>
        <v>0</v>
      </c>
      <c r="S979" s="6">
        <f t="shared" si="173"/>
        <v>0</v>
      </c>
      <c r="T979" s="6">
        <f t="shared" si="174"/>
        <v>0</v>
      </c>
      <c r="U979" s="6">
        <f t="shared" si="175"/>
        <v>0</v>
      </c>
      <c r="AB979" s="12">
        <f>Table1[[#This Row],[Streaming Resolution '[MP']]]</f>
        <v>0</v>
      </c>
      <c r="AC979" s="12">
        <v>1</v>
      </c>
      <c r="AE979" s="3" t="str">
        <f>Table1[[#This Row],[Type of Install]]&amp;Table1[[#This Row],[Indoor/Outdoor]]</f>
        <v/>
      </c>
      <c r="AF979" s="3" t="str">
        <f>AE979&amp;Table1[[#This Row],[Camera Type]]</f>
        <v/>
      </c>
      <c r="AJ979" s="3" t="str">
        <f>'Card Access'!D981&amp;'Card Access'!E981&amp;'Card Access'!F981&amp;'Card Access'!G981</f>
        <v/>
      </c>
    </row>
    <row r="980" spans="1:36" x14ac:dyDescent="0.25">
      <c r="A980" s="3" t="str">
        <f>IF(ROW($B$4)&lt;=SheetX!$B$246, IF(SheetX!$B$246&lt;&gt;1, SheetX!$A$246 &amp; " (" &amp; ROW($B$4) &amp; ")", SheetX!$A$246),"zzzz")</f>
        <v xml:space="preserve"> (4)</v>
      </c>
      <c r="B980" s="3" t="str">
        <f t="shared" si="165"/>
        <v>zzzz</v>
      </c>
      <c r="C980" s="3" t="str">
        <f t="shared" si="166"/>
        <v/>
      </c>
      <c r="D980" s="9" t="str">
        <f>IF(ROW($D$1)&lt;=SheetX!$C$246, SheetX!$C$246, "")</f>
        <v/>
      </c>
      <c r="E980" s="4" t="str">
        <f t="shared" si="167"/>
        <v/>
      </c>
      <c r="F980" s="9" t="str">
        <f>IF(ROW($D$1)&lt;=SheetX!$D$246, SheetX!$D$246, "")</f>
        <v/>
      </c>
      <c r="G980" s="9" t="str">
        <f t="shared" si="168"/>
        <v/>
      </c>
      <c r="H980" s="9" t="str">
        <f>IF(ROW($D$1)&lt;=SheetX!$E$246, SheetX!$E$246, "")</f>
        <v/>
      </c>
      <c r="I980" s="9" t="str">
        <f t="shared" si="169"/>
        <v/>
      </c>
      <c r="J980" s="9" t="str">
        <f>IF(ROW($D$1)&lt;=SheetX!$F$246, SheetX!$F$246, "")</f>
        <v/>
      </c>
      <c r="K980" s="4" t="str">
        <f t="shared" si="170"/>
        <v/>
      </c>
      <c r="Q980" s="6" t="str">
        <f t="shared" si="171"/>
        <v/>
      </c>
      <c r="R980" s="6">
        <f t="shared" si="172"/>
        <v>0</v>
      </c>
      <c r="S980" s="6">
        <f t="shared" si="173"/>
        <v>0</v>
      </c>
      <c r="T980" s="6">
        <f t="shared" si="174"/>
        <v>0</v>
      </c>
      <c r="U980" s="6">
        <f t="shared" si="175"/>
        <v>0</v>
      </c>
      <c r="AB980" s="12">
        <f>Table1[[#This Row],[Streaming Resolution '[MP']]]</f>
        <v>0</v>
      </c>
      <c r="AC980" s="12">
        <v>1</v>
      </c>
      <c r="AE980" s="3" t="str">
        <f>Table1[[#This Row],[Type of Install]]&amp;Table1[[#This Row],[Indoor/Outdoor]]</f>
        <v/>
      </c>
      <c r="AF980" s="3" t="str">
        <f>AE980&amp;Table1[[#This Row],[Camera Type]]</f>
        <v/>
      </c>
      <c r="AJ980" s="3" t="str">
        <f>'Card Access'!D982&amp;'Card Access'!E982&amp;'Card Access'!F982&amp;'Card Access'!G982</f>
        <v/>
      </c>
    </row>
    <row r="981" spans="1:36" x14ac:dyDescent="0.25">
      <c r="A981" s="3" t="str">
        <f>IF(ROW($B$1)&lt;=SheetX!$B$247, IF(SheetX!$B$247&lt;&gt;1, SheetX!$A$247 &amp; " (" &amp; ROW($B$1) &amp; ")", SheetX!$A$247),"zzzz")</f>
        <v xml:space="preserve"> (1)</v>
      </c>
      <c r="B981" s="3" t="str">
        <f t="shared" si="165"/>
        <v>zzzz</v>
      </c>
      <c r="C981" s="3" t="str">
        <f t="shared" si="166"/>
        <v/>
      </c>
      <c r="D981" s="9" t="str">
        <f>IF(ROW($D$1)&lt;=SheetX!$C$247, SheetX!$C$247, "")</f>
        <v/>
      </c>
      <c r="E981" s="4" t="str">
        <f t="shared" si="167"/>
        <v/>
      </c>
      <c r="F981" s="9" t="str">
        <f>IF(ROW($D$1)&lt;=SheetX!$D$247, SheetX!$D$247, "")</f>
        <v/>
      </c>
      <c r="G981" s="9" t="str">
        <f t="shared" si="168"/>
        <v/>
      </c>
      <c r="H981" s="9" t="str">
        <f>IF(ROW($D$1)&lt;=SheetX!$E$247, SheetX!$E$247, "")</f>
        <v/>
      </c>
      <c r="I981" s="9" t="str">
        <f t="shared" si="169"/>
        <v/>
      </c>
      <c r="J981" s="9" t="str">
        <f>IF(ROW($D$1)&lt;=SheetX!$F$247, SheetX!$F$247, "")</f>
        <v/>
      </c>
      <c r="K981" s="4" t="str">
        <f t="shared" si="170"/>
        <v/>
      </c>
      <c r="Q981" s="6" t="str">
        <f t="shared" si="171"/>
        <v/>
      </c>
      <c r="R981" s="6">
        <f t="shared" si="172"/>
        <v>0</v>
      </c>
      <c r="S981" s="6">
        <f t="shared" si="173"/>
        <v>0</v>
      </c>
      <c r="T981" s="6">
        <f t="shared" si="174"/>
        <v>0</v>
      </c>
      <c r="U981" s="6">
        <f t="shared" si="175"/>
        <v>0</v>
      </c>
      <c r="AB981" s="12">
        <f>Table1[[#This Row],[Streaming Resolution '[MP']]]</f>
        <v>0</v>
      </c>
      <c r="AC981" s="12">
        <v>1</v>
      </c>
      <c r="AE981" s="3" t="str">
        <f>Table1[[#This Row],[Type of Install]]&amp;Table1[[#This Row],[Indoor/Outdoor]]</f>
        <v/>
      </c>
      <c r="AF981" s="3" t="str">
        <f>AE981&amp;Table1[[#This Row],[Camera Type]]</f>
        <v/>
      </c>
      <c r="AJ981" s="3" t="str">
        <f>'Card Access'!D983&amp;'Card Access'!E983&amp;'Card Access'!F983&amp;'Card Access'!G983</f>
        <v/>
      </c>
    </row>
    <row r="982" spans="1:36" x14ac:dyDescent="0.25">
      <c r="A982" s="3" t="str">
        <f>IF(ROW($B$2)&lt;=SheetX!$B$247, IF(SheetX!$B$247&lt;&gt;1, SheetX!$A$247 &amp; " (" &amp; ROW($B$2) &amp; ")", SheetX!$A$247),"zzzz")</f>
        <v xml:space="preserve"> (2)</v>
      </c>
      <c r="B982" s="3" t="str">
        <f t="shared" si="165"/>
        <v>zzzz</v>
      </c>
      <c r="C982" s="3" t="str">
        <f t="shared" si="166"/>
        <v/>
      </c>
      <c r="D982" s="9" t="str">
        <f>IF(ROW($D$1)&lt;=SheetX!$C$247, SheetX!$C$247, "")</f>
        <v/>
      </c>
      <c r="E982" s="4" t="str">
        <f t="shared" si="167"/>
        <v/>
      </c>
      <c r="F982" s="9" t="str">
        <f>IF(ROW($D$1)&lt;=SheetX!$D$247, SheetX!$D$247, "")</f>
        <v/>
      </c>
      <c r="G982" s="9" t="str">
        <f t="shared" si="168"/>
        <v/>
      </c>
      <c r="H982" s="9" t="str">
        <f>IF(ROW($D$1)&lt;=SheetX!$E$247, SheetX!$E$247, "")</f>
        <v/>
      </c>
      <c r="I982" s="9" t="str">
        <f t="shared" si="169"/>
        <v/>
      </c>
      <c r="J982" s="9" t="str">
        <f>IF(ROW($D$1)&lt;=SheetX!$F$247, SheetX!$F$247, "")</f>
        <v/>
      </c>
      <c r="K982" s="4" t="str">
        <f t="shared" si="170"/>
        <v/>
      </c>
      <c r="Q982" s="6" t="str">
        <f t="shared" si="171"/>
        <v/>
      </c>
      <c r="R982" s="6">
        <f t="shared" si="172"/>
        <v>0</v>
      </c>
      <c r="S982" s="6">
        <f t="shared" si="173"/>
        <v>0</v>
      </c>
      <c r="T982" s="6">
        <f t="shared" si="174"/>
        <v>0</v>
      </c>
      <c r="U982" s="6">
        <f t="shared" si="175"/>
        <v>0</v>
      </c>
      <c r="AB982" s="12">
        <f>Table1[[#This Row],[Streaming Resolution '[MP']]]</f>
        <v>0</v>
      </c>
      <c r="AC982" s="12">
        <v>1</v>
      </c>
      <c r="AE982" s="3" t="str">
        <f>Table1[[#This Row],[Type of Install]]&amp;Table1[[#This Row],[Indoor/Outdoor]]</f>
        <v/>
      </c>
      <c r="AF982" s="3" t="str">
        <f>AE982&amp;Table1[[#This Row],[Camera Type]]</f>
        <v/>
      </c>
      <c r="AJ982" s="3" t="str">
        <f>'Card Access'!D984&amp;'Card Access'!E984&amp;'Card Access'!F984&amp;'Card Access'!G984</f>
        <v/>
      </c>
    </row>
    <row r="983" spans="1:36" x14ac:dyDescent="0.25">
      <c r="A983" s="3" t="str">
        <f>IF(ROW($B$3)&lt;=SheetX!$B$247, IF(SheetX!$B$247&lt;&gt;1, SheetX!$A$247 &amp; " (" &amp; ROW($B$3) &amp; ")", SheetX!$A$247),"zzzz")</f>
        <v xml:space="preserve"> (3)</v>
      </c>
      <c r="B983" s="3" t="str">
        <f t="shared" si="165"/>
        <v>zzzz</v>
      </c>
      <c r="C983" s="3" t="str">
        <f t="shared" si="166"/>
        <v/>
      </c>
      <c r="D983" s="9" t="str">
        <f>IF(ROW($D$1)&lt;=SheetX!$C$247, SheetX!$C$247, "")</f>
        <v/>
      </c>
      <c r="E983" s="4" t="str">
        <f t="shared" si="167"/>
        <v/>
      </c>
      <c r="F983" s="9" t="str">
        <f>IF(ROW($D$1)&lt;=SheetX!$D$247, SheetX!$D$247, "")</f>
        <v/>
      </c>
      <c r="G983" s="9" t="str">
        <f t="shared" si="168"/>
        <v/>
      </c>
      <c r="H983" s="9" t="str">
        <f>IF(ROW($D$1)&lt;=SheetX!$E$247, SheetX!$E$247, "")</f>
        <v/>
      </c>
      <c r="I983" s="9" t="str">
        <f t="shared" si="169"/>
        <v/>
      </c>
      <c r="J983" s="9" t="str">
        <f>IF(ROW($D$1)&lt;=SheetX!$F$247, SheetX!$F$247, "")</f>
        <v/>
      </c>
      <c r="K983" s="4" t="str">
        <f t="shared" si="170"/>
        <v/>
      </c>
      <c r="Q983" s="6" t="str">
        <f t="shared" si="171"/>
        <v/>
      </c>
      <c r="R983" s="6">
        <f t="shared" si="172"/>
        <v>0</v>
      </c>
      <c r="S983" s="6">
        <f t="shared" si="173"/>
        <v>0</v>
      </c>
      <c r="T983" s="6">
        <f t="shared" si="174"/>
        <v>0</v>
      </c>
      <c r="U983" s="6">
        <f t="shared" si="175"/>
        <v>0</v>
      </c>
      <c r="AB983" s="12">
        <f>Table1[[#This Row],[Streaming Resolution '[MP']]]</f>
        <v>0</v>
      </c>
      <c r="AC983" s="12">
        <v>1</v>
      </c>
      <c r="AE983" s="3" t="str">
        <f>Table1[[#This Row],[Type of Install]]&amp;Table1[[#This Row],[Indoor/Outdoor]]</f>
        <v/>
      </c>
      <c r="AF983" s="3" t="str">
        <f>AE983&amp;Table1[[#This Row],[Camera Type]]</f>
        <v/>
      </c>
      <c r="AJ983" s="3" t="str">
        <f>'Card Access'!D985&amp;'Card Access'!E985&amp;'Card Access'!F985&amp;'Card Access'!G985</f>
        <v/>
      </c>
    </row>
    <row r="984" spans="1:36" x14ac:dyDescent="0.25">
      <c r="A984" s="3" t="str">
        <f>IF(ROW($B$4)&lt;=SheetX!$B$247, IF(SheetX!$B$247&lt;&gt;1, SheetX!$A$247 &amp; " (" &amp; ROW($B$4) &amp; ")", SheetX!$A$247),"zzzz")</f>
        <v xml:space="preserve"> (4)</v>
      </c>
      <c r="B984" s="3" t="str">
        <f t="shared" si="165"/>
        <v>zzzz</v>
      </c>
      <c r="C984" s="3" t="str">
        <f t="shared" si="166"/>
        <v/>
      </c>
      <c r="D984" s="9" t="str">
        <f>IF(ROW($D$1)&lt;=SheetX!$C$247, SheetX!$C$247, "")</f>
        <v/>
      </c>
      <c r="E984" s="4" t="str">
        <f t="shared" si="167"/>
        <v/>
      </c>
      <c r="F984" s="9" t="str">
        <f>IF(ROW($D$1)&lt;=SheetX!$D$247, SheetX!$D$247, "")</f>
        <v/>
      </c>
      <c r="G984" s="9" t="str">
        <f t="shared" si="168"/>
        <v/>
      </c>
      <c r="H984" s="9" t="str">
        <f>IF(ROW($D$1)&lt;=SheetX!$E$247, SheetX!$E$247, "")</f>
        <v/>
      </c>
      <c r="I984" s="9" t="str">
        <f t="shared" si="169"/>
        <v/>
      </c>
      <c r="J984" s="9" t="str">
        <f>IF(ROW($D$1)&lt;=SheetX!$F$247, SheetX!$F$247, "")</f>
        <v/>
      </c>
      <c r="K984" s="4" t="str">
        <f t="shared" si="170"/>
        <v/>
      </c>
      <c r="Q984" s="6" t="str">
        <f t="shared" si="171"/>
        <v/>
      </c>
      <c r="R984" s="6">
        <f t="shared" si="172"/>
        <v>0</v>
      </c>
      <c r="S984" s="6">
        <f t="shared" si="173"/>
        <v>0</v>
      </c>
      <c r="T984" s="6">
        <f t="shared" si="174"/>
        <v>0</v>
      </c>
      <c r="U984" s="6">
        <f t="shared" si="175"/>
        <v>0</v>
      </c>
      <c r="AB984" s="12">
        <f>Table1[[#This Row],[Streaming Resolution '[MP']]]</f>
        <v>0</v>
      </c>
      <c r="AC984" s="12">
        <v>1</v>
      </c>
      <c r="AE984" s="3" t="str">
        <f>Table1[[#This Row],[Type of Install]]&amp;Table1[[#This Row],[Indoor/Outdoor]]</f>
        <v/>
      </c>
      <c r="AF984" s="3" t="str">
        <f>AE984&amp;Table1[[#This Row],[Camera Type]]</f>
        <v/>
      </c>
      <c r="AJ984" s="3" t="str">
        <f>'Card Access'!D986&amp;'Card Access'!E986&amp;'Card Access'!F986&amp;'Card Access'!G986</f>
        <v/>
      </c>
    </row>
    <row r="985" spans="1:36" x14ac:dyDescent="0.25">
      <c r="A985" s="3" t="str">
        <f>IF(ROW($B$1)&lt;=SheetX!$B$248, IF(SheetX!$B$248&lt;&gt;1, SheetX!$A$248 &amp; " (" &amp; ROW($B$1) &amp; ")", SheetX!$A$248),"zzzz")</f>
        <v xml:space="preserve"> (1)</v>
      </c>
      <c r="B985" s="3" t="str">
        <f t="shared" si="165"/>
        <v>zzzz</v>
      </c>
      <c r="C985" s="3" t="str">
        <f t="shared" si="166"/>
        <v/>
      </c>
      <c r="D985" s="9" t="str">
        <f>IF(ROW($D$1)&lt;=SheetX!$C$248, SheetX!$C$248, "")</f>
        <v/>
      </c>
      <c r="E985" s="4" t="str">
        <f t="shared" si="167"/>
        <v/>
      </c>
      <c r="F985" s="9" t="str">
        <f>IF(ROW($D$1)&lt;=SheetX!$D$248, SheetX!$D$248, "")</f>
        <v/>
      </c>
      <c r="G985" s="9" t="str">
        <f t="shared" si="168"/>
        <v/>
      </c>
      <c r="H985" s="9" t="str">
        <f>IF(ROW($D$1)&lt;=SheetX!$E$248, SheetX!$E$248, "")</f>
        <v/>
      </c>
      <c r="I985" s="9" t="str">
        <f t="shared" si="169"/>
        <v/>
      </c>
      <c r="J985" s="9" t="str">
        <f>IF(ROW($D$1)&lt;=SheetX!$F$248, SheetX!$F$248, "")</f>
        <v/>
      </c>
      <c r="K985" s="4" t="str">
        <f t="shared" si="170"/>
        <v/>
      </c>
      <c r="Q985" s="6" t="str">
        <f t="shared" si="171"/>
        <v/>
      </c>
      <c r="R985" s="6">
        <f t="shared" si="172"/>
        <v>0</v>
      </c>
      <c r="S985" s="6">
        <f t="shared" si="173"/>
        <v>0</v>
      </c>
      <c r="T985" s="6">
        <f t="shared" si="174"/>
        <v>0</v>
      </c>
      <c r="U985" s="6">
        <f t="shared" si="175"/>
        <v>0</v>
      </c>
      <c r="AB985" s="12">
        <f>Table1[[#This Row],[Streaming Resolution '[MP']]]</f>
        <v>0</v>
      </c>
      <c r="AC985" s="12">
        <v>1</v>
      </c>
      <c r="AE985" s="3" t="str">
        <f>Table1[[#This Row],[Type of Install]]&amp;Table1[[#This Row],[Indoor/Outdoor]]</f>
        <v/>
      </c>
      <c r="AF985" s="3" t="str">
        <f>AE985&amp;Table1[[#This Row],[Camera Type]]</f>
        <v/>
      </c>
      <c r="AJ985" s="3" t="str">
        <f>'Card Access'!D987&amp;'Card Access'!E987&amp;'Card Access'!F987&amp;'Card Access'!G987</f>
        <v/>
      </c>
    </row>
    <row r="986" spans="1:36" x14ac:dyDescent="0.25">
      <c r="A986" s="3" t="str">
        <f>IF(ROW($B$2)&lt;=SheetX!$B$248, IF(SheetX!$B$248&lt;&gt;1, SheetX!$A$248 &amp; " (" &amp; ROW($B$2) &amp; ")", SheetX!$A$248),"zzzz")</f>
        <v xml:space="preserve"> (2)</v>
      </c>
      <c r="B986" s="3" t="str">
        <f t="shared" si="165"/>
        <v>zzzz</v>
      </c>
      <c r="C986" s="3" t="str">
        <f t="shared" si="166"/>
        <v/>
      </c>
      <c r="D986" s="9" t="str">
        <f>IF(ROW($D$1)&lt;=SheetX!$C$248, SheetX!$C$248, "")</f>
        <v/>
      </c>
      <c r="E986" s="4" t="str">
        <f t="shared" si="167"/>
        <v/>
      </c>
      <c r="F986" s="9" t="str">
        <f>IF(ROW($D$1)&lt;=SheetX!$D$248, SheetX!$D$248, "")</f>
        <v/>
      </c>
      <c r="G986" s="9" t="str">
        <f t="shared" si="168"/>
        <v/>
      </c>
      <c r="H986" s="9" t="str">
        <f>IF(ROW($D$1)&lt;=SheetX!$E$248, SheetX!$E$248, "")</f>
        <v/>
      </c>
      <c r="I986" s="9" t="str">
        <f t="shared" si="169"/>
        <v/>
      </c>
      <c r="J986" s="9" t="str">
        <f>IF(ROW($D$1)&lt;=SheetX!$F$248, SheetX!$F$248, "")</f>
        <v/>
      </c>
      <c r="K986" s="4" t="str">
        <f t="shared" si="170"/>
        <v/>
      </c>
      <c r="Q986" s="6" t="str">
        <f t="shared" si="171"/>
        <v/>
      </c>
      <c r="R986" s="6">
        <f t="shared" si="172"/>
        <v>0</v>
      </c>
      <c r="S986" s="6">
        <f t="shared" si="173"/>
        <v>0</v>
      </c>
      <c r="T986" s="6">
        <f t="shared" si="174"/>
        <v>0</v>
      </c>
      <c r="U986" s="6">
        <f t="shared" si="175"/>
        <v>0</v>
      </c>
      <c r="AB986" s="12">
        <f>Table1[[#This Row],[Streaming Resolution '[MP']]]</f>
        <v>0</v>
      </c>
      <c r="AC986" s="12">
        <v>1</v>
      </c>
      <c r="AE986" s="3" t="str">
        <f>Table1[[#This Row],[Type of Install]]&amp;Table1[[#This Row],[Indoor/Outdoor]]</f>
        <v/>
      </c>
      <c r="AF986" s="3" t="str">
        <f>AE986&amp;Table1[[#This Row],[Camera Type]]</f>
        <v/>
      </c>
      <c r="AJ986" s="3" t="str">
        <f>'Card Access'!D988&amp;'Card Access'!E988&amp;'Card Access'!F988&amp;'Card Access'!G988</f>
        <v/>
      </c>
    </row>
    <row r="987" spans="1:36" x14ac:dyDescent="0.25">
      <c r="A987" s="3" t="str">
        <f>IF(ROW($B$3)&lt;=SheetX!$B$248, IF(SheetX!$B$248&lt;&gt;1, SheetX!$A$248 &amp; " (" &amp; ROW($B$3) &amp; ")", SheetX!$A$248),"zzzz")</f>
        <v xml:space="preserve"> (3)</v>
      </c>
      <c r="B987" s="3" t="str">
        <f t="shared" si="165"/>
        <v>zzzz</v>
      </c>
      <c r="C987" s="3" t="str">
        <f t="shared" si="166"/>
        <v/>
      </c>
      <c r="D987" s="9" t="str">
        <f>IF(ROW($D$1)&lt;=SheetX!$C$248, SheetX!$C$248, "")</f>
        <v/>
      </c>
      <c r="E987" s="4" t="str">
        <f t="shared" si="167"/>
        <v/>
      </c>
      <c r="F987" s="9" t="str">
        <f>IF(ROW($D$1)&lt;=SheetX!$D$248, SheetX!$D$248, "")</f>
        <v/>
      </c>
      <c r="G987" s="9" t="str">
        <f t="shared" si="168"/>
        <v/>
      </c>
      <c r="H987" s="9" t="str">
        <f>IF(ROW($D$1)&lt;=SheetX!$E$248, SheetX!$E$248, "")</f>
        <v/>
      </c>
      <c r="I987" s="9" t="str">
        <f t="shared" si="169"/>
        <v/>
      </c>
      <c r="J987" s="9" t="str">
        <f>IF(ROW($D$1)&lt;=SheetX!$F$248, SheetX!$F$248, "")</f>
        <v/>
      </c>
      <c r="K987" s="4" t="str">
        <f t="shared" si="170"/>
        <v/>
      </c>
      <c r="Q987" s="6" t="str">
        <f t="shared" si="171"/>
        <v/>
      </c>
      <c r="R987" s="6">
        <f t="shared" si="172"/>
        <v>0</v>
      </c>
      <c r="S987" s="6">
        <f t="shared" si="173"/>
        <v>0</v>
      </c>
      <c r="T987" s="6">
        <f t="shared" si="174"/>
        <v>0</v>
      </c>
      <c r="U987" s="6">
        <f t="shared" si="175"/>
        <v>0</v>
      </c>
      <c r="AB987" s="12">
        <f>Table1[[#This Row],[Streaming Resolution '[MP']]]</f>
        <v>0</v>
      </c>
      <c r="AC987" s="12">
        <v>1</v>
      </c>
      <c r="AE987" s="3" t="str">
        <f>Table1[[#This Row],[Type of Install]]&amp;Table1[[#This Row],[Indoor/Outdoor]]</f>
        <v/>
      </c>
      <c r="AF987" s="3" t="str">
        <f>AE987&amp;Table1[[#This Row],[Camera Type]]</f>
        <v/>
      </c>
      <c r="AJ987" s="3" t="str">
        <f>'Card Access'!D989&amp;'Card Access'!E989&amp;'Card Access'!F989&amp;'Card Access'!G989</f>
        <v/>
      </c>
    </row>
    <row r="988" spans="1:36" x14ac:dyDescent="0.25">
      <c r="A988" s="3" t="str">
        <f>IF(ROW($B$4)&lt;=SheetX!$B$248, IF(SheetX!$B$248&lt;&gt;1, SheetX!$A$248 &amp; " (" &amp; ROW($B$4) &amp; ")", SheetX!$A$248),"zzzz")</f>
        <v xml:space="preserve"> (4)</v>
      </c>
      <c r="B988" s="3" t="str">
        <f t="shared" si="165"/>
        <v>zzzz</v>
      </c>
      <c r="C988" s="3" t="str">
        <f t="shared" si="166"/>
        <v/>
      </c>
      <c r="D988" s="9" t="str">
        <f>IF(ROW($D$1)&lt;=SheetX!$C$248, SheetX!$C$248, "")</f>
        <v/>
      </c>
      <c r="E988" s="4" t="str">
        <f t="shared" si="167"/>
        <v/>
      </c>
      <c r="F988" s="9" t="str">
        <f>IF(ROW($D$1)&lt;=SheetX!$D$248, SheetX!$D$248, "")</f>
        <v/>
      </c>
      <c r="G988" s="9" t="str">
        <f t="shared" si="168"/>
        <v/>
      </c>
      <c r="H988" s="9" t="str">
        <f>IF(ROW($D$1)&lt;=SheetX!$E$248, SheetX!$E$248, "")</f>
        <v/>
      </c>
      <c r="I988" s="9" t="str">
        <f t="shared" si="169"/>
        <v/>
      </c>
      <c r="J988" s="9" t="str">
        <f>IF(ROW($D$1)&lt;=SheetX!$F$248, SheetX!$F$248, "")</f>
        <v/>
      </c>
      <c r="K988" s="4" t="str">
        <f t="shared" si="170"/>
        <v/>
      </c>
      <c r="Q988" s="6" t="str">
        <f t="shared" si="171"/>
        <v/>
      </c>
      <c r="R988" s="6">
        <f t="shared" si="172"/>
        <v>0</v>
      </c>
      <c r="S988" s="6">
        <f t="shared" si="173"/>
        <v>0</v>
      </c>
      <c r="T988" s="6">
        <f t="shared" si="174"/>
        <v>0</v>
      </c>
      <c r="U988" s="6">
        <f t="shared" si="175"/>
        <v>0</v>
      </c>
      <c r="AB988" s="12">
        <f>Table1[[#This Row],[Streaming Resolution '[MP']]]</f>
        <v>0</v>
      </c>
      <c r="AC988" s="12">
        <v>1</v>
      </c>
      <c r="AE988" s="3" t="str">
        <f>Table1[[#This Row],[Type of Install]]&amp;Table1[[#This Row],[Indoor/Outdoor]]</f>
        <v/>
      </c>
      <c r="AF988" s="3" t="str">
        <f>AE988&amp;Table1[[#This Row],[Camera Type]]</f>
        <v/>
      </c>
      <c r="AJ988" s="3" t="str">
        <f>'Card Access'!D990&amp;'Card Access'!E990&amp;'Card Access'!F990&amp;'Card Access'!G990</f>
        <v/>
      </c>
    </row>
    <row r="989" spans="1:36" x14ac:dyDescent="0.25">
      <c r="A989" s="3" t="str">
        <f>IF(ROW($B$1)&lt;=SheetX!$B$249, IF(SheetX!$B$249&lt;&gt;1, SheetX!$A$249 &amp; " (" &amp; ROW($B$1) &amp; ")", SheetX!$A$249),"zzzz")</f>
        <v xml:space="preserve"> (1)</v>
      </c>
      <c r="B989" s="3" t="str">
        <f t="shared" si="165"/>
        <v>zzzz</v>
      </c>
      <c r="C989" s="3" t="str">
        <f t="shared" si="166"/>
        <v/>
      </c>
      <c r="D989" s="9" t="str">
        <f>IF(ROW($D$1)&lt;=SheetX!$C$249, SheetX!$C$249, "")</f>
        <v/>
      </c>
      <c r="E989" s="4" t="str">
        <f t="shared" si="167"/>
        <v/>
      </c>
      <c r="F989" s="9" t="str">
        <f>IF(ROW($D$1)&lt;=SheetX!$D$249, SheetX!$D$249, "")</f>
        <v/>
      </c>
      <c r="G989" s="9" t="str">
        <f t="shared" si="168"/>
        <v/>
      </c>
      <c r="H989" s="9" t="str">
        <f>IF(ROW($D$1)&lt;=SheetX!$E$249, SheetX!$E$249, "")</f>
        <v/>
      </c>
      <c r="I989" s="9" t="str">
        <f t="shared" si="169"/>
        <v/>
      </c>
      <c r="J989" s="9" t="str">
        <f>IF(ROW($D$1)&lt;=SheetX!$F$249, SheetX!$F$249, "")</f>
        <v/>
      </c>
      <c r="K989" s="4" t="str">
        <f t="shared" si="170"/>
        <v/>
      </c>
      <c r="Q989" s="6" t="str">
        <f t="shared" si="171"/>
        <v/>
      </c>
      <c r="R989" s="6">
        <f t="shared" si="172"/>
        <v>0</v>
      </c>
      <c r="S989" s="6">
        <f t="shared" si="173"/>
        <v>0</v>
      </c>
      <c r="T989" s="6">
        <f t="shared" si="174"/>
        <v>0</v>
      </c>
      <c r="U989" s="6">
        <f t="shared" si="175"/>
        <v>0</v>
      </c>
      <c r="AB989" s="12">
        <f>Table1[[#This Row],[Streaming Resolution '[MP']]]</f>
        <v>0</v>
      </c>
      <c r="AC989" s="12">
        <v>1</v>
      </c>
      <c r="AE989" s="3" t="str">
        <f>Table1[[#This Row],[Type of Install]]&amp;Table1[[#This Row],[Indoor/Outdoor]]</f>
        <v/>
      </c>
      <c r="AF989" s="3" t="str">
        <f>AE989&amp;Table1[[#This Row],[Camera Type]]</f>
        <v/>
      </c>
      <c r="AJ989" s="3" t="str">
        <f>'Card Access'!D991&amp;'Card Access'!E991&amp;'Card Access'!F991&amp;'Card Access'!G991</f>
        <v/>
      </c>
    </row>
    <row r="990" spans="1:36" x14ac:dyDescent="0.25">
      <c r="A990" s="3" t="str">
        <f>IF(ROW($B$2)&lt;=SheetX!$B$249, IF(SheetX!$B$249&lt;&gt;1, SheetX!$A$249 &amp; " (" &amp; ROW($B$2) &amp; ")", SheetX!$A$249),"zzzz")</f>
        <v xml:space="preserve"> (2)</v>
      </c>
      <c r="B990" s="3" t="str">
        <f t="shared" si="165"/>
        <v>zzzz</v>
      </c>
      <c r="C990" s="3" t="str">
        <f t="shared" si="166"/>
        <v/>
      </c>
      <c r="D990" s="9" t="str">
        <f>IF(ROW($D$1)&lt;=SheetX!$C$249, SheetX!$C$249, "")</f>
        <v/>
      </c>
      <c r="E990" s="4" t="str">
        <f t="shared" si="167"/>
        <v/>
      </c>
      <c r="F990" s="9" t="str">
        <f>IF(ROW($D$1)&lt;=SheetX!$D$249, SheetX!$D$249, "")</f>
        <v/>
      </c>
      <c r="G990" s="9" t="str">
        <f t="shared" si="168"/>
        <v/>
      </c>
      <c r="H990" s="9" t="str">
        <f>IF(ROW($D$1)&lt;=SheetX!$E$249, SheetX!$E$249, "")</f>
        <v/>
      </c>
      <c r="I990" s="9" t="str">
        <f t="shared" si="169"/>
        <v/>
      </c>
      <c r="J990" s="9" t="str">
        <f>IF(ROW($D$1)&lt;=SheetX!$F$249, SheetX!$F$249, "")</f>
        <v/>
      </c>
      <c r="K990" s="4" t="str">
        <f t="shared" si="170"/>
        <v/>
      </c>
      <c r="Q990" s="6" t="str">
        <f t="shared" si="171"/>
        <v/>
      </c>
      <c r="R990" s="6">
        <f t="shared" si="172"/>
        <v>0</v>
      </c>
      <c r="S990" s="6">
        <f t="shared" si="173"/>
        <v>0</v>
      </c>
      <c r="T990" s="6">
        <f t="shared" si="174"/>
        <v>0</v>
      </c>
      <c r="U990" s="6">
        <f t="shared" si="175"/>
        <v>0</v>
      </c>
      <c r="AB990" s="12">
        <f>Table1[[#This Row],[Streaming Resolution '[MP']]]</f>
        <v>0</v>
      </c>
      <c r="AC990" s="12">
        <v>1</v>
      </c>
      <c r="AE990" s="3" t="str">
        <f>Table1[[#This Row],[Type of Install]]&amp;Table1[[#This Row],[Indoor/Outdoor]]</f>
        <v/>
      </c>
      <c r="AF990" s="3" t="str">
        <f>AE990&amp;Table1[[#This Row],[Camera Type]]</f>
        <v/>
      </c>
      <c r="AJ990" s="3" t="str">
        <f>'Card Access'!D992&amp;'Card Access'!E992&amp;'Card Access'!F992&amp;'Card Access'!G992</f>
        <v/>
      </c>
    </row>
    <row r="991" spans="1:36" x14ac:dyDescent="0.25">
      <c r="A991" s="3" t="str">
        <f>IF(ROW($B$3)&lt;=SheetX!$B$249, IF(SheetX!$B$249&lt;&gt;1, SheetX!$A$249 &amp; " (" &amp; ROW($B$3) &amp; ")", SheetX!$A$249),"zzzz")</f>
        <v xml:space="preserve"> (3)</v>
      </c>
      <c r="B991" s="3" t="str">
        <f t="shared" si="165"/>
        <v>zzzz</v>
      </c>
      <c r="C991" s="3" t="str">
        <f t="shared" si="166"/>
        <v/>
      </c>
      <c r="D991" s="9" t="str">
        <f>IF(ROW($D$1)&lt;=SheetX!$C$249, SheetX!$C$249, "")</f>
        <v/>
      </c>
      <c r="E991" s="4" t="str">
        <f t="shared" si="167"/>
        <v/>
      </c>
      <c r="F991" s="9" t="str">
        <f>IF(ROW($D$1)&lt;=SheetX!$D$249, SheetX!$D$249, "")</f>
        <v/>
      </c>
      <c r="G991" s="9" t="str">
        <f t="shared" si="168"/>
        <v/>
      </c>
      <c r="H991" s="9" t="str">
        <f>IF(ROW($D$1)&lt;=SheetX!$E$249, SheetX!$E$249, "")</f>
        <v/>
      </c>
      <c r="I991" s="9" t="str">
        <f t="shared" si="169"/>
        <v/>
      </c>
      <c r="J991" s="9" t="str">
        <f>IF(ROW($D$1)&lt;=SheetX!$F$249, SheetX!$F$249, "")</f>
        <v/>
      </c>
      <c r="K991" s="4" t="str">
        <f t="shared" si="170"/>
        <v/>
      </c>
      <c r="Q991" s="6" t="str">
        <f t="shared" si="171"/>
        <v/>
      </c>
      <c r="R991" s="6">
        <f t="shared" si="172"/>
        <v>0</v>
      </c>
      <c r="S991" s="6">
        <f t="shared" si="173"/>
        <v>0</v>
      </c>
      <c r="T991" s="6">
        <f t="shared" si="174"/>
        <v>0</v>
      </c>
      <c r="U991" s="6">
        <f t="shared" si="175"/>
        <v>0</v>
      </c>
      <c r="AB991" s="12">
        <f>Table1[[#This Row],[Streaming Resolution '[MP']]]</f>
        <v>0</v>
      </c>
      <c r="AC991" s="12">
        <v>1</v>
      </c>
      <c r="AE991" s="3" t="str">
        <f>Table1[[#This Row],[Type of Install]]&amp;Table1[[#This Row],[Indoor/Outdoor]]</f>
        <v/>
      </c>
      <c r="AF991" s="3" t="str">
        <f>AE991&amp;Table1[[#This Row],[Camera Type]]</f>
        <v/>
      </c>
      <c r="AJ991" s="3" t="str">
        <f>'Card Access'!D993&amp;'Card Access'!E993&amp;'Card Access'!F993&amp;'Card Access'!G993</f>
        <v/>
      </c>
    </row>
    <row r="992" spans="1:36" x14ac:dyDescent="0.25">
      <c r="A992" s="3" t="str">
        <f>IF(ROW($B$4)&lt;=SheetX!$B$249, IF(SheetX!$B$249&lt;&gt;1, SheetX!$A$249 &amp; " (" &amp; ROW($B$4) &amp; ")", SheetX!$A$249),"zzzz")</f>
        <v xml:space="preserve"> (4)</v>
      </c>
      <c r="B992" s="3" t="str">
        <f t="shared" si="165"/>
        <v>zzzz</v>
      </c>
      <c r="C992" s="3" t="str">
        <f t="shared" si="166"/>
        <v/>
      </c>
      <c r="D992" s="9" t="str">
        <f>IF(ROW($D$1)&lt;=SheetX!$C$249, SheetX!$C$249, "")</f>
        <v/>
      </c>
      <c r="E992" s="4" t="str">
        <f t="shared" si="167"/>
        <v/>
      </c>
      <c r="F992" s="9" t="str">
        <f>IF(ROW($D$1)&lt;=SheetX!$D$249, SheetX!$D$249, "")</f>
        <v/>
      </c>
      <c r="G992" s="9" t="str">
        <f t="shared" si="168"/>
        <v/>
      </c>
      <c r="H992" s="9" t="str">
        <f>IF(ROW($D$1)&lt;=SheetX!$E$249, SheetX!$E$249, "")</f>
        <v/>
      </c>
      <c r="I992" s="9" t="str">
        <f t="shared" si="169"/>
        <v/>
      </c>
      <c r="J992" s="9" t="str">
        <f>IF(ROW($D$1)&lt;=SheetX!$F$249, SheetX!$F$249, "")</f>
        <v/>
      </c>
      <c r="K992" s="4" t="str">
        <f t="shared" si="170"/>
        <v/>
      </c>
      <c r="Q992" s="6" t="str">
        <f t="shared" si="171"/>
        <v/>
      </c>
      <c r="R992" s="6">
        <f t="shared" si="172"/>
        <v>0</v>
      </c>
      <c r="S992" s="6">
        <f t="shared" si="173"/>
        <v>0</v>
      </c>
      <c r="T992" s="6">
        <f t="shared" si="174"/>
        <v>0</v>
      </c>
      <c r="U992" s="6">
        <f t="shared" si="175"/>
        <v>0</v>
      </c>
      <c r="AB992" s="12">
        <f>Table1[[#This Row],[Streaming Resolution '[MP']]]</f>
        <v>0</v>
      </c>
      <c r="AC992" s="12">
        <v>1</v>
      </c>
      <c r="AE992" s="3" t="str">
        <f>Table1[[#This Row],[Type of Install]]&amp;Table1[[#This Row],[Indoor/Outdoor]]</f>
        <v/>
      </c>
      <c r="AF992" s="3" t="str">
        <f>AE992&amp;Table1[[#This Row],[Camera Type]]</f>
        <v/>
      </c>
      <c r="AJ992" s="3" t="str">
        <f>'Card Access'!D994&amp;'Card Access'!E994&amp;'Card Access'!F994&amp;'Card Access'!G994</f>
        <v/>
      </c>
    </row>
    <row r="993" spans="1:36" x14ac:dyDescent="0.25">
      <c r="A993" s="3" t="str">
        <f>IF(ROW($B$1)&lt;=SheetX!$B$250, IF(SheetX!$B$250&lt;&gt;1, SheetX!$A$250 &amp; " (" &amp; ROW($B$1) &amp; ")", SheetX!$A$250),"zzzz")</f>
        <v xml:space="preserve"> (1)</v>
      </c>
      <c r="B993" s="3" t="str">
        <f t="shared" si="165"/>
        <v>zzzz</v>
      </c>
      <c r="C993" s="3" t="str">
        <f t="shared" si="166"/>
        <v/>
      </c>
      <c r="D993" s="9" t="str">
        <f>IF(ROW($D$1)&lt;=SheetX!$C$250, SheetX!$C$250, "")</f>
        <v/>
      </c>
      <c r="E993" s="4" t="str">
        <f t="shared" si="167"/>
        <v/>
      </c>
      <c r="F993" s="9" t="str">
        <f>IF(ROW($D$1)&lt;=SheetX!$D$250, SheetX!$D$250, "")</f>
        <v/>
      </c>
      <c r="G993" s="9" t="str">
        <f t="shared" si="168"/>
        <v/>
      </c>
      <c r="H993" s="9" t="str">
        <f>IF(ROW($D$1)&lt;=SheetX!$E$250, SheetX!$E$250, "")</f>
        <v/>
      </c>
      <c r="I993" s="9" t="str">
        <f t="shared" si="169"/>
        <v/>
      </c>
      <c r="J993" s="9" t="str">
        <f>IF(ROW($D$1)&lt;=SheetX!$F$250, SheetX!$F$250, "")</f>
        <v/>
      </c>
      <c r="K993" s="4" t="str">
        <f t="shared" si="170"/>
        <v/>
      </c>
      <c r="Q993" s="6" t="str">
        <f t="shared" si="171"/>
        <v/>
      </c>
      <c r="R993" s="6">
        <f t="shared" si="172"/>
        <v>0</v>
      </c>
      <c r="S993" s="6">
        <f t="shared" si="173"/>
        <v>0</v>
      </c>
      <c r="T993" s="6">
        <f t="shared" si="174"/>
        <v>0</v>
      </c>
      <c r="U993" s="6">
        <f t="shared" si="175"/>
        <v>0</v>
      </c>
      <c r="AB993" s="12">
        <f>Table1[[#This Row],[Streaming Resolution '[MP']]]</f>
        <v>0</v>
      </c>
      <c r="AC993" s="12">
        <v>1</v>
      </c>
      <c r="AE993" s="3" t="str">
        <f>Table1[[#This Row],[Type of Install]]&amp;Table1[[#This Row],[Indoor/Outdoor]]</f>
        <v/>
      </c>
      <c r="AF993" s="3" t="str">
        <f>AE993&amp;Table1[[#This Row],[Camera Type]]</f>
        <v/>
      </c>
      <c r="AJ993" s="3" t="str">
        <f>'Card Access'!D995&amp;'Card Access'!E995&amp;'Card Access'!F995&amp;'Card Access'!G995</f>
        <v/>
      </c>
    </row>
    <row r="994" spans="1:36" x14ac:dyDescent="0.25">
      <c r="A994" s="3" t="str">
        <f>IF(ROW($B$2)&lt;=SheetX!$B$250, IF(SheetX!$B$250&lt;&gt;1, SheetX!$A$250 &amp; " (" &amp; ROW($B$2) &amp; ")", SheetX!$A$250),"zzzz")</f>
        <v xml:space="preserve"> (2)</v>
      </c>
      <c r="B994" s="3" t="str">
        <f t="shared" si="165"/>
        <v>zzzz</v>
      </c>
      <c r="C994" s="3" t="str">
        <f t="shared" si="166"/>
        <v/>
      </c>
      <c r="D994" s="9" t="str">
        <f>IF(ROW($D$1)&lt;=SheetX!$C$250, SheetX!$C$250, "")</f>
        <v/>
      </c>
      <c r="E994" s="4" t="str">
        <f t="shared" si="167"/>
        <v/>
      </c>
      <c r="F994" s="9" t="str">
        <f>IF(ROW($D$1)&lt;=SheetX!$D$250, SheetX!$D$250, "")</f>
        <v/>
      </c>
      <c r="G994" s="9" t="str">
        <f t="shared" si="168"/>
        <v/>
      </c>
      <c r="H994" s="9" t="str">
        <f>IF(ROW($D$1)&lt;=SheetX!$E$250, SheetX!$E$250, "")</f>
        <v/>
      </c>
      <c r="I994" s="9" t="str">
        <f t="shared" si="169"/>
        <v/>
      </c>
      <c r="J994" s="9" t="str">
        <f>IF(ROW($D$1)&lt;=SheetX!$F$250, SheetX!$F$250, "")</f>
        <v/>
      </c>
      <c r="K994" s="4" t="str">
        <f t="shared" si="170"/>
        <v/>
      </c>
      <c r="Q994" s="6" t="str">
        <f t="shared" si="171"/>
        <v/>
      </c>
      <c r="R994" s="6">
        <f t="shared" si="172"/>
        <v>0</v>
      </c>
      <c r="S994" s="6">
        <f t="shared" si="173"/>
        <v>0</v>
      </c>
      <c r="T994" s="6">
        <f t="shared" si="174"/>
        <v>0</v>
      </c>
      <c r="U994" s="6">
        <f t="shared" si="175"/>
        <v>0</v>
      </c>
      <c r="AB994" s="12">
        <f>Table1[[#This Row],[Streaming Resolution '[MP']]]</f>
        <v>0</v>
      </c>
      <c r="AC994" s="12">
        <v>1</v>
      </c>
      <c r="AE994" s="3" t="str">
        <f>Table1[[#This Row],[Type of Install]]&amp;Table1[[#This Row],[Indoor/Outdoor]]</f>
        <v/>
      </c>
      <c r="AF994" s="3" t="str">
        <f>AE994&amp;Table1[[#This Row],[Camera Type]]</f>
        <v/>
      </c>
      <c r="AJ994" s="3" t="str">
        <f>'Card Access'!D996&amp;'Card Access'!E996&amp;'Card Access'!F996&amp;'Card Access'!G996</f>
        <v/>
      </c>
    </row>
    <row r="995" spans="1:36" x14ac:dyDescent="0.25">
      <c r="A995" s="3" t="str">
        <f>IF(ROW($B$3)&lt;=SheetX!$B$250, IF(SheetX!$B$250&lt;&gt;1, SheetX!$A$250 &amp; " (" &amp; ROW($B$3) &amp; ")", SheetX!$A$250),"zzzz")</f>
        <v xml:space="preserve"> (3)</v>
      </c>
      <c r="B995" s="3" t="str">
        <f t="shared" si="165"/>
        <v>zzzz</v>
      </c>
      <c r="C995" s="3" t="str">
        <f t="shared" si="166"/>
        <v/>
      </c>
      <c r="D995" s="9" t="str">
        <f>IF(ROW($D$1)&lt;=SheetX!$C$250, SheetX!$C$250, "")</f>
        <v/>
      </c>
      <c r="E995" s="4" t="str">
        <f t="shared" si="167"/>
        <v/>
      </c>
      <c r="F995" s="9" t="str">
        <f>IF(ROW($D$1)&lt;=SheetX!$D$250, SheetX!$D$250, "")</f>
        <v/>
      </c>
      <c r="G995" s="9" t="str">
        <f t="shared" si="168"/>
        <v/>
      </c>
      <c r="H995" s="9" t="str">
        <f>IF(ROW($D$1)&lt;=SheetX!$E$250, SheetX!$E$250, "")</f>
        <v/>
      </c>
      <c r="I995" s="9" t="str">
        <f t="shared" si="169"/>
        <v/>
      </c>
      <c r="J995" s="9" t="str">
        <f>IF(ROW($D$1)&lt;=SheetX!$F$250, SheetX!$F$250, "")</f>
        <v/>
      </c>
      <c r="K995" s="4" t="str">
        <f t="shared" si="170"/>
        <v/>
      </c>
      <c r="Q995" s="6" t="str">
        <f t="shared" si="171"/>
        <v/>
      </c>
      <c r="R995" s="6">
        <f t="shared" si="172"/>
        <v>0</v>
      </c>
      <c r="S995" s="6">
        <f t="shared" si="173"/>
        <v>0</v>
      </c>
      <c r="T995" s="6">
        <f t="shared" si="174"/>
        <v>0</v>
      </c>
      <c r="U995" s="6">
        <f t="shared" si="175"/>
        <v>0</v>
      </c>
      <c r="AB995" s="12">
        <f>Table1[[#This Row],[Streaming Resolution '[MP']]]</f>
        <v>0</v>
      </c>
      <c r="AC995" s="12">
        <v>1</v>
      </c>
      <c r="AE995" s="3" t="str">
        <f>Table1[[#This Row],[Type of Install]]&amp;Table1[[#This Row],[Indoor/Outdoor]]</f>
        <v/>
      </c>
      <c r="AF995" s="3" t="str">
        <f>AE995&amp;Table1[[#This Row],[Camera Type]]</f>
        <v/>
      </c>
      <c r="AJ995" s="3" t="str">
        <f>'Card Access'!D997&amp;'Card Access'!E997&amp;'Card Access'!F997&amp;'Card Access'!G997</f>
        <v/>
      </c>
    </row>
    <row r="996" spans="1:36" x14ac:dyDescent="0.25">
      <c r="A996" s="3" t="str">
        <f>IF(ROW($B$4)&lt;=SheetX!$B$250, IF(SheetX!$B$250&lt;&gt;1, SheetX!$A$250 &amp; " (" &amp; ROW($B$4) &amp; ")", SheetX!$A$250),"zzzz")</f>
        <v xml:space="preserve"> (4)</v>
      </c>
      <c r="B996" s="3" t="str">
        <f t="shared" si="165"/>
        <v>zzzz</v>
      </c>
      <c r="C996" s="3" t="str">
        <f t="shared" si="166"/>
        <v/>
      </c>
      <c r="D996" s="9" t="str">
        <f>IF(ROW($D$1)&lt;=SheetX!$C$250, SheetX!$C$250, "")</f>
        <v/>
      </c>
      <c r="E996" s="4" t="str">
        <f t="shared" si="167"/>
        <v/>
      </c>
      <c r="F996" s="9" t="str">
        <f>IF(ROW($D$1)&lt;=SheetX!$D$250, SheetX!$D$250, "")</f>
        <v/>
      </c>
      <c r="G996" s="9" t="str">
        <f t="shared" si="168"/>
        <v/>
      </c>
      <c r="H996" s="9" t="str">
        <f>IF(ROW($D$1)&lt;=SheetX!$E$250, SheetX!$E$250, "")</f>
        <v/>
      </c>
      <c r="I996" s="9" t="str">
        <f t="shared" si="169"/>
        <v/>
      </c>
      <c r="J996" s="9" t="str">
        <f>IF(ROW($D$1)&lt;=SheetX!$F$250, SheetX!$F$250, "")</f>
        <v/>
      </c>
      <c r="K996" s="4" t="str">
        <f t="shared" si="170"/>
        <v/>
      </c>
      <c r="Q996" s="6" t="str">
        <f t="shared" si="171"/>
        <v/>
      </c>
      <c r="R996" s="6">
        <f t="shared" si="172"/>
        <v>0</v>
      </c>
      <c r="S996" s="6">
        <f t="shared" si="173"/>
        <v>0</v>
      </c>
      <c r="T996" s="6">
        <f t="shared" si="174"/>
        <v>0</v>
      </c>
      <c r="U996" s="6">
        <f t="shared" si="175"/>
        <v>0</v>
      </c>
      <c r="AB996" s="12">
        <f>Table1[[#This Row],[Streaming Resolution '[MP']]]</f>
        <v>0</v>
      </c>
      <c r="AC996" s="12">
        <v>1</v>
      </c>
      <c r="AE996" s="3" t="str">
        <f>Table1[[#This Row],[Type of Install]]&amp;Table1[[#This Row],[Indoor/Outdoor]]</f>
        <v/>
      </c>
      <c r="AF996" s="3" t="str">
        <f>AE996&amp;Table1[[#This Row],[Camera Type]]</f>
        <v/>
      </c>
      <c r="AJ996" s="3" t="str">
        <f>'Card Access'!D998&amp;'Card Access'!E998&amp;'Card Access'!F998&amp;'Card Access'!G998</f>
        <v/>
      </c>
    </row>
    <row r="997" spans="1:36" x14ac:dyDescent="0.25">
      <c r="A997" s="3" t="str">
        <f>IF(ROW($B$1)&lt;=SheetX!$B$251, IF(SheetX!$B$251&lt;&gt;1, SheetX!$A$251 &amp; " (" &amp; ROW($B$1) &amp; ")", SheetX!$A$251),"zzzz")</f>
        <v xml:space="preserve"> (1)</v>
      </c>
      <c r="B997" s="3" t="str">
        <f t="shared" si="165"/>
        <v>zzzz</v>
      </c>
      <c r="C997" s="3" t="str">
        <f t="shared" si="166"/>
        <v/>
      </c>
      <c r="D997" s="9" t="str">
        <f>IF(ROW($D$1)&lt;=SheetX!$C$251, SheetX!$C$251, "")</f>
        <v/>
      </c>
      <c r="E997" s="4" t="str">
        <f t="shared" si="167"/>
        <v/>
      </c>
      <c r="F997" s="9" t="str">
        <f>IF(ROW($D$1)&lt;=SheetX!$D$251, SheetX!$D$251, "")</f>
        <v/>
      </c>
      <c r="G997" s="9" t="str">
        <f t="shared" si="168"/>
        <v/>
      </c>
      <c r="H997" s="9" t="str">
        <f>IF(ROW($D$1)&lt;=SheetX!$E$251, SheetX!$E$251, "")</f>
        <v/>
      </c>
      <c r="I997" s="9" t="str">
        <f t="shared" si="169"/>
        <v/>
      </c>
      <c r="J997" s="9" t="str">
        <f>IF(ROW($D$1)&lt;=SheetX!$F$251, SheetX!$F$251, "")</f>
        <v/>
      </c>
      <c r="K997" s="4" t="str">
        <f t="shared" si="170"/>
        <v/>
      </c>
      <c r="Q997" s="6" t="str">
        <f t="shared" si="171"/>
        <v/>
      </c>
      <c r="R997" s="6">
        <f t="shared" si="172"/>
        <v>0</v>
      </c>
      <c r="S997" s="6">
        <f t="shared" si="173"/>
        <v>0</v>
      </c>
      <c r="T997" s="6">
        <f t="shared" si="174"/>
        <v>0</v>
      </c>
      <c r="U997" s="6">
        <f t="shared" si="175"/>
        <v>0</v>
      </c>
      <c r="AB997" s="12">
        <f>Table1[[#This Row],[Streaming Resolution '[MP']]]</f>
        <v>0</v>
      </c>
      <c r="AC997" s="12">
        <v>1</v>
      </c>
      <c r="AE997" s="3" t="str">
        <f>Table1[[#This Row],[Type of Install]]&amp;Table1[[#This Row],[Indoor/Outdoor]]</f>
        <v/>
      </c>
      <c r="AF997" s="3" t="str">
        <f>AE997&amp;Table1[[#This Row],[Camera Type]]</f>
        <v/>
      </c>
      <c r="AJ997" s="3" t="str">
        <f>'Card Access'!D999&amp;'Card Access'!E999&amp;'Card Access'!F999&amp;'Card Access'!G999</f>
        <v/>
      </c>
    </row>
    <row r="998" spans="1:36" x14ac:dyDescent="0.25">
      <c r="A998" s="3" t="str">
        <f>IF(ROW($B$2)&lt;=SheetX!$B$251, IF(SheetX!$B$251&lt;&gt;1, SheetX!$A$251 &amp; " (" &amp; ROW($B$2) &amp; ")", SheetX!$A$251),"zzzz")</f>
        <v xml:space="preserve"> (2)</v>
      </c>
      <c r="B998" s="3" t="str">
        <f t="shared" si="165"/>
        <v>zzzz</v>
      </c>
      <c r="C998" s="3" t="str">
        <f t="shared" si="166"/>
        <v/>
      </c>
      <c r="D998" s="9" t="str">
        <f>IF(ROW($D$1)&lt;=SheetX!$C$251, SheetX!$C$251, "")</f>
        <v/>
      </c>
      <c r="E998" s="4" t="str">
        <f t="shared" si="167"/>
        <v/>
      </c>
      <c r="F998" s="9" t="str">
        <f>IF(ROW($D$1)&lt;=SheetX!$D$251, SheetX!$D$251, "")</f>
        <v/>
      </c>
      <c r="G998" s="9" t="str">
        <f t="shared" si="168"/>
        <v/>
      </c>
      <c r="H998" s="9" t="str">
        <f>IF(ROW($D$1)&lt;=SheetX!$E$251, SheetX!$E$251, "")</f>
        <v/>
      </c>
      <c r="I998" s="9" t="str">
        <f t="shared" si="169"/>
        <v/>
      </c>
      <c r="J998" s="9" t="str">
        <f>IF(ROW($D$1)&lt;=SheetX!$F$251, SheetX!$F$251, "")</f>
        <v/>
      </c>
      <c r="K998" s="4" t="str">
        <f t="shared" si="170"/>
        <v/>
      </c>
      <c r="Q998" s="6" t="str">
        <f t="shared" si="171"/>
        <v/>
      </c>
      <c r="R998" s="6">
        <f t="shared" si="172"/>
        <v>0</v>
      </c>
      <c r="S998" s="6">
        <f t="shared" si="173"/>
        <v>0</v>
      </c>
      <c r="T998" s="6">
        <f t="shared" si="174"/>
        <v>0</v>
      </c>
      <c r="U998" s="6">
        <f t="shared" si="175"/>
        <v>0</v>
      </c>
      <c r="AB998" s="12">
        <f>Table1[[#This Row],[Streaming Resolution '[MP']]]</f>
        <v>0</v>
      </c>
      <c r="AC998" s="12">
        <v>1</v>
      </c>
      <c r="AE998" s="3" t="str">
        <f>Table1[[#This Row],[Type of Install]]&amp;Table1[[#This Row],[Indoor/Outdoor]]</f>
        <v/>
      </c>
      <c r="AF998" s="3" t="str">
        <f>AE998&amp;Table1[[#This Row],[Camera Type]]</f>
        <v/>
      </c>
      <c r="AJ998" s="3" t="str">
        <f>'Card Access'!D1000&amp;'Card Access'!E1000&amp;'Card Access'!F1000&amp;'Card Access'!G1000</f>
        <v/>
      </c>
    </row>
    <row r="999" spans="1:36" x14ac:dyDescent="0.25">
      <c r="A999" s="3" t="str">
        <f>IF(ROW($B$3)&lt;=SheetX!$B$251, IF(SheetX!$B$251&lt;&gt;1, SheetX!$A$251 &amp; " (" &amp; ROW($B$3) &amp; ")", SheetX!$A$251),"zzzz")</f>
        <v xml:space="preserve"> (3)</v>
      </c>
      <c r="B999" s="3" t="str">
        <f t="shared" si="165"/>
        <v>zzzz</v>
      </c>
      <c r="C999" s="3" t="str">
        <f t="shared" si="166"/>
        <v/>
      </c>
      <c r="D999" s="9" t="str">
        <f>IF(ROW($D$1)&lt;=SheetX!$C$251, SheetX!$C$251, "")</f>
        <v/>
      </c>
      <c r="E999" s="4" t="str">
        <f t="shared" si="167"/>
        <v/>
      </c>
      <c r="F999" s="9" t="str">
        <f>IF(ROW($D$1)&lt;=SheetX!$D$251, SheetX!$D$251, "")</f>
        <v/>
      </c>
      <c r="G999" s="9" t="str">
        <f t="shared" si="168"/>
        <v/>
      </c>
      <c r="H999" s="9" t="str">
        <f>IF(ROW($D$1)&lt;=SheetX!$E$251, SheetX!$E$251, "")</f>
        <v/>
      </c>
      <c r="I999" s="9" t="str">
        <f t="shared" si="169"/>
        <v/>
      </c>
      <c r="J999" s="9" t="str">
        <f>IF(ROW($D$1)&lt;=SheetX!$F$251, SheetX!$F$251, "")</f>
        <v/>
      </c>
      <c r="K999" s="4" t="str">
        <f t="shared" si="170"/>
        <v/>
      </c>
      <c r="Q999" s="6" t="str">
        <f t="shared" si="171"/>
        <v/>
      </c>
      <c r="R999" s="6">
        <f t="shared" si="172"/>
        <v>0</v>
      </c>
      <c r="S999" s="6">
        <f t="shared" si="173"/>
        <v>0</v>
      </c>
      <c r="T999" s="6">
        <f t="shared" si="174"/>
        <v>0</v>
      </c>
      <c r="U999" s="6">
        <f t="shared" si="175"/>
        <v>0</v>
      </c>
      <c r="AB999" s="12">
        <f>Table1[[#This Row],[Streaming Resolution '[MP']]]</f>
        <v>0</v>
      </c>
      <c r="AC999" s="12">
        <v>1</v>
      </c>
      <c r="AE999" s="3" t="str">
        <f>Table1[[#This Row],[Type of Install]]&amp;Table1[[#This Row],[Indoor/Outdoor]]</f>
        <v/>
      </c>
      <c r="AF999" s="3" t="str">
        <f>AE999&amp;Table1[[#This Row],[Camera Type]]</f>
        <v/>
      </c>
      <c r="AJ999" s="3" t="str">
        <f>'Card Access'!D1001&amp;'Card Access'!E1001&amp;'Card Access'!F1001&amp;'Card Access'!G1001</f>
        <v/>
      </c>
    </row>
    <row r="1000" spans="1:36" x14ac:dyDescent="0.25">
      <c r="A1000" s="3" t="str">
        <f>IF(ROW($B$4)&lt;=SheetX!$B$251, IF(SheetX!$B$251&lt;&gt;1, SheetX!$A$251 &amp; " (" &amp; ROW($B$4) &amp; ")", SheetX!$A$251),"zzzz")</f>
        <v xml:space="preserve"> (4)</v>
      </c>
      <c r="B1000" s="3" t="str">
        <f t="shared" si="165"/>
        <v>zzzz</v>
      </c>
      <c r="C1000" s="3" t="str">
        <f t="shared" si="166"/>
        <v/>
      </c>
      <c r="D1000" s="9" t="str">
        <f>IF(ROW($D$1)&lt;=SheetX!$C$251, SheetX!$C$251, "")</f>
        <v/>
      </c>
      <c r="E1000" s="4" t="str">
        <f t="shared" si="167"/>
        <v/>
      </c>
      <c r="F1000" s="9" t="str">
        <f>IF(ROW($D$1)&lt;=SheetX!$D$251, SheetX!$D$251, "")</f>
        <v/>
      </c>
      <c r="G1000" s="9" t="str">
        <f t="shared" si="168"/>
        <v/>
      </c>
      <c r="H1000" s="9" t="str">
        <f>IF(ROW($D$1)&lt;=SheetX!$E$251, SheetX!$E$251, "")</f>
        <v/>
      </c>
      <c r="I1000" s="9" t="str">
        <f t="shared" si="169"/>
        <v/>
      </c>
      <c r="J1000" s="9" t="str">
        <f>IF(ROW($D$1)&lt;=SheetX!$F$251, SheetX!$F$251, "")</f>
        <v/>
      </c>
      <c r="K1000" s="4" t="str">
        <f t="shared" si="170"/>
        <v/>
      </c>
      <c r="Q1000" s="6" t="str">
        <f t="shared" si="171"/>
        <v/>
      </c>
      <c r="R1000" s="6">
        <f t="shared" si="172"/>
        <v>0</v>
      </c>
      <c r="S1000" s="6">
        <f t="shared" si="173"/>
        <v>0</v>
      </c>
      <c r="T1000" s="6">
        <f t="shared" si="174"/>
        <v>0</v>
      </c>
      <c r="U1000" s="6">
        <f t="shared" si="175"/>
        <v>0</v>
      </c>
      <c r="AB1000" s="12">
        <f>Table1[[#This Row],[Streaming Resolution '[MP']]]</f>
        <v>0</v>
      </c>
      <c r="AC1000" s="12">
        <v>1</v>
      </c>
      <c r="AE1000" s="3" t="str">
        <f>Table1[[#This Row],[Type of Install]]&amp;Table1[[#This Row],[Indoor/Outdoor]]</f>
        <v/>
      </c>
      <c r="AF1000" s="3" t="str">
        <f>AE1000&amp;Table1[[#This Row],[Camera Type]]</f>
        <v/>
      </c>
      <c r="AJ1000" s="3" t="str">
        <f>'Card Access'!D1002&amp;'Card Access'!E1002&amp;'Card Access'!F1002&amp;'Card Access'!G1002</f>
        <v/>
      </c>
    </row>
    <row r="1001" spans="1:36" x14ac:dyDescent="0.25">
      <c r="AB1001" s="12">
        <f>Table1[[#This Row],[Streaming Resolution '[MP']]]</f>
        <v>0</v>
      </c>
      <c r="AC1001" s="12">
        <v>1</v>
      </c>
      <c r="AE1001" s="3" t="str">
        <f>Table1[[#This Row],[Type of Install]]&amp;Table1[[#This Row],[Indoor/Outdoor]]</f>
        <v/>
      </c>
      <c r="AF1001" s="3" t="str">
        <f>AE1001&amp;Table1[[#This Row],[Camera Type]]</f>
        <v/>
      </c>
      <c r="AJ1001" s="3" t="str">
        <f>'Card Access'!D1003&amp;'Card Access'!E1003&amp;'Card Access'!F1003&amp;'Card Access'!G1003</f>
        <v/>
      </c>
    </row>
    <row r="1002" spans="1:36" x14ac:dyDescent="0.25">
      <c r="AB1002" s="12">
        <f>Table1[[#This Row],[Streaming Resolution '[MP']]]</f>
        <v>0</v>
      </c>
      <c r="AC1002" s="12">
        <v>1</v>
      </c>
      <c r="AE1002" s="3" t="str">
        <f>Table1[[#This Row],[Type of Install]]&amp;Table1[[#This Row],[Indoor/Outdoor]]</f>
        <v/>
      </c>
      <c r="AF1002" s="3" t="str">
        <f>AE1002&amp;Table1[[#This Row],[Camera Type]]</f>
        <v/>
      </c>
      <c r="AJ1002" s="3" t="str">
        <f>'Card Access'!D1004&amp;'Card Access'!E1004&amp;'Card Access'!F1004&amp;'Card Access'!G1004</f>
        <v/>
      </c>
    </row>
    <row r="1003" spans="1:36" x14ac:dyDescent="0.25">
      <c r="AB1003" s="12">
        <f>Table1[[#This Row],[Streaming Resolution '[MP']]]</f>
        <v>0</v>
      </c>
      <c r="AC1003" s="12">
        <v>1</v>
      </c>
      <c r="AE1003" s="3" t="str">
        <f>Table1[[#This Row],[Type of Install]]&amp;Table1[[#This Row],[Indoor/Outdoor]]</f>
        <v/>
      </c>
      <c r="AF1003" s="3" t="str">
        <f>AE1003&amp;Table1[[#This Row],[Camera Type]]</f>
        <v/>
      </c>
      <c r="AJ1003" s="3" t="str">
        <f>'Card Access'!D1005&amp;'Card Access'!E1005&amp;'Card Access'!F1005&amp;'Card Access'!G1005</f>
        <v/>
      </c>
    </row>
    <row r="1004" spans="1:36" x14ac:dyDescent="0.25">
      <c r="AB1004" s="12">
        <f>Table1[[#This Row],[Streaming Resolution '[MP']]]</f>
        <v>0</v>
      </c>
      <c r="AC1004" s="12">
        <v>1</v>
      </c>
      <c r="AE1004" s="3" t="str">
        <f>Table1[[#This Row],[Type of Install]]&amp;Table1[[#This Row],[Indoor/Outdoor]]</f>
        <v/>
      </c>
      <c r="AF1004" s="3" t="str">
        <f>AE1004&amp;Table1[[#This Row],[Camera Type]]</f>
        <v/>
      </c>
      <c r="AJ1004" s="3" t="str">
        <f>'Card Access'!D1006&amp;'Card Access'!E1006&amp;'Card Access'!F1006&amp;'Card Access'!G1006</f>
        <v/>
      </c>
    </row>
    <row r="1005" spans="1:36" x14ac:dyDescent="0.25">
      <c r="AB1005" s="12">
        <f>Table1[[#This Row],[Streaming Resolution '[MP']]]</f>
        <v>0</v>
      </c>
      <c r="AC1005" s="12">
        <v>1</v>
      </c>
      <c r="AE1005" s="3" t="str">
        <f>Table1[[#This Row],[Type of Install]]&amp;Table1[[#This Row],[Indoor/Outdoor]]</f>
        <v/>
      </c>
      <c r="AF1005" s="3" t="str">
        <f>AE1005&amp;Table1[[#This Row],[Camera Type]]</f>
        <v/>
      </c>
      <c r="AJ1005" s="3" t="str">
        <f>'Card Access'!D1007&amp;'Card Access'!E1007&amp;'Card Access'!F1007&amp;'Card Access'!G1007</f>
        <v/>
      </c>
    </row>
    <row r="1006" spans="1:36" x14ac:dyDescent="0.25">
      <c r="AB1006" s="12">
        <f>Table1[[#This Row],[Streaming Resolution '[MP']]]</f>
        <v>0</v>
      </c>
      <c r="AC1006" s="12">
        <v>1</v>
      </c>
      <c r="AE1006" s="3" t="str">
        <f>Table1[[#This Row],[Type of Install]]&amp;Table1[[#This Row],[Indoor/Outdoor]]</f>
        <v/>
      </c>
      <c r="AF1006" s="3" t="str">
        <f>AE1006&amp;Table1[[#This Row],[Camera Type]]</f>
        <v/>
      </c>
      <c r="AJ1006" s="3" t="str">
        <f>'Card Access'!D1008&amp;'Card Access'!E1008&amp;'Card Access'!F1008&amp;'Card Access'!G1008</f>
        <v/>
      </c>
    </row>
    <row r="1007" spans="1:36" x14ac:dyDescent="0.25">
      <c r="AB1007" s="12">
        <f>Table1[[#This Row],[Streaming Resolution '[MP']]]</f>
        <v>0</v>
      </c>
      <c r="AC1007" s="12">
        <v>1</v>
      </c>
      <c r="AE1007" s="3" t="str">
        <f>Table1[[#This Row],[Type of Install]]&amp;Table1[[#This Row],[Indoor/Outdoor]]</f>
        <v/>
      </c>
      <c r="AF1007" s="3" t="str">
        <f>AE1007&amp;Table1[[#This Row],[Camera Type]]</f>
        <v/>
      </c>
      <c r="AJ1007" s="3" t="str">
        <f>'Card Access'!D1009&amp;'Card Access'!E1009&amp;'Card Access'!F1009&amp;'Card Access'!G1009</f>
        <v/>
      </c>
    </row>
    <row r="1008" spans="1:36" x14ac:dyDescent="0.25">
      <c r="AB1008" s="12">
        <f>Table1[[#This Row],[Streaming Resolution '[MP']]]</f>
        <v>0</v>
      </c>
      <c r="AC1008" s="12">
        <v>1</v>
      </c>
      <c r="AE1008" s="3" t="str">
        <f>Table1[[#This Row],[Type of Install]]&amp;Table1[[#This Row],[Indoor/Outdoor]]</f>
        <v/>
      </c>
      <c r="AF1008" s="3" t="str">
        <f>AE1008&amp;Table1[[#This Row],[Camera Type]]</f>
        <v/>
      </c>
      <c r="AJ1008" s="3" t="str">
        <f>'Card Access'!D1010&amp;'Card Access'!E1010&amp;'Card Access'!F1010&amp;'Card Access'!G1010</f>
        <v/>
      </c>
    </row>
    <row r="1009" spans="28:36" x14ac:dyDescent="0.25">
      <c r="AB1009" s="12">
        <f>Table1[[#This Row],[Streaming Resolution '[MP']]]</f>
        <v>0</v>
      </c>
      <c r="AC1009" s="12">
        <v>1</v>
      </c>
      <c r="AE1009" s="3" t="str">
        <f>Table1[[#This Row],[Type of Install]]&amp;Table1[[#This Row],[Indoor/Outdoor]]</f>
        <v/>
      </c>
      <c r="AF1009" s="3" t="str">
        <f>AE1009&amp;Table1[[#This Row],[Camera Type]]</f>
        <v/>
      </c>
      <c r="AJ1009" s="3" t="str">
        <f>'Card Access'!D1011&amp;'Card Access'!E1011&amp;'Card Access'!F1011&amp;'Card Access'!G1011</f>
        <v/>
      </c>
    </row>
    <row r="1010" spans="28:36" x14ac:dyDescent="0.25">
      <c r="AB1010" s="12">
        <f>Table1[[#This Row],[Streaming Resolution '[MP']]]</f>
        <v>0</v>
      </c>
      <c r="AC1010" s="12">
        <v>1</v>
      </c>
      <c r="AE1010" s="3" t="str">
        <f>Table1[[#This Row],[Type of Install]]&amp;Table1[[#This Row],[Indoor/Outdoor]]</f>
        <v/>
      </c>
      <c r="AF1010" s="3" t="str">
        <f>AE1010&amp;Table1[[#This Row],[Camera Type]]</f>
        <v/>
      </c>
      <c r="AJ1010" s="3" t="str">
        <f>'Card Access'!D1012&amp;'Card Access'!E1012&amp;'Card Access'!F1012&amp;'Card Access'!G1012</f>
        <v/>
      </c>
    </row>
    <row r="1011" spans="28:36" x14ac:dyDescent="0.25">
      <c r="AB1011" s="12">
        <f>Table1[[#This Row],[Streaming Resolution '[MP']]]</f>
        <v>0</v>
      </c>
      <c r="AC1011" s="12">
        <v>1</v>
      </c>
      <c r="AE1011" s="3" t="str">
        <f>Table1[[#This Row],[Type of Install]]&amp;Table1[[#This Row],[Indoor/Outdoor]]</f>
        <v/>
      </c>
      <c r="AF1011" s="3" t="str">
        <f>AE1011&amp;Table1[[#This Row],[Camera Type]]</f>
        <v/>
      </c>
      <c r="AJ1011" s="3" t="str">
        <f>'Card Access'!D1013&amp;'Card Access'!E1013&amp;'Card Access'!F1013&amp;'Card Access'!G1013</f>
        <v/>
      </c>
    </row>
    <row r="1012" spans="28:36" x14ac:dyDescent="0.25">
      <c r="AB1012" s="12">
        <f>Table1[[#This Row],[Streaming Resolution '[MP']]]</f>
        <v>0</v>
      </c>
      <c r="AC1012" s="12">
        <v>1</v>
      </c>
      <c r="AE1012" s="3" t="str">
        <f>Table1[[#This Row],[Type of Install]]&amp;Table1[[#This Row],[Indoor/Outdoor]]</f>
        <v/>
      </c>
      <c r="AF1012" s="3" t="str">
        <f>AE1012&amp;Table1[[#This Row],[Camera Type]]</f>
        <v/>
      </c>
      <c r="AJ1012" s="3" t="str">
        <f>'Card Access'!D1014&amp;'Card Access'!E1014&amp;'Card Access'!F1014&amp;'Card Access'!G1014</f>
        <v/>
      </c>
    </row>
    <row r="1013" spans="28:36" x14ac:dyDescent="0.25">
      <c r="AB1013" s="12">
        <f>Table1[[#This Row],[Streaming Resolution '[MP']]]</f>
        <v>0</v>
      </c>
      <c r="AC1013" s="12">
        <v>1</v>
      </c>
      <c r="AE1013" s="3" t="str">
        <f>Table1[[#This Row],[Type of Install]]&amp;Table1[[#This Row],[Indoor/Outdoor]]</f>
        <v/>
      </c>
      <c r="AF1013" s="3" t="str">
        <f>AE1013&amp;Table1[[#This Row],[Camera Type]]</f>
        <v/>
      </c>
      <c r="AJ1013" s="3" t="str">
        <f>'Card Access'!D1015&amp;'Card Access'!E1015&amp;'Card Access'!F1015&amp;'Card Access'!G1015</f>
        <v/>
      </c>
    </row>
    <row r="1014" spans="28:36" x14ac:dyDescent="0.25">
      <c r="AB1014" s="12">
        <f>Table1[[#This Row],[Streaming Resolution '[MP']]]</f>
        <v>0</v>
      </c>
      <c r="AC1014" s="12">
        <v>1</v>
      </c>
      <c r="AE1014" s="3" t="str">
        <f>Table1[[#This Row],[Type of Install]]&amp;Table1[[#This Row],[Indoor/Outdoor]]</f>
        <v/>
      </c>
      <c r="AF1014" s="3" t="str">
        <f>AE1014&amp;Table1[[#This Row],[Camera Type]]</f>
        <v/>
      </c>
      <c r="AJ1014" s="3" t="str">
        <f>'Card Access'!D1016&amp;'Card Access'!E1016&amp;'Card Access'!F1016&amp;'Card Access'!G1016</f>
        <v/>
      </c>
    </row>
    <row r="1015" spans="28:36" x14ac:dyDescent="0.25">
      <c r="AB1015" s="12">
        <f>Table1[[#This Row],[Streaming Resolution '[MP']]]</f>
        <v>0</v>
      </c>
      <c r="AC1015" s="12">
        <v>1</v>
      </c>
      <c r="AE1015" s="3" t="str">
        <f>Table1[[#This Row],[Type of Install]]&amp;Table1[[#This Row],[Indoor/Outdoor]]</f>
        <v/>
      </c>
      <c r="AF1015" s="3" t="str">
        <f>AE1015&amp;Table1[[#This Row],[Camera Type]]</f>
        <v/>
      </c>
      <c r="AJ1015" s="3" t="str">
        <f>'Card Access'!D1017&amp;'Card Access'!E1017&amp;'Card Access'!F1017&amp;'Card Access'!G1017</f>
        <v/>
      </c>
    </row>
    <row r="1016" spans="28:36" x14ac:dyDescent="0.25">
      <c r="AB1016" s="12">
        <f>Table1[[#This Row],[Streaming Resolution '[MP']]]</f>
        <v>0</v>
      </c>
      <c r="AC1016" s="12">
        <v>1</v>
      </c>
      <c r="AE1016" s="3" t="str">
        <f>Table1[[#This Row],[Type of Install]]&amp;Table1[[#This Row],[Indoor/Outdoor]]</f>
        <v/>
      </c>
      <c r="AF1016" s="3" t="str">
        <f>AE1016&amp;Table1[[#This Row],[Camera Type]]</f>
        <v/>
      </c>
      <c r="AJ1016" s="3" t="str">
        <f>'Card Access'!D1018&amp;'Card Access'!E1018&amp;'Card Access'!F1018&amp;'Card Access'!G1018</f>
        <v/>
      </c>
    </row>
    <row r="1017" spans="28:36" x14ac:dyDescent="0.25">
      <c r="AB1017" s="12">
        <f>Table1[[#This Row],[Streaming Resolution '[MP']]]</f>
        <v>0</v>
      </c>
      <c r="AC1017" s="12">
        <v>1</v>
      </c>
      <c r="AE1017" s="3" t="str">
        <f>Table1[[#This Row],[Type of Install]]&amp;Table1[[#This Row],[Indoor/Outdoor]]</f>
        <v/>
      </c>
      <c r="AF1017" s="3" t="str">
        <f>AE1017&amp;Table1[[#This Row],[Camera Type]]</f>
        <v/>
      </c>
      <c r="AJ1017" s="3" t="str">
        <f>'Card Access'!D1019&amp;'Card Access'!E1019&amp;'Card Access'!F1019&amp;'Card Access'!G1019</f>
        <v/>
      </c>
    </row>
    <row r="1018" spans="28:36" x14ac:dyDescent="0.25">
      <c r="AB1018" s="12">
        <f>Table1[[#This Row],[Streaming Resolution '[MP']]]</f>
        <v>0</v>
      </c>
      <c r="AC1018" s="12">
        <v>1</v>
      </c>
      <c r="AE1018" s="3" t="str">
        <f>Table1[[#This Row],[Type of Install]]&amp;Table1[[#This Row],[Indoor/Outdoor]]</f>
        <v/>
      </c>
      <c r="AF1018" s="3" t="str">
        <f>AE1018&amp;Table1[[#This Row],[Camera Type]]</f>
        <v/>
      </c>
      <c r="AJ1018" s="3" t="str">
        <f>'Card Access'!D1020&amp;'Card Access'!E1020&amp;'Card Access'!F1020&amp;'Card Access'!G1020</f>
        <v/>
      </c>
    </row>
    <row r="1019" spans="28:36" x14ac:dyDescent="0.25">
      <c r="AB1019" s="12">
        <f>Table1[[#This Row],[Streaming Resolution '[MP']]]</f>
        <v>0</v>
      </c>
      <c r="AC1019" s="12">
        <v>1</v>
      </c>
      <c r="AE1019" s="3" t="str">
        <f>Table1[[#This Row],[Type of Install]]&amp;Table1[[#This Row],[Indoor/Outdoor]]</f>
        <v/>
      </c>
      <c r="AF1019" s="3" t="str">
        <f>AE1019&amp;Table1[[#This Row],[Camera Type]]</f>
        <v/>
      </c>
      <c r="AJ1019" s="3" t="str">
        <f>'Card Access'!D1021&amp;'Card Access'!E1021&amp;'Card Access'!F1021&amp;'Card Access'!G1021</f>
        <v/>
      </c>
    </row>
    <row r="1020" spans="28:36" x14ac:dyDescent="0.25">
      <c r="AB1020" s="12">
        <f>Table1[[#This Row],[Streaming Resolution '[MP']]]</f>
        <v>0</v>
      </c>
      <c r="AC1020" s="12">
        <v>1</v>
      </c>
      <c r="AE1020" s="3" t="str">
        <f>Table1[[#This Row],[Type of Install]]&amp;Table1[[#This Row],[Indoor/Outdoor]]</f>
        <v/>
      </c>
      <c r="AF1020" s="3" t="str">
        <f>AE1020&amp;Table1[[#This Row],[Camera Type]]</f>
        <v/>
      </c>
      <c r="AJ1020" s="3" t="str">
        <f>'Card Access'!D1022&amp;'Card Access'!E1022&amp;'Card Access'!F1022&amp;'Card Access'!G1022</f>
        <v/>
      </c>
    </row>
    <row r="1021" spans="28:36" x14ac:dyDescent="0.25">
      <c r="AB1021" s="12">
        <f>Table1[[#This Row],[Streaming Resolution '[MP']]]</f>
        <v>0</v>
      </c>
      <c r="AC1021" s="12">
        <v>1</v>
      </c>
      <c r="AE1021" s="3" t="str">
        <f>Table1[[#This Row],[Type of Install]]&amp;Table1[[#This Row],[Indoor/Outdoor]]</f>
        <v/>
      </c>
      <c r="AF1021" s="3" t="str">
        <f>AE1021&amp;Table1[[#This Row],[Camera Type]]</f>
        <v/>
      </c>
      <c r="AJ1021" s="3" t="str">
        <f>'Card Access'!D1023&amp;'Card Access'!E1023&amp;'Card Access'!F1023&amp;'Card Access'!G1023</f>
        <v/>
      </c>
    </row>
    <row r="1022" spans="28:36" x14ac:dyDescent="0.25">
      <c r="AB1022" s="12">
        <f>Table1[[#This Row],[Streaming Resolution '[MP']]]</f>
        <v>0</v>
      </c>
      <c r="AC1022" s="12">
        <v>1</v>
      </c>
      <c r="AE1022" s="3" t="str">
        <f>Table1[[#This Row],[Type of Install]]&amp;Table1[[#This Row],[Indoor/Outdoor]]</f>
        <v/>
      </c>
      <c r="AF1022" s="3" t="str">
        <f>AE1022&amp;Table1[[#This Row],[Camera Type]]</f>
        <v/>
      </c>
      <c r="AJ1022" s="3" t="str">
        <f>'Card Access'!D1024&amp;'Card Access'!E1024&amp;'Card Access'!F1024&amp;'Card Access'!G1024</f>
        <v/>
      </c>
    </row>
    <row r="1023" spans="28:36" x14ac:dyDescent="0.25">
      <c r="AB1023" s="12">
        <f>Table1[[#This Row],[Streaming Resolution '[MP']]]</f>
        <v>0</v>
      </c>
      <c r="AC1023" s="12">
        <v>1</v>
      </c>
      <c r="AE1023" s="3" t="str">
        <f>Table1[[#This Row],[Type of Install]]&amp;Table1[[#This Row],[Indoor/Outdoor]]</f>
        <v/>
      </c>
      <c r="AF1023" s="3" t="str">
        <f>AE1023&amp;Table1[[#This Row],[Camera Type]]</f>
        <v/>
      </c>
      <c r="AJ1023" s="3" t="str">
        <f>'Card Access'!D1025&amp;'Card Access'!E1025&amp;'Card Access'!F1025&amp;'Card Access'!G1025</f>
        <v/>
      </c>
    </row>
    <row r="1024" spans="28:36" x14ac:dyDescent="0.25">
      <c r="AB1024" s="12">
        <f>Table1[[#This Row],[Streaming Resolution '[MP']]]</f>
        <v>0</v>
      </c>
      <c r="AC1024" s="12">
        <v>1</v>
      </c>
      <c r="AE1024" s="3" t="str">
        <f>Table1[[#This Row],[Type of Install]]&amp;Table1[[#This Row],[Indoor/Outdoor]]</f>
        <v/>
      </c>
      <c r="AF1024" s="3" t="str">
        <f>AE1024&amp;Table1[[#This Row],[Camera Type]]</f>
        <v/>
      </c>
      <c r="AJ1024" s="3" t="str">
        <f>'Card Access'!D1026&amp;'Card Access'!E1026&amp;'Card Access'!F1026&amp;'Card Access'!G1026</f>
        <v/>
      </c>
    </row>
    <row r="1025" spans="28:36" x14ac:dyDescent="0.25">
      <c r="AB1025" s="12">
        <f>Table1[[#This Row],[Streaming Resolution '[MP']]]</f>
        <v>0</v>
      </c>
      <c r="AC1025" s="12">
        <v>1</v>
      </c>
      <c r="AE1025" s="3" t="str">
        <f>Table1[[#This Row],[Type of Install]]&amp;Table1[[#This Row],[Indoor/Outdoor]]</f>
        <v/>
      </c>
      <c r="AF1025" s="3" t="str">
        <f>AE1025&amp;Table1[[#This Row],[Camera Type]]</f>
        <v/>
      </c>
      <c r="AJ1025" s="3" t="str">
        <f>'Card Access'!D1027&amp;'Card Access'!E1027&amp;'Card Access'!F1027&amp;'Card Access'!G1027</f>
        <v/>
      </c>
    </row>
    <row r="1026" spans="28:36" x14ac:dyDescent="0.25">
      <c r="AB1026" s="12">
        <f>Table1[[#This Row],[Streaming Resolution '[MP']]]</f>
        <v>0</v>
      </c>
      <c r="AC1026" s="12">
        <v>1</v>
      </c>
      <c r="AE1026" s="3" t="str">
        <f>Table1[[#This Row],[Type of Install]]&amp;Table1[[#This Row],[Indoor/Outdoor]]</f>
        <v/>
      </c>
      <c r="AF1026" s="3" t="str">
        <f>AE1026&amp;Table1[[#This Row],[Camera Type]]</f>
        <v/>
      </c>
      <c r="AJ1026" s="3" t="str">
        <f>'Card Access'!D1028&amp;'Card Access'!E1028&amp;'Card Access'!F1028&amp;'Card Access'!G1028</f>
        <v/>
      </c>
    </row>
    <row r="1027" spans="28:36" x14ac:dyDescent="0.25">
      <c r="AB1027" s="12">
        <f>Table1[[#This Row],[Streaming Resolution '[MP']]]</f>
        <v>0</v>
      </c>
      <c r="AC1027" s="12">
        <v>1</v>
      </c>
      <c r="AE1027" s="3" t="str">
        <f>Table1[[#This Row],[Type of Install]]&amp;Table1[[#This Row],[Indoor/Outdoor]]</f>
        <v/>
      </c>
      <c r="AF1027" s="3" t="str">
        <f>AE1027&amp;Table1[[#This Row],[Camera Type]]</f>
        <v/>
      </c>
      <c r="AJ1027" s="3" t="str">
        <f>'Card Access'!D1029&amp;'Card Access'!E1029&amp;'Card Access'!F1029&amp;'Card Access'!G1029</f>
        <v/>
      </c>
    </row>
    <row r="1028" spans="28:36" x14ac:dyDescent="0.25">
      <c r="AB1028" s="12">
        <f>Table1[[#This Row],[Streaming Resolution '[MP']]]</f>
        <v>0</v>
      </c>
      <c r="AC1028" s="12">
        <v>1</v>
      </c>
      <c r="AE1028" s="3" t="str">
        <f>Table1[[#This Row],[Type of Install]]&amp;Table1[[#This Row],[Indoor/Outdoor]]</f>
        <v/>
      </c>
      <c r="AF1028" s="3" t="str">
        <f>AE1028&amp;Table1[[#This Row],[Camera Type]]</f>
        <v/>
      </c>
      <c r="AJ1028" s="3" t="str">
        <f>'Card Access'!D1030&amp;'Card Access'!E1030&amp;'Card Access'!F1030&amp;'Card Access'!G1030</f>
        <v/>
      </c>
    </row>
    <row r="1029" spans="28:36" x14ac:dyDescent="0.25">
      <c r="AB1029" s="12">
        <f>Table1[[#This Row],[Streaming Resolution '[MP']]]</f>
        <v>0</v>
      </c>
      <c r="AC1029" s="12">
        <v>1</v>
      </c>
      <c r="AE1029" s="3" t="str">
        <f>Table1[[#This Row],[Type of Install]]&amp;Table1[[#This Row],[Indoor/Outdoor]]</f>
        <v/>
      </c>
      <c r="AF1029" s="3" t="str">
        <f>AE1029&amp;Table1[[#This Row],[Camera Type]]</f>
        <v/>
      </c>
      <c r="AJ1029" s="3" t="str">
        <f>'Card Access'!D1031&amp;'Card Access'!E1031&amp;'Card Access'!F1031&amp;'Card Access'!G1031</f>
        <v/>
      </c>
    </row>
    <row r="1030" spans="28:36" x14ac:dyDescent="0.25">
      <c r="AB1030" s="12">
        <f>Table1[[#This Row],[Streaming Resolution '[MP']]]</f>
        <v>0</v>
      </c>
      <c r="AC1030" s="12">
        <v>1</v>
      </c>
      <c r="AE1030" s="3" t="str">
        <f>Table1[[#This Row],[Type of Install]]&amp;Table1[[#This Row],[Indoor/Outdoor]]</f>
        <v/>
      </c>
      <c r="AF1030" s="3" t="str">
        <f>AE1030&amp;Table1[[#This Row],[Camera Type]]</f>
        <v/>
      </c>
      <c r="AJ1030" s="3" t="str">
        <f>'Card Access'!D1032&amp;'Card Access'!E1032&amp;'Card Access'!F1032&amp;'Card Access'!G1032</f>
        <v/>
      </c>
    </row>
    <row r="1031" spans="28:36" x14ac:dyDescent="0.25">
      <c r="AB1031" s="12">
        <f>Table1[[#This Row],[Streaming Resolution '[MP']]]</f>
        <v>0</v>
      </c>
      <c r="AC1031" s="12">
        <v>1</v>
      </c>
      <c r="AE1031" s="3" t="str">
        <f>Table1[[#This Row],[Type of Install]]&amp;Table1[[#This Row],[Indoor/Outdoor]]</f>
        <v/>
      </c>
      <c r="AF1031" s="3" t="str">
        <f>AE1031&amp;Table1[[#This Row],[Camera Type]]</f>
        <v/>
      </c>
      <c r="AJ1031" s="3" t="str">
        <f>'Card Access'!D1033&amp;'Card Access'!E1033&amp;'Card Access'!F1033&amp;'Card Access'!G1033</f>
        <v/>
      </c>
    </row>
    <row r="1032" spans="28:36" x14ac:dyDescent="0.25">
      <c r="AB1032" s="12">
        <f>Table1[[#This Row],[Streaming Resolution '[MP']]]</f>
        <v>0</v>
      </c>
      <c r="AC1032" s="12">
        <v>1</v>
      </c>
      <c r="AE1032" s="3" t="str">
        <f>Table1[[#This Row],[Type of Install]]&amp;Table1[[#This Row],[Indoor/Outdoor]]</f>
        <v/>
      </c>
      <c r="AF1032" s="3" t="str">
        <f>AE1032&amp;Table1[[#This Row],[Camera Type]]</f>
        <v/>
      </c>
      <c r="AJ1032" s="3" t="str">
        <f>'Card Access'!D1034&amp;'Card Access'!E1034&amp;'Card Access'!F1034&amp;'Card Access'!G1034</f>
        <v/>
      </c>
    </row>
    <row r="1033" spans="28:36" x14ac:dyDescent="0.25">
      <c r="AB1033" s="12">
        <f>Table1[[#This Row],[Streaming Resolution '[MP']]]</f>
        <v>0</v>
      </c>
      <c r="AC1033" s="12">
        <v>1</v>
      </c>
      <c r="AE1033" s="3" t="str">
        <f>Table1[[#This Row],[Type of Install]]&amp;Table1[[#This Row],[Indoor/Outdoor]]</f>
        <v/>
      </c>
      <c r="AF1033" s="3" t="str">
        <f>AE1033&amp;Table1[[#This Row],[Camera Type]]</f>
        <v/>
      </c>
      <c r="AJ1033" s="3" t="str">
        <f>'Card Access'!D1035&amp;'Card Access'!E1035&amp;'Card Access'!F1035&amp;'Card Access'!G1035</f>
        <v/>
      </c>
    </row>
    <row r="1034" spans="28:36" x14ac:dyDescent="0.25">
      <c r="AB1034" s="12">
        <f>Table1[[#This Row],[Streaming Resolution '[MP']]]</f>
        <v>0</v>
      </c>
      <c r="AC1034" s="12">
        <v>1</v>
      </c>
      <c r="AE1034" s="3" t="str">
        <f>Table1[[#This Row],[Type of Install]]&amp;Table1[[#This Row],[Indoor/Outdoor]]</f>
        <v/>
      </c>
      <c r="AF1034" s="3" t="str">
        <f>AE1034&amp;Table1[[#This Row],[Camera Type]]</f>
        <v/>
      </c>
      <c r="AJ1034" s="3" t="str">
        <f>'Card Access'!D1036&amp;'Card Access'!E1036&amp;'Card Access'!F1036&amp;'Card Access'!G1036</f>
        <v/>
      </c>
    </row>
    <row r="1035" spans="28:36" x14ac:dyDescent="0.25">
      <c r="AB1035" s="12">
        <f>Table1[[#This Row],[Streaming Resolution '[MP']]]</f>
        <v>0</v>
      </c>
      <c r="AC1035" s="12">
        <v>1</v>
      </c>
      <c r="AE1035" s="3" t="str">
        <f>Table1[[#This Row],[Type of Install]]&amp;Table1[[#This Row],[Indoor/Outdoor]]</f>
        <v/>
      </c>
      <c r="AF1035" s="3" t="str">
        <f>AE1035&amp;Table1[[#This Row],[Camera Type]]</f>
        <v/>
      </c>
      <c r="AJ1035" s="3" t="str">
        <f>'Card Access'!D1037&amp;'Card Access'!E1037&amp;'Card Access'!F1037&amp;'Card Access'!G1037</f>
        <v/>
      </c>
    </row>
    <row r="1036" spans="28:36" x14ac:dyDescent="0.25">
      <c r="AB1036" s="12">
        <f>Table1[[#This Row],[Streaming Resolution '[MP']]]</f>
        <v>0</v>
      </c>
      <c r="AC1036" s="12">
        <v>1</v>
      </c>
      <c r="AE1036" s="3" t="str">
        <f>Table1[[#This Row],[Type of Install]]&amp;Table1[[#This Row],[Indoor/Outdoor]]</f>
        <v/>
      </c>
      <c r="AF1036" s="3" t="str">
        <f>AE1036&amp;Table1[[#This Row],[Camera Type]]</f>
        <v/>
      </c>
      <c r="AJ1036" s="3" t="str">
        <f>'Card Access'!D1038&amp;'Card Access'!E1038&amp;'Card Access'!F1038&amp;'Card Access'!G1038</f>
        <v/>
      </c>
    </row>
    <row r="1037" spans="28:36" x14ac:dyDescent="0.25">
      <c r="AB1037" s="12">
        <f>Table1[[#This Row],[Streaming Resolution '[MP']]]</f>
        <v>0</v>
      </c>
      <c r="AC1037" s="12">
        <v>1</v>
      </c>
      <c r="AE1037" s="3" t="str">
        <f>Table1[[#This Row],[Type of Install]]&amp;Table1[[#This Row],[Indoor/Outdoor]]</f>
        <v/>
      </c>
      <c r="AF1037" s="3" t="str">
        <f>AE1037&amp;Table1[[#This Row],[Camera Type]]</f>
        <v/>
      </c>
      <c r="AJ1037" s="3" t="str">
        <f>'Card Access'!D1039&amp;'Card Access'!E1039&amp;'Card Access'!F1039&amp;'Card Access'!G1039</f>
        <v/>
      </c>
    </row>
    <row r="1038" spans="28:36" x14ac:dyDescent="0.25">
      <c r="AB1038" s="12">
        <f>Table1[[#This Row],[Streaming Resolution '[MP']]]</f>
        <v>0</v>
      </c>
      <c r="AC1038" s="12">
        <v>1</v>
      </c>
      <c r="AE1038" s="3" t="str">
        <f>Table1[[#This Row],[Type of Install]]&amp;Table1[[#This Row],[Indoor/Outdoor]]</f>
        <v/>
      </c>
      <c r="AF1038" s="3" t="str">
        <f>AE1038&amp;Table1[[#This Row],[Camera Type]]</f>
        <v/>
      </c>
      <c r="AJ1038" s="3" t="str">
        <f>'Card Access'!D1040&amp;'Card Access'!E1040&amp;'Card Access'!F1040&amp;'Card Access'!G1040</f>
        <v/>
      </c>
    </row>
    <row r="1039" spans="28:36" x14ac:dyDescent="0.25">
      <c r="AB1039" s="12">
        <f>Table1[[#This Row],[Streaming Resolution '[MP']]]</f>
        <v>0</v>
      </c>
      <c r="AC1039" s="12">
        <v>1</v>
      </c>
      <c r="AE1039" s="3" t="str">
        <f>Table1[[#This Row],[Type of Install]]&amp;Table1[[#This Row],[Indoor/Outdoor]]</f>
        <v/>
      </c>
      <c r="AF1039" s="3" t="str">
        <f>AE1039&amp;Table1[[#This Row],[Camera Type]]</f>
        <v/>
      </c>
      <c r="AJ1039" s="3" t="str">
        <f>'Card Access'!D1041&amp;'Card Access'!E1041&amp;'Card Access'!F1041&amp;'Card Access'!G1041</f>
        <v/>
      </c>
    </row>
    <row r="1040" spans="28:36" x14ac:dyDescent="0.25">
      <c r="AB1040" s="12">
        <f>Table1[[#This Row],[Streaming Resolution '[MP']]]</f>
        <v>0</v>
      </c>
      <c r="AC1040" s="12">
        <v>1</v>
      </c>
      <c r="AE1040" s="3" t="str">
        <f>Table1[[#This Row],[Type of Install]]&amp;Table1[[#This Row],[Indoor/Outdoor]]</f>
        <v/>
      </c>
      <c r="AF1040" s="3" t="str">
        <f>AE1040&amp;Table1[[#This Row],[Camera Type]]</f>
        <v/>
      </c>
      <c r="AJ1040" s="3" t="str">
        <f>'Card Access'!D1042&amp;'Card Access'!E1042&amp;'Card Access'!F1042&amp;'Card Access'!G1042</f>
        <v/>
      </c>
    </row>
    <row r="1041" spans="28:36" x14ac:dyDescent="0.25">
      <c r="AB1041" s="12">
        <f>Table1[[#This Row],[Streaming Resolution '[MP']]]</f>
        <v>0</v>
      </c>
      <c r="AC1041" s="12">
        <v>1</v>
      </c>
      <c r="AE1041" s="3" t="str">
        <f>Table1[[#This Row],[Type of Install]]&amp;Table1[[#This Row],[Indoor/Outdoor]]</f>
        <v/>
      </c>
      <c r="AF1041" s="3" t="str">
        <f>AE1041&amp;Table1[[#This Row],[Camera Type]]</f>
        <v/>
      </c>
      <c r="AJ1041" s="3" t="str">
        <f>'Card Access'!D1043&amp;'Card Access'!E1043&amp;'Card Access'!F1043&amp;'Card Access'!G1043</f>
        <v/>
      </c>
    </row>
    <row r="1042" spans="28:36" x14ac:dyDescent="0.25">
      <c r="AB1042" s="12">
        <f>Table1[[#This Row],[Streaming Resolution '[MP']]]</f>
        <v>0</v>
      </c>
      <c r="AC1042" s="12">
        <v>1</v>
      </c>
      <c r="AE1042" s="3" t="str">
        <f>Table1[[#This Row],[Type of Install]]&amp;Table1[[#This Row],[Indoor/Outdoor]]</f>
        <v/>
      </c>
      <c r="AF1042" s="3" t="str">
        <f>AE1042&amp;Table1[[#This Row],[Camera Type]]</f>
        <v/>
      </c>
      <c r="AJ1042" s="3" t="str">
        <f>'Card Access'!D1044&amp;'Card Access'!E1044&amp;'Card Access'!F1044&amp;'Card Access'!G1044</f>
        <v/>
      </c>
    </row>
    <row r="1043" spans="28:36" x14ac:dyDescent="0.25">
      <c r="AB1043" s="12">
        <f>Table1[[#This Row],[Streaming Resolution '[MP']]]</f>
        <v>0</v>
      </c>
      <c r="AC1043" s="12">
        <v>1</v>
      </c>
      <c r="AE1043" s="3" t="str">
        <f>Table1[[#This Row],[Type of Install]]&amp;Table1[[#This Row],[Indoor/Outdoor]]</f>
        <v/>
      </c>
      <c r="AF1043" s="3" t="str">
        <f>AE1043&amp;Table1[[#This Row],[Camera Type]]</f>
        <v/>
      </c>
      <c r="AJ1043" s="3" t="str">
        <f>'Card Access'!D1045&amp;'Card Access'!E1045&amp;'Card Access'!F1045&amp;'Card Access'!G1045</f>
        <v/>
      </c>
    </row>
    <row r="1044" spans="28:36" x14ac:dyDescent="0.25">
      <c r="AB1044" s="12">
        <f>Table1[[#This Row],[Streaming Resolution '[MP']]]</f>
        <v>0</v>
      </c>
      <c r="AC1044" s="12">
        <v>1</v>
      </c>
      <c r="AE1044" s="3" t="str">
        <f>Table1[[#This Row],[Type of Install]]&amp;Table1[[#This Row],[Indoor/Outdoor]]</f>
        <v/>
      </c>
      <c r="AF1044" s="3" t="str">
        <f>AE1044&amp;Table1[[#This Row],[Camera Type]]</f>
        <v/>
      </c>
      <c r="AJ1044" s="3" t="str">
        <f>'Card Access'!D1046&amp;'Card Access'!E1046&amp;'Card Access'!F1046&amp;'Card Access'!G1046</f>
        <v/>
      </c>
    </row>
    <row r="1045" spans="28:36" x14ac:dyDescent="0.25">
      <c r="AB1045" s="12">
        <f>Table1[[#This Row],[Streaming Resolution '[MP']]]</f>
        <v>0</v>
      </c>
      <c r="AC1045" s="12">
        <v>1</v>
      </c>
      <c r="AE1045" s="3" t="str">
        <f>Table1[[#This Row],[Type of Install]]&amp;Table1[[#This Row],[Indoor/Outdoor]]</f>
        <v/>
      </c>
      <c r="AF1045" s="3" t="str">
        <f>AE1045&amp;Table1[[#This Row],[Camera Type]]</f>
        <v/>
      </c>
      <c r="AJ1045" s="3" t="str">
        <f>'Card Access'!D1047&amp;'Card Access'!E1047&amp;'Card Access'!F1047&amp;'Card Access'!G1047</f>
        <v/>
      </c>
    </row>
    <row r="1046" spans="28:36" x14ac:dyDescent="0.25">
      <c r="AB1046" s="12">
        <f>Table1[[#This Row],[Streaming Resolution '[MP']]]</f>
        <v>0</v>
      </c>
      <c r="AC1046" s="12">
        <v>1</v>
      </c>
      <c r="AE1046" s="3" t="str">
        <f>Table1[[#This Row],[Type of Install]]&amp;Table1[[#This Row],[Indoor/Outdoor]]</f>
        <v/>
      </c>
      <c r="AF1046" s="3" t="str">
        <f>AE1046&amp;Table1[[#This Row],[Camera Type]]</f>
        <v/>
      </c>
      <c r="AJ1046" s="3" t="str">
        <f>'Card Access'!D1048&amp;'Card Access'!E1048&amp;'Card Access'!F1048&amp;'Card Access'!G1048</f>
        <v/>
      </c>
    </row>
    <row r="1047" spans="28:36" x14ac:dyDescent="0.25">
      <c r="AB1047" s="12">
        <f>Table1[[#This Row],[Streaming Resolution '[MP']]]</f>
        <v>0</v>
      </c>
      <c r="AC1047" s="12">
        <v>1</v>
      </c>
      <c r="AE1047" s="3" t="str">
        <f>Table1[[#This Row],[Type of Install]]&amp;Table1[[#This Row],[Indoor/Outdoor]]</f>
        <v/>
      </c>
      <c r="AF1047" s="3" t="str">
        <f>AE1047&amp;Table1[[#This Row],[Camera Type]]</f>
        <v/>
      </c>
      <c r="AJ1047" s="3" t="str">
        <f>'Card Access'!D1049&amp;'Card Access'!E1049&amp;'Card Access'!F1049&amp;'Card Access'!G1049</f>
        <v/>
      </c>
    </row>
    <row r="1048" spans="28:36" x14ac:dyDescent="0.25">
      <c r="AB1048" s="12">
        <f>Table1[[#This Row],[Streaming Resolution '[MP']]]</f>
        <v>0</v>
      </c>
      <c r="AC1048" s="12">
        <v>1</v>
      </c>
      <c r="AE1048" s="3" t="str">
        <f>Table1[[#This Row],[Type of Install]]&amp;Table1[[#This Row],[Indoor/Outdoor]]</f>
        <v/>
      </c>
      <c r="AF1048" s="3" t="str">
        <f>AE1048&amp;Table1[[#This Row],[Camera Type]]</f>
        <v/>
      </c>
      <c r="AJ1048" s="3" t="str">
        <f>'Card Access'!D1050&amp;'Card Access'!E1050&amp;'Card Access'!F1050&amp;'Card Access'!G1050</f>
        <v/>
      </c>
    </row>
    <row r="1049" spans="28:36" x14ac:dyDescent="0.25">
      <c r="AB1049" s="12">
        <f>Table1[[#This Row],[Streaming Resolution '[MP']]]</f>
        <v>0</v>
      </c>
      <c r="AC1049" s="12">
        <v>1</v>
      </c>
      <c r="AE1049" s="3" t="str">
        <f>Table1[[#This Row],[Type of Install]]&amp;Table1[[#This Row],[Indoor/Outdoor]]</f>
        <v/>
      </c>
      <c r="AF1049" s="3" t="str">
        <f>AE1049&amp;Table1[[#This Row],[Camera Type]]</f>
        <v/>
      </c>
      <c r="AJ1049" s="3" t="str">
        <f>'Card Access'!D1051&amp;'Card Access'!E1051&amp;'Card Access'!F1051&amp;'Card Access'!G1051</f>
        <v/>
      </c>
    </row>
    <row r="1050" spans="28:36" x14ac:dyDescent="0.25">
      <c r="AB1050" s="12">
        <f>Table1[[#This Row],[Streaming Resolution '[MP']]]</f>
        <v>0</v>
      </c>
      <c r="AC1050" s="12">
        <v>1</v>
      </c>
      <c r="AE1050" s="3" t="str">
        <f>Table1[[#This Row],[Type of Install]]&amp;Table1[[#This Row],[Indoor/Outdoor]]</f>
        <v/>
      </c>
      <c r="AF1050" s="3" t="str">
        <f>AE1050&amp;Table1[[#This Row],[Camera Type]]</f>
        <v/>
      </c>
      <c r="AJ1050" s="3" t="str">
        <f>'Card Access'!D1052&amp;'Card Access'!E1052&amp;'Card Access'!F1052&amp;'Card Access'!G1052</f>
        <v/>
      </c>
    </row>
    <row r="1051" spans="28:36" x14ac:dyDescent="0.25">
      <c r="AB1051" s="12">
        <f>Table1[[#This Row],[Streaming Resolution '[MP']]]</f>
        <v>0</v>
      </c>
      <c r="AC1051" s="12">
        <v>1</v>
      </c>
      <c r="AE1051" s="3" t="str">
        <f>Table1[[#This Row],[Type of Install]]&amp;Table1[[#This Row],[Indoor/Outdoor]]</f>
        <v/>
      </c>
      <c r="AF1051" s="3" t="str">
        <f>AE1051&amp;Table1[[#This Row],[Camera Type]]</f>
        <v/>
      </c>
      <c r="AJ1051" s="3" t="str">
        <f>'Card Access'!D1053&amp;'Card Access'!E1053&amp;'Card Access'!F1053&amp;'Card Access'!G1053</f>
        <v/>
      </c>
    </row>
    <row r="1052" spans="28:36" x14ac:dyDescent="0.25">
      <c r="AB1052" s="12">
        <f>Table1[[#This Row],[Streaming Resolution '[MP']]]</f>
        <v>0</v>
      </c>
      <c r="AC1052" s="12">
        <v>1</v>
      </c>
      <c r="AE1052" s="3" t="str">
        <f>Table1[[#This Row],[Type of Install]]&amp;Table1[[#This Row],[Indoor/Outdoor]]</f>
        <v/>
      </c>
      <c r="AF1052" s="3" t="str">
        <f>AE1052&amp;Table1[[#This Row],[Camera Type]]</f>
        <v/>
      </c>
      <c r="AJ1052" s="3" t="str">
        <f>'Card Access'!D1054&amp;'Card Access'!E1054&amp;'Card Access'!F1054&amp;'Card Access'!G1054</f>
        <v/>
      </c>
    </row>
    <row r="1053" spans="28:36" x14ac:dyDescent="0.25">
      <c r="AB1053" s="12">
        <f>Table1[[#This Row],[Streaming Resolution '[MP']]]</f>
        <v>0</v>
      </c>
      <c r="AC1053" s="12">
        <v>1</v>
      </c>
      <c r="AE1053" s="3" t="str">
        <f>Table1[[#This Row],[Type of Install]]&amp;Table1[[#This Row],[Indoor/Outdoor]]</f>
        <v/>
      </c>
      <c r="AF1053" s="3" t="str">
        <f>AE1053&amp;Table1[[#This Row],[Camera Type]]</f>
        <v/>
      </c>
      <c r="AJ1053" s="3" t="str">
        <f>'Card Access'!D1055&amp;'Card Access'!E1055&amp;'Card Access'!F1055&amp;'Card Access'!G1055</f>
        <v/>
      </c>
    </row>
    <row r="1054" spans="28:36" x14ac:dyDescent="0.25">
      <c r="AB1054" s="12">
        <f>Table1[[#This Row],[Streaming Resolution '[MP']]]</f>
        <v>0</v>
      </c>
      <c r="AC1054" s="12">
        <v>1</v>
      </c>
      <c r="AE1054" s="3" t="str">
        <f>Table1[[#This Row],[Type of Install]]&amp;Table1[[#This Row],[Indoor/Outdoor]]</f>
        <v/>
      </c>
      <c r="AF1054" s="3" t="str">
        <f>AE1054&amp;Table1[[#This Row],[Camera Type]]</f>
        <v/>
      </c>
      <c r="AJ1054" s="3" t="str">
        <f>'Card Access'!D1056&amp;'Card Access'!E1056&amp;'Card Access'!F1056&amp;'Card Access'!G1056</f>
        <v/>
      </c>
    </row>
    <row r="1055" spans="28:36" x14ac:dyDescent="0.25">
      <c r="AB1055" s="12">
        <f>Table1[[#This Row],[Streaming Resolution '[MP']]]</f>
        <v>0</v>
      </c>
      <c r="AC1055" s="12">
        <v>1</v>
      </c>
      <c r="AE1055" s="3" t="str">
        <f>Table1[[#This Row],[Type of Install]]&amp;Table1[[#This Row],[Indoor/Outdoor]]</f>
        <v/>
      </c>
      <c r="AF1055" s="3" t="str">
        <f>AE1055&amp;Table1[[#This Row],[Camera Type]]</f>
        <v/>
      </c>
      <c r="AJ1055" s="3" t="str">
        <f>'Card Access'!D1057&amp;'Card Access'!E1057&amp;'Card Access'!F1057&amp;'Card Access'!G1057</f>
        <v/>
      </c>
    </row>
    <row r="1056" spans="28:36" x14ac:dyDescent="0.25">
      <c r="AB1056" s="12">
        <f>Table1[[#This Row],[Streaming Resolution '[MP']]]</f>
        <v>0</v>
      </c>
      <c r="AC1056" s="12">
        <v>1</v>
      </c>
      <c r="AE1056" s="3" t="str">
        <f>Table1[[#This Row],[Type of Install]]&amp;Table1[[#This Row],[Indoor/Outdoor]]</f>
        <v/>
      </c>
      <c r="AF1056" s="3" t="str">
        <f>AE1056&amp;Table1[[#This Row],[Camera Type]]</f>
        <v/>
      </c>
      <c r="AJ1056" s="3" t="str">
        <f>'Card Access'!D1058&amp;'Card Access'!E1058&amp;'Card Access'!F1058&amp;'Card Access'!G1058</f>
        <v/>
      </c>
    </row>
    <row r="1057" spans="28:36" x14ac:dyDescent="0.25">
      <c r="AB1057" s="12">
        <f>Table1[[#This Row],[Streaming Resolution '[MP']]]</f>
        <v>0</v>
      </c>
      <c r="AC1057" s="12">
        <v>1</v>
      </c>
      <c r="AE1057" s="3" t="str">
        <f>Table1[[#This Row],[Type of Install]]&amp;Table1[[#This Row],[Indoor/Outdoor]]</f>
        <v/>
      </c>
      <c r="AF1057" s="3" t="str">
        <f>AE1057&amp;Table1[[#This Row],[Camera Type]]</f>
        <v/>
      </c>
      <c r="AJ1057" s="3" t="str">
        <f>'Card Access'!D1059&amp;'Card Access'!E1059&amp;'Card Access'!F1059&amp;'Card Access'!G1059</f>
        <v/>
      </c>
    </row>
    <row r="1058" spans="28:36" x14ac:dyDescent="0.25">
      <c r="AB1058" s="12" t="e">
        <f>Table1[[#This Row],[Streaming Resolution '[MP']]]</f>
        <v>#VALUE!</v>
      </c>
      <c r="AC1058" s="12">
        <v>1</v>
      </c>
      <c r="AE1058" s="3" t="e">
        <f>Table1[[#This Row],[Type of Install]]&amp;Table1[[#This Row],[Indoor/Outdoor]]</f>
        <v>#VALUE!</v>
      </c>
      <c r="AF1058" s="3" t="e">
        <f>AE1058&amp;Table1[[#This Row],[Camera Type]]</f>
        <v>#VALUE!</v>
      </c>
      <c r="AJ1058" s="3" t="str">
        <f>'Card Access'!D1060&amp;'Card Access'!E1060&amp;'Card Access'!F1060&amp;'Card Access'!G1060</f>
        <v/>
      </c>
    </row>
    <row r="1059" spans="28:36" x14ac:dyDescent="0.25">
      <c r="AB1059" s="12" t="e">
        <f>Table1[[#This Row],[Streaming Resolution '[MP']]]</f>
        <v>#VALUE!</v>
      </c>
      <c r="AC1059" s="12">
        <v>1</v>
      </c>
      <c r="AE1059" s="3" t="e">
        <f>Table1[[#This Row],[Type of Install]]&amp;Table1[[#This Row],[Indoor/Outdoor]]</f>
        <v>#VALUE!</v>
      </c>
      <c r="AF1059" s="3" t="e">
        <f>AE1059&amp;Table1[[#This Row],[Camera Type]]</f>
        <v>#VALUE!</v>
      </c>
      <c r="AJ1059" s="3" t="str">
        <f>'Card Access'!D1061&amp;'Card Access'!E1061&amp;'Card Access'!F1061&amp;'Card Access'!G1061</f>
        <v/>
      </c>
    </row>
    <row r="1060" spans="28:36" x14ac:dyDescent="0.25">
      <c r="AB1060" s="12" t="e">
        <f>Table1[[#This Row],[Streaming Resolution '[MP']]]</f>
        <v>#VALUE!</v>
      </c>
      <c r="AC1060" s="12">
        <v>1</v>
      </c>
      <c r="AE1060" s="3" t="e">
        <f>Table1[[#This Row],[Type of Install]]&amp;Table1[[#This Row],[Indoor/Outdoor]]</f>
        <v>#VALUE!</v>
      </c>
      <c r="AF1060" s="3" t="e">
        <f>AE1060&amp;Table1[[#This Row],[Camera Type]]</f>
        <v>#VALUE!</v>
      </c>
      <c r="AJ1060" s="3" t="str">
        <f>'Card Access'!D1062&amp;'Card Access'!E1062&amp;'Card Access'!F1062&amp;'Card Access'!G1062</f>
        <v/>
      </c>
    </row>
    <row r="1061" spans="28:36" x14ac:dyDescent="0.25">
      <c r="AB1061" s="12" t="e">
        <f>Table1[[#This Row],[Streaming Resolution '[MP']]]</f>
        <v>#VALUE!</v>
      </c>
      <c r="AC1061" s="12">
        <v>1</v>
      </c>
      <c r="AE1061" s="3" t="e">
        <f>Table1[[#This Row],[Type of Install]]&amp;Table1[[#This Row],[Indoor/Outdoor]]</f>
        <v>#VALUE!</v>
      </c>
      <c r="AF1061" s="3" t="e">
        <f>AE1061&amp;Table1[[#This Row],[Camera Type]]</f>
        <v>#VALUE!</v>
      </c>
      <c r="AJ1061" s="3" t="str">
        <f>'Card Access'!D1063&amp;'Card Access'!E1063&amp;'Card Access'!F1063&amp;'Card Access'!G1063</f>
        <v/>
      </c>
    </row>
    <row r="1062" spans="28:36" x14ac:dyDescent="0.25">
      <c r="AB1062" s="12" t="e">
        <f>Table1[[#This Row],[Streaming Resolution '[MP']]]</f>
        <v>#VALUE!</v>
      </c>
      <c r="AC1062" s="12">
        <v>1</v>
      </c>
      <c r="AE1062" s="3" t="e">
        <f>Table1[[#This Row],[Type of Install]]&amp;Table1[[#This Row],[Indoor/Outdoor]]</f>
        <v>#VALUE!</v>
      </c>
      <c r="AF1062" s="3" t="e">
        <f>AE1062&amp;Table1[[#This Row],[Camera Type]]</f>
        <v>#VALUE!</v>
      </c>
      <c r="AJ1062" s="3" t="str">
        <f>'Card Access'!D1064&amp;'Card Access'!E1064&amp;'Card Access'!F1064&amp;'Card Access'!G1064</f>
        <v/>
      </c>
    </row>
    <row r="1063" spans="28:36" x14ac:dyDescent="0.25">
      <c r="AB1063" s="12" t="e">
        <f>Table1[[#This Row],[Streaming Resolution '[MP']]]</f>
        <v>#VALUE!</v>
      </c>
      <c r="AC1063" s="12">
        <v>1</v>
      </c>
      <c r="AE1063" s="3" t="e">
        <f>Table1[[#This Row],[Type of Install]]&amp;Table1[[#This Row],[Indoor/Outdoor]]</f>
        <v>#VALUE!</v>
      </c>
      <c r="AF1063" s="3" t="e">
        <f>AE1063&amp;Table1[[#This Row],[Camera Type]]</f>
        <v>#VALUE!</v>
      </c>
      <c r="AJ1063" s="3" t="str">
        <f>'Card Access'!D1065&amp;'Card Access'!E1065&amp;'Card Access'!F1065&amp;'Card Access'!G1065</f>
        <v/>
      </c>
    </row>
    <row r="1064" spans="28:36" x14ac:dyDescent="0.25">
      <c r="AB1064" s="12" t="e">
        <f>Table1[[#This Row],[Streaming Resolution '[MP']]]</f>
        <v>#VALUE!</v>
      </c>
      <c r="AC1064" s="12">
        <v>1</v>
      </c>
      <c r="AE1064" s="3" t="e">
        <f>Table1[[#This Row],[Type of Install]]&amp;Table1[[#This Row],[Indoor/Outdoor]]</f>
        <v>#VALUE!</v>
      </c>
      <c r="AF1064" s="3" t="e">
        <f>AE1064&amp;Table1[[#This Row],[Camera Type]]</f>
        <v>#VALUE!</v>
      </c>
      <c r="AJ1064" s="3" t="str">
        <f>'Card Access'!D1066&amp;'Card Access'!E1066&amp;'Card Access'!F1066&amp;'Card Access'!G1066</f>
        <v/>
      </c>
    </row>
    <row r="1065" spans="28:36" x14ac:dyDescent="0.25">
      <c r="AB1065" s="12" t="e">
        <f>Table1[[#This Row],[Streaming Resolution '[MP']]]</f>
        <v>#VALUE!</v>
      </c>
      <c r="AC1065" s="12">
        <v>1</v>
      </c>
      <c r="AE1065" s="3" t="e">
        <f>Table1[[#This Row],[Type of Install]]&amp;Table1[[#This Row],[Indoor/Outdoor]]</f>
        <v>#VALUE!</v>
      </c>
      <c r="AF1065" s="3" t="e">
        <f>AE1065&amp;Table1[[#This Row],[Camera Type]]</f>
        <v>#VALUE!</v>
      </c>
      <c r="AJ1065" s="3" t="str">
        <f>'Card Access'!D1067&amp;'Card Access'!E1067&amp;'Card Access'!F1067&amp;'Card Access'!G1067</f>
        <v/>
      </c>
    </row>
    <row r="1066" spans="28:36" x14ac:dyDescent="0.25">
      <c r="AB1066" s="12" t="e">
        <f>Table1[[#This Row],[Streaming Resolution '[MP']]]</f>
        <v>#VALUE!</v>
      </c>
      <c r="AC1066" s="12">
        <v>1</v>
      </c>
      <c r="AE1066" s="3" t="e">
        <f>Table1[[#This Row],[Type of Install]]&amp;Table1[[#This Row],[Indoor/Outdoor]]</f>
        <v>#VALUE!</v>
      </c>
      <c r="AF1066" s="3" t="e">
        <f>AE1066&amp;Table1[[#This Row],[Camera Type]]</f>
        <v>#VALUE!</v>
      </c>
      <c r="AJ1066" s="3" t="str">
        <f>'Card Access'!D1068&amp;'Card Access'!E1068&amp;'Card Access'!F1068&amp;'Card Access'!G1068</f>
        <v/>
      </c>
    </row>
    <row r="1067" spans="28:36" x14ac:dyDescent="0.25">
      <c r="AB1067" s="12" t="e">
        <f>Table1[[#This Row],[Streaming Resolution '[MP']]]</f>
        <v>#VALUE!</v>
      </c>
      <c r="AC1067" s="12">
        <v>1</v>
      </c>
      <c r="AE1067" s="3" t="e">
        <f>Table1[[#This Row],[Type of Install]]&amp;Table1[[#This Row],[Indoor/Outdoor]]</f>
        <v>#VALUE!</v>
      </c>
      <c r="AF1067" s="3" t="e">
        <f>AE1067&amp;Table1[[#This Row],[Camera Type]]</f>
        <v>#VALUE!</v>
      </c>
      <c r="AJ1067" s="3" t="str">
        <f>'Card Access'!D1069&amp;'Card Access'!E1069&amp;'Card Access'!F1069&amp;'Card Access'!G1069</f>
        <v/>
      </c>
    </row>
    <row r="1068" spans="28:36" x14ac:dyDescent="0.25">
      <c r="AB1068" s="12" t="e">
        <f>Table1[[#This Row],[Streaming Resolution '[MP']]]</f>
        <v>#VALUE!</v>
      </c>
      <c r="AC1068" s="12">
        <v>1</v>
      </c>
      <c r="AE1068" s="3" t="e">
        <f>Table1[[#This Row],[Type of Install]]&amp;Table1[[#This Row],[Indoor/Outdoor]]</f>
        <v>#VALUE!</v>
      </c>
      <c r="AF1068" s="3" t="e">
        <f>AE1068&amp;Table1[[#This Row],[Camera Type]]</f>
        <v>#VALUE!</v>
      </c>
      <c r="AJ1068" s="3" t="str">
        <f>'Card Access'!D1070&amp;'Card Access'!E1070&amp;'Card Access'!F1070&amp;'Card Access'!G1070</f>
        <v/>
      </c>
    </row>
    <row r="1069" spans="28:36" x14ac:dyDescent="0.25">
      <c r="AB1069" s="12" t="e">
        <f>Table1[[#This Row],[Streaming Resolution '[MP']]]</f>
        <v>#VALUE!</v>
      </c>
      <c r="AC1069" s="12">
        <v>1</v>
      </c>
      <c r="AE1069" s="3" t="e">
        <f>Table1[[#This Row],[Type of Install]]&amp;Table1[[#This Row],[Indoor/Outdoor]]</f>
        <v>#VALUE!</v>
      </c>
      <c r="AF1069" s="3" t="e">
        <f>AE1069&amp;Table1[[#This Row],[Camera Type]]</f>
        <v>#VALUE!</v>
      </c>
      <c r="AJ1069" s="3" t="str">
        <f>'Card Access'!D1071&amp;'Card Access'!E1071&amp;'Card Access'!F1071&amp;'Card Access'!G1071</f>
        <v/>
      </c>
    </row>
    <row r="1070" spans="28:36" x14ac:dyDescent="0.25">
      <c r="AB1070" s="12" t="e">
        <f>Table1[[#This Row],[Streaming Resolution '[MP']]]</f>
        <v>#VALUE!</v>
      </c>
      <c r="AC1070" s="12">
        <v>1</v>
      </c>
      <c r="AE1070" s="3" t="e">
        <f>Table1[[#This Row],[Type of Install]]&amp;Table1[[#This Row],[Indoor/Outdoor]]</f>
        <v>#VALUE!</v>
      </c>
      <c r="AF1070" s="3" t="e">
        <f>AE1070&amp;Table1[[#This Row],[Camera Type]]</f>
        <v>#VALUE!</v>
      </c>
      <c r="AJ1070" s="3" t="str">
        <f>'Card Access'!D1072&amp;'Card Access'!E1072&amp;'Card Access'!F1072&amp;'Card Access'!G1072</f>
        <v/>
      </c>
    </row>
    <row r="1071" spans="28:36" x14ac:dyDescent="0.25">
      <c r="AB1071" s="12" t="e">
        <f>Table1[[#This Row],[Streaming Resolution '[MP']]]</f>
        <v>#VALUE!</v>
      </c>
      <c r="AC1071" s="12">
        <v>1</v>
      </c>
      <c r="AE1071" s="3" t="e">
        <f>Table1[[#This Row],[Type of Install]]&amp;Table1[[#This Row],[Indoor/Outdoor]]</f>
        <v>#VALUE!</v>
      </c>
      <c r="AF1071" s="3" t="e">
        <f>AE1071&amp;Table1[[#This Row],[Camera Type]]</f>
        <v>#VALUE!</v>
      </c>
      <c r="AJ1071" s="3" t="str">
        <f>'Card Access'!D1073&amp;'Card Access'!E1073&amp;'Card Access'!F1073&amp;'Card Access'!G1073</f>
        <v/>
      </c>
    </row>
    <row r="1072" spans="28:36" x14ac:dyDescent="0.25">
      <c r="AB1072" s="12" t="e">
        <f>Table1[[#This Row],[Streaming Resolution '[MP']]]</f>
        <v>#VALUE!</v>
      </c>
      <c r="AC1072" s="12">
        <v>1</v>
      </c>
      <c r="AE1072" s="3" t="e">
        <f>Table1[[#This Row],[Type of Install]]&amp;Table1[[#This Row],[Indoor/Outdoor]]</f>
        <v>#VALUE!</v>
      </c>
      <c r="AF1072" s="3" t="e">
        <f>AE1072&amp;Table1[[#This Row],[Camera Type]]</f>
        <v>#VALUE!</v>
      </c>
      <c r="AJ1072" s="3" t="str">
        <f>'Card Access'!D1074&amp;'Card Access'!E1074&amp;'Card Access'!F1074&amp;'Card Access'!G1074</f>
        <v/>
      </c>
    </row>
    <row r="1073" spans="28:36" x14ac:dyDescent="0.25">
      <c r="AB1073" s="12" t="e">
        <f>Table1[[#This Row],[Streaming Resolution '[MP']]]</f>
        <v>#VALUE!</v>
      </c>
      <c r="AC1073" s="12">
        <v>1</v>
      </c>
      <c r="AE1073" s="3" t="e">
        <f>Table1[[#This Row],[Type of Install]]&amp;Table1[[#This Row],[Indoor/Outdoor]]</f>
        <v>#VALUE!</v>
      </c>
      <c r="AF1073" s="3" t="e">
        <f>AE1073&amp;Table1[[#This Row],[Camera Type]]</f>
        <v>#VALUE!</v>
      </c>
      <c r="AJ1073" s="3" t="str">
        <f>'Card Access'!D1075&amp;'Card Access'!E1075&amp;'Card Access'!F1075&amp;'Card Access'!G1075</f>
        <v/>
      </c>
    </row>
    <row r="1074" spans="28:36" x14ac:dyDescent="0.25">
      <c r="AB1074" s="12" t="e">
        <f>Table1[[#This Row],[Streaming Resolution '[MP']]]</f>
        <v>#VALUE!</v>
      </c>
      <c r="AC1074" s="12">
        <v>1</v>
      </c>
      <c r="AE1074" s="3" t="e">
        <f>Table1[[#This Row],[Type of Install]]&amp;Table1[[#This Row],[Indoor/Outdoor]]</f>
        <v>#VALUE!</v>
      </c>
      <c r="AF1074" s="3" t="e">
        <f>AE1074&amp;Table1[[#This Row],[Camera Type]]</f>
        <v>#VALUE!</v>
      </c>
      <c r="AJ1074" s="3" t="str">
        <f>'Card Access'!D1076&amp;'Card Access'!E1076&amp;'Card Access'!F1076&amp;'Card Access'!G1076</f>
        <v/>
      </c>
    </row>
    <row r="1075" spans="28:36" x14ac:dyDescent="0.25">
      <c r="AB1075" s="12" t="e">
        <f>Table1[[#This Row],[Streaming Resolution '[MP']]]</f>
        <v>#VALUE!</v>
      </c>
      <c r="AC1075" s="12">
        <v>1</v>
      </c>
      <c r="AE1075" s="3" t="e">
        <f>Table1[[#This Row],[Type of Install]]&amp;Table1[[#This Row],[Indoor/Outdoor]]</f>
        <v>#VALUE!</v>
      </c>
      <c r="AF1075" s="3" t="e">
        <f>AE1075&amp;Table1[[#This Row],[Camera Type]]</f>
        <v>#VALUE!</v>
      </c>
      <c r="AJ1075" s="3" t="str">
        <f>'Card Access'!D1077&amp;'Card Access'!E1077&amp;'Card Access'!F1077&amp;'Card Access'!G1077</f>
        <v/>
      </c>
    </row>
    <row r="1076" spans="28:36" x14ac:dyDescent="0.25">
      <c r="AB1076" s="12" t="e">
        <f>Table1[[#This Row],[Streaming Resolution '[MP']]]</f>
        <v>#VALUE!</v>
      </c>
      <c r="AC1076" s="12">
        <v>1</v>
      </c>
      <c r="AE1076" s="3" t="e">
        <f>Table1[[#This Row],[Type of Install]]&amp;Table1[[#This Row],[Indoor/Outdoor]]</f>
        <v>#VALUE!</v>
      </c>
      <c r="AF1076" s="3" t="e">
        <f>AE1076&amp;Table1[[#This Row],[Camera Type]]</f>
        <v>#VALUE!</v>
      </c>
      <c r="AJ1076" s="3" t="str">
        <f>'Card Access'!D1078&amp;'Card Access'!E1078&amp;'Card Access'!F1078&amp;'Card Access'!G1078</f>
        <v/>
      </c>
    </row>
    <row r="1077" spans="28:36" x14ac:dyDescent="0.25">
      <c r="AB1077" s="12" t="e">
        <f>Table1[[#This Row],[Streaming Resolution '[MP']]]</f>
        <v>#VALUE!</v>
      </c>
      <c r="AC1077" s="12">
        <v>1</v>
      </c>
      <c r="AE1077" s="3" t="e">
        <f>Table1[[#This Row],[Type of Install]]&amp;Table1[[#This Row],[Indoor/Outdoor]]</f>
        <v>#VALUE!</v>
      </c>
      <c r="AF1077" s="3" t="e">
        <f>AE1077&amp;Table1[[#This Row],[Camera Type]]</f>
        <v>#VALUE!</v>
      </c>
      <c r="AJ1077" s="3" t="str">
        <f>'Card Access'!D1079&amp;'Card Access'!E1079&amp;'Card Access'!F1079&amp;'Card Access'!G1079</f>
        <v/>
      </c>
    </row>
    <row r="1078" spans="28:36" x14ac:dyDescent="0.25">
      <c r="AB1078" s="12" t="e">
        <f>Table1[[#This Row],[Streaming Resolution '[MP']]]</f>
        <v>#VALUE!</v>
      </c>
      <c r="AC1078" s="12">
        <v>1</v>
      </c>
      <c r="AE1078" s="3" t="e">
        <f>Table1[[#This Row],[Type of Install]]&amp;Table1[[#This Row],[Indoor/Outdoor]]</f>
        <v>#VALUE!</v>
      </c>
      <c r="AF1078" s="3" t="e">
        <f>AE1078&amp;Table1[[#This Row],[Camera Type]]</f>
        <v>#VALUE!</v>
      </c>
      <c r="AJ1078" s="3" t="str">
        <f>'Card Access'!D1080&amp;'Card Access'!E1080&amp;'Card Access'!F1080&amp;'Card Access'!G1080</f>
        <v/>
      </c>
    </row>
    <row r="1079" spans="28:36" x14ac:dyDescent="0.25">
      <c r="AB1079" s="12" t="e">
        <f>Table1[[#This Row],[Streaming Resolution '[MP']]]</f>
        <v>#VALUE!</v>
      </c>
      <c r="AC1079" s="12">
        <v>1</v>
      </c>
      <c r="AE1079" s="3" t="e">
        <f>Table1[[#This Row],[Type of Install]]&amp;Table1[[#This Row],[Indoor/Outdoor]]</f>
        <v>#VALUE!</v>
      </c>
      <c r="AF1079" s="3" t="e">
        <f>AE1079&amp;Table1[[#This Row],[Camera Type]]</f>
        <v>#VALUE!</v>
      </c>
      <c r="AJ1079" s="3" t="str">
        <f>'Card Access'!D1081&amp;'Card Access'!E1081&amp;'Card Access'!F1081&amp;'Card Access'!G1081</f>
        <v/>
      </c>
    </row>
    <row r="1080" spans="28:36" x14ac:dyDescent="0.25">
      <c r="AB1080" s="12" t="e">
        <f>Table1[[#This Row],[Streaming Resolution '[MP']]]</f>
        <v>#VALUE!</v>
      </c>
      <c r="AC1080" s="12">
        <v>1</v>
      </c>
      <c r="AE1080" s="3" t="e">
        <f>Table1[[#This Row],[Type of Install]]&amp;Table1[[#This Row],[Indoor/Outdoor]]</f>
        <v>#VALUE!</v>
      </c>
      <c r="AF1080" s="3" t="e">
        <f>AE1080&amp;Table1[[#This Row],[Camera Type]]</f>
        <v>#VALUE!</v>
      </c>
      <c r="AJ1080" s="3" t="str">
        <f>'Card Access'!D1082&amp;'Card Access'!E1082&amp;'Card Access'!F1082&amp;'Card Access'!G1082</f>
        <v/>
      </c>
    </row>
    <row r="1081" spans="28:36" x14ac:dyDescent="0.25">
      <c r="AB1081" s="12" t="e">
        <f>Table1[[#This Row],[Streaming Resolution '[MP']]]</f>
        <v>#VALUE!</v>
      </c>
      <c r="AC1081" s="12">
        <v>1</v>
      </c>
      <c r="AE1081" s="3" t="e">
        <f>Table1[[#This Row],[Type of Install]]&amp;Table1[[#This Row],[Indoor/Outdoor]]</f>
        <v>#VALUE!</v>
      </c>
      <c r="AF1081" s="3" t="e">
        <f>AE1081&amp;Table1[[#This Row],[Camera Type]]</f>
        <v>#VALUE!</v>
      </c>
      <c r="AJ1081" s="3" t="str">
        <f>'Card Access'!D1083&amp;'Card Access'!E1083&amp;'Card Access'!F1083&amp;'Card Access'!G1083</f>
        <v/>
      </c>
    </row>
    <row r="1082" spans="28:36" x14ac:dyDescent="0.25">
      <c r="AB1082" s="12" t="e">
        <f>Table1[[#This Row],[Streaming Resolution '[MP']]]</f>
        <v>#VALUE!</v>
      </c>
      <c r="AC1082" s="12">
        <v>1</v>
      </c>
      <c r="AE1082" s="3" t="e">
        <f>Table1[[#This Row],[Type of Install]]&amp;Table1[[#This Row],[Indoor/Outdoor]]</f>
        <v>#VALUE!</v>
      </c>
      <c r="AF1082" s="3" t="e">
        <f>AE1082&amp;Table1[[#This Row],[Camera Type]]</f>
        <v>#VALUE!</v>
      </c>
      <c r="AJ1082" s="3" t="str">
        <f>'Card Access'!D1084&amp;'Card Access'!E1084&amp;'Card Access'!F1084&amp;'Card Access'!G1084</f>
        <v/>
      </c>
    </row>
    <row r="1083" spans="28:36" x14ac:dyDescent="0.25">
      <c r="AB1083" s="12" t="e">
        <f>Table1[[#This Row],[Streaming Resolution '[MP']]]</f>
        <v>#VALUE!</v>
      </c>
      <c r="AC1083" s="12">
        <v>1</v>
      </c>
      <c r="AE1083" s="3" t="e">
        <f>Table1[[#This Row],[Type of Install]]&amp;Table1[[#This Row],[Indoor/Outdoor]]</f>
        <v>#VALUE!</v>
      </c>
      <c r="AF1083" s="3" t="e">
        <f>AE1083&amp;Table1[[#This Row],[Camera Type]]</f>
        <v>#VALUE!</v>
      </c>
      <c r="AJ1083" s="3" t="str">
        <f>'Card Access'!D1085&amp;'Card Access'!E1085&amp;'Card Access'!F1085&amp;'Card Access'!G1085</f>
        <v/>
      </c>
    </row>
    <row r="1084" spans="28:36" x14ac:dyDescent="0.25">
      <c r="AB1084" s="12" t="e">
        <f>Table1[[#This Row],[Streaming Resolution '[MP']]]</f>
        <v>#VALUE!</v>
      </c>
      <c r="AC1084" s="12">
        <v>1</v>
      </c>
      <c r="AE1084" s="3" t="e">
        <f>Table1[[#This Row],[Type of Install]]&amp;Table1[[#This Row],[Indoor/Outdoor]]</f>
        <v>#VALUE!</v>
      </c>
      <c r="AF1084" s="3" t="e">
        <f>AE1084&amp;Table1[[#This Row],[Camera Type]]</f>
        <v>#VALUE!</v>
      </c>
      <c r="AJ1084" s="3" t="str">
        <f>'Card Access'!D1086&amp;'Card Access'!E1086&amp;'Card Access'!F1086&amp;'Card Access'!G1086</f>
        <v/>
      </c>
    </row>
    <row r="1085" spans="28:36" x14ac:dyDescent="0.25">
      <c r="AB1085" s="12" t="e">
        <f>Table1[[#This Row],[Streaming Resolution '[MP']]]</f>
        <v>#VALUE!</v>
      </c>
      <c r="AC1085" s="12">
        <v>1</v>
      </c>
      <c r="AE1085" s="3" t="e">
        <f>Table1[[#This Row],[Type of Install]]&amp;Table1[[#This Row],[Indoor/Outdoor]]</f>
        <v>#VALUE!</v>
      </c>
      <c r="AF1085" s="3" t="e">
        <f>AE1085&amp;Table1[[#This Row],[Camera Type]]</f>
        <v>#VALUE!</v>
      </c>
      <c r="AJ1085" s="3" t="str">
        <f>'Card Access'!D1087&amp;'Card Access'!E1087&amp;'Card Access'!F1087&amp;'Card Access'!G1087</f>
        <v/>
      </c>
    </row>
    <row r="1086" spans="28:36" x14ac:dyDescent="0.25">
      <c r="AB1086" s="12" t="e">
        <f>Table1[[#This Row],[Streaming Resolution '[MP']]]</f>
        <v>#VALUE!</v>
      </c>
      <c r="AC1086" s="12">
        <v>1</v>
      </c>
      <c r="AE1086" s="3" t="e">
        <f>Table1[[#This Row],[Type of Install]]&amp;Table1[[#This Row],[Indoor/Outdoor]]</f>
        <v>#VALUE!</v>
      </c>
      <c r="AF1086" s="3" t="e">
        <f>AE1086&amp;Table1[[#This Row],[Camera Type]]</f>
        <v>#VALUE!</v>
      </c>
      <c r="AJ1086" s="3" t="str">
        <f>'Card Access'!D1088&amp;'Card Access'!E1088&amp;'Card Access'!F1088&amp;'Card Access'!G1088</f>
        <v/>
      </c>
    </row>
    <row r="1087" spans="28:36" x14ac:dyDescent="0.25">
      <c r="AB1087" s="12" t="e">
        <f>Table1[[#This Row],[Streaming Resolution '[MP']]]</f>
        <v>#VALUE!</v>
      </c>
      <c r="AC1087" s="12">
        <v>1</v>
      </c>
      <c r="AE1087" s="3" t="e">
        <f>Table1[[#This Row],[Type of Install]]&amp;Table1[[#This Row],[Indoor/Outdoor]]</f>
        <v>#VALUE!</v>
      </c>
      <c r="AF1087" s="3" t="e">
        <f>AE1087&amp;Table1[[#This Row],[Camera Type]]</f>
        <v>#VALUE!</v>
      </c>
      <c r="AJ1087" s="3" t="str">
        <f>'Card Access'!D1089&amp;'Card Access'!E1089&amp;'Card Access'!F1089&amp;'Card Access'!G1089</f>
        <v/>
      </c>
    </row>
    <row r="1088" spans="28:36" x14ac:dyDescent="0.25">
      <c r="AB1088" s="12" t="e">
        <f>Table1[[#This Row],[Streaming Resolution '[MP']]]</f>
        <v>#VALUE!</v>
      </c>
      <c r="AC1088" s="12">
        <v>1</v>
      </c>
      <c r="AE1088" s="3" t="e">
        <f>Table1[[#This Row],[Type of Install]]&amp;Table1[[#This Row],[Indoor/Outdoor]]</f>
        <v>#VALUE!</v>
      </c>
      <c r="AF1088" s="3" t="e">
        <f>AE1088&amp;Table1[[#This Row],[Camera Type]]</f>
        <v>#VALUE!</v>
      </c>
      <c r="AJ1088" s="3" t="str">
        <f>'Card Access'!D1090&amp;'Card Access'!E1090&amp;'Card Access'!F1090&amp;'Card Access'!G1090</f>
        <v/>
      </c>
    </row>
    <row r="1089" spans="28:36" x14ac:dyDescent="0.25">
      <c r="AB1089" s="12" t="e">
        <f>Table1[[#This Row],[Streaming Resolution '[MP']]]</f>
        <v>#VALUE!</v>
      </c>
      <c r="AC1089" s="12">
        <v>1</v>
      </c>
      <c r="AE1089" s="3" t="e">
        <f>Table1[[#This Row],[Type of Install]]&amp;Table1[[#This Row],[Indoor/Outdoor]]</f>
        <v>#VALUE!</v>
      </c>
      <c r="AF1089" s="3" t="e">
        <f>AE1089&amp;Table1[[#This Row],[Camera Type]]</f>
        <v>#VALUE!</v>
      </c>
      <c r="AJ1089" s="3" t="str">
        <f>'Card Access'!D1091&amp;'Card Access'!E1091&amp;'Card Access'!F1091&amp;'Card Access'!G1091</f>
        <v/>
      </c>
    </row>
    <row r="1090" spans="28:36" x14ac:dyDescent="0.25">
      <c r="AB1090" s="12" t="e">
        <f>Table1[[#This Row],[Streaming Resolution '[MP']]]</f>
        <v>#VALUE!</v>
      </c>
      <c r="AC1090" s="12">
        <v>1</v>
      </c>
      <c r="AE1090" s="3" t="e">
        <f>Table1[[#This Row],[Type of Install]]&amp;Table1[[#This Row],[Indoor/Outdoor]]</f>
        <v>#VALUE!</v>
      </c>
      <c r="AF1090" s="3" t="e">
        <f>AE1090&amp;Table1[[#This Row],[Camera Type]]</f>
        <v>#VALUE!</v>
      </c>
      <c r="AJ1090" s="3" t="str">
        <f>'Card Access'!D1092&amp;'Card Access'!E1092&amp;'Card Access'!F1092&amp;'Card Access'!G1092</f>
        <v/>
      </c>
    </row>
    <row r="1091" spans="28:36" x14ac:dyDescent="0.25">
      <c r="AB1091" s="12" t="e">
        <f>Table1[[#This Row],[Streaming Resolution '[MP']]]</f>
        <v>#VALUE!</v>
      </c>
      <c r="AC1091" s="12">
        <v>1</v>
      </c>
      <c r="AE1091" s="3" t="e">
        <f>Table1[[#This Row],[Type of Install]]&amp;Table1[[#This Row],[Indoor/Outdoor]]</f>
        <v>#VALUE!</v>
      </c>
      <c r="AF1091" s="3" t="e">
        <f>AE1091&amp;Table1[[#This Row],[Camera Type]]</f>
        <v>#VALUE!</v>
      </c>
      <c r="AJ1091" s="3" t="str">
        <f>'Card Access'!D1093&amp;'Card Access'!E1093&amp;'Card Access'!F1093&amp;'Card Access'!G1093</f>
        <v/>
      </c>
    </row>
    <row r="1092" spans="28:36" x14ac:dyDescent="0.25">
      <c r="AB1092" s="12" t="e">
        <f>Table1[[#This Row],[Streaming Resolution '[MP']]]</f>
        <v>#VALUE!</v>
      </c>
      <c r="AC1092" s="12">
        <v>1</v>
      </c>
      <c r="AE1092" s="3" t="e">
        <f>Table1[[#This Row],[Type of Install]]&amp;Table1[[#This Row],[Indoor/Outdoor]]</f>
        <v>#VALUE!</v>
      </c>
      <c r="AF1092" s="3" t="e">
        <f>AE1092&amp;Table1[[#This Row],[Camera Type]]</f>
        <v>#VALUE!</v>
      </c>
      <c r="AJ1092" s="3" t="str">
        <f>'Card Access'!D1094&amp;'Card Access'!E1094&amp;'Card Access'!F1094&amp;'Card Access'!G1094</f>
        <v/>
      </c>
    </row>
    <row r="1093" spans="28:36" x14ac:dyDescent="0.25">
      <c r="AB1093" s="12" t="e">
        <f>Table1[[#This Row],[Streaming Resolution '[MP']]]</f>
        <v>#VALUE!</v>
      </c>
      <c r="AC1093" s="12">
        <v>1</v>
      </c>
      <c r="AE1093" s="3" t="e">
        <f>Table1[[#This Row],[Type of Install]]&amp;Table1[[#This Row],[Indoor/Outdoor]]</f>
        <v>#VALUE!</v>
      </c>
      <c r="AF1093" s="3" t="e">
        <f>AE1093&amp;Table1[[#This Row],[Camera Type]]</f>
        <v>#VALUE!</v>
      </c>
      <c r="AJ1093" s="3" t="str">
        <f>'Card Access'!D1095&amp;'Card Access'!E1095&amp;'Card Access'!F1095&amp;'Card Access'!G1095</f>
        <v/>
      </c>
    </row>
    <row r="1094" spans="28:36" x14ac:dyDescent="0.25">
      <c r="AB1094" s="12" t="e">
        <f>Table1[[#This Row],[Streaming Resolution '[MP']]]</f>
        <v>#VALUE!</v>
      </c>
      <c r="AC1094" s="12">
        <v>1</v>
      </c>
      <c r="AE1094" s="3" t="e">
        <f>Table1[[#This Row],[Type of Install]]&amp;Table1[[#This Row],[Indoor/Outdoor]]</f>
        <v>#VALUE!</v>
      </c>
      <c r="AF1094" s="3" t="e">
        <f>AE1094&amp;Table1[[#This Row],[Camera Type]]</f>
        <v>#VALUE!</v>
      </c>
      <c r="AJ1094" s="3" t="str">
        <f>'Card Access'!D1096&amp;'Card Access'!E1096&amp;'Card Access'!F1096&amp;'Card Access'!G1096</f>
        <v/>
      </c>
    </row>
    <row r="1095" spans="28:36" x14ac:dyDescent="0.25">
      <c r="AB1095" s="12" t="e">
        <f>Table1[[#This Row],[Streaming Resolution '[MP']]]</f>
        <v>#VALUE!</v>
      </c>
      <c r="AC1095" s="12">
        <v>1</v>
      </c>
      <c r="AE1095" s="3" t="e">
        <f>Table1[[#This Row],[Type of Install]]&amp;Table1[[#This Row],[Indoor/Outdoor]]</f>
        <v>#VALUE!</v>
      </c>
      <c r="AF1095" s="3" t="e">
        <f>AE1095&amp;Table1[[#This Row],[Camera Type]]</f>
        <v>#VALUE!</v>
      </c>
      <c r="AJ1095" s="3" t="str">
        <f>'Card Access'!D1097&amp;'Card Access'!E1097&amp;'Card Access'!F1097&amp;'Card Access'!G1097</f>
        <v/>
      </c>
    </row>
    <row r="1096" spans="28:36" x14ac:dyDescent="0.25">
      <c r="AB1096" s="12" t="e">
        <f>Table1[[#This Row],[Streaming Resolution '[MP']]]</f>
        <v>#VALUE!</v>
      </c>
      <c r="AC1096" s="12">
        <v>1</v>
      </c>
      <c r="AE1096" s="3" t="e">
        <f>Table1[[#This Row],[Type of Install]]&amp;Table1[[#This Row],[Indoor/Outdoor]]</f>
        <v>#VALUE!</v>
      </c>
      <c r="AF1096" s="3" t="e">
        <f>AE1096&amp;Table1[[#This Row],[Camera Type]]</f>
        <v>#VALUE!</v>
      </c>
      <c r="AJ1096" s="3" t="str">
        <f>'Card Access'!D1098&amp;'Card Access'!E1098&amp;'Card Access'!F1098&amp;'Card Access'!G1098</f>
        <v/>
      </c>
    </row>
    <row r="1097" spans="28:36" x14ac:dyDescent="0.25">
      <c r="AB1097" s="12" t="e">
        <f>Table1[[#This Row],[Streaming Resolution '[MP']]]</f>
        <v>#VALUE!</v>
      </c>
      <c r="AC1097" s="12">
        <v>1</v>
      </c>
      <c r="AE1097" s="3" t="e">
        <f>Table1[[#This Row],[Type of Install]]&amp;Table1[[#This Row],[Indoor/Outdoor]]</f>
        <v>#VALUE!</v>
      </c>
      <c r="AF1097" s="3" t="e">
        <f>AE1097&amp;Table1[[#This Row],[Camera Type]]</f>
        <v>#VALUE!</v>
      </c>
      <c r="AJ1097" s="3" t="str">
        <f>'Card Access'!D1099&amp;'Card Access'!E1099&amp;'Card Access'!F1099&amp;'Card Access'!G1099</f>
        <v/>
      </c>
    </row>
    <row r="1098" spans="28:36" x14ac:dyDescent="0.25">
      <c r="AB1098" s="12" t="e">
        <f>Table1[[#This Row],[Streaming Resolution '[MP']]]</f>
        <v>#VALUE!</v>
      </c>
      <c r="AC1098" s="12">
        <v>1</v>
      </c>
      <c r="AE1098" s="3" t="e">
        <f>Table1[[#This Row],[Type of Install]]&amp;Table1[[#This Row],[Indoor/Outdoor]]</f>
        <v>#VALUE!</v>
      </c>
      <c r="AF1098" s="3" t="e">
        <f>AE1098&amp;Table1[[#This Row],[Camera Type]]</f>
        <v>#VALUE!</v>
      </c>
      <c r="AJ1098" s="3" t="str">
        <f>'Card Access'!D1100&amp;'Card Access'!E1100&amp;'Card Access'!F1100&amp;'Card Access'!G1100</f>
        <v/>
      </c>
    </row>
    <row r="1099" spans="28:36" x14ac:dyDescent="0.25">
      <c r="AB1099" s="12" t="e">
        <f>Table1[[#This Row],[Streaming Resolution '[MP']]]</f>
        <v>#VALUE!</v>
      </c>
      <c r="AC1099" s="12">
        <v>1</v>
      </c>
      <c r="AE1099" s="3" t="e">
        <f>Table1[[#This Row],[Type of Install]]&amp;Table1[[#This Row],[Indoor/Outdoor]]</f>
        <v>#VALUE!</v>
      </c>
      <c r="AF1099" s="3" t="e">
        <f>AE1099&amp;Table1[[#This Row],[Camera Type]]</f>
        <v>#VALUE!</v>
      </c>
      <c r="AJ1099" s="3" t="str">
        <f>'Card Access'!D1101&amp;'Card Access'!E1101&amp;'Card Access'!F1101&amp;'Card Access'!G1101</f>
        <v/>
      </c>
    </row>
    <row r="1100" spans="28:36" x14ac:dyDescent="0.25">
      <c r="AB1100" s="12" t="e">
        <f>Table1[[#This Row],[Streaming Resolution '[MP']]]</f>
        <v>#VALUE!</v>
      </c>
      <c r="AC1100" s="12">
        <v>1</v>
      </c>
      <c r="AE1100" s="3" t="e">
        <f>Table1[[#This Row],[Type of Install]]&amp;Table1[[#This Row],[Indoor/Outdoor]]</f>
        <v>#VALUE!</v>
      </c>
      <c r="AF1100" s="3" t="e">
        <f>AE1100&amp;Table1[[#This Row],[Camera Type]]</f>
        <v>#VALUE!</v>
      </c>
      <c r="AJ1100" s="3" t="str">
        <f>'Card Access'!D1102&amp;'Card Access'!E1102&amp;'Card Access'!F1102&amp;'Card Access'!G1102</f>
        <v/>
      </c>
    </row>
    <row r="1101" spans="28:36" x14ac:dyDescent="0.25">
      <c r="AB1101" s="12" t="e">
        <f>Table1[[#This Row],[Streaming Resolution '[MP']]]</f>
        <v>#VALUE!</v>
      </c>
      <c r="AC1101" s="12">
        <v>1</v>
      </c>
      <c r="AE1101" s="3" t="e">
        <f>Table1[[#This Row],[Type of Install]]&amp;Table1[[#This Row],[Indoor/Outdoor]]</f>
        <v>#VALUE!</v>
      </c>
      <c r="AF1101" s="3" t="e">
        <f>AE1101&amp;Table1[[#This Row],[Camera Type]]</f>
        <v>#VALUE!</v>
      </c>
      <c r="AJ1101" s="3" t="str">
        <f>'Card Access'!D1103&amp;'Card Access'!E1103&amp;'Card Access'!F1103&amp;'Card Access'!G1103</f>
        <v/>
      </c>
    </row>
    <row r="1102" spans="28:36" x14ac:dyDescent="0.25">
      <c r="AB1102" s="12" t="e">
        <f>Table1[[#This Row],[Streaming Resolution '[MP']]]</f>
        <v>#VALUE!</v>
      </c>
      <c r="AC1102" s="12">
        <v>1</v>
      </c>
      <c r="AE1102" s="3" t="e">
        <f>Table1[[#This Row],[Type of Install]]&amp;Table1[[#This Row],[Indoor/Outdoor]]</f>
        <v>#VALUE!</v>
      </c>
      <c r="AF1102" s="3" t="e">
        <f>AE1102&amp;Table1[[#This Row],[Camera Type]]</f>
        <v>#VALUE!</v>
      </c>
      <c r="AJ1102" s="3" t="str">
        <f>'Card Access'!D1104&amp;'Card Access'!E1104&amp;'Card Access'!F1104&amp;'Card Access'!G1104</f>
        <v/>
      </c>
    </row>
    <row r="1103" spans="28:36" x14ac:dyDescent="0.25">
      <c r="AB1103" s="12" t="e">
        <f>Table1[[#This Row],[Streaming Resolution '[MP']]]</f>
        <v>#VALUE!</v>
      </c>
      <c r="AC1103" s="12">
        <v>1</v>
      </c>
      <c r="AE1103" s="3" t="e">
        <f>Table1[[#This Row],[Type of Install]]&amp;Table1[[#This Row],[Indoor/Outdoor]]</f>
        <v>#VALUE!</v>
      </c>
      <c r="AF1103" s="3" t="e">
        <f>AE1103&amp;Table1[[#This Row],[Camera Type]]</f>
        <v>#VALUE!</v>
      </c>
      <c r="AJ1103" s="3" t="str">
        <f>'Card Access'!D1105&amp;'Card Access'!E1105&amp;'Card Access'!F1105&amp;'Card Access'!G1105</f>
        <v/>
      </c>
    </row>
    <row r="1104" spans="28:36" x14ac:dyDescent="0.25">
      <c r="AB1104" s="12" t="e">
        <f>Table1[[#This Row],[Streaming Resolution '[MP']]]</f>
        <v>#VALUE!</v>
      </c>
      <c r="AC1104" s="12">
        <v>1</v>
      </c>
      <c r="AE1104" s="3" t="e">
        <f>Table1[[#This Row],[Type of Install]]&amp;Table1[[#This Row],[Indoor/Outdoor]]</f>
        <v>#VALUE!</v>
      </c>
      <c r="AF1104" s="3" t="e">
        <f>AE1104&amp;Table1[[#This Row],[Camera Type]]</f>
        <v>#VALUE!</v>
      </c>
      <c r="AJ1104" s="3" t="str">
        <f>'Card Access'!D1106&amp;'Card Access'!E1106&amp;'Card Access'!F1106&amp;'Card Access'!G1106</f>
        <v/>
      </c>
    </row>
    <row r="1105" spans="28:36" x14ac:dyDescent="0.25">
      <c r="AB1105" s="12" t="e">
        <f>Table1[[#This Row],[Streaming Resolution '[MP']]]</f>
        <v>#VALUE!</v>
      </c>
      <c r="AC1105" s="12">
        <v>1</v>
      </c>
      <c r="AE1105" s="3" t="e">
        <f>Table1[[#This Row],[Type of Install]]&amp;Table1[[#This Row],[Indoor/Outdoor]]</f>
        <v>#VALUE!</v>
      </c>
      <c r="AF1105" s="3" t="e">
        <f>AE1105&amp;Table1[[#This Row],[Camera Type]]</f>
        <v>#VALUE!</v>
      </c>
      <c r="AJ1105" s="3" t="str">
        <f>'Card Access'!D1107&amp;'Card Access'!E1107&amp;'Card Access'!F1107&amp;'Card Access'!G1107</f>
        <v/>
      </c>
    </row>
    <row r="1106" spans="28:36" x14ac:dyDescent="0.25">
      <c r="AB1106" s="12" t="e">
        <f>Table1[[#This Row],[Streaming Resolution '[MP']]]</f>
        <v>#VALUE!</v>
      </c>
      <c r="AC1106" s="12">
        <v>1</v>
      </c>
      <c r="AE1106" s="3" t="e">
        <f>Table1[[#This Row],[Type of Install]]&amp;Table1[[#This Row],[Indoor/Outdoor]]</f>
        <v>#VALUE!</v>
      </c>
      <c r="AF1106" s="3" t="e">
        <f>AE1106&amp;Table1[[#This Row],[Camera Type]]</f>
        <v>#VALUE!</v>
      </c>
      <c r="AJ1106" s="3" t="str">
        <f>'Card Access'!D1108&amp;'Card Access'!E1108&amp;'Card Access'!F1108&amp;'Card Access'!G1108</f>
        <v/>
      </c>
    </row>
    <row r="1107" spans="28:36" x14ac:dyDescent="0.25">
      <c r="AB1107" s="12" t="e">
        <f>Table1[[#This Row],[Streaming Resolution '[MP']]]</f>
        <v>#VALUE!</v>
      </c>
      <c r="AC1107" s="12">
        <v>1</v>
      </c>
      <c r="AE1107" s="3" t="e">
        <f>Table1[[#This Row],[Type of Install]]&amp;Table1[[#This Row],[Indoor/Outdoor]]</f>
        <v>#VALUE!</v>
      </c>
      <c r="AF1107" s="3" t="e">
        <f>AE1107&amp;Table1[[#This Row],[Camera Type]]</f>
        <v>#VALUE!</v>
      </c>
      <c r="AJ1107" s="3" t="str">
        <f>'Card Access'!D1109&amp;'Card Access'!E1109&amp;'Card Access'!F1109&amp;'Card Access'!G1109</f>
        <v/>
      </c>
    </row>
    <row r="1108" spans="28:36" x14ac:dyDescent="0.25">
      <c r="AB1108" s="12" t="e">
        <f>Table1[[#This Row],[Streaming Resolution '[MP']]]</f>
        <v>#VALUE!</v>
      </c>
      <c r="AC1108" s="12">
        <v>1</v>
      </c>
      <c r="AE1108" s="3" t="e">
        <f>Table1[[#This Row],[Type of Install]]&amp;Table1[[#This Row],[Indoor/Outdoor]]</f>
        <v>#VALUE!</v>
      </c>
      <c r="AF1108" s="3" t="e">
        <f>AE1108&amp;Table1[[#This Row],[Camera Type]]</f>
        <v>#VALUE!</v>
      </c>
      <c r="AJ1108" s="3" t="str">
        <f>'Card Access'!D1110&amp;'Card Access'!E1110&amp;'Card Access'!F1110&amp;'Card Access'!G1110</f>
        <v/>
      </c>
    </row>
    <row r="1109" spans="28:36" x14ac:dyDescent="0.25">
      <c r="AB1109" s="12" t="e">
        <f>Table1[[#This Row],[Streaming Resolution '[MP']]]</f>
        <v>#VALUE!</v>
      </c>
      <c r="AC1109" s="12">
        <v>1</v>
      </c>
      <c r="AE1109" s="3" t="e">
        <f>Table1[[#This Row],[Type of Install]]&amp;Table1[[#This Row],[Indoor/Outdoor]]</f>
        <v>#VALUE!</v>
      </c>
      <c r="AF1109" s="3" t="e">
        <f>AE1109&amp;Table1[[#This Row],[Camera Type]]</f>
        <v>#VALUE!</v>
      </c>
      <c r="AJ1109" s="3" t="str">
        <f>'Card Access'!D1111&amp;'Card Access'!E1111&amp;'Card Access'!F1111&amp;'Card Access'!G1111</f>
        <v/>
      </c>
    </row>
    <row r="1110" spans="28:36" x14ac:dyDescent="0.25">
      <c r="AB1110" s="12" t="e">
        <f>Table1[[#This Row],[Streaming Resolution '[MP']]]</f>
        <v>#VALUE!</v>
      </c>
      <c r="AC1110" s="12">
        <v>1</v>
      </c>
      <c r="AE1110" s="3" t="e">
        <f>Table1[[#This Row],[Type of Install]]&amp;Table1[[#This Row],[Indoor/Outdoor]]</f>
        <v>#VALUE!</v>
      </c>
      <c r="AF1110" s="3" t="e">
        <f>AE1110&amp;Table1[[#This Row],[Camera Type]]</f>
        <v>#VALUE!</v>
      </c>
      <c r="AJ1110" s="3" t="str">
        <f>'Card Access'!D1112&amp;'Card Access'!E1112&amp;'Card Access'!F1112&amp;'Card Access'!G1112</f>
        <v/>
      </c>
    </row>
    <row r="1111" spans="28:36" x14ac:dyDescent="0.25">
      <c r="AB1111" s="12" t="e">
        <f>Table1[[#This Row],[Streaming Resolution '[MP']]]</f>
        <v>#VALUE!</v>
      </c>
      <c r="AC1111" s="12">
        <v>1</v>
      </c>
      <c r="AE1111" s="3" t="e">
        <f>Table1[[#This Row],[Type of Install]]&amp;Table1[[#This Row],[Indoor/Outdoor]]</f>
        <v>#VALUE!</v>
      </c>
      <c r="AF1111" s="3" t="e">
        <f>AE1111&amp;Table1[[#This Row],[Camera Type]]</f>
        <v>#VALUE!</v>
      </c>
      <c r="AJ1111" s="3" t="str">
        <f>'Card Access'!D1113&amp;'Card Access'!E1113&amp;'Card Access'!F1113&amp;'Card Access'!G1113</f>
        <v/>
      </c>
    </row>
    <row r="1112" spans="28:36" x14ac:dyDescent="0.25">
      <c r="AB1112" s="12" t="e">
        <f>Table1[[#This Row],[Streaming Resolution '[MP']]]</f>
        <v>#VALUE!</v>
      </c>
      <c r="AC1112" s="12">
        <v>1</v>
      </c>
      <c r="AE1112" s="3" t="e">
        <f>Table1[[#This Row],[Type of Install]]&amp;Table1[[#This Row],[Indoor/Outdoor]]</f>
        <v>#VALUE!</v>
      </c>
      <c r="AF1112" s="3" t="e">
        <f>AE1112&amp;Table1[[#This Row],[Camera Type]]</f>
        <v>#VALUE!</v>
      </c>
      <c r="AJ1112" s="3" t="str">
        <f>'Card Access'!D1114&amp;'Card Access'!E1114&amp;'Card Access'!F1114&amp;'Card Access'!G1114</f>
        <v/>
      </c>
    </row>
    <row r="1113" spans="28:36" x14ac:dyDescent="0.25">
      <c r="AB1113" s="12" t="e">
        <f>Table1[[#This Row],[Streaming Resolution '[MP']]]</f>
        <v>#VALUE!</v>
      </c>
      <c r="AC1113" s="12">
        <v>1</v>
      </c>
      <c r="AE1113" s="3" t="e">
        <f>Table1[[#This Row],[Type of Install]]&amp;Table1[[#This Row],[Indoor/Outdoor]]</f>
        <v>#VALUE!</v>
      </c>
      <c r="AF1113" s="3" t="e">
        <f>AE1113&amp;Table1[[#This Row],[Camera Type]]</f>
        <v>#VALUE!</v>
      </c>
      <c r="AJ1113" s="3" t="str">
        <f>'Card Access'!D1115&amp;'Card Access'!E1115&amp;'Card Access'!F1115&amp;'Card Access'!G1115</f>
        <v/>
      </c>
    </row>
    <row r="1114" spans="28:36" x14ac:dyDescent="0.25">
      <c r="AB1114" s="12" t="e">
        <f>Table1[[#This Row],[Streaming Resolution '[MP']]]</f>
        <v>#VALUE!</v>
      </c>
      <c r="AC1114" s="12">
        <v>1</v>
      </c>
      <c r="AE1114" s="3" t="e">
        <f>Table1[[#This Row],[Type of Install]]&amp;Table1[[#This Row],[Indoor/Outdoor]]</f>
        <v>#VALUE!</v>
      </c>
      <c r="AF1114" s="3" t="e">
        <f>AE1114&amp;Table1[[#This Row],[Camera Type]]</f>
        <v>#VALUE!</v>
      </c>
      <c r="AJ1114" s="3" t="str">
        <f>'Card Access'!D1116&amp;'Card Access'!E1116&amp;'Card Access'!F1116&amp;'Card Access'!G1116</f>
        <v/>
      </c>
    </row>
    <row r="1115" spans="28:36" x14ac:dyDescent="0.25">
      <c r="AB1115" s="12" t="e">
        <f>Table1[[#This Row],[Streaming Resolution '[MP']]]</f>
        <v>#VALUE!</v>
      </c>
      <c r="AC1115" s="12">
        <v>1</v>
      </c>
      <c r="AE1115" s="3" t="e">
        <f>Table1[[#This Row],[Type of Install]]&amp;Table1[[#This Row],[Indoor/Outdoor]]</f>
        <v>#VALUE!</v>
      </c>
      <c r="AF1115" s="3" t="e">
        <f>AE1115&amp;Table1[[#This Row],[Camera Type]]</f>
        <v>#VALUE!</v>
      </c>
      <c r="AJ1115" s="3" t="str">
        <f>'Card Access'!D1117&amp;'Card Access'!E1117&amp;'Card Access'!F1117&amp;'Card Access'!G1117</f>
        <v/>
      </c>
    </row>
    <row r="1116" spans="28:36" x14ac:dyDescent="0.25">
      <c r="AB1116" s="12" t="e">
        <f>Table1[[#This Row],[Streaming Resolution '[MP']]]</f>
        <v>#VALUE!</v>
      </c>
      <c r="AC1116" s="12">
        <v>1</v>
      </c>
      <c r="AE1116" s="3" t="e">
        <f>Table1[[#This Row],[Type of Install]]&amp;Table1[[#This Row],[Indoor/Outdoor]]</f>
        <v>#VALUE!</v>
      </c>
      <c r="AF1116" s="3" t="e">
        <f>AE1116&amp;Table1[[#This Row],[Camera Type]]</f>
        <v>#VALUE!</v>
      </c>
      <c r="AJ1116" s="3" t="str">
        <f>'Card Access'!D1118&amp;'Card Access'!E1118&amp;'Card Access'!F1118&amp;'Card Access'!G1118</f>
        <v/>
      </c>
    </row>
    <row r="1117" spans="28:36" x14ac:dyDescent="0.25">
      <c r="AB1117" s="12" t="e">
        <f>Table1[[#This Row],[Streaming Resolution '[MP']]]</f>
        <v>#VALUE!</v>
      </c>
      <c r="AC1117" s="12">
        <v>1</v>
      </c>
      <c r="AE1117" s="3" t="e">
        <f>Table1[[#This Row],[Type of Install]]&amp;Table1[[#This Row],[Indoor/Outdoor]]</f>
        <v>#VALUE!</v>
      </c>
      <c r="AF1117" s="3" t="e">
        <f>AE1117&amp;Table1[[#This Row],[Camera Type]]</f>
        <v>#VALUE!</v>
      </c>
      <c r="AJ1117" s="3" t="str">
        <f>'Card Access'!D1119&amp;'Card Access'!E1119&amp;'Card Access'!F1119&amp;'Card Access'!G1119</f>
        <v/>
      </c>
    </row>
    <row r="1118" spans="28:36" x14ac:dyDescent="0.25">
      <c r="AB1118" s="12" t="e">
        <f>Table1[[#This Row],[Streaming Resolution '[MP']]]</f>
        <v>#VALUE!</v>
      </c>
      <c r="AC1118" s="12">
        <v>1</v>
      </c>
      <c r="AE1118" s="3" t="e">
        <f>Table1[[#This Row],[Type of Install]]&amp;Table1[[#This Row],[Indoor/Outdoor]]</f>
        <v>#VALUE!</v>
      </c>
      <c r="AF1118" s="3" t="e">
        <f>AE1118&amp;Table1[[#This Row],[Camera Type]]</f>
        <v>#VALUE!</v>
      </c>
      <c r="AJ1118" s="3" t="str">
        <f>'Card Access'!D1120&amp;'Card Access'!E1120&amp;'Card Access'!F1120&amp;'Card Access'!G1120</f>
        <v/>
      </c>
    </row>
    <row r="1119" spans="28:36" x14ac:dyDescent="0.25">
      <c r="AB1119" s="12" t="e">
        <f>Table1[[#This Row],[Streaming Resolution '[MP']]]</f>
        <v>#VALUE!</v>
      </c>
      <c r="AC1119" s="12">
        <v>1</v>
      </c>
      <c r="AE1119" s="3" t="e">
        <f>Table1[[#This Row],[Type of Install]]&amp;Table1[[#This Row],[Indoor/Outdoor]]</f>
        <v>#VALUE!</v>
      </c>
      <c r="AF1119" s="3" t="e">
        <f>AE1119&amp;Table1[[#This Row],[Camera Type]]</f>
        <v>#VALUE!</v>
      </c>
      <c r="AJ1119" s="3" t="str">
        <f>'Card Access'!D1121&amp;'Card Access'!E1121&amp;'Card Access'!F1121&amp;'Card Access'!G1121</f>
        <v/>
      </c>
    </row>
    <row r="1120" spans="28:36" x14ac:dyDescent="0.25">
      <c r="AB1120" s="12" t="e">
        <f>Table1[[#This Row],[Streaming Resolution '[MP']]]</f>
        <v>#VALUE!</v>
      </c>
      <c r="AC1120" s="12">
        <v>1</v>
      </c>
      <c r="AE1120" s="3" t="e">
        <f>Table1[[#This Row],[Type of Install]]&amp;Table1[[#This Row],[Indoor/Outdoor]]</f>
        <v>#VALUE!</v>
      </c>
      <c r="AF1120" s="3" t="e">
        <f>AE1120&amp;Table1[[#This Row],[Camera Type]]</f>
        <v>#VALUE!</v>
      </c>
      <c r="AJ1120" s="3" t="str">
        <f>'Card Access'!D1122&amp;'Card Access'!E1122&amp;'Card Access'!F1122&amp;'Card Access'!G1122</f>
        <v/>
      </c>
    </row>
    <row r="1121" spans="28:36" x14ac:dyDescent="0.25">
      <c r="AB1121" s="12" t="e">
        <f>Table1[[#This Row],[Streaming Resolution '[MP']]]</f>
        <v>#VALUE!</v>
      </c>
      <c r="AC1121" s="12">
        <v>1</v>
      </c>
      <c r="AE1121" s="3" t="e">
        <f>Table1[[#This Row],[Type of Install]]&amp;Table1[[#This Row],[Indoor/Outdoor]]</f>
        <v>#VALUE!</v>
      </c>
      <c r="AF1121" s="3" t="e">
        <f>AE1121&amp;Table1[[#This Row],[Camera Type]]</f>
        <v>#VALUE!</v>
      </c>
      <c r="AJ1121" s="3" t="str">
        <f>'Card Access'!D1123&amp;'Card Access'!E1123&amp;'Card Access'!F1123&amp;'Card Access'!G1123</f>
        <v/>
      </c>
    </row>
    <row r="1122" spans="28:36" x14ac:dyDescent="0.25">
      <c r="AB1122" s="12" t="e">
        <f>Table1[[#This Row],[Streaming Resolution '[MP']]]</f>
        <v>#VALUE!</v>
      </c>
      <c r="AC1122" s="12">
        <v>1</v>
      </c>
      <c r="AE1122" s="3" t="e">
        <f>Table1[[#This Row],[Type of Install]]&amp;Table1[[#This Row],[Indoor/Outdoor]]</f>
        <v>#VALUE!</v>
      </c>
      <c r="AF1122" s="3" t="e">
        <f>AE1122&amp;Table1[[#This Row],[Camera Type]]</f>
        <v>#VALUE!</v>
      </c>
      <c r="AJ1122" s="3" t="str">
        <f>'Card Access'!D1124&amp;'Card Access'!E1124&amp;'Card Access'!F1124&amp;'Card Access'!G1124</f>
        <v/>
      </c>
    </row>
    <row r="1123" spans="28:36" x14ac:dyDescent="0.25">
      <c r="AB1123" s="12" t="e">
        <f>Table1[[#This Row],[Streaming Resolution '[MP']]]</f>
        <v>#VALUE!</v>
      </c>
      <c r="AC1123" s="12">
        <v>1</v>
      </c>
      <c r="AE1123" s="3" t="e">
        <f>Table1[[#This Row],[Type of Install]]&amp;Table1[[#This Row],[Indoor/Outdoor]]</f>
        <v>#VALUE!</v>
      </c>
      <c r="AF1123" s="3" t="e">
        <f>AE1123&amp;Table1[[#This Row],[Camera Type]]</f>
        <v>#VALUE!</v>
      </c>
      <c r="AJ1123" s="3" t="str">
        <f>'Card Access'!D1125&amp;'Card Access'!E1125&amp;'Card Access'!F1125&amp;'Card Access'!G1125</f>
        <v/>
      </c>
    </row>
    <row r="1124" spans="28:36" x14ac:dyDescent="0.25">
      <c r="AB1124" s="12" t="e">
        <f>Table1[[#This Row],[Streaming Resolution '[MP']]]</f>
        <v>#VALUE!</v>
      </c>
      <c r="AC1124" s="12">
        <v>1</v>
      </c>
      <c r="AE1124" s="3" t="e">
        <f>Table1[[#This Row],[Type of Install]]&amp;Table1[[#This Row],[Indoor/Outdoor]]</f>
        <v>#VALUE!</v>
      </c>
      <c r="AF1124" s="3" t="e">
        <f>AE1124&amp;Table1[[#This Row],[Camera Type]]</f>
        <v>#VALUE!</v>
      </c>
      <c r="AJ1124" s="3" t="str">
        <f>'Card Access'!D1126&amp;'Card Access'!E1126&amp;'Card Access'!F1126&amp;'Card Access'!G1126</f>
        <v/>
      </c>
    </row>
    <row r="1125" spans="28:36" x14ac:dyDescent="0.25">
      <c r="AB1125" s="12" t="e">
        <f>Table1[[#This Row],[Streaming Resolution '[MP']]]</f>
        <v>#VALUE!</v>
      </c>
      <c r="AC1125" s="12">
        <v>1</v>
      </c>
      <c r="AE1125" s="3" t="e">
        <f>Table1[[#This Row],[Type of Install]]&amp;Table1[[#This Row],[Indoor/Outdoor]]</f>
        <v>#VALUE!</v>
      </c>
      <c r="AF1125" s="3" t="e">
        <f>AE1125&amp;Table1[[#This Row],[Camera Type]]</f>
        <v>#VALUE!</v>
      </c>
      <c r="AJ1125" s="3" t="str">
        <f>'Card Access'!D1127&amp;'Card Access'!E1127&amp;'Card Access'!F1127&amp;'Card Access'!G1127</f>
        <v/>
      </c>
    </row>
    <row r="1126" spans="28:36" x14ac:dyDescent="0.25">
      <c r="AB1126" s="12" t="e">
        <f>Table1[[#This Row],[Streaming Resolution '[MP']]]</f>
        <v>#VALUE!</v>
      </c>
      <c r="AC1126" s="12">
        <v>1</v>
      </c>
      <c r="AE1126" s="3" t="e">
        <f>Table1[[#This Row],[Type of Install]]&amp;Table1[[#This Row],[Indoor/Outdoor]]</f>
        <v>#VALUE!</v>
      </c>
      <c r="AF1126" s="3" t="e">
        <f>AE1126&amp;Table1[[#This Row],[Camera Type]]</f>
        <v>#VALUE!</v>
      </c>
      <c r="AJ1126" s="3" t="str">
        <f>'Card Access'!D1128&amp;'Card Access'!E1128&amp;'Card Access'!F1128&amp;'Card Access'!G1128</f>
        <v/>
      </c>
    </row>
    <row r="1127" spans="28:36" x14ac:dyDescent="0.25">
      <c r="AB1127" s="12" t="e">
        <f>Table1[[#This Row],[Streaming Resolution '[MP']]]</f>
        <v>#VALUE!</v>
      </c>
      <c r="AC1127" s="12">
        <v>1</v>
      </c>
      <c r="AE1127" s="3" t="e">
        <f>Table1[[#This Row],[Type of Install]]&amp;Table1[[#This Row],[Indoor/Outdoor]]</f>
        <v>#VALUE!</v>
      </c>
      <c r="AF1127" s="3" t="e">
        <f>AE1127&amp;Table1[[#This Row],[Camera Type]]</f>
        <v>#VALUE!</v>
      </c>
      <c r="AJ1127" s="3" t="str">
        <f>'Card Access'!D1129&amp;'Card Access'!E1129&amp;'Card Access'!F1129&amp;'Card Access'!G1129</f>
        <v/>
      </c>
    </row>
    <row r="1128" spans="28:36" x14ac:dyDescent="0.25">
      <c r="AB1128" s="12" t="e">
        <f>Table1[[#This Row],[Streaming Resolution '[MP']]]</f>
        <v>#VALUE!</v>
      </c>
      <c r="AC1128" s="12">
        <v>1</v>
      </c>
      <c r="AE1128" s="3" t="e">
        <f>Table1[[#This Row],[Type of Install]]&amp;Table1[[#This Row],[Indoor/Outdoor]]</f>
        <v>#VALUE!</v>
      </c>
      <c r="AF1128" s="3" t="e">
        <f>AE1128&amp;Table1[[#This Row],[Camera Type]]</f>
        <v>#VALUE!</v>
      </c>
      <c r="AJ1128" s="3" t="str">
        <f>'Card Access'!D1130&amp;'Card Access'!E1130&amp;'Card Access'!F1130&amp;'Card Access'!G1130</f>
        <v/>
      </c>
    </row>
    <row r="1129" spans="28:36" x14ac:dyDescent="0.25">
      <c r="AB1129" s="12" t="e">
        <f>Table1[[#This Row],[Streaming Resolution '[MP']]]</f>
        <v>#VALUE!</v>
      </c>
      <c r="AC1129" s="12">
        <v>1</v>
      </c>
      <c r="AE1129" s="3" t="e">
        <f>Table1[[#This Row],[Type of Install]]&amp;Table1[[#This Row],[Indoor/Outdoor]]</f>
        <v>#VALUE!</v>
      </c>
      <c r="AF1129" s="3" t="e">
        <f>AE1129&amp;Table1[[#This Row],[Camera Type]]</f>
        <v>#VALUE!</v>
      </c>
      <c r="AJ1129" s="3" t="str">
        <f>'Card Access'!D1131&amp;'Card Access'!E1131&amp;'Card Access'!F1131&amp;'Card Access'!G1131</f>
        <v/>
      </c>
    </row>
    <row r="1130" spans="28:36" x14ac:dyDescent="0.25">
      <c r="AB1130" s="12" t="e">
        <f>Table1[[#This Row],[Streaming Resolution '[MP']]]</f>
        <v>#VALUE!</v>
      </c>
      <c r="AC1130" s="12">
        <v>1</v>
      </c>
      <c r="AE1130" s="3" t="e">
        <f>Table1[[#This Row],[Type of Install]]&amp;Table1[[#This Row],[Indoor/Outdoor]]</f>
        <v>#VALUE!</v>
      </c>
      <c r="AF1130" s="3" t="e">
        <f>AE1130&amp;Table1[[#This Row],[Camera Type]]</f>
        <v>#VALUE!</v>
      </c>
      <c r="AJ1130" s="3" t="str">
        <f>'Card Access'!D1132&amp;'Card Access'!E1132&amp;'Card Access'!F1132&amp;'Card Access'!G1132</f>
        <v/>
      </c>
    </row>
    <row r="1131" spans="28:36" x14ac:dyDescent="0.25">
      <c r="AB1131" s="12" t="e">
        <f>Table1[[#This Row],[Streaming Resolution '[MP']]]</f>
        <v>#VALUE!</v>
      </c>
      <c r="AC1131" s="12">
        <v>1</v>
      </c>
      <c r="AE1131" s="3" t="e">
        <f>Table1[[#This Row],[Type of Install]]&amp;Table1[[#This Row],[Indoor/Outdoor]]</f>
        <v>#VALUE!</v>
      </c>
      <c r="AF1131" s="3" t="e">
        <f>AE1131&amp;Table1[[#This Row],[Camera Type]]</f>
        <v>#VALUE!</v>
      </c>
      <c r="AJ1131" s="3" t="str">
        <f>'Card Access'!D1133&amp;'Card Access'!E1133&amp;'Card Access'!F1133&amp;'Card Access'!G1133</f>
        <v/>
      </c>
    </row>
    <row r="1132" spans="28:36" x14ac:dyDescent="0.25">
      <c r="AB1132" s="12" t="e">
        <f>Table1[[#This Row],[Streaming Resolution '[MP']]]</f>
        <v>#VALUE!</v>
      </c>
      <c r="AC1132" s="12">
        <v>1</v>
      </c>
      <c r="AE1132" s="3" t="e">
        <f>Table1[[#This Row],[Type of Install]]&amp;Table1[[#This Row],[Indoor/Outdoor]]</f>
        <v>#VALUE!</v>
      </c>
      <c r="AF1132" s="3" t="e">
        <f>AE1132&amp;Table1[[#This Row],[Camera Type]]</f>
        <v>#VALUE!</v>
      </c>
      <c r="AJ1132" s="3" t="str">
        <f>'Card Access'!D1134&amp;'Card Access'!E1134&amp;'Card Access'!F1134&amp;'Card Access'!G1134</f>
        <v/>
      </c>
    </row>
    <row r="1133" spans="28:36" x14ac:dyDescent="0.25">
      <c r="AB1133" s="12" t="e">
        <f>Table1[[#This Row],[Streaming Resolution '[MP']]]</f>
        <v>#VALUE!</v>
      </c>
      <c r="AC1133" s="12">
        <v>1</v>
      </c>
      <c r="AE1133" s="3" t="e">
        <f>Table1[[#This Row],[Type of Install]]&amp;Table1[[#This Row],[Indoor/Outdoor]]</f>
        <v>#VALUE!</v>
      </c>
      <c r="AF1133" s="3" t="e">
        <f>AE1133&amp;Table1[[#This Row],[Camera Type]]</f>
        <v>#VALUE!</v>
      </c>
      <c r="AJ1133" s="3" t="str">
        <f>'Card Access'!D1135&amp;'Card Access'!E1135&amp;'Card Access'!F1135&amp;'Card Access'!G1135</f>
        <v/>
      </c>
    </row>
    <row r="1134" spans="28:36" x14ac:dyDescent="0.25">
      <c r="AB1134" s="12" t="e">
        <f>Table1[[#This Row],[Streaming Resolution '[MP']]]</f>
        <v>#VALUE!</v>
      </c>
      <c r="AC1134" s="12">
        <v>1</v>
      </c>
      <c r="AE1134" s="3" t="e">
        <f>Table1[[#This Row],[Type of Install]]&amp;Table1[[#This Row],[Indoor/Outdoor]]</f>
        <v>#VALUE!</v>
      </c>
      <c r="AF1134" s="3" t="e">
        <f>AE1134&amp;Table1[[#This Row],[Camera Type]]</f>
        <v>#VALUE!</v>
      </c>
      <c r="AJ1134" s="3" t="str">
        <f>'Card Access'!D1136&amp;'Card Access'!E1136&amp;'Card Access'!F1136&amp;'Card Access'!G1136</f>
        <v/>
      </c>
    </row>
    <row r="1135" spans="28:36" x14ac:dyDescent="0.25">
      <c r="AB1135" s="12" t="e">
        <f>Table1[[#This Row],[Streaming Resolution '[MP']]]</f>
        <v>#VALUE!</v>
      </c>
      <c r="AC1135" s="12">
        <v>1</v>
      </c>
      <c r="AE1135" s="3" t="e">
        <f>Table1[[#This Row],[Type of Install]]&amp;Table1[[#This Row],[Indoor/Outdoor]]</f>
        <v>#VALUE!</v>
      </c>
      <c r="AF1135" s="3" t="e">
        <f>AE1135&amp;Table1[[#This Row],[Camera Type]]</f>
        <v>#VALUE!</v>
      </c>
      <c r="AJ1135" s="3" t="str">
        <f>'Card Access'!D1137&amp;'Card Access'!E1137&amp;'Card Access'!F1137&amp;'Card Access'!G1137</f>
        <v/>
      </c>
    </row>
    <row r="1136" spans="28:36" x14ac:dyDescent="0.25">
      <c r="AB1136" s="12" t="e">
        <f>Table1[[#This Row],[Streaming Resolution '[MP']]]</f>
        <v>#VALUE!</v>
      </c>
      <c r="AC1136" s="12">
        <v>1</v>
      </c>
      <c r="AE1136" s="3" t="e">
        <f>Table1[[#This Row],[Type of Install]]&amp;Table1[[#This Row],[Indoor/Outdoor]]</f>
        <v>#VALUE!</v>
      </c>
      <c r="AF1136" s="3" t="e">
        <f>AE1136&amp;Table1[[#This Row],[Camera Type]]</f>
        <v>#VALUE!</v>
      </c>
      <c r="AJ1136" s="3" t="str">
        <f>'Card Access'!D1138&amp;'Card Access'!E1138&amp;'Card Access'!F1138&amp;'Card Access'!G1138</f>
        <v/>
      </c>
    </row>
    <row r="1137" spans="28:36" x14ac:dyDescent="0.25">
      <c r="AB1137" s="12" t="e">
        <f>Table1[[#This Row],[Streaming Resolution '[MP']]]</f>
        <v>#VALUE!</v>
      </c>
      <c r="AC1137" s="12">
        <v>1</v>
      </c>
      <c r="AE1137" s="3" t="e">
        <f>Table1[[#This Row],[Type of Install]]&amp;Table1[[#This Row],[Indoor/Outdoor]]</f>
        <v>#VALUE!</v>
      </c>
      <c r="AF1137" s="3" t="e">
        <f>AE1137&amp;Table1[[#This Row],[Camera Type]]</f>
        <v>#VALUE!</v>
      </c>
      <c r="AJ1137" s="3" t="str">
        <f>'Card Access'!D1139&amp;'Card Access'!E1139&amp;'Card Access'!F1139&amp;'Card Access'!G1139</f>
        <v/>
      </c>
    </row>
    <row r="1138" spans="28:36" x14ac:dyDescent="0.25">
      <c r="AB1138" s="12" t="e">
        <f>Table1[[#This Row],[Streaming Resolution '[MP']]]</f>
        <v>#VALUE!</v>
      </c>
      <c r="AC1138" s="12">
        <v>1</v>
      </c>
      <c r="AE1138" s="3" t="e">
        <f>Table1[[#This Row],[Type of Install]]&amp;Table1[[#This Row],[Indoor/Outdoor]]</f>
        <v>#VALUE!</v>
      </c>
      <c r="AF1138" s="3" t="e">
        <f>AE1138&amp;Table1[[#This Row],[Camera Type]]</f>
        <v>#VALUE!</v>
      </c>
      <c r="AJ1138" s="3" t="str">
        <f>'Card Access'!D1140&amp;'Card Access'!E1140&amp;'Card Access'!F1140&amp;'Card Access'!G1140</f>
        <v/>
      </c>
    </row>
    <row r="1139" spans="28:36" x14ac:dyDescent="0.25">
      <c r="AB1139" s="12" t="e">
        <f>Table1[[#This Row],[Streaming Resolution '[MP']]]</f>
        <v>#VALUE!</v>
      </c>
      <c r="AC1139" s="12">
        <v>1</v>
      </c>
      <c r="AE1139" s="3" t="e">
        <f>Table1[[#This Row],[Type of Install]]&amp;Table1[[#This Row],[Indoor/Outdoor]]</f>
        <v>#VALUE!</v>
      </c>
      <c r="AF1139" s="3" t="e">
        <f>AE1139&amp;Table1[[#This Row],[Camera Type]]</f>
        <v>#VALUE!</v>
      </c>
      <c r="AJ1139" s="3" t="str">
        <f>'Card Access'!D1141&amp;'Card Access'!E1141&amp;'Card Access'!F1141&amp;'Card Access'!G1141</f>
        <v/>
      </c>
    </row>
    <row r="1140" spans="28:36" x14ac:dyDescent="0.25">
      <c r="AB1140" s="12" t="e">
        <f>Table1[[#This Row],[Streaming Resolution '[MP']]]</f>
        <v>#VALUE!</v>
      </c>
      <c r="AC1140" s="12">
        <v>1</v>
      </c>
      <c r="AE1140" s="3" t="e">
        <f>Table1[[#This Row],[Type of Install]]&amp;Table1[[#This Row],[Indoor/Outdoor]]</f>
        <v>#VALUE!</v>
      </c>
      <c r="AF1140" s="3" t="e">
        <f>AE1140&amp;Table1[[#This Row],[Camera Type]]</f>
        <v>#VALUE!</v>
      </c>
      <c r="AJ1140" s="3" t="str">
        <f>'Card Access'!D1142&amp;'Card Access'!E1142&amp;'Card Access'!F1142&amp;'Card Access'!G1142</f>
        <v/>
      </c>
    </row>
    <row r="1141" spans="28:36" x14ac:dyDescent="0.25">
      <c r="AB1141" s="12" t="e">
        <f>Table1[[#This Row],[Streaming Resolution '[MP']]]</f>
        <v>#VALUE!</v>
      </c>
      <c r="AC1141" s="12">
        <v>1</v>
      </c>
      <c r="AE1141" s="3" t="e">
        <f>Table1[[#This Row],[Type of Install]]&amp;Table1[[#This Row],[Indoor/Outdoor]]</f>
        <v>#VALUE!</v>
      </c>
      <c r="AF1141" s="3" t="e">
        <f>AE1141&amp;Table1[[#This Row],[Camera Type]]</f>
        <v>#VALUE!</v>
      </c>
      <c r="AJ1141" s="3" t="str">
        <f>'Card Access'!D1143&amp;'Card Access'!E1143&amp;'Card Access'!F1143&amp;'Card Access'!G1143</f>
        <v/>
      </c>
    </row>
    <row r="1142" spans="28:36" x14ac:dyDescent="0.25">
      <c r="AB1142" s="12" t="e">
        <f>Table1[[#This Row],[Streaming Resolution '[MP']]]</f>
        <v>#VALUE!</v>
      </c>
      <c r="AC1142" s="12">
        <v>1</v>
      </c>
      <c r="AE1142" s="3" t="e">
        <f>Table1[[#This Row],[Type of Install]]&amp;Table1[[#This Row],[Indoor/Outdoor]]</f>
        <v>#VALUE!</v>
      </c>
      <c r="AF1142" s="3" t="e">
        <f>AE1142&amp;Table1[[#This Row],[Camera Type]]</f>
        <v>#VALUE!</v>
      </c>
      <c r="AJ1142" s="3" t="str">
        <f>'Card Access'!D1144&amp;'Card Access'!E1144&amp;'Card Access'!F1144&amp;'Card Access'!G1144</f>
        <v/>
      </c>
    </row>
    <row r="1143" spans="28:36" x14ac:dyDescent="0.25">
      <c r="AB1143" s="12" t="e">
        <f>Table1[[#This Row],[Streaming Resolution '[MP']]]</f>
        <v>#VALUE!</v>
      </c>
      <c r="AC1143" s="12">
        <v>1</v>
      </c>
      <c r="AE1143" s="3" t="e">
        <f>Table1[[#This Row],[Type of Install]]&amp;Table1[[#This Row],[Indoor/Outdoor]]</f>
        <v>#VALUE!</v>
      </c>
      <c r="AF1143" s="3" t="e">
        <f>AE1143&amp;Table1[[#This Row],[Camera Type]]</f>
        <v>#VALUE!</v>
      </c>
      <c r="AJ1143" s="3" t="str">
        <f>'Card Access'!D1145&amp;'Card Access'!E1145&amp;'Card Access'!F1145&amp;'Card Access'!G1145</f>
        <v/>
      </c>
    </row>
    <row r="1144" spans="28:36" x14ac:dyDescent="0.25">
      <c r="AB1144" s="12" t="e">
        <f>Table1[[#This Row],[Streaming Resolution '[MP']]]</f>
        <v>#VALUE!</v>
      </c>
      <c r="AC1144" s="12">
        <v>1</v>
      </c>
      <c r="AE1144" s="3" t="e">
        <f>Table1[[#This Row],[Type of Install]]&amp;Table1[[#This Row],[Indoor/Outdoor]]</f>
        <v>#VALUE!</v>
      </c>
      <c r="AF1144" s="3" t="e">
        <f>AE1144&amp;Table1[[#This Row],[Camera Type]]</f>
        <v>#VALUE!</v>
      </c>
      <c r="AJ1144" s="3" t="str">
        <f>'Card Access'!D1146&amp;'Card Access'!E1146&amp;'Card Access'!F1146&amp;'Card Access'!G1146</f>
        <v/>
      </c>
    </row>
    <row r="1145" spans="28:36" x14ac:dyDescent="0.25">
      <c r="AB1145" s="12" t="e">
        <f>Table1[[#This Row],[Streaming Resolution '[MP']]]</f>
        <v>#VALUE!</v>
      </c>
      <c r="AC1145" s="12">
        <v>1</v>
      </c>
      <c r="AE1145" s="3" t="e">
        <f>Table1[[#This Row],[Type of Install]]&amp;Table1[[#This Row],[Indoor/Outdoor]]</f>
        <v>#VALUE!</v>
      </c>
      <c r="AF1145" s="3" t="e">
        <f>AE1145&amp;Table1[[#This Row],[Camera Type]]</f>
        <v>#VALUE!</v>
      </c>
    </row>
    <row r="1146" spans="28:36" x14ac:dyDescent="0.25">
      <c r="AB1146" s="12" t="e">
        <f>Table1[[#This Row],[Streaming Resolution '[MP']]]</f>
        <v>#VALUE!</v>
      </c>
      <c r="AC1146" s="12">
        <v>1</v>
      </c>
      <c r="AE1146" s="3" t="e">
        <f>Table1[[#This Row],[Type of Install]]&amp;Table1[[#This Row],[Indoor/Outdoor]]</f>
        <v>#VALUE!</v>
      </c>
      <c r="AF1146" s="3" t="e">
        <f>AE1146&amp;Table1[[#This Row],[Camera Type]]</f>
        <v>#VALUE!</v>
      </c>
    </row>
    <row r="1147" spans="28:36" x14ac:dyDescent="0.25">
      <c r="AB1147" s="12" t="e">
        <f>Table1[[#This Row],[Streaming Resolution '[MP']]]</f>
        <v>#VALUE!</v>
      </c>
      <c r="AC1147" s="12">
        <v>1</v>
      </c>
      <c r="AE1147" s="3" t="e">
        <f>Table1[[#This Row],[Type of Install]]&amp;Table1[[#This Row],[Indoor/Outdoor]]</f>
        <v>#VALUE!</v>
      </c>
      <c r="AF1147" s="3" t="e">
        <f>AE1147&amp;Table1[[#This Row],[Camera Type]]</f>
        <v>#VALUE!</v>
      </c>
    </row>
    <row r="1148" spans="28:36" x14ac:dyDescent="0.25">
      <c r="AB1148" s="12" t="e">
        <f>Table1[[#This Row],[Streaming Resolution '[MP']]]</f>
        <v>#VALUE!</v>
      </c>
      <c r="AC1148" s="12">
        <v>1</v>
      </c>
      <c r="AE1148" s="3" t="e">
        <f>Table1[[#This Row],[Type of Install]]&amp;Table1[[#This Row],[Indoor/Outdoor]]</f>
        <v>#VALUE!</v>
      </c>
      <c r="AF1148" s="3" t="e">
        <f>AE1148&amp;Table1[[#This Row],[Camera Type]]</f>
        <v>#VALUE!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95C6-C54D-4662-A952-619AA45E577F}">
  <sheetPr codeName="Sheet3"/>
  <dimension ref="A1:Q4462"/>
  <sheetViews>
    <sheetView workbookViewId="0">
      <selection activeCell="R4" sqref="R4"/>
    </sheetView>
  </sheetViews>
  <sheetFormatPr defaultColWidth="9.42578125" defaultRowHeight="15" x14ac:dyDescent="0.25"/>
  <cols>
    <col min="1" max="1" width="43.42578125" style="8" customWidth="1"/>
    <col min="2" max="2" width="10.5703125" style="6" bestFit="1" customWidth="1"/>
    <col min="3" max="3" width="20.42578125" style="6" bestFit="1" customWidth="1"/>
    <col min="4" max="4" width="20.140625" style="6" bestFit="1" customWidth="1"/>
    <col min="5" max="5" width="10.140625" style="6" bestFit="1" customWidth="1"/>
    <col min="6" max="6" width="14.140625" style="6" bestFit="1" customWidth="1"/>
    <col min="7" max="7" width="9.42578125" style="3"/>
    <col min="8" max="8" width="7.85546875" style="6" bestFit="1" customWidth="1"/>
    <col min="9" max="9" width="30.85546875" style="3" customWidth="1"/>
    <col min="10" max="10" width="9.140625" style="3" customWidth="1"/>
    <col min="11" max="11" width="20.85546875" style="3" customWidth="1"/>
    <col min="12" max="16" width="9.140625" style="4" customWidth="1"/>
    <col min="17" max="16384" width="9.42578125" style="3"/>
  </cols>
  <sheetData>
    <row r="1" spans="1:17" x14ac:dyDescent="0.25">
      <c r="A1" s="2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H1" s="4"/>
    </row>
    <row r="2" spans="1:17" x14ac:dyDescent="0.25">
      <c r="A2" s="5" t="str">
        <f t="shared" ref="A2:A6" si="0">IF(D2=0,"",K2)</f>
        <v/>
      </c>
      <c r="B2" s="6" t="str">
        <f>IFERROR(IF(Table1[[#This Row],[Multi-lens? 1]]="No", 1, IF(Table1[[#This Row],[Multi-lens? 1]]="Dual", 2, IF(Table1[[#This Row],[Multi-lens? 1]]="Quad", 4, ""))),"")</f>
        <v/>
      </c>
      <c r="C2" s="6">
        <f t="shared" ref="C2:D6" si="1">M2</f>
        <v>0</v>
      </c>
      <c r="D2" s="6">
        <f t="shared" si="1"/>
        <v>0</v>
      </c>
      <c r="E2" s="6">
        <f>O2</f>
        <v>0</v>
      </c>
      <c r="F2" s="6">
        <f>P2</f>
        <v>0</v>
      </c>
      <c r="G2" s="7"/>
      <c r="H2" s="6" t="str">
        <f>IFERROR(IF(Table1[[#This Row],[Multi-lens? 1]]="No", 1, IF(Table1[[#This Row],[Multi-lens? 1]]="Dual", 2, IF(Table1[[#This Row],[Multi-lens? 1]]="Quad", 4, ""))),"")</f>
        <v/>
      </c>
      <c r="I2" s="9">
        <f>IFERROR(Table1[[#This Row],[Name]],"")</f>
        <v>0</v>
      </c>
      <c r="K2" s="3" t="str">
        <f>IFERROR(IF(I2=0,"",I2),"")</f>
        <v/>
      </c>
      <c r="M2" s="4">
        <f>IF(Table1[[#This Row],[Import to Gateway Calculator?]]="Yes",IFERROR(Table1[[#This Row],[Streaming Resolution '[MP']]],""),0)</f>
        <v>0</v>
      </c>
      <c r="N2" s="4">
        <f>IF(Table1[[#This Row],[Import to Gateway Calculator?]]="Yes",IFERROR(Table1[[#This Row],[Recording Resolution '[MP']]],""),0)</f>
        <v>0</v>
      </c>
      <c r="O2" s="4">
        <f>IF(Table1[[#This Row],[Import to Gateway Calculator?]]="Yes",IFERROR(Table1[[#This Row],[Frame Rate '[FPS'] 1]],""),0)</f>
        <v>0</v>
      </c>
      <c r="P2" s="4">
        <f>IF(Table1[[#This Row],[Import to Gateway Calculator?]]="Yes",IFERROR(Table1[[#This Row],[Days of Storage 1]],""),0)</f>
        <v>0</v>
      </c>
      <c r="Q2" s="3" t="str">
        <f>Table1[[#This Row],[Type of Install]]&amp;Table1[[#This Row],[Indoor/Outdoor]]</f>
        <v/>
      </c>
    </row>
    <row r="3" spans="1:17" x14ac:dyDescent="0.25">
      <c r="A3" s="5" t="str">
        <f t="shared" si="0"/>
        <v/>
      </c>
      <c r="B3" s="6" t="str">
        <f>IFERROR(IF(Table1[[#This Row],[Multi-lens? 1]]="No", 1, IF(Table1[[#This Row],[Multi-lens? 1]]="Dual", 2, IF(Table1[[#This Row],[Multi-lens? 1]]="Quad", 4, ""))),"")</f>
        <v/>
      </c>
      <c r="C3" s="6">
        <f t="shared" si="1"/>
        <v>0</v>
      </c>
      <c r="D3" s="6">
        <f t="shared" si="1"/>
        <v>0</v>
      </c>
      <c r="E3" s="6">
        <f t="shared" ref="E3:E6" si="2">O3</f>
        <v>0</v>
      </c>
      <c r="F3" s="6">
        <f t="shared" ref="F3:F6" si="3">P3</f>
        <v>0</v>
      </c>
      <c r="H3" s="6" t="str">
        <f>IFERROR(IF(Table1[[#This Row],[Multi-lens? 1]]="No", 1, IF(Table1[[#This Row],[Multi-lens? 1]]="Dual", 2, IF(Table1[[#This Row],[Multi-lens? 1]]="Quad", 4, ""))),"")</f>
        <v/>
      </c>
      <c r="I3" s="9">
        <f>IFERROR(Table1[[#This Row],[Name]],"")</f>
        <v>0</v>
      </c>
      <c r="K3" s="3" t="str">
        <f t="shared" ref="K3:K66" si="4">IFERROR(IF(I3=0,"",I3),"")</f>
        <v/>
      </c>
      <c r="M3" s="4">
        <f>IF(Table1[[#This Row],[Import to Gateway Calculator?]]="Yes",IFERROR(Table1[[#This Row],[Streaming Resolution '[MP']]],""),0)</f>
        <v>0</v>
      </c>
      <c r="N3" s="4">
        <f>IF(Table1[[#This Row],[Import to Gateway Calculator?]]="Yes",IFERROR(Table1[[#This Row],[Recording Resolution '[MP']]],""),0)</f>
        <v>0</v>
      </c>
      <c r="O3" s="4">
        <f>IF(Table1[[#This Row],[Import to Gateway Calculator?]]="Yes",IFERROR(Table1[[#This Row],[Frame Rate '[FPS'] 1]],""),0)</f>
        <v>0</v>
      </c>
      <c r="P3" s="4">
        <f>IF(Table1[[#This Row],[Import to Gateway Calculator?]]="Yes",IFERROR(Table1[[#This Row],[Days of Storage 1]],""),0)</f>
        <v>0</v>
      </c>
    </row>
    <row r="4" spans="1:17" x14ac:dyDescent="0.25">
      <c r="A4" s="5" t="str">
        <f>IF(D4=0,"",K4)</f>
        <v/>
      </c>
      <c r="B4" s="6" t="str">
        <f>IFERROR(IF(Table1[[#This Row],[Multi-lens? 1]]="No", 1, IF(Table1[[#This Row],[Multi-lens? 1]]="Dual", 2, IF(Table1[[#This Row],[Multi-lens? 1]]="Quad", 4, ""))),"")</f>
        <v/>
      </c>
      <c r="C4" s="6">
        <f t="shared" si="1"/>
        <v>0</v>
      </c>
      <c r="D4" s="6">
        <f t="shared" si="1"/>
        <v>0</v>
      </c>
      <c r="E4" s="6">
        <f t="shared" si="2"/>
        <v>0</v>
      </c>
      <c r="F4" s="6">
        <f t="shared" si="3"/>
        <v>0</v>
      </c>
      <c r="H4" s="6" t="str">
        <f>IFERROR(IF(Table1[[#This Row],[Multi-lens? 1]]="No", 1, IF(Table1[[#This Row],[Multi-lens? 1]]="Dual", 2, IF(Table1[[#This Row],[Multi-lens? 1]]="Quad", 4, ""))),"")</f>
        <v/>
      </c>
      <c r="I4" s="9">
        <f>IFERROR(Table1[[#This Row],[Name]],"")</f>
        <v>0</v>
      </c>
      <c r="K4" s="3" t="str">
        <f t="shared" si="4"/>
        <v/>
      </c>
      <c r="M4" s="4">
        <f>IF(Table1[[#This Row],[Import to Gateway Calculator?]]="Yes",IFERROR(Table1[[#This Row],[Streaming Resolution '[MP']]],""),0)</f>
        <v>0</v>
      </c>
      <c r="N4" s="4">
        <f>IF(Table1[[#This Row],[Import to Gateway Calculator?]]="Yes",IFERROR(Table1[[#This Row],[Recording Resolution '[MP']]],""),0)</f>
        <v>0</v>
      </c>
      <c r="O4" s="4">
        <f>IF(Table1[[#This Row],[Import to Gateway Calculator?]]="Yes",IFERROR(Table1[[#This Row],[Frame Rate '[FPS'] 1]],""),0)</f>
        <v>0</v>
      </c>
      <c r="P4" s="4">
        <f>IF(Table1[[#This Row],[Import to Gateway Calculator?]]="Yes",IFERROR(Table1[[#This Row],[Days of Storage 1]],""),0)</f>
        <v>0</v>
      </c>
    </row>
    <row r="5" spans="1:17" x14ac:dyDescent="0.25">
      <c r="A5" s="5" t="str">
        <f t="shared" si="0"/>
        <v/>
      </c>
      <c r="B5" s="6" t="str">
        <f>IFERROR(IF(Table1[[#This Row],[Multi-lens? 1]]="No", 1, IF(Table1[[#This Row],[Multi-lens? 1]]="Dual", 2, IF(Table1[[#This Row],[Multi-lens? 1]]="Quad", 4, ""))),"")</f>
        <v/>
      </c>
      <c r="C5" s="6">
        <f t="shared" si="1"/>
        <v>0</v>
      </c>
      <c r="D5" s="6">
        <f t="shared" si="1"/>
        <v>0</v>
      </c>
      <c r="E5" s="6">
        <f t="shared" si="2"/>
        <v>0</v>
      </c>
      <c r="F5" s="6">
        <f t="shared" si="3"/>
        <v>0</v>
      </c>
      <c r="H5" s="6" t="str">
        <f>IFERROR(IF(Table1[[#This Row],[Multi-lens? 1]]="No", 1, IF(Table1[[#This Row],[Multi-lens? 1]]="Dual", 2, IF(Table1[[#This Row],[Multi-lens? 1]]="Quad", 4, ""))),"")</f>
        <v/>
      </c>
      <c r="I5" s="9">
        <f>IFERROR(Table1[[#This Row],[Name]],"")</f>
        <v>0</v>
      </c>
      <c r="K5" s="3" t="str">
        <f t="shared" si="4"/>
        <v/>
      </c>
      <c r="M5" s="4">
        <f>IF(Table1[[#This Row],[Import to Gateway Calculator?]]="Yes",IFERROR(Table1[[#This Row],[Streaming Resolution '[MP']]],""),0)</f>
        <v>0</v>
      </c>
      <c r="N5" s="4">
        <f>IF(Table1[[#This Row],[Import to Gateway Calculator?]]="Yes",IFERROR(Table1[[#This Row],[Recording Resolution '[MP']]],""),0)</f>
        <v>0</v>
      </c>
      <c r="O5" s="4">
        <f>IF(Table1[[#This Row],[Import to Gateway Calculator?]]="Yes",IFERROR(Table1[[#This Row],[Frame Rate '[FPS'] 1]],""),0)</f>
        <v>0</v>
      </c>
      <c r="P5" s="4">
        <f>IF(Table1[[#This Row],[Import to Gateway Calculator?]]="Yes",IFERROR(Table1[[#This Row],[Days of Storage 1]],""),0)</f>
        <v>0</v>
      </c>
    </row>
    <row r="6" spans="1:17" x14ac:dyDescent="0.25">
      <c r="A6" s="5" t="str">
        <f t="shared" si="0"/>
        <v/>
      </c>
      <c r="B6" s="6" t="str">
        <f>IFERROR(IF(Table1[[#This Row],[Multi-lens? 1]]="No", 1, IF(Table1[[#This Row],[Multi-lens? 1]]="Dual", 2, IF(Table1[[#This Row],[Multi-lens? 1]]="Quad", 4, ""))),"")</f>
        <v/>
      </c>
      <c r="C6" s="6">
        <f t="shared" si="1"/>
        <v>0</v>
      </c>
      <c r="D6" s="6">
        <f t="shared" si="1"/>
        <v>0</v>
      </c>
      <c r="E6" s="6">
        <f t="shared" si="2"/>
        <v>0</v>
      </c>
      <c r="F6" s="6">
        <f t="shared" si="3"/>
        <v>0</v>
      </c>
      <c r="H6" s="6" t="str">
        <f>IFERROR(IF(Table1[[#This Row],[Multi-lens? 1]]="No", 1, IF(Table1[[#This Row],[Multi-lens? 1]]="Dual", 2, IF(Table1[[#This Row],[Multi-lens? 1]]="Quad", 4, ""))),"")</f>
        <v/>
      </c>
      <c r="I6" s="9">
        <f>IFERROR(Table1[[#This Row],[Name]],"")</f>
        <v>0</v>
      </c>
      <c r="K6" s="3" t="str">
        <f t="shared" si="4"/>
        <v/>
      </c>
      <c r="M6" s="4">
        <f>IF(Table1[[#This Row],[Import to Gateway Calculator?]]="Yes",IFERROR(Table1[[#This Row],[Streaming Resolution '[MP']]],""),0)</f>
        <v>0</v>
      </c>
      <c r="N6" s="4">
        <f>IF(Table1[[#This Row],[Import to Gateway Calculator?]]="Yes",IFERROR(Table1[[#This Row],[Recording Resolution '[MP']]],""),0)</f>
        <v>0</v>
      </c>
      <c r="O6" s="4">
        <f>IF(Table1[[#This Row],[Import to Gateway Calculator?]]="Yes",IFERROR(Table1[[#This Row],[Frame Rate '[FPS'] 1]],""),0)</f>
        <v>0</v>
      </c>
      <c r="P6" s="4">
        <f>IF(Table1[[#This Row],[Import to Gateway Calculator?]]="Yes",IFERROR(Table1[[#This Row],[Days of Storage 1]],""),0)</f>
        <v>0</v>
      </c>
    </row>
    <row r="7" spans="1:17" x14ac:dyDescent="0.25">
      <c r="A7" s="5" t="str">
        <f t="shared" ref="A7:A70" si="5">IF(D7=0,"",K7)</f>
        <v/>
      </c>
      <c r="B7" s="6" t="str">
        <f>IFERROR(IF(Table1[[#This Row],[Multi-lens? 1]]="No", 1, IF(Table1[[#This Row],[Multi-lens? 1]]="Dual", 2, IF(Table1[[#This Row],[Multi-lens? 1]]="Quad", 4, ""))),"")</f>
        <v/>
      </c>
      <c r="C7" s="6">
        <f t="shared" ref="C7:C70" si="6">M7</f>
        <v>0</v>
      </c>
      <c r="D7" s="6">
        <f t="shared" ref="D7:D70" si="7">N7</f>
        <v>0</v>
      </c>
      <c r="E7" s="6">
        <f t="shared" ref="E7:E70" si="8">O7</f>
        <v>0</v>
      </c>
      <c r="F7" s="6">
        <f t="shared" ref="F7:F70" si="9">P7</f>
        <v>0</v>
      </c>
      <c r="H7" s="6" t="str">
        <f>IFERROR(IF(Table1[[#This Row],[Multi-lens? 1]]="No", 1, IF(Table1[[#This Row],[Multi-lens? 1]]="Dual", 2, IF(Table1[[#This Row],[Multi-lens? 1]]="Quad", 4, ""))),"")</f>
        <v/>
      </c>
      <c r="I7" s="9">
        <f>IFERROR(Table1[[#This Row],[Name]],"")</f>
        <v>0</v>
      </c>
      <c r="K7" s="3" t="str">
        <f t="shared" si="4"/>
        <v/>
      </c>
      <c r="M7" s="4">
        <f>IF(Table1[[#This Row],[Import to Gateway Calculator?]]="Yes",IFERROR(Table1[[#This Row],[Streaming Resolution '[MP']]],""),0)</f>
        <v>0</v>
      </c>
      <c r="N7" s="4">
        <f>IF(Table1[[#This Row],[Import to Gateway Calculator?]]="Yes",IFERROR(Table1[[#This Row],[Recording Resolution '[MP']]],""),0)</f>
        <v>0</v>
      </c>
      <c r="O7" s="4">
        <f>IF(Table1[[#This Row],[Import to Gateway Calculator?]]="Yes",IFERROR(Table1[[#This Row],[Frame Rate '[FPS'] 1]],""),0)</f>
        <v>0</v>
      </c>
      <c r="P7" s="4">
        <f>IF(Table1[[#This Row],[Import to Gateway Calculator?]]="Yes",IFERROR(Table1[[#This Row],[Days of Storage 1]],""),0)</f>
        <v>0</v>
      </c>
    </row>
    <row r="8" spans="1:17" x14ac:dyDescent="0.25">
      <c r="A8" s="5" t="str">
        <f t="shared" si="5"/>
        <v/>
      </c>
      <c r="B8" s="6" t="str">
        <f>IFERROR(IF(Table1[[#This Row],[Multi-lens? 1]]="No", 1, IF(Table1[[#This Row],[Multi-lens? 1]]="Dual", 2, IF(Table1[[#This Row],[Multi-lens? 1]]="Quad", 4, ""))),"")</f>
        <v/>
      </c>
      <c r="C8" s="6">
        <f t="shared" si="6"/>
        <v>0</v>
      </c>
      <c r="D8" s="6">
        <f t="shared" si="7"/>
        <v>0</v>
      </c>
      <c r="E8" s="6">
        <f t="shared" si="8"/>
        <v>0</v>
      </c>
      <c r="F8" s="6">
        <f t="shared" si="9"/>
        <v>0</v>
      </c>
      <c r="H8" s="6" t="str">
        <f>IFERROR(IF(Table1[[#This Row],[Multi-lens? 1]]="No", 1, IF(Table1[[#This Row],[Multi-lens? 1]]="Dual", 2, IF(Table1[[#This Row],[Multi-lens? 1]]="Quad", 4, ""))),"")</f>
        <v/>
      </c>
      <c r="I8" s="9">
        <f>IFERROR(Table1[[#This Row],[Name]],"")</f>
        <v>0</v>
      </c>
      <c r="K8" s="3" t="str">
        <f t="shared" si="4"/>
        <v/>
      </c>
      <c r="M8" s="4">
        <f>IF(Table1[[#This Row],[Import to Gateway Calculator?]]="Yes",IFERROR(Table1[[#This Row],[Streaming Resolution '[MP']]],""),0)</f>
        <v>0</v>
      </c>
      <c r="N8" s="4">
        <f>IF(Table1[[#This Row],[Import to Gateway Calculator?]]="Yes",IFERROR(Table1[[#This Row],[Recording Resolution '[MP']]],""),0)</f>
        <v>0</v>
      </c>
      <c r="O8" s="4">
        <f>IF(Table1[[#This Row],[Import to Gateway Calculator?]]="Yes",IFERROR(Table1[[#This Row],[Frame Rate '[FPS'] 1]],""),0)</f>
        <v>0</v>
      </c>
      <c r="P8" s="4">
        <f>IF(Table1[[#This Row],[Import to Gateway Calculator?]]="Yes",IFERROR(Table1[[#This Row],[Days of Storage 1]],""),0)</f>
        <v>0</v>
      </c>
    </row>
    <row r="9" spans="1:17" x14ac:dyDescent="0.25">
      <c r="A9" s="5" t="str">
        <f t="shared" si="5"/>
        <v/>
      </c>
      <c r="B9" s="6" t="str">
        <f>IFERROR(IF(Table1[[#This Row],[Multi-lens? 1]]="No", 1, IF(Table1[[#This Row],[Multi-lens? 1]]="Dual", 2, IF(Table1[[#This Row],[Multi-lens? 1]]="Quad", 4, ""))),"")</f>
        <v/>
      </c>
      <c r="C9" s="6">
        <f t="shared" si="6"/>
        <v>0</v>
      </c>
      <c r="D9" s="6">
        <f t="shared" si="7"/>
        <v>0</v>
      </c>
      <c r="E9" s="6">
        <f t="shared" si="8"/>
        <v>0</v>
      </c>
      <c r="F9" s="6">
        <f t="shared" si="9"/>
        <v>0</v>
      </c>
      <c r="H9" s="6" t="str">
        <f>IFERROR(IF(Table1[[#This Row],[Multi-lens? 1]]="No", 1, IF(Table1[[#This Row],[Multi-lens? 1]]="Dual", 2, IF(Table1[[#This Row],[Multi-lens? 1]]="Quad", 4, ""))),"")</f>
        <v/>
      </c>
      <c r="I9" s="9">
        <f>IFERROR(Table1[[#This Row],[Name]],"")</f>
        <v>0</v>
      </c>
      <c r="K9" s="3" t="str">
        <f t="shared" si="4"/>
        <v/>
      </c>
      <c r="M9" s="4">
        <f>IF(Table1[[#This Row],[Import to Gateway Calculator?]]="Yes",IFERROR(Table1[[#This Row],[Streaming Resolution '[MP']]],""),0)</f>
        <v>0</v>
      </c>
      <c r="N9" s="4">
        <f>IF(Table1[[#This Row],[Import to Gateway Calculator?]]="Yes",IFERROR(Table1[[#This Row],[Recording Resolution '[MP']]],""),0)</f>
        <v>0</v>
      </c>
      <c r="O9" s="4">
        <f>IF(Table1[[#This Row],[Import to Gateway Calculator?]]="Yes",IFERROR(Table1[[#This Row],[Frame Rate '[FPS'] 1]],""),0)</f>
        <v>0</v>
      </c>
      <c r="P9" s="4">
        <f>IF(Table1[[#This Row],[Import to Gateway Calculator?]]="Yes",IFERROR(Table1[[#This Row],[Days of Storage 1]],""),0)</f>
        <v>0</v>
      </c>
    </row>
    <row r="10" spans="1:17" x14ac:dyDescent="0.25">
      <c r="A10" s="5" t="str">
        <f t="shared" si="5"/>
        <v/>
      </c>
      <c r="B10" s="6" t="str">
        <f>IFERROR(IF(Table1[[#This Row],[Multi-lens? 1]]="No", 1, IF(Table1[[#This Row],[Multi-lens? 1]]="Dual", 2, IF(Table1[[#This Row],[Multi-lens? 1]]="Quad", 4, ""))),"")</f>
        <v/>
      </c>
      <c r="C10" s="6">
        <f t="shared" si="6"/>
        <v>0</v>
      </c>
      <c r="D10" s="6">
        <f t="shared" si="7"/>
        <v>0</v>
      </c>
      <c r="E10" s="6">
        <f t="shared" si="8"/>
        <v>0</v>
      </c>
      <c r="F10" s="6">
        <f t="shared" si="9"/>
        <v>0</v>
      </c>
      <c r="H10" s="6" t="str">
        <f>IFERROR(IF(Table1[[#This Row],[Multi-lens? 1]]="No", 1, IF(Table1[[#This Row],[Multi-lens? 1]]="Dual", 2, IF(Table1[[#This Row],[Multi-lens? 1]]="Quad", 4, ""))),"")</f>
        <v/>
      </c>
      <c r="I10" s="9">
        <f>IFERROR(Table1[[#This Row],[Name]],"")</f>
        <v>0</v>
      </c>
      <c r="K10" s="3" t="str">
        <f t="shared" si="4"/>
        <v/>
      </c>
      <c r="M10" s="4">
        <f>IF(Table1[[#This Row],[Import to Gateway Calculator?]]="Yes",IFERROR(Table1[[#This Row],[Streaming Resolution '[MP']]],""),0)</f>
        <v>0</v>
      </c>
      <c r="N10" s="4">
        <f>IF(Table1[[#This Row],[Import to Gateway Calculator?]]="Yes",IFERROR(Table1[[#This Row],[Recording Resolution '[MP']]],""),0)</f>
        <v>0</v>
      </c>
      <c r="O10" s="4">
        <f>IF(Table1[[#This Row],[Import to Gateway Calculator?]]="Yes",IFERROR(Table1[[#This Row],[Frame Rate '[FPS'] 1]],""),0)</f>
        <v>0</v>
      </c>
      <c r="P10" s="4">
        <f>IF(Table1[[#This Row],[Import to Gateway Calculator?]]="Yes",IFERROR(Table1[[#This Row],[Days of Storage 1]],""),0)</f>
        <v>0</v>
      </c>
    </row>
    <row r="11" spans="1:17" x14ac:dyDescent="0.25">
      <c r="A11" s="5" t="str">
        <f t="shared" si="5"/>
        <v/>
      </c>
      <c r="B11" s="6" t="str">
        <f>IFERROR(IF(Table1[[#This Row],[Multi-lens? 1]]="No", 1, IF(Table1[[#This Row],[Multi-lens? 1]]="Dual", 2, IF(Table1[[#This Row],[Multi-lens? 1]]="Quad", 4, ""))),"")</f>
        <v/>
      </c>
      <c r="C11" s="6">
        <f t="shared" si="6"/>
        <v>0</v>
      </c>
      <c r="D11" s="6">
        <f t="shared" si="7"/>
        <v>0</v>
      </c>
      <c r="E11" s="6">
        <f t="shared" si="8"/>
        <v>0</v>
      </c>
      <c r="F11" s="6">
        <f t="shared" si="9"/>
        <v>0</v>
      </c>
      <c r="H11" s="6" t="str">
        <f>IFERROR(IF(Table1[[#This Row],[Multi-lens? 1]]="No", 1, IF(Table1[[#This Row],[Multi-lens? 1]]="Dual", 2, IF(Table1[[#This Row],[Multi-lens? 1]]="Quad", 4, ""))),"")</f>
        <v/>
      </c>
      <c r="I11" s="9">
        <f>IFERROR(Table1[[#This Row],[Name]],"")</f>
        <v>0</v>
      </c>
      <c r="K11" s="3" t="str">
        <f t="shared" si="4"/>
        <v/>
      </c>
      <c r="M11" s="4">
        <f>IF(Table1[[#This Row],[Import to Gateway Calculator?]]="Yes",IFERROR(Table1[[#This Row],[Streaming Resolution '[MP']]],""),0)</f>
        <v>0</v>
      </c>
      <c r="N11" s="4">
        <f>IF(Table1[[#This Row],[Import to Gateway Calculator?]]="Yes",IFERROR(Table1[[#This Row],[Recording Resolution '[MP']]],""),0)</f>
        <v>0</v>
      </c>
      <c r="O11" s="4">
        <f>IF(Table1[[#This Row],[Import to Gateway Calculator?]]="Yes",IFERROR(Table1[[#This Row],[Frame Rate '[FPS'] 1]],""),0)</f>
        <v>0</v>
      </c>
      <c r="P11" s="4">
        <f>IF(Table1[[#This Row],[Import to Gateway Calculator?]]="Yes",IFERROR(Table1[[#This Row],[Days of Storage 1]],""),0)</f>
        <v>0</v>
      </c>
    </row>
    <row r="12" spans="1:17" x14ac:dyDescent="0.25">
      <c r="A12" s="5" t="str">
        <f t="shared" si="5"/>
        <v/>
      </c>
      <c r="B12" s="6" t="str">
        <f>IFERROR(IF(Table1[[#This Row],[Multi-lens? 1]]="No", 1, IF(Table1[[#This Row],[Multi-lens? 1]]="Dual", 2, IF(Table1[[#This Row],[Multi-lens? 1]]="Quad", 4, ""))),"")</f>
        <v/>
      </c>
      <c r="C12" s="6">
        <f t="shared" si="6"/>
        <v>0</v>
      </c>
      <c r="D12" s="6">
        <f t="shared" si="7"/>
        <v>0</v>
      </c>
      <c r="E12" s="6">
        <f t="shared" si="8"/>
        <v>0</v>
      </c>
      <c r="F12" s="6">
        <f t="shared" si="9"/>
        <v>0</v>
      </c>
      <c r="H12" s="6" t="str">
        <f>IFERROR(IF(Table1[[#This Row],[Multi-lens? 1]]="No", 1, IF(Table1[[#This Row],[Multi-lens? 1]]="Dual", 2, IF(Table1[[#This Row],[Multi-lens? 1]]="Quad", 4, ""))),"")</f>
        <v/>
      </c>
      <c r="I12" s="9">
        <f>IFERROR(Table1[[#This Row],[Name]],"")</f>
        <v>0</v>
      </c>
      <c r="K12" s="3" t="str">
        <f t="shared" si="4"/>
        <v/>
      </c>
      <c r="M12" s="4">
        <f>IF(Table1[[#This Row],[Import to Gateway Calculator?]]="Yes",IFERROR(Table1[[#This Row],[Streaming Resolution '[MP']]],""),0)</f>
        <v>0</v>
      </c>
      <c r="N12" s="4">
        <f>IF(Table1[[#This Row],[Import to Gateway Calculator?]]="Yes",IFERROR(Table1[[#This Row],[Recording Resolution '[MP']]],""),0)</f>
        <v>0</v>
      </c>
      <c r="O12" s="4">
        <f>IF(Table1[[#This Row],[Import to Gateway Calculator?]]="Yes",IFERROR(Table1[[#This Row],[Frame Rate '[FPS'] 1]],""),0)</f>
        <v>0</v>
      </c>
      <c r="P12" s="4">
        <f>IF(Table1[[#This Row],[Import to Gateway Calculator?]]="Yes",IFERROR(Table1[[#This Row],[Days of Storage 1]],""),0)</f>
        <v>0</v>
      </c>
    </row>
    <row r="13" spans="1:17" x14ac:dyDescent="0.25">
      <c r="A13" s="5" t="str">
        <f t="shared" si="5"/>
        <v/>
      </c>
      <c r="B13" s="6" t="str">
        <f>IFERROR(IF(Table1[[#This Row],[Multi-lens? 1]]="No", 1, IF(Table1[[#This Row],[Multi-lens? 1]]="Dual", 2, IF(Table1[[#This Row],[Multi-lens? 1]]="Quad", 4, ""))),"")</f>
        <v/>
      </c>
      <c r="C13" s="6">
        <f t="shared" si="6"/>
        <v>0</v>
      </c>
      <c r="D13" s="6">
        <f t="shared" si="7"/>
        <v>0</v>
      </c>
      <c r="E13" s="6">
        <f t="shared" si="8"/>
        <v>0</v>
      </c>
      <c r="F13" s="6">
        <f t="shared" si="9"/>
        <v>0</v>
      </c>
      <c r="H13" s="6" t="str">
        <f>IFERROR(IF(Table1[[#This Row],[Multi-lens? 1]]="No", 1, IF(Table1[[#This Row],[Multi-lens? 1]]="Dual", 2, IF(Table1[[#This Row],[Multi-lens? 1]]="Quad", 4, ""))),"")</f>
        <v/>
      </c>
      <c r="I13" s="9">
        <f>IFERROR(Table1[[#This Row],[Name]],"")</f>
        <v>0</v>
      </c>
      <c r="K13" s="3" t="str">
        <f t="shared" si="4"/>
        <v/>
      </c>
      <c r="M13" s="4">
        <f>IF(Table1[[#This Row],[Import to Gateway Calculator?]]="Yes",IFERROR(Table1[[#This Row],[Streaming Resolution '[MP']]],""),0)</f>
        <v>0</v>
      </c>
      <c r="N13" s="4">
        <f>IF(Table1[[#This Row],[Import to Gateway Calculator?]]="Yes",IFERROR(Table1[[#This Row],[Recording Resolution '[MP']]],""),0)</f>
        <v>0</v>
      </c>
      <c r="O13" s="4">
        <f>IF(Table1[[#This Row],[Import to Gateway Calculator?]]="Yes",IFERROR(Table1[[#This Row],[Frame Rate '[FPS'] 1]],""),0)</f>
        <v>0</v>
      </c>
      <c r="P13" s="4">
        <f>IF(Table1[[#This Row],[Import to Gateway Calculator?]]="Yes",IFERROR(Table1[[#This Row],[Days of Storage 1]],""),0)</f>
        <v>0</v>
      </c>
    </row>
    <row r="14" spans="1:17" x14ac:dyDescent="0.25">
      <c r="A14" s="5" t="str">
        <f t="shared" si="5"/>
        <v/>
      </c>
      <c r="B14" s="6" t="str">
        <f>IFERROR(IF(Table1[[#This Row],[Multi-lens? 1]]="No", 1, IF(Table1[[#This Row],[Multi-lens? 1]]="Dual", 2, IF(Table1[[#This Row],[Multi-lens? 1]]="Quad", 4, ""))),"")</f>
        <v/>
      </c>
      <c r="C14" s="6">
        <f t="shared" si="6"/>
        <v>0</v>
      </c>
      <c r="D14" s="6">
        <f t="shared" si="7"/>
        <v>0</v>
      </c>
      <c r="E14" s="6">
        <f t="shared" si="8"/>
        <v>0</v>
      </c>
      <c r="F14" s="6">
        <f t="shared" si="9"/>
        <v>0</v>
      </c>
      <c r="H14" s="6" t="str">
        <f>IFERROR(IF(Table1[[#This Row],[Multi-lens? 1]]="No", 1, IF(Table1[[#This Row],[Multi-lens? 1]]="Dual", 2, IF(Table1[[#This Row],[Multi-lens? 1]]="Quad", 4, ""))),"")</f>
        <v/>
      </c>
      <c r="I14" s="9">
        <f>IFERROR(Table1[[#This Row],[Name]],"")</f>
        <v>0</v>
      </c>
      <c r="K14" s="3" t="str">
        <f t="shared" si="4"/>
        <v/>
      </c>
      <c r="M14" s="4">
        <f>IF(Table1[[#This Row],[Import to Gateway Calculator?]]="Yes",IFERROR(Table1[[#This Row],[Streaming Resolution '[MP']]],""),0)</f>
        <v>0</v>
      </c>
      <c r="N14" s="4">
        <f>IF(Table1[[#This Row],[Import to Gateway Calculator?]]="Yes",IFERROR(Table1[[#This Row],[Recording Resolution '[MP']]],""),0)</f>
        <v>0</v>
      </c>
      <c r="O14" s="4">
        <f>IF(Table1[[#This Row],[Import to Gateway Calculator?]]="Yes",IFERROR(Table1[[#This Row],[Frame Rate '[FPS'] 1]],""),0)</f>
        <v>0</v>
      </c>
      <c r="P14" s="4">
        <f>IF(Table1[[#This Row],[Import to Gateway Calculator?]]="Yes",IFERROR(Table1[[#This Row],[Days of Storage 1]],""),0)</f>
        <v>0</v>
      </c>
    </row>
    <row r="15" spans="1:17" x14ac:dyDescent="0.25">
      <c r="A15" s="5" t="str">
        <f t="shared" si="5"/>
        <v/>
      </c>
      <c r="B15" s="6" t="str">
        <f>IFERROR(IF(Table1[[#This Row],[Multi-lens? 1]]="No", 1, IF(Table1[[#This Row],[Multi-lens? 1]]="Dual", 2, IF(Table1[[#This Row],[Multi-lens? 1]]="Quad", 4, ""))),"")</f>
        <v/>
      </c>
      <c r="C15" s="6">
        <f t="shared" si="6"/>
        <v>0</v>
      </c>
      <c r="D15" s="6">
        <f t="shared" si="7"/>
        <v>0</v>
      </c>
      <c r="E15" s="6">
        <f t="shared" si="8"/>
        <v>0</v>
      </c>
      <c r="F15" s="6">
        <f t="shared" si="9"/>
        <v>0</v>
      </c>
      <c r="H15" s="6" t="str">
        <f>IFERROR(IF(Table1[[#This Row],[Multi-lens? 1]]="No", 1, IF(Table1[[#This Row],[Multi-lens? 1]]="Dual", 2, IF(Table1[[#This Row],[Multi-lens? 1]]="Quad", 4, ""))),"")</f>
        <v/>
      </c>
      <c r="I15" s="9">
        <f>IFERROR(Table1[[#This Row],[Name]],"")</f>
        <v>0</v>
      </c>
      <c r="K15" s="3" t="str">
        <f t="shared" si="4"/>
        <v/>
      </c>
      <c r="M15" s="4">
        <f>IF(Table1[[#This Row],[Import to Gateway Calculator?]]="Yes",IFERROR(Table1[[#This Row],[Streaming Resolution '[MP']]],""),0)</f>
        <v>0</v>
      </c>
      <c r="N15" s="4">
        <f>IF(Table1[[#This Row],[Import to Gateway Calculator?]]="Yes",IFERROR(Table1[[#This Row],[Recording Resolution '[MP']]],""),0)</f>
        <v>0</v>
      </c>
      <c r="O15" s="4">
        <f>IF(Table1[[#This Row],[Import to Gateway Calculator?]]="Yes",IFERROR(Table1[[#This Row],[Frame Rate '[FPS'] 1]],""),0)</f>
        <v>0</v>
      </c>
      <c r="P15" s="4">
        <f>IF(Table1[[#This Row],[Import to Gateway Calculator?]]="Yes",IFERROR(Table1[[#This Row],[Days of Storage 1]],""),0)</f>
        <v>0</v>
      </c>
    </row>
    <row r="16" spans="1:17" x14ac:dyDescent="0.25">
      <c r="A16" s="5" t="str">
        <f t="shared" si="5"/>
        <v/>
      </c>
      <c r="B16" s="6" t="str">
        <f>IFERROR(IF(Table1[[#This Row],[Multi-lens? 1]]="No", 1, IF(Table1[[#This Row],[Multi-lens? 1]]="Dual", 2, IF(Table1[[#This Row],[Multi-lens? 1]]="Quad", 4, ""))),"")</f>
        <v/>
      </c>
      <c r="C16" s="6">
        <f t="shared" si="6"/>
        <v>0</v>
      </c>
      <c r="D16" s="6">
        <f t="shared" si="7"/>
        <v>0</v>
      </c>
      <c r="E16" s="6">
        <f t="shared" si="8"/>
        <v>0</v>
      </c>
      <c r="F16" s="6">
        <f t="shared" si="9"/>
        <v>0</v>
      </c>
      <c r="H16" s="6" t="str">
        <f>IFERROR(IF(Table1[[#This Row],[Multi-lens? 1]]="No", 1, IF(Table1[[#This Row],[Multi-lens? 1]]="Dual", 2, IF(Table1[[#This Row],[Multi-lens? 1]]="Quad", 4, ""))),"")</f>
        <v/>
      </c>
      <c r="I16" s="9">
        <f>IFERROR(Table1[[#This Row],[Name]],"")</f>
        <v>0</v>
      </c>
      <c r="K16" s="3" t="str">
        <f t="shared" si="4"/>
        <v/>
      </c>
      <c r="M16" s="4">
        <f>IF(Table1[[#This Row],[Import to Gateway Calculator?]]="Yes",IFERROR(Table1[[#This Row],[Streaming Resolution '[MP']]],""),0)</f>
        <v>0</v>
      </c>
      <c r="N16" s="4">
        <f>IF(Table1[[#This Row],[Import to Gateway Calculator?]]="Yes",IFERROR(Table1[[#This Row],[Recording Resolution '[MP']]],""),0)</f>
        <v>0</v>
      </c>
      <c r="O16" s="4">
        <f>IF(Table1[[#This Row],[Import to Gateway Calculator?]]="Yes",IFERROR(Table1[[#This Row],[Frame Rate '[FPS'] 1]],""),0)</f>
        <v>0</v>
      </c>
      <c r="P16" s="4">
        <f>IF(Table1[[#This Row],[Import to Gateway Calculator?]]="Yes",IFERROR(Table1[[#This Row],[Days of Storage 1]],""),0)</f>
        <v>0</v>
      </c>
    </row>
    <row r="17" spans="1:16" x14ac:dyDescent="0.25">
      <c r="A17" s="5" t="str">
        <f t="shared" si="5"/>
        <v/>
      </c>
      <c r="B17" s="6" t="str">
        <f>IFERROR(IF(Table1[[#This Row],[Multi-lens? 1]]="No", 1, IF(Table1[[#This Row],[Multi-lens? 1]]="Dual", 2, IF(Table1[[#This Row],[Multi-lens? 1]]="Quad", 4, ""))),"")</f>
        <v/>
      </c>
      <c r="C17" s="6">
        <f t="shared" si="6"/>
        <v>0</v>
      </c>
      <c r="D17" s="6">
        <f t="shared" si="7"/>
        <v>0</v>
      </c>
      <c r="E17" s="6">
        <f t="shared" si="8"/>
        <v>0</v>
      </c>
      <c r="F17" s="6">
        <f t="shared" si="9"/>
        <v>0</v>
      </c>
      <c r="H17" s="6" t="str">
        <f>IFERROR(IF(Table1[[#This Row],[Multi-lens? 1]]="No", 1, IF(Table1[[#This Row],[Multi-lens? 1]]="Dual", 2, IF(Table1[[#This Row],[Multi-lens? 1]]="Quad", 4, ""))),"")</f>
        <v/>
      </c>
      <c r="I17" s="9">
        <f>IFERROR(Table1[[#This Row],[Name]],"")</f>
        <v>0</v>
      </c>
      <c r="K17" s="3" t="str">
        <f t="shared" si="4"/>
        <v/>
      </c>
      <c r="M17" s="4">
        <f>IF(Table1[[#This Row],[Import to Gateway Calculator?]]="Yes",IFERROR(Table1[[#This Row],[Streaming Resolution '[MP']]],""),0)</f>
        <v>0</v>
      </c>
      <c r="N17" s="4">
        <f>IF(Table1[[#This Row],[Import to Gateway Calculator?]]="Yes",IFERROR(Table1[[#This Row],[Recording Resolution '[MP']]],""),0)</f>
        <v>0</v>
      </c>
      <c r="O17" s="4">
        <f>IF(Table1[[#This Row],[Import to Gateway Calculator?]]="Yes",IFERROR(Table1[[#This Row],[Frame Rate '[FPS'] 1]],""),0)</f>
        <v>0</v>
      </c>
      <c r="P17" s="4">
        <f>IF(Table1[[#This Row],[Import to Gateway Calculator?]]="Yes",IFERROR(Table1[[#This Row],[Days of Storage 1]],""),0)</f>
        <v>0</v>
      </c>
    </row>
    <row r="18" spans="1:16" x14ac:dyDescent="0.25">
      <c r="A18" s="5" t="str">
        <f t="shared" si="5"/>
        <v/>
      </c>
      <c r="B18" s="6" t="str">
        <f>IFERROR(IF(Table1[[#This Row],[Multi-lens? 1]]="No", 1, IF(Table1[[#This Row],[Multi-lens? 1]]="Dual", 2, IF(Table1[[#This Row],[Multi-lens? 1]]="Quad", 4, ""))),"")</f>
        <v/>
      </c>
      <c r="C18" s="6">
        <f t="shared" si="6"/>
        <v>0</v>
      </c>
      <c r="D18" s="6">
        <f t="shared" si="7"/>
        <v>0</v>
      </c>
      <c r="E18" s="6">
        <f t="shared" si="8"/>
        <v>0</v>
      </c>
      <c r="F18" s="6">
        <f t="shared" si="9"/>
        <v>0</v>
      </c>
      <c r="H18" s="6" t="str">
        <f>IFERROR(IF(Table1[[#This Row],[Multi-lens? 1]]="No", 1, IF(Table1[[#This Row],[Multi-lens? 1]]="Dual", 2, IF(Table1[[#This Row],[Multi-lens? 1]]="Quad", 4, ""))),"")</f>
        <v/>
      </c>
      <c r="I18" s="9">
        <f>IFERROR(Table1[[#This Row],[Name]],"")</f>
        <v>0</v>
      </c>
      <c r="K18" s="3" t="str">
        <f t="shared" si="4"/>
        <v/>
      </c>
      <c r="M18" s="4">
        <f>IF(Table1[[#This Row],[Import to Gateway Calculator?]]="Yes",IFERROR(Table1[[#This Row],[Streaming Resolution '[MP']]],""),0)</f>
        <v>0</v>
      </c>
      <c r="N18" s="4">
        <f>IF(Table1[[#This Row],[Import to Gateway Calculator?]]="Yes",IFERROR(Table1[[#This Row],[Recording Resolution '[MP']]],""),0)</f>
        <v>0</v>
      </c>
      <c r="O18" s="4">
        <f>IF(Table1[[#This Row],[Import to Gateway Calculator?]]="Yes",IFERROR(Table1[[#This Row],[Frame Rate '[FPS'] 1]],""),0)</f>
        <v>0</v>
      </c>
      <c r="P18" s="4">
        <f>IF(Table1[[#This Row],[Import to Gateway Calculator?]]="Yes",IFERROR(Table1[[#This Row],[Days of Storage 1]],""),0)</f>
        <v>0</v>
      </c>
    </row>
    <row r="19" spans="1:16" x14ac:dyDescent="0.25">
      <c r="A19" s="5" t="str">
        <f t="shared" si="5"/>
        <v/>
      </c>
      <c r="B19" s="6" t="str">
        <f>IFERROR(IF(Table1[[#This Row],[Multi-lens? 1]]="No", 1, IF(Table1[[#This Row],[Multi-lens? 1]]="Dual", 2, IF(Table1[[#This Row],[Multi-lens? 1]]="Quad", 4, ""))),"")</f>
        <v/>
      </c>
      <c r="C19" s="6">
        <f t="shared" si="6"/>
        <v>0</v>
      </c>
      <c r="D19" s="6">
        <f t="shared" si="7"/>
        <v>0</v>
      </c>
      <c r="E19" s="6">
        <f t="shared" si="8"/>
        <v>0</v>
      </c>
      <c r="F19" s="6">
        <f t="shared" si="9"/>
        <v>0</v>
      </c>
      <c r="H19" s="6" t="str">
        <f>IFERROR(IF(Table1[[#This Row],[Multi-lens? 1]]="No", 1, IF(Table1[[#This Row],[Multi-lens? 1]]="Dual", 2, IF(Table1[[#This Row],[Multi-lens? 1]]="Quad", 4, ""))),"")</f>
        <v/>
      </c>
      <c r="I19" s="9">
        <f>IFERROR(Table1[[#This Row],[Name]],"")</f>
        <v>0</v>
      </c>
      <c r="K19" s="3" t="str">
        <f t="shared" si="4"/>
        <v/>
      </c>
      <c r="M19" s="4">
        <f>IF(Table1[[#This Row],[Import to Gateway Calculator?]]="Yes",IFERROR(Table1[[#This Row],[Streaming Resolution '[MP']]],""),0)</f>
        <v>0</v>
      </c>
      <c r="N19" s="4">
        <f>IF(Table1[[#This Row],[Import to Gateway Calculator?]]="Yes",IFERROR(Table1[[#This Row],[Recording Resolution '[MP']]],""),0)</f>
        <v>0</v>
      </c>
      <c r="O19" s="4">
        <f>IF(Table1[[#This Row],[Import to Gateway Calculator?]]="Yes",IFERROR(Table1[[#This Row],[Frame Rate '[FPS'] 1]],""),0)</f>
        <v>0</v>
      </c>
      <c r="P19" s="4">
        <f>IF(Table1[[#This Row],[Import to Gateway Calculator?]]="Yes",IFERROR(Table1[[#This Row],[Days of Storage 1]],""),0)</f>
        <v>0</v>
      </c>
    </row>
    <row r="20" spans="1:16" x14ac:dyDescent="0.25">
      <c r="A20" s="5" t="str">
        <f t="shared" si="5"/>
        <v/>
      </c>
      <c r="B20" s="6" t="str">
        <f>IFERROR(IF(Table1[[#This Row],[Multi-lens? 1]]="No", 1, IF(Table1[[#This Row],[Multi-lens? 1]]="Dual", 2, IF(Table1[[#This Row],[Multi-lens? 1]]="Quad", 4, ""))),"")</f>
        <v/>
      </c>
      <c r="C20" s="6">
        <f t="shared" si="6"/>
        <v>0</v>
      </c>
      <c r="D20" s="6">
        <f t="shared" si="7"/>
        <v>0</v>
      </c>
      <c r="E20" s="6">
        <f t="shared" si="8"/>
        <v>0</v>
      </c>
      <c r="F20" s="6">
        <f t="shared" si="9"/>
        <v>0</v>
      </c>
      <c r="H20" s="6" t="str">
        <f>IFERROR(IF(Table1[[#This Row],[Multi-lens? 1]]="No", 1, IF(Table1[[#This Row],[Multi-lens? 1]]="Dual", 2, IF(Table1[[#This Row],[Multi-lens? 1]]="Quad", 4, ""))),"")</f>
        <v/>
      </c>
      <c r="I20" s="9">
        <f>IFERROR(Table1[[#This Row],[Name]],"")</f>
        <v>0</v>
      </c>
      <c r="K20" s="3" t="str">
        <f t="shared" si="4"/>
        <v/>
      </c>
      <c r="M20" s="4">
        <f>IF(Table1[[#This Row],[Import to Gateway Calculator?]]="Yes",IFERROR(Table1[[#This Row],[Streaming Resolution '[MP']]],""),0)</f>
        <v>0</v>
      </c>
      <c r="N20" s="4">
        <f>IF(Table1[[#This Row],[Import to Gateway Calculator?]]="Yes",IFERROR(Table1[[#This Row],[Recording Resolution '[MP']]],""),0)</f>
        <v>0</v>
      </c>
      <c r="O20" s="4">
        <f>IF(Table1[[#This Row],[Import to Gateway Calculator?]]="Yes",IFERROR(Table1[[#This Row],[Frame Rate '[FPS'] 1]],""),0)</f>
        <v>0</v>
      </c>
      <c r="P20" s="4">
        <f>IF(Table1[[#This Row],[Import to Gateway Calculator?]]="Yes",IFERROR(Table1[[#This Row],[Days of Storage 1]],""),0)</f>
        <v>0</v>
      </c>
    </row>
    <row r="21" spans="1:16" x14ac:dyDescent="0.25">
      <c r="A21" s="5" t="str">
        <f t="shared" si="5"/>
        <v/>
      </c>
      <c r="B21" s="6" t="str">
        <f>IFERROR(IF(Table1[[#This Row],[Multi-lens? 1]]="No", 1, IF(Table1[[#This Row],[Multi-lens? 1]]="Dual", 2, IF(Table1[[#This Row],[Multi-lens? 1]]="Quad", 4, ""))),"")</f>
        <v/>
      </c>
      <c r="C21" s="6">
        <f t="shared" si="6"/>
        <v>0</v>
      </c>
      <c r="D21" s="6">
        <f t="shared" si="7"/>
        <v>0</v>
      </c>
      <c r="E21" s="6">
        <f t="shared" si="8"/>
        <v>0</v>
      </c>
      <c r="F21" s="6">
        <f t="shared" si="9"/>
        <v>0</v>
      </c>
      <c r="H21" s="6" t="str">
        <f>IFERROR(IF(Table1[[#This Row],[Multi-lens? 1]]="No", 1, IF(Table1[[#This Row],[Multi-lens? 1]]="Dual", 2, IF(Table1[[#This Row],[Multi-lens? 1]]="Quad", 4, ""))),"")</f>
        <v/>
      </c>
      <c r="I21" s="9">
        <f>IFERROR(Table1[[#This Row],[Name]],"")</f>
        <v>0</v>
      </c>
      <c r="K21" s="3" t="str">
        <f t="shared" si="4"/>
        <v/>
      </c>
      <c r="M21" s="4">
        <f>IF(Table1[[#This Row],[Import to Gateway Calculator?]]="Yes",IFERROR(Table1[[#This Row],[Streaming Resolution '[MP']]],""),0)</f>
        <v>0</v>
      </c>
      <c r="N21" s="4">
        <f>IF(Table1[[#This Row],[Import to Gateway Calculator?]]="Yes",IFERROR(Table1[[#This Row],[Recording Resolution '[MP']]],""),0)</f>
        <v>0</v>
      </c>
      <c r="O21" s="4">
        <f>IF(Table1[[#This Row],[Import to Gateway Calculator?]]="Yes",IFERROR(Table1[[#This Row],[Frame Rate '[FPS'] 1]],""),0)</f>
        <v>0</v>
      </c>
      <c r="P21" s="4">
        <f>IF(Table1[[#This Row],[Import to Gateway Calculator?]]="Yes",IFERROR(Table1[[#This Row],[Days of Storage 1]],""),0)</f>
        <v>0</v>
      </c>
    </row>
    <row r="22" spans="1:16" x14ac:dyDescent="0.25">
      <c r="A22" s="5" t="str">
        <f t="shared" si="5"/>
        <v/>
      </c>
      <c r="B22" s="6" t="str">
        <f>IFERROR(IF(Table1[[#This Row],[Multi-lens? 1]]="No", 1, IF(Table1[[#This Row],[Multi-lens? 1]]="Dual", 2, IF(Table1[[#This Row],[Multi-lens? 1]]="Quad", 4, ""))),"")</f>
        <v/>
      </c>
      <c r="C22" s="6">
        <f t="shared" si="6"/>
        <v>0</v>
      </c>
      <c r="D22" s="6">
        <f t="shared" si="7"/>
        <v>0</v>
      </c>
      <c r="E22" s="6">
        <f t="shared" si="8"/>
        <v>0</v>
      </c>
      <c r="F22" s="6">
        <f t="shared" si="9"/>
        <v>0</v>
      </c>
      <c r="H22" s="6" t="str">
        <f>IFERROR(IF(Table1[[#This Row],[Multi-lens? 1]]="No", 1, IF(Table1[[#This Row],[Multi-lens? 1]]="Dual", 2, IF(Table1[[#This Row],[Multi-lens? 1]]="Quad", 4, ""))),"")</f>
        <v/>
      </c>
      <c r="I22" s="9">
        <f>IFERROR(Table1[[#This Row],[Name]],"")</f>
        <v>0</v>
      </c>
      <c r="K22" s="3" t="str">
        <f t="shared" si="4"/>
        <v/>
      </c>
      <c r="M22" s="4">
        <f>IF(Table1[[#This Row],[Import to Gateway Calculator?]]="Yes",IFERROR(Table1[[#This Row],[Streaming Resolution '[MP']]],""),0)</f>
        <v>0</v>
      </c>
      <c r="N22" s="4">
        <f>IF(Table1[[#This Row],[Import to Gateway Calculator?]]="Yes",IFERROR(Table1[[#This Row],[Recording Resolution '[MP']]],""),0)</f>
        <v>0</v>
      </c>
      <c r="O22" s="4">
        <f>IF(Table1[[#This Row],[Import to Gateway Calculator?]]="Yes",IFERROR(Table1[[#This Row],[Frame Rate '[FPS'] 1]],""),0)</f>
        <v>0</v>
      </c>
      <c r="P22" s="4">
        <f>IF(Table1[[#This Row],[Import to Gateway Calculator?]]="Yes",IFERROR(Table1[[#This Row],[Days of Storage 1]],""),0)</f>
        <v>0</v>
      </c>
    </row>
    <row r="23" spans="1:16" x14ac:dyDescent="0.25">
      <c r="A23" s="5" t="str">
        <f t="shared" si="5"/>
        <v/>
      </c>
      <c r="B23" s="6" t="str">
        <f>IFERROR(IF(Table1[[#This Row],[Multi-lens? 1]]="No", 1, IF(Table1[[#This Row],[Multi-lens? 1]]="Dual", 2, IF(Table1[[#This Row],[Multi-lens? 1]]="Quad", 4, ""))),"")</f>
        <v/>
      </c>
      <c r="C23" s="6">
        <f t="shared" si="6"/>
        <v>0</v>
      </c>
      <c r="D23" s="6">
        <f t="shared" si="7"/>
        <v>0</v>
      </c>
      <c r="E23" s="6">
        <f t="shared" si="8"/>
        <v>0</v>
      </c>
      <c r="F23" s="6">
        <f t="shared" si="9"/>
        <v>0</v>
      </c>
      <c r="H23" s="6" t="str">
        <f>IFERROR(IF(Table1[[#This Row],[Multi-lens? 1]]="No", 1, IF(Table1[[#This Row],[Multi-lens? 1]]="Dual", 2, IF(Table1[[#This Row],[Multi-lens? 1]]="Quad", 4, ""))),"")</f>
        <v/>
      </c>
      <c r="I23" s="9">
        <f>IFERROR(Table1[[#This Row],[Name]],"")</f>
        <v>0</v>
      </c>
      <c r="K23" s="3" t="str">
        <f t="shared" si="4"/>
        <v/>
      </c>
      <c r="M23" s="4">
        <f>IF(Table1[[#This Row],[Import to Gateway Calculator?]]="Yes",IFERROR(Table1[[#This Row],[Streaming Resolution '[MP']]],""),0)</f>
        <v>0</v>
      </c>
      <c r="N23" s="4">
        <f>IF(Table1[[#This Row],[Import to Gateway Calculator?]]="Yes",IFERROR(Table1[[#This Row],[Recording Resolution '[MP']]],""),0)</f>
        <v>0</v>
      </c>
      <c r="O23" s="4">
        <f>IF(Table1[[#This Row],[Import to Gateway Calculator?]]="Yes",IFERROR(Table1[[#This Row],[Frame Rate '[FPS'] 1]],""),0)</f>
        <v>0</v>
      </c>
      <c r="P23" s="4">
        <f>IF(Table1[[#This Row],[Import to Gateway Calculator?]]="Yes",IFERROR(Table1[[#This Row],[Days of Storage 1]],""),0)</f>
        <v>0</v>
      </c>
    </row>
    <row r="24" spans="1:16" x14ac:dyDescent="0.25">
      <c r="A24" s="5" t="str">
        <f t="shared" si="5"/>
        <v/>
      </c>
      <c r="B24" s="6" t="str">
        <f>IFERROR(IF(Table1[[#This Row],[Multi-lens? 1]]="No", 1, IF(Table1[[#This Row],[Multi-lens? 1]]="Dual", 2, IF(Table1[[#This Row],[Multi-lens? 1]]="Quad", 4, ""))),"")</f>
        <v/>
      </c>
      <c r="C24" s="6">
        <f t="shared" si="6"/>
        <v>0</v>
      </c>
      <c r="D24" s="6">
        <f t="shared" si="7"/>
        <v>0</v>
      </c>
      <c r="E24" s="6">
        <f t="shared" si="8"/>
        <v>0</v>
      </c>
      <c r="F24" s="6">
        <f t="shared" si="9"/>
        <v>0</v>
      </c>
      <c r="H24" s="6" t="str">
        <f>IFERROR(IF(Table1[[#This Row],[Multi-lens? 1]]="No", 1, IF(Table1[[#This Row],[Multi-lens? 1]]="Dual", 2, IF(Table1[[#This Row],[Multi-lens? 1]]="Quad", 4, ""))),"")</f>
        <v/>
      </c>
      <c r="I24" s="9">
        <f>IFERROR(Table1[[#This Row],[Name]],"")</f>
        <v>0</v>
      </c>
      <c r="K24" s="3" t="str">
        <f t="shared" si="4"/>
        <v/>
      </c>
      <c r="M24" s="4">
        <f>IF(Table1[[#This Row],[Import to Gateway Calculator?]]="Yes",IFERROR(Table1[[#This Row],[Streaming Resolution '[MP']]],""),0)</f>
        <v>0</v>
      </c>
      <c r="N24" s="4">
        <f>IF(Table1[[#This Row],[Import to Gateway Calculator?]]="Yes",IFERROR(Table1[[#This Row],[Recording Resolution '[MP']]],""),0)</f>
        <v>0</v>
      </c>
      <c r="O24" s="4">
        <f>IF(Table1[[#This Row],[Import to Gateway Calculator?]]="Yes",IFERROR(Table1[[#This Row],[Frame Rate '[FPS'] 1]],""),0)</f>
        <v>0</v>
      </c>
      <c r="P24" s="4">
        <f>IF(Table1[[#This Row],[Import to Gateway Calculator?]]="Yes",IFERROR(Table1[[#This Row],[Days of Storage 1]],""),0)</f>
        <v>0</v>
      </c>
    </row>
    <row r="25" spans="1:16" x14ac:dyDescent="0.25">
      <c r="A25" s="5" t="str">
        <f t="shared" si="5"/>
        <v/>
      </c>
      <c r="B25" s="6" t="str">
        <f>IFERROR(IF(Table1[[#This Row],[Multi-lens? 1]]="No", 1, IF(Table1[[#This Row],[Multi-lens? 1]]="Dual", 2, IF(Table1[[#This Row],[Multi-lens? 1]]="Quad", 4, ""))),"")</f>
        <v/>
      </c>
      <c r="C25" s="6">
        <f t="shared" si="6"/>
        <v>0</v>
      </c>
      <c r="D25" s="6">
        <f t="shared" si="7"/>
        <v>0</v>
      </c>
      <c r="E25" s="6">
        <f t="shared" si="8"/>
        <v>0</v>
      </c>
      <c r="F25" s="6">
        <f t="shared" si="9"/>
        <v>0</v>
      </c>
      <c r="H25" s="6" t="str">
        <f>IFERROR(IF(Table1[[#This Row],[Multi-lens? 1]]="No", 1, IF(Table1[[#This Row],[Multi-lens? 1]]="Dual", 2, IF(Table1[[#This Row],[Multi-lens? 1]]="Quad", 4, ""))),"")</f>
        <v/>
      </c>
      <c r="I25" s="9">
        <f>IFERROR(Table1[[#This Row],[Name]],"")</f>
        <v>0</v>
      </c>
      <c r="K25" s="3" t="str">
        <f t="shared" si="4"/>
        <v/>
      </c>
      <c r="M25" s="4">
        <f>IF(Table1[[#This Row],[Import to Gateway Calculator?]]="Yes",IFERROR(Table1[[#This Row],[Streaming Resolution '[MP']]],""),0)</f>
        <v>0</v>
      </c>
      <c r="N25" s="4">
        <f>IF(Table1[[#This Row],[Import to Gateway Calculator?]]="Yes",IFERROR(Table1[[#This Row],[Recording Resolution '[MP']]],""),0)</f>
        <v>0</v>
      </c>
      <c r="O25" s="4">
        <f>IF(Table1[[#This Row],[Import to Gateway Calculator?]]="Yes",IFERROR(Table1[[#This Row],[Frame Rate '[FPS'] 1]],""),0)</f>
        <v>0</v>
      </c>
      <c r="P25" s="4">
        <f>IF(Table1[[#This Row],[Import to Gateway Calculator?]]="Yes",IFERROR(Table1[[#This Row],[Days of Storage 1]],""),0)</f>
        <v>0</v>
      </c>
    </row>
    <row r="26" spans="1:16" x14ac:dyDescent="0.25">
      <c r="A26" s="5" t="str">
        <f t="shared" si="5"/>
        <v/>
      </c>
      <c r="B26" s="6" t="str">
        <f>IFERROR(IF(Table1[[#This Row],[Multi-lens? 1]]="No", 1, IF(Table1[[#This Row],[Multi-lens? 1]]="Dual", 2, IF(Table1[[#This Row],[Multi-lens? 1]]="Quad", 4, ""))),"")</f>
        <v/>
      </c>
      <c r="C26" s="6">
        <f t="shared" si="6"/>
        <v>0</v>
      </c>
      <c r="D26" s="6">
        <f t="shared" si="7"/>
        <v>0</v>
      </c>
      <c r="E26" s="6">
        <f t="shared" si="8"/>
        <v>0</v>
      </c>
      <c r="F26" s="6">
        <f t="shared" si="9"/>
        <v>0</v>
      </c>
      <c r="H26" s="6" t="str">
        <f>IFERROR(IF(Table1[[#This Row],[Multi-lens? 1]]="No", 1, IF(Table1[[#This Row],[Multi-lens? 1]]="Dual", 2, IF(Table1[[#This Row],[Multi-lens? 1]]="Quad", 4, ""))),"")</f>
        <v/>
      </c>
      <c r="I26" s="9">
        <f>IFERROR(Table1[[#This Row],[Name]],"")</f>
        <v>0</v>
      </c>
      <c r="K26" s="3" t="str">
        <f t="shared" si="4"/>
        <v/>
      </c>
      <c r="M26" s="4">
        <f>IF(Table1[[#This Row],[Import to Gateway Calculator?]]="Yes",IFERROR(Table1[[#This Row],[Streaming Resolution '[MP']]],""),0)</f>
        <v>0</v>
      </c>
      <c r="N26" s="4">
        <f>IF(Table1[[#This Row],[Import to Gateway Calculator?]]="Yes",IFERROR(Table1[[#This Row],[Recording Resolution '[MP']]],""),0)</f>
        <v>0</v>
      </c>
      <c r="O26" s="4">
        <f>IF(Table1[[#This Row],[Import to Gateway Calculator?]]="Yes",IFERROR(Table1[[#This Row],[Frame Rate '[FPS'] 1]],""),0)</f>
        <v>0</v>
      </c>
      <c r="P26" s="4">
        <f>IF(Table1[[#This Row],[Import to Gateway Calculator?]]="Yes",IFERROR(Table1[[#This Row],[Days of Storage 1]],""),0)</f>
        <v>0</v>
      </c>
    </row>
    <row r="27" spans="1:16" x14ac:dyDescent="0.25">
      <c r="A27" s="5" t="str">
        <f t="shared" si="5"/>
        <v/>
      </c>
      <c r="B27" s="6" t="str">
        <f>IFERROR(IF(Table1[[#This Row],[Multi-lens? 1]]="No", 1, IF(Table1[[#This Row],[Multi-lens? 1]]="Dual", 2, IF(Table1[[#This Row],[Multi-lens? 1]]="Quad", 4, ""))),"")</f>
        <v/>
      </c>
      <c r="C27" s="6">
        <f t="shared" si="6"/>
        <v>0</v>
      </c>
      <c r="D27" s="6">
        <f t="shared" si="7"/>
        <v>0</v>
      </c>
      <c r="E27" s="6">
        <f t="shared" si="8"/>
        <v>0</v>
      </c>
      <c r="F27" s="6">
        <f t="shared" si="9"/>
        <v>0</v>
      </c>
      <c r="H27" s="6" t="str">
        <f>IFERROR(IF(Table1[[#This Row],[Multi-lens? 1]]="No", 1, IF(Table1[[#This Row],[Multi-lens? 1]]="Dual", 2, IF(Table1[[#This Row],[Multi-lens? 1]]="Quad", 4, ""))),"")</f>
        <v/>
      </c>
      <c r="I27" s="9">
        <f>IFERROR(Table1[[#This Row],[Name]],"")</f>
        <v>0</v>
      </c>
      <c r="K27" s="3" t="str">
        <f t="shared" si="4"/>
        <v/>
      </c>
      <c r="M27" s="4">
        <f>IF(Table1[[#This Row],[Import to Gateway Calculator?]]="Yes",IFERROR(Table1[[#This Row],[Streaming Resolution '[MP']]],""),0)</f>
        <v>0</v>
      </c>
      <c r="N27" s="4">
        <f>IF(Table1[[#This Row],[Import to Gateway Calculator?]]="Yes",IFERROR(Table1[[#This Row],[Recording Resolution '[MP']]],""),0)</f>
        <v>0</v>
      </c>
      <c r="O27" s="4">
        <f>IF(Table1[[#This Row],[Import to Gateway Calculator?]]="Yes",IFERROR(Table1[[#This Row],[Frame Rate '[FPS'] 1]],""),0)</f>
        <v>0</v>
      </c>
      <c r="P27" s="4">
        <f>IF(Table1[[#This Row],[Import to Gateway Calculator?]]="Yes",IFERROR(Table1[[#This Row],[Days of Storage 1]],""),0)</f>
        <v>0</v>
      </c>
    </row>
    <row r="28" spans="1:16" x14ac:dyDescent="0.25">
      <c r="A28" s="5" t="str">
        <f t="shared" si="5"/>
        <v/>
      </c>
      <c r="B28" s="6" t="str">
        <f>IFERROR(IF(Table1[[#This Row],[Multi-lens? 1]]="No", 1, IF(Table1[[#This Row],[Multi-lens? 1]]="Dual", 2, IF(Table1[[#This Row],[Multi-lens? 1]]="Quad", 4, ""))),"")</f>
        <v/>
      </c>
      <c r="C28" s="6">
        <f t="shared" si="6"/>
        <v>0</v>
      </c>
      <c r="D28" s="6">
        <f t="shared" si="7"/>
        <v>0</v>
      </c>
      <c r="E28" s="6">
        <f t="shared" si="8"/>
        <v>0</v>
      </c>
      <c r="F28" s="6">
        <f t="shared" si="9"/>
        <v>0</v>
      </c>
      <c r="H28" s="6" t="str">
        <f>IFERROR(IF(Table1[[#This Row],[Multi-lens? 1]]="No", 1, IF(Table1[[#This Row],[Multi-lens? 1]]="Dual", 2, IF(Table1[[#This Row],[Multi-lens? 1]]="Quad", 4, ""))),"")</f>
        <v/>
      </c>
      <c r="I28" s="9">
        <f>IFERROR(Table1[[#This Row],[Name]],"")</f>
        <v>0</v>
      </c>
      <c r="K28" s="3" t="str">
        <f t="shared" si="4"/>
        <v/>
      </c>
      <c r="M28" s="4">
        <f>IF(Table1[[#This Row],[Import to Gateway Calculator?]]="Yes",IFERROR(Table1[[#This Row],[Streaming Resolution '[MP']]],""),0)</f>
        <v>0</v>
      </c>
      <c r="N28" s="4">
        <f>IF(Table1[[#This Row],[Import to Gateway Calculator?]]="Yes",IFERROR(Table1[[#This Row],[Recording Resolution '[MP']]],""),0)</f>
        <v>0</v>
      </c>
      <c r="O28" s="4">
        <f>IF(Table1[[#This Row],[Import to Gateway Calculator?]]="Yes",IFERROR(Table1[[#This Row],[Frame Rate '[FPS'] 1]],""),0)</f>
        <v>0</v>
      </c>
      <c r="P28" s="4">
        <f>IF(Table1[[#This Row],[Import to Gateway Calculator?]]="Yes",IFERROR(Table1[[#This Row],[Days of Storage 1]],""),0)</f>
        <v>0</v>
      </c>
    </row>
    <row r="29" spans="1:16" x14ac:dyDescent="0.25">
      <c r="A29" s="5" t="str">
        <f t="shared" si="5"/>
        <v/>
      </c>
      <c r="B29" s="6" t="str">
        <f>IFERROR(IF(Table1[[#This Row],[Multi-lens? 1]]="No", 1, IF(Table1[[#This Row],[Multi-lens? 1]]="Dual", 2, IF(Table1[[#This Row],[Multi-lens? 1]]="Quad", 4, ""))),"")</f>
        <v/>
      </c>
      <c r="C29" s="6">
        <f t="shared" si="6"/>
        <v>0</v>
      </c>
      <c r="D29" s="6">
        <f t="shared" si="7"/>
        <v>0</v>
      </c>
      <c r="E29" s="6">
        <f t="shared" si="8"/>
        <v>0</v>
      </c>
      <c r="F29" s="6">
        <f t="shared" si="9"/>
        <v>0</v>
      </c>
      <c r="H29" s="6" t="str">
        <f>IFERROR(IF(Table1[[#This Row],[Multi-lens? 1]]="No", 1, IF(Table1[[#This Row],[Multi-lens? 1]]="Dual", 2, IF(Table1[[#This Row],[Multi-lens? 1]]="Quad", 4, ""))),"")</f>
        <v/>
      </c>
      <c r="I29" s="9">
        <f>IFERROR(Table1[[#This Row],[Name]],"")</f>
        <v>0</v>
      </c>
      <c r="K29" s="3" t="str">
        <f t="shared" si="4"/>
        <v/>
      </c>
      <c r="M29" s="4">
        <f>IF(Table1[[#This Row],[Import to Gateway Calculator?]]="Yes",IFERROR(Table1[[#This Row],[Streaming Resolution '[MP']]],""),0)</f>
        <v>0</v>
      </c>
      <c r="N29" s="4">
        <f>IF(Table1[[#This Row],[Import to Gateway Calculator?]]="Yes",IFERROR(Table1[[#This Row],[Recording Resolution '[MP']]],""),0)</f>
        <v>0</v>
      </c>
      <c r="O29" s="4">
        <f>IF(Table1[[#This Row],[Import to Gateway Calculator?]]="Yes",IFERROR(Table1[[#This Row],[Frame Rate '[FPS'] 1]],""),0)</f>
        <v>0</v>
      </c>
      <c r="P29" s="4">
        <f>IF(Table1[[#This Row],[Import to Gateway Calculator?]]="Yes",IFERROR(Table1[[#This Row],[Days of Storage 1]],""),0)</f>
        <v>0</v>
      </c>
    </row>
    <row r="30" spans="1:16" x14ac:dyDescent="0.25">
      <c r="A30" s="5" t="str">
        <f t="shared" si="5"/>
        <v/>
      </c>
      <c r="B30" s="6" t="str">
        <f>IFERROR(IF(Table1[[#This Row],[Multi-lens? 1]]="No", 1, IF(Table1[[#This Row],[Multi-lens? 1]]="Dual", 2, IF(Table1[[#This Row],[Multi-lens? 1]]="Quad", 4, ""))),"")</f>
        <v/>
      </c>
      <c r="C30" s="6">
        <f t="shared" si="6"/>
        <v>0</v>
      </c>
      <c r="D30" s="6">
        <f t="shared" si="7"/>
        <v>0</v>
      </c>
      <c r="E30" s="6">
        <f t="shared" si="8"/>
        <v>0</v>
      </c>
      <c r="F30" s="6">
        <f t="shared" si="9"/>
        <v>0</v>
      </c>
      <c r="H30" s="6" t="str">
        <f>IFERROR(IF(Table1[[#This Row],[Multi-lens? 1]]="No", 1, IF(Table1[[#This Row],[Multi-lens? 1]]="Dual", 2, IF(Table1[[#This Row],[Multi-lens? 1]]="Quad", 4, ""))),"")</f>
        <v/>
      </c>
      <c r="I30" s="9">
        <f>IFERROR(Table1[[#This Row],[Name]],"")</f>
        <v>0</v>
      </c>
      <c r="K30" s="3" t="str">
        <f t="shared" si="4"/>
        <v/>
      </c>
      <c r="M30" s="4">
        <f>IF(Table1[[#This Row],[Import to Gateway Calculator?]]="Yes",IFERROR(Table1[[#This Row],[Streaming Resolution '[MP']]],""),0)</f>
        <v>0</v>
      </c>
      <c r="N30" s="4">
        <f>IF(Table1[[#This Row],[Import to Gateway Calculator?]]="Yes",IFERROR(Table1[[#This Row],[Recording Resolution '[MP']]],""),0)</f>
        <v>0</v>
      </c>
      <c r="O30" s="4">
        <f>IF(Table1[[#This Row],[Import to Gateway Calculator?]]="Yes",IFERROR(Table1[[#This Row],[Frame Rate '[FPS'] 1]],""),0)</f>
        <v>0</v>
      </c>
      <c r="P30" s="4">
        <f>IF(Table1[[#This Row],[Import to Gateway Calculator?]]="Yes",IFERROR(Table1[[#This Row],[Days of Storage 1]],""),0)</f>
        <v>0</v>
      </c>
    </row>
    <row r="31" spans="1:16" x14ac:dyDescent="0.25">
      <c r="A31" s="5" t="str">
        <f t="shared" si="5"/>
        <v/>
      </c>
      <c r="B31" s="6" t="str">
        <f>IFERROR(IF(Table1[[#This Row],[Multi-lens? 1]]="No", 1, IF(Table1[[#This Row],[Multi-lens? 1]]="Dual", 2, IF(Table1[[#This Row],[Multi-lens? 1]]="Quad", 4, ""))),"")</f>
        <v/>
      </c>
      <c r="C31" s="6">
        <f t="shared" si="6"/>
        <v>0</v>
      </c>
      <c r="D31" s="6">
        <f t="shared" si="7"/>
        <v>0</v>
      </c>
      <c r="E31" s="6">
        <f t="shared" si="8"/>
        <v>0</v>
      </c>
      <c r="F31" s="6">
        <f t="shared" si="9"/>
        <v>0</v>
      </c>
      <c r="H31" s="6" t="str">
        <f>IFERROR(IF(Table1[[#This Row],[Multi-lens? 1]]="No", 1, IF(Table1[[#This Row],[Multi-lens? 1]]="Dual", 2, IF(Table1[[#This Row],[Multi-lens? 1]]="Quad", 4, ""))),"")</f>
        <v/>
      </c>
      <c r="I31" s="9">
        <f>IFERROR(Table1[[#This Row],[Name]],"")</f>
        <v>0</v>
      </c>
      <c r="K31" s="3" t="str">
        <f t="shared" si="4"/>
        <v/>
      </c>
      <c r="M31" s="4">
        <f>IF(Table1[[#This Row],[Import to Gateway Calculator?]]="Yes",IFERROR(Table1[[#This Row],[Streaming Resolution '[MP']]],""),0)</f>
        <v>0</v>
      </c>
      <c r="N31" s="4">
        <f>IF(Table1[[#This Row],[Import to Gateway Calculator?]]="Yes",IFERROR(Table1[[#This Row],[Recording Resolution '[MP']]],""),0)</f>
        <v>0</v>
      </c>
      <c r="O31" s="4">
        <f>IF(Table1[[#This Row],[Import to Gateway Calculator?]]="Yes",IFERROR(Table1[[#This Row],[Frame Rate '[FPS'] 1]],""),0)</f>
        <v>0</v>
      </c>
      <c r="P31" s="4">
        <f>IF(Table1[[#This Row],[Import to Gateway Calculator?]]="Yes",IFERROR(Table1[[#This Row],[Days of Storage 1]],""),0)</f>
        <v>0</v>
      </c>
    </row>
    <row r="32" spans="1:16" x14ac:dyDescent="0.25">
      <c r="A32" s="5" t="str">
        <f t="shared" si="5"/>
        <v/>
      </c>
      <c r="B32" s="6" t="str">
        <f>IFERROR(IF(Table1[[#This Row],[Multi-lens? 1]]="No", 1, IF(Table1[[#This Row],[Multi-lens? 1]]="Dual", 2, IF(Table1[[#This Row],[Multi-lens? 1]]="Quad", 4, ""))),"")</f>
        <v/>
      </c>
      <c r="C32" s="6">
        <f t="shared" si="6"/>
        <v>0</v>
      </c>
      <c r="D32" s="6">
        <f t="shared" si="7"/>
        <v>0</v>
      </c>
      <c r="E32" s="6">
        <f t="shared" si="8"/>
        <v>0</v>
      </c>
      <c r="F32" s="6">
        <f t="shared" si="9"/>
        <v>0</v>
      </c>
      <c r="H32" s="6" t="str">
        <f>IFERROR(IF(Table1[[#This Row],[Multi-lens? 1]]="No", 1, IF(Table1[[#This Row],[Multi-lens? 1]]="Dual", 2, IF(Table1[[#This Row],[Multi-lens? 1]]="Quad", 4, ""))),"")</f>
        <v/>
      </c>
      <c r="I32" s="9">
        <f>IFERROR(Table1[[#This Row],[Name]],"")</f>
        <v>0</v>
      </c>
      <c r="K32" s="3" t="str">
        <f t="shared" si="4"/>
        <v/>
      </c>
      <c r="M32" s="4">
        <f>IF(Table1[[#This Row],[Import to Gateway Calculator?]]="Yes",IFERROR(Table1[[#This Row],[Streaming Resolution '[MP']]],""),0)</f>
        <v>0</v>
      </c>
      <c r="N32" s="4">
        <f>IF(Table1[[#This Row],[Import to Gateway Calculator?]]="Yes",IFERROR(Table1[[#This Row],[Recording Resolution '[MP']]],""),0)</f>
        <v>0</v>
      </c>
      <c r="O32" s="4">
        <f>IF(Table1[[#This Row],[Import to Gateway Calculator?]]="Yes",IFERROR(Table1[[#This Row],[Frame Rate '[FPS'] 1]],""),0)</f>
        <v>0</v>
      </c>
      <c r="P32" s="4">
        <f>IF(Table1[[#This Row],[Import to Gateway Calculator?]]="Yes",IFERROR(Table1[[#This Row],[Days of Storage 1]],""),0)</f>
        <v>0</v>
      </c>
    </row>
    <row r="33" spans="1:16" x14ac:dyDescent="0.25">
      <c r="A33" s="5" t="str">
        <f t="shared" si="5"/>
        <v/>
      </c>
      <c r="B33" s="6" t="str">
        <f>IFERROR(IF(Table1[[#This Row],[Multi-lens? 1]]="No", 1, IF(Table1[[#This Row],[Multi-lens? 1]]="Dual", 2, IF(Table1[[#This Row],[Multi-lens? 1]]="Quad", 4, ""))),"")</f>
        <v/>
      </c>
      <c r="C33" s="6">
        <f t="shared" si="6"/>
        <v>0</v>
      </c>
      <c r="D33" s="6">
        <f t="shared" si="7"/>
        <v>0</v>
      </c>
      <c r="E33" s="6">
        <f t="shared" si="8"/>
        <v>0</v>
      </c>
      <c r="F33" s="6">
        <f t="shared" si="9"/>
        <v>0</v>
      </c>
      <c r="H33" s="6" t="str">
        <f>IFERROR(IF(Table1[[#This Row],[Multi-lens? 1]]="No", 1, IF(Table1[[#This Row],[Multi-lens? 1]]="Dual", 2, IF(Table1[[#This Row],[Multi-lens? 1]]="Quad", 4, ""))),"")</f>
        <v/>
      </c>
      <c r="I33" s="9">
        <f>IFERROR(Table1[[#This Row],[Name]],"")</f>
        <v>0</v>
      </c>
      <c r="K33" s="3" t="str">
        <f t="shared" si="4"/>
        <v/>
      </c>
      <c r="M33" s="4">
        <f>IF(Table1[[#This Row],[Import to Gateway Calculator?]]="Yes",IFERROR(Table1[[#This Row],[Streaming Resolution '[MP']]],""),0)</f>
        <v>0</v>
      </c>
      <c r="N33" s="4">
        <f>IF(Table1[[#This Row],[Import to Gateway Calculator?]]="Yes",IFERROR(Table1[[#This Row],[Recording Resolution '[MP']]],""),0)</f>
        <v>0</v>
      </c>
      <c r="O33" s="4">
        <f>IF(Table1[[#This Row],[Import to Gateway Calculator?]]="Yes",IFERROR(Table1[[#This Row],[Frame Rate '[FPS'] 1]],""),0)</f>
        <v>0</v>
      </c>
      <c r="P33" s="4">
        <f>IF(Table1[[#This Row],[Import to Gateway Calculator?]]="Yes",IFERROR(Table1[[#This Row],[Days of Storage 1]],""),0)</f>
        <v>0</v>
      </c>
    </row>
    <row r="34" spans="1:16" x14ac:dyDescent="0.25">
      <c r="A34" s="5" t="str">
        <f t="shared" si="5"/>
        <v/>
      </c>
      <c r="B34" s="6" t="str">
        <f>IFERROR(IF(Table1[[#This Row],[Multi-lens? 1]]="No", 1, IF(Table1[[#This Row],[Multi-lens? 1]]="Dual", 2, IF(Table1[[#This Row],[Multi-lens? 1]]="Quad", 4, ""))),"")</f>
        <v/>
      </c>
      <c r="C34" s="6">
        <f t="shared" si="6"/>
        <v>0</v>
      </c>
      <c r="D34" s="6">
        <f t="shared" si="7"/>
        <v>0</v>
      </c>
      <c r="E34" s="6">
        <f t="shared" si="8"/>
        <v>0</v>
      </c>
      <c r="F34" s="6">
        <f t="shared" si="9"/>
        <v>0</v>
      </c>
      <c r="H34" s="6" t="str">
        <f>IFERROR(IF(Table1[[#This Row],[Multi-lens? 1]]="No", 1, IF(Table1[[#This Row],[Multi-lens? 1]]="Dual", 2, IF(Table1[[#This Row],[Multi-lens? 1]]="Quad", 4, ""))),"")</f>
        <v/>
      </c>
      <c r="I34" s="9">
        <f>IFERROR(Table1[[#This Row],[Name]],"")</f>
        <v>0</v>
      </c>
      <c r="K34" s="3" t="str">
        <f t="shared" si="4"/>
        <v/>
      </c>
      <c r="M34" s="4">
        <f>IF(Table1[[#This Row],[Import to Gateway Calculator?]]="Yes",IFERROR(Table1[[#This Row],[Streaming Resolution '[MP']]],""),0)</f>
        <v>0</v>
      </c>
      <c r="N34" s="4">
        <f>IF(Table1[[#This Row],[Import to Gateway Calculator?]]="Yes",IFERROR(Table1[[#This Row],[Recording Resolution '[MP']]],""),0)</f>
        <v>0</v>
      </c>
      <c r="O34" s="4">
        <f>IF(Table1[[#This Row],[Import to Gateway Calculator?]]="Yes",IFERROR(Table1[[#This Row],[Frame Rate '[FPS'] 1]],""),0)</f>
        <v>0</v>
      </c>
      <c r="P34" s="4">
        <f>IF(Table1[[#This Row],[Import to Gateway Calculator?]]="Yes",IFERROR(Table1[[#This Row],[Days of Storage 1]],""),0)</f>
        <v>0</v>
      </c>
    </row>
    <row r="35" spans="1:16" x14ac:dyDescent="0.25">
      <c r="A35" s="5" t="str">
        <f t="shared" si="5"/>
        <v/>
      </c>
      <c r="B35" s="6" t="str">
        <f>IFERROR(IF(Table1[[#This Row],[Multi-lens? 1]]="No", 1, IF(Table1[[#This Row],[Multi-lens? 1]]="Dual", 2, IF(Table1[[#This Row],[Multi-lens? 1]]="Quad", 4, ""))),"")</f>
        <v/>
      </c>
      <c r="C35" s="6">
        <f t="shared" si="6"/>
        <v>0</v>
      </c>
      <c r="D35" s="6">
        <f t="shared" si="7"/>
        <v>0</v>
      </c>
      <c r="E35" s="6">
        <f t="shared" si="8"/>
        <v>0</v>
      </c>
      <c r="F35" s="6">
        <f t="shared" si="9"/>
        <v>0</v>
      </c>
      <c r="H35" s="6" t="str">
        <f>IFERROR(IF(Table1[[#This Row],[Multi-lens? 1]]="No", 1, IF(Table1[[#This Row],[Multi-lens? 1]]="Dual", 2, IF(Table1[[#This Row],[Multi-lens? 1]]="Quad", 4, ""))),"")</f>
        <v/>
      </c>
      <c r="I35" s="9">
        <f>IFERROR(Table1[[#This Row],[Name]],"")</f>
        <v>0</v>
      </c>
      <c r="K35" s="3" t="str">
        <f t="shared" si="4"/>
        <v/>
      </c>
      <c r="M35" s="4">
        <f>IF(Table1[[#This Row],[Import to Gateway Calculator?]]="Yes",IFERROR(Table1[[#This Row],[Streaming Resolution '[MP']]],""),0)</f>
        <v>0</v>
      </c>
      <c r="N35" s="4">
        <f>IF(Table1[[#This Row],[Import to Gateway Calculator?]]="Yes",IFERROR(Table1[[#This Row],[Recording Resolution '[MP']]],""),0)</f>
        <v>0</v>
      </c>
      <c r="O35" s="4">
        <f>IF(Table1[[#This Row],[Import to Gateway Calculator?]]="Yes",IFERROR(Table1[[#This Row],[Frame Rate '[FPS'] 1]],""),0)</f>
        <v>0</v>
      </c>
      <c r="P35" s="4">
        <f>IF(Table1[[#This Row],[Import to Gateway Calculator?]]="Yes",IFERROR(Table1[[#This Row],[Days of Storage 1]],""),0)</f>
        <v>0</v>
      </c>
    </row>
    <row r="36" spans="1:16" x14ac:dyDescent="0.25">
      <c r="A36" s="5" t="str">
        <f t="shared" si="5"/>
        <v/>
      </c>
      <c r="B36" s="6" t="str">
        <f>IFERROR(IF(Table1[[#This Row],[Multi-lens? 1]]="No", 1, IF(Table1[[#This Row],[Multi-lens? 1]]="Dual", 2, IF(Table1[[#This Row],[Multi-lens? 1]]="Quad", 4, ""))),"")</f>
        <v/>
      </c>
      <c r="C36" s="6">
        <f t="shared" si="6"/>
        <v>0</v>
      </c>
      <c r="D36" s="6">
        <f t="shared" si="7"/>
        <v>0</v>
      </c>
      <c r="E36" s="6">
        <f t="shared" si="8"/>
        <v>0</v>
      </c>
      <c r="F36" s="6">
        <f t="shared" si="9"/>
        <v>0</v>
      </c>
      <c r="H36" s="6" t="str">
        <f>IFERROR(IF(Table1[[#This Row],[Multi-lens? 1]]="No", 1, IF(Table1[[#This Row],[Multi-lens? 1]]="Dual", 2, IF(Table1[[#This Row],[Multi-lens? 1]]="Quad", 4, ""))),"")</f>
        <v/>
      </c>
      <c r="I36" s="9">
        <f>IFERROR(Table1[[#This Row],[Name]],"")</f>
        <v>0</v>
      </c>
      <c r="K36" s="3" t="str">
        <f t="shared" si="4"/>
        <v/>
      </c>
      <c r="M36" s="4">
        <f>IF(Table1[[#This Row],[Import to Gateway Calculator?]]="Yes",IFERROR(Table1[[#This Row],[Streaming Resolution '[MP']]],""),0)</f>
        <v>0</v>
      </c>
      <c r="N36" s="4">
        <f>IF(Table1[[#This Row],[Import to Gateway Calculator?]]="Yes",IFERROR(Table1[[#This Row],[Recording Resolution '[MP']]],""),0)</f>
        <v>0</v>
      </c>
      <c r="O36" s="4">
        <f>IF(Table1[[#This Row],[Import to Gateway Calculator?]]="Yes",IFERROR(Table1[[#This Row],[Frame Rate '[FPS'] 1]],""),0)</f>
        <v>0</v>
      </c>
      <c r="P36" s="4">
        <f>IF(Table1[[#This Row],[Import to Gateway Calculator?]]="Yes",IFERROR(Table1[[#This Row],[Days of Storage 1]],""),0)</f>
        <v>0</v>
      </c>
    </row>
    <row r="37" spans="1:16" x14ac:dyDescent="0.25">
      <c r="A37" s="5" t="str">
        <f t="shared" si="5"/>
        <v/>
      </c>
      <c r="B37" s="6" t="str">
        <f>IFERROR(IF(Table1[[#This Row],[Multi-lens? 1]]="No", 1, IF(Table1[[#This Row],[Multi-lens? 1]]="Dual", 2, IF(Table1[[#This Row],[Multi-lens? 1]]="Quad", 4, ""))),"")</f>
        <v/>
      </c>
      <c r="C37" s="6">
        <f t="shared" si="6"/>
        <v>0</v>
      </c>
      <c r="D37" s="6">
        <f t="shared" si="7"/>
        <v>0</v>
      </c>
      <c r="E37" s="6">
        <f t="shared" si="8"/>
        <v>0</v>
      </c>
      <c r="F37" s="6">
        <f t="shared" si="9"/>
        <v>0</v>
      </c>
      <c r="H37" s="6" t="str">
        <f>IFERROR(IF(Table1[[#This Row],[Multi-lens? 1]]="No", 1, IF(Table1[[#This Row],[Multi-lens? 1]]="Dual", 2, IF(Table1[[#This Row],[Multi-lens? 1]]="Quad", 4, ""))),"")</f>
        <v/>
      </c>
      <c r="I37" s="9">
        <f>IFERROR(Table1[[#This Row],[Name]],"")</f>
        <v>0</v>
      </c>
      <c r="K37" s="3" t="str">
        <f t="shared" si="4"/>
        <v/>
      </c>
      <c r="M37" s="4">
        <f>IF(Table1[[#This Row],[Import to Gateway Calculator?]]="Yes",IFERROR(Table1[[#This Row],[Streaming Resolution '[MP']]],""),0)</f>
        <v>0</v>
      </c>
      <c r="N37" s="4">
        <f>IF(Table1[[#This Row],[Import to Gateway Calculator?]]="Yes",IFERROR(Table1[[#This Row],[Recording Resolution '[MP']]],""),0)</f>
        <v>0</v>
      </c>
      <c r="O37" s="4">
        <f>IF(Table1[[#This Row],[Import to Gateway Calculator?]]="Yes",IFERROR(Table1[[#This Row],[Frame Rate '[FPS'] 1]],""),0)</f>
        <v>0</v>
      </c>
      <c r="P37" s="4">
        <f>IF(Table1[[#This Row],[Import to Gateway Calculator?]]="Yes",IFERROR(Table1[[#This Row],[Days of Storage 1]],""),0)</f>
        <v>0</v>
      </c>
    </row>
    <row r="38" spans="1:16" x14ac:dyDescent="0.25">
      <c r="A38" s="5" t="str">
        <f t="shared" si="5"/>
        <v/>
      </c>
      <c r="B38" s="6" t="str">
        <f>IFERROR(IF(Table1[[#This Row],[Multi-lens? 1]]="No", 1, IF(Table1[[#This Row],[Multi-lens? 1]]="Dual", 2, IF(Table1[[#This Row],[Multi-lens? 1]]="Quad", 4, ""))),"")</f>
        <v/>
      </c>
      <c r="C38" s="6">
        <f t="shared" si="6"/>
        <v>0</v>
      </c>
      <c r="D38" s="6">
        <f t="shared" si="7"/>
        <v>0</v>
      </c>
      <c r="E38" s="6">
        <f t="shared" si="8"/>
        <v>0</v>
      </c>
      <c r="F38" s="6">
        <f t="shared" si="9"/>
        <v>0</v>
      </c>
      <c r="H38" s="6" t="str">
        <f>IFERROR(IF(Table1[[#This Row],[Multi-lens? 1]]="No", 1, IF(Table1[[#This Row],[Multi-lens? 1]]="Dual", 2, IF(Table1[[#This Row],[Multi-lens? 1]]="Quad", 4, ""))),"")</f>
        <v/>
      </c>
      <c r="I38" s="9">
        <f>IFERROR(Table1[[#This Row],[Name]],"")</f>
        <v>0</v>
      </c>
      <c r="K38" s="3" t="str">
        <f t="shared" si="4"/>
        <v/>
      </c>
      <c r="M38" s="4">
        <f>IF(Table1[[#This Row],[Import to Gateway Calculator?]]="Yes",IFERROR(Table1[[#This Row],[Streaming Resolution '[MP']]],""),0)</f>
        <v>0</v>
      </c>
      <c r="N38" s="4">
        <f>IF(Table1[[#This Row],[Import to Gateway Calculator?]]="Yes",IFERROR(Table1[[#This Row],[Recording Resolution '[MP']]],""),0)</f>
        <v>0</v>
      </c>
      <c r="O38" s="4">
        <f>IF(Table1[[#This Row],[Import to Gateway Calculator?]]="Yes",IFERROR(Table1[[#This Row],[Frame Rate '[FPS'] 1]],""),0)</f>
        <v>0</v>
      </c>
      <c r="P38" s="4">
        <f>IF(Table1[[#This Row],[Import to Gateway Calculator?]]="Yes",IFERROR(Table1[[#This Row],[Days of Storage 1]],""),0)</f>
        <v>0</v>
      </c>
    </row>
    <row r="39" spans="1:16" x14ac:dyDescent="0.25">
      <c r="A39" s="5" t="str">
        <f t="shared" si="5"/>
        <v/>
      </c>
      <c r="B39" s="6" t="str">
        <f>IFERROR(IF(Table1[[#This Row],[Multi-lens? 1]]="No", 1, IF(Table1[[#This Row],[Multi-lens? 1]]="Dual", 2, IF(Table1[[#This Row],[Multi-lens? 1]]="Quad", 4, ""))),"")</f>
        <v/>
      </c>
      <c r="C39" s="6">
        <f t="shared" si="6"/>
        <v>0</v>
      </c>
      <c r="D39" s="6">
        <f t="shared" si="7"/>
        <v>0</v>
      </c>
      <c r="E39" s="6">
        <f t="shared" si="8"/>
        <v>0</v>
      </c>
      <c r="F39" s="6">
        <f t="shared" si="9"/>
        <v>0</v>
      </c>
      <c r="H39" s="6" t="str">
        <f>IFERROR(IF(Table1[[#This Row],[Multi-lens? 1]]="No", 1, IF(Table1[[#This Row],[Multi-lens? 1]]="Dual", 2, IF(Table1[[#This Row],[Multi-lens? 1]]="Quad", 4, ""))),"")</f>
        <v/>
      </c>
      <c r="I39" s="9">
        <f>IFERROR(Table1[[#This Row],[Name]],"")</f>
        <v>0</v>
      </c>
      <c r="K39" s="3" t="str">
        <f t="shared" si="4"/>
        <v/>
      </c>
      <c r="M39" s="4">
        <f>IF(Table1[[#This Row],[Import to Gateway Calculator?]]="Yes",IFERROR(Table1[[#This Row],[Streaming Resolution '[MP']]],""),0)</f>
        <v>0</v>
      </c>
      <c r="N39" s="4">
        <f>IF(Table1[[#This Row],[Import to Gateway Calculator?]]="Yes",IFERROR(Table1[[#This Row],[Recording Resolution '[MP']]],""),0)</f>
        <v>0</v>
      </c>
      <c r="O39" s="4">
        <f>IF(Table1[[#This Row],[Import to Gateway Calculator?]]="Yes",IFERROR(Table1[[#This Row],[Frame Rate '[FPS'] 1]],""),0)</f>
        <v>0</v>
      </c>
      <c r="P39" s="4">
        <f>IF(Table1[[#This Row],[Import to Gateway Calculator?]]="Yes",IFERROR(Table1[[#This Row],[Days of Storage 1]],""),0)</f>
        <v>0</v>
      </c>
    </row>
    <row r="40" spans="1:16" x14ac:dyDescent="0.25">
      <c r="A40" s="5" t="str">
        <f t="shared" si="5"/>
        <v/>
      </c>
      <c r="B40" s="6" t="str">
        <f>IFERROR(IF(Table1[[#This Row],[Multi-lens? 1]]="No", 1, IF(Table1[[#This Row],[Multi-lens? 1]]="Dual", 2, IF(Table1[[#This Row],[Multi-lens? 1]]="Quad", 4, ""))),"")</f>
        <v/>
      </c>
      <c r="C40" s="6">
        <f t="shared" si="6"/>
        <v>0</v>
      </c>
      <c r="D40" s="6">
        <f t="shared" si="7"/>
        <v>0</v>
      </c>
      <c r="E40" s="6">
        <f t="shared" si="8"/>
        <v>0</v>
      </c>
      <c r="F40" s="6">
        <f t="shared" si="9"/>
        <v>0</v>
      </c>
      <c r="H40" s="6" t="str">
        <f>IFERROR(IF(Table1[[#This Row],[Multi-lens? 1]]="No", 1, IF(Table1[[#This Row],[Multi-lens? 1]]="Dual", 2, IF(Table1[[#This Row],[Multi-lens? 1]]="Quad", 4, ""))),"")</f>
        <v/>
      </c>
      <c r="I40" s="9">
        <f>IFERROR(Table1[[#This Row],[Name]],"")</f>
        <v>0</v>
      </c>
      <c r="K40" s="3" t="str">
        <f t="shared" si="4"/>
        <v/>
      </c>
      <c r="M40" s="4">
        <f>IF(Table1[[#This Row],[Import to Gateway Calculator?]]="Yes",IFERROR(Table1[[#This Row],[Streaming Resolution '[MP']]],""),0)</f>
        <v>0</v>
      </c>
      <c r="N40" s="4">
        <f>IF(Table1[[#This Row],[Import to Gateway Calculator?]]="Yes",IFERROR(Table1[[#This Row],[Recording Resolution '[MP']]],""),0)</f>
        <v>0</v>
      </c>
      <c r="O40" s="4">
        <f>IF(Table1[[#This Row],[Import to Gateway Calculator?]]="Yes",IFERROR(Table1[[#This Row],[Frame Rate '[FPS'] 1]],""),0)</f>
        <v>0</v>
      </c>
      <c r="P40" s="4">
        <f>IF(Table1[[#This Row],[Import to Gateway Calculator?]]="Yes",IFERROR(Table1[[#This Row],[Days of Storage 1]],""),0)</f>
        <v>0</v>
      </c>
    </row>
    <row r="41" spans="1:16" x14ac:dyDescent="0.25">
      <c r="A41" s="5" t="str">
        <f t="shared" si="5"/>
        <v/>
      </c>
      <c r="B41" s="6" t="str">
        <f>IFERROR(IF(Table1[[#This Row],[Multi-lens? 1]]="No", 1, IF(Table1[[#This Row],[Multi-lens? 1]]="Dual", 2, IF(Table1[[#This Row],[Multi-lens? 1]]="Quad", 4, ""))),"")</f>
        <v/>
      </c>
      <c r="C41" s="6">
        <f t="shared" si="6"/>
        <v>0</v>
      </c>
      <c r="D41" s="6">
        <f t="shared" si="7"/>
        <v>0</v>
      </c>
      <c r="E41" s="6">
        <f t="shared" si="8"/>
        <v>0</v>
      </c>
      <c r="F41" s="6">
        <f t="shared" si="9"/>
        <v>0</v>
      </c>
      <c r="H41" s="6" t="str">
        <f>IFERROR(IF(Table1[[#This Row],[Multi-lens? 1]]="No", 1, IF(Table1[[#This Row],[Multi-lens? 1]]="Dual", 2, IF(Table1[[#This Row],[Multi-lens? 1]]="Quad", 4, ""))),"")</f>
        <v/>
      </c>
      <c r="I41" s="9">
        <f>IFERROR(Table1[[#This Row],[Name]],"")</f>
        <v>0</v>
      </c>
      <c r="K41" s="3" t="str">
        <f t="shared" si="4"/>
        <v/>
      </c>
      <c r="M41" s="4">
        <f>IF(Table1[[#This Row],[Import to Gateway Calculator?]]="Yes",IFERROR(Table1[[#This Row],[Streaming Resolution '[MP']]],""),0)</f>
        <v>0</v>
      </c>
      <c r="N41" s="4">
        <f>IF(Table1[[#This Row],[Import to Gateway Calculator?]]="Yes",IFERROR(Table1[[#This Row],[Recording Resolution '[MP']]],""),0)</f>
        <v>0</v>
      </c>
      <c r="O41" s="4">
        <f>IF(Table1[[#This Row],[Import to Gateway Calculator?]]="Yes",IFERROR(Table1[[#This Row],[Frame Rate '[FPS'] 1]],""),0)</f>
        <v>0</v>
      </c>
      <c r="P41" s="4">
        <f>IF(Table1[[#This Row],[Import to Gateway Calculator?]]="Yes",IFERROR(Table1[[#This Row],[Days of Storage 1]],""),0)</f>
        <v>0</v>
      </c>
    </row>
    <row r="42" spans="1:16" x14ac:dyDescent="0.25">
      <c r="A42" s="5" t="str">
        <f t="shared" si="5"/>
        <v/>
      </c>
      <c r="B42" s="6" t="str">
        <f>IFERROR(IF(Table1[[#This Row],[Multi-lens? 1]]="No", 1, IF(Table1[[#This Row],[Multi-lens? 1]]="Dual", 2, IF(Table1[[#This Row],[Multi-lens? 1]]="Quad", 4, ""))),"")</f>
        <v/>
      </c>
      <c r="C42" s="6">
        <f t="shared" si="6"/>
        <v>0</v>
      </c>
      <c r="D42" s="6">
        <f t="shared" si="7"/>
        <v>0</v>
      </c>
      <c r="E42" s="6">
        <f t="shared" si="8"/>
        <v>0</v>
      </c>
      <c r="F42" s="6">
        <f t="shared" si="9"/>
        <v>0</v>
      </c>
      <c r="H42" s="6" t="str">
        <f>IFERROR(IF(Table1[[#This Row],[Multi-lens? 1]]="No", 1, IF(Table1[[#This Row],[Multi-lens? 1]]="Dual", 2, IF(Table1[[#This Row],[Multi-lens? 1]]="Quad", 4, ""))),"")</f>
        <v/>
      </c>
      <c r="I42" s="9">
        <f>IFERROR(Table1[[#This Row],[Name]],"")</f>
        <v>0</v>
      </c>
      <c r="K42" s="3" t="str">
        <f t="shared" si="4"/>
        <v/>
      </c>
      <c r="M42" s="4">
        <f>IF(Table1[[#This Row],[Import to Gateway Calculator?]]="Yes",IFERROR(Table1[[#This Row],[Streaming Resolution '[MP']]],""),0)</f>
        <v>0</v>
      </c>
      <c r="N42" s="4">
        <f>IF(Table1[[#This Row],[Import to Gateway Calculator?]]="Yes",IFERROR(Table1[[#This Row],[Recording Resolution '[MP']]],""),0)</f>
        <v>0</v>
      </c>
      <c r="O42" s="4">
        <f>IF(Table1[[#This Row],[Import to Gateway Calculator?]]="Yes",IFERROR(Table1[[#This Row],[Frame Rate '[FPS'] 1]],""),0)</f>
        <v>0</v>
      </c>
      <c r="P42" s="4">
        <f>IF(Table1[[#This Row],[Import to Gateway Calculator?]]="Yes",IFERROR(Table1[[#This Row],[Days of Storage 1]],""),0)</f>
        <v>0</v>
      </c>
    </row>
    <row r="43" spans="1:16" x14ac:dyDescent="0.25">
      <c r="A43" s="5" t="str">
        <f t="shared" si="5"/>
        <v/>
      </c>
      <c r="B43" s="6" t="str">
        <f>IFERROR(IF(Table1[[#This Row],[Multi-lens? 1]]="No", 1, IF(Table1[[#This Row],[Multi-lens? 1]]="Dual", 2, IF(Table1[[#This Row],[Multi-lens? 1]]="Quad", 4, ""))),"")</f>
        <v/>
      </c>
      <c r="C43" s="6">
        <f t="shared" si="6"/>
        <v>0</v>
      </c>
      <c r="D43" s="6">
        <f t="shared" si="7"/>
        <v>0</v>
      </c>
      <c r="E43" s="6">
        <f t="shared" si="8"/>
        <v>0</v>
      </c>
      <c r="F43" s="6">
        <f t="shared" si="9"/>
        <v>0</v>
      </c>
      <c r="H43" s="6" t="str">
        <f>IFERROR(IF(Table1[[#This Row],[Multi-lens? 1]]="No", 1, IF(Table1[[#This Row],[Multi-lens? 1]]="Dual", 2, IF(Table1[[#This Row],[Multi-lens? 1]]="Quad", 4, ""))),"")</f>
        <v/>
      </c>
      <c r="I43" s="9">
        <f>IFERROR(Table1[[#This Row],[Name]],"")</f>
        <v>0</v>
      </c>
      <c r="K43" s="3" t="str">
        <f t="shared" si="4"/>
        <v/>
      </c>
      <c r="M43" s="4">
        <f>IF(Table1[[#This Row],[Import to Gateway Calculator?]]="Yes",IFERROR(Table1[[#This Row],[Streaming Resolution '[MP']]],""),0)</f>
        <v>0</v>
      </c>
      <c r="N43" s="4">
        <f>IF(Table1[[#This Row],[Import to Gateway Calculator?]]="Yes",IFERROR(Table1[[#This Row],[Recording Resolution '[MP']]],""),0)</f>
        <v>0</v>
      </c>
      <c r="O43" s="4">
        <f>IF(Table1[[#This Row],[Import to Gateway Calculator?]]="Yes",IFERROR(Table1[[#This Row],[Frame Rate '[FPS'] 1]],""),0)</f>
        <v>0</v>
      </c>
      <c r="P43" s="4">
        <f>IF(Table1[[#This Row],[Import to Gateway Calculator?]]="Yes",IFERROR(Table1[[#This Row],[Days of Storage 1]],""),0)</f>
        <v>0</v>
      </c>
    </row>
    <row r="44" spans="1:16" x14ac:dyDescent="0.25">
      <c r="A44" s="5" t="str">
        <f t="shared" si="5"/>
        <v/>
      </c>
      <c r="B44" s="6" t="str">
        <f>IFERROR(IF(Table1[[#This Row],[Multi-lens? 1]]="No", 1, IF(Table1[[#This Row],[Multi-lens? 1]]="Dual", 2, IF(Table1[[#This Row],[Multi-lens? 1]]="Quad", 4, ""))),"")</f>
        <v/>
      </c>
      <c r="C44" s="6">
        <f t="shared" si="6"/>
        <v>0</v>
      </c>
      <c r="D44" s="6">
        <f t="shared" si="7"/>
        <v>0</v>
      </c>
      <c r="E44" s="6">
        <f t="shared" si="8"/>
        <v>0</v>
      </c>
      <c r="F44" s="6">
        <f t="shared" si="9"/>
        <v>0</v>
      </c>
      <c r="H44" s="6" t="str">
        <f>IFERROR(IF(Table1[[#This Row],[Multi-lens? 1]]="No", 1, IF(Table1[[#This Row],[Multi-lens? 1]]="Dual", 2, IF(Table1[[#This Row],[Multi-lens? 1]]="Quad", 4, ""))),"")</f>
        <v/>
      </c>
      <c r="I44" s="9">
        <f>IFERROR(Table1[[#This Row],[Name]],"")</f>
        <v>0</v>
      </c>
      <c r="K44" s="3" t="str">
        <f t="shared" si="4"/>
        <v/>
      </c>
      <c r="M44" s="4">
        <f>IF(Table1[[#This Row],[Import to Gateway Calculator?]]="Yes",IFERROR(Table1[[#This Row],[Streaming Resolution '[MP']]],""),0)</f>
        <v>0</v>
      </c>
      <c r="N44" s="4">
        <f>IF(Table1[[#This Row],[Import to Gateway Calculator?]]="Yes",IFERROR(Table1[[#This Row],[Recording Resolution '[MP']]],""),0)</f>
        <v>0</v>
      </c>
      <c r="O44" s="4">
        <f>IF(Table1[[#This Row],[Import to Gateway Calculator?]]="Yes",IFERROR(Table1[[#This Row],[Frame Rate '[FPS'] 1]],""),0)</f>
        <v>0</v>
      </c>
      <c r="P44" s="4">
        <f>IF(Table1[[#This Row],[Import to Gateway Calculator?]]="Yes",IFERROR(Table1[[#This Row],[Days of Storage 1]],""),0)</f>
        <v>0</v>
      </c>
    </row>
    <row r="45" spans="1:16" x14ac:dyDescent="0.25">
      <c r="A45" s="5" t="str">
        <f t="shared" si="5"/>
        <v/>
      </c>
      <c r="B45" s="6" t="str">
        <f>IFERROR(IF(Table1[[#This Row],[Multi-lens? 1]]="No", 1, IF(Table1[[#This Row],[Multi-lens? 1]]="Dual", 2, IF(Table1[[#This Row],[Multi-lens? 1]]="Quad", 4, ""))),"")</f>
        <v/>
      </c>
      <c r="C45" s="6">
        <f t="shared" si="6"/>
        <v>0</v>
      </c>
      <c r="D45" s="6">
        <f t="shared" si="7"/>
        <v>0</v>
      </c>
      <c r="E45" s="6">
        <f t="shared" si="8"/>
        <v>0</v>
      </c>
      <c r="F45" s="6">
        <f t="shared" si="9"/>
        <v>0</v>
      </c>
      <c r="H45" s="6" t="str">
        <f>IFERROR(IF(Table1[[#This Row],[Multi-lens? 1]]="No", 1, IF(Table1[[#This Row],[Multi-lens? 1]]="Dual", 2, IF(Table1[[#This Row],[Multi-lens? 1]]="Quad", 4, ""))),"")</f>
        <v/>
      </c>
      <c r="I45" s="9">
        <f>IFERROR(Table1[[#This Row],[Name]],"")</f>
        <v>0</v>
      </c>
      <c r="K45" s="3" t="str">
        <f t="shared" si="4"/>
        <v/>
      </c>
      <c r="M45" s="4">
        <f>IF(Table1[[#This Row],[Import to Gateway Calculator?]]="Yes",IFERROR(Table1[[#This Row],[Streaming Resolution '[MP']]],""),0)</f>
        <v>0</v>
      </c>
      <c r="N45" s="4">
        <f>IF(Table1[[#This Row],[Import to Gateway Calculator?]]="Yes",IFERROR(Table1[[#This Row],[Recording Resolution '[MP']]],""),0)</f>
        <v>0</v>
      </c>
      <c r="O45" s="4">
        <f>IF(Table1[[#This Row],[Import to Gateway Calculator?]]="Yes",IFERROR(Table1[[#This Row],[Frame Rate '[FPS'] 1]],""),0)</f>
        <v>0</v>
      </c>
      <c r="P45" s="4">
        <f>IF(Table1[[#This Row],[Import to Gateway Calculator?]]="Yes",IFERROR(Table1[[#This Row],[Days of Storage 1]],""),0)</f>
        <v>0</v>
      </c>
    </row>
    <row r="46" spans="1:16" x14ac:dyDescent="0.25">
      <c r="A46" s="5" t="str">
        <f t="shared" si="5"/>
        <v/>
      </c>
      <c r="B46" s="6" t="str">
        <f>IFERROR(IF(Table1[[#This Row],[Multi-lens? 1]]="No", 1, IF(Table1[[#This Row],[Multi-lens? 1]]="Dual", 2, IF(Table1[[#This Row],[Multi-lens? 1]]="Quad", 4, ""))),"")</f>
        <v/>
      </c>
      <c r="C46" s="6">
        <f t="shared" si="6"/>
        <v>0</v>
      </c>
      <c r="D46" s="6">
        <f t="shared" si="7"/>
        <v>0</v>
      </c>
      <c r="E46" s="6">
        <f t="shared" si="8"/>
        <v>0</v>
      </c>
      <c r="F46" s="6">
        <f t="shared" si="9"/>
        <v>0</v>
      </c>
      <c r="H46" s="6" t="str">
        <f>IFERROR(IF(Table1[[#This Row],[Multi-lens? 1]]="No", 1, IF(Table1[[#This Row],[Multi-lens? 1]]="Dual", 2, IF(Table1[[#This Row],[Multi-lens? 1]]="Quad", 4, ""))),"")</f>
        <v/>
      </c>
      <c r="I46" s="9">
        <f>IFERROR(Table1[[#This Row],[Name]],"")</f>
        <v>0</v>
      </c>
      <c r="K46" s="3" t="str">
        <f t="shared" si="4"/>
        <v/>
      </c>
      <c r="M46" s="4">
        <f>IF(Table1[[#This Row],[Import to Gateway Calculator?]]="Yes",IFERROR(Table1[[#This Row],[Streaming Resolution '[MP']]],""),0)</f>
        <v>0</v>
      </c>
      <c r="N46" s="4">
        <f>IF(Table1[[#This Row],[Import to Gateway Calculator?]]="Yes",IFERROR(Table1[[#This Row],[Recording Resolution '[MP']]],""),0)</f>
        <v>0</v>
      </c>
      <c r="O46" s="4">
        <f>IF(Table1[[#This Row],[Import to Gateway Calculator?]]="Yes",IFERROR(Table1[[#This Row],[Frame Rate '[FPS'] 1]],""),0)</f>
        <v>0</v>
      </c>
      <c r="P46" s="4">
        <f>IF(Table1[[#This Row],[Import to Gateway Calculator?]]="Yes",IFERROR(Table1[[#This Row],[Days of Storage 1]],""),0)</f>
        <v>0</v>
      </c>
    </row>
    <row r="47" spans="1:16" x14ac:dyDescent="0.25">
      <c r="A47" s="5" t="str">
        <f t="shared" si="5"/>
        <v/>
      </c>
      <c r="B47" s="6" t="str">
        <f>IFERROR(IF(Table1[[#This Row],[Multi-lens? 1]]="No", 1, IF(Table1[[#This Row],[Multi-lens? 1]]="Dual", 2, IF(Table1[[#This Row],[Multi-lens? 1]]="Quad", 4, ""))),"")</f>
        <v/>
      </c>
      <c r="C47" s="6">
        <f t="shared" si="6"/>
        <v>0</v>
      </c>
      <c r="D47" s="6">
        <f t="shared" si="7"/>
        <v>0</v>
      </c>
      <c r="E47" s="6">
        <f t="shared" si="8"/>
        <v>0</v>
      </c>
      <c r="F47" s="6">
        <f t="shared" si="9"/>
        <v>0</v>
      </c>
      <c r="H47" s="6" t="str">
        <f>IFERROR(IF(Table1[[#This Row],[Multi-lens? 1]]="No", 1, IF(Table1[[#This Row],[Multi-lens? 1]]="Dual", 2, IF(Table1[[#This Row],[Multi-lens? 1]]="Quad", 4, ""))),"")</f>
        <v/>
      </c>
      <c r="I47" s="9">
        <f>IFERROR(Table1[[#This Row],[Name]],"")</f>
        <v>0</v>
      </c>
      <c r="K47" s="3" t="str">
        <f t="shared" si="4"/>
        <v/>
      </c>
      <c r="M47" s="4">
        <f>IF(Table1[[#This Row],[Import to Gateway Calculator?]]="Yes",IFERROR(Table1[[#This Row],[Streaming Resolution '[MP']]],""),0)</f>
        <v>0</v>
      </c>
      <c r="N47" s="4">
        <f>IF(Table1[[#This Row],[Import to Gateway Calculator?]]="Yes",IFERROR(Table1[[#This Row],[Recording Resolution '[MP']]],""),0)</f>
        <v>0</v>
      </c>
      <c r="O47" s="4">
        <f>IF(Table1[[#This Row],[Import to Gateway Calculator?]]="Yes",IFERROR(Table1[[#This Row],[Frame Rate '[FPS'] 1]],""),0)</f>
        <v>0</v>
      </c>
      <c r="P47" s="4">
        <f>IF(Table1[[#This Row],[Import to Gateway Calculator?]]="Yes",IFERROR(Table1[[#This Row],[Days of Storage 1]],""),0)</f>
        <v>0</v>
      </c>
    </row>
    <row r="48" spans="1:16" x14ac:dyDescent="0.25">
      <c r="A48" s="5" t="str">
        <f t="shared" si="5"/>
        <v/>
      </c>
      <c r="B48" s="6" t="str">
        <f>IFERROR(IF(Table1[[#This Row],[Multi-lens? 1]]="No", 1, IF(Table1[[#This Row],[Multi-lens? 1]]="Dual", 2, IF(Table1[[#This Row],[Multi-lens? 1]]="Quad", 4, ""))),"")</f>
        <v/>
      </c>
      <c r="C48" s="6">
        <f t="shared" si="6"/>
        <v>0</v>
      </c>
      <c r="D48" s="6">
        <f t="shared" si="7"/>
        <v>0</v>
      </c>
      <c r="E48" s="6">
        <f t="shared" si="8"/>
        <v>0</v>
      </c>
      <c r="F48" s="6">
        <f t="shared" si="9"/>
        <v>0</v>
      </c>
      <c r="H48" s="6" t="str">
        <f>IFERROR(IF(Table1[[#This Row],[Multi-lens? 1]]="No", 1, IF(Table1[[#This Row],[Multi-lens? 1]]="Dual", 2, IF(Table1[[#This Row],[Multi-lens? 1]]="Quad", 4, ""))),"")</f>
        <v/>
      </c>
      <c r="I48" s="9">
        <f>IFERROR(Table1[[#This Row],[Name]],"")</f>
        <v>0</v>
      </c>
      <c r="K48" s="3" t="str">
        <f t="shared" si="4"/>
        <v/>
      </c>
      <c r="M48" s="4">
        <f>IF(Table1[[#This Row],[Import to Gateway Calculator?]]="Yes",IFERROR(Table1[[#This Row],[Streaming Resolution '[MP']]],""),0)</f>
        <v>0</v>
      </c>
      <c r="N48" s="4">
        <f>IF(Table1[[#This Row],[Import to Gateway Calculator?]]="Yes",IFERROR(Table1[[#This Row],[Recording Resolution '[MP']]],""),0)</f>
        <v>0</v>
      </c>
      <c r="O48" s="4">
        <f>IF(Table1[[#This Row],[Import to Gateway Calculator?]]="Yes",IFERROR(Table1[[#This Row],[Frame Rate '[FPS'] 1]],""),0)</f>
        <v>0</v>
      </c>
      <c r="P48" s="4">
        <f>IF(Table1[[#This Row],[Import to Gateway Calculator?]]="Yes",IFERROR(Table1[[#This Row],[Days of Storage 1]],""),0)</f>
        <v>0</v>
      </c>
    </row>
    <row r="49" spans="1:16" x14ac:dyDescent="0.25">
      <c r="A49" s="5" t="str">
        <f t="shared" si="5"/>
        <v/>
      </c>
      <c r="B49" s="6" t="str">
        <f>IFERROR(IF(Table1[[#This Row],[Multi-lens? 1]]="No", 1, IF(Table1[[#This Row],[Multi-lens? 1]]="Dual", 2, IF(Table1[[#This Row],[Multi-lens? 1]]="Quad", 4, ""))),"")</f>
        <v/>
      </c>
      <c r="C49" s="6">
        <f t="shared" si="6"/>
        <v>0</v>
      </c>
      <c r="D49" s="6">
        <f t="shared" si="7"/>
        <v>0</v>
      </c>
      <c r="E49" s="6">
        <f t="shared" si="8"/>
        <v>0</v>
      </c>
      <c r="F49" s="6">
        <f t="shared" si="9"/>
        <v>0</v>
      </c>
      <c r="H49" s="6" t="str">
        <f>IFERROR(IF(Table1[[#This Row],[Multi-lens? 1]]="No", 1, IF(Table1[[#This Row],[Multi-lens? 1]]="Dual", 2, IF(Table1[[#This Row],[Multi-lens? 1]]="Quad", 4, ""))),"")</f>
        <v/>
      </c>
      <c r="I49" s="9">
        <f>IFERROR(Table1[[#This Row],[Name]],"")</f>
        <v>0</v>
      </c>
      <c r="K49" s="3" t="str">
        <f t="shared" si="4"/>
        <v/>
      </c>
      <c r="M49" s="4">
        <f>IF(Table1[[#This Row],[Import to Gateway Calculator?]]="Yes",IFERROR(Table1[[#This Row],[Streaming Resolution '[MP']]],""),0)</f>
        <v>0</v>
      </c>
      <c r="N49" s="4">
        <f>IF(Table1[[#This Row],[Import to Gateway Calculator?]]="Yes",IFERROR(Table1[[#This Row],[Recording Resolution '[MP']]],""),0)</f>
        <v>0</v>
      </c>
      <c r="O49" s="4">
        <f>IF(Table1[[#This Row],[Import to Gateway Calculator?]]="Yes",IFERROR(Table1[[#This Row],[Frame Rate '[FPS'] 1]],""),0)</f>
        <v>0</v>
      </c>
      <c r="P49" s="4">
        <f>IF(Table1[[#This Row],[Import to Gateway Calculator?]]="Yes",IFERROR(Table1[[#This Row],[Days of Storage 1]],""),0)</f>
        <v>0</v>
      </c>
    </row>
    <row r="50" spans="1:16" x14ac:dyDescent="0.25">
      <c r="A50" s="5" t="str">
        <f t="shared" si="5"/>
        <v/>
      </c>
      <c r="B50" s="6" t="str">
        <f>IFERROR(IF(Table1[[#This Row],[Multi-lens? 1]]="No", 1, IF(Table1[[#This Row],[Multi-lens? 1]]="Dual", 2, IF(Table1[[#This Row],[Multi-lens? 1]]="Quad", 4, ""))),"")</f>
        <v/>
      </c>
      <c r="C50" s="6">
        <f t="shared" si="6"/>
        <v>0</v>
      </c>
      <c r="D50" s="6">
        <f t="shared" si="7"/>
        <v>0</v>
      </c>
      <c r="E50" s="6">
        <f t="shared" si="8"/>
        <v>0</v>
      </c>
      <c r="F50" s="6">
        <f t="shared" si="9"/>
        <v>0</v>
      </c>
      <c r="H50" s="6" t="str">
        <f>IFERROR(IF(Table1[[#This Row],[Multi-lens? 1]]="No", 1, IF(Table1[[#This Row],[Multi-lens? 1]]="Dual", 2, IF(Table1[[#This Row],[Multi-lens? 1]]="Quad", 4, ""))),"")</f>
        <v/>
      </c>
      <c r="I50" s="9">
        <f>IFERROR(Table1[[#This Row],[Name]],"")</f>
        <v>0</v>
      </c>
      <c r="K50" s="3" t="str">
        <f t="shared" si="4"/>
        <v/>
      </c>
      <c r="M50" s="4">
        <f>IF(Table1[[#This Row],[Import to Gateway Calculator?]]="Yes",IFERROR(Table1[[#This Row],[Streaming Resolution '[MP']]],""),0)</f>
        <v>0</v>
      </c>
      <c r="N50" s="4">
        <f>IF(Table1[[#This Row],[Import to Gateway Calculator?]]="Yes",IFERROR(Table1[[#This Row],[Recording Resolution '[MP']]],""),0)</f>
        <v>0</v>
      </c>
      <c r="O50" s="4">
        <f>IF(Table1[[#This Row],[Import to Gateway Calculator?]]="Yes",IFERROR(Table1[[#This Row],[Frame Rate '[FPS'] 1]],""),0)</f>
        <v>0</v>
      </c>
      <c r="P50" s="4">
        <f>IF(Table1[[#This Row],[Import to Gateway Calculator?]]="Yes",IFERROR(Table1[[#This Row],[Days of Storage 1]],""),0)</f>
        <v>0</v>
      </c>
    </row>
    <row r="51" spans="1:16" x14ac:dyDescent="0.25">
      <c r="A51" s="5" t="str">
        <f t="shared" si="5"/>
        <v/>
      </c>
      <c r="B51" s="6" t="str">
        <f>IFERROR(IF(Table1[[#This Row],[Multi-lens? 1]]="No", 1, IF(Table1[[#This Row],[Multi-lens? 1]]="Dual", 2, IF(Table1[[#This Row],[Multi-lens? 1]]="Quad", 4, ""))),"")</f>
        <v/>
      </c>
      <c r="C51" s="6">
        <f t="shared" si="6"/>
        <v>0</v>
      </c>
      <c r="D51" s="6">
        <f t="shared" si="7"/>
        <v>0</v>
      </c>
      <c r="E51" s="6">
        <f t="shared" si="8"/>
        <v>0</v>
      </c>
      <c r="F51" s="6">
        <f t="shared" si="9"/>
        <v>0</v>
      </c>
      <c r="H51" s="6" t="str">
        <f>IFERROR(IF(Table1[[#This Row],[Multi-lens? 1]]="No", 1, IF(Table1[[#This Row],[Multi-lens? 1]]="Dual", 2, IF(Table1[[#This Row],[Multi-lens? 1]]="Quad", 4, ""))),"")</f>
        <v/>
      </c>
      <c r="I51" s="9">
        <f>IFERROR(Table1[[#This Row],[Name]],"")</f>
        <v>0</v>
      </c>
      <c r="K51" s="3" t="str">
        <f t="shared" si="4"/>
        <v/>
      </c>
      <c r="M51" s="4">
        <f>IF(Table1[[#This Row],[Import to Gateway Calculator?]]="Yes",IFERROR(Table1[[#This Row],[Streaming Resolution '[MP']]],""),0)</f>
        <v>0</v>
      </c>
      <c r="N51" s="4">
        <f>IF(Table1[[#This Row],[Import to Gateway Calculator?]]="Yes",IFERROR(Table1[[#This Row],[Recording Resolution '[MP']]],""),0)</f>
        <v>0</v>
      </c>
      <c r="O51" s="4">
        <f>IF(Table1[[#This Row],[Import to Gateway Calculator?]]="Yes",IFERROR(Table1[[#This Row],[Frame Rate '[FPS'] 1]],""),0)</f>
        <v>0</v>
      </c>
      <c r="P51" s="4">
        <f>IF(Table1[[#This Row],[Import to Gateway Calculator?]]="Yes",IFERROR(Table1[[#This Row],[Days of Storage 1]],""),0)</f>
        <v>0</v>
      </c>
    </row>
    <row r="52" spans="1:16" x14ac:dyDescent="0.25">
      <c r="A52" s="5" t="str">
        <f t="shared" si="5"/>
        <v/>
      </c>
      <c r="B52" s="6" t="str">
        <f>IFERROR(IF(Table1[[#This Row],[Multi-lens? 1]]="No", 1, IF(Table1[[#This Row],[Multi-lens? 1]]="Dual", 2, IF(Table1[[#This Row],[Multi-lens? 1]]="Quad", 4, ""))),"")</f>
        <v/>
      </c>
      <c r="C52" s="6">
        <f t="shared" si="6"/>
        <v>0</v>
      </c>
      <c r="D52" s="6">
        <f t="shared" si="7"/>
        <v>0</v>
      </c>
      <c r="E52" s="6">
        <f t="shared" si="8"/>
        <v>0</v>
      </c>
      <c r="F52" s="6">
        <f t="shared" si="9"/>
        <v>0</v>
      </c>
      <c r="H52" s="6" t="str">
        <f>IFERROR(IF(Table1[[#This Row],[Multi-lens? 1]]="No", 1, IF(Table1[[#This Row],[Multi-lens? 1]]="Dual", 2, IF(Table1[[#This Row],[Multi-lens? 1]]="Quad", 4, ""))),"")</f>
        <v/>
      </c>
      <c r="I52" s="9">
        <f>IFERROR(Table1[[#This Row],[Name]],"")</f>
        <v>0</v>
      </c>
      <c r="K52" s="3" t="str">
        <f t="shared" si="4"/>
        <v/>
      </c>
      <c r="M52" s="4">
        <f>IF(Table1[[#This Row],[Import to Gateway Calculator?]]="Yes",IFERROR(Table1[[#This Row],[Streaming Resolution '[MP']]],""),0)</f>
        <v>0</v>
      </c>
      <c r="N52" s="4">
        <f>IF(Table1[[#This Row],[Import to Gateway Calculator?]]="Yes",IFERROR(Table1[[#This Row],[Recording Resolution '[MP']]],""),0)</f>
        <v>0</v>
      </c>
      <c r="O52" s="4">
        <f>IF(Table1[[#This Row],[Import to Gateway Calculator?]]="Yes",IFERROR(Table1[[#This Row],[Frame Rate '[FPS'] 1]],""),0)</f>
        <v>0</v>
      </c>
      <c r="P52" s="4">
        <f>IF(Table1[[#This Row],[Import to Gateway Calculator?]]="Yes",IFERROR(Table1[[#This Row],[Days of Storage 1]],""),0)</f>
        <v>0</v>
      </c>
    </row>
    <row r="53" spans="1:16" x14ac:dyDescent="0.25">
      <c r="A53" s="5" t="str">
        <f t="shared" si="5"/>
        <v/>
      </c>
      <c r="B53" s="6" t="str">
        <f>IFERROR(IF(Table1[[#This Row],[Multi-lens? 1]]="No", 1, IF(Table1[[#This Row],[Multi-lens? 1]]="Dual", 2, IF(Table1[[#This Row],[Multi-lens? 1]]="Quad", 4, ""))),"")</f>
        <v/>
      </c>
      <c r="C53" s="6">
        <f t="shared" si="6"/>
        <v>0</v>
      </c>
      <c r="D53" s="6">
        <f t="shared" si="7"/>
        <v>0</v>
      </c>
      <c r="E53" s="6">
        <f t="shared" si="8"/>
        <v>0</v>
      </c>
      <c r="F53" s="6">
        <f t="shared" si="9"/>
        <v>0</v>
      </c>
      <c r="H53" s="6" t="str">
        <f>IFERROR(IF(Table1[[#This Row],[Multi-lens? 1]]="No", 1, IF(Table1[[#This Row],[Multi-lens? 1]]="Dual", 2, IF(Table1[[#This Row],[Multi-lens? 1]]="Quad", 4, ""))),"")</f>
        <v/>
      </c>
      <c r="I53" s="9">
        <f>IFERROR(Table1[[#This Row],[Name]],"")</f>
        <v>0</v>
      </c>
      <c r="K53" s="3" t="str">
        <f t="shared" si="4"/>
        <v/>
      </c>
      <c r="M53" s="4">
        <f>IF(Table1[[#This Row],[Import to Gateway Calculator?]]="Yes",IFERROR(Table1[[#This Row],[Streaming Resolution '[MP']]],""),0)</f>
        <v>0</v>
      </c>
      <c r="N53" s="4">
        <f>IF(Table1[[#This Row],[Import to Gateway Calculator?]]="Yes",IFERROR(Table1[[#This Row],[Recording Resolution '[MP']]],""),0)</f>
        <v>0</v>
      </c>
      <c r="O53" s="4">
        <f>IF(Table1[[#This Row],[Import to Gateway Calculator?]]="Yes",IFERROR(Table1[[#This Row],[Frame Rate '[FPS'] 1]],""),0)</f>
        <v>0</v>
      </c>
      <c r="P53" s="4">
        <f>IF(Table1[[#This Row],[Import to Gateway Calculator?]]="Yes",IFERROR(Table1[[#This Row],[Days of Storage 1]],""),0)</f>
        <v>0</v>
      </c>
    </row>
    <row r="54" spans="1:16" x14ac:dyDescent="0.25">
      <c r="A54" s="5" t="str">
        <f t="shared" si="5"/>
        <v/>
      </c>
      <c r="B54" s="6" t="str">
        <f>IFERROR(IF(Table1[[#This Row],[Multi-lens? 1]]="No", 1, IF(Table1[[#This Row],[Multi-lens? 1]]="Dual", 2, IF(Table1[[#This Row],[Multi-lens? 1]]="Quad", 4, ""))),"")</f>
        <v/>
      </c>
      <c r="C54" s="6">
        <f t="shared" si="6"/>
        <v>0</v>
      </c>
      <c r="D54" s="6">
        <f t="shared" si="7"/>
        <v>0</v>
      </c>
      <c r="E54" s="6">
        <f t="shared" si="8"/>
        <v>0</v>
      </c>
      <c r="F54" s="6">
        <f t="shared" si="9"/>
        <v>0</v>
      </c>
      <c r="H54" s="6" t="str">
        <f>IFERROR(IF(Table1[[#This Row],[Multi-lens? 1]]="No", 1, IF(Table1[[#This Row],[Multi-lens? 1]]="Dual", 2, IF(Table1[[#This Row],[Multi-lens? 1]]="Quad", 4, ""))),"")</f>
        <v/>
      </c>
      <c r="I54" s="9">
        <f>IFERROR(Table1[[#This Row],[Name]],"")</f>
        <v>0</v>
      </c>
      <c r="K54" s="3" t="str">
        <f t="shared" si="4"/>
        <v/>
      </c>
      <c r="M54" s="4">
        <f>IF(Table1[[#This Row],[Import to Gateway Calculator?]]="Yes",IFERROR(Table1[[#This Row],[Streaming Resolution '[MP']]],""),0)</f>
        <v>0</v>
      </c>
      <c r="N54" s="4">
        <f>IF(Table1[[#This Row],[Import to Gateway Calculator?]]="Yes",IFERROR(Table1[[#This Row],[Recording Resolution '[MP']]],""),0)</f>
        <v>0</v>
      </c>
      <c r="O54" s="4">
        <f>IF(Table1[[#This Row],[Import to Gateway Calculator?]]="Yes",IFERROR(Table1[[#This Row],[Frame Rate '[FPS'] 1]],""),0)</f>
        <v>0</v>
      </c>
      <c r="P54" s="4">
        <f>IF(Table1[[#This Row],[Import to Gateway Calculator?]]="Yes",IFERROR(Table1[[#This Row],[Days of Storage 1]],""),0)</f>
        <v>0</v>
      </c>
    </row>
    <row r="55" spans="1:16" x14ac:dyDescent="0.25">
      <c r="A55" s="5" t="str">
        <f t="shared" si="5"/>
        <v/>
      </c>
      <c r="B55" s="6" t="str">
        <f>IFERROR(IF(Table1[[#This Row],[Multi-lens? 1]]="No", 1, IF(Table1[[#This Row],[Multi-lens? 1]]="Dual", 2, IF(Table1[[#This Row],[Multi-lens? 1]]="Quad", 4, ""))),"")</f>
        <v/>
      </c>
      <c r="C55" s="6">
        <f t="shared" si="6"/>
        <v>0</v>
      </c>
      <c r="D55" s="6">
        <f t="shared" si="7"/>
        <v>0</v>
      </c>
      <c r="E55" s="6">
        <f t="shared" si="8"/>
        <v>0</v>
      </c>
      <c r="F55" s="6">
        <f t="shared" si="9"/>
        <v>0</v>
      </c>
      <c r="H55" s="6" t="str">
        <f>IFERROR(IF(Table1[[#This Row],[Multi-lens? 1]]="No", 1, IF(Table1[[#This Row],[Multi-lens? 1]]="Dual", 2, IF(Table1[[#This Row],[Multi-lens? 1]]="Quad", 4, ""))),"")</f>
        <v/>
      </c>
      <c r="I55" s="9">
        <f>IFERROR(Table1[[#This Row],[Name]],"")</f>
        <v>0</v>
      </c>
      <c r="K55" s="3" t="str">
        <f t="shared" si="4"/>
        <v/>
      </c>
      <c r="M55" s="4">
        <f>IF(Table1[[#This Row],[Import to Gateway Calculator?]]="Yes",IFERROR(Table1[[#This Row],[Streaming Resolution '[MP']]],""),0)</f>
        <v>0</v>
      </c>
      <c r="N55" s="4">
        <f>IF(Table1[[#This Row],[Import to Gateway Calculator?]]="Yes",IFERROR(Table1[[#This Row],[Recording Resolution '[MP']]],""),0)</f>
        <v>0</v>
      </c>
      <c r="O55" s="4">
        <f>IF(Table1[[#This Row],[Import to Gateway Calculator?]]="Yes",IFERROR(Table1[[#This Row],[Frame Rate '[FPS'] 1]],""),0)</f>
        <v>0</v>
      </c>
      <c r="P55" s="4">
        <f>IF(Table1[[#This Row],[Import to Gateway Calculator?]]="Yes",IFERROR(Table1[[#This Row],[Days of Storage 1]],""),0)</f>
        <v>0</v>
      </c>
    </row>
    <row r="56" spans="1:16" x14ac:dyDescent="0.25">
      <c r="A56" s="5" t="str">
        <f t="shared" si="5"/>
        <v/>
      </c>
      <c r="B56" s="6" t="str">
        <f>IFERROR(IF(Table1[[#This Row],[Multi-lens? 1]]="No", 1, IF(Table1[[#This Row],[Multi-lens? 1]]="Dual", 2, IF(Table1[[#This Row],[Multi-lens? 1]]="Quad", 4, ""))),"")</f>
        <v/>
      </c>
      <c r="C56" s="6">
        <f t="shared" si="6"/>
        <v>0</v>
      </c>
      <c r="D56" s="6">
        <f t="shared" si="7"/>
        <v>0</v>
      </c>
      <c r="E56" s="6">
        <f t="shared" si="8"/>
        <v>0</v>
      </c>
      <c r="F56" s="6">
        <f t="shared" si="9"/>
        <v>0</v>
      </c>
      <c r="H56" s="6" t="str">
        <f>IFERROR(IF(Table1[[#This Row],[Multi-lens? 1]]="No", 1, IF(Table1[[#This Row],[Multi-lens? 1]]="Dual", 2, IF(Table1[[#This Row],[Multi-lens? 1]]="Quad", 4, ""))),"")</f>
        <v/>
      </c>
      <c r="I56" s="9">
        <f>IFERROR(Table1[[#This Row],[Name]],"")</f>
        <v>0</v>
      </c>
      <c r="K56" s="3" t="str">
        <f t="shared" si="4"/>
        <v/>
      </c>
      <c r="M56" s="4">
        <f>IF(Table1[[#This Row],[Import to Gateway Calculator?]]="Yes",IFERROR(Table1[[#This Row],[Streaming Resolution '[MP']]],""),0)</f>
        <v>0</v>
      </c>
      <c r="N56" s="4">
        <f>IF(Table1[[#This Row],[Import to Gateway Calculator?]]="Yes",IFERROR(Table1[[#This Row],[Recording Resolution '[MP']]],""),0)</f>
        <v>0</v>
      </c>
      <c r="O56" s="4">
        <f>IF(Table1[[#This Row],[Import to Gateway Calculator?]]="Yes",IFERROR(Table1[[#This Row],[Frame Rate '[FPS'] 1]],""),0)</f>
        <v>0</v>
      </c>
      <c r="P56" s="4">
        <f>IF(Table1[[#This Row],[Import to Gateway Calculator?]]="Yes",IFERROR(Table1[[#This Row],[Days of Storage 1]],""),0)</f>
        <v>0</v>
      </c>
    </row>
    <row r="57" spans="1:16" x14ac:dyDescent="0.25">
      <c r="A57" s="5" t="str">
        <f t="shared" si="5"/>
        <v/>
      </c>
      <c r="B57" s="6" t="str">
        <f>IFERROR(IF(Table1[[#This Row],[Multi-lens? 1]]="No", 1, IF(Table1[[#This Row],[Multi-lens? 1]]="Dual", 2, IF(Table1[[#This Row],[Multi-lens? 1]]="Quad", 4, ""))),"")</f>
        <v/>
      </c>
      <c r="C57" s="6">
        <f t="shared" si="6"/>
        <v>0</v>
      </c>
      <c r="D57" s="6">
        <f t="shared" si="7"/>
        <v>0</v>
      </c>
      <c r="E57" s="6">
        <f t="shared" si="8"/>
        <v>0</v>
      </c>
      <c r="F57" s="6">
        <f t="shared" si="9"/>
        <v>0</v>
      </c>
      <c r="H57" s="6" t="str">
        <f>IFERROR(IF(Table1[[#This Row],[Multi-lens? 1]]="No", 1, IF(Table1[[#This Row],[Multi-lens? 1]]="Dual", 2, IF(Table1[[#This Row],[Multi-lens? 1]]="Quad", 4, ""))),"")</f>
        <v/>
      </c>
      <c r="I57" s="9">
        <f>IFERROR(Table1[[#This Row],[Name]],"")</f>
        <v>0</v>
      </c>
      <c r="K57" s="3" t="str">
        <f t="shared" si="4"/>
        <v/>
      </c>
      <c r="M57" s="4">
        <f>IF(Table1[[#This Row],[Import to Gateway Calculator?]]="Yes",IFERROR(Table1[[#This Row],[Streaming Resolution '[MP']]],""),0)</f>
        <v>0</v>
      </c>
      <c r="N57" s="4">
        <f>IF(Table1[[#This Row],[Import to Gateway Calculator?]]="Yes",IFERROR(Table1[[#This Row],[Recording Resolution '[MP']]],""),0)</f>
        <v>0</v>
      </c>
      <c r="O57" s="4">
        <f>IF(Table1[[#This Row],[Import to Gateway Calculator?]]="Yes",IFERROR(Table1[[#This Row],[Frame Rate '[FPS'] 1]],""),0)</f>
        <v>0</v>
      </c>
      <c r="P57" s="4">
        <f>IF(Table1[[#This Row],[Import to Gateway Calculator?]]="Yes",IFERROR(Table1[[#This Row],[Days of Storage 1]],""),0)</f>
        <v>0</v>
      </c>
    </row>
    <row r="58" spans="1:16" x14ac:dyDescent="0.25">
      <c r="A58" s="5" t="str">
        <f t="shared" si="5"/>
        <v/>
      </c>
      <c r="B58" s="6" t="str">
        <f>IFERROR(IF(Table1[[#This Row],[Multi-lens? 1]]="No", 1, IF(Table1[[#This Row],[Multi-lens? 1]]="Dual", 2, IF(Table1[[#This Row],[Multi-lens? 1]]="Quad", 4, ""))),"")</f>
        <v/>
      </c>
      <c r="C58" s="6">
        <f t="shared" si="6"/>
        <v>0</v>
      </c>
      <c r="D58" s="6">
        <f t="shared" si="7"/>
        <v>0</v>
      </c>
      <c r="E58" s="6">
        <f t="shared" si="8"/>
        <v>0</v>
      </c>
      <c r="F58" s="6">
        <f t="shared" si="9"/>
        <v>0</v>
      </c>
      <c r="H58" s="6" t="str">
        <f>IFERROR(IF(Table1[[#This Row],[Multi-lens? 1]]="No", 1, IF(Table1[[#This Row],[Multi-lens? 1]]="Dual", 2, IF(Table1[[#This Row],[Multi-lens? 1]]="Quad", 4, ""))),"")</f>
        <v/>
      </c>
      <c r="I58" s="9">
        <f>IFERROR(Table1[[#This Row],[Name]],"")</f>
        <v>0</v>
      </c>
      <c r="K58" s="3" t="str">
        <f t="shared" si="4"/>
        <v/>
      </c>
      <c r="M58" s="4">
        <f>IF(Table1[[#This Row],[Import to Gateway Calculator?]]="Yes",IFERROR(Table1[[#This Row],[Streaming Resolution '[MP']]],""),0)</f>
        <v>0</v>
      </c>
      <c r="N58" s="4">
        <f>IF(Table1[[#This Row],[Import to Gateway Calculator?]]="Yes",IFERROR(Table1[[#This Row],[Recording Resolution '[MP']]],""),0)</f>
        <v>0</v>
      </c>
      <c r="O58" s="4">
        <f>IF(Table1[[#This Row],[Import to Gateway Calculator?]]="Yes",IFERROR(Table1[[#This Row],[Frame Rate '[FPS'] 1]],""),0)</f>
        <v>0</v>
      </c>
      <c r="P58" s="4">
        <f>IF(Table1[[#This Row],[Import to Gateway Calculator?]]="Yes",IFERROR(Table1[[#This Row],[Days of Storage 1]],""),0)</f>
        <v>0</v>
      </c>
    </row>
    <row r="59" spans="1:16" x14ac:dyDescent="0.25">
      <c r="A59" s="5" t="str">
        <f t="shared" si="5"/>
        <v/>
      </c>
      <c r="B59" s="6" t="str">
        <f>IFERROR(IF(Table1[[#This Row],[Multi-lens? 1]]="No", 1, IF(Table1[[#This Row],[Multi-lens? 1]]="Dual", 2, IF(Table1[[#This Row],[Multi-lens? 1]]="Quad", 4, ""))),"")</f>
        <v/>
      </c>
      <c r="C59" s="6">
        <f t="shared" si="6"/>
        <v>0</v>
      </c>
      <c r="D59" s="6">
        <f t="shared" si="7"/>
        <v>0</v>
      </c>
      <c r="E59" s="6">
        <f t="shared" si="8"/>
        <v>0</v>
      </c>
      <c r="F59" s="6">
        <f t="shared" si="9"/>
        <v>0</v>
      </c>
      <c r="H59" s="6" t="str">
        <f>IFERROR(IF(Table1[[#This Row],[Multi-lens? 1]]="No", 1, IF(Table1[[#This Row],[Multi-lens? 1]]="Dual", 2, IF(Table1[[#This Row],[Multi-lens? 1]]="Quad", 4, ""))),"")</f>
        <v/>
      </c>
      <c r="I59" s="9">
        <f>IFERROR(Table1[[#This Row],[Name]],"")</f>
        <v>0</v>
      </c>
      <c r="K59" s="3" t="str">
        <f t="shared" si="4"/>
        <v/>
      </c>
      <c r="M59" s="4">
        <f>IF(Table1[[#This Row],[Import to Gateway Calculator?]]="Yes",IFERROR(Table1[[#This Row],[Streaming Resolution '[MP']]],""),0)</f>
        <v>0</v>
      </c>
      <c r="N59" s="4">
        <f>IF(Table1[[#This Row],[Import to Gateway Calculator?]]="Yes",IFERROR(Table1[[#This Row],[Recording Resolution '[MP']]],""),0)</f>
        <v>0</v>
      </c>
      <c r="O59" s="4">
        <f>IF(Table1[[#This Row],[Import to Gateway Calculator?]]="Yes",IFERROR(Table1[[#This Row],[Frame Rate '[FPS'] 1]],""),0)</f>
        <v>0</v>
      </c>
      <c r="P59" s="4">
        <f>IF(Table1[[#This Row],[Import to Gateway Calculator?]]="Yes",IFERROR(Table1[[#This Row],[Days of Storage 1]],""),0)</f>
        <v>0</v>
      </c>
    </row>
    <row r="60" spans="1:16" x14ac:dyDescent="0.25">
      <c r="A60" s="5" t="str">
        <f t="shared" si="5"/>
        <v/>
      </c>
      <c r="B60" s="6" t="str">
        <f>IFERROR(IF(Table1[[#This Row],[Multi-lens? 1]]="No", 1, IF(Table1[[#This Row],[Multi-lens? 1]]="Dual", 2, IF(Table1[[#This Row],[Multi-lens? 1]]="Quad", 4, ""))),"")</f>
        <v/>
      </c>
      <c r="C60" s="6">
        <f t="shared" si="6"/>
        <v>0</v>
      </c>
      <c r="D60" s="6">
        <f t="shared" si="7"/>
        <v>0</v>
      </c>
      <c r="E60" s="6">
        <f t="shared" si="8"/>
        <v>0</v>
      </c>
      <c r="F60" s="6">
        <f t="shared" si="9"/>
        <v>0</v>
      </c>
      <c r="H60" s="6" t="str">
        <f>IFERROR(IF(Table1[[#This Row],[Multi-lens? 1]]="No", 1, IF(Table1[[#This Row],[Multi-lens? 1]]="Dual", 2, IF(Table1[[#This Row],[Multi-lens? 1]]="Quad", 4, ""))),"")</f>
        <v/>
      </c>
      <c r="I60" s="9">
        <f>IFERROR(Table1[[#This Row],[Name]],"")</f>
        <v>0</v>
      </c>
      <c r="K60" s="3" t="str">
        <f t="shared" si="4"/>
        <v/>
      </c>
      <c r="M60" s="4">
        <f>IF(Table1[[#This Row],[Import to Gateway Calculator?]]="Yes",IFERROR(Table1[[#This Row],[Streaming Resolution '[MP']]],""),0)</f>
        <v>0</v>
      </c>
      <c r="N60" s="4">
        <f>IF(Table1[[#This Row],[Import to Gateway Calculator?]]="Yes",IFERROR(Table1[[#This Row],[Recording Resolution '[MP']]],""),0)</f>
        <v>0</v>
      </c>
      <c r="O60" s="4">
        <f>IF(Table1[[#This Row],[Import to Gateway Calculator?]]="Yes",IFERROR(Table1[[#This Row],[Frame Rate '[FPS'] 1]],""),0)</f>
        <v>0</v>
      </c>
      <c r="P60" s="4">
        <f>IF(Table1[[#This Row],[Import to Gateway Calculator?]]="Yes",IFERROR(Table1[[#This Row],[Days of Storage 1]],""),0)</f>
        <v>0</v>
      </c>
    </row>
    <row r="61" spans="1:16" x14ac:dyDescent="0.25">
      <c r="A61" s="5" t="str">
        <f t="shared" si="5"/>
        <v/>
      </c>
      <c r="B61" s="6" t="str">
        <f>IFERROR(IF(Table1[[#This Row],[Multi-lens? 1]]="No", 1, IF(Table1[[#This Row],[Multi-lens? 1]]="Dual", 2, IF(Table1[[#This Row],[Multi-lens? 1]]="Quad", 4, ""))),"")</f>
        <v/>
      </c>
      <c r="C61" s="6">
        <f t="shared" si="6"/>
        <v>0</v>
      </c>
      <c r="D61" s="6">
        <f t="shared" si="7"/>
        <v>0</v>
      </c>
      <c r="E61" s="6">
        <f t="shared" si="8"/>
        <v>0</v>
      </c>
      <c r="F61" s="6">
        <f t="shared" si="9"/>
        <v>0</v>
      </c>
      <c r="H61" s="6" t="str">
        <f>IFERROR(IF(Table1[[#This Row],[Multi-lens? 1]]="No", 1, IF(Table1[[#This Row],[Multi-lens? 1]]="Dual", 2, IF(Table1[[#This Row],[Multi-lens? 1]]="Quad", 4, ""))),"")</f>
        <v/>
      </c>
      <c r="I61" s="9">
        <f>IFERROR(Table1[[#This Row],[Name]],"")</f>
        <v>0</v>
      </c>
      <c r="K61" s="3" t="str">
        <f t="shared" si="4"/>
        <v/>
      </c>
      <c r="M61" s="4">
        <f>IF(Table1[[#This Row],[Import to Gateway Calculator?]]="Yes",IFERROR(Table1[[#This Row],[Streaming Resolution '[MP']]],""),0)</f>
        <v>0</v>
      </c>
      <c r="N61" s="4">
        <f>IF(Table1[[#This Row],[Import to Gateway Calculator?]]="Yes",IFERROR(Table1[[#This Row],[Recording Resolution '[MP']]],""),0)</f>
        <v>0</v>
      </c>
      <c r="O61" s="4">
        <f>IF(Table1[[#This Row],[Import to Gateway Calculator?]]="Yes",IFERROR(Table1[[#This Row],[Frame Rate '[FPS'] 1]],""),0)</f>
        <v>0</v>
      </c>
      <c r="P61" s="4">
        <f>IF(Table1[[#This Row],[Import to Gateway Calculator?]]="Yes",IFERROR(Table1[[#This Row],[Days of Storage 1]],""),0)</f>
        <v>0</v>
      </c>
    </row>
    <row r="62" spans="1:16" x14ac:dyDescent="0.25">
      <c r="A62" s="5" t="str">
        <f t="shared" si="5"/>
        <v/>
      </c>
      <c r="B62" s="6" t="str">
        <f>IFERROR(IF(Table1[[#This Row],[Multi-lens? 1]]="No", 1, IF(Table1[[#This Row],[Multi-lens? 1]]="Dual", 2, IF(Table1[[#This Row],[Multi-lens? 1]]="Quad", 4, ""))),"")</f>
        <v/>
      </c>
      <c r="C62" s="6">
        <f t="shared" si="6"/>
        <v>0</v>
      </c>
      <c r="D62" s="6">
        <f t="shared" si="7"/>
        <v>0</v>
      </c>
      <c r="E62" s="6">
        <f t="shared" si="8"/>
        <v>0</v>
      </c>
      <c r="F62" s="6">
        <f t="shared" si="9"/>
        <v>0</v>
      </c>
      <c r="H62" s="6" t="str">
        <f>IFERROR(IF(Table1[[#This Row],[Multi-lens? 1]]="No", 1, IF(Table1[[#This Row],[Multi-lens? 1]]="Dual", 2, IF(Table1[[#This Row],[Multi-lens? 1]]="Quad", 4, ""))),"")</f>
        <v/>
      </c>
      <c r="I62" s="9">
        <f>IFERROR(Table1[[#This Row],[Name]],"")</f>
        <v>0</v>
      </c>
      <c r="K62" s="3" t="str">
        <f t="shared" si="4"/>
        <v/>
      </c>
      <c r="M62" s="4">
        <f>IF(Table1[[#This Row],[Import to Gateway Calculator?]]="Yes",IFERROR(Table1[[#This Row],[Streaming Resolution '[MP']]],""),0)</f>
        <v>0</v>
      </c>
      <c r="N62" s="4">
        <f>IF(Table1[[#This Row],[Import to Gateway Calculator?]]="Yes",IFERROR(Table1[[#This Row],[Recording Resolution '[MP']]],""),0)</f>
        <v>0</v>
      </c>
      <c r="O62" s="4">
        <f>IF(Table1[[#This Row],[Import to Gateway Calculator?]]="Yes",IFERROR(Table1[[#This Row],[Frame Rate '[FPS'] 1]],""),0)</f>
        <v>0</v>
      </c>
      <c r="P62" s="4">
        <f>IF(Table1[[#This Row],[Import to Gateway Calculator?]]="Yes",IFERROR(Table1[[#This Row],[Days of Storage 1]],""),0)</f>
        <v>0</v>
      </c>
    </row>
    <row r="63" spans="1:16" x14ac:dyDescent="0.25">
      <c r="A63" s="5" t="str">
        <f t="shared" si="5"/>
        <v/>
      </c>
      <c r="B63" s="6" t="str">
        <f>IFERROR(IF(Table1[[#This Row],[Multi-lens? 1]]="No", 1, IF(Table1[[#This Row],[Multi-lens? 1]]="Dual", 2, IF(Table1[[#This Row],[Multi-lens? 1]]="Quad", 4, ""))),"")</f>
        <v/>
      </c>
      <c r="C63" s="6">
        <f t="shared" si="6"/>
        <v>0</v>
      </c>
      <c r="D63" s="6">
        <f t="shared" si="7"/>
        <v>0</v>
      </c>
      <c r="E63" s="6">
        <f t="shared" si="8"/>
        <v>0</v>
      </c>
      <c r="F63" s="6">
        <f t="shared" si="9"/>
        <v>0</v>
      </c>
      <c r="H63" s="6" t="str">
        <f>IFERROR(IF(Table1[[#This Row],[Multi-lens? 1]]="No", 1, IF(Table1[[#This Row],[Multi-lens? 1]]="Dual", 2, IF(Table1[[#This Row],[Multi-lens? 1]]="Quad", 4, ""))),"")</f>
        <v/>
      </c>
      <c r="I63" s="9">
        <f>IFERROR(Table1[[#This Row],[Name]],"")</f>
        <v>0</v>
      </c>
      <c r="K63" s="3" t="str">
        <f t="shared" si="4"/>
        <v/>
      </c>
      <c r="M63" s="4">
        <f>IF(Table1[[#This Row],[Import to Gateway Calculator?]]="Yes",IFERROR(Table1[[#This Row],[Streaming Resolution '[MP']]],""),0)</f>
        <v>0</v>
      </c>
      <c r="N63" s="4">
        <f>IF(Table1[[#This Row],[Import to Gateway Calculator?]]="Yes",IFERROR(Table1[[#This Row],[Recording Resolution '[MP']]],""),0)</f>
        <v>0</v>
      </c>
      <c r="O63" s="4">
        <f>IF(Table1[[#This Row],[Import to Gateway Calculator?]]="Yes",IFERROR(Table1[[#This Row],[Frame Rate '[FPS'] 1]],""),0)</f>
        <v>0</v>
      </c>
      <c r="P63" s="4">
        <f>IF(Table1[[#This Row],[Import to Gateway Calculator?]]="Yes",IFERROR(Table1[[#This Row],[Days of Storage 1]],""),0)</f>
        <v>0</v>
      </c>
    </row>
    <row r="64" spans="1:16" x14ac:dyDescent="0.25">
      <c r="A64" s="5" t="str">
        <f t="shared" si="5"/>
        <v/>
      </c>
      <c r="B64" s="6" t="str">
        <f>IFERROR(IF(Table1[[#This Row],[Multi-lens? 1]]="No", 1, IF(Table1[[#This Row],[Multi-lens? 1]]="Dual", 2, IF(Table1[[#This Row],[Multi-lens? 1]]="Quad", 4, ""))),"")</f>
        <v/>
      </c>
      <c r="C64" s="6">
        <f t="shared" si="6"/>
        <v>0</v>
      </c>
      <c r="D64" s="6">
        <f t="shared" si="7"/>
        <v>0</v>
      </c>
      <c r="E64" s="6">
        <f t="shared" si="8"/>
        <v>0</v>
      </c>
      <c r="F64" s="6">
        <f t="shared" si="9"/>
        <v>0</v>
      </c>
      <c r="H64" s="6" t="str">
        <f>IFERROR(IF(Table1[[#This Row],[Multi-lens? 1]]="No", 1, IF(Table1[[#This Row],[Multi-lens? 1]]="Dual", 2, IF(Table1[[#This Row],[Multi-lens? 1]]="Quad", 4, ""))),"")</f>
        <v/>
      </c>
      <c r="I64" s="9">
        <f>IFERROR(Table1[[#This Row],[Name]],"")</f>
        <v>0</v>
      </c>
      <c r="K64" s="3" t="str">
        <f t="shared" si="4"/>
        <v/>
      </c>
      <c r="M64" s="4">
        <f>IF(Table1[[#This Row],[Import to Gateway Calculator?]]="Yes",IFERROR(Table1[[#This Row],[Streaming Resolution '[MP']]],""),0)</f>
        <v>0</v>
      </c>
      <c r="N64" s="4">
        <f>IF(Table1[[#This Row],[Import to Gateway Calculator?]]="Yes",IFERROR(Table1[[#This Row],[Recording Resolution '[MP']]],""),0)</f>
        <v>0</v>
      </c>
      <c r="O64" s="4">
        <f>IF(Table1[[#This Row],[Import to Gateway Calculator?]]="Yes",IFERROR(Table1[[#This Row],[Frame Rate '[FPS'] 1]],""),0)</f>
        <v>0</v>
      </c>
      <c r="P64" s="4">
        <f>IF(Table1[[#This Row],[Import to Gateway Calculator?]]="Yes",IFERROR(Table1[[#This Row],[Days of Storage 1]],""),0)</f>
        <v>0</v>
      </c>
    </row>
    <row r="65" spans="1:16" x14ac:dyDescent="0.25">
      <c r="A65" s="5" t="str">
        <f t="shared" si="5"/>
        <v/>
      </c>
      <c r="B65" s="6" t="str">
        <f>IFERROR(IF(Table1[[#This Row],[Multi-lens? 1]]="No", 1, IF(Table1[[#This Row],[Multi-lens? 1]]="Dual", 2, IF(Table1[[#This Row],[Multi-lens? 1]]="Quad", 4, ""))),"")</f>
        <v/>
      </c>
      <c r="C65" s="6">
        <f t="shared" si="6"/>
        <v>0</v>
      </c>
      <c r="D65" s="6">
        <f t="shared" si="7"/>
        <v>0</v>
      </c>
      <c r="E65" s="6">
        <f t="shared" si="8"/>
        <v>0</v>
      </c>
      <c r="F65" s="6">
        <f t="shared" si="9"/>
        <v>0</v>
      </c>
      <c r="H65" s="6" t="str">
        <f>IFERROR(IF(Table1[[#This Row],[Multi-lens? 1]]="No", 1, IF(Table1[[#This Row],[Multi-lens? 1]]="Dual", 2, IF(Table1[[#This Row],[Multi-lens? 1]]="Quad", 4, ""))),"")</f>
        <v/>
      </c>
      <c r="I65" s="9">
        <f>IFERROR(Table1[[#This Row],[Name]],"")</f>
        <v>0</v>
      </c>
      <c r="K65" s="3" t="str">
        <f t="shared" si="4"/>
        <v/>
      </c>
      <c r="M65" s="4">
        <f>IF(Table1[[#This Row],[Import to Gateway Calculator?]]="Yes",IFERROR(Table1[[#This Row],[Streaming Resolution '[MP']]],""),0)</f>
        <v>0</v>
      </c>
      <c r="N65" s="4">
        <f>IF(Table1[[#This Row],[Import to Gateway Calculator?]]="Yes",IFERROR(Table1[[#This Row],[Recording Resolution '[MP']]],""),0)</f>
        <v>0</v>
      </c>
      <c r="O65" s="4">
        <f>IF(Table1[[#This Row],[Import to Gateway Calculator?]]="Yes",IFERROR(Table1[[#This Row],[Frame Rate '[FPS'] 1]],""),0)</f>
        <v>0</v>
      </c>
      <c r="P65" s="4">
        <f>IF(Table1[[#This Row],[Import to Gateway Calculator?]]="Yes",IFERROR(Table1[[#This Row],[Days of Storage 1]],""),0)</f>
        <v>0</v>
      </c>
    </row>
    <row r="66" spans="1:16" x14ac:dyDescent="0.25">
      <c r="A66" s="5" t="str">
        <f t="shared" si="5"/>
        <v/>
      </c>
      <c r="B66" s="6" t="str">
        <f>IFERROR(IF(Table1[[#This Row],[Multi-lens? 1]]="No", 1, IF(Table1[[#This Row],[Multi-lens? 1]]="Dual", 2, IF(Table1[[#This Row],[Multi-lens? 1]]="Quad", 4, ""))),"")</f>
        <v/>
      </c>
      <c r="C66" s="6">
        <f t="shared" si="6"/>
        <v>0</v>
      </c>
      <c r="D66" s="6">
        <f t="shared" si="7"/>
        <v>0</v>
      </c>
      <c r="E66" s="6">
        <f t="shared" si="8"/>
        <v>0</v>
      </c>
      <c r="F66" s="6">
        <f t="shared" si="9"/>
        <v>0</v>
      </c>
      <c r="H66" s="6" t="str">
        <f>IFERROR(IF(Table1[[#This Row],[Multi-lens? 1]]="No", 1, IF(Table1[[#This Row],[Multi-lens? 1]]="Dual", 2, IF(Table1[[#This Row],[Multi-lens? 1]]="Quad", 4, ""))),"")</f>
        <v/>
      </c>
      <c r="I66" s="9">
        <f>IFERROR(Table1[[#This Row],[Name]],"")</f>
        <v>0</v>
      </c>
      <c r="K66" s="3" t="str">
        <f t="shared" si="4"/>
        <v/>
      </c>
      <c r="M66" s="4">
        <f>IF(Table1[[#This Row],[Import to Gateway Calculator?]]="Yes",IFERROR(Table1[[#This Row],[Streaming Resolution '[MP']]],""),0)</f>
        <v>0</v>
      </c>
      <c r="N66" s="4">
        <f>IF(Table1[[#This Row],[Import to Gateway Calculator?]]="Yes",IFERROR(Table1[[#This Row],[Recording Resolution '[MP']]],""),0)</f>
        <v>0</v>
      </c>
      <c r="O66" s="4">
        <f>IF(Table1[[#This Row],[Import to Gateway Calculator?]]="Yes",IFERROR(Table1[[#This Row],[Frame Rate '[FPS'] 1]],""),0)</f>
        <v>0</v>
      </c>
      <c r="P66" s="4">
        <f>IF(Table1[[#This Row],[Import to Gateway Calculator?]]="Yes",IFERROR(Table1[[#This Row],[Days of Storage 1]],""),0)</f>
        <v>0</v>
      </c>
    </row>
    <row r="67" spans="1:16" x14ac:dyDescent="0.25">
      <c r="A67" s="5" t="str">
        <f t="shared" si="5"/>
        <v/>
      </c>
      <c r="B67" s="6" t="str">
        <f>IFERROR(IF(Table1[[#This Row],[Multi-lens? 1]]="No", 1, IF(Table1[[#This Row],[Multi-lens? 1]]="Dual", 2, IF(Table1[[#This Row],[Multi-lens? 1]]="Quad", 4, ""))),"")</f>
        <v/>
      </c>
      <c r="C67" s="6">
        <f t="shared" si="6"/>
        <v>0</v>
      </c>
      <c r="D67" s="6">
        <f t="shared" si="7"/>
        <v>0</v>
      </c>
      <c r="E67" s="6">
        <f t="shared" si="8"/>
        <v>0</v>
      </c>
      <c r="F67" s="6">
        <f t="shared" si="9"/>
        <v>0</v>
      </c>
      <c r="H67" s="6" t="str">
        <f>IFERROR(IF(Table1[[#This Row],[Multi-lens? 1]]="No", 1, IF(Table1[[#This Row],[Multi-lens? 1]]="Dual", 2, IF(Table1[[#This Row],[Multi-lens? 1]]="Quad", 4, ""))),"")</f>
        <v/>
      </c>
      <c r="I67" s="9">
        <f>IFERROR(Table1[[#This Row],[Name]],"")</f>
        <v>0</v>
      </c>
      <c r="K67" s="3" t="str">
        <f t="shared" ref="K67:K130" si="10">IFERROR(IF(I67=0,"",I67),"")</f>
        <v/>
      </c>
      <c r="M67" s="4">
        <f>IF(Table1[[#This Row],[Import to Gateway Calculator?]]="Yes",IFERROR(Table1[[#This Row],[Streaming Resolution '[MP']]],""),0)</f>
        <v>0</v>
      </c>
      <c r="N67" s="4">
        <f>IF(Table1[[#This Row],[Import to Gateway Calculator?]]="Yes",IFERROR(Table1[[#This Row],[Recording Resolution '[MP']]],""),0)</f>
        <v>0</v>
      </c>
      <c r="O67" s="4">
        <f>IF(Table1[[#This Row],[Import to Gateway Calculator?]]="Yes",IFERROR(Table1[[#This Row],[Frame Rate '[FPS'] 1]],""),0)</f>
        <v>0</v>
      </c>
      <c r="P67" s="4">
        <f>IF(Table1[[#This Row],[Import to Gateway Calculator?]]="Yes",IFERROR(Table1[[#This Row],[Days of Storage 1]],""),0)</f>
        <v>0</v>
      </c>
    </row>
    <row r="68" spans="1:16" x14ac:dyDescent="0.25">
      <c r="A68" s="5" t="str">
        <f t="shared" si="5"/>
        <v/>
      </c>
      <c r="B68" s="6" t="str">
        <f>IFERROR(IF(Table1[[#This Row],[Multi-lens? 1]]="No", 1, IF(Table1[[#This Row],[Multi-lens? 1]]="Dual", 2, IF(Table1[[#This Row],[Multi-lens? 1]]="Quad", 4, ""))),"")</f>
        <v/>
      </c>
      <c r="C68" s="6">
        <f t="shared" si="6"/>
        <v>0</v>
      </c>
      <c r="D68" s="6">
        <f t="shared" si="7"/>
        <v>0</v>
      </c>
      <c r="E68" s="6">
        <f t="shared" si="8"/>
        <v>0</v>
      </c>
      <c r="F68" s="6">
        <f t="shared" si="9"/>
        <v>0</v>
      </c>
      <c r="H68" s="6" t="str">
        <f>IFERROR(IF(Table1[[#This Row],[Multi-lens? 1]]="No", 1, IF(Table1[[#This Row],[Multi-lens? 1]]="Dual", 2, IF(Table1[[#This Row],[Multi-lens? 1]]="Quad", 4, ""))),"")</f>
        <v/>
      </c>
      <c r="I68" s="9">
        <f>IFERROR(Table1[[#This Row],[Name]],"")</f>
        <v>0</v>
      </c>
      <c r="K68" s="3" t="str">
        <f t="shared" si="10"/>
        <v/>
      </c>
      <c r="M68" s="4">
        <f>IF(Table1[[#This Row],[Import to Gateway Calculator?]]="Yes",IFERROR(Table1[[#This Row],[Streaming Resolution '[MP']]],""),0)</f>
        <v>0</v>
      </c>
      <c r="N68" s="4">
        <f>IF(Table1[[#This Row],[Import to Gateway Calculator?]]="Yes",IFERROR(Table1[[#This Row],[Recording Resolution '[MP']]],""),0)</f>
        <v>0</v>
      </c>
      <c r="O68" s="4">
        <f>IF(Table1[[#This Row],[Import to Gateway Calculator?]]="Yes",IFERROR(Table1[[#This Row],[Frame Rate '[FPS'] 1]],""),0)</f>
        <v>0</v>
      </c>
      <c r="P68" s="4">
        <f>IF(Table1[[#This Row],[Import to Gateway Calculator?]]="Yes",IFERROR(Table1[[#This Row],[Days of Storage 1]],""),0)</f>
        <v>0</v>
      </c>
    </row>
    <row r="69" spans="1:16" x14ac:dyDescent="0.25">
      <c r="A69" s="5" t="str">
        <f t="shared" si="5"/>
        <v/>
      </c>
      <c r="B69" s="6" t="str">
        <f>IFERROR(IF(Table1[[#This Row],[Multi-lens? 1]]="No", 1, IF(Table1[[#This Row],[Multi-lens? 1]]="Dual", 2, IF(Table1[[#This Row],[Multi-lens? 1]]="Quad", 4, ""))),"")</f>
        <v/>
      </c>
      <c r="C69" s="6">
        <f t="shared" si="6"/>
        <v>0</v>
      </c>
      <c r="D69" s="6">
        <f t="shared" si="7"/>
        <v>0</v>
      </c>
      <c r="E69" s="6">
        <f t="shared" si="8"/>
        <v>0</v>
      </c>
      <c r="F69" s="6">
        <f t="shared" si="9"/>
        <v>0</v>
      </c>
      <c r="H69" s="6" t="str">
        <f>IFERROR(IF(Table1[[#This Row],[Multi-lens? 1]]="No", 1, IF(Table1[[#This Row],[Multi-lens? 1]]="Dual", 2, IF(Table1[[#This Row],[Multi-lens? 1]]="Quad", 4, ""))),"")</f>
        <v/>
      </c>
      <c r="I69" s="9">
        <f>IFERROR(Table1[[#This Row],[Name]],"")</f>
        <v>0</v>
      </c>
      <c r="K69" s="3" t="str">
        <f t="shared" si="10"/>
        <v/>
      </c>
      <c r="M69" s="4">
        <f>IF(Table1[[#This Row],[Import to Gateway Calculator?]]="Yes",IFERROR(Table1[[#This Row],[Streaming Resolution '[MP']]],""),0)</f>
        <v>0</v>
      </c>
      <c r="N69" s="4">
        <f>IF(Table1[[#This Row],[Import to Gateway Calculator?]]="Yes",IFERROR(Table1[[#This Row],[Recording Resolution '[MP']]],""),0)</f>
        <v>0</v>
      </c>
      <c r="O69" s="4">
        <f>IF(Table1[[#This Row],[Import to Gateway Calculator?]]="Yes",IFERROR(Table1[[#This Row],[Frame Rate '[FPS'] 1]],""),0)</f>
        <v>0</v>
      </c>
      <c r="P69" s="4">
        <f>IF(Table1[[#This Row],[Import to Gateway Calculator?]]="Yes",IFERROR(Table1[[#This Row],[Days of Storage 1]],""),0)</f>
        <v>0</v>
      </c>
    </row>
    <row r="70" spans="1:16" x14ac:dyDescent="0.25">
      <c r="A70" s="5" t="str">
        <f t="shared" si="5"/>
        <v/>
      </c>
      <c r="B70" s="6" t="str">
        <f>IFERROR(IF(Table1[[#This Row],[Multi-lens? 1]]="No", 1, IF(Table1[[#This Row],[Multi-lens? 1]]="Dual", 2, IF(Table1[[#This Row],[Multi-lens? 1]]="Quad", 4, ""))),"")</f>
        <v/>
      </c>
      <c r="C70" s="6">
        <f t="shared" si="6"/>
        <v>0</v>
      </c>
      <c r="D70" s="6">
        <f t="shared" si="7"/>
        <v>0</v>
      </c>
      <c r="E70" s="6">
        <f t="shared" si="8"/>
        <v>0</v>
      </c>
      <c r="F70" s="6">
        <f t="shared" si="9"/>
        <v>0</v>
      </c>
      <c r="H70" s="6" t="str">
        <f>IFERROR(IF(Table1[[#This Row],[Multi-lens? 1]]="No", 1, IF(Table1[[#This Row],[Multi-lens? 1]]="Dual", 2, IF(Table1[[#This Row],[Multi-lens? 1]]="Quad", 4, ""))),"")</f>
        <v/>
      </c>
      <c r="I70" s="9">
        <f>IFERROR(Table1[[#This Row],[Name]],"")</f>
        <v>0</v>
      </c>
      <c r="K70" s="3" t="str">
        <f t="shared" si="10"/>
        <v/>
      </c>
      <c r="M70" s="4">
        <f>IF(Table1[[#This Row],[Import to Gateway Calculator?]]="Yes",IFERROR(Table1[[#This Row],[Streaming Resolution '[MP']]],""),0)</f>
        <v>0</v>
      </c>
      <c r="N70" s="4">
        <f>IF(Table1[[#This Row],[Import to Gateway Calculator?]]="Yes",IFERROR(Table1[[#This Row],[Recording Resolution '[MP']]],""),0)</f>
        <v>0</v>
      </c>
      <c r="O70" s="4">
        <f>IF(Table1[[#This Row],[Import to Gateway Calculator?]]="Yes",IFERROR(Table1[[#This Row],[Frame Rate '[FPS'] 1]],""),0)</f>
        <v>0</v>
      </c>
      <c r="P70" s="4">
        <f>IF(Table1[[#This Row],[Import to Gateway Calculator?]]="Yes",IFERROR(Table1[[#This Row],[Days of Storage 1]],""),0)</f>
        <v>0</v>
      </c>
    </row>
    <row r="71" spans="1:16" x14ac:dyDescent="0.25">
      <c r="A71" s="5" t="str">
        <f t="shared" ref="A71:A134" si="11">IF(D71=0,"",K71)</f>
        <v/>
      </c>
      <c r="B71" s="6" t="str">
        <f>IFERROR(IF(Table1[[#This Row],[Multi-lens? 1]]="No", 1, IF(Table1[[#This Row],[Multi-lens? 1]]="Dual", 2, IF(Table1[[#This Row],[Multi-lens? 1]]="Quad", 4, ""))),"")</f>
        <v/>
      </c>
      <c r="C71" s="6">
        <f t="shared" ref="C71:C134" si="12">M71</f>
        <v>0</v>
      </c>
      <c r="D71" s="6">
        <f t="shared" ref="D71:D134" si="13">N71</f>
        <v>0</v>
      </c>
      <c r="E71" s="6">
        <f t="shared" ref="E71:E134" si="14">O71</f>
        <v>0</v>
      </c>
      <c r="F71" s="6">
        <f t="shared" ref="F71:F134" si="15">P71</f>
        <v>0</v>
      </c>
      <c r="H71" s="6" t="str">
        <f>IFERROR(IF(Table1[[#This Row],[Multi-lens? 1]]="No", 1, IF(Table1[[#This Row],[Multi-lens? 1]]="Dual", 2, IF(Table1[[#This Row],[Multi-lens? 1]]="Quad", 4, ""))),"")</f>
        <v/>
      </c>
      <c r="I71" s="9">
        <f>IFERROR(Table1[[#This Row],[Name]],"")</f>
        <v>0</v>
      </c>
      <c r="K71" s="3" t="str">
        <f t="shared" si="10"/>
        <v/>
      </c>
      <c r="M71" s="4">
        <f>IF(Table1[[#This Row],[Import to Gateway Calculator?]]="Yes",IFERROR(Table1[[#This Row],[Streaming Resolution '[MP']]],""),0)</f>
        <v>0</v>
      </c>
      <c r="N71" s="4">
        <f>IF(Table1[[#This Row],[Import to Gateway Calculator?]]="Yes",IFERROR(Table1[[#This Row],[Recording Resolution '[MP']]],""),0)</f>
        <v>0</v>
      </c>
      <c r="O71" s="4">
        <f>IF(Table1[[#This Row],[Import to Gateway Calculator?]]="Yes",IFERROR(Table1[[#This Row],[Frame Rate '[FPS'] 1]],""),0)</f>
        <v>0</v>
      </c>
      <c r="P71" s="4">
        <f>IF(Table1[[#This Row],[Import to Gateway Calculator?]]="Yes",IFERROR(Table1[[#This Row],[Days of Storage 1]],""),0)</f>
        <v>0</v>
      </c>
    </row>
    <row r="72" spans="1:16" x14ac:dyDescent="0.25">
      <c r="A72" s="5" t="str">
        <f t="shared" si="11"/>
        <v/>
      </c>
      <c r="B72" s="6" t="str">
        <f>IFERROR(IF(Table1[[#This Row],[Multi-lens? 1]]="No", 1, IF(Table1[[#This Row],[Multi-lens? 1]]="Dual", 2, IF(Table1[[#This Row],[Multi-lens? 1]]="Quad", 4, ""))),"")</f>
        <v/>
      </c>
      <c r="C72" s="6">
        <f t="shared" si="12"/>
        <v>0</v>
      </c>
      <c r="D72" s="6">
        <f t="shared" si="13"/>
        <v>0</v>
      </c>
      <c r="E72" s="6">
        <f t="shared" si="14"/>
        <v>0</v>
      </c>
      <c r="F72" s="6">
        <f t="shared" si="15"/>
        <v>0</v>
      </c>
      <c r="H72" s="6" t="str">
        <f>IFERROR(IF(Table1[[#This Row],[Multi-lens? 1]]="No", 1, IF(Table1[[#This Row],[Multi-lens? 1]]="Dual", 2, IF(Table1[[#This Row],[Multi-lens? 1]]="Quad", 4, ""))),"")</f>
        <v/>
      </c>
      <c r="I72" s="9">
        <f>IFERROR(Table1[[#This Row],[Name]],"")</f>
        <v>0</v>
      </c>
      <c r="K72" s="3" t="str">
        <f t="shared" si="10"/>
        <v/>
      </c>
      <c r="M72" s="4">
        <f>IF(Table1[[#This Row],[Import to Gateway Calculator?]]="Yes",IFERROR(Table1[[#This Row],[Streaming Resolution '[MP']]],""),0)</f>
        <v>0</v>
      </c>
      <c r="N72" s="4">
        <f>IF(Table1[[#This Row],[Import to Gateway Calculator?]]="Yes",IFERROR(Table1[[#This Row],[Recording Resolution '[MP']]],""),0)</f>
        <v>0</v>
      </c>
      <c r="O72" s="4">
        <f>IF(Table1[[#This Row],[Import to Gateway Calculator?]]="Yes",IFERROR(Table1[[#This Row],[Frame Rate '[FPS'] 1]],""),0)</f>
        <v>0</v>
      </c>
      <c r="P72" s="4">
        <f>IF(Table1[[#This Row],[Import to Gateway Calculator?]]="Yes",IFERROR(Table1[[#This Row],[Days of Storage 1]],""),0)</f>
        <v>0</v>
      </c>
    </row>
    <row r="73" spans="1:16" x14ac:dyDescent="0.25">
      <c r="A73" s="5" t="str">
        <f t="shared" si="11"/>
        <v/>
      </c>
      <c r="B73" s="6" t="str">
        <f>IFERROR(IF(Table1[[#This Row],[Multi-lens? 1]]="No", 1, IF(Table1[[#This Row],[Multi-lens? 1]]="Dual", 2, IF(Table1[[#This Row],[Multi-lens? 1]]="Quad", 4, ""))),"")</f>
        <v/>
      </c>
      <c r="C73" s="6">
        <f t="shared" si="12"/>
        <v>0</v>
      </c>
      <c r="D73" s="6">
        <f t="shared" si="13"/>
        <v>0</v>
      </c>
      <c r="E73" s="6">
        <f t="shared" si="14"/>
        <v>0</v>
      </c>
      <c r="F73" s="6">
        <f t="shared" si="15"/>
        <v>0</v>
      </c>
      <c r="H73" s="6" t="str">
        <f>IFERROR(IF(Table1[[#This Row],[Multi-lens? 1]]="No", 1, IF(Table1[[#This Row],[Multi-lens? 1]]="Dual", 2, IF(Table1[[#This Row],[Multi-lens? 1]]="Quad", 4, ""))),"")</f>
        <v/>
      </c>
      <c r="I73" s="9">
        <f>IFERROR(Table1[[#This Row],[Name]],"")</f>
        <v>0</v>
      </c>
      <c r="K73" s="3" t="str">
        <f t="shared" si="10"/>
        <v/>
      </c>
      <c r="M73" s="4">
        <f>IF(Table1[[#This Row],[Import to Gateway Calculator?]]="Yes",IFERROR(Table1[[#This Row],[Streaming Resolution '[MP']]],""),0)</f>
        <v>0</v>
      </c>
      <c r="N73" s="4">
        <f>IF(Table1[[#This Row],[Import to Gateway Calculator?]]="Yes",IFERROR(Table1[[#This Row],[Recording Resolution '[MP']]],""),0)</f>
        <v>0</v>
      </c>
      <c r="O73" s="4">
        <f>IF(Table1[[#This Row],[Import to Gateway Calculator?]]="Yes",IFERROR(Table1[[#This Row],[Frame Rate '[FPS'] 1]],""),0)</f>
        <v>0</v>
      </c>
      <c r="P73" s="4">
        <f>IF(Table1[[#This Row],[Import to Gateway Calculator?]]="Yes",IFERROR(Table1[[#This Row],[Days of Storage 1]],""),0)</f>
        <v>0</v>
      </c>
    </row>
    <row r="74" spans="1:16" x14ac:dyDescent="0.25">
      <c r="A74" s="5" t="str">
        <f t="shared" si="11"/>
        <v/>
      </c>
      <c r="B74" s="6" t="str">
        <f>IFERROR(IF(Table1[[#This Row],[Multi-lens? 1]]="No", 1, IF(Table1[[#This Row],[Multi-lens? 1]]="Dual", 2, IF(Table1[[#This Row],[Multi-lens? 1]]="Quad", 4, ""))),"")</f>
        <v/>
      </c>
      <c r="C74" s="6">
        <f t="shared" si="12"/>
        <v>0</v>
      </c>
      <c r="D74" s="6">
        <f t="shared" si="13"/>
        <v>0</v>
      </c>
      <c r="E74" s="6">
        <f t="shared" si="14"/>
        <v>0</v>
      </c>
      <c r="F74" s="6">
        <f t="shared" si="15"/>
        <v>0</v>
      </c>
      <c r="H74" s="6" t="str">
        <f>IFERROR(IF(Table1[[#This Row],[Multi-lens? 1]]="No", 1, IF(Table1[[#This Row],[Multi-lens? 1]]="Dual", 2, IF(Table1[[#This Row],[Multi-lens? 1]]="Quad", 4, ""))),"")</f>
        <v/>
      </c>
      <c r="I74" s="9">
        <f>IFERROR(Table1[[#This Row],[Name]],"")</f>
        <v>0</v>
      </c>
      <c r="K74" s="3" t="str">
        <f t="shared" si="10"/>
        <v/>
      </c>
      <c r="M74" s="4">
        <f>IF(Table1[[#This Row],[Import to Gateway Calculator?]]="Yes",IFERROR(Table1[[#This Row],[Streaming Resolution '[MP']]],""),0)</f>
        <v>0</v>
      </c>
      <c r="N74" s="4">
        <f>IF(Table1[[#This Row],[Import to Gateway Calculator?]]="Yes",IFERROR(Table1[[#This Row],[Recording Resolution '[MP']]],""),0)</f>
        <v>0</v>
      </c>
      <c r="O74" s="4">
        <f>IF(Table1[[#This Row],[Import to Gateway Calculator?]]="Yes",IFERROR(Table1[[#This Row],[Frame Rate '[FPS'] 1]],""),0)</f>
        <v>0</v>
      </c>
      <c r="P74" s="4">
        <f>IF(Table1[[#This Row],[Import to Gateway Calculator?]]="Yes",IFERROR(Table1[[#This Row],[Days of Storage 1]],""),0)</f>
        <v>0</v>
      </c>
    </row>
    <row r="75" spans="1:16" x14ac:dyDescent="0.25">
      <c r="A75" s="5" t="str">
        <f t="shared" si="11"/>
        <v/>
      </c>
      <c r="B75" s="6" t="str">
        <f>IFERROR(IF(Table1[[#This Row],[Multi-lens? 1]]="No", 1, IF(Table1[[#This Row],[Multi-lens? 1]]="Dual", 2, IF(Table1[[#This Row],[Multi-lens? 1]]="Quad", 4, ""))),"")</f>
        <v/>
      </c>
      <c r="C75" s="6">
        <f t="shared" si="12"/>
        <v>0</v>
      </c>
      <c r="D75" s="6">
        <f t="shared" si="13"/>
        <v>0</v>
      </c>
      <c r="E75" s="6">
        <f t="shared" si="14"/>
        <v>0</v>
      </c>
      <c r="F75" s="6">
        <f t="shared" si="15"/>
        <v>0</v>
      </c>
      <c r="H75" s="6" t="str">
        <f>IFERROR(IF(Table1[[#This Row],[Multi-lens? 1]]="No", 1, IF(Table1[[#This Row],[Multi-lens? 1]]="Dual", 2, IF(Table1[[#This Row],[Multi-lens? 1]]="Quad", 4, ""))),"")</f>
        <v/>
      </c>
      <c r="I75" s="9">
        <f>IFERROR(Table1[[#This Row],[Name]],"")</f>
        <v>0</v>
      </c>
      <c r="K75" s="3" t="str">
        <f t="shared" si="10"/>
        <v/>
      </c>
      <c r="M75" s="4">
        <f>IF(Table1[[#This Row],[Import to Gateway Calculator?]]="Yes",IFERROR(Table1[[#This Row],[Streaming Resolution '[MP']]],""),0)</f>
        <v>0</v>
      </c>
      <c r="N75" s="4">
        <f>IF(Table1[[#This Row],[Import to Gateway Calculator?]]="Yes",IFERROR(Table1[[#This Row],[Recording Resolution '[MP']]],""),0)</f>
        <v>0</v>
      </c>
      <c r="O75" s="4">
        <f>IF(Table1[[#This Row],[Import to Gateway Calculator?]]="Yes",IFERROR(Table1[[#This Row],[Frame Rate '[FPS'] 1]],""),0)</f>
        <v>0</v>
      </c>
      <c r="P75" s="4">
        <f>IF(Table1[[#This Row],[Import to Gateway Calculator?]]="Yes",IFERROR(Table1[[#This Row],[Days of Storage 1]],""),0)</f>
        <v>0</v>
      </c>
    </row>
    <row r="76" spans="1:16" x14ac:dyDescent="0.25">
      <c r="A76" s="5" t="str">
        <f t="shared" si="11"/>
        <v/>
      </c>
      <c r="B76" s="6" t="str">
        <f>IFERROR(IF(Table1[[#This Row],[Multi-lens? 1]]="No", 1, IF(Table1[[#This Row],[Multi-lens? 1]]="Dual", 2, IF(Table1[[#This Row],[Multi-lens? 1]]="Quad", 4, ""))),"")</f>
        <v/>
      </c>
      <c r="C76" s="6">
        <f t="shared" si="12"/>
        <v>0</v>
      </c>
      <c r="D76" s="6">
        <f t="shared" si="13"/>
        <v>0</v>
      </c>
      <c r="E76" s="6">
        <f t="shared" si="14"/>
        <v>0</v>
      </c>
      <c r="F76" s="6">
        <f t="shared" si="15"/>
        <v>0</v>
      </c>
      <c r="H76" s="6" t="str">
        <f>IFERROR(IF(Table1[[#This Row],[Multi-lens? 1]]="No", 1, IF(Table1[[#This Row],[Multi-lens? 1]]="Dual", 2, IF(Table1[[#This Row],[Multi-lens? 1]]="Quad", 4, ""))),"")</f>
        <v/>
      </c>
      <c r="I76" s="9">
        <f>IFERROR(Table1[[#This Row],[Name]],"")</f>
        <v>0</v>
      </c>
      <c r="K76" s="3" t="str">
        <f t="shared" si="10"/>
        <v/>
      </c>
      <c r="M76" s="4">
        <f>IF(Table1[[#This Row],[Import to Gateway Calculator?]]="Yes",IFERROR(Table1[[#This Row],[Streaming Resolution '[MP']]],""),0)</f>
        <v>0</v>
      </c>
      <c r="N76" s="4">
        <f>IF(Table1[[#This Row],[Import to Gateway Calculator?]]="Yes",IFERROR(Table1[[#This Row],[Recording Resolution '[MP']]],""),0)</f>
        <v>0</v>
      </c>
      <c r="O76" s="4">
        <f>IF(Table1[[#This Row],[Import to Gateway Calculator?]]="Yes",IFERROR(Table1[[#This Row],[Frame Rate '[FPS'] 1]],""),0)</f>
        <v>0</v>
      </c>
      <c r="P76" s="4">
        <f>IF(Table1[[#This Row],[Import to Gateway Calculator?]]="Yes",IFERROR(Table1[[#This Row],[Days of Storage 1]],""),0)</f>
        <v>0</v>
      </c>
    </row>
    <row r="77" spans="1:16" x14ac:dyDescent="0.25">
      <c r="A77" s="5" t="str">
        <f t="shared" si="11"/>
        <v/>
      </c>
      <c r="B77" s="6" t="str">
        <f>IFERROR(IF(Table1[[#This Row],[Multi-lens? 1]]="No", 1, IF(Table1[[#This Row],[Multi-lens? 1]]="Dual", 2, IF(Table1[[#This Row],[Multi-lens? 1]]="Quad", 4, ""))),"")</f>
        <v/>
      </c>
      <c r="C77" s="6">
        <f t="shared" si="12"/>
        <v>0</v>
      </c>
      <c r="D77" s="6">
        <f t="shared" si="13"/>
        <v>0</v>
      </c>
      <c r="E77" s="6">
        <f t="shared" si="14"/>
        <v>0</v>
      </c>
      <c r="F77" s="6">
        <f t="shared" si="15"/>
        <v>0</v>
      </c>
      <c r="H77" s="6" t="str">
        <f>IFERROR(IF(Table1[[#This Row],[Multi-lens? 1]]="No", 1, IF(Table1[[#This Row],[Multi-lens? 1]]="Dual", 2, IF(Table1[[#This Row],[Multi-lens? 1]]="Quad", 4, ""))),"")</f>
        <v/>
      </c>
      <c r="I77" s="9">
        <f>IFERROR(Table1[[#This Row],[Name]],"")</f>
        <v>0</v>
      </c>
      <c r="K77" s="3" t="str">
        <f t="shared" si="10"/>
        <v/>
      </c>
      <c r="M77" s="4">
        <f>IF(Table1[[#This Row],[Import to Gateway Calculator?]]="Yes",IFERROR(Table1[[#This Row],[Streaming Resolution '[MP']]],""),0)</f>
        <v>0</v>
      </c>
      <c r="N77" s="4">
        <f>IF(Table1[[#This Row],[Import to Gateway Calculator?]]="Yes",IFERROR(Table1[[#This Row],[Recording Resolution '[MP']]],""),0)</f>
        <v>0</v>
      </c>
      <c r="O77" s="4">
        <f>IF(Table1[[#This Row],[Import to Gateway Calculator?]]="Yes",IFERROR(Table1[[#This Row],[Frame Rate '[FPS'] 1]],""),0)</f>
        <v>0</v>
      </c>
      <c r="P77" s="4">
        <f>IF(Table1[[#This Row],[Import to Gateway Calculator?]]="Yes",IFERROR(Table1[[#This Row],[Days of Storage 1]],""),0)</f>
        <v>0</v>
      </c>
    </row>
    <row r="78" spans="1:16" x14ac:dyDescent="0.25">
      <c r="A78" s="5" t="str">
        <f t="shared" si="11"/>
        <v/>
      </c>
      <c r="B78" s="6" t="str">
        <f>IFERROR(IF(Table1[[#This Row],[Multi-lens? 1]]="No", 1, IF(Table1[[#This Row],[Multi-lens? 1]]="Dual", 2, IF(Table1[[#This Row],[Multi-lens? 1]]="Quad", 4, ""))),"")</f>
        <v/>
      </c>
      <c r="C78" s="6">
        <f t="shared" si="12"/>
        <v>0</v>
      </c>
      <c r="D78" s="6">
        <f t="shared" si="13"/>
        <v>0</v>
      </c>
      <c r="E78" s="6">
        <f t="shared" si="14"/>
        <v>0</v>
      </c>
      <c r="F78" s="6">
        <f t="shared" si="15"/>
        <v>0</v>
      </c>
      <c r="H78" s="6" t="str">
        <f>IFERROR(IF(Table1[[#This Row],[Multi-lens? 1]]="No", 1, IF(Table1[[#This Row],[Multi-lens? 1]]="Dual", 2, IF(Table1[[#This Row],[Multi-lens? 1]]="Quad", 4, ""))),"")</f>
        <v/>
      </c>
      <c r="I78" s="9">
        <f>IFERROR(Table1[[#This Row],[Name]],"")</f>
        <v>0</v>
      </c>
      <c r="K78" s="3" t="str">
        <f t="shared" si="10"/>
        <v/>
      </c>
      <c r="M78" s="4">
        <f>IF(Table1[[#This Row],[Import to Gateway Calculator?]]="Yes",IFERROR(Table1[[#This Row],[Streaming Resolution '[MP']]],""),0)</f>
        <v>0</v>
      </c>
      <c r="N78" s="4">
        <f>IF(Table1[[#This Row],[Import to Gateway Calculator?]]="Yes",IFERROR(Table1[[#This Row],[Recording Resolution '[MP']]],""),0)</f>
        <v>0</v>
      </c>
      <c r="O78" s="4">
        <f>IF(Table1[[#This Row],[Import to Gateway Calculator?]]="Yes",IFERROR(Table1[[#This Row],[Frame Rate '[FPS'] 1]],""),0)</f>
        <v>0</v>
      </c>
      <c r="P78" s="4">
        <f>IF(Table1[[#This Row],[Import to Gateway Calculator?]]="Yes",IFERROR(Table1[[#This Row],[Days of Storage 1]],""),0)</f>
        <v>0</v>
      </c>
    </row>
    <row r="79" spans="1:16" x14ac:dyDescent="0.25">
      <c r="A79" s="5" t="str">
        <f t="shared" si="11"/>
        <v/>
      </c>
      <c r="B79" s="6" t="str">
        <f>IFERROR(IF(Table1[[#This Row],[Multi-lens? 1]]="No", 1, IF(Table1[[#This Row],[Multi-lens? 1]]="Dual", 2, IF(Table1[[#This Row],[Multi-lens? 1]]="Quad", 4, ""))),"")</f>
        <v/>
      </c>
      <c r="C79" s="6">
        <f t="shared" si="12"/>
        <v>0</v>
      </c>
      <c r="D79" s="6">
        <f t="shared" si="13"/>
        <v>0</v>
      </c>
      <c r="E79" s="6">
        <f t="shared" si="14"/>
        <v>0</v>
      </c>
      <c r="F79" s="6">
        <f t="shared" si="15"/>
        <v>0</v>
      </c>
      <c r="H79" s="6" t="str">
        <f>IFERROR(IF(Table1[[#This Row],[Multi-lens? 1]]="No", 1, IF(Table1[[#This Row],[Multi-lens? 1]]="Dual", 2, IF(Table1[[#This Row],[Multi-lens? 1]]="Quad", 4, ""))),"")</f>
        <v/>
      </c>
      <c r="I79" s="9">
        <f>IFERROR(Table1[[#This Row],[Name]],"")</f>
        <v>0</v>
      </c>
      <c r="K79" s="3" t="str">
        <f t="shared" si="10"/>
        <v/>
      </c>
      <c r="M79" s="4">
        <f>IF(Table1[[#This Row],[Import to Gateway Calculator?]]="Yes",IFERROR(Table1[[#This Row],[Streaming Resolution '[MP']]],""),0)</f>
        <v>0</v>
      </c>
      <c r="N79" s="4">
        <f>IF(Table1[[#This Row],[Import to Gateway Calculator?]]="Yes",IFERROR(Table1[[#This Row],[Recording Resolution '[MP']]],""),0)</f>
        <v>0</v>
      </c>
      <c r="O79" s="4">
        <f>IF(Table1[[#This Row],[Import to Gateway Calculator?]]="Yes",IFERROR(Table1[[#This Row],[Frame Rate '[FPS'] 1]],""),0)</f>
        <v>0</v>
      </c>
      <c r="P79" s="4">
        <f>IF(Table1[[#This Row],[Import to Gateway Calculator?]]="Yes",IFERROR(Table1[[#This Row],[Days of Storage 1]],""),0)</f>
        <v>0</v>
      </c>
    </row>
    <row r="80" spans="1:16" x14ac:dyDescent="0.25">
      <c r="A80" s="5" t="str">
        <f t="shared" si="11"/>
        <v/>
      </c>
      <c r="B80" s="6" t="str">
        <f>IFERROR(IF(Table1[[#This Row],[Multi-lens? 1]]="No", 1, IF(Table1[[#This Row],[Multi-lens? 1]]="Dual", 2, IF(Table1[[#This Row],[Multi-lens? 1]]="Quad", 4, ""))),"")</f>
        <v/>
      </c>
      <c r="C80" s="6">
        <f t="shared" si="12"/>
        <v>0</v>
      </c>
      <c r="D80" s="6">
        <f t="shared" si="13"/>
        <v>0</v>
      </c>
      <c r="E80" s="6">
        <f t="shared" si="14"/>
        <v>0</v>
      </c>
      <c r="F80" s="6">
        <f t="shared" si="15"/>
        <v>0</v>
      </c>
      <c r="H80" s="6" t="str">
        <f>IFERROR(IF(Table1[[#This Row],[Multi-lens? 1]]="No", 1, IF(Table1[[#This Row],[Multi-lens? 1]]="Dual", 2, IF(Table1[[#This Row],[Multi-lens? 1]]="Quad", 4, ""))),"")</f>
        <v/>
      </c>
      <c r="I80" s="9">
        <f>IFERROR(Table1[[#This Row],[Name]],"")</f>
        <v>0</v>
      </c>
      <c r="K80" s="3" t="str">
        <f t="shared" si="10"/>
        <v/>
      </c>
      <c r="M80" s="4">
        <f>IF(Table1[[#This Row],[Import to Gateway Calculator?]]="Yes",IFERROR(Table1[[#This Row],[Streaming Resolution '[MP']]],""),0)</f>
        <v>0</v>
      </c>
      <c r="N80" s="4">
        <f>IF(Table1[[#This Row],[Import to Gateway Calculator?]]="Yes",IFERROR(Table1[[#This Row],[Recording Resolution '[MP']]],""),0)</f>
        <v>0</v>
      </c>
      <c r="O80" s="4">
        <f>IF(Table1[[#This Row],[Import to Gateway Calculator?]]="Yes",IFERROR(Table1[[#This Row],[Frame Rate '[FPS'] 1]],""),0)</f>
        <v>0</v>
      </c>
      <c r="P80" s="4">
        <f>IF(Table1[[#This Row],[Import to Gateway Calculator?]]="Yes",IFERROR(Table1[[#This Row],[Days of Storage 1]],""),0)</f>
        <v>0</v>
      </c>
    </row>
    <row r="81" spans="1:16" x14ac:dyDescent="0.25">
      <c r="A81" s="5" t="str">
        <f t="shared" si="11"/>
        <v/>
      </c>
      <c r="B81" s="6" t="str">
        <f>IFERROR(IF(Table1[[#This Row],[Multi-lens? 1]]="No", 1, IF(Table1[[#This Row],[Multi-lens? 1]]="Dual", 2, IF(Table1[[#This Row],[Multi-lens? 1]]="Quad", 4, ""))),"")</f>
        <v/>
      </c>
      <c r="C81" s="6">
        <f t="shared" si="12"/>
        <v>0</v>
      </c>
      <c r="D81" s="6">
        <f t="shared" si="13"/>
        <v>0</v>
      </c>
      <c r="E81" s="6">
        <f t="shared" si="14"/>
        <v>0</v>
      </c>
      <c r="F81" s="6">
        <f t="shared" si="15"/>
        <v>0</v>
      </c>
      <c r="H81" s="6" t="str">
        <f>IFERROR(IF(Table1[[#This Row],[Multi-lens? 1]]="No", 1, IF(Table1[[#This Row],[Multi-lens? 1]]="Dual", 2, IF(Table1[[#This Row],[Multi-lens? 1]]="Quad", 4, ""))),"")</f>
        <v/>
      </c>
      <c r="I81" s="9">
        <f>IFERROR(Table1[[#This Row],[Name]],"")</f>
        <v>0</v>
      </c>
      <c r="K81" s="3" t="str">
        <f t="shared" si="10"/>
        <v/>
      </c>
      <c r="M81" s="4">
        <f>IF(Table1[[#This Row],[Import to Gateway Calculator?]]="Yes",IFERROR(Table1[[#This Row],[Streaming Resolution '[MP']]],""),0)</f>
        <v>0</v>
      </c>
      <c r="N81" s="4">
        <f>IF(Table1[[#This Row],[Import to Gateway Calculator?]]="Yes",IFERROR(Table1[[#This Row],[Recording Resolution '[MP']]],""),0)</f>
        <v>0</v>
      </c>
      <c r="O81" s="4">
        <f>IF(Table1[[#This Row],[Import to Gateway Calculator?]]="Yes",IFERROR(Table1[[#This Row],[Frame Rate '[FPS'] 1]],""),0)</f>
        <v>0</v>
      </c>
      <c r="P81" s="4">
        <f>IF(Table1[[#This Row],[Import to Gateway Calculator?]]="Yes",IFERROR(Table1[[#This Row],[Days of Storage 1]],""),0)</f>
        <v>0</v>
      </c>
    </row>
    <row r="82" spans="1:16" x14ac:dyDescent="0.25">
      <c r="A82" s="5" t="str">
        <f t="shared" si="11"/>
        <v/>
      </c>
      <c r="B82" s="6" t="str">
        <f>IFERROR(IF(Table1[[#This Row],[Multi-lens? 1]]="No", 1, IF(Table1[[#This Row],[Multi-lens? 1]]="Dual", 2, IF(Table1[[#This Row],[Multi-lens? 1]]="Quad", 4, ""))),"")</f>
        <v/>
      </c>
      <c r="C82" s="6">
        <f t="shared" si="12"/>
        <v>0</v>
      </c>
      <c r="D82" s="6">
        <f t="shared" si="13"/>
        <v>0</v>
      </c>
      <c r="E82" s="6">
        <f t="shared" si="14"/>
        <v>0</v>
      </c>
      <c r="F82" s="6">
        <f t="shared" si="15"/>
        <v>0</v>
      </c>
      <c r="H82" s="6" t="str">
        <f>IFERROR(IF(Table1[[#This Row],[Multi-lens? 1]]="No", 1, IF(Table1[[#This Row],[Multi-lens? 1]]="Dual", 2, IF(Table1[[#This Row],[Multi-lens? 1]]="Quad", 4, ""))),"")</f>
        <v/>
      </c>
      <c r="I82" s="9">
        <f>IFERROR(Table1[[#This Row],[Name]],"")</f>
        <v>0</v>
      </c>
      <c r="K82" s="3" t="str">
        <f t="shared" si="10"/>
        <v/>
      </c>
      <c r="M82" s="4">
        <f>IF(Table1[[#This Row],[Import to Gateway Calculator?]]="Yes",IFERROR(Table1[[#This Row],[Streaming Resolution '[MP']]],""),0)</f>
        <v>0</v>
      </c>
      <c r="N82" s="4">
        <f>IF(Table1[[#This Row],[Import to Gateway Calculator?]]="Yes",IFERROR(Table1[[#This Row],[Recording Resolution '[MP']]],""),0)</f>
        <v>0</v>
      </c>
      <c r="O82" s="4">
        <f>IF(Table1[[#This Row],[Import to Gateway Calculator?]]="Yes",IFERROR(Table1[[#This Row],[Frame Rate '[FPS'] 1]],""),0)</f>
        <v>0</v>
      </c>
      <c r="P82" s="4">
        <f>IF(Table1[[#This Row],[Import to Gateway Calculator?]]="Yes",IFERROR(Table1[[#This Row],[Days of Storage 1]],""),0)</f>
        <v>0</v>
      </c>
    </row>
    <row r="83" spans="1:16" x14ac:dyDescent="0.25">
      <c r="A83" s="5" t="str">
        <f t="shared" si="11"/>
        <v/>
      </c>
      <c r="B83" s="6" t="str">
        <f>IFERROR(IF(Table1[[#This Row],[Multi-lens? 1]]="No", 1, IF(Table1[[#This Row],[Multi-lens? 1]]="Dual", 2, IF(Table1[[#This Row],[Multi-lens? 1]]="Quad", 4, ""))),"")</f>
        <v/>
      </c>
      <c r="C83" s="6">
        <f t="shared" si="12"/>
        <v>0</v>
      </c>
      <c r="D83" s="6">
        <f t="shared" si="13"/>
        <v>0</v>
      </c>
      <c r="E83" s="6">
        <f t="shared" si="14"/>
        <v>0</v>
      </c>
      <c r="F83" s="6">
        <f t="shared" si="15"/>
        <v>0</v>
      </c>
      <c r="H83" s="6" t="str">
        <f>IFERROR(IF(Table1[[#This Row],[Multi-lens? 1]]="No", 1, IF(Table1[[#This Row],[Multi-lens? 1]]="Dual", 2, IF(Table1[[#This Row],[Multi-lens? 1]]="Quad", 4, ""))),"")</f>
        <v/>
      </c>
      <c r="I83" s="9">
        <f>IFERROR(Table1[[#This Row],[Name]],"")</f>
        <v>0</v>
      </c>
      <c r="K83" s="3" t="str">
        <f t="shared" si="10"/>
        <v/>
      </c>
      <c r="M83" s="4">
        <f>IF(Table1[[#This Row],[Import to Gateway Calculator?]]="Yes",IFERROR(Table1[[#This Row],[Streaming Resolution '[MP']]],""),0)</f>
        <v>0</v>
      </c>
      <c r="N83" s="4">
        <f>IF(Table1[[#This Row],[Import to Gateway Calculator?]]="Yes",IFERROR(Table1[[#This Row],[Recording Resolution '[MP']]],""),0)</f>
        <v>0</v>
      </c>
      <c r="O83" s="4">
        <f>IF(Table1[[#This Row],[Import to Gateway Calculator?]]="Yes",IFERROR(Table1[[#This Row],[Frame Rate '[FPS'] 1]],""),0)</f>
        <v>0</v>
      </c>
      <c r="P83" s="4">
        <f>IF(Table1[[#This Row],[Import to Gateway Calculator?]]="Yes",IFERROR(Table1[[#This Row],[Days of Storage 1]],""),0)</f>
        <v>0</v>
      </c>
    </row>
    <row r="84" spans="1:16" x14ac:dyDescent="0.25">
      <c r="A84" s="5" t="str">
        <f t="shared" si="11"/>
        <v/>
      </c>
      <c r="B84" s="6" t="str">
        <f>IFERROR(IF(Table1[[#This Row],[Multi-lens? 1]]="No", 1, IF(Table1[[#This Row],[Multi-lens? 1]]="Dual", 2, IF(Table1[[#This Row],[Multi-lens? 1]]="Quad", 4, ""))),"")</f>
        <v/>
      </c>
      <c r="C84" s="6">
        <f t="shared" si="12"/>
        <v>0</v>
      </c>
      <c r="D84" s="6">
        <f t="shared" si="13"/>
        <v>0</v>
      </c>
      <c r="E84" s="6">
        <f t="shared" si="14"/>
        <v>0</v>
      </c>
      <c r="F84" s="6">
        <f t="shared" si="15"/>
        <v>0</v>
      </c>
      <c r="H84" s="6" t="str">
        <f>IFERROR(IF(Table1[[#This Row],[Multi-lens? 1]]="No", 1, IF(Table1[[#This Row],[Multi-lens? 1]]="Dual", 2, IF(Table1[[#This Row],[Multi-lens? 1]]="Quad", 4, ""))),"")</f>
        <v/>
      </c>
      <c r="I84" s="9">
        <f>IFERROR(Table1[[#This Row],[Name]],"")</f>
        <v>0</v>
      </c>
      <c r="K84" s="3" t="str">
        <f t="shared" si="10"/>
        <v/>
      </c>
      <c r="M84" s="4">
        <f>IF(Table1[[#This Row],[Import to Gateway Calculator?]]="Yes",IFERROR(Table1[[#This Row],[Streaming Resolution '[MP']]],""),0)</f>
        <v>0</v>
      </c>
      <c r="N84" s="4">
        <f>IF(Table1[[#This Row],[Import to Gateway Calculator?]]="Yes",IFERROR(Table1[[#This Row],[Recording Resolution '[MP']]],""),0)</f>
        <v>0</v>
      </c>
      <c r="O84" s="4">
        <f>IF(Table1[[#This Row],[Import to Gateway Calculator?]]="Yes",IFERROR(Table1[[#This Row],[Frame Rate '[FPS'] 1]],""),0)</f>
        <v>0</v>
      </c>
      <c r="P84" s="4">
        <f>IF(Table1[[#This Row],[Import to Gateway Calculator?]]="Yes",IFERROR(Table1[[#This Row],[Days of Storage 1]],""),0)</f>
        <v>0</v>
      </c>
    </row>
    <row r="85" spans="1:16" x14ac:dyDescent="0.25">
      <c r="A85" s="5" t="str">
        <f t="shared" si="11"/>
        <v/>
      </c>
      <c r="B85" s="6" t="str">
        <f>IFERROR(IF(Table1[[#This Row],[Multi-lens? 1]]="No", 1, IF(Table1[[#This Row],[Multi-lens? 1]]="Dual", 2, IF(Table1[[#This Row],[Multi-lens? 1]]="Quad", 4, ""))),"")</f>
        <v/>
      </c>
      <c r="C85" s="6">
        <f t="shared" si="12"/>
        <v>0</v>
      </c>
      <c r="D85" s="6">
        <f t="shared" si="13"/>
        <v>0</v>
      </c>
      <c r="E85" s="6">
        <f t="shared" si="14"/>
        <v>0</v>
      </c>
      <c r="F85" s="6">
        <f t="shared" si="15"/>
        <v>0</v>
      </c>
      <c r="H85" s="6" t="str">
        <f>IFERROR(IF(Table1[[#This Row],[Multi-lens? 1]]="No", 1, IF(Table1[[#This Row],[Multi-lens? 1]]="Dual", 2, IF(Table1[[#This Row],[Multi-lens? 1]]="Quad", 4, ""))),"")</f>
        <v/>
      </c>
      <c r="I85" s="9">
        <f>IFERROR(Table1[[#This Row],[Name]],"")</f>
        <v>0</v>
      </c>
      <c r="K85" s="3" t="str">
        <f t="shared" si="10"/>
        <v/>
      </c>
      <c r="M85" s="4">
        <f>IF(Table1[[#This Row],[Import to Gateway Calculator?]]="Yes",IFERROR(Table1[[#This Row],[Streaming Resolution '[MP']]],""),0)</f>
        <v>0</v>
      </c>
      <c r="N85" s="4">
        <f>IF(Table1[[#This Row],[Import to Gateway Calculator?]]="Yes",IFERROR(Table1[[#This Row],[Recording Resolution '[MP']]],""),0)</f>
        <v>0</v>
      </c>
      <c r="O85" s="4">
        <f>IF(Table1[[#This Row],[Import to Gateway Calculator?]]="Yes",IFERROR(Table1[[#This Row],[Frame Rate '[FPS'] 1]],""),0)</f>
        <v>0</v>
      </c>
      <c r="P85" s="4">
        <f>IF(Table1[[#This Row],[Import to Gateway Calculator?]]="Yes",IFERROR(Table1[[#This Row],[Days of Storage 1]],""),0)</f>
        <v>0</v>
      </c>
    </row>
    <row r="86" spans="1:16" x14ac:dyDescent="0.25">
      <c r="A86" s="5" t="str">
        <f t="shared" si="11"/>
        <v/>
      </c>
      <c r="B86" s="6" t="str">
        <f>IFERROR(IF(Table1[[#This Row],[Multi-lens? 1]]="No", 1, IF(Table1[[#This Row],[Multi-lens? 1]]="Dual", 2, IF(Table1[[#This Row],[Multi-lens? 1]]="Quad", 4, ""))),"")</f>
        <v/>
      </c>
      <c r="C86" s="6">
        <f t="shared" si="12"/>
        <v>0</v>
      </c>
      <c r="D86" s="6">
        <f t="shared" si="13"/>
        <v>0</v>
      </c>
      <c r="E86" s="6">
        <f t="shared" si="14"/>
        <v>0</v>
      </c>
      <c r="F86" s="6">
        <f t="shared" si="15"/>
        <v>0</v>
      </c>
      <c r="H86" s="6" t="str">
        <f>IFERROR(IF(Table1[[#This Row],[Multi-lens? 1]]="No", 1, IF(Table1[[#This Row],[Multi-lens? 1]]="Dual", 2, IF(Table1[[#This Row],[Multi-lens? 1]]="Quad", 4, ""))),"")</f>
        <v/>
      </c>
      <c r="I86" s="9">
        <f>IFERROR(Table1[[#This Row],[Name]],"")</f>
        <v>0</v>
      </c>
      <c r="K86" s="3" t="str">
        <f t="shared" si="10"/>
        <v/>
      </c>
      <c r="M86" s="4">
        <f>IF(Table1[[#This Row],[Import to Gateway Calculator?]]="Yes",IFERROR(Table1[[#This Row],[Streaming Resolution '[MP']]],""),0)</f>
        <v>0</v>
      </c>
      <c r="N86" s="4">
        <f>IF(Table1[[#This Row],[Import to Gateway Calculator?]]="Yes",IFERROR(Table1[[#This Row],[Recording Resolution '[MP']]],""),0)</f>
        <v>0</v>
      </c>
      <c r="O86" s="4">
        <f>IF(Table1[[#This Row],[Import to Gateway Calculator?]]="Yes",IFERROR(Table1[[#This Row],[Frame Rate '[FPS'] 1]],""),0)</f>
        <v>0</v>
      </c>
      <c r="P86" s="4">
        <f>IF(Table1[[#This Row],[Import to Gateway Calculator?]]="Yes",IFERROR(Table1[[#This Row],[Days of Storage 1]],""),0)</f>
        <v>0</v>
      </c>
    </row>
    <row r="87" spans="1:16" x14ac:dyDescent="0.25">
      <c r="A87" s="5" t="str">
        <f t="shared" si="11"/>
        <v/>
      </c>
      <c r="B87" s="6" t="str">
        <f>IFERROR(IF(Table1[[#This Row],[Multi-lens? 1]]="No", 1, IF(Table1[[#This Row],[Multi-lens? 1]]="Dual", 2, IF(Table1[[#This Row],[Multi-lens? 1]]="Quad", 4, ""))),"")</f>
        <v/>
      </c>
      <c r="C87" s="6">
        <f t="shared" si="12"/>
        <v>0</v>
      </c>
      <c r="D87" s="6">
        <f t="shared" si="13"/>
        <v>0</v>
      </c>
      <c r="E87" s="6">
        <f t="shared" si="14"/>
        <v>0</v>
      </c>
      <c r="F87" s="6">
        <f t="shared" si="15"/>
        <v>0</v>
      </c>
      <c r="H87" s="6" t="str">
        <f>IFERROR(IF(Table1[[#This Row],[Multi-lens? 1]]="No", 1, IF(Table1[[#This Row],[Multi-lens? 1]]="Dual", 2, IF(Table1[[#This Row],[Multi-lens? 1]]="Quad", 4, ""))),"")</f>
        <v/>
      </c>
      <c r="I87" s="9">
        <f>IFERROR(Table1[[#This Row],[Name]],"")</f>
        <v>0</v>
      </c>
      <c r="K87" s="3" t="str">
        <f t="shared" si="10"/>
        <v/>
      </c>
      <c r="M87" s="4">
        <f>IF(Table1[[#This Row],[Import to Gateway Calculator?]]="Yes",IFERROR(Table1[[#This Row],[Streaming Resolution '[MP']]],""),0)</f>
        <v>0</v>
      </c>
      <c r="N87" s="4">
        <f>IF(Table1[[#This Row],[Import to Gateway Calculator?]]="Yes",IFERROR(Table1[[#This Row],[Recording Resolution '[MP']]],""),0)</f>
        <v>0</v>
      </c>
      <c r="O87" s="4">
        <f>IF(Table1[[#This Row],[Import to Gateway Calculator?]]="Yes",IFERROR(Table1[[#This Row],[Frame Rate '[FPS'] 1]],""),0)</f>
        <v>0</v>
      </c>
      <c r="P87" s="4">
        <f>IF(Table1[[#This Row],[Import to Gateway Calculator?]]="Yes",IFERROR(Table1[[#This Row],[Days of Storage 1]],""),0)</f>
        <v>0</v>
      </c>
    </row>
    <row r="88" spans="1:16" x14ac:dyDescent="0.25">
      <c r="A88" s="5" t="str">
        <f t="shared" si="11"/>
        <v/>
      </c>
      <c r="B88" s="6" t="str">
        <f>IFERROR(IF(Table1[[#This Row],[Multi-lens? 1]]="No", 1, IF(Table1[[#This Row],[Multi-lens? 1]]="Dual", 2, IF(Table1[[#This Row],[Multi-lens? 1]]="Quad", 4, ""))),"")</f>
        <v/>
      </c>
      <c r="C88" s="6">
        <f t="shared" si="12"/>
        <v>0</v>
      </c>
      <c r="D88" s="6">
        <f t="shared" si="13"/>
        <v>0</v>
      </c>
      <c r="E88" s="6">
        <f t="shared" si="14"/>
        <v>0</v>
      </c>
      <c r="F88" s="6">
        <f t="shared" si="15"/>
        <v>0</v>
      </c>
      <c r="H88" s="6" t="str">
        <f>IFERROR(IF(Table1[[#This Row],[Multi-lens? 1]]="No", 1, IF(Table1[[#This Row],[Multi-lens? 1]]="Dual", 2, IF(Table1[[#This Row],[Multi-lens? 1]]="Quad", 4, ""))),"")</f>
        <v/>
      </c>
      <c r="I88" s="9">
        <f>IFERROR(Table1[[#This Row],[Name]],"")</f>
        <v>0</v>
      </c>
      <c r="K88" s="3" t="str">
        <f t="shared" si="10"/>
        <v/>
      </c>
      <c r="M88" s="4">
        <f>IF(Table1[[#This Row],[Import to Gateway Calculator?]]="Yes",IFERROR(Table1[[#This Row],[Streaming Resolution '[MP']]],""),0)</f>
        <v>0</v>
      </c>
      <c r="N88" s="4">
        <f>IF(Table1[[#This Row],[Import to Gateway Calculator?]]="Yes",IFERROR(Table1[[#This Row],[Recording Resolution '[MP']]],""),0)</f>
        <v>0</v>
      </c>
      <c r="O88" s="4">
        <f>IF(Table1[[#This Row],[Import to Gateway Calculator?]]="Yes",IFERROR(Table1[[#This Row],[Frame Rate '[FPS'] 1]],""),0)</f>
        <v>0</v>
      </c>
      <c r="P88" s="4">
        <f>IF(Table1[[#This Row],[Import to Gateway Calculator?]]="Yes",IFERROR(Table1[[#This Row],[Days of Storage 1]],""),0)</f>
        <v>0</v>
      </c>
    </row>
    <row r="89" spans="1:16" x14ac:dyDescent="0.25">
      <c r="A89" s="5" t="str">
        <f t="shared" si="11"/>
        <v/>
      </c>
      <c r="B89" s="6" t="str">
        <f>IFERROR(IF(Table1[[#This Row],[Multi-lens? 1]]="No", 1, IF(Table1[[#This Row],[Multi-lens? 1]]="Dual", 2, IF(Table1[[#This Row],[Multi-lens? 1]]="Quad", 4, ""))),"")</f>
        <v/>
      </c>
      <c r="C89" s="6">
        <f t="shared" si="12"/>
        <v>0</v>
      </c>
      <c r="D89" s="6">
        <f t="shared" si="13"/>
        <v>0</v>
      </c>
      <c r="E89" s="6">
        <f t="shared" si="14"/>
        <v>0</v>
      </c>
      <c r="F89" s="6">
        <f t="shared" si="15"/>
        <v>0</v>
      </c>
      <c r="H89" s="6" t="str">
        <f>IFERROR(IF(Table1[[#This Row],[Multi-lens? 1]]="No", 1, IF(Table1[[#This Row],[Multi-lens? 1]]="Dual", 2, IF(Table1[[#This Row],[Multi-lens? 1]]="Quad", 4, ""))),"")</f>
        <v/>
      </c>
      <c r="I89" s="9">
        <f>IFERROR(Table1[[#This Row],[Name]],"")</f>
        <v>0</v>
      </c>
      <c r="K89" s="3" t="str">
        <f t="shared" si="10"/>
        <v/>
      </c>
      <c r="M89" s="4">
        <f>IF(Table1[[#This Row],[Import to Gateway Calculator?]]="Yes",IFERROR(Table1[[#This Row],[Streaming Resolution '[MP']]],""),0)</f>
        <v>0</v>
      </c>
      <c r="N89" s="4">
        <f>IF(Table1[[#This Row],[Import to Gateway Calculator?]]="Yes",IFERROR(Table1[[#This Row],[Recording Resolution '[MP']]],""),0)</f>
        <v>0</v>
      </c>
      <c r="O89" s="4">
        <f>IF(Table1[[#This Row],[Import to Gateway Calculator?]]="Yes",IFERROR(Table1[[#This Row],[Frame Rate '[FPS'] 1]],""),0)</f>
        <v>0</v>
      </c>
      <c r="P89" s="4">
        <f>IF(Table1[[#This Row],[Import to Gateway Calculator?]]="Yes",IFERROR(Table1[[#This Row],[Days of Storage 1]],""),0)</f>
        <v>0</v>
      </c>
    </row>
    <row r="90" spans="1:16" x14ac:dyDescent="0.25">
      <c r="A90" s="5" t="str">
        <f t="shared" si="11"/>
        <v/>
      </c>
      <c r="B90" s="6" t="str">
        <f>IFERROR(IF(Table1[[#This Row],[Multi-lens? 1]]="No", 1, IF(Table1[[#This Row],[Multi-lens? 1]]="Dual", 2, IF(Table1[[#This Row],[Multi-lens? 1]]="Quad", 4, ""))),"")</f>
        <v/>
      </c>
      <c r="C90" s="6">
        <f t="shared" si="12"/>
        <v>0</v>
      </c>
      <c r="D90" s="6">
        <f t="shared" si="13"/>
        <v>0</v>
      </c>
      <c r="E90" s="6">
        <f t="shared" si="14"/>
        <v>0</v>
      </c>
      <c r="F90" s="6">
        <f t="shared" si="15"/>
        <v>0</v>
      </c>
      <c r="H90" s="6" t="str">
        <f>IFERROR(IF(Table1[[#This Row],[Multi-lens? 1]]="No", 1, IF(Table1[[#This Row],[Multi-lens? 1]]="Dual", 2, IF(Table1[[#This Row],[Multi-lens? 1]]="Quad", 4, ""))),"")</f>
        <v/>
      </c>
      <c r="I90" s="9">
        <f>IFERROR(Table1[[#This Row],[Name]],"")</f>
        <v>0</v>
      </c>
      <c r="K90" s="3" t="str">
        <f t="shared" si="10"/>
        <v/>
      </c>
      <c r="M90" s="4">
        <f>IF(Table1[[#This Row],[Import to Gateway Calculator?]]="Yes",IFERROR(Table1[[#This Row],[Streaming Resolution '[MP']]],""),0)</f>
        <v>0</v>
      </c>
      <c r="N90" s="4">
        <f>IF(Table1[[#This Row],[Import to Gateway Calculator?]]="Yes",IFERROR(Table1[[#This Row],[Recording Resolution '[MP']]],""),0)</f>
        <v>0</v>
      </c>
      <c r="O90" s="4">
        <f>IF(Table1[[#This Row],[Import to Gateway Calculator?]]="Yes",IFERROR(Table1[[#This Row],[Frame Rate '[FPS'] 1]],""),0)</f>
        <v>0</v>
      </c>
      <c r="P90" s="4">
        <f>IF(Table1[[#This Row],[Import to Gateway Calculator?]]="Yes",IFERROR(Table1[[#This Row],[Days of Storage 1]],""),0)</f>
        <v>0</v>
      </c>
    </row>
    <row r="91" spans="1:16" x14ac:dyDescent="0.25">
      <c r="A91" s="5" t="str">
        <f t="shared" si="11"/>
        <v/>
      </c>
      <c r="B91" s="6" t="str">
        <f>IFERROR(IF(Table1[[#This Row],[Multi-lens? 1]]="No", 1, IF(Table1[[#This Row],[Multi-lens? 1]]="Dual", 2, IF(Table1[[#This Row],[Multi-lens? 1]]="Quad", 4, ""))),"")</f>
        <v/>
      </c>
      <c r="C91" s="6">
        <f t="shared" si="12"/>
        <v>0</v>
      </c>
      <c r="D91" s="6">
        <f t="shared" si="13"/>
        <v>0</v>
      </c>
      <c r="E91" s="6">
        <f t="shared" si="14"/>
        <v>0</v>
      </c>
      <c r="F91" s="6">
        <f t="shared" si="15"/>
        <v>0</v>
      </c>
      <c r="H91" s="6" t="str">
        <f>IFERROR(IF(Table1[[#This Row],[Multi-lens? 1]]="No", 1, IF(Table1[[#This Row],[Multi-lens? 1]]="Dual", 2, IF(Table1[[#This Row],[Multi-lens? 1]]="Quad", 4, ""))),"")</f>
        <v/>
      </c>
      <c r="I91" s="9">
        <f>IFERROR(Table1[[#This Row],[Name]],"")</f>
        <v>0</v>
      </c>
      <c r="K91" s="3" t="str">
        <f t="shared" si="10"/>
        <v/>
      </c>
      <c r="M91" s="4">
        <f>IF(Table1[[#This Row],[Import to Gateway Calculator?]]="Yes",IFERROR(Table1[[#This Row],[Streaming Resolution '[MP']]],""),0)</f>
        <v>0</v>
      </c>
      <c r="N91" s="4">
        <f>IF(Table1[[#This Row],[Import to Gateway Calculator?]]="Yes",IFERROR(Table1[[#This Row],[Recording Resolution '[MP']]],""),0)</f>
        <v>0</v>
      </c>
      <c r="O91" s="4">
        <f>IF(Table1[[#This Row],[Import to Gateway Calculator?]]="Yes",IFERROR(Table1[[#This Row],[Frame Rate '[FPS'] 1]],""),0)</f>
        <v>0</v>
      </c>
      <c r="P91" s="4">
        <f>IF(Table1[[#This Row],[Import to Gateway Calculator?]]="Yes",IFERROR(Table1[[#This Row],[Days of Storage 1]],""),0)</f>
        <v>0</v>
      </c>
    </row>
    <row r="92" spans="1:16" x14ac:dyDescent="0.25">
      <c r="A92" s="5" t="str">
        <f t="shared" si="11"/>
        <v/>
      </c>
      <c r="B92" s="6" t="str">
        <f>IFERROR(IF(Table1[[#This Row],[Multi-lens? 1]]="No", 1, IF(Table1[[#This Row],[Multi-lens? 1]]="Dual", 2, IF(Table1[[#This Row],[Multi-lens? 1]]="Quad", 4, ""))),"")</f>
        <v/>
      </c>
      <c r="C92" s="6">
        <f t="shared" si="12"/>
        <v>0</v>
      </c>
      <c r="D92" s="6">
        <f t="shared" si="13"/>
        <v>0</v>
      </c>
      <c r="E92" s="6">
        <f t="shared" si="14"/>
        <v>0</v>
      </c>
      <c r="F92" s="6">
        <f t="shared" si="15"/>
        <v>0</v>
      </c>
      <c r="H92" s="6" t="str">
        <f>IFERROR(IF(Table1[[#This Row],[Multi-lens? 1]]="No", 1, IF(Table1[[#This Row],[Multi-lens? 1]]="Dual", 2, IF(Table1[[#This Row],[Multi-lens? 1]]="Quad", 4, ""))),"")</f>
        <v/>
      </c>
      <c r="I92" s="9">
        <f>IFERROR(Table1[[#This Row],[Name]],"")</f>
        <v>0</v>
      </c>
      <c r="K92" s="3" t="str">
        <f t="shared" si="10"/>
        <v/>
      </c>
      <c r="M92" s="4">
        <f>IF(Table1[[#This Row],[Import to Gateway Calculator?]]="Yes",IFERROR(Table1[[#This Row],[Streaming Resolution '[MP']]],""),0)</f>
        <v>0</v>
      </c>
      <c r="N92" s="4">
        <f>IF(Table1[[#This Row],[Import to Gateway Calculator?]]="Yes",IFERROR(Table1[[#This Row],[Recording Resolution '[MP']]],""),0)</f>
        <v>0</v>
      </c>
      <c r="O92" s="4">
        <f>IF(Table1[[#This Row],[Import to Gateway Calculator?]]="Yes",IFERROR(Table1[[#This Row],[Frame Rate '[FPS'] 1]],""),0)</f>
        <v>0</v>
      </c>
      <c r="P92" s="4">
        <f>IF(Table1[[#This Row],[Import to Gateway Calculator?]]="Yes",IFERROR(Table1[[#This Row],[Days of Storage 1]],""),0)</f>
        <v>0</v>
      </c>
    </row>
    <row r="93" spans="1:16" x14ac:dyDescent="0.25">
      <c r="A93" s="5" t="str">
        <f t="shared" si="11"/>
        <v/>
      </c>
      <c r="B93" s="6" t="str">
        <f>IFERROR(IF(Table1[[#This Row],[Multi-lens? 1]]="No", 1, IF(Table1[[#This Row],[Multi-lens? 1]]="Dual", 2, IF(Table1[[#This Row],[Multi-lens? 1]]="Quad", 4, ""))),"")</f>
        <v/>
      </c>
      <c r="C93" s="6">
        <f t="shared" si="12"/>
        <v>0</v>
      </c>
      <c r="D93" s="6">
        <f t="shared" si="13"/>
        <v>0</v>
      </c>
      <c r="E93" s="6">
        <f t="shared" si="14"/>
        <v>0</v>
      </c>
      <c r="F93" s="6">
        <f t="shared" si="15"/>
        <v>0</v>
      </c>
      <c r="H93" s="6" t="str">
        <f>IFERROR(IF(Table1[[#This Row],[Multi-lens? 1]]="No", 1, IF(Table1[[#This Row],[Multi-lens? 1]]="Dual", 2, IF(Table1[[#This Row],[Multi-lens? 1]]="Quad", 4, ""))),"")</f>
        <v/>
      </c>
      <c r="I93" s="9">
        <f>IFERROR(Table1[[#This Row],[Name]],"")</f>
        <v>0</v>
      </c>
      <c r="K93" s="3" t="str">
        <f t="shared" si="10"/>
        <v/>
      </c>
      <c r="M93" s="4">
        <f>IF(Table1[[#This Row],[Import to Gateway Calculator?]]="Yes",IFERROR(Table1[[#This Row],[Streaming Resolution '[MP']]],""),0)</f>
        <v>0</v>
      </c>
      <c r="N93" s="4">
        <f>IF(Table1[[#This Row],[Import to Gateway Calculator?]]="Yes",IFERROR(Table1[[#This Row],[Recording Resolution '[MP']]],""),0)</f>
        <v>0</v>
      </c>
      <c r="O93" s="4">
        <f>IF(Table1[[#This Row],[Import to Gateway Calculator?]]="Yes",IFERROR(Table1[[#This Row],[Frame Rate '[FPS'] 1]],""),0)</f>
        <v>0</v>
      </c>
      <c r="P93" s="4">
        <f>IF(Table1[[#This Row],[Import to Gateway Calculator?]]="Yes",IFERROR(Table1[[#This Row],[Days of Storage 1]],""),0)</f>
        <v>0</v>
      </c>
    </row>
    <row r="94" spans="1:16" x14ac:dyDescent="0.25">
      <c r="A94" s="5" t="str">
        <f t="shared" si="11"/>
        <v/>
      </c>
      <c r="B94" s="6" t="str">
        <f>IFERROR(IF(Table1[[#This Row],[Multi-lens? 1]]="No", 1, IF(Table1[[#This Row],[Multi-lens? 1]]="Dual", 2, IF(Table1[[#This Row],[Multi-lens? 1]]="Quad", 4, ""))),"")</f>
        <v/>
      </c>
      <c r="C94" s="6">
        <f t="shared" si="12"/>
        <v>0</v>
      </c>
      <c r="D94" s="6">
        <f t="shared" si="13"/>
        <v>0</v>
      </c>
      <c r="E94" s="6">
        <f t="shared" si="14"/>
        <v>0</v>
      </c>
      <c r="F94" s="6">
        <f t="shared" si="15"/>
        <v>0</v>
      </c>
      <c r="H94" s="6" t="str">
        <f>IFERROR(IF(Table1[[#This Row],[Multi-lens? 1]]="No", 1, IF(Table1[[#This Row],[Multi-lens? 1]]="Dual", 2, IF(Table1[[#This Row],[Multi-lens? 1]]="Quad", 4, ""))),"")</f>
        <v/>
      </c>
      <c r="I94" s="9">
        <f>IFERROR(Table1[[#This Row],[Name]],"")</f>
        <v>0</v>
      </c>
      <c r="K94" s="3" t="str">
        <f t="shared" si="10"/>
        <v/>
      </c>
      <c r="M94" s="4">
        <f>IF(Table1[[#This Row],[Import to Gateway Calculator?]]="Yes",IFERROR(Table1[[#This Row],[Streaming Resolution '[MP']]],""),0)</f>
        <v>0</v>
      </c>
      <c r="N94" s="4">
        <f>IF(Table1[[#This Row],[Import to Gateway Calculator?]]="Yes",IFERROR(Table1[[#This Row],[Recording Resolution '[MP']]],""),0)</f>
        <v>0</v>
      </c>
      <c r="O94" s="4">
        <f>IF(Table1[[#This Row],[Import to Gateway Calculator?]]="Yes",IFERROR(Table1[[#This Row],[Frame Rate '[FPS'] 1]],""),0)</f>
        <v>0</v>
      </c>
      <c r="P94" s="4">
        <f>IF(Table1[[#This Row],[Import to Gateway Calculator?]]="Yes",IFERROR(Table1[[#This Row],[Days of Storage 1]],""),0)</f>
        <v>0</v>
      </c>
    </row>
    <row r="95" spans="1:16" x14ac:dyDescent="0.25">
      <c r="A95" s="5" t="str">
        <f t="shared" si="11"/>
        <v/>
      </c>
      <c r="B95" s="6" t="str">
        <f>IFERROR(IF(Table1[[#This Row],[Multi-lens? 1]]="No", 1, IF(Table1[[#This Row],[Multi-lens? 1]]="Dual", 2, IF(Table1[[#This Row],[Multi-lens? 1]]="Quad", 4, ""))),"")</f>
        <v/>
      </c>
      <c r="C95" s="6">
        <f t="shared" si="12"/>
        <v>0</v>
      </c>
      <c r="D95" s="6">
        <f t="shared" si="13"/>
        <v>0</v>
      </c>
      <c r="E95" s="6">
        <f t="shared" si="14"/>
        <v>0</v>
      </c>
      <c r="F95" s="6">
        <f t="shared" si="15"/>
        <v>0</v>
      </c>
      <c r="H95" s="6" t="str">
        <f>IFERROR(IF(Table1[[#This Row],[Multi-lens? 1]]="No", 1, IF(Table1[[#This Row],[Multi-lens? 1]]="Dual", 2, IF(Table1[[#This Row],[Multi-lens? 1]]="Quad", 4, ""))),"")</f>
        <v/>
      </c>
      <c r="I95" s="9">
        <f>IFERROR(Table1[[#This Row],[Name]],"")</f>
        <v>0</v>
      </c>
      <c r="K95" s="3" t="str">
        <f t="shared" si="10"/>
        <v/>
      </c>
      <c r="M95" s="4">
        <f>IF(Table1[[#This Row],[Import to Gateway Calculator?]]="Yes",IFERROR(Table1[[#This Row],[Streaming Resolution '[MP']]],""),0)</f>
        <v>0</v>
      </c>
      <c r="N95" s="4">
        <f>IF(Table1[[#This Row],[Import to Gateway Calculator?]]="Yes",IFERROR(Table1[[#This Row],[Recording Resolution '[MP']]],""),0)</f>
        <v>0</v>
      </c>
      <c r="O95" s="4">
        <f>IF(Table1[[#This Row],[Import to Gateway Calculator?]]="Yes",IFERROR(Table1[[#This Row],[Frame Rate '[FPS'] 1]],""),0)</f>
        <v>0</v>
      </c>
      <c r="P95" s="4">
        <f>IF(Table1[[#This Row],[Import to Gateway Calculator?]]="Yes",IFERROR(Table1[[#This Row],[Days of Storage 1]],""),0)</f>
        <v>0</v>
      </c>
    </row>
    <row r="96" spans="1:16" x14ac:dyDescent="0.25">
      <c r="A96" s="5" t="str">
        <f t="shared" si="11"/>
        <v/>
      </c>
      <c r="B96" s="6" t="str">
        <f>IFERROR(IF(Table1[[#This Row],[Multi-lens? 1]]="No", 1, IF(Table1[[#This Row],[Multi-lens? 1]]="Dual", 2, IF(Table1[[#This Row],[Multi-lens? 1]]="Quad", 4, ""))),"")</f>
        <v/>
      </c>
      <c r="C96" s="6">
        <f t="shared" si="12"/>
        <v>0</v>
      </c>
      <c r="D96" s="6">
        <f t="shared" si="13"/>
        <v>0</v>
      </c>
      <c r="E96" s="6">
        <f t="shared" si="14"/>
        <v>0</v>
      </c>
      <c r="F96" s="6">
        <f t="shared" si="15"/>
        <v>0</v>
      </c>
      <c r="H96" s="6" t="str">
        <f>IFERROR(IF(Table1[[#This Row],[Multi-lens? 1]]="No", 1, IF(Table1[[#This Row],[Multi-lens? 1]]="Dual", 2, IF(Table1[[#This Row],[Multi-lens? 1]]="Quad", 4, ""))),"")</f>
        <v/>
      </c>
      <c r="I96" s="9">
        <f>IFERROR(Table1[[#This Row],[Name]],"")</f>
        <v>0</v>
      </c>
      <c r="K96" s="3" t="str">
        <f t="shared" si="10"/>
        <v/>
      </c>
      <c r="M96" s="4">
        <f>IF(Table1[[#This Row],[Import to Gateway Calculator?]]="Yes",IFERROR(Table1[[#This Row],[Streaming Resolution '[MP']]],""),0)</f>
        <v>0</v>
      </c>
      <c r="N96" s="4">
        <f>IF(Table1[[#This Row],[Import to Gateway Calculator?]]="Yes",IFERROR(Table1[[#This Row],[Recording Resolution '[MP']]],""),0)</f>
        <v>0</v>
      </c>
      <c r="O96" s="4">
        <f>IF(Table1[[#This Row],[Import to Gateway Calculator?]]="Yes",IFERROR(Table1[[#This Row],[Frame Rate '[FPS'] 1]],""),0)</f>
        <v>0</v>
      </c>
      <c r="P96" s="4">
        <f>IF(Table1[[#This Row],[Import to Gateway Calculator?]]="Yes",IFERROR(Table1[[#This Row],[Days of Storage 1]],""),0)</f>
        <v>0</v>
      </c>
    </row>
    <row r="97" spans="1:16" x14ac:dyDescent="0.25">
      <c r="A97" s="5" t="str">
        <f t="shared" si="11"/>
        <v/>
      </c>
      <c r="B97" s="6" t="str">
        <f>IFERROR(IF(Table1[[#This Row],[Multi-lens? 1]]="No", 1, IF(Table1[[#This Row],[Multi-lens? 1]]="Dual", 2, IF(Table1[[#This Row],[Multi-lens? 1]]="Quad", 4, ""))),"")</f>
        <v/>
      </c>
      <c r="C97" s="6">
        <f t="shared" si="12"/>
        <v>0</v>
      </c>
      <c r="D97" s="6">
        <f t="shared" si="13"/>
        <v>0</v>
      </c>
      <c r="E97" s="6">
        <f t="shared" si="14"/>
        <v>0</v>
      </c>
      <c r="F97" s="6">
        <f t="shared" si="15"/>
        <v>0</v>
      </c>
      <c r="H97" s="6" t="str">
        <f>IFERROR(IF(Table1[[#This Row],[Multi-lens? 1]]="No", 1, IF(Table1[[#This Row],[Multi-lens? 1]]="Dual", 2, IF(Table1[[#This Row],[Multi-lens? 1]]="Quad", 4, ""))),"")</f>
        <v/>
      </c>
      <c r="I97" s="9">
        <f>IFERROR(Table1[[#This Row],[Name]],"")</f>
        <v>0</v>
      </c>
      <c r="K97" s="3" t="str">
        <f t="shared" si="10"/>
        <v/>
      </c>
      <c r="M97" s="4">
        <f>IF(Table1[[#This Row],[Import to Gateway Calculator?]]="Yes",IFERROR(Table1[[#This Row],[Streaming Resolution '[MP']]],""),0)</f>
        <v>0</v>
      </c>
      <c r="N97" s="4">
        <f>IF(Table1[[#This Row],[Import to Gateway Calculator?]]="Yes",IFERROR(Table1[[#This Row],[Recording Resolution '[MP']]],""),0)</f>
        <v>0</v>
      </c>
      <c r="O97" s="4">
        <f>IF(Table1[[#This Row],[Import to Gateway Calculator?]]="Yes",IFERROR(Table1[[#This Row],[Frame Rate '[FPS'] 1]],""),0)</f>
        <v>0</v>
      </c>
      <c r="P97" s="4">
        <f>IF(Table1[[#This Row],[Import to Gateway Calculator?]]="Yes",IFERROR(Table1[[#This Row],[Days of Storage 1]],""),0)</f>
        <v>0</v>
      </c>
    </row>
    <row r="98" spans="1:16" x14ac:dyDescent="0.25">
      <c r="A98" s="5" t="str">
        <f t="shared" si="11"/>
        <v/>
      </c>
      <c r="B98" s="6" t="str">
        <f>IFERROR(IF(Table1[[#This Row],[Multi-lens? 1]]="No", 1, IF(Table1[[#This Row],[Multi-lens? 1]]="Dual", 2, IF(Table1[[#This Row],[Multi-lens? 1]]="Quad", 4, ""))),"")</f>
        <v/>
      </c>
      <c r="C98" s="6">
        <f t="shared" si="12"/>
        <v>0</v>
      </c>
      <c r="D98" s="6">
        <f t="shared" si="13"/>
        <v>0</v>
      </c>
      <c r="E98" s="6">
        <f t="shared" si="14"/>
        <v>0</v>
      </c>
      <c r="F98" s="6">
        <f t="shared" si="15"/>
        <v>0</v>
      </c>
      <c r="H98" s="6" t="str">
        <f>IFERROR(IF(Table1[[#This Row],[Multi-lens? 1]]="No", 1, IF(Table1[[#This Row],[Multi-lens? 1]]="Dual", 2, IF(Table1[[#This Row],[Multi-lens? 1]]="Quad", 4, ""))),"")</f>
        <v/>
      </c>
      <c r="I98" s="9">
        <f>IFERROR(Table1[[#This Row],[Name]],"")</f>
        <v>0</v>
      </c>
      <c r="K98" s="3" t="str">
        <f t="shared" si="10"/>
        <v/>
      </c>
      <c r="M98" s="4">
        <f>IF(Table1[[#This Row],[Import to Gateway Calculator?]]="Yes",IFERROR(Table1[[#This Row],[Streaming Resolution '[MP']]],""),0)</f>
        <v>0</v>
      </c>
      <c r="N98" s="4">
        <f>IF(Table1[[#This Row],[Import to Gateway Calculator?]]="Yes",IFERROR(Table1[[#This Row],[Recording Resolution '[MP']]],""),0)</f>
        <v>0</v>
      </c>
      <c r="O98" s="4">
        <f>IF(Table1[[#This Row],[Import to Gateway Calculator?]]="Yes",IFERROR(Table1[[#This Row],[Frame Rate '[FPS'] 1]],""),0)</f>
        <v>0</v>
      </c>
      <c r="P98" s="4">
        <f>IF(Table1[[#This Row],[Import to Gateway Calculator?]]="Yes",IFERROR(Table1[[#This Row],[Days of Storage 1]],""),0)</f>
        <v>0</v>
      </c>
    </row>
    <row r="99" spans="1:16" x14ac:dyDescent="0.25">
      <c r="A99" s="5" t="str">
        <f t="shared" si="11"/>
        <v/>
      </c>
      <c r="B99" s="6" t="str">
        <f>IFERROR(IF(Table1[[#This Row],[Multi-lens? 1]]="No", 1, IF(Table1[[#This Row],[Multi-lens? 1]]="Dual", 2, IF(Table1[[#This Row],[Multi-lens? 1]]="Quad", 4, ""))),"")</f>
        <v/>
      </c>
      <c r="C99" s="6">
        <f t="shared" si="12"/>
        <v>0</v>
      </c>
      <c r="D99" s="6">
        <f t="shared" si="13"/>
        <v>0</v>
      </c>
      <c r="E99" s="6">
        <f t="shared" si="14"/>
        <v>0</v>
      </c>
      <c r="F99" s="6">
        <f t="shared" si="15"/>
        <v>0</v>
      </c>
      <c r="H99" s="6" t="str">
        <f>IFERROR(IF(Table1[[#This Row],[Multi-lens? 1]]="No", 1, IF(Table1[[#This Row],[Multi-lens? 1]]="Dual", 2, IF(Table1[[#This Row],[Multi-lens? 1]]="Quad", 4, ""))),"")</f>
        <v/>
      </c>
      <c r="I99" s="9">
        <f>IFERROR(Table1[[#This Row],[Name]],"")</f>
        <v>0</v>
      </c>
      <c r="K99" s="3" t="str">
        <f t="shared" si="10"/>
        <v/>
      </c>
      <c r="M99" s="4">
        <f>IF(Table1[[#This Row],[Import to Gateway Calculator?]]="Yes",IFERROR(Table1[[#This Row],[Streaming Resolution '[MP']]],""),0)</f>
        <v>0</v>
      </c>
      <c r="N99" s="4">
        <f>IF(Table1[[#This Row],[Import to Gateway Calculator?]]="Yes",IFERROR(Table1[[#This Row],[Recording Resolution '[MP']]],""),0)</f>
        <v>0</v>
      </c>
      <c r="O99" s="4">
        <f>IF(Table1[[#This Row],[Import to Gateway Calculator?]]="Yes",IFERROR(Table1[[#This Row],[Frame Rate '[FPS'] 1]],""),0)</f>
        <v>0</v>
      </c>
      <c r="P99" s="4">
        <f>IF(Table1[[#This Row],[Import to Gateway Calculator?]]="Yes",IFERROR(Table1[[#This Row],[Days of Storage 1]],""),0)</f>
        <v>0</v>
      </c>
    </row>
    <row r="100" spans="1:16" x14ac:dyDescent="0.25">
      <c r="A100" s="5" t="str">
        <f t="shared" si="11"/>
        <v/>
      </c>
      <c r="B100" s="6" t="str">
        <f>IFERROR(IF(Table1[[#This Row],[Multi-lens? 1]]="No", 1, IF(Table1[[#This Row],[Multi-lens? 1]]="Dual", 2, IF(Table1[[#This Row],[Multi-lens? 1]]="Quad", 4, ""))),"")</f>
        <v/>
      </c>
      <c r="C100" s="6">
        <f t="shared" si="12"/>
        <v>0</v>
      </c>
      <c r="D100" s="6">
        <f t="shared" si="13"/>
        <v>0</v>
      </c>
      <c r="E100" s="6">
        <f t="shared" si="14"/>
        <v>0</v>
      </c>
      <c r="F100" s="6">
        <f t="shared" si="15"/>
        <v>0</v>
      </c>
      <c r="H100" s="6" t="str">
        <f>IFERROR(IF(Table1[[#This Row],[Multi-lens? 1]]="No", 1, IF(Table1[[#This Row],[Multi-lens? 1]]="Dual", 2, IF(Table1[[#This Row],[Multi-lens? 1]]="Quad", 4, ""))),"")</f>
        <v/>
      </c>
      <c r="I100" s="9">
        <f>IFERROR(Table1[[#This Row],[Name]],"")</f>
        <v>0</v>
      </c>
      <c r="K100" s="3" t="str">
        <f t="shared" si="10"/>
        <v/>
      </c>
      <c r="M100" s="4">
        <f>IF(Table1[[#This Row],[Import to Gateway Calculator?]]="Yes",IFERROR(Table1[[#This Row],[Streaming Resolution '[MP']]],""),0)</f>
        <v>0</v>
      </c>
      <c r="N100" s="4">
        <f>IF(Table1[[#This Row],[Import to Gateway Calculator?]]="Yes",IFERROR(Table1[[#This Row],[Recording Resolution '[MP']]],""),0)</f>
        <v>0</v>
      </c>
      <c r="O100" s="4">
        <f>IF(Table1[[#This Row],[Import to Gateway Calculator?]]="Yes",IFERROR(Table1[[#This Row],[Frame Rate '[FPS'] 1]],""),0)</f>
        <v>0</v>
      </c>
      <c r="P100" s="4">
        <f>IF(Table1[[#This Row],[Import to Gateway Calculator?]]="Yes",IFERROR(Table1[[#This Row],[Days of Storage 1]],""),0)</f>
        <v>0</v>
      </c>
    </row>
    <row r="101" spans="1:16" x14ac:dyDescent="0.25">
      <c r="A101" s="5" t="str">
        <f t="shared" si="11"/>
        <v/>
      </c>
      <c r="B101" s="6" t="str">
        <f>IFERROR(IF(Table1[[#This Row],[Multi-lens? 1]]="No", 1, IF(Table1[[#This Row],[Multi-lens? 1]]="Dual", 2, IF(Table1[[#This Row],[Multi-lens? 1]]="Quad", 4, ""))),"")</f>
        <v/>
      </c>
      <c r="C101" s="6">
        <f t="shared" si="12"/>
        <v>0</v>
      </c>
      <c r="D101" s="6">
        <f t="shared" si="13"/>
        <v>0</v>
      </c>
      <c r="E101" s="6">
        <f t="shared" si="14"/>
        <v>0</v>
      </c>
      <c r="F101" s="6">
        <f t="shared" si="15"/>
        <v>0</v>
      </c>
      <c r="H101" s="6" t="str">
        <f>IFERROR(IF(Table1[[#This Row],[Multi-lens? 1]]="No", 1, IF(Table1[[#This Row],[Multi-lens? 1]]="Dual", 2, IF(Table1[[#This Row],[Multi-lens? 1]]="Quad", 4, ""))),"")</f>
        <v/>
      </c>
      <c r="I101" s="9">
        <f>IFERROR(Table1[[#This Row],[Name]],"")</f>
        <v>0</v>
      </c>
      <c r="K101" s="3" t="str">
        <f t="shared" si="10"/>
        <v/>
      </c>
      <c r="M101" s="4">
        <f>IF(Table1[[#This Row],[Import to Gateway Calculator?]]="Yes",IFERROR(Table1[[#This Row],[Streaming Resolution '[MP']]],""),0)</f>
        <v>0</v>
      </c>
      <c r="N101" s="4">
        <f>IF(Table1[[#This Row],[Import to Gateway Calculator?]]="Yes",IFERROR(Table1[[#This Row],[Recording Resolution '[MP']]],""),0)</f>
        <v>0</v>
      </c>
      <c r="O101" s="4">
        <f>IF(Table1[[#This Row],[Import to Gateway Calculator?]]="Yes",IFERROR(Table1[[#This Row],[Frame Rate '[FPS'] 1]],""),0)</f>
        <v>0</v>
      </c>
      <c r="P101" s="4">
        <f>IF(Table1[[#This Row],[Import to Gateway Calculator?]]="Yes",IFERROR(Table1[[#This Row],[Days of Storage 1]],""),0)</f>
        <v>0</v>
      </c>
    </row>
    <row r="102" spans="1:16" x14ac:dyDescent="0.25">
      <c r="A102" s="5" t="str">
        <f t="shared" si="11"/>
        <v/>
      </c>
      <c r="B102" s="6" t="str">
        <f>IFERROR(IF(Table1[[#This Row],[Multi-lens? 1]]="No", 1, IF(Table1[[#This Row],[Multi-lens? 1]]="Dual", 2, IF(Table1[[#This Row],[Multi-lens? 1]]="Quad", 4, ""))),"")</f>
        <v/>
      </c>
      <c r="C102" s="6">
        <f t="shared" si="12"/>
        <v>0</v>
      </c>
      <c r="D102" s="6">
        <f t="shared" si="13"/>
        <v>0</v>
      </c>
      <c r="E102" s="6">
        <f t="shared" si="14"/>
        <v>0</v>
      </c>
      <c r="F102" s="6">
        <f t="shared" si="15"/>
        <v>0</v>
      </c>
      <c r="H102" s="6" t="str">
        <f>IFERROR(IF(Table1[[#This Row],[Multi-lens? 1]]="No", 1, IF(Table1[[#This Row],[Multi-lens? 1]]="Dual", 2, IF(Table1[[#This Row],[Multi-lens? 1]]="Quad", 4, ""))),"")</f>
        <v/>
      </c>
      <c r="I102" s="9">
        <f>IFERROR(Table1[[#This Row],[Name]],"")</f>
        <v>0</v>
      </c>
      <c r="K102" s="3" t="str">
        <f t="shared" si="10"/>
        <v/>
      </c>
      <c r="M102" s="4">
        <f>IF(Table1[[#This Row],[Import to Gateway Calculator?]]="Yes",IFERROR(Table1[[#This Row],[Streaming Resolution '[MP']]],""),0)</f>
        <v>0</v>
      </c>
      <c r="N102" s="4">
        <f>IF(Table1[[#This Row],[Import to Gateway Calculator?]]="Yes",IFERROR(Table1[[#This Row],[Recording Resolution '[MP']]],""),0)</f>
        <v>0</v>
      </c>
      <c r="O102" s="4">
        <f>IF(Table1[[#This Row],[Import to Gateway Calculator?]]="Yes",IFERROR(Table1[[#This Row],[Frame Rate '[FPS'] 1]],""),0)</f>
        <v>0</v>
      </c>
      <c r="P102" s="4">
        <f>IF(Table1[[#This Row],[Import to Gateway Calculator?]]="Yes",IFERROR(Table1[[#This Row],[Days of Storage 1]],""),0)</f>
        <v>0</v>
      </c>
    </row>
    <row r="103" spans="1:16" x14ac:dyDescent="0.25">
      <c r="A103" s="5" t="str">
        <f t="shared" si="11"/>
        <v/>
      </c>
      <c r="B103" s="6" t="str">
        <f>IFERROR(IF(Table1[[#This Row],[Multi-lens? 1]]="No", 1, IF(Table1[[#This Row],[Multi-lens? 1]]="Dual", 2, IF(Table1[[#This Row],[Multi-lens? 1]]="Quad", 4, ""))),"")</f>
        <v/>
      </c>
      <c r="C103" s="6">
        <f t="shared" si="12"/>
        <v>0</v>
      </c>
      <c r="D103" s="6">
        <f t="shared" si="13"/>
        <v>0</v>
      </c>
      <c r="E103" s="6">
        <f t="shared" si="14"/>
        <v>0</v>
      </c>
      <c r="F103" s="6">
        <f t="shared" si="15"/>
        <v>0</v>
      </c>
      <c r="H103" s="6" t="str">
        <f>IFERROR(IF(Table1[[#This Row],[Multi-lens? 1]]="No", 1, IF(Table1[[#This Row],[Multi-lens? 1]]="Dual", 2, IF(Table1[[#This Row],[Multi-lens? 1]]="Quad", 4, ""))),"")</f>
        <v/>
      </c>
      <c r="I103" s="9">
        <f>IFERROR(Table1[[#This Row],[Name]],"")</f>
        <v>0</v>
      </c>
      <c r="K103" s="3" t="str">
        <f t="shared" si="10"/>
        <v/>
      </c>
      <c r="M103" s="4">
        <f>IF(Table1[[#This Row],[Import to Gateway Calculator?]]="Yes",IFERROR(Table1[[#This Row],[Streaming Resolution '[MP']]],""),0)</f>
        <v>0</v>
      </c>
      <c r="N103" s="4">
        <f>IF(Table1[[#This Row],[Import to Gateway Calculator?]]="Yes",IFERROR(Table1[[#This Row],[Recording Resolution '[MP']]],""),0)</f>
        <v>0</v>
      </c>
      <c r="O103" s="4">
        <f>IF(Table1[[#This Row],[Import to Gateway Calculator?]]="Yes",IFERROR(Table1[[#This Row],[Frame Rate '[FPS'] 1]],""),0)</f>
        <v>0</v>
      </c>
      <c r="P103" s="4">
        <f>IF(Table1[[#This Row],[Import to Gateway Calculator?]]="Yes",IFERROR(Table1[[#This Row],[Days of Storage 1]],""),0)</f>
        <v>0</v>
      </c>
    </row>
    <row r="104" spans="1:16" x14ac:dyDescent="0.25">
      <c r="A104" s="5" t="str">
        <f t="shared" si="11"/>
        <v/>
      </c>
      <c r="B104" s="6" t="str">
        <f>IFERROR(IF(Table1[[#This Row],[Multi-lens? 1]]="No", 1, IF(Table1[[#This Row],[Multi-lens? 1]]="Dual", 2, IF(Table1[[#This Row],[Multi-lens? 1]]="Quad", 4, ""))),"")</f>
        <v/>
      </c>
      <c r="C104" s="6">
        <f t="shared" si="12"/>
        <v>0</v>
      </c>
      <c r="D104" s="6">
        <f t="shared" si="13"/>
        <v>0</v>
      </c>
      <c r="E104" s="6">
        <f t="shared" si="14"/>
        <v>0</v>
      </c>
      <c r="F104" s="6">
        <f t="shared" si="15"/>
        <v>0</v>
      </c>
      <c r="H104" s="6" t="str">
        <f>IFERROR(IF(Table1[[#This Row],[Multi-lens? 1]]="No", 1, IF(Table1[[#This Row],[Multi-lens? 1]]="Dual", 2, IF(Table1[[#This Row],[Multi-lens? 1]]="Quad", 4, ""))),"")</f>
        <v/>
      </c>
      <c r="I104" s="9">
        <f>IFERROR(Table1[[#This Row],[Name]],"")</f>
        <v>0</v>
      </c>
      <c r="K104" s="3" t="str">
        <f t="shared" si="10"/>
        <v/>
      </c>
      <c r="M104" s="4">
        <f>IF(Table1[[#This Row],[Import to Gateway Calculator?]]="Yes",IFERROR(Table1[[#This Row],[Streaming Resolution '[MP']]],""),0)</f>
        <v>0</v>
      </c>
      <c r="N104" s="4">
        <f>IF(Table1[[#This Row],[Import to Gateway Calculator?]]="Yes",IFERROR(Table1[[#This Row],[Recording Resolution '[MP']]],""),0)</f>
        <v>0</v>
      </c>
      <c r="O104" s="4">
        <f>IF(Table1[[#This Row],[Import to Gateway Calculator?]]="Yes",IFERROR(Table1[[#This Row],[Frame Rate '[FPS'] 1]],""),0)</f>
        <v>0</v>
      </c>
      <c r="P104" s="4">
        <f>IF(Table1[[#This Row],[Import to Gateway Calculator?]]="Yes",IFERROR(Table1[[#This Row],[Days of Storage 1]],""),0)</f>
        <v>0</v>
      </c>
    </row>
    <row r="105" spans="1:16" x14ac:dyDescent="0.25">
      <c r="A105" s="5" t="str">
        <f t="shared" si="11"/>
        <v/>
      </c>
      <c r="B105" s="6" t="str">
        <f>IFERROR(IF(Table1[[#This Row],[Multi-lens? 1]]="No", 1, IF(Table1[[#This Row],[Multi-lens? 1]]="Dual", 2, IF(Table1[[#This Row],[Multi-lens? 1]]="Quad", 4, ""))),"")</f>
        <v/>
      </c>
      <c r="C105" s="6">
        <f t="shared" si="12"/>
        <v>0</v>
      </c>
      <c r="D105" s="6">
        <f t="shared" si="13"/>
        <v>0</v>
      </c>
      <c r="E105" s="6">
        <f t="shared" si="14"/>
        <v>0</v>
      </c>
      <c r="F105" s="6">
        <f t="shared" si="15"/>
        <v>0</v>
      </c>
      <c r="H105" s="6" t="str">
        <f>IFERROR(IF(Table1[[#This Row],[Multi-lens? 1]]="No", 1, IF(Table1[[#This Row],[Multi-lens? 1]]="Dual", 2, IF(Table1[[#This Row],[Multi-lens? 1]]="Quad", 4, ""))),"")</f>
        <v/>
      </c>
      <c r="I105" s="9">
        <f>IFERROR(Table1[[#This Row],[Name]],"")</f>
        <v>0</v>
      </c>
      <c r="K105" s="3" t="str">
        <f t="shared" si="10"/>
        <v/>
      </c>
      <c r="M105" s="4">
        <f>IF(Table1[[#This Row],[Import to Gateway Calculator?]]="Yes",IFERROR(Table1[[#This Row],[Streaming Resolution '[MP']]],""),0)</f>
        <v>0</v>
      </c>
      <c r="N105" s="4">
        <f>IF(Table1[[#This Row],[Import to Gateway Calculator?]]="Yes",IFERROR(Table1[[#This Row],[Recording Resolution '[MP']]],""),0)</f>
        <v>0</v>
      </c>
      <c r="O105" s="4">
        <f>IF(Table1[[#This Row],[Import to Gateway Calculator?]]="Yes",IFERROR(Table1[[#This Row],[Frame Rate '[FPS'] 1]],""),0)</f>
        <v>0</v>
      </c>
      <c r="P105" s="4">
        <f>IF(Table1[[#This Row],[Import to Gateway Calculator?]]="Yes",IFERROR(Table1[[#This Row],[Days of Storage 1]],""),0)</f>
        <v>0</v>
      </c>
    </row>
    <row r="106" spans="1:16" x14ac:dyDescent="0.25">
      <c r="A106" s="5" t="str">
        <f t="shared" si="11"/>
        <v/>
      </c>
      <c r="B106" s="6" t="str">
        <f>IFERROR(IF(Table1[[#This Row],[Multi-lens? 1]]="No", 1, IF(Table1[[#This Row],[Multi-lens? 1]]="Dual", 2, IF(Table1[[#This Row],[Multi-lens? 1]]="Quad", 4, ""))),"")</f>
        <v/>
      </c>
      <c r="C106" s="6">
        <f t="shared" si="12"/>
        <v>0</v>
      </c>
      <c r="D106" s="6">
        <f t="shared" si="13"/>
        <v>0</v>
      </c>
      <c r="E106" s="6">
        <f t="shared" si="14"/>
        <v>0</v>
      </c>
      <c r="F106" s="6">
        <f t="shared" si="15"/>
        <v>0</v>
      </c>
      <c r="H106" s="6" t="str">
        <f>IFERROR(IF(Table1[[#This Row],[Multi-lens? 1]]="No", 1, IF(Table1[[#This Row],[Multi-lens? 1]]="Dual", 2, IF(Table1[[#This Row],[Multi-lens? 1]]="Quad", 4, ""))),"")</f>
        <v/>
      </c>
      <c r="I106" s="9">
        <f>IFERROR(Table1[[#This Row],[Name]],"")</f>
        <v>0</v>
      </c>
      <c r="K106" s="3" t="str">
        <f t="shared" si="10"/>
        <v/>
      </c>
      <c r="M106" s="4">
        <f>IF(Table1[[#This Row],[Import to Gateway Calculator?]]="Yes",IFERROR(Table1[[#This Row],[Streaming Resolution '[MP']]],""),0)</f>
        <v>0</v>
      </c>
      <c r="N106" s="4">
        <f>IF(Table1[[#This Row],[Import to Gateway Calculator?]]="Yes",IFERROR(Table1[[#This Row],[Recording Resolution '[MP']]],""),0)</f>
        <v>0</v>
      </c>
      <c r="O106" s="4">
        <f>IF(Table1[[#This Row],[Import to Gateway Calculator?]]="Yes",IFERROR(Table1[[#This Row],[Frame Rate '[FPS'] 1]],""),0)</f>
        <v>0</v>
      </c>
      <c r="P106" s="4">
        <f>IF(Table1[[#This Row],[Import to Gateway Calculator?]]="Yes",IFERROR(Table1[[#This Row],[Days of Storage 1]],""),0)</f>
        <v>0</v>
      </c>
    </row>
    <row r="107" spans="1:16" x14ac:dyDescent="0.25">
      <c r="A107" s="5" t="str">
        <f t="shared" si="11"/>
        <v/>
      </c>
      <c r="B107" s="6" t="str">
        <f>IFERROR(IF(Table1[[#This Row],[Multi-lens? 1]]="No", 1, IF(Table1[[#This Row],[Multi-lens? 1]]="Dual", 2, IF(Table1[[#This Row],[Multi-lens? 1]]="Quad", 4, ""))),"")</f>
        <v/>
      </c>
      <c r="C107" s="6">
        <f t="shared" si="12"/>
        <v>0</v>
      </c>
      <c r="D107" s="6">
        <f t="shared" si="13"/>
        <v>0</v>
      </c>
      <c r="E107" s="6">
        <f t="shared" si="14"/>
        <v>0</v>
      </c>
      <c r="F107" s="6">
        <f t="shared" si="15"/>
        <v>0</v>
      </c>
      <c r="H107" s="6" t="str">
        <f>IFERROR(IF(Table1[[#This Row],[Multi-lens? 1]]="No", 1, IF(Table1[[#This Row],[Multi-lens? 1]]="Dual", 2, IF(Table1[[#This Row],[Multi-lens? 1]]="Quad", 4, ""))),"")</f>
        <v/>
      </c>
      <c r="I107" s="9">
        <f>IFERROR(Table1[[#This Row],[Name]],"")</f>
        <v>0</v>
      </c>
      <c r="K107" s="3" t="str">
        <f t="shared" si="10"/>
        <v/>
      </c>
      <c r="M107" s="4">
        <f>IF(Table1[[#This Row],[Import to Gateway Calculator?]]="Yes",IFERROR(Table1[[#This Row],[Streaming Resolution '[MP']]],""),0)</f>
        <v>0</v>
      </c>
      <c r="N107" s="4">
        <f>IF(Table1[[#This Row],[Import to Gateway Calculator?]]="Yes",IFERROR(Table1[[#This Row],[Recording Resolution '[MP']]],""),0)</f>
        <v>0</v>
      </c>
      <c r="O107" s="4">
        <f>IF(Table1[[#This Row],[Import to Gateway Calculator?]]="Yes",IFERROR(Table1[[#This Row],[Frame Rate '[FPS'] 1]],""),0)</f>
        <v>0</v>
      </c>
      <c r="P107" s="4">
        <f>IF(Table1[[#This Row],[Import to Gateway Calculator?]]="Yes",IFERROR(Table1[[#This Row],[Days of Storage 1]],""),0)</f>
        <v>0</v>
      </c>
    </row>
    <row r="108" spans="1:16" x14ac:dyDescent="0.25">
      <c r="A108" s="5" t="str">
        <f t="shared" si="11"/>
        <v/>
      </c>
      <c r="B108" s="6" t="str">
        <f>IFERROR(IF(Table1[[#This Row],[Multi-lens? 1]]="No", 1, IF(Table1[[#This Row],[Multi-lens? 1]]="Dual", 2, IF(Table1[[#This Row],[Multi-lens? 1]]="Quad", 4, ""))),"")</f>
        <v/>
      </c>
      <c r="C108" s="6">
        <f t="shared" si="12"/>
        <v>0</v>
      </c>
      <c r="D108" s="6">
        <f t="shared" si="13"/>
        <v>0</v>
      </c>
      <c r="E108" s="6">
        <f t="shared" si="14"/>
        <v>0</v>
      </c>
      <c r="F108" s="6">
        <f t="shared" si="15"/>
        <v>0</v>
      </c>
      <c r="H108" s="6" t="str">
        <f>IFERROR(IF(Table1[[#This Row],[Multi-lens? 1]]="No", 1, IF(Table1[[#This Row],[Multi-lens? 1]]="Dual", 2, IF(Table1[[#This Row],[Multi-lens? 1]]="Quad", 4, ""))),"")</f>
        <v/>
      </c>
      <c r="I108" s="9">
        <f>IFERROR(Table1[[#This Row],[Name]],"")</f>
        <v>0</v>
      </c>
      <c r="K108" s="3" t="str">
        <f t="shared" si="10"/>
        <v/>
      </c>
      <c r="M108" s="4">
        <f>IF(Table1[[#This Row],[Import to Gateway Calculator?]]="Yes",IFERROR(Table1[[#This Row],[Streaming Resolution '[MP']]],""),0)</f>
        <v>0</v>
      </c>
      <c r="N108" s="4">
        <f>IF(Table1[[#This Row],[Import to Gateway Calculator?]]="Yes",IFERROR(Table1[[#This Row],[Recording Resolution '[MP']]],""),0)</f>
        <v>0</v>
      </c>
      <c r="O108" s="4">
        <f>IF(Table1[[#This Row],[Import to Gateway Calculator?]]="Yes",IFERROR(Table1[[#This Row],[Frame Rate '[FPS'] 1]],""),0)</f>
        <v>0</v>
      </c>
      <c r="P108" s="4">
        <f>IF(Table1[[#This Row],[Import to Gateway Calculator?]]="Yes",IFERROR(Table1[[#This Row],[Days of Storage 1]],""),0)</f>
        <v>0</v>
      </c>
    </row>
    <row r="109" spans="1:16" x14ac:dyDescent="0.25">
      <c r="A109" s="5" t="str">
        <f t="shared" si="11"/>
        <v/>
      </c>
      <c r="B109" s="6" t="str">
        <f>IFERROR(IF(Table1[[#This Row],[Multi-lens? 1]]="No", 1, IF(Table1[[#This Row],[Multi-lens? 1]]="Dual", 2, IF(Table1[[#This Row],[Multi-lens? 1]]="Quad", 4, ""))),"")</f>
        <v/>
      </c>
      <c r="C109" s="6">
        <f t="shared" si="12"/>
        <v>0</v>
      </c>
      <c r="D109" s="6">
        <f t="shared" si="13"/>
        <v>0</v>
      </c>
      <c r="E109" s="6">
        <f t="shared" si="14"/>
        <v>0</v>
      </c>
      <c r="F109" s="6">
        <f t="shared" si="15"/>
        <v>0</v>
      </c>
      <c r="H109" s="6" t="str">
        <f>IFERROR(IF(Table1[[#This Row],[Multi-lens? 1]]="No", 1, IF(Table1[[#This Row],[Multi-lens? 1]]="Dual", 2, IF(Table1[[#This Row],[Multi-lens? 1]]="Quad", 4, ""))),"")</f>
        <v/>
      </c>
      <c r="I109" s="9">
        <f>IFERROR(Table1[[#This Row],[Name]],"")</f>
        <v>0</v>
      </c>
      <c r="K109" s="3" t="str">
        <f t="shared" si="10"/>
        <v/>
      </c>
      <c r="M109" s="4">
        <f>IF(Table1[[#This Row],[Import to Gateway Calculator?]]="Yes",IFERROR(Table1[[#This Row],[Streaming Resolution '[MP']]],""),0)</f>
        <v>0</v>
      </c>
      <c r="N109" s="4">
        <f>IF(Table1[[#This Row],[Import to Gateway Calculator?]]="Yes",IFERROR(Table1[[#This Row],[Recording Resolution '[MP']]],""),0)</f>
        <v>0</v>
      </c>
      <c r="O109" s="4">
        <f>IF(Table1[[#This Row],[Import to Gateway Calculator?]]="Yes",IFERROR(Table1[[#This Row],[Frame Rate '[FPS'] 1]],""),0)</f>
        <v>0</v>
      </c>
      <c r="P109" s="4">
        <f>IF(Table1[[#This Row],[Import to Gateway Calculator?]]="Yes",IFERROR(Table1[[#This Row],[Days of Storage 1]],""),0)</f>
        <v>0</v>
      </c>
    </row>
    <row r="110" spans="1:16" x14ac:dyDescent="0.25">
      <c r="A110" s="5" t="str">
        <f t="shared" si="11"/>
        <v/>
      </c>
      <c r="B110" s="6" t="str">
        <f>IFERROR(IF(Table1[[#This Row],[Multi-lens? 1]]="No", 1, IF(Table1[[#This Row],[Multi-lens? 1]]="Dual", 2, IF(Table1[[#This Row],[Multi-lens? 1]]="Quad", 4, ""))),"")</f>
        <v/>
      </c>
      <c r="C110" s="6">
        <f t="shared" si="12"/>
        <v>0</v>
      </c>
      <c r="D110" s="6">
        <f t="shared" si="13"/>
        <v>0</v>
      </c>
      <c r="E110" s="6">
        <f t="shared" si="14"/>
        <v>0</v>
      </c>
      <c r="F110" s="6">
        <f t="shared" si="15"/>
        <v>0</v>
      </c>
      <c r="H110" s="6" t="str">
        <f>IFERROR(IF(Table1[[#This Row],[Multi-lens? 1]]="No", 1, IF(Table1[[#This Row],[Multi-lens? 1]]="Dual", 2, IF(Table1[[#This Row],[Multi-lens? 1]]="Quad", 4, ""))),"")</f>
        <v/>
      </c>
      <c r="I110" s="9">
        <f>IFERROR(Table1[[#This Row],[Name]],"")</f>
        <v>0</v>
      </c>
      <c r="K110" s="3" t="str">
        <f t="shared" si="10"/>
        <v/>
      </c>
      <c r="M110" s="4">
        <f>IF(Table1[[#This Row],[Import to Gateway Calculator?]]="Yes",IFERROR(Table1[[#This Row],[Streaming Resolution '[MP']]],""),0)</f>
        <v>0</v>
      </c>
      <c r="N110" s="4">
        <f>IF(Table1[[#This Row],[Import to Gateway Calculator?]]="Yes",IFERROR(Table1[[#This Row],[Recording Resolution '[MP']]],""),0)</f>
        <v>0</v>
      </c>
      <c r="O110" s="4">
        <f>IF(Table1[[#This Row],[Import to Gateway Calculator?]]="Yes",IFERROR(Table1[[#This Row],[Frame Rate '[FPS'] 1]],""),0)</f>
        <v>0</v>
      </c>
      <c r="P110" s="4">
        <f>IF(Table1[[#This Row],[Import to Gateway Calculator?]]="Yes",IFERROR(Table1[[#This Row],[Days of Storage 1]],""),0)</f>
        <v>0</v>
      </c>
    </row>
    <row r="111" spans="1:16" x14ac:dyDescent="0.25">
      <c r="A111" s="5" t="str">
        <f t="shared" si="11"/>
        <v/>
      </c>
      <c r="B111" s="6" t="str">
        <f>IFERROR(IF(Table1[[#This Row],[Multi-lens? 1]]="No", 1, IF(Table1[[#This Row],[Multi-lens? 1]]="Dual", 2, IF(Table1[[#This Row],[Multi-lens? 1]]="Quad", 4, ""))),"")</f>
        <v/>
      </c>
      <c r="C111" s="6">
        <f t="shared" si="12"/>
        <v>0</v>
      </c>
      <c r="D111" s="6">
        <f t="shared" si="13"/>
        <v>0</v>
      </c>
      <c r="E111" s="6">
        <f t="shared" si="14"/>
        <v>0</v>
      </c>
      <c r="F111" s="6">
        <f t="shared" si="15"/>
        <v>0</v>
      </c>
      <c r="H111" s="6" t="str">
        <f>IFERROR(IF(Table1[[#This Row],[Multi-lens? 1]]="No", 1, IF(Table1[[#This Row],[Multi-lens? 1]]="Dual", 2, IF(Table1[[#This Row],[Multi-lens? 1]]="Quad", 4, ""))),"")</f>
        <v/>
      </c>
      <c r="I111" s="9">
        <f>IFERROR(Table1[[#This Row],[Name]],"")</f>
        <v>0</v>
      </c>
      <c r="K111" s="3" t="str">
        <f t="shared" si="10"/>
        <v/>
      </c>
      <c r="M111" s="4">
        <f>IF(Table1[[#This Row],[Import to Gateway Calculator?]]="Yes",IFERROR(Table1[[#This Row],[Streaming Resolution '[MP']]],""),0)</f>
        <v>0</v>
      </c>
      <c r="N111" s="4">
        <f>IF(Table1[[#This Row],[Import to Gateway Calculator?]]="Yes",IFERROR(Table1[[#This Row],[Recording Resolution '[MP']]],""),0)</f>
        <v>0</v>
      </c>
      <c r="O111" s="4">
        <f>IF(Table1[[#This Row],[Import to Gateway Calculator?]]="Yes",IFERROR(Table1[[#This Row],[Frame Rate '[FPS'] 1]],""),0)</f>
        <v>0</v>
      </c>
      <c r="P111" s="4">
        <f>IF(Table1[[#This Row],[Import to Gateway Calculator?]]="Yes",IFERROR(Table1[[#This Row],[Days of Storage 1]],""),0)</f>
        <v>0</v>
      </c>
    </row>
    <row r="112" spans="1:16" x14ac:dyDescent="0.25">
      <c r="A112" s="5" t="str">
        <f t="shared" si="11"/>
        <v/>
      </c>
      <c r="B112" s="6" t="str">
        <f>IFERROR(IF(Table1[[#This Row],[Multi-lens? 1]]="No", 1, IF(Table1[[#This Row],[Multi-lens? 1]]="Dual", 2, IF(Table1[[#This Row],[Multi-lens? 1]]="Quad", 4, ""))),"")</f>
        <v/>
      </c>
      <c r="C112" s="6">
        <f t="shared" si="12"/>
        <v>0</v>
      </c>
      <c r="D112" s="6">
        <f t="shared" si="13"/>
        <v>0</v>
      </c>
      <c r="E112" s="6">
        <f t="shared" si="14"/>
        <v>0</v>
      </c>
      <c r="F112" s="6">
        <f t="shared" si="15"/>
        <v>0</v>
      </c>
      <c r="H112" s="6" t="str">
        <f>IFERROR(IF(Table1[[#This Row],[Multi-lens? 1]]="No", 1, IF(Table1[[#This Row],[Multi-lens? 1]]="Dual", 2, IF(Table1[[#This Row],[Multi-lens? 1]]="Quad", 4, ""))),"")</f>
        <v/>
      </c>
      <c r="I112" s="9">
        <f>IFERROR(Table1[[#This Row],[Name]],"")</f>
        <v>0</v>
      </c>
      <c r="K112" s="3" t="str">
        <f t="shared" si="10"/>
        <v/>
      </c>
      <c r="M112" s="4">
        <f>IF(Table1[[#This Row],[Import to Gateway Calculator?]]="Yes",IFERROR(Table1[[#This Row],[Streaming Resolution '[MP']]],""),0)</f>
        <v>0</v>
      </c>
      <c r="N112" s="4">
        <f>IF(Table1[[#This Row],[Import to Gateway Calculator?]]="Yes",IFERROR(Table1[[#This Row],[Recording Resolution '[MP']]],""),0)</f>
        <v>0</v>
      </c>
      <c r="O112" s="4">
        <f>IF(Table1[[#This Row],[Import to Gateway Calculator?]]="Yes",IFERROR(Table1[[#This Row],[Frame Rate '[FPS'] 1]],""),0)</f>
        <v>0</v>
      </c>
      <c r="P112" s="4">
        <f>IF(Table1[[#This Row],[Import to Gateway Calculator?]]="Yes",IFERROR(Table1[[#This Row],[Days of Storage 1]],""),0)</f>
        <v>0</v>
      </c>
    </row>
    <row r="113" spans="1:16" x14ac:dyDescent="0.25">
      <c r="A113" s="5" t="str">
        <f t="shared" si="11"/>
        <v/>
      </c>
      <c r="B113" s="6" t="str">
        <f>IFERROR(IF(Table1[[#This Row],[Multi-lens? 1]]="No", 1, IF(Table1[[#This Row],[Multi-lens? 1]]="Dual", 2, IF(Table1[[#This Row],[Multi-lens? 1]]="Quad", 4, ""))),"")</f>
        <v/>
      </c>
      <c r="C113" s="6">
        <f t="shared" si="12"/>
        <v>0</v>
      </c>
      <c r="D113" s="6">
        <f t="shared" si="13"/>
        <v>0</v>
      </c>
      <c r="E113" s="6">
        <f t="shared" si="14"/>
        <v>0</v>
      </c>
      <c r="F113" s="6">
        <f t="shared" si="15"/>
        <v>0</v>
      </c>
      <c r="H113" s="6" t="str">
        <f>IFERROR(IF(Table1[[#This Row],[Multi-lens? 1]]="No", 1, IF(Table1[[#This Row],[Multi-lens? 1]]="Dual", 2, IF(Table1[[#This Row],[Multi-lens? 1]]="Quad", 4, ""))),"")</f>
        <v/>
      </c>
      <c r="I113" s="9">
        <f>IFERROR(Table1[[#This Row],[Name]],"")</f>
        <v>0</v>
      </c>
      <c r="K113" s="3" t="str">
        <f t="shared" si="10"/>
        <v/>
      </c>
      <c r="M113" s="4">
        <f>IF(Table1[[#This Row],[Import to Gateway Calculator?]]="Yes",IFERROR(Table1[[#This Row],[Streaming Resolution '[MP']]],""),0)</f>
        <v>0</v>
      </c>
      <c r="N113" s="4">
        <f>IF(Table1[[#This Row],[Import to Gateway Calculator?]]="Yes",IFERROR(Table1[[#This Row],[Recording Resolution '[MP']]],""),0)</f>
        <v>0</v>
      </c>
      <c r="O113" s="4">
        <f>IF(Table1[[#This Row],[Import to Gateway Calculator?]]="Yes",IFERROR(Table1[[#This Row],[Frame Rate '[FPS'] 1]],""),0)</f>
        <v>0</v>
      </c>
      <c r="P113" s="4">
        <f>IF(Table1[[#This Row],[Import to Gateway Calculator?]]="Yes",IFERROR(Table1[[#This Row],[Days of Storage 1]],""),0)</f>
        <v>0</v>
      </c>
    </row>
    <row r="114" spans="1:16" x14ac:dyDescent="0.25">
      <c r="A114" s="5" t="str">
        <f t="shared" si="11"/>
        <v/>
      </c>
      <c r="B114" s="6" t="str">
        <f>IFERROR(IF(Table1[[#This Row],[Multi-lens? 1]]="No", 1, IF(Table1[[#This Row],[Multi-lens? 1]]="Dual", 2, IF(Table1[[#This Row],[Multi-lens? 1]]="Quad", 4, ""))),"")</f>
        <v/>
      </c>
      <c r="C114" s="6">
        <f t="shared" si="12"/>
        <v>0</v>
      </c>
      <c r="D114" s="6">
        <f t="shared" si="13"/>
        <v>0</v>
      </c>
      <c r="E114" s="6">
        <f t="shared" si="14"/>
        <v>0</v>
      </c>
      <c r="F114" s="6">
        <f t="shared" si="15"/>
        <v>0</v>
      </c>
      <c r="H114" s="6" t="str">
        <f>IFERROR(IF(Table1[[#This Row],[Multi-lens? 1]]="No", 1, IF(Table1[[#This Row],[Multi-lens? 1]]="Dual", 2, IF(Table1[[#This Row],[Multi-lens? 1]]="Quad", 4, ""))),"")</f>
        <v/>
      </c>
      <c r="I114" s="9">
        <f>IFERROR(Table1[[#This Row],[Name]],"")</f>
        <v>0</v>
      </c>
      <c r="K114" s="3" t="str">
        <f t="shared" si="10"/>
        <v/>
      </c>
      <c r="M114" s="4">
        <f>IF(Table1[[#This Row],[Import to Gateway Calculator?]]="Yes",IFERROR(Table1[[#This Row],[Streaming Resolution '[MP']]],""),0)</f>
        <v>0</v>
      </c>
      <c r="N114" s="4">
        <f>IF(Table1[[#This Row],[Import to Gateway Calculator?]]="Yes",IFERROR(Table1[[#This Row],[Recording Resolution '[MP']]],""),0)</f>
        <v>0</v>
      </c>
      <c r="O114" s="4">
        <f>IF(Table1[[#This Row],[Import to Gateway Calculator?]]="Yes",IFERROR(Table1[[#This Row],[Frame Rate '[FPS'] 1]],""),0)</f>
        <v>0</v>
      </c>
      <c r="P114" s="4">
        <f>IF(Table1[[#This Row],[Import to Gateway Calculator?]]="Yes",IFERROR(Table1[[#This Row],[Days of Storage 1]],""),0)</f>
        <v>0</v>
      </c>
    </row>
    <row r="115" spans="1:16" x14ac:dyDescent="0.25">
      <c r="A115" s="5" t="str">
        <f t="shared" si="11"/>
        <v/>
      </c>
      <c r="B115" s="6" t="str">
        <f>IFERROR(IF(Table1[[#This Row],[Multi-lens? 1]]="No", 1, IF(Table1[[#This Row],[Multi-lens? 1]]="Dual", 2, IF(Table1[[#This Row],[Multi-lens? 1]]="Quad", 4, ""))),"")</f>
        <v/>
      </c>
      <c r="C115" s="6">
        <f t="shared" si="12"/>
        <v>0</v>
      </c>
      <c r="D115" s="6">
        <f t="shared" si="13"/>
        <v>0</v>
      </c>
      <c r="E115" s="6">
        <f t="shared" si="14"/>
        <v>0</v>
      </c>
      <c r="F115" s="6">
        <f t="shared" si="15"/>
        <v>0</v>
      </c>
      <c r="H115" s="6" t="str">
        <f>IFERROR(IF(Table1[[#This Row],[Multi-lens? 1]]="No", 1, IF(Table1[[#This Row],[Multi-lens? 1]]="Dual", 2, IF(Table1[[#This Row],[Multi-lens? 1]]="Quad", 4, ""))),"")</f>
        <v/>
      </c>
      <c r="I115" s="9">
        <f>IFERROR(Table1[[#This Row],[Name]],"")</f>
        <v>0</v>
      </c>
      <c r="K115" s="3" t="str">
        <f t="shared" si="10"/>
        <v/>
      </c>
      <c r="M115" s="4">
        <f>IF(Table1[[#This Row],[Import to Gateway Calculator?]]="Yes",IFERROR(Table1[[#This Row],[Streaming Resolution '[MP']]],""),0)</f>
        <v>0</v>
      </c>
      <c r="N115" s="4">
        <f>IF(Table1[[#This Row],[Import to Gateway Calculator?]]="Yes",IFERROR(Table1[[#This Row],[Recording Resolution '[MP']]],""),0)</f>
        <v>0</v>
      </c>
      <c r="O115" s="4">
        <f>IF(Table1[[#This Row],[Import to Gateway Calculator?]]="Yes",IFERROR(Table1[[#This Row],[Frame Rate '[FPS'] 1]],""),0)</f>
        <v>0</v>
      </c>
      <c r="P115" s="4">
        <f>IF(Table1[[#This Row],[Import to Gateway Calculator?]]="Yes",IFERROR(Table1[[#This Row],[Days of Storage 1]],""),0)</f>
        <v>0</v>
      </c>
    </row>
    <row r="116" spans="1:16" x14ac:dyDescent="0.25">
      <c r="A116" s="5" t="str">
        <f t="shared" si="11"/>
        <v/>
      </c>
      <c r="B116" s="6" t="str">
        <f>IFERROR(IF(Table1[[#This Row],[Multi-lens? 1]]="No", 1, IF(Table1[[#This Row],[Multi-lens? 1]]="Dual", 2, IF(Table1[[#This Row],[Multi-lens? 1]]="Quad", 4, ""))),"")</f>
        <v/>
      </c>
      <c r="C116" s="6">
        <f t="shared" si="12"/>
        <v>0</v>
      </c>
      <c r="D116" s="6">
        <f t="shared" si="13"/>
        <v>0</v>
      </c>
      <c r="E116" s="6">
        <f t="shared" si="14"/>
        <v>0</v>
      </c>
      <c r="F116" s="6">
        <f t="shared" si="15"/>
        <v>0</v>
      </c>
      <c r="H116" s="6" t="str">
        <f>IFERROR(IF(Table1[[#This Row],[Multi-lens? 1]]="No", 1, IF(Table1[[#This Row],[Multi-lens? 1]]="Dual", 2, IF(Table1[[#This Row],[Multi-lens? 1]]="Quad", 4, ""))),"")</f>
        <v/>
      </c>
      <c r="I116" s="9">
        <f>IFERROR(Table1[[#This Row],[Name]],"")</f>
        <v>0</v>
      </c>
      <c r="K116" s="3" t="str">
        <f t="shared" si="10"/>
        <v/>
      </c>
      <c r="M116" s="4">
        <f>IF(Table1[[#This Row],[Import to Gateway Calculator?]]="Yes",IFERROR(Table1[[#This Row],[Streaming Resolution '[MP']]],""),0)</f>
        <v>0</v>
      </c>
      <c r="N116" s="4">
        <f>IF(Table1[[#This Row],[Import to Gateway Calculator?]]="Yes",IFERROR(Table1[[#This Row],[Recording Resolution '[MP']]],""),0)</f>
        <v>0</v>
      </c>
      <c r="O116" s="4">
        <f>IF(Table1[[#This Row],[Import to Gateway Calculator?]]="Yes",IFERROR(Table1[[#This Row],[Frame Rate '[FPS'] 1]],""),0)</f>
        <v>0</v>
      </c>
      <c r="P116" s="4">
        <f>IF(Table1[[#This Row],[Import to Gateway Calculator?]]="Yes",IFERROR(Table1[[#This Row],[Days of Storage 1]],""),0)</f>
        <v>0</v>
      </c>
    </row>
    <row r="117" spans="1:16" x14ac:dyDescent="0.25">
      <c r="A117" s="5" t="str">
        <f t="shared" si="11"/>
        <v/>
      </c>
      <c r="B117" s="6" t="str">
        <f>IFERROR(IF(Table1[[#This Row],[Multi-lens? 1]]="No", 1, IF(Table1[[#This Row],[Multi-lens? 1]]="Dual", 2, IF(Table1[[#This Row],[Multi-lens? 1]]="Quad", 4, ""))),"")</f>
        <v/>
      </c>
      <c r="C117" s="6">
        <f t="shared" si="12"/>
        <v>0</v>
      </c>
      <c r="D117" s="6">
        <f t="shared" si="13"/>
        <v>0</v>
      </c>
      <c r="E117" s="6">
        <f t="shared" si="14"/>
        <v>0</v>
      </c>
      <c r="F117" s="6">
        <f t="shared" si="15"/>
        <v>0</v>
      </c>
      <c r="H117" s="6" t="str">
        <f>IFERROR(IF(Table1[[#This Row],[Multi-lens? 1]]="No", 1, IF(Table1[[#This Row],[Multi-lens? 1]]="Dual", 2, IF(Table1[[#This Row],[Multi-lens? 1]]="Quad", 4, ""))),"")</f>
        <v/>
      </c>
      <c r="I117" s="9">
        <f>IFERROR(Table1[[#This Row],[Name]],"")</f>
        <v>0</v>
      </c>
      <c r="K117" s="3" t="str">
        <f t="shared" si="10"/>
        <v/>
      </c>
      <c r="M117" s="4">
        <f>IF(Table1[[#This Row],[Import to Gateway Calculator?]]="Yes",IFERROR(Table1[[#This Row],[Streaming Resolution '[MP']]],""),0)</f>
        <v>0</v>
      </c>
      <c r="N117" s="4">
        <f>IF(Table1[[#This Row],[Import to Gateway Calculator?]]="Yes",IFERROR(Table1[[#This Row],[Recording Resolution '[MP']]],""),0)</f>
        <v>0</v>
      </c>
      <c r="O117" s="4">
        <f>IF(Table1[[#This Row],[Import to Gateway Calculator?]]="Yes",IFERROR(Table1[[#This Row],[Frame Rate '[FPS'] 1]],""),0)</f>
        <v>0</v>
      </c>
      <c r="P117" s="4">
        <f>IF(Table1[[#This Row],[Import to Gateway Calculator?]]="Yes",IFERROR(Table1[[#This Row],[Days of Storage 1]],""),0)</f>
        <v>0</v>
      </c>
    </row>
    <row r="118" spans="1:16" x14ac:dyDescent="0.25">
      <c r="A118" s="5" t="str">
        <f t="shared" si="11"/>
        <v/>
      </c>
      <c r="B118" s="6" t="str">
        <f>IFERROR(IF(Table1[[#This Row],[Multi-lens? 1]]="No", 1, IF(Table1[[#This Row],[Multi-lens? 1]]="Dual", 2, IF(Table1[[#This Row],[Multi-lens? 1]]="Quad", 4, ""))),"")</f>
        <v/>
      </c>
      <c r="C118" s="6">
        <f t="shared" si="12"/>
        <v>0</v>
      </c>
      <c r="D118" s="6">
        <f t="shared" si="13"/>
        <v>0</v>
      </c>
      <c r="E118" s="6">
        <f t="shared" si="14"/>
        <v>0</v>
      </c>
      <c r="F118" s="6">
        <f t="shared" si="15"/>
        <v>0</v>
      </c>
      <c r="H118" s="6" t="str">
        <f>IFERROR(IF(Table1[[#This Row],[Multi-lens? 1]]="No", 1, IF(Table1[[#This Row],[Multi-lens? 1]]="Dual", 2, IF(Table1[[#This Row],[Multi-lens? 1]]="Quad", 4, ""))),"")</f>
        <v/>
      </c>
      <c r="I118" s="9">
        <f>IFERROR(Table1[[#This Row],[Name]],"")</f>
        <v>0</v>
      </c>
      <c r="K118" s="3" t="str">
        <f t="shared" si="10"/>
        <v/>
      </c>
      <c r="M118" s="4">
        <f>IF(Table1[[#This Row],[Import to Gateway Calculator?]]="Yes",IFERROR(Table1[[#This Row],[Streaming Resolution '[MP']]],""),0)</f>
        <v>0</v>
      </c>
      <c r="N118" s="4">
        <f>IF(Table1[[#This Row],[Import to Gateway Calculator?]]="Yes",IFERROR(Table1[[#This Row],[Recording Resolution '[MP']]],""),0)</f>
        <v>0</v>
      </c>
      <c r="O118" s="4">
        <f>IF(Table1[[#This Row],[Import to Gateway Calculator?]]="Yes",IFERROR(Table1[[#This Row],[Frame Rate '[FPS'] 1]],""),0)</f>
        <v>0</v>
      </c>
      <c r="P118" s="4">
        <f>IF(Table1[[#This Row],[Import to Gateway Calculator?]]="Yes",IFERROR(Table1[[#This Row],[Days of Storage 1]],""),0)</f>
        <v>0</v>
      </c>
    </row>
    <row r="119" spans="1:16" x14ac:dyDescent="0.25">
      <c r="A119" s="5" t="str">
        <f t="shared" si="11"/>
        <v/>
      </c>
      <c r="B119" s="6" t="str">
        <f>IFERROR(IF(Table1[[#This Row],[Multi-lens? 1]]="No", 1, IF(Table1[[#This Row],[Multi-lens? 1]]="Dual", 2, IF(Table1[[#This Row],[Multi-lens? 1]]="Quad", 4, ""))),"")</f>
        <v/>
      </c>
      <c r="C119" s="6">
        <f t="shared" si="12"/>
        <v>0</v>
      </c>
      <c r="D119" s="6">
        <f t="shared" si="13"/>
        <v>0</v>
      </c>
      <c r="E119" s="6">
        <f t="shared" si="14"/>
        <v>0</v>
      </c>
      <c r="F119" s="6">
        <f t="shared" si="15"/>
        <v>0</v>
      </c>
      <c r="H119" s="6" t="str">
        <f>IFERROR(IF(Table1[[#This Row],[Multi-lens? 1]]="No", 1, IF(Table1[[#This Row],[Multi-lens? 1]]="Dual", 2, IF(Table1[[#This Row],[Multi-lens? 1]]="Quad", 4, ""))),"")</f>
        <v/>
      </c>
      <c r="I119" s="9">
        <f>IFERROR(Table1[[#This Row],[Name]],"")</f>
        <v>0</v>
      </c>
      <c r="K119" s="3" t="str">
        <f t="shared" si="10"/>
        <v/>
      </c>
      <c r="M119" s="4">
        <f>IF(Table1[[#This Row],[Import to Gateway Calculator?]]="Yes",IFERROR(Table1[[#This Row],[Streaming Resolution '[MP']]],""),0)</f>
        <v>0</v>
      </c>
      <c r="N119" s="4">
        <f>IF(Table1[[#This Row],[Import to Gateway Calculator?]]="Yes",IFERROR(Table1[[#This Row],[Recording Resolution '[MP']]],""),0)</f>
        <v>0</v>
      </c>
      <c r="O119" s="4">
        <f>IF(Table1[[#This Row],[Import to Gateway Calculator?]]="Yes",IFERROR(Table1[[#This Row],[Frame Rate '[FPS'] 1]],""),0)</f>
        <v>0</v>
      </c>
      <c r="P119" s="4">
        <f>IF(Table1[[#This Row],[Import to Gateway Calculator?]]="Yes",IFERROR(Table1[[#This Row],[Days of Storage 1]],""),0)</f>
        <v>0</v>
      </c>
    </row>
    <row r="120" spans="1:16" x14ac:dyDescent="0.25">
      <c r="A120" s="5" t="str">
        <f t="shared" si="11"/>
        <v/>
      </c>
      <c r="B120" s="6" t="str">
        <f>IFERROR(IF(Table1[[#This Row],[Multi-lens? 1]]="No", 1, IF(Table1[[#This Row],[Multi-lens? 1]]="Dual", 2, IF(Table1[[#This Row],[Multi-lens? 1]]="Quad", 4, ""))),"")</f>
        <v/>
      </c>
      <c r="C120" s="6">
        <f t="shared" si="12"/>
        <v>0</v>
      </c>
      <c r="D120" s="6">
        <f t="shared" si="13"/>
        <v>0</v>
      </c>
      <c r="E120" s="6">
        <f t="shared" si="14"/>
        <v>0</v>
      </c>
      <c r="F120" s="6">
        <f t="shared" si="15"/>
        <v>0</v>
      </c>
      <c r="H120" s="6" t="str">
        <f>IFERROR(IF(Table1[[#This Row],[Multi-lens? 1]]="No", 1, IF(Table1[[#This Row],[Multi-lens? 1]]="Dual", 2, IF(Table1[[#This Row],[Multi-lens? 1]]="Quad", 4, ""))),"")</f>
        <v/>
      </c>
      <c r="I120" s="9">
        <f>IFERROR(Table1[[#This Row],[Name]],"")</f>
        <v>0</v>
      </c>
      <c r="K120" s="3" t="str">
        <f t="shared" si="10"/>
        <v/>
      </c>
      <c r="M120" s="4">
        <f>IF(Table1[[#This Row],[Import to Gateway Calculator?]]="Yes",IFERROR(Table1[[#This Row],[Streaming Resolution '[MP']]],""),0)</f>
        <v>0</v>
      </c>
      <c r="N120" s="4">
        <f>IF(Table1[[#This Row],[Import to Gateway Calculator?]]="Yes",IFERROR(Table1[[#This Row],[Recording Resolution '[MP']]],""),0)</f>
        <v>0</v>
      </c>
      <c r="O120" s="4">
        <f>IF(Table1[[#This Row],[Import to Gateway Calculator?]]="Yes",IFERROR(Table1[[#This Row],[Frame Rate '[FPS'] 1]],""),0)</f>
        <v>0</v>
      </c>
      <c r="P120" s="4">
        <f>IF(Table1[[#This Row],[Import to Gateway Calculator?]]="Yes",IFERROR(Table1[[#This Row],[Days of Storage 1]],""),0)</f>
        <v>0</v>
      </c>
    </row>
    <row r="121" spans="1:16" x14ac:dyDescent="0.25">
      <c r="A121" s="5" t="str">
        <f t="shared" si="11"/>
        <v/>
      </c>
      <c r="B121" s="6" t="str">
        <f>IFERROR(IF(Table1[[#This Row],[Multi-lens? 1]]="No", 1, IF(Table1[[#This Row],[Multi-lens? 1]]="Dual", 2, IF(Table1[[#This Row],[Multi-lens? 1]]="Quad", 4, ""))),"")</f>
        <v/>
      </c>
      <c r="C121" s="6">
        <f t="shared" si="12"/>
        <v>0</v>
      </c>
      <c r="D121" s="6">
        <f t="shared" si="13"/>
        <v>0</v>
      </c>
      <c r="E121" s="6">
        <f t="shared" si="14"/>
        <v>0</v>
      </c>
      <c r="F121" s="6">
        <f t="shared" si="15"/>
        <v>0</v>
      </c>
      <c r="H121" s="6" t="str">
        <f>IFERROR(IF(Table1[[#This Row],[Multi-lens? 1]]="No", 1, IF(Table1[[#This Row],[Multi-lens? 1]]="Dual", 2, IF(Table1[[#This Row],[Multi-lens? 1]]="Quad", 4, ""))),"")</f>
        <v/>
      </c>
      <c r="I121" s="9">
        <f>IFERROR(Table1[[#This Row],[Name]],"")</f>
        <v>0</v>
      </c>
      <c r="K121" s="3" t="str">
        <f t="shared" si="10"/>
        <v/>
      </c>
      <c r="M121" s="4">
        <f>IF(Table1[[#This Row],[Import to Gateway Calculator?]]="Yes",IFERROR(Table1[[#This Row],[Streaming Resolution '[MP']]],""),0)</f>
        <v>0</v>
      </c>
      <c r="N121" s="4">
        <f>IF(Table1[[#This Row],[Import to Gateway Calculator?]]="Yes",IFERROR(Table1[[#This Row],[Recording Resolution '[MP']]],""),0)</f>
        <v>0</v>
      </c>
      <c r="O121" s="4">
        <f>IF(Table1[[#This Row],[Import to Gateway Calculator?]]="Yes",IFERROR(Table1[[#This Row],[Frame Rate '[FPS'] 1]],""),0)</f>
        <v>0</v>
      </c>
      <c r="P121" s="4">
        <f>IF(Table1[[#This Row],[Import to Gateway Calculator?]]="Yes",IFERROR(Table1[[#This Row],[Days of Storage 1]],""),0)</f>
        <v>0</v>
      </c>
    </row>
    <row r="122" spans="1:16" x14ac:dyDescent="0.25">
      <c r="A122" s="5" t="str">
        <f t="shared" si="11"/>
        <v/>
      </c>
      <c r="B122" s="6" t="str">
        <f>IFERROR(IF(Table1[[#This Row],[Multi-lens? 1]]="No", 1, IF(Table1[[#This Row],[Multi-lens? 1]]="Dual", 2, IF(Table1[[#This Row],[Multi-lens? 1]]="Quad", 4, ""))),"")</f>
        <v/>
      </c>
      <c r="C122" s="6">
        <f t="shared" si="12"/>
        <v>0</v>
      </c>
      <c r="D122" s="6">
        <f t="shared" si="13"/>
        <v>0</v>
      </c>
      <c r="E122" s="6">
        <f t="shared" si="14"/>
        <v>0</v>
      </c>
      <c r="F122" s="6">
        <f t="shared" si="15"/>
        <v>0</v>
      </c>
      <c r="H122" s="6" t="str">
        <f>IFERROR(IF(Table1[[#This Row],[Multi-lens? 1]]="No", 1, IF(Table1[[#This Row],[Multi-lens? 1]]="Dual", 2, IF(Table1[[#This Row],[Multi-lens? 1]]="Quad", 4, ""))),"")</f>
        <v/>
      </c>
      <c r="I122" s="9">
        <f>IFERROR(Table1[[#This Row],[Name]],"")</f>
        <v>0</v>
      </c>
      <c r="K122" s="3" t="str">
        <f t="shared" si="10"/>
        <v/>
      </c>
      <c r="M122" s="4">
        <f>IF(Table1[[#This Row],[Import to Gateway Calculator?]]="Yes",IFERROR(Table1[[#This Row],[Streaming Resolution '[MP']]],""),0)</f>
        <v>0</v>
      </c>
      <c r="N122" s="4">
        <f>IF(Table1[[#This Row],[Import to Gateway Calculator?]]="Yes",IFERROR(Table1[[#This Row],[Recording Resolution '[MP']]],""),0)</f>
        <v>0</v>
      </c>
      <c r="O122" s="4">
        <f>IF(Table1[[#This Row],[Import to Gateway Calculator?]]="Yes",IFERROR(Table1[[#This Row],[Frame Rate '[FPS'] 1]],""),0)</f>
        <v>0</v>
      </c>
      <c r="P122" s="4">
        <f>IF(Table1[[#This Row],[Import to Gateway Calculator?]]="Yes",IFERROR(Table1[[#This Row],[Days of Storage 1]],""),0)</f>
        <v>0</v>
      </c>
    </row>
    <row r="123" spans="1:16" x14ac:dyDescent="0.25">
      <c r="A123" s="5" t="str">
        <f t="shared" si="11"/>
        <v/>
      </c>
      <c r="B123" s="6" t="str">
        <f>IFERROR(IF(Table1[[#This Row],[Multi-lens? 1]]="No", 1, IF(Table1[[#This Row],[Multi-lens? 1]]="Dual", 2, IF(Table1[[#This Row],[Multi-lens? 1]]="Quad", 4, ""))),"")</f>
        <v/>
      </c>
      <c r="C123" s="6">
        <f t="shared" si="12"/>
        <v>0</v>
      </c>
      <c r="D123" s="6">
        <f t="shared" si="13"/>
        <v>0</v>
      </c>
      <c r="E123" s="6">
        <f t="shared" si="14"/>
        <v>0</v>
      </c>
      <c r="F123" s="6">
        <f t="shared" si="15"/>
        <v>0</v>
      </c>
      <c r="H123" s="6" t="str">
        <f>IFERROR(IF(Table1[[#This Row],[Multi-lens? 1]]="No", 1, IF(Table1[[#This Row],[Multi-lens? 1]]="Dual", 2, IF(Table1[[#This Row],[Multi-lens? 1]]="Quad", 4, ""))),"")</f>
        <v/>
      </c>
      <c r="I123" s="9">
        <f>IFERROR(Table1[[#This Row],[Name]],"")</f>
        <v>0</v>
      </c>
      <c r="K123" s="3" t="str">
        <f t="shared" si="10"/>
        <v/>
      </c>
      <c r="M123" s="4">
        <f>IF(Table1[[#This Row],[Import to Gateway Calculator?]]="Yes",IFERROR(Table1[[#This Row],[Streaming Resolution '[MP']]],""),0)</f>
        <v>0</v>
      </c>
      <c r="N123" s="4">
        <f>IF(Table1[[#This Row],[Import to Gateway Calculator?]]="Yes",IFERROR(Table1[[#This Row],[Recording Resolution '[MP']]],""),0)</f>
        <v>0</v>
      </c>
      <c r="O123" s="4">
        <f>IF(Table1[[#This Row],[Import to Gateway Calculator?]]="Yes",IFERROR(Table1[[#This Row],[Frame Rate '[FPS'] 1]],""),0)</f>
        <v>0</v>
      </c>
      <c r="P123" s="4">
        <f>IF(Table1[[#This Row],[Import to Gateway Calculator?]]="Yes",IFERROR(Table1[[#This Row],[Days of Storage 1]],""),0)</f>
        <v>0</v>
      </c>
    </row>
    <row r="124" spans="1:16" x14ac:dyDescent="0.25">
      <c r="A124" s="5" t="str">
        <f t="shared" si="11"/>
        <v/>
      </c>
      <c r="B124" s="6" t="str">
        <f>IFERROR(IF(Table1[[#This Row],[Multi-lens? 1]]="No", 1, IF(Table1[[#This Row],[Multi-lens? 1]]="Dual", 2, IF(Table1[[#This Row],[Multi-lens? 1]]="Quad", 4, ""))),"")</f>
        <v/>
      </c>
      <c r="C124" s="6">
        <f t="shared" si="12"/>
        <v>0</v>
      </c>
      <c r="D124" s="6">
        <f t="shared" si="13"/>
        <v>0</v>
      </c>
      <c r="E124" s="6">
        <f t="shared" si="14"/>
        <v>0</v>
      </c>
      <c r="F124" s="6">
        <f t="shared" si="15"/>
        <v>0</v>
      </c>
      <c r="H124" s="6" t="str">
        <f>IFERROR(IF(Table1[[#This Row],[Multi-lens? 1]]="No", 1, IF(Table1[[#This Row],[Multi-lens? 1]]="Dual", 2, IF(Table1[[#This Row],[Multi-lens? 1]]="Quad", 4, ""))),"")</f>
        <v/>
      </c>
      <c r="I124" s="9">
        <f>IFERROR(Table1[[#This Row],[Name]],"")</f>
        <v>0</v>
      </c>
      <c r="K124" s="3" t="str">
        <f t="shared" si="10"/>
        <v/>
      </c>
      <c r="M124" s="4">
        <f>IF(Table1[[#This Row],[Import to Gateway Calculator?]]="Yes",IFERROR(Table1[[#This Row],[Streaming Resolution '[MP']]],""),0)</f>
        <v>0</v>
      </c>
      <c r="N124" s="4">
        <f>IF(Table1[[#This Row],[Import to Gateway Calculator?]]="Yes",IFERROR(Table1[[#This Row],[Recording Resolution '[MP']]],""),0)</f>
        <v>0</v>
      </c>
      <c r="O124" s="4">
        <f>IF(Table1[[#This Row],[Import to Gateway Calculator?]]="Yes",IFERROR(Table1[[#This Row],[Frame Rate '[FPS'] 1]],""),0)</f>
        <v>0</v>
      </c>
      <c r="P124" s="4">
        <f>IF(Table1[[#This Row],[Import to Gateway Calculator?]]="Yes",IFERROR(Table1[[#This Row],[Days of Storage 1]],""),0)</f>
        <v>0</v>
      </c>
    </row>
    <row r="125" spans="1:16" x14ac:dyDescent="0.25">
      <c r="A125" s="5" t="str">
        <f t="shared" si="11"/>
        <v/>
      </c>
      <c r="B125" s="6" t="str">
        <f>IFERROR(IF(Table1[[#This Row],[Multi-lens? 1]]="No", 1, IF(Table1[[#This Row],[Multi-lens? 1]]="Dual", 2, IF(Table1[[#This Row],[Multi-lens? 1]]="Quad", 4, ""))),"")</f>
        <v/>
      </c>
      <c r="C125" s="6">
        <f t="shared" si="12"/>
        <v>0</v>
      </c>
      <c r="D125" s="6">
        <f t="shared" si="13"/>
        <v>0</v>
      </c>
      <c r="E125" s="6">
        <f t="shared" si="14"/>
        <v>0</v>
      </c>
      <c r="F125" s="6">
        <f t="shared" si="15"/>
        <v>0</v>
      </c>
      <c r="H125" s="6" t="str">
        <f>IFERROR(IF(Table1[[#This Row],[Multi-lens? 1]]="No", 1, IF(Table1[[#This Row],[Multi-lens? 1]]="Dual", 2, IF(Table1[[#This Row],[Multi-lens? 1]]="Quad", 4, ""))),"")</f>
        <v/>
      </c>
      <c r="I125" s="9">
        <f>IFERROR(Table1[[#This Row],[Name]],"")</f>
        <v>0</v>
      </c>
      <c r="K125" s="3" t="str">
        <f t="shared" si="10"/>
        <v/>
      </c>
      <c r="M125" s="4">
        <f>IF(Table1[[#This Row],[Import to Gateway Calculator?]]="Yes",IFERROR(Table1[[#This Row],[Streaming Resolution '[MP']]],""),0)</f>
        <v>0</v>
      </c>
      <c r="N125" s="4">
        <f>IF(Table1[[#This Row],[Import to Gateway Calculator?]]="Yes",IFERROR(Table1[[#This Row],[Recording Resolution '[MP']]],""),0)</f>
        <v>0</v>
      </c>
      <c r="O125" s="4">
        <f>IF(Table1[[#This Row],[Import to Gateway Calculator?]]="Yes",IFERROR(Table1[[#This Row],[Frame Rate '[FPS'] 1]],""),0)</f>
        <v>0</v>
      </c>
      <c r="P125" s="4">
        <f>IF(Table1[[#This Row],[Import to Gateway Calculator?]]="Yes",IFERROR(Table1[[#This Row],[Days of Storage 1]],""),0)</f>
        <v>0</v>
      </c>
    </row>
    <row r="126" spans="1:16" x14ac:dyDescent="0.25">
      <c r="A126" s="5" t="str">
        <f t="shared" si="11"/>
        <v/>
      </c>
      <c r="B126" s="6" t="str">
        <f>IFERROR(IF(Table1[[#This Row],[Multi-lens? 1]]="No", 1, IF(Table1[[#This Row],[Multi-lens? 1]]="Dual", 2, IF(Table1[[#This Row],[Multi-lens? 1]]="Quad", 4, ""))),"")</f>
        <v/>
      </c>
      <c r="C126" s="6">
        <f t="shared" si="12"/>
        <v>0</v>
      </c>
      <c r="D126" s="6">
        <f t="shared" si="13"/>
        <v>0</v>
      </c>
      <c r="E126" s="6">
        <f t="shared" si="14"/>
        <v>0</v>
      </c>
      <c r="F126" s="6">
        <f t="shared" si="15"/>
        <v>0</v>
      </c>
      <c r="H126" s="6" t="str">
        <f>IFERROR(IF(Table1[[#This Row],[Multi-lens? 1]]="No", 1, IF(Table1[[#This Row],[Multi-lens? 1]]="Dual", 2, IF(Table1[[#This Row],[Multi-lens? 1]]="Quad", 4, ""))),"")</f>
        <v/>
      </c>
      <c r="I126" s="9">
        <f>IFERROR(Table1[[#This Row],[Name]],"")</f>
        <v>0</v>
      </c>
      <c r="K126" s="3" t="str">
        <f t="shared" si="10"/>
        <v/>
      </c>
      <c r="M126" s="4">
        <f>IF(Table1[[#This Row],[Import to Gateway Calculator?]]="Yes",IFERROR(Table1[[#This Row],[Streaming Resolution '[MP']]],""),0)</f>
        <v>0</v>
      </c>
      <c r="N126" s="4">
        <f>IF(Table1[[#This Row],[Import to Gateway Calculator?]]="Yes",IFERROR(Table1[[#This Row],[Recording Resolution '[MP']]],""),0)</f>
        <v>0</v>
      </c>
      <c r="O126" s="4">
        <f>IF(Table1[[#This Row],[Import to Gateway Calculator?]]="Yes",IFERROR(Table1[[#This Row],[Frame Rate '[FPS'] 1]],""),0)</f>
        <v>0</v>
      </c>
      <c r="P126" s="4">
        <f>IF(Table1[[#This Row],[Import to Gateway Calculator?]]="Yes",IFERROR(Table1[[#This Row],[Days of Storage 1]],""),0)</f>
        <v>0</v>
      </c>
    </row>
    <row r="127" spans="1:16" x14ac:dyDescent="0.25">
      <c r="A127" s="5" t="str">
        <f t="shared" si="11"/>
        <v/>
      </c>
      <c r="B127" s="6" t="str">
        <f>IFERROR(IF(Table1[[#This Row],[Multi-lens? 1]]="No", 1, IF(Table1[[#This Row],[Multi-lens? 1]]="Dual", 2, IF(Table1[[#This Row],[Multi-lens? 1]]="Quad", 4, ""))),"")</f>
        <v/>
      </c>
      <c r="C127" s="6">
        <f t="shared" si="12"/>
        <v>0</v>
      </c>
      <c r="D127" s="6">
        <f t="shared" si="13"/>
        <v>0</v>
      </c>
      <c r="E127" s="6">
        <f t="shared" si="14"/>
        <v>0</v>
      </c>
      <c r="F127" s="6">
        <f t="shared" si="15"/>
        <v>0</v>
      </c>
      <c r="H127" s="6" t="str">
        <f>IFERROR(IF(Table1[[#This Row],[Multi-lens? 1]]="No", 1, IF(Table1[[#This Row],[Multi-lens? 1]]="Dual", 2, IF(Table1[[#This Row],[Multi-lens? 1]]="Quad", 4, ""))),"")</f>
        <v/>
      </c>
      <c r="I127" s="9">
        <f>IFERROR(Table1[[#This Row],[Name]],"")</f>
        <v>0</v>
      </c>
      <c r="K127" s="3" t="str">
        <f t="shared" si="10"/>
        <v/>
      </c>
      <c r="M127" s="4">
        <f>IF(Table1[[#This Row],[Import to Gateway Calculator?]]="Yes",IFERROR(Table1[[#This Row],[Streaming Resolution '[MP']]],""),0)</f>
        <v>0</v>
      </c>
      <c r="N127" s="4">
        <f>IF(Table1[[#This Row],[Import to Gateway Calculator?]]="Yes",IFERROR(Table1[[#This Row],[Recording Resolution '[MP']]],""),0)</f>
        <v>0</v>
      </c>
      <c r="O127" s="4">
        <f>IF(Table1[[#This Row],[Import to Gateway Calculator?]]="Yes",IFERROR(Table1[[#This Row],[Frame Rate '[FPS'] 1]],""),0)</f>
        <v>0</v>
      </c>
      <c r="P127" s="4">
        <f>IF(Table1[[#This Row],[Import to Gateway Calculator?]]="Yes",IFERROR(Table1[[#This Row],[Days of Storage 1]],""),0)</f>
        <v>0</v>
      </c>
    </row>
    <row r="128" spans="1:16" x14ac:dyDescent="0.25">
      <c r="A128" s="5" t="str">
        <f t="shared" si="11"/>
        <v/>
      </c>
      <c r="B128" s="6" t="str">
        <f>IFERROR(IF(Table1[[#This Row],[Multi-lens? 1]]="No", 1, IF(Table1[[#This Row],[Multi-lens? 1]]="Dual", 2, IF(Table1[[#This Row],[Multi-lens? 1]]="Quad", 4, ""))),"")</f>
        <v/>
      </c>
      <c r="C128" s="6">
        <f t="shared" si="12"/>
        <v>0</v>
      </c>
      <c r="D128" s="6">
        <f t="shared" si="13"/>
        <v>0</v>
      </c>
      <c r="E128" s="6">
        <f t="shared" si="14"/>
        <v>0</v>
      </c>
      <c r="F128" s="6">
        <f t="shared" si="15"/>
        <v>0</v>
      </c>
      <c r="H128" s="6" t="str">
        <f>IFERROR(IF(Table1[[#This Row],[Multi-lens? 1]]="No", 1, IF(Table1[[#This Row],[Multi-lens? 1]]="Dual", 2, IF(Table1[[#This Row],[Multi-lens? 1]]="Quad", 4, ""))),"")</f>
        <v/>
      </c>
      <c r="I128" s="9">
        <f>IFERROR(Table1[[#This Row],[Name]],"")</f>
        <v>0</v>
      </c>
      <c r="K128" s="3" t="str">
        <f t="shared" si="10"/>
        <v/>
      </c>
      <c r="M128" s="4">
        <f>IF(Table1[[#This Row],[Import to Gateway Calculator?]]="Yes",IFERROR(Table1[[#This Row],[Streaming Resolution '[MP']]],""),0)</f>
        <v>0</v>
      </c>
      <c r="N128" s="4">
        <f>IF(Table1[[#This Row],[Import to Gateway Calculator?]]="Yes",IFERROR(Table1[[#This Row],[Recording Resolution '[MP']]],""),0)</f>
        <v>0</v>
      </c>
      <c r="O128" s="4">
        <f>IF(Table1[[#This Row],[Import to Gateway Calculator?]]="Yes",IFERROR(Table1[[#This Row],[Frame Rate '[FPS'] 1]],""),0)</f>
        <v>0</v>
      </c>
      <c r="P128" s="4">
        <f>IF(Table1[[#This Row],[Import to Gateway Calculator?]]="Yes",IFERROR(Table1[[#This Row],[Days of Storage 1]],""),0)</f>
        <v>0</v>
      </c>
    </row>
    <row r="129" spans="1:16" x14ac:dyDescent="0.25">
      <c r="A129" s="5" t="str">
        <f t="shared" si="11"/>
        <v/>
      </c>
      <c r="B129" s="6" t="str">
        <f>IFERROR(IF(Table1[[#This Row],[Multi-lens? 1]]="No", 1, IF(Table1[[#This Row],[Multi-lens? 1]]="Dual", 2, IF(Table1[[#This Row],[Multi-lens? 1]]="Quad", 4, ""))),"")</f>
        <v/>
      </c>
      <c r="C129" s="6">
        <f t="shared" si="12"/>
        <v>0</v>
      </c>
      <c r="D129" s="6">
        <f t="shared" si="13"/>
        <v>0</v>
      </c>
      <c r="E129" s="6">
        <f t="shared" si="14"/>
        <v>0</v>
      </c>
      <c r="F129" s="6">
        <f t="shared" si="15"/>
        <v>0</v>
      </c>
      <c r="H129" s="6" t="str">
        <f>IFERROR(IF(Table1[[#This Row],[Multi-lens? 1]]="No", 1, IF(Table1[[#This Row],[Multi-lens? 1]]="Dual", 2, IF(Table1[[#This Row],[Multi-lens? 1]]="Quad", 4, ""))),"")</f>
        <v/>
      </c>
      <c r="I129" s="9">
        <f>IFERROR(Table1[[#This Row],[Name]],"")</f>
        <v>0</v>
      </c>
      <c r="K129" s="3" t="str">
        <f t="shared" si="10"/>
        <v/>
      </c>
      <c r="M129" s="4">
        <f>IF(Table1[[#This Row],[Import to Gateway Calculator?]]="Yes",IFERROR(Table1[[#This Row],[Streaming Resolution '[MP']]],""),0)</f>
        <v>0</v>
      </c>
      <c r="N129" s="4">
        <f>IF(Table1[[#This Row],[Import to Gateway Calculator?]]="Yes",IFERROR(Table1[[#This Row],[Recording Resolution '[MP']]],""),0)</f>
        <v>0</v>
      </c>
      <c r="O129" s="4">
        <f>IF(Table1[[#This Row],[Import to Gateway Calculator?]]="Yes",IFERROR(Table1[[#This Row],[Frame Rate '[FPS'] 1]],""),0)</f>
        <v>0</v>
      </c>
      <c r="P129" s="4">
        <f>IF(Table1[[#This Row],[Import to Gateway Calculator?]]="Yes",IFERROR(Table1[[#This Row],[Days of Storage 1]],""),0)</f>
        <v>0</v>
      </c>
    </row>
    <row r="130" spans="1:16" x14ac:dyDescent="0.25">
      <c r="A130" s="5" t="str">
        <f t="shared" si="11"/>
        <v/>
      </c>
      <c r="B130" s="6" t="str">
        <f>IFERROR(IF(Table1[[#This Row],[Multi-lens? 1]]="No", 1, IF(Table1[[#This Row],[Multi-lens? 1]]="Dual", 2, IF(Table1[[#This Row],[Multi-lens? 1]]="Quad", 4, ""))),"")</f>
        <v/>
      </c>
      <c r="C130" s="6">
        <f t="shared" si="12"/>
        <v>0</v>
      </c>
      <c r="D130" s="6">
        <f t="shared" si="13"/>
        <v>0</v>
      </c>
      <c r="E130" s="6">
        <f t="shared" si="14"/>
        <v>0</v>
      </c>
      <c r="F130" s="6">
        <f t="shared" si="15"/>
        <v>0</v>
      </c>
      <c r="H130" s="6" t="str">
        <f>IFERROR(IF(Table1[[#This Row],[Multi-lens? 1]]="No", 1, IF(Table1[[#This Row],[Multi-lens? 1]]="Dual", 2, IF(Table1[[#This Row],[Multi-lens? 1]]="Quad", 4, ""))),"")</f>
        <v/>
      </c>
      <c r="I130" s="9">
        <f>IFERROR(Table1[[#This Row],[Name]],"")</f>
        <v>0</v>
      </c>
      <c r="K130" s="3" t="str">
        <f t="shared" si="10"/>
        <v/>
      </c>
      <c r="M130" s="4">
        <f>IF(Table1[[#This Row],[Import to Gateway Calculator?]]="Yes",IFERROR(Table1[[#This Row],[Streaming Resolution '[MP']]],""),0)</f>
        <v>0</v>
      </c>
      <c r="N130" s="4">
        <f>IF(Table1[[#This Row],[Import to Gateway Calculator?]]="Yes",IFERROR(Table1[[#This Row],[Recording Resolution '[MP']]],""),0)</f>
        <v>0</v>
      </c>
      <c r="O130" s="4">
        <f>IF(Table1[[#This Row],[Import to Gateway Calculator?]]="Yes",IFERROR(Table1[[#This Row],[Frame Rate '[FPS'] 1]],""),0)</f>
        <v>0</v>
      </c>
      <c r="P130" s="4">
        <f>IF(Table1[[#This Row],[Import to Gateway Calculator?]]="Yes",IFERROR(Table1[[#This Row],[Days of Storage 1]],""),0)</f>
        <v>0</v>
      </c>
    </row>
    <row r="131" spans="1:16" x14ac:dyDescent="0.25">
      <c r="A131" s="5" t="str">
        <f t="shared" si="11"/>
        <v/>
      </c>
      <c r="B131" s="6" t="str">
        <f>IFERROR(IF(Table1[[#This Row],[Multi-lens? 1]]="No", 1, IF(Table1[[#This Row],[Multi-lens? 1]]="Dual", 2, IF(Table1[[#This Row],[Multi-lens? 1]]="Quad", 4, ""))),"")</f>
        <v/>
      </c>
      <c r="C131" s="6">
        <f t="shared" si="12"/>
        <v>0</v>
      </c>
      <c r="D131" s="6">
        <f t="shared" si="13"/>
        <v>0</v>
      </c>
      <c r="E131" s="6">
        <f t="shared" si="14"/>
        <v>0</v>
      </c>
      <c r="F131" s="6">
        <f t="shared" si="15"/>
        <v>0</v>
      </c>
      <c r="H131" s="6" t="str">
        <f>IFERROR(IF(Table1[[#This Row],[Multi-lens? 1]]="No", 1, IF(Table1[[#This Row],[Multi-lens? 1]]="Dual", 2, IF(Table1[[#This Row],[Multi-lens? 1]]="Quad", 4, ""))),"")</f>
        <v/>
      </c>
      <c r="I131" s="9">
        <f>IFERROR(Table1[[#This Row],[Name]],"")</f>
        <v>0</v>
      </c>
      <c r="K131" s="3" t="str">
        <f t="shared" ref="K131:K194" si="16">IFERROR(IF(I131=0,"",I131),"")</f>
        <v/>
      </c>
      <c r="M131" s="4">
        <f>IF(Table1[[#This Row],[Import to Gateway Calculator?]]="Yes",IFERROR(Table1[[#This Row],[Streaming Resolution '[MP']]],""),0)</f>
        <v>0</v>
      </c>
      <c r="N131" s="4">
        <f>IF(Table1[[#This Row],[Import to Gateway Calculator?]]="Yes",IFERROR(Table1[[#This Row],[Recording Resolution '[MP']]],""),0)</f>
        <v>0</v>
      </c>
      <c r="O131" s="4">
        <f>IF(Table1[[#This Row],[Import to Gateway Calculator?]]="Yes",IFERROR(Table1[[#This Row],[Frame Rate '[FPS'] 1]],""),0)</f>
        <v>0</v>
      </c>
      <c r="P131" s="4">
        <f>IF(Table1[[#This Row],[Import to Gateway Calculator?]]="Yes",IFERROR(Table1[[#This Row],[Days of Storage 1]],""),0)</f>
        <v>0</v>
      </c>
    </row>
    <row r="132" spans="1:16" x14ac:dyDescent="0.25">
      <c r="A132" s="5" t="str">
        <f t="shared" si="11"/>
        <v/>
      </c>
      <c r="B132" s="6" t="str">
        <f>IFERROR(IF(Table1[[#This Row],[Multi-lens? 1]]="No", 1, IF(Table1[[#This Row],[Multi-lens? 1]]="Dual", 2, IF(Table1[[#This Row],[Multi-lens? 1]]="Quad", 4, ""))),"")</f>
        <v/>
      </c>
      <c r="C132" s="6">
        <f t="shared" si="12"/>
        <v>0</v>
      </c>
      <c r="D132" s="6">
        <f t="shared" si="13"/>
        <v>0</v>
      </c>
      <c r="E132" s="6">
        <f t="shared" si="14"/>
        <v>0</v>
      </c>
      <c r="F132" s="6">
        <f t="shared" si="15"/>
        <v>0</v>
      </c>
      <c r="H132" s="6" t="str">
        <f>IFERROR(IF(Table1[[#This Row],[Multi-lens? 1]]="No", 1, IF(Table1[[#This Row],[Multi-lens? 1]]="Dual", 2, IF(Table1[[#This Row],[Multi-lens? 1]]="Quad", 4, ""))),"")</f>
        <v/>
      </c>
      <c r="I132" s="9">
        <f>IFERROR(Table1[[#This Row],[Name]],"")</f>
        <v>0</v>
      </c>
      <c r="K132" s="3" t="str">
        <f t="shared" si="16"/>
        <v/>
      </c>
      <c r="M132" s="4">
        <f>IF(Table1[[#This Row],[Import to Gateway Calculator?]]="Yes",IFERROR(Table1[[#This Row],[Streaming Resolution '[MP']]],""),0)</f>
        <v>0</v>
      </c>
      <c r="N132" s="4">
        <f>IF(Table1[[#This Row],[Import to Gateway Calculator?]]="Yes",IFERROR(Table1[[#This Row],[Recording Resolution '[MP']]],""),0)</f>
        <v>0</v>
      </c>
      <c r="O132" s="4">
        <f>IF(Table1[[#This Row],[Import to Gateway Calculator?]]="Yes",IFERROR(Table1[[#This Row],[Frame Rate '[FPS'] 1]],""),0)</f>
        <v>0</v>
      </c>
      <c r="P132" s="4">
        <f>IF(Table1[[#This Row],[Import to Gateway Calculator?]]="Yes",IFERROR(Table1[[#This Row],[Days of Storage 1]],""),0)</f>
        <v>0</v>
      </c>
    </row>
    <row r="133" spans="1:16" x14ac:dyDescent="0.25">
      <c r="A133" s="5" t="str">
        <f t="shared" si="11"/>
        <v/>
      </c>
      <c r="B133" s="6" t="str">
        <f>IFERROR(IF(Table1[[#This Row],[Multi-lens? 1]]="No", 1, IF(Table1[[#This Row],[Multi-lens? 1]]="Dual", 2, IF(Table1[[#This Row],[Multi-lens? 1]]="Quad", 4, ""))),"")</f>
        <v/>
      </c>
      <c r="C133" s="6">
        <f t="shared" si="12"/>
        <v>0</v>
      </c>
      <c r="D133" s="6">
        <f t="shared" si="13"/>
        <v>0</v>
      </c>
      <c r="E133" s="6">
        <f t="shared" si="14"/>
        <v>0</v>
      </c>
      <c r="F133" s="6">
        <f t="shared" si="15"/>
        <v>0</v>
      </c>
      <c r="H133" s="6" t="str">
        <f>IFERROR(IF(Table1[[#This Row],[Multi-lens? 1]]="No", 1, IF(Table1[[#This Row],[Multi-lens? 1]]="Dual", 2, IF(Table1[[#This Row],[Multi-lens? 1]]="Quad", 4, ""))),"")</f>
        <v/>
      </c>
      <c r="I133" s="9">
        <f>IFERROR(Table1[[#This Row],[Name]],"")</f>
        <v>0</v>
      </c>
      <c r="K133" s="3" t="str">
        <f t="shared" si="16"/>
        <v/>
      </c>
      <c r="M133" s="4">
        <f>IF(Table1[[#This Row],[Import to Gateway Calculator?]]="Yes",IFERROR(Table1[[#This Row],[Streaming Resolution '[MP']]],""),0)</f>
        <v>0</v>
      </c>
      <c r="N133" s="4">
        <f>IF(Table1[[#This Row],[Import to Gateway Calculator?]]="Yes",IFERROR(Table1[[#This Row],[Recording Resolution '[MP']]],""),0)</f>
        <v>0</v>
      </c>
      <c r="O133" s="4">
        <f>IF(Table1[[#This Row],[Import to Gateway Calculator?]]="Yes",IFERROR(Table1[[#This Row],[Frame Rate '[FPS'] 1]],""),0)</f>
        <v>0</v>
      </c>
      <c r="P133" s="4">
        <f>IF(Table1[[#This Row],[Import to Gateway Calculator?]]="Yes",IFERROR(Table1[[#This Row],[Days of Storage 1]],""),0)</f>
        <v>0</v>
      </c>
    </row>
    <row r="134" spans="1:16" x14ac:dyDescent="0.25">
      <c r="A134" s="5" t="str">
        <f t="shared" si="11"/>
        <v/>
      </c>
      <c r="B134" s="6" t="str">
        <f>IFERROR(IF(Table1[[#This Row],[Multi-lens? 1]]="No", 1, IF(Table1[[#This Row],[Multi-lens? 1]]="Dual", 2, IF(Table1[[#This Row],[Multi-lens? 1]]="Quad", 4, ""))),"")</f>
        <v/>
      </c>
      <c r="C134" s="6">
        <f t="shared" si="12"/>
        <v>0</v>
      </c>
      <c r="D134" s="6">
        <f t="shared" si="13"/>
        <v>0</v>
      </c>
      <c r="E134" s="6">
        <f t="shared" si="14"/>
        <v>0</v>
      </c>
      <c r="F134" s="6">
        <f t="shared" si="15"/>
        <v>0</v>
      </c>
      <c r="H134" s="6" t="str">
        <f>IFERROR(IF(Table1[[#This Row],[Multi-lens? 1]]="No", 1, IF(Table1[[#This Row],[Multi-lens? 1]]="Dual", 2, IF(Table1[[#This Row],[Multi-lens? 1]]="Quad", 4, ""))),"")</f>
        <v/>
      </c>
      <c r="I134" s="9">
        <f>IFERROR(Table1[[#This Row],[Name]],"")</f>
        <v>0</v>
      </c>
      <c r="K134" s="3" t="str">
        <f t="shared" si="16"/>
        <v/>
      </c>
      <c r="M134" s="4">
        <f>IF(Table1[[#This Row],[Import to Gateway Calculator?]]="Yes",IFERROR(Table1[[#This Row],[Streaming Resolution '[MP']]],""),0)</f>
        <v>0</v>
      </c>
      <c r="N134" s="4">
        <f>IF(Table1[[#This Row],[Import to Gateway Calculator?]]="Yes",IFERROR(Table1[[#This Row],[Recording Resolution '[MP']]],""),0)</f>
        <v>0</v>
      </c>
      <c r="O134" s="4">
        <f>IF(Table1[[#This Row],[Import to Gateway Calculator?]]="Yes",IFERROR(Table1[[#This Row],[Frame Rate '[FPS'] 1]],""),0)</f>
        <v>0</v>
      </c>
      <c r="P134" s="4">
        <f>IF(Table1[[#This Row],[Import to Gateway Calculator?]]="Yes",IFERROR(Table1[[#This Row],[Days of Storage 1]],""),0)</f>
        <v>0</v>
      </c>
    </row>
    <row r="135" spans="1:16" x14ac:dyDescent="0.25">
      <c r="A135" s="5" t="str">
        <f t="shared" ref="A135:A198" si="17">IF(D135=0,"",K135)</f>
        <v/>
      </c>
      <c r="B135" s="6" t="str">
        <f>IFERROR(IF(Table1[[#This Row],[Multi-lens? 1]]="No", 1, IF(Table1[[#This Row],[Multi-lens? 1]]="Dual", 2, IF(Table1[[#This Row],[Multi-lens? 1]]="Quad", 4, ""))),"")</f>
        <v/>
      </c>
      <c r="C135" s="6">
        <f t="shared" ref="C135:C198" si="18">M135</f>
        <v>0</v>
      </c>
      <c r="D135" s="6">
        <f t="shared" ref="D135:D198" si="19">N135</f>
        <v>0</v>
      </c>
      <c r="E135" s="6">
        <f t="shared" ref="E135:E198" si="20">O135</f>
        <v>0</v>
      </c>
      <c r="F135" s="6">
        <f t="shared" ref="F135:F198" si="21">P135</f>
        <v>0</v>
      </c>
      <c r="H135" s="6" t="str">
        <f>IFERROR(IF(Table1[[#This Row],[Multi-lens? 1]]="No", 1, IF(Table1[[#This Row],[Multi-lens? 1]]="Dual", 2, IF(Table1[[#This Row],[Multi-lens? 1]]="Quad", 4, ""))),"")</f>
        <v/>
      </c>
      <c r="I135" s="9">
        <f>IFERROR(Table1[[#This Row],[Name]],"")</f>
        <v>0</v>
      </c>
      <c r="K135" s="3" t="str">
        <f t="shared" si="16"/>
        <v/>
      </c>
      <c r="M135" s="4">
        <f>IF(Table1[[#This Row],[Import to Gateway Calculator?]]="Yes",IFERROR(Table1[[#This Row],[Streaming Resolution '[MP']]],""),0)</f>
        <v>0</v>
      </c>
      <c r="N135" s="4">
        <f>IF(Table1[[#This Row],[Import to Gateway Calculator?]]="Yes",IFERROR(Table1[[#This Row],[Recording Resolution '[MP']]],""),0)</f>
        <v>0</v>
      </c>
      <c r="O135" s="4">
        <f>IF(Table1[[#This Row],[Import to Gateway Calculator?]]="Yes",IFERROR(Table1[[#This Row],[Frame Rate '[FPS'] 1]],""),0)</f>
        <v>0</v>
      </c>
      <c r="P135" s="4">
        <f>IF(Table1[[#This Row],[Import to Gateway Calculator?]]="Yes",IFERROR(Table1[[#This Row],[Days of Storage 1]],""),0)</f>
        <v>0</v>
      </c>
    </row>
    <row r="136" spans="1:16" x14ac:dyDescent="0.25">
      <c r="A136" s="5" t="str">
        <f t="shared" si="17"/>
        <v/>
      </c>
      <c r="B136" s="6" t="str">
        <f>IFERROR(IF(Table1[[#This Row],[Multi-lens? 1]]="No", 1, IF(Table1[[#This Row],[Multi-lens? 1]]="Dual", 2, IF(Table1[[#This Row],[Multi-lens? 1]]="Quad", 4, ""))),"")</f>
        <v/>
      </c>
      <c r="C136" s="6">
        <f t="shared" si="18"/>
        <v>0</v>
      </c>
      <c r="D136" s="6">
        <f t="shared" si="19"/>
        <v>0</v>
      </c>
      <c r="E136" s="6">
        <f t="shared" si="20"/>
        <v>0</v>
      </c>
      <c r="F136" s="6">
        <f t="shared" si="21"/>
        <v>0</v>
      </c>
      <c r="H136" s="6" t="str">
        <f>IFERROR(IF(Table1[[#This Row],[Multi-lens? 1]]="No", 1, IF(Table1[[#This Row],[Multi-lens? 1]]="Dual", 2, IF(Table1[[#This Row],[Multi-lens? 1]]="Quad", 4, ""))),"")</f>
        <v/>
      </c>
      <c r="I136" s="9">
        <f>IFERROR(Table1[[#This Row],[Name]],"")</f>
        <v>0</v>
      </c>
      <c r="K136" s="3" t="str">
        <f t="shared" si="16"/>
        <v/>
      </c>
      <c r="M136" s="4">
        <f>IF(Table1[[#This Row],[Import to Gateway Calculator?]]="Yes",IFERROR(Table1[[#This Row],[Streaming Resolution '[MP']]],""),0)</f>
        <v>0</v>
      </c>
      <c r="N136" s="4">
        <f>IF(Table1[[#This Row],[Import to Gateway Calculator?]]="Yes",IFERROR(Table1[[#This Row],[Recording Resolution '[MP']]],""),0)</f>
        <v>0</v>
      </c>
      <c r="O136" s="4">
        <f>IF(Table1[[#This Row],[Import to Gateway Calculator?]]="Yes",IFERROR(Table1[[#This Row],[Frame Rate '[FPS'] 1]],""),0)</f>
        <v>0</v>
      </c>
      <c r="P136" s="4">
        <f>IF(Table1[[#This Row],[Import to Gateway Calculator?]]="Yes",IFERROR(Table1[[#This Row],[Days of Storage 1]],""),0)</f>
        <v>0</v>
      </c>
    </row>
    <row r="137" spans="1:16" x14ac:dyDescent="0.25">
      <c r="A137" s="5" t="str">
        <f t="shared" si="17"/>
        <v/>
      </c>
      <c r="B137" s="6" t="str">
        <f>IFERROR(IF(Table1[[#This Row],[Multi-lens? 1]]="No", 1, IF(Table1[[#This Row],[Multi-lens? 1]]="Dual", 2, IF(Table1[[#This Row],[Multi-lens? 1]]="Quad", 4, ""))),"")</f>
        <v/>
      </c>
      <c r="C137" s="6">
        <f t="shared" si="18"/>
        <v>0</v>
      </c>
      <c r="D137" s="6">
        <f t="shared" si="19"/>
        <v>0</v>
      </c>
      <c r="E137" s="6">
        <f t="shared" si="20"/>
        <v>0</v>
      </c>
      <c r="F137" s="6">
        <f t="shared" si="21"/>
        <v>0</v>
      </c>
      <c r="H137" s="6" t="str">
        <f>IFERROR(IF(Table1[[#This Row],[Multi-lens? 1]]="No", 1, IF(Table1[[#This Row],[Multi-lens? 1]]="Dual", 2, IF(Table1[[#This Row],[Multi-lens? 1]]="Quad", 4, ""))),"")</f>
        <v/>
      </c>
      <c r="I137" s="9">
        <f>IFERROR(Table1[[#This Row],[Name]],"")</f>
        <v>0</v>
      </c>
      <c r="K137" s="3" t="str">
        <f t="shared" si="16"/>
        <v/>
      </c>
      <c r="M137" s="4">
        <f>IF(Table1[[#This Row],[Import to Gateway Calculator?]]="Yes",IFERROR(Table1[[#This Row],[Streaming Resolution '[MP']]],""),0)</f>
        <v>0</v>
      </c>
      <c r="N137" s="4">
        <f>IF(Table1[[#This Row],[Import to Gateway Calculator?]]="Yes",IFERROR(Table1[[#This Row],[Recording Resolution '[MP']]],""),0)</f>
        <v>0</v>
      </c>
      <c r="O137" s="4">
        <f>IF(Table1[[#This Row],[Import to Gateway Calculator?]]="Yes",IFERROR(Table1[[#This Row],[Frame Rate '[FPS'] 1]],""),0)</f>
        <v>0</v>
      </c>
      <c r="P137" s="4">
        <f>IF(Table1[[#This Row],[Import to Gateway Calculator?]]="Yes",IFERROR(Table1[[#This Row],[Days of Storage 1]],""),0)</f>
        <v>0</v>
      </c>
    </row>
    <row r="138" spans="1:16" x14ac:dyDescent="0.25">
      <c r="A138" s="5" t="str">
        <f t="shared" si="17"/>
        <v/>
      </c>
      <c r="B138" s="6" t="str">
        <f>IFERROR(IF(Table1[[#This Row],[Multi-lens? 1]]="No", 1, IF(Table1[[#This Row],[Multi-lens? 1]]="Dual", 2, IF(Table1[[#This Row],[Multi-lens? 1]]="Quad", 4, ""))),"")</f>
        <v/>
      </c>
      <c r="C138" s="6">
        <f t="shared" si="18"/>
        <v>0</v>
      </c>
      <c r="D138" s="6">
        <f t="shared" si="19"/>
        <v>0</v>
      </c>
      <c r="E138" s="6">
        <f t="shared" si="20"/>
        <v>0</v>
      </c>
      <c r="F138" s="6">
        <f t="shared" si="21"/>
        <v>0</v>
      </c>
      <c r="H138" s="6" t="str">
        <f>IFERROR(IF(Table1[[#This Row],[Multi-lens? 1]]="No", 1, IF(Table1[[#This Row],[Multi-lens? 1]]="Dual", 2, IF(Table1[[#This Row],[Multi-lens? 1]]="Quad", 4, ""))),"")</f>
        <v/>
      </c>
      <c r="I138" s="9">
        <f>IFERROR(Table1[[#This Row],[Name]],"")</f>
        <v>0</v>
      </c>
      <c r="K138" s="3" t="str">
        <f t="shared" si="16"/>
        <v/>
      </c>
      <c r="M138" s="4">
        <f>IF(Table1[[#This Row],[Import to Gateway Calculator?]]="Yes",IFERROR(Table1[[#This Row],[Streaming Resolution '[MP']]],""),0)</f>
        <v>0</v>
      </c>
      <c r="N138" s="4">
        <f>IF(Table1[[#This Row],[Import to Gateway Calculator?]]="Yes",IFERROR(Table1[[#This Row],[Recording Resolution '[MP']]],""),0)</f>
        <v>0</v>
      </c>
      <c r="O138" s="4">
        <f>IF(Table1[[#This Row],[Import to Gateway Calculator?]]="Yes",IFERROR(Table1[[#This Row],[Frame Rate '[FPS'] 1]],""),0)</f>
        <v>0</v>
      </c>
      <c r="P138" s="4">
        <f>IF(Table1[[#This Row],[Import to Gateway Calculator?]]="Yes",IFERROR(Table1[[#This Row],[Days of Storage 1]],""),0)</f>
        <v>0</v>
      </c>
    </row>
    <row r="139" spans="1:16" x14ac:dyDescent="0.25">
      <c r="A139" s="5" t="str">
        <f t="shared" si="17"/>
        <v/>
      </c>
      <c r="B139" s="6" t="str">
        <f>IFERROR(IF(Table1[[#This Row],[Multi-lens? 1]]="No", 1, IF(Table1[[#This Row],[Multi-lens? 1]]="Dual", 2, IF(Table1[[#This Row],[Multi-lens? 1]]="Quad", 4, ""))),"")</f>
        <v/>
      </c>
      <c r="C139" s="6">
        <f t="shared" si="18"/>
        <v>0</v>
      </c>
      <c r="D139" s="6">
        <f t="shared" si="19"/>
        <v>0</v>
      </c>
      <c r="E139" s="6">
        <f t="shared" si="20"/>
        <v>0</v>
      </c>
      <c r="F139" s="6">
        <f t="shared" si="21"/>
        <v>0</v>
      </c>
      <c r="H139" s="6" t="str">
        <f>IFERROR(IF(Table1[[#This Row],[Multi-lens? 1]]="No", 1, IF(Table1[[#This Row],[Multi-lens? 1]]="Dual", 2, IF(Table1[[#This Row],[Multi-lens? 1]]="Quad", 4, ""))),"")</f>
        <v/>
      </c>
      <c r="I139" s="9">
        <f>IFERROR(Table1[[#This Row],[Name]],"")</f>
        <v>0</v>
      </c>
      <c r="K139" s="3" t="str">
        <f t="shared" si="16"/>
        <v/>
      </c>
      <c r="M139" s="4">
        <f>IF(Table1[[#This Row],[Import to Gateway Calculator?]]="Yes",IFERROR(Table1[[#This Row],[Streaming Resolution '[MP']]],""),0)</f>
        <v>0</v>
      </c>
      <c r="N139" s="4">
        <f>IF(Table1[[#This Row],[Import to Gateway Calculator?]]="Yes",IFERROR(Table1[[#This Row],[Recording Resolution '[MP']]],""),0)</f>
        <v>0</v>
      </c>
      <c r="O139" s="4">
        <f>IF(Table1[[#This Row],[Import to Gateway Calculator?]]="Yes",IFERROR(Table1[[#This Row],[Frame Rate '[FPS'] 1]],""),0)</f>
        <v>0</v>
      </c>
      <c r="P139" s="4">
        <f>IF(Table1[[#This Row],[Import to Gateway Calculator?]]="Yes",IFERROR(Table1[[#This Row],[Days of Storage 1]],""),0)</f>
        <v>0</v>
      </c>
    </row>
    <row r="140" spans="1:16" x14ac:dyDescent="0.25">
      <c r="A140" s="5" t="str">
        <f t="shared" si="17"/>
        <v/>
      </c>
      <c r="B140" s="6" t="str">
        <f>IFERROR(IF(Table1[[#This Row],[Multi-lens? 1]]="No", 1, IF(Table1[[#This Row],[Multi-lens? 1]]="Dual", 2, IF(Table1[[#This Row],[Multi-lens? 1]]="Quad", 4, ""))),"")</f>
        <v/>
      </c>
      <c r="C140" s="6">
        <f t="shared" si="18"/>
        <v>0</v>
      </c>
      <c r="D140" s="6">
        <f t="shared" si="19"/>
        <v>0</v>
      </c>
      <c r="E140" s="6">
        <f t="shared" si="20"/>
        <v>0</v>
      </c>
      <c r="F140" s="6">
        <f t="shared" si="21"/>
        <v>0</v>
      </c>
      <c r="H140" s="6" t="str">
        <f>IFERROR(IF(Table1[[#This Row],[Multi-lens? 1]]="No", 1, IF(Table1[[#This Row],[Multi-lens? 1]]="Dual", 2, IF(Table1[[#This Row],[Multi-lens? 1]]="Quad", 4, ""))),"")</f>
        <v/>
      </c>
      <c r="I140" s="9">
        <f>IFERROR(Table1[[#This Row],[Name]],"")</f>
        <v>0</v>
      </c>
      <c r="K140" s="3" t="str">
        <f t="shared" si="16"/>
        <v/>
      </c>
      <c r="M140" s="4">
        <f>IF(Table1[[#This Row],[Import to Gateway Calculator?]]="Yes",IFERROR(Table1[[#This Row],[Streaming Resolution '[MP']]],""),0)</f>
        <v>0</v>
      </c>
      <c r="N140" s="4">
        <f>IF(Table1[[#This Row],[Import to Gateway Calculator?]]="Yes",IFERROR(Table1[[#This Row],[Recording Resolution '[MP']]],""),0)</f>
        <v>0</v>
      </c>
      <c r="O140" s="4">
        <f>IF(Table1[[#This Row],[Import to Gateway Calculator?]]="Yes",IFERROR(Table1[[#This Row],[Frame Rate '[FPS'] 1]],""),0)</f>
        <v>0</v>
      </c>
      <c r="P140" s="4">
        <f>IF(Table1[[#This Row],[Import to Gateway Calculator?]]="Yes",IFERROR(Table1[[#This Row],[Days of Storage 1]],""),0)</f>
        <v>0</v>
      </c>
    </row>
    <row r="141" spans="1:16" x14ac:dyDescent="0.25">
      <c r="A141" s="5" t="str">
        <f t="shared" si="17"/>
        <v/>
      </c>
      <c r="B141" s="6" t="str">
        <f>IFERROR(IF(Table1[[#This Row],[Multi-lens? 1]]="No", 1, IF(Table1[[#This Row],[Multi-lens? 1]]="Dual", 2, IF(Table1[[#This Row],[Multi-lens? 1]]="Quad", 4, ""))),"")</f>
        <v/>
      </c>
      <c r="C141" s="6">
        <f t="shared" si="18"/>
        <v>0</v>
      </c>
      <c r="D141" s="6">
        <f t="shared" si="19"/>
        <v>0</v>
      </c>
      <c r="E141" s="6">
        <f t="shared" si="20"/>
        <v>0</v>
      </c>
      <c r="F141" s="6">
        <f t="shared" si="21"/>
        <v>0</v>
      </c>
      <c r="H141" s="6" t="str">
        <f>IFERROR(IF(Table1[[#This Row],[Multi-lens? 1]]="No", 1, IF(Table1[[#This Row],[Multi-lens? 1]]="Dual", 2, IF(Table1[[#This Row],[Multi-lens? 1]]="Quad", 4, ""))),"")</f>
        <v/>
      </c>
      <c r="I141" s="9">
        <f>IFERROR(Table1[[#This Row],[Name]],"")</f>
        <v>0</v>
      </c>
      <c r="K141" s="3" t="str">
        <f t="shared" si="16"/>
        <v/>
      </c>
      <c r="M141" s="4">
        <f>IF(Table1[[#This Row],[Import to Gateway Calculator?]]="Yes",IFERROR(Table1[[#This Row],[Streaming Resolution '[MP']]],""),0)</f>
        <v>0</v>
      </c>
      <c r="N141" s="4">
        <f>IF(Table1[[#This Row],[Import to Gateway Calculator?]]="Yes",IFERROR(Table1[[#This Row],[Recording Resolution '[MP']]],""),0)</f>
        <v>0</v>
      </c>
      <c r="O141" s="4">
        <f>IF(Table1[[#This Row],[Import to Gateway Calculator?]]="Yes",IFERROR(Table1[[#This Row],[Frame Rate '[FPS'] 1]],""),0)</f>
        <v>0</v>
      </c>
      <c r="P141" s="4">
        <f>IF(Table1[[#This Row],[Import to Gateway Calculator?]]="Yes",IFERROR(Table1[[#This Row],[Days of Storage 1]],""),0)</f>
        <v>0</v>
      </c>
    </row>
    <row r="142" spans="1:16" x14ac:dyDescent="0.25">
      <c r="A142" s="5" t="str">
        <f t="shared" si="17"/>
        <v/>
      </c>
      <c r="B142" s="6" t="str">
        <f>IFERROR(IF(Table1[[#This Row],[Multi-lens? 1]]="No", 1, IF(Table1[[#This Row],[Multi-lens? 1]]="Dual", 2, IF(Table1[[#This Row],[Multi-lens? 1]]="Quad", 4, ""))),"")</f>
        <v/>
      </c>
      <c r="C142" s="6">
        <f t="shared" si="18"/>
        <v>0</v>
      </c>
      <c r="D142" s="6">
        <f t="shared" si="19"/>
        <v>0</v>
      </c>
      <c r="E142" s="6">
        <f t="shared" si="20"/>
        <v>0</v>
      </c>
      <c r="F142" s="6">
        <f t="shared" si="21"/>
        <v>0</v>
      </c>
      <c r="H142" s="6" t="str">
        <f>IFERROR(IF(Table1[[#This Row],[Multi-lens? 1]]="No", 1, IF(Table1[[#This Row],[Multi-lens? 1]]="Dual", 2, IF(Table1[[#This Row],[Multi-lens? 1]]="Quad", 4, ""))),"")</f>
        <v/>
      </c>
      <c r="I142" s="9">
        <f>IFERROR(Table1[[#This Row],[Name]],"")</f>
        <v>0</v>
      </c>
      <c r="K142" s="3" t="str">
        <f t="shared" si="16"/>
        <v/>
      </c>
      <c r="M142" s="4">
        <f>IF(Table1[[#This Row],[Import to Gateway Calculator?]]="Yes",IFERROR(Table1[[#This Row],[Streaming Resolution '[MP']]],""),0)</f>
        <v>0</v>
      </c>
      <c r="N142" s="4">
        <f>IF(Table1[[#This Row],[Import to Gateway Calculator?]]="Yes",IFERROR(Table1[[#This Row],[Recording Resolution '[MP']]],""),0)</f>
        <v>0</v>
      </c>
      <c r="O142" s="4">
        <f>IF(Table1[[#This Row],[Import to Gateway Calculator?]]="Yes",IFERROR(Table1[[#This Row],[Frame Rate '[FPS'] 1]],""),0)</f>
        <v>0</v>
      </c>
      <c r="P142" s="4">
        <f>IF(Table1[[#This Row],[Import to Gateway Calculator?]]="Yes",IFERROR(Table1[[#This Row],[Days of Storage 1]],""),0)</f>
        <v>0</v>
      </c>
    </row>
    <row r="143" spans="1:16" x14ac:dyDescent="0.25">
      <c r="A143" s="5" t="str">
        <f t="shared" si="17"/>
        <v/>
      </c>
      <c r="B143" s="6" t="str">
        <f>IFERROR(IF(Table1[[#This Row],[Multi-lens? 1]]="No", 1, IF(Table1[[#This Row],[Multi-lens? 1]]="Dual", 2, IF(Table1[[#This Row],[Multi-lens? 1]]="Quad", 4, ""))),"")</f>
        <v/>
      </c>
      <c r="C143" s="6">
        <f t="shared" si="18"/>
        <v>0</v>
      </c>
      <c r="D143" s="6">
        <f t="shared" si="19"/>
        <v>0</v>
      </c>
      <c r="E143" s="6">
        <f t="shared" si="20"/>
        <v>0</v>
      </c>
      <c r="F143" s="6">
        <f t="shared" si="21"/>
        <v>0</v>
      </c>
      <c r="H143" s="6" t="str">
        <f>IFERROR(IF(Table1[[#This Row],[Multi-lens? 1]]="No", 1, IF(Table1[[#This Row],[Multi-lens? 1]]="Dual", 2, IF(Table1[[#This Row],[Multi-lens? 1]]="Quad", 4, ""))),"")</f>
        <v/>
      </c>
      <c r="I143" s="9">
        <f>IFERROR(Table1[[#This Row],[Name]],"")</f>
        <v>0</v>
      </c>
      <c r="K143" s="3" t="str">
        <f t="shared" si="16"/>
        <v/>
      </c>
      <c r="M143" s="4">
        <f>IF(Table1[[#This Row],[Import to Gateway Calculator?]]="Yes",IFERROR(Table1[[#This Row],[Streaming Resolution '[MP']]],""),0)</f>
        <v>0</v>
      </c>
      <c r="N143" s="4">
        <f>IF(Table1[[#This Row],[Import to Gateway Calculator?]]="Yes",IFERROR(Table1[[#This Row],[Recording Resolution '[MP']]],""),0)</f>
        <v>0</v>
      </c>
      <c r="O143" s="4">
        <f>IF(Table1[[#This Row],[Import to Gateway Calculator?]]="Yes",IFERROR(Table1[[#This Row],[Frame Rate '[FPS'] 1]],""),0)</f>
        <v>0</v>
      </c>
      <c r="P143" s="4">
        <f>IF(Table1[[#This Row],[Import to Gateway Calculator?]]="Yes",IFERROR(Table1[[#This Row],[Days of Storage 1]],""),0)</f>
        <v>0</v>
      </c>
    </row>
    <row r="144" spans="1:16" x14ac:dyDescent="0.25">
      <c r="A144" s="5" t="str">
        <f t="shared" si="17"/>
        <v/>
      </c>
      <c r="B144" s="6" t="str">
        <f>IFERROR(IF(Table1[[#This Row],[Multi-lens? 1]]="No", 1, IF(Table1[[#This Row],[Multi-lens? 1]]="Dual", 2, IF(Table1[[#This Row],[Multi-lens? 1]]="Quad", 4, ""))),"")</f>
        <v/>
      </c>
      <c r="C144" s="6">
        <f t="shared" si="18"/>
        <v>0</v>
      </c>
      <c r="D144" s="6">
        <f t="shared" si="19"/>
        <v>0</v>
      </c>
      <c r="E144" s="6">
        <f t="shared" si="20"/>
        <v>0</v>
      </c>
      <c r="F144" s="6">
        <f t="shared" si="21"/>
        <v>0</v>
      </c>
      <c r="H144" s="6" t="str">
        <f>IFERROR(IF(Table1[[#This Row],[Multi-lens? 1]]="No", 1, IF(Table1[[#This Row],[Multi-lens? 1]]="Dual", 2, IF(Table1[[#This Row],[Multi-lens? 1]]="Quad", 4, ""))),"")</f>
        <v/>
      </c>
      <c r="I144" s="9">
        <f>IFERROR(Table1[[#This Row],[Name]],"")</f>
        <v>0</v>
      </c>
      <c r="K144" s="3" t="str">
        <f t="shared" si="16"/>
        <v/>
      </c>
      <c r="M144" s="4">
        <f>IF(Table1[[#This Row],[Import to Gateway Calculator?]]="Yes",IFERROR(Table1[[#This Row],[Streaming Resolution '[MP']]],""),0)</f>
        <v>0</v>
      </c>
      <c r="N144" s="4">
        <f>IF(Table1[[#This Row],[Import to Gateway Calculator?]]="Yes",IFERROR(Table1[[#This Row],[Recording Resolution '[MP']]],""),0)</f>
        <v>0</v>
      </c>
      <c r="O144" s="4">
        <f>IF(Table1[[#This Row],[Import to Gateway Calculator?]]="Yes",IFERROR(Table1[[#This Row],[Frame Rate '[FPS'] 1]],""),0)</f>
        <v>0</v>
      </c>
      <c r="P144" s="4">
        <f>IF(Table1[[#This Row],[Import to Gateway Calculator?]]="Yes",IFERROR(Table1[[#This Row],[Days of Storage 1]],""),0)</f>
        <v>0</v>
      </c>
    </row>
    <row r="145" spans="1:16" x14ac:dyDescent="0.25">
      <c r="A145" s="5" t="str">
        <f t="shared" si="17"/>
        <v/>
      </c>
      <c r="B145" s="6" t="str">
        <f>IFERROR(IF(Table1[[#This Row],[Multi-lens? 1]]="No", 1, IF(Table1[[#This Row],[Multi-lens? 1]]="Dual", 2, IF(Table1[[#This Row],[Multi-lens? 1]]="Quad", 4, ""))),"")</f>
        <v/>
      </c>
      <c r="C145" s="6">
        <f t="shared" si="18"/>
        <v>0</v>
      </c>
      <c r="D145" s="6">
        <f t="shared" si="19"/>
        <v>0</v>
      </c>
      <c r="E145" s="6">
        <f t="shared" si="20"/>
        <v>0</v>
      </c>
      <c r="F145" s="6">
        <f t="shared" si="21"/>
        <v>0</v>
      </c>
      <c r="H145" s="6" t="str">
        <f>IFERROR(IF(Table1[[#This Row],[Multi-lens? 1]]="No", 1, IF(Table1[[#This Row],[Multi-lens? 1]]="Dual", 2, IF(Table1[[#This Row],[Multi-lens? 1]]="Quad", 4, ""))),"")</f>
        <v/>
      </c>
      <c r="I145" s="9">
        <f>IFERROR(Table1[[#This Row],[Name]],"")</f>
        <v>0</v>
      </c>
      <c r="K145" s="3" t="str">
        <f t="shared" si="16"/>
        <v/>
      </c>
      <c r="M145" s="4">
        <f>IF(Table1[[#This Row],[Import to Gateway Calculator?]]="Yes",IFERROR(Table1[[#This Row],[Streaming Resolution '[MP']]],""),0)</f>
        <v>0</v>
      </c>
      <c r="N145" s="4">
        <f>IF(Table1[[#This Row],[Import to Gateway Calculator?]]="Yes",IFERROR(Table1[[#This Row],[Recording Resolution '[MP']]],""),0)</f>
        <v>0</v>
      </c>
      <c r="O145" s="4">
        <f>IF(Table1[[#This Row],[Import to Gateway Calculator?]]="Yes",IFERROR(Table1[[#This Row],[Frame Rate '[FPS'] 1]],""),0)</f>
        <v>0</v>
      </c>
      <c r="P145" s="4">
        <f>IF(Table1[[#This Row],[Import to Gateway Calculator?]]="Yes",IFERROR(Table1[[#This Row],[Days of Storage 1]],""),0)</f>
        <v>0</v>
      </c>
    </row>
    <row r="146" spans="1:16" x14ac:dyDescent="0.25">
      <c r="A146" s="5" t="str">
        <f t="shared" si="17"/>
        <v/>
      </c>
      <c r="B146" s="6" t="str">
        <f>IFERROR(IF(Table1[[#This Row],[Multi-lens? 1]]="No", 1, IF(Table1[[#This Row],[Multi-lens? 1]]="Dual", 2, IF(Table1[[#This Row],[Multi-lens? 1]]="Quad", 4, ""))),"")</f>
        <v/>
      </c>
      <c r="C146" s="6">
        <f t="shared" si="18"/>
        <v>0</v>
      </c>
      <c r="D146" s="6">
        <f t="shared" si="19"/>
        <v>0</v>
      </c>
      <c r="E146" s="6">
        <f t="shared" si="20"/>
        <v>0</v>
      </c>
      <c r="F146" s="6">
        <f t="shared" si="21"/>
        <v>0</v>
      </c>
      <c r="H146" s="6" t="str">
        <f>IFERROR(IF(Table1[[#This Row],[Multi-lens? 1]]="No", 1, IF(Table1[[#This Row],[Multi-lens? 1]]="Dual", 2, IF(Table1[[#This Row],[Multi-lens? 1]]="Quad", 4, ""))),"")</f>
        <v/>
      </c>
      <c r="I146" s="9">
        <f>IFERROR(Table1[[#This Row],[Name]],"")</f>
        <v>0</v>
      </c>
      <c r="K146" s="3" t="str">
        <f t="shared" si="16"/>
        <v/>
      </c>
      <c r="M146" s="4">
        <f>IF(Table1[[#This Row],[Import to Gateway Calculator?]]="Yes",IFERROR(Table1[[#This Row],[Streaming Resolution '[MP']]],""),0)</f>
        <v>0</v>
      </c>
      <c r="N146" s="4">
        <f>IF(Table1[[#This Row],[Import to Gateway Calculator?]]="Yes",IFERROR(Table1[[#This Row],[Recording Resolution '[MP']]],""),0)</f>
        <v>0</v>
      </c>
      <c r="O146" s="4">
        <f>IF(Table1[[#This Row],[Import to Gateway Calculator?]]="Yes",IFERROR(Table1[[#This Row],[Frame Rate '[FPS'] 1]],""),0)</f>
        <v>0</v>
      </c>
      <c r="P146" s="4">
        <f>IF(Table1[[#This Row],[Import to Gateway Calculator?]]="Yes",IFERROR(Table1[[#This Row],[Days of Storage 1]],""),0)</f>
        <v>0</v>
      </c>
    </row>
    <row r="147" spans="1:16" x14ac:dyDescent="0.25">
      <c r="A147" s="5" t="str">
        <f t="shared" si="17"/>
        <v/>
      </c>
      <c r="B147" s="6" t="str">
        <f>IFERROR(IF(Table1[[#This Row],[Multi-lens? 1]]="No", 1, IF(Table1[[#This Row],[Multi-lens? 1]]="Dual", 2, IF(Table1[[#This Row],[Multi-lens? 1]]="Quad", 4, ""))),"")</f>
        <v/>
      </c>
      <c r="C147" s="6">
        <f t="shared" si="18"/>
        <v>0</v>
      </c>
      <c r="D147" s="6">
        <f t="shared" si="19"/>
        <v>0</v>
      </c>
      <c r="E147" s="6">
        <f t="shared" si="20"/>
        <v>0</v>
      </c>
      <c r="F147" s="6">
        <f t="shared" si="21"/>
        <v>0</v>
      </c>
      <c r="H147" s="6" t="str">
        <f>IFERROR(IF(Table1[[#This Row],[Multi-lens? 1]]="No", 1, IF(Table1[[#This Row],[Multi-lens? 1]]="Dual", 2, IF(Table1[[#This Row],[Multi-lens? 1]]="Quad", 4, ""))),"")</f>
        <v/>
      </c>
      <c r="I147" s="9">
        <f>IFERROR(Table1[[#This Row],[Name]],"")</f>
        <v>0</v>
      </c>
      <c r="K147" s="3" t="str">
        <f t="shared" si="16"/>
        <v/>
      </c>
      <c r="M147" s="4">
        <f>IF(Table1[[#This Row],[Import to Gateway Calculator?]]="Yes",IFERROR(Table1[[#This Row],[Streaming Resolution '[MP']]],""),0)</f>
        <v>0</v>
      </c>
      <c r="N147" s="4">
        <f>IF(Table1[[#This Row],[Import to Gateway Calculator?]]="Yes",IFERROR(Table1[[#This Row],[Recording Resolution '[MP']]],""),0)</f>
        <v>0</v>
      </c>
      <c r="O147" s="4">
        <f>IF(Table1[[#This Row],[Import to Gateway Calculator?]]="Yes",IFERROR(Table1[[#This Row],[Frame Rate '[FPS'] 1]],""),0)</f>
        <v>0</v>
      </c>
      <c r="P147" s="4">
        <f>IF(Table1[[#This Row],[Import to Gateway Calculator?]]="Yes",IFERROR(Table1[[#This Row],[Days of Storage 1]],""),0)</f>
        <v>0</v>
      </c>
    </row>
    <row r="148" spans="1:16" x14ac:dyDescent="0.25">
      <c r="A148" s="5" t="str">
        <f t="shared" si="17"/>
        <v/>
      </c>
      <c r="B148" s="6" t="str">
        <f>IFERROR(IF(Table1[[#This Row],[Multi-lens? 1]]="No", 1, IF(Table1[[#This Row],[Multi-lens? 1]]="Dual", 2, IF(Table1[[#This Row],[Multi-lens? 1]]="Quad", 4, ""))),"")</f>
        <v/>
      </c>
      <c r="C148" s="6">
        <f t="shared" si="18"/>
        <v>0</v>
      </c>
      <c r="D148" s="6">
        <f t="shared" si="19"/>
        <v>0</v>
      </c>
      <c r="E148" s="6">
        <f t="shared" si="20"/>
        <v>0</v>
      </c>
      <c r="F148" s="6">
        <f t="shared" si="21"/>
        <v>0</v>
      </c>
      <c r="H148" s="6" t="str">
        <f>IFERROR(IF(Table1[[#This Row],[Multi-lens? 1]]="No", 1, IF(Table1[[#This Row],[Multi-lens? 1]]="Dual", 2, IF(Table1[[#This Row],[Multi-lens? 1]]="Quad", 4, ""))),"")</f>
        <v/>
      </c>
      <c r="I148" s="9">
        <f>IFERROR(Table1[[#This Row],[Name]],"")</f>
        <v>0</v>
      </c>
      <c r="K148" s="3" t="str">
        <f t="shared" si="16"/>
        <v/>
      </c>
      <c r="M148" s="4">
        <f>IF(Table1[[#This Row],[Import to Gateway Calculator?]]="Yes",IFERROR(Table1[[#This Row],[Streaming Resolution '[MP']]],""),0)</f>
        <v>0</v>
      </c>
      <c r="N148" s="4">
        <f>IF(Table1[[#This Row],[Import to Gateway Calculator?]]="Yes",IFERROR(Table1[[#This Row],[Recording Resolution '[MP']]],""),0)</f>
        <v>0</v>
      </c>
      <c r="O148" s="4">
        <f>IF(Table1[[#This Row],[Import to Gateway Calculator?]]="Yes",IFERROR(Table1[[#This Row],[Frame Rate '[FPS'] 1]],""),0)</f>
        <v>0</v>
      </c>
      <c r="P148" s="4">
        <f>IF(Table1[[#This Row],[Import to Gateway Calculator?]]="Yes",IFERROR(Table1[[#This Row],[Days of Storage 1]],""),0)</f>
        <v>0</v>
      </c>
    </row>
    <row r="149" spans="1:16" x14ac:dyDescent="0.25">
      <c r="A149" s="5" t="str">
        <f t="shared" si="17"/>
        <v/>
      </c>
      <c r="B149" s="6" t="str">
        <f>IFERROR(IF(Table1[[#This Row],[Multi-lens? 1]]="No", 1, IF(Table1[[#This Row],[Multi-lens? 1]]="Dual", 2, IF(Table1[[#This Row],[Multi-lens? 1]]="Quad", 4, ""))),"")</f>
        <v/>
      </c>
      <c r="C149" s="6">
        <f t="shared" si="18"/>
        <v>0</v>
      </c>
      <c r="D149" s="6">
        <f t="shared" si="19"/>
        <v>0</v>
      </c>
      <c r="E149" s="6">
        <f t="shared" si="20"/>
        <v>0</v>
      </c>
      <c r="F149" s="6">
        <f t="shared" si="21"/>
        <v>0</v>
      </c>
      <c r="H149" s="6" t="str">
        <f>IFERROR(IF(Table1[[#This Row],[Multi-lens? 1]]="No", 1, IF(Table1[[#This Row],[Multi-lens? 1]]="Dual", 2, IF(Table1[[#This Row],[Multi-lens? 1]]="Quad", 4, ""))),"")</f>
        <v/>
      </c>
      <c r="I149" s="9">
        <f>IFERROR(Table1[[#This Row],[Name]],"")</f>
        <v>0</v>
      </c>
      <c r="K149" s="3" t="str">
        <f t="shared" si="16"/>
        <v/>
      </c>
      <c r="M149" s="4">
        <f>IF(Table1[[#This Row],[Import to Gateway Calculator?]]="Yes",IFERROR(Table1[[#This Row],[Streaming Resolution '[MP']]],""),0)</f>
        <v>0</v>
      </c>
      <c r="N149" s="4">
        <f>IF(Table1[[#This Row],[Import to Gateway Calculator?]]="Yes",IFERROR(Table1[[#This Row],[Recording Resolution '[MP']]],""),0)</f>
        <v>0</v>
      </c>
      <c r="O149" s="4">
        <f>IF(Table1[[#This Row],[Import to Gateway Calculator?]]="Yes",IFERROR(Table1[[#This Row],[Frame Rate '[FPS'] 1]],""),0)</f>
        <v>0</v>
      </c>
      <c r="P149" s="4">
        <f>IF(Table1[[#This Row],[Import to Gateway Calculator?]]="Yes",IFERROR(Table1[[#This Row],[Days of Storage 1]],""),0)</f>
        <v>0</v>
      </c>
    </row>
    <row r="150" spans="1:16" x14ac:dyDescent="0.25">
      <c r="A150" s="5" t="str">
        <f t="shared" si="17"/>
        <v/>
      </c>
      <c r="B150" s="6" t="str">
        <f>IFERROR(IF(Table1[[#This Row],[Multi-lens? 1]]="No", 1, IF(Table1[[#This Row],[Multi-lens? 1]]="Dual", 2, IF(Table1[[#This Row],[Multi-lens? 1]]="Quad", 4, ""))),"")</f>
        <v/>
      </c>
      <c r="C150" s="6">
        <f t="shared" si="18"/>
        <v>0</v>
      </c>
      <c r="D150" s="6">
        <f t="shared" si="19"/>
        <v>0</v>
      </c>
      <c r="E150" s="6">
        <f t="shared" si="20"/>
        <v>0</v>
      </c>
      <c r="F150" s="6">
        <f t="shared" si="21"/>
        <v>0</v>
      </c>
      <c r="H150" s="6" t="str">
        <f>IFERROR(IF(Table1[[#This Row],[Multi-lens? 1]]="No", 1, IF(Table1[[#This Row],[Multi-lens? 1]]="Dual", 2, IF(Table1[[#This Row],[Multi-lens? 1]]="Quad", 4, ""))),"")</f>
        <v/>
      </c>
      <c r="I150" s="9">
        <f>IFERROR(Table1[[#This Row],[Name]],"")</f>
        <v>0</v>
      </c>
      <c r="K150" s="3" t="str">
        <f t="shared" si="16"/>
        <v/>
      </c>
      <c r="M150" s="4">
        <f>IF(Table1[[#This Row],[Import to Gateway Calculator?]]="Yes",IFERROR(Table1[[#This Row],[Streaming Resolution '[MP']]],""),0)</f>
        <v>0</v>
      </c>
      <c r="N150" s="4">
        <f>IF(Table1[[#This Row],[Import to Gateway Calculator?]]="Yes",IFERROR(Table1[[#This Row],[Recording Resolution '[MP']]],""),0)</f>
        <v>0</v>
      </c>
      <c r="O150" s="4">
        <f>IF(Table1[[#This Row],[Import to Gateway Calculator?]]="Yes",IFERROR(Table1[[#This Row],[Frame Rate '[FPS'] 1]],""),0)</f>
        <v>0</v>
      </c>
      <c r="P150" s="4">
        <f>IF(Table1[[#This Row],[Import to Gateway Calculator?]]="Yes",IFERROR(Table1[[#This Row],[Days of Storage 1]],""),0)</f>
        <v>0</v>
      </c>
    </row>
    <row r="151" spans="1:16" x14ac:dyDescent="0.25">
      <c r="A151" s="5" t="str">
        <f t="shared" si="17"/>
        <v/>
      </c>
      <c r="B151" s="6" t="str">
        <f>IFERROR(IF(Table1[[#This Row],[Multi-lens? 1]]="No", 1, IF(Table1[[#This Row],[Multi-lens? 1]]="Dual", 2, IF(Table1[[#This Row],[Multi-lens? 1]]="Quad", 4, ""))),"")</f>
        <v/>
      </c>
      <c r="C151" s="6">
        <f t="shared" si="18"/>
        <v>0</v>
      </c>
      <c r="D151" s="6">
        <f t="shared" si="19"/>
        <v>0</v>
      </c>
      <c r="E151" s="6">
        <f t="shared" si="20"/>
        <v>0</v>
      </c>
      <c r="F151" s="6">
        <f t="shared" si="21"/>
        <v>0</v>
      </c>
      <c r="H151" s="6" t="str">
        <f>IFERROR(IF(Table1[[#This Row],[Multi-lens? 1]]="No", 1, IF(Table1[[#This Row],[Multi-lens? 1]]="Dual", 2, IF(Table1[[#This Row],[Multi-lens? 1]]="Quad", 4, ""))),"")</f>
        <v/>
      </c>
      <c r="I151" s="9">
        <f>IFERROR(Table1[[#This Row],[Name]],"")</f>
        <v>0</v>
      </c>
      <c r="K151" s="3" t="str">
        <f t="shared" si="16"/>
        <v/>
      </c>
      <c r="M151" s="4">
        <f>IF(Table1[[#This Row],[Import to Gateway Calculator?]]="Yes",IFERROR(Table1[[#This Row],[Streaming Resolution '[MP']]],""),0)</f>
        <v>0</v>
      </c>
      <c r="N151" s="4">
        <f>IF(Table1[[#This Row],[Import to Gateway Calculator?]]="Yes",IFERROR(Table1[[#This Row],[Recording Resolution '[MP']]],""),0)</f>
        <v>0</v>
      </c>
      <c r="O151" s="4">
        <f>IF(Table1[[#This Row],[Import to Gateway Calculator?]]="Yes",IFERROR(Table1[[#This Row],[Frame Rate '[FPS'] 1]],""),0)</f>
        <v>0</v>
      </c>
      <c r="P151" s="4">
        <f>IF(Table1[[#This Row],[Import to Gateway Calculator?]]="Yes",IFERROR(Table1[[#This Row],[Days of Storage 1]],""),0)</f>
        <v>0</v>
      </c>
    </row>
    <row r="152" spans="1:16" x14ac:dyDescent="0.25">
      <c r="A152" s="5" t="str">
        <f t="shared" si="17"/>
        <v/>
      </c>
      <c r="B152" s="6" t="str">
        <f>IFERROR(IF(Table1[[#This Row],[Multi-lens? 1]]="No", 1, IF(Table1[[#This Row],[Multi-lens? 1]]="Dual", 2, IF(Table1[[#This Row],[Multi-lens? 1]]="Quad", 4, ""))),"")</f>
        <v/>
      </c>
      <c r="C152" s="6">
        <f t="shared" si="18"/>
        <v>0</v>
      </c>
      <c r="D152" s="6">
        <f t="shared" si="19"/>
        <v>0</v>
      </c>
      <c r="E152" s="6">
        <f t="shared" si="20"/>
        <v>0</v>
      </c>
      <c r="F152" s="6">
        <f t="shared" si="21"/>
        <v>0</v>
      </c>
      <c r="H152" s="6" t="str">
        <f>IFERROR(IF(Table1[[#This Row],[Multi-lens? 1]]="No", 1, IF(Table1[[#This Row],[Multi-lens? 1]]="Dual", 2, IF(Table1[[#This Row],[Multi-lens? 1]]="Quad", 4, ""))),"")</f>
        <v/>
      </c>
      <c r="I152" s="9">
        <f>IFERROR(Table1[[#This Row],[Name]],"")</f>
        <v>0</v>
      </c>
      <c r="K152" s="3" t="str">
        <f t="shared" si="16"/>
        <v/>
      </c>
      <c r="M152" s="4">
        <f>IF(Table1[[#This Row],[Import to Gateway Calculator?]]="Yes",IFERROR(Table1[[#This Row],[Streaming Resolution '[MP']]],""),0)</f>
        <v>0</v>
      </c>
      <c r="N152" s="4">
        <f>IF(Table1[[#This Row],[Import to Gateway Calculator?]]="Yes",IFERROR(Table1[[#This Row],[Recording Resolution '[MP']]],""),0)</f>
        <v>0</v>
      </c>
      <c r="O152" s="4">
        <f>IF(Table1[[#This Row],[Import to Gateway Calculator?]]="Yes",IFERROR(Table1[[#This Row],[Frame Rate '[FPS'] 1]],""),0)</f>
        <v>0</v>
      </c>
      <c r="P152" s="4">
        <f>IF(Table1[[#This Row],[Import to Gateway Calculator?]]="Yes",IFERROR(Table1[[#This Row],[Days of Storage 1]],""),0)</f>
        <v>0</v>
      </c>
    </row>
    <row r="153" spans="1:16" x14ac:dyDescent="0.25">
      <c r="A153" s="5" t="str">
        <f t="shared" si="17"/>
        <v/>
      </c>
      <c r="B153" s="6" t="str">
        <f>IFERROR(IF(Table1[[#This Row],[Multi-lens? 1]]="No", 1, IF(Table1[[#This Row],[Multi-lens? 1]]="Dual", 2, IF(Table1[[#This Row],[Multi-lens? 1]]="Quad", 4, ""))),"")</f>
        <v/>
      </c>
      <c r="C153" s="6">
        <f t="shared" si="18"/>
        <v>0</v>
      </c>
      <c r="D153" s="6">
        <f t="shared" si="19"/>
        <v>0</v>
      </c>
      <c r="E153" s="6">
        <f t="shared" si="20"/>
        <v>0</v>
      </c>
      <c r="F153" s="6">
        <f t="shared" si="21"/>
        <v>0</v>
      </c>
      <c r="H153" s="6" t="str">
        <f>IFERROR(IF(Table1[[#This Row],[Multi-lens? 1]]="No", 1, IF(Table1[[#This Row],[Multi-lens? 1]]="Dual", 2, IF(Table1[[#This Row],[Multi-lens? 1]]="Quad", 4, ""))),"")</f>
        <v/>
      </c>
      <c r="I153" s="9">
        <f>IFERROR(Table1[[#This Row],[Name]],"")</f>
        <v>0</v>
      </c>
      <c r="K153" s="3" t="str">
        <f t="shared" si="16"/>
        <v/>
      </c>
      <c r="M153" s="4">
        <f>IF(Table1[[#This Row],[Import to Gateway Calculator?]]="Yes",IFERROR(Table1[[#This Row],[Streaming Resolution '[MP']]],""),0)</f>
        <v>0</v>
      </c>
      <c r="N153" s="4">
        <f>IF(Table1[[#This Row],[Import to Gateway Calculator?]]="Yes",IFERROR(Table1[[#This Row],[Recording Resolution '[MP']]],""),0)</f>
        <v>0</v>
      </c>
      <c r="O153" s="4">
        <f>IF(Table1[[#This Row],[Import to Gateway Calculator?]]="Yes",IFERROR(Table1[[#This Row],[Frame Rate '[FPS'] 1]],""),0)</f>
        <v>0</v>
      </c>
      <c r="P153" s="4">
        <f>IF(Table1[[#This Row],[Import to Gateway Calculator?]]="Yes",IFERROR(Table1[[#This Row],[Days of Storage 1]],""),0)</f>
        <v>0</v>
      </c>
    </row>
    <row r="154" spans="1:16" x14ac:dyDescent="0.25">
      <c r="A154" s="5" t="str">
        <f t="shared" si="17"/>
        <v/>
      </c>
      <c r="B154" s="6" t="str">
        <f>IFERROR(IF(Table1[[#This Row],[Multi-lens? 1]]="No", 1, IF(Table1[[#This Row],[Multi-lens? 1]]="Dual", 2, IF(Table1[[#This Row],[Multi-lens? 1]]="Quad", 4, ""))),"")</f>
        <v/>
      </c>
      <c r="C154" s="6">
        <f t="shared" si="18"/>
        <v>0</v>
      </c>
      <c r="D154" s="6">
        <f t="shared" si="19"/>
        <v>0</v>
      </c>
      <c r="E154" s="6">
        <f t="shared" si="20"/>
        <v>0</v>
      </c>
      <c r="F154" s="6">
        <f t="shared" si="21"/>
        <v>0</v>
      </c>
      <c r="H154" s="6" t="str">
        <f>IFERROR(IF(Table1[[#This Row],[Multi-lens? 1]]="No", 1, IF(Table1[[#This Row],[Multi-lens? 1]]="Dual", 2, IF(Table1[[#This Row],[Multi-lens? 1]]="Quad", 4, ""))),"")</f>
        <v/>
      </c>
      <c r="I154" s="9">
        <f>IFERROR(Table1[[#This Row],[Name]],"")</f>
        <v>0</v>
      </c>
      <c r="K154" s="3" t="str">
        <f t="shared" si="16"/>
        <v/>
      </c>
      <c r="M154" s="4">
        <f>IF(Table1[[#This Row],[Import to Gateway Calculator?]]="Yes",IFERROR(Table1[[#This Row],[Streaming Resolution '[MP']]],""),0)</f>
        <v>0</v>
      </c>
      <c r="N154" s="4">
        <f>IF(Table1[[#This Row],[Import to Gateway Calculator?]]="Yes",IFERROR(Table1[[#This Row],[Recording Resolution '[MP']]],""),0)</f>
        <v>0</v>
      </c>
      <c r="O154" s="4">
        <f>IF(Table1[[#This Row],[Import to Gateway Calculator?]]="Yes",IFERROR(Table1[[#This Row],[Frame Rate '[FPS'] 1]],""),0)</f>
        <v>0</v>
      </c>
      <c r="P154" s="4">
        <f>IF(Table1[[#This Row],[Import to Gateway Calculator?]]="Yes",IFERROR(Table1[[#This Row],[Days of Storage 1]],""),0)</f>
        <v>0</v>
      </c>
    </row>
    <row r="155" spans="1:16" x14ac:dyDescent="0.25">
      <c r="A155" s="5" t="str">
        <f t="shared" si="17"/>
        <v/>
      </c>
      <c r="B155" s="6" t="str">
        <f>IFERROR(IF(Table1[[#This Row],[Multi-lens? 1]]="No", 1, IF(Table1[[#This Row],[Multi-lens? 1]]="Dual", 2, IF(Table1[[#This Row],[Multi-lens? 1]]="Quad", 4, ""))),"")</f>
        <v/>
      </c>
      <c r="C155" s="6">
        <f t="shared" si="18"/>
        <v>0</v>
      </c>
      <c r="D155" s="6">
        <f t="shared" si="19"/>
        <v>0</v>
      </c>
      <c r="E155" s="6">
        <f t="shared" si="20"/>
        <v>0</v>
      </c>
      <c r="F155" s="6">
        <f t="shared" si="21"/>
        <v>0</v>
      </c>
      <c r="H155" s="6" t="str">
        <f>IFERROR(IF(Table1[[#This Row],[Multi-lens? 1]]="No", 1, IF(Table1[[#This Row],[Multi-lens? 1]]="Dual", 2, IF(Table1[[#This Row],[Multi-lens? 1]]="Quad", 4, ""))),"")</f>
        <v/>
      </c>
      <c r="I155" s="9">
        <f>IFERROR(Table1[[#This Row],[Name]],"")</f>
        <v>0</v>
      </c>
      <c r="K155" s="3" t="str">
        <f t="shared" si="16"/>
        <v/>
      </c>
      <c r="M155" s="4">
        <f>IF(Table1[[#This Row],[Import to Gateway Calculator?]]="Yes",IFERROR(Table1[[#This Row],[Streaming Resolution '[MP']]],""),0)</f>
        <v>0</v>
      </c>
      <c r="N155" s="4">
        <f>IF(Table1[[#This Row],[Import to Gateway Calculator?]]="Yes",IFERROR(Table1[[#This Row],[Recording Resolution '[MP']]],""),0)</f>
        <v>0</v>
      </c>
      <c r="O155" s="4">
        <f>IF(Table1[[#This Row],[Import to Gateway Calculator?]]="Yes",IFERROR(Table1[[#This Row],[Frame Rate '[FPS'] 1]],""),0)</f>
        <v>0</v>
      </c>
      <c r="P155" s="4">
        <f>IF(Table1[[#This Row],[Import to Gateway Calculator?]]="Yes",IFERROR(Table1[[#This Row],[Days of Storage 1]],""),0)</f>
        <v>0</v>
      </c>
    </row>
    <row r="156" spans="1:16" x14ac:dyDescent="0.25">
      <c r="A156" s="5" t="str">
        <f t="shared" si="17"/>
        <v/>
      </c>
      <c r="B156" s="6" t="str">
        <f>IFERROR(IF(Table1[[#This Row],[Multi-lens? 1]]="No", 1, IF(Table1[[#This Row],[Multi-lens? 1]]="Dual", 2, IF(Table1[[#This Row],[Multi-lens? 1]]="Quad", 4, ""))),"")</f>
        <v/>
      </c>
      <c r="C156" s="6">
        <f t="shared" si="18"/>
        <v>0</v>
      </c>
      <c r="D156" s="6">
        <f t="shared" si="19"/>
        <v>0</v>
      </c>
      <c r="E156" s="6">
        <f t="shared" si="20"/>
        <v>0</v>
      </c>
      <c r="F156" s="6">
        <f t="shared" si="21"/>
        <v>0</v>
      </c>
      <c r="H156" s="6" t="str">
        <f>IFERROR(IF(Table1[[#This Row],[Multi-lens? 1]]="No", 1, IF(Table1[[#This Row],[Multi-lens? 1]]="Dual", 2, IF(Table1[[#This Row],[Multi-lens? 1]]="Quad", 4, ""))),"")</f>
        <v/>
      </c>
      <c r="I156" s="9">
        <f>IFERROR(Table1[[#This Row],[Name]],"")</f>
        <v>0</v>
      </c>
      <c r="K156" s="3" t="str">
        <f t="shared" si="16"/>
        <v/>
      </c>
      <c r="M156" s="4">
        <f>IF(Table1[[#This Row],[Import to Gateway Calculator?]]="Yes",IFERROR(Table1[[#This Row],[Streaming Resolution '[MP']]],""),0)</f>
        <v>0</v>
      </c>
      <c r="N156" s="4">
        <f>IF(Table1[[#This Row],[Import to Gateway Calculator?]]="Yes",IFERROR(Table1[[#This Row],[Recording Resolution '[MP']]],""),0)</f>
        <v>0</v>
      </c>
      <c r="O156" s="4">
        <f>IF(Table1[[#This Row],[Import to Gateway Calculator?]]="Yes",IFERROR(Table1[[#This Row],[Frame Rate '[FPS'] 1]],""),0)</f>
        <v>0</v>
      </c>
      <c r="P156" s="4">
        <f>IF(Table1[[#This Row],[Import to Gateway Calculator?]]="Yes",IFERROR(Table1[[#This Row],[Days of Storage 1]],""),0)</f>
        <v>0</v>
      </c>
    </row>
    <row r="157" spans="1:16" x14ac:dyDescent="0.25">
      <c r="A157" s="5" t="str">
        <f t="shared" si="17"/>
        <v/>
      </c>
      <c r="B157" s="6" t="str">
        <f>IFERROR(IF(Table1[[#This Row],[Multi-lens? 1]]="No", 1, IF(Table1[[#This Row],[Multi-lens? 1]]="Dual", 2, IF(Table1[[#This Row],[Multi-lens? 1]]="Quad", 4, ""))),"")</f>
        <v/>
      </c>
      <c r="C157" s="6">
        <f t="shared" si="18"/>
        <v>0</v>
      </c>
      <c r="D157" s="6">
        <f t="shared" si="19"/>
        <v>0</v>
      </c>
      <c r="E157" s="6">
        <f t="shared" si="20"/>
        <v>0</v>
      </c>
      <c r="F157" s="6">
        <f t="shared" si="21"/>
        <v>0</v>
      </c>
      <c r="H157" s="6" t="str">
        <f>IFERROR(IF(Table1[[#This Row],[Multi-lens? 1]]="No", 1, IF(Table1[[#This Row],[Multi-lens? 1]]="Dual", 2, IF(Table1[[#This Row],[Multi-lens? 1]]="Quad", 4, ""))),"")</f>
        <v/>
      </c>
      <c r="I157" s="9">
        <f>IFERROR(Table1[[#This Row],[Name]],"")</f>
        <v>0</v>
      </c>
      <c r="K157" s="3" t="str">
        <f t="shared" si="16"/>
        <v/>
      </c>
      <c r="M157" s="4">
        <f>IF(Table1[[#This Row],[Import to Gateway Calculator?]]="Yes",IFERROR(Table1[[#This Row],[Streaming Resolution '[MP']]],""),0)</f>
        <v>0</v>
      </c>
      <c r="N157" s="4">
        <f>IF(Table1[[#This Row],[Import to Gateway Calculator?]]="Yes",IFERROR(Table1[[#This Row],[Recording Resolution '[MP']]],""),0)</f>
        <v>0</v>
      </c>
      <c r="O157" s="4">
        <f>IF(Table1[[#This Row],[Import to Gateway Calculator?]]="Yes",IFERROR(Table1[[#This Row],[Frame Rate '[FPS'] 1]],""),0)</f>
        <v>0</v>
      </c>
      <c r="P157" s="4">
        <f>IF(Table1[[#This Row],[Import to Gateway Calculator?]]="Yes",IFERROR(Table1[[#This Row],[Days of Storage 1]],""),0)</f>
        <v>0</v>
      </c>
    </row>
    <row r="158" spans="1:16" x14ac:dyDescent="0.25">
      <c r="A158" s="5" t="str">
        <f t="shared" si="17"/>
        <v/>
      </c>
      <c r="B158" s="6" t="str">
        <f>IFERROR(IF(Table1[[#This Row],[Multi-lens? 1]]="No", 1, IF(Table1[[#This Row],[Multi-lens? 1]]="Dual", 2, IF(Table1[[#This Row],[Multi-lens? 1]]="Quad", 4, ""))),"")</f>
        <v/>
      </c>
      <c r="C158" s="6">
        <f t="shared" si="18"/>
        <v>0</v>
      </c>
      <c r="D158" s="6">
        <f t="shared" si="19"/>
        <v>0</v>
      </c>
      <c r="E158" s="6">
        <f t="shared" si="20"/>
        <v>0</v>
      </c>
      <c r="F158" s="6">
        <f t="shared" si="21"/>
        <v>0</v>
      </c>
      <c r="H158" s="6" t="str">
        <f>IFERROR(IF(Table1[[#This Row],[Multi-lens? 1]]="No", 1, IF(Table1[[#This Row],[Multi-lens? 1]]="Dual", 2, IF(Table1[[#This Row],[Multi-lens? 1]]="Quad", 4, ""))),"")</f>
        <v/>
      </c>
      <c r="I158" s="9">
        <f>IFERROR(Table1[[#This Row],[Name]],"")</f>
        <v>0</v>
      </c>
      <c r="K158" s="3" t="str">
        <f t="shared" si="16"/>
        <v/>
      </c>
      <c r="M158" s="4">
        <f>IF(Table1[[#This Row],[Import to Gateway Calculator?]]="Yes",IFERROR(Table1[[#This Row],[Streaming Resolution '[MP']]],""),0)</f>
        <v>0</v>
      </c>
      <c r="N158" s="4">
        <f>IF(Table1[[#This Row],[Import to Gateway Calculator?]]="Yes",IFERROR(Table1[[#This Row],[Recording Resolution '[MP']]],""),0)</f>
        <v>0</v>
      </c>
      <c r="O158" s="4">
        <f>IF(Table1[[#This Row],[Import to Gateway Calculator?]]="Yes",IFERROR(Table1[[#This Row],[Frame Rate '[FPS'] 1]],""),0)</f>
        <v>0</v>
      </c>
      <c r="P158" s="4">
        <f>IF(Table1[[#This Row],[Import to Gateway Calculator?]]="Yes",IFERROR(Table1[[#This Row],[Days of Storage 1]],""),0)</f>
        <v>0</v>
      </c>
    </row>
    <row r="159" spans="1:16" x14ac:dyDescent="0.25">
      <c r="A159" s="5" t="str">
        <f t="shared" si="17"/>
        <v/>
      </c>
      <c r="B159" s="6" t="str">
        <f>IFERROR(IF(Table1[[#This Row],[Multi-lens? 1]]="No", 1, IF(Table1[[#This Row],[Multi-lens? 1]]="Dual", 2, IF(Table1[[#This Row],[Multi-lens? 1]]="Quad", 4, ""))),"")</f>
        <v/>
      </c>
      <c r="C159" s="6">
        <f t="shared" si="18"/>
        <v>0</v>
      </c>
      <c r="D159" s="6">
        <f t="shared" si="19"/>
        <v>0</v>
      </c>
      <c r="E159" s="6">
        <f t="shared" si="20"/>
        <v>0</v>
      </c>
      <c r="F159" s="6">
        <f t="shared" si="21"/>
        <v>0</v>
      </c>
      <c r="H159" s="6" t="str">
        <f>IFERROR(IF(Table1[[#This Row],[Multi-lens? 1]]="No", 1, IF(Table1[[#This Row],[Multi-lens? 1]]="Dual", 2, IF(Table1[[#This Row],[Multi-lens? 1]]="Quad", 4, ""))),"")</f>
        <v/>
      </c>
      <c r="I159" s="9">
        <f>IFERROR(Table1[[#This Row],[Name]],"")</f>
        <v>0</v>
      </c>
      <c r="K159" s="3" t="str">
        <f t="shared" si="16"/>
        <v/>
      </c>
      <c r="M159" s="4">
        <f>IF(Table1[[#This Row],[Import to Gateway Calculator?]]="Yes",IFERROR(Table1[[#This Row],[Streaming Resolution '[MP']]],""),0)</f>
        <v>0</v>
      </c>
      <c r="N159" s="4">
        <f>IF(Table1[[#This Row],[Import to Gateway Calculator?]]="Yes",IFERROR(Table1[[#This Row],[Recording Resolution '[MP']]],""),0)</f>
        <v>0</v>
      </c>
      <c r="O159" s="4">
        <f>IF(Table1[[#This Row],[Import to Gateway Calculator?]]="Yes",IFERROR(Table1[[#This Row],[Frame Rate '[FPS'] 1]],""),0)</f>
        <v>0</v>
      </c>
      <c r="P159" s="4">
        <f>IF(Table1[[#This Row],[Import to Gateway Calculator?]]="Yes",IFERROR(Table1[[#This Row],[Days of Storage 1]],""),0)</f>
        <v>0</v>
      </c>
    </row>
    <row r="160" spans="1:16" x14ac:dyDescent="0.25">
      <c r="A160" s="5" t="str">
        <f t="shared" si="17"/>
        <v/>
      </c>
      <c r="B160" s="6" t="str">
        <f>IFERROR(IF(Table1[[#This Row],[Multi-lens? 1]]="No", 1, IF(Table1[[#This Row],[Multi-lens? 1]]="Dual", 2, IF(Table1[[#This Row],[Multi-lens? 1]]="Quad", 4, ""))),"")</f>
        <v/>
      </c>
      <c r="C160" s="6">
        <f t="shared" si="18"/>
        <v>0</v>
      </c>
      <c r="D160" s="6">
        <f t="shared" si="19"/>
        <v>0</v>
      </c>
      <c r="E160" s="6">
        <f t="shared" si="20"/>
        <v>0</v>
      </c>
      <c r="F160" s="6">
        <f t="shared" si="21"/>
        <v>0</v>
      </c>
      <c r="H160" s="6" t="str">
        <f>IFERROR(IF(Table1[[#This Row],[Multi-lens? 1]]="No", 1, IF(Table1[[#This Row],[Multi-lens? 1]]="Dual", 2, IF(Table1[[#This Row],[Multi-lens? 1]]="Quad", 4, ""))),"")</f>
        <v/>
      </c>
      <c r="I160" s="9">
        <f>IFERROR(Table1[[#This Row],[Name]],"")</f>
        <v>0</v>
      </c>
      <c r="K160" s="3" t="str">
        <f t="shared" si="16"/>
        <v/>
      </c>
      <c r="M160" s="4">
        <f>IF(Table1[[#This Row],[Import to Gateway Calculator?]]="Yes",IFERROR(Table1[[#This Row],[Streaming Resolution '[MP']]],""),0)</f>
        <v>0</v>
      </c>
      <c r="N160" s="4">
        <f>IF(Table1[[#This Row],[Import to Gateway Calculator?]]="Yes",IFERROR(Table1[[#This Row],[Recording Resolution '[MP']]],""),0)</f>
        <v>0</v>
      </c>
      <c r="O160" s="4">
        <f>IF(Table1[[#This Row],[Import to Gateway Calculator?]]="Yes",IFERROR(Table1[[#This Row],[Frame Rate '[FPS'] 1]],""),0)</f>
        <v>0</v>
      </c>
      <c r="P160" s="4">
        <f>IF(Table1[[#This Row],[Import to Gateway Calculator?]]="Yes",IFERROR(Table1[[#This Row],[Days of Storage 1]],""),0)</f>
        <v>0</v>
      </c>
    </row>
    <row r="161" spans="1:16" x14ac:dyDescent="0.25">
      <c r="A161" s="5" t="str">
        <f t="shared" si="17"/>
        <v/>
      </c>
      <c r="B161" s="6" t="str">
        <f>IFERROR(IF(Table1[[#This Row],[Multi-lens? 1]]="No", 1, IF(Table1[[#This Row],[Multi-lens? 1]]="Dual", 2, IF(Table1[[#This Row],[Multi-lens? 1]]="Quad", 4, ""))),"")</f>
        <v/>
      </c>
      <c r="C161" s="6">
        <f t="shared" si="18"/>
        <v>0</v>
      </c>
      <c r="D161" s="6">
        <f t="shared" si="19"/>
        <v>0</v>
      </c>
      <c r="E161" s="6">
        <f t="shared" si="20"/>
        <v>0</v>
      </c>
      <c r="F161" s="6">
        <f t="shared" si="21"/>
        <v>0</v>
      </c>
      <c r="H161" s="6" t="str">
        <f>IFERROR(IF(Table1[[#This Row],[Multi-lens? 1]]="No", 1, IF(Table1[[#This Row],[Multi-lens? 1]]="Dual", 2, IF(Table1[[#This Row],[Multi-lens? 1]]="Quad", 4, ""))),"")</f>
        <v/>
      </c>
      <c r="I161" s="9">
        <f>IFERROR(Table1[[#This Row],[Name]],"")</f>
        <v>0</v>
      </c>
      <c r="K161" s="3" t="str">
        <f t="shared" si="16"/>
        <v/>
      </c>
      <c r="M161" s="4">
        <f>IF(Table1[[#This Row],[Import to Gateway Calculator?]]="Yes",IFERROR(Table1[[#This Row],[Streaming Resolution '[MP']]],""),0)</f>
        <v>0</v>
      </c>
      <c r="N161" s="4">
        <f>IF(Table1[[#This Row],[Import to Gateway Calculator?]]="Yes",IFERROR(Table1[[#This Row],[Recording Resolution '[MP']]],""),0)</f>
        <v>0</v>
      </c>
      <c r="O161" s="4">
        <f>IF(Table1[[#This Row],[Import to Gateway Calculator?]]="Yes",IFERROR(Table1[[#This Row],[Frame Rate '[FPS'] 1]],""),0)</f>
        <v>0</v>
      </c>
      <c r="P161" s="4">
        <f>IF(Table1[[#This Row],[Import to Gateway Calculator?]]="Yes",IFERROR(Table1[[#This Row],[Days of Storage 1]],""),0)</f>
        <v>0</v>
      </c>
    </row>
    <row r="162" spans="1:16" x14ac:dyDescent="0.25">
      <c r="A162" s="5" t="str">
        <f t="shared" si="17"/>
        <v/>
      </c>
      <c r="B162" s="6" t="str">
        <f>IFERROR(IF(Table1[[#This Row],[Multi-lens? 1]]="No", 1, IF(Table1[[#This Row],[Multi-lens? 1]]="Dual", 2, IF(Table1[[#This Row],[Multi-lens? 1]]="Quad", 4, ""))),"")</f>
        <v/>
      </c>
      <c r="C162" s="6">
        <f t="shared" si="18"/>
        <v>0</v>
      </c>
      <c r="D162" s="6">
        <f t="shared" si="19"/>
        <v>0</v>
      </c>
      <c r="E162" s="6">
        <f t="shared" si="20"/>
        <v>0</v>
      </c>
      <c r="F162" s="6">
        <f t="shared" si="21"/>
        <v>0</v>
      </c>
      <c r="H162" s="6" t="str">
        <f>IFERROR(IF(Table1[[#This Row],[Multi-lens? 1]]="No", 1, IF(Table1[[#This Row],[Multi-lens? 1]]="Dual", 2, IF(Table1[[#This Row],[Multi-lens? 1]]="Quad", 4, ""))),"")</f>
        <v/>
      </c>
      <c r="I162" s="9">
        <f>IFERROR(Table1[[#This Row],[Name]],"")</f>
        <v>0</v>
      </c>
      <c r="K162" s="3" t="str">
        <f t="shared" si="16"/>
        <v/>
      </c>
      <c r="M162" s="4">
        <f>IF(Table1[[#This Row],[Import to Gateway Calculator?]]="Yes",IFERROR(Table1[[#This Row],[Streaming Resolution '[MP']]],""),0)</f>
        <v>0</v>
      </c>
      <c r="N162" s="4">
        <f>IF(Table1[[#This Row],[Import to Gateway Calculator?]]="Yes",IFERROR(Table1[[#This Row],[Recording Resolution '[MP']]],""),0)</f>
        <v>0</v>
      </c>
      <c r="O162" s="4">
        <f>IF(Table1[[#This Row],[Import to Gateway Calculator?]]="Yes",IFERROR(Table1[[#This Row],[Frame Rate '[FPS'] 1]],""),0)</f>
        <v>0</v>
      </c>
      <c r="P162" s="4">
        <f>IF(Table1[[#This Row],[Import to Gateway Calculator?]]="Yes",IFERROR(Table1[[#This Row],[Days of Storage 1]],""),0)</f>
        <v>0</v>
      </c>
    </row>
    <row r="163" spans="1:16" x14ac:dyDescent="0.25">
      <c r="A163" s="5" t="str">
        <f t="shared" si="17"/>
        <v/>
      </c>
      <c r="B163" s="6" t="str">
        <f>IFERROR(IF(Table1[[#This Row],[Multi-lens? 1]]="No", 1, IF(Table1[[#This Row],[Multi-lens? 1]]="Dual", 2, IF(Table1[[#This Row],[Multi-lens? 1]]="Quad", 4, ""))),"")</f>
        <v/>
      </c>
      <c r="C163" s="6">
        <f t="shared" si="18"/>
        <v>0</v>
      </c>
      <c r="D163" s="6">
        <f t="shared" si="19"/>
        <v>0</v>
      </c>
      <c r="E163" s="6">
        <f t="shared" si="20"/>
        <v>0</v>
      </c>
      <c r="F163" s="6">
        <f t="shared" si="21"/>
        <v>0</v>
      </c>
      <c r="H163" s="6" t="str">
        <f>IFERROR(IF(Table1[[#This Row],[Multi-lens? 1]]="No", 1, IF(Table1[[#This Row],[Multi-lens? 1]]="Dual", 2, IF(Table1[[#This Row],[Multi-lens? 1]]="Quad", 4, ""))),"")</f>
        <v/>
      </c>
      <c r="I163" s="9">
        <f>IFERROR(Table1[[#This Row],[Name]],"")</f>
        <v>0</v>
      </c>
      <c r="K163" s="3" t="str">
        <f t="shared" si="16"/>
        <v/>
      </c>
      <c r="M163" s="4">
        <f>IF(Table1[[#This Row],[Import to Gateway Calculator?]]="Yes",IFERROR(Table1[[#This Row],[Streaming Resolution '[MP']]],""),0)</f>
        <v>0</v>
      </c>
      <c r="N163" s="4">
        <f>IF(Table1[[#This Row],[Import to Gateway Calculator?]]="Yes",IFERROR(Table1[[#This Row],[Recording Resolution '[MP']]],""),0)</f>
        <v>0</v>
      </c>
      <c r="O163" s="4">
        <f>IF(Table1[[#This Row],[Import to Gateway Calculator?]]="Yes",IFERROR(Table1[[#This Row],[Frame Rate '[FPS'] 1]],""),0)</f>
        <v>0</v>
      </c>
      <c r="P163" s="4">
        <f>IF(Table1[[#This Row],[Import to Gateway Calculator?]]="Yes",IFERROR(Table1[[#This Row],[Days of Storage 1]],""),0)</f>
        <v>0</v>
      </c>
    </row>
    <row r="164" spans="1:16" x14ac:dyDescent="0.25">
      <c r="A164" s="5" t="str">
        <f t="shared" si="17"/>
        <v/>
      </c>
      <c r="B164" s="6" t="str">
        <f>IFERROR(IF(Table1[[#This Row],[Multi-lens? 1]]="No", 1, IF(Table1[[#This Row],[Multi-lens? 1]]="Dual", 2, IF(Table1[[#This Row],[Multi-lens? 1]]="Quad", 4, ""))),"")</f>
        <v/>
      </c>
      <c r="C164" s="6">
        <f t="shared" si="18"/>
        <v>0</v>
      </c>
      <c r="D164" s="6">
        <f t="shared" si="19"/>
        <v>0</v>
      </c>
      <c r="E164" s="6">
        <f t="shared" si="20"/>
        <v>0</v>
      </c>
      <c r="F164" s="6">
        <f t="shared" si="21"/>
        <v>0</v>
      </c>
      <c r="H164" s="6" t="str">
        <f>IFERROR(IF(Table1[[#This Row],[Multi-lens? 1]]="No", 1, IF(Table1[[#This Row],[Multi-lens? 1]]="Dual", 2, IF(Table1[[#This Row],[Multi-lens? 1]]="Quad", 4, ""))),"")</f>
        <v/>
      </c>
      <c r="I164" s="9">
        <f>IFERROR(Table1[[#This Row],[Name]],"")</f>
        <v>0</v>
      </c>
      <c r="K164" s="3" t="str">
        <f t="shared" si="16"/>
        <v/>
      </c>
      <c r="M164" s="4">
        <f>IF(Table1[[#This Row],[Import to Gateway Calculator?]]="Yes",IFERROR(Table1[[#This Row],[Streaming Resolution '[MP']]],""),0)</f>
        <v>0</v>
      </c>
      <c r="N164" s="4">
        <f>IF(Table1[[#This Row],[Import to Gateway Calculator?]]="Yes",IFERROR(Table1[[#This Row],[Recording Resolution '[MP']]],""),0)</f>
        <v>0</v>
      </c>
      <c r="O164" s="4">
        <f>IF(Table1[[#This Row],[Import to Gateway Calculator?]]="Yes",IFERROR(Table1[[#This Row],[Frame Rate '[FPS'] 1]],""),0)</f>
        <v>0</v>
      </c>
      <c r="P164" s="4">
        <f>IF(Table1[[#This Row],[Import to Gateway Calculator?]]="Yes",IFERROR(Table1[[#This Row],[Days of Storage 1]],""),0)</f>
        <v>0</v>
      </c>
    </row>
    <row r="165" spans="1:16" x14ac:dyDescent="0.25">
      <c r="A165" s="5" t="str">
        <f t="shared" si="17"/>
        <v/>
      </c>
      <c r="B165" s="6" t="str">
        <f>IFERROR(IF(Table1[[#This Row],[Multi-lens? 1]]="No", 1, IF(Table1[[#This Row],[Multi-lens? 1]]="Dual", 2, IF(Table1[[#This Row],[Multi-lens? 1]]="Quad", 4, ""))),"")</f>
        <v/>
      </c>
      <c r="C165" s="6">
        <f t="shared" si="18"/>
        <v>0</v>
      </c>
      <c r="D165" s="6">
        <f t="shared" si="19"/>
        <v>0</v>
      </c>
      <c r="E165" s="6">
        <f t="shared" si="20"/>
        <v>0</v>
      </c>
      <c r="F165" s="6">
        <f t="shared" si="21"/>
        <v>0</v>
      </c>
      <c r="H165" s="6" t="str">
        <f>IFERROR(IF(Table1[[#This Row],[Multi-lens? 1]]="No", 1, IF(Table1[[#This Row],[Multi-lens? 1]]="Dual", 2, IF(Table1[[#This Row],[Multi-lens? 1]]="Quad", 4, ""))),"")</f>
        <v/>
      </c>
      <c r="I165" s="9">
        <f>IFERROR(Table1[[#This Row],[Name]],"")</f>
        <v>0</v>
      </c>
      <c r="K165" s="3" t="str">
        <f t="shared" si="16"/>
        <v/>
      </c>
      <c r="M165" s="4">
        <f>IF(Table1[[#This Row],[Import to Gateway Calculator?]]="Yes",IFERROR(Table1[[#This Row],[Streaming Resolution '[MP']]],""),0)</f>
        <v>0</v>
      </c>
      <c r="N165" s="4">
        <f>IF(Table1[[#This Row],[Import to Gateway Calculator?]]="Yes",IFERROR(Table1[[#This Row],[Recording Resolution '[MP']]],""),0)</f>
        <v>0</v>
      </c>
      <c r="O165" s="4">
        <f>IF(Table1[[#This Row],[Import to Gateway Calculator?]]="Yes",IFERROR(Table1[[#This Row],[Frame Rate '[FPS'] 1]],""),0)</f>
        <v>0</v>
      </c>
      <c r="P165" s="4">
        <f>IF(Table1[[#This Row],[Import to Gateway Calculator?]]="Yes",IFERROR(Table1[[#This Row],[Days of Storage 1]],""),0)</f>
        <v>0</v>
      </c>
    </row>
    <row r="166" spans="1:16" x14ac:dyDescent="0.25">
      <c r="A166" s="5" t="str">
        <f t="shared" si="17"/>
        <v/>
      </c>
      <c r="B166" s="6" t="str">
        <f>IFERROR(IF(Table1[[#This Row],[Multi-lens? 1]]="No", 1, IF(Table1[[#This Row],[Multi-lens? 1]]="Dual", 2, IF(Table1[[#This Row],[Multi-lens? 1]]="Quad", 4, ""))),"")</f>
        <v/>
      </c>
      <c r="C166" s="6">
        <f t="shared" si="18"/>
        <v>0</v>
      </c>
      <c r="D166" s="6">
        <f t="shared" si="19"/>
        <v>0</v>
      </c>
      <c r="E166" s="6">
        <f t="shared" si="20"/>
        <v>0</v>
      </c>
      <c r="F166" s="6">
        <f t="shared" si="21"/>
        <v>0</v>
      </c>
      <c r="H166" s="6" t="str">
        <f>IFERROR(IF(Table1[[#This Row],[Multi-lens? 1]]="No", 1, IF(Table1[[#This Row],[Multi-lens? 1]]="Dual", 2, IF(Table1[[#This Row],[Multi-lens? 1]]="Quad", 4, ""))),"")</f>
        <v/>
      </c>
      <c r="I166" s="9">
        <f>IFERROR(Table1[[#This Row],[Name]],"")</f>
        <v>0</v>
      </c>
      <c r="K166" s="3" t="str">
        <f t="shared" si="16"/>
        <v/>
      </c>
      <c r="M166" s="4">
        <f>IF(Table1[[#This Row],[Import to Gateway Calculator?]]="Yes",IFERROR(Table1[[#This Row],[Streaming Resolution '[MP']]],""),0)</f>
        <v>0</v>
      </c>
      <c r="N166" s="4">
        <f>IF(Table1[[#This Row],[Import to Gateway Calculator?]]="Yes",IFERROR(Table1[[#This Row],[Recording Resolution '[MP']]],""),0)</f>
        <v>0</v>
      </c>
      <c r="O166" s="4">
        <f>IF(Table1[[#This Row],[Import to Gateway Calculator?]]="Yes",IFERROR(Table1[[#This Row],[Frame Rate '[FPS'] 1]],""),0)</f>
        <v>0</v>
      </c>
      <c r="P166" s="4">
        <f>IF(Table1[[#This Row],[Import to Gateway Calculator?]]="Yes",IFERROR(Table1[[#This Row],[Days of Storage 1]],""),0)</f>
        <v>0</v>
      </c>
    </row>
    <row r="167" spans="1:16" x14ac:dyDescent="0.25">
      <c r="A167" s="5" t="str">
        <f t="shared" si="17"/>
        <v/>
      </c>
      <c r="B167" s="6" t="str">
        <f>IFERROR(IF(Table1[[#This Row],[Multi-lens? 1]]="No", 1, IF(Table1[[#This Row],[Multi-lens? 1]]="Dual", 2, IF(Table1[[#This Row],[Multi-lens? 1]]="Quad", 4, ""))),"")</f>
        <v/>
      </c>
      <c r="C167" s="6">
        <f t="shared" si="18"/>
        <v>0</v>
      </c>
      <c r="D167" s="6">
        <f t="shared" si="19"/>
        <v>0</v>
      </c>
      <c r="E167" s="6">
        <f t="shared" si="20"/>
        <v>0</v>
      </c>
      <c r="F167" s="6">
        <f t="shared" si="21"/>
        <v>0</v>
      </c>
      <c r="H167" s="6" t="str">
        <f>IFERROR(IF(Table1[[#This Row],[Multi-lens? 1]]="No", 1, IF(Table1[[#This Row],[Multi-lens? 1]]="Dual", 2, IF(Table1[[#This Row],[Multi-lens? 1]]="Quad", 4, ""))),"")</f>
        <v/>
      </c>
      <c r="I167" s="9">
        <f>IFERROR(Table1[[#This Row],[Name]],"")</f>
        <v>0</v>
      </c>
      <c r="K167" s="3" t="str">
        <f t="shared" si="16"/>
        <v/>
      </c>
      <c r="M167" s="4">
        <f>IF(Table1[[#This Row],[Import to Gateway Calculator?]]="Yes",IFERROR(Table1[[#This Row],[Streaming Resolution '[MP']]],""),0)</f>
        <v>0</v>
      </c>
      <c r="N167" s="4">
        <f>IF(Table1[[#This Row],[Import to Gateway Calculator?]]="Yes",IFERROR(Table1[[#This Row],[Recording Resolution '[MP']]],""),0)</f>
        <v>0</v>
      </c>
      <c r="O167" s="4">
        <f>IF(Table1[[#This Row],[Import to Gateway Calculator?]]="Yes",IFERROR(Table1[[#This Row],[Frame Rate '[FPS'] 1]],""),0)</f>
        <v>0</v>
      </c>
      <c r="P167" s="4">
        <f>IF(Table1[[#This Row],[Import to Gateway Calculator?]]="Yes",IFERROR(Table1[[#This Row],[Days of Storage 1]],""),0)</f>
        <v>0</v>
      </c>
    </row>
    <row r="168" spans="1:16" x14ac:dyDescent="0.25">
      <c r="A168" s="5" t="str">
        <f t="shared" si="17"/>
        <v/>
      </c>
      <c r="B168" s="6" t="str">
        <f>IFERROR(IF(Table1[[#This Row],[Multi-lens? 1]]="No", 1, IF(Table1[[#This Row],[Multi-lens? 1]]="Dual", 2, IF(Table1[[#This Row],[Multi-lens? 1]]="Quad", 4, ""))),"")</f>
        <v/>
      </c>
      <c r="C168" s="6">
        <f t="shared" si="18"/>
        <v>0</v>
      </c>
      <c r="D168" s="6">
        <f t="shared" si="19"/>
        <v>0</v>
      </c>
      <c r="E168" s="6">
        <f t="shared" si="20"/>
        <v>0</v>
      </c>
      <c r="F168" s="6">
        <f t="shared" si="21"/>
        <v>0</v>
      </c>
      <c r="H168" s="6" t="str">
        <f>IFERROR(IF(Table1[[#This Row],[Multi-lens? 1]]="No", 1, IF(Table1[[#This Row],[Multi-lens? 1]]="Dual", 2, IF(Table1[[#This Row],[Multi-lens? 1]]="Quad", 4, ""))),"")</f>
        <v/>
      </c>
      <c r="I168" s="9">
        <f>IFERROR(Table1[[#This Row],[Name]],"")</f>
        <v>0</v>
      </c>
      <c r="K168" s="3" t="str">
        <f t="shared" si="16"/>
        <v/>
      </c>
      <c r="M168" s="4">
        <f>IF(Table1[[#This Row],[Import to Gateway Calculator?]]="Yes",IFERROR(Table1[[#This Row],[Streaming Resolution '[MP']]],""),0)</f>
        <v>0</v>
      </c>
      <c r="N168" s="4">
        <f>IF(Table1[[#This Row],[Import to Gateway Calculator?]]="Yes",IFERROR(Table1[[#This Row],[Recording Resolution '[MP']]],""),0)</f>
        <v>0</v>
      </c>
      <c r="O168" s="4">
        <f>IF(Table1[[#This Row],[Import to Gateway Calculator?]]="Yes",IFERROR(Table1[[#This Row],[Frame Rate '[FPS'] 1]],""),0)</f>
        <v>0</v>
      </c>
      <c r="P168" s="4">
        <f>IF(Table1[[#This Row],[Import to Gateway Calculator?]]="Yes",IFERROR(Table1[[#This Row],[Days of Storage 1]],""),0)</f>
        <v>0</v>
      </c>
    </row>
    <row r="169" spans="1:16" x14ac:dyDescent="0.25">
      <c r="A169" s="5" t="str">
        <f t="shared" si="17"/>
        <v/>
      </c>
      <c r="B169" s="6" t="str">
        <f>IFERROR(IF(Table1[[#This Row],[Multi-lens? 1]]="No", 1, IF(Table1[[#This Row],[Multi-lens? 1]]="Dual", 2, IF(Table1[[#This Row],[Multi-lens? 1]]="Quad", 4, ""))),"")</f>
        <v/>
      </c>
      <c r="C169" s="6">
        <f t="shared" si="18"/>
        <v>0</v>
      </c>
      <c r="D169" s="6">
        <f t="shared" si="19"/>
        <v>0</v>
      </c>
      <c r="E169" s="6">
        <f t="shared" si="20"/>
        <v>0</v>
      </c>
      <c r="F169" s="6">
        <f t="shared" si="21"/>
        <v>0</v>
      </c>
      <c r="H169" s="6" t="str">
        <f>IFERROR(IF(Table1[[#This Row],[Multi-lens? 1]]="No", 1, IF(Table1[[#This Row],[Multi-lens? 1]]="Dual", 2, IF(Table1[[#This Row],[Multi-lens? 1]]="Quad", 4, ""))),"")</f>
        <v/>
      </c>
      <c r="I169" s="9">
        <f>IFERROR(Table1[[#This Row],[Name]],"")</f>
        <v>0</v>
      </c>
      <c r="K169" s="3" t="str">
        <f t="shared" si="16"/>
        <v/>
      </c>
      <c r="M169" s="4">
        <f>IF(Table1[[#This Row],[Import to Gateway Calculator?]]="Yes",IFERROR(Table1[[#This Row],[Streaming Resolution '[MP']]],""),0)</f>
        <v>0</v>
      </c>
      <c r="N169" s="4">
        <f>IF(Table1[[#This Row],[Import to Gateway Calculator?]]="Yes",IFERROR(Table1[[#This Row],[Recording Resolution '[MP']]],""),0)</f>
        <v>0</v>
      </c>
      <c r="O169" s="4">
        <f>IF(Table1[[#This Row],[Import to Gateway Calculator?]]="Yes",IFERROR(Table1[[#This Row],[Frame Rate '[FPS'] 1]],""),0)</f>
        <v>0</v>
      </c>
      <c r="P169" s="4">
        <f>IF(Table1[[#This Row],[Import to Gateway Calculator?]]="Yes",IFERROR(Table1[[#This Row],[Days of Storage 1]],""),0)</f>
        <v>0</v>
      </c>
    </row>
    <row r="170" spans="1:16" x14ac:dyDescent="0.25">
      <c r="A170" s="5" t="str">
        <f t="shared" si="17"/>
        <v/>
      </c>
      <c r="B170" s="6" t="str">
        <f>IFERROR(IF(Table1[[#This Row],[Multi-lens? 1]]="No", 1, IF(Table1[[#This Row],[Multi-lens? 1]]="Dual", 2, IF(Table1[[#This Row],[Multi-lens? 1]]="Quad", 4, ""))),"")</f>
        <v/>
      </c>
      <c r="C170" s="6">
        <f t="shared" si="18"/>
        <v>0</v>
      </c>
      <c r="D170" s="6">
        <f t="shared" si="19"/>
        <v>0</v>
      </c>
      <c r="E170" s="6">
        <f t="shared" si="20"/>
        <v>0</v>
      </c>
      <c r="F170" s="6">
        <f t="shared" si="21"/>
        <v>0</v>
      </c>
      <c r="H170" s="6" t="str">
        <f>IFERROR(IF(Table1[[#This Row],[Multi-lens? 1]]="No", 1, IF(Table1[[#This Row],[Multi-lens? 1]]="Dual", 2, IF(Table1[[#This Row],[Multi-lens? 1]]="Quad", 4, ""))),"")</f>
        <v/>
      </c>
      <c r="I170" s="9">
        <f>IFERROR(Table1[[#This Row],[Name]],"")</f>
        <v>0</v>
      </c>
      <c r="K170" s="3" t="str">
        <f t="shared" si="16"/>
        <v/>
      </c>
      <c r="M170" s="4">
        <f>IF(Table1[[#This Row],[Import to Gateway Calculator?]]="Yes",IFERROR(Table1[[#This Row],[Streaming Resolution '[MP']]],""),0)</f>
        <v>0</v>
      </c>
      <c r="N170" s="4">
        <f>IF(Table1[[#This Row],[Import to Gateway Calculator?]]="Yes",IFERROR(Table1[[#This Row],[Recording Resolution '[MP']]],""),0)</f>
        <v>0</v>
      </c>
      <c r="O170" s="4">
        <f>IF(Table1[[#This Row],[Import to Gateway Calculator?]]="Yes",IFERROR(Table1[[#This Row],[Frame Rate '[FPS'] 1]],""),0)</f>
        <v>0</v>
      </c>
      <c r="P170" s="4">
        <f>IF(Table1[[#This Row],[Import to Gateway Calculator?]]="Yes",IFERROR(Table1[[#This Row],[Days of Storage 1]],""),0)</f>
        <v>0</v>
      </c>
    </row>
    <row r="171" spans="1:16" x14ac:dyDescent="0.25">
      <c r="A171" s="5" t="str">
        <f t="shared" si="17"/>
        <v/>
      </c>
      <c r="B171" s="6" t="str">
        <f>IFERROR(IF(Table1[[#This Row],[Multi-lens? 1]]="No", 1, IF(Table1[[#This Row],[Multi-lens? 1]]="Dual", 2, IF(Table1[[#This Row],[Multi-lens? 1]]="Quad", 4, ""))),"")</f>
        <v/>
      </c>
      <c r="C171" s="6">
        <f t="shared" si="18"/>
        <v>0</v>
      </c>
      <c r="D171" s="6">
        <f t="shared" si="19"/>
        <v>0</v>
      </c>
      <c r="E171" s="6">
        <f t="shared" si="20"/>
        <v>0</v>
      </c>
      <c r="F171" s="6">
        <f t="shared" si="21"/>
        <v>0</v>
      </c>
      <c r="H171" s="6" t="str">
        <f>IFERROR(IF(Table1[[#This Row],[Multi-lens? 1]]="No", 1, IF(Table1[[#This Row],[Multi-lens? 1]]="Dual", 2, IF(Table1[[#This Row],[Multi-lens? 1]]="Quad", 4, ""))),"")</f>
        <v/>
      </c>
      <c r="I171" s="9">
        <f>IFERROR(Table1[[#This Row],[Name]],"")</f>
        <v>0</v>
      </c>
      <c r="K171" s="3" t="str">
        <f t="shared" si="16"/>
        <v/>
      </c>
      <c r="M171" s="4">
        <f>IF(Table1[[#This Row],[Import to Gateway Calculator?]]="Yes",IFERROR(Table1[[#This Row],[Streaming Resolution '[MP']]],""),0)</f>
        <v>0</v>
      </c>
      <c r="N171" s="4">
        <f>IF(Table1[[#This Row],[Import to Gateway Calculator?]]="Yes",IFERROR(Table1[[#This Row],[Recording Resolution '[MP']]],""),0)</f>
        <v>0</v>
      </c>
      <c r="O171" s="4">
        <f>IF(Table1[[#This Row],[Import to Gateway Calculator?]]="Yes",IFERROR(Table1[[#This Row],[Frame Rate '[FPS'] 1]],""),0)</f>
        <v>0</v>
      </c>
      <c r="P171" s="4">
        <f>IF(Table1[[#This Row],[Import to Gateway Calculator?]]="Yes",IFERROR(Table1[[#This Row],[Days of Storage 1]],""),0)</f>
        <v>0</v>
      </c>
    </row>
    <row r="172" spans="1:16" x14ac:dyDescent="0.25">
      <c r="A172" s="5" t="str">
        <f t="shared" si="17"/>
        <v/>
      </c>
      <c r="B172" s="6" t="str">
        <f>IFERROR(IF(Table1[[#This Row],[Multi-lens? 1]]="No", 1, IF(Table1[[#This Row],[Multi-lens? 1]]="Dual", 2, IF(Table1[[#This Row],[Multi-lens? 1]]="Quad", 4, ""))),"")</f>
        <v/>
      </c>
      <c r="C172" s="6">
        <f t="shared" si="18"/>
        <v>0</v>
      </c>
      <c r="D172" s="6">
        <f t="shared" si="19"/>
        <v>0</v>
      </c>
      <c r="E172" s="6">
        <f t="shared" si="20"/>
        <v>0</v>
      </c>
      <c r="F172" s="6">
        <f t="shared" si="21"/>
        <v>0</v>
      </c>
      <c r="H172" s="6" t="str">
        <f>IFERROR(IF(Table1[[#This Row],[Multi-lens? 1]]="No", 1, IF(Table1[[#This Row],[Multi-lens? 1]]="Dual", 2, IF(Table1[[#This Row],[Multi-lens? 1]]="Quad", 4, ""))),"")</f>
        <v/>
      </c>
      <c r="I172" s="9">
        <f>IFERROR(Table1[[#This Row],[Name]],"")</f>
        <v>0</v>
      </c>
      <c r="K172" s="3" t="str">
        <f t="shared" si="16"/>
        <v/>
      </c>
      <c r="M172" s="4">
        <f>IF(Table1[[#This Row],[Import to Gateway Calculator?]]="Yes",IFERROR(Table1[[#This Row],[Streaming Resolution '[MP']]],""),0)</f>
        <v>0</v>
      </c>
      <c r="N172" s="4">
        <f>IF(Table1[[#This Row],[Import to Gateway Calculator?]]="Yes",IFERROR(Table1[[#This Row],[Recording Resolution '[MP']]],""),0)</f>
        <v>0</v>
      </c>
      <c r="O172" s="4">
        <f>IF(Table1[[#This Row],[Import to Gateway Calculator?]]="Yes",IFERROR(Table1[[#This Row],[Frame Rate '[FPS'] 1]],""),0)</f>
        <v>0</v>
      </c>
      <c r="P172" s="4">
        <f>IF(Table1[[#This Row],[Import to Gateway Calculator?]]="Yes",IFERROR(Table1[[#This Row],[Days of Storage 1]],""),0)</f>
        <v>0</v>
      </c>
    </row>
    <row r="173" spans="1:16" x14ac:dyDescent="0.25">
      <c r="A173" s="5" t="str">
        <f t="shared" si="17"/>
        <v/>
      </c>
      <c r="B173" s="6" t="str">
        <f>IFERROR(IF(Table1[[#This Row],[Multi-lens? 1]]="No", 1, IF(Table1[[#This Row],[Multi-lens? 1]]="Dual", 2, IF(Table1[[#This Row],[Multi-lens? 1]]="Quad", 4, ""))),"")</f>
        <v/>
      </c>
      <c r="C173" s="6">
        <f t="shared" si="18"/>
        <v>0</v>
      </c>
      <c r="D173" s="6">
        <f t="shared" si="19"/>
        <v>0</v>
      </c>
      <c r="E173" s="6">
        <f t="shared" si="20"/>
        <v>0</v>
      </c>
      <c r="F173" s="6">
        <f t="shared" si="21"/>
        <v>0</v>
      </c>
      <c r="H173" s="6" t="str">
        <f>IFERROR(IF(Table1[[#This Row],[Multi-lens? 1]]="No", 1, IF(Table1[[#This Row],[Multi-lens? 1]]="Dual", 2, IF(Table1[[#This Row],[Multi-lens? 1]]="Quad", 4, ""))),"")</f>
        <v/>
      </c>
      <c r="I173" s="9">
        <f>IFERROR(Table1[[#This Row],[Name]],"")</f>
        <v>0</v>
      </c>
      <c r="K173" s="3" t="str">
        <f t="shared" si="16"/>
        <v/>
      </c>
      <c r="M173" s="4">
        <f>IF(Table1[[#This Row],[Import to Gateway Calculator?]]="Yes",IFERROR(Table1[[#This Row],[Streaming Resolution '[MP']]],""),0)</f>
        <v>0</v>
      </c>
      <c r="N173" s="4">
        <f>IF(Table1[[#This Row],[Import to Gateway Calculator?]]="Yes",IFERROR(Table1[[#This Row],[Recording Resolution '[MP']]],""),0)</f>
        <v>0</v>
      </c>
      <c r="O173" s="4">
        <f>IF(Table1[[#This Row],[Import to Gateway Calculator?]]="Yes",IFERROR(Table1[[#This Row],[Frame Rate '[FPS'] 1]],""),0)</f>
        <v>0</v>
      </c>
      <c r="P173" s="4">
        <f>IF(Table1[[#This Row],[Import to Gateway Calculator?]]="Yes",IFERROR(Table1[[#This Row],[Days of Storage 1]],""),0)</f>
        <v>0</v>
      </c>
    </row>
    <row r="174" spans="1:16" x14ac:dyDescent="0.25">
      <c r="A174" s="5" t="str">
        <f t="shared" si="17"/>
        <v/>
      </c>
      <c r="B174" s="6" t="str">
        <f>IFERROR(IF(Table1[[#This Row],[Multi-lens? 1]]="No", 1, IF(Table1[[#This Row],[Multi-lens? 1]]="Dual", 2, IF(Table1[[#This Row],[Multi-lens? 1]]="Quad", 4, ""))),"")</f>
        <v/>
      </c>
      <c r="C174" s="6">
        <f t="shared" si="18"/>
        <v>0</v>
      </c>
      <c r="D174" s="6">
        <f t="shared" si="19"/>
        <v>0</v>
      </c>
      <c r="E174" s="6">
        <f t="shared" si="20"/>
        <v>0</v>
      </c>
      <c r="F174" s="6">
        <f t="shared" si="21"/>
        <v>0</v>
      </c>
      <c r="H174" s="6" t="str">
        <f>IFERROR(IF(Table1[[#This Row],[Multi-lens? 1]]="No", 1, IF(Table1[[#This Row],[Multi-lens? 1]]="Dual", 2, IF(Table1[[#This Row],[Multi-lens? 1]]="Quad", 4, ""))),"")</f>
        <v/>
      </c>
      <c r="I174" s="9">
        <f>IFERROR(Table1[[#This Row],[Name]],"")</f>
        <v>0</v>
      </c>
      <c r="K174" s="3" t="str">
        <f t="shared" si="16"/>
        <v/>
      </c>
      <c r="M174" s="4">
        <f>IF(Table1[[#This Row],[Import to Gateway Calculator?]]="Yes",IFERROR(Table1[[#This Row],[Streaming Resolution '[MP']]],""),0)</f>
        <v>0</v>
      </c>
      <c r="N174" s="4">
        <f>IF(Table1[[#This Row],[Import to Gateway Calculator?]]="Yes",IFERROR(Table1[[#This Row],[Recording Resolution '[MP']]],""),0)</f>
        <v>0</v>
      </c>
      <c r="O174" s="4">
        <f>IF(Table1[[#This Row],[Import to Gateway Calculator?]]="Yes",IFERROR(Table1[[#This Row],[Frame Rate '[FPS'] 1]],""),0)</f>
        <v>0</v>
      </c>
      <c r="P174" s="4">
        <f>IF(Table1[[#This Row],[Import to Gateway Calculator?]]="Yes",IFERROR(Table1[[#This Row],[Days of Storage 1]],""),0)</f>
        <v>0</v>
      </c>
    </row>
    <row r="175" spans="1:16" x14ac:dyDescent="0.25">
      <c r="A175" s="5" t="str">
        <f t="shared" si="17"/>
        <v/>
      </c>
      <c r="B175" s="6" t="str">
        <f>IFERROR(IF(Table1[[#This Row],[Multi-lens? 1]]="No", 1, IF(Table1[[#This Row],[Multi-lens? 1]]="Dual", 2, IF(Table1[[#This Row],[Multi-lens? 1]]="Quad", 4, ""))),"")</f>
        <v/>
      </c>
      <c r="C175" s="6">
        <f t="shared" si="18"/>
        <v>0</v>
      </c>
      <c r="D175" s="6">
        <f t="shared" si="19"/>
        <v>0</v>
      </c>
      <c r="E175" s="6">
        <f t="shared" si="20"/>
        <v>0</v>
      </c>
      <c r="F175" s="6">
        <f t="shared" si="21"/>
        <v>0</v>
      </c>
      <c r="H175" s="6" t="str">
        <f>IFERROR(IF(Table1[[#This Row],[Multi-lens? 1]]="No", 1, IF(Table1[[#This Row],[Multi-lens? 1]]="Dual", 2, IF(Table1[[#This Row],[Multi-lens? 1]]="Quad", 4, ""))),"")</f>
        <v/>
      </c>
      <c r="I175" s="9">
        <f>IFERROR(Table1[[#This Row],[Name]],"")</f>
        <v>0</v>
      </c>
      <c r="K175" s="3" t="str">
        <f t="shared" si="16"/>
        <v/>
      </c>
      <c r="M175" s="4">
        <f>IF(Table1[[#This Row],[Import to Gateway Calculator?]]="Yes",IFERROR(Table1[[#This Row],[Streaming Resolution '[MP']]],""),0)</f>
        <v>0</v>
      </c>
      <c r="N175" s="4">
        <f>IF(Table1[[#This Row],[Import to Gateway Calculator?]]="Yes",IFERROR(Table1[[#This Row],[Recording Resolution '[MP']]],""),0)</f>
        <v>0</v>
      </c>
      <c r="O175" s="4">
        <f>IF(Table1[[#This Row],[Import to Gateway Calculator?]]="Yes",IFERROR(Table1[[#This Row],[Frame Rate '[FPS'] 1]],""),0)</f>
        <v>0</v>
      </c>
      <c r="P175" s="4">
        <f>IF(Table1[[#This Row],[Import to Gateway Calculator?]]="Yes",IFERROR(Table1[[#This Row],[Days of Storage 1]],""),0)</f>
        <v>0</v>
      </c>
    </row>
    <row r="176" spans="1:16" x14ac:dyDescent="0.25">
      <c r="A176" s="5" t="str">
        <f t="shared" si="17"/>
        <v/>
      </c>
      <c r="B176" s="6" t="str">
        <f>IFERROR(IF(Table1[[#This Row],[Multi-lens? 1]]="No", 1, IF(Table1[[#This Row],[Multi-lens? 1]]="Dual", 2, IF(Table1[[#This Row],[Multi-lens? 1]]="Quad", 4, ""))),"")</f>
        <v/>
      </c>
      <c r="C176" s="6">
        <f t="shared" si="18"/>
        <v>0</v>
      </c>
      <c r="D176" s="6">
        <f t="shared" si="19"/>
        <v>0</v>
      </c>
      <c r="E176" s="6">
        <f t="shared" si="20"/>
        <v>0</v>
      </c>
      <c r="F176" s="6">
        <f t="shared" si="21"/>
        <v>0</v>
      </c>
      <c r="H176" s="6" t="str">
        <f>IFERROR(IF(Table1[[#This Row],[Multi-lens? 1]]="No", 1, IF(Table1[[#This Row],[Multi-lens? 1]]="Dual", 2, IF(Table1[[#This Row],[Multi-lens? 1]]="Quad", 4, ""))),"")</f>
        <v/>
      </c>
      <c r="I176" s="9">
        <f>IFERROR(Table1[[#This Row],[Name]],"")</f>
        <v>0</v>
      </c>
      <c r="K176" s="3" t="str">
        <f t="shared" si="16"/>
        <v/>
      </c>
      <c r="M176" s="4">
        <f>IF(Table1[[#This Row],[Import to Gateway Calculator?]]="Yes",IFERROR(Table1[[#This Row],[Streaming Resolution '[MP']]],""),0)</f>
        <v>0</v>
      </c>
      <c r="N176" s="4">
        <f>IF(Table1[[#This Row],[Import to Gateway Calculator?]]="Yes",IFERROR(Table1[[#This Row],[Recording Resolution '[MP']]],""),0)</f>
        <v>0</v>
      </c>
      <c r="O176" s="4">
        <f>IF(Table1[[#This Row],[Import to Gateway Calculator?]]="Yes",IFERROR(Table1[[#This Row],[Frame Rate '[FPS'] 1]],""),0)</f>
        <v>0</v>
      </c>
      <c r="P176" s="4">
        <f>IF(Table1[[#This Row],[Import to Gateway Calculator?]]="Yes",IFERROR(Table1[[#This Row],[Days of Storage 1]],""),0)</f>
        <v>0</v>
      </c>
    </row>
    <row r="177" spans="1:16" x14ac:dyDescent="0.25">
      <c r="A177" s="5" t="str">
        <f t="shared" si="17"/>
        <v/>
      </c>
      <c r="B177" s="6" t="str">
        <f>IFERROR(IF(Table1[[#This Row],[Multi-lens? 1]]="No", 1, IF(Table1[[#This Row],[Multi-lens? 1]]="Dual", 2, IF(Table1[[#This Row],[Multi-lens? 1]]="Quad", 4, ""))),"")</f>
        <v/>
      </c>
      <c r="C177" s="6">
        <f t="shared" si="18"/>
        <v>0</v>
      </c>
      <c r="D177" s="6">
        <f t="shared" si="19"/>
        <v>0</v>
      </c>
      <c r="E177" s="6">
        <f t="shared" si="20"/>
        <v>0</v>
      </c>
      <c r="F177" s="6">
        <f t="shared" si="21"/>
        <v>0</v>
      </c>
      <c r="H177" s="6" t="str">
        <f>IFERROR(IF(Table1[[#This Row],[Multi-lens? 1]]="No", 1, IF(Table1[[#This Row],[Multi-lens? 1]]="Dual", 2, IF(Table1[[#This Row],[Multi-lens? 1]]="Quad", 4, ""))),"")</f>
        <v/>
      </c>
      <c r="I177" s="9">
        <f>IFERROR(Table1[[#This Row],[Name]],"")</f>
        <v>0</v>
      </c>
      <c r="K177" s="3" t="str">
        <f t="shared" si="16"/>
        <v/>
      </c>
      <c r="M177" s="4">
        <f>IF(Table1[[#This Row],[Import to Gateway Calculator?]]="Yes",IFERROR(Table1[[#This Row],[Streaming Resolution '[MP']]],""),0)</f>
        <v>0</v>
      </c>
      <c r="N177" s="4">
        <f>IF(Table1[[#This Row],[Import to Gateway Calculator?]]="Yes",IFERROR(Table1[[#This Row],[Recording Resolution '[MP']]],""),0)</f>
        <v>0</v>
      </c>
      <c r="O177" s="4">
        <f>IF(Table1[[#This Row],[Import to Gateway Calculator?]]="Yes",IFERROR(Table1[[#This Row],[Frame Rate '[FPS'] 1]],""),0)</f>
        <v>0</v>
      </c>
      <c r="P177" s="4">
        <f>IF(Table1[[#This Row],[Import to Gateway Calculator?]]="Yes",IFERROR(Table1[[#This Row],[Days of Storage 1]],""),0)</f>
        <v>0</v>
      </c>
    </row>
    <row r="178" spans="1:16" x14ac:dyDescent="0.25">
      <c r="A178" s="5" t="str">
        <f t="shared" si="17"/>
        <v/>
      </c>
      <c r="B178" s="6" t="str">
        <f>IFERROR(IF(Table1[[#This Row],[Multi-lens? 1]]="No", 1, IF(Table1[[#This Row],[Multi-lens? 1]]="Dual", 2, IF(Table1[[#This Row],[Multi-lens? 1]]="Quad", 4, ""))),"")</f>
        <v/>
      </c>
      <c r="C178" s="6">
        <f t="shared" si="18"/>
        <v>0</v>
      </c>
      <c r="D178" s="6">
        <f t="shared" si="19"/>
        <v>0</v>
      </c>
      <c r="E178" s="6">
        <f t="shared" si="20"/>
        <v>0</v>
      </c>
      <c r="F178" s="6">
        <f t="shared" si="21"/>
        <v>0</v>
      </c>
      <c r="H178" s="6" t="str">
        <f>IFERROR(IF(Table1[[#This Row],[Multi-lens? 1]]="No", 1, IF(Table1[[#This Row],[Multi-lens? 1]]="Dual", 2, IF(Table1[[#This Row],[Multi-lens? 1]]="Quad", 4, ""))),"")</f>
        <v/>
      </c>
      <c r="I178" s="9">
        <f>IFERROR(Table1[[#This Row],[Name]],"")</f>
        <v>0</v>
      </c>
      <c r="K178" s="3" t="str">
        <f t="shared" si="16"/>
        <v/>
      </c>
      <c r="M178" s="4">
        <f>IF(Table1[[#This Row],[Import to Gateway Calculator?]]="Yes",IFERROR(Table1[[#This Row],[Streaming Resolution '[MP']]],""),0)</f>
        <v>0</v>
      </c>
      <c r="N178" s="4">
        <f>IF(Table1[[#This Row],[Import to Gateway Calculator?]]="Yes",IFERROR(Table1[[#This Row],[Recording Resolution '[MP']]],""),0)</f>
        <v>0</v>
      </c>
      <c r="O178" s="4">
        <f>IF(Table1[[#This Row],[Import to Gateway Calculator?]]="Yes",IFERROR(Table1[[#This Row],[Frame Rate '[FPS'] 1]],""),0)</f>
        <v>0</v>
      </c>
      <c r="P178" s="4">
        <f>IF(Table1[[#This Row],[Import to Gateway Calculator?]]="Yes",IFERROR(Table1[[#This Row],[Days of Storage 1]],""),0)</f>
        <v>0</v>
      </c>
    </row>
    <row r="179" spans="1:16" x14ac:dyDescent="0.25">
      <c r="A179" s="5" t="str">
        <f t="shared" si="17"/>
        <v/>
      </c>
      <c r="B179" s="6" t="str">
        <f>IFERROR(IF(Table1[[#This Row],[Multi-lens? 1]]="No", 1, IF(Table1[[#This Row],[Multi-lens? 1]]="Dual", 2, IF(Table1[[#This Row],[Multi-lens? 1]]="Quad", 4, ""))),"")</f>
        <v/>
      </c>
      <c r="C179" s="6">
        <f t="shared" si="18"/>
        <v>0</v>
      </c>
      <c r="D179" s="6">
        <f t="shared" si="19"/>
        <v>0</v>
      </c>
      <c r="E179" s="6">
        <f t="shared" si="20"/>
        <v>0</v>
      </c>
      <c r="F179" s="6">
        <f t="shared" si="21"/>
        <v>0</v>
      </c>
      <c r="H179" s="6" t="str">
        <f>IFERROR(IF(Table1[[#This Row],[Multi-lens? 1]]="No", 1, IF(Table1[[#This Row],[Multi-lens? 1]]="Dual", 2, IF(Table1[[#This Row],[Multi-lens? 1]]="Quad", 4, ""))),"")</f>
        <v/>
      </c>
      <c r="I179" s="9">
        <f>IFERROR(Table1[[#This Row],[Name]],"")</f>
        <v>0</v>
      </c>
      <c r="K179" s="3" t="str">
        <f t="shared" si="16"/>
        <v/>
      </c>
      <c r="M179" s="4">
        <f>IF(Table1[[#This Row],[Import to Gateway Calculator?]]="Yes",IFERROR(Table1[[#This Row],[Streaming Resolution '[MP']]],""),0)</f>
        <v>0</v>
      </c>
      <c r="N179" s="4">
        <f>IF(Table1[[#This Row],[Import to Gateway Calculator?]]="Yes",IFERROR(Table1[[#This Row],[Recording Resolution '[MP']]],""),0)</f>
        <v>0</v>
      </c>
      <c r="O179" s="4">
        <f>IF(Table1[[#This Row],[Import to Gateway Calculator?]]="Yes",IFERROR(Table1[[#This Row],[Frame Rate '[FPS'] 1]],""),0)</f>
        <v>0</v>
      </c>
      <c r="P179" s="4">
        <f>IF(Table1[[#This Row],[Import to Gateway Calculator?]]="Yes",IFERROR(Table1[[#This Row],[Days of Storage 1]],""),0)</f>
        <v>0</v>
      </c>
    </row>
    <row r="180" spans="1:16" x14ac:dyDescent="0.25">
      <c r="A180" s="5" t="str">
        <f t="shared" si="17"/>
        <v/>
      </c>
      <c r="B180" s="6" t="str">
        <f>IFERROR(IF(Table1[[#This Row],[Multi-lens? 1]]="No", 1, IF(Table1[[#This Row],[Multi-lens? 1]]="Dual", 2, IF(Table1[[#This Row],[Multi-lens? 1]]="Quad", 4, ""))),"")</f>
        <v/>
      </c>
      <c r="C180" s="6">
        <f t="shared" si="18"/>
        <v>0</v>
      </c>
      <c r="D180" s="6">
        <f t="shared" si="19"/>
        <v>0</v>
      </c>
      <c r="E180" s="6">
        <f t="shared" si="20"/>
        <v>0</v>
      </c>
      <c r="F180" s="6">
        <f t="shared" si="21"/>
        <v>0</v>
      </c>
      <c r="H180" s="6" t="str">
        <f>IFERROR(IF(Table1[[#This Row],[Multi-lens? 1]]="No", 1, IF(Table1[[#This Row],[Multi-lens? 1]]="Dual", 2, IF(Table1[[#This Row],[Multi-lens? 1]]="Quad", 4, ""))),"")</f>
        <v/>
      </c>
      <c r="I180" s="9">
        <f>IFERROR(Table1[[#This Row],[Name]],"")</f>
        <v>0</v>
      </c>
      <c r="K180" s="3" t="str">
        <f t="shared" si="16"/>
        <v/>
      </c>
      <c r="M180" s="4">
        <f>IF(Table1[[#This Row],[Import to Gateway Calculator?]]="Yes",IFERROR(Table1[[#This Row],[Streaming Resolution '[MP']]],""),0)</f>
        <v>0</v>
      </c>
      <c r="N180" s="4">
        <f>IF(Table1[[#This Row],[Import to Gateway Calculator?]]="Yes",IFERROR(Table1[[#This Row],[Recording Resolution '[MP']]],""),0)</f>
        <v>0</v>
      </c>
      <c r="O180" s="4">
        <f>IF(Table1[[#This Row],[Import to Gateway Calculator?]]="Yes",IFERROR(Table1[[#This Row],[Frame Rate '[FPS'] 1]],""),0)</f>
        <v>0</v>
      </c>
      <c r="P180" s="4">
        <f>IF(Table1[[#This Row],[Import to Gateway Calculator?]]="Yes",IFERROR(Table1[[#This Row],[Days of Storage 1]],""),0)</f>
        <v>0</v>
      </c>
    </row>
    <row r="181" spans="1:16" x14ac:dyDescent="0.25">
      <c r="A181" s="5" t="str">
        <f t="shared" si="17"/>
        <v/>
      </c>
      <c r="B181" s="6" t="str">
        <f>IFERROR(IF(Table1[[#This Row],[Multi-lens? 1]]="No", 1, IF(Table1[[#This Row],[Multi-lens? 1]]="Dual", 2, IF(Table1[[#This Row],[Multi-lens? 1]]="Quad", 4, ""))),"")</f>
        <v/>
      </c>
      <c r="C181" s="6">
        <f t="shared" si="18"/>
        <v>0</v>
      </c>
      <c r="D181" s="6">
        <f t="shared" si="19"/>
        <v>0</v>
      </c>
      <c r="E181" s="6">
        <f t="shared" si="20"/>
        <v>0</v>
      </c>
      <c r="F181" s="6">
        <f t="shared" si="21"/>
        <v>0</v>
      </c>
      <c r="H181" s="6" t="str">
        <f>IFERROR(IF(Table1[[#This Row],[Multi-lens? 1]]="No", 1, IF(Table1[[#This Row],[Multi-lens? 1]]="Dual", 2, IF(Table1[[#This Row],[Multi-lens? 1]]="Quad", 4, ""))),"")</f>
        <v/>
      </c>
      <c r="I181" s="9">
        <f>IFERROR(Table1[[#This Row],[Name]],"")</f>
        <v>0</v>
      </c>
      <c r="K181" s="3" t="str">
        <f t="shared" si="16"/>
        <v/>
      </c>
      <c r="M181" s="4">
        <f>IF(Table1[[#This Row],[Import to Gateway Calculator?]]="Yes",IFERROR(Table1[[#This Row],[Streaming Resolution '[MP']]],""),0)</f>
        <v>0</v>
      </c>
      <c r="N181" s="4">
        <f>IF(Table1[[#This Row],[Import to Gateway Calculator?]]="Yes",IFERROR(Table1[[#This Row],[Recording Resolution '[MP']]],""),0)</f>
        <v>0</v>
      </c>
      <c r="O181" s="4">
        <f>IF(Table1[[#This Row],[Import to Gateway Calculator?]]="Yes",IFERROR(Table1[[#This Row],[Frame Rate '[FPS'] 1]],""),0)</f>
        <v>0</v>
      </c>
      <c r="P181" s="4">
        <f>IF(Table1[[#This Row],[Import to Gateway Calculator?]]="Yes",IFERROR(Table1[[#This Row],[Days of Storage 1]],""),0)</f>
        <v>0</v>
      </c>
    </row>
    <row r="182" spans="1:16" x14ac:dyDescent="0.25">
      <c r="A182" s="5" t="str">
        <f t="shared" si="17"/>
        <v/>
      </c>
      <c r="B182" s="6" t="str">
        <f>IFERROR(IF(Table1[[#This Row],[Multi-lens? 1]]="No", 1, IF(Table1[[#This Row],[Multi-lens? 1]]="Dual", 2, IF(Table1[[#This Row],[Multi-lens? 1]]="Quad", 4, ""))),"")</f>
        <v/>
      </c>
      <c r="C182" s="6">
        <f t="shared" si="18"/>
        <v>0</v>
      </c>
      <c r="D182" s="6">
        <f t="shared" si="19"/>
        <v>0</v>
      </c>
      <c r="E182" s="6">
        <f t="shared" si="20"/>
        <v>0</v>
      </c>
      <c r="F182" s="6">
        <f t="shared" si="21"/>
        <v>0</v>
      </c>
      <c r="H182" s="6" t="str">
        <f>IFERROR(IF(Table1[[#This Row],[Multi-lens? 1]]="No", 1, IF(Table1[[#This Row],[Multi-lens? 1]]="Dual", 2, IF(Table1[[#This Row],[Multi-lens? 1]]="Quad", 4, ""))),"")</f>
        <v/>
      </c>
      <c r="I182" s="9">
        <f>IFERROR(Table1[[#This Row],[Name]],"")</f>
        <v>0</v>
      </c>
      <c r="K182" s="3" t="str">
        <f t="shared" si="16"/>
        <v/>
      </c>
      <c r="M182" s="4">
        <f>IF(Table1[[#This Row],[Import to Gateway Calculator?]]="Yes",IFERROR(Table1[[#This Row],[Streaming Resolution '[MP']]],""),0)</f>
        <v>0</v>
      </c>
      <c r="N182" s="4">
        <f>IF(Table1[[#This Row],[Import to Gateway Calculator?]]="Yes",IFERROR(Table1[[#This Row],[Recording Resolution '[MP']]],""),0)</f>
        <v>0</v>
      </c>
      <c r="O182" s="4">
        <f>IF(Table1[[#This Row],[Import to Gateway Calculator?]]="Yes",IFERROR(Table1[[#This Row],[Frame Rate '[FPS'] 1]],""),0)</f>
        <v>0</v>
      </c>
      <c r="P182" s="4">
        <f>IF(Table1[[#This Row],[Import to Gateway Calculator?]]="Yes",IFERROR(Table1[[#This Row],[Days of Storage 1]],""),0)</f>
        <v>0</v>
      </c>
    </row>
    <row r="183" spans="1:16" x14ac:dyDescent="0.25">
      <c r="A183" s="5" t="str">
        <f t="shared" si="17"/>
        <v/>
      </c>
      <c r="B183" s="6" t="str">
        <f>IFERROR(IF(Table1[[#This Row],[Multi-lens? 1]]="No", 1, IF(Table1[[#This Row],[Multi-lens? 1]]="Dual", 2, IF(Table1[[#This Row],[Multi-lens? 1]]="Quad", 4, ""))),"")</f>
        <v/>
      </c>
      <c r="C183" s="6">
        <f t="shared" si="18"/>
        <v>0</v>
      </c>
      <c r="D183" s="6">
        <f t="shared" si="19"/>
        <v>0</v>
      </c>
      <c r="E183" s="6">
        <f t="shared" si="20"/>
        <v>0</v>
      </c>
      <c r="F183" s="6">
        <f t="shared" si="21"/>
        <v>0</v>
      </c>
      <c r="H183" s="6" t="str">
        <f>IFERROR(IF(Table1[[#This Row],[Multi-lens? 1]]="No", 1, IF(Table1[[#This Row],[Multi-lens? 1]]="Dual", 2, IF(Table1[[#This Row],[Multi-lens? 1]]="Quad", 4, ""))),"")</f>
        <v/>
      </c>
      <c r="I183" s="9">
        <f>IFERROR(Table1[[#This Row],[Name]],"")</f>
        <v>0</v>
      </c>
      <c r="K183" s="3" t="str">
        <f t="shared" si="16"/>
        <v/>
      </c>
      <c r="M183" s="4">
        <f>IF(Table1[[#This Row],[Import to Gateway Calculator?]]="Yes",IFERROR(Table1[[#This Row],[Streaming Resolution '[MP']]],""),0)</f>
        <v>0</v>
      </c>
      <c r="N183" s="4">
        <f>IF(Table1[[#This Row],[Import to Gateway Calculator?]]="Yes",IFERROR(Table1[[#This Row],[Recording Resolution '[MP']]],""),0)</f>
        <v>0</v>
      </c>
      <c r="O183" s="4">
        <f>IF(Table1[[#This Row],[Import to Gateway Calculator?]]="Yes",IFERROR(Table1[[#This Row],[Frame Rate '[FPS'] 1]],""),0)</f>
        <v>0</v>
      </c>
      <c r="P183" s="4">
        <f>IF(Table1[[#This Row],[Import to Gateway Calculator?]]="Yes",IFERROR(Table1[[#This Row],[Days of Storage 1]],""),0)</f>
        <v>0</v>
      </c>
    </row>
    <row r="184" spans="1:16" x14ac:dyDescent="0.25">
      <c r="A184" s="5" t="str">
        <f t="shared" si="17"/>
        <v/>
      </c>
      <c r="B184" s="6" t="str">
        <f>IFERROR(IF(Table1[[#This Row],[Multi-lens? 1]]="No", 1, IF(Table1[[#This Row],[Multi-lens? 1]]="Dual", 2, IF(Table1[[#This Row],[Multi-lens? 1]]="Quad", 4, ""))),"")</f>
        <v/>
      </c>
      <c r="C184" s="6">
        <f t="shared" si="18"/>
        <v>0</v>
      </c>
      <c r="D184" s="6">
        <f t="shared" si="19"/>
        <v>0</v>
      </c>
      <c r="E184" s="6">
        <f t="shared" si="20"/>
        <v>0</v>
      </c>
      <c r="F184" s="6">
        <f t="shared" si="21"/>
        <v>0</v>
      </c>
      <c r="H184" s="6" t="str">
        <f>IFERROR(IF(Table1[[#This Row],[Multi-lens? 1]]="No", 1, IF(Table1[[#This Row],[Multi-lens? 1]]="Dual", 2, IF(Table1[[#This Row],[Multi-lens? 1]]="Quad", 4, ""))),"")</f>
        <v/>
      </c>
      <c r="I184" s="9">
        <f>IFERROR(Table1[[#This Row],[Name]],"")</f>
        <v>0</v>
      </c>
      <c r="K184" s="3" t="str">
        <f t="shared" si="16"/>
        <v/>
      </c>
      <c r="M184" s="4">
        <f>IF(Table1[[#This Row],[Import to Gateway Calculator?]]="Yes",IFERROR(Table1[[#This Row],[Streaming Resolution '[MP']]],""),0)</f>
        <v>0</v>
      </c>
      <c r="N184" s="4">
        <f>IF(Table1[[#This Row],[Import to Gateway Calculator?]]="Yes",IFERROR(Table1[[#This Row],[Recording Resolution '[MP']]],""),0)</f>
        <v>0</v>
      </c>
      <c r="O184" s="4">
        <f>IF(Table1[[#This Row],[Import to Gateway Calculator?]]="Yes",IFERROR(Table1[[#This Row],[Frame Rate '[FPS'] 1]],""),0)</f>
        <v>0</v>
      </c>
      <c r="P184" s="4">
        <f>IF(Table1[[#This Row],[Import to Gateway Calculator?]]="Yes",IFERROR(Table1[[#This Row],[Days of Storage 1]],""),0)</f>
        <v>0</v>
      </c>
    </row>
    <row r="185" spans="1:16" x14ac:dyDescent="0.25">
      <c r="A185" s="5" t="str">
        <f t="shared" si="17"/>
        <v/>
      </c>
      <c r="B185" s="6" t="str">
        <f>IFERROR(IF(Table1[[#This Row],[Multi-lens? 1]]="No", 1, IF(Table1[[#This Row],[Multi-lens? 1]]="Dual", 2, IF(Table1[[#This Row],[Multi-lens? 1]]="Quad", 4, ""))),"")</f>
        <v/>
      </c>
      <c r="C185" s="6">
        <f t="shared" si="18"/>
        <v>0</v>
      </c>
      <c r="D185" s="6">
        <f t="shared" si="19"/>
        <v>0</v>
      </c>
      <c r="E185" s="6">
        <f t="shared" si="20"/>
        <v>0</v>
      </c>
      <c r="F185" s="6">
        <f t="shared" si="21"/>
        <v>0</v>
      </c>
      <c r="H185" s="6" t="str">
        <f>IFERROR(IF(Table1[[#This Row],[Multi-lens? 1]]="No", 1, IF(Table1[[#This Row],[Multi-lens? 1]]="Dual", 2, IF(Table1[[#This Row],[Multi-lens? 1]]="Quad", 4, ""))),"")</f>
        <v/>
      </c>
      <c r="I185" s="9">
        <f>IFERROR(Table1[[#This Row],[Name]],"")</f>
        <v>0</v>
      </c>
      <c r="K185" s="3" t="str">
        <f t="shared" si="16"/>
        <v/>
      </c>
      <c r="M185" s="4">
        <f>IF(Table1[[#This Row],[Import to Gateway Calculator?]]="Yes",IFERROR(Table1[[#This Row],[Streaming Resolution '[MP']]],""),0)</f>
        <v>0</v>
      </c>
      <c r="N185" s="4">
        <f>IF(Table1[[#This Row],[Import to Gateway Calculator?]]="Yes",IFERROR(Table1[[#This Row],[Recording Resolution '[MP']]],""),0)</f>
        <v>0</v>
      </c>
      <c r="O185" s="4">
        <f>IF(Table1[[#This Row],[Import to Gateway Calculator?]]="Yes",IFERROR(Table1[[#This Row],[Frame Rate '[FPS'] 1]],""),0)</f>
        <v>0</v>
      </c>
      <c r="P185" s="4">
        <f>IF(Table1[[#This Row],[Import to Gateway Calculator?]]="Yes",IFERROR(Table1[[#This Row],[Days of Storage 1]],""),0)</f>
        <v>0</v>
      </c>
    </row>
    <row r="186" spans="1:16" x14ac:dyDescent="0.25">
      <c r="A186" s="5" t="str">
        <f t="shared" si="17"/>
        <v/>
      </c>
      <c r="B186" s="6" t="str">
        <f>IFERROR(IF(Table1[[#This Row],[Multi-lens? 1]]="No", 1, IF(Table1[[#This Row],[Multi-lens? 1]]="Dual", 2, IF(Table1[[#This Row],[Multi-lens? 1]]="Quad", 4, ""))),"")</f>
        <v/>
      </c>
      <c r="C186" s="6">
        <f t="shared" si="18"/>
        <v>0</v>
      </c>
      <c r="D186" s="6">
        <f t="shared" si="19"/>
        <v>0</v>
      </c>
      <c r="E186" s="6">
        <f t="shared" si="20"/>
        <v>0</v>
      </c>
      <c r="F186" s="6">
        <f t="shared" si="21"/>
        <v>0</v>
      </c>
      <c r="H186" s="6" t="str">
        <f>IFERROR(IF(Table1[[#This Row],[Multi-lens? 1]]="No", 1, IF(Table1[[#This Row],[Multi-lens? 1]]="Dual", 2, IF(Table1[[#This Row],[Multi-lens? 1]]="Quad", 4, ""))),"")</f>
        <v/>
      </c>
      <c r="I186" s="9">
        <f>IFERROR(Table1[[#This Row],[Name]],"")</f>
        <v>0</v>
      </c>
      <c r="K186" s="3" t="str">
        <f t="shared" si="16"/>
        <v/>
      </c>
      <c r="M186" s="4">
        <f>IF(Table1[[#This Row],[Import to Gateway Calculator?]]="Yes",IFERROR(Table1[[#This Row],[Streaming Resolution '[MP']]],""),0)</f>
        <v>0</v>
      </c>
      <c r="N186" s="4">
        <f>IF(Table1[[#This Row],[Import to Gateway Calculator?]]="Yes",IFERROR(Table1[[#This Row],[Recording Resolution '[MP']]],""),0)</f>
        <v>0</v>
      </c>
      <c r="O186" s="4">
        <f>IF(Table1[[#This Row],[Import to Gateway Calculator?]]="Yes",IFERROR(Table1[[#This Row],[Frame Rate '[FPS'] 1]],""),0)</f>
        <v>0</v>
      </c>
      <c r="P186" s="4">
        <f>IF(Table1[[#This Row],[Import to Gateway Calculator?]]="Yes",IFERROR(Table1[[#This Row],[Days of Storage 1]],""),0)</f>
        <v>0</v>
      </c>
    </row>
    <row r="187" spans="1:16" x14ac:dyDescent="0.25">
      <c r="A187" s="5" t="str">
        <f t="shared" si="17"/>
        <v/>
      </c>
      <c r="B187" s="6" t="str">
        <f>IFERROR(IF(Table1[[#This Row],[Multi-lens? 1]]="No", 1, IF(Table1[[#This Row],[Multi-lens? 1]]="Dual", 2, IF(Table1[[#This Row],[Multi-lens? 1]]="Quad", 4, ""))),"")</f>
        <v/>
      </c>
      <c r="C187" s="6">
        <f t="shared" si="18"/>
        <v>0</v>
      </c>
      <c r="D187" s="6">
        <f t="shared" si="19"/>
        <v>0</v>
      </c>
      <c r="E187" s="6">
        <f t="shared" si="20"/>
        <v>0</v>
      </c>
      <c r="F187" s="6">
        <f t="shared" si="21"/>
        <v>0</v>
      </c>
      <c r="H187" s="6" t="str">
        <f>IFERROR(IF(Table1[[#This Row],[Multi-lens? 1]]="No", 1, IF(Table1[[#This Row],[Multi-lens? 1]]="Dual", 2, IF(Table1[[#This Row],[Multi-lens? 1]]="Quad", 4, ""))),"")</f>
        <v/>
      </c>
      <c r="I187" s="9">
        <f>IFERROR(Table1[[#This Row],[Name]],"")</f>
        <v>0</v>
      </c>
      <c r="K187" s="3" t="str">
        <f t="shared" si="16"/>
        <v/>
      </c>
      <c r="M187" s="4">
        <f>IF(Table1[[#This Row],[Import to Gateway Calculator?]]="Yes",IFERROR(Table1[[#This Row],[Streaming Resolution '[MP']]],""),0)</f>
        <v>0</v>
      </c>
      <c r="N187" s="4">
        <f>IF(Table1[[#This Row],[Import to Gateway Calculator?]]="Yes",IFERROR(Table1[[#This Row],[Recording Resolution '[MP']]],""),0)</f>
        <v>0</v>
      </c>
      <c r="O187" s="4">
        <f>IF(Table1[[#This Row],[Import to Gateway Calculator?]]="Yes",IFERROR(Table1[[#This Row],[Frame Rate '[FPS'] 1]],""),0)</f>
        <v>0</v>
      </c>
      <c r="P187" s="4">
        <f>IF(Table1[[#This Row],[Import to Gateway Calculator?]]="Yes",IFERROR(Table1[[#This Row],[Days of Storage 1]],""),0)</f>
        <v>0</v>
      </c>
    </row>
    <row r="188" spans="1:16" x14ac:dyDescent="0.25">
      <c r="A188" s="5" t="str">
        <f t="shared" si="17"/>
        <v/>
      </c>
      <c r="B188" s="6" t="str">
        <f>IFERROR(IF(Table1[[#This Row],[Multi-lens? 1]]="No", 1, IF(Table1[[#This Row],[Multi-lens? 1]]="Dual", 2, IF(Table1[[#This Row],[Multi-lens? 1]]="Quad", 4, ""))),"")</f>
        <v/>
      </c>
      <c r="C188" s="6">
        <f t="shared" si="18"/>
        <v>0</v>
      </c>
      <c r="D188" s="6">
        <f t="shared" si="19"/>
        <v>0</v>
      </c>
      <c r="E188" s="6">
        <f t="shared" si="20"/>
        <v>0</v>
      </c>
      <c r="F188" s="6">
        <f t="shared" si="21"/>
        <v>0</v>
      </c>
      <c r="H188" s="6" t="str">
        <f>IFERROR(IF(Table1[[#This Row],[Multi-lens? 1]]="No", 1, IF(Table1[[#This Row],[Multi-lens? 1]]="Dual", 2, IF(Table1[[#This Row],[Multi-lens? 1]]="Quad", 4, ""))),"")</f>
        <v/>
      </c>
      <c r="I188" s="9">
        <f>IFERROR(Table1[[#This Row],[Name]],"")</f>
        <v>0</v>
      </c>
      <c r="K188" s="3" t="str">
        <f t="shared" si="16"/>
        <v/>
      </c>
      <c r="M188" s="4">
        <f>IF(Table1[[#This Row],[Import to Gateway Calculator?]]="Yes",IFERROR(Table1[[#This Row],[Streaming Resolution '[MP']]],""),0)</f>
        <v>0</v>
      </c>
      <c r="N188" s="4">
        <f>IF(Table1[[#This Row],[Import to Gateway Calculator?]]="Yes",IFERROR(Table1[[#This Row],[Recording Resolution '[MP']]],""),0)</f>
        <v>0</v>
      </c>
      <c r="O188" s="4">
        <f>IF(Table1[[#This Row],[Import to Gateway Calculator?]]="Yes",IFERROR(Table1[[#This Row],[Frame Rate '[FPS'] 1]],""),0)</f>
        <v>0</v>
      </c>
      <c r="P188" s="4">
        <f>IF(Table1[[#This Row],[Import to Gateway Calculator?]]="Yes",IFERROR(Table1[[#This Row],[Days of Storage 1]],""),0)</f>
        <v>0</v>
      </c>
    </row>
    <row r="189" spans="1:16" x14ac:dyDescent="0.25">
      <c r="A189" s="5" t="str">
        <f t="shared" si="17"/>
        <v/>
      </c>
      <c r="B189" s="6" t="str">
        <f>IFERROR(IF(Table1[[#This Row],[Multi-lens? 1]]="No", 1, IF(Table1[[#This Row],[Multi-lens? 1]]="Dual", 2, IF(Table1[[#This Row],[Multi-lens? 1]]="Quad", 4, ""))),"")</f>
        <v/>
      </c>
      <c r="C189" s="6">
        <f t="shared" si="18"/>
        <v>0</v>
      </c>
      <c r="D189" s="6">
        <f t="shared" si="19"/>
        <v>0</v>
      </c>
      <c r="E189" s="6">
        <f t="shared" si="20"/>
        <v>0</v>
      </c>
      <c r="F189" s="6">
        <f t="shared" si="21"/>
        <v>0</v>
      </c>
      <c r="H189" s="6" t="str">
        <f>IFERROR(IF(Table1[[#This Row],[Multi-lens? 1]]="No", 1, IF(Table1[[#This Row],[Multi-lens? 1]]="Dual", 2, IF(Table1[[#This Row],[Multi-lens? 1]]="Quad", 4, ""))),"")</f>
        <v/>
      </c>
      <c r="I189" s="9">
        <f>IFERROR(Table1[[#This Row],[Name]],"")</f>
        <v>0</v>
      </c>
      <c r="K189" s="3" t="str">
        <f t="shared" si="16"/>
        <v/>
      </c>
      <c r="M189" s="4">
        <f>IF(Table1[[#This Row],[Import to Gateway Calculator?]]="Yes",IFERROR(Table1[[#This Row],[Streaming Resolution '[MP']]],""),0)</f>
        <v>0</v>
      </c>
      <c r="N189" s="4">
        <f>IF(Table1[[#This Row],[Import to Gateway Calculator?]]="Yes",IFERROR(Table1[[#This Row],[Recording Resolution '[MP']]],""),0)</f>
        <v>0</v>
      </c>
      <c r="O189" s="4">
        <f>IF(Table1[[#This Row],[Import to Gateway Calculator?]]="Yes",IFERROR(Table1[[#This Row],[Frame Rate '[FPS'] 1]],""),0)</f>
        <v>0</v>
      </c>
      <c r="P189" s="4">
        <f>IF(Table1[[#This Row],[Import to Gateway Calculator?]]="Yes",IFERROR(Table1[[#This Row],[Days of Storage 1]],""),0)</f>
        <v>0</v>
      </c>
    </row>
    <row r="190" spans="1:16" x14ac:dyDescent="0.25">
      <c r="A190" s="5" t="str">
        <f t="shared" si="17"/>
        <v/>
      </c>
      <c r="B190" s="6" t="str">
        <f>IFERROR(IF(Table1[[#This Row],[Multi-lens? 1]]="No", 1, IF(Table1[[#This Row],[Multi-lens? 1]]="Dual", 2, IF(Table1[[#This Row],[Multi-lens? 1]]="Quad", 4, ""))),"")</f>
        <v/>
      </c>
      <c r="C190" s="6">
        <f t="shared" si="18"/>
        <v>0</v>
      </c>
      <c r="D190" s="6">
        <f t="shared" si="19"/>
        <v>0</v>
      </c>
      <c r="E190" s="6">
        <f t="shared" si="20"/>
        <v>0</v>
      </c>
      <c r="F190" s="6">
        <f t="shared" si="21"/>
        <v>0</v>
      </c>
      <c r="H190" s="6" t="str">
        <f>IFERROR(IF(Table1[[#This Row],[Multi-lens? 1]]="No", 1, IF(Table1[[#This Row],[Multi-lens? 1]]="Dual", 2, IF(Table1[[#This Row],[Multi-lens? 1]]="Quad", 4, ""))),"")</f>
        <v/>
      </c>
      <c r="I190" s="9">
        <f>IFERROR(Table1[[#This Row],[Name]],"")</f>
        <v>0</v>
      </c>
      <c r="K190" s="3" t="str">
        <f t="shared" si="16"/>
        <v/>
      </c>
      <c r="M190" s="4">
        <f>IF(Table1[[#This Row],[Import to Gateway Calculator?]]="Yes",IFERROR(Table1[[#This Row],[Streaming Resolution '[MP']]],""),0)</f>
        <v>0</v>
      </c>
      <c r="N190" s="4">
        <f>IF(Table1[[#This Row],[Import to Gateway Calculator?]]="Yes",IFERROR(Table1[[#This Row],[Recording Resolution '[MP']]],""),0)</f>
        <v>0</v>
      </c>
      <c r="O190" s="4">
        <f>IF(Table1[[#This Row],[Import to Gateway Calculator?]]="Yes",IFERROR(Table1[[#This Row],[Frame Rate '[FPS'] 1]],""),0)</f>
        <v>0</v>
      </c>
      <c r="P190" s="4">
        <f>IF(Table1[[#This Row],[Import to Gateway Calculator?]]="Yes",IFERROR(Table1[[#This Row],[Days of Storage 1]],""),0)</f>
        <v>0</v>
      </c>
    </row>
    <row r="191" spans="1:16" x14ac:dyDescent="0.25">
      <c r="A191" s="5" t="str">
        <f t="shared" si="17"/>
        <v/>
      </c>
      <c r="B191" s="6" t="str">
        <f>IFERROR(IF(Table1[[#This Row],[Multi-lens? 1]]="No", 1, IF(Table1[[#This Row],[Multi-lens? 1]]="Dual", 2, IF(Table1[[#This Row],[Multi-lens? 1]]="Quad", 4, ""))),"")</f>
        <v/>
      </c>
      <c r="C191" s="6">
        <f t="shared" si="18"/>
        <v>0</v>
      </c>
      <c r="D191" s="6">
        <f t="shared" si="19"/>
        <v>0</v>
      </c>
      <c r="E191" s="6">
        <f t="shared" si="20"/>
        <v>0</v>
      </c>
      <c r="F191" s="6">
        <f t="shared" si="21"/>
        <v>0</v>
      </c>
      <c r="H191" s="6" t="str">
        <f>IFERROR(IF(Table1[[#This Row],[Multi-lens? 1]]="No", 1, IF(Table1[[#This Row],[Multi-lens? 1]]="Dual", 2, IF(Table1[[#This Row],[Multi-lens? 1]]="Quad", 4, ""))),"")</f>
        <v/>
      </c>
      <c r="I191" s="9">
        <f>IFERROR(Table1[[#This Row],[Name]],"")</f>
        <v>0</v>
      </c>
      <c r="K191" s="3" t="str">
        <f t="shared" si="16"/>
        <v/>
      </c>
      <c r="M191" s="4">
        <f>IF(Table1[[#This Row],[Import to Gateway Calculator?]]="Yes",IFERROR(Table1[[#This Row],[Streaming Resolution '[MP']]],""),0)</f>
        <v>0</v>
      </c>
      <c r="N191" s="4">
        <f>IF(Table1[[#This Row],[Import to Gateway Calculator?]]="Yes",IFERROR(Table1[[#This Row],[Recording Resolution '[MP']]],""),0)</f>
        <v>0</v>
      </c>
      <c r="O191" s="4">
        <f>IF(Table1[[#This Row],[Import to Gateway Calculator?]]="Yes",IFERROR(Table1[[#This Row],[Frame Rate '[FPS'] 1]],""),0)</f>
        <v>0</v>
      </c>
      <c r="P191" s="4">
        <f>IF(Table1[[#This Row],[Import to Gateway Calculator?]]="Yes",IFERROR(Table1[[#This Row],[Days of Storage 1]],""),0)</f>
        <v>0</v>
      </c>
    </row>
    <row r="192" spans="1:16" x14ac:dyDescent="0.25">
      <c r="A192" s="5" t="str">
        <f t="shared" si="17"/>
        <v/>
      </c>
      <c r="B192" s="6" t="str">
        <f>IFERROR(IF(Table1[[#This Row],[Multi-lens? 1]]="No", 1, IF(Table1[[#This Row],[Multi-lens? 1]]="Dual", 2, IF(Table1[[#This Row],[Multi-lens? 1]]="Quad", 4, ""))),"")</f>
        <v/>
      </c>
      <c r="C192" s="6">
        <f t="shared" si="18"/>
        <v>0</v>
      </c>
      <c r="D192" s="6">
        <f t="shared" si="19"/>
        <v>0</v>
      </c>
      <c r="E192" s="6">
        <f t="shared" si="20"/>
        <v>0</v>
      </c>
      <c r="F192" s="6">
        <f t="shared" si="21"/>
        <v>0</v>
      </c>
      <c r="H192" s="6" t="str">
        <f>IFERROR(IF(Table1[[#This Row],[Multi-lens? 1]]="No", 1, IF(Table1[[#This Row],[Multi-lens? 1]]="Dual", 2, IF(Table1[[#This Row],[Multi-lens? 1]]="Quad", 4, ""))),"")</f>
        <v/>
      </c>
      <c r="I192" s="9">
        <f>IFERROR(Table1[[#This Row],[Name]],"")</f>
        <v>0</v>
      </c>
      <c r="K192" s="3" t="str">
        <f t="shared" si="16"/>
        <v/>
      </c>
      <c r="M192" s="4">
        <f>IF(Table1[[#This Row],[Import to Gateway Calculator?]]="Yes",IFERROR(Table1[[#This Row],[Streaming Resolution '[MP']]],""),0)</f>
        <v>0</v>
      </c>
      <c r="N192" s="4">
        <f>IF(Table1[[#This Row],[Import to Gateway Calculator?]]="Yes",IFERROR(Table1[[#This Row],[Recording Resolution '[MP']]],""),0)</f>
        <v>0</v>
      </c>
      <c r="O192" s="4">
        <f>IF(Table1[[#This Row],[Import to Gateway Calculator?]]="Yes",IFERROR(Table1[[#This Row],[Frame Rate '[FPS'] 1]],""),0)</f>
        <v>0</v>
      </c>
      <c r="P192" s="4">
        <f>IF(Table1[[#This Row],[Import to Gateway Calculator?]]="Yes",IFERROR(Table1[[#This Row],[Days of Storage 1]],""),0)</f>
        <v>0</v>
      </c>
    </row>
    <row r="193" spans="1:16" x14ac:dyDescent="0.25">
      <c r="A193" s="5" t="str">
        <f t="shared" si="17"/>
        <v/>
      </c>
      <c r="B193" s="6" t="str">
        <f>IFERROR(IF(Table1[[#This Row],[Multi-lens? 1]]="No", 1, IF(Table1[[#This Row],[Multi-lens? 1]]="Dual", 2, IF(Table1[[#This Row],[Multi-lens? 1]]="Quad", 4, ""))),"")</f>
        <v/>
      </c>
      <c r="C193" s="6">
        <f t="shared" si="18"/>
        <v>0</v>
      </c>
      <c r="D193" s="6">
        <f t="shared" si="19"/>
        <v>0</v>
      </c>
      <c r="E193" s="6">
        <f t="shared" si="20"/>
        <v>0</v>
      </c>
      <c r="F193" s="6">
        <f t="shared" si="21"/>
        <v>0</v>
      </c>
      <c r="H193" s="6" t="str">
        <f>IFERROR(IF(Table1[[#This Row],[Multi-lens? 1]]="No", 1, IF(Table1[[#This Row],[Multi-lens? 1]]="Dual", 2, IF(Table1[[#This Row],[Multi-lens? 1]]="Quad", 4, ""))),"")</f>
        <v/>
      </c>
      <c r="I193" s="9">
        <f>IFERROR(Table1[[#This Row],[Name]],"")</f>
        <v>0</v>
      </c>
      <c r="K193" s="3" t="str">
        <f t="shared" si="16"/>
        <v/>
      </c>
      <c r="M193" s="4">
        <f>IF(Table1[[#This Row],[Import to Gateway Calculator?]]="Yes",IFERROR(Table1[[#This Row],[Streaming Resolution '[MP']]],""),0)</f>
        <v>0</v>
      </c>
      <c r="N193" s="4">
        <f>IF(Table1[[#This Row],[Import to Gateway Calculator?]]="Yes",IFERROR(Table1[[#This Row],[Recording Resolution '[MP']]],""),0)</f>
        <v>0</v>
      </c>
      <c r="O193" s="4">
        <f>IF(Table1[[#This Row],[Import to Gateway Calculator?]]="Yes",IFERROR(Table1[[#This Row],[Frame Rate '[FPS'] 1]],""),0)</f>
        <v>0</v>
      </c>
      <c r="P193" s="4">
        <f>IF(Table1[[#This Row],[Import to Gateway Calculator?]]="Yes",IFERROR(Table1[[#This Row],[Days of Storage 1]],""),0)</f>
        <v>0</v>
      </c>
    </row>
    <row r="194" spans="1:16" x14ac:dyDescent="0.25">
      <c r="A194" s="5" t="str">
        <f t="shared" si="17"/>
        <v/>
      </c>
      <c r="B194" s="6" t="str">
        <f>IFERROR(IF(Table1[[#This Row],[Multi-lens? 1]]="No", 1, IF(Table1[[#This Row],[Multi-lens? 1]]="Dual", 2, IF(Table1[[#This Row],[Multi-lens? 1]]="Quad", 4, ""))),"")</f>
        <v/>
      </c>
      <c r="C194" s="6">
        <f t="shared" si="18"/>
        <v>0</v>
      </c>
      <c r="D194" s="6">
        <f t="shared" si="19"/>
        <v>0</v>
      </c>
      <c r="E194" s="6">
        <f t="shared" si="20"/>
        <v>0</v>
      </c>
      <c r="F194" s="6">
        <f t="shared" si="21"/>
        <v>0</v>
      </c>
      <c r="H194" s="6" t="str">
        <f>IFERROR(IF(Table1[[#This Row],[Multi-lens? 1]]="No", 1, IF(Table1[[#This Row],[Multi-lens? 1]]="Dual", 2, IF(Table1[[#This Row],[Multi-lens? 1]]="Quad", 4, ""))),"")</f>
        <v/>
      </c>
      <c r="I194" s="9">
        <f>IFERROR(Table1[[#This Row],[Name]],"")</f>
        <v>0</v>
      </c>
      <c r="K194" s="3" t="str">
        <f t="shared" si="16"/>
        <v/>
      </c>
      <c r="M194" s="4">
        <f>IF(Table1[[#This Row],[Import to Gateway Calculator?]]="Yes",IFERROR(Table1[[#This Row],[Streaming Resolution '[MP']]],""),0)</f>
        <v>0</v>
      </c>
      <c r="N194" s="4">
        <f>IF(Table1[[#This Row],[Import to Gateway Calculator?]]="Yes",IFERROR(Table1[[#This Row],[Recording Resolution '[MP']]],""),0)</f>
        <v>0</v>
      </c>
      <c r="O194" s="4">
        <f>IF(Table1[[#This Row],[Import to Gateway Calculator?]]="Yes",IFERROR(Table1[[#This Row],[Frame Rate '[FPS'] 1]],""),0)</f>
        <v>0</v>
      </c>
      <c r="P194" s="4">
        <f>IF(Table1[[#This Row],[Import to Gateway Calculator?]]="Yes",IFERROR(Table1[[#This Row],[Days of Storage 1]],""),0)</f>
        <v>0</v>
      </c>
    </row>
    <row r="195" spans="1:16" x14ac:dyDescent="0.25">
      <c r="A195" s="5" t="str">
        <f t="shared" si="17"/>
        <v/>
      </c>
      <c r="B195" s="6" t="str">
        <f>IFERROR(IF(Table1[[#This Row],[Multi-lens? 1]]="No", 1, IF(Table1[[#This Row],[Multi-lens? 1]]="Dual", 2, IF(Table1[[#This Row],[Multi-lens? 1]]="Quad", 4, ""))),"")</f>
        <v/>
      </c>
      <c r="C195" s="6">
        <f t="shared" si="18"/>
        <v>0</v>
      </c>
      <c r="D195" s="6">
        <f t="shared" si="19"/>
        <v>0</v>
      </c>
      <c r="E195" s="6">
        <f t="shared" si="20"/>
        <v>0</v>
      </c>
      <c r="F195" s="6">
        <f t="shared" si="21"/>
        <v>0</v>
      </c>
      <c r="H195" s="6" t="str">
        <f>IFERROR(IF(Table1[[#This Row],[Multi-lens? 1]]="No", 1, IF(Table1[[#This Row],[Multi-lens? 1]]="Dual", 2, IF(Table1[[#This Row],[Multi-lens? 1]]="Quad", 4, ""))),"")</f>
        <v/>
      </c>
      <c r="I195" s="9">
        <f>IFERROR(Table1[[#This Row],[Name]],"")</f>
        <v>0</v>
      </c>
      <c r="K195" s="3" t="str">
        <f t="shared" ref="K195:K258" si="22">IFERROR(IF(I195=0,"",I195),"")</f>
        <v/>
      </c>
      <c r="M195" s="4">
        <f>IF(Table1[[#This Row],[Import to Gateway Calculator?]]="Yes",IFERROR(Table1[[#This Row],[Streaming Resolution '[MP']]],""),0)</f>
        <v>0</v>
      </c>
      <c r="N195" s="4">
        <f>IF(Table1[[#This Row],[Import to Gateway Calculator?]]="Yes",IFERROR(Table1[[#This Row],[Recording Resolution '[MP']]],""),0)</f>
        <v>0</v>
      </c>
      <c r="O195" s="4">
        <f>IF(Table1[[#This Row],[Import to Gateway Calculator?]]="Yes",IFERROR(Table1[[#This Row],[Frame Rate '[FPS'] 1]],""),0)</f>
        <v>0</v>
      </c>
      <c r="P195" s="4">
        <f>IF(Table1[[#This Row],[Import to Gateway Calculator?]]="Yes",IFERROR(Table1[[#This Row],[Days of Storage 1]],""),0)</f>
        <v>0</v>
      </c>
    </row>
    <row r="196" spans="1:16" x14ac:dyDescent="0.25">
      <c r="A196" s="5" t="str">
        <f t="shared" si="17"/>
        <v/>
      </c>
      <c r="B196" s="6" t="str">
        <f>IFERROR(IF(Table1[[#This Row],[Multi-lens? 1]]="No", 1, IF(Table1[[#This Row],[Multi-lens? 1]]="Dual", 2, IF(Table1[[#This Row],[Multi-lens? 1]]="Quad", 4, ""))),"")</f>
        <v/>
      </c>
      <c r="C196" s="6">
        <f t="shared" si="18"/>
        <v>0</v>
      </c>
      <c r="D196" s="6">
        <f t="shared" si="19"/>
        <v>0</v>
      </c>
      <c r="E196" s="6">
        <f t="shared" si="20"/>
        <v>0</v>
      </c>
      <c r="F196" s="6">
        <f t="shared" si="21"/>
        <v>0</v>
      </c>
      <c r="H196" s="6" t="str">
        <f>IFERROR(IF(Table1[[#This Row],[Multi-lens? 1]]="No", 1, IF(Table1[[#This Row],[Multi-lens? 1]]="Dual", 2, IF(Table1[[#This Row],[Multi-lens? 1]]="Quad", 4, ""))),"")</f>
        <v/>
      </c>
      <c r="I196" s="9">
        <f>IFERROR(Table1[[#This Row],[Name]],"")</f>
        <v>0</v>
      </c>
      <c r="K196" s="3" t="str">
        <f t="shared" si="22"/>
        <v/>
      </c>
      <c r="M196" s="4">
        <f>IF(Table1[[#This Row],[Import to Gateway Calculator?]]="Yes",IFERROR(Table1[[#This Row],[Streaming Resolution '[MP']]],""),0)</f>
        <v>0</v>
      </c>
      <c r="N196" s="4">
        <f>IF(Table1[[#This Row],[Import to Gateway Calculator?]]="Yes",IFERROR(Table1[[#This Row],[Recording Resolution '[MP']]],""),0)</f>
        <v>0</v>
      </c>
      <c r="O196" s="4">
        <f>IF(Table1[[#This Row],[Import to Gateway Calculator?]]="Yes",IFERROR(Table1[[#This Row],[Frame Rate '[FPS'] 1]],""),0)</f>
        <v>0</v>
      </c>
      <c r="P196" s="4">
        <f>IF(Table1[[#This Row],[Import to Gateway Calculator?]]="Yes",IFERROR(Table1[[#This Row],[Days of Storage 1]],""),0)</f>
        <v>0</v>
      </c>
    </row>
    <row r="197" spans="1:16" x14ac:dyDescent="0.25">
      <c r="A197" s="5" t="str">
        <f t="shared" si="17"/>
        <v/>
      </c>
      <c r="B197" s="6" t="str">
        <f>IFERROR(IF(Table1[[#This Row],[Multi-lens? 1]]="No", 1, IF(Table1[[#This Row],[Multi-lens? 1]]="Dual", 2, IF(Table1[[#This Row],[Multi-lens? 1]]="Quad", 4, ""))),"")</f>
        <v/>
      </c>
      <c r="C197" s="6">
        <f t="shared" si="18"/>
        <v>0</v>
      </c>
      <c r="D197" s="6">
        <f t="shared" si="19"/>
        <v>0</v>
      </c>
      <c r="E197" s="6">
        <f t="shared" si="20"/>
        <v>0</v>
      </c>
      <c r="F197" s="6">
        <f t="shared" si="21"/>
        <v>0</v>
      </c>
      <c r="H197" s="6" t="str">
        <f>IFERROR(IF(Table1[[#This Row],[Multi-lens? 1]]="No", 1, IF(Table1[[#This Row],[Multi-lens? 1]]="Dual", 2, IF(Table1[[#This Row],[Multi-lens? 1]]="Quad", 4, ""))),"")</f>
        <v/>
      </c>
      <c r="I197" s="9">
        <f>IFERROR(Table1[[#This Row],[Name]],"")</f>
        <v>0</v>
      </c>
      <c r="K197" s="3" t="str">
        <f t="shared" si="22"/>
        <v/>
      </c>
      <c r="M197" s="4">
        <f>IF(Table1[[#This Row],[Import to Gateway Calculator?]]="Yes",IFERROR(Table1[[#This Row],[Streaming Resolution '[MP']]],""),0)</f>
        <v>0</v>
      </c>
      <c r="N197" s="4">
        <f>IF(Table1[[#This Row],[Import to Gateway Calculator?]]="Yes",IFERROR(Table1[[#This Row],[Recording Resolution '[MP']]],""),0)</f>
        <v>0</v>
      </c>
      <c r="O197" s="4">
        <f>IF(Table1[[#This Row],[Import to Gateway Calculator?]]="Yes",IFERROR(Table1[[#This Row],[Frame Rate '[FPS'] 1]],""),0)</f>
        <v>0</v>
      </c>
      <c r="P197" s="4">
        <f>IF(Table1[[#This Row],[Import to Gateway Calculator?]]="Yes",IFERROR(Table1[[#This Row],[Days of Storage 1]],""),0)</f>
        <v>0</v>
      </c>
    </row>
    <row r="198" spans="1:16" x14ac:dyDescent="0.25">
      <c r="A198" s="5" t="str">
        <f t="shared" si="17"/>
        <v/>
      </c>
      <c r="B198" s="6" t="str">
        <f>IFERROR(IF(Table1[[#This Row],[Multi-lens? 1]]="No", 1, IF(Table1[[#This Row],[Multi-lens? 1]]="Dual", 2, IF(Table1[[#This Row],[Multi-lens? 1]]="Quad", 4, ""))),"")</f>
        <v/>
      </c>
      <c r="C198" s="6">
        <f t="shared" si="18"/>
        <v>0</v>
      </c>
      <c r="D198" s="6">
        <f t="shared" si="19"/>
        <v>0</v>
      </c>
      <c r="E198" s="6">
        <f t="shared" si="20"/>
        <v>0</v>
      </c>
      <c r="F198" s="6">
        <f t="shared" si="21"/>
        <v>0</v>
      </c>
      <c r="H198" s="6" t="str">
        <f>IFERROR(IF(Table1[[#This Row],[Multi-lens? 1]]="No", 1, IF(Table1[[#This Row],[Multi-lens? 1]]="Dual", 2, IF(Table1[[#This Row],[Multi-lens? 1]]="Quad", 4, ""))),"")</f>
        <v/>
      </c>
      <c r="I198" s="9">
        <f>IFERROR(Table1[[#This Row],[Name]],"")</f>
        <v>0</v>
      </c>
      <c r="K198" s="3" t="str">
        <f t="shared" si="22"/>
        <v/>
      </c>
      <c r="M198" s="4">
        <f>IF(Table1[[#This Row],[Import to Gateway Calculator?]]="Yes",IFERROR(Table1[[#This Row],[Streaming Resolution '[MP']]],""),0)</f>
        <v>0</v>
      </c>
      <c r="N198" s="4">
        <f>IF(Table1[[#This Row],[Import to Gateway Calculator?]]="Yes",IFERROR(Table1[[#This Row],[Recording Resolution '[MP']]],""),0)</f>
        <v>0</v>
      </c>
      <c r="O198" s="4">
        <f>IF(Table1[[#This Row],[Import to Gateway Calculator?]]="Yes",IFERROR(Table1[[#This Row],[Frame Rate '[FPS'] 1]],""),0)</f>
        <v>0</v>
      </c>
      <c r="P198" s="4">
        <f>IF(Table1[[#This Row],[Import to Gateway Calculator?]]="Yes",IFERROR(Table1[[#This Row],[Days of Storage 1]],""),0)</f>
        <v>0</v>
      </c>
    </row>
    <row r="199" spans="1:16" x14ac:dyDescent="0.25">
      <c r="A199" s="5" t="str">
        <f t="shared" ref="A199:A262" si="23">IF(D199=0,"",K199)</f>
        <v/>
      </c>
      <c r="B199" s="6" t="str">
        <f>IFERROR(IF(Table1[[#This Row],[Multi-lens? 1]]="No", 1, IF(Table1[[#This Row],[Multi-lens? 1]]="Dual", 2, IF(Table1[[#This Row],[Multi-lens? 1]]="Quad", 4, ""))),"")</f>
        <v/>
      </c>
      <c r="C199" s="6">
        <f t="shared" ref="C199:C262" si="24">M199</f>
        <v>0</v>
      </c>
      <c r="D199" s="6">
        <f t="shared" ref="D199:D262" si="25">N199</f>
        <v>0</v>
      </c>
      <c r="E199" s="6">
        <f t="shared" ref="E199:E262" si="26">O199</f>
        <v>0</v>
      </c>
      <c r="F199" s="6">
        <f t="shared" ref="F199:F262" si="27">P199</f>
        <v>0</v>
      </c>
      <c r="H199" s="6" t="str">
        <f>IFERROR(IF(Table1[[#This Row],[Multi-lens? 1]]="No", 1, IF(Table1[[#This Row],[Multi-lens? 1]]="Dual", 2, IF(Table1[[#This Row],[Multi-lens? 1]]="Quad", 4, ""))),"")</f>
        <v/>
      </c>
      <c r="I199" s="9">
        <f>IFERROR(Table1[[#This Row],[Name]],"")</f>
        <v>0</v>
      </c>
      <c r="K199" s="3" t="str">
        <f t="shared" si="22"/>
        <v/>
      </c>
      <c r="M199" s="4">
        <f>IF(Table1[[#This Row],[Import to Gateway Calculator?]]="Yes",IFERROR(Table1[[#This Row],[Streaming Resolution '[MP']]],""),0)</f>
        <v>0</v>
      </c>
      <c r="N199" s="4">
        <f>IF(Table1[[#This Row],[Import to Gateway Calculator?]]="Yes",IFERROR(Table1[[#This Row],[Recording Resolution '[MP']]],""),0)</f>
        <v>0</v>
      </c>
      <c r="O199" s="4">
        <f>IF(Table1[[#This Row],[Import to Gateway Calculator?]]="Yes",IFERROR(Table1[[#This Row],[Frame Rate '[FPS'] 1]],""),0)</f>
        <v>0</v>
      </c>
      <c r="P199" s="4">
        <f>IF(Table1[[#This Row],[Import to Gateway Calculator?]]="Yes",IFERROR(Table1[[#This Row],[Days of Storage 1]],""),0)</f>
        <v>0</v>
      </c>
    </row>
    <row r="200" spans="1:16" x14ac:dyDescent="0.25">
      <c r="A200" s="5" t="str">
        <f t="shared" si="23"/>
        <v/>
      </c>
      <c r="B200" s="6" t="str">
        <f>IFERROR(IF(Table1[[#This Row],[Multi-lens? 1]]="No", 1, IF(Table1[[#This Row],[Multi-lens? 1]]="Dual", 2, IF(Table1[[#This Row],[Multi-lens? 1]]="Quad", 4, ""))),"")</f>
        <v/>
      </c>
      <c r="C200" s="6">
        <f t="shared" si="24"/>
        <v>0</v>
      </c>
      <c r="D200" s="6">
        <f t="shared" si="25"/>
        <v>0</v>
      </c>
      <c r="E200" s="6">
        <f t="shared" si="26"/>
        <v>0</v>
      </c>
      <c r="F200" s="6">
        <f t="shared" si="27"/>
        <v>0</v>
      </c>
      <c r="H200" s="6" t="str">
        <f>IFERROR(IF(Table1[[#This Row],[Multi-lens? 1]]="No", 1, IF(Table1[[#This Row],[Multi-lens? 1]]="Dual", 2, IF(Table1[[#This Row],[Multi-lens? 1]]="Quad", 4, ""))),"")</f>
        <v/>
      </c>
      <c r="I200" s="9">
        <f>IFERROR(Table1[[#This Row],[Name]],"")</f>
        <v>0</v>
      </c>
      <c r="K200" s="3" t="str">
        <f t="shared" si="22"/>
        <v/>
      </c>
      <c r="M200" s="4">
        <f>IF(Table1[[#This Row],[Import to Gateway Calculator?]]="Yes",IFERROR(Table1[[#This Row],[Streaming Resolution '[MP']]],""),0)</f>
        <v>0</v>
      </c>
      <c r="N200" s="4">
        <f>IF(Table1[[#This Row],[Import to Gateway Calculator?]]="Yes",IFERROR(Table1[[#This Row],[Recording Resolution '[MP']]],""),0)</f>
        <v>0</v>
      </c>
      <c r="O200" s="4">
        <f>IF(Table1[[#This Row],[Import to Gateway Calculator?]]="Yes",IFERROR(Table1[[#This Row],[Frame Rate '[FPS'] 1]],""),0)</f>
        <v>0</v>
      </c>
      <c r="P200" s="4">
        <f>IF(Table1[[#This Row],[Import to Gateway Calculator?]]="Yes",IFERROR(Table1[[#This Row],[Days of Storage 1]],""),0)</f>
        <v>0</v>
      </c>
    </row>
    <row r="201" spans="1:16" x14ac:dyDescent="0.25">
      <c r="A201" s="5" t="str">
        <f t="shared" si="23"/>
        <v/>
      </c>
      <c r="B201" s="6" t="str">
        <f>IFERROR(IF(Table1[[#This Row],[Multi-lens? 1]]="No", 1, IF(Table1[[#This Row],[Multi-lens? 1]]="Dual", 2, IF(Table1[[#This Row],[Multi-lens? 1]]="Quad", 4, ""))),"")</f>
        <v/>
      </c>
      <c r="C201" s="6">
        <f t="shared" si="24"/>
        <v>0</v>
      </c>
      <c r="D201" s="6">
        <f t="shared" si="25"/>
        <v>0</v>
      </c>
      <c r="E201" s="6">
        <f t="shared" si="26"/>
        <v>0</v>
      </c>
      <c r="F201" s="6">
        <f t="shared" si="27"/>
        <v>0</v>
      </c>
      <c r="H201" s="6" t="str">
        <f>IFERROR(IF(Table1[[#This Row],[Multi-lens? 1]]="No", 1, IF(Table1[[#This Row],[Multi-lens? 1]]="Dual", 2, IF(Table1[[#This Row],[Multi-lens? 1]]="Quad", 4, ""))),"")</f>
        <v/>
      </c>
      <c r="I201" s="9">
        <f>IFERROR(Table1[[#This Row],[Name]],"")</f>
        <v>0</v>
      </c>
      <c r="K201" s="3" t="str">
        <f t="shared" si="22"/>
        <v/>
      </c>
      <c r="M201" s="4">
        <f>IF(Table1[[#This Row],[Import to Gateway Calculator?]]="Yes",IFERROR(Table1[[#This Row],[Streaming Resolution '[MP']]],""),0)</f>
        <v>0</v>
      </c>
      <c r="N201" s="4">
        <f>IF(Table1[[#This Row],[Import to Gateway Calculator?]]="Yes",IFERROR(Table1[[#This Row],[Recording Resolution '[MP']]],""),0)</f>
        <v>0</v>
      </c>
      <c r="O201" s="4">
        <f>IF(Table1[[#This Row],[Import to Gateway Calculator?]]="Yes",IFERROR(Table1[[#This Row],[Frame Rate '[FPS'] 1]],""),0)</f>
        <v>0</v>
      </c>
      <c r="P201" s="4">
        <f>IF(Table1[[#This Row],[Import to Gateway Calculator?]]="Yes",IFERROR(Table1[[#This Row],[Days of Storage 1]],""),0)</f>
        <v>0</v>
      </c>
    </row>
    <row r="202" spans="1:16" x14ac:dyDescent="0.25">
      <c r="A202" s="5" t="str">
        <f t="shared" si="23"/>
        <v/>
      </c>
      <c r="B202" s="6" t="str">
        <f>IFERROR(IF(Table1[[#This Row],[Multi-lens? 1]]="No", 1, IF(Table1[[#This Row],[Multi-lens? 1]]="Dual", 2, IF(Table1[[#This Row],[Multi-lens? 1]]="Quad", 4, ""))),"")</f>
        <v/>
      </c>
      <c r="C202" s="6">
        <f t="shared" si="24"/>
        <v>0</v>
      </c>
      <c r="D202" s="6">
        <f t="shared" si="25"/>
        <v>0</v>
      </c>
      <c r="E202" s="6">
        <f t="shared" si="26"/>
        <v>0</v>
      </c>
      <c r="F202" s="6">
        <f t="shared" si="27"/>
        <v>0</v>
      </c>
      <c r="H202" s="6" t="str">
        <f>IFERROR(IF(Table1[[#This Row],[Multi-lens? 1]]="No", 1, IF(Table1[[#This Row],[Multi-lens? 1]]="Dual", 2, IF(Table1[[#This Row],[Multi-lens? 1]]="Quad", 4, ""))),"")</f>
        <v/>
      </c>
      <c r="I202" s="9">
        <f>IFERROR(Table1[[#This Row],[Name]],"")</f>
        <v>0</v>
      </c>
      <c r="K202" s="3" t="str">
        <f t="shared" si="22"/>
        <v/>
      </c>
      <c r="M202" s="4">
        <f>IF(Table1[[#This Row],[Import to Gateway Calculator?]]="Yes",IFERROR(Table1[[#This Row],[Streaming Resolution '[MP']]],""),0)</f>
        <v>0</v>
      </c>
      <c r="N202" s="4">
        <f>IF(Table1[[#This Row],[Import to Gateway Calculator?]]="Yes",IFERROR(Table1[[#This Row],[Recording Resolution '[MP']]],""),0)</f>
        <v>0</v>
      </c>
      <c r="O202" s="4">
        <f>IF(Table1[[#This Row],[Import to Gateway Calculator?]]="Yes",IFERROR(Table1[[#This Row],[Frame Rate '[FPS'] 1]],""),0)</f>
        <v>0</v>
      </c>
      <c r="P202" s="4">
        <f>IF(Table1[[#This Row],[Import to Gateway Calculator?]]="Yes",IFERROR(Table1[[#This Row],[Days of Storage 1]],""),0)</f>
        <v>0</v>
      </c>
    </row>
    <row r="203" spans="1:16" x14ac:dyDescent="0.25">
      <c r="A203" s="5" t="str">
        <f t="shared" si="23"/>
        <v/>
      </c>
      <c r="B203" s="6" t="str">
        <f>IFERROR(IF(Table1[[#This Row],[Multi-lens? 1]]="No", 1, IF(Table1[[#This Row],[Multi-lens? 1]]="Dual", 2, IF(Table1[[#This Row],[Multi-lens? 1]]="Quad", 4, ""))),"")</f>
        <v/>
      </c>
      <c r="C203" s="6">
        <f t="shared" si="24"/>
        <v>0</v>
      </c>
      <c r="D203" s="6">
        <f t="shared" si="25"/>
        <v>0</v>
      </c>
      <c r="E203" s="6">
        <f t="shared" si="26"/>
        <v>0</v>
      </c>
      <c r="F203" s="6">
        <f t="shared" si="27"/>
        <v>0</v>
      </c>
      <c r="H203" s="6" t="str">
        <f>IFERROR(IF(Table1[[#This Row],[Multi-lens? 1]]="No", 1, IF(Table1[[#This Row],[Multi-lens? 1]]="Dual", 2, IF(Table1[[#This Row],[Multi-lens? 1]]="Quad", 4, ""))),"")</f>
        <v/>
      </c>
      <c r="I203" s="9">
        <f>IFERROR(Table1[[#This Row],[Name]],"")</f>
        <v>0</v>
      </c>
      <c r="K203" s="3" t="str">
        <f t="shared" si="22"/>
        <v/>
      </c>
      <c r="M203" s="4">
        <f>IF(Table1[[#This Row],[Import to Gateway Calculator?]]="Yes",IFERROR(Table1[[#This Row],[Streaming Resolution '[MP']]],""),0)</f>
        <v>0</v>
      </c>
      <c r="N203" s="4">
        <f>IF(Table1[[#This Row],[Import to Gateway Calculator?]]="Yes",IFERROR(Table1[[#This Row],[Recording Resolution '[MP']]],""),0)</f>
        <v>0</v>
      </c>
      <c r="O203" s="4">
        <f>IF(Table1[[#This Row],[Import to Gateway Calculator?]]="Yes",IFERROR(Table1[[#This Row],[Frame Rate '[FPS'] 1]],""),0)</f>
        <v>0</v>
      </c>
      <c r="P203" s="4">
        <f>IF(Table1[[#This Row],[Import to Gateway Calculator?]]="Yes",IFERROR(Table1[[#This Row],[Days of Storage 1]],""),0)</f>
        <v>0</v>
      </c>
    </row>
    <row r="204" spans="1:16" x14ac:dyDescent="0.25">
      <c r="A204" s="5" t="str">
        <f t="shared" si="23"/>
        <v/>
      </c>
      <c r="B204" s="6" t="str">
        <f>IFERROR(IF(Table1[[#This Row],[Multi-lens? 1]]="No", 1, IF(Table1[[#This Row],[Multi-lens? 1]]="Dual", 2, IF(Table1[[#This Row],[Multi-lens? 1]]="Quad", 4, ""))),"")</f>
        <v/>
      </c>
      <c r="C204" s="6">
        <f t="shared" si="24"/>
        <v>0</v>
      </c>
      <c r="D204" s="6">
        <f t="shared" si="25"/>
        <v>0</v>
      </c>
      <c r="E204" s="6">
        <f t="shared" si="26"/>
        <v>0</v>
      </c>
      <c r="F204" s="6">
        <f t="shared" si="27"/>
        <v>0</v>
      </c>
      <c r="H204" s="6" t="str">
        <f>IFERROR(IF(Table1[[#This Row],[Multi-lens? 1]]="No", 1, IF(Table1[[#This Row],[Multi-lens? 1]]="Dual", 2, IF(Table1[[#This Row],[Multi-lens? 1]]="Quad", 4, ""))),"")</f>
        <v/>
      </c>
      <c r="I204" s="9">
        <f>IFERROR(Table1[[#This Row],[Name]],"")</f>
        <v>0</v>
      </c>
      <c r="K204" s="3" t="str">
        <f t="shared" si="22"/>
        <v/>
      </c>
      <c r="M204" s="4">
        <f>IF(Table1[[#This Row],[Import to Gateway Calculator?]]="Yes",IFERROR(Table1[[#This Row],[Streaming Resolution '[MP']]],""),0)</f>
        <v>0</v>
      </c>
      <c r="N204" s="4">
        <f>IF(Table1[[#This Row],[Import to Gateway Calculator?]]="Yes",IFERROR(Table1[[#This Row],[Recording Resolution '[MP']]],""),0)</f>
        <v>0</v>
      </c>
      <c r="O204" s="4">
        <f>IF(Table1[[#This Row],[Import to Gateway Calculator?]]="Yes",IFERROR(Table1[[#This Row],[Frame Rate '[FPS'] 1]],""),0)</f>
        <v>0</v>
      </c>
      <c r="P204" s="4">
        <f>IF(Table1[[#This Row],[Import to Gateway Calculator?]]="Yes",IFERROR(Table1[[#This Row],[Days of Storage 1]],""),0)</f>
        <v>0</v>
      </c>
    </row>
    <row r="205" spans="1:16" x14ac:dyDescent="0.25">
      <c r="A205" s="5" t="str">
        <f t="shared" si="23"/>
        <v/>
      </c>
      <c r="B205" s="6" t="str">
        <f>IFERROR(IF(Table1[[#This Row],[Multi-lens? 1]]="No", 1, IF(Table1[[#This Row],[Multi-lens? 1]]="Dual", 2, IF(Table1[[#This Row],[Multi-lens? 1]]="Quad", 4, ""))),"")</f>
        <v/>
      </c>
      <c r="C205" s="6">
        <f t="shared" si="24"/>
        <v>0</v>
      </c>
      <c r="D205" s="6">
        <f t="shared" si="25"/>
        <v>0</v>
      </c>
      <c r="E205" s="6">
        <f t="shared" si="26"/>
        <v>0</v>
      </c>
      <c r="F205" s="6">
        <f t="shared" si="27"/>
        <v>0</v>
      </c>
      <c r="H205" s="6" t="str">
        <f>IFERROR(IF(Table1[[#This Row],[Multi-lens? 1]]="No", 1, IF(Table1[[#This Row],[Multi-lens? 1]]="Dual", 2, IF(Table1[[#This Row],[Multi-lens? 1]]="Quad", 4, ""))),"")</f>
        <v/>
      </c>
      <c r="I205" s="9">
        <f>IFERROR(Table1[[#This Row],[Name]],"")</f>
        <v>0</v>
      </c>
      <c r="K205" s="3" t="str">
        <f t="shared" si="22"/>
        <v/>
      </c>
      <c r="M205" s="4">
        <f>IF(Table1[[#This Row],[Import to Gateway Calculator?]]="Yes",IFERROR(Table1[[#This Row],[Streaming Resolution '[MP']]],""),0)</f>
        <v>0</v>
      </c>
      <c r="N205" s="4">
        <f>IF(Table1[[#This Row],[Import to Gateway Calculator?]]="Yes",IFERROR(Table1[[#This Row],[Recording Resolution '[MP']]],""),0)</f>
        <v>0</v>
      </c>
      <c r="O205" s="4">
        <f>IF(Table1[[#This Row],[Import to Gateway Calculator?]]="Yes",IFERROR(Table1[[#This Row],[Frame Rate '[FPS'] 1]],""),0)</f>
        <v>0</v>
      </c>
      <c r="P205" s="4">
        <f>IF(Table1[[#This Row],[Import to Gateway Calculator?]]="Yes",IFERROR(Table1[[#This Row],[Days of Storage 1]],""),0)</f>
        <v>0</v>
      </c>
    </row>
    <row r="206" spans="1:16" x14ac:dyDescent="0.25">
      <c r="A206" s="5" t="str">
        <f t="shared" si="23"/>
        <v/>
      </c>
      <c r="B206" s="6" t="str">
        <f>IFERROR(IF(Table1[[#This Row],[Multi-lens? 1]]="No", 1, IF(Table1[[#This Row],[Multi-lens? 1]]="Dual", 2, IF(Table1[[#This Row],[Multi-lens? 1]]="Quad", 4, ""))),"")</f>
        <v/>
      </c>
      <c r="C206" s="6">
        <f t="shared" si="24"/>
        <v>0</v>
      </c>
      <c r="D206" s="6">
        <f t="shared" si="25"/>
        <v>0</v>
      </c>
      <c r="E206" s="6">
        <f t="shared" si="26"/>
        <v>0</v>
      </c>
      <c r="F206" s="6">
        <f t="shared" si="27"/>
        <v>0</v>
      </c>
      <c r="H206" s="6" t="str">
        <f>IFERROR(IF(Table1[[#This Row],[Multi-lens? 1]]="No", 1, IF(Table1[[#This Row],[Multi-lens? 1]]="Dual", 2, IF(Table1[[#This Row],[Multi-lens? 1]]="Quad", 4, ""))),"")</f>
        <v/>
      </c>
      <c r="I206" s="9">
        <f>IFERROR(Table1[[#This Row],[Name]],"")</f>
        <v>0</v>
      </c>
      <c r="K206" s="3" t="str">
        <f t="shared" si="22"/>
        <v/>
      </c>
      <c r="M206" s="4">
        <f>IF(Table1[[#This Row],[Import to Gateway Calculator?]]="Yes",IFERROR(Table1[[#This Row],[Streaming Resolution '[MP']]],""),0)</f>
        <v>0</v>
      </c>
      <c r="N206" s="4">
        <f>IF(Table1[[#This Row],[Import to Gateway Calculator?]]="Yes",IFERROR(Table1[[#This Row],[Recording Resolution '[MP']]],""),0)</f>
        <v>0</v>
      </c>
      <c r="O206" s="4">
        <f>IF(Table1[[#This Row],[Import to Gateway Calculator?]]="Yes",IFERROR(Table1[[#This Row],[Frame Rate '[FPS'] 1]],""),0)</f>
        <v>0</v>
      </c>
      <c r="P206" s="4">
        <f>IF(Table1[[#This Row],[Import to Gateway Calculator?]]="Yes",IFERROR(Table1[[#This Row],[Days of Storage 1]],""),0)</f>
        <v>0</v>
      </c>
    </row>
    <row r="207" spans="1:16" x14ac:dyDescent="0.25">
      <c r="A207" s="5" t="str">
        <f t="shared" si="23"/>
        <v/>
      </c>
      <c r="B207" s="6" t="str">
        <f>IFERROR(IF(Table1[[#This Row],[Multi-lens? 1]]="No", 1, IF(Table1[[#This Row],[Multi-lens? 1]]="Dual", 2, IF(Table1[[#This Row],[Multi-lens? 1]]="Quad", 4, ""))),"")</f>
        <v/>
      </c>
      <c r="C207" s="6">
        <f t="shared" si="24"/>
        <v>0</v>
      </c>
      <c r="D207" s="6">
        <f t="shared" si="25"/>
        <v>0</v>
      </c>
      <c r="E207" s="6">
        <f t="shared" si="26"/>
        <v>0</v>
      </c>
      <c r="F207" s="6">
        <f t="shared" si="27"/>
        <v>0</v>
      </c>
      <c r="H207" s="6" t="str">
        <f>IFERROR(IF(Table1[[#This Row],[Multi-lens? 1]]="No", 1, IF(Table1[[#This Row],[Multi-lens? 1]]="Dual", 2, IF(Table1[[#This Row],[Multi-lens? 1]]="Quad", 4, ""))),"")</f>
        <v/>
      </c>
      <c r="I207" s="9">
        <f>IFERROR(Table1[[#This Row],[Name]],"")</f>
        <v>0</v>
      </c>
      <c r="K207" s="3" t="str">
        <f t="shared" si="22"/>
        <v/>
      </c>
      <c r="M207" s="4">
        <f>IF(Table1[[#This Row],[Import to Gateway Calculator?]]="Yes",IFERROR(Table1[[#This Row],[Streaming Resolution '[MP']]],""),0)</f>
        <v>0</v>
      </c>
      <c r="N207" s="4">
        <f>IF(Table1[[#This Row],[Import to Gateway Calculator?]]="Yes",IFERROR(Table1[[#This Row],[Recording Resolution '[MP']]],""),0)</f>
        <v>0</v>
      </c>
      <c r="O207" s="4">
        <f>IF(Table1[[#This Row],[Import to Gateway Calculator?]]="Yes",IFERROR(Table1[[#This Row],[Frame Rate '[FPS'] 1]],""),0)</f>
        <v>0</v>
      </c>
      <c r="P207" s="4">
        <f>IF(Table1[[#This Row],[Import to Gateway Calculator?]]="Yes",IFERROR(Table1[[#This Row],[Days of Storage 1]],""),0)</f>
        <v>0</v>
      </c>
    </row>
    <row r="208" spans="1:16" x14ac:dyDescent="0.25">
      <c r="A208" s="5" t="str">
        <f t="shared" si="23"/>
        <v/>
      </c>
      <c r="B208" s="6" t="str">
        <f>IFERROR(IF(Table1[[#This Row],[Multi-lens? 1]]="No", 1, IF(Table1[[#This Row],[Multi-lens? 1]]="Dual", 2, IF(Table1[[#This Row],[Multi-lens? 1]]="Quad", 4, ""))),"")</f>
        <v/>
      </c>
      <c r="C208" s="6">
        <f t="shared" si="24"/>
        <v>0</v>
      </c>
      <c r="D208" s="6">
        <f t="shared" si="25"/>
        <v>0</v>
      </c>
      <c r="E208" s="6">
        <f t="shared" si="26"/>
        <v>0</v>
      </c>
      <c r="F208" s="6">
        <f t="shared" si="27"/>
        <v>0</v>
      </c>
      <c r="H208" s="6" t="str">
        <f>IFERROR(IF(Table1[[#This Row],[Multi-lens? 1]]="No", 1, IF(Table1[[#This Row],[Multi-lens? 1]]="Dual", 2, IF(Table1[[#This Row],[Multi-lens? 1]]="Quad", 4, ""))),"")</f>
        <v/>
      </c>
      <c r="I208" s="9">
        <f>IFERROR(Table1[[#This Row],[Name]],"")</f>
        <v>0</v>
      </c>
      <c r="K208" s="3" t="str">
        <f t="shared" si="22"/>
        <v/>
      </c>
      <c r="M208" s="4">
        <f>IF(Table1[[#This Row],[Import to Gateway Calculator?]]="Yes",IFERROR(Table1[[#This Row],[Streaming Resolution '[MP']]],""),0)</f>
        <v>0</v>
      </c>
      <c r="N208" s="4">
        <f>IF(Table1[[#This Row],[Import to Gateway Calculator?]]="Yes",IFERROR(Table1[[#This Row],[Recording Resolution '[MP']]],""),0)</f>
        <v>0</v>
      </c>
      <c r="O208" s="4">
        <f>IF(Table1[[#This Row],[Import to Gateway Calculator?]]="Yes",IFERROR(Table1[[#This Row],[Frame Rate '[FPS'] 1]],""),0)</f>
        <v>0</v>
      </c>
      <c r="P208" s="4">
        <f>IF(Table1[[#This Row],[Import to Gateway Calculator?]]="Yes",IFERROR(Table1[[#This Row],[Days of Storage 1]],""),0)</f>
        <v>0</v>
      </c>
    </row>
    <row r="209" spans="1:16" x14ac:dyDescent="0.25">
      <c r="A209" s="5" t="str">
        <f t="shared" si="23"/>
        <v/>
      </c>
      <c r="B209" s="6" t="str">
        <f>IFERROR(IF(Table1[[#This Row],[Multi-lens? 1]]="No", 1, IF(Table1[[#This Row],[Multi-lens? 1]]="Dual", 2, IF(Table1[[#This Row],[Multi-lens? 1]]="Quad", 4, ""))),"")</f>
        <v/>
      </c>
      <c r="C209" s="6">
        <f t="shared" si="24"/>
        <v>0</v>
      </c>
      <c r="D209" s="6">
        <f t="shared" si="25"/>
        <v>0</v>
      </c>
      <c r="E209" s="6">
        <f t="shared" si="26"/>
        <v>0</v>
      </c>
      <c r="F209" s="6">
        <f t="shared" si="27"/>
        <v>0</v>
      </c>
      <c r="H209" s="6" t="str">
        <f>IFERROR(IF(Table1[[#This Row],[Multi-lens? 1]]="No", 1, IF(Table1[[#This Row],[Multi-lens? 1]]="Dual", 2, IF(Table1[[#This Row],[Multi-lens? 1]]="Quad", 4, ""))),"")</f>
        <v/>
      </c>
      <c r="I209" s="9">
        <f>IFERROR(Table1[[#This Row],[Name]],"")</f>
        <v>0</v>
      </c>
      <c r="K209" s="3" t="str">
        <f t="shared" si="22"/>
        <v/>
      </c>
      <c r="M209" s="4">
        <f>IF(Table1[[#This Row],[Import to Gateway Calculator?]]="Yes",IFERROR(Table1[[#This Row],[Streaming Resolution '[MP']]],""),0)</f>
        <v>0</v>
      </c>
      <c r="N209" s="4">
        <f>IF(Table1[[#This Row],[Import to Gateway Calculator?]]="Yes",IFERROR(Table1[[#This Row],[Recording Resolution '[MP']]],""),0)</f>
        <v>0</v>
      </c>
      <c r="O209" s="4">
        <f>IF(Table1[[#This Row],[Import to Gateway Calculator?]]="Yes",IFERROR(Table1[[#This Row],[Frame Rate '[FPS'] 1]],""),0)</f>
        <v>0</v>
      </c>
      <c r="P209" s="4">
        <f>IF(Table1[[#This Row],[Import to Gateway Calculator?]]="Yes",IFERROR(Table1[[#This Row],[Days of Storage 1]],""),0)</f>
        <v>0</v>
      </c>
    </row>
    <row r="210" spans="1:16" x14ac:dyDescent="0.25">
      <c r="A210" s="5" t="str">
        <f t="shared" si="23"/>
        <v/>
      </c>
      <c r="B210" s="6" t="str">
        <f>IFERROR(IF(Table1[[#This Row],[Multi-lens? 1]]="No", 1, IF(Table1[[#This Row],[Multi-lens? 1]]="Dual", 2, IF(Table1[[#This Row],[Multi-lens? 1]]="Quad", 4, ""))),"")</f>
        <v/>
      </c>
      <c r="C210" s="6">
        <f t="shared" si="24"/>
        <v>0</v>
      </c>
      <c r="D210" s="6">
        <f t="shared" si="25"/>
        <v>0</v>
      </c>
      <c r="E210" s="6">
        <f t="shared" si="26"/>
        <v>0</v>
      </c>
      <c r="F210" s="6">
        <f t="shared" si="27"/>
        <v>0</v>
      </c>
      <c r="H210" s="6" t="str">
        <f>IFERROR(IF(Table1[[#This Row],[Multi-lens? 1]]="No", 1, IF(Table1[[#This Row],[Multi-lens? 1]]="Dual", 2, IF(Table1[[#This Row],[Multi-lens? 1]]="Quad", 4, ""))),"")</f>
        <v/>
      </c>
      <c r="I210" s="9">
        <f>IFERROR(Table1[[#This Row],[Name]],"")</f>
        <v>0</v>
      </c>
      <c r="K210" s="3" t="str">
        <f t="shared" si="22"/>
        <v/>
      </c>
      <c r="M210" s="4">
        <f>IF(Table1[[#This Row],[Import to Gateway Calculator?]]="Yes",IFERROR(Table1[[#This Row],[Streaming Resolution '[MP']]],""),0)</f>
        <v>0</v>
      </c>
      <c r="N210" s="4">
        <f>IF(Table1[[#This Row],[Import to Gateway Calculator?]]="Yes",IFERROR(Table1[[#This Row],[Recording Resolution '[MP']]],""),0)</f>
        <v>0</v>
      </c>
      <c r="O210" s="4">
        <f>IF(Table1[[#This Row],[Import to Gateway Calculator?]]="Yes",IFERROR(Table1[[#This Row],[Frame Rate '[FPS'] 1]],""),0)</f>
        <v>0</v>
      </c>
      <c r="P210" s="4">
        <f>IF(Table1[[#This Row],[Import to Gateway Calculator?]]="Yes",IFERROR(Table1[[#This Row],[Days of Storage 1]],""),0)</f>
        <v>0</v>
      </c>
    </row>
    <row r="211" spans="1:16" x14ac:dyDescent="0.25">
      <c r="A211" s="5" t="str">
        <f t="shared" si="23"/>
        <v/>
      </c>
      <c r="B211" s="6" t="str">
        <f>IFERROR(IF(Table1[[#This Row],[Multi-lens? 1]]="No", 1, IF(Table1[[#This Row],[Multi-lens? 1]]="Dual", 2, IF(Table1[[#This Row],[Multi-lens? 1]]="Quad", 4, ""))),"")</f>
        <v/>
      </c>
      <c r="C211" s="6">
        <f t="shared" si="24"/>
        <v>0</v>
      </c>
      <c r="D211" s="6">
        <f t="shared" si="25"/>
        <v>0</v>
      </c>
      <c r="E211" s="6">
        <f t="shared" si="26"/>
        <v>0</v>
      </c>
      <c r="F211" s="6">
        <f t="shared" si="27"/>
        <v>0</v>
      </c>
      <c r="H211" s="6" t="str">
        <f>IFERROR(IF(Table1[[#This Row],[Multi-lens? 1]]="No", 1, IF(Table1[[#This Row],[Multi-lens? 1]]="Dual", 2, IF(Table1[[#This Row],[Multi-lens? 1]]="Quad", 4, ""))),"")</f>
        <v/>
      </c>
      <c r="I211" s="9">
        <f>IFERROR(Table1[[#This Row],[Name]],"")</f>
        <v>0</v>
      </c>
      <c r="K211" s="3" t="str">
        <f t="shared" si="22"/>
        <v/>
      </c>
      <c r="M211" s="4">
        <f>IF(Table1[[#This Row],[Import to Gateway Calculator?]]="Yes",IFERROR(Table1[[#This Row],[Streaming Resolution '[MP']]],""),0)</f>
        <v>0</v>
      </c>
      <c r="N211" s="4">
        <f>IF(Table1[[#This Row],[Import to Gateway Calculator?]]="Yes",IFERROR(Table1[[#This Row],[Recording Resolution '[MP']]],""),0)</f>
        <v>0</v>
      </c>
      <c r="O211" s="4">
        <f>IF(Table1[[#This Row],[Import to Gateway Calculator?]]="Yes",IFERROR(Table1[[#This Row],[Frame Rate '[FPS'] 1]],""),0)</f>
        <v>0</v>
      </c>
      <c r="P211" s="4">
        <f>IF(Table1[[#This Row],[Import to Gateway Calculator?]]="Yes",IFERROR(Table1[[#This Row],[Days of Storage 1]],""),0)</f>
        <v>0</v>
      </c>
    </row>
    <row r="212" spans="1:16" x14ac:dyDescent="0.25">
      <c r="A212" s="5" t="str">
        <f t="shared" si="23"/>
        <v/>
      </c>
      <c r="B212" s="6" t="str">
        <f>IFERROR(IF(Table1[[#This Row],[Multi-lens? 1]]="No", 1, IF(Table1[[#This Row],[Multi-lens? 1]]="Dual", 2, IF(Table1[[#This Row],[Multi-lens? 1]]="Quad", 4, ""))),"")</f>
        <v/>
      </c>
      <c r="C212" s="6">
        <f t="shared" si="24"/>
        <v>0</v>
      </c>
      <c r="D212" s="6">
        <f t="shared" si="25"/>
        <v>0</v>
      </c>
      <c r="E212" s="6">
        <f t="shared" si="26"/>
        <v>0</v>
      </c>
      <c r="F212" s="6">
        <f t="shared" si="27"/>
        <v>0</v>
      </c>
      <c r="H212" s="6" t="str">
        <f>IFERROR(IF(Table1[[#This Row],[Multi-lens? 1]]="No", 1, IF(Table1[[#This Row],[Multi-lens? 1]]="Dual", 2, IF(Table1[[#This Row],[Multi-lens? 1]]="Quad", 4, ""))),"")</f>
        <v/>
      </c>
      <c r="I212" s="9">
        <f>IFERROR(Table1[[#This Row],[Name]],"")</f>
        <v>0</v>
      </c>
      <c r="K212" s="3" t="str">
        <f t="shared" si="22"/>
        <v/>
      </c>
      <c r="M212" s="4">
        <f>IF(Table1[[#This Row],[Import to Gateway Calculator?]]="Yes",IFERROR(Table1[[#This Row],[Streaming Resolution '[MP']]],""),0)</f>
        <v>0</v>
      </c>
      <c r="N212" s="4">
        <f>IF(Table1[[#This Row],[Import to Gateway Calculator?]]="Yes",IFERROR(Table1[[#This Row],[Recording Resolution '[MP']]],""),0)</f>
        <v>0</v>
      </c>
      <c r="O212" s="4">
        <f>IF(Table1[[#This Row],[Import to Gateway Calculator?]]="Yes",IFERROR(Table1[[#This Row],[Frame Rate '[FPS'] 1]],""),0)</f>
        <v>0</v>
      </c>
      <c r="P212" s="4">
        <f>IF(Table1[[#This Row],[Import to Gateway Calculator?]]="Yes",IFERROR(Table1[[#This Row],[Days of Storage 1]],""),0)</f>
        <v>0</v>
      </c>
    </row>
    <row r="213" spans="1:16" x14ac:dyDescent="0.25">
      <c r="A213" s="5" t="str">
        <f t="shared" si="23"/>
        <v/>
      </c>
      <c r="B213" s="6" t="str">
        <f>IFERROR(IF(Table1[[#This Row],[Multi-lens? 1]]="No", 1, IF(Table1[[#This Row],[Multi-lens? 1]]="Dual", 2, IF(Table1[[#This Row],[Multi-lens? 1]]="Quad", 4, ""))),"")</f>
        <v/>
      </c>
      <c r="C213" s="6">
        <f t="shared" si="24"/>
        <v>0</v>
      </c>
      <c r="D213" s="6">
        <f t="shared" si="25"/>
        <v>0</v>
      </c>
      <c r="E213" s="6">
        <f t="shared" si="26"/>
        <v>0</v>
      </c>
      <c r="F213" s="6">
        <f t="shared" si="27"/>
        <v>0</v>
      </c>
      <c r="H213" s="6" t="str">
        <f>IFERROR(IF(Table1[[#This Row],[Multi-lens? 1]]="No", 1, IF(Table1[[#This Row],[Multi-lens? 1]]="Dual", 2, IF(Table1[[#This Row],[Multi-lens? 1]]="Quad", 4, ""))),"")</f>
        <v/>
      </c>
      <c r="I213" s="9">
        <f>IFERROR(Table1[[#This Row],[Name]],"")</f>
        <v>0</v>
      </c>
      <c r="K213" s="3" t="str">
        <f t="shared" si="22"/>
        <v/>
      </c>
      <c r="M213" s="4">
        <f>IF(Table1[[#This Row],[Import to Gateway Calculator?]]="Yes",IFERROR(Table1[[#This Row],[Streaming Resolution '[MP']]],""),0)</f>
        <v>0</v>
      </c>
      <c r="N213" s="4">
        <f>IF(Table1[[#This Row],[Import to Gateway Calculator?]]="Yes",IFERROR(Table1[[#This Row],[Recording Resolution '[MP']]],""),0)</f>
        <v>0</v>
      </c>
      <c r="O213" s="4">
        <f>IF(Table1[[#This Row],[Import to Gateway Calculator?]]="Yes",IFERROR(Table1[[#This Row],[Frame Rate '[FPS'] 1]],""),0)</f>
        <v>0</v>
      </c>
      <c r="P213" s="4">
        <f>IF(Table1[[#This Row],[Import to Gateway Calculator?]]="Yes",IFERROR(Table1[[#This Row],[Days of Storage 1]],""),0)</f>
        <v>0</v>
      </c>
    </row>
    <row r="214" spans="1:16" x14ac:dyDescent="0.25">
      <c r="A214" s="5" t="str">
        <f t="shared" si="23"/>
        <v/>
      </c>
      <c r="B214" s="6" t="str">
        <f>IFERROR(IF(Table1[[#This Row],[Multi-lens? 1]]="No", 1, IF(Table1[[#This Row],[Multi-lens? 1]]="Dual", 2, IF(Table1[[#This Row],[Multi-lens? 1]]="Quad", 4, ""))),"")</f>
        <v/>
      </c>
      <c r="C214" s="6">
        <f t="shared" si="24"/>
        <v>0</v>
      </c>
      <c r="D214" s="6">
        <f t="shared" si="25"/>
        <v>0</v>
      </c>
      <c r="E214" s="6">
        <f t="shared" si="26"/>
        <v>0</v>
      </c>
      <c r="F214" s="6">
        <f t="shared" si="27"/>
        <v>0</v>
      </c>
      <c r="H214" s="6" t="str">
        <f>IFERROR(IF(Table1[[#This Row],[Multi-lens? 1]]="No", 1, IF(Table1[[#This Row],[Multi-lens? 1]]="Dual", 2, IF(Table1[[#This Row],[Multi-lens? 1]]="Quad", 4, ""))),"")</f>
        <v/>
      </c>
      <c r="I214" s="9">
        <f>IFERROR(Table1[[#This Row],[Name]],"")</f>
        <v>0</v>
      </c>
      <c r="K214" s="3" t="str">
        <f t="shared" si="22"/>
        <v/>
      </c>
      <c r="M214" s="4">
        <f>IF(Table1[[#This Row],[Import to Gateway Calculator?]]="Yes",IFERROR(Table1[[#This Row],[Streaming Resolution '[MP']]],""),0)</f>
        <v>0</v>
      </c>
      <c r="N214" s="4">
        <f>IF(Table1[[#This Row],[Import to Gateway Calculator?]]="Yes",IFERROR(Table1[[#This Row],[Recording Resolution '[MP']]],""),0)</f>
        <v>0</v>
      </c>
      <c r="O214" s="4">
        <f>IF(Table1[[#This Row],[Import to Gateway Calculator?]]="Yes",IFERROR(Table1[[#This Row],[Frame Rate '[FPS'] 1]],""),0)</f>
        <v>0</v>
      </c>
      <c r="P214" s="4">
        <f>IF(Table1[[#This Row],[Import to Gateway Calculator?]]="Yes",IFERROR(Table1[[#This Row],[Days of Storage 1]],""),0)</f>
        <v>0</v>
      </c>
    </row>
    <row r="215" spans="1:16" x14ac:dyDescent="0.25">
      <c r="A215" s="5" t="str">
        <f t="shared" si="23"/>
        <v/>
      </c>
      <c r="B215" s="6" t="str">
        <f>IFERROR(IF(Table1[[#This Row],[Multi-lens? 1]]="No", 1, IF(Table1[[#This Row],[Multi-lens? 1]]="Dual", 2, IF(Table1[[#This Row],[Multi-lens? 1]]="Quad", 4, ""))),"")</f>
        <v/>
      </c>
      <c r="C215" s="6">
        <f t="shared" si="24"/>
        <v>0</v>
      </c>
      <c r="D215" s="6">
        <f t="shared" si="25"/>
        <v>0</v>
      </c>
      <c r="E215" s="6">
        <f t="shared" si="26"/>
        <v>0</v>
      </c>
      <c r="F215" s="6">
        <f t="shared" si="27"/>
        <v>0</v>
      </c>
      <c r="H215" s="6" t="str">
        <f>IFERROR(IF(Table1[[#This Row],[Multi-lens? 1]]="No", 1, IF(Table1[[#This Row],[Multi-lens? 1]]="Dual", 2, IF(Table1[[#This Row],[Multi-lens? 1]]="Quad", 4, ""))),"")</f>
        <v/>
      </c>
      <c r="I215" s="9">
        <f>IFERROR(Table1[[#This Row],[Name]],"")</f>
        <v>0</v>
      </c>
      <c r="K215" s="3" t="str">
        <f t="shared" si="22"/>
        <v/>
      </c>
      <c r="M215" s="4">
        <f>IF(Table1[[#This Row],[Import to Gateway Calculator?]]="Yes",IFERROR(Table1[[#This Row],[Streaming Resolution '[MP']]],""),0)</f>
        <v>0</v>
      </c>
      <c r="N215" s="4">
        <f>IF(Table1[[#This Row],[Import to Gateway Calculator?]]="Yes",IFERROR(Table1[[#This Row],[Recording Resolution '[MP']]],""),0)</f>
        <v>0</v>
      </c>
      <c r="O215" s="4">
        <f>IF(Table1[[#This Row],[Import to Gateway Calculator?]]="Yes",IFERROR(Table1[[#This Row],[Frame Rate '[FPS'] 1]],""),0)</f>
        <v>0</v>
      </c>
      <c r="P215" s="4">
        <f>IF(Table1[[#This Row],[Import to Gateway Calculator?]]="Yes",IFERROR(Table1[[#This Row],[Days of Storage 1]],""),0)</f>
        <v>0</v>
      </c>
    </row>
    <row r="216" spans="1:16" x14ac:dyDescent="0.25">
      <c r="A216" s="5" t="str">
        <f t="shared" si="23"/>
        <v/>
      </c>
      <c r="B216" s="6" t="str">
        <f>IFERROR(IF(Table1[[#This Row],[Multi-lens? 1]]="No", 1, IF(Table1[[#This Row],[Multi-lens? 1]]="Dual", 2, IF(Table1[[#This Row],[Multi-lens? 1]]="Quad", 4, ""))),"")</f>
        <v/>
      </c>
      <c r="C216" s="6">
        <f t="shared" si="24"/>
        <v>0</v>
      </c>
      <c r="D216" s="6">
        <f t="shared" si="25"/>
        <v>0</v>
      </c>
      <c r="E216" s="6">
        <f t="shared" si="26"/>
        <v>0</v>
      </c>
      <c r="F216" s="6">
        <f t="shared" si="27"/>
        <v>0</v>
      </c>
      <c r="H216" s="6" t="str">
        <f>IFERROR(IF(Table1[[#This Row],[Multi-lens? 1]]="No", 1, IF(Table1[[#This Row],[Multi-lens? 1]]="Dual", 2, IF(Table1[[#This Row],[Multi-lens? 1]]="Quad", 4, ""))),"")</f>
        <v/>
      </c>
      <c r="I216" s="9">
        <f>IFERROR(Table1[[#This Row],[Name]],"")</f>
        <v>0</v>
      </c>
      <c r="K216" s="3" t="str">
        <f t="shared" si="22"/>
        <v/>
      </c>
      <c r="M216" s="4">
        <f>IF(Table1[[#This Row],[Import to Gateway Calculator?]]="Yes",IFERROR(Table1[[#This Row],[Streaming Resolution '[MP']]],""),0)</f>
        <v>0</v>
      </c>
      <c r="N216" s="4">
        <f>IF(Table1[[#This Row],[Import to Gateway Calculator?]]="Yes",IFERROR(Table1[[#This Row],[Recording Resolution '[MP']]],""),0)</f>
        <v>0</v>
      </c>
      <c r="O216" s="4">
        <f>IF(Table1[[#This Row],[Import to Gateway Calculator?]]="Yes",IFERROR(Table1[[#This Row],[Frame Rate '[FPS'] 1]],""),0)</f>
        <v>0</v>
      </c>
      <c r="P216" s="4">
        <f>IF(Table1[[#This Row],[Import to Gateway Calculator?]]="Yes",IFERROR(Table1[[#This Row],[Days of Storage 1]],""),0)</f>
        <v>0</v>
      </c>
    </row>
    <row r="217" spans="1:16" x14ac:dyDescent="0.25">
      <c r="A217" s="5" t="str">
        <f t="shared" si="23"/>
        <v/>
      </c>
      <c r="B217" s="6" t="str">
        <f>IFERROR(IF(Table1[[#This Row],[Multi-lens? 1]]="No", 1, IF(Table1[[#This Row],[Multi-lens? 1]]="Dual", 2, IF(Table1[[#This Row],[Multi-lens? 1]]="Quad", 4, ""))),"")</f>
        <v/>
      </c>
      <c r="C217" s="6">
        <f t="shared" si="24"/>
        <v>0</v>
      </c>
      <c r="D217" s="6">
        <f t="shared" si="25"/>
        <v>0</v>
      </c>
      <c r="E217" s="6">
        <f t="shared" si="26"/>
        <v>0</v>
      </c>
      <c r="F217" s="6">
        <f t="shared" si="27"/>
        <v>0</v>
      </c>
      <c r="H217" s="6" t="str">
        <f>IFERROR(IF(Table1[[#This Row],[Multi-lens? 1]]="No", 1, IF(Table1[[#This Row],[Multi-lens? 1]]="Dual", 2, IF(Table1[[#This Row],[Multi-lens? 1]]="Quad", 4, ""))),"")</f>
        <v/>
      </c>
      <c r="I217" s="9">
        <f>IFERROR(Table1[[#This Row],[Name]],"")</f>
        <v>0</v>
      </c>
      <c r="K217" s="3" t="str">
        <f t="shared" si="22"/>
        <v/>
      </c>
      <c r="M217" s="4">
        <f>IF(Table1[[#This Row],[Import to Gateway Calculator?]]="Yes",IFERROR(Table1[[#This Row],[Streaming Resolution '[MP']]],""),0)</f>
        <v>0</v>
      </c>
      <c r="N217" s="4">
        <f>IF(Table1[[#This Row],[Import to Gateway Calculator?]]="Yes",IFERROR(Table1[[#This Row],[Recording Resolution '[MP']]],""),0)</f>
        <v>0</v>
      </c>
      <c r="O217" s="4">
        <f>IF(Table1[[#This Row],[Import to Gateway Calculator?]]="Yes",IFERROR(Table1[[#This Row],[Frame Rate '[FPS'] 1]],""),0)</f>
        <v>0</v>
      </c>
      <c r="P217" s="4">
        <f>IF(Table1[[#This Row],[Import to Gateway Calculator?]]="Yes",IFERROR(Table1[[#This Row],[Days of Storage 1]],""),0)</f>
        <v>0</v>
      </c>
    </row>
    <row r="218" spans="1:16" x14ac:dyDescent="0.25">
      <c r="A218" s="5" t="str">
        <f t="shared" si="23"/>
        <v/>
      </c>
      <c r="B218" s="6" t="str">
        <f>IFERROR(IF(Table1[[#This Row],[Multi-lens? 1]]="No", 1, IF(Table1[[#This Row],[Multi-lens? 1]]="Dual", 2, IF(Table1[[#This Row],[Multi-lens? 1]]="Quad", 4, ""))),"")</f>
        <v/>
      </c>
      <c r="C218" s="6">
        <f t="shared" si="24"/>
        <v>0</v>
      </c>
      <c r="D218" s="6">
        <f t="shared" si="25"/>
        <v>0</v>
      </c>
      <c r="E218" s="6">
        <f t="shared" si="26"/>
        <v>0</v>
      </c>
      <c r="F218" s="6">
        <f t="shared" si="27"/>
        <v>0</v>
      </c>
      <c r="H218" s="6" t="str">
        <f>IFERROR(IF(Table1[[#This Row],[Multi-lens? 1]]="No", 1, IF(Table1[[#This Row],[Multi-lens? 1]]="Dual", 2, IF(Table1[[#This Row],[Multi-lens? 1]]="Quad", 4, ""))),"")</f>
        <v/>
      </c>
      <c r="I218" s="9">
        <f>IFERROR(Table1[[#This Row],[Name]],"")</f>
        <v>0</v>
      </c>
      <c r="K218" s="3" t="str">
        <f t="shared" si="22"/>
        <v/>
      </c>
      <c r="M218" s="4">
        <f>IF(Table1[[#This Row],[Import to Gateway Calculator?]]="Yes",IFERROR(Table1[[#This Row],[Streaming Resolution '[MP']]],""),0)</f>
        <v>0</v>
      </c>
      <c r="N218" s="4">
        <f>IF(Table1[[#This Row],[Import to Gateway Calculator?]]="Yes",IFERROR(Table1[[#This Row],[Recording Resolution '[MP']]],""),0)</f>
        <v>0</v>
      </c>
      <c r="O218" s="4">
        <f>IF(Table1[[#This Row],[Import to Gateway Calculator?]]="Yes",IFERROR(Table1[[#This Row],[Frame Rate '[FPS'] 1]],""),0)</f>
        <v>0</v>
      </c>
      <c r="P218" s="4">
        <f>IF(Table1[[#This Row],[Import to Gateway Calculator?]]="Yes",IFERROR(Table1[[#This Row],[Days of Storage 1]],""),0)</f>
        <v>0</v>
      </c>
    </row>
    <row r="219" spans="1:16" x14ac:dyDescent="0.25">
      <c r="A219" s="5" t="str">
        <f t="shared" si="23"/>
        <v/>
      </c>
      <c r="B219" s="6" t="str">
        <f>IFERROR(IF(Table1[[#This Row],[Multi-lens? 1]]="No", 1, IF(Table1[[#This Row],[Multi-lens? 1]]="Dual", 2, IF(Table1[[#This Row],[Multi-lens? 1]]="Quad", 4, ""))),"")</f>
        <v/>
      </c>
      <c r="C219" s="6">
        <f t="shared" si="24"/>
        <v>0</v>
      </c>
      <c r="D219" s="6">
        <f t="shared" si="25"/>
        <v>0</v>
      </c>
      <c r="E219" s="6">
        <f t="shared" si="26"/>
        <v>0</v>
      </c>
      <c r="F219" s="6">
        <f t="shared" si="27"/>
        <v>0</v>
      </c>
      <c r="H219" s="6" t="str">
        <f>IFERROR(IF(Table1[[#This Row],[Multi-lens? 1]]="No", 1, IF(Table1[[#This Row],[Multi-lens? 1]]="Dual", 2, IF(Table1[[#This Row],[Multi-lens? 1]]="Quad", 4, ""))),"")</f>
        <v/>
      </c>
      <c r="I219" s="9">
        <f>IFERROR(Table1[[#This Row],[Name]],"")</f>
        <v>0</v>
      </c>
      <c r="K219" s="3" t="str">
        <f t="shared" si="22"/>
        <v/>
      </c>
      <c r="M219" s="4">
        <f>IF(Table1[[#This Row],[Import to Gateway Calculator?]]="Yes",IFERROR(Table1[[#This Row],[Streaming Resolution '[MP']]],""),0)</f>
        <v>0</v>
      </c>
      <c r="N219" s="4">
        <f>IF(Table1[[#This Row],[Import to Gateway Calculator?]]="Yes",IFERROR(Table1[[#This Row],[Recording Resolution '[MP']]],""),0)</f>
        <v>0</v>
      </c>
      <c r="O219" s="4">
        <f>IF(Table1[[#This Row],[Import to Gateway Calculator?]]="Yes",IFERROR(Table1[[#This Row],[Frame Rate '[FPS'] 1]],""),0)</f>
        <v>0</v>
      </c>
      <c r="P219" s="4">
        <f>IF(Table1[[#This Row],[Import to Gateway Calculator?]]="Yes",IFERROR(Table1[[#This Row],[Days of Storage 1]],""),0)</f>
        <v>0</v>
      </c>
    </row>
    <row r="220" spans="1:16" x14ac:dyDescent="0.25">
      <c r="A220" s="5" t="str">
        <f t="shared" si="23"/>
        <v/>
      </c>
      <c r="B220" s="6" t="str">
        <f>IFERROR(IF(Table1[[#This Row],[Multi-lens? 1]]="No", 1, IF(Table1[[#This Row],[Multi-lens? 1]]="Dual", 2, IF(Table1[[#This Row],[Multi-lens? 1]]="Quad", 4, ""))),"")</f>
        <v/>
      </c>
      <c r="C220" s="6">
        <f t="shared" si="24"/>
        <v>0</v>
      </c>
      <c r="D220" s="6">
        <f t="shared" si="25"/>
        <v>0</v>
      </c>
      <c r="E220" s="6">
        <f t="shared" si="26"/>
        <v>0</v>
      </c>
      <c r="F220" s="6">
        <f t="shared" si="27"/>
        <v>0</v>
      </c>
      <c r="H220" s="6" t="str">
        <f>IFERROR(IF(Table1[[#This Row],[Multi-lens? 1]]="No", 1, IF(Table1[[#This Row],[Multi-lens? 1]]="Dual", 2, IF(Table1[[#This Row],[Multi-lens? 1]]="Quad", 4, ""))),"")</f>
        <v/>
      </c>
      <c r="I220" s="9">
        <f>IFERROR(Table1[[#This Row],[Name]],"")</f>
        <v>0</v>
      </c>
      <c r="K220" s="3" t="str">
        <f t="shared" si="22"/>
        <v/>
      </c>
      <c r="M220" s="4">
        <f>IF(Table1[[#This Row],[Import to Gateway Calculator?]]="Yes",IFERROR(Table1[[#This Row],[Streaming Resolution '[MP']]],""),0)</f>
        <v>0</v>
      </c>
      <c r="N220" s="4">
        <f>IF(Table1[[#This Row],[Import to Gateway Calculator?]]="Yes",IFERROR(Table1[[#This Row],[Recording Resolution '[MP']]],""),0)</f>
        <v>0</v>
      </c>
      <c r="O220" s="4">
        <f>IF(Table1[[#This Row],[Import to Gateway Calculator?]]="Yes",IFERROR(Table1[[#This Row],[Frame Rate '[FPS'] 1]],""),0)</f>
        <v>0</v>
      </c>
      <c r="P220" s="4">
        <f>IF(Table1[[#This Row],[Import to Gateway Calculator?]]="Yes",IFERROR(Table1[[#This Row],[Days of Storage 1]],""),0)</f>
        <v>0</v>
      </c>
    </row>
    <row r="221" spans="1:16" x14ac:dyDescent="0.25">
      <c r="A221" s="5" t="str">
        <f t="shared" si="23"/>
        <v/>
      </c>
      <c r="B221" s="6" t="str">
        <f>IFERROR(IF(Table1[[#This Row],[Multi-lens? 1]]="No", 1, IF(Table1[[#This Row],[Multi-lens? 1]]="Dual", 2, IF(Table1[[#This Row],[Multi-lens? 1]]="Quad", 4, ""))),"")</f>
        <v/>
      </c>
      <c r="C221" s="6">
        <f t="shared" si="24"/>
        <v>0</v>
      </c>
      <c r="D221" s="6">
        <f t="shared" si="25"/>
        <v>0</v>
      </c>
      <c r="E221" s="6">
        <f t="shared" si="26"/>
        <v>0</v>
      </c>
      <c r="F221" s="6">
        <f t="shared" si="27"/>
        <v>0</v>
      </c>
      <c r="H221" s="6" t="str">
        <f>IFERROR(IF(Table1[[#This Row],[Multi-lens? 1]]="No", 1, IF(Table1[[#This Row],[Multi-lens? 1]]="Dual", 2, IF(Table1[[#This Row],[Multi-lens? 1]]="Quad", 4, ""))),"")</f>
        <v/>
      </c>
      <c r="I221" s="9">
        <f>IFERROR(Table1[[#This Row],[Name]],"")</f>
        <v>0</v>
      </c>
      <c r="K221" s="3" t="str">
        <f t="shared" si="22"/>
        <v/>
      </c>
      <c r="M221" s="4">
        <f>IF(Table1[[#This Row],[Import to Gateway Calculator?]]="Yes",IFERROR(Table1[[#This Row],[Streaming Resolution '[MP']]],""),0)</f>
        <v>0</v>
      </c>
      <c r="N221" s="4">
        <f>IF(Table1[[#This Row],[Import to Gateway Calculator?]]="Yes",IFERROR(Table1[[#This Row],[Recording Resolution '[MP']]],""),0)</f>
        <v>0</v>
      </c>
      <c r="O221" s="4">
        <f>IF(Table1[[#This Row],[Import to Gateway Calculator?]]="Yes",IFERROR(Table1[[#This Row],[Frame Rate '[FPS'] 1]],""),0)</f>
        <v>0</v>
      </c>
      <c r="P221" s="4">
        <f>IF(Table1[[#This Row],[Import to Gateway Calculator?]]="Yes",IFERROR(Table1[[#This Row],[Days of Storage 1]],""),0)</f>
        <v>0</v>
      </c>
    </row>
    <row r="222" spans="1:16" x14ac:dyDescent="0.25">
      <c r="A222" s="5" t="str">
        <f t="shared" si="23"/>
        <v/>
      </c>
      <c r="B222" s="6" t="str">
        <f>IFERROR(IF(Table1[[#This Row],[Multi-lens? 1]]="No", 1, IF(Table1[[#This Row],[Multi-lens? 1]]="Dual", 2, IF(Table1[[#This Row],[Multi-lens? 1]]="Quad", 4, ""))),"")</f>
        <v/>
      </c>
      <c r="C222" s="6">
        <f t="shared" si="24"/>
        <v>0</v>
      </c>
      <c r="D222" s="6">
        <f t="shared" si="25"/>
        <v>0</v>
      </c>
      <c r="E222" s="6">
        <f t="shared" si="26"/>
        <v>0</v>
      </c>
      <c r="F222" s="6">
        <f t="shared" si="27"/>
        <v>0</v>
      </c>
      <c r="H222" s="6" t="str">
        <f>IFERROR(IF(Table1[[#This Row],[Multi-lens? 1]]="No", 1, IF(Table1[[#This Row],[Multi-lens? 1]]="Dual", 2, IF(Table1[[#This Row],[Multi-lens? 1]]="Quad", 4, ""))),"")</f>
        <v/>
      </c>
      <c r="I222" s="9">
        <f>IFERROR(Table1[[#This Row],[Name]],"")</f>
        <v>0</v>
      </c>
      <c r="K222" s="3" t="str">
        <f t="shared" si="22"/>
        <v/>
      </c>
      <c r="M222" s="4">
        <f>IF(Table1[[#This Row],[Import to Gateway Calculator?]]="Yes",IFERROR(Table1[[#This Row],[Streaming Resolution '[MP']]],""),0)</f>
        <v>0</v>
      </c>
      <c r="N222" s="4">
        <f>IF(Table1[[#This Row],[Import to Gateway Calculator?]]="Yes",IFERROR(Table1[[#This Row],[Recording Resolution '[MP']]],""),0)</f>
        <v>0</v>
      </c>
      <c r="O222" s="4">
        <f>IF(Table1[[#This Row],[Import to Gateway Calculator?]]="Yes",IFERROR(Table1[[#This Row],[Frame Rate '[FPS'] 1]],""),0)</f>
        <v>0</v>
      </c>
      <c r="P222" s="4">
        <f>IF(Table1[[#This Row],[Import to Gateway Calculator?]]="Yes",IFERROR(Table1[[#This Row],[Days of Storage 1]],""),0)</f>
        <v>0</v>
      </c>
    </row>
    <row r="223" spans="1:16" x14ac:dyDescent="0.25">
      <c r="A223" s="5" t="str">
        <f t="shared" si="23"/>
        <v/>
      </c>
      <c r="B223" s="6" t="str">
        <f>IFERROR(IF(Table1[[#This Row],[Multi-lens? 1]]="No", 1, IF(Table1[[#This Row],[Multi-lens? 1]]="Dual", 2, IF(Table1[[#This Row],[Multi-lens? 1]]="Quad", 4, ""))),"")</f>
        <v/>
      </c>
      <c r="C223" s="6">
        <f t="shared" si="24"/>
        <v>0</v>
      </c>
      <c r="D223" s="6">
        <f t="shared" si="25"/>
        <v>0</v>
      </c>
      <c r="E223" s="6">
        <f t="shared" si="26"/>
        <v>0</v>
      </c>
      <c r="F223" s="6">
        <f t="shared" si="27"/>
        <v>0</v>
      </c>
      <c r="H223" s="6" t="str">
        <f>IFERROR(IF(Table1[[#This Row],[Multi-lens? 1]]="No", 1, IF(Table1[[#This Row],[Multi-lens? 1]]="Dual", 2, IF(Table1[[#This Row],[Multi-lens? 1]]="Quad", 4, ""))),"")</f>
        <v/>
      </c>
      <c r="I223" s="9">
        <f>IFERROR(Table1[[#This Row],[Name]],"")</f>
        <v>0</v>
      </c>
      <c r="K223" s="3" t="str">
        <f t="shared" si="22"/>
        <v/>
      </c>
      <c r="M223" s="4">
        <f>IF(Table1[[#This Row],[Import to Gateway Calculator?]]="Yes",IFERROR(Table1[[#This Row],[Streaming Resolution '[MP']]],""),0)</f>
        <v>0</v>
      </c>
      <c r="N223" s="4">
        <f>IF(Table1[[#This Row],[Import to Gateway Calculator?]]="Yes",IFERROR(Table1[[#This Row],[Recording Resolution '[MP']]],""),0)</f>
        <v>0</v>
      </c>
      <c r="O223" s="4">
        <f>IF(Table1[[#This Row],[Import to Gateway Calculator?]]="Yes",IFERROR(Table1[[#This Row],[Frame Rate '[FPS'] 1]],""),0)</f>
        <v>0</v>
      </c>
      <c r="P223" s="4">
        <f>IF(Table1[[#This Row],[Import to Gateway Calculator?]]="Yes",IFERROR(Table1[[#This Row],[Days of Storage 1]],""),0)</f>
        <v>0</v>
      </c>
    </row>
    <row r="224" spans="1:16" x14ac:dyDescent="0.25">
      <c r="A224" s="5" t="str">
        <f t="shared" si="23"/>
        <v/>
      </c>
      <c r="B224" s="6" t="str">
        <f>IFERROR(IF(Table1[[#This Row],[Multi-lens? 1]]="No", 1, IF(Table1[[#This Row],[Multi-lens? 1]]="Dual", 2, IF(Table1[[#This Row],[Multi-lens? 1]]="Quad", 4, ""))),"")</f>
        <v/>
      </c>
      <c r="C224" s="6">
        <f t="shared" si="24"/>
        <v>0</v>
      </c>
      <c r="D224" s="6">
        <f t="shared" si="25"/>
        <v>0</v>
      </c>
      <c r="E224" s="6">
        <f t="shared" si="26"/>
        <v>0</v>
      </c>
      <c r="F224" s="6">
        <f t="shared" si="27"/>
        <v>0</v>
      </c>
      <c r="H224" s="6" t="str">
        <f>IFERROR(IF(Table1[[#This Row],[Multi-lens? 1]]="No", 1, IF(Table1[[#This Row],[Multi-lens? 1]]="Dual", 2, IF(Table1[[#This Row],[Multi-lens? 1]]="Quad", 4, ""))),"")</f>
        <v/>
      </c>
      <c r="I224" s="9">
        <f>IFERROR(Table1[[#This Row],[Name]],"")</f>
        <v>0</v>
      </c>
      <c r="K224" s="3" t="str">
        <f t="shared" si="22"/>
        <v/>
      </c>
      <c r="M224" s="4">
        <f>IF(Table1[[#This Row],[Import to Gateway Calculator?]]="Yes",IFERROR(Table1[[#This Row],[Streaming Resolution '[MP']]],""),0)</f>
        <v>0</v>
      </c>
      <c r="N224" s="4">
        <f>IF(Table1[[#This Row],[Import to Gateway Calculator?]]="Yes",IFERROR(Table1[[#This Row],[Recording Resolution '[MP']]],""),0)</f>
        <v>0</v>
      </c>
      <c r="O224" s="4">
        <f>IF(Table1[[#This Row],[Import to Gateway Calculator?]]="Yes",IFERROR(Table1[[#This Row],[Frame Rate '[FPS'] 1]],""),0)</f>
        <v>0</v>
      </c>
      <c r="P224" s="4">
        <f>IF(Table1[[#This Row],[Import to Gateway Calculator?]]="Yes",IFERROR(Table1[[#This Row],[Days of Storage 1]],""),0)</f>
        <v>0</v>
      </c>
    </row>
    <row r="225" spans="1:16" x14ac:dyDescent="0.25">
      <c r="A225" s="5" t="str">
        <f t="shared" si="23"/>
        <v/>
      </c>
      <c r="B225" s="6" t="str">
        <f>IFERROR(IF(Table1[[#This Row],[Multi-lens? 1]]="No", 1, IF(Table1[[#This Row],[Multi-lens? 1]]="Dual", 2, IF(Table1[[#This Row],[Multi-lens? 1]]="Quad", 4, ""))),"")</f>
        <v/>
      </c>
      <c r="C225" s="6">
        <f t="shared" si="24"/>
        <v>0</v>
      </c>
      <c r="D225" s="6">
        <f t="shared" si="25"/>
        <v>0</v>
      </c>
      <c r="E225" s="6">
        <f t="shared" si="26"/>
        <v>0</v>
      </c>
      <c r="F225" s="6">
        <f t="shared" si="27"/>
        <v>0</v>
      </c>
      <c r="H225" s="6" t="str">
        <f>IFERROR(IF(Table1[[#This Row],[Multi-lens? 1]]="No", 1, IF(Table1[[#This Row],[Multi-lens? 1]]="Dual", 2, IF(Table1[[#This Row],[Multi-lens? 1]]="Quad", 4, ""))),"")</f>
        <v/>
      </c>
      <c r="I225" s="9">
        <f>IFERROR(Table1[[#This Row],[Name]],"")</f>
        <v>0</v>
      </c>
      <c r="K225" s="3" t="str">
        <f t="shared" si="22"/>
        <v/>
      </c>
      <c r="M225" s="4">
        <f>IF(Table1[[#This Row],[Import to Gateway Calculator?]]="Yes",IFERROR(Table1[[#This Row],[Streaming Resolution '[MP']]],""),0)</f>
        <v>0</v>
      </c>
      <c r="N225" s="4">
        <f>IF(Table1[[#This Row],[Import to Gateway Calculator?]]="Yes",IFERROR(Table1[[#This Row],[Recording Resolution '[MP']]],""),0)</f>
        <v>0</v>
      </c>
      <c r="O225" s="4">
        <f>IF(Table1[[#This Row],[Import to Gateway Calculator?]]="Yes",IFERROR(Table1[[#This Row],[Frame Rate '[FPS'] 1]],""),0)</f>
        <v>0</v>
      </c>
      <c r="P225" s="4">
        <f>IF(Table1[[#This Row],[Import to Gateway Calculator?]]="Yes",IFERROR(Table1[[#This Row],[Days of Storage 1]],""),0)</f>
        <v>0</v>
      </c>
    </row>
    <row r="226" spans="1:16" x14ac:dyDescent="0.25">
      <c r="A226" s="5" t="str">
        <f t="shared" si="23"/>
        <v/>
      </c>
      <c r="B226" s="6" t="str">
        <f>IFERROR(IF(Table1[[#This Row],[Multi-lens? 1]]="No", 1, IF(Table1[[#This Row],[Multi-lens? 1]]="Dual", 2, IF(Table1[[#This Row],[Multi-lens? 1]]="Quad", 4, ""))),"")</f>
        <v/>
      </c>
      <c r="C226" s="6">
        <f t="shared" si="24"/>
        <v>0</v>
      </c>
      <c r="D226" s="6">
        <f t="shared" si="25"/>
        <v>0</v>
      </c>
      <c r="E226" s="6">
        <f t="shared" si="26"/>
        <v>0</v>
      </c>
      <c r="F226" s="6">
        <f t="shared" si="27"/>
        <v>0</v>
      </c>
      <c r="H226" s="6" t="str">
        <f>IFERROR(IF(Table1[[#This Row],[Multi-lens? 1]]="No", 1, IF(Table1[[#This Row],[Multi-lens? 1]]="Dual", 2, IF(Table1[[#This Row],[Multi-lens? 1]]="Quad", 4, ""))),"")</f>
        <v/>
      </c>
      <c r="I226" s="9">
        <f>IFERROR(Table1[[#This Row],[Name]],"")</f>
        <v>0</v>
      </c>
      <c r="K226" s="3" t="str">
        <f t="shared" si="22"/>
        <v/>
      </c>
      <c r="M226" s="4">
        <f>IF(Table1[[#This Row],[Import to Gateway Calculator?]]="Yes",IFERROR(Table1[[#This Row],[Streaming Resolution '[MP']]],""),0)</f>
        <v>0</v>
      </c>
      <c r="N226" s="4">
        <f>IF(Table1[[#This Row],[Import to Gateway Calculator?]]="Yes",IFERROR(Table1[[#This Row],[Recording Resolution '[MP']]],""),0)</f>
        <v>0</v>
      </c>
      <c r="O226" s="4">
        <f>IF(Table1[[#This Row],[Import to Gateway Calculator?]]="Yes",IFERROR(Table1[[#This Row],[Frame Rate '[FPS'] 1]],""),0)</f>
        <v>0</v>
      </c>
      <c r="P226" s="4">
        <f>IF(Table1[[#This Row],[Import to Gateway Calculator?]]="Yes",IFERROR(Table1[[#This Row],[Days of Storage 1]],""),0)</f>
        <v>0</v>
      </c>
    </row>
    <row r="227" spans="1:16" x14ac:dyDescent="0.25">
      <c r="A227" s="5" t="str">
        <f t="shared" si="23"/>
        <v/>
      </c>
      <c r="B227" s="6" t="str">
        <f>IFERROR(IF(Table1[[#This Row],[Multi-lens? 1]]="No", 1, IF(Table1[[#This Row],[Multi-lens? 1]]="Dual", 2, IF(Table1[[#This Row],[Multi-lens? 1]]="Quad", 4, ""))),"")</f>
        <v/>
      </c>
      <c r="C227" s="6">
        <f t="shared" si="24"/>
        <v>0</v>
      </c>
      <c r="D227" s="6">
        <f t="shared" si="25"/>
        <v>0</v>
      </c>
      <c r="E227" s="6">
        <f t="shared" si="26"/>
        <v>0</v>
      </c>
      <c r="F227" s="6">
        <f t="shared" si="27"/>
        <v>0</v>
      </c>
      <c r="H227" s="6" t="str">
        <f>IFERROR(IF(Table1[[#This Row],[Multi-lens? 1]]="No", 1, IF(Table1[[#This Row],[Multi-lens? 1]]="Dual", 2, IF(Table1[[#This Row],[Multi-lens? 1]]="Quad", 4, ""))),"")</f>
        <v/>
      </c>
      <c r="I227" s="9">
        <f>IFERROR(Table1[[#This Row],[Name]],"")</f>
        <v>0</v>
      </c>
      <c r="K227" s="3" t="str">
        <f t="shared" si="22"/>
        <v/>
      </c>
      <c r="M227" s="4">
        <f>IF(Table1[[#This Row],[Import to Gateway Calculator?]]="Yes",IFERROR(Table1[[#This Row],[Streaming Resolution '[MP']]],""),0)</f>
        <v>0</v>
      </c>
      <c r="N227" s="4">
        <f>IF(Table1[[#This Row],[Import to Gateway Calculator?]]="Yes",IFERROR(Table1[[#This Row],[Recording Resolution '[MP']]],""),0)</f>
        <v>0</v>
      </c>
      <c r="O227" s="4">
        <f>IF(Table1[[#This Row],[Import to Gateway Calculator?]]="Yes",IFERROR(Table1[[#This Row],[Frame Rate '[FPS'] 1]],""),0)</f>
        <v>0</v>
      </c>
      <c r="P227" s="4">
        <f>IF(Table1[[#This Row],[Import to Gateway Calculator?]]="Yes",IFERROR(Table1[[#This Row],[Days of Storage 1]],""),0)</f>
        <v>0</v>
      </c>
    </row>
    <row r="228" spans="1:16" x14ac:dyDescent="0.25">
      <c r="A228" s="5" t="str">
        <f t="shared" si="23"/>
        <v/>
      </c>
      <c r="B228" s="6" t="str">
        <f>IFERROR(IF(Table1[[#This Row],[Multi-lens? 1]]="No", 1, IF(Table1[[#This Row],[Multi-lens? 1]]="Dual", 2, IF(Table1[[#This Row],[Multi-lens? 1]]="Quad", 4, ""))),"")</f>
        <v/>
      </c>
      <c r="C228" s="6">
        <f t="shared" si="24"/>
        <v>0</v>
      </c>
      <c r="D228" s="6">
        <f t="shared" si="25"/>
        <v>0</v>
      </c>
      <c r="E228" s="6">
        <f t="shared" si="26"/>
        <v>0</v>
      </c>
      <c r="F228" s="6">
        <f t="shared" si="27"/>
        <v>0</v>
      </c>
      <c r="H228" s="6" t="str">
        <f>IFERROR(IF(Table1[[#This Row],[Multi-lens? 1]]="No", 1, IF(Table1[[#This Row],[Multi-lens? 1]]="Dual", 2, IF(Table1[[#This Row],[Multi-lens? 1]]="Quad", 4, ""))),"")</f>
        <v/>
      </c>
      <c r="I228" s="9">
        <f>IFERROR(Table1[[#This Row],[Name]],"")</f>
        <v>0</v>
      </c>
      <c r="K228" s="3" t="str">
        <f t="shared" si="22"/>
        <v/>
      </c>
      <c r="M228" s="4">
        <f>IF(Table1[[#This Row],[Import to Gateway Calculator?]]="Yes",IFERROR(Table1[[#This Row],[Streaming Resolution '[MP']]],""),0)</f>
        <v>0</v>
      </c>
      <c r="N228" s="4">
        <f>IF(Table1[[#This Row],[Import to Gateway Calculator?]]="Yes",IFERROR(Table1[[#This Row],[Recording Resolution '[MP']]],""),0)</f>
        <v>0</v>
      </c>
      <c r="O228" s="4">
        <f>IF(Table1[[#This Row],[Import to Gateway Calculator?]]="Yes",IFERROR(Table1[[#This Row],[Frame Rate '[FPS'] 1]],""),0)</f>
        <v>0</v>
      </c>
      <c r="P228" s="4">
        <f>IF(Table1[[#This Row],[Import to Gateway Calculator?]]="Yes",IFERROR(Table1[[#This Row],[Days of Storage 1]],""),0)</f>
        <v>0</v>
      </c>
    </row>
    <row r="229" spans="1:16" x14ac:dyDescent="0.25">
      <c r="A229" s="5" t="str">
        <f t="shared" si="23"/>
        <v/>
      </c>
      <c r="B229" s="6" t="str">
        <f>IFERROR(IF(Table1[[#This Row],[Multi-lens? 1]]="No", 1, IF(Table1[[#This Row],[Multi-lens? 1]]="Dual", 2, IF(Table1[[#This Row],[Multi-lens? 1]]="Quad", 4, ""))),"")</f>
        <v/>
      </c>
      <c r="C229" s="6">
        <f t="shared" si="24"/>
        <v>0</v>
      </c>
      <c r="D229" s="6">
        <f t="shared" si="25"/>
        <v>0</v>
      </c>
      <c r="E229" s="6">
        <f t="shared" si="26"/>
        <v>0</v>
      </c>
      <c r="F229" s="6">
        <f t="shared" si="27"/>
        <v>0</v>
      </c>
      <c r="H229" s="6" t="str">
        <f>IFERROR(IF(Table1[[#This Row],[Multi-lens? 1]]="No", 1, IF(Table1[[#This Row],[Multi-lens? 1]]="Dual", 2, IF(Table1[[#This Row],[Multi-lens? 1]]="Quad", 4, ""))),"")</f>
        <v/>
      </c>
      <c r="I229" s="9">
        <f>IFERROR(Table1[[#This Row],[Name]],"")</f>
        <v>0</v>
      </c>
      <c r="K229" s="3" t="str">
        <f t="shared" si="22"/>
        <v/>
      </c>
      <c r="M229" s="4">
        <f>IF(Table1[[#This Row],[Import to Gateway Calculator?]]="Yes",IFERROR(Table1[[#This Row],[Streaming Resolution '[MP']]],""),0)</f>
        <v>0</v>
      </c>
      <c r="N229" s="4">
        <f>IF(Table1[[#This Row],[Import to Gateway Calculator?]]="Yes",IFERROR(Table1[[#This Row],[Recording Resolution '[MP']]],""),0)</f>
        <v>0</v>
      </c>
      <c r="O229" s="4">
        <f>IF(Table1[[#This Row],[Import to Gateway Calculator?]]="Yes",IFERROR(Table1[[#This Row],[Frame Rate '[FPS'] 1]],""),0)</f>
        <v>0</v>
      </c>
      <c r="P229" s="4">
        <f>IF(Table1[[#This Row],[Import to Gateway Calculator?]]="Yes",IFERROR(Table1[[#This Row],[Days of Storage 1]],""),0)</f>
        <v>0</v>
      </c>
    </row>
    <row r="230" spans="1:16" x14ac:dyDescent="0.25">
      <c r="A230" s="5" t="str">
        <f t="shared" si="23"/>
        <v/>
      </c>
      <c r="B230" s="6" t="str">
        <f>IFERROR(IF(Table1[[#This Row],[Multi-lens? 1]]="No", 1, IF(Table1[[#This Row],[Multi-lens? 1]]="Dual", 2, IF(Table1[[#This Row],[Multi-lens? 1]]="Quad", 4, ""))),"")</f>
        <v/>
      </c>
      <c r="C230" s="6">
        <f t="shared" si="24"/>
        <v>0</v>
      </c>
      <c r="D230" s="6">
        <f t="shared" si="25"/>
        <v>0</v>
      </c>
      <c r="E230" s="6">
        <f t="shared" si="26"/>
        <v>0</v>
      </c>
      <c r="F230" s="6">
        <f t="shared" si="27"/>
        <v>0</v>
      </c>
      <c r="H230" s="6" t="str">
        <f>IFERROR(IF(Table1[[#This Row],[Multi-lens? 1]]="No", 1, IF(Table1[[#This Row],[Multi-lens? 1]]="Dual", 2, IF(Table1[[#This Row],[Multi-lens? 1]]="Quad", 4, ""))),"")</f>
        <v/>
      </c>
      <c r="I230" s="9">
        <f>IFERROR(Table1[[#This Row],[Name]],"")</f>
        <v>0</v>
      </c>
      <c r="K230" s="3" t="str">
        <f t="shared" si="22"/>
        <v/>
      </c>
      <c r="M230" s="4">
        <f>IF(Table1[[#This Row],[Import to Gateway Calculator?]]="Yes",IFERROR(Table1[[#This Row],[Streaming Resolution '[MP']]],""),0)</f>
        <v>0</v>
      </c>
      <c r="N230" s="4">
        <f>IF(Table1[[#This Row],[Import to Gateway Calculator?]]="Yes",IFERROR(Table1[[#This Row],[Recording Resolution '[MP']]],""),0)</f>
        <v>0</v>
      </c>
      <c r="O230" s="4">
        <f>IF(Table1[[#This Row],[Import to Gateway Calculator?]]="Yes",IFERROR(Table1[[#This Row],[Frame Rate '[FPS'] 1]],""),0)</f>
        <v>0</v>
      </c>
      <c r="P230" s="4">
        <f>IF(Table1[[#This Row],[Import to Gateway Calculator?]]="Yes",IFERROR(Table1[[#This Row],[Days of Storage 1]],""),0)</f>
        <v>0</v>
      </c>
    </row>
    <row r="231" spans="1:16" x14ac:dyDescent="0.25">
      <c r="A231" s="5" t="str">
        <f t="shared" si="23"/>
        <v/>
      </c>
      <c r="B231" s="6" t="str">
        <f>IFERROR(IF(Table1[[#This Row],[Multi-lens? 1]]="No", 1, IF(Table1[[#This Row],[Multi-lens? 1]]="Dual", 2, IF(Table1[[#This Row],[Multi-lens? 1]]="Quad", 4, ""))),"")</f>
        <v/>
      </c>
      <c r="C231" s="6">
        <f t="shared" si="24"/>
        <v>0</v>
      </c>
      <c r="D231" s="6">
        <f t="shared" si="25"/>
        <v>0</v>
      </c>
      <c r="E231" s="6">
        <f t="shared" si="26"/>
        <v>0</v>
      </c>
      <c r="F231" s="6">
        <f t="shared" si="27"/>
        <v>0</v>
      </c>
      <c r="H231" s="6" t="str">
        <f>IFERROR(IF(Table1[[#This Row],[Multi-lens? 1]]="No", 1, IF(Table1[[#This Row],[Multi-lens? 1]]="Dual", 2, IF(Table1[[#This Row],[Multi-lens? 1]]="Quad", 4, ""))),"")</f>
        <v/>
      </c>
      <c r="I231" s="9">
        <f>IFERROR(Table1[[#This Row],[Name]],"")</f>
        <v>0</v>
      </c>
      <c r="K231" s="3" t="str">
        <f t="shared" si="22"/>
        <v/>
      </c>
      <c r="M231" s="4">
        <f>IF(Table1[[#This Row],[Import to Gateway Calculator?]]="Yes",IFERROR(Table1[[#This Row],[Streaming Resolution '[MP']]],""),0)</f>
        <v>0</v>
      </c>
      <c r="N231" s="4">
        <f>IF(Table1[[#This Row],[Import to Gateway Calculator?]]="Yes",IFERROR(Table1[[#This Row],[Recording Resolution '[MP']]],""),0)</f>
        <v>0</v>
      </c>
      <c r="O231" s="4">
        <f>IF(Table1[[#This Row],[Import to Gateway Calculator?]]="Yes",IFERROR(Table1[[#This Row],[Frame Rate '[FPS'] 1]],""),0)</f>
        <v>0</v>
      </c>
      <c r="P231" s="4">
        <f>IF(Table1[[#This Row],[Import to Gateway Calculator?]]="Yes",IFERROR(Table1[[#This Row],[Days of Storage 1]],""),0)</f>
        <v>0</v>
      </c>
    </row>
    <row r="232" spans="1:16" x14ac:dyDescent="0.25">
      <c r="A232" s="5" t="str">
        <f t="shared" si="23"/>
        <v/>
      </c>
      <c r="B232" s="6" t="str">
        <f>IFERROR(IF(Table1[[#This Row],[Multi-lens? 1]]="No", 1, IF(Table1[[#This Row],[Multi-lens? 1]]="Dual", 2, IF(Table1[[#This Row],[Multi-lens? 1]]="Quad", 4, ""))),"")</f>
        <v/>
      </c>
      <c r="C232" s="6">
        <f t="shared" si="24"/>
        <v>0</v>
      </c>
      <c r="D232" s="6">
        <f t="shared" si="25"/>
        <v>0</v>
      </c>
      <c r="E232" s="6">
        <f t="shared" si="26"/>
        <v>0</v>
      </c>
      <c r="F232" s="6">
        <f t="shared" si="27"/>
        <v>0</v>
      </c>
      <c r="H232" s="6" t="str">
        <f>IFERROR(IF(Table1[[#This Row],[Multi-lens? 1]]="No", 1, IF(Table1[[#This Row],[Multi-lens? 1]]="Dual", 2, IF(Table1[[#This Row],[Multi-lens? 1]]="Quad", 4, ""))),"")</f>
        <v/>
      </c>
      <c r="I232" s="9">
        <f>IFERROR(Table1[[#This Row],[Name]],"")</f>
        <v>0</v>
      </c>
      <c r="K232" s="3" t="str">
        <f t="shared" si="22"/>
        <v/>
      </c>
      <c r="M232" s="4">
        <f>IF(Table1[[#This Row],[Import to Gateway Calculator?]]="Yes",IFERROR(Table1[[#This Row],[Streaming Resolution '[MP']]],""),0)</f>
        <v>0</v>
      </c>
      <c r="N232" s="4">
        <f>IF(Table1[[#This Row],[Import to Gateway Calculator?]]="Yes",IFERROR(Table1[[#This Row],[Recording Resolution '[MP']]],""),0)</f>
        <v>0</v>
      </c>
      <c r="O232" s="4">
        <f>IF(Table1[[#This Row],[Import to Gateway Calculator?]]="Yes",IFERROR(Table1[[#This Row],[Frame Rate '[FPS'] 1]],""),0)</f>
        <v>0</v>
      </c>
      <c r="P232" s="4">
        <f>IF(Table1[[#This Row],[Import to Gateway Calculator?]]="Yes",IFERROR(Table1[[#This Row],[Days of Storage 1]],""),0)</f>
        <v>0</v>
      </c>
    </row>
    <row r="233" spans="1:16" x14ac:dyDescent="0.25">
      <c r="A233" s="5" t="str">
        <f t="shared" si="23"/>
        <v/>
      </c>
      <c r="B233" s="6" t="str">
        <f>IFERROR(IF(Table1[[#This Row],[Multi-lens? 1]]="No", 1, IF(Table1[[#This Row],[Multi-lens? 1]]="Dual", 2, IF(Table1[[#This Row],[Multi-lens? 1]]="Quad", 4, ""))),"")</f>
        <v/>
      </c>
      <c r="C233" s="6">
        <f t="shared" si="24"/>
        <v>0</v>
      </c>
      <c r="D233" s="6">
        <f t="shared" si="25"/>
        <v>0</v>
      </c>
      <c r="E233" s="6">
        <f t="shared" si="26"/>
        <v>0</v>
      </c>
      <c r="F233" s="6">
        <f t="shared" si="27"/>
        <v>0</v>
      </c>
      <c r="H233" s="6" t="str">
        <f>IFERROR(IF(Table1[[#This Row],[Multi-lens? 1]]="No", 1, IF(Table1[[#This Row],[Multi-lens? 1]]="Dual", 2, IF(Table1[[#This Row],[Multi-lens? 1]]="Quad", 4, ""))),"")</f>
        <v/>
      </c>
      <c r="I233" s="9">
        <f>IFERROR(Table1[[#This Row],[Name]],"")</f>
        <v>0</v>
      </c>
      <c r="K233" s="3" t="str">
        <f t="shared" si="22"/>
        <v/>
      </c>
      <c r="M233" s="4">
        <f>IF(Table1[[#This Row],[Import to Gateway Calculator?]]="Yes",IFERROR(Table1[[#This Row],[Streaming Resolution '[MP']]],""),0)</f>
        <v>0</v>
      </c>
      <c r="N233" s="4">
        <f>IF(Table1[[#This Row],[Import to Gateway Calculator?]]="Yes",IFERROR(Table1[[#This Row],[Recording Resolution '[MP']]],""),0)</f>
        <v>0</v>
      </c>
      <c r="O233" s="4">
        <f>IF(Table1[[#This Row],[Import to Gateway Calculator?]]="Yes",IFERROR(Table1[[#This Row],[Frame Rate '[FPS'] 1]],""),0)</f>
        <v>0</v>
      </c>
      <c r="P233" s="4">
        <f>IF(Table1[[#This Row],[Import to Gateway Calculator?]]="Yes",IFERROR(Table1[[#This Row],[Days of Storage 1]],""),0)</f>
        <v>0</v>
      </c>
    </row>
    <row r="234" spans="1:16" x14ac:dyDescent="0.25">
      <c r="A234" s="5" t="str">
        <f t="shared" si="23"/>
        <v/>
      </c>
      <c r="B234" s="6" t="str">
        <f>IFERROR(IF(Table1[[#This Row],[Multi-lens? 1]]="No", 1, IF(Table1[[#This Row],[Multi-lens? 1]]="Dual", 2, IF(Table1[[#This Row],[Multi-lens? 1]]="Quad", 4, ""))),"")</f>
        <v/>
      </c>
      <c r="C234" s="6">
        <f t="shared" si="24"/>
        <v>0</v>
      </c>
      <c r="D234" s="6">
        <f t="shared" si="25"/>
        <v>0</v>
      </c>
      <c r="E234" s="6">
        <f t="shared" si="26"/>
        <v>0</v>
      </c>
      <c r="F234" s="6">
        <f t="shared" si="27"/>
        <v>0</v>
      </c>
      <c r="H234" s="6" t="str">
        <f>IFERROR(IF(Table1[[#This Row],[Multi-lens? 1]]="No", 1, IF(Table1[[#This Row],[Multi-lens? 1]]="Dual", 2, IF(Table1[[#This Row],[Multi-lens? 1]]="Quad", 4, ""))),"")</f>
        <v/>
      </c>
      <c r="I234" s="9">
        <f>IFERROR(Table1[[#This Row],[Name]],"")</f>
        <v>0</v>
      </c>
      <c r="K234" s="3" t="str">
        <f t="shared" si="22"/>
        <v/>
      </c>
      <c r="M234" s="4">
        <f>IF(Table1[[#This Row],[Import to Gateway Calculator?]]="Yes",IFERROR(Table1[[#This Row],[Streaming Resolution '[MP']]],""),0)</f>
        <v>0</v>
      </c>
      <c r="N234" s="4">
        <f>IF(Table1[[#This Row],[Import to Gateway Calculator?]]="Yes",IFERROR(Table1[[#This Row],[Recording Resolution '[MP']]],""),0)</f>
        <v>0</v>
      </c>
      <c r="O234" s="4">
        <f>IF(Table1[[#This Row],[Import to Gateway Calculator?]]="Yes",IFERROR(Table1[[#This Row],[Frame Rate '[FPS'] 1]],""),0)</f>
        <v>0</v>
      </c>
      <c r="P234" s="4">
        <f>IF(Table1[[#This Row],[Import to Gateway Calculator?]]="Yes",IFERROR(Table1[[#This Row],[Days of Storage 1]],""),0)</f>
        <v>0</v>
      </c>
    </row>
    <row r="235" spans="1:16" x14ac:dyDescent="0.25">
      <c r="A235" s="5" t="str">
        <f t="shared" si="23"/>
        <v/>
      </c>
      <c r="B235" s="6" t="str">
        <f>IFERROR(IF(Table1[[#This Row],[Multi-lens? 1]]="No", 1, IF(Table1[[#This Row],[Multi-lens? 1]]="Dual", 2, IF(Table1[[#This Row],[Multi-lens? 1]]="Quad", 4, ""))),"")</f>
        <v/>
      </c>
      <c r="C235" s="6">
        <f t="shared" si="24"/>
        <v>0</v>
      </c>
      <c r="D235" s="6">
        <f t="shared" si="25"/>
        <v>0</v>
      </c>
      <c r="E235" s="6">
        <f t="shared" si="26"/>
        <v>0</v>
      </c>
      <c r="F235" s="6">
        <f t="shared" si="27"/>
        <v>0</v>
      </c>
      <c r="H235" s="6" t="str">
        <f>IFERROR(IF(Table1[[#This Row],[Multi-lens? 1]]="No", 1, IF(Table1[[#This Row],[Multi-lens? 1]]="Dual", 2, IF(Table1[[#This Row],[Multi-lens? 1]]="Quad", 4, ""))),"")</f>
        <v/>
      </c>
      <c r="I235" s="9">
        <f>IFERROR(Table1[[#This Row],[Name]],"")</f>
        <v>0</v>
      </c>
      <c r="K235" s="3" t="str">
        <f t="shared" si="22"/>
        <v/>
      </c>
      <c r="M235" s="4">
        <f>IF(Table1[[#This Row],[Import to Gateway Calculator?]]="Yes",IFERROR(Table1[[#This Row],[Streaming Resolution '[MP']]],""),0)</f>
        <v>0</v>
      </c>
      <c r="N235" s="4">
        <f>IF(Table1[[#This Row],[Import to Gateway Calculator?]]="Yes",IFERROR(Table1[[#This Row],[Recording Resolution '[MP']]],""),0)</f>
        <v>0</v>
      </c>
      <c r="O235" s="4">
        <f>IF(Table1[[#This Row],[Import to Gateway Calculator?]]="Yes",IFERROR(Table1[[#This Row],[Frame Rate '[FPS'] 1]],""),0)</f>
        <v>0</v>
      </c>
      <c r="P235" s="4">
        <f>IF(Table1[[#This Row],[Import to Gateway Calculator?]]="Yes",IFERROR(Table1[[#This Row],[Days of Storage 1]],""),0)</f>
        <v>0</v>
      </c>
    </row>
    <row r="236" spans="1:16" x14ac:dyDescent="0.25">
      <c r="A236" s="5" t="str">
        <f t="shared" si="23"/>
        <v/>
      </c>
      <c r="B236" s="6" t="str">
        <f>IFERROR(IF(Table1[[#This Row],[Multi-lens? 1]]="No", 1, IF(Table1[[#This Row],[Multi-lens? 1]]="Dual", 2, IF(Table1[[#This Row],[Multi-lens? 1]]="Quad", 4, ""))),"")</f>
        <v/>
      </c>
      <c r="C236" s="6">
        <f t="shared" si="24"/>
        <v>0</v>
      </c>
      <c r="D236" s="6">
        <f t="shared" si="25"/>
        <v>0</v>
      </c>
      <c r="E236" s="6">
        <f t="shared" si="26"/>
        <v>0</v>
      </c>
      <c r="F236" s="6">
        <f t="shared" si="27"/>
        <v>0</v>
      </c>
      <c r="H236" s="6" t="str">
        <f>IFERROR(IF(Table1[[#This Row],[Multi-lens? 1]]="No", 1, IF(Table1[[#This Row],[Multi-lens? 1]]="Dual", 2, IF(Table1[[#This Row],[Multi-lens? 1]]="Quad", 4, ""))),"")</f>
        <v/>
      </c>
      <c r="I236" s="9">
        <f>IFERROR(Table1[[#This Row],[Name]],"")</f>
        <v>0</v>
      </c>
      <c r="K236" s="3" t="str">
        <f t="shared" si="22"/>
        <v/>
      </c>
      <c r="M236" s="4">
        <f>IF(Table1[[#This Row],[Import to Gateway Calculator?]]="Yes",IFERROR(Table1[[#This Row],[Streaming Resolution '[MP']]],""),0)</f>
        <v>0</v>
      </c>
      <c r="N236" s="4">
        <f>IF(Table1[[#This Row],[Import to Gateway Calculator?]]="Yes",IFERROR(Table1[[#This Row],[Recording Resolution '[MP']]],""),0)</f>
        <v>0</v>
      </c>
      <c r="O236" s="4">
        <f>IF(Table1[[#This Row],[Import to Gateway Calculator?]]="Yes",IFERROR(Table1[[#This Row],[Frame Rate '[FPS'] 1]],""),0)</f>
        <v>0</v>
      </c>
      <c r="P236" s="4">
        <f>IF(Table1[[#This Row],[Import to Gateway Calculator?]]="Yes",IFERROR(Table1[[#This Row],[Days of Storage 1]],""),0)</f>
        <v>0</v>
      </c>
    </row>
    <row r="237" spans="1:16" x14ac:dyDescent="0.25">
      <c r="A237" s="5" t="str">
        <f t="shared" si="23"/>
        <v/>
      </c>
      <c r="B237" s="6" t="str">
        <f>IFERROR(IF(Table1[[#This Row],[Multi-lens? 1]]="No", 1, IF(Table1[[#This Row],[Multi-lens? 1]]="Dual", 2, IF(Table1[[#This Row],[Multi-lens? 1]]="Quad", 4, ""))),"")</f>
        <v/>
      </c>
      <c r="C237" s="6">
        <f t="shared" si="24"/>
        <v>0</v>
      </c>
      <c r="D237" s="6">
        <f t="shared" si="25"/>
        <v>0</v>
      </c>
      <c r="E237" s="6">
        <f t="shared" si="26"/>
        <v>0</v>
      </c>
      <c r="F237" s="6">
        <f t="shared" si="27"/>
        <v>0</v>
      </c>
      <c r="H237" s="6" t="str">
        <f>IFERROR(IF(Table1[[#This Row],[Multi-lens? 1]]="No", 1, IF(Table1[[#This Row],[Multi-lens? 1]]="Dual", 2, IF(Table1[[#This Row],[Multi-lens? 1]]="Quad", 4, ""))),"")</f>
        <v/>
      </c>
      <c r="I237" s="9">
        <f>IFERROR(Table1[[#This Row],[Name]],"")</f>
        <v>0</v>
      </c>
      <c r="K237" s="3" t="str">
        <f t="shared" si="22"/>
        <v/>
      </c>
      <c r="M237" s="4">
        <f>IF(Table1[[#This Row],[Import to Gateway Calculator?]]="Yes",IFERROR(Table1[[#This Row],[Streaming Resolution '[MP']]],""),0)</f>
        <v>0</v>
      </c>
      <c r="N237" s="4">
        <f>IF(Table1[[#This Row],[Import to Gateway Calculator?]]="Yes",IFERROR(Table1[[#This Row],[Recording Resolution '[MP']]],""),0)</f>
        <v>0</v>
      </c>
      <c r="O237" s="4">
        <f>IF(Table1[[#This Row],[Import to Gateway Calculator?]]="Yes",IFERROR(Table1[[#This Row],[Frame Rate '[FPS'] 1]],""),0)</f>
        <v>0</v>
      </c>
      <c r="P237" s="4">
        <f>IF(Table1[[#This Row],[Import to Gateway Calculator?]]="Yes",IFERROR(Table1[[#This Row],[Days of Storage 1]],""),0)</f>
        <v>0</v>
      </c>
    </row>
    <row r="238" spans="1:16" x14ac:dyDescent="0.25">
      <c r="A238" s="5" t="str">
        <f t="shared" si="23"/>
        <v/>
      </c>
      <c r="B238" s="6" t="str">
        <f>IFERROR(IF(Table1[[#This Row],[Multi-lens? 1]]="No", 1, IF(Table1[[#This Row],[Multi-lens? 1]]="Dual", 2, IF(Table1[[#This Row],[Multi-lens? 1]]="Quad", 4, ""))),"")</f>
        <v/>
      </c>
      <c r="C238" s="6">
        <f t="shared" si="24"/>
        <v>0</v>
      </c>
      <c r="D238" s="6">
        <f t="shared" si="25"/>
        <v>0</v>
      </c>
      <c r="E238" s="6">
        <f t="shared" si="26"/>
        <v>0</v>
      </c>
      <c r="F238" s="6">
        <f t="shared" si="27"/>
        <v>0</v>
      </c>
      <c r="H238" s="6" t="str">
        <f>IFERROR(IF(Table1[[#This Row],[Multi-lens? 1]]="No", 1, IF(Table1[[#This Row],[Multi-lens? 1]]="Dual", 2, IF(Table1[[#This Row],[Multi-lens? 1]]="Quad", 4, ""))),"")</f>
        <v/>
      </c>
      <c r="I238" s="9">
        <f>IFERROR(Table1[[#This Row],[Name]],"")</f>
        <v>0</v>
      </c>
      <c r="K238" s="3" t="str">
        <f t="shared" si="22"/>
        <v/>
      </c>
      <c r="M238" s="4">
        <f>IF(Table1[[#This Row],[Import to Gateway Calculator?]]="Yes",IFERROR(Table1[[#This Row],[Streaming Resolution '[MP']]],""),0)</f>
        <v>0</v>
      </c>
      <c r="N238" s="4">
        <f>IF(Table1[[#This Row],[Import to Gateway Calculator?]]="Yes",IFERROR(Table1[[#This Row],[Recording Resolution '[MP']]],""),0)</f>
        <v>0</v>
      </c>
      <c r="O238" s="4">
        <f>IF(Table1[[#This Row],[Import to Gateway Calculator?]]="Yes",IFERROR(Table1[[#This Row],[Frame Rate '[FPS'] 1]],""),0)</f>
        <v>0</v>
      </c>
      <c r="P238" s="4">
        <f>IF(Table1[[#This Row],[Import to Gateway Calculator?]]="Yes",IFERROR(Table1[[#This Row],[Days of Storage 1]],""),0)</f>
        <v>0</v>
      </c>
    </row>
    <row r="239" spans="1:16" x14ac:dyDescent="0.25">
      <c r="A239" s="5" t="str">
        <f t="shared" si="23"/>
        <v/>
      </c>
      <c r="B239" s="6" t="str">
        <f>IFERROR(IF(Table1[[#This Row],[Multi-lens? 1]]="No", 1, IF(Table1[[#This Row],[Multi-lens? 1]]="Dual", 2, IF(Table1[[#This Row],[Multi-lens? 1]]="Quad", 4, ""))),"")</f>
        <v/>
      </c>
      <c r="C239" s="6">
        <f t="shared" si="24"/>
        <v>0</v>
      </c>
      <c r="D239" s="6">
        <f t="shared" si="25"/>
        <v>0</v>
      </c>
      <c r="E239" s="6">
        <f t="shared" si="26"/>
        <v>0</v>
      </c>
      <c r="F239" s="6">
        <f t="shared" si="27"/>
        <v>0</v>
      </c>
      <c r="H239" s="6" t="str">
        <f>IFERROR(IF(Table1[[#This Row],[Multi-lens? 1]]="No", 1, IF(Table1[[#This Row],[Multi-lens? 1]]="Dual", 2, IF(Table1[[#This Row],[Multi-lens? 1]]="Quad", 4, ""))),"")</f>
        <v/>
      </c>
      <c r="I239" s="9">
        <f>IFERROR(Table1[[#This Row],[Name]],"")</f>
        <v>0</v>
      </c>
      <c r="K239" s="3" t="str">
        <f t="shared" si="22"/>
        <v/>
      </c>
      <c r="M239" s="4">
        <f>IF(Table1[[#This Row],[Import to Gateway Calculator?]]="Yes",IFERROR(Table1[[#This Row],[Streaming Resolution '[MP']]],""),0)</f>
        <v>0</v>
      </c>
      <c r="N239" s="4">
        <f>IF(Table1[[#This Row],[Import to Gateway Calculator?]]="Yes",IFERROR(Table1[[#This Row],[Recording Resolution '[MP']]],""),0)</f>
        <v>0</v>
      </c>
      <c r="O239" s="4">
        <f>IF(Table1[[#This Row],[Import to Gateway Calculator?]]="Yes",IFERROR(Table1[[#This Row],[Frame Rate '[FPS'] 1]],""),0)</f>
        <v>0</v>
      </c>
      <c r="P239" s="4">
        <f>IF(Table1[[#This Row],[Import to Gateway Calculator?]]="Yes",IFERROR(Table1[[#This Row],[Days of Storage 1]],""),0)</f>
        <v>0</v>
      </c>
    </row>
    <row r="240" spans="1:16" x14ac:dyDescent="0.25">
      <c r="A240" s="5" t="str">
        <f t="shared" si="23"/>
        <v/>
      </c>
      <c r="B240" s="6" t="str">
        <f>IFERROR(IF(Table1[[#This Row],[Multi-lens? 1]]="No", 1, IF(Table1[[#This Row],[Multi-lens? 1]]="Dual", 2, IF(Table1[[#This Row],[Multi-lens? 1]]="Quad", 4, ""))),"")</f>
        <v/>
      </c>
      <c r="C240" s="6">
        <f t="shared" si="24"/>
        <v>0</v>
      </c>
      <c r="D240" s="6">
        <f t="shared" si="25"/>
        <v>0</v>
      </c>
      <c r="E240" s="6">
        <f t="shared" si="26"/>
        <v>0</v>
      </c>
      <c r="F240" s="6">
        <f t="shared" si="27"/>
        <v>0</v>
      </c>
      <c r="H240" s="6" t="str">
        <f>IFERROR(IF(Table1[[#This Row],[Multi-lens? 1]]="No", 1, IF(Table1[[#This Row],[Multi-lens? 1]]="Dual", 2, IF(Table1[[#This Row],[Multi-lens? 1]]="Quad", 4, ""))),"")</f>
        <v/>
      </c>
      <c r="I240" s="9">
        <f>IFERROR(Table1[[#This Row],[Name]],"")</f>
        <v>0</v>
      </c>
      <c r="K240" s="3" t="str">
        <f t="shared" si="22"/>
        <v/>
      </c>
      <c r="M240" s="4">
        <f>IF(Table1[[#This Row],[Import to Gateway Calculator?]]="Yes",IFERROR(Table1[[#This Row],[Streaming Resolution '[MP']]],""),0)</f>
        <v>0</v>
      </c>
      <c r="N240" s="4">
        <f>IF(Table1[[#This Row],[Import to Gateway Calculator?]]="Yes",IFERROR(Table1[[#This Row],[Recording Resolution '[MP']]],""),0)</f>
        <v>0</v>
      </c>
      <c r="O240" s="4">
        <f>IF(Table1[[#This Row],[Import to Gateway Calculator?]]="Yes",IFERROR(Table1[[#This Row],[Frame Rate '[FPS'] 1]],""),0)</f>
        <v>0</v>
      </c>
      <c r="P240" s="4">
        <f>IF(Table1[[#This Row],[Import to Gateway Calculator?]]="Yes",IFERROR(Table1[[#This Row],[Days of Storage 1]],""),0)</f>
        <v>0</v>
      </c>
    </row>
    <row r="241" spans="1:16" x14ac:dyDescent="0.25">
      <c r="A241" s="5" t="str">
        <f t="shared" si="23"/>
        <v/>
      </c>
      <c r="B241" s="6" t="str">
        <f>IFERROR(IF(Table1[[#This Row],[Multi-lens? 1]]="No", 1, IF(Table1[[#This Row],[Multi-lens? 1]]="Dual", 2, IF(Table1[[#This Row],[Multi-lens? 1]]="Quad", 4, ""))),"")</f>
        <v/>
      </c>
      <c r="C241" s="6">
        <f t="shared" si="24"/>
        <v>0</v>
      </c>
      <c r="D241" s="6">
        <f t="shared" si="25"/>
        <v>0</v>
      </c>
      <c r="E241" s="6">
        <f t="shared" si="26"/>
        <v>0</v>
      </c>
      <c r="F241" s="6">
        <f t="shared" si="27"/>
        <v>0</v>
      </c>
      <c r="H241" s="6" t="str">
        <f>IFERROR(IF(Table1[[#This Row],[Multi-lens? 1]]="No", 1, IF(Table1[[#This Row],[Multi-lens? 1]]="Dual", 2, IF(Table1[[#This Row],[Multi-lens? 1]]="Quad", 4, ""))),"")</f>
        <v/>
      </c>
      <c r="I241" s="9">
        <f>IFERROR(Table1[[#This Row],[Name]],"")</f>
        <v>0</v>
      </c>
      <c r="K241" s="3" t="str">
        <f t="shared" si="22"/>
        <v/>
      </c>
      <c r="M241" s="4">
        <f>IF(Table1[[#This Row],[Import to Gateway Calculator?]]="Yes",IFERROR(Table1[[#This Row],[Streaming Resolution '[MP']]],""),0)</f>
        <v>0</v>
      </c>
      <c r="N241" s="4">
        <f>IF(Table1[[#This Row],[Import to Gateway Calculator?]]="Yes",IFERROR(Table1[[#This Row],[Recording Resolution '[MP']]],""),0)</f>
        <v>0</v>
      </c>
      <c r="O241" s="4">
        <f>IF(Table1[[#This Row],[Import to Gateway Calculator?]]="Yes",IFERROR(Table1[[#This Row],[Frame Rate '[FPS'] 1]],""),0)</f>
        <v>0</v>
      </c>
      <c r="P241" s="4">
        <f>IF(Table1[[#This Row],[Import to Gateway Calculator?]]="Yes",IFERROR(Table1[[#This Row],[Days of Storage 1]],""),0)</f>
        <v>0</v>
      </c>
    </row>
    <row r="242" spans="1:16" x14ac:dyDescent="0.25">
      <c r="A242" s="5" t="str">
        <f t="shared" si="23"/>
        <v/>
      </c>
      <c r="B242" s="6" t="str">
        <f>IFERROR(IF(Table1[[#This Row],[Multi-lens? 1]]="No", 1, IF(Table1[[#This Row],[Multi-lens? 1]]="Dual", 2, IF(Table1[[#This Row],[Multi-lens? 1]]="Quad", 4, ""))),"")</f>
        <v/>
      </c>
      <c r="C242" s="6">
        <f t="shared" si="24"/>
        <v>0</v>
      </c>
      <c r="D242" s="6">
        <f t="shared" si="25"/>
        <v>0</v>
      </c>
      <c r="E242" s="6">
        <f t="shared" si="26"/>
        <v>0</v>
      </c>
      <c r="F242" s="6">
        <f t="shared" si="27"/>
        <v>0</v>
      </c>
      <c r="H242" s="6" t="str">
        <f>IFERROR(IF(Table1[[#This Row],[Multi-lens? 1]]="No", 1, IF(Table1[[#This Row],[Multi-lens? 1]]="Dual", 2, IF(Table1[[#This Row],[Multi-lens? 1]]="Quad", 4, ""))),"")</f>
        <v/>
      </c>
      <c r="I242" s="9">
        <f>IFERROR(Table1[[#This Row],[Name]],"")</f>
        <v>0</v>
      </c>
      <c r="K242" s="3" t="str">
        <f t="shared" si="22"/>
        <v/>
      </c>
      <c r="M242" s="4">
        <f>IF(Table1[[#This Row],[Import to Gateway Calculator?]]="Yes",IFERROR(Table1[[#This Row],[Streaming Resolution '[MP']]],""),0)</f>
        <v>0</v>
      </c>
      <c r="N242" s="4">
        <f>IF(Table1[[#This Row],[Import to Gateway Calculator?]]="Yes",IFERROR(Table1[[#This Row],[Recording Resolution '[MP']]],""),0)</f>
        <v>0</v>
      </c>
      <c r="O242" s="4">
        <f>IF(Table1[[#This Row],[Import to Gateway Calculator?]]="Yes",IFERROR(Table1[[#This Row],[Frame Rate '[FPS'] 1]],""),0)</f>
        <v>0</v>
      </c>
      <c r="P242" s="4">
        <f>IF(Table1[[#This Row],[Import to Gateway Calculator?]]="Yes",IFERROR(Table1[[#This Row],[Days of Storage 1]],""),0)</f>
        <v>0</v>
      </c>
    </row>
    <row r="243" spans="1:16" x14ac:dyDescent="0.25">
      <c r="A243" s="5" t="str">
        <f t="shared" si="23"/>
        <v/>
      </c>
      <c r="B243" s="6" t="str">
        <f>IFERROR(IF(Table1[[#This Row],[Multi-lens? 1]]="No", 1, IF(Table1[[#This Row],[Multi-lens? 1]]="Dual", 2, IF(Table1[[#This Row],[Multi-lens? 1]]="Quad", 4, ""))),"")</f>
        <v/>
      </c>
      <c r="C243" s="6">
        <f t="shared" si="24"/>
        <v>0</v>
      </c>
      <c r="D243" s="6">
        <f t="shared" si="25"/>
        <v>0</v>
      </c>
      <c r="E243" s="6">
        <f t="shared" si="26"/>
        <v>0</v>
      </c>
      <c r="F243" s="6">
        <f t="shared" si="27"/>
        <v>0</v>
      </c>
      <c r="H243" s="6" t="str">
        <f>IFERROR(IF(Table1[[#This Row],[Multi-lens? 1]]="No", 1, IF(Table1[[#This Row],[Multi-lens? 1]]="Dual", 2, IF(Table1[[#This Row],[Multi-lens? 1]]="Quad", 4, ""))),"")</f>
        <v/>
      </c>
      <c r="I243" s="9">
        <f>IFERROR(Table1[[#This Row],[Name]],"")</f>
        <v>0</v>
      </c>
      <c r="K243" s="3" t="str">
        <f t="shared" si="22"/>
        <v/>
      </c>
      <c r="M243" s="4">
        <f>IF(Table1[[#This Row],[Import to Gateway Calculator?]]="Yes",IFERROR(Table1[[#This Row],[Streaming Resolution '[MP']]],""),0)</f>
        <v>0</v>
      </c>
      <c r="N243" s="4">
        <f>IF(Table1[[#This Row],[Import to Gateway Calculator?]]="Yes",IFERROR(Table1[[#This Row],[Recording Resolution '[MP']]],""),0)</f>
        <v>0</v>
      </c>
      <c r="O243" s="4">
        <f>IF(Table1[[#This Row],[Import to Gateway Calculator?]]="Yes",IFERROR(Table1[[#This Row],[Frame Rate '[FPS'] 1]],""),0)</f>
        <v>0</v>
      </c>
      <c r="P243" s="4">
        <f>IF(Table1[[#This Row],[Import to Gateway Calculator?]]="Yes",IFERROR(Table1[[#This Row],[Days of Storage 1]],""),0)</f>
        <v>0</v>
      </c>
    </row>
    <row r="244" spans="1:16" x14ac:dyDescent="0.25">
      <c r="A244" s="5" t="str">
        <f t="shared" si="23"/>
        <v/>
      </c>
      <c r="B244" s="6" t="str">
        <f>IFERROR(IF(Table1[[#This Row],[Multi-lens? 1]]="No", 1, IF(Table1[[#This Row],[Multi-lens? 1]]="Dual", 2, IF(Table1[[#This Row],[Multi-lens? 1]]="Quad", 4, ""))),"")</f>
        <v/>
      </c>
      <c r="C244" s="6">
        <f t="shared" si="24"/>
        <v>0</v>
      </c>
      <c r="D244" s="6">
        <f t="shared" si="25"/>
        <v>0</v>
      </c>
      <c r="E244" s="6">
        <f t="shared" si="26"/>
        <v>0</v>
      </c>
      <c r="F244" s="6">
        <f t="shared" si="27"/>
        <v>0</v>
      </c>
      <c r="H244" s="6" t="str">
        <f>IFERROR(IF(Table1[[#This Row],[Multi-lens? 1]]="No", 1, IF(Table1[[#This Row],[Multi-lens? 1]]="Dual", 2, IF(Table1[[#This Row],[Multi-lens? 1]]="Quad", 4, ""))),"")</f>
        <v/>
      </c>
      <c r="I244" s="9">
        <f>IFERROR(Table1[[#This Row],[Name]],"")</f>
        <v>0</v>
      </c>
      <c r="K244" s="3" t="str">
        <f t="shared" si="22"/>
        <v/>
      </c>
      <c r="M244" s="4">
        <f>IF(Table1[[#This Row],[Import to Gateway Calculator?]]="Yes",IFERROR(Table1[[#This Row],[Streaming Resolution '[MP']]],""),0)</f>
        <v>0</v>
      </c>
      <c r="N244" s="4">
        <f>IF(Table1[[#This Row],[Import to Gateway Calculator?]]="Yes",IFERROR(Table1[[#This Row],[Recording Resolution '[MP']]],""),0)</f>
        <v>0</v>
      </c>
      <c r="O244" s="4">
        <f>IF(Table1[[#This Row],[Import to Gateway Calculator?]]="Yes",IFERROR(Table1[[#This Row],[Frame Rate '[FPS'] 1]],""),0)</f>
        <v>0</v>
      </c>
      <c r="P244" s="4">
        <f>IF(Table1[[#This Row],[Import to Gateway Calculator?]]="Yes",IFERROR(Table1[[#This Row],[Days of Storage 1]],""),0)</f>
        <v>0</v>
      </c>
    </row>
    <row r="245" spans="1:16" x14ac:dyDescent="0.25">
      <c r="A245" s="5" t="str">
        <f t="shared" si="23"/>
        <v/>
      </c>
      <c r="B245" s="6" t="str">
        <f>IFERROR(IF(Table1[[#This Row],[Multi-lens? 1]]="No", 1, IF(Table1[[#This Row],[Multi-lens? 1]]="Dual", 2, IF(Table1[[#This Row],[Multi-lens? 1]]="Quad", 4, ""))),"")</f>
        <v/>
      </c>
      <c r="C245" s="6">
        <f t="shared" si="24"/>
        <v>0</v>
      </c>
      <c r="D245" s="6">
        <f t="shared" si="25"/>
        <v>0</v>
      </c>
      <c r="E245" s="6">
        <f t="shared" si="26"/>
        <v>0</v>
      </c>
      <c r="F245" s="6">
        <f t="shared" si="27"/>
        <v>0</v>
      </c>
      <c r="H245" s="6" t="str">
        <f>IFERROR(IF(Table1[[#This Row],[Multi-lens? 1]]="No", 1, IF(Table1[[#This Row],[Multi-lens? 1]]="Dual", 2, IF(Table1[[#This Row],[Multi-lens? 1]]="Quad", 4, ""))),"")</f>
        <v/>
      </c>
      <c r="I245" s="9">
        <f>IFERROR(Table1[[#This Row],[Name]],"")</f>
        <v>0</v>
      </c>
      <c r="K245" s="3" t="str">
        <f t="shared" si="22"/>
        <v/>
      </c>
      <c r="M245" s="4">
        <f>IF(Table1[[#This Row],[Import to Gateway Calculator?]]="Yes",IFERROR(Table1[[#This Row],[Streaming Resolution '[MP']]],""),0)</f>
        <v>0</v>
      </c>
      <c r="N245" s="4">
        <f>IF(Table1[[#This Row],[Import to Gateway Calculator?]]="Yes",IFERROR(Table1[[#This Row],[Recording Resolution '[MP']]],""),0)</f>
        <v>0</v>
      </c>
      <c r="O245" s="4">
        <f>IF(Table1[[#This Row],[Import to Gateway Calculator?]]="Yes",IFERROR(Table1[[#This Row],[Frame Rate '[FPS'] 1]],""),0)</f>
        <v>0</v>
      </c>
      <c r="P245" s="4">
        <f>IF(Table1[[#This Row],[Import to Gateway Calculator?]]="Yes",IFERROR(Table1[[#This Row],[Days of Storage 1]],""),0)</f>
        <v>0</v>
      </c>
    </row>
    <row r="246" spans="1:16" x14ac:dyDescent="0.25">
      <c r="A246" s="5" t="str">
        <f t="shared" si="23"/>
        <v/>
      </c>
      <c r="B246" s="6" t="str">
        <f>IFERROR(IF(Table1[[#This Row],[Multi-lens? 1]]="No", 1, IF(Table1[[#This Row],[Multi-lens? 1]]="Dual", 2, IF(Table1[[#This Row],[Multi-lens? 1]]="Quad", 4, ""))),"")</f>
        <v/>
      </c>
      <c r="C246" s="6">
        <f t="shared" si="24"/>
        <v>0</v>
      </c>
      <c r="D246" s="6">
        <f t="shared" si="25"/>
        <v>0</v>
      </c>
      <c r="E246" s="6">
        <f t="shared" si="26"/>
        <v>0</v>
      </c>
      <c r="F246" s="6">
        <f t="shared" si="27"/>
        <v>0</v>
      </c>
      <c r="H246" s="6" t="str">
        <f>IFERROR(IF(Table1[[#This Row],[Multi-lens? 1]]="No", 1, IF(Table1[[#This Row],[Multi-lens? 1]]="Dual", 2, IF(Table1[[#This Row],[Multi-lens? 1]]="Quad", 4, ""))),"")</f>
        <v/>
      </c>
      <c r="I246" s="9">
        <f>IFERROR(Table1[[#This Row],[Name]],"")</f>
        <v>0</v>
      </c>
      <c r="K246" s="3" t="str">
        <f t="shared" si="22"/>
        <v/>
      </c>
      <c r="M246" s="4">
        <f>IF(Table1[[#This Row],[Import to Gateway Calculator?]]="Yes",IFERROR(Table1[[#This Row],[Streaming Resolution '[MP']]],""),0)</f>
        <v>0</v>
      </c>
      <c r="N246" s="4">
        <f>IF(Table1[[#This Row],[Import to Gateway Calculator?]]="Yes",IFERROR(Table1[[#This Row],[Recording Resolution '[MP']]],""),0)</f>
        <v>0</v>
      </c>
      <c r="O246" s="4">
        <f>IF(Table1[[#This Row],[Import to Gateway Calculator?]]="Yes",IFERROR(Table1[[#This Row],[Frame Rate '[FPS'] 1]],""),0)</f>
        <v>0</v>
      </c>
      <c r="P246" s="4">
        <f>IF(Table1[[#This Row],[Import to Gateway Calculator?]]="Yes",IFERROR(Table1[[#This Row],[Days of Storage 1]],""),0)</f>
        <v>0</v>
      </c>
    </row>
    <row r="247" spans="1:16" x14ac:dyDescent="0.25">
      <c r="A247" s="5" t="str">
        <f t="shared" si="23"/>
        <v/>
      </c>
      <c r="B247" s="6" t="str">
        <f>IFERROR(IF(Table1[[#This Row],[Multi-lens? 1]]="No", 1, IF(Table1[[#This Row],[Multi-lens? 1]]="Dual", 2, IF(Table1[[#This Row],[Multi-lens? 1]]="Quad", 4, ""))),"")</f>
        <v/>
      </c>
      <c r="C247" s="6">
        <f t="shared" si="24"/>
        <v>0</v>
      </c>
      <c r="D247" s="6">
        <f t="shared" si="25"/>
        <v>0</v>
      </c>
      <c r="E247" s="6">
        <f t="shared" si="26"/>
        <v>0</v>
      </c>
      <c r="F247" s="6">
        <f t="shared" si="27"/>
        <v>0</v>
      </c>
      <c r="H247" s="6" t="str">
        <f>IFERROR(IF(Table1[[#This Row],[Multi-lens? 1]]="No", 1, IF(Table1[[#This Row],[Multi-lens? 1]]="Dual", 2, IF(Table1[[#This Row],[Multi-lens? 1]]="Quad", 4, ""))),"")</f>
        <v/>
      </c>
      <c r="I247" s="9">
        <f>IFERROR(Table1[[#This Row],[Name]],"")</f>
        <v>0</v>
      </c>
      <c r="K247" s="3" t="str">
        <f t="shared" si="22"/>
        <v/>
      </c>
      <c r="M247" s="4">
        <f>IF(Table1[[#This Row],[Import to Gateway Calculator?]]="Yes",IFERROR(Table1[[#This Row],[Streaming Resolution '[MP']]],""),0)</f>
        <v>0</v>
      </c>
      <c r="N247" s="4">
        <f>IF(Table1[[#This Row],[Import to Gateway Calculator?]]="Yes",IFERROR(Table1[[#This Row],[Recording Resolution '[MP']]],""),0)</f>
        <v>0</v>
      </c>
      <c r="O247" s="4">
        <f>IF(Table1[[#This Row],[Import to Gateway Calculator?]]="Yes",IFERROR(Table1[[#This Row],[Frame Rate '[FPS'] 1]],""),0)</f>
        <v>0</v>
      </c>
      <c r="P247" s="4">
        <f>IF(Table1[[#This Row],[Import to Gateway Calculator?]]="Yes",IFERROR(Table1[[#This Row],[Days of Storage 1]],""),0)</f>
        <v>0</v>
      </c>
    </row>
    <row r="248" spans="1:16" x14ac:dyDescent="0.25">
      <c r="A248" s="5" t="str">
        <f t="shared" si="23"/>
        <v/>
      </c>
      <c r="B248" s="6" t="str">
        <f>IFERROR(IF(Table1[[#This Row],[Multi-lens? 1]]="No", 1, IF(Table1[[#This Row],[Multi-lens? 1]]="Dual", 2, IF(Table1[[#This Row],[Multi-lens? 1]]="Quad", 4, ""))),"")</f>
        <v/>
      </c>
      <c r="C248" s="6">
        <f t="shared" si="24"/>
        <v>0</v>
      </c>
      <c r="D248" s="6">
        <f t="shared" si="25"/>
        <v>0</v>
      </c>
      <c r="E248" s="6">
        <f t="shared" si="26"/>
        <v>0</v>
      </c>
      <c r="F248" s="6">
        <f t="shared" si="27"/>
        <v>0</v>
      </c>
      <c r="H248" s="6" t="str">
        <f>IFERROR(IF(Table1[[#This Row],[Multi-lens? 1]]="No", 1, IF(Table1[[#This Row],[Multi-lens? 1]]="Dual", 2, IF(Table1[[#This Row],[Multi-lens? 1]]="Quad", 4, ""))),"")</f>
        <v/>
      </c>
      <c r="I248" s="9">
        <f>IFERROR(Table1[[#This Row],[Name]],"")</f>
        <v>0</v>
      </c>
      <c r="K248" s="3" t="str">
        <f t="shared" si="22"/>
        <v/>
      </c>
      <c r="M248" s="4">
        <f>IF(Table1[[#This Row],[Import to Gateway Calculator?]]="Yes",IFERROR(Table1[[#This Row],[Streaming Resolution '[MP']]],""),0)</f>
        <v>0</v>
      </c>
      <c r="N248" s="4">
        <f>IF(Table1[[#This Row],[Import to Gateway Calculator?]]="Yes",IFERROR(Table1[[#This Row],[Recording Resolution '[MP']]],""),0)</f>
        <v>0</v>
      </c>
      <c r="O248" s="4">
        <f>IF(Table1[[#This Row],[Import to Gateway Calculator?]]="Yes",IFERROR(Table1[[#This Row],[Frame Rate '[FPS'] 1]],""),0)</f>
        <v>0</v>
      </c>
      <c r="P248" s="4">
        <f>IF(Table1[[#This Row],[Import to Gateway Calculator?]]="Yes",IFERROR(Table1[[#This Row],[Days of Storage 1]],""),0)</f>
        <v>0</v>
      </c>
    </row>
    <row r="249" spans="1:16" x14ac:dyDescent="0.25">
      <c r="A249" s="5" t="str">
        <f t="shared" si="23"/>
        <v/>
      </c>
      <c r="B249" s="6" t="str">
        <f>IFERROR(IF(Table1[[#This Row],[Multi-lens? 1]]="No", 1, IF(Table1[[#This Row],[Multi-lens? 1]]="Dual", 2, IF(Table1[[#This Row],[Multi-lens? 1]]="Quad", 4, ""))),"")</f>
        <v/>
      </c>
      <c r="C249" s="6">
        <f t="shared" si="24"/>
        <v>0</v>
      </c>
      <c r="D249" s="6">
        <f t="shared" si="25"/>
        <v>0</v>
      </c>
      <c r="E249" s="6">
        <f t="shared" si="26"/>
        <v>0</v>
      </c>
      <c r="F249" s="6">
        <f t="shared" si="27"/>
        <v>0</v>
      </c>
      <c r="H249" s="6" t="str">
        <f>IFERROR(IF(Table1[[#This Row],[Multi-lens? 1]]="No", 1, IF(Table1[[#This Row],[Multi-lens? 1]]="Dual", 2, IF(Table1[[#This Row],[Multi-lens? 1]]="Quad", 4, ""))),"")</f>
        <v/>
      </c>
      <c r="I249" s="9">
        <f>IFERROR(Table1[[#This Row],[Name]],"")</f>
        <v>0</v>
      </c>
      <c r="K249" s="3" t="str">
        <f t="shared" si="22"/>
        <v/>
      </c>
      <c r="M249" s="4">
        <f>IF(Table1[[#This Row],[Import to Gateway Calculator?]]="Yes",IFERROR(Table1[[#This Row],[Streaming Resolution '[MP']]],""),0)</f>
        <v>0</v>
      </c>
      <c r="N249" s="4">
        <f>IF(Table1[[#This Row],[Import to Gateway Calculator?]]="Yes",IFERROR(Table1[[#This Row],[Recording Resolution '[MP']]],""),0)</f>
        <v>0</v>
      </c>
      <c r="O249" s="4">
        <f>IF(Table1[[#This Row],[Import to Gateway Calculator?]]="Yes",IFERROR(Table1[[#This Row],[Frame Rate '[FPS'] 1]],""),0)</f>
        <v>0</v>
      </c>
      <c r="P249" s="4">
        <f>IF(Table1[[#This Row],[Import to Gateway Calculator?]]="Yes",IFERROR(Table1[[#This Row],[Days of Storage 1]],""),0)</f>
        <v>0</v>
      </c>
    </row>
    <row r="250" spans="1:16" x14ac:dyDescent="0.25">
      <c r="A250" s="5" t="str">
        <f t="shared" si="23"/>
        <v/>
      </c>
      <c r="B250" s="6" t="str">
        <f>IFERROR(IF(Table1[[#This Row],[Multi-lens? 1]]="No", 1, IF(Table1[[#This Row],[Multi-lens? 1]]="Dual", 2, IF(Table1[[#This Row],[Multi-lens? 1]]="Quad", 4, ""))),"")</f>
        <v/>
      </c>
      <c r="C250" s="6">
        <f t="shared" si="24"/>
        <v>0</v>
      </c>
      <c r="D250" s="6">
        <f t="shared" si="25"/>
        <v>0</v>
      </c>
      <c r="E250" s="6">
        <f t="shared" si="26"/>
        <v>0</v>
      </c>
      <c r="F250" s="6">
        <f t="shared" si="27"/>
        <v>0</v>
      </c>
      <c r="H250" s="6" t="str">
        <f>IFERROR(IF(Table1[[#This Row],[Multi-lens? 1]]="No", 1, IF(Table1[[#This Row],[Multi-lens? 1]]="Dual", 2, IF(Table1[[#This Row],[Multi-lens? 1]]="Quad", 4, ""))),"")</f>
        <v/>
      </c>
      <c r="I250" s="9">
        <f>IFERROR(Table1[[#This Row],[Name]],"")</f>
        <v>0</v>
      </c>
      <c r="K250" s="3" t="str">
        <f t="shared" si="22"/>
        <v/>
      </c>
      <c r="M250" s="4">
        <f>IF(Table1[[#This Row],[Import to Gateway Calculator?]]="Yes",IFERROR(Table1[[#This Row],[Streaming Resolution '[MP']]],""),0)</f>
        <v>0</v>
      </c>
      <c r="N250" s="4">
        <f>IF(Table1[[#This Row],[Import to Gateway Calculator?]]="Yes",IFERROR(Table1[[#This Row],[Recording Resolution '[MP']]],""),0)</f>
        <v>0</v>
      </c>
      <c r="O250" s="4">
        <f>IF(Table1[[#This Row],[Import to Gateway Calculator?]]="Yes",IFERROR(Table1[[#This Row],[Frame Rate '[FPS'] 1]],""),0)</f>
        <v>0</v>
      </c>
      <c r="P250" s="4">
        <f>IF(Table1[[#This Row],[Import to Gateway Calculator?]]="Yes",IFERROR(Table1[[#This Row],[Days of Storage 1]],""),0)</f>
        <v>0</v>
      </c>
    </row>
    <row r="251" spans="1:16" x14ac:dyDescent="0.25">
      <c r="A251" s="5" t="str">
        <f t="shared" si="23"/>
        <v/>
      </c>
      <c r="B251" s="6" t="str">
        <f>IFERROR(IF(Table1[[#This Row],[Multi-lens? 1]]="No", 1, IF(Table1[[#This Row],[Multi-lens? 1]]="Dual", 2, IF(Table1[[#This Row],[Multi-lens? 1]]="Quad", 4, ""))),"")</f>
        <v/>
      </c>
      <c r="C251" s="6">
        <f t="shared" si="24"/>
        <v>0</v>
      </c>
      <c r="D251" s="6">
        <f t="shared" si="25"/>
        <v>0</v>
      </c>
      <c r="E251" s="6">
        <f t="shared" si="26"/>
        <v>0</v>
      </c>
      <c r="F251" s="6">
        <f t="shared" si="27"/>
        <v>0</v>
      </c>
      <c r="H251" s="6" t="str">
        <f>IFERROR(IF(Table1[[#This Row],[Multi-lens? 1]]="No", 1, IF(Table1[[#This Row],[Multi-lens? 1]]="Dual", 2, IF(Table1[[#This Row],[Multi-lens? 1]]="Quad", 4, ""))),"")</f>
        <v/>
      </c>
      <c r="I251" s="9">
        <f>IFERROR(Table1[[#This Row],[Name]],"")</f>
        <v>0</v>
      </c>
      <c r="K251" s="3" t="str">
        <f t="shared" si="22"/>
        <v/>
      </c>
      <c r="M251" s="4">
        <f>IF(Table1[[#This Row],[Import to Gateway Calculator?]]="Yes",IFERROR(Table1[[#This Row],[Streaming Resolution '[MP']]],""),0)</f>
        <v>0</v>
      </c>
      <c r="N251" s="4">
        <f>IF(Table1[[#This Row],[Import to Gateway Calculator?]]="Yes",IFERROR(Table1[[#This Row],[Recording Resolution '[MP']]],""),0)</f>
        <v>0</v>
      </c>
      <c r="O251" s="4">
        <f>IF(Table1[[#This Row],[Import to Gateway Calculator?]]="Yes",IFERROR(Table1[[#This Row],[Frame Rate '[FPS'] 1]],""),0)</f>
        <v>0</v>
      </c>
      <c r="P251" s="4">
        <f>IF(Table1[[#This Row],[Import to Gateway Calculator?]]="Yes",IFERROR(Table1[[#This Row],[Days of Storage 1]],""),0)</f>
        <v>0</v>
      </c>
    </row>
    <row r="252" spans="1:16" x14ac:dyDescent="0.25">
      <c r="A252" s="5" t="str">
        <f t="shared" si="23"/>
        <v/>
      </c>
      <c r="B252" s="6" t="str">
        <f>IFERROR(IF(Table1[[#This Row],[Multi-lens? 1]]="No", 1, IF(Table1[[#This Row],[Multi-lens? 1]]="Dual", 2, IF(Table1[[#This Row],[Multi-lens? 1]]="Quad", 4, ""))),"")</f>
        <v/>
      </c>
      <c r="C252" s="6">
        <f t="shared" si="24"/>
        <v>0</v>
      </c>
      <c r="D252" s="6">
        <f t="shared" si="25"/>
        <v>0</v>
      </c>
      <c r="E252" s="6">
        <f t="shared" si="26"/>
        <v>0</v>
      </c>
      <c r="F252" s="6">
        <f t="shared" si="27"/>
        <v>0</v>
      </c>
      <c r="H252" s="6" t="str">
        <f>IFERROR(IF(Table1[[#This Row],[Multi-lens? 1]]="No", 1, IF(Table1[[#This Row],[Multi-lens? 1]]="Dual", 2, IF(Table1[[#This Row],[Multi-lens? 1]]="Quad", 4, ""))),"")</f>
        <v/>
      </c>
      <c r="I252" s="9">
        <f>IFERROR(Table1[[#This Row],[Name]],"")</f>
        <v>0</v>
      </c>
      <c r="K252" s="3" t="str">
        <f t="shared" si="22"/>
        <v/>
      </c>
      <c r="M252" s="4">
        <f>IF(Table1[[#This Row],[Import to Gateway Calculator?]]="Yes",IFERROR(Table1[[#This Row],[Streaming Resolution '[MP']]],""),0)</f>
        <v>0</v>
      </c>
      <c r="N252" s="4">
        <f>IF(Table1[[#This Row],[Import to Gateway Calculator?]]="Yes",IFERROR(Table1[[#This Row],[Recording Resolution '[MP']]],""),0)</f>
        <v>0</v>
      </c>
      <c r="O252" s="4">
        <f>IF(Table1[[#This Row],[Import to Gateway Calculator?]]="Yes",IFERROR(Table1[[#This Row],[Frame Rate '[FPS'] 1]],""),0)</f>
        <v>0</v>
      </c>
      <c r="P252" s="4">
        <f>IF(Table1[[#This Row],[Import to Gateway Calculator?]]="Yes",IFERROR(Table1[[#This Row],[Days of Storage 1]],""),0)</f>
        <v>0</v>
      </c>
    </row>
    <row r="253" spans="1:16" x14ac:dyDescent="0.25">
      <c r="A253" s="5" t="str">
        <f t="shared" si="23"/>
        <v/>
      </c>
      <c r="B253" s="6" t="str">
        <f>IFERROR(IF(Table1[[#This Row],[Multi-lens? 1]]="No", 1, IF(Table1[[#This Row],[Multi-lens? 1]]="Dual", 2, IF(Table1[[#This Row],[Multi-lens? 1]]="Quad", 4, ""))),"")</f>
        <v/>
      </c>
      <c r="C253" s="6">
        <f t="shared" si="24"/>
        <v>0</v>
      </c>
      <c r="D253" s="6">
        <f t="shared" si="25"/>
        <v>0</v>
      </c>
      <c r="E253" s="6">
        <f t="shared" si="26"/>
        <v>0</v>
      </c>
      <c r="F253" s="6">
        <f t="shared" si="27"/>
        <v>0</v>
      </c>
      <c r="H253" s="6" t="str">
        <f>IFERROR(IF(Table1[[#This Row],[Multi-lens? 1]]="No", 1, IF(Table1[[#This Row],[Multi-lens? 1]]="Dual", 2, IF(Table1[[#This Row],[Multi-lens? 1]]="Quad", 4, ""))),"")</f>
        <v/>
      </c>
      <c r="I253" s="9">
        <f>IFERROR(Table1[[#This Row],[Name]],"")</f>
        <v>0</v>
      </c>
      <c r="K253" s="3" t="str">
        <f t="shared" si="22"/>
        <v/>
      </c>
      <c r="M253" s="4">
        <f>IF(Table1[[#This Row],[Import to Gateway Calculator?]]="Yes",IFERROR(Table1[[#This Row],[Streaming Resolution '[MP']]],""),0)</f>
        <v>0</v>
      </c>
      <c r="N253" s="4">
        <f>IF(Table1[[#This Row],[Import to Gateway Calculator?]]="Yes",IFERROR(Table1[[#This Row],[Recording Resolution '[MP']]],""),0)</f>
        <v>0</v>
      </c>
      <c r="O253" s="4">
        <f>IF(Table1[[#This Row],[Import to Gateway Calculator?]]="Yes",IFERROR(Table1[[#This Row],[Frame Rate '[FPS'] 1]],""),0)</f>
        <v>0</v>
      </c>
      <c r="P253" s="4">
        <f>IF(Table1[[#This Row],[Import to Gateway Calculator?]]="Yes",IFERROR(Table1[[#This Row],[Days of Storage 1]],""),0)</f>
        <v>0</v>
      </c>
    </row>
    <row r="254" spans="1:16" x14ac:dyDescent="0.25">
      <c r="A254" s="5" t="str">
        <f t="shared" si="23"/>
        <v/>
      </c>
      <c r="B254" s="6" t="str">
        <f>IFERROR(IF(Table1[[#This Row],[Multi-lens? 1]]="No", 1, IF(Table1[[#This Row],[Multi-lens? 1]]="Dual", 2, IF(Table1[[#This Row],[Multi-lens? 1]]="Quad", 4, ""))),"")</f>
        <v/>
      </c>
      <c r="C254" s="6">
        <f t="shared" si="24"/>
        <v>0</v>
      </c>
      <c r="D254" s="6">
        <f t="shared" si="25"/>
        <v>0</v>
      </c>
      <c r="E254" s="6">
        <f t="shared" si="26"/>
        <v>0</v>
      </c>
      <c r="F254" s="6">
        <f t="shared" si="27"/>
        <v>0</v>
      </c>
      <c r="H254" s="6" t="str">
        <f>IFERROR(IF(Table1[[#This Row],[Multi-lens? 1]]="No", 1, IF(Table1[[#This Row],[Multi-lens? 1]]="Dual", 2, IF(Table1[[#This Row],[Multi-lens? 1]]="Quad", 4, ""))),"")</f>
        <v/>
      </c>
      <c r="I254" s="9">
        <f>IFERROR(Table1[[#This Row],[Name]],"")</f>
        <v>0</v>
      </c>
      <c r="K254" s="3" t="str">
        <f t="shared" si="22"/>
        <v/>
      </c>
      <c r="M254" s="4">
        <f>IF(Table1[[#This Row],[Import to Gateway Calculator?]]="Yes",IFERROR(Table1[[#This Row],[Streaming Resolution '[MP']]],""),0)</f>
        <v>0</v>
      </c>
      <c r="N254" s="4">
        <f>IF(Table1[[#This Row],[Import to Gateway Calculator?]]="Yes",IFERROR(Table1[[#This Row],[Recording Resolution '[MP']]],""),0)</f>
        <v>0</v>
      </c>
      <c r="O254" s="4">
        <f>IF(Table1[[#This Row],[Import to Gateway Calculator?]]="Yes",IFERROR(Table1[[#This Row],[Frame Rate '[FPS'] 1]],""),0)</f>
        <v>0</v>
      </c>
      <c r="P254" s="4">
        <f>IF(Table1[[#This Row],[Import to Gateway Calculator?]]="Yes",IFERROR(Table1[[#This Row],[Days of Storage 1]],""),0)</f>
        <v>0</v>
      </c>
    </row>
    <row r="255" spans="1:16" x14ac:dyDescent="0.25">
      <c r="A255" s="5" t="str">
        <f t="shared" si="23"/>
        <v/>
      </c>
      <c r="B255" s="6" t="str">
        <f>IFERROR(IF(Table1[[#This Row],[Multi-lens? 1]]="No", 1, IF(Table1[[#This Row],[Multi-lens? 1]]="Dual", 2, IF(Table1[[#This Row],[Multi-lens? 1]]="Quad", 4, ""))),"")</f>
        <v/>
      </c>
      <c r="C255" s="6">
        <f t="shared" si="24"/>
        <v>0</v>
      </c>
      <c r="D255" s="6">
        <f t="shared" si="25"/>
        <v>0</v>
      </c>
      <c r="E255" s="6">
        <f t="shared" si="26"/>
        <v>0</v>
      </c>
      <c r="F255" s="6">
        <f t="shared" si="27"/>
        <v>0</v>
      </c>
      <c r="H255" s="6" t="str">
        <f>IFERROR(IF(Table1[[#This Row],[Multi-lens? 1]]="No", 1, IF(Table1[[#This Row],[Multi-lens? 1]]="Dual", 2, IF(Table1[[#This Row],[Multi-lens? 1]]="Quad", 4, ""))),"")</f>
        <v/>
      </c>
      <c r="I255" s="9">
        <f>IFERROR(Table1[[#This Row],[Name]],"")</f>
        <v>0</v>
      </c>
      <c r="K255" s="3" t="str">
        <f t="shared" si="22"/>
        <v/>
      </c>
      <c r="M255" s="4">
        <f>IF(Table1[[#This Row],[Import to Gateway Calculator?]]="Yes",IFERROR(Table1[[#This Row],[Streaming Resolution '[MP']]],""),0)</f>
        <v>0</v>
      </c>
      <c r="N255" s="4">
        <f>IF(Table1[[#This Row],[Import to Gateway Calculator?]]="Yes",IFERROR(Table1[[#This Row],[Recording Resolution '[MP']]],""),0)</f>
        <v>0</v>
      </c>
      <c r="O255" s="4">
        <f>IF(Table1[[#This Row],[Import to Gateway Calculator?]]="Yes",IFERROR(Table1[[#This Row],[Frame Rate '[FPS'] 1]],""),0)</f>
        <v>0</v>
      </c>
      <c r="P255" s="4">
        <f>IF(Table1[[#This Row],[Import to Gateway Calculator?]]="Yes",IFERROR(Table1[[#This Row],[Days of Storage 1]],""),0)</f>
        <v>0</v>
      </c>
    </row>
    <row r="256" spans="1:16" x14ac:dyDescent="0.25">
      <c r="A256" s="5" t="str">
        <f t="shared" si="23"/>
        <v/>
      </c>
      <c r="B256" s="6" t="str">
        <f>IFERROR(IF(Table1[[#This Row],[Multi-lens? 1]]="No", 1, IF(Table1[[#This Row],[Multi-lens? 1]]="Dual", 2, IF(Table1[[#This Row],[Multi-lens? 1]]="Quad", 4, ""))),"")</f>
        <v/>
      </c>
      <c r="C256" s="6">
        <f t="shared" si="24"/>
        <v>0</v>
      </c>
      <c r="D256" s="6">
        <f t="shared" si="25"/>
        <v>0</v>
      </c>
      <c r="E256" s="6">
        <f t="shared" si="26"/>
        <v>0</v>
      </c>
      <c r="F256" s="6">
        <f t="shared" si="27"/>
        <v>0</v>
      </c>
      <c r="H256" s="6" t="str">
        <f>IFERROR(IF(Table1[[#This Row],[Multi-lens? 1]]="No", 1, IF(Table1[[#This Row],[Multi-lens? 1]]="Dual", 2, IF(Table1[[#This Row],[Multi-lens? 1]]="Quad", 4, ""))),"")</f>
        <v/>
      </c>
      <c r="I256" s="9">
        <f>IFERROR(Table1[[#This Row],[Name]],"")</f>
        <v>0</v>
      </c>
      <c r="K256" s="3" t="str">
        <f t="shared" si="22"/>
        <v/>
      </c>
      <c r="M256" s="4">
        <f>IF(Table1[[#This Row],[Import to Gateway Calculator?]]="Yes",IFERROR(Table1[[#This Row],[Streaming Resolution '[MP']]],""),0)</f>
        <v>0</v>
      </c>
      <c r="N256" s="4">
        <f>IF(Table1[[#This Row],[Import to Gateway Calculator?]]="Yes",IFERROR(Table1[[#This Row],[Recording Resolution '[MP']]],""),0)</f>
        <v>0</v>
      </c>
      <c r="O256" s="4">
        <f>IF(Table1[[#This Row],[Import to Gateway Calculator?]]="Yes",IFERROR(Table1[[#This Row],[Frame Rate '[FPS'] 1]],""),0)</f>
        <v>0</v>
      </c>
      <c r="P256" s="4">
        <f>IF(Table1[[#This Row],[Import to Gateway Calculator?]]="Yes",IFERROR(Table1[[#This Row],[Days of Storage 1]],""),0)</f>
        <v>0</v>
      </c>
    </row>
    <row r="257" spans="1:16" x14ac:dyDescent="0.25">
      <c r="A257" s="5" t="str">
        <f t="shared" si="23"/>
        <v/>
      </c>
      <c r="B257" s="6" t="str">
        <f>IFERROR(IF(Table1[[#This Row],[Multi-lens? 1]]="No", 1, IF(Table1[[#This Row],[Multi-lens? 1]]="Dual", 2, IF(Table1[[#This Row],[Multi-lens? 1]]="Quad", 4, ""))),"")</f>
        <v/>
      </c>
      <c r="C257" s="6">
        <f t="shared" si="24"/>
        <v>0</v>
      </c>
      <c r="D257" s="6">
        <f t="shared" si="25"/>
        <v>0</v>
      </c>
      <c r="E257" s="6">
        <f t="shared" si="26"/>
        <v>0</v>
      </c>
      <c r="F257" s="6">
        <f t="shared" si="27"/>
        <v>0</v>
      </c>
      <c r="H257" s="6" t="str">
        <f>IFERROR(IF(Table1[[#This Row],[Multi-lens? 1]]="No", 1, IF(Table1[[#This Row],[Multi-lens? 1]]="Dual", 2, IF(Table1[[#This Row],[Multi-lens? 1]]="Quad", 4, ""))),"")</f>
        <v/>
      </c>
      <c r="I257" s="9">
        <f>IFERROR(Table1[[#This Row],[Name]],"")</f>
        <v>0</v>
      </c>
      <c r="K257" s="3" t="str">
        <f t="shared" si="22"/>
        <v/>
      </c>
      <c r="M257" s="4">
        <f>IF(Table1[[#This Row],[Import to Gateway Calculator?]]="Yes",IFERROR(Table1[[#This Row],[Streaming Resolution '[MP']]],""),0)</f>
        <v>0</v>
      </c>
      <c r="N257" s="4">
        <f>IF(Table1[[#This Row],[Import to Gateway Calculator?]]="Yes",IFERROR(Table1[[#This Row],[Recording Resolution '[MP']]],""),0)</f>
        <v>0</v>
      </c>
      <c r="O257" s="4">
        <f>IF(Table1[[#This Row],[Import to Gateway Calculator?]]="Yes",IFERROR(Table1[[#This Row],[Frame Rate '[FPS'] 1]],""),0)</f>
        <v>0</v>
      </c>
      <c r="P257" s="4">
        <f>IF(Table1[[#This Row],[Import to Gateway Calculator?]]="Yes",IFERROR(Table1[[#This Row],[Days of Storage 1]],""),0)</f>
        <v>0</v>
      </c>
    </row>
    <row r="258" spans="1:16" x14ac:dyDescent="0.25">
      <c r="A258" s="5" t="str">
        <f t="shared" si="23"/>
        <v/>
      </c>
      <c r="B258" s="6" t="str">
        <f>IFERROR(IF(Table1[[#This Row],[Multi-lens? 1]]="No", 1, IF(Table1[[#This Row],[Multi-lens? 1]]="Dual", 2, IF(Table1[[#This Row],[Multi-lens? 1]]="Quad", 4, ""))),"")</f>
        <v/>
      </c>
      <c r="C258" s="6">
        <f t="shared" si="24"/>
        <v>0</v>
      </c>
      <c r="D258" s="6">
        <f t="shared" si="25"/>
        <v>0</v>
      </c>
      <c r="E258" s="6">
        <f t="shared" si="26"/>
        <v>0</v>
      </c>
      <c r="F258" s="6">
        <f t="shared" si="27"/>
        <v>0</v>
      </c>
      <c r="H258" s="6" t="str">
        <f>IFERROR(IF(Table1[[#This Row],[Multi-lens? 1]]="No", 1, IF(Table1[[#This Row],[Multi-lens? 1]]="Dual", 2, IF(Table1[[#This Row],[Multi-lens? 1]]="Quad", 4, ""))),"")</f>
        <v/>
      </c>
      <c r="I258" s="9">
        <f>IFERROR(Table1[[#This Row],[Name]],"")</f>
        <v>0</v>
      </c>
      <c r="K258" s="3" t="str">
        <f t="shared" si="22"/>
        <v/>
      </c>
      <c r="M258" s="4">
        <f>IF(Table1[[#This Row],[Import to Gateway Calculator?]]="Yes",IFERROR(Table1[[#This Row],[Streaming Resolution '[MP']]],""),0)</f>
        <v>0</v>
      </c>
      <c r="N258" s="4">
        <f>IF(Table1[[#This Row],[Import to Gateway Calculator?]]="Yes",IFERROR(Table1[[#This Row],[Recording Resolution '[MP']]],""),0)</f>
        <v>0</v>
      </c>
      <c r="O258" s="4">
        <f>IF(Table1[[#This Row],[Import to Gateway Calculator?]]="Yes",IFERROR(Table1[[#This Row],[Frame Rate '[FPS'] 1]],""),0)</f>
        <v>0</v>
      </c>
      <c r="P258" s="4">
        <f>IF(Table1[[#This Row],[Import to Gateway Calculator?]]="Yes",IFERROR(Table1[[#This Row],[Days of Storage 1]],""),0)</f>
        <v>0</v>
      </c>
    </row>
    <row r="259" spans="1:16" x14ac:dyDescent="0.25">
      <c r="A259" s="5" t="str">
        <f t="shared" si="23"/>
        <v/>
      </c>
      <c r="B259" s="6" t="str">
        <f>IFERROR(IF(Table1[[#This Row],[Multi-lens? 1]]="No", 1, IF(Table1[[#This Row],[Multi-lens? 1]]="Dual", 2, IF(Table1[[#This Row],[Multi-lens? 1]]="Quad", 4, ""))),"")</f>
        <v/>
      </c>
      <c r="C259" s="6">
        <f t="shared" si="24"/>
        <v>0</v>
      </c>
      <c r="D259" s="6">
        <f t="shared" si="25"/>
        <v>0</v>
      </c>
      <c r="E259" s="6">
        <f t="shared" si="26"/>
        <v>0</v>
      </c>
      <c r="F259" s="6">
        <f t="shared" si="27"/>
        <v>0</v>
      </c>
      <c r="H259" s="6" t="str">
        <f>IFERROR(IF(Table1[[#This Row],[Multi-lens? 1]]="No", 1, IF(Table1[[#This Row],[Multi-lens? 1]]="Dual", 2, IF(Table1[[#This Row],[Multi-lens? 1]]="Quad", 4, ""))),"")</f>
        <v/>
      </c>
      <c r="I259" s="9">
        <f>IFERROR(Table1[[#This Row],[Name]],"")</f>
        <v>0</v>
      </c>
      <c r="K259" s="3" t="str">
        <f t="shared" ref="K259:K322" si="28">IFERROR(IF(I259=0,"",I259),"")</f>
        <v/>
      </c>
      <c r="M259" s="4">
        <f>IF(Table1[[#This Row],[Import to Gateway Calculator?]]="Yes",IFERROR(Table1[[#This Row],[Streaming Resolution '[MP']]],""),0)</f>
        <v>0</v>
      </c>
      <c r="N259" s="4">
        <f>IF(Table1[[#This Row],[Import to Gateway Calculator?]]="Yes",IFERROR(Table1[[#This Row],[Recording Resolution '[MP']]],""),0)</f>
        <v>0</v>
      </c>
      <c r="O259" s="4">
        <f>IF(Table1[[#This Row],[Import to Gateway Calculator?]]="Yes",IFERROR(Table1[[#This Row],[Frame Rate '[FPS'] 1]],""),0)</f>
        <v>0</v>
      </c>
      <c r="P259" s="4">
        <f>IF(Table1[[#This Row],[Import to Gateway Calculator?]]="Yes",IFERROR(Table1[[#This Row],[Days of Storage 1]],""),0)</f>
        <v>0</v>
      </c>
    </row>
    <row r="260" spans="1:16" x14ac:dyDescent="0.25">
      <c r="A260" s="5" t="str">
        <f t="shared" si="23"/>
        <v/>
      </c>
      <c r="B260" s="6" t="str">
        <f>IFERROR(IF(Table1[[#This Row],[Multi-lens? 1]]="No", 1, IF(Table1[[#This Row],[Multi-lens? 1]]="Dual", 2, IF(Table1[[#This Row],[Multi-lens? 1]]="Quad", 4, ""))),"")</f>
        <v/>
      </c>
      <c r="C260" s="6">
        <f t="shared" si="24"/>
        <v>0</v>
      </c>
      <c r="D260" s="6">
        <f t="shared" si="25"/>
        <v>0</v>
      </c>
      <c r="E260" s="6">
        <f t="shared" si="26"/>
        <v>0</v>
      </c>
      <c r="F260" s="6">
        <f t="shared" si="27"/>
        <v>0</v>
      </c>
      <c r="H260" s="6" t="str">
        <f>IFERROR(IF(Table1[[#This Row],[Multi-lens? 1]]="No", 1, IF(Table1[[#This Row],[Multi-lens? 1]]="Dual", 2, IF(Table1[[#This Row],[Multi-lens? 1]]="Quad", 4, ""))),"")</f>
        <v/>
      </c>
      <c r="I260" s="9">
        <f>IFERROR(Table1[[#This Row],[Name]],"")</f>
        <v>0</v>
      </c>
      <c r="K260" s="3" t="str">
        <f t="shared" si="28"/>
        <v/>
      </c>
      <c r="M260" s="4">
        <f>IF(Table1[[#This Row],[Import to Gateway Calculator?]]="Yes",IFERROR(Table1[[#This Row],[Streaming Resolution '[MP']]],""),0)</f>
        <v>0</v>
      </c>
      <c r="N260" s="4">
        <f>IF(Table1[[#This Row],[Import to Gateway Calculator?]]="Yes",IFERROR(Table1[[#This Row],[Recording Resolution '[MP']]],""),0)</f>
        <v>0</v>
      </c>
      <c r="O260" s="4">
        <f>IF(Table1[[#This Row],[Import to Gateway Calculator?]]="Yes",IFERROR(Table1[[#This Row],[Frame Rate '[FPS'] 1]],""),0)</f>
        <v>0</v>
      </c>
      <c r="P260" s="4">
        <f>IF(Table1[[#This Row],[Import to Gateway Calculator?]]="Yes",IFERROR(Table1[[#This Row],[Days of Storage 1]],""),0)</f>
        <v>0</v>
      </c>
    </row>
    <row r="261" spans="1:16" x14ac:dyDescent="0.25">
      <c r="A261" s="5" t="str">
        <f t="shared" si="23"/>
        <v/>
      </c>
      <c r="B261" s="6" t="str">
        <f>IFERROR(IF(Table1[[#This Row],[Multi-lens? 1]]="No", 1, IF(Table1[[#This Row],[Multi-lens? 1]]="Dual", 2, IF(Table1[[#This Row],[Multi-lens? 1]]="Quad", 4, ""))),"")</f>
        <v/>
      </c>
      <c r="C261" s="6">
        <f t="shared" si="24"/>
        <v>0</v>
      </c>
      <c r="D261" s="6">
        <f t="shared" si="25"/>
        <v>0</v>
      </c>
      <c r="E261" s="6">
        <f t="shared" si="26"/>
        <v>0</v>
      </c>
      <c r="F261" s="6">
        <f t="shared" si="27"/>
        <v>0</v>
      </c>
      <c r="H261" s="6" t="str">
        <f>IFERROR(IF(Table1[[#This Row],[Multi-lens? 1]]="No", 1, IF(Table1[[#This Row],[Multi-lens? 1]]="Dual", 2, IF(Table1[[#This Row],[Multi-lens? 1]]="Quad", 4, ""))),"")</f>
        <v/>
      </c>
      <c r="I261" s="9">
        <f>IFERROR(Table1[[#This Row],[Name]],"")</f>
        <v>0</v>
      </c>
      <c r="K261" s="3" t="str">
        <f t="shared" si="28"/>
        <v/>
      </c>
      <c r="M261" s="4">
        <f>IF(Table1[[#This Row],[Import to Gateway Calculator?]]="Yes",IFERROR(Table1[[#This Row],[Streaming Resolution '[MP']]],""),0)</f>
        <v>0</v>
      </c>
      <c r="N261" s="4">
        <f>IF(Table1[[#This Row],[Import to Gateway Calculator?]]="Yes",IFERROR(Table1[[#This Row],[Recording Resolution '[MP']]],""),0)</f>
        <v>0</v>
      </c>
      <c r="O261" s="4">
        <f>IF(Table1[[#This Row],[Import to Gateway Calculator?]]="Yes",IFERROR(Table1[[#This Row],[Frame Rate '[FPS'] 1]],""),0)</f>
        <v>0</v>
      </c>
      <c r="P261" s="4">
        <f>IF(Table1[[#This Row],[Import to Gateway Calculator?]]="Yes",IFERROR(Table1[[#This Row],[Days of Storage 1]],""),0)</f>
        <v>0</v>
      </c>
    </row>
    <row r="262" spans="1:16" x14ac:dyDescent="0.25">
      <c r="A262" s="5" t="str">
        <f t="shared" si="23"/>
        <v/>
      </c>
      <c r="B262" s="6" t="str">
        <f>IFERROR(IF(Table1[[#This Row],[Multi-lens? 1]]="No", 1, IF(Table1[[#This Row],[Multi-lens? 1]]="Dual", 2, IF(Table1[[#This Row],[Multi-lens? 1]]="Quad", 4, ""))),"")</f>
        <v/>
      </c>
      <c r="C262" s="6">
        <f t="shared" si="24"/>
        <v>0</v>
      </c>
      <c r="D262" s="6">
        <f t="shared" si="25"/>
        <v>0</v>
      </c>
      <c r="E262" s="6">
        <f t="shared" si="26"/>
        <v>0</v>
      </c>
      <c r="F262" s="6">
        <f t="shared" si="27"/>
        <v>0</v>
      </c>
      <c r="H262" s="6" t="str">
        <f>IFERROR(IF(Table1[[#This Row],[Multi-lens? 1]]="No", 1, IF(Table1[[#This Row],[Multi-lens? 1]]="Dual", 2, IF(Table1[[#This Row],[Multi-lens? 1]]="Quad", 4, ""))),"")</f>
        <v/>
      </c>
      <c r="I262" s="9">
        <f>IFERROR(Table1[[#This Row],[Name]],"")</f>
        <v>0</v>
      </c>
      <c r="K262" s="3" t="str">
        <f t="shared" si="28"/>
        <v/>
      </c>
      <c r="M262" s="4">
        <f>IF(Table1[[#This Row],[Import to Gateway Calculator?]]="Yes",IFERROR(Table1[[#This Row],[Streaming Resolution '[MP']]],""),0)</f>
        <v>0</v>
      </c>
      <c r="N262" s="4">
        <f>IF(Table1[[#This Row],[Import to Gateway Calculator?]]="Yes",IFERROR(Table1[[#This Row],[Recording Resolution '[MP']]],""),0)</f>
        <v>0</v>
      </c>
      <c r="O262" s="4">
        <f>IF(Table1[[#This Row],[Import to Gateway Calculator?]]="Yes",IFERROR(Table1[[#This Row],[Frame Rate '[FPS'] 1]],""),0)</f>
        <v>0</v>
      </c>
      <c r="P262" s="4">
        <f>IF(Table1[[#This Row],[Import to Gateway Calculator?]]="Yes",IFERROR(Table1[[#This Row],[Days of Storage 1]],""),0)</f>
        <v>0</v>
      </c>
    </row>
    <row r="263" spans="1:16" x14ac:dyDescent="0.25">
      <c r="A263" s="5" t="str">
        <f t="shared" ref="A263:A326" si="29">IF(D263=0,"",K263)</f>
        <v/>
      </c>
      <c r="B263" s="6" t="str">
        <f>IFERROR(IF(Table1[[#This Row],[Multi-lens? 1]]="No", 1, IF(Table1[[#This Row],[Multi-lens? 1]]="Dual", 2, IF(Table1[[#This Row],[Multi-lens? 1]]="Quad", 4, ""))),"")</f>
        <v/>
      </c>
      <c r="C263" s="6">
        <f t="shared" ref="C263:C326" si="30">M263</f>
        <v>0</v>
      </c>
      <c r="D263" s="6">
        <f t="shared" ref="D263:D326" si="31">N263</f>
        <v>0</v>
      </c>
      <c r="E263" s="6">
        <f t="shared" ref="E263:E326" si="32">O263</f>
        <v>0</v>
      </c>
      <c r="F263" s="6">
        <f t="shared" ref="F263:F326" si="33">P263</f>
        <v>0</v>
      </c>
      <c r="H263" s="6" t="str">
        <f>IFERROR(IF(Table1[[#This Row],[Multi-lens? 1]]="No", 1, IF(Table1[[#This Row],[Multi-lens? 1]]="Dual", 2, IF(Table1[[#This Row],[Multi-lens? 1]]="Quad", 4, ""))),"")</f>
        <v/>
      </c>
      <c r="I263" s="9">
        <f>IFERROR(Table1[[#This Row],[Name]],"")</f>
        <v>0</v>
      </c>
      <c r="K263" s="3" t="str">
        <f t="shared" si="28"/>
        <v/>
      </c>
      <c r="M263" s="4">
        <f>IF(Table1[[#This Row],[Import to Gateway Calculator?]]="Yes",IFERROR(Table1[[#This Row],[Streaming Resolution '[MP']]],""),0)</f>
        <v>0</v>
      </c>
      <c r="N263" s="4">
        <f>IF(Table1[[#This Row],[Import to Gateway Calculator?]]="Yes",IFERROR(Table1[[#This Row],[Recording Resolution '[MP']]],""),0)</f>
        <v>0</v>
      </c>
      <c r="O263" s="4">
        <f>IF(Table1[[#This Row],[Import to Gateway Calculator?]]="Yes",IFERROR(Table1[[#This Row],[Frame Rate '[FPS'] 1]],""),0)</f>
        <v>0</v>
      </c>
      <c r="P263" s="4">
        <f>IF(Table1[[#This Row],[Import to Gateway Calculator?]]="Yes",IFERROR(Table1[[#This Row],[Days of Storage 1]],""),0)</f>
        <v>0</v>
      </c>
    </row>
    <row r="264" spans="1:16" x14ac:dyDescent="0.25">
      <c r="A264" s="5" t="str">
        <f t="shared" si="29"/>
        <v/>
      </c>
      <c r="B264" s="6" t="str">
        <f>IFERROR(IF(Table1[[#This Row],[Multi-lens? 1]]="No", 1, IF(Table1[[#This Row],[Multi-lens? 1]]="Dual", 2, IF(Table1[[#This Row],[Multi-lens? 1]]="Quad", 4, ""))),"")</f>
        <v/>
      </c>
      <c r="C264" s="6">
        <f t="shared" si="30"/>
        <v>0</v>
      </c>
      <c r="D264" s="6">
        <f t="shared" si="31"/>
        <v>0</v>
      </c>
      <c r="E264" s="6">
        <f t="shared" si="32"/>
        <v>0</v>
      </c>
      <c r="F264" s="6">
        <f t="shared" si="33"/>
        <v>0</v>
      </c>
      <c r="H264" s="6" t="str">
        <f>IFERROR(IF(Table1[[#This Row],[Multi-lens? 1]]="No", 1, IF(Table1[[#This Row],[Multi-lens? 1]]="Dual", 2, IF(Table1[[#This Row],[Multi-lens? 1]]="Quad", 4, ""))),"")</f>
        <v/>
      </c>
      <c r="I264" s="9">
        <f>IFERROR(Table1[[#This Row],[Name]],"")</f>
        <v>0</v>
      </c>
      <c r="K264" s="3" t="str">
        <f t="shared" si="28"/>
        <v/>
      </c>
      <c r="M264" s="4">
        <f>IF(Table1[[#This Row],[Import to Gateway Calculator?]]="Yes",IFERROR(Table1[[#This Row],[Streaming Resolution '[MP']]],""),0)</f>
        <v>0</v>
      </c>
      <c r="N264" s="4">
        <f>IF(Table1[[#This Row],[Import to Gateway Calculator?]]="Yes",IFERROR(Table1[[#This Row],[Recording Resolution '[MP']]],""),0)</f>
        <v>0</v>
      </c>
      <c r="O264" s="4">
        <f>IF(Table1[[#This Row],[Import to Gateway Calculator?]]="Yes",IFERROR(Table1[[#This Row],[Frame Rate '[FPS'] 1]],""),0)</f>
        <v>0</v>
      </c>
      <c r="P264" s="4">
        <f>IF(Table1[[#This Row],[Import to Gateway Calculator?]]="Yes",IFERROR(Table1[[#This Row],[Days of Storage 1]],""),0)</f>
        <v>0</v>
      </c>
    </row>
    <row r="265" spans="1:16" x14ac:dyDescent="0.25">
      <c r="A265" s="5" t="str">
        <f t="shared" si="29"/>
        <v/>
      </c>
      <c r="B265" s="6" t="str">
        <f>IFERROR(IF(Table1[[#This Row],[Multi-lens? 1]]="No", 1, IF(Table1[[#This Row],[Multi-lens? 1]]="Dual", 2, IF(Table1[[#This Row],[Multi-lens? 1]]="Quad", 4, ""))),"")</f>
        <v/>
      </c>
      <c r="C265" s="6">
        <f t="shared" si="30"/>
        <v>0</v>
      </c>
      <c r="D265" s="6">
        <f t="shared" si="31"/>
        <v>0</v>
      </c>
      <c r="E265" s="6">
        <f t="shared" si="32"/>
        <v>0</v>
      </c>
      <c r="F265" s="6">
        <f t="shared" si="33"/>
        <v>0</v>
      </c>
      <c r="H265" s="6" t="str">
        <f>IFERROR(IF(Table1[[#This Row],[Multi-lens? 1]]="No", 1, IF(Table1[[#This Row],[Multi-lens? 1]]="Dual", 2, IF(Table1[[#This Row],[Multi-lens? 1]]="Quad", 4, ""))),"")</f>
        <v/>
      </c>
      <c r="I265" s="9">
        <f>IFERROR(Table1[[#This Row],[Name]],"")</f>
        <v>0</v>
      </c>
      <c r="K265" s="3" t="str">
        <f t="shared" si="28"/>
        <v/>
      </c>
      <c r="M265" s="4">
        <f>IF(Table1[[#This Row],[Import to Gateway Calculator?]]="Yes",IFERROR(Table1[[#This Row],[Streaming Resolution '[MP']]],""),0)</f>
        <v>0</v>
      </c>
      <c r="N265" s="4">
        <f>IF(Table1[[#This Row],[Import to Gateway Calculator?]]="Yes",IFERROR(Table1[[#This Row],[Recording Resolution '[MP']]],""),0)</f>
        <v>0</v>
      </c>
      <c r="O265" s="4">
        <f>IF(Table1[[#This Row],[Import to Gateway Calculator?]]="Yes",IFERROR(Table1[[#This Row],[Frame Rate '[FPS'] 1]],""),0)</f>
        <v>0</v>
      </c>
      <c r="P265" s="4">
        <f>IF(Table1[[#This Row],[Import to Gateway Calculator?]]="Yes",IFERROR(Table1[[#This Row],[Days of Storage 1]],""),0)</f>
        <v>0</v>
      </c>
    </row>
    <row r="266" spans="1:16" x14ac:dyDescent="0.25">
      <c r="A266" s="5" t="str">
        <f t="shared" si="29"/>
        <v/>
      </c>
      <c r="B266" s="6" t="str">
        <f>IFERROR(IF(Table1[[#This Row],[Multi-lens? 1]]="No", 1, IF(Table1[[#This Row],[Multi-lens? 1]]="Dual", 2, IF(Table1[[#This Row],[Multi-lens? 1]]="Quad", 4, ""))),"")</f>
        <v/>
      </c>
      <c r="C266" s="6">
        <f t="shared" si="30"/>
        <v>0</v>
      </c>
      <c r="D266" s="6">
        <f t="shared" si="31"/>
        <v>0</v>
      </c>
      <c r="E266" s="6">
        <f t="shared" si="32"/>
        <v>0</v>
      </c>
      <c r="F266" s="6">
        <f t="shared" si="33"/>
        <v>0</v>
      </c>
      <c r="H266" s="6" t="str">
        <f>IFERROR(IF(Table1[[#This Row],[Multi-lens? 1]]="No", 1, IF(Table1[[#This Row],[Multi-lens? 1]]="Dual", 2, IF(Table1[[#This Row],[Multi-lens? 1]]="Quad", 4, ""))),"")</f>
        <v/>
      </c>
      <c r="I266" s="9">
        <f>IFERROR(Table1[[#This Row],[Name]],"")</f>
        <v>0</v>
      </c>
      <c r="K266" s="3" t="str">
        <f t="shared" si="28"/>
        <v/>
      </c>
      <c r="M266" s="4">
        <f>IF(Table1[[#This Row],[Import to Gateway Calculator?]]="Yes",IFERROR(Table1[[#This Row],[Streaming Resolution '[MP']]],""),0)</f>
        <v>0</v>
      </c>
      <c r="N266" s="4">
        <f>IF(Table1[[#This Row],[Import to Gateway Calculator?]]="Yes",IFERROR(Table1[[#This Row],[Recording Resolution '[MP']]],""),0)</f>
        <v>0</v>
      </c>
      <c r="O266" s="4">
        <f>IF(Table1[[#This Row],[Import to Gateway Calculator?]]="Yes",IFERROR(Table1[[#This Row],[Frame Rate '[FPS'] 1]],""),0)</f>
        <v>0</v>
      </c>
      <c r="P266" s="4">
        <f>IF(Table1[[#This Row],[Import to Gateway Calculator?]]="Yes",IFERROR(Table1[[#This Row],[Days of Storage 1]],""),0)</f>
        <v>0</v>
      </c>
    </row>
    <row r="267" spans="1:16" x14ac:dyDescent="0.25">
      <c r="A267" s="5" t="str">
        <f t="shared" si="29"/>
        <v/>
      </c>
      <c r="B267" s="6" t="str">
        <f>IFERROR(IF(Table1[[#This Row],[Multi-lens? 1]]="No", 1, IF(Table1[[#This Row],[Multi-lens? 1]]="Dual", 2, IF(Table1[[#This Row],[Multi-lens? 1]]="Quad", 4, ""))),"")</f>
        <v/>
      </c>
      <c r="C267" s="6">
        <f t="shared" si="30"/>
        <v>0</v>
      </c>
      <c r="D267" s="6">
        <f t="shared" si="31"/>
        <v>0</v>
      </c>
      <c r="E267" s="6">
        <f t="shared" si="32"/>
        <v>0</v>
      </c>
      <c r="F267" s="6">
        <f t="shared" si="33"/>
        <v>0</v>
      </c>
      <c r="H267" s="6" t="str">
        <f>IFERROR(IF(Table1[[#This Row],[Multi-lens? 1]]="No", 1, IF(Table1[[#This Row],[Multi-lens? 1]]="Dual", 2, IF(Table1[[#This Row],[Multi-lens? 1]]="Quad", 4, ""))),"")</f>
        <v/>
      </c>
      <c r="I267" s="9">
        <f>IFERROR(Table1[[#This Row],[Name]],"")</f>
        <v>0</v>
      </c>
      <c r="K267" s="3" t="str">
        <f t="shared" si="28"/>
        <v/>
      </c>
      <c r="M267" s="4">
        <f>IF(Table1[[#This Row],[Import to Gateway Calculator?]]="Yes",IFERROR(Table1[[#This Row],[Streaming Resolution '[MP']]],""),0)</f>
        <v>0</v>
      </c>
      <c r="N267" s="4">
        <f>IF(Table1[[#This Row],[Import to Gateway Calculator?]]="Yes",IFERROR(Table1[[#This Row],[Recording Resolution '[MP']]],""),0)</f>
        <v>0</v>
      </c>
      <c r="O267" s="4">
        <f>IF(Table1[[#This Row],[Import to Gateway Calculator?]]="Yes",IFERROR(Table1[[#This Row],[Frame Rate '[FPS'] 1]],""),0)</f>
        <v>0</v>
      </c>
      <c r="P267" s="4">
        <f>IF(Table1[[#This Row],[Import to Gateway Calculator?]]="Yes",IFERROR(Table1[[#This Row],[Days of Storage 1]],""),0)</f>
        <v>0</v>
      </c>
    </row>
    <row r="268" spans="1:16" x14ac:dyDescent="0.25">
      <c r="A268" s="5" t="str">
        <f t="shared" si="29"/>
        <v/>
      </c>
      <c r="B268" s="6" t="str">
        <f>IFERROR(IF(Table1[[#This Row],[Multi-lens? 1]]="No", 1, IF(Table1[[#This Row],[Multi-lens? 1]]="Dual", 2, IF(Table1[[#This Row],[Multi-lens? 1]]="Quad", 4, ""))),"")</f>
        <v/>
      </c>
      <c r="C268" s="6">
        <f t="shared" si="30"/>
        <v>0</v>
      </c>
      <c r="D268" s="6">
        <f t="shared" si="31"/>
        <v>0</v>
      </c>
      <c r="E268" s="6">
        <f t="shared" si="32"/>
        <v>0</v>
      </c>
      <c r="F268" s="6">
        <f t="shared" si="33"/>
        <v>0</v>
      </c>
      <c r="H268" s="6" t="str">
        <f>IFERROR(IF(Table1[[#This Row],[Multi-lens? 1]]="No", 1, IF(Table1[[#This Row],[Multi-lens? 1]]="Dual", 2, IF(Table1[[#This Row],[Multi-lens? 1]]="Quad", 4, ""))),"")</f>
        <v/>
      </c>
      <c r="I268" s="9">
        <f>IFERROR(Table1[[#This Row],[Name]],"")</f>
        <v>0</v>
      </c>
      <c r="K268" s="3" t="str">
        <f t="shared" si="28"/>
        <v/>
      </c>
      <c r="M268" s="4">
        <f>IF(Table1[[#This Row],[Import to Gateway Calculator?]]="Yes",IFERROR(Table1[[#This Row],[Streaming Resolution '[MP']]],""),0)</f>
        <v>0</v>
      </c>
      <c r="N268" s="4">
        <f>IF(Table1[[#This Row],[Import to Gateway Calculator?]]="Yes",IFERROR(Table1[[#This Row],[Recording Resolution '[MP']]],""),0)</f>
        <v>0</v>
      </c>
      <c r="O268" s="4">
        <f>IF(Table1[[#This Row],[Import to Gateway Calculator?]]="Yes",IFERROR(Table1[[#This Row],[Frame Rate '[FPS'] 1]],""),0)</f>
        <v>0</v>
      </c>
      <c r="P268" s="4">
        <f>IF(Table1[[#This Row],[Import to Gateway Calculator?]]="Yes",IFERROR(Table1[[#This Row],[Days of Storage 1]],""),0)</f>
        <v>0</v>
      </c>
    </row>
    <row r="269" spans="1:16" x14ac:dyDescent="0.25">
      <c r="A269" s="5" t="str">
        <f t="shared" si="29"/>
        <v/>
      </c>
      <c r="B269" s="6" t="str">
        <f>IFERROR(IF(Table1[[#This Row],[Multi-lens? 1]]="No", 1, IF(Table1[[#This Row],[Multi-lens? 1]]="Dual", 2, IF(Table1[[#This Row],[Multi-lens? 1]]="Quad", 4, ""))),"")</f>
        <v/>
      </c>
      <c r="C269" s="6">
        <f t="shared" si="30"/>
        <v>0</v>
      </c>
      <c r="D269" s="6">
        <f t="shared" si="31"/>
        <v>0</v>
      </c>
      <c r="E269" s="6">
        <f t="shared" si="32"/>
        <v>0</v>
      </c>
      <c r="F269" s="6">
        <f t="shared" si="33"/>
        <v>0</v>
      </c>
      <c r="H269" s="6" t="str">
        <f>IFERROR(IF(Table1[[#This Row],[Multi-lens? 1]]="No", 1, IF(Table1[[#This Row],[Multi-lens? 1]]="Dual", 2, IF(Table1[[#This Row],[Multi-lens? 1]]="Quad", 4, ""))),"")</f>
        <v/>
      </c>
      <c r="I269" s="9">
        <f>IFERROR(Table1[[#This Row],[Name]],"")</f>
        <v>0</v>
      </c>
      <c r="K269" s="3" t="str">
        <f t="shared" si="28"/>
        <v/>
      </c>
      <c r="M269" s="4">
        <f>IF(Table1[[#This Row],[Import to Gateway Calculator?]]="Yes",IFERROR(Table1[[#This Row],[Streaming Resolution '[MP']]],""),0)</f>
        <v>0</v>
      </c>
      <c r="N269" s="4">
        <f>IF(Table1[[#This Row],[Import to Gateway Calculator?]]="Yes",IFERROR(Table1[[#This Row],[Recording Resolution '[MP']]],""),0)</f>
        <v>0</v>
      </c>
      <c r="O269" s="4">
        <f>IF(Table1[[#This Row],[Import to Gateway Calculator?]]="Yes",IFERROR(Table1[[#This Row],[Frame Rate '[FPS'] 1]],""),0)</f>
        <v>0</v>
      </c>
      <c r="P269" s="4">
        <f>IF(Table1[[#This Row],[Import to Gateway Calculator?]]="Yes",IFERROR(Table1[[#This Row],[Days of Storage 1]],""),0)</f>
        <v>0</v>
      </c>
    </row>
    <row r="270" spans="1:16" x14ac:dyDescent="0.25">
      <c r="A270" s="5" t="str">
        <f t="shared" si="29"/>
        <v/>
      </c>
      <c r="B270" s="6" t="str">
        <f>IFERROR(IF(Table1[[#This Row],[Multi-lens? 1]]="No", 1, IF(Table1[[#This Row],[Multi-lens? 1]]="Dual", 2, IF(Table1[[#This Row],[Multi-lens? 1]]="Quad", 4, ""))),"")</f>
        <v/>
      </c>
      <c r="C270" s="6">
        <f t="shared" si="30"/>
        <v>0</v>
      </c>
      <c r="D270" s="6">
        <f t="shared" si="31"/>
        <v>0</v>
      </c>
      <c r="E270" s="6">
        <f t="shared" si="32"/>
        <v>0</v>
      </c>
      <c r="F270" s="6">
        <f t="shared" si="33"/>
        <v>0</v>
      </c>
      <c r="H270" s="6" t="str">
        <f>IFERROR(IF(Table1[[#This Row],[Multi-lens? 1]]="No", 1, IF(Table1[[#This Row],[Multi-lens? 1]]="Dual", 2, IF(Table1[[#This Row],[Multi-lens? 1]]="Quad", 4, ""))),"")</f>
        <v/>
      </c>
      <c r="I270" s="9">
        <f>IFERROR(Table1[[#This Row],[Name]],"")</f>
        <v>0</v>
      </c>
      <c r="K270" s="3" t="str">
        <f t="shared" si="28"/>
        <v/>
      </c>
      <c r="M270" s="4">
        <f>IF(Table1[[#This Row],[Import to Gateway Calculator?]]="Yes",IFERROR(Table1[[#This Row],[Streaming Resolution '[MP']]],""),0)</f>
        <v>0</v>
      </c>
      <c r="N270" s="4">
        <f>IF(Table1[[#This Row],[Import to Gateway Calculator?]]="Yes",IFERROR(Table1[[#This Row],[Recording Resolution '[MP']]],""),0)</f>
        <v>0</v>
      </c>
      <c r="O270" s="4">
        <f>IF(Table1[[#This Row],[Import to Gateway Calculator?]]="Yes",IFERROR(Table1[[#This Row],[Frame Rate '[FPS'] 1]],""),0)</f>
        <v>0</v>
      </c>
      <c r="P270" s="4">
        <f>IF(Table1[[#This Row],[Import to Gateway Calculator?]]="Yes",IFERROR(Table1[[#This Row],[Days of Storage 1]],""),0)</f>
        <v>0</v>
      </c>
    </row>
    <row r="271" spans="1:16" x14ac:dyDescent="0.25">
      <c r="A271" s="5" t="str">
        <f t="shared" si="29"/>
        <v/>
      </c>
      <c r="B271" s="6" t="str">
        <f>IFERROR(IF(Table1[[#This Row],[Multi-lens? 1]]="No", 1, IF(Table1[[#This Row],[Multi-lens? 1]]="Dual", 2, IF(Table1[[#This Row],[Multi-lens? 1]]="Quad", 4, ""))),"")</f>
        <v/>
      </c>
      <c r="C271" s="6">
        <f t="shared" si="30"/>
        <v>0</v>
      </c>
      <c r="D271" s="6">
        <f t="shared" si="31"/>
        <v>0</v>
      </c>
      <c r="E271" s="6">
        <f t="shared" si="32"/>
        <v>0</v>
      </c>
      <c r="F271" s="6">
        <f t="shared" si="33"/>
        <v>0</v>
      </c>
      <c r="H271" s="6" t="str">
        <f>IFERROR(IF(Table1[[#This Row],[Multi-lens? 1]]="No", 1, IF(Table1[[#This Row],[Multi-lens? 1]]="Dual", 2, IF(Table1[[#This Row],[Multi-lens? 1]]="Quad", 4, ""))),"")</f>
        <v/>
      </c>
      <c r="I271" s="9">
        <f>IFERROR(Table1[[#This Row],[Name]],"")</f>
        <v>0</v>
      </c>
      <c r="K271" s="3" t="str">
        <f t="shared" si="28"/>
        <v/>
      </c>
      <c r="M271" s="4">
        <f>IF(Table1[[#This Row],[Import to Gateway Calculator?]]="Yes",IFERROR(Table1[[#This Row],[Streaming Resolution '[MP']]],""),0)</f>
        <v>0</v>
      </c>
      <c r="N271" s="4">
        <f>IF(Table1[[#This Row],[Import to Gateway Calculator?]]="Yes",IFERROR(Table1[[#This Row],[Recording Resolution '[MP']]],""),0)</f>
        <v>0</v>
      </c>
      <c r="O271" s="4">
        <f>IF(Table1[[#This Row],[Import to Gateway Calculator?]]="Yes",IFERROR(Table1[[#This Row],[Frame Rate '[FPS'] 1]],""),0)</f>
        <v>0</v>
      </c>
      <c r="P271" s="4">
        <f>IF(Table1[[#This Row],[Import to Gateway Calculator?]]="Yes",IFERROR(Table1[[#This Row],[Days of Storage 1]],""),0)</f>
        <v>0</v>
      </c>
    </row>
    <row r="272" spans="1:16" x14ac:dyDescent="0.25">
      <c r="A272" s="5" t="str">
        <f t="shared" si="29"/>
        <v/>
      </c>
      <c r="B272" s="6" t="str">
        <f>IFERROR(IF(Table1[[#This Row],[Multi-lens? 1]]="No", 1, IF(Table1[[#This Row],[Multi-lens? 1]]="Dual", 2, IF(Table1[[#This Row],[Multi-lens? 1]]="Quad", 4, ""))),"")</f>
        <v/>
      </c>
      <c r="C272" s="6">
        <f t="shared" si="30"/>
        <v>0</v>
      </c>
      <c r="D272" s="6">
        <f t="shared" si="31"/>
        <v>0</v>
      </c>
      <c r="E272" s="6">
        <f t="shared" si="32"/>
        <v>0</v>
      </c>
      <c r="F272" s="6">
        <f t="shared" si="33"/>
        <v>0</v>
      </c>
      <c r="H272" s="6" t="str">
        <f>IFERROR(IF(Table1[[#This Row],[Multi-lens? 1]]="No", 1, IF(Table1[[#This Row],[Multi-lens? 1]]="Dual", 2, IF(Table1[[#This Row],[Multi-lens? 1]]="Quad", 4, ""))),"")</f>
        <v/>
      </c>
      <c r="I272" s="9">
        <f>IFERROR(Table1[[#This Row],[Name]],"")</f>
        <v>0</v>
      </c>
      <c r="K272" s="3" t="str">
        <f t="shared" si="28"/>
        <v/>
      </c>
      <c r="M272" s="4">
        <f>IF(Table1[[#This Row],[Import to Gateway Calculator?]]="Yes",IFERROR(Table1[[#This Row],[Streaming Resolution '[MP']]],""),0)</f>
        <v>0</v>
      </c>
      <c r="N272" s="4">
        <f>IF(Table1[[#This Row],[Import to Gateway Calculator?]]="Yes",IFERROR(Table1[[#This Row],[Recording Resolution '[MP']]],""),0)</f>
        <v>0</v>
      </c>
      <c r="O272" s="4">
        <f>IF(Table1[[#This Row],[Import to Gateway Calculator?]]="Yes",IFERROR(Table1[[#This Row],[Frame Rate '[FPS'] 1]],""),0)</f>
        <v>0</v>
      </c>
      <c r="P272" s="4">
        <f>IF(Table1[[#This Row],[Import to Gateway Calculator?]]="Yes",IFERROR(Table1[[#This Row],[Days of Storage 1]],""),0)</f>
        <v>0</v>
      </c>
    </row>
    <row r="273" spans="1:16" x14ac:dyDescent="0.25">
      <c r="A273" s="5" t="str">
        <f t="shared" si="29"/>
        <v/>
      </c>
      <c r="B273" s="6" t="str">
        <f>IFERROR(IF(Table1[[#This Row],[Multi-lens? 1]]="No", 1, IF(Table1[[#This Row],[Multi-lens? 1]]="Dual", 2, IF(Table1[[#This Row],[Multi-lens? 1]]="Quad", 4, ""))),"")</f>
        <v/>
      </c>
      <c r="C273" s="6">
        <f t="shared" si="30"/>
        <v>0</v>
      </c>
      <c r="D273" s="6">
        <f t="shared" si="31"/>
        <v>0</v>
      </c>
      <c r="E273" s="6">
        <f t="shared" si="32"/>
        <v>0</v>
      </c>
      <c r="F273" s="6">
        <f t="shared" si="33"/>
        <v>0</v>
      </c>
      <c r="H273" s="6" t="str">
        <f>IFERROR(IF(Table1[[#This Row],[Multi-lens? 1]]="No", 1, IF(Table1[[#This Row],[Multi-lens? 1]]="Dual", 2, IF(Table1[[#This Row],[Multi-lens? 1]]="Quad", 4, ""))),"")</f>
        <v/>
      </c>
      <c r="I273" s="9">
        <f>IFERROR(Table1[[#This Row],[Name]],"")</f>
        <v>0</v>
      </c>
      <c r="K273" s="3" t="str">
        <f t="shared" si="28"/>
        <v/>
      </c>
      <c r="M273" s="4">
        <f>IF(Table1[[#This Row],[Import to Gateway Calculator?]]="Yes",IFERROR(Table1[[#This Row],[Streaming Resolution '[MP']]],""),0)</f>
        <v>0</v>
      </c>
      <c r="N273" s="4">
        <f>IF(Table1[[#This Row],[Import to Gateway Calculator?]]="Yes",IFERROR(Table1[[#This Row],[Recording Resolution '[MP']]],""),0)</f>
        <v>0</v>
      </c>
      <c r="O273" s="4">
        <f>IF(Table1[[#This Row],[Import to Gateway Calculator?]]="Yes",IFERROR(Table1[[#This Row],[Frame Rate '[FPS'] 1]],""),0)</f>
        <v>0</v>
      </c>
      <c r="P273" s="4">
        <f>IF(Table1[[#This Row],[Import to Gateway Calculator?]]="Yes",IFERROR(Table1[[#This Row],[Days of Storage 1]],""),0)</f>
        <v>0</v>
      </c>
    </row>
    <row r="274" spans="1:16" x14ac:dyDescent="0.25">
      <c r="A274" s="5" t="str">
        <f t="shared" si="29"/>
        <v/>
      </c>
      <c r="B274" s="6" t="str">
        <f>IFERROR(IF(Table1[[#This Row],[Multi-lens? 1]]="No", 1, IF(Table1[[#This Row],[Multi-lens? 1]]="Dual", 2, IF(Table1[[#This Row],[Multi-lens? 1]]="Quad", 4, ""))),"")</f>
        <v/>
      </c>
      <c r="C274" s="6">
        <f t="shared" si="30"/>
        <v>0</v>
      </c>
      <c r="D274" s="6">
        <f t="shared" si="31"/>
        <v>0</v>
      </c>
      <c r="E274" s="6">
        <f t="shared" si="32"/>
        <v>0</v>
      </c>
      <c r="F274" s="6">
        <f t="shared" si="33"/>
        <v>0</v>
      </c>
      <c r="H274" s="6" t="str">
        <f>IFERROR(IF(Table1[[#This Row],[Multi-lens? 1]]="No", 1, IF(Table1[[#This Row],[Multi-lens? 1]]="Dual", 2, IF(Table1[[#This Row],[Multi-lens? 1]]="Quad", 4, ""))),"")</f>
        <v/>
      </c>
      <c r="I274" s="9">
        <f>IFERROR(Table1[[#This Row],[Name]],"")</f>
        <v>0</v>
      </c>
      <c r="K274" s="3" t="str">
        <f t="shared" si="28"/>
        <v/>
      </c>
      <c r="M274" s="4">
        <f>IF(Table1[[#This Row],[Import to Gateway Calculator?]]="Yes",IFERROR(Table1[[#This Row],[Streaming Resolution '[MP']]],""),0)</f>
        <v>0</v>
      </c>
      <c r="N274" s="4">
        <f>IF(Table1[[#This Row],[Import to Gateway Calculator?]]="Yes",IFERROR(Table1[[#This Row],[Recording Resolution '[MP']]],""),0)</f>
        <v>0</v>
      </c>
      <c r="O274" s="4">
        <f>IF(Table1[[#This Row],[Import to Gateway Calculator?]]="Yes",IFERROR(Table1[[#This Row],[Frame Rate '[FPS'] 1]],""),0)</f>
        <v>0</v>
      </c>
      <c r="P274" s="4">
        <f>IF(Table1[[#This Row],[Import to Gateway Calculator?]]="Yes",IFERROR(Table1[[#This Row],[Days of Storage 1]],""),0)</f>
        <v>0</v>
      </c>
    </row>
    <row r="275" spans="1:16" x14ac:dyDescent="0.25">
      <c r="A275" s="5" t="str">
        <f t="shared" si="29"/>
        <v/>
      </c>
      <c r="B275" s="6" t="str">
        <f>IFERROR(IF(Table1[[#This Row],[Multi-lens? 1]]="No", 1, IF(Table1[[#This Row],[Multi-lens? 1]]="Dual", 2, IF(Table1[[#This Row],[Multi-lens? 1]]="Quad", 4, ""))),"")</f>
        <v/>
      </c>
      <c r="C275" s="6">
        <f t="shared" si="30"/>
        <v>0</v>
      </c>
      <c r="D275" s="6">
        <f t="shared" si="31"/>
        <v>0</v>
      </c>
      <c r="E275" s="6">
        <f t="shared" si="32"/>
        <v>0</v>
      </c>
      <c r="F275" s="6">
        <f t="shared" si="33"/>
        <v>0</v>
      </c>
      <c r="H275" s="6" t="str">
        <f>IFERROR(IF(Table1[[#This Row],[Multi-lens? 1]]="No", 1, IF(Table1[[#This Row],[Multi-lens? 1]]="Dual", 2, IF(Table1[[#This Row],[Multi-lens? 1]]="Quad", 4, ""))),"")</f>
        <v/>
      </c>
      <c r="I275" s="9">
        <f>IFERROR(Table1[[#This Row],[Name]],"")</f>
        <v>0</v>
      </c>
      <c r="K275" s="3" t="str">
        <f t="shared" si="28"/>
        <v/>
      </c>
      <c r="M275" s="4">
        <f>IF(Table1[[#This Row],[Import to Gateway Calculator?]]="Yes",IFERROR(Table1[[#This Row],[Streaming Resolution '[MP']]],""),0)</f>
        <v>0</v>
      </c>
      <c r="N275" s="4">
        <f>IF(Table1[[#This Row],[Import to Gateway Calculator?]]="Yes",IFERROR(Table1[[#This Row],[Recording Resolution '[MP']]],""),0)</f>
        <v>0</v>
      </c>
      <c r="O275" s="4">
        <f>IF(Table1[[#This Row],[Import to Gateway Calculator?]]="Yes",IFERROR(Table1[[#This Row],[Frame Rate '[FPS'] 1]],""),0)</f>
        <v>0</v>
      </c>
      <c r="P275" s="4">
        <f>IF(Table1[[#This Row],[Import to Gateway Calculator?]]="Yes",IFERROR(Table1[[#This Row],[Days of Storage 1]],""),0)</f>
        <v>0</v>
      </c>
    </row>
    <row r="276" spans="1:16" x14ac:dyDescent="0.25">
      <c r="A276" s="5" t="str">
        <f t="shared" si="29"/>
        <v/>
      </c>
      <c r="B276" s="6" t="str">
        <f>IFERROR(IF(Table1[[#This Row],[Multi-lens? 1]]="No", 1, IF(Table1[[#This Row],[Multi-lens? 1]]="Dual", 2, IF(Table1[[#This Row],[Multi-lens? 1]]="Quad", 4, ""))),"")</f>
        <v/>
      </c>
      <c r="C276" s="6">
        <f t="shared" si="30"/>
        <v>0</v>
      </c>
      <c r="D276" s="6">
        <f t="shared" si="31"/>
        <v>0</v>
      </c>
      <c r="E276" s="6">
        <f t="shared" si="32"/>
        <v>0</v>
      </c>
      <c r="F276" s="6">
        <f t="shared" si="33"/>
        <v>0</v>
      </c>
      <c r="H276" s="6" t="str">
        <f>IFERROR(IF(Table1[[#This Row],[Multi-lens? 1]]="No", 1, IF(Table1[[#This Row],[Multi-lens? 1]]="Dual", 2, IF(Table1[[#This Row],[Multi-lens? 1]]="Quad", 4, ""))),"")</f>
        <v/>
      </c>
      <c r="I276" s="9">
        <f>IFERROR(Table1[[#This Row],[Name]],"")</f>
        <v>0</v>
      </c>
      <c r="K276" s="3" t="str">
        <f t="shared" si="28"/>
        <v/>
      </c>
      <c r="M276" s="4">
        <f>IF(Table1[[#This Row],[Import to Gateway Calculator?]]="Yes",IFERROR(Table1[[#This Row],[Streaming Resolution '[MP']]],""),0)</f>
        <v>0</v>
      </c>
      <c r="N276" s="4">
        <f>IF(Table1[[#This Row],[Import to Gateway Calculator?]]="Yes",IFERROR(Table1[[#This Row],[Recording Resolution '[MP']]],""),0)</f>
        <v>0</v>
      </c>
      <c r="O276" s="4">
        <f>IF(Table1[[#This Row],[Import to Gateway Calculator?]]="Yes",IFERROR(Table1[[#This Row],[Frame Rate '[FPS'] 1]],""),0)</f>
        <v>0</v>
      </c>
      <c r="P276" s="4">
        <f>IF(Table1[[#This Row],[Import to Gateway Calculator?]]="Yes",IFERROR(Table1[[#This Row],[Days of Storage 1]],""),0)</f>
        <v>0</v>
      </c>
    </row>
    <row r="277" spans="1:16" x14ac:dyDescent="0.25">
      <c r="A277" s="5" t="str">
        <f t="shared" si="29"/>
        <v/>
      </c>
      <c r="B277" s="6" t="str">
        <f>IFERROR(IF(Table1[[#This Row],[Multi-lens? 1]]="No", 1, IF(Table1[[#This Row],[Multi-lens? 1]]="Dual", 2, IF(Table1[[#This Row],[Multi-lens? 1]]="Quad", 4, ""))),"")</f>
        <v/>
      </c>
      <c r="C277" s="6">
        <f t="shared" si="30"/>
        <v>0</v>
      </c>
      <c r="D277" s="6">
        <f t="shared" si="31"/>
        <v>0</v>
      </c>
      <c r="E277" s="6">
        <f t="shared" si="32"/>
        <v>0</v>
      </c>
      <c r="F277" s="6">
        <f t="shared" si="33"/>
        <v>0</v>
      </c>
      <c r="H277" s="6" t="str">
        <f>IFERROR(IF(Table1[[#This Row],[Multi-lens? 1]]="No", 1, IF(Table1[[#This Row],[Multi-lens? 1]]="Dual", 2, IF(Table1[[#This Row],[Multi-lens? 1]]="Quad", 4, ""))),"")</f>
        <v/>
      </c>
      <c r="I277" s="9">
        <f>IFERROR(Table1[[#This Row],[Name]],"")</f>
        <v>0</v>
      </c>
      <c r="K277" s="3" t="str">
        <f t="shared" si="28"/>
        <v/>
      </c>
      <c r="M277" s="4">
        <f>IF(Table1[[#This Row],[Import to Gateway Calculator?]]="Yes",IFERROR(Table1[[#This Row],[Streaming Resolution '[MP']]],""),0)</f>
        <v>0</v>
      </c>
      <c r="N277" s="4">
        <f>IF(Table1[[#This Row],[Import to Gateway Calculator?]]="Yes",IFERROR(Table1[[#This Row],[Recording Resolution '[MP']]],""),0)</f>
        <v>0</v>
      </c>
      <c r="O277" s="4">
        <f>IF(Table1[[#This Row],[Import to Gateway Calculator?]]="Yes",IFERROR(Table1[[#This Row],[Frame Rate '[FPS'] 1]],""),0)</f>
        <v>0</v>
      </c>
      <c r="P277" s="4">
        <f>IF(Table1[[#This Row],[Import to Gateway Calculator?]]="Yes",IFERROR(Table1[[#This Row],[Days of Storage 1]],""),0)</f>
        <v>0</v>
      </c>
    </row>
    <row r="278" spans="1:16" x14ac:dyDescent="0.25">
      <c r="A278" s="5" t="str">
        <f t="shared" si="29"/>
        <v/>
      </c>
      <c r="B278" s="6" t="str">
        <f>IFERROR(IF(Table1[[#This Row],[Multi-lens? 1]]="No", 1, IF(Table1[[#This Row],[Multi-lens? 1]]="Dual", 2, IF(Table1[[#This Row],[Multi-lens? 1]]="Quad", 4, ""))),"")</f>
        <v/>
      </c>
      <c r="C278" s="6">
        <f t="shared" si="30"/>
        <v>0</v>
      </c>
      <c r="D278" s="6">
        <f t="shared" si="31"/>
        <v>0</v>
      </c>
      <c r="E278" s="6">
        <f t="shared" si="32"/>
        <v>0</v>
      </c>
      <c r="F278" s="6">
        <f t="shared" si="33"/>
        <v>0</v>
      </c>
      <c r="H278" s="6" t="str">
        <f>IFERROR(IF(Table1[[#This Row],[Multi-lens? 1]]="No", 1, IF(Table1[[#This Row],[Multi-lens? 1]]="Dual", 2, IF(Table1[[#This Row],[Multi-lens? 1]]="Quad", 4, ""))),"")</f>
        <v/>
      </c>
      <c r="I278" s="9">
        <f>IFERROR(Table1[[#This Row],[Name]],"")</f>
        <v>0</v>
      </c>
      <c r="K278" s="3" t="str">
        <f t="shared" si="28"/>
        <v/>
      </c>
      <c r="M278" s="4">
        <f>IF(Table1[[#This Row],[Import to Gateway Calculator?]]="Yes",IFERROR(Table1[[#This Row],[Streaming Resolution '[MP']]],""),0)</f>
        <v>0</v>
      </c>
      <c r="N278" s="4">
        <f>IF(Table1[[#This Row],[Import to Gateway Calculator?]]="Yes",IFERROR(Table1[[#This Row],[Recording Resolution '[MP']]],""),0)</f>
        <v>0</v>
      </c>
      <c r="O278" s="4">
        <f>IF(Table1[[#This Row],[Import to Gateway Calculator?]]="Yes",IFERROR(Table1[[#This Row],[Frame Rate '[FPS'] 1]],""),0)</f>
        <v>0</v>
      </c>
      <c r="P278" s="4">
        <f>IF(Table1[[#This Row],[Import to Gateway Calculator?]]="Yes",IFERROR(Table1[[#This Row],[Days of Storage 1]],""),0)</f>
        <v>0</v>
      </c>
    </row>
    <row r="279" spans="1:16" x14ac:dyDescent="0.25">
      <c r="A279" s="5" t="str">
        <f t="shared" si="29"/>
        <v/>
      </c>
      <c r="B279" s="6" t="str">
        <f>IFERROR(IF(Table1[[#This Row],[Multi-lens? 1]]="No", 1, IF(Table1[[#This Row],[Multi-lens? 1]]="Dual", 2, IF(Table1[[#This Row],[Multi-lens? 1]]="Quad", 4, ""))),"")</f>
        <v/>
      </c>
      <c r="C279" s="6">
        <f t="shared" si="30"/>
        <v>0</v>
      </c>
      <c r="D279" s="6">
        <f t="shared" si="31"/>
        <v>0</v>
      </c>
      <c r="E279" s="6">
        <f t="shared" si="32"/>
        <v>0</v>
      </c>
      <c r="F279" s="6">
        <f t="shared" si="33"/>
        <v>0</v>
      </c>
      <c r="H279" s="6" t="str">
        <f>IFERROR(IF(Table1[[#This Row],[Multi-lens? 1]]="No", 1, IF(Table1[[#This Row],[Multi-lens? 1]]="Dual", 2, IF(Table1[[#This Row],[Multi-lens? 1]]="Quad", 4, ""))),"")</f>
        <v/>
      </c>
      <c r="I279" s="9">
        <f>IFERROR(Table1[[#This Row],[Name]],"")</f>
        <v>0</v>
      </c>
      <c r="K279" s="3" t="str">
        <f t="shared" si="28"/>
        <v/>
      </c>
      <c r="M279" s="4">
        <f>IF(Table1[[#This Row],[Import to Gateway Calculator?]]="Yes",IFERROR(Table1[[#This Row],[Streaming Resolution '[MP']]],""),0)</f>
        <v>0</v>
      </c>
      <c r="N279" s="4">
        <f>IF(Table1[[#This Row],[Import to Gateway Calculator?]]="Yes",IFERROR(Table1[[#This Row],[Recording Resolution '[MP']]],""),0)</f>
        <v>0</v>
      </c>
      <c r="O279" s="4">
        <f>IF(Table1[[#This Row],[Import to Gateway Calculator?]]="Yes",IFERROR(Table1[[#This Row],[Frame Rate '[FPS'] 1]],""),0)</f>
        <v>0</v>
      </c>
      <c r="P279" s="4">
        <f>IF(Table1[[#This Row],[Import to Gateway Calculator?]]="Yes",IFERROR(Table1[[#This Row],[Days of Storage 1]],""),0)</f>
        <v>0</v>
      </c>
    </row>
    <row r="280" spans="1:16" x14ac:dyDescent="0.25">
      <c r="A280" s="5" t="str">
        <f t="shared" si="29"/>
        <v/>
      </c>
      <c r="B280" s="6" t="str">
        <f>IFERROR(IF(Table1[[#This Row],[Multi-lens? 1]]="No", 1, IF(Table1[[#This Row],[Multi-lens? 1]]="Dual", 2, IF(Table1[[#This Row],[Multi-lens? 1]]="Quad", 4, ""))),"")</f>
        <v/>
      </c>
      <c r="C280" s="6">
        <f t="shared" si="30"/>
        <v>0</v>
      </c>
      <c r="D280" s="6">
        <f t="shared" si="31"/>
        <v>0</v>
      </c>
      <c r="E280" s="6">
        <f t="shared" si="32"/>
        <v>0</v>
      </c>
      <c r="F280" s="6">
        <f t="shared" si="33"/>
        <v>0</v>
      </c>
      <c r="H280" s="6" t="str">
        <f>IFERROR(IF(Table1[[#This Row],[Multi-lens? 1]]="No", 1, IF(Table1[[#This Row],[Multi-lens? 1]]="Dual", 2, IF(Table1[[#This Row],[Multi-lens? 1]]="Quad", 4, ""))),"")</f>
        <v/>
      </c>
      <c r="I280" s="9">
        <f>IFERROR(Table1[[#This Row],[Name]],"")</f>
        <v>0</v>
      </c>
      <c r="K280" s="3" t="str">
        <f t="shared" si="28"/>
        <v/>
      </c>
      <c r="M280" s="4">
        <f>IF(Table1[[#This Row],[Import to Gateway Calculator?]]="Yes",IFERROR(Table1[[#This Row],[Streaming Resolution '[MP']]],""),0)</f>
        <v>0</v>
      </c>
      <c r="N280" s="4">
        <f>IF(Table1[[#This Row],[Import to Gateway Calculator?]]="Yes",IFERROR(Table1[[#This Row],[Recording Resolution '[MP']]],""),0)</f>
        <v>0</v>
      </c>
      <c r="O280" s="4">
        <f>IF(Table1[[#This Row],[Import to Gateway Calculator?]]="Yes",IFERROR(Table1[[#This Row],[Frame Rate '[FPS'] 1]],""),0)</f>
        <v>0</v>
      </c>
      <c r="P280" s="4">
        <f>IF(Table1[[#This Row],[Import to Gateway Calculator?]]="Yes",IFERROR(Table1[[#This Row],[Days of Storage 1]],""),0)</f>
        <v>0</v>
      </c>
    </row>
    <row r="281" spans="1:16" x14ac:dyDescent="0.25">
      <c r="A281" s="5" t="str">
        <f t="shared" si="29"/>
        <v/>
      </c>
      <c r="B281" s="6" t="str">
        <f>IFERROR(IF(Table1[[#This Row],[Multi-lens? 1]]="No", 1, IF(Table1[[#This Row],[Multi-lens? 1]]="Dual", 2, IF(Table1[[#This Row],[Multi-lens? 1]]="Quad", 4, ""))),"")</f>
        <v/>
      </c>
      <c r="C281" s="6">
        <f t="shared" si="30"/>
        <v>0</v>
      </c>
      <c r="D281" s="6">
        <f t="shared" si="31"/>
        <v>0</v>
      </c>
      <c r="E281" s="6">
        <f t="shared" si="32"/>
        <v>0</v>
      </c>
      <c r="F281" s="6">
        <f t="shared" si="33"/>
        <v>0</v>
      </c>
      <c r="H281" s="6" t="str">
        <f>IFERROR(IF(Table1[[#This Row],[Multi-lens? 1]]="No", 1, IF(Table1[[#This Row],[Multi-lens? 1]]="Dual", 2, IF(Table1[[#This Row],[Multi-lens? 1]]="Quad", 4, ""))),"")</f>
        <v/>
      </c>
      <c r="I281" s="9">
        <f>IFERROR(Table1[[#This Row],[Name]],"")</f>
        <v>0</v>
      </c>
      <c r="K281" s="3" t="str">
        <f t="shared" si="28"/>
        <v/>
      </c>
      <c r="M281" s="4">
        <f>IF(Table1[[#This Row],[Import to Gateway Calculator?]]="Yes",IFERROR(Table1[[#This Row],[Streaming Resolution '[MP']]],""),0)</f>
        <v>0</v>
      </c>
      <c r="N281" s="4">
        <f>IF(Table1[[#This Row],[Import to Gateway Calculator?]]="Yes",IFERROR(Table1[[#This Row],[Recording Resolution '[MP']]],""),0)</f>
        <v>0</v>
      </c>
      <c r="O281" s="4">
        <f>IF(Table1[[#This Row],[Import to Gateway Calculator?]]="Yes",IFERROR(Table1[[#This Row],[Frame Rate '[FPS'] 1]],""),0)</f>
        <v>0</v>
      </c>
      <c r="P281" s="4">
        <f>IF(Table1[[#This Row],[Import to Gateway Calculator?]]="Yes",IFERROR(Table1[[#This Row],[Days of Storage 1]],""),0)</f>
        <v>0</v>
      </c>
    </row>
    <row r="282" spans="1:16" x14ac:dyDescent="0.25">
      <c r="A282" s="5" t="str">
        <f t="shared" si="29"/>
        <v/>
      </c>
      <c r="B282" s="6" t="str">
        <f>IFERROR(IF(Table1[[#This Row],[Multi-lens? 1]]="No", 1, IF(Table1[[#This Row],[Multi-lens? 1]]="Dual", 2, IF(Table1[[#This Row],[Multi-lens? 1]]="Quad", 4, ""))),"")</f>
        <v/>
      </c>
      <c r="C282" s="6">
        <f t="shared" si="30"/>
        <v>0</v>
      </c>
      <c r="D282" s="6">
        <f t="shared" si="31"/>
        <v>0</v>
      </c>
      <c r="E282" s="6">
        <f t="shared" si="32"/>
        <v>0</v>
      </c>
      <c r="F282" s="6">
        <f t="shared" si="33"/>
        <v>0</v>
      </c>
      <c r="H282" s="6" t="str">
        <f>IFERROR(IF(Table1[[#This Row],[Multi-lens? 1]]="No", 1, IF(Table1[[#This Row],[Multi-lens? 1]]="Dual", 2, IF(Table1[[#This Row],[Multi-lens? 1]]="Quad", 4, ""))),"")</f>
        <v/>
      </c>
      <c r="I282" s="9">
        <f>IFERROR(Table1[[#This Row],[Name]],"")</f>
        <v>0</v>
      </c>
      <c r="K282" s="3" t="str">
        <f t="shared" si="28"/>
        <v/>
      </c>
      <c r="M282" s="4">
        <f>IF(Table1[[#This Row],[Import to Gateway Calculator?]]="Yes",IFERROR(Table1[[#This Row],[Streaming Resolution '[MP']]],""),0)</f>
        <v>0</v>
      </c>
      <c r="N282" s="4">
        <f>IF(Table1[[#This Row],[Import to Gateway Calculator?]]="Yes",IFERROR(Table1[[#This Row],[Recording Resolution '[MP']]],""),0)</f>
        <v>0</v>
      </c>
      <c r="O282" s="4">
        <f>IF(Table1[[#This Row],[Import to Gateway Calculator?]]="Yes",IFERROR(Table1[[#This Row],[Frame Rate '[FPS'] 1]],""),0)</f>
        <v>0</v>
      </c>
      <c r="P282" s="4">
        <f>IF(Table1[[#This Row],[Import to Gateway Calculator?]]="Yes",IFERROR(Table1[[#This Row],[Days of Storage 1]],""),0)</f>
        <v>0</v>
      </c>
    </row>
    <row r="283" spans="1:16" x14ac:dyDescent="0.25">
      <c r="A283" s="5" t="str">
        <f t="shared" si="29"/>
        <v/>
      </c>
      <c r="B283" s="6" t="str">
        <f>IFERROR(IF(Table1[[#This Row],[Multi-lens? 1]]="No", 1, IF(Table1[[#This Row],[Multi-lens? 1]]="Dual", 2, IF(Table1[[#This Row],[Multi-lens? 1]]="Quad", 4, ""))),"")</f>
        <v/>
      </c>
      <c r="C283" s="6">
        <f t="shared" si="30"/>
        <v>0</v>
      </c>
      <c r="D283" s="6">
        <f t="shared" si="31"/>
        <v>0</v>
      </c>
      <c r="E283" s="6">
        <f t="shared" si="32"/>
        <v>0</v>
      </c>
      <c r="F283" s="6">
        <f t="shared" si="33"/>
        <v>0</v>
      </c>
      <c r="H283" s="6" t="str">
        <f>IFERROR(IF(Table1[[#This Row],[Multi-lens? 1]]="No", 1, IF(Table1[[#This Row],[Multi-lens? 1]]="Dual", 2, IF(Table1[[#This Row],[Multi-lens? 1]]="Quad", 4, ""))),"")</f>
        <v/>
      </c>
      <c r="I283" s="9">
        <f>IFERROR(Table1[[#This Row],[Name]],"")</f>
        <v>0</v>
      </c>
      <c r="K283" s="3" t="str">
        <f t="shared" si="28"/>
        <v/>
      </c>
      <c r="M283" s="4">
        <f>IF(Table1[[#This Row],[Import to Gateway Calculator?]]="Yes",IFERROR(Table1[[#This Row],[Streaming Resolution '[MP']]],""),0)</f>
        <v>0</v>
      </c>
      <c r="N283" s="4">
        <f>IF(Table1[[#This Row],[Import to Gateway Calculator?]]="Yes",IFERROR(Table1[[#This Row],[Recording Resolution '[MP']]],""),0)</f>
        <v>0</v>
      </c>
      <c r="O283" s="4">
        <f>IF(Table1[[#This Row],[Import to Gateway Calculator?]]="Yes",IFERROR(Table1[[#This Row],[Frame Rate '[FPS'] 1]],""),0)</f>
        <v>0</v>
      </c>
      <c r="P283" s="4">
        <f>IF(Table1[[#This Row],[Import to Gateway Calculator?]]="Yes",IFERROR(Table1[[#This Row],[Days of Storage 1]],""),0)</f>
        <v>0</v>
      </c>
    </row>
    <row r="284" spans="1:16" x14ac:dyDescent="0.25">
      <c r="A284" s="5" t="str">
        <f t="shared" si="29"/>
        <v/>
      </c>
      <c r="B284" s="6" t="str">
        <f>IFERROR(IF(Table1[[#This Row],[Multi-lens? 1]]="No", 1, IF(Table1[[#This Row],[Multi-lens? 1]]="Dual", 2, IF(Table1[[#This Row],[Multi-lens? 1]]="Quad", 4, ""))),"")</f>
        <v/>
      </c>
      <c r="C284" s="6">
        <f t="shared" si="30"/>
        <v>0</v>
      </c>
      <c r="D284" s="6">
        <f t="shared" si="31"/>
        <v>0</v>
      </c>
      <c r="E284" s="6">
        <f t="shared" si="32"/>
        <v>0</v>
      </c>
      <c r="F284" s="6">
        <f t="shared" si="33"/>
        <v>0</v>
      </c>
      <c r="H284" s="6" t="str">
        <f>IFERROR(IF(Table1[[#This Row],[Multi-lens? 1]]="No", 1, IF(Table1[[#This Row],[Multi-lens? 1]]="Dual", 2, IF(Table1[[#This Row],[Multi-lens? 1]]="Quad", 4, ""))),"")</f>
        <v/>
      </c>
      <c r="I284" s="9">
        <f>IFERROR(Table1[[#This Row],[Name]],"")</f>
        <v>0</v>
      </c>
      <c r="K284" s="3" t="str">
        <f t="shared" si="28"/>
        <v/>
      </c>
      <c r="M284" s="4">
        <f>IF(Table1[[#This Row],[Import to Gateway Calculator?]]="Yes",IFERROR(Table1[[#This Row],[Streaming Resolution '[MP']]],""),0)</f>
        <v>0</v>
      </c>
      <c r="N284" s="4">
        <f>IF(Table1[[#This Row],[Import to Gateway Calculator?]]="Yes",IFERROR(Table1[[#This Row],[Recording Resolution '[MP']]],""),0)</f>
        <v>0</v>
      </c>
      <c r="O284" s="4">
        <f>IF(Table1[[#This Row],[Import to Gateway Calculator?]]="Yes",IFERROR(Table1[[#This Row],[Frame Rate '[FPS'] 1]],""),0)</f>
        <v>0</v>
      </c>
      <c r="P284" s="4">
        <f>IF(Table1[[#This Row],[Import to Gateway Calculator?]]="Yes",IFERROR(Table1[[#This Row],[Days of Storage 1]],""),0)</f>
        <v>0</v>
      </c>
    </row>
    <row r="285" spans="1:16" x14ac:dyDescent="0.25">
      <c r="A285" s="5" t="str">
        <f t="shared" si="29"/>
        <v/>
      </c>
      <c r="B285" s="6" t="str">
        <f>IFERROR(IF(Table1[[#This Row],[Multi-lens? 1]]="No", 1, IF(Table1[[#This Row],[Multi-lens? 1]]="Dual", 2, IF(Table1[[#This Row],[Multi-lens? 1]]="Quad", 4, ""))),"")</f>
        <v/>
      </c>
      <c r="C285" s="6">
        <f t="shared" si="30"/>
        <v>0</v>
      </c>
      <c r="D285" s="6">
        <f t="shared" si="31"/>
        <v>0</v>
      </c>
      <c r="E285" s="6">
        <f t="shared" si="32"/>
        <v>0</v>
      </c>
      <c r="F285" s="6">
        <f t="shared" si="33"/>
        <v>0</v>
      </c>
      <c r="H285" s="6" t="str">
        <f>IFERROR(IF(Table1[[#This Row],[Multi-lens? 1]]="No", 1, IF(Table1[[#This Row],[Multi-lens? 1]]="Dual", 2, IF(Table1[[#This Row],[Multi-lens? 1]]="Quad", 4, ""))),"")</f>
        <v/>
      </c>
      <c r="I285" s="9">
        <f>IFERROR(Table1[[#This Row],[Name]],"")</f>
        <v>0</v>
      </c>
      <c r="K285" s="3" t="str">
        <f t="shared" si="28"/>
        <v/>
      </c>
      <c r="M285" s="4">
        <f>IF(Table1[[#This Row],[Import to Gateway Calculator?]]="Yes",IFERROR(Table1[[#This Row],[Streaming Resolution '[MP']]],""),0)</f>
        <v>0</v>
      </c>
      <c r="N285" s="4">
        <f>IF(Table1[[#This Row],[Import to Gateway Calculator?]]="Yes",IFERROR(Table1[[#This Row],[Recording Resolution '[MP']]],""),0)</f>
        <v>0</v>
      </c>
      <c r="O285" s="4">
        <f>IF(Table1[[#This Row],[Import to Gateway Calculator?]]="Yes",IFERROR(Table1[[#This Row],[Frame Rate '[FPS'] 1]],""),0)</f>
        <v>0</v>
      </c>
      <c r="P285" s="4">
        <f>IF(Table1[[#This Row],[Import to Gateway Calculator?]]="Yes",IFERROR(Table1[[#This Row],[Days of Storage 1]],""),0)</f>
        <v>0</v>
      </c>
    </row>
    <row r="286" spans="1:16" x14ac:dyDescent="0.25">
      <c r="A286" s="5" t="str">
        <f t="shared" si="29"/>
        <v/>
      </c>
      <c r="B286" s="6" t="str">
        <f>IFERROR(IF(Table1[[#This Row],[Multi-lens? 1]]="No", 1, IF(Table1[[#This Row],[Multi-lens? 1]]="Dual", 2, IF(Table1[[#This Row],[Multi-lens? 1]]="Quad", 4, ""))),"")</f>
        <v/>
      </c>
      <c r="C286" s="6">
        <f t="shared" si="30"/>
        <v>0</v>
      </c>
      <c r="D286" s="6">
        <f t="shared" si="31"/>
        <v>0</v>
      </c>
      <c r="E286" s="6">
        <f t="shared" si="32"/>
        <v>0</v>
      </c>
      <c r="F286" s="6">
        <f t="shared" si="33"/>
        <v>0</v>
      </c>
      <c r="H286" s="6" t="str">
        <f>IFERROR(IF(Table1[[#This Row],[Multi-lens? 1]]="No", 1, IF(Table1[[#This Row],[Multi-lens? 1]]="Dual", 2, IF(Table1[[#This Row],[Multi-lens? 1]]="Quad", 4, ""))),"")</f>
        <v/>
      </c>
      <c r="I286" s="9">
        <f>IFERROR(Table1[[#This Row],[Name]],"")</f>
        <v>0</v>
      </c>
      <c r="K286" s="3" t="str">
        <f t="shared" si="28"/>
        <v/>
      </c>
      <c r="M286" s="4">
        <f>IF(Table1[[#This Row],[Import to Gateway Calculator?]]="Yes",IFERROR(Table1[[#This Row],[Streaming Resolution '[MP']]],""),0)</f>
        <v>0</v>
      </c>
      <c r="N286" s="4">
        <f>IF(Table1[[#This Row],[Import to Gateway Calculator?]]="Yes",IFERROR(Table1[[#This Row],[Recording Resolution '[MP']]],""),0)</f>
        <v>0</v>
      </c>
      <c r="O286" s="4">
        <f>IF(Table1[[#This Row],[Import to Gateway Calculator?]]="Yes",IFERROR(Table1[[#This Row],[Frame Rate '[FPS'] 1]],""),0)</f>
        <v>0</v>
      </c>
      <c r="P286" s="4">
        <f>IF(Table1[[#This Row],[Import to Gateway Calculator?]]="Yes",IFERROR(Table1[[#This Row],[Days of Storage 1]],""),0)</f>
        <v>0</v>
      </c>
    </row>
    <row r="287" spans="1:16" x14ac:dyDescent="0.25">
      <c r="A287" s="5" t="str">
        <f t="shared" si="29"/>
        <v/>
      </c>
      <c r="B287" s="6" t="str">
        <f>IFERROR(IF(Table1[[#This Row],[Multi-lens? 1]]="No", 1, IF(Table1[[#This Row],[Multi-lens? 1]]="Dual", 2, IF(Table1[[#This Row],[Multi-lens? 1]]="Quad", 4, ""))),"")</f>
        <v/>
      </c>
      <c r="C287" s="6">
        <f t="shared" si="30"/>
        <v>0</v>
      </c>
      <c r="D287" s="6">
        <f t="shared" si="31"/>
        <v>0</v>
      </c>
      <c r="E287" s="6">
        <f t="shared" si="32"/>
        <v>0</v>
      </c>
      <c r="F287" s="6">
        <f t="shared" si="33"/>
        <v>0</v>
      </c>
      <c r="H287" s="6" t="str">
        <f>IFERROR(IF(Table1[[#This Row],[Multi-lens? 1]]="No", 1, IF(Table1[[#This Row],[Multi-lens? 1]]="Dual", 2, IF(Table1[[#This Row],[Multi-lens? 1]]="Quad", 4, ""))),"")</f>
        <v/>
      </c>
      <c r="I287" s="9">
        <f>IFERROR(Table1[[#This Row],[Name]],"")</f>
        <v>0</v>
      </c>
      <c r="K287" s="3" t="str">
        <f t="shared" si="28"/>
        <v/>
      </c>
      <c r="M287" s="4">
        <f>IF(Table1[[#This Row],[Import to Gateway Calculator?]]="Yes",IFERROR(Table1[[#This Row],[Streaming Resolution '[MP']]],""),0)</f>
        <v>0</v>
      </c>
      <c r="N287" s="4">
        <f>IF(Table1[[#This Row],[Import to Gateway Calculator?]]="Yes",IFERROR(Table1[[#This Row],[Recording Resolution '[MP']]],""),0)</f>
        <v>0</v>
      </c>
      <c r="O287" s="4">
        <f>IF(Table1[[#This Row],[Import to Gateway Calculator?]]="Yes",IFERROR(Table1[[#This Row],[Frame Rate '[FPS'] 1]],""),0)</f>
        <v>0</v>
      </c>
      <c r="P287" s="4">
        <f>IF(Table1[[#This Row],[Import to Gateway Calculator?]]="Yes",IFERROR(Table1[[#This Row],[Days of Storage 1]],""),0)</f>
        <v>0</v>
      </c>
    </row>
    <row r="288" spans="1:16" x14ac:dyDescent="0.25">
      <c r="A288" s="5" t="str">
        <f t="shared" si="29"/>
        <v/>
      </c>
      <c r="B288" s="6" t="str">
        <f>IFERROR(IF(Table1[[#This Row],[Multi-lens? 1]]="No", 1, IF(Table1[[#This Row],[Multi-lens? 1]]="Dual", 2, IF(Table1[[#This Row],[Multi-lens? 1]]="Quad", 4, ""))),"")</f>
        <v/>
      </c>
      <c r="C288" s="6">
        <f t="shared" si="30"/>
        <v>0</v>
      </c>
      <c r="D288" s="6">
        <f t="shared" si="31"/>
        <v>0</v>
      </c>
      <c r="E288" s="6">
        <f t="shared" si="32"/>
        <v>0</v>
      </c>
      <c r="F288" s="6">
        <f t="shared" si="33"/>
        <v>0</v>
      </c>
      <c r="H288" s="6" t="str">
        <f>IFERROR(IF(Table1[[#This Row],[Multi-lens? 1]]="No", 1, IF(Table1[[#This Row],[Multi-lens? 1]]="Dual", 2, IF(Table1[[#This Row],[Multi-lens? 1]]="Quad", 4, ""))),"")</f>
        <v/>
      </c>
      <c r="I288" s="9">
        <f>IFERROR(Table1[[#This Row],[Name]],"")</f>
        <v>0</v>
      </c>
      <c r="K288" s="3" t="str">
        <f t="shared" si="28"/>
        <v/>
      </c>
      <c r="M288" s="4">
        <f>IF(Table1[[#This Row],[Import to Gateway Calculator?]]="Yes",IFERROR(Table1[[#This Row],[Streaming Resolution '[MP']]],""),0)</f>
        <v>0</v>
      </c>
      <c r="N288" s="4">
        <f>IF(Table1[[#This Row],[Import to Gateway Calculator?]]="Yes",IFERROR(Table1[[#This Row],[Recording Resolution '[MP']]],""),0)</f>
        <v>0</v>
      </c>
      <c r="O288" s="4">
        <f>IF(Table1[[#This Row],[Import to Gateway Calculator?]]="Yes",IFERROR(Table1[[#This Row],[Frame Rate '[FPS'] 1]],""),0)</f>
        <v>0</v>
      </c>
      <c r="P288" s="4">
        <f>IF(Table1[[#This Row],[Import to Gateway Calculator?]]="Yes",IFERROR(Table1[[#This Row],[Days of Storage 1]],""),0)</f>
        <v>0</v>
      </c>
    </row>
    <row r="289" spans="1:16" x14ac:dyDescent="0.25">
      <c r="A289" s="5" t="str">
        <f t="shared" si="29"/>
        <v/>
      </c>
      <c r="B289" s="6" t="str">
        <f>IFERROR(IF(Table1[[#This Row],[Multi-lens? 1]]="No", 1, IF(Table1[[#This Row],[Multi-lens? 1]]="Dual", 2, IF(Table1[[#This Row],[Multi-lens? 1]]="Quad", 4, ""))),"")</f>
        <v/>
      </c>
      <c r="C289" s="6">
        <f t="shared" si="30"/>
        <v>0</v>
      </c>
      <c r="D289" s="6">
        <f t="shared" si="31"/>
        <v>0</v>
      </c>
      <c r="E289" s="6">
        <f t="shared" si="32"/>
        <v>0</v>
      </c>
      <c r="F289" s="6">
        <f t="shared" si="33"/>
        <v>0</v>
      </c>
      <c r="H289" s="6" t="str">
        <f>IFERROR(IF(Table1[[#This Row],[Multi-lens? 1]]="No", 1, IF(Table1[[#This Row],[Multi-lens? 1]]="Dual", 2, IF(Table1[[#This Row],[Multi-lens? 1]]="Quad", 4, ""))),"")</f>
        <v/>
      </c>
      <c r="I289" s="9">
        <f>IFERROR(Table1[[#This Row],[Name]],"")</f>
        <v>0</v>
      </c>
      <c r="K289" s="3" t="str">
        <f t="shared" si="28"/>
        <v/>
      </c>
      <c r="M289" s="4">
        <f>IF(Table1[[#This Row],[Import to Gateway Calculator?]]="Yes",IFERROR(Table1[[#This Row],[Streaming Resolution '[MP']]],""),0)</f>
        <v>0</v>
      </c>
      <c r="N289" s="4">
        <f>IF(Table1[[#This Row],[Import to Gateway Calculator?]]="Yes",IFERROR(Table1[[#This Row],[Recording Resolution '[MP']]],""),0)</f>
        <v>0</v>
      </c>
      <c r="O289" s="4">
        <f>IF(Table1[[#This Row],[Import to Gateway Calculator?]]="Yes",IFERROR(Table1[[#This Row],[Frame Rate '[FPS'] 1]],""),0)</f>
        <v>0</v>
      </c>
      <c r="P289" s="4">
        <f>IF(Table1[[#This Row],[Import to Gateway Calculator?]]="Yes",IFERROR(Table1[[#This Row],[Days of Storage 1]],""),0)</f>
        <v>0</v>
      </c>
    </row>
    <row r="290" spans="1:16" x14ac:dyDescent="0.25">
      <c r="A290" s="5" t="str">
        <f t="shared" si="29"/>
        <v/>
      </c>
      <c r="B290" s="6" t="str">
        <f>IFERROR(IF(Table1[[#This Row],[Multi-lens? 1]]="No", 1, IF(Table1[[#This Row],[Multi-lens? 1]]="Dual", 2, IF(Table1[[#This Row],[Multi-lens? 1]]="Quad", 4, ""))),"")</f>
        <v/>
      </c>
      <c r="C290" s="6">
        <f t="shared" si="30"/>
        <v>0</v>
      </c>
      <c r="D290" s="6">
        <f t="shared" si="31"/>
        <v>0</v>
      </c>
      <c r="E290" s="6">
        <f t="shared" si="32"/>
        <v>0</v>
      </c>
      <c r="F290" s="6">
        <f t="shared" si="33"/>
        <v>0</v>
      </c>
      <c r="H290" s="6" t="str">
        <f>IFERROR(IF(Table1[[#This Row],[Multi-lens? 1]]="No", 1, IF(Table1[[#This Row],[Multi-lens? 1]]="Dual", 2, IF(Table1[[#This Row],[Multi-lens? 1]]="Quad", 4, ""))),"")</f>
        <v/>
      </c>
      <c r="I290" s="9">
        <f>IFERROR(Table1[[#This Row],[Name]],"")</f>
        <v>0</v>
      </c>
      <c r="K290" s="3" t="str">
        <f t="shared" si="28"/>
        <v/>
      </c>
      <c r="M290" s="4">
        <f>IF(Table1[[#This Row],[Import to Gateway Calculator?]]="Yes",IFERROR(Table1[[#This Row],[Streaming Resolution '[MP']]],""),0)</f>
        <v>0</v>
      </c>
      <c r="N290" s="4">
        <f>IF(Table1[[#This Row],[Import to Gateway Calculator?]]="Yes",IFERROR(Table1[[#This Row],[Recording Resolution '[MP']]],""),0)</f>
        <v>0</v>
      </c>
      <c r="O290" s="4">
        <f>IF(Table1[[#This Row],[Import to Gateway Calculator?]]="Yes",IFERROR(Table1[[#This Row],[Frame Rate '[FPS'] 1]],""),0)</f>
        <v>0</v>
      </c>
      <c r="P290" s="4">
        <f>IF(Table1[[#This Row],[Import to Gateway Calculator?]]="Yes",IFERROR(Table1[[#This Row],[Days of Storage 1]],""),0)</f>
        <v>0</v>
      </c>
    </row>
    <row r="291" spans="1:16" x14ac:dyDescent="0.25">
      <c r="A291" s="5" t="str">
        <f t="shared" si="29"/>
        <v/>
      </c>
      <c r="B291" s="6" t="str">
        <f>IFERROR(IF(Table1[[#This Row],[Multi-lens? 1]]="No", 1, IF(Table1[[#This Row],[Multi-lens? 1]]="Dual", 2, IF(Table1[[#This Row],[Multi-lens? 1]]="Quad", 4, ""))),"")</f>
        <v/>
      </c>
      <c r="C291" s="6">
        <f t="shared" si="30"/>
        <v>0</v>
      </c>
      <c r="D291" s="6">
        <f t="shared" si="31"/>
        <v>0</v>
      </c>
      <c r="E291" s="6">
        <f t="shared" si="32"/>
        <v>0</v>
      </c>
      <c r="F291" s="6">
        <f t="shared" si="33"/>
        <v>0</v>
      </c>
      <c r="H291" s="6" t="str">
        <f>IFERROR(IF(Table1[[#This Row],[Multi-lens? 1]]="No", 1, IF(Table1[[#This Row],[Multi-lens? 1]]="Dual", 2, IF(Table1[[#This Row],[Multi-lens? 1]]="Quad", 4, ""))),"")</f>
        <v/>
      </c>
      <c r="I291" s="9">
        <f>IFERROR(Table1[[#This Row],[Name]],"")</f>
        <v>0</v>
      </c>
      <c r="K291" s="3" t="str">
        <f t="shared" si="28"/>
        <v/>
      </c>
      <c r="M291" s="4">
        <f>IF(Table1[[#This Row],[Import to Gateway Calculator?]]="Yes",IFERROR(Table1[[#This Row],[Streaming Resolution '[MP']]],""),0)</f>
        <v>0</v>
      </c>
      <c r="N291" s="4">
        <f>IF(Table1[[#This Row],[Import to Gateway Calculator?]]="Yes",IFERROR(Table1[[#This Row],[Recording Resolution '[MP']]],""),0)</f>
        <v>0</v>
      </c>
      <c r="O291" s="4">
        <f>IF(Table1[[#This Row],[Import to Gateway Calculator?]]="Yes",IFERROR(Table1[[#This Row],[Frame Rate '[FPS'] 1]],""),0)</f>
        <v>0</v>
      </c>
      <c r="P291" s="4">
        <f>IF(Table1[[#This Row],[Import to Gateway Calculator?]]="Yes",IFERROR(Table1[[#This Row],[Days of Storage 1]],""),0)</f>
        <v>0</v>
      </c>
    </row>
    <row r="292" spans="1:16" x14ac:dyDescent="0.25">
      <c r="A292" s="5" t="str">
        <f t="shared" si="29"/>
        <v/>
      </c>
      <c r="B292" s="6" t="str">
        <f>IFERROR(IF(Table1[[#This Row],[Multi-lens? 1]]="No", 1, IF(Table1[[#This Row],[Multi-lens? 1]]="Dual", 2, IF(Table1[[#This Row],[Multi-lens? 1]]="Quad", 4, ""))),"")</f>
        <v/>
      </c>
      <c r="C292" s="6">
        <f t="shared" si="30"/>
        <v>0</v>
      </c>
      <c r="D292" s="6">
        <f t="shared" si="31"/>
        <v>0</v>
      </c>
      <c r="E292" s="6">
        <f t="shared" si="32"/>
        <v>0</v>
      </c>
      <c r="F292" s="6">
        <f t="shared" si="33"/>
        <v>0</v>
      </c>
      <c r="H292" s="6" t="str">
        <f>IFERROR(IF(Table1[[#This Row],[Multi-lens? 1]]="No", 1, IF(Table1[[#This Row],[Multi-lens? 1]]="Dual", 2, IF(Table1[[#This Row],[Multi-lens? 1]]="Quad", 4, ""))),"")</f>
        <v/>
      </c>
      <c r="I292" s="9">
        <f>IFERROR(Table1[[#This Row],[Name]],"")</f>
        <v>0</v>
      </c>
      <c r="K292" s="3" t="str">
        <f t="shared" si="28"/>
        <v/>
      </c>
      <c r="M292" s="4">
        <f>IF(Table1[[#This Row],[Import to Gateway Calculator?]]="Yes",IFERROR(Table1[[#This Row],[Streaming Resolution '[MP']]],""),0)</f>
        <v>0</v>
      </c>
      <c r="N292" s="4">
        <f>IF(Table1[[#This Row],[Import to Gateway Calculator?]]="Yes",IFERROR(Table1[[#This Row],[Recording Resolution '[MP']]],""),0)</f>
        <v>0</v>
      </c>
      <c r="O292" s="4">
        <f>IF(Table1[[#This Row],[Import to Gateway Calculator?]]="Yes",IFERROR(Table1[[#This Row],[Frame Rate '[FPS'] 1]],""),0)</f>
        <v>0</v>
      </c>
      <c r="P292" s="4">
        <f>IF(Table1[[#This Row],[Import to Gateway Calculator?]]="Yes",IFERROR(Table1[[#This Row],[Days of Storage 1]],""),0)</f>
        <v>0</v>
      </c>
    </row>
    <row r="293" spans="1:16" x14ac:dyDescent="0.25">
      <c r="A293" s="5" t="str">
        <f t="shared" si="29"/>
        <v/>
      </c>
      <c r="B293" s="6" t="str">
        <f>IFERROR(IF(Table1[[#This Row],[Multi-lens? 1]]="No", 1, IF(Table1[[#This Row],[Multi-lens? 1]]="Dual", 2, IF(Table1[[#This Row],[Multi-lens? 1]]="Quad", 4, ""))),"")</f>
        <v/>
      </c>
      <c r="C293" s="6">
        <f t="shared" si="30"/>
        <v>0</v>
      </c>
      <c r="D293" s="6">
        <f t="shared" si="31"/>
        <v>0</v>
      </c>
      <c r="E293" s="6">
        <f t="shared" si="32"/>
        <v>0</v>
      </c>
      <c r="F293" s="6">
        <f t="shared" si="33"/>
        <v>0</v>
      </c>
      <c r="H293" s="6" t="str">
        <f>IFERROR(IF(Table1[[#This Row],[Multi-lens? 1]]="No", 1, IF(Table1[[#This Row],[Multi-lens? 1]]="Dual", 2, IF(Table1[[#This Row],[Multi-lens? 1]]="Quad", 4, ""))),"")</f>
        <v/>
      </c>
      <c r="I293" s="9">
        <f>IFERROR(Table1[[#This Row],[Name]],"")</f>
        <v>0</v>
      </c>
      <c r="K293" s="3" t="str">
        <f t="shared" si="28"/>
        <v/>
      </c>
      <c r="M293" s="4">
        <f>IF(Table1[[#This Row],[Import to Gateway Calculator?]]="Yes",IFERROR(Table1[[#This Row],[Streaming Resolution '[MP']]],""),0)</f>
        <v>0</v>
      </c>
      <c r="N293" s="4">
        <f>IF(Table1[[#This Row],[Import to Gateway Calculator?]]="Yes",IFERROR(Table1[[#This Row],[Recording Resolution '[MP']]],""),0)</f>
        <v>0</v>
      </c>
      <c r="O293" s="4">
        <f>IF(Table1[[#This Row],[Import to Gateway Calculator?]]="Yes",IFERROR(Table1[[#This Row],[Frame Rate '[FPS'] 1]],""),0)</f>
        <v>0</v>
      </c>
      <c r="P293" s="4">
        <f>IF(Table1[[#This Row],[Import to Gateway Calculator?]]="Yes",IFERROR(Table1[[#This Row],[Days of Storage 1]],""),0)</f>
        <v>0</v>
      </c>
    </row>
    <row r="294" spans="1:16" x14ac:dyDescent="0.25">
      <c r="A294" s="5" t="str">
        <f t="shared" si="29"/>
        <v/>
      </c>
      <c r="B294" s="6" t="str">
        <f>IFERROR(IF(Table1[[#This Row],[Multi-lens? 1]]="No", 1, IF(Table1[[#This Row],[Multi-lens? 1]]="Dual", 2, IF(Table1[[#This Row],[Multi-lens? 1]]="Quad", 4, ""))),"")</f>
        <v/>
      </c>
      <c r="C294" s="6">
        <f t="shared" si="30"/>
        <v>0</v>
      </c>
      <c r="D294" s="6">
        <f t="shared" si="31"/>
        <v>0</v>
      </c>
      <c r="E294" s="6">
        <f t="shared" si="32"/>
        <v>0</v>
      </c>
      <c r="F294" s="6">
        <f t="shared" si="33"/>
        <v>0</v>
      </c>
      <c r="H294" s="6" t="str">
        <f>IFERROR(IF(Table1[[#This Row],[Multi-lens? 1]]="No", 1, IF(Table1[[#This Row],[Multi-lens? 1]]="Dual", 2, IF(Table1[[#This Row],[Multi-lens? 1]]="Quad", 4, ""))),"")</f>
        <v/>
      </c>
      <c r="I294" s="9">
        <f>IFERROR(Table1[[#This Row],[Name]],"")</f>
        <v>0</v>
      </c>
      <c r="K294" s="3" t="str">
        <f t="shared" si="28"/>
        <v/>
      </c>
      <c r="M294" s="4">
        <f>IF(Table1[[#This Row],[Import to Gateway Calculator?]]="Yes",IFERROR(Table1[[#This Row],[Streaming Resolution '[MP']]],""),0)</f>
        <v>0</v>
      </c>
      <c r="N294" s="4">
        <f>IF(Table1[[#This Row],[Import to Gateway Calculator?]]="Yes",IFERROR(Table1[[#This Row],[Recording Resolution '[MP']]],""),0)</f>
        <v>0</v>
      </c>
      <c r="O294" s="4">
        <f>IF(Table1[[#This Row],[Import to Gateway Calculator?]]="Yes",IFERROR(Table1[[#This Row],[Frame Rate '[FPS'] 1]],""),0)</f>
        <v>0</v>
      </c>
      <c r="P294" s="4">
        <f>IF(Table1[[#This Row],[Import to Gateway Calculator?]]="Yes",IFERROR(Table1[[#This Row],[Days of Storage 1]],""),0)</f>
        <v>0</v>
      </c>
    </row>
    <row r="295" spans="1:16" x14ac:dyDescent="0.25">
      <c r="A295" s="5" t="str">
        <f t="shared" si="29"/>
        <v/>
      </c>
      <c r="B295" s="6" t="str">
        <f>IFERROR(IF(Table1[[#This Row],[Multi-lens? 1]]="No", 1, IF(Table1[[#This Row],[Multi-lens? 1]]="Dual", 2, IF(Table1[[#This Row],[Multi-lens? 1]]="Quad", 4, ""))),"")</f>
        <v/>
      </c>
      <c r="C295" s="6">
        <f t="shared" si="30"/>
        <v>0</v>
      </c>
      <c r="D295" s="6">
        <f t="shared" si="31"/>
        <v>0</v>
      </c>
      <c r="E295" s="6">
        <f t="shared" si="32"/>
        <v>0</v>
      </c>
      <c r="F295" s="6">
        <f t="shared" si="33"/>
        <v>0</v>
      </c>
      <c r="H295" s="6" t="str">
        <f>IFERROR(IF(Table1[[#This Row],[Multi-lens? 1]]="No", 1, IF(Table1[[#This Row],[Multi-lens? 1]]="Dual", 2, IF(Table1[[#This Row],[Multi-lens? 1]]="Quad", 4, ""))),"")</f>
        <v/>
      </c>
      <c r="I295" s="9">
        <f>IFERROR(Table1[[#This Row],[Name]],"")</f>
        <v>0</v>
      </c>
      <c r="K295" s="3" t="str">
        <f t="shared" si="28"/>
        <v/>
      </c>
      <c r="M295" s="4">
        <f>IF(Table1[[#This Row],[Import to Gateway Calculator?]]="Yes",IFERROR(Table1[[#This Row],[Streaming Resolution '[MP']]],""),0)</f>
        <v>0</v>
      </c>
      <c r="N295" s="4">
        <f>IF(Table1[[#This Row],[Import to Gateway Calculator?]]="Yes",IFERROR(Table1[[#This Row],[Recording Resolution '[MP']]],""),0)</f>
        <v>0</v>
      </c>
      <c r="O295" s="4">
        <f>IF(Table1[[#This Row],[Import to Gateway Calculator?]]="Yes",IFERROR(Table1[[#This Row],[Frame Rate '[FPS'] 1]],""),0)</f>
        <v>0</v>
      </c>
      <c r="P295" s="4">
        <f>IF(Table1[[#This Row],[Import to Gateway Calculator?]]="Yes",IFERROR(Table1[[#This Row],[Days of Storage 1]],""),0)</f>
        <v>0</v>
      </c>
    </row>
    <row r="296" spans="1:16" x14ac:dyDescent="0.25">
      <c r="A296" s="5" t="str">
        <f t="shared" si="29"/>
        <v/>
      </c>
      <c r="B296" s="6" t="str">
        <f>IFERROR(IF(Table1[[#This Row],[Multi-lens? 1]]="No", 1, IF(Table1[[#This Row],[Multi-lens? 1]]="Dual", 2, IF(Table1[[#This Row],[Multi-lens? 1]]="Quad", 4, ""))),"")</f>
        <v/>
      </c>
      <c r="C296" s="6">
        <f t="shared" si="30"/>
        <v>0</v>
      </c>
      <c r="D296" s="6">
        <f t="shared" si="31"/>
        <v>0</v>
      </c>
      <c r="E296" s="6">
        <f t="shared" si="32"/>
        <v>0</v>
      </c>
      <c r="F296" s="6">
        <f t="shared" si="33"/>
        <v>0</v>
      </c>
      <c r="H296" s="6" t="str">
        <f>IFERROR(IF(Table1[[#This Row],[Multi-lens? 1]]="No", 1, IF(Table1[[#This Row],[Multi-lens? 1]]="Dual", 2, IF(Table1[[#This Row],[Multi-lens? 1]]="Quad", 4, ""))),"")</f>
        <v/>
      </c>
      <c r="I296" s="9">
        <f>IFERROR(Table1[[#This Row],[Name]],"")</f>
        <v>0</v>
      </c>
      <c r="K296" s="3" t="str">
        <f t="shared" si="28"/>
        <v/>
      </c>
      <c r="M296" s="4">
        <f>IF(Table1[[#This Row],[Import to Gateway Calculator?]]="Yes",IFERROR(Table1[[#This Row],[Streaming Resolution '[MP']]],""),0)</f>
        <v>0</v>
      </c>
      <c r="N296" s="4">
        <f>IF(Table1[[#This Row],[Import to Gateway Calculator?]]="Yes",IFERROR(Table1[[#This Row],[Recording Resolution '[MP']]],""),0)</f>
        <v>0</v>
      </c>
      <c r="O296" s="4">
        <f>IF(Table1[[#This Row],[Import to Gateway Calculator?]]="Yes",IFERROR(Table1[[#This Row],[Frame Rate '[FPS'] 1]],""),0)</f>
        <v>0</v>
      </c>
      <c r="P296" s="4">
        <f>IF(Table1[[#This Row],[Import to Gateway Calculator?]]="Yes",IFERROR(Table1[[#This Row],[Days of Storage 1]],""),0)</f>
        <v>0</v>
      </c>
    </row>
    <row r="297" spans="1:16" x14ac:dyDescent="0.25">
      <c r="A297" s="5" t="str">
        <f t="shared" si="29"/>
        <v/>
      </c>
      <c r="B297" s="6" t="str">
        <f>IFERROR(IF(Table1[[#This Row],[Multi-lens? 1]]="No", 1, IF(Table1[[#This Row],[Multi-lens? 1]]="Dual", 2, IF(Table1[[#This Row],[Multi-lens? 1]]="Quad", 4, ""))),"")</f>
        <v/>
      </c>
      <c r="C297" s="6">
        <f t="shared" si="30"/>
        <v>0</v>
      </c>
      <c r="D297" s="6">
        <f t="shared" si="31"/>
        <v>0</v>
      </c>
      <c r="E297" s="6">
        <f t="shared" si="32"/>
        <v>0</v>
      </c>
      <c r="F297" s="6">
        <f t="shared" si="33"/>
        <v>0</v>
      </c>
      <c r="H297" s="6" t="str">
        <f>IFERROR(IF(Table1[[#This Row],[Multi-lens? 1]]="No", 1, IF(Table1[[#This Row],[Multi-lens? 1]]="Dual", 2, IF(Table1[[#This Row],[Multi-lens? 1]]="Quad", 4, ""))),"")</f>
        <v/>
      </c>
      <c r="I297" s="9">
        <f>IFERROR(Table1[[#This Row],[Name]],"")</f>
        <v>0</v>
      </c>
      <c r="K297" s="3" t="str">
        <f t="shared" si="28"/>
        <v/>
      </c>
      <c r="M297" s="4">
        <f>IF(Table1[[#This Row],[Import to Gateway Calculator?]]="Yes",IFERROR(Table1[[#This Row],[Streaming Resolution '[MP']]],""),0)</f>
        <v>0</v>
      </c>
      <c r="N297" s="4">
        <f>IF(Table1[[#This Row],[Import to Gateway Calculator?]]="Yes",IFERROR(Table1[[#This Row],[Recording Resolution '[MP']]],""),0)</f>
        <v>0</v>
      </c>
      <c r="O297" s="4">
        <f>IF(Table1[[#This Row],[Import to Gateway Calculator?]]="Yes",IFERROR(Table1[[#This Row],[Frame Rate '[FPS'] 1]],""),0)</f>
        <v>0</v>
      </c>
      <c r="P297" s="4">
        <f>IF(Table1[[#This Row],[Import to Gateway Calculator?]]="Yes",IFERROR(Table1[[#This Row],[Days of Storage 1]],""),0)</f>
        <v>0</v>
      </c>
    </row>
    <row r="298" spans="1:16" x14ac:dyDescent="0.25">
      <c r="A298" s="5" t="str">
        <f t="shared" si="29"/>
        <v/>
      </c>
      <c r="B298" s="6" t="str">
        <f>IFERROR(IF(Table1[[#This Row],[Multi-lens? 1]]="No", 1, IF(Table1[[#This Row],[Multi-lens? 1]]="Dual", 2, IF(Table1[[#This Row],[Multi-lens? 1]]="Quad", 4, ""))),"")</f>
        <v/>
      </c>
      <c r="C298" s="6">
        <f t="shared" si="30"/>
        <v>0</v>
      </c>
      <c r="D298" s="6">
        <f t="shared" si="31"/>
        <v>0</v>
      </c>
      <c r="E298" s="6">
        <f t="shared" si="32"/>
        <v>0</v>
      </c>
      <c r="F298" s="6">
        <f t="shared" si="33"/>
        <v>0</v>
      </c>
      <c r="H298" s="6" t="str">
        <f>IFERROR(IF(Table1[[#This Row],[Multi-lens? 1]]="No", 1, IF(Table1[[#This Row],[Multi-lens? 1]]="Dual", 2, IF(Table1[[#This Row],[Multi-lens? 1]]="Quad", 4, ""))),"")</f>
        <v/>
      </c>
      <c r="I298" s="9">
        <f>IFERROR(Table1[[#This Row],[Name]],"")</f>
        <v>0</v>
      </c>
      <c r="K298" s="3" t="str">
        <f t="shared" si="28"/>
        <v/>
      </c>
      <c r="M298" s="4">
        <f>IF(Table1[[#This Row],[Import to Gateway Calculator?]]="Yes",IFERROR(Table1[[#This Row],[Streaming Resolution '[MP']]],""),0)</f>
        <v>0</v>
      </c>
      <c r="N298" s="4">
        <f>IF(Table1[[#This Row],[Import to Gateway Calculator?]]="Yes",IFERROR(Table1[[#This Row],[Recording Resolution '[MP']]],""),0)</f>
        <v>0</v>
      </c>
      <c r="O298" s="4">
        <f>IF(Table1[[#This Row],[Import to Gateway Calculator?]]="Yes",IFERROR(Table1[[#This Row],[Frame Rate '[FPS'] 1]],""),0)</f>
        <v>0</v>
      </c>
      <c r="P298" s="4">
        <f>IF(Table1[[#This Row],[Import to Gateway Calculator?]]="Yes",IFERROR(Table1[[#This Row],[Days of Storage 1]],""),0)</f>
        <v>0</v>
      </c>
    </row>
    <row r="299" spans="1:16" x14ac:dyDescent="0.25">
      <c r="A299" s="5" t="str">
        <f t="shared" si="29"/>
        <v/>
      </c>
      <c r="B299" s="6" t="str">
        <f>IFERROR(IF(Table1[[#This Row],[Multi-lens? 1]]="No", 1, IF(Table1[[#This Row],[Multi-lens? 1]]="Dual", 2, IF(Table1[[#This Row],[Multi-lens? 1]]="Quad", 4, ""))),"")</f>
        <v/>
      </c>
      <c r="C299" s="6">
        <f t="shared" si="30"/>
        <v>0</v>
      </c>
      <c r="D299" s="6">
        <f t="shared" si="31"/>
        <v>0</v>
      </c>
      <c r="E299" s="6">
        <f t="shared" si="32"/>
        <v>0</v>
      </c>
      <c r="F299" s="6">
        <f t="shared" si="33"/>
        <v>0</v>
      </c>
      <c r="H299" s="6" t="str">
        <f>IFERROR(IF(Table1[[#This Row],[Multi-lens? 1]]="No", 1, IF(Table1[[#This Row],[Multi-lens? 1]]="Dual", 2, IF(Table1[[#This Row],[Multi-lens? 1]]="Quad", 4, ""))),"")</f>
        <v/>
      </c>
      <c r="I299" s="9">
        <f>IFERROR(Table1[[#This Row],[Name]],"")</f>
        <v>0</v>
      </c>
      <c r="K299" s="3" t="str">
        <f t="shared" si="28"/>
        <v/>
      </c>
      <c r="M299" s="4">
        <f>IF(Table1[[#This Row],[Import to Gateway Calculator?]]="Yes",IFERROR(Table1[[#This Row],[Streaming Resolution '[MP']]],""),0)</f>
        <v>0</v>
      </c>
      <c r="N299" s="4">
        <f>IF(Table1[[#This Row],[Import to Gateway Calculator?]]="Yes",IFERROR(Table1[[#This Row],[Recording Resolution '[MP']]],""),0)</f>
        <v>0</v>
      </c>
      <c r="O299" s="4">
        <f>IF(Table1[[#This Row],[Import to Gateway Calculator?]]="Yes",IFERROR(Table1[[#This Row],[Frame Rate '[FPS'] 1]],""),0)</f>
        <v>0</v>
      </c>
      <c r="P299" s="4">
        <f>IF(Table1[[#This Row],[Import to Gateway Calculator?]]="Yes",IFERROR(Table1[[#This Row],[Days of Storage 1]],""),0)</f>
        <v>0</v>
      </c>
    </row>
    <row r="300" spans="1:16" x14ac:dyDescent="0.25">
      <c r="A300" s="5" t="str">
        <f t="shared" si="29"/>
        <v/>
      </c>
      <c r="B300" s="6" t="str">
        <f>IFERROR(IF(Table1[[#This Row],[Multi-lens? 1]]="No", 1, IF(Table1[[#This Row],[Multi-lens? 1]]="Dual", 2, IF(Table1[[#This Row],[Multi-lens? 1]]="Quad", 4, ""))),"")</f>
        <v/>
      </c>
      <c r="C300" s="6">
        <f t="shared" si="30"/>
        <v>0</v>
      </c>
      <c r="D300" s="6">
        <f t="shared" si="31"/>
        <v>0</v>
      </c>
      <c r="E300" s="6">
        <f t="shared" si="32"/>
        <v>0</v>
      </c>
      <c r="F300" s="6">
        <f t="shared" si="33"/>
        <v>0</v>
      </c>
      <c r="H300" s="6" t="str">
        <f>IFERROR(IF(Table1[[#This Row],[Multi-lens? 1]]="No", 1, IF(Table1[[#This Row],[Multi-lens? 1]]="Dual", 2, IF(Table1[[#This Row],[Multi-lens? 1]]="Quad", 4, ""))),"")</f>
        <v/>
      </c>
      <c r="I300" s="9">
        <f>IFERROR(Table1[[#This Row],[Name]],"")</f>
        <v>0</v>
      </c>
      <c r="K300" s="3" t="str">
        <f t="shared" si="28"/>
        <v/>
      </c>
      <c r="M300" s="4">
        <f>IF(Table1[[#This Row],[Import to Gateway Calculator?]]="Yes",IFERROR(Table1[[#This Row],[Streaming Resolution '[MP']]],""),0)</f>
        <v>0</v>
      </c>
      <c r="N300" s="4">
        <f>IF(Table1[[#This Row],[Import to Gateway Calculator?]]="Yes",IFERROR(Table1[[#This Row],[Recording Resolution '[MP']]],""),0)</f>
        <v>0</v>
      </c>
      <c r="O300" s="4">
        <f>IF(Table1[[#This Row],[Import to Gateway Calculator?]]="Yes",IFERROR(Table1[[#This Row],[Frame Rate '[FPS'] 1]],""),0)</f>
        <v>0</v>
      </c>
      <c r="P300" s="4">
        <f>IF(Table1[[#This Row],[Import to Gateway Calculator?]]="Yes",IFERROR(Table1[[#This Row],[Days of Storage 1]],""),0)</f>
        <v>0</v>
      </c>
    </row>
    <row r="301" spans="1:16" x14ac:dyDescent="0.25">
      <c r="A301" s="5" t="str">
        <f t="shared" si="29"/>
        <v/>
      </c>
      <c r="B301" s="6" t="str">
        <f>IFERROR(IF(Table1[[#This Row],[Multi-lens? 1]]="No", 1, IF(Table1[[#This Row],[Multi-lens? 1]]="Dual", 2, IF(Table1[[#This Row],[Multi-lens? 1]]="Quad", 4, ""))),"")</f>
        <v/>
      </c>
      <c r="C301" s="6">
        <f t="shared" si="30"/>
        <v>0</v>
      </c>
      <c r="D301" s="6">
        <f t="shared" si="31"/>
        <v>0</v>
      </c>
      <c r="E301" s="6">
        <f t="shared" si="32"/>
        <v>0</v>
      </c>
      <c r="F301" s="6">
        <f t="shared" si="33"/>
        <v>0</v>
      </c>
      <c r="H301" s="6" t="str">
        <f>IFERROR(IF(Table1[[#This Row],[Multi-lens? 1]]="No", 1, IF(Table1[[#This Row],[Multi-lens? 1]]="Dual", 2, IF(Table1[[#This Row],[Multi-lens? 1]]="Quad", 4, ""))),"")</f>
        <v/>
      </c>
      <c r="I301" s="9">
        <f>IFERROR(Table1[[#This Row],[Name]],"")</f>
        <v>0</v>
      </c>
      <c r="K301" s="3" t="str">
        <f t="shared" si="28"/>
        <v/>
      </c>
      <c r="M301" s="4">
        <f>IF(Table1[[#This Row],[Import to Gateway Calculator?]]="Yes",IFERROR(Table1[[#This Row],[Streaming Resolution '[MP']]],""),0)</f>
        <v>0</v>
      </c>
      <c r="N301" s="4">
        <f>IF(Table1[[#This Row],[Import to Gateway Calculator?]]="Yes",IFERROR(Table1[[#This Row],[Recording Resolution '[MP']]],""),0)</f>
        <v>0</v>
      </c>
      <c r="O301" s="4">
        <f>IF(Table1[[#This Row],[Import to Gateway Calculator?]]="Yes",IFERROR(Table1[[#This Row],[Frame Rate '[FPS'] 1]],""),0)</f>
        <v>0</v>
      </c>
      <c r="P301" s="4">
        <f>IF(Table1[[#This Row],[Import to Gateway Calculator?]]="Yes",IFERROR(Table1[[#This Row],[Days of Storage 1]],""),0)</f>
        <v>0</v>
      </c>
    </row>
    <row r="302" spans="1:16" x14ac:dyDescent="0.25">
      <c r="A302" s="5" t="str">
        <f t="shared" si="29"/>
        <v/>
      </c>
      <c r="B302" s="6" t="str">
        <f>IFERROR(IF(Table1[[#This Row],[Multi-lens? 1]]="No", 1, IF(Table1[[#This Row],[Multi-lens? 1]]="Dual", 2, IF(Table1[[#This Row],[Multi-lens? 1]]="Quad", 4, ""))),"")</f>
        <v/>
      </c>
      <c r="C302" s="6">
        <f t="shared" si="30"/>
        <v>0</v>
      </c>
      <c r="D302" s="6">
        <f t="shared" si="31"/>
        <v>0</v>
      </c>
      <c r="E302" s="6">
        <f t="shared" si="32"/>
        <v>0</v>
      </c>
      <c r="F302" s="6">
        <f t="shared" si="33"/>
        <v>0</v>
      </c>
      <c r="H302" s="6" t="str">
        <f>IFERROR(IF(Table1[[#This Row],[Multi-lens? 1]]="No", 1, IF(Table1[[#This Row],[Multi-lens? 1]]="Dual", 2, IF(Table1[[#This Row],[Multi-lens? 1]]="Quad", 4, ""))),"")</f>
        <v/>
      </c>
      <c r="I302" s="9">
        <f>IFERROR(Table1[[#This Row],[Name]],"")</f>
        <v>0</v>
      </c>
      <c r="K302" s="3" t="str">
        <f t="shared" si="28"/>
        <v/>
      </c>
      <c r="M302" s="4">
        <f>IF(Table1[[#This Row],[Import to Gateway Calculator?]]="Yes",IFERROR(Table1[[#This Row],[Streaming Resolution '[MP']]],""),0)</f>
        <v>0</v>
      </c>
      <c r="N302" s="4">
        <f>IF(Table1[[#This Row],[Import to Gateway Calculator?]]="Yes",IFERROR(Table1[[#This Row],[Recording Resolution '[MP']]],""),0)</f>
        <v>0</v>
      </c>
      <c r="O302" s="4">
        <f>IF(Table1[[#This Row],[Import to Gateway Calculator?]]="Yes",IFERROR(Table1[[#This Row],[Frame Rate '[FPS'] 1]],""),0)</f>
        <v>0</v>
      </c>
      <c r="P302" s="4">
        <f>IF(Table1[[#This Row],[Import to Gateway Calculator?]]="Yes",IFERROR(Table1[[#This Row],[Days of Storage 1]],""),0)</f>
        <v>0</v>
      </c>
    </row>
    <row r="303" spans="1:16" x14ac:dyDescent="0.25">
      <c r="A303" s="5" t="str">
        <f t="shared" si="29"/>
        <v/>
      </c>
      <c r="B303" s="6" t="str">
        <f>IFERROR(IF(Table1[[#This Row],[Multi-lens? 1]]="No", 1, IF(Table1[[#This Row],[Multi-lens? 1]]="Dual", 2, IF(Table1[[#This Row],[Multi-lens? 1]]="Quad", 4, ""))),"")</f>
        <v/>
      </c>
      <c r="C303" s="6">
        <f t="shared" si="30"/>
        <v>0</v>
      </c>
      <c r="D303" s="6">
        <f t="shared" si="31"/>
        <v>0</v>
      </c>
      <c r="E303" s="6">
        <f t="shared" si="32"/>
        <v>0</v>
      </c>
      <c r="F303" s="6">
        <f t="shared" si="33"/>
        <v>0</v>
      </c>
      <c r="H303" s="6" t="str">
        <f>IFERROR(IF(Table1[[#This Row],[Multi-lens? 1]]="No", 1, IF(Table1[[#This Row],[Multi-lens? 1]]="Dual", 2, IF(Table1[[#This Row],[Multi-lens? 1]]="Quad", 4, ""))),"")</f>
        <v/>
      </c>
      <c r="I303" s="9">
        <f>IFERROR(Table1[[#This Row],[Name]],"")</f>
        <v>0</v>
      </c>
      <c r="K303" s="3" t="str">
        <f t="shared" si="28"/>
        <v/>
      </c>
      <c r="M303" s="4">
        <f>IF(Table1[[#This Row],[Import to Gateway Calculator?]]="Yes",IFERROR(Table1[[#This Row],[Streaming Resolution '[MP']]],""),0)</f>
        <v>0</v>
      </c>
      <c r="N303" s="4">
        <f>IF(Table1[[#This Row],[Import to Gateway Calculator?]]="Yes",IFERROR(Table1[[#This Row],[Recording Resolution '[MP']]],""),0)</f>
        <v>0</v>
      </c>
      <c r="O303" s="4">
        <f>IF(Table1[[#This Row],[Import to Gateway Calculator?]]="Yes",IFERROR(Table1[[#This Row],[Frame Rate '[FPS'] 1]],""),0)</f>
        <v>0</v>
      </c>
      <c r="P303" s="4">
        <f>IF(Table1[[#This Row],[Import to Gateway Calculator?]]="Yes",IFERROR(Table1[[#This Row],[Days of Storage 1]],""),0)</f>
        <v>0</v>
      </c>
    </row>
    <row r="304" spans="1:16" x14ac:dyDescent="0.25">
      <c r="A304" s="5" t="str">
        <f t="shared" si="29"/>
        <v/>
      </c>
      <c r="B304" s="6" t="str">
        <f>IFERROR(IF(Table1[[#This Row],[Multi-lens? 1]]="No", 1, IF(Table1[[#This Row],[Multi-lens? 1]]="Dual", 2, IF(Table1[[#This Row],[Multi-lens? 1]]="Quad", 4, ""))),"")</f>
        <v/>
      </c>
      <c r="C304" s="6">
        <f t="shared" si="30"/>
        <v>0</v>
      </c>
      <c r="D304" s="6">
        <f t="shared" si="31"/>
        <v>0</v>
      </c>
      <c r="E304" s="6">
        <f t="shared" si="32"/>
        <v>0</v>
      </c>
      <c r="F304" s="6">
        <f t="shared" si="33"/>
        <v>0</v>
      </c>
      <c r="H304" s="6" t="str">
        <f>IFERROR(IF(Table1[[#This Row],[Multi-lens? 1]]="No", 1, IF(Table1[[#This Row],[Multi-lens? 1]]="Dual", 2, IF(Table1[[#This Row],[Multi-lens? 1]]="Quad", 4, ""))),"")</f>
        <v/>
      </c>
      <c r="I304" s="9">
        <f>IFERROR(Table1[[#This Row],[Name]],"")</f>
        <v>0</v>
      </c>
      <c r="K304" s="3" t="str">
        <f t="shared" si="28"/>
        <v/>
      </c>
      <c r="M304" s="4">
        <f>IF(Table1[[#This Row],[Import to Gateway Calculator?]]="Yes",IFERROR(Table1[[#This Row],[Streaming Resolution '[MP']]],""),0)</f>
        <v>0</v>
      </c>
      <c r="N304" s="4">
        <f>IF(Table1[[#This Row],[Import to Gateway Calculator?]]="Yes",IFERROR(Table1[[#This Row],[Recording Resolution '[MP']]],""),0)</f>
        <v>0</v>
      </c>
      <c r="O304" s="4">
        <f>IF(Table1[[#This Row],[Import to Gateway Calculator?]]="Yes",IFERROR(Table1[[#This Row],[Frame Rate '[FPS'] 1]],""),0)</f>
        <v>0</v>
      </c>
      <c r="P304" s="4">
        <f>IF(Table1[[#This Row],[Import to Gateway Calculator?]]="Yes",IFERROR(Table1[[#This Row],[Days of Storage 1]],""),0)</f>
        <v>0</v>
      </c>
    </row>
    <row r="305" spans="1:16" x14ac:dyDescent="0.25">
      <c r="A305" s="5" t="str">
        <f t="shared" si="29"/>
        <v/>
      </c>
      <c r="B305" s="6" t="str">
        <f>IFERROR(IF(Table1[[#This Row],[Multi-lens? 1]]="No", 1, IF(Table1[[#This Row],[Multi-lens? 1]]="Dual", 2, IF(Table1[[#This Row],[Multi-lens? 1]]="Quad", 4, ""))),"")</f>
        <v/>
      </c>
      <c r="C305" s="6">
        <f t="shared" si="30"/>
        <v>0</v>
      </c>
      <c r="D305" s="6">
        <f t="shared" si="31"/>
        <v>0</v>
      </c>
      <c r="E305" s="6">
        <f t="shared" si="32"/>
        <v>0</v>
      </c>
      <c r="F305" s="6">
        <f t="shared" si="33"/>
        <v>0</v>
      </c>
      <c r="H305" s="6" t="str">
        <f>IFERROR(IF(Table1[[#This Row],[Multi-lens? 1]]="No", 1, IF(Table1[[#This Row],[Multi-lens? 1]]="Dual", 2, IF(Table1[[#This Row],[Multi-lens? 1]]="Quad", 4, ""))),"")</f>
        <v/>
      </c>
      <c r="I305" s="9">
        <f>IFERROR(Table1[[#This Row],[Name]],"")</f>
        <v>0</v>
      </c>
      <c r="K305" s="3" t="str">
        <f t="shared" si="28"/>
        <v/>
      </c>
      <c r="M305" s="4">
        <f>IF(Table1[[#This Row],[Import to Gateway Calculator?]]="Yes",IFERROR(Table1[[#This Row],[Streaming Resolution '[MP']]],""),0)</f>
        <v>0</v>
      </c>
      <c r="N305" s="4">
        <f>IF(Table1[[#This Row],[Import to Gateway Calculator?]]="Yes",IFERROR(Table1[[#This Row],[Recording Resolution '[MP']]],""),0)</f>
        <v>0</v>
      </c>
      <c r="O305" s="4">
        <f>IF(Table1[[#This Row],[Import to Gateway Calculator?]]="Yes",IFERROR(Table1[[#This Row],[Frame Rate '[FPS'] 1]],""),0)</f>
        <v>0</v>
      </c>
      <c r="P305" s="4">
        <f>IF(Table1[[#This Row],[Import to Gateway Calculator?]]="Yes",IFERROR(Table1[[#This Row],[Days of Storage 1]],""),0)</f>
        <v>0</v>
      </c>
    </row>
    <row r="306" spans="1:16" x14ac:dyDescent="0.25">
      <c r="A306" s="5" t="str">
        <f t="shared" si="29"/>
        <v/>
      </c>
      <c r="B306" s="6" t="str">
        <f>IFERROR(IF(Table1[[#This Row],[Multi-lens? 1]]="No", 1, IF(Table1[[#This Row],[Multi-lens? 1]]="Dual", 2, IF(Table1[[#This Row],[Multi-lens? 1]]="Quad", 4, ""))),"")</f>
        <v/>
      </c>
      <c r="C306" s="6">
        <f t="shared" si="30"/>
        <v>0</v>
      </c>
      <c r="D306" s="6">
        <f t="shared" si="31"/>
        <v>0</v>
      </c>
      <c r="E306" s="6">
        <f t="shared" si="32"/>
        <v>0</v>
      </c>
      <c r="F306" s="6">
        <f t="shared" si="33"/>
        <v>0</v>
      </c>
      <c r="H306" s="6" t="str">
        <f>IFERROR(IF(Table1[[#This Row],[Multi-lens? 1]]="No", 1, IF(Table1[[#This Row],[Multi-lens? 1]]="Dual", 2, IF(Table1[[#This Row],[Multi-lens? 1]]="Quad", 4, ""))),"")</f>
        <v/>
      </c>
      <c r="I306" s="9">
        <f>IFERROR(Table1[[#This Row],[Name]],"")</f>
        <v>0</v>
      </c>
      <c r="K306" s="3" t="str">
        <f t="shared" si="28"/>
        <v/>
      </c>
      <c r="M306" s="4">
        <f>IF(Table1[[#This Row],[Import to Gateway Calculator?]]="Yes",IFERROR(Table1[[#This Row],[Streaming Resolution '[MP']]],""),0)</f>
        <v>0</v>
      </c>
      <c r="N306" s="4">
        <f>IF(Table1[[#This Row],[Import to Gateway Calculator?]]="Yes",IFERROR(Table1[[#This Row],[Recording Resolution '[MP']]],""),0)</f>
        <v>0</v>
      </c>
      <c r="O306" s="4">
        <f>IF(Table1[[#This Row],[Import to Gateway Calculator?]]="Yes",IFERROR(Table1[[#This Row],[Frame Rate '[FPS'] 1]],""),0)</f>
        <v>0</v>
      </c>
      <c r="P306" s="4">
        <f>IF(Table1[[#This Row],[Import to Gateway Calculator?]]="Yes",IFERROR(Table1[[#This Row],[Days of Storage 1]],""),0)</f>
        <v>0</v>
      </c>
    </row>
    <row r="307" spans="1:16" x14ac:dyDescent="0.25">
      <c r="A307" s="5" t="str">
        <f t="shared" si="29"/>
        <v/>
      </c>
      <c r="B307" s="6" t="str">
        <f>IFERROR(IF(Table1[[#This Row],[Multi-lens? 1]]="No", 1, IF(Table1[[#This Row],[Multi-lens? 1]]="Dual", 2, IF(Table1[[#This Row],[Multi-lens? 1]]="Quad", 4, ""))),"")</f>
        <v/>
      </c>
      <c r="C307" s="6">
        <f t="shared" si="30"/>
        <v>0</v>
      </c>
      <c r="D307" s="6">
        <f t="shared" si="31"/>
        <v>0</v>
      </c>
      <c r="E307" s="6">
        <f t="shared" si="32"/>
        <v>0</v>
      </c>
      <c r="F307" s="6">
        <f t="shared" si="33"/>
        <v>0</v>
      </c>
      <c r="H307" s="6" t="str">
        <f>IFERROR(IF(Table1[[#This Row],[Multi-lens? 1]]="No", 1, IF(Table1[[#This Row],[Multi-lens? 1]]="Dual", 2, IF(Table1[[#This Row],[Multi-lens? 1]]="Quad", 4, ""))),"")</f>
        <v/>
      </c>
      <c r="I307" s="9">
        <f>IFERROR(Table1[[#This Row],[Name]],"")</f>
        <v>0</v>
      </c>
      <c r="K307" s="3" t="str">
        <f t="shared" si="28"/>
        <v/>
      </c>
      <c r="M307" s="4">
        <f>IF(Table1[[#This Row],[Import to Gateway Calculator?]]="Yes",IFERROR(Table1[[#This Row],[Streaming Resolution '[MP']]],""),0)</f>
        <v>0</v>
      </c>
      <c r="N307" s="4">
        <f>IF(Table1[[#This Row],[Import to Gateway Calculator?]]="Yes",IFERROR(Table1[[#This Row],[Recording Resolution '[MP']]],""),0)</f>
        <v>0</v>
      </c>
      <c r="O307" s="4">
        <f>IF(Table1[[#This Row],[Import to Gateway Calculator?]]="Yes",IFERROR(Table1[[#This Row],[Frame Rate '[FPS'] 1]],""),0)</f>
        <v>0</v>
      </c>
      <c r="P307" s="4">
        <f>IF(Table1[[#This Row],[Import to Gateway Calculator?]]="Yes",IFERROR(Table1[[#This Row],[Days of Storage 1]],""),0)</f>
        <v>0</v>
      </c>
    </row>
    <row r="308" spans="1:16" x14ac:dyDescent="0.25">
      <c r="A308" s="5" t="str">
        <f t="shared" si="29"/>
        <v/>
      </c>
      <c r="B308" s="6" t="str">
        <f>IFERROR(IF(Table1[[#This Row],[Multi-lens? 1]]="No", 1, IF(Table1[[#This Row],[Multi-lens? 1]]="Dual", 2, IF(Table1[[#This Row],[Multi-lens? 1]]="Quad", 4, ""))),"")</f>
        <v/>
      </c>
      <c r="C308" s="6">
        <f t="shared" si="30"/>
        <v>0</v>
      </c>
      <c r="D308" s="6">
        <f t="shared" si="31"/>
        <v>0</v>
      </c>
      <c r="E308" s="6">
        <f t="shared" si="32"/>
        <v>0</v>
      </c>
      <c r="F308" s="6">
        <f t="shared" si="33"/>
        <v>0</v>
      </c>
      <c r="H308" s="6" t="str">
        <f>IFERROR(IF(Table1[[#This Row],[Multi-lens? 1]]="No", 1, IF(Table1[[#This Row],[Multi-lens? 1]]="Dual", 2, IF(Table1[[#This Row],[Multi-lens? 1]]="Quad", 4, ""))),"")</f>
        <v/>
      </c>
      <c r="I308" s="9">
        <f>IFERROR(Table1[[#This Row],[Name]],"")</f>
        <v>0</v>
      </c>
      <c r="K308" s="3" t="str">
        <f t="shared" si="28"/>
        <v/>
      </c>
      <c r="M308" s="4">
        <f>IF(Table1[[#This Row],[Import to Gateway Calculator?]]="Yes",IFERROR(Table1[[#This Row],[Streaming Resolution '[MP']]],""),0)</f>
        <v>0</v>
      </c>
      <c r="N308" s="4">
        <f>IF(Table1[[#This Row],[Import to Gateway Calculator?]]="Yes",IFERROR(Table1[[#This Row],[Recording Resolution '[MP']]],""),0)</f>
        <v>0</v>
      </c>
      <c r="O308" s="4">
        <f>IF(Table1[[#This Row],[Import to Gateway Calculator?]]="Yes",IFERROR(Table1[[#This Row],[Frame Rate '[FPS'] 1]],""),0)</f>
        <v>0</v>
      </c>
      <c r="P308" s="4">
        <f>IF(Table1[[#This Row],[Import to Gateway Calculator?]]="Yes",IFERROR(Table1[[#This Row],[Days of Storage 1]],""),0)</f>
        <v>0</v>
      </c>
    </row>
    <row r="309" spans="1:16" x14ac:dyDescent="0.25">
      <c r="A309" s="5" t="str">
        <f t="shared" si="29"/>
        <v/>
      </c>
      <c r="B309" s="6" t="str">
        <f>IFERROR(IF(Table1[[#This Row],[Multi-lens? 1]]="No", 1, IF(Table1[[#This Row],[Multi-lens? 1]]="Dual", 2, IF(Table1[[#This Row],[Multi-lens? 1]]="Quad", 4, ""))),"")</f>
        <v/>
      </c>
      <c r="C309" s="6">
        <f t="shared" si="30"/>
        <v>0</v>
      </c>
      <c r="D309" s="6">
        <f t="shared" si="31"/>
        <v>0</v>
      </c>
      <c r="E309" s="6">
        <f t="shared" si="32"/>
        <v>0</v>
      </c>
      <c r="F309" s="6">
        <f t="shared" si="33"/>
        <v>0</v>
      </c>
      <c r="H309" s="6" t="str">
        <f>IFERROR(IF(Table1[[#This Row],[Multi-lens? 1]]="No", 1, IF(Table1[[#This Row],[Multi-lens? 1]]="Dual", 2, IF(Table1[[#This Row],[Multi-lens? 1]]="Quad", 4, ""))),"")</f>
        <v/>
      </c>
      <c r="I309" s="9">
        <f>IFERROR(Table1[[#This Row],[Name]],"")</f>
        <v>0</v>
      </c>
      <c r="K309" s="3" t="str">
        <f t="shared" si="28"/>
        <v/>
      </c>
      <c r="M309" s="4">
        <f>IF(Table1[[#This Row],[Import to Gateway Calculator?]]="Yes",IFERROR(Table1[[#This Row],[Streaming Resolution '[MP']]],""),0)</f>
        <v>0</v>
      </c>
      <c r="N309" s="4">
        <f>IF(Table1[[#This Row],[Import to Gateway Calculator?]]="Yes",IFERROR(Table1[[#This Row],[Recording Resolution '[MP']]],""),0)</f>
        <v>0</v>
      </c>
      <c r="O309" s="4">
        <f>IF(Table1[[#This Row],[Import to Gateway Calculator?]]="Yes",IFERROR(Table1[[#This Row],[Frame Rate '[FPS'] 1]],""),0)</f>
        <v>0</v>
      </c>
      <c r="P309" s="4">
        <f>IF(Table1[[#This Row],[Import to Gateway Calculator?]]="Yes",IFERROR(Table1[[#This Row],[Days of Storage 1]],""),0)</f>
        <v>0</v>
      </c>
    </row>
    <row r="310" spans="1:16" x14ac:dyDescent="0.25">
      <c r="A310" s="5" t="str">
        <f t="shared" si="29"/>
        <v/>
      </c>
      <c r="B310" s="6" t="str">
        <f>IFERROR(IF(Table1[[#This Row],[Multi-lens? 1]]="No", 1, IF(Table1[[#This Row],[Multi-lens? 1]]="Dual", 2, IF(Table1[[#This Row],[Multi-lens? 1]]="Quad", 4, ""))),"")</f>
        <v/>
      </c>
      <c r="C310" s="6">
        <f t="shared" si="30"/>
        <v>0</v>
      </c>
      <c r="D310" s="6">
        <f t="shared" si="31"/>
        <v>0</v>
      </c>
      <c r="E310" s="6">
        <f t="shared" si="32"/>
        <v>0</v>
      </c>
      <c r="F310" s="6">
        <f t="shared" si="33"/>
        <v>0</v>
      </c>
      <c r="H310" s="6" t="str">
        <f>IFERROR(IF(Table1[[#This Row],[Multi-lens? 1]]="No", 1, IF(Table1[[#This Row],[Multi-lens? 1]]="Dual", 2, IF(Table1[[#This Row],[Multi-lens? 1]]="Quad", 4, ""))),"")</f>
        <v/>
      </c>
      <c r="I310" s="9">
        <f>IFERROR(Table1[[#This Row],[Name]],"")</f>
        <v>0</v>
      </c>
      <c r="K310" s="3" t="str">
        <f t="shared" si="28"/>
        <v/>
      </c>
      <c r="M310" s="4">
        <f>IF(Table1[[#This Row],[Import to Gateway Calculator?]]="Yes",IFERROR(Table1[[#This Row],[Streaming Resolution '[MP']]],""),0)</f>
        <v>0</v>
      </c>
      <c r="N310" s="4">
        <f>IF(Table1[[#This Row],[Import to Gateway Calculator?]]="Yes",IFERROR(Table1[[#This Row],[Recording Resolution '[MP']]],""),0)</f>
        <v>0</v>
      </c>
      <c r="O310" s="4">
        <f>IF(Table1[[#This Row],[Import to Gateway Calculator?]]="Yes",IFERROR(Table1[[#This Row],[Frame Rate '[FPS'] 1]],""),0)</f>
        <v>0</v>
      </c>
      <c r="P310" s="4">
        <f>IF(Table1[[#This Row],[Import to Gateway Calculator?]]="Yes",IFERROR(Table1[[#This Row],[Days of Storage 1]],""),0)</f>
        <v>0</v>
      </c>
    </row>
    <row r="311" spans="1:16" x14ac:dyDescent="0.25">
      <c r="A311" s="5" t="str">
        <f t="shared" si="29"/>
        <v/>
      </c>
      <c r="B311" s="6" t="str">
        <f>IFERROR(IF(Table1[[#This Row],[Multi-lens? 1]]="No", 1, IF(Table1[[#This Row],[Multi-lens? 1]]="Dual", 2, IF(Table1[[#This Row],[Multi-lens? 1]]="Quad", 4, ""))),"")</f>
        <v/>
      </c>
      <c r="C311" s="6">
        <f t="shared" si="30"/>
        <v>0</v>
      </c>
      <c r="D311" s="6">
        <f t="shared" si="31"/>
        <v>0</v>
      </c>
      <c r="E311" s="6">
        <f t="shared" si="32"/>
        <v>0</v>
      </c>
      <c r="F311" s="6">
        <f t="shared" si="33"/>
        <v>0</v>
      </c>
      <c r="H311" s="6" t="str">
        <f>IFERROR(IF(Table1[[#This Row],[Multi-lens? 1]]="No", 1, IF(Table1[[#This Row],[Multi-lens? 1]]="Dual", 2, IF(Table1[[#This Row],[Multi-lens? 1]]="Quad", 4, ""))),"")</f>
        <v/>
      </c>
      <c r="I311" s="9">
        <f>IFERROR(Table1[[#This Row],[Name]],"")</f>
        <v>0</v>
      </c>
      <c r="K311" s="3" t="str">
        <f t="shared" si="28"/>
        <v/>
      </c>
      <c r="M311" s="4">
        <f>IF(Table1[[#This Row],[Import to Gateway Calculator?]]="Yes",IFERROR(Table1[[#This Row],[Streaming Resolution '[MP']]],""),0)</f>
        <v>0</v>
      </c>
      <c r="N311" s="4">
        <f>IF(Table1[[#This Row],[Import to Gateway Calculator?]]="Yes",IFERROR(Table1[[#This Row],[Recording Resolution '[MP']]],""),0)</f>
        <v>0</v>
      </c>
      <c r="O311" s="4">
        <f>IF(Table1[[#This Row],[Import to Gateway Calculator?]]="Yes",IFERROR(Table1[[#This Row],[Frame Rate '[FPS'] 1]],""),0)</f>
        <v>0</v>
      </c>
      <c r="P311" s="4">
        <f>IF(Table1[[#This Row],[Import to Gateway Calculator?]]="Yes",IFERROR(Table1[[#This Row],[Days of Storage 1]],""),0)</f>
        <v>0</v>
      </c>
    </row>
    <row r="312" spans="1:16" x14ac:dyDescent="0.25">
      <c r="A312" s="5" t="str">
        <f t="shared" si="29"/>
        <v/>
      </c>
      <c r="B312" s="6" t="str">
        <f>IFERROR(IF(Table1[[#This Row],[Multi-lens? 1]]="No", 1, IF(Table1[[#This Row],[Multi-lens? 1]]="Dual", 2, IF(Table1[[#This Row],[Multi-lens? 1]]="Quad", 4, ""))),"")</f>
        <v/>
      </c>
      <c r="C312" s="6">
        <f t="shared" si="30"/>
        <v>0</v>
      </c>
      <c r="D312" s="6">
        <f t="shared" si="31"/>
        <v>0</v>
      </c>
      <c r="E312" s="6">
        <f t="shared" si="32"/>
        <v>0</v>
      </c>
      <c r="F312" s="6">
        <f t="shared" si="33"/>
        <v>0</v>
      </c>
      <c r="H312" s="6" t="str">
        <f>IFERROR(IF(Table1[[#This Row],[Multi-lens? 1]]="No", 1, IF(Table1[[#This Row],[Multi-lens? 1]]="Dual", 2, IF(Table1[[#This Row],[Multi-lens? 1]]="Quad", 4, ""))),"")</f>
        <v/>
      </c>
      <c r="I312" s="9">
        <f>IFERROR(Table1[[#This Row],[Name]],"")</f>
        <v>0</v>
      </c>
      <c r="K312" s="3" t="str">
        <f t="shared" si="28"/>
        <v/>
      </c>
      <c r="M312" s="4">
        <f>IF(Table1[[#This Row],[Import to Gateway Calculator?]]="Yes",IFERROR(Table1[[#This Row],[Streaming Resolution '[MP']]],""),0)</f>
        <v>0</v>
      </c>
      <c r="N312" s="4">
        <f>IF(Table1[[#This Row],[Import to Gateway Calculator?]]="Yes",IFERROR(Table1[[#This Row],[Recording Resolution '[MP']]],""),0)</f>
        <v>0</v>
      </c>
      <c r="O312" s="4">
        <f>IF(Table1[[#This Row],[Import to Gateway Calculator?]]="Yes",IFERROR(Table1[[#This Row],[Frame Rate '[FPS'] 1]],""),0)</f>
        <v>0</v>
      </c>
      <c r="P312" s="4">
        <f>IF(Table1[[#This Row],[Import to Gateway Calculator?]]="Yes",IFERROR(Table1[[#This Row],[Days of Storage 1]],""),0)</f>
        <v>0</v>
      </c>
    </row>
    <row r="313" spans="1:16" x14ac:dyDescent="0.25">
      <c r="A313" s="5" t="str">
        <f t="shared" si="29"/>
        <v/>
      </c>
      <c r="B313" s="6" t="str">
        <f>IFERROR(IF(Table1[[#This Row],[Multi-lens? 1]]="No", 1, IF(Table1[[#This Row],[Multi-lens? 1]]="Dual", 2, IF(Table1[[#This Row],[Multi-lens? 1]]="Quad", 4, ""))),"")</f>
        <v/>
      </c>
      <c r="C313" s="6">
        <f t="shared" si="30"/>
        <v>0</v>
      </c>
      <c r="D313" s="6">
        <f t="shared" si="31"/>
        <v>0</v>
      </c>
      <c r="E313" s="6">
        <f t="shared" si="32"/>
        <v>0</v>
      </c>
      <c r="F313" s="6">
        <f t="shared" si="33"/>
        <v>0</v>
      </c>
      <c r="H313" s="6" t="str">
        <f>IFERROR(IF(Table1[[#This Row],[Multi-lens? 1]]="No", 1, IF(Table1[[#This Row],[Multi-lens? 1]]="Dual", 2, IF(Table1[[#This Row],[Multi-lens? 1]]="Quad", 4, ""))),"")</f>
        <v/>
      </c>
      <c r="I313" s="9">
        <f>IFERROR(Table1[[#This Row],[Name]],"")</f>
        <v>0</v>
      </c>
      <c r="K313" s="3" t="str">
        <f t="shared" si="28"/>
        <v/>
      </c>
      <c r="M313" s="4">
        <f>IF(Table1[[#This Row],[Import to Gateway Calculator?]]="Yes",IFERROR(Table1[[#This Row],[Streaming Resolution '[MP']]],""),0)</f>
        <v>0</v>
      </c>
      <c r="N313" s="4">
        <f>IF(Table1[[#This Row],[Import to Gateway Calculator?]]="Yes",IFERROR(Table1[[#This Row],[Recording Resolution '[MP']]],""),0)</f>
        <v>0</v>
      </c>
      <c r="O313" s="4">
        <f>IF(Table1[[#This Row],[Import to Gateway Calculator?]]="Yes",IFERROR(Table1[[#This Row],[Frame Rate '[FPS'] 1]],""),0)</f>
        <v>0</v>
      </c>
      <c r="P313" s="4">
        <f>IF(Table1[[#This Row],[Import to Gateway Calculator?]]="Yes",IFERROR(Table1[[#This Row],[Days of Storage 1]],""),0)</f>
        <v>0</v>
      </c>
    </row>
    <row r="314" spans="1:16" x14ac:dyDescent="0.25">
      <c r="A314" s="5" t="str">
        <f t="shared" si="29"/>
        <v/>
      </c>
      <c r="B314" s="6" t="str">
        <f>IFERROR(IF(Table1[[#This Row],[Multi-lens? 1]]="No", 1, IF(Table1[[#This Row],[Multi-lens? 1]]="Dual", 2, IF(Table1[[#This Row],[Multi-lens? 1]]="Quad", 4, ""))),"")</f>
        <v/>
      </c>
      <c r="C314" s="6">
        <f t="shared" si="30"/>
        <v>0</v>
      </c>
      <c r="D314" s="6">
        <f t="shared" si="31"/>
        <v>0</v>
      </c>
      <c r="E314" s="6">
        <f t="shared" si="32"/>
        <v>0</v>
      </c>
      <c r="F314" s="6">
        <f t="shared" si="33"/>
        <v>0</v>
      </c>
      <c r="H314" s="6" t="str">
        <f>IFERROR(IF(Table1[[#This Row],[Multi-lens? 1]]="No", 1, IF(Table1[[#This Row],[Multi-lens? 1]]="Dual", 2, IF(Table1[[#This Row],[Multi-lens? 1]]="Quad", 4, ""))),"")</f>
        <v/>
      </c>
      <c r="I314" s="9">
        <f>IFERROR(Table1[[#This Row],[Name]],"")</f>
        <v>0</v>
      </c>
      <c r="K314" s="3" t="str">
        <f t="shared" si="28"/>
        <v/>
      </c>
      <c r="M314" s="4">
        <f>IF(Table1[[#This Row],[Import to Gateway Calculator?]]="Yes",IFERROR(Table1[[#This Row],[Streaming Resolution '[MP']]],""),0)</f>
        <v>0</v>
      </c>
      <c r="N314" s="4">
        <f>IF(Table1[[#This Row],[Import to Gateway Calculator?]]="Yes",IFERROR(Table1[[#This Row],[Recording Resolution '[MP']]],""),0)</f>
        <v>0</v>
      </c>
      <c r="O314" s="4">
        <f>IF(Table1[[#This Row],[Import to Gateway Calculator?]]="Yes",IFERROR(Table1[[#This Row],[Frame Rate '[FPS'] 1]],""),0)</f>
        <v>0</v>
      </c>
      <c r="P314" s="4">
        <f>IF(Table1[[#This Row],[Import to Gateway Calculator?]]="Yes",IFERROR(Table1[[#This Row],[Days of Storage 1]],""),0)</f>
        <v>0</v>
      </c>
    </row>
    <row r="315" spans="1:16" x14ac:dyDescent="0.25">
      <c r="A315" s="5" t="str">
        <f t="shared" si="29"/>
        <v/>
      </c>
      <c r="B315" s="6" t="str">
        <f>IFERROR(IF(Table1[[#This Row],[Multi-lens? 1]]="No", 1, IF(Table1[[#This Row],[Multi-lens? 1]]="Dual", 2, IF(Table1[[#This Row],[Multi-lens? 1]]="Quad", 4, ""))),"")</f>
        <v/>
      </c>
      <c r="C315" s="6">
        <f t="shared" si="30"/>
        <v>0</v>
      </c>
      <c r="D315" s="6">
        <f t="shared" si="31"/>
        <v>0</v>
      </c>
      <c r="E315" s="6">
        <f t="shared" si="32"/>
        <v>0</v>
      </c>
      <c r="F315" s="6">
        <f t="shared" si="33"/>
        <v>0</v>
      </c>
      <c r="H315" s="6" t="str">
        <f>IFERROR(IF(Table1[[#This Row],[Multi-lens? 1]]="No", 1, IF(Table1[[#This Row],[Multi-lens? 1]]="Dual", 2, IF(Table1[[#This Row],[Multi-lens? 1]]="Quad", 4, ""))),"")</f>
        <v/>
      </c>
      <c r="I315" s="9">
        <f>IFERROR(Table1[[#This Row],[Name]],"")</f>
        <v>0</v>
      </c>
      <c r="K315" s="3" t="str">
        <f t="shared" si="28"/>
        <v/>
      </c>
      <c r="M315" s="4">
        <f>IF(Table1[[#This Row],[Import to Gateway Calculator?]]="Yes",IFERROR(Table1[[#This Row],[Streaming Resolution '[MP']]],""),0)</f>
        <v>0</v>
      </c>
      <c r="N315" s="4">
        <f>IF(Table1[[#This Row],[Import to Gateway Calculator?]]="Yes",IFERROR(Table1[[#This Row],[Recording Resolution '[MP']]],""),0)</f>
        <v>0</v>
      </c>
      <c r="O315" s="4">
        <f>IF(Table1[[#This Row],[Import to Gateway Calculator?]]="Yes",IFERROR(Table1[[#This Row],[Frame Rate '[FPS'] 1]],""),0)</f>
        <v>0</v>
      </c>
      <c r="P315" s="4">
        <f>IF(Table1[[#This Row],[Import to Gateway Calculator?]]="Yes",IFERROR(Table1[[#This Row],[Days of Storage 1]],""),0)</f>
        <v>0</v>
      </c>
    </row>
    <row r="316" spans="1:16" x14ac:dyDescent="0.25">
      <c r="A316" s="5" t="str">
        <f t="shared" si="29"/>
        <v/>
      </c>
      <c r="B316" s="6" t="str">
        <f>IFERROR(IF(Table1[[#This Row],[Multi-lens? 1]]="No", 1, IF(Table1[[#This Row],[Multi-lens? 1]]="Dual", 2, IF(Table1[[#This Row],[Multi-lens? 1]]="Quad", 4, ""))),"")</f>
        <v/>
      </c>
      <c r="C316" s="6">
        <f t="shared" si="30"/>
        <v>0</v>
      </c>
      <c r="D316" s="6">
        <f t="shared" si="31"/>
        <v>0</v>
      </c>
      <c r="E316" s="6">
        <f t="shared" si="32"/>
        <v>0</v>
      </c>
      <c r="F316" s="6">
        <f t="shared" si="33"/>
        <v>0</v>
      </c>
      <c r="H316" s="6" t="str">
        <f>IFERROR(IF(Table1[[#This Row],[Multi-lens? 1]]="No", 1, IF(Table1[[#This Row],[Multi-lens? 1]]="Dual", 2, IF(Table1[[#This Row],[Multi-lens? 1]]="Quad", 4, ""))),"")</f>
        <v/>
      </c>
      <c r="I316" s="9">
        <f>IFERROR(Table1[[#This Row],[Name]],"")</f>
        <v>0</v>
      </c>
      <c r="K316" s="3" t="str">
        <f t="shared" si="28"/>
        <v/>
      </c>
      <c r="M316" s="4">
        <f>IF(Table1[[#This Row],[Import to Gateway Calculator?]]="Yes",IFERROR(Table1[[#This Row],[Streaming Resolution '[MP']]],""),0)</f>
        <v>0</v>
      </c>
      <c r="N316" s="4">
        <f>IF(Table1[[#This Row],[Import to Gateway Calculator?]]="Yes",IFERROR(Table1[[#This Row],[Recording Resolution '[MP']]],""),0)</f>
        <v>0</v>
      </c>
      <c r="O316" s="4">
        <f>IF(Table1[[#This Row],[Import to Gateway Calculator?]]="Yes",IFERROR(Table1[[#This Row],[Frame Rate '[FPS'] 1]],""),0)</f>
        <v>0</v>
      </c>
      <c r="P316" s="4">
        <f>IF(Table1[[#This Row],[Import to Gateway Calculator?]]="Yes",IFERROR(Table1[[#This Row],[Days of Storage 1]],""),0)</f>
        <v>0</v>
      </c>
    </row>
    <row r="317" spans="1:16" x14ac:dyDescent="0.25">
      <c r="A317" s="5" t="str">
        <f t="shared" si="29"/>
        <v/>
      </c>
      <c r="B317" s="6" t="str">
        <f>IFERROR(IF(Table1[[#This Row],[Multi-lens? 1]]="No", 1, IF(Table1[[#This Row],[Multi-lens? 1]]="Dual", 2, IF(Table1[[#This Row],[Multi-lens? 1]]="Quad", 4, ""))),"")</f>
        <v/>
      </c>
      <c r="C317" s="6">
        <f t="shared" si="30"/>
        <v>0</v>
      </c>
      <c r="D317" s="6">
        <f t="shared" si="31"/>
        <v>0</v>
      </c>
      <c r="E317" s="6">
        <f t="shared" si="32"/>
        <v>0</v>
      </c>
      <c r="F317" s="6">
        <f t="shared" si="33"/>
        <v>0</v>
      </c>
      <c r="H317" s="6" t="str">
        <f>IFERROR(IF(Table1[[#This Row],[Multi-lens? 1]]="No", 1, IF(Table1[[#This Row],[Multi-lens? 1]]="Dual", 2, IF(Table1[[#This Row],[Multi-lens? 1]]="Quad", 4, ""))),"")</f>
        <v/>
      </c>
      <c r="I317" s="9">
        <f>IFERROR(Table1[[#This Row],[Name]],"")</f>
        <v>0</v>
      </c>
      <c r="K317" s="3" t="str">
        <f t="shared" si="28"/>
        <v/>
      </c>
      <c r="M317" s="4">
        <f>IF(Table1[[#This Row],[Import to Gateway Calculator?]]="Yes",IFERROR(Table1[[#This Row],[Streaming Resolution '[MP']]],""),0)</f>
        <v>0</v>
      </c>
      <c r="N317" s="4">
        <f>IF(Table1[[#This Row],[Import to Gateway Calculator?]]="Yes",IFERROR(Table1[[#This Row],[Recording Resolution '[MP']]],""),0)</f>
        <v>0</v>
      </c>
      <c r="O317" s="4">
        <f>IF(Table1[[#This Row],[Import to Gateway Calculator?]]="Yes",IFERROR(Table1[[#This Row],[Frame Rate '[FPS'] 1]],""),0)</f>
        <v>0</v>
      </c>
      <c r="P317" s="4">
        <f>IF(Table1[[#This Row],[Import to Gateway Calculator?]]="Yes",IFERROR(Table1[[#This Row],[Days of Storage 1]],""),0)</f>
        <v>0</v>
      </c>
    </row>
    <row r="318" spans="1:16" x14ac:dyDescent="0.25">
      <c r="A318" s="5" t="str">
        <f t="shared" si="29"/>
        <v/>
      </c>
      <c r="B318" s="6" t="str">
        <f>IFERROR(IF(Table1[[#This Row],[Multi-lens? 1]]="No", 1, IF(Table1[[#This Row],[Multi-lens? 1]]="Dual", 2, IF(Table1[[#This Row],[Multi-lens? 1]]="Quad", 4, ""))),"")</f>
        <v/>
      </c>
      <c r="C318" s="6">
        <f t="shared" si="30"/>
        <v>0</v>
      </c>
      <c r="D318" s="6">
        <f t="shared" si="31"/>
        <v>0</v>
      </c>
      <c r="E318" s="6">
        <f t="shared" si="32"/>
        <v>0</v>
      </c>
      <c r="F318" s="6">
        <f t="shared" si="33"/>
        <v>0</v>
      </c>
      <c r="H318" s="6" t="str">
        <f>IFERROR(IF(Table1[[#This Row],[Multi-lens? 1]]="No", 1, IF(Table1[[#This Row],[Multi-lens? 1]]="Dual", 2, IF(Table1[[#This Row],[Multi-lens? 1]]="Quad", 4, ""))),"")</f>
        <v/>
      </c>
      <c r="I318" s="9">
        <f>IFERROR(Table1[[#This Row],[Name]],"")</f>
        <v>0</v>
      </c>
      <c r="K318" s="3" t="str">
        <f t="shared" si="28"/>
        <v/>
      </c>
      <c r="M318" s="4">
        <f>IF(Table1[[#This Row],[Import to Gateway Calculator?]]="Yes",IFERROR(Table1[[#This Row],[Streaming Resolution '[MP']]],""),0)</f>
        <v>0</v>
      </c>
      <c r="N318" s="4">
        <f>IF(Table1[[#This Row],[Import to Gateway Calculator?]]="Yes",IFERROR(Table1[[#This Row],[Recording Resolution '[MP']]],""),0)</f>
        <v>0</v>
      </c>
      <c r="O318" s="4">
        <f>IF(Table1[[#This Row],[Import to Gateway Calculator?]]="Yes",IFERROR(Table1[[#This Row],[Frame Rate '[FPS'] 1]],""),0)</f>
        <v>0</v>
      </c>
      <c r="P318" s="4">
        <f>IF(Table1[[#This Row],[Import to Gateway Calculator?]]="Yes",IFERROR(Table1[[#This Row],[Days of Storage 1]],""),0)</f>
        <v>0</v>
      </c>
    </row>
    <row r="319" spans="1:16" x14ac:dyDescent="0.25">
      <c r="A319" s="5" t="str">
        <f t="shared" si="29"/>
        <v/>
      </c>
      <c r="B319" s="6" t="str">
        <f>IFERROR(IF(Table1[[#This Row],[Multi-lens? 1]]="No", 1, IF(Table1[[#This Row],[Multi-lens? 1]]="Dual", 2, IF(Table1[[#This Row],[Multi-lens? 1]]="Quad", 4, ""))),"")</f>
        <v/>
      </c>
      <c r="C319" s="6">
        <f t="shared" si="30"/>
        <v>0</v>
      </c>
      <c r="D319" s="6">
        <f t="shared" si="31"/>
        <v>0</v>
      </c>
      <c r="E319" s="6">
        <f t="shared" si="32"/>
        <v>0</v>
      </c>
      <c r="F319" s="6">
        <f t="shared" si="33"/>
        <v>0</v>
      </c>
      <c r="H319" s="6" t="str">
        <f>IFERROR(IF(Table1[[#This Row],[Multi-lens? 1]]="No", 1, IF(Table1[[#This Row],[Multi-lens? 1]]="Dual", 2, IF(Table1[[#This Row],[Multi-lens? 1]]="Quad", 4, ""))),"")</f>
        <v/>
      </c>
      <c r="I319" s="9">
        <f>IFERROR(Table1[[#This Row],[Name]],"")</f>
        <v>0</v>
      </c>
      <c r="K319" s="3" t="str">
        <f t="shared" si="28"/>
        <v/>
      </c>
      <c r="M319" s="4">
        <f>IF(Table1[[#This Row],[Import to Gateway Calculator?]]="Yes",IFERROR(Table1[[#This Row],[Streaming Resolution '[MP']]],""),0)</f>
        <v>0</v>
      </c>
      <c r="N319" s="4">
        <f>IF(Table1[[#This Row],[Import to Gateway Calculator?]]="Yes",IFERROR(Table1[[#This Row],[Recording Resolution '[MP']]],""),0)</f>
        <v>0</v>
      </c>
      <c r="O319" s="4">
        <f>IF(Table1[[#This Row],[Import to Gateway Calculator?]]="Yes",IFERROR(Table1[[#This Row],[Frame Rate '[FPS'] 1]],""),0)</f>
        <v>0</v>
      </c>
      <c r="P319" s="4">
        <f>IF(Table1[[#This Row],[Import to Gateway Calculator?]]="Yes",IFERROR(Table1[[#This Row],[Days of Storage 1]],""),0)</f>
        <v>0</v>
      </c>
    </row>
    <row r="320" spans="1:16" x14ac:dyDescent="0.25">
      <c r="A320" s="5" t="str">
        <f t="shared" si="29"/>
        <v/>
      </c>
      <c r="B320" s="6" t="str">
        <f>IFERROR(IF(Table1[[#This Row],[Multi-lens? 1]]="No", 1, IF(Table1[[#This Row],[Multi-lens? 1]]="Dual", 2, IF(Table1[[#This Row],[Multi-lens? 1]]="Quad", 4, ""))),"")</f>
        <v/>
      </c>
      <c r="C320" s="6">
        <f t="shared" si="30"/>
        <v>0</v>
      </c>
      <c r="D320" s="6">
        <f t="shared" si="31"/>
        <v>0</v>
      </c>
      <c r="E320" s="6">
        <f t="shared" si="32"/>
        <v>0</v>
      </c>
      <c r="F320" s="6">
        <f t="shared" si="33"/>
        <v>0</v>
      </c>
      <c r="H320" s="6" t="str">
        <f>IFERROR(IF(Table1[[#This Row],[Multi-lens? 1]]="No", 1, IF(Table1[[#This Row],[Multi-lens? 1]]="Dual", 2, IF(Table1[[#This Row],[Multi-lens? 1]]="Quad", 4, ""))),"")</f>
        <v/>
      </c>
      <c r="I320" s="9">
        <f>IFERROR(Table1[[#This Row],[Name]],"")</f>
        <v>0</v>
      </c>
      <c r="K320" s="3" t="str">
        <f t="shared" si="28"/>
        <v/>
      </c>
      <c r="M320" s="4">
        <f>IF(Table1[[#This Row],[Import to Gateway Calculator?]]="Yes",IFERROR(Table1[[#This Row],[Streaming Resolution '[MP']]],""),0)</f>
        <v>0</v>
      </c>
      <c r="N320" s="4">
        <f>IF(Table1[[#This Row],[Import to Gateway Calculator?]]="Yes",IFERROR(Table1[[#This Row],[Recording Resolution '[MP']]],""),0)</f>
        <v>0</v>
      </c>
      <c r="O320" s="4">
        <f>IF(Table1[[#This Row],[Import to Gateway Calculator?]]="Yes",IFERROR(Table1[[#This Row],[Frame Rate '[FPS'] 1]],""),0)</f>
        <v>0</v>
      </c>
      <c r="P320" s="4">
        <f>IF(Table1[[#This Row],[Import to Gateway Calculator?]]="Yes",IFERROR(Table1[[#This Row],[Days of Storage 1]],""),0)</f>
        <v>0</v>
      </c>
    </row>
    <row r="321" spans="1:16" x14ac:dyDescent="0.25">
      <c r="A321" s="5" t="str">
        <f t="shared" si="29"/>
        <v/>
      </c>
      <c r="B321" s="6" t="str">
        <f>IFERROR(IF(Table1[[#This Row],[Multi-lens? 1]]="No", 1, IF(Table1[[#This Row],[Multi-lens? 1]]="Dual", 2, IF(Table1[[#This Row],[Multi-lens? 1]]="Quad", 4, ""))),"")</f>
        <v/>
      </c>
      <c r="C321" s="6">
        <f t="shared" si="30"/>
        <v>0</v>
      </c>
      <c r="D321" s="6">
        <f t="shared" si="31"/>
        <v>0</v>
      </c>
      <c r="E321" s="6">
        <f t="shared" si="32"/>
        <v>0</v>
      </c>
      <c r="F321" s="6">
        <f t="shared" si="33"/>
        <v>0</v>
      </c>
      <c r="H321" s="6" t="str">
        <f>IFERROR(IF(Table1[[#This Row],[Multi-lens? 1]]="No", 1, IF(Table1[[#This Row],[Multi-lens? 1]]="Dual", 2, IF(Table1[[#This Row],[Multi-lens? 1]]="Quad", 4, ""))),"")</f>
        <v/>
      </c>
      <c r="I321" s="9">
        <f>IFERROR(Table1[[#This Row],[Name]],"")</f>
        <v>0</v>
      </c>
      <c r="K321" s="3" t="str">
        <f t="shared" si="28"/>
        <v/>
      </c>
      <c r="M321" s="4">
        <f>IF(Table1[[#This Row],[Import to Gateway Calculator?]]="Yes",IFERROR(Table1[[#This Row],[Streaming Resolution '[MP']]],""),0)</f>
        <v>0</v>
      </c>
      <c r="N321" s="4">
        <f>IF(Table1[[#This Row],[Import to Gateway Calculator?]]="Yes",IFERROR(Table1[[#This Row],[Recording Resolution '[MP']]],""),0)</f>
        <v>0</v>
      </c>
      <c r="O321" s="4">
        <f>IF(Table1[[#This Row],[Import to Gateway Calculator?]]="Yes",IFERROR(Table1[[#This Row],[Frame Rate '[FPS'] 1]],""),0)</f>
        <v>0</v>
      </c>
      <c r="P321" s="4">
        <f>IF(Table1[[#This Row],[Import to Gateway Calculator?]]="Yes",IFERROR(Table1[[#This Row],[Days of Storage 1]],""),0)</f>
        <v>0</v>
      </c>
    </row>
    <row r="322" spans="1:16" x14ac:dyDescent="0.25">
      <c r="A322" s="5" t="str">
        <f t="shared" si="29"/>
        <v/>
      </c>
      <c r="B322" s="6" t="str">
        <f>IFERROR(IF(Table1[[#This Row],[Multi-lens? 1]]="No", 1, IF(Table1[[#This Row],[Multi-lens? 1]]="Dual", 2, IF(Table1[[#This Row],[Multi-lens? 1]]="Quad", 4, ""))),"")</f>
        <v/>
      </c>
      <c r="C322" s="6">
        <f t="shared" si="30"/>
        <v>0</v>
      </c>
      <c r="D322" s="6">
        <f t="shared" si="31"/>
        <v>0</v>
      </c>
      <c r="E322" s="6">
        <f t="shared" si="32"/>
        <v>0</v>
      </c>
      <c r="F322" s="6">
        <f t="shared" si="33"/>
        <v>0</v>
      </c>
      <c r="H322" s="6" t="str">
        <f>IFERROR(IF(Table1[[#This Row],[Multi-lens? 1]]="No", 1, IF(Table1[[#This Row],[Multi-lens? 1]]="Dual", 2, IF(Table1[[#This Row],[Multi-lens? 1]]="Quad", 4, ""))),"")</f>
        <v/>
      </c>
      <c r="I322" s="9">
        <f>IFERROR(Table1[[#This Row],[Name]],"")</f>
        <v>0</v>
      </c>
      <c r="K322" s="3" t="str">
        <f t="shared" si="28"/>
        <v/>
      </c>
      <c r="M322" s="4">
        <f>IF(Table1[[#This Row],[Import to Gateway Calculator?]]="Yes",IFERROR(Table1[[#This Row],[Streaming Resolution '[MP']]],""),0)</f>
        <v>0</v>
      </c>
      <c r="N322" s="4">
        <f>IF(Table1[[#This Row],[Import to Gateway Calculator?]]="Yes",IFERROR(Table1[[#This Row],[Recording Resolution '[MP']]],""),0)</f>
        <v>0</v>
      </c>
      <c r="O322" s="4">
        <f>IF(Table1[[#This Row],[Import to Gateway Calculator?]]="Yes",IFERROR(Table1[[#This Row],[Frame Rate '[FPS'] 1]],""),0)</f>
        <v>0</v>
      </c>
      <c r="P322" s="4">
        <f>IF(Table1[[#This Row],[Import to Gateway Calculator?]]="Yes",IFERROR(Table1[[#This Row],[Days of Storage 1]],""),0)</f>
        <v>0</v>
      </c>
    </row>
    <row r="323" spans="1:16" x14ac:dyDescent="0.25">
      <c r="A323" s="5" t="str">
        <f t="shared" si="29"/>
        <v/>
      </c>
      <c r="B323" s="6" t="str">
        <f>IFERROR(IF(Table1[[#This Row],[Multi-lens? 1]]="No", 1, IF(Table1[[#This Row],[Multi-lens? 1]]="Dual", 2, IF(Table1[[#This Row],[Multi-lens? 1]]="Quad", 4, ""))),"")</f>
        <v/>
      </c>
      <c r="C323" s="6">
        <f t="shared" si="30"/>
        <v>0</v>
      </c>
      <c r="D323" s="6">
        <f t="shared" si="31"/>
        <v>0</v>
      </c>
      <c r="E323" s="6">
        <f t="shared" si="32"/>
        <v>0</v>
      </c>
      <c r="F323" s="6">
        <f t="shared" si="33"/>
        <v>0</v>
      </c>
      <c r="H323" s="6" t="str">
        <f>IFERROR(IF(Table1[[#This Row],[Multi-lens? 1]]="No", 1, IF(Table1[[#This Row],[Multi-lens? 1]]="Dual", 2, IF(Table1[[#This Row],[Multi-lens? 1]]="Quad", 4, ""))),"")</f>
        <v/>
      </c>
      <c r="I323" s="9">
        <f>IFERROR(Table1[[#This Row],[Name]],"")</f>
        <v>0</v>
      </c>
      <c r="K323" s="3" t="str">
        <f t="shared" ref="K323:K386" si="34">IFERROR(IF(I323=0,"",I323),"")</f>
        <v/>
      </c>
      <c r="M323" s="4">
        <f>IF(Table1[[#This Row],[Import to Gateway Calculator?]]="Yes",IFERROR(Table1[[#This Row],[Streaming Resolution '[MP']]],""),0)</f>
        <v>0</v>
      </c>
      <c r="N323" s="4">
        <f>IF(Table1[[#This Row],[Import to Gateway Calculator?]]="Yes",IFERROR(Table1[[#This Row],[Recording Resolution '[MP']]],""),0)</f>
        <v>0</v>
      </c>
      <c r="O323" s="4">
        <f>IF(Table1[[#This Row],[Import to Gateway Calculator?]]="Yes",IFERROR(Table1[[#This Row],[Frame Rate '[FPS'] 1]],""),0)</f>
        <v>0</v>
      </c>
      <c r="P323" s="4">
        <f>IF(Table1[[#This Row],[Import to Gateway Calculator?]]="Yes",IFERROR(Table1[[#This Row],[Days of Storage 1]],""),0)</f>
        <v>0</v>
      </c>
    </row>
    <row r="324" spans="1:16" x14ac:dyDescent="0.25">
      <c r="A324" s="5" t="str">
        <f t="shared" si="29"/>
        <v/>
      </c>
      <c r="B324" s="6" t="str">
        <f>IFERROR(IF(Table1[[#This Row],[Multi-lens? 1]]="No", 1, IF(Table1[[#This Row],[Multi-lens? 1]]="Dual", 2, IF(Table1[[#This Row],[Multi-lens? 1]]="Quad", 4, ""))),"")</f>
        <v/>
      </c>
      <c r="C324" s="6">
        <f t="shared" si="30"/>
        <v>0</v>
      </c>
      <c r="D324" s="6">
        <f t="shared" si="31"/>
        <v>0</v>
      </c>
      <c r="E324" s="6">
        <f t="shared" si="32"/>
        <v>0</v>
      </c>
      <c r="F324" s="6">
        <f t="shared" si="33"/>
        <v>0</v>
      </c>
      <c r="H324" s="6" t="str">
        <f>IFERROR(IF(Table1[[#This Row],[Multi-lens? 1]]="No", 1, IF(Table1[[#This Row],[Multi-lens? 1]]="Dual", 2, IF(Table1[[#This Row],[Multi-lens? 1]]="Quad", 4, ""))),"")</f>
        <v/>
      </c>
      <c r="I324" s="9">
        <f>IFERROR(Table1[[#This Row],[Name]],"")</f>
        <v>0</v>
      </c>
      <c r="K324" s="3" t="str">
        <f t="shared" si="34"/>
        <v/>
      </c>
      <c r="M324" s="4">
        <f>IF(Table1[[#This Row],[Import to Gateway Calculator?]]="Yes",IFERROR(Table1[[#This Row],[Streaming Resolution '[MP']]],""),0)</f>
        <v>0</v>
      </c>
      <c r="N324" s="4">
        <f>IF(Table1[[#This Row],[Import to Gateway Calculator?]]="Yes",IFERROR(Table1[[#This Row],[Recording Resolution '[MP']]],""),0)</f>
        <v>0</v>
      </c>
      <c r="O324" s="4">
        <f>IF(Table1[[#This Row],[Import to Gateway Calculator?]]="Yes",IFERROR(Table1[[#This Row],[Frame Rate '[FPS'] 1]],""),0)</f>
        <v>0</v>
      </c>
      <c r="P324" s="4">
        <f>IF(Table1[[#This Row],[Import to Gateway Calculator?]]="Yes",IFERROR(Table1[[#This Row],[Days of Storage 1]],""),0)</f>
        <v>0</v>
      </c>
    </row>
    <row r="325" spans="1:16" x14ac:dyDescent="0.25">
      <c r="A325" s="5" t="str">
        <f t="shared" si="29"/>
        <v/>
      </c>
      <c r="B325" s="6" t="str">
        <f>IFERROR(IF(Table1[[#This Row],[Multi-lens? 1]]="No", 1, IF(Table1[[#This Row],[Multi-lens? 1]]="Dual", 2, IF(Table1[[#This Row],[Multi-lens? 1]]="Quad", 4, ""))),"")</f>
        <v/>
      </c>
      <c r="C325" s="6">
        <f t="shared" si="30"/>
        <v>0</v>
      </c>
      <c r="D325" s="6">
        <f t="shared" si="31"/>
        <v>0</v>
      </c>
      <c r="E325" s="6">
        <f t="shared" si="32"/>
        <v>0</v>
      </c>
      <c r="F325" s="6">
        <f t="shared" si="33"/>
        <v>0</v>
      </c>
      <c r="H325" s="6" t="str">
        <f>IFERROR(IF(Table1[[#This Row],[Multi-lens? 1]]="No", 1, IF(Table1[[#This Row],[Multi-lens? 1]]="Dual", 2, IF(Table1[[#This Row],[Multi-lens? 1]]="Quad", 4, ""))),"")</f>
        <v/>
      </c>
      <c r="I325" s="9">
        <f>IFERROR(Table1[[#This Row],[Name]],"")</f>
        <v>0</v>
      </c>
      <c r="K325" s="3" t="str">
        <f t="shared" si="34"/>
        <v/>
      </c>
      <c r="M325" s="4">
        <f>IF(Table1[[#This Row],[Import to Gateway Calculator?]]="Yes",IFERROR(Table1[[#This Row],[Streaming Resolution '[MP']]],""),0)</f>
        <v>0</v>
      </c>
      <c r="N325" s="4">
        <f>IF(Table1[[#This Row],[Import to Gateway Calculator?]]="Yes",IFERROR(Table1[[#This Row],[Recording Resolution '[MP']]],""),0)</f>
        <v>0</v>
      </c>
      <c r="O325" s="4">
        <f>IF(Table1[[#This Row],[Import to Gateway Calculator?]]="Yes",IFERROR(Table1[[#This Row],[Frame Rate '[FPS'] 1]],""),0)</f>
        <v>0</v>
      </c>
      <c r="P325" s="4">
        <f>IF(Table1[[#This Row],[Import to Gateway Calculator?]]="Yes",IFERROR(Table1[[#This Row],[Days of Storage 1]],""),0)</f>
        <v>0</v>
      </c>
    </row>
    <row r="326" spans="1:16" x14ac:dyDescent="0.25">
      <c r="A326" s="5" t="str">
        <f t="shared" si="29"/>
        <v/>
      </c>
      <c r="B326" s="6" t="str">
        <f>IFERROR(IF(Table1[[#This Row],[Multi-lens? 1]]="No", 1, IF(Table1[[#This Row],[Multi-lens? 1]]="Dual", 2, IF(Table1[[#This Row],[Multi-lens? 1]]="Quad", 4, ""))),"")</f>
        <v/>
      </c>
      <c r="C326" s="6">
        <f t="shared" si="30"/>
        <v>0</v>
      </c>
      <c r="D326" s="6">
        <f t="shared" si="31"/>
        <v>0</v>
      </c>
      <c r="E326" s="6">
        <f t="shared" si="32"/>
        <v>0</v>
      </c>
      <c r="F326" s="6">
        <f t="shared" si="33"/>
        <v>0</v>
      </c>
      <c r="H326" s="6" t="str">
        <f>IFERROR(IF(Table1[[#This Row],[Multi-lens? 1]]="No", 1, IF(Table1[[#This Row],[Multi-lens? 1]]="Dual", 2, IF(Table1[[#This Row],[Multi-lens? 1]]="Quad", 4, ""))),"")</f>
        <v/>
      </c>
      <c r="I326" s="9">
        <f>IFERROR(Table1[[#This Row],[Name]],"")</f>
        <v>0</v>
      </c>
      <c r="K326" s="3" t="str">
        <f t="shared" si="34"/>
        <v/>
      </c>
      <c r="M326" s="4">
        <f>IF(Table1[[#This Row],[Import to Gateway Calculator?]]="Yes",IFERROR(Table1[[#This Row],[Streaming Resolution '[MP']]],""),0)</f>
        <v>0</v>
      </c>
      <c r="N326" s="4">
        <f>IF(Table1[[#This Row],[Import to Gateway Calculator?]]="Yes",IFERROR(Table1[[#This Row],[Recording Resolution '[MP']]],""),0)</f>
        <v>0</v>
      </c>
      <c r="O326" s="4">
        <f>IF(Table1[[#This Row],[Import to Gateway Calculator?]]="Yes",IFERROR(Table1[[#This Row],[Frame Rate '[FPS'] 1]],""),0)</f>
        <v>0</v>
      </c>
      <c r="P326" s="4">
        <f>IF(Table1[[#This Row],[Import to Gateway Calculator?]]="Yes",IFERROR(Table1[[#This Row],[Days of Storage 1]],""),0)</f>
        <v>0</v>
      </c>
    </row>
    <row r="327" spans="1:16" x14ac:dyDescent="0.25">
      <c r="A327" s="5" t="str">
        <f t="shared" ref="A327:A390" si="35">IF(D327=0,"",K327)</f>
        <v/>
      </c>
      <c r="B327" s="6" t="str">
        <f>IFERROR(IF(Table1[[#This Row],[Multi-lens? 1]]="No", 1, IF(Table1[[#This Row],[Multi-lens? 1]]="Dual", 2, IF(Table1[[#This Row],[Multi-lens? 1]]="Quad", 4, ""))),"")</f>
        <v/>
      </c>
      <c r="C327" s="6">
        <f t="shared" ref="C327:C390" si="36">M327</f>
        <v>0</v>
      </c>
      <c r="D327" s="6">
        <f t="shared" ref="D327:D390" si="37">N327</f>
        <v>0</v>
      </c>
      <c r="E327" s="6">
        <f t="shared" ref="E327:E390" si="38">O327</f>
        <v>0</v>
      </c>
      <c r="F327" s="6">
        <f t="shared" ref="F327:F390" si="39">P327</f>
        <v>0</v>
      </c>
      <c r="H327" s="6" t="str">
        <f>IFERROR(IF(Table1[[#This Row],[Multi-lens? 1]]="No", 1, IF(Table1[[#This Row],[Multi-lens? 1]]="Dual", 2, IF(Table1[[#This Row],[Multi-lens? 1]]="Quad", 4, ""))),"")</f>
        <v/>
      </c>
      <c r="I327" s="9">
        <f>IFERROR(Table1[[#This Row],[Name]],"")</f>
        <v>0</v>
      </c>
      <c r="K327" s="3" t="str">
        <f t="shared" si="34"/>
        <v/>
      </c>
      <c r="M327" s="4">
        <f>IF(Table1[[#This Row],[Import to Gateway Calculator?]]="Yes",IFERROR(Table1[[#This Row],[Streaming Resolution '[MP']]],""),0)</f>
        <v>0</v>
      </c>
      <c r="N327" s="4">
        <f>IF(Table1[[#This Row],[Import to Gateway Calculator?]]="Yes",IFERROR(Table1[[#This Row],[Recording Resolution '[MP']]],""),0)</f>
        <v>0</v>
      </c>
      <c r="O327" s="4">
        <f>IF(Table1[[#This Row],[Import to Gateway Calculator?]]="Yes",IFERROR(Table1[[#This Row],[Frame Rate '[FPS'] 1]],""),0)</f>
        <v>0</v>
      </c>
      <c r="P327" s="4">
        <f>IF(Table1[[#This Row],[Import to Gateway Calculator?]]="Yes",IFERROR(Table1[[#This Row],[Days of Storage 1]],""),0)</f>
        <v>0</v>
      </c>
    </row>
    <row r="328" spans="1:16" x14ac:dyDescent="0.25">
      <c r="A328" s="5" t="str">
        <f t="shared" si="35"/>
        <v/>
      </c>
      <c r="B328" s="6" t="str">
        <f>IFERROR(IF(Table1[[#This Row],[Multi-lens? 1]]="No", 1, IF(Table1[[#This Row],[Multi-lens? 1]]="Dual", 2, IF(Table1[[#This Row],[Multi-lens? 1]]="Quad", 4, ""))),"")</f>
        <v/>
      </c>
      <c r="C328" s="6">
        <f t="shared" si="36"/>
        <v>0</v>
      </c>
      <c r="D328" s="6">
        <f t="shared" si="37"/>
        <v>0</v>
      </c>
      <c r="E328" s="6">
        <f t="shared" si="38"/>
        <v>0</v>
      </c>
      <c r="F328" s="6">
        <f t="shared" si="39"/>
        <v>0</v>
      </c>
      <c r="H328" s="6" t="str">
        <f>IFERROR(IF(Table1[[#This Row],[Multi-lens? 1]]="No", 1, IF(Table1[[#This Row],[Multi-lens? 1]]="Dual", 2, IF(Table1[[#This Row],[Multi-lens? 1]]="Quad", 4, ""))),"")</f>
        <v/>
      </c>
      <c r="I328" s="9">
        <f>IFERROR(Table1[[#This Row],[Name]],"")</f>
        <v>0</v>
      </c>
      <c r="K328" s="3" t="str">
        <f t="shared" si="34"/>
        <v/>
      </c>
      <c r="M328" s="4">
        <f>IF(Table1[[#This Row],[Import to Gateway Calculator?]]="Yes",IFERROR(Table1[[#This Row],[Streaming Resolution '[MP']]],""),0)</f>
        <v>0</v>
      </c>
      <c r="N328" s="4">
        <f>IF(Table1[[#This Row],[Import to Gateway Calculator?]]="Yes",IFERROR(Table1[[#This Row],[Recording Resolution '[MP']]],""),0)</f>
        <v>0</v>
      </c>
      <c r="O328" s="4">
        <f>IF(Table1[[#This Row],[Import to Gateway Calculator?]]="Yes",IFERROR(Table1[[#This Row],[Frame Rate '[FPS'] 1]],""),0)</f>
        <v>0</v>
      </c>
      <c r="P328" s="4">
        <f>IF(Table1[[#This Row],[Import to Gateway Calculator?]]="Yes",IFERROR(Table1[[#This Row],[Days of Storage 1]],""),0)</f>
        <v>0</v>
      </c>
    </row>
    <row r="329" spans="1:16" x14ac:dyDescent="0.25">
      <c r="A329" s="5" t="str">
        <f t="shared" si="35"/>
        <v/>
      </c>
      <c r="B329" s="6" t="str">
        <f>IFERROR(IF(Table1[[#This Row],[Multi-lens? 1]]="No", 1, IF(Table1[[#This Row],[Multi-lens? 1]]="Dual", 2, IF(Table1[[#This Row],[Multi-lens? 1]]="Quad", 4, ""))),"")</f>
        <v/>
      </c>
      <c r="C329" s="6">
        <f t="shared" si="36"/>
        <v>0</v>
      </c>
      <c r="D329" s="6">
        <f t="shared" si="37"/>
        <v>0</v>
      </c>
      <c r="E329" s="6">
        <f t="shared" si="38"/>
        <v>0</v>
      </c>
      <c r="F329" s="6">
        <f t="shared" si="39"/>
        <v>0</v>
      </c>
      <c r="H329" s="6" t="str">
        <f>IFERROR(IF(Table1[[#This Row],[Multi-lens? 1]]="No", 1, IF(Table1[[#This Row],[Multi-lens? 1]]="Dual", 2, IF(Table1[[#This Row],[Multi-lens? 1]]="Quad", 4, ""))),"")</f>
        <v/>
      </c>
      <c r="I329" s="9">
        <f>IFERROR(Table1[[#This Row],[Name]],"")</f>
        <v>0</v>
      </c>
      <c r="K329" s="3" t="str">
        <f t="shared" si="34"/>
        <v/>
      </c>
      <c r="M329" s="4">
        <f>IF(Table1[[#This Row],[Import to Gateway Calculator?]]="Yes",IFERROR(Table1[[#This Row],[Streaming Resolution '[MP']]],""),0)</f>
        <v>0</v>
      </c>
      <c r="N329" s="4">
        <f>IF(Table1[[#This Row],[Import to Gateway Calculator?]]="Yes",IFERROR(Table1[[#This Row],[Recording Resolution '[MP']]],""),0)</f>
        <v>0</v>
      </c>
      <c r="O329" s="4">
        <f>IF(Table1[[#This Row],[Import to Gateway Calculator?]]="Yes",IFERROR(Table1[[#This Row],[Frame Rate '[FPS'] 1]],""),0)</f>
        <v>0</v>
      </c>
      <c r="P329" s="4">
        <f>IF(Table1[[#This Row],[Import to Gateway Calculator?]]="Yes",IFERROR(Table1[[#This Row],[Days of Storage 1]],""),0)</f>
        <v>0</v>
      </c>
    </row>
    <row r="330" spans="1:16" x14ac:dyDescent="0.25">
      <c r="A330" s="5" t="str">
        <f t="shared" si="35"/>
        <v/>
      </c>
      <c r="B330" s="6" t="str">
        <f>IFERROR(IF(Table1[[#This Row],[Multi-lens? 1]]="No", 1, IF(Table1[[#This Row],[Multi-lens? 1]]="Dual", 2, IF(Table1[[#This Row],[Multi-lens? 1]]="Quad", 4, ""))),"")</f>
        <v/>
      </c>
      <c r="C330" s="6">
        <f t="shared" si="36"/>
        <v>0</v>
      </c>
      <c r="D330" s="6">
        <f t="shared" si="37"/>
        <v>0</v>
      </c>
      <c r="E330" s="6">
        <f t="shared" si="38"/>
        <v>0</v>
      </c>
      <c r="F330" s="6">
        <f t="shared" si="39"/>
        <v>0</v>
      </c>
      <c r="H330" s="6" t="str">
        <f>IFERROR(IF(Table1[[#This Row],[Multi-lens? 1]]="No", 1, IF(Table1[[#This Row],[Multi-lens? 1]]="Dual", 2, IF(Table1[[#This Row],[Multi-lens? 1]]="Quad", 4, ""))),"")</f>
        <v/>
      </c>
      <c r="I330" s="9">
        <f>IFERROR(Table1[[#This Row],[Name]],"")</f>
        <v>0</v>
      </c>
      <c r="K330" s="3" t="str">
        <f t="shared" si="34"/>
        <v/>
      </c>
      <c r="M330" s="4">
        <f>IF(Table1[[#This Row],[Import to Gateway Calculator?]]="Yes",IFERROR(Table1[[#This Row],[Streaming Resolution '[MP']]],""),0)</f>
        <v>0</v>
      </c>
      <c r="N330" s="4">
        <f>IF(Table1[[#This Row],[Import to Gateway Calculator?]]="Yes",IFERROR(Table1[[#This Row],[Recording Resolution '[MP']]],""),0)</f>
        <v>0</v>
      </c>
      <c r="O330" s="4">
        <f>IF(Table1[[#This Row],[Import to Gateway Calculator?]]="Yes",IFERROR(Table1[[#This Row],[Frame Rate '[FPS'] 1]],""),0)</f>
        <v>0</v>
      </c>
      <c r="P330" s="4">
        <f>IF(Table1[[#This Row],[Import to Gateway Calculator?]]="Yes",IFERROR(Table1[[#This Row],[Days of Storage 1]],""),0)</f>
        <v>0</v>
      </c>
    </row>
    <row r="331" spans="1:16" x14ac:dyDescent="0.25">
      <c r="A331" s="5" t="str">
        <f t="shared" si="35"/>
        <v/>
      </c>
      <c r="B331" s="6" t="str">
        <f>IFERROR(IF(Table1[[#This Row],[Multi-lens? 1]]="No", 1, IF(Table1[[#This Row],[Multi-lens? 1]]="Dual", 2, IF(Table1[[#This Row],[Multi-lens? 1]]="Quad", 4, ""))),"")</f>
        <v/>
      </c>
      <c r="C331" s="6">
        <f t="shared" si="36"/>
        <v>0</v>
      </c>
      <c r="D331" s="6">
        <f t="shared" si="37"/>
        <v>0</v>
      </c>
      <c r="E331" s="6">
        <f t="shared" si="38"/>
        <v>0</v>
      </c>
      <c r="F331" s="6">
        <f t="shared" si="39"/>
        <v>0</v>
      </c>
      <c r="H331" s="6" t="str">
        <f>IFERROR(IF(Table1[[#This Row],[Multi-lens? 1]]="No", 1, IF(Table1[[#This Row],[Multi-lens? 1]]="Dual", 2, IF(Table1[[#This Row],[Multi-lens? 1]]="Quad", 4, ""))),"")</f>
        <v/>
      </c>
      <c r="I331" s="9">
        <f>IFERROR(Table1[[#This Row],[Name]],"")</f>
        <v>0</v>
      </c>
      <c r="K331" s="3" t="str">
        <f t="shared" si="34"/>
        <v/>
      </c>
      <c r="M331" s="4">
        <f>IF(Table1[[#This Row],[Import to Gateway Calculator?]]="Yes",IFERROR(Table1[[#This Row],[Streaming Resolution '[MP']]],""),0)</f>
        <v>0</v>
      </c>
      <c r="N331" s="4">
        <f>IF(Table1[[#This Row],[Import to Gateway Calculator?]]="Yes",IFERROR(Table1[[#This Row],[Recording Resolution '[MP']]],""),0)</f>
        <v>0</v>
      </c>
      <c r="O331" s="4">
        <f>IF(Table1[[#This Row],[Import to Gateway Calculator?]]="Yes",IFERROR(Table1[[#This Row],[Frame Rate '[FPS'] 1]],""),0)</f>
        <v>0</v>
      </c>
      <c r="P331" s="4">
        <f>IF(Table1[[#This Row],[Import to Gateway Calculator?]]="Yes",IFERROR(Table1[[#This Row],[Days of Storage 1]],""),0)</f>
        <v>0</v>
      </c>
    </row>
    <row r="332" spans="1:16" x14ac:dyDescent="0.25">
      <c r="A332" s="5" t="str">
        <f t="shared" si="35"/>
        <v/>
      </c>
      <c r="B332" s="6" t="str">
        <f>IFERROR(IF(Table1[[#This Row],[Multi-lens? 1]]="No", 1, IF(Table1[[#This Row],[Multi-lens? 1]]="Dual", 2, IF(Table1[[#This Row],[Multi-lens? 1]]="Quad", 4, ""))),"")</f>
        <v/>
      </c>
      <c r="C332" s="6">
        <f t="shared" si="36"/>
        <v>0</v>
      </c>
      <c r="D332" s="6">
        <f t="shared" si="37"/>
        <v>0</v>
      </c>
      <c r="E332" s="6">
        <f t="shared" si="38"/>
        <v>0</v>
      </c>
      <c r="F332" s="6">
        <f t="shared" si="39"/>
        <v>0</v>
      </c>
      <c r="H332" s="6" t="str">
        <f>IFERROR(IF(Table1[[#This Row],[Multi-lens? 1]]="No", 1, IF(Table1[[#This Row],[Multi-lens? 1]]="Dual", 2, IF(Table1[[#This Row],[Multi-lens? 1]]="Quad", 4, ""))),"")</f>
        <v/>
      </c>
      <c r="I332" s="9">
        <f>IFERROR(Table1[[#This Row],[Name]],"")</f>
        <v>0</v>
      </c>
      <c r="K332" s="3" t="str">
        <f t="shared" si="34"/>
        <v/>
      </c>
      <c r="M332" s="4">
        <f>IF(Table1[[#This Row],[Import to Gateway Calculator?]]="Yes",IFERROR(Table1[[#This Row],[Streaming Resolution '[MP']]],""),0)</f>
        <v>0</v>
      </c>
      <c r="N332" s="4">
        <f>IF(Table1[[#This Row],[Import to Gateway Calculator?]]="Yes",IFERROR(Table1[[#This Row],[Recording Resolution '[MP']]],""),0)</f>
        <v>0</v>
      </c>
      <c r="O332" s="4">
        <f>IF(Table1[[#This Row],[Import to Gateway Calculator?]]="Yes",IFERROR(Table1[[#This Row],[Frame Rate '[FPS'] 1]],""),0)</f>
        <v>0</v>
      </c>
      <c r="P332" s="4">
        <f>IF(Table1[[#This Row],[Import to Gateway Calculator?]]="Yes",IFERROR(Table1[[#This Row],[Days of Storage 1]],""),0)</f>
        <v>0</v>
      </c>
    </row>
    <row r="333" spans="1:16" x14ac:dyDescent="0.25">
      <c r="A333" s="5" t="str">
        <f t="shared" si="35"/>
        <v/>
      </c>
      <c r="B333" s="6" t="str">
        <f>IFERROR(IF(Table1[[#This Row],[Multi-lens? 1]]="No", 1, IF(Table1[[#This Row],[Multi-lens? 1]]="Dual", 2, IF(Table1[[#This Row],[Multi-lens? 1]]="Quad", 4, ""))),"")</f>
        <v/>
      </c>
      <c r="C333" s="6">
        <f t="shared" si="36"/>
        <v>0</v>
      </c>
      <c r="D333" s="6">
        <f t="shared" si="37"/>
        <v>0</v>
      </c>
      <c r="E333" s="6">
        <f t="shared" si="38"/>
        <v>0</v>
      </c>
      <c r="F333" s="6">
        <f t="shared" si="39"/>
        <v>0</v>
      </c>
      <c r="H333" s="6" t="str">
        <f>IFERROR(IF(Table1[[#This Row],[Multi-lens? 1]]="No", 1, IF(Table1[[#This Row],[Multi-lens? 1]]="Dual", 2, IF(Table1[[#This Row],[Multi-lens? 1]]="Quad", 4, ""))),"")</f>
        <v/>
      </c>
      <c r="I333" s="9">
        <f>IFERROR(Table1[[#This Row],[Name]],"")</f>
        <v>0</v>
      </c>
      <c r="K333" s="3" t="str">
        <f t="shared" si="34"/>
        <v/>
      </c>
      <c r="M333" s="4">
        <f>IF(Table1[[#This Row],[Import to Gateway Calculator?]]="Yes",IFERROR(Table1[[#This Row],[Streaming Resolution '[MP']]],""),0)</f>
        <v>0</v>
      </c>
      <c r="N333" s="4">
        <f>IF(Table1[[#This Row],[Import to Gateway Calculator?]]="Yes",IFERROR(Table1[[#This Row],[Recording Resolution '[MP']]],""),0)</f>
        <v>0</v>
      </c>
      <c r="O333" s="4">
        <f>IF(Table1[[#This Row],[Import to Gateway Calculator?]]="Yes",IFERROR(Table1[[#This Row],[Frame Rate '[FPS'] 1]],""),0)</f>
        <v>0</v>
      </c>
      <c r="P333" s="4">
        <f>IF(Table1[[#This Row],[Import to Gateway Calculator?]]="Yes",IFERROR(Table1[[#This Row],[Days of Storage 1]],""),0)</f>
        <v>0</v>
      </c>
    </row>
    <row r="334" spans="1:16" x14ac:dyDescent="0.25">
      <c r="A334" s="5" t="str">
        <f t="shared" si="35"/>
        <v/>
      </c>
      <c r="B334" s="6" t="str">
        <f>IFERROR(IF(Table1[[#This Row],[Multi-lens? 1]]="No", 1, IF(Table1[[#This Row],[Multi-lens? 1]]="Dual", 2, IF(Table1[[#This Row],[Multi-lens? 1]]="Quad", 4, ""))),"")</f>
        <v/>
      </c>
      <c r="C334" s="6">
        <f t="shared" si="36"/>
        <v>0</v>
      </c>
      <c r="D334" s="6">
        <f t="shared" si="37"/>
        <v>0</v>
      </c>
      <c r="E334" s="6">
        <f t="shared" si="38"/>
        <v>0</v>
      </c>
      <c r="F334" s="6">
        <f t="shared" si="39"/>
        <v>0</v>
      </c>
      <c r="H334" s="6" t="str">
        <f>IFERROR(IF(Table1[[#This Row],[Multi-lens? 1]]="No", 1, IF(Table1[[#This Row],[Multi-lens? 1]]="Dual", 2, IF(Table1[[#This Row],[Multi-lens? 1]]="Quad", 4, ""))),"")</f>
        <v/>
      </c>
      <c r="I334" s="9">
        <f>IFERROR(Table1[[#This Row],[Name]],"")</f>
        <v>0</v>
      </c>
      <c r="K334" s="3" t="str">
        <f t="shared" si="34"/>
        <v/>
      </c>
      <c r="M334" s="4">
        <f>IF(Table1[[#This Row],[Import to Gateway Calculator?]]="Yes",IFERROR(Table1[[#This Row],[Streaming Resolution '[MP']]],""),0)</f>
        <v>0</v>
      </c>
      <c r="N334" s="4">
        <f>IF(Table1[[#This Row],[Import to Gateway Calculator?]]="Yes",IFERROR(Table1[[#This Row],[Recording Resolution '[MP']]],""),0)</f>
        <v>0</v>
      </c>
      <c r="O334" s="4">
        <f>IF(Table1[[#This Row],[Import to Gateway Calculator?]]="Yes",IFERROR(Table1[[#This Row],[Frame Rate '[FPS'] 1]],""),0)</f>
        <v>0</v>
      </c>
      <c r="P334" s="4">
        <f>IF(Table1[[#This Row],[Import to Gateway Calculator?]]="Yes",IFERROR(Table1[[#This Row],[Days of Storage 1]],""),0)</f>
        <v>0</v>
      </c>
    </row>
    <row r="335" spans="1:16" x14ac:dyDescent="0.25">
      <c r="A335" s="5" t="str">
        <f t="shared" si="35"/>
        <v/>
      </c>
      <c r="B335" s="6" t="str">
        <f>IFERROR(IF(Table1[[#This Row],[Multi-lens? 1]]="No", 1, IF(Table1[[#This Row],[Multi-lens? 1]]="Dual", 2, IF(Table1[[#This Row],[Multi-lens? 1]]="Quad", 4, ""))),"")</f>
        <v/>
      </c>
      <c r="C335" s="6">
        <f t="shared" si="36"/>
        <v>0</v>
      </c>
      <c r="D335" s="6">
        <f t="shared" si="37"/>
        <v>0</v>
      </c>
      <c r="E335" s="6">
        <f t="shared" si="38"/>
        <v>0</v>
      </c>
      <c r="F335" s="6">
        <f t="shared" si="39"/>
        <v>0</v>
      </c>
      <c r="H335" s="6" t="str">
        <f>IFERROR(IF(Table1[[#This Row],[Multi-lens? 1]]="No", 1, IF(Table1[[#This Row],[Multi-lens? 1]]="Dual", 2, IF(Table1[[#This Row],[Multi-lens? 1]]="Quad", 4, ""))),"")</f>
        <v/>
      </c>
      <c r="I335" s="9">
        <f>IFERROR(Table1[[#This Row],[Name]],"")</f>
        <v>0</v>
      </c>
      <c r="K335" s="3" t="str">
        <f t="shared" si="34"/>
        <v/>
      </c>
      <c r="M335" s="4">
        <f>IF(Table1[[#This Row],[Import to Gateway Calculator?]]="Yes",IFERROR(Table1[[#This Row],[Streaming Resolution '[MP']]],""),0)</f>
        <v>0</v>
      </c>
      <c r="N335" s="4">
        <f>IF(Table1[[#This Row],[Import to Gateway Calculator?]]="Yes",IFERROR(Table1[[#This Row],[Recording Resolution '[MP']]],""),0)</f>
        <v>0</v>
      </c>
      <c r="O335" s="4">
        <f>IF(Table1[[#This Row],[Import to Gateway Calculator?]]="Yes",IFERROR(Table1[[#This Row],[Frame Rate '[FPS'] 1]],""),0)</f>
        <v>0</v>
      </c>
      <c r="P335" s="4">
        <f>IF(Table1[[#This Row],[Import to Gateway Calculator?]]="Yes",IFERROR(Table1[[#This Row],[Days of Storage 1]],""),0)</f>
        <v>0</v>
      </c>
    </row>
    <row r="336" spans="1:16" x14ac:dyDescent="0.25">
      <c r="A336" s="5" t="str">
        <f t="shared" si="35"/>
        <v/>
      </c>
      <c r="B336" s="6" t="str">
        <f>IFERROR(IF(Table1[[#This Row],[Multi-lens? 1]]="No", 1, IF(Table1[[#This Row],[Multi-lens? 1]]="Dual", 2, IF(Table1[[#This Row],[Multi-lens? 1]]="Quad", 4, ""))),"")</f>
        <v/>
      </c>
      <c r="C336" s="6">
        <f t="shared" si="36"/>
        <v>0</v>
      </c>
      <c r="D336" s="6">
        <f t="shared" si="37"/>
        <v>0</v>
      </c>
      <c r="E336" s="6">
        <f t="shared" si="38"/>
        <v>0</v>
      </c>
      <c r="F336" s="6">
        <f t="shared" si="39"/>
        <v>0</v>
      </c>
      <c r="H336" s="6" t="str">
        <f>IFERROR(IF(Table1[[#This Row],[Multi-lens? 1]]="No", 1, IF(Table1[[#This Row],[Multi-lens? 1]]="Dual", 2, IF(Table1[[#This Row],[Multi-lens? 1]]="Quad", 4, ""))),"")</f>
        <v/>
      </c>
      <c r="I336" s="9">
        <f>IFERROR(Table1[[#This Row],[Name]],"")</f>
        <v>0</v>
      </c>
      <c r="K336" s="3" t="str">
        <f t="shared" si="34"/>
        <v/>
      </c>
      <c r="M336" s="4">
        <f>IF(Table1[[#This Row],[Import to Gateway Calculator?]]="Yes",IFERROR(Table1[[#This Row],[Streaming Resolution '[MP']]],""),0)</f>
        <v>0</v>
      </c>
      <c r="N336" s="4">
        <f>IF(Table1[[#This Row],[Import to Gateway Calculator?]]="Yes",IFERROR(Table1[[#This Row],[Recording Resolution '[MP']]],""),0)</f>
        <v>0</v>
      </c>
      <c r="O336" s="4">
        <f>IF(Table1[[#This Row],[Import to Gateway Calculator?]]="Yes",IFERROR(Table1[[#This Row],[Frame Rate '[FPS'] 1]],""),0)</f>
        <v>0</v>
      </c>
      <c r="P336" s="4">
        <f>IF(Table1[[#This Row],[Import to Gateway Calculator?]]="Yes",IFERROR(Table1[[#This Row],[Days of Storage 1]],""),0)</f>
        <v>0</v>
      </c>
    </row>
    <row r="337" spans="1:16" x14ac:dyDescent="0.25">
      <c r="A337" s="5" t="str">
        <f t="shared" si="35"/>
        <v/>
      </c>
      <c r="B337" s="6" t="str">
        <f>IFERROR(IF(Table1[[#This Row],[Multi-lens? 1]]="No", 1, IF(Table1[[#This Row],[Multi-lens? 1]]="Dual", 2, IF(Table1[[#This Row],[Multi-lens? 1]]="Quad", 4, ""))),"")</f>
        <v/>
      </c>
      <c r="C337" s="6">
        <f t="shared" si="36"/>
        <v>0</v>
      </c>
      <c r="D337" s="6">
        <f t="shared" si="37"/>
        <v>0</v>
      </c>
      <c r="E337" s="6">
        <f t="shared" si="38"/>
        <v>0</v>
      </c>
      <c r="F337" s="6">
        <f t="shared" si="39"/>
        <v>0</v>
      </c>
      <c r="H337" s="6" t="str">
        <f>IFERROR(IF(Table1[[#This Row],[Multi-lens? 1]]="No", 1, IF(Table1[[#This Row],[Multi-lens? 1]]="Dual", 2, IF(Table1[[#This Row],[Multi-lens? 1]]="Quad", 4, ""))),"")</f>
        <v/>
      </c>
      <c r="I337" s="9">
        <f>IFERROR(Table1[[#This Row],[Name]],"")</f>
        <v>0</v>
      </c>
      <c r="K337" s="3" t="str">
        <f t="shared" si="34"/>
        <v/>
      </c>
      <c r="M337" s="4">
        <f>IF(Table1[[#This Row],[Import to Gateway Calculator?]]="Yes",IFERROR(Table1[[#This Row],[Streaming Resolution '[MP']]],""),0)</f>
        <v>0</v>
      </c>
      <c r="N337" s="4">
        <f>IF(Table1[[#This Row],[Import to Gateway Calculator?]]="Yes",IFERROR(Table1[[#This Row],[Recording Resolution '[MP']]],""),0)</f>
        <v>0</v>
      </c>
      <c r="O337" s="4">
        <f>IF(Table1[[#This Row],[Import to Gateway Calculator?]]="Yes",IFERROR(Table1[[#This Row],[Frame Rate '[FPS'] 1]],""),0)</f>
        <v>0</v>
      </c>
      <c r="P337" s="4">
        <f>IF(Table1[[#This Row],[Import to Gateway Calculator?]]="Yes",IFERROR(Table1[[#This Row],[Days of Storage 1]],""),0)</f>
        <v>0</v>
      </c>
    </row>
    <row r="338" spans="1:16" x14ac:dyDescent="0.25">
      <c r="A338" s="5" t="str">
        <f t="shared" si="35"/>
        <v/>
      </c>
      <c r="B338" s="6" t="str">
        <f>IFERROR(IF(Table1[[#This Row],[Multi-lens? 1]]="No", 1, IF(Table1[[#This Row],[Multi-lens? 1]]="Dual", 2, IF(Table1[[#This Row],[Multi-lens? 1]]="Quad", 4, ""))),"")</f>
        <v/>
      </c>
      <c r="C338" s="6">
        <f t="shared" si="36"/>
        <v>0</v>
      </c>
      <c r="D338" s="6">
        <f t="shared" si="37"/>
        <v>0</v>
      </c>
      <c r="E338" s="6">
        <f t="shared" si="38"/>
        <v>0</v>
      </c>
      <c r="F338" s="6">
        <f t="shared" si="39"/>
        <v>0</v>
      </c>
      <c r="H338" s="6" t="str">
        <f>IFERROR(IF(Table1[[#This Row],[Multi-lens? 1]]="No", 1, IF(Table1[[#This Row],[Multi-lens? 1]]="Dual", 2, IF(Table1[[#This Row],[Multi-lens? 1]]="Quad", 4, ""))),"")</f>
        <v/>
      </c>
      <c r="I338" s="9">
        <f>IFERROR(Table1[[#This Row],[Name]],"")</f>
        <v>0</v>
      </c>
      <c r="K338" s="3" t="str">
        <f t="shared" si="34"/>
        <v/>
      </c>
      <c r="M338" s="4">
        <f>IF(Table1[[#This Row],[Import to Gateway Calculator?]]="Yes",IFERROR(Table1[[#This Row],[Streaming Resolution '[MP']]],""),0)</f>
        <v>0</v>
      </c>
      <c r="N338" s="4">
        <f>IF(Table1[[#This Row],[Import to Gateway Calculator?]]="Yes",IFERROR(Table1[[#This Row],[Recording Resolution '[MP']]],""),0)</f>
        <v>0</v>
      </c>
      <c r="O338" s="4">
        <f>IF(Table1[[#This Row],[Import to Gateway Calculator?]]="Yes",IFERROR(Table1[[#This Row],[Frame Rate '[FPS'] 1]],""),0)</f>
        <v>0</v>
      </c>
      <c r="P338" s="4">
        <f>IF(Table1[[#This Row],[Import to Gateway Calculator?]]="Yes",IFERROR(Table1[[#This Row],[Days of Storage 1]],""),0)</f>
        <v>0</v>
      </c>
    </row>
    <row r="339" spans="1:16" x14ac:dyDescent="0.25">
      <c r="A339" s="5" t="str">
        <f t="shared" si="35"/>
        <v/>
      </c>
      <c r="B339" s="6" t="str">
        <f>IFERROR(IF(Table1[[#This Row],[Multi-lens? 1]]="No", 1, IF(Table1[[#This Row],[Multi-lens? 1]]="Dual", 2, IF(Table1[[#This Row],[Multi-lens? 1]]="Quad", 4, ""))),"")</f>
        <v/>
      </c>
      <c r="C339" s="6">
        <f t="shared" si="36"/>
        <v>0</v>
      </c>
      <c r="D339" s="6">
        <f t="shared" si="37"/>
        <v>0</v>
      </c>
      <c r="E339" s="6">
        <f t="shared" si="38"/>
        <v>0</v>
      </c>
      <c r="F339" s="6">
        <f t="shared" si="39"/>
        <v>0</v>
      </c>
      <c r="H339" s="6" t="str">
        <f>IFERROR(IF(Table1[[#This Row],[Multi-lens? 1]]="No", 1, IF(Table1[[#This Row],[Multi-lens? 1]]="Dual", 2, IF(Table1[[#This Row],[Multi-lens? 1]]="Quad", 4, ""))),"")</f>
        <v/>
      </c>
      <c r="I339" s="9">
        <f>IFERROR(Table1[[#This Row],[Name]],"")</f>
        <v>0</v>
      </c>
      <c r="K339" s="3" t="str">
        <f t="shared" si="34"/>
        <v/>
      </c>
      <c r="M339" s="4">
        <f>IF(Table1[[#This Row],[Import to Gateway Calculator?]]="Yes",IFERROR(Table1[[#This Row],[Streaming Resolution '[MP']]],""),0)</f>
        <v>0</v>
      </c>
      <c r="N339" s="4">
        <f>IF(Table1[[#This Row],[Import to Gateway Calculator?]]="Yes",IFERROR(Table1[[#This Row],[Recording Resolution '[MP']]],""),0)</f>
        <v>0</v>
      </c>
      <c r="O339" s="4">
        <f>IF(Table1[[#This Row],[Import to Gateway Calculator?]]="Yes",IFERROR(Table1[[#This Row],[Frame Rate '[FPS'] 1]],""),0)</f>
        <v>0</v>
      </c>
      <c r="P339" s="4">
        <f>IF(Table1[[#This Row],[Import to Gateway Calculator?]]="Yes",IFERROR(Table1[[#This Row],[Days of Storage 1]],""),0)</f>
        <v>0</v>
      </c>
    </row>
    <row r="340" spans="1:16" x14ac:dyDescent="0.25">
      <c r="A340" s="5" t="str">
        <f t="shared" si="35"/>
        <v/>
      </c>
      <c r="B340" s="6" t="str">
        <f>IFERROR(IF(Table1[[#This Row],[Multi-lens? 1]]="No", 1, IF(Table1[[#This Row],[Multi-lens? 1]]="Dual", 2, IF(Table1[[#This Row],[Multi-lens? 1]]="Quad", 4, ""))),"")</f>
        <v/>
      </c>
      <c r="C340" s="6">
        <f t="shared" si="36"/>
        <v>0</v>
      </c>
      <c r="D340" s="6">
        <f t="shared" si="37"/>
        <v>0</v>
      </c>
      <c r="E340" s="6">
        <f t="shared" si="38"/>
        <v>0</v>
      </c>
      <c r="F340" s="6">
        <f t="shared" si="39"/>
        <v>0</v>
      </c>
      <c r="H340" s="6" t="str">
        <f>IFERROR(IF(Table1[[#This Row],[Multi-lens? 1]]="No", 1, IF(Table1[[#This Row],[Multi-lens? 1]]="Dual", 2, IF(Table1[[#This Row],[Multi-lens? 1]]="Quad", 4, ""))),"")</f>
        <v/>
      </c>
      <c r="I340" s="9">
        <f>IFERROR(Table1[[#This Row],[Name]],"")</f>
        <v>0</v>
      </c>
      <c r="K340" s="3" t="str">
        <f t="shared" si="34"/>
        <v/>
      </c>
      <c r="M340" s="4">
        <f>IF(Table1[[#This Row],[Import to Gateway Calculator?]]="Yes",IFERROR(Table1[[#This Row],[Streaming Resolution '[MP']]],""),0)</f>
        <v>0</v>
      </c>
      <c r="N340" s="4">
        <f>IF(Table1[[#This Row],[Import to Gateway Calculator?]]="Yes",IFERROR(Table1[[#This Row],[Recording Resolution '[MP']]],""),0)</f>
        <v>0</v>
      </c>
      <c r="O340" s="4">
        <f>IF(Table1[[#This Row],[Import to Gateway Calculator?]]="Yes",IFERROR(Table1[[#This Row],[Frame Rate '[FPS'] 1]],""),0)</f>
        <v>0</v>
      </c>
      <c r="P340" s="4">
        <f>IF(Table1[[#This Row],[Import to Gateway Calculator?]]="Yes",IFERROR(Table1[[#This Row],[Days of Storage 1]],""),0)</f>
        <v>0</v>
      </c>
    </row>
    <row r="341" spans="1:16" x14ac:dyDescent="0.25">
      <c r="A341" s="5" t="str">
        <f t="shared" si="35"/>
        <v/>
      </c>
      <c r="B341" s="6" t="str">
        <f>IFERROR(IF(Table1[[#This Row],[Multi-lens? 1]]="No", 1, IF(Table1[[#This Row],[Multi-lens? 1]]="Dual", 2, IF(Table1[[#This Row],[Multi-lens? 1]]="Quad", 4, ""))),"")</f>
        <v/>
      </c>
      <c r="C341" s="6">
        <f t="shared" si="36"/>
        <v>0</v>
      </c>
      <c r="D341" s="6">
        <f t="shared" si="37"/>
        <v>0</v>
      </c>
      <c r="E341" s="6">
        <f t="shared" si="38"/>
        <v>0</v>
      </c>
      <c r="F341" s="6">
        <f t="shared" si="39"/>
        <v>0</v>
      </c>
      <c r="H341" s="6" t="str">
        <f>IFERROR(IF(Table1[[#This Row],[Multi-lens? 1]]="No", 1, IF(Table1[[#This Row],[Multi-lens? 1]]="Dual", 2, IF(Table1[[#This Row],[Multi-lens? 1]]="Quad", 4, ""))),"")</f>
        <v/>
      </c>
      <c r="I341" s="9">
        <f>IFERROR(Table1[[#This Row],[Name]],"")</f>
        <v>0</v>
      </c>
      <c r="K341" s="3" t="str">
        <f t="shared" si="34"/>
        <v/>
      </c>
      <c r="M341" s="4">
        <f>IF(Table1[[#This Row],[Import to Gateway Calculator?]]="Yes",IFERROR(Table1[[#This Row],[Streaming Resolution '[MP']]],""),0)</f>
        <v>0</v>
      </c>
      <c r="N341" s="4">
        <f>IF(Table1[[#This Row],[Import to Gateway Calculator?]]="Yes",IFERROR(Table1[[#This Row],[Recording Resolution '[MP']]],""),0)</f>
        <v>0</v>
      </c>
      <c r="O341" s="4">
        <f>IF(Table1[[#This Row],[Import to Gateway Calculator?]]="Yes",IFERROR(Table1[[#This Row],[Frame Rate '[FPS'] 1]],""),0)</f>
        <v>0</v>
      </c>
      <c r="P341" s="4">
        <f>IF(Table1[[#This Row],[Import to Gateway Calculator?]]="Yes",IFERROR(Table1[[#This Row],[Days of Storage 1]],""),0)</f>
        <v>0</v>
      </c>
    </row>
    <row r="342" spans="1:16" x14ac:dyDescent="0.25">
      <c r="A342" s="5" t="str">
        <f t="shared" si="35"/>
        <v/>
      </c>
      <c r="B342" s="6" t="str">
        <f>IFERROR(IF(Table1[[#This Row],[Multi-lens? 1]]="No", 1, IF(Table1[[#This Row],[Multi-lens? 1]]="Dual", 2, IF(Table1[[#This Row],[Multi-lens? 1]]="Quad", 4, ""))),"")</f>
        <v/>
      </c>
      <c r="C342" s="6">
        <f t="shared" si="36"/>
        <v>0</v>
      </c>
      <c r="D342" s="6">
        <f t="shared" si="37"/>
        <v>0</v>
      </c>
      <c r="E342" s="6">
        <f t="shared" si="38"/>
        <v>0</v>
      </c>
      <c r="F342" s="6">
        <f t="shared" si="39"/>
        <v>0</v>
      </c>
      <c r="H342" s="6" t="str">
        <f>IFERROR(IF(Table1[[#This Row],[Multi-lens? 1]]="No", 1, IF(Table1[[#This Row],[Multi-lens? 1]]="Dual", 2, IF(Table1[[#This Row],[Multi-lens? 1]]="Quad", 4, ""))),"")</f>
        <v/>
      </c>
      <c r="I342" s="9">
        <f>IFERROR(Table1[[#This Row],[Name]],"")</f>
        <v>0</v>
      </c>
      <c r="K342" s="3" t="str">
        <f t="shared" si="34"/>
        <v/>
      </c>
      <c r="M342" s="4">
        <f>IF(Table1[[#This Row],[Import to Gateway Calculator?]]="Yes",IFERROR(Table1[[#This Row],[Streaming Resolution '[MP']]],""),0)</f>
        <v>0</v>
      </c>
      <c r="N342" s="4">
        <f>IF(Table1[[#This Row],[Import to Gateway Calculator?]]="Yes",IFERROR(Table1[[#This Row],[Recording Resolution '[MP']]],""),0)</f>
        <v>0</v>
      </c>
      <c r="O342" s="4">
        <f>IF(Table1[[#This Row],[Import to Gateway Calculator?]]="Yes",IFERROR(Table1[[#This Row],[Frame Rate '[FPS'] 1]],""),0)</f>
        <v>0</v>
      </c>
      <c r="P342" s="4">
        <f>IF(Table1[[#This Row],[Import to Gateway Calculator?]]="Yes",IFERROR(Table1[[#This Row],[Days of Storage 1]],""),0)</f>
        <v>0</v>
      </c>
    </row>
    <row r="343" spans="1:16" x14ac:dyDescent="0.25">
      <c r="A343" s="5" t="str">
        <f t="shared" si="35"/>
        <v/>
      </c>
      <c r="B343" s="6" t="str">
        <f>IFERROR(IF(Table1[[#This Row],[Multi-lens? 1]]="No", 1, IF(Table1[[#This Row],[Multi-lens? 1]]="Dual", 2, IF(Table1[[#This Row],[Multi-lens? 1]]="Quad", 4, ""))),"")</f>
        <v/>
      </c>
      <c r="C343" s="6">
        <f t="shared" si="36"/>
        <v>0</v>
      </c>
      <c r="D343" s="6">
        <f t="shared" si="37"/>
        <v>0</v>
      </c>
      <c r="E343" s="6">
        <f t="shared" si="38"/>
        <v>0</v>
      </c>
      <c r="F343" s="6">
        <f t="shared" si="39"/>
        <v>0</v>
      </c>
      <c r="H343" s="6" t="str">
        <f>IFERROR(IF(Table1[[#This Row],[Multi-lens? 1]]="No", 1, IF(Table1[[#This Row],[Multi-lens? 1]]="Dual", 2, IF(Table1[[#This Row],[Multi-lens? 1]]="Quad", 4, ""))),"")</f>
        <v/>
      </c>
      <c r="I343" s="9">
        <f>IFERROR(Table1[[#This Row],[Name]],"")</f>
        <v>0</v>
      </c>
      <c r="K343" s="3" t="str">
        <f t="shared" si="34"/>
        <v/>
      </c>
      <c r="M343" s="4">
        <f>IF(Table1[[#This Row],[Import to Gateway Calculator?]]="Yes",IFERROR(Table1[[#This Row],[Streaming Resolution '[MP']]],""),0)</f>
        <v>0</v>
      </c>
      <c r="N343" s="4">
        <f>IF(Table1[[#This Row],[Import to Gateway Calculator?]]="Yes",IFERROR(Table1[[#This Row],[Recording Resolution '[MP']]],""),0)</f>
        <v>0</v>
      </c>
      <c r="O343" s="4">
        <f>IF(Table1[[#This Row],[Import to Gateway Calculator?]]="Yes",IFERROR(Table1[[#This Row],[Frame Rate '[FPS'] 1]],""),0)</f>
        <v>0</v>
      </c>
      <c r="P343" s="4">
        <f>IF(Table1[[#This Row],[Import to Gateway Calculator?]]="Yes",IFERROR(Table1[[#This Row],[Days of Storage 1]],""),0)</f>
        <v>0</v>
      </c>
    </row>
    <row r="344" spans="1:16" x14ac:dyDescent="0.25">
      <c r="A344" s="5" t="str">
        <f t="shared" si="35"/>
        <v/>
      </c>
      <c r="B344" s="6" t="str">
        <f>IFERROR(IF(Table1[[#This Row],[Multi-lens? 1]]="No", 1, IF(Table1[[#This Row],[Multi-lens? 1]]="Dual", 2, IF(Table1[[#This Row],[Multi-lens? 1]]="Quad", 4, ""))),"")</f>
        <v/>
      </c>
      <c r="C344" s="6">
        <f t="shared" si="36"/>
        <v>0</v>
      </c>
      <c r="D344" s="6">
        <f t="shared" si="37"/>
        <v>0</v>
      </c>
      <c r="E344" s="6">
        <f t="shared" si="38"/>
        <v>0</v>
      </c>
      <c r="F344" s="6">
        <f t="shared" si="39"/>
        <v>0</v>
      </c>
      <c r="H344" s="6" t="str">
        <f>IFERROR(IF(Table1[[#This Row],[Multi-lens? 1]]="No", 1, IF(Table1[[#This Row],[Multi-lens? 1]]="Dual", 2, IF(Table1[[#This Row],[Multi-lens? 1]]="Quad", 4, ""))),"")</f>
        <v/>
      </c>
      <c r="I344" s="9">
        <f>IFERROR(Table1[[#This Row],[Name]],"")</f>
        <v>0</v>
      </c>
      <c r="K344" s="3" t="str">
        <f t="shared" si="34"/>
        <v/>
      </c>
      <c r="M344" s="4">
        <f>IF(Table1[[#This Row],[Import to Gateway Calculator?]]="Yes",IFERROR(Table1[[#This Row],[Streaming Resolution '[MP']]],""),0)</f>
        <v>0</v>
      </c>
      <c r="N344" s="4">
        <f>IF(Table1[[#This Row],[Import to Gateway Calculator?]]="Yes",IFERROR(Table1[[#This Row],[Recording Resolution '[MP']]],""),0)</f>
        <v>0</v>
      </c>
      <c r="O344" s="4">
        <f>IF(Table1[[#This Row],[Import to Gateway Calculator?]]="Yes",IFERROR(Table1[[#This Row],[Frame Rate '[FPS'] 1]],""),0)</f>
        <v>0</v>
      </c>
      <c r="P344" s="4">
        <f>IF(Table1[[#This Row],[Import to Gateway Calculator?]]="Yes",IFERROR(Table1[[#This Row],[Days of Storage 1]],""),0)</f>
        <v>0</v>
      </c>
    </row>
    <row r="345" spans="1:16" x14ac:dyDescent="0.25">
      <c r="A345" s="5" t="str">
        <f t="shared" si="35"/>
        <v/>
      </c>
      <c r="B345" s="6" t="str">
        <f>IFERROR(IF(Table1[[#This Row],[Multi-lens? 1]]="No", 1, IF(Table1[[#This Row],[Multi-lens? 1]]="Dual", 2, IF(Table1[[#This Row],[Multi-lens? 1]]="Quad", 4, ""))),"")</f>
        <v/>
      </c>
      <c r="C345" s="6">
        <f t="shared" si="36"/>
        <v>0</v>
      </c>
      <c r="D345" s="6">
        <f t="shared" si="37"/>
        <v>0</v>
      </c>
      <c r="E345" s="6">
        <f t="shared" si="38"/>
        <v>0</v>
      </c>
      <c r="F345" s="6">
        <f t="shared" si="39"/>
        <v>0</v>
      </c>
      <c r="H345" s="6" t="str">
        <f>IFERROR(IF(Table1[[#This Row],[Multi-lens? 1]]="No", 1, IF(Table1[[#This Row],[Multi-lens? 1]]="Dual", 2, IF(Table1[[#This Row],[Multi-lens? 1]]="Quad", 4, ""))),"")</f>
        <v/>
      </c>
      <c r="I345" s="9">
        <f>IFERROR(Table1[[#This Row],[Name]],"")</f>
        <v>0</v>
      </c>
      <c r="K345" s="3" t="str">
        <f t="shared" si="34"/>
        <v/>
      </c>
      <c r="M345" s="4">
        <f>IF(Table1[[#This Row],[Import to Gateway Calculator?]]="Yes",IFERROR(Table1[[#This Row],[Streaming Resolution '[MP']]],""),0)</f>
        <v>0</v>
      </c>
      <c r="N345" s="4">
        <f>IF(Table1[[#This Row],[Import to Gateway Calculator?]]="Yes",IFERROR(Table1[[#This Row],[Recording Resolution '[MP']]],""),0)</f>
        <v>0</v>
      </c>
      <c r="O345" s="4">
        <f>IF(Table1[[#This Row],[Import to Gateway Calculator?]]="Yes",IFERROR(Table1[[#This Row],[Frame Rate '[FPS'] 1]],""),0)</f>
        <v>0</v>
      </c>
      <c r="P345" s="4">
        <f>IF(Table1[[#This Row],[Import to Gateway Calculator?]]="Yes",IFERROR(Table1[[#This Row],[Days of Storage 1]],""),0)</f>
        <v>0</v>
      </c>
    </row>
    <row r="346" spans="1:16" x14ac:dyDescent="0.25">
      <c r="A346" s="5" t="str">
        <f t="shared" si="35"/>
        <v/>
      </c>
      <c r="B346" s="6" t="str">
        <f>IFERROR(IF(Table1[[#This Row],[Multi-lens? 1]]="No", 1, IF(Table1[[#This Row],[Multi-lens? 1]]="Dual", 2, IF(Table1[[#This Row],[Multi-lens? 1]]="Quad", 4, ""))),"")</f>
        <v/>
      </c>
      <c r="C346" s="6">
        <f t="shared" si="36"/>
        <v>0</v>
      </c>
      <c r="D346" s="6">
        <f t="shared" si="37"/>
        <v>0</v>
      </c>
      <c r="E346" s="6">
        <f t="shared" si="38"/>
        <v>0</v>
      </c>
      <c r="F346" s="6">
        <f t="shared" si="39"/>
        <v>0</v>
      </c>
      <c r="H346" s="6" t="str">
        <f>IFERROR(IF(Table1[[#This Row],[Multi-lens? 1]]="No", 1, IF(Table1[[#This Row],[Multi-lens? 1]]="Dual", 2, IF(Table1[[#This Row],[Multi-lens? 1]]="Quad", 4, ""))),"")</f>
        <v/>
      </c>
      <c r="I346" s="9">
        <f>IFERROR(Table1[[#This Row],[Name]],"")</f>
        <v>0</v>
      </c>
      <c r="K346" s="3" t="str">
        <f t="shared" si="34"/>
        <v/>
      </c>
      <c r="M346" s="4">
        <f>IF(Table1[[#This Row],[Import to Gateway Calculator?]]="Yes",IFERROR(Table1[[#This Row],[Streaming Resolution '[MP']]],""),0)</f>
        <v>0</v>
      </c>
      <c r="N346" s="4">
        <f>IF(Table1[[#This Row],[Import to Gateway Calculator?]]="Yes",IFERROR(Table1[[#This Row],[Recording Resolution '[MP']]],""),0)</f>
        <v>0</v>
      </c>
      <c r="O346" s="4">
        <f>IF(Table1[[#This Row],[Import to Gateway Calculator?]]="Yes",IFERROR(Table1[[#This Row],[Frame Rate '[FPS'] 1]],""),0)</f>
        <v>0</v>
      </c>
      <c r="P346" s="4">
        <f>IF(Table1[[#This Row],[Import to Gateway Calculator?]]="Yes",IFERROR(Table1[[#This Row],[Days of Storage 1]],""),0)</f>
        <v>0</v>
      </c>
    </row>
    <row r="347" spans="1:16" x14ac:dyDescent="0.25">
      <c r="A347" s="5" t="str">
        <f t="shared" si="35"/>
        <v/>
      </c>
      <c r="B347" s="6" t="str">
        <f>IFERROR(IF(Table1[[#This Row],[Multi-lens? 1]]="No", 1, IF(Table1[[#This Row],[Multi-lens? 1]]="Dual", 2, IF(Table1[[#This Row],[Multi-lens? 1]]="Quad", 4, ""))),"")</f>
        <v/>
      </c>
      <c r="C347" s="6">
        <f t="shared" si="36"/>
        <v>0</v>
      </c>
      <c r="D347" s="6">
        <f t="shared" si="37"/>
        <v>0</v>
      </c>
      <c r="E347" s="6">
        <f t="shared" si="38"/>
        <v>0</v>
      </c>
      <c r="F347" s="6">
        <f t="shared" si="39"/>
        <v>0</v>
      </c>
      <c r="H347" s="6" t="str">
        <f>IFERROR(IF(Table1[[#This Row],[Multi-lens? 1]]="No", 1, IF(Table1[[#This Row],[Multi-lens? 1]]="Dual", 2, IF(Table1[[#This Row],[Multi-lens? 1]]="Quad", 4, ""))),"")</f>
        <v/>
      </c>
      <c r="I347" s="9">
        <f>IFERROR(Table1[[#This Row],[Name]],"")</f>
        <v>0</v>
      </c>
      <c r="K347" s="3" t="str">
        <f t="shared" si="34"/>
        <v/>
      </c>
      <c r="M347" s="4">
        <f>IF(Table1[[#This Row],[Import to Gateway Calculator?]]="Yes",IFERROR(Table1[[#This Row],[Streaming Resolution '[MP']]],""),0)</f>
        <v>0</v>
      </c>
      <c r="N347" s="4">
        <f>IF(Table1[[#This Row],[Import to Gateway Calculator?]]="Yes",IFERROR(Table1[[#This Row],[Recording Resolution '[MP']]],""),0)</f>
        <v>0</v>
      </c>
      <c r="O347" s="4">
        <f>IF(Table1[[#This Row],[Import to Gateway Calculator?]]="Yes",IFERROR(Table1[[#This Row],[Frame Rate '[FPS'] 1]],""),0)</f>
        <v>0</v>
      </c>
      <c r="P347" s="4">
        <f>IF(Table1[[#This Row],[Import to Gateway Calculator?]]="Yes",IFERROR(Table1[[#This Row],[Days of Storage 1]],""),0)</f>
        <v>0</v>
      </c>
    </row>
    <row r="348" spans="1:16" x14ac:dyDescent="0.25">
      <c r="A348" s="5" t="str">
        <f t="shared" si="35"/>
        <v/>
      </c>
      <c r="B348" s="6" t="str">
        <f>IFERROR(IF(Table1[[#This Row],[Multi-lens? 1]]="No", 1, IF(Table1[[#This Row],[Multi-lens? 1]]="Dual", 2, IF(Table1[[#This Row],[Multi-lens? 1]]="Quad", 4, ""))),"")</f>
        <v/>
      </c>
      <c r="C348" s="6">
        <f t="shared" si="36"/>
        <v>0</v>
      </c>
      <c r="D348" s="6">
        <f t="shared" si="37"/>
        <v>0</v>
      </c>
      <c r="E348" s="6">
        <f t="shared" si="38"/>
        <v>0</v>
      </c>
      <c r="F348" s="6">
        <f t="shared" si="39"/>
        <v>0</v>
      </c>
      <c r="H348" s="6" t="str">
        <f>IFERROR(IF(Table1[[#This Row],[Multi-lens? 1]]="No", 1, IF(Table1[[#This Row],[Multi-lens? 1]]="Dual", 2, IF(Table1[[#This Row],[Multi-lens? 1]]="Quad", 4, ""))),"")</f>
        <v/>
      </c>
      <c r="I348" s="9">
        <f>IFERROR(Table1[[#This Row],[Name]],"")</f>
        <v>0</v>
      </c>
      <c r="K348" s="3" t="str">
        <f t="shared" si="34"/>
        <v/>
      </c>
      <c r="M348" s="4">
        <f>IF(Table1[[#This Row],[Import to Gateway Calculator?]]="Yes",IFERROR(Table1[[#This Row],[Streaming Resolution '[MP']]],""),0)</f>
        <v>0</v>
      </c>
      <c r="N348" s="4">
        <f>IF(Table1[[#This Row],[Import to Gateway Calculator?]]="Yes",IFERROR(Table1[[#This Row],[Recording Resolution '[MP']]],""),0)</f>
        <v>0</v>
      </c>
      <c r="O348" s="4">
        <f>IF(Table1[[#This Row],[Import to Gateway Calculator?]]="Yes",IFERROR(Table1[[#This Row],[Frame Rate '[FPS'] 1]],""),0)</f>
        <v>0</v>
      </c>
      <c r="P348" s="4">
        <f>IF(Table1[[#This Row],[Import to Gateway Calculator?]]="Yes",IFERROR(Table1[[#This Row],[Days of Storage 1]],""),0)</f>
        <v>0</v>
      </c>
    </row>
    <row r="349" spans="1:16" x14ac:dyDescent="0.25">
      <c r="A349" s="5" t="str">
        <f t="shared" si="35"/>
        <v/>
      </c>
      <c r="B349" s="6" t="str">
        <f>IFERROR(IF(Table1[[#This Row],[Multi-lens? 1]]="No", 1, IF(Table1[[#This Row],[Multi-lens? 1]]="Dual", 2, IF(Table1[[#This Row],[Multi-lens? 1]]="Quad", 4, ""))),"")</f>
        <v/>
      </c>
      <c r="C349" s="6">
        <f t="shared" si="36"/>
        <v>0</v>
      </c>
      <c r="D349" s="6">
        <f t="shared" si="37"/>
        <v>0</v>
      </c>
      <c r="E349" s="6">
        <f t="shared" si="38"/>
        <v>0</v>
      </c>
      <c r="F349" s="6">
        <f t="shared" si="39"/>
        <v>0</v>
      </c>
      <c r="H349" s="6" t="str">
        <f>IFERROR(IF(Table1[[#This Row],[Multi-lens? 1]]="No", 1, IF(Table1[[#This Row],[Multi-lens? 1]]="Dual", 2, IF(Table1[[#This Row],[Multi-lens? 1]]="Quad", 4, ""))),"")</f>
        <v/>
      </c>
      <c r="I349" s="9">
        <f>IFERROR(Table1[[#This Row],[Name]],"")</f>
        <v>0</v>
      </c>
      <c r="K349" s="3" t="str">
        <f t="shared" si="34"/>
        <v/>
      </c>
      <c r="M349" s="4">
        <f>IF(Table1[[#This Row],[Import to Gateway Calculator?]]="Yes",IFERROR(Table1[[#This Row],[Streaming Resolution '[MP']]],""),0)</f>
        <v>0</v>
      </c>
      <c r="N349" s="4">
        <f>IF(Table1[[#This Row],[Import to Gateway Calculator?]]="Yes",IFERROR(Table1[[#This Row],[Recording Resolution '[MP']]],""),0)</f>
        <v>0</v>
      </c>
      <c r="O349" s="4">
        <f>IF(Table1[[#This Row],[Import to Gateway Calculator?]]="Yes",IFERROR(Table1[[#This Row],[Frame Rate '[FPS'] 1]],""),0)</f>
        <v>0</v>
      </c>
      <c r="P349" s="4">
        <f>IF(Table1[[#This Row],[Import to Gateway Calculator?]]="Yes",IFERROR(Table1[[#This Row],[Days of Storage 1]],""),0)</f>
        <v>0</v>
      </c>
    </row>
    <row r="350" spans="1:16" x14ac:dyDescent="0.25">
      <c r="A350" s="5" t="str">
        <f t="shared" si="35"/>
        <v/>
      </c>
      <c r="B350" s="6" t="str">
        <f>IFERROR(IF(Table1[[#This Row],[Multi-lens? 1]]="No", 1, IF(Table1[[#This Row],[Multi-lens? 1]]="Dual", 2, IF(Table1[[#This Row],[Multi-lens? 1]]="Quad", 4, ""))),"")</f>
        <v/>
      </c>
      <c r="C350" s="6">
        <f t="shared" si="36"/>
        <v>0</v>
      </c>
      <c r="D350" s="6">
        <f t="shared" si="37"/>
        <v>0</v>
      </c>
      <c r="E350" s="6">
        <f t="shared" si="38"/>
        <v>0</v>
      </c>
      <c r="F350" s="6">
        <f t="shared" si="39"/>
        <v>0</v>
      </c>
      <c r="H350" s="6" t="str">
        <f>IFERROR(IF(Table1[[#This Row],[Multi-lens? 1]]="No", 1, IF(Table1[[#This Row],[Multi-lens? 1]]="Dual", 2, IF(Table1[[#This Row],[Multi-lens? 1]]="Quad", 4, ""))),"")</f>
        <v/>
      </c>
      <c r="I350" s="9">
        <f>IFERROR(Table1[[#This Row],[Name]],"")</f>
        <v>0</v>
      </c>
      <c r="K350" s="3" t="str">
        <f t="shared" si="34"/>
        <v/>
      </c>
      <c r="M350" s="4">
        <f>IF(Table1[[#This Row],[Import to Gateway Calculator?]]="Yes",IFERROR(Table1[[#This Row],[Streaming Resolution '[MP']]],""),0)</f>
        <v>0</v>
      </c>
      <c r="N350" s="4">
        <f>IF(Table1[[#This Row],[Import to Gateway Calculator?]]="Yes",IFERROR(Table1[[#This Row],[Recording Resolution '[MP']]],""),0)</f>
        <v>0</v>
      </c>
      <c r="O350" s="4">
        <f>IF(Table1[[#This Row],[Import to Gateway Calculator?]]="Yes",IFERROR(Table1[[#This Row],[Frame Rate '[FPS'] 1]],""),0)</f>
        <v>0</v>
      </c>
      <c r="P350" s="4">
        <f>IF(Table1[[#This Row],[Import to Gateway Calculator?]]="Yes",IFERROR(Table1[[#This Row],[Days of Storage 1]],""),0)</f>
        <v>0</v>
      </c>
    </row>
    <row r="351" spans="1:16" x14ac:dyDescent="0.25">
      <c r="A351" s="5" t="str">
        <f t="shared" si="35"/>
        <v/>
      </c>
      <c r="B351" s="6" t="str">
        <f>IFERROR(IF(Table1[[#This Row],[Multi-lens? 1]]="No", 1, IF(Table1[[#This Row],[Multi-lens? 1]]="Dual", 2, IF(Table1[[#This Row],[Multi-lens? 1]]="Quad", 4, ""))),"")</f>
        <v/>
      </c>
      <c r="C351" s="6">
        <f t="shared" si="36"/>
        <v>0</v>
      </c>
      <c r="D351" s="6">
        <f t="shared" si="37"/>
        <v>0</v>
      </c>
      <c r="E351" s="6">
        <f t="shared" si="38"/>
        <v>0</v>
      </c>
      <c r="F351" s="6">
        <f t="shared" si="39"/>
        <v>0</v>
      </c>
      <c r="H351" s="6" t="str">
        <f>IFERROR(IF(Table1[[#This Row],[Multi-lens? 1]]="No", 1, IF(Table1[[#This Row],[Multi-lens? 1]]="Dual", 2, IF(Table1[[#This Row],[Multi-lens? 1]]="Quad", 4, ""))),"")</f>
        <v/>
      </c>
      <c r="I351" s="9">
        <f>IFERROR(Table1[[#This Row],[Name]],"")</f>
        <v>0</v>
      </c>
      <c r="K351" s="3" t="str">
        <f t="shared" si="34"/>
        <v/>
      </c>
      <c r="M351" s="4">
        <f>IF(Table1[[#This Row],[Import to Gateway Calculator?]]="Yes",IFERROR(Table1[[#This Row],[Streaming Resolution '[MP']]],""),0)</f>
        <v>0</v>
      </c>
      <c r="N351" s="4">
        <f>IF(Table1[[#This Row],[Import to Gateway Calculator?]]="Yes",IFERROR(Table1[[#This Row],[Recording Resolution '[MP']]],""),0)</f>
        <v>0</v>
      </c>
      <c r="O351" s="4">
        <f>IF(Table1[[#This Row],[Import to Gateway Calculator?]]="Yes",IFERROR(Table1[[#This Row],[Frame Rate '[FPS'] 1]],""),0)</f>
        <v>0</v>
      </c>
      <c r="P351" s="4">
        <f>IF(Table1[[#This Row],[Import to Gateway Calculator?]]="Yes",IFERROR(Table1[[#This Row],[Days of Storage 1]],""),0)</f>
        <v>0</v>
      </c>
    </row>
    <row r="352" spans="1:16" x14ac:dyDescent="0.25">
      <c r="A352" s="5" t="str">
        <f t="shared" si="35"/>
        <v/>
      </c>
      <c r="B352" s="6" t="str">
        <f>IFERROR(IF(Table1[[#This Row],[Multi-lens? 1]]="No", 1, IF(Table1[[#This Row],[Multi-lens? 1]]="Dual", 2, IF(Table1[[#This Row],[Multi-lens? 1]]="Quad", 4, ""))),"")</f>
        <v/>
      </c>
      <c r="C352" s="6">
        <f t="shared" si="36"/>
        <v>0</v>
      </c>
      <c r="D352" s="6">
        <f t="shared" si="37"/>
        <v>0</v>
      </c>
      <c r="E352" s="6">
        <f t="shared" si="38"/>
        <v>0</v>
      </c>
      <c r="F352" s="6">
        <f t="shared" si="39"/>
        <v>0</v>
      </c>
      <c r="H352" s="6" t="str">
        <f>IFERROR(IF(Table1[[#This Row],[Multi-lens? 1]]="No", 1, IF(Table1[[#This Row],[Multi-lens? 1]]="Dual", 2, IF(Table1[[#This Row],[Multi-lens? 1]]="Quad", 4, ""))),"")</f>
        <v/>
      </c>
      <c r="I352" s="9">
        <f>IFERROR(Table1[[#This Row],[Name]],"")</f>
        <v>0</v>
      </c>
      <c r="K352" s="3" t="str">
        <f t="shared" si="34"/>
        <v/>
      </c>
      <c r="M352" s="4">
        <f>IF(Table1[[#This Row],[Import to Gateway Calculator?]]="Yes",IFERROR(Table1[[#This Row],[Streaming Resolution '[MP']]],""),0)</f>
        <v>0</v>
      </c>
      <c r="N352" s="4">
        <f>IF(Table1[[#This Row],[Import to Gateway Calculator?]]="Yes",IFERROR(Table1[[#This Row],[Recording Resolution '[MP']]],""),0)</f>
        <v>0</v>
      </c>
      <c r="O352" s="4">
        <f>IF(Table1[[#This Row],[Import to Gateway Calculator?]]="Yes",IFERROR(Table1[[#This Row],[Frame Rate '[FPS'] 1]],""),0)</f>
        <v>0</v>
      </c>
      <c r="P352" s="4">
        <f>IF(Table1[[#This Row],[Import to Gateway Calculator?]]="Yes",IFERROR(Table1[[#This Row],[Days of Storage 1]],""),0)</f>
        <v>0</v>
      </c>
    </row>
    <row r="353" spans="1:16" x14ac:dyDescent="0.25">
      <c r="A353" s="5" t="str">
        <f t="shared" si="35"/>
        <v/>
      </c>
      <c r="B353" s="6" t="str">
        <f>IFERROR(IF(Table1[[#This Row],[Multi-lens? 1]]="No", 1, IF(Table1[[#This Row],[Multi-lens? 1]]="Dual", 2, IF(Table1[[#This Row],[Multi-lens? 1]]="Quad", 4, ""))),"")</f>
        <v/>
      </c>
      <c r="C353" s="6">
        <f t="shared" si="36"/>
        <v>0</v>
      </c>
      <c r="D353" s="6">
        <f t="shared" si="37"/>
        <v>0</v>
      </c>
      <c r="E353" s="6">
        <f t="shared" si="38"/>
        <v>0</v>
      </c>
      <c r="F353" s="6">
        <f t="shared" si="39"/>
        <v>0</v>
      </c>
      <c r="H353" s="6" t="str">
        <f>IFERROR(IF(Table1[[#This Row],[Multi-lens? 1]]="No", 1, IF(Table1[[#This Row],[Multi-lens? 1]]="Dual", 2, IF(Table1[[#This Row],[Multi-lens? 1]]="Quad", 4, ""))),"")</f>
        <v/>
      </c>
      <c r="I353" s="9">
        <f>IFERROR(Table1[[#This Row],[Name]],"")</f>
        <v>0</v>
      </c>
      <c r="K353" s="3" t="str">
        <f t="shared" si="34"/>
        <v/>
      </c>
      <c r="M353" s="4">
        <f>IF(Table1[[#This Row],[Import to Gateway Calculator?]]="Yes",IFERROR(Table1[[#This Row],[Streaming Resolution '[MP']]],""),0)</f>
        <v>0</v>
      </c>
      <c r="N353" s="4">
        <f>IF(Table1[[#This Row],[Import to Gateway Calculator?]]="Yes",IFERROR(Table1[[#This Row],[Recording Resolution '[MP']]],""),0)</f>
        <v>0</v>
      </c>
      <c r="O353" s="4">
        <f>IF(Table1[[#This Row],[Import to Gateway Calculator?]]="Yes",IFERROR(Table1[[#This Row],[Frame Rate '[FPS'] 1]],""),0)</f>
        <v>0</v>
      </c>
      <c r="P353" s="4">
        <f>IF(Table1[[#This Row],[Import to Gateway Calculator?]]="Yes",IFERROR(Table1[[#This Row],[Days of Storage 1]],""),0)</f>
        <v>0</v>
      </c>
    </row>
    <row r="354" spans="1:16" x14ac:dyDescent="0.25">
      <c r="A354" s="5" t="str">
        <f t="shared" si="35"/>
        <v/>
      </c>
      <c r="B354" s="6" t="str">
        <f>IFERROR(IF(Table1[[#This Row],[Multi-lens? 1]]="No", 1, IF(Table1[[#This Row],[Multi-lens? 1]]="Dual", 2, IF(Table1[[#This Row],[Multi-lens? 1]]="Quad", 4, ""))),"")</f>
        <v/>
      </c>
      <c r="C354" s="6">
        <f t="shared" si="36"/>
        <v>0</v>
      </c>
      <c r="D354" s="6">
        <f t="shared" si="37"/>
        <v>0</v>
      </c>
      <c r="E354" s="6">
        <f t="shared" si="38"/>
        <v>0</v>
      </c>
      <c r="F354" s="6">
        <f t="shared" si="39"/>
        <v>0</v>
      </c>
      <c r="H354" s="6" t="str">
        <f>IFERROR(IF(Table1[[#This Row],[Multi-lens? 1]]="No", 1, IF(Table1[[#This Row],[Multi-lens? 1]]="Dual", 2, IF(Table1[[#This Row],[Multi-lens? 1]]="Quad", 4, ""))),"")</f>
        <v/>
      </c>
      <c r="I354" s="9">
        <f>IFERROR(Table1[[#This Row],[Name]],"")</f>
        <v>0</v>
      </c>
      <c r="K354" s="3" t="str">
        <f t="shared" si="34"/>
        <v/>
      </c>
      <c r="M354" s="4">
        <f>IF(Table1[[#This Row],[Import to Gateway Calculator?]]="Yes",IFERROR(Table1[[#This Row],[Streaming Resolution '[MP']]],""),0)</f>
        <v>0</v>
      </c>
      <c r="N354" s="4">
        <f>IF(Table1[[#This Row],[Import to Gateway Calculator?]]="Yes",IFERROR(Table1[[#This Row],[Recording Resolution '[MP']]],""),0)</f>
        <v>0</v>
      </c>
      <c r="O354" s="4">
        <f>IF(Table1[[#This Row],[Import to Gateway Calculator?]]="Yes",IFERROR(Table1[[#This Row],[Frame Rate '[FPS'] 1]],""),0)</f>
        <v>0</v>
      </c>
      <c r="P354" s="4">
        <f>IF(Table1[[#This Row],[Import to Gateway Calculator?]]="Yes",IFERROR(Table1[[#This Row],[Days of Storage 1]],""),0)</f>
        <v>0</v>
      </c>
    </row>
    <row r="355" spans="1:16" x14ac:dyDescent="0.25">
      <c r="A355" s="5" t="str">
        <f t="shared" si="35"/>
        <v/>
      </c>
      <c r="B355" s="6" t="str">
        <f>IFERROR(IF(Table1[[#This Row],[Multi-lens? 1]]="No", 1, IF(Table1[[#This Row],[Multi-lens? 1]]="Dual", 2, IF(Table1[[#This Row],[Multi-lens? 1]]="Quad", 4, ""))),"")</f>
        <v/>
      </c>
      <c r="C355" s="6">
        <f t="shared" si="36"/>
        <v>0</v>
      </c>
      <c r="D355" s="6">
        <f t="shared" si="37"/>
        <v>0</v>
      </c>
      <c r="E355" s="6">
        <f t="shared" si="38"/>
        <v>0</v>
      </c>
      <c r="F355" s="6">
        <f t="shared" si="39"/>
        <v>0</v>
      </c>
      <c r="H355" s="6" t="str">
        <f>IFERROR(IF(Table1[[#This Row],[Multi-lens? 1]]="No", 1, IF(Table1[[#This Row],[Multi-lens? 1]]="Dual", 2, IF(Table1[[#This Row],[Multi-lens? 1]]="Quad", 4, ""))),"")</f>
        <v/>
      </c>
      <c r="I355" s="9">
        <f>IFERROR(Table1[[#This Row],[Name]],"")</f>
        <v>0</v>
      </c>
      <c r="K355" s="3" t="str">
        <f t="shared" si="34"/>
        <v/>
      </c>
      <c r="M355" s="4">
        <f>IF(Table1[[#This Row],[Import to Gateway Calculator?]]="Yes",IFERROR(Table1[[#This Row],[Streaming Resolution '[MP']]],""),0)</f>
        <v>0</v>
      </c>
      <c r="N355" s="4">
        <f>IF(Table1[[#This Row],[Import to Gateway Calculator?]]="Yes",IFERROR(Table1[[#This Row],[Recording Resolution '[MP']]],""),0)</f>
        <v>0</v>
      </c>
      <c r="O355" s="4">
        <f>IF(Table1[[#This Row],[Import to Gateway Calculator?]]="Yes",IFERROR(Table1[[#This Row],[Frame Rate '[FPS'] 1]],""),0)</f>
        <v>0</v>
      </c>
      <c r="P355" s="4">
        <f>IF(Table1[[#This Row],[Import to Gateway Calculator?]]="Yes",IFERROR(Table1[[#This Row],[Days of Storage 1]],""),0)</f>
        <v>0</v>
      </c>
    </row>
    <row r="356" spans="1:16" x14ac:dyDescent="0.25">
      <c r="A356" s="5" t="str">
        <f t="shared" si="35"/>
        <v/>
      </c>
      <c r="B356" s="6" t="str">
        <f>IFERROR(IF(Table1[[#This Row],[Multi-lens? 1]]="No", 1, IF(Table1[[#This Row],[Multi-lens? 1]]="Dual", 2, IF(Table1[[#This Row],[Multi-lens? 1]]="Quad", 4, ""))),"")</f>
        <v/>
      </c>
      <c r="C356" s="6">
        <f t="shared" si="36"/>
        <v>0</v>
      </c>
      <c r="D356" s="6">
        <f t="shared" si="37"/>
        <v>0</v>
      </c>
      <c r="E356" s="6">
        <f t="shared" si="38"/>
        <v>0</v>
      </c>
      <c r="F356" s="6">
        <f t="shared" si="39"/>
        <v>0</v>
      </c>
      <c r="H356" s="6" t="str">
        <f>IFERROR(IF(Table1[[#This Row],[Multi-lens? 1]]="No", 1, IF(Table1[[#This Row],[Multi-lens? 1]]="Dual", 2, IF(Table1[[#This Row],[Multi-lens? 1]]="Quad", 4, ""))),"")</f>
        <v/>
      </c>
      <c r="I356" s="9">
        <f>IFERROR(Table1[[#This Row],[Name]],"")</f>
        <v>0</v>
      </c>
      <c r="K356" s="3" t="str">
        <f t="shared" si="34"/>
        <v/>
      </c>
      <c r="M356" s="4">
        <f>IF(Table1[[#This Row],[Import to Gateway Calculator?]]="Yes",IFERROR(Table1[[#This Row],[Streaming Resolution '[MP']]],""),0)</f>
        <v>0</v>
      </c>
      <c r="N356" s="4">
        <f>IF(Table1[[#This Row],[Import to Gateway Calculator?]]="Yes",IFERROR(Table1[[#This Row],[Recording Resolution '[MP']]],""),0)</f>
        <v>0</v>
      </c>
      <c r="O356" s="4">
        <f>IF(Table1[[#This Row],[Import to Gateway Calculator?]]="Yes",IFERROR(Table1[[#This Row],[Frame Rate '[FPS'] 1]],""),0)</f>
        <v>0</v>
      </c>
      <c r="P356" s="4">
        <f>IF(Table1[[#This Row],[Import to Gateway Calculator?]]="Yes",IFERROR(Table1[[#This Row],[Days of Storage 1]],""),0)</f>
        <v>0</v>
      </c>
    </row>
    <row r="357" spans="1:16" x14ac:dyDescent="0.25">
      <c r="A357" s="5" t="str">
        <f t="shared" si="35"/>
        <v/>
      </c>
      <c r="B357" s="6" t="str">
        <f>IFERROR(IF(Table1[[#This Row],[Multi-lens? 1]]="No", 1, IF(Table1[[#This Row],[Multi-lens? 1]]="Dual", 2, IF(Table1[[#This Row],[Multi-lens? 1]]="Quad", 4, ""))),"")</f>
        <v/>
      </c>
      <c r="C357" s="6">
        <f t="shared" si="36"/>
        <v>0</v>
      </c>
      <c r="D357" s="6">
        <f t="shared" si="37"/>
        <v>0</v>
      </c>
      <c r="E357" s="6">
        <f t="shared" si="38"/>
        <v>0</v>
      </c>
      <c r="F357" s="6">
        <f t="shared" si="39"/>
        <v>0</v>
      </c>
      <c r="H357" s="6" t="str">
        <f>IFERROR(IF(Table1[[#This Row],[Multi-lens? 1]]="No", 1, IF(Table1[[#This Row],[Multi-lens? 1]]="Dual", 2, IF(Table1[[#This Row],[Multi-lens? 1]]="Quad", 4, ""))),"")</f>
        <v/>
      </c>
      <c r="I357" s="9">
        <f>IFERROR(Table1[[#This Row],[Name]],"")</f>
        <v>0</v>
      </c>
      <c r="K357" s="3" t="str">
        <f t="shared" si="34"/>
        <v/>
      </c>
      <c r="M357" s="4">
        <f>IF(Table1[[#This Row],[Import to Gateway Calculator?]]="Yes",IFERROR(Table1[[#This Row],[Streaming Resolution '[MP']]],""),0)</f>
        <v>0</v>
      </c>
      <c r="N357" s="4">
        <f>IF(Table1[[#This Row],[Import to Gateway Calculator?]]="Yes",IFERROR(Table1[[#This Row],[Recording Resolution '[MP']]],""),0)</f>
        <v>0</v>
      </c>
      <c r="O357" s="4">
        <f>IF(Table1[[#This Row],[Import to Gateway Calculator?]]="Yes",IFERROR(Table1[[#This Row],[Frame Rate '[FPS'] 1]],""),0)</f>
        <v>0</v>
      </c>
      <c r="P357" s="4">
        <f>IF(Table1[[#This Row],[Import to Gateway Calculator?]]="Yes",IFERROR(Table1[[#This Row],[Days of Storage 1]],""),0)</f>
        <v>0</v>
      </c>
    </row>
    <row r="358" spans="1:16" x14ac:dyDescent="0.25">
      <c r="A358" s="5" t="str">
        <f t="shared" si="35"/>
        <v/>
      </c>
      <c r="B358" s="6" t="str">
        <f>IFERROR(IF(Table1[[#This Row],[Multi-lens? 1]]="No", 1, IF(Table1[[#This Row],[Multi-lens? 1]]="Dual", 2, IF(Table1[[#This Row],[Multi-lens? 1]]="Quad", 4, ""))),"")</f>
        <v/>
      </c>
      <c r="C358" s="6">
        <f t="shared" si="36"/>
        <v>0</v>
      </c>
      <c r="D358" s="6">
        <f t="shared" si="37"/>
        <v>0</v>
      </c>
      <c r="E358" s="6">
        <f t="shared" si="38"/>
        <v>0</v>
      </c>
      <c r="F358" s="6">
        <f t="shared" si="39"/>
        <v>0</v>
      </c>
      <c r="H358" s="6" t="str">
        <f>IFERROR(IF(Table1[[#This Row],[Multi-lens? 1]]="No", 1, IF(Table1[[#This Row],[Multi-lens? 1]]="Dual", 2, IF(Table1[[#This Row],[Multi-lens? 1]]="Quad", 4, ""))),"")</f>
        <v/>
      </c>
      <c r="I358" s="9">
        <f>IFERROR(Table1[[#This Row],[Name]],"")</f>
        <v>0</v>
      </c>
      <c r="K358" s="3" t="str">
        <f t="shared" si="34"/>
        <v/>
      </c>
      <c r="M358" s="4">
        <f>IF(Table1[[#This Row],[Import to Gateway Calculator?]]="Yes",IFERROR(Table1[[#This Row],[Streaming Resolution '[MP']]],""),0)</f>
        <v>0</v>
      </c>
      <c r="N358" s="4">
        <f>IF(Table1[[#This Row],[Import to Gateway Calculator?]]="Yes",IFERROR(Table1[[#This Row],[Recording Resolution '[MP']]],""),0)</f>
        <v>0</v>
      </c>
      <c r="O358" s="4">
        <f>IF(Table1[[#This Row],[Import to Gateway Calculator?]]="Yes",IFERROR(Table1[[#This Row],[Frame Rate '[FPS'] 1]],""),0)</f>
        <v>0</v>
      </c>
      <c r="P358" s="4">
        <f>IF(Table1[[#This Row],[Import to Gateway Calculator?]]="Yes",IFERROR(Table1[[#This Row],[Days of Storage 1]],""),0)</f>
        <v>0</v>
      </c>
    </row>
    <row r="359" spans="1:16" x14ac:dyDescent="0.25">
      <c r="A359" s="5" t="str">
        <f t="shared" si="35"/>
        <v/>
      </c>
      <c r="B359" s="6" t="str">
        <f>IFERROR(IF(Table1[[#This Row],[Multi-lens? 1]]="No", 1, IF(Table1[[#This Row],[Multi-lens? 1]]="Dual", 2, IF(Table1[[#This Row],[Multi-lens? 1]]="Quad", 4, ""))),"")</f>
        <v/>
      </c>
      <c r="C359" s="6">
        <f t="shared" si="36"/>
        <v>0</v>
      </c>
      <c r="D359" s="6">
        <f t="shared" si="37"/>
        <v>0</v>
      </c>
      <c r="E359" s="6">
        <f t="shared" si="38"/>
        <v>0</v>
      </c>
      <c r="F359" s="6">
        <f t="shared" si="39"/>
        <v>0</v>
      </c>
      <c r="H359" s="6" t="str">
        <f>IFERROR(IF(Table1[[#This Row],[Multi-lens? 1]]="No", 1, IF(Table1[[#This Row],[Multi-lens? 1]]="Dual", 2, IF(Table1[[#This Row],[Multi-lens? 1]]="Quad", 4, ""))),"")</f>
        <v/>
      </c>
      <c r="I359" s="9">
        <f>IFERROR(Table1[[#This Row],[Name]],"")</f>
        <v>0</v>
      </c>
      <c r="K359" s="3" t="str">
        <f t="shared" si="34"/>
        <v/>
      </c>
      <c r="M359" s="4">
        <f>IF(Table1[[#This Row],[Import to Gateway Calculator?]]="Yes",IFERROR(Table1[[#This Row],[Streaming Resolution '[MP']]],""),0)</f>
        <v>0</v>
      </c>
      <c r="N359" s="4">
        <f>IF(Table1[[#This Row],[Import to Gateway Calculator?]]="Yes",IFERROR(Table1[[#This Row],[Recording Resolution '[MP']]],""),0)</f>
        <v>0</v>
      </c>
      <c r="O359" s="4">
        <f>IF(Table1[[#This Row],[Import to Gateway Calculator?]]="Yes",IFERROR(Table1[[#This Row],[Frame Rate '[FPS'] 1]],""),0)</f>
        <v>0</v>
      </c>
      <c r="P359" s="4">
        <f>IF(Table1[[#This Row],[Import to Gateway Calculator?]]="Yes",IFERROR(Table1[[#This Row],[Days of Storage 1]],""),0)</f>
        <v>0</v>
      </c>
    </row>
    <row r="360" spans="1:16" x14ac:dyDescent="0.25">
      <c r="A360" s="5" t="str">
        <f t="shared" si="35"/>
        <v/>
      </c>
      <c r="B360" s="6" t="str">
        <f>IFERROR(IF(Table1[[#This Row],[Multi-lens? 1]]="No", 1, IF(Table1[[#This Row],[Multi-lens? 1]]="Dual", 2, IF(Table1[[#This Row],[Multi-lens? 1]]="Quad", 4, ""))),"")</f>
        <v/>
      </c>
      <c r="C360" s="6">
        <f t="shared" si="36"/>
        <v>0</v>
      </c>
      <c r="D360" s="6">
        <f t="shared" si="37"/>
        <v>0</v>
      </c>
      <c r="E360" s="6">
        <f t="shared" si="38"/>
        <v>0</v>
      </c>
      <c r="F360" s="6">
        <f t="shared" si="39"/>
        <v>0</v>
      </c>
      <c r="H360" s="6" t="str">
        <f>IFERROR(IF(Table1[[#This Row],[Multi-lens? 1]]="No", 1, IF(Table1[[#This Row],[Multi-lens? 1]]="Dual", 2, IF(Table1[[#This Row],[Multi-lens? 1]]="Quad", 4, ""))),"")</f>
        <v/>
      </c>
      <c r="I360" s="9">
        <f>IFERROR(Table1[[#This Row],[Name]],"")</f>
        <v>0</v>
      </c>
      <c r="K360" s="3" t="str">
        <f t="shared" si="34"/>
        <v/>
      </c>
      <c r="M360" s="4">
        <f>IF(Table1[[#This Row],[Import to Gateway Calculator?]]="Yes",IFERROR(Table1[[#This Row],[Streaming Resolution '[MP']]],""),0)</f>
        <v>0</v>
      </c>
      <c r="N360" s="4">
        <f>IF(Table1[[#This Row],[Import to Gateway Calculator?]]="Yes",IFERROR(Table1[[#This Row],[Recording Resolution '[MP']]],""),0)</f>
        <v>0</v>
      </c>
      <c r="O360" s="4">
        <f>IF(Table1[[#This Row],[Import to Gateway Calculator?]]="Yes",IFERROR(Table1[[#This Row],[Frame Rate '[FPS'] 1]],""),0)</f>
        <v>0</v>
      </c>
      <c r="P360" s="4">
        <f>IF(Table1[[#This Row],[Import to Gateway Calculator?]]="Yes",IFERROR(Table1[[#This Row],[Days of Storage 1]],""),0)</f>
        <v>0</v>
      </c>
    </row>
    <row r="361" spans="1:16" x14ac:dyDescent="0.25">
      <c r="A361" s="5" t="str">
        <f t="shared" si="35"/>
        <v/>
      </c>
      <c r="B361" s="6" t="str">
        <f>IFERROR(IF(Table1[[#This Row],[Multi-lens? 1]]="No", 1, IF(Table1[[#This Row],[Multi-lens? 1]]="Dual", 2, IF(Table1[[#This Row],[Multi-lens? 1]]="Quad", 4, ""))),"")</f>
        <v/>
      </c>
      <c r="C361" s="6">
        <f t="shared" si="36"/>
        <v>0</v>
      </c>
      <c r="D361" s="6">
        <f t="shared" si="37"/>
        <v>0</v>
      </c>
      <c r="E361" s="6">
        <f t="shared" si="38"/>
        <v>0</v>
      </c>
      <c r="F361" s="6">
        <f t="shared" si="39"/>
        <v>0</v>
      </c>
      <c r="H361" s="6" t="str">
        <f>IFERROR(IF(Table1[[#This Row],[Multi-lens? 1]]="No", 1, IF(Table1[[#This Row],[Multi-lens? 1]]="Dual", 2, IF(Table1[[#This Row],[Multi-lens? 1]]="Quad", 4, ""))),"")</f>
        <v/>
      </c>
      <c r="I361" s="9">
        <f>IFERROR(Table1[[#This Row],[Name]],"")</f>
        <v>0</v>
      </c>
      <c r="K361" s="3" t="str">
        <f t="shared" si="34"/>
        <v/>
      </c>
      <c r="M361" s="4">
        <f>IF(Table1[[#This Row],[Import to Gateway Calculator?]]="Yes",IFERROR(Table1[[#This Row],[Streaming Resolution '[MP']]],""),0)</f>
        <v>0</v>
      </c>
      <c r="N361" s="4">
        <f>IF(Table1[[#This Row],[Import to Gateway Calculator?]]="Yes",IFERROR(Table1[[#This Row],[Recording Resolution '[MP']]],""),0)</f>
        <v>0</v>
      </c>
      <c r="O361" s="4">
        <f>IF(Table1[[#This Row],[Import to Gateway Calculator?]]="Yes",IFERROR(Table1[[#This Row],[Frame Rate '[FPS'] 1]],""),0)</f>
        <v>0</v>
      </c>
      <c r="P361" s="4">
        <f>IF(Table1[[#This Row],[Import to Gateway Calculator?]]="Yes",IFERROR(Table1[[#This Row],[Days of Storage 1]],""),0)</f>
        <v>0</v>
      </c>
    </row>
    <row r="362" spans="1:16" x14ac:dyDescent="0.25">
      <c r="A362" s="5" t="str">
        <f t="shared" si="35"/>
        <v/>
      </c>
      <c r="B362" s="6" t="str">
        <f>IFERROR(IF(Table1[[#This Row],[Multi-lens? 1]]="No", 1, IF(Table1[[#This Row],[Multi-lens? 1]]="Dual", 2, IF(Table1[[#This Row],[Multi-lens? 1]]="Quad", 4, ""))),"")</f>
        <v/>
      </c>
      <c r="C362" s="6">
        <f t="shared" si="36"/>
        <v>0</v>
      </c>
      <c r="D362" s="6">
        <f t="shared" si="37"/>
        <v>0</v>
      </c>
      <c r="E362" s="6">
        <f t="shared" si="38"/>
        <v>0</v>
      </c>
      <c r="F362" s="6">
        <f t="shared" si="39"/>
        <v>0</v>
      </c>
      <c r="H362" s="6" t="str">
        <f>IFERROR(IF(Table1[[#This Row],[Multi-lens? 1]]="No", 1, IF(Table1[[#This Row],[Multi-lens? 1]]="Dual", 2, IF(Table1[[#This Row],[Multi-lens? 1]]="Quad", 4, ""))),"")</f>
        <v/>
      </c>
      <c r="I362" s="9">
        <f>IFERROR(Table1[[#This Row],[Name]],"")</f>
        <v>0</v>
      </c>
      <c r="K362" s="3" t="str">
        <f t="shared" si="34"/>
        <v/>
      </c>
      <c r="M362" s="4">
        <f>IF(Table1[[#This Row],[Import to Gateway Calculator?]]="Yes",IFERROR(Table1[[#This Row],[Streaming Resolution '[MP']]],""),0)</f>
        <v>0</v>
      </c>
      <c r="N362" s="4">
        <f>IF(Table1[[#This Row],[Import to Gateway Calculator?]]="Yes",IFERROR(Table1[[#This Row],[Recording Resolution '[MP']]],""),0)</f>
        <v>0</v>
      </c>
      <c r="O362" s="4">
        <f>IF(Table1[[#This Row],[Import to Gateway Calculator?]]="Yes",IFERROR(Table1[[#This Row],[Frame Rate '[FPS'] 1]],""),0)</f>
        <v>0</v>
      </c>
      <c r="P362" s="4">
        <f>IF(Table1[[#This Row],[Import to Gateway Calculator?]]="Yes",IFERROR(Table1[[#This Row],[Days of Storage 1]],""),0)</f>
        <v>0</v>
      </c>
    </row>
    <row r="363" spans="1:16" x14ac:dyDescent="0.25">
      <c r="A363" s="5" t="str">
        <f t="shared" si="35"/>
        <v/>
      </c>
      <c r="B363" s="6" t="str">
        <f>IFERROR(IF(Table1[[#This Row],[Multi-lens? 1]]="No", 1, IF(Table1[[#This Row],[Multi-lens? 1]]="Dual", 2, IF(Table1[[#This Row],[Multi-lens? 1]]="Quad", 4, ""))),"")</f>
        <v/>
      </c>
      <c r="C363" s="6">
        <f t="shared" si="36"/>
        <v>0</v>
      </c>
      <c r="D363" s="6">
        <f t="shared" si="37"/>
        <v>0</v>
      </c>
      <c r="E363" s="6">
        <f t="shared" si="38"/>
        <v>0</v>
      </c>
      <c r="F363" s="6">
        <f t="shared" si="39"/>
        <v>0</v>
      </c>
      <c r="H363" s="6" t="str">
        <f>IFERROR(IF(Table1[[#This Row],[Multi-lens? 1]]="No", 1, IF(Table1[[#This Row],[Multi-lens? 1]]="Dual", 2, IF(Table1[[#This Row],[Multi-lens? 1]]="Quad", 4, ""))),"")</f>
        <v/>
      </c>
      <c r="I363" s="9">
        <f>IFERROR(Table1[[#This Row],[Name]],"")</f>
        <v>0</v>
      </c>
      <c r="K363" s="3" t="str">
        <f t="shared" si="34"/>
        <v/>
      </c>
      <c r="M363" s="4">
        <f>IF(Table1[[#This Row],[Import to Gateway Calculator?]]="Yes",IFERROR(Table1[[#This Row],[Streaming Resolution '[MP']]],""),0)</f>
        <v>0</v>
      </c>
      <c r="N363" s="4">
        <f>IF(Table1[[#This Row],[Import to Gateway Calculator?]]="Yes",IFERROR(Table1[[#This Row],[Recording Resolution '[MP']]],""),0)</f>
        <v>0</v>
      </c>
      <c r="O363" s="4">
        <f>IF(Table1[[#This Row],[Import to Gateway Calculator?]]="Yes",IFERROR(Table1[[#This Row],[Frame Rate '[FPS'] 1]],""),0)</f>
        <v>0</v>
      </c>
      <c r="P363" s="4">
        <f>IF(Table1[[#This Row],[Import to Gateway Calculator?]]="Yes",IFERROR(Table1[[#This Row],[Days of Storage 1]],""),0)</f>
        <v>0</v>
      </c>
    </row>
    <row r="364" spans="1:16" x14ac:dyDescent="0.25">
      <c r="A364" s="5" t="str">
        <f t="shared" si="35"/>
        <v/>
      </c>
      <c r="B364" s="6" t="str">
        <f>IFERROR(IF(Table1[[#This Row],[Multi-lens? 1]]="No", 1, IF(Table1[[#This Row],[Multi-lens? 1]]="Dual", 2, IF(Table1[[#This Row],[Multi-lens? 1]]="Quad", 4, ""))),"")</f>
        <v/>
      </c>
      <c r="C364" s="6">
        <f t="shared" si="36"/>
        <v>0</v>
      </c>
      <c r="D364" s="6">
        <f t="shared" si="37"/>
        <v>0</v>
      </c>
      <c r="E364" s="6">
        <f t="shared" si="38"/>
        <v>0</v>
      </c>
      <c r="F364" s="6">
        <f t="shared" si="39"/>
        <v>0</v>
      </c>
      <c r="H364" s="6" t="str">
        <f>IFERROR(IF(Table1[[#This Row],[Multi-lens? 1]]="No", 1, IF(Table1[[#This Row],[Multi-lens? 1]]="Dual", 2, IF(Table1[[#This Row],[Multi-lens? 1]]="Quad", 4, ""))),"")</f>
        <v/>
      </c>
      <c r="I364" s="9">
        <f>IFERROR(Table1[[#This Row],[Name]],"")</f>
        <v>0</v>
      </c>
      <c r="K364" s="3" t="str">
        <f t="shared" si="34"/>
        <v/>
      </c>
      <c r="M364" s="4">
        <f>IF(Table1[[#This Row],[Import to Gateway Calculator?]]="Yes",IFERROR(Table1[[#This Row],[Streaming Resolution '[MP']]],""),0)</f>
        <v>0</v>
      </c>
      <c r="N364" s="4">
        <f>IF(Table1[[#This Row],[Import to Gateway Calculator?]]="Yes",IFERROR(Table1[[#This Row],[Recording Resolution '[MP']]],""),0)</f>
        <v>0</v>
      </c>
      <c r="O364" s="4">
        <f>IF(Table1[[#This Row],[Import to Gateway Calculator?]]="Yes",IFERROR(Table1[[#This Row],[Frame Rate '[FPS'] 1]],""),0)</f>
        <v>0</v>
      </c>
      <c r="P364" s="4">
        <f>IF(Table1[[#This Row],[Import to Gateway Calculator?]]="Yes",IFERROR(Table1[[#This Row],[Days of Storage 1]],""),0)</f>
        <v>0</v>
      </c>
    </row>
    <row r="365" spans="1:16" x14ac:dyDescent="0.25">
      <c r="A365" s="5" t="str">
        <f t="shared" si="35"/>
        <v/>
      </c>
      <c r="B365" s="6" t="str">
        <f>IFERROR(IF(Table1[[#This Row],[Multi-lens? 1]]="No", 1, IF(Table1[[#This Row],[Multi-lens? 1]]="Dual", 2, IF(Table1[[#This Row],[Multi-lens? 1]]="Quad", 4, ""))),"")</f>
        <v/>
      </c>
      <c r="C365" s="6">
        <f t="shared" si="36"/>
        <v>0</v>
      </c>
      <c r="D365" s="6">
        <f t="shared" si="37"/>
        <v>0</v>
      </c>
      <c r="E365" s="6">
        <f t="shared" si="38"/>
        <v>0</v>
      </c>
      <c r="F365" s="6">
        <f t="shared" si="39"/>
        <v>0</v>
      </c>
      <c r="H365" s="6" t="str">
        <f>IFERROR(IF(Table1[[#This Row],[Multi-lens? 1]]="No", 1, IF(Table1[[#This Row],[Multi-lens? 1]]="Dual", 2, IF(Table1[[#This Row],[Multi-lens? 1]]="Quad", 4, ""))),"")</f>
        <v/>
      </c>
      <c r="I365" s="9">
        <f>IFERROR(Table1[[#This Row],[Name]],"")</f>
        <v>0</v>
      </c>
      <c r="K365" s="3" t="str">
        <f t="shared" si="34"/>
        <v/>
      </c>
      <c r="M365" s="4">
        <f>IF(Table1[[#This Row],[Import to Gateway Calculator?]]="Yes",IFERROR(Table1[[#This Row],[Streaming Resolution '[MP']]],""),0)</f>
        <v>0</v>
      </c>
      <c r="N365" s="4">
        <f>IF(Table1[[#This Row],[Import to Gateway Calculator?]]="Yes",IFERROR(Table1[[#This Row],[Recording Resolution '[MP']]],""),0)</f>
        <v>0</v>
      </c>
      <c r="O365" s="4">
        <f>IF(Table1[[#This Row],[Import to Gateway Calculator?]]="Yes",IFERROR(Table1[[#This Row],[Frame Rate '[FPS'] 1]],""),0)</f>
        <v>0</v>
      </c>
      <c r="P365" s="4">
        <f>IF(Table1[[#This Row],[Import to Gateway Calculator?]]="Yes",IFERROR(Table1[[#This Row],[Days of Storage 1]],""),0)</f>
        <v>0</v>
      </c>
    </row>
    <row r="366" spans="1:16" x14ac:dyDescent="0.25">
      <c r="A366" s="5" t="str">
        <f t="shared" si="35"/>
        <v/>
      </c>
      <c r="B366" s="6" t="str">
        <f>IFERROR(IF(Table1[[#This Row],[Multi-lens? 1]]="No", 1, IF(Table1[[#This Row],[Multi-lens? 1]]="Dual", 2, IF(Table1[[#This Row],[Multi-lens? 1]]="Quad", 4, ""))),"")</f>
        <v/>
      </c>
      <c r="C366" s="6">
        <f t="shared" si="36"/>
        <v>0</v>
      </c>
      <c r="D366" s="6">
        <f t="shared" si="37"/>
        <v>0</v>
      </c>
      <c r="E366" s="6">
        <f t="shared" si="38"/>
        <v>0</v>
      </c>
      <c r="F366" s="6">
        <f t="shared" si="39"/>
        <v>0</v>
      </c>
      <c r="H366" s="6" t="str">
        <f>IFERROR(IF(Table1[[#This Row],[Multi-lens? 1]]="No", 1, IF(Table1[[#This Row],[Multi-lens? 1]]="Dual", 2, IF(Table1[[#This Row],[Multi-lens? 1]]="Quad", 4, ""))),"")</f>
        <v/>
      </c>
      <c r="I366" s="9">
        <f>IFERROR(Table1[[#This Row],[Name]],"")</f>
        <v>0</v>
      </c>
      <c r="K366" s="3" t="str">
        <f t="shared" si="34"/>
        <v/>
      </c>
      <c r="M366" s="4">
        <f>IF(Table1[[#This Row],[Import to Gateway Calculator?]]="Yes",IFERROR(Table1[[#This Row],[Streaming Resolution '[MP']]],""),0)</f>
        <v>0</v>
      </c>
      <c r="N366" s="4">
        <f>IF(Table1[[#This Row],[Import to Gateway Calculator?]]="Yes",IFERROR(Table1[[#This Row],[Recording Resolution '[MP']]],""),0)</f>
        <v>0</v>
      </c>
      <c r="O366" s="4">
        <f>IF(Table1[[#This Row],[Import to Gateway Calculator?]]="Yes",IFERROR(Table1[[#This Row],[Frame Rate '[FPS'] 1]],""),0)</f>
        <v>0</v>
      </c>
      <c r="P366" s="4">
        <f>IF(Table1[[#This Row],[Import to Gateway Calculator?]]="Yes",IFERROR(Table1[[#This Row],[Days of Storage 1]],""),0)</f>
        <v>0</v>
      </c>
    </row>
    <row r="367" spans="1:16" x14ac:dyDescent="0.25">
      <c r="A367" s="5" t="str">
        <f t="shared" si="35"/>
        <v/>
      </c>
      <c r="B367" s="6" t="str">
        <f>IFERROR(IF(Table1[[#This Row],[Multi-lens? 1]]="No", 1, IF(Table1[[#This Row],[Multi-lens? 1]]="Dual", 2, IF(Table1[[#This Row],[Multi-lens? 1]]="Quad", 4, ""))),"")</f>
        <v/>
      </c>
      <c r="C367" s="6">
        <f t="shared" si="36"/>
        <v>0</v>
      </c>
      <c r="D367" s="6">
        <f t="shared" si="37"/>
        <v>0</v>
      </c>
      <c r="E367" s="6">
        <f t="shared" si="38"/>
        <v>0</v>
      </c>
      <c r="F367" s="6">
        <f t="shared" si="39"/>
        <v>0</v>
      </c>
      <c r="H367" s="6" t="str">
        <f>IFERROR(IF(Table1[[#This Row],[Multi-lens? 1]]="No", 1, IF(Table1[[#This Row],[Multi-lens? 1]]="Dual", 2, IF(Table1[[#This Row],[Multi-lens? 1]]="Quad", 4, ""))),"")</f>
        <v/>
      </c>
      <c r="I367" s="9">
        <f>IFERROR(Table1[[#This Row],[Name]],"")</f>
        <v>0</v>
      </c>
      <c r="K367" s="3" t="str">
        <f t="shared" si="34"/>
        <v/>
      </c>
      <c r="M367" s="4">
        <f>IF(Table1[[#This Row],[Import to Gateway Calculator?]]="Yes",IFERROR(Table1[[#This Row],[Streaming Resolution '[MP']]],""),0)</f>
        <v>0</v>
      </c>
      <c r="N367" s="4">
        <f>IF(Table1[[#This Row],[Import to Gateway Calculator?]]="Yes",IFERROR(Table1[[#This Row],[Recording Resolution '[MP']]],""),0)</f>
        <v>0</v>
      </c>
      <c r="O367" s="4">
        <f>IF(Table1[[#This Row],[Import to Gateway Calculator?]]="Yes",IFERROR(Table1[[#This Row],[Frame Rate '[FPS'] 1]],""),0)</f>
        <v>0</v>
      </c>
      <c r="P367" s="4">
        <f>IF(Table1[[#This Row],[Import to Gateway Calculator?]]="Yes",IFERROR(Table1[[#This Row],[Days of Storage 1]],""),0)</f>
        <v>0</v>
      </c>
    </row>
    <row r="368" spans="1:16" x14ac:dyDescent="0.25">
      <c r="A368" s="5" t="str">
        <f t="shared" si="35"/>
        <v/>
      </c>
      <c r="B368" s="6" t="str">
        <f>IFERROR(IF(Table1[[#This Row],[Multi-lens? 1]]="No", 1, IF(Table1[[#This Row],[Multi-lens? 1]]="Dual", 2, IF(Table1[[#This Row],[Multi-lens? 1]]="Quad", 4, ""))),"")</f>
        <v/>
      </c>
      <c r="C368" s="6">
        <f t="shared" si="36"/>
        <v>0</v>
      </c>
      <c r="D368" s="6">
        <f t="shared" si="37"/>
        <v>0</v>
      </c>
      <c r="E368" s="6">
        <f t="shared" si="38"/>
        <v>0</v>
      </c>
      <c r="F368" s="6">
        <f t="shared" si="39"/>
        <v>0</v>
      </c>
      <c r="H368" s="6" t="str">
        <f>IFERROR(IF(Table1[[#This Row],[Multi-lens? 1]]="No", 1, IF(Table1[[#This Row],[Multi-lens? 1]]="Dual", 2, IF(Table1[[#This Row],[Multi-lens? 1]]="Quad", 4, ""))),"")</f>
        <v/>
      </c>
      <c r="I368" s="9">
        <f>IFERROR(Table1[[#This Row],[Name]],"")</f>
        <v>0</v>
      </c>
      <c r="K368" s="3" t="str">
        <f t="shared" si="34"/>
        <v/>
      </c>
      <c r="M368" s="4">
        <f>IF(Table1[[#This Row],[Import to Gateway Calculator?]]="Yes",IFERROR(Table1[[#This Row],[Streaming Resolution '[MP']]],""),0)</f>
        <v>0</v>
      </c>
      <c r="N368" s="4">
        <f>IF(Table1[[#This Row],[Import to Gateway Calculator?]]="Yes",IFERROR(Table1[[#This Row],[Recording Resolution '[MP']]],""),0)</f>
        <v>0</v>
      </c>
      <c r="O368" s="4">
        <f>IF(Table1[[#This Row],[Import to Gateway Calculator?]]="Yes",IFERROR(Table1[[#This Row],[Frame Rate '[FPS'] 1]],""),0)</f>
        <v>0</v>
      </c>
      <c r="P368" s="4">
        <f>IF(Table1[[#This Row],[Import to Gateway Calculator?]]="Yes",IFERROR(Table1[[#This Row],[Days of Storage 1]],""),0)</f>
        <v>0</v>
      </c>
    </row>
    <row r="369" spans="1:16" x14ac:dyDescent="0.25">
      <c r="A369" s="5" t="str">
        <f t="shared" si="35"/>
        <v/>
      </c>
      <c r="B369" s="6" t="str">
        <f>IFERROR(IF(Table1[[#This Row],[Multi-lens? 1]]="No", 1, IF(Table1[[#This Row],[Multi-lens? 1]]="Dual", 2, IF(Table1[[#This Row],[Multi-lens? 1]]="Quad", 4, ""))),"")</f>
        <v/>
      </c>
      <c r="C369" s="6">
        <f t="shared" si="36"/>
        <v>0</v>
      </c>
      <c r="D369" s="6">
        <f t="shared" si="37"/>
        <v>0</v>
      </c>
      <c r="E369" s="6">
        <f t="shared" si="38"/>
        <v>0</v>
      </c>
      <c r="F369" s="6">
        <f t="shared" si="39"/>
        <v>0</v>
      </c>
      <c r="H369" s="6" t="str">
        <f>IFERROR(IF(Table1[[#This Row],[Multi-lens? 1]]="No", 1, IF(Table1[[#This Row],[Multi-lens? 1]]="Dual", 2, IF(Table1[[#This Row],[Multi-lens? 1]]="Quad", 4, ""))),"")</f>
        <v/>
      </c>
      <c r="I369" s="9">
        <f>IFERROR(Table1[[#This Row],[Name]],"")</f>
        <v>0</v>
      </c>
      <c r="K369" s="3" t="str">
        <f t="shared" si="34"/>
        <v/>
      </c>
      <c r="M369" s="4">
        <f>IF(Table1[[#This Row],[Import to Gateway Calculator?]]="Yes",IFERROR(Table1[[#This Row],[Streaming Resolution '[MP']]],""),0)</f>
        <v>0</v>
      </c>
      <c r="N369" s="4">
        <f>IF(Table1[[#This Row],[Import to Gateway Calculator?]]="Yes",IFERROR(Table1[[#This Row],[Recording Resolution '[MP']]],""),0)</f>
        <v>0</v>
      </c>
      <c r="O369" s="4">
        <f>IF(Table1[[#This Row],[Import to Gateway Calculator?]]="Yes",IFERROR(Table1[[#This Row],[Frame Rate '[FPS'] 1]],""),0)</f>
        <v>0</v>
      </c>
      <c r="P369" s="4">
        <f>IF(Table1[[#This Row],[Import to Gateway Calculator?]]="Yes",IFERROR(Table1[[#This Row],[Days of Storage 1]],""),0)</f>
        <v>0</v>
      </c>
    </row>
    <row r="370" spans="1:16" x14ac:dyDescent="0.25">
      <c r="A370" s="5" t="str">
        <f t="shared" si="35"/>
        <v/>
      </c>
      <c r="B370" s="6" t="str">
        <f>IFERROR(IF(Table1[[#This Row],[Multi-lens? 1]]="No", 1, IF(Table1[[#This Row],[Multi-lens? 1]]="Dual", 2, IF(Table1[[#This Row],[Multi-lens? 1]]="Quad", 4, ""))),"")</f>
        <v/>
      </c>
      <c r="C370" s="6">
        <f t="shared" si="36"/>
        <v>0</v>
      </c>
      <c r="D370" s="6">
        <f t="shared" si="37"/>
        <v>0</v>
      </c>
      <c r="E370" s="6">
        <f t="shared" si="38"/>
        <v>0</v>
      </c>
      <c r="F370" s="6">
        <f t="shared" si="39"/>
        <v>0</v>
      </c>
      <c r="H370" s="6" t="str">
        <f>IFERROR(IF(Table1[[#This Row],[Multi-lens? 1]]="No", 1, IF(Table1[[#This Row],[Multi-lens? 1]]="Dual", 2, IF(Table1[[#This Row],[Multi-lens? 1]]="Quad", 4, ""))),"")</f>
        <v/>
      </c>
      <c r="I370" s="9">
        <f>IFERROR(Table1[[#This Row],[Name]],"")</f>
        <v>0</v>
      </c>
      <c r="K370" s="3" t="str">
        <f t="shared" si="34"/>
        <v/>
      </c>
      <c r="M370" s="4">
        <f>IF(Table1[[#This Row],[Import to Gateway Calculator?]]="Yes",IFERROR(Table1[[#This Row],[Streaming Resolution '[MP']]],""),0)</f>
        <v>0</v>
      </c>
      <c r="N370" s="4">
        <f>IF(Table1[[#This Row],[Import to Gateway Calculator?]]="Yes",IFERROR(Table1[[#This Row],[Recording Resolution '[MP']]],""),0)</f>
        <v>0</v>
      </c>
      <c r="O370" s="4">
        <f>IF(Table1[[#This Row],[Import to Gateway Calculator?]]="Yes",IFERROR(Table1[[#This Row],[Frame Rate '[FPS'] 1]],""),0)</f>
        <v>0</v>
      </c>
      <c r="P370" s="4">
        <f>IF(Table1[[#This Row],[Import to Gateway Calculator?]]="Yes",IFERROR(Table1[[#This Row],[Days of Storage 1]],""),0)</f>
        <v>0</v>
      </c>
    </row>
    <row r="371" spans="1:16" x14ac:dyDescent="0.25">
      <c r="A371" s="5" t="str">
        <f t="shared" si="35"/>
        <v/>
      </c>
      <c r="B371" s="6" t="str">
        <f>IFERROR(IF(Table1[[#This Row],[Multi-lens? 1]]="No", 1, IF(Table1[[#This Row],[Multi-lens? 1]]="Dual", 2, IF(Table1[[#This Row],[Multi-lens? 1]]="Quad", 4, ""))),"")</f>
        <v/>
      </c>
      <c r="C371" s="6">
        <f t="shared" si="36"/>
        <v>0</v>
      </c>
      <c r="D371" s="6">
        <f t="shared" si="37"/>
        <v>0</v>
      </c>
      <c r="E371" s="6">
        <f t="shared" si="38"/>
        <v>0</v>
      </c>
      <c r="F371" s="6">
        <f t="shared" si="39"/>
        <v>0</v>
      </c>
      <c r="H371" s="6" t="str">
        <f>IFERROR(IF(Table1[[#This Row],[Multi-lens? 1]]="No", 1, IF(Table1[[#This Row],[Multi-lens? 1]]="Dual", 2, IF(Table1[[#This Row],[Multi-lens? 1]]="Quad", 4, ""))),"")</f>
        <v/>
      </c>
      <c r="I371" s="9">
        <f>IFERROR(Table1[[#This Row],[Name]],"")</f>
        <v>0</v>
      </c>
      <c r="K371" s="3" t="str">
        <f t="shared" si="34"/>
        <v/>
      </c>
      <c r="M371" s="4">
        <f>IF(Table1[[#This Row],[Import to Gateway Calculator?]]="Yes",IFERROR(Table1[[#This Row],[Streaming Resolution '[MP']]],""),0)</f>
        <v>0</v>
      </c>
      <c r="N371" s="4">
        <f>IF(Table1[[#This Row],[Import to Gateway Calculator?]]="Yes",IFERROR(Table1[[#This Row],[Recording Resolution '[MP']]],""),0)</f>
        <v>0</v>
      </c>
      <c r="O371" s="4">
        <f>IF(Table1[[#This Row],[Import to Gateway Calculator?]]="Yes",IFERROR(Table1[[#This Row],[Frame Rate '[FPS'] 1]],""),0)</f>
        <v>0</v>
      </c>
      <c r="P371" s="4">
        <f>IF(Table1[[#This Row],[Import to Gateway Calculator?]]="Yes",IFERROR(Table1[[#This Row],[Days of Storage 1]],""),0)</f>
        <v>0</v>
      </c>
    </row>
    <row r="372" spans="1:16" x14ac:dyDescent="0.25">
      <c r="A372" s="5" t="str">
        <f t="shared" si="35"/>
        <v/>
      </c>
      <c r="B372" s="6" t="str">
        <f>IFERROR(IF(Table1[[#This Row],[Multi-lens? 1]]="No", 1, IF(Table1[[#This Row],[Multi-lens? 1]]="Dual", 2, IF(Table1[[#This Row],[Multi-lens? 1]]="Quad", 4, ""))),"")</f>
        <v/>
      </c>
      <c r="C372" s="6">
        <f t="shared" si="36"/>
        <v>0</v>
      </c>
      <c r="D372" s="6">
        <f t="shared" si="37"/>
        <v>0</v>
      </c>
      <c r="E372" s="6">
        <f t="shared" si="38"/>
        <v>0</v>
      </c>
      <c r="F372" s="6">
        <f t="shared" si="39"/>
        <v>0</v>
      </c>
      <c r="H372" s="6" t="str">
        <f>IFERROR(IF(Table1[[#This Row],[Multi-lens? 1]]="No", 1, IF(Table1[[#This Row],[Multi-lens? 1]]="Dual", 2, IF(Table1[[#This Row],[Multi-lens? 1]]="Quad", 4, ""))),"")</f>
        <v/>
      </c>
      <c r="I372" s="9">
        <f>IFERROR(Table1[[#This Row],[Name]],"")</f>
        <v>0</v>
      </c>
      <c r="K372" s="3" t="str">
        <f t="shared" si="34"/>
        <v/>
      </c>
      <c r="M372" s="4">
        <f>IF(Table1[[#This Row],[Import to Gateway Calculator?]]="Yes",IFERROR(Table1[[#This Row],[Streaming Resolution '[MP']]],""),0)</f>
        <v>0</v>
      </c>
      <c r="N372" s="4">
        <f>IF(Table1[[#This Row],[Import to Gateway Calculator?]]="Yes",IFERROR(Table1[[#This Row],[Recording Resolution '[MP']]],""),0)</f>
        <v>0</v>
      </c>
      <c r="O372" s="4">
        <f>IF(Table1[[#This Row],[Import to Gateway Calculator?]]="Yes",IFERROR(Table1[[#This Row],[Frame Rate '[FPS'] 1]],""),0)</f>
        <v>0</v>
      </c>
      <c r="P372" s="4">
        <f>IF(Table1[[#This Row],[Import to Gateway Calculator?]]="Yes",IFERROR(Table1[[#This Row],[Days of Storage 1]],""),0)</f>
        <v>0</v>
      </c>
    </row>
    <row r="373" spans="1:16" x14ac:dyDescent="0.25">
      <c r="A373" s="5" t="str">
        <f t="shared" si="35"/>
        <v/>
      </c>
      <c r="B373" s="6" t="str">
        <f>IFERROR(IF(Table1[[#This Row],[Multi-lens? 1]]="No", 1, IF(Table1[[#This Row],[Multi-lens? 1]]="Dual", 2, IF(Table1[[#This Row],[Multi-lens? 1]]="Quad", 4, ""))),"")</f>
        <v/>
      </c>
      <c r="C373" s="6">
        <f t="shared" si="36"/>
        <v>0</v>
      </c>
      <c r="D373" s="6">
        <f t="shared" si="37"/>
        <v>0</v>
      </c>
      <c r="E373" s="6">
        <f t="shared" si="38"/>
        <v>0</v>
      </c>
      <c r="F373" s="6">
        <f t="shared" si="39"/>
        <v>0</v>
      </c>
      <c r="H373" s="6" t="str">
        <f>IFERROR(IF(Table1[[#This Row],[Multi-lens? 1]]="No", 1, IF(Table1[[#This Row],[Multi-lens? 1]]="Dual", 2, IF(Table1[[#This Row],[Multi-lens? 1]]="Quad", 4, ""))),"")</f>
        <v/>
      </c>
      <c r="I373" s="9">
        <f>IFERROR(Table1[[#This Row],[Name]],"")</f>
        <v>0</v>
      </c>
      <c r="K373" s="3" t="str">
        <f t="shared" si="34"/>
        <v/>
      </c>
      <c r="M373" s="4">
        <f>IF(Table1[[#This Row],[Import to Gateway Calculator?]]="Yes",IFERROR(Table1[[#This Row],[Streaming Resolution '[MP']]],""),0)</f>
        <v>0</v>
      </c>
      <c r="N373" s="4">
        <f>IF(Table1[[#This Row],[Import to Gateway Calculator?]]="Yes",IFERROR(Table1[[#This Row],[Recording Resolution '[MP']]],""),0)</f>
        <v>0</v>
      </c>
      <c r="O373" s="4">
        <f>IF(Table1[[#This Row],[Import to Gateway Calculator?]]="Yes",IFERROR(Table1[[#This Row],[Frame Rate '[FPS'] 1]],""),0)</f>
        <v>0</v>
      </c>
      <c r="P373" s="4">
        <f>IF(Table1[[#This Row],[Import to Gateway Calculator?]]="Yes",IFERROR(Table1[[#This Row],[Days of Storage 1]],""),0)</f>
        <v>0</v>
      </c>
    </row>
    <row r="374" spans="1:16" x14ac:dyDescent="0.25">
      <c r="A374" s="5" t="str">
        <f t="shared" si="35"/>
        <v/>
      </c>
      <c r="B374" s="6" t="str">
        <f>IFERROR(IF(Table1[[#This Row],[Multi-lens? 1]]="No", 1, IF(Table1[[#This Row],[Multi-lens? 1]]="Dual", 2, IF(Table1[[#This Row],[Multi-lens? 1]]="Quad", 4, ""))),"")</f>
        <v/>
      </c>
      <c r="C374" s="6">
        <f t="shared" si="36"/>
        <v>0</v>
      </c>
      <c r="D374" s="6">
        <f t="shared" si="37"/>
        <v>0</v>
      </c>
      <c r="E374" s="6">
        <f t="shared" si="38"/>
        <v>0</v>
      </c>
      <c r="F374" s="6">
        <f t="shared" si="39"/>
        <v>0</v>
      </c>
      <c r="H374" s="6" t="str">
        <f>IFERROR(IF(Table1[[#This Row],[Multi-lens? 1]]="No", 1, IF(Table1[[#This Row],[Multi-lens? 1]]="Dual", 2, IF(Table1[[#This Row],[Multi-lens? 1]]="Quad", 4, ""))),"")</f>
        <v/>
      </c>
      <c r="I374" s="9">
        <f>IFERROR(Table1[[#This Row],[Name]],"")</f>
        <v>0</v>
      </c>
      <c r="K374" s="3" t="str">
        <f t="shared" si="34"/>
        <v/>
      </c>
      <c r="M374" s="4">
        <f>IF(Table1[[#This Row],[Import to Gateway Calculator?]]="Yes",IFERROR(Table1[[#This Row],[Streaming Resolution '[MP']]],""),0)</f>
        <v>0</v>
      </c>
      <c r="N374" s="4">
        <f>IF(Table1[[#This Row],[Import to Gateway Calculator?]]="Yes",IFERROR(Table1[[#This Row],[Recording Resolution '[MP']]],""),0)</f>
        <v>0</v>
      </c>
      <c r="O374" s="4">
        <f>IF(Table1[[#This Row],[Import to Gateway Calculator?]]="Yes",IFERROR(Table1[[#This Row],[Frame Rate '[FPS'] 1]],""),0)</f>
        <v>0</v>
      </c>
      <c r="P374" s="4">
        <f>IF(Table1[[#This Row],[Import to Gateway Calculator?]]="Yes",IFERROR(Table1[[#This Row],[Days of Storage 1]],""),0)</f>
        <v>0</v>
      </c>
    </row>
    <row r="375" spans="1:16" x14ac:dyDescent="0.25">
      <c r="A375" s="5" t="str">
        <f t="shared" si="35"/>
        <v/>
      </c>
      <c r="B375" s="6" t="str">
        <f>IFERROR(IF(Table1[[#This Row],[Multi-lens? 1]]="No", 1, IF(Table1[[#This Row],[Multi-lens? 1]]="Dual", 2, IF(Table1[[#This Row],[Multi-lens? 1]]="Quad", 4, ""))),"")</f>
        <v/>
      </c>
      <c r="C375" s="6">
        <f t="shared" si="36"/>
        <v>0</v>
      </c>
      <c r="D375" s="6">
        <f t="shared" si="37"/>
        <v>0</v>
      </c>
      <c r="E375" s="6">
        <f t="shared" si="38"/>
        <v>0</v>
      </c>
      <c r="F375" s="6">
        <f t="shared" si="39"/>
        <v>0</v>
      </c>
      <c r="H375" s="6" t="str">
        <f>IFERROR(IF(Table1[[#This Row],[Multi-lens? 1]]="No", 1, IF(Table1[[#This Row],[Multi-lens? 1]]="Dual", 2, IF(Table1[[#This Row],[Multi-lens? 1]]="Quad", 4, ""))),"")</f>
        <v/>
      </c>
      <c r="I375" s="9">
        <f>IFERROR(Table1[[#This Row],[Name]],"")</f>
        <v>0</v>
      </c>
      <c r="K375" s="3" t="str">
        <f t="shared" si="34"/>
        <v/>
      </c>
      <c r="M375" s="4">
        <f>IF(Table1[[#This Row],[Import to Gateway Calculator?]]="Yes",IFERROR(Table1[[#This Row],[Streaming Resolution '[MP']]],""),0)</f>
        <v>0</v>
      </c>
      <c r="N375" s="4">
        <f>IF(Table1[[#This Row],[Import to Gateway Calculator?]]="Yes",IFERROR(Table1[[#This Row],[Recording Resolution '[MP']]],""),0)</f>
        <v>0</v>
      </c>
      <c r="O375" s="4">
        <f>IF(Table1[[#This Row],[Import to Gateway Calculator?]]="Yes",IFERROR(Table1[[#This Row],[Frame Rate '[FPS'] 1]],""),0)</f>
        <v>0</v>
      </c>
      <c r="P375" s="4">
        <f>IF(Table1[[#This Row],[Import to Gateway Calculator?]]="Yes",IFERROR(Table1[[#This Row],[Days of Storage 1]],""),0)</f>
        <v>0</v>
      </c>
    </row>
    <row r="376" spans="1:16" x14ac:dyDescent="0.25">
      <c r="A376" s="5" t="str">
        <f t="shared" si="35"/>
        <v/>
      </c>
      <c r="B376" s="6" t="str">
        <f>IFERROR(IF(Table1[[#This Row],[Multi-lens? 1]]="No", 1, IF(Table1[[#This Row],[Multi-lens? 1]]="Dual", 2, IF(Table1[[#This Row],[Multi-lens? 1]]="Quad", 4, ""))),"")</f>
        <v/>
      </c>
      <c r="C376" s="6">
        <f t="shared" si="36"/>
        <v>0</v>
      </c>
      <c r="D376" s="6">
        <f t="shared" si="37"/>
        <v>0</v>
      </c>
      <c r="E376" s="6">
        <f t="shared" si="38"/>
        <v>0</v>
      </c>
      <c r="F376" s="6">
        <f t="shared" si="39"/>
        <v>0</v>
      </c>
      <c r="H376" s="6" t="str">
        <f>IFERROR(IF(Table1[[#This Row],[Multi-lens? 1]]="No", 1, IF(Table1[[#This Row],[Multi-lens? 1]]="Dual", 2, IF(Table1[[#This Row],[Multi-lens? 1]]="Quad", 4, ""))),"")</f>
        <v/>
      </c>
      <c r="I376" s="9">
        <f>IFERROR(Table1[[#This Row],[Name]],"")</f>
        <v>0</v>
      </c>
      <c r="K376" s="3" t="str">
        <f t="shared" si="34"/>
        <v/>
      </c>
      <c r="M376" s="4">
        <f>IF(Table1[[#This Row],[Import to Gateway Calculator?]]="Yes",IFERROR(Table1[[#This Row],[Streaming Resolution '[MP']]],""),0)</f>
        <v>0</v>
      </c>
      <c r="N376" s="4">
        <f>IF(Table1[[#This Row],[Import to Gateway Calculator?]]="Yes",IFERROR(Table1[[#This Row],[Recording Resolution '[MP']]],""),0)</f>
        <v>0</v>
      </c>
      <c r="O376" s="4">
        <f>IF(Table1[[#This Row],[Import to Gateway Calculator?]]="Yes",IFERROR(Table1[[#This Row],[Frame Rate '[FPS'] 1]],""),0)</f>
        <v>0</v>
      </c>
      <c r="P376" s="4">
        <f>IF(Table1[[#This Row],[Import to Gateway Calculator?]]="Yes",IFERROR(Table1[[#This Row],[Days of Storage 1]],""),0)</f>
        <v>0</v>
      </c>
    </row>
    <row r="377" spans="1:16" x14ac:dyDescent="0.25">
      <c r="A377" s="5" t="str">
        <f t="shared" si="35"/>
        <v/>
      </c>
      <c r="B377" s="6" t="str">
        <f>IFERROR(IF(Table1[[#This Row],[Multi-lens? 1]]="No", 1, IF(Table1[[#This Row],[Multi-lens? 1]]="Dual", 2, IF(Table1[[#This Row],[Multi-lens? 1]]="Quad", 4, ""))),"")</f>
        <v/>
      </c>
      <c r="C377" s="6">
        <f t="shared" si="36"/>
        <v>0</v>
      </c>
      <c r="D377" s="6">
        <f t="shared" si="37"/>
        <v>0</v>
      </c>
      <c r="E377" s="6">
        <f t="shared" si="38"/>
        <v>0</v>
      </c>
      <c r="F377" s="6">
        <f t="shared" si="39"/>
        <v>0</v>
      </c>
      <c r="H377" s="6" t="str">
        <f>IFERROR(IF(Table1[[#This Row],[Multi-lens? 1]]="No", 1, IF(Table1[[#This Row],[Multi-lens? 1]]="Dual", 2, IF(Table1[[#This Row],[Multi-lens? 1]]="Quad", 4, ""))),"")</f>
        <v/>
      </c>
      <c r="I377" s="9">
        <f>IFERROR(Table1[[#This Row],[Name]],"")</f>
        <v>0</v>
      </c>
      <c r="K377" s="3" t="str">
        <f t="shared" si="34"/>
        <v/>
      </c>
      <c r="M377" s="4">
        <f>IF(Table1[[#This Row],[Import to Gateway Calculator?]]="Yes",IFERROR(Table1[[#This Row],[Streaming Resolution '[MP']]],""),0)</f>
        <v>0</v>
      </c>
      <c r="N377" s="4">
        <f>IF(Table1[[#This Row],[Import to Gateway Calculator?]]="Yes",IFERROR(Table1[[#This Row],[Recording Resolution '[MP']]],""),0)</f>
        <v>0</v>
      </c>
      <c r="O377" s="4">
        <f>IF(Table1[[#This Row],[Import to Gateway Calculator?]]="Yes",IFERROR(Table1[[#This Row],[Frame Rate '[FPS'] 1]],""),0)</f>
        <v>0</v>
      </c>
      <c r="P377" s="4">
        <f>IF(Table1[[#This Row],[Import to Gateway Calculator?]]="Yes",IFERROR(Table1[[#This Row],[Days of Storage 1]],""),0)</f>
        <v>0</v>
      </c>
    </row>
    <row r="378" spans="1:16" x14ac:dyDescent="0.25">
      <c r="A378" s="5" t="str">
        <f t="shared" si="35"/>
        <v/>
      </c>
      <c r="B378" s="6" t="str">
        <f>IFERROR(IF(Table1[[#This Row],[Multi-lens? 1]]="No", 1, IF(Table1[[#This Row],[Multi-lens? 1]]="Dual", 2, IF(Table1[[#This Row],[Multi-lens? 1]]="Quad", 4, ""))),"")</f>
        <v/>
      </c>
      <c r="C378" s="6">
        <f t="shared" si="36"/>
        <v>0</v>
      </c>
      <c r="D378" s="6">
        <f t="shared" si="37"/>
        <v>0</v>
      </c>
      <c r="E378" s="6">
        <f t="shared" si="38"/>
        <v>0</v>
      </c>
      <c r="F378" s="6">
        <f t="shared" si="39"/>
        <v>0</v>
      </c>
      <c r="H378" s="6" t="str">
        <f>IFERROR(IF(Table1[[#This Row],[Multi-lens? 1]]="No", 1, IF(Table1[[#This Row],[Multi-lens? 1]]="Dual", 2, IF(Table1[[#This Row],[Multi-lens? 1]]="Quad", 4, ""))),"")</f>
        <v/>
      </c>
      <c r="I378" s="9">
        <f>IFERROR(Table1[[#This Row],[Name]],"")</f>
        <v>0</v>
      </c>
      <c r="K378" s="3" t="str">
        <f t="shared" si="34"/>
        <v/>
      </c>
      <c r="M378" s="4">
        <f>IF(Table1[[#This Row],[Import to Gateway Calculator?]]="Yes",IFERROR(Table1[[#This Row],[Streaming Resolution '[MP']]],""),0)</f>
        <v>0</v>
      </c>
      <c r="N378" s="4">
        <f>IF(Table1[[#This Row],[Import to Gateway Calculator?]]="Yes",IFERROR(Table1[[#This Row],[Recording Resolution '[MP']]],""),0)</f>
        <v>0</v>
      </c>
      <c r="O378" s="4">
        <f>IF(Table1[[#This Row],[Import to Gateway Calculator?]]="Yes",IFERROR(Table1[[#This Row],[Frame Rate '[FPS'] 1]],""),0)</f>
        <v>0</v>
      </c>
      <c r="P378" s="4">
        <f>IF(Table1[[#This Row],[Import to Gateway Calculator?]]="Yes",IFERROR(Table1[[#This Row],[Days of Storage 1]],""),0)</f>
        <v>0</v>
      </c>
    </row>
    <row r="379" spans="1:16" x14ac:dyDescent="0.25">
      <c r="A379" s="5" t="str">
        <f t="shared" si="35"/>
        <v/>
      </c>
      <c r="B379" s="6" t="str">
        <f>IFERROR(IF(Table1[[#This Row],[Multi-lens? 1]]="No", 1, IF(Table1[[#This Row],[Multi-lens? 1]]="Dual", 2, IF(Table1[[#This Row],[Multi-lens? 1]]="Quad", 4, ""))),"")</f>
        <v/>
      </c>
      <c r="C379" s="6">
        <f t="shared" si="36"/>
        <v>0</v>
      </c>
      <c r="D379" s="6">
        <f t="shared" si="37"/>
        <v>0</v>
      </c>
      <c r="E379" s="6">
        <f t="shared" si="38"/>
        <v>0</v>
      </c>
      <c r="F379" s="6">
        <f t="shared" si="39"/>
        <v>0</v>
      </c>
      <c r="H379" s="6" t="str">
        <f>IFERROR(IF(Table1[[#This Row],[Multi-lens? 1]]="No", 1, IF(Table1[[#This Row],[Multi-lens? 1]]="Dual", 2, IF(Table1[[#This Row],[Multi-lens? 1]]="Quad", 4, ""))),"")</f>
        <v/>
      </c>
      <c r="I379" s="9">
        <f>IFERROR(Table1[[#This Row],[Name]],"")</f>
        <v>0</v>
      </c>
      <c r="K379" s="3" t="str">
        <f t="shared" si="34"/>
        <v/>
      </c>
      <c r="M379" s="4">
        <f>IF(Table1[[#This Row],[Import to Gateway Calculator?]]="Yes",IFERROR(Table1[[#This Row],[Streaming Resolution '[MP']]],""),0)</f>
        <v>0</v>
      </c>
      <c r="N379" s="4">
        <f>IF(Table1[[#This Row],[Import to Gateway Calculator?]]="Yes",IFERROR(Table1[[#This Row],[Recording Resolution '[MP']]],""),0)</f>
        <v>0</v>
      </c>
      <c r="O379" s="4">
        <f>IF(Table1[[#This Row],[Import to Gateway Calculator?]]="Yes",IFERROR(Table1[[#This Row],[Frame Rate '[FPS'] 1]],""),0)</f>
        <v>0</v>
      </c>
      <c r="P379" s="4">
        <f>IF(Table1[[#This Row],[Import to Gateway Calculator?]]="Yes",IFERROR(Table1[[#This Row],[Days of Storage 1]],""),0)</f>
        <v>0</v>
      </c>
    </row>
    <row r="380" spans="1:16" x14ac:dyDescent="0.25">
      <c r="A380" s="5" t="str">
        <f t="shared" si="35"/>
        <v/>
      </c>
      <c r="B380" s="6" t="str">
        <f>IFERROR(IF(Table1[[#This Row],[Multi-lens? 1]]="No", 1, IF(Table1[[#This Row],[Multi-lens? 1]]="Dual", 2, IF(Table1[[#This Row],[Multi-lens? 1]]="Quad", 4, ""))),"")</f>
        <v/>
      </c>
      <c r="C380" s="6">
        <f t="shared" si="36"/>
        <v>0</v>
      </c>
      <c r="D380" s="6">
        <f t="shared" si="37"/>
        <v>0</v>
      </c>
      <c r="E380" s="6">
        <f t="shared" si="38"/>
        <v>0</v>
      </c>
      <c r="F380" s="6">
        <f t="shared" si="39"/>
        <v>0</v>
      </c>
      <c r="H380" s="6" t="str">
        <f>IFERROR(IF(Table1[[#This Row],[Multi-lens? 1]]="No", 1, IF(Table1[[#This Row],[Multi-lens? 1]]="Dual", 2, IF(Table1[[#This Row],[Multi-lens? 1]]="Quad", 4, ""))),"")</f>
        <v/>
      </c>
      <c r="I380" s="9">
        <f>IFERROR(Table1[[#This Row],[Name]],"")</f>
        <v>0</v>
      </c>
      <c r="K380" s="3" t="str">
        <f t="shared" si="34"/>
        <v/>
      </c>
      <c r="M380" s="4">
        <f>IF(Table1[[#This Row],[Import to Gateway Calculator?]]="Yes",IFERROR(Table1[[#This Row],[Streaming Resolution '[MP']]],""),0)</f>
        <v>0</v>
      </c>
      <c r="N380" s="4">
        <f>IF(Table1[[#This Row],[Import to Gateway Calculator?]]="Yes",IFERROR(Table1[[#This Row],[Recording Resolution '[MP']]],""),0)</f>
        <v>0</v>
      </c>
      <c r="O380" s="4">
        <f>IF(Table1[[#This Row],[Import to Gateway Calculator?]]="Yes",IFERROR(Table1[[#This Row],[Frame Rate '[FPS'] 1]],""),0)</f>
        <v>0</v>
      </c>
      <c r="P380" s="4">
        <f>IF(Table1[[#This Row],[Import to Gateway Calculator?]]="Yes",IFERROR(Table1[[#This Row],[Days of Storage 1]],""),0)</f>
        <v>0</v>
      </c>
    </row>
    <row r="381" spans="1:16" x14ac:dyDescent="0.25">
      <c r="A381" s="5" t="str">
        <f t="shared" si="35"/>
        <v/>
      </c>
      <c r="B381" s="6" t="str">
        <f>IFERROR(IF(Table1[[#This Row],[Multi-lens? 1]]="No", 1, IF(Table1[[#This Row],[Multi-lens? 1]]="Dual", 2, IF(Table1[[#This Row],[Multi-lens? 1]]="Quad", 4, ""))),"")</f>
        <v/>
      </c>
      <c r="C381" s="6">
        <f t="shared" si="36"/>
        <v>0</v>
      </c>
      <c r="D381" s="6">
        <f t="shared" si="37"/>
        <v>0</v>
      </c>
      <c r="E381" s="6">
        <f t="shared" si="38"/>
        <v>0</v>
      </c>
      <c r="F381" s="6">
        <f t="shared" si="39"/>
        <v>0</v>
      </c>
      <c r="H381" s="6" t="str">
        <f>IFERROR(IF(Table1[[#This Row],[Multi-lens? 1]]="No", 1, IF(Table1[[#This Row],[Multi-lens? 1]]="Dual", 2, IF(Table1[[#This Row],[Multi-lens? 1]]="Quad", 4, ""))),"")</f>
        <v/>
      </c>
      <c r="I381" s="9">
        <f>IFERROR(Table1[[#This Row],[Name]],"")</f>
        <v>0</v>
      </c>
      <c r="K381" s="3" t="str">
        <f t="shared" si="34"/>
        <v/>
      </c>
      <c r="M381" s="4">
        <f>IF(Table1[[#This Row],[Import to Gateway Calculator?]]="Yes",IFERROR(Table1[[#This Row],[Streaming Resolution '[MP']]],""),0)</f>
        <v>0</v>
      </c>
      <c r="N381" s="4">
        <f>IF(Table1[[#This Row],[Import to Gateway Calculator?]]="Yes",IFERROR(Table1[[#This Row],[Recording Resolution '[MP']]],""),0)</f>
        <v>0</v>
      </c>
      <c r="O381" s="4">
        <f>IF(Table1[[#This Row],[Import to Gateway Calculator?]]="Yes",IFERROR(Table1[[#This Row],[Frame Rate '[FPS'] 1]],""),0)</f>
        <v>0</v>
      </c>
      <c r="P381" s="4">
        <f>IF(Table1[[#This Row],[Import to Gateway Calculator?]]="Yes",IFERROR(Table1[[#This Row],[Days of Storage 1]],""),0)</f>
        <v>0</v>
      </c>
    </row>
    <row r="382" spans="1:16" x14ac:dyDescent="0.25">
      <c r="A382" s="5" t="str">
        <f t="shared" si="35"/>
        <v/>
      </c>
      <c r="B382" s="6" t="str">
        <f>IFERROR(IF(Table1[[#This Row],[Multi-lens? 1]]="No", 1, IF(Table1[[#This Row],[Multi-lens? 1]]="Dual", 2, IF(Table1[[#This Row],[Multi-lens? 1]]="Quad", 4, ""))),"")</f>
        <v/>
      </c>
      <c r="C382" s="6">
        <f t="shared" si="36"/>
        <v>0</v>
      </c>
      <c r="D382" s="6">
        <f t="shared" si="37"/>
        <v>0</v>
      </c>
      <c r="E382" s="6">
        <f t="shared" si="38"/>
        <v>0</v>
      </c>
      <c r="F382" s="6">
        <f t="shared" si="39"/>
        <v>0</v>
      </c>
      <c r="H382" s="6" t="str">
        <f>IFERROR(IF(Table1[[#This Row],[Multi-lens? 1]]="No", 1, IF(Table1[[#This Row],[Multi-lens? 1]]="Dual", 2, IF(Table1[[#This Row],[Multi-lens? 1]]="Quad", 4, ""))),"")</f>
        <v/>
      </c>
      <c r="I382" s="9">
        <f>IFERROR(Table1[[#This Row],[Name]],"")</f>
        <v>0</v>
      </c>
      <c r="K382" s="3" t="str">
        <f t="shared" si="34"/>
        <v/>
      </c>
      <c r="M382" s="4">
        <f>IF(Table1[[#This Row],[Import to Gateway Calculator?]]="Yes",IFERROR(Table1[[#This Row],[Streaming Resolution '[MP']]],""),0)</f>
        <v>0</v>
      </c>
      <c r="N382" s="4">
        <f>IF(Table1[[#This Row],[Import to Gateway Calculator?]]="Yes",IFERROR(Table1[[#This Row],[Recording Resolution '[MP']]],""),0)</f>
        <v>0</v>
      </c>
      <c r="O382" s="4">
        <f>IF(Table1[[#This Row],[Import to Gateway Calculator?]]="Yes",IFERROR(Table1[[#This Row],[Frame Rate '[FPS'] 1]],""),0)</f>
        <v>0</v>
      </c>
      <c r="P382" s="4">
        <f>IF(Table1[[#This Row],[Import to Gateway Calculator?]]="Yes",IFERROR(Table1[[#This Row],[Days of Storage 1]],""),0)</f>
        <v>0</v>
      </c>
    </row>
    <row r="383" spans="1:16" x14ac:dyDescent="0.25">
      <c r="A383" s="5" t="str">
        <f t="shared" si="35"/>
        <v/>
      </c>
      <c r="B383" s="6" t="str">
        <f>IFERROR(IF(Table1[[#This Row],[Multi-lens? 1]]="No", 1, IF(Table1[[#This Row],[Multi-lens? 1]]="Dual", 2, IF(Table1[[#This Row],[Multi-lens? 1]]="Quad", 4, ""))),"")</f>
        <v/>
      </c>
      <c r="C383" s="6">
        <f t="shared" si="36"/>
        <v>0</v>
      </c>
      <c r="D383" s="6">
        <f t="shared" si="37"/>
        <v>0</v>
      </c>
      <c r="E383" s="6">
        <f t="shared" si="38"/>
        <v>0</v>
      </c>
      <c r="F383" s="6">
        <f t="shared" si="39"/>
        <v>0</v>
      </c>
      <c r="H383" s="6" t="str">
        <f>IFERROR(IF(Table1[[#This Row],[Multi-lens? 1]]="No", 1, IF(Table1[[#This Row],[Multi-lens? 1]]="Dual", 2, IF(Table1[[#This Row],[Multi-lens? 1]]="Quad", 4, ""))),"")</f>
        <v/>
      </c>
      <c r="I383" s="9">
        <f>IFERROR(Table1[[#This Row],[Name]],"")</f>
        <v>0</v>
      </c>
      <c r="K383" s="3" t="str">
        <f t="shared" si="34"/>
        <v/>
      </c>
      <c r="M383" s="4">
        <f>IF(Table1[[#This Row],[Import to Gateway Calculator?]]="Yes",IFERROR(Table1[[#This Row],[Streaming Resolution '[MP']]],""),0)</f>
        <v>0</v>
      </c>
      <c r="N383" s="4">
        <f>IF(Table1[[#This Row],[Import to Gateway Calculator?]]="Yes",IFERROR(Table1[[#This Row],[Recording Resolution '[MP']]],""),0)</f>
        <v>0</v>
      </c>
      <c r="O383" s="4">
        <f>IF(Table1[[#This Row],[Import to Gateway Calculator?]]="Yes",IFERROR(Table1[[#This Row],[Frame Rate '[FPS'] 1]],""),0)</f>
        <v>0</v>
      </c>
      <c r="P383" s="4">
        <f>IF(Table1[[#This Row],[Import to Gateway Calculator?]]="Yes",IFERROR(Table1[[#This Row],[Days of Storage 1]],""),0)</f>
        <v>0</v>
      </c>
    </row>
    <row r="384" spans="1:16" x14ac:dyDescent="0.25">
      <c r="A384" s="5" t="str">
        <f t="shared" si="35"/>
        <v/>
      </c>
      <c r="B384" s="6" t="str">
        <f>IFERROR(IF(Table1[[#This Row],[Multi-lens? 1]]="No", 1, IF(Table1[[#This Row],[Multi-lens? 1]]="Dual", 2, IF(Table1[[#This Row],[Multi-lens? 1]]="Quad", 4, ""))),"")</f>
        <v/>
      </c>
      <c r="C384" s="6">
        <f t="shared" si="36"/>
        <v>0</v>
      </c>
      <c r="D384" s="6">
        <f t="shared" si="37"/>
        <v>0</v>
      </c>
      <c r="E384" s="6">
        <f t="shared" si="38"/>
        <v>0</v>
      </c>
      <c r="F384" s="6">
        <f t="shared" si="39"/>
        <v>0</v>
      </c>
      <c r="H384" s="6" t="str">
        <f>IFERROR(IF(Table1[[#This Row],[Multi-lens? 1]]="No", 1, IF(Table1[[#This Row],[Multi-lens? 1]]="Dual", 2, IF(Table1[[#This Row],[Multi-lens? 1]]="Quad", 4, ""))),"")</f>
        <v/>
      </c>
      <c r="I384" s="9">
        <f>IFERROR(Table1[[#This Row],[Name]],"")</f>
        <v>0</v>
      </c>
      <c r="K384" s="3" t="str">
        <f t="shared" si="34"/>
        <v/>
      </c>
      <c r="M384" s="4">
        <f>IF(Table1[[#This Row],[Import to Gateway Calculator?]]="Yes",IFERROR(Table1[[#This Row],[Streaming Resolution '[MP']]],""),0)</f>
        <v>0</v>
      </c>
      <c r="N384" s="4">
        <f>IF(Table1[[#This Row],[Import to Gateway Calculator?]]="Yes",IFERROR(Table1[[#This Row],[Recording Resolution '[MP']]],""),0)</f>
        <v>0</v>
      </c>
      <c r="O384" s="4">
        <f>IF(Table1[[#This Row],[Import to Gateway Calculator?]]="Yes",IFERROR(Table1[[#This Row],[Frame Rate '[FPS'] 1]],""),0)</f>
        <v>0</v>
      </c>
      <c r="P384" s="4">
        <f>IF(Table1[[#This Row],[Import to Gateway Calculator?]]="Yes",IFERROR(Table1[[#This Row],[Days of Storage 1]],""),0)</f>
        <v>0</v>
      </c>
    </row>
    <row r="385" spans="1:16" x14ac:dyDescent="0.25">
      <c r="A385" s="5" t="str">
        <f t="shared" si="35"/>
        <v/>
      </c>
      <c r="B385" s="6" t="str">
        <f>IFERROR(IF(Table1[[#This Row],[Multi-lens? 1]]="No", 1, IF(Table1[[#This Row],[Multi-lens? 1]]="Dual", 2, IF(Table1[[#This Row],[Multi-lens? 1]]="Quad", 4, ""))),"")</f>
        <v/>
      </c>
      <c r="C385" s="6">
        <f t="shared" si="36"/>
        <v>0</v>
      </c>
      <c r="D385" s="6">
        <f t="shared" si="37"/>
        <v>0</v>
      </c>
      <c r="E385" s="6">
        <f t="shared" si="38"/>
        <v>0</v>
      </c>
      <c r="F385" s="6">
        <f t="shared" si="39"/>
        <v>0</v>
      </c>
      <c r="H385" s="6" t="str">
        <f>IFERROR(IF(Table1[[#This Row],[Multi-lens? 1]]="No", 1, IF(Table1[[#This Row],[Multi-lens? 1]]="Dual", 2, IF(Table1[[#This Row],[Multi-lens? 1]]="Quad", 4, ""))),"")</f>
        <v/>
      </c>
      <c r="I385" s="9">
        <f>IFERROR(Table1[[#This Row],[Name]],"")</f>
        <v>0</v>
      </c>
      <c r="K385" s="3" t="str">
        <f t="shared" si="34"/>
        <v/>
      </c>
      <c r="M385" s="4">
        <f>IF(Table1[[#This Row],[Import to Gateway Calculator?]]="Yes",IFERROR(Table1[[#This Row],[Streaming Resolution '[MP']]],""),0)</f>
        <v>0</v>
      </c>
      <c r="N385" s="4">
        <f>IF(Table1[[#This Row],[Import to Gateway Calculator?]]="Yes",IFERROR(Table1[[#This Row],[Recording Resolution '[MP']]],""),0)</f>
        <v>0</v>
      </c>
      <c r="O385" s="4">
        <f>IF(Table1[[#This Row],[Import to Gateway Calculator?]]="Yes",IFERROR(Table1[[#This Row],[Frame Rate '[FPS'] 1]],""),0)</f>
        <v>0</v>
      </c>
      <c r="P385" s="4">
        <f>IF(Table1[[#This Row],[Import to Gateway Calculator?]]="Yes",IFERROR(Table1[[#This Row],[Days of Storage 1]],""),0)</f>
        <v>0</v>
      </c>
    </row>
    <row r="386" spans="1:16" x14ac:dyDescent="0.25">
      <c r="A386" s="5" t="str">
        <f t="shared" si="35"/>
        <v/>
      </c>
      <c r="B386" s="6" t="str">
        <f>IFERROR(IF(Table1[[#This Row],[Multi-lens? 1]]="No", 1, IF(Table1[[#This Row],[Multi-lens? 1]]="Dual", 2, IF(Table1[[#This Row],[Multi-lens? 1]]="Quad", 4, ""))),"")</f>
        <v/>
      </c>
      <c r="C386" s="6">
        <f t="shared" si="36"/>
        <v>0</v>
      </c>
      <c r="D386" s="6">
        <f t="shared" si="37"/>
        <v>0</v>
      </c>
      <c r="E386" s="6">
        <f t="shared" si="38"/>
        <v>0</v>
      </c>
      <c r="F386" s="6">
        <f t="shared" si="39"/>
        <v>0</v>
      </c>
      <c r="H386" s="6" t="str">
        <f>IFERROR(IF(Table1[[#This Row],[Multi-lens? 1]]="No", 1, IF(Table1[[#This Row],[Multi-lens? 1]]="Dual", 2, IF(Table1[[#This Row],[Multi-lens? 1]]="Quad", 4, ""))),"")</f>
        <v/>
      </c>
      <c r="I386" s="9">
        <f>IFERROR(Table1[[#This Row],[Name]],"")</f>
        <v>0</v>
      </c>
      <c r="K386" s="3" t="str">
        <f t="shared" si="34"/>
        <v/>
      </c>
      <c r="M386" s="4">
        <f>IF(Table1[[#This Row],[Import to Gateway Calculator?]]="Yes",IFERROR(Table1[[#This Row],[Streaming Resolution '[MP']]],""),0)</f>
        <v>0</v>
      </c>
      <c r="N386" s="4">
        <f>IF(Table1[[#This Row],[Import to Gateway Calculator?]]="Yes",IFERROR(Table1[[#This Row],[Recording Resolution '[MP']]],""),0)</f>
        <v>0</v>
      </c>
      <c r="O386" s="4">
        <f>IF(Table1[[#This Row],[Import to Gateway Calculator?]]="Yes",IFERROR(Table1[[#This Row],[Frame Rate '[FPS'] 1]],""),0)</f>
        <v>0</v>
      </c>
      <c r="P386" s="4">
        <f>IF(Table1[[#This Row],[Import to Gateway Calculator?]]="Yes",IFERROR(Table1[[#This Row],[Days of Storage 1]],""),0)</f>
        <v>0</v>
      </c>
    </row>
    <row r="387" spans="1:16" x14ac:dyDescent="0.25">
      <c r="A387" s="5" t="str">
        <f t="shared" si="35"/>
        <v/>
      </c>
      <c r="B387" s="6" t="str">
        <f>IFERROR(IF(Table1[[#This Row],[Multi-lens? 1]]="No", 1, IF(Table1[[#This Row],[Multi-lens? 1]]="Dual", 2, IF(Table1[[#This Row],[Multi-lens? 1]]="Quad", 4, ""))),"")</f>
        <v/>
      </c>
      <c r="C387" s="6">
        <f t="shared" si="36"/>
        <v>0</v>
      </c>
      <c r="D387" s="6">
        <f t="shared" si="37"/>
        <v>0</v>
      </c>
      <c r="E387" s="6">
        <f t="shared" si="38"/>
        <v>0</v>
      </c>
      <c r="F387" s="6">
        <f t="shared" si="39"/>
        <v>0</v>
      </c>
      <c r="H387" s="6" t="str">
        <f>IFERROR(IF(Table1[[#This Row],[Multi-lens? 1]]="No", 1, IF(Table1[[#This Row],[Multi-lens? 1]]="Dual", 2, IF(Table1[[#This Row],[Multi-lens? 1]]="Quad", 4, ""))),"")</f>
        <v/>
      </c>
      <c r="I387" s="9">
        <f>IFERROR(Table1[[#This Row],[Name]],"")</f>
        <v>0</v>
      </c>
      <c r="K387" s="3" t="str">
        <f t="shared" ref="K387:K450" si="40">IFERROR(IF(I387=0,"",I387),"")</f>
        <v/>
      </c>
      <c r="M387" s="4">
        <f>IF(Table1[[#This Row],[Import to Gateway Calculator?]]="Yes",IFERROR(Table1[[#This Row],[Streaming Resolution '[MP']]],""),0)</f>
        <v>0</v>
      </c>
      <c r="N387" s="4">
        <f>IF(Table1[[#This Row],[Import to Gateway Calculator?]]="Yes",IFERROR(Table1[[#This Row],[Recording Resolution '[MP']]],""),0)</f>
        <v>0</v>
      </c>
      <c r="O387" s="4">
        <f>IF(Table1[[#This Row],[Import to Gateway Calculator?]]="Yes",IFERROR(Table1[[#This Row],[Frame Rate '[FPS'] 1]],""),0)</f>
        <v>0</v>
      </c>
      <c r="P387" s="4">
        <f>IF(Table1[[#This Row],[Import to Gateway Calculator?]]="Yes",IFERROR(Table1[[#This Row],[Days of Storage 1]],""),0)</f>
        <v>0</v>
      </c>
    </row>
    <row r="388" spans="1:16" x14ac:dyDescent="0.25">
      <c r="A388" s="5" t="str">
        <f t="shared" si="35"/>
        <v/>
      </c>
      <c r="B388" s="6" t="str">
        <f>IFERROR(IF(Table1[[#This Row],[Multi-lens? 1]]="No", 1, IF(Table1[[#This Row],[Multi-lens? 1]]="Dual", 2, IF(Table1[[#This Row],[Multi-lens? 1]]="Quad", 4, ""))),"")</f>
        <v/>
      </c>
      <c r="C388" s="6">
        <f t="shared" si="36"/>
        <v>0</v>
      </c>
      <c r="D388" s="6">
        <f t="shared" si="37"/>
        <v>0</v>
      </c>
      <c r="E388" s="6">
        <f t="shared" si="38"/>
        <v>0</v>
      </c>
      <c r="F388" s="6">
        <f t="shared" si="39"/>
        <v>0</v>
      </c>
      <c r="H388" s="6" t="str">
        <f>IFERROR(IF(Table1[[#This Row],[Multi-lens? 1]]="No", 1, IF(Table1[[#This Row],[Multi-lens? 1]]="Dual", 2, IF(Table1[[#This Row],[Multi-lens? 1]]="Quad", 4, ""))),"")</f>
        <v/>
      </c>
      <c r="I388" s="9">
        <f>IFERROR(Table1[[#This Row],[Name]],"")</f>
        <v>0</v>
      </c>
      <c r="K388" s="3" t="str">
        <f t="shared" si="40"/>
        <v/>
      </c>
      <c r="M388" s="4">
        <f>IF(Table1[[#This Row],[Import to Gateway Calculator?]]="Yes",IFERROR(Table1[[#This Row],[Streaming Resolution '[MP']]],""),0)</f>
        <v>0</v>
      </c>
      <c r="N388" s="4">
        <f>IF(Table1[[#This Row],[Import to Gateway Calculator?]]="Yes",IFERROR(Table1[[#This Row],[Recording Resolution '[MP']]],""),0)</f>
        <v>0</v>
      </c>
      <c r="O388" s="4">
        <f>IF(Table1[[#This Row],[Import to Gateway Calculator?]]="Yes",IFERROR(Table1[[#This Row],[Frame Rate '[FPS'] 1]],""),0)</f>
        <v>0</v>
      </c>
      <c r="P388" s="4">
        <f>IF(Table1[[#This Row],[Import to Gateway Calculator?]]="Yes",IFERROR(Table1[[#This Row],[Days of Storage 1]],""),0)</f>
        <v>0</v>
      </c>
    </row>
    <row r="389" spans="1:16" x14ac:dyDescent="0.25">
      <c r="A389" s="5" t="str">
        <f t="shared" si="35"/>
        <v/>
      </c>
      <c r="B389" s="6" t="str">
        <f>IFERROR(IF(Table1[[#This Row],[Multi-lens? 1]]="No", 1, IF(Table1[[#This Row],[Multi-lens? 1]]="Dual", 2, IF(Table1[[#This Row],[Multi-lens? 1]]="Quad", 4, ""))),"")</f>
        <v/>
      </c>
      <c r="C389" s="6">
        <f t="shared" si="36"/>
        <v>0</v>
      </c>
      <c r="D389" s="6">
        <f t="shared" si="37"/>
        <v>0</v>
      </c>
      <c r="E389" s="6">
        <f t="shared" si="38"/>
        <v>0</v>
      </c>
      <c r="F389" s="6">
        <f t="shared" si="39"/>
        <v>0</v>
      </c>
      <c r="H389" s="6" t="str">
        <f>IFERROR(IF(Table1[[#This Row],[Multi-lens? 1]]="No", 1, IF(Table1[[#This Row],[Multi-lens? 1]]="Dual", 2, IF(Table1[[#This Row],[Multi-lens? 1]]="Quad", 4, ""))),"")</f>
        <v/>
      </c>
      <c r="I389" s="9">
        <f>IFERROR(Table1[[#This Row],[Name]],"")</f>
        <v>0</v>
      </c>
      <c r="K389" s="3" t="str">
        <f t="shared" si="40"/>
        <v/>
      </c>
      <c r="M389" s="4">
        <f>IF(Table1[[#This Row],[Import to Gateway Calculator?]]="Yes",IFERROR(Table1[[#This Row],[Streaming Resolution '[MP']]],""),0)</f>
        <v>0</v>
      </c>
      <c r="N389" s="4">
        <f>IF(Table1[[#This Row],[Import to Gateway Calculator?]]="Yes",IFERROR(Table1[[#This Row],[Recording Resolution '[MP']]],""),0)</f>
        <v>0</v>
      </c>
      <c r="O389" s="4">
        <f>IF(Table1[[#This Row],[Import to Gateway Calculator?]]="Yes",IFERROR(Table1[[#This Row],[Frame Rate '[FPS'] 1]],""),0)</f>
        <v>0</v>
      </c>
      <c r="P389" s="4">
        <f>IF(Table1[[#This Row],[Import to Gateway Calculator?]]="Yes",IFERROR(Table1[[#This Row],[Days of Storage 1]],""),0)</f>
        <v>0</v>
      </c>
    </row>
    <row r="390" spans="1:16" x14ac:dyDescent="0.25">
      <c r="A390" s="5" t="str">
        <f t="shared" si="35"/>
        <v/>
      </c>
      <c r="B390" s="6" t="str">
        <f>IFERROR(IF(Table1[[#This Row],[Multi-lens? 1]]="No", 1, IF(Table1[[#This Row],[Multi-lens? 1]]="Dual", 2, IF(Table1[[#This Row],[Multi-lens? 1]]="Quad", 4, ""))),"")</f>
        <v/>
      </c>
      <c r="C390" s="6">
        <f t="shared" si="36"/>
        <v>0</v>
      </c>
      <c r="D390" s="6">
        <f t="shared" si="37"/>
        <v>0</v>
      </c>
      <c r="E390" s="6">
        <f t="shared" si="38"/>
        <v>0</v>
      </c>
      <c r="F390" s="6">
        <f t="shared" si="39"/>
        <v>0</v>
      </c>
      <c r="H390" s="6" t="str">
        <f>IFERROR(IF(Table1[[#This Row],[Multi-lens? 1]]="No", 1, IF(Table1[[#This Row],[Multi-lens? 1]]="Dual", 2, IF(Table1[[#This Row],[Multi-lens? 1]]="Quad", 4, ""))),"")</f>
        <v/>
      </c>
      <c r="I390" s="9">
        <f>IFERROR(Table1[[#This Row],[Name]],"")</f>
        <v>0</v>
      </c>
      <c r="K390" s="3" t="str">
        <f t="shared" si="40"/>
        <v/>
      </c>
      <c r="M390" s="4">
        <f>IF(Table1[[#This Row],[Import to Gateway Calculator?]]="Yes",IFERROR(Table1[[#This Row],[Streaming Resolution '[MP']]],""),0)</f>
        <v>0</v>
      </c>
      <c r="N390" s="4">
        <f>IF(Table1[[#This Row],[Import to Gateway Calculator?]]="Yes",IFERROR(Table1[[#This Row],[Recording Resolution '[MP']]],""),0)</f>
        <v>0</v>
      </c>
      <c r="O390" s="4">
        <f>IF(Table1[[#This Row],[Import to Gateway Calculator?]]="Yes",IFERROR(Table1[[#This Row],[Frame Rate '[FPS'] 1]],""),0)</f>
        <v>0</v>
      </c>
      <c r="P390" s="4">
        <f>IF(Table1[[#This Row],[Import to Gateway Calculator?]]="Yes",IFERROR(Table1[[#This Row],[Days of Storage 1]],""),0)</f>
        <v>0</v>
      </c>
    </row>
    <row r="391" spans="1:16" x14ac:dyDescent="0.25">
      <c r="A391" s="5" t="str">
        <f t="shared" ref="A391:A454" si="41">IF(D391=0,"",K391)</f>
        <v/>
      </c>
      <c r="B391" s="6" t="str">
        <f>IFERROR(IF(Table1[[#This Row],[Multi-lens? 1]]="No", 1, IF(Table1[[#This Row],[Multi-lens? 1]]="Dual", 2, IF(Table1[[#This Row],[Multi-lens? 1]]="Quad", 4, ""))),"")</f>
        <v/>
      </c>
      <c r="C391" s="6">
        <f t="shared" ref="C391:C454" si="42">M391</f>
        <v>0</v>
      </c>
      <c r="D391" s="6">
        <f t="shared" ref="D391:D454" si="43">N391</f>
        <v>0</v>
      </c>
      <c r="E391" s="6">
        <f t="shared" ref="E391:E454" si="44">O391</f>
        <v>0</v>
      </c>
      <c r="F391" s="6">
        <f t="shared" ref="F391:F454" si="45">P391</f>
        <v>0</v>
      </c>
      <c r="H391" s="6" t="str">
        <f>IFERROR(IF(Table1[[#This Row],[Multi-lens? 1]]="No", 1, IF(Table1[[#This Row],[Multi-lens? 1]]="Dual", 2, IF(Table1[[#This Row],[Multi-lens? 1]]="Quad", 4, ""))),"")</f>
        <v/>
      </c>
      <c r="I391" s="9">
        <f>IFERROR(Table1[[#This Row],[Name]],"")</f>
        <v>0</v>
      </c>
      <c r="K391" s="3" t="str">
        <f t="shared" si="40"/>
        <v/>
      </c>
      <c r="M391" s="4">
        <f>IF(Table1[[#This Row],[Import to Gateway Calculator?]]="Yes",IFERROR(Table1[[#This Row],[Streaming Resolution '[MP']]],""),0)</f>
        <v>0</v>
      </c>
      <c r="N391" s="4">
        <f>IF(Table1[[#This Row],[Import to Gateway Calculator?]]="Yes",IFERROR(Table1[[#This Row],[Recording Resolution '[MP']]],""),0)</f>
        <v>0</v>
      </c>
      <c r="O391" s="4">
        <f>IF(Table1[[#This Row],[Import to Gateway Calculator?]]="Yes",IFERROR(Table1[[#This Row],[Frame Rate '[FPS'] 1]],""),0)</f>
        <v>0</v>
      </c>
      <c r="P391" s="4">
        <f>IF(Table1[[#This Row],[Import to Gateway Calculator?]]="Yes",IFERROR(Table1[[#This Row],[Days of Storage 1]],""),0)</f>
        <v>0</v>
      </c>
    </row>
    <row r="392" spans="1:16" x14ac:dyDescent="0.25">
      <c r="A392" s="5" t="str">
        <f t="shared" si="41"/>
        <v/>
      </c>
      <c r="B392" s="6" t="str">
        <f>IFERROR(IF(Table1[[#This Row],[Multi-lens? 1]]="No", 1, IF(Table1[[#This Row],[Multi-lens? 1]]="Dual", 2, IF(Table1[[#This Row],[Multi-lens? 1]]="Quad", 4, ""))),"")</f>
        <v/>
      </c>
      <c r="C392" s="6">
        <f t="shared" si="42"/>
        <v>0</v>
      </c>
      <c r="D392" s="6">
        <f t="shared" si="43"/>
        <v>0</v>
      </c>
      <c r="E392" s="6">
        <f t="shared" si="44"/>
        <v>0</v>
      </c>
      <c r="F392" s="6">
        <f t="shared" si="45"/>
        <v>0</v>
      </c>
      <c r="H392" s="6" t="str">
        <f>IFERROR(IF(Table1[[#This Row],[Multi-lens? 1]]="No", 1, IF(Table1[[#This Row],[Multi-lens? 1]]="Dual", 2, IF(Table1[[#This Row],[Multi-lens? 1]]="Quad", 4, ""))),"")</f>
        <v/>
      </c>
      <c r="I392" s="9">
        <f>IFERROR(Table1[[#This Row],[Name]],"")</f>
        <v>0</v>
      </c>
      <c r="K392" s="3" t="str">
        <f t="shared" si="40"/>
        <v/>
      </c>
      <c r="M392" s="4">
        <f>IF(Table1[[#This Row],[Import to Gateway Calculator?]]="Yes",IFERROR(Table1[[#This Row],[Streaming Resolution '[MP']]],""),0)</f>
        <v>0</v>
      </c>
      <c r="N392" s="4">
        <f>IF(Table1[[#This Row],[Import to Gateway Calculator?]]="Yes",IFERROR(Table1[[#This Row],[Recording Resolution '[MP']]],""),0)</f>
        <v>0</v>
      </c>
      <c r="O392" s="4">
        <f>IF(Table1[[#This Row],[Import to Gateway Calculator?]]="Yes",IFERROR(Table1[[#This Row],[Frame Rate '[FPS'] 1]],""),0)</f>
        <v>0</v>
      </c>
      <c r="P392" s="4">
        <f>IF(Table1[[#This Row],[Import to Gateway Calculator?]]="Yes",IFERROR(Table1[[#This Row],[Days of Storage 1]],""),0)</f>
        <v>0</v>
      </c>
    </row>
    <row r="393" spans="1:16" x14ac:dyDescent="0.25">
      <c r="A393" s="5" t="str">
        <f t="shared" si="41"/>
        <v/>
      </c>
      <c r="B393" s="6" t="str">
        <f>IFERROR(IF(Table1[[#This Row],[Multi-lens? 1]]="No", 1, IF(Table1[[#This Row],[Multi-lens? 1]]="Dual", 2, IF(Table1[[#This Row],[Multi-lens? 1]]="Quad", 4, ""))),"")</f>
        <v/>
      </c>
      <c r="C393" s="6">
        <f t="shared" si="42"/>
        <v>0</v>
      </c>
      <c r="D393" s="6">
        <f t="shared" si="43"/>
        <v>0</v>
      </c>
      <c r="E393" s="6">
        <f t="shared" si="44"/>
        <v>0</v>
      </c>
      <c r="F393" s="6">
        <f t="shared" si="45"/>
        <v>0</v>
      </c>
      <c r="H393" s="6" t="str">
        <f>IFERROR(IF(Table1[[#This Row],[Multi-lens? 1]]="No", 1, IF(Table1[[#This Row],[Multi-lens? 1]]="Dual", 2, IF(Table1[[#This Row],[Multi-lens? 1]]="Quad", 4, ""))),"")</f>
        <v/>
      </c>
      <c r="I393" s="9">
        <f>IFERROR(Table1[[#This Row],[Name]],"")</f>
        <v>0</v>
      </c>
      <c r="K393" s="3" t="str">
        <f t="shared" si="40"/>
        <v/>
      </c>
      <c r="M393" s="4">
        <f>IF(Table1[[#This Row],[Import to Gateway Calculator?]]="Yes",IFERROR(Table1[[#This Row],[Streaming Resolution '[MP']]],""),0)</f>
        <v>0</v>
      </c>
      <c r="N393" s="4">
        <f>IF(Table1[[#This Row],[Import to Gateway Calculator?]]="Yes",IFERROR(Table1[[#This Row],[Recording Resolution '[MP']]],""),0)</f>
        <v>0</v>
      </c>
      <c r="O393" s="4">
        <f>IF(Table1[[#This Row],[Import to Gateway Calculator?]]="Yes",IFERROR(Table1[[#This Row],[Frame Rate '[FPS'] 1]],""),0)</f>
        <v>0</v>
      </c>
      <c r="P393" s="4">
        <f>IF(Table1[[#This Row],[Import to Gateway Calculator?]]="Yes",IFERROR(Table1[[#This Row],[Days of Storage 1]],""),0)</f>
        <v>0</v>
      </c>
    </row>
    <row r="394" spans="1:16" x14ac:dyDescent="0.25">
      <c r="A394" s="5" t="str">
        <f t="shared" si="41"/>
        <v/>
      </c>
      <c r="B394" s="6" t="str">
        <f>IFERROR(IF(Table1[[#This Row],[Multi-lens? 1]]="No", 1, IF(Table1[[#This Row],[Multi-lens? 1]]="Dual", 2, IF(Table1[[#This Row],[Multi-lens? 1]]="Quad", 4, ""))),"")</f>
        <v/>
      </c>
      <c r="C394" s="6">
        <f t="shared" si="42"/>
        <v>0</v>
      </c>
      <c r="D394" s="6">
        <f t="shared" si="43"/>
        <v>0</v>
      </c>
      <c r="E394" s="6">
        <f t="shared" si="44"/>
        <v>0</v>
      </c>
      <c r="F394" s="6">
        <f t="shared" si="45"/>
        <v>0</v>
      </c>
      <c r="H394" s="6" t="str">
        <f>IFERROR(IF(Table1[[#This Row],[Multi-lens? 1]]="No", 1, IF(Table1[[#This Row],[Multi-lens? 1]]="Dual", 2, IF(Table1[[#This Row],[Multi-lens? 1]]="Quad", 4, ""))),"")</f>
        <v/>
      </c>
      <c r="I394" s="9">
        <f>IFERROR(Table1[[#This Row],[Name]],"")</f>
        <v>0</v>
      </c>
      <c r="K394" s="3" t="str">
        <f t="shared" si="40"/>
        <v/>
      </c>
      <c r="M394" s="4">
        <f>IF(Table1[[#This Row],[Import to Gateway Calculator?]]="Yes",IFERROR(Table1[[#This Row],[Streaming Resolution '[MP']]],""),0)</f>
        <v>0</v>
      </c>
      <c r="N394" s="4">
        <f>IF(Table1[[#This Row],[Import to Gateway Calculator?]]="Yes",IFERROR(Table1[[#This Row],[Recording Resolution '[MP']]],""),0)</f>
        <v>0</v>
      </c>
      <c r="O394" s="4">
        <f>IF(Table1[[#This Row],[Import to Gateway Calculator?]]="Yes",IFERROR(Table1[[#This Row],[Frame Rate '[FPS'] 1]],""),0)</f>
        <v>0</v>
      </c>
      <c r="P394" s="4">
        <f>IF(Table1[[#This Row],[Import to Gateway Calculator?]]="Yes",IFERROR(Table1[[#This Row],[Days of Storage 1]],""),0)</f>
        <v>0</v>
      </c>
    </row>
    <row r="395" spans="1:16" x14ac:dyDescent="0.25">
      <c r="A395" s="5" t="str">
        <f t="shared" si="41"/>
        <v/>
      </c>
      <c r="B395" s="6" t="str">
        <f>IFERROR(IF(Table1[[#This Row],[Multi-lens? 1]]="No", 1, IF(Table1[[#This Row],[Multi-lens? 1]]="Dual", 2, IF(Table1[[#This Row],[Multi-lens? 1]]="Quad", 4, ""))),"")</f>
        <v/>
      </c>
      <c r="C395" s="6">
        <f t="shared" si="42"/>
        <v>0</v>
      </c>
      <c r="D395" s="6">
        <f t="shared" si="43"/>
        <v>0</v>
      </c>
      <c r="E395" s="6">
        <f t="shared" si="44"/>
        <v>0</v>
      </c>
      <c r="F395" s="6">
        <f t="shared" si="45"/>
        <v>0</v>
      </c>
      <c r="H395" s="6" t="str">
        <f>IFERROR(IF(Table1[[#This Row],[Multi-lens? 1]]="No", 1, IF(Table1[[#This Row],[Multi-lens? 1]]="Dual", 2, IF(Table1[[#This Row],[Multi-lens? 1]]="Quad", 4, ""))),"")</f>
        <v/>
      </c>
      <c r="I395" s="9">
        <f>IFERROR(Table1[[#This Row],[Name]],"")</f>
        <v>0</v>
      </c>
      <c r="K395" s="3" t="str">
        <f t="shared" si="40"/>
        <v/>
      </c>
      <c r="M395" s="4">
        <f>IF(Table1[[#This Row],[Import to Gateway Calculator?]]="Yes",IFERROR(Table1[[#This Row],[Streaming Resolution '[MP']]],""),0)</f>
        <v>0</v>
      </c>
      <c r="N395" s="4">
        <f>IF(Table1[[#This Row],[Import to Gateway Calculator?]]="Yes",IFERROR(Table1[[#This Row],[Recording Resolution '[MP']]],""),0)</f>
        <v>0</v>
      </c>
      <c r="O395" s="4">
        <f>IF(Table1[[#This Row],[Import to Gateway Calculator?]]="Yes",IFERROR(Table1[[#This Row],[Frame Rate '[FPS'] 1]],""),0)</f>
        <v>0</v>
      </c>
      <c r="P395" s="4">
        <f>IF(Table1[[#This Row],[Import to Gateway Calculator?]]="Yes",IFERROR(Table1[[#This Row],[Days of Storage 1]],""),0)</f>
        <v>0</v>
      </c>
    </row>
    <row r="396" spans="1:16" x14ac:dyDescent="0.25">
      <c r="A396" s="5" t="str">
        <f t="shared" si="41"/>
        <v/>
      </c>
      <c r="B396" s="6" t="str">
        <f>IFERROR(IF(Table1[[#This Row],[Multi-lens? 1]]="No", 1, IF(Table1[[#This Row],[Multi-lens? 1]]="Dual", 2, IF(Table1[[#This Row],[Multi-lens? 1]]="Quad", 4, ""))),"")</f>
        <v/>
      </c>
      <c r="C396" s="6">
        <f t="shared" si="42"/>
        <v>0</v>
      </c>
      <c r="D396" s="6">
        <f t="shared" si="43"/>
        <v>0</v>
      </c>
      <c r="E396" s="6">
        <f t="shared" si="44"/>
        <v>0</v>
      </c>
      <c r="F396" s="6">
        <f t="shared" si="45"/>
        <v>0</v>
      </c>
      <c r="H396" s="6" t="str">
        <f>IFERROR(IF(Table1[[#This Row],[Multi-lens? 1]]="No", 1, IF(Table1[[#This Row],[Multi-lens? 1]]="Dual", 2, IF(Table1[[#This Row],[Multi-lens? 1]]="Quad", 4, ""))),"")</f>
        <v/>
      </c>
      <c r="I396" s="9">
        <f>IFERROR(Table1[[#This Row],[Name]],"")</f>
        <v>0</v>
      </c>
      <c r="K396" s="3" t="str">
        <f t="shared" si="40"/>
        <v/>
      </c>
      <c r="M396" s="4">
        <f>IF(Table1[[#This Row],[Import to Gateway Calculator?]]="Yes",IFERROR(Table1[[#This Row],[Streaming Resolution '[MP']]],""),0)</f>
        <v>0</v>
      </c>
      <c r="N396" s="4">
        <f>IF(Table1[[#This Row],[Import to Gateway Calculator?]]="Yes",IFERROR(Table1[[#This Row],[Recording Resolution '[MP']]],""),0)</f>
        <v>0</v>
      </c>
      <c r="O396" s="4">
        <f>IF(Table1[[#This Row],[Import to Gateway Calculator?]]="Yes",IFERROR(Table1[[#This Row],[Frame Rate '[FPS'] 1]],""),0)</f>
        <v>0</v>
      </c>
      <c r="P396" s="4">
        <f>IF(Table1[[#This Row],[Import to Gateway Calculator?]]="Yes",IFERROR(Table1[[#This Row],[Days of Storage 1]],""),0)</f>
        <v>0</v>
      </c>
    </row>
    <row r="397" spans="1:16" x14ac:dyDescent="0.25">
      <c r="A397" s="5" t="str">
        <f t="shared" si="41"/>
        <v/>
      </c>
      <c r="B397" s="6" t="str">
        <f>IFERROR(IF(Table1[[#This Row],[Multi-lens? 1]]="No", 1, IF(Table1[[#This Row],[Multi-lens? 1]]="Dual", 2, IF(Table1[[#This Row],[Multi-lens? 1]]="Quad", 4, ""))),"")</f>
        <v/>
      </c>
      <c r="C397" s="6">
        <f t="shared" si="42"/>
        <v>0</v>
      </c>
      <c r="D397" s="6">
        <f t="shared" si="43"/>
        <v>0</v>
      </c>
      <c r="E397" s="6">
        <f t="shared" si="44"/>
        <v>0</v>
      </c>
      <c r="F397" s="6">
        <f t="shared" si="45"/>
        <v>0</v>
      </c>
      <c r="H397" s="6" t="str">
        <f>IFERROR(IF(Table1[[#This Row],[Multi-lens? 1]]="No", 1, IF(Table1[[#This Row],[Multi-lens? 1]]="Dual", 2, IF(Table1[[#This Row],[Multi-lens? 1]]="Quad", 4, ""))),"")</f>
        <v/>
      </c>
      <c r="I397" s="9">
        <f>IFERROR(Table1[[#This Row],[Name]],"")</f>
        <v>0</v>
      </c>
      <c r="K397" s="3" t="str">
        <f t="shared" si="40"/>
        <v/>
      </c>
      <c r="M397" s="4">
        <f>IF(Table1[[#This Row],[Import to Gateway Calculator?]]="Yes",IFERROR(Table1[[#This Row],[Streaming Resolution '[MP']]],""),0)</f>
        <v>0</v>
      </c>
      <c r="N397" s="4">
        <f>IF(Table1[[#This Row],[Import to Gateway Calculator?]]="Yes",IFERROR(Table1[[#This Row],[Recording Resolution '[MP']]],""),0)</f>
        <v>0</v>
      </c>
      <c r="O397" s="4">
        <f>IF(Table1[[#This Row],[Import to Gateway Calculator?]]="Yes",IFERROR(Table1[[#This Row],[Frame Rate '[FPS'] 1]],""),0)</f>
        <v>0</v>
      </c>
      <c r="P397" s="4">
        <f>IF(Table1[[#This Row],[Import to Gateway Calculator?]]="Yes",IFERROR(Table1[[#This Row],[Days of Storage 1]],""),0)</f>
        <v>0</v>
      </c>
    </row>
    <row r="398" spans="1:16" x14ac:dyDescent="0.25">
      <c r="A398" s="5" t="str">
        <f t="shared" si="41"/>
        <v/>
      </c>
      <c r="B398" s="6" t="str">
        <f>IFERROR(IF(Table1[[#This Row],[Multi-lens? 1]]="No", 1, IF(Table1[[#This Row],[Multi-lens? 1]]="Dual", 2, IF(Table1[[#This Row],[Multi-lens? 1]]="Quad", 4, ""))),"")</f>
        <v/>
      </c>
      <c r="C398" s="6">
        <f t="shared" si="42"/>
        <v>0</v>
      </c>
      <c r="D398" s="6">
        <f t="shared" si="43"/>
        <v>0</v>
      </c>
      <c r="E398" s="6">
        <f t="shared" si="44"/>
        <v>0</v>
      </c>
      <c r="F398" s="6">
        <f t="shared" si="45"/>
        <v>0</v>
      </c>
      <c r="H398" s="6" t="str">
        <f>IFERROR(IF(Table1[[#This Row],[Multi-lens? 1]]="No", 1, IF(Table1[[#This Row],[Multi-lens? 1]]="Dual", 2, IF(Table1[[#This Row],[Multi-lens? 1]]="Quad", 4, ""))),"")</f>
        <v/>
      </c>
      <c r="I398" s="9">
        <f>IFERROR(Table1[[#This Row],[Name]],"")</f>
        <v>0</v>
      </c>
      <c r="K398" s="3" t="str">
        <f t="shared" si="40"/>
        <v/>
      </c>
      <c r="M398" s="4">
        <f>IF(Table1[[#This Row],[Import to Gateway Calculator?]]="Yes",IFERROR(Table1[[#This Row],[Streaming Resolution '[MP']]],""),0)</f>
        <v>0</v>
      </c>
      <c r="N398" s="4">
        <f>IF(Table1[[#This Row],[Import to Gateway Calculator?]]="Yes",IFERROR(Table1[[#This Row],[Recording Resolution '[MP']]],""),0)</f>
        <v>0</v>
      </c>
      <c r="O398" s="4">
        <f>IF(Table1[[#This Row],[Import to Gateway Calculator?]]="Yes",IFERROR(Table1[[#This Row],[Frame Rate '[FPS'] 1]],""),0)</f>
        <v>0</v>
      </c>
      <c r="P398" s="4">
        <f>IF(Table1[[#This Row],[Import to Gateway Calculator?]]="Yes",IFERROR(Table1[[#This Row],[Days of Storage 1]],""),0)</f>
        <v>0</v>
      </c>
    </row>
    <row r="399" spans="1:16" x14ac:dyDescent="0.25">
      <c r="A399" s="5" t="str">
        <f t="shared" si="41"/>
        <v/>
      </c>
      <c r="B399" s="6" t="str">
        <f>IFERROR(IF(Table1[[#This Row],[Multi-lens? 1]]="No", 1, IF(Table1[[#This Row],[Multi-lens? 1]]="Dual", 2, IF(Table1[[#This Row],[Multi-lens? 1]]="Quad", 4, ""))),"")</f>
        <v/>
      </c>
      <c r="C399" s="6">
        <f t="shared" si="42"/>
        <v>0</v>
      </c>
      <c r="D399" s="6">
        <f t="shared" si="43"/>
        <v>0</v>
      </c>
      <c r="E399" s="6">
        <f t="shared" si="44"/>
        <v>0</v>
      </c>
      <c r="F399" s="6">
        <f t="shared" si="45"/>
        <v>0</v>
      </c>
      <c r="H399" s="6" t="str">
        <f>IFERROR(IF(Table1[[#This Row],[Multi-lens? 1]]="No", 1, IF(Table1[[#This Row],[Multi-lens? 1]]="Dual", 2, IF(Table1[[#This Row],[Multi-lens? 1]]="Quad", 4, ""))),"")</f>
        <v/>
      </c>
      <c r="I399" s="9">
        <f>IFERROR(Table1[[#This Row],[Name]],"")</f>
        <v>0</v>
      </c>
      <c r="K399" s="3" t="str">
        <f t="shared" si="40"/>
        <v/>
      </c>
      <c r="M399" s="4">
        <f>IF(Table1[[#This Row],[Import to Gateway Calculator?]]="Yes",IFERROR(Table1[[#This Row],[Streaming Resolution '[MP']]],""),0)</f>
        <v>0</v>
      </c>
      <c r="N399" s="4">
        <f>IF(Table1[[#This Row],[Import to Gateway Calculator?]]="Yes",IFERROR(Table1[[#This Row],[Recording Resolution '[MP']]],""),0)</f>
        <v>0</v>
      </c>
      <c r="O399" s="4">
        <f>IF(Table1[[#This Row],[Import to Gateway Calculator?]]="Yes",IFERROR(Table1[[#This Row],[Frame Rate '[FPS'] 1]],""),0)</f>
        <v>0</v>
      </c>
      <c r="P399" s="4">
        <f>IF(Table1[[#This Row],[Import to Gateway Calculator?]]="Yes",IFERROR(Table1[[#This Row],[Days of Storage 1]],""),0)</f>
        <v>0</v>
      </c>
    </row>
    <row r="400" spans="1:16" x14ac:dyDescent="0.25">
      <c r="A400" s="5" t="str">
        <f t="shared" si="41"/>
        <v/>
      </c>
      <c r="B400" s="6" t="str">
        <f>IFERROR(IF(Table1[[#This Row],[Multi-lens? 1]]="No", 1, IF(Table1[[#This Row],[Multi-lens? 1]]="Dual", 2, IF(Table1[[#This Row],[Multi-lens? 1]]="Quad", 4, ""))),"")</f>
        <v/>
      </c>
      <c r="C400" s="6">
        <f t="shared" si="42"/>
        <v>0</v>
      </c>
      <c r="D400" s="6">
        <f t="shared" si="43"/>
        <v>0</v>
      </c>
      <c r="E400" s="6">
        <f t="shared" si="44"/>
        <v>0</v>
      </c>
      <c r="F400" s="6">
        <f t="shared" si="45"/>
        <v>0</v>
      </c>
      <c r="H400" s="6" t="str">
        <f>IFERROR(IF(Table1[[#This Row],[Multi-lens? 1]]="No", 1, IF(Table1[[#This Row],[Multi-lens? 1]]="Dual", 2, IF(Table1[[#This Row],[Multi-lens? 1]]="Quad", 4, ""))),"")</f>
        <v/>
      </c>
      <c r="I400" s="9">
        <f>IFERROR(Table1[[#This Row],[Name]],"")</f>
        <v>0</v>
      </c>
      <c r="K400" s="3" t="str">
        <f t="shared" si="40"/>
        <v/>
      </c>
      <c r="M400" s="4">
        <f>IF(Table1[[#This Row],[Import to Gateway Calculator?]]="Yes",IFERROR(Table1[[#This Row],[Streaming Resolution '[MP']]],""),0)</f>
        <v>0</v>
      </c>
      <c r="N400" s="4">
        <f>IF(Table1[[#This Row],[Import to Gateway Calculator?]]="Yes",IFERROR(Table1[[#This Row],[Recording Resolution '[MP']]],""),0)</f>
        <v>0</v>
      </c>
      <c r="O400" s="4">
        <f>IF(Table1[[#This Row],[Import to Gateway Calculator?]]="Yes",IFERROR(Table1[[#This Row],[Frame Rate '[FPS'] 1]],""),0)</f>
        <v>0</v>
      </c>
      <c r="P400" s="4">
        <f>IF(Table1[[#This Row],[Import to Gateway Calculator?]]="Yes",IFERROR(Table1[[#This Row],[Days of Storage 1]],""),0)</f>
        <v>0</v>
      </c>
    </row>
    <row r="401" spans="1:16" x14ac:dyDescent="0.25">
      <c r="A401" s="5" t="str">
        <f t="shared" si="41"/>
        <v/>
      </c>
      <c r="B401" s="6" t="str">
        <f>IFERROR(IF(Table1[[#This Row],[Multi-lens? 1]]="No", 1, IF(Table1[[#This Row],[Multi-lens? 1]]="Dual", 2, IF(Table1[[#This Row],[Multi-lens? 1]]="Quad", 4, ""))),"")</f>
        <v/>
      </c>
      <c r="C401" s="6">
        <f t="shared" si="42"/>
        <v>0</v>
      </c>
      <c r="D401" s="6">
        <f t="shared" si="43"/>
        <v>0</v>
      </c>
      <c r="E401" s="6">
        <f t="shared" si="44"/>
        <v>0</v>
      </c>
      <c r="F401" s="6">
        <f t="shared" si="45"/>
        <v>0</v>
      </c>
      <c r="H401" s="6" t="str">
        <f>IFERROR(IF(Table1[[#This Row],[Multi-lens? 1]]="No", 1, IF(Table1[[#This Row],[Multi-lens? 1]]="Dual", 2, IF(Table1[[#This Row],[Multi-lens? 1]]="Quad", 4, ""))),"")</f>
        <v/>
      </c>
      <c r="I401" s="9">
        <f>IFERROR(Table1[[#This Row],[Name]],"")</f>
        <v>0</v>
      </c>
      <c r="K401" s="3" t="str">
        <f t="shared" si="40"/>
        <v/>
      </c>
      <c r="M401" s="4">
        <f>IF(Table1[[#This Row],[Import to Gateway Calculator?]]="Yes",IFERROR(Table1[[#This Row],[Streaming Resolution '[MP']]],""),0)</f>
        <v>0</v>
      </c>
      <c r="N401" s="4">
        <f>IF(Table1[[#This Row],[Import to Gateway Calculator?]]="Yes",IFERROR(Table1[[#This Row],[Recording Resolution '[MP']]],""),0)</f>
        <v>0</v>
      </c>
      <c r="O401" s="4">
        <f>IF(Table1[[#This Row],[Import to Gateway Calculator?]]="Yes",IFERROR(Table1[[#This Row],[Frame Rate '[FPS'] 1]],""),0)</f>
        <v>0</v>
      </c>
      <c r="P401" s="4">
        <f>IF(Table1[[#This Row],[Import to Gateway Calculator?]]="Yes",IFERROR(Table1[[#This Row],[Days of Storage 1]],""),0)</f>
        <v>0</v>
      </c>
    </row>
    <row r="402" spans="1:16" x14ac:dyDescent="0.25">
      <c r="A402" s="5" t="str">
        <f t="shared" si="41"/>
        <v/>
      </c>
      <c r="B402" s="6" t="str">
        <f>IFERROR(IF(Table1[[#This Row],[Multi-lens? 1]]="No", 1, IF(Table1[[#This Row],[Multi-lens? 1]]="Dual", 2, IF(Table1[[#This Row],[Multi-lens? 1]]="Quad", 4, ""))),"")</f>
        <v/>
      </c>
      <c r="C402" s="6">
        <f t="shared" si="42"/>
        <v>0</v>
      </c>
      <c r="D402" s="6">
        <f t="shared" si="43"/>
        <v>0</v>
      </c>
      <c r="E402" s="6">
        <f t="shared" si="44"/>
        <v>0</v>
      </c>
      <c r="F402" s="6">
        <f t="shared" si="45"/>
        <v>0</v>
      </c>
      <c r="H402" s="6" t="str">
        <f>IFERROR(IF(Table1[[#This Row],[Multi-lens? 1]]="No", 1, IF(Table1[[#This Row],[Multi-lens? 1]]="Dual", 2, IF(Table1[[#This Row],[Multi-lens? 1]]="Quad", 4, ""))),"")</f>
        <v/>
      </c>
      <c r="I402" s="9">
        <f>IFERROR(Table1[[#This Row],[Name]],"")</f>
        <v>0</v>
      </c>
      <c r="K402" s="3" t="str">
        <f t="shared" si="40"/>
        <v/>
      </c>
      <c r="M402" s="4">
        <f>IF(Table1[[#This Row],[Import to Gateway Calculator?]]="Yes",IFERROR(Table1[[#This Row],[Streaming Resolution '[MP']]],""),0)</f>
        <v>0</v>
      </c>
      <c r="N402" s="4">
        <f>IF(Table1[[#This Row],[Import to Gateway Calculator?]]="Yes",IFERROR(Table1[[#This Row],[Recording Resolution '[MP']]],""),0)</f>
        <v>0</v>
      </c>
      <c r="O402" s="4">
        <f>IF(Table1[[#This Row],[Import to Gateway Calculator?]]="Yes",IFERROR(Table1[[#This Row],[Frame Rate '[FPS'] 1]],""),0)</f>
        <v>0</v>
      </c>
      <c r="P402" s="4">
        <f>IF(Table1[[#This Row],[Import to Gateway Calculator?]]="Yes",IFERROR(Table1[[#This Row],[Days of Storage 1]],""),0)</f>
        <v>0</v>
      </c>
    </row>
    <row r="403" spans="1:16" x14ac:dyDescent="0.25">
      <c r="A403" s="5" t="str">
        <f t="shared" si="41"/>
        <v/>
      </c>
      <c r="B403" s="6" t="str">
        <f>IFERROR(IF(Table1[[#This Row],[Multi-lens? 1]]="No", 1, IF(Table1[[#This Row],[Multi-lens? 1]]="Dual", 2, IF(Table1[[#This Row],[Multi-lens? 1]]="Quad", 4, ""))),"")</f>
        <v/>
      </c>
      <c r="C403" s="6">
        <f t="shared" si="42"/>
        <v>0</v>
      </c>
      <c r="D403" s="6">
        <f t="shared" si="43"/>
        <v>0</v>
      </c>
      <c r="E403" s="6">
        <f t="shared" si="44"/>
        <v>0</v>
      </c>
      <c r="F403" s="6">
        <f t="shared" si="45"/>
        <v>0</v>
      </c>
      <c r="H403" s="6" t="str">
        <f>IFERROR(IF(Table1[[#This Row],[Multi-lens? 1]]="No", 1, IF(Table1[[#This Row],[Multi-lens? 1]]="Dual", 2, IF(Table1[[#This Row],[Multi-lens? 1]]="Quad", 4, ""))),"")</f>
        <v/>
      </c>
      <c r="I403" s="9">
        <f>IFERROR(Table1[[#This Row],[Name]],"")</f>
        <v>0</v>
      </c>
      <c r="K403" s="3" t="str">
        <f t="shared" si="40"/>
        <v/>
      </c>
      <c r="M403" s="4">
        <f>IF(Table1[[#This Row],[Import to Gateway Calculator?]]="Yes",IFERROR(Table1[[#This Row],[Streaming Resolution '[MP']]],""),0)</f>
        <v>0</v>
      </c>
      <c r="N403" s="4">
        <f>IF(Table1[[#This Row],[Import to Gateway Calculator?]]="Yes",IFERROR(Table1[[#This Row],[Recording Resolution '[MP']]],""),0)</f>
        <v>0</v>
      </c>
      <c r="O403" s="4">
        <f>IF(Table1[[#This Row],[Import to Gateway Calculator?]]="Yes",IFERROR(Table1[[#This Row],[Frame Rate '[FPS'] 1]],""),0)</f>
        <v>0</v>
      </c>
      <c r="P403" s="4">
        <f>IF(Table1[[#This Row],[Import to Gateway Calculator?]]="Yes",IFERROR(Table1[[#This Row],[Days of Storage 1]],""),0)</f>
        <v>0</v>
      </c>
    </row>
    <row r="404" spans="1:16" x14ac:dyDescent="0.25">
      <c r="A404" s="5" t="str">
        <f t="shared" si="41"/>
        <v/>
      </c>
      <c r="B404" s="6" t="str">
        <f>IFERROR(IF(Table1[[#This Row],[Multi-lens? 1]]="No", 1, IF(Table1[[#This Row],[Multi-lens? 1]]="Dual", 2, IF(Table1[[#This Row],[Multi-lens? 1]]="Quad", 4, ""))),"")</f>
        <v/>
      </c>
      <c r="C404" s="6">
        <f t="shared" si="42"/>
        <v>0</v>
      </c>
      <c r="D404" s="6">
        <f t="shared" si="43"/>
        <v>0</v>
      </c>
      <c r="E404" s="6">
        <f t="shared" si="44"/>
        <v>0</v>
      </c>
      <c r="F404" s="6">
        <f t="shared" si="45"/>
        <v>0</v>
      </c>
      <c r="H404" s="6" t="str">
        <f>IFERROR(IF(Table1[[#This Row],[Multi-lens? 1]]="No", 1, IF(Table1[[#This Row],[Multi-lens? 1]]="Dual", 2, IF(Table1[[#This Row],[Multi-lens? 1]]="Quad", 4, ""))),"")</f>
        <v/>
      </c>
      <c r="I404" s="9">
        <f>IFERROR(Table1[[#This Row],[Name]],"")</f>
        <v>0</v>
      </c>
      <c r="K404" s="3" t="str">
        <f t="shared" si="40"/>
        <v/>
      </c>
      <c r="M404" s="4">
        <f>IF(Table1[[#This Row],[Import to Gateway Calculator?]]="Yes",IFERROR(Table1[[#This Row],[Streaming Resolution '[MP']]],""),0)</f>
        <v>0</v>
      </c>
      <c r="N404" s="4">
        <f>IF(Table1[[#This Row],[Import to Gateway Calculator?]]="Yes",IFERROR(Table1[[#This Row],[Recording Resolution '[MP']]],""),0)</f>
        <v>0</v>
      </c>
      <c r="O404" s="4">
        <f>IF(Table1[[#This Row],[Import to Gateway Calculator?]]="Yes",IFERROR(Table1[[#This Row],[Frame Rate '[FPS'] 1]],""),0)</f>
        <v>0</v>
      </c>
      <c r="P404" s="4">
        <f>IF(Table1[[#This Row],[Import to Gateway Calculator?]]="Yes",IFERROR(Table1[[#This Row],[Days of Storage 1]],""),0)</f>
        <v>0</v>
      </c>
    </row>
    <row r="405" spans="1:16" x14ac:dyDescent="0.25">
      <c r="A405" s="5" t="str">
        <f t="shared" si="41"/>
        <v/>
      </c>
      <c r="B405" s="6" t="str">
        <f>IFERROR(IF(Table1[[#This Row],[Multi-lens? 1]]="No", 1, IF(Table1[[#This Row],[Multi-lens? 1]]="Dual", 2, IF(Table1[[#This Row],[Multi-lens? 1]]="Quad", 4, ""))),"")</f>
        <v/>
      </c>
      <c r="C405" s="6">
        <f t="shared" si="42"/>
        <v>0</v>
      </c>
      <c r="D405" s="6">
        <f t="shared" si="43"/>
        <v>0</v>
      </c>
      <c r="E405" s="6">
        <f t="shared" si="44"/>
        <v>0</v>
      </c>
      <c r="F405" s="6">
        <f t="shared" si="45"/>
        <v>0</v>
      </c>
      <c r="H405" s="6" t="str">
        <f>IFERROR(IF(Table1[[#This Row],[Multi-lens? 1]]="No", 1, IF(Table1[[#This Row],[Multi-lens? 1]]="Dual", 2, IF(Table1[[#This Row],[Multi-lens? 1]]="Quad", 4, ""))),"")</f>
        <v/>
      </c>
      <c r="I405" s="9">
        <f>IFERROR(Table1[[#This Row],[Name]],"")</f>
        <v>0</v>
      </c>
      <c r="K405" s="3" t="str">
        <f t="shared" si="40"/>
        <v/>
      </c>
      <c r="M405" s="4">
        <f>IF(Table1[[#This Row],[Import to Gateway Calculator?]]="Yes",IFERROR(Table1[[#This Row],[Streaming Resolution '[MP']]],""),0)</f>
        <v>0</v>
      </c>
      <c r="N405" s="4">
        <f>IF(Table1[[#This Row],[Import to Gateway Calculator?]]="Yes",IFERROR(Table1[[#This Row],[Recording Resolution '[MP']]],""),0)</f>
        <v>0</v>
      </c>
      <c r="O405" s="4">
        <f>IF(Table1[[#This Row],[Import to Gateway Calculator?]]="Yes",IFERROR(Table1[[#This Row],[Frame Rate '[FPS'] 1]],""),0)</f>
        <v>0</v>
      </c>
      <c r="P405" s="4">
        <f>IF(Table1[[#This Row],[Import to Gateway Calculator?]]="Yes",IFERROR(Table1[[#This Row],[Days of Storage 1]],""),0)</f>
        <v>0</v>
      </c>
    </row>
    <row r="406" spans="1:16" x14ac:dyDescent="0.25">
      <c r="A406" s="5" t="str">
        <f t="shared" si="41"/>
        <v/>
      </c>
      <c r="B406" s="6" t="str">
        <f>IFERROR(IF(Table1[[#This Row],[Multi-lens? 1]]="No", 1, IF(Table1[[#This Row],[Multi-lens? 1]]="Dual", 2, IF(Table1[[#This Row],[Multi-lens? 1]]="Quad", 4, ""))),"")</f>
        <v/>
      </c>
      <c r="C406" s="6">
        <f t="shared" si="42"/>
        <v>0</v>
      </c>
      <c r="D406" s="6">
        <f t="shared" si="43"/>
        <v>0</v>
      </c>
      <c r="E406" s="6">
        <f t="shared" si="44"/>
        <v>0</v>
      </c>
      <c r="F406" s="6">
        <f t="shared" si="45"/>
        <v>0</v>
      </c>
      <c r="H406" s="6" t="str">
        <f>IFERROR(IF(Table1[[#This Row],[Multi-lens? 1]]="No", 1, IF(Table1[[#This Row],[Multi-lens? 1]]="Dual", 2, IF(Table1[[#This Row],[Multi-lens? 1]]="Quad", 4, ""))),"")</f>
        <v/>
      </c>
      <c r="I406" s="9">
        <f>IFERROR(Table1[[#This Row],[Name]],"")</f>
        <v>0</v>
      </c>
      <c r="K406" s="3" t="str">
        <f t="shared" si="40"/>
        <v/>
      </c>
      <c r="M406" s="4">
        <f>IF(Table1[[#This Row],[Import to Gateway Calculator?]]="Yes",IFERROR(Table1[[#This Row],[Streaming Resolution '[MP']]],""),0)</f>
        <v>0</v>
      </c>
      <c r="N406" s="4">
        <f>IF(Table1[[#This Row],[Import to Gateway Calculator?]]="Yes",IFERROR(Table1[[#This Row],[Recording Resolution '[MP']]],""),0)</f>
        <v>0</v>
      </c>
      <c r="O406" s="4">
        <f>IF(Table1[[#This Row],[Import to Gateway Calculator?]]="Yes",IFERROR(Table1[[#This Row],[Frame Rate '[FPS'] 1]],""),0)</f>
        <v>0</v>
      </c>
      <c r="P406" s="4">
        <f>IF(Table1[[#This Row],[Import to Gateway Calculator?]]="Yes",IFERROR(Table1[[#This Row],[Days of Storage 1]],""),0)</f>
        <v>0</v>
      </c>
    </row>
    <row r="407" spans="1:16" x14ac:dyDescent="0.25">
      <c r="A407" s="5" t="str">
        <f t="shared" si="41"/>
        <v/>
      </c>
      <c r="B407" s="6" t="str">
        <f>IFERROR(IF(Table1[[#This Row],[Multi-lens? 1]]="No", 1, IF(Table1[[#This Row],[Multi-lens? 1]]="Dual", 2, IF(Table1[[#This Row],[Multi-lens? 1]]="Quad", 4, ""))),"")</f>
        <v/>
      </c>
      <c r="C407" s="6">
        <f t="shared" si="42"/>
        <v>0</v>
      </c>
      <c r="D407" s="6">
        <f t="shared" si="43"/>
        <v>0</v>
      </c>
      <c r="E407" s="6">
        <f t="shared" si="44"/>
        <v>0</v>
      </c>
      <c r="F407" s="6">
        <f t="shared" si="45"/>
        <v>0</v>
      </c>
      <c r="H407" s="6" t="str">
        <f>IFERROR(IF(Table1[[#This Row],[Multi-lens? 1]]="No", 1, IF(Table1[[#This Row],[Multi-lens? 1]]="Dual", 2, IF(Table1[[#This Row],[Multi-lens? 1]]="Quad", 4, ""))),"")</f>
        <v/>
      </c>
      <c r="I407" s="9">
        <f>IFERROR(Table1[[#This Row],[Name]],"")</f>
        <v>0</v>
      </c>
      <c r="K407" s="3" t="str">
        <f t="shared" si="40"/>
        <v/>
      </c>
      <c r="M407" s="4">
        <f>IF(Table1[[#This Row],[Import to Gateway Calculator?]]="Yes",IFERROR(Table1[[#This Row],[Streaming Resolution '[MP']]],""),0)</f>
        <v>0</v>
      </c>
      <c r="N407" s="4">
        <f>IF(Table1[[#This Row],[Import to Gateway Calculator?]]="Yes",IFERROR(Table1[[#This Row],[Recording Resolution '[MP']]],""),0)</f>
        <v>0</v>
      </c>
      <c r="O407" s="4">
        <f>IF(Table1[[#This Row],[Import to Gateway Calculator?]]="Yes",IFERROR(Table1[[#This Row],[Frame Rate '[FPS'] 1]],""),0)</f>
        <v>0</v>
      </c>
      <c r="P407" s="4">
        <f>IF(Table1[[#This Row],[Import to Gateway Calculator?]]="Yes",IFERROR(Table1[[#This Row],[Days of Storage 1]],""),0)</f>
        <v>0</v>
      </c>
    </row>
    <row r="408" spans="1:16" x14ac:dyDescent="0.25">
      <c r="A408" s="5" t="str">
        <f t="shared" si="41"/>
        <v/>
      </c>
      <c r="B408" s="6" t="str">
        <f>IFERROR(IF(Table1[[#This Row],[Multi-lens? 1]]="No", 1, IF(Table1[[#This Row],[Multi-lens? 1]]="Dual", 2, IF(Table1[[#This Row],[Multi-lens? 1]]="Quad", 4, ""))),"")</f>
        <v/>
      </c>
      <c r="C408" s="6">
        <f t="shared" si="42"/>
        <v>0</v>
      </c>
      <c r="D408" s="6">
        <f t="shared" si="43"/>
        <v>0</v>
      </c>
      <c r="E408" s="6">
        <f t="shared" si="44"/>
        <v>0</v>
      </c>
      <c r="F408" s="6">
        <f t="shared" si="45"/>
        <v>0</v>
      </c>
      <c r="H408" s="6" t="str">
        <f>IFERROR(IF(Table1[[#This Row],[Multi-lens? 1]]="No", 1, IF(Table1[[#This Row],[Multi-lens? 1]]="Dual", 2, IF(Table1[[#This Row],[Multi-lens? 1]]="Quad", 4, ""))),"")</f>
        <v/>
      </c>
      <c r="I408" s="9">
        <f>IFERROR(Table1[[#This Row],[Name]],"")</f>
        <v>0</v>
      </c>
      <c r="K408" s="3" t="str">
        <f t="shared" si="40"/>
        <v/>
      </c>
      <c r="M408" s="4">
        <f>IF(Table1[[#This Row],[Import to Gateway Calculator?]]="Yes",IFERROR(Table1[[#This Row],[Streaming Resolution '[MP']]],""),0)</f>
        <v>0</v>
      </c>
      <c r="N408" s="4">
        <f>IF(Table1[[#This Row],[Import to Gateway Calculator?]]="Yes",IFERROR(Table1[[#This Row],[Recording Resolution '[MP']]],""),0)</f>
        <v>0</v>
      </c>
      <c r="O408" s="4">
        <f>IF(Table1[[#This Row],[Import to Gateway Calculator?]]="Yes",IFERROR(Table1[[#This Row],[Frame Rate '[FPS'] 1]],""),0)</f>
        <v>0</v>
      </c>
      <c r="P408" s="4">
        <f>IF(Table1[[#This Row],[Import to Gateway Calculator?]]="Yes",IFERROR(Table1[[#This Row],[Days of Storage 1]],""),0)</f>
        <v>0</v>
      </c>
    </row>
    <row r="409" spans="1:16" x14ac:dyDescent="0.25">
      <c r="A409" s="5" t="str">
        <f t="shared" si="41"/>
        <v/>
      </c>
      <c r="B409" s="6" t="str">
        <f>IFERROR(IF(Table1[[#This Row],[Multi-lens? 1]]="No", 1, IF(Table1[[#This Row],[Multi-lens? 1]]="Dual", 2, IF(Table1[[#This Row],[Multi-lens? 1]]="Quad", 4, ""))),"")</f>
        <v/>
      </c>
      <c r="C409" s="6">
        <f t="shared" si="42"/>
        <v>0</v>
      </c>
      <c r="D409" s="6">
        <f t="shared" si="43"/>
        <v>0</v>
      </c>
      <c r="E409" s="6">
        <f t="shared" si="44"/>
        <v>0</v>
      </c>
      <c r="F409" s="6">
        <f t="shared" si="45"/>
        <v>0</v>
      </c>
      <c r="H409" s="6" t="str">
        <f>IFERROR(IF(Table1[[#This Row],[Multi-lens? 1]]="No", 1, IF(Table1[[#This Row],[Multi-lens? 1]]="Dual", 2, IF(Table1[[#This Row],[Multi-lens? 1]]="Quad", 4, ""))),"")</f>
        <v/>
      </c>
      <c r="I409" s="9">
        <f>IFERROR(Table1[[#This Row],[Name]],"")</f>
        <v>0</v>
      </c>
      <c r="K409" s="3" t="str">
        <f t="shared" si="40"/>
        <v/>
      </c>
      <c r="M409" s="4">
        <f>IF(Table1[[#This Row],[Import to Gateway Calculator?]]="Yes",IFERROR(Table1[[#This Row],[Streaming Resolution '[MP']]],""),0)</f>
        <v>0</v>
      </c>
      <c r="N409" s="4">
        <f>IF(Table1[[#This Row],[Import to Gateway Calculator?]]="Yes",IFERROR(Table1[[#This Row],[Recording Resolution '[MP']]],""),0)</f>
        <v>0</v>
      </c>
      <c r="O409" s="4">
        <f>IF(Table1[[#This Row],[Import to Gateway Calculator?]]="Yes",IFERROR(Table1[[#This Row],[Frame Rate '[FPS'] 1]],""),0)</f>
        <v>0</v>
      </c>
      <c r="P409" s="4">
        <f>IF(Table1[[#This Row],[Import to Gateway Calculator?]]="Yes",IFERROR(Table1[[#This Row],[Days of Storage 1]],""),0)</f>
        <v>0</v>
      </c>
    </row>
    <row r="410" spans="1:16" x14ac:dyDescent="0.25">
      <c r="A410" s="5" t="str">
        <f t="shared" si="41"/>
        <v/>
      </c>
      <c r="B410" s="6" t="str">
        <f>IFERROR(IF(Table1[[#This Row],[Multi-lens? 1]]="No", 1, IF(Table1[[#This Row],[Multi-lens? 1]]="Dual", 2, IF(Table1[[#This Row],[Multi-lens? 1]]="Quad", 4, ""))),"")</f>
        <v/>
      </c>
      <c r="C410" s="6">
        <f t="shared" si="42"/>
        <v>0</v>
      </c>
      <c r="D410" s="6">
        <f t="shared" si="43"/>
        <v>0</v>
      </c>
      <c r="E410" s="6">
        <f t="shared" si="44"/>
        <v>0</v>
      </c>
      <c r="F410" s="6">
        <f t="shared" si="45"/>
        <v>0</v>
      </c>
      <c r="H410" s="6" t="str">
        <f>IFERROR(IF(Table1[[#This Row],[Multi-lens? 1]]="No", 1, IF(Table1[[#This Row],[Multi-lens? 1]]="Dual", 2, IF(Table1[[#This Row],[Multi-lens? 1]]="Quad", 4, ""))),"")</f>
        <v/>
      </c>
      <c r="I410" s="9">
        <f>IFERROR(Table1[[#This Row],[Name]],"")</f>
        <v>0</v>
      </c>
      <c r="K410" s="3" t="str">
        <f t="shared" si="40"/>
        <v/>
      </c>
      <c r="M410" s="4">
        <f>IF(Table1[[#This Row],[Import to Gateway Calculator?]]="Yes",IFERROR(Table1[[#This Row],[Streaming Resolution '[MP']]],""),0)</f>
        <v>0</v>
      </c>
      <c r="N410" s="4">
        <f>IF(Table1[[#This Row],[Import to Gateway Calculator?]]="Yes",IFERROR(Table1[[#This Row],[Recording Resolution '[MP']]],""),0)</f>
        <v>0</v>
      </c>
      <c r="O410" s="4">
        <f>IF(Table1[[#This Row],[Import to Gateway Calculator?]]="Yes",IFERROR(Table1[[#This Row],[Frame Rate '[FPS'] 1]],""),0)</f>
        <v>0</v>
      </c>
      <c r="P410" s="4">
        <f>IF(Table1[[#This Row],[Import to Gateway Calculator?]]="Yes",IFERROR(Table1[[#This Row],[Days of Storage 1]],""),0)</f>
        <v>0</v>
      </c>
    </row>
    <row r="411" spans="1:16" x14ac:dyDescent="0.25">
      <c r="A411" s="5" t="str">
        <f t="shared" si="41"/>
        <v/>
      </c>
      <c r="B411" s="6" t="str">
        <f>IFERROR(IF(Table1[[#This Row],[Multi-lens? 1]]="No", 1, IF(Table1[[#This Row],[Multi-lens? 1]]="Dual", 2, IF(Table1[[#This Row],[Multi-lens? 1]]="Quad", 4, ""))),"")</f>
        <v/>
      </c>
      <c r="C411" s="6">
        <f t="shared" si="42"/>
        <v>0</v>
      </c>
      <c r="D411" s="6">
        <f t="shared" si="43"/>
        <v>0</v>
      </c>
      <c r="E411" s="6">
        <f t="shared" si="44"/>
        <v>0</v>
      </c>
      <c r="F411" s="6">
        <f t="shared" si="45"/>
        <v>0</v>
      </c>
      <c r="H411" s="6" t="str">
        <f>IFERROR(IF(Table1[[#This Row],[Multi-lens? 1]]="No", 1, IF(Table1[[#This Row],[Multi-lens? 1]]="Dual", 2, IF(Table1[[#This Row],[Multi-lens? 1]]="Quad", 4, ""))),"")</f>
        <v/>
      </c>
      <c r="I411" s="9">
        <f>IFERROR(Table1[[#This Row],[Name]],"")</f>
        <v>0</v>
      </c>
      <c r="K411" s="3" t="str">
        <f t="shared" si="40"/>
        <v/>
      </c>
      <c r="M411" s="4">
        <f>IF(Table1[[#This Row],[Import to Gateway Calculator?]]="Yes",IFERROR(Table1[[#This Row],[Streaming Resolution '[MP']]],""),0)</f>
        <v>0</v>
      </c>
      <c r="N411" s="4">
        <f>IF(Table1[[#This Row],[Import to Gateway Calculator?]]="Yes",IFERROR(Table1[[#This Row],[Recording Resolution '[MP']]],""),0)</f>
        <v>0</v>
      </c>
      <c r="O411" s="4">
        <f>IF(Table1[[#This Row],[Import to Gateway Calculator?]]="Yes",IFERROR(Table1[[#This Row],[Frame Rate '[FPS'] 1]],""),0)</f>
        <v>0</v>
      </c>
      <c r="P411" s="4">
        <f>IF(Table1[[#This Row],[Import to Gateway Calculator?]]="Yes",IFERROR(Table1[[#This Row],[Days of Storage 1]],""),0)</f>
        <v>0</v>
      </c>
    </row>
    <row r="412" spans="1:16" x14ac:dyDescent="0.25">
      <c r="A412" s="5" t="str">
        <f t="shared" si="41"/>
        <v/>
      </c>
      <c r="B412" s="6" t="str">
        <f>IFERROR(IF(Table1[[#This Row],[Multi-lens? 1]]="No", 1, IF(Table1[[#This Row],[Multi-lens? 1]]="Dual", 2, IF(Table1[[#This Row],[Multi-lens? 1]]="Quad", 4, ""))),"")</f>
        <v/>
      </c>
      <c r="C412" s="6">
        <f t="shared" si="42"/>
        <v>0</v>
      </c>
      <c r="D412" s="6">
        <f t="shared" si="43"/>
        <v>0</v>
      </c>
      <c r="E412" s="6">
        <f t="shared" si="44"/>
        <v>0</v>
      </c>
      <c r="F412" s="6">
        <f t="shared" si="45"/>
        <v>0</v>
      </c>
      <c r="H412" s="6" t="str">
        <f>IFERROR(IF(Table1[[#This Row],[Multi-lens? 1]]="No", 1, IF(Table1[[#This Row],[Multi-lens? 1]]="Dual", 2, IF(Table1[[#This Row],[Multi-lens? 1]]="Quad", 4, ""))),"")</f>
        <v/>
      </c>
      <c r="I412" s="9">
        <f>IFERROR(Table1[[#This Row],[Name]],"")</f>
        <v>0</v>
      </c>
      <c r="K412" s="3" t="str">
        <f t="shared" si="40"/>
        <v/>
      </c>
      <c r="M412" s="4">
        <f>IF(Table1[[#This Row],[Import to Gateway Calculator?]]="Yes",IFERROR(Table1[[#This Row],[Streaming Resolution '[MP']]],""),0)</f>
        <v>0</v>
      </c>
      <c r="N412" s="4">
        <f>IF(Table1[[#This Row],[Import to Gateway Calculator?]]="Yes",IFERROR(Table1[[#This Row],[Recording Resolution '[MP']]],""),0)</f>
        <v>0</v>
      </c>
      <c r="O412" s="4">
        <f>IF(Table1[[#This Row],[Import to Gateway Calculator?]]="Yes",IFERROR(Table1[[#This Row],[Frame Rate '[FPS'] 1]],""),0)</f>
        <v>0</v>
      </c>
      <c r="P412" s="4">
        <f>IF(Table1[[#This Row],[Import to Gateway Calculator?]]="Yes",IFERROR(Table1[[#This Row],[Days of Storage 1]],""),0)</f>
        <v>0</v>
      </c>
    </row>
    <row r="413" spans="1:16" x14ac:dyDescent="0.25">
      <c r="A413" s="5" t="str">
        <f t="shared" si="41"/>
        <v/>
      </c>
      <c r="B413" s="6" t="str">
        <f>IFERROR(IF(Table1[[#This Row],[Multi-lens? 1]]="No", 1, IF(Table1[[#This Row],[Multi-lens? 1]]="Dual", 2, IF(Table1[[#This Row],[Multi-lens? 1]]="Quad", 4, ""))),"")</f>
        <v/>
      </c>
      <c r="C413" s="6">
        <f t="shared" si="42"/>
        <v>0</v>
      </c>
      <c r="D413" s="6">
        <f t="shared" si="43"/>
        <v>0</v>
      </c>
      <c r="E413" s="6">
        <f t="shared" si="44"/>
        <v>0</v>
      </c>
      <c r="F413" s="6">
        <f t="shared" si="45"/>
        <v>0</v>
      </c>
      <c r="H413" s="6" t="str">
        <f>IFERROR(IF(Table1[[#This Row],[Multi-lens? 1]]="No", 1, IF(Table1[[#This Row],[Multi-lens? 1]]="Dual", 2, IF(Table1[[#This Row],[Multi-lens? 1]]="Quad", 4, ""))),"")</f>
        <v/>
      </c>
      <c r="I413" s="9">
        <f>IFERROR(Table1[[#This Row],[Name]],"")</f>
        <v>0</v>
      </c>
      <c r="K413" s="3" t="str">
        <f t="shared" si="40"/>
        <v/>
      </c>
      <c r="M413" s="4">
        <f>IF(Table1[[#This Row],[Import to Gateway Calculator?]]="Yes",IFERROR(Table1[[#This Row],[Streaming Resolution '[MP']]],""),0)</f>
        <v>0</v>
      </c>
      <c r="N413" s="4">
        <f>IF(Table1[[#This Row],[Import to Gateway Calculator?]]="Yes",IFERROR(Table1[[#This Row],[Recording Resolution '[MP']]],""),0)</f>
        <v>0</v>
      </c>
      <c r="O413" s="4">
        <f>IF(Table1[[#This Row],[Import to Gateway Calculator?]]="Yes",IFERROR(Table1[[#This Row],[Frame Rate '[FPS'] 1]],""),0)</f>
        <v>0</v>
      </c>
      <c r="P413" s="4">
        <f>IF(Table1[[#This Row],[Import to Gateway Calculator?]]="Yes",IFERROR(Table1[[#This Row],[Days of Storage 1]],""),0)</f>
        <v>0</v>
      </c>
    </row>
    <row r="414" spans="1:16" x14ac:dyDescent="0.25">
      <c r="A414" s="5" t="str">
        <f t="shared" si="41"/>
        <v/>
      </c>
      <c r="B414" s="6" t="str">
        <f>IFERROR(IF(Table1[[#This Row],[Multi-lens? 1]]="No", 1, IF(Table1[[#This Row],[Multi-lens? 1]]="Dual", 2, IF(Table1[[#This Row],[Multi-lens? 1]]="Quad", 4, ""))),"")</f>
        <v/>
      </c>
      <c r="C414" s="6">
        <f t="shared" si="42"/>
        <v>0</v>
      </c>
      <c r="D414" s="6">
        <f t="shared" si="43"/>
        <v>0</v>
      </c>
      <c r="E414" s="6">
        <f t="shared" si="44"/>
        <v>0</v>
      </c>
      <c r="F414" s="6">
        <f t="shared" si="45"/>
        <v>0</v>
      </c>
      <c r="H414" s="6" t="str">
        <f>IFERROR(IF(Table1[[#This Row],[Multi-lens? 1]]="No", 1, IF(Table1[[#This Row],[Multi-lens? 1]]="Dual", 2, IF(Table1[[#This Row],[Multi-lens? 1]]="Quad", 4, ""))),"")</f>
        <v/>
      </c>
      <c r="I414" s="9">
        <f>IFERROR(Table1[[#This Row],[Name]],"")</f>
        <v>0</v>
      </c>
      <c r="K414" s="3" t="str">
        <f t="shared" si="40"/>
        <v/>
      </c>
      <c r="M414" s="4">
        <f>IF(Table1[[#This Row],[Import to Gateway Calculator?]]="Yes",IFERROR(Table1[[#This Row],[Streaming Resolution '[MP']]],""),0)</f>
        <v>0</v>
      </c>
      <c r="N414" s="4">
        <f>IF(Table1[[#This Row],[Import to Gateway Calculator?]]="Yes",IFERROR(Table1[[#This Row],[Recording Resolution '[MP']]],""),0)</f>
        <v>0</v>
      </c>
      <c r="O414" s="4">
        <f>IF(Table1[[#This Row],[Import to Gateway Calculator?]]="Yes",IFERROR(Table1[[#This Row],[Frame Rate '[FPS'] 1]],""),0)</f>
        <v>0</v>
      </c>
      <c r="P414" s="4">
        <f>IF(Table1[[#This Row],[Import to Gateway Calculator?]]="Yes",IFERROR(Table1[[#This Row],[Days of Storage 1]],""),0)</f>
        <v>0</v>
      </c>
    </row>
    <row r="415" spans="1:16" x14ac:dyDescent="0.25">
      <c r="A415" s="5" t="str">
        <f t="shared" si="41"/>
        <v/>
      </c>
      <c r="B415" s="6" t="str">
        <f>IFERROR(IF(Table1[[#This Row],[Multi-lens? 1]]="No", 1, IF(Table1[[#This Row],[Multi-lens? 1]]="Dual", 2, IF(Table1[[#This Row],[Multi-lens? 1]]="Quad", 4, ""))),"")</f>
        <v/>
      </c>
      <c r="C415" s="6">
        <f t="shared" si="42"/>
        <v>0</v>
      </c>
      <c r="D415" s="6">
        <f t="shared" si="43"/>
        <v>0</v>
      </c>
      <c r="E415" s="6">
        <f t="shared" si="44"/>
        <v>0</v>
      </c>
      <c r="F415" s="6">
        <f t="shared" si="45"/>
        <v>0</v>
      </c>
      <c r="H415" s="6" t="str">
        <f>IFERROR(IF(Table1[[#This Row],[Multi-lens? 1]]="No", 1, IF(Table1[[#This Row],[Multi-lens? 1]]="Dual", 2, IF(Table1[[#This Row],[Multi-lens? 1]]="Quad", 4, ""))),"")</f>
        <v/>
      </c>
      <c r="I415" s="9">
        <f>IFERROR(Table1[[#This Row],[Name]],"")</f>
        <v>0</v>
      </c>
      <c r="K415" s="3" t="str">
        <f t="shared" si="40"/>
        <v/>
      </c>
      <c r="M415" s="4">
        <f>IF(Table1[[#This Row],[Import to Gateway Calculator?]]="Yes",IFERROR(Table1[[#This Row],[Streaming Resolution '[MP']]],""),0)</f>
        <v>0</v>
      </c>
      <c r="N415" s="4">
        <f>IF(Table1[[#This Row],[Import to Gateway Calculator?]]="Yes",IFERROR(Table1[[#This Row],[Recording Resolution '[MP']]],""),0)</f>
        <v>0</v>
      </c>
      <c r="O415" s="4">
        <f>IF(Table1[[#This Row],[Import to Gateway Calculator?]]="Yes",IFERROR(Table1[[#This Row],[Frame Rate '[FPS'] 1]],""),0)</f>
        <v>0</v>
      </c>
      <c r="P415" s="4">
        <f>IF(Table1[[#This Row],[Import to Gateway Calculator?]]="Yes",IFERROR(Table1[[#This Row],[Days of Storage 1]],""),0)</f>
        <v>0</v>
      </c>
    </row>
    <row r="416" spans="1:16" x14ac:dyDescent="0.25">
      <c r="A416" s="5" t="str">
        <f t="shared" si="41"/>
        <v/>
      </c>
      <c r="B416" s="6" t="str">
        <f>IFERROR(IF(Table1[[#This Row],[Multi-lens? 1]]="No", 1, IF(Table1[[#This Row],[Multi-lens? 1]]="Dual", 2, IF(Table1[[#This Row],[Multi-lens? 1]]="Quad", 4, ""))),"")</f>
        <v/>
      </c>
      <c r="C416" s="6">
        <f t="shared" si="42"/>
        <v>0</v>
      </c>
      <c r="D416" s="6">
        <f t="shared" si="43"/>
        <v>0</v>
      </c>
      <c r="E416" s="6">
        <f t="shared" si="44"/>
        <v>0</v>
      </c>
      <c r="F416" s="6">
        <f t="shared" si="45"/>
        <v>0</v>
      </c>
      <c r="H416" s="6" t="str">
        <f>IFERROR(IF(Table1[[#This Row],[Multi-lens? 1]]="No", 1, IF(Table1[[#This Row],[Multi-lens? 1]]="Dual", 2, IF(Table1[[#This Row],[Multi-lens? 1]]="Quad", 4, ""))),"")</f>
        <v/>
      </c>
      <c r="I416" s="9">
        <f>IFERROR(Table1[[#This Row],[Name]],"")</f>
        <v>0</v>
      </c>
      <c r="K416" s="3" t="str">
        <f t="shared" si="40"/>
        <v/>
      </c>
      <c r="M416" s="4">
        <f>IF(Table1[[#This Row],[Import to Gateway Calculator?]]="Yes",IFERROR(Table1[[#This Row],[Streaming Resolution '[MP']]],""),0)</f>
        <v>0</v>
      </c>
      <c r="N416" s="4">
        <f>IF(Table1[[#This Row],[Import to Gateway Calculator?]]="Yes",IFERROR(Table1[[#This Row],[Recording Resolution '[MP']]],""),0)</f>
        <v>0</v>
      </c>
      <c r="O416" s="4">
        <f>IF(Table1[[#This Row],[Import to Gateway Calculator?]]="Yes",IFERROR(Table1[[#This Row],[Frame Rate '[FPS'] 1]],""),0)</f>
        <v>0</v>
      </c>
      <c r="P416" s="4">
        <f>IF(Table1[[#This Row],[Import to Gateway Calculator?]]="Yes",IFERROR(Table1[[#This Row],[Days of Storage 1]],""),0)</f>
        <v>0</v>
      </c>
    </row>
    <row r="417" spans="1:16" x14ac:dyDescent="0.25">
      <c r="A417" s="5" t="str">
        <f t="shared" si="41"/>
        <v/>
      </c>
      <c r="B417" s="6" t="str">
        <f>IFERROR(IF(Table1[[#This Row],[Multi-lens? 1]]="No", 1, IF(Table1[[#This Row],[Multi-lens? 1]]="Dual", 2, IF(Table1[[#This Row],[Multi-lens? 1]]="Quad", 4, ""))),"")</f>
        <v/>
      </c>
      <c r="C417" s="6">
        <f t="shared" si="42"/>
        <v>0</v>
      </c>
      <c r="D417" s="6">
        <f t="shared" si="43"/>
        <v>0</v>
      </c>
      <c r="E417" s="6">
        <f t="shared" si="44"/>
        <v>0</v>
      </c>
      <c r="F417" s="6">
        <f t="shared" si="45"/>
        <v>0</v>
      </c>
      <c r="H417" s="6" t="str">
        <f>IFERROR(IF(Table1[[#This Row],[Multi-lens? 1]]="No", 1, IF(Table1[[#This Row],[Multi-lens? 1]]="Dual", 2, IF(Table1[[#This Row],[Multi-lens? 1]]="Quad", 4, ""))),"")</f>
        <v/>
      </c>
      <c r="I417" s="9">
        <f>IFERROR(Table1[[#This Row],[Name]],"")</f>
        <v>0</v>
      </c>
      <c r="K417" s="3" t="str">
        <f t="shared" si="40"/>
        <v/>
      </c>
      <c r="M417" s="4">
        <f>IF(Table1[[#This Row],[Import to Gateway Calculator?]]="Yes",IFERROR(Table1[[#This Row],[Streaming Resolution '[MP']]],""),0)</f>
        <v>0</v>
      </c>
      <c r="N417" s="4">
        <f>IF(Table1[[#This Row],[Import to Gateway Calculator?]]="Yes",IFERROR(Table1[[#This Row],[Recording Resolution '[MP']]],""),0)</f>
        <v>0</v>
      </c>
      <c r="O417" s="4">
        <f>IF(Table1[[#This Row],[Import to Gateway Calculator?]]="Yes",IFERROR(Table1[[#This Row],[Frame Rate '[FPS'] 1]],""),0)</f>
        <v>0</v>
      </c>
      <c r="P417" s="4">
        <f>IF(Table1[[#This Row],[Import to Gateway Calculator?]]="Yes",IFERROR(Table1[[#This Row],[Days of Storage 1]],""),0)</f>
        <v>0</v>
      </c>
    </row>
    <row r="418" spans="1:16" x14ac:dyDescent="0.25">
      <c r="A418" s="5" t="str">
        <f t="shared" si="41"/>
        <v/>
      </c>
      <c r="B418" s="6" t="str">
        <f>IFERROR(IF(Table1[[#This Row],[Multi-lens? 1]]="No", 1, IF(Table1[[#This Row],[Multi-lens? 1]]="Dual", 2, IF(Table1[[#This Row],[Multi-lens? 1]]="Quad", 4, ""))),"")</f>
        <v/>
      </c>
      <c r="C418" s="6">
        <f t="shared" si="42"/>
        <v>0</v>
      </c>
      <c r="D418" s="6">
        <f t="shared" si="43"/>
        <v>0</v>
      </c>
      <c r="E418" s="6">
        <f t="shared" si="44"/>
        <v>0</v>
      </c>
      <c r="F418" s="6">
        <f t="shared" si="45"/>
        <v>0</v>
      </c>
      <c r="H418" s="6" t="str">
        <f>IFERROR(IF(Table1[[#This Row],[Multi-lens? 1]]="No", 1, IF(Table1[[#This Row],[Multi-lens? 1]]="Dual", 2, IF(Table1[[#This Row],[Multi-lens? 1]]="Quad", 4, ""))),"")</f>
        <v/>
      </c>
      <c r="I418" s="9">
        <f>IFERROR(Table1[[#This Row],[Name]],"")</f>
        <v>0</v>
      </c>
      <c r="K418" s="3" t="str">
        <f t="shared" si="40"/>
        <v/>
      </c>
      <c r="M418" s="4">
        <f>IF(Table1[[#This Row],[Import to Gateway Calculator?]]="Yes",IFERROR(Table1[[#This Row],[Streaming Resolution '[MP']]],""),0)</f>
        <v>0</v>
      </c>
      <c r="N418" s="4">
        <f>IF(Table1[[#This Row],[Import to Gateway Calculator?]]="Yes",IFERROR(Table1[[#This Row],[Recording Resolution '[MP']]],""),0)</f>
        <v>0</v>
      </c>
      <c r="O418" s="4">
        <f>IF(Table1[[#This Row],[Import to Gateway Calculator?]]="Yes",IFERROR(Table1[[#This Row],[Frame Rate '[FPS'] 1]],""),0)</f>
        <v>0</v>
      </c>
      <c r="P418" s="4">
        <f>IF(Table1[[#This Row],[Import to Gateway Calculator?]]="Yes",IFERROR(Table1[[#This Row],[Days of Storage 1]],""),0)</f>
        <v>0</v>
      </c>
    </row>
    <row r="419" spans="1:16" x14ac:dyDescent="0.25">
      <c r="A419" s="5" t="str">
        <f t="shared" si="41"/>
        <v/>
      </c>
      <c r="B419" s="6" t="str">
        <f>IFERROR(IF(Table1[[#This Row],[Multi-lens? 1]]="No", 1, IF(Table1[[#This Row],[Multi-lens? 1]]="Dual", 2, IF(Table1[[#This Row],[Multi-lens? 1]]="Quad", 4, ""))),"")</f>
        <v/>
      </c>
      <c r="C419" s="6">
        <f t="shared" si="42"/>
        <v>0</v>
      </c>
      <c r="D419" s="6">
        <f t="shared" si="43"/>
        <v>0</v>
      </c>
      <c r="E419" s="6">
        <f t="shared" si="44"/>
        <v>0</v>
      </c>
      <c r="F419" s="6">
        <f t="shared" si="45"/>
        <v>0</v>
      </c>
      <c r="H419" s="6" t="str">
        <f>IFERROR(IF(Table1[[#This Row],[Multi-lens? 1]]="No", 1, IF(Table1[[#This Row],[Multi-lens? 1]]="Dual", 2, IF(Table1[[#This Row],[Multi-lens? 1]]="Quad", 4, ""))),"")</f>
        <v/>
      </c>
      <c r="I419" s="9">
        <f>IFERROR(Table1[[#This Row],[Name]],"")</f>
        <v>0</v>
      </c>
      <c r="K419" s="3" t="str">
        <f t="shared" si="40"/>
        <v/>
      </c>
      <c r="M419" s="4">
        <f>IF(Table1[[#This Row],[Import to Gateway Calculator?]]="Yes",IFERROR(Table1[[#This Row],[Streaming Resolution '[MP']]],""),0)</f>
        <v>0</v>
      </c>
      <c r="N419" s="4">
        <f>IF(Table1[[#This Row],[Import to Gateway Calculator?]]="Yes",IFERROR(Table1[[#This Row],[Recording Resolution '[MP']]],""),0)</f>
        <v>0</v>
      </c>
      <c r="O419" s="4">
        <f>IF(Table1[[#This Row],[Import to Gateway Calculator?]]="Yes",IFERROR(Table1[[#This Row],[Frame Rate '[FPS'] 1]],""),0)</f>
        <v>0</v>
      </c>
      <c r="P419" s="4">
        <f>IF(Table1[[#This Row],[Import to Gateway Calculator?]]="Yes",IFERROR(Table1[[#This Row],[Days of Storage 1]],""),0)</f>
        <v>0</v>
      </c>
    </row>
    <row r="420" spans="1:16" x14ac:dyDescent="0.25">
      <c r="A420" s="5" t="str">
        <f t="shared" si="41"/>
        <v/>
      </c>
      <c r="B420" s="6" t="str">
        <f>IFERROR(IF(Table1[[#This Row],[Multi-lens? 1]]="No", 1, IF(Table1[[#This Row],[Multi-lens? 1]]="Dual", 2, IF(Table1[[#This Row],[Multi-lens? 1]]="Quad", 4, ""))),"")</f>
        <v/>
      </c>
      <c r="C420" s="6">
        <f t="shared" si="42"/>
        <v>0</v>
      </c>
      <c r="D420" s="6">
        <f t="shared" si="43"/>
        <v>0</v>
      </c>
      <c r="E420" s="6">
        <f t="shared" si="44"/>
        <v>0</v>
      </c>
      <c r="F420" s="6">
        <f t="shared" si="45"/>
        <v>0</v>
      </c>
      <c r="H420" s="6" t="str">
        <f>IFERROR(IF(Table1[[#This Row],[Multi-lens? 1]]="No", 1, IF(Table1[[#This Row],[Multi-lens? 1]]="Dual", 2, IF(Table1[[#This Row],[Multi-lens? 1]]="Quad", 4, ""))),"")</f>
        <v/>
      </c>
      <c r="I420" s="9">
        <f>IFERROR(Table1[[#This Row],[Name]],"")</f>
        <v>0</v>
      </c>
      <c r="K420" s="3" t="str">
        <f t="shared" si="40"/>
        <v/>
      </c>
      <c r="M420" s="4">
        <f>IF(Table1[[#This Row],[Import to Gateway Calculator?]]="Yes",IFERROR(Table1[[#This Row],[Streaming Resolution '[MP']]],""),0)</f>
        <v>0</v>
      </c>
      <c r="N420" s="4">
        <f>IF(Table1[[#This Row],[Import to Gateway Calculator?]]="Yes",IFERROR(Table1[[#This Row],[Recording Resolution '[MP']]],""),0)</f>
        <v>0</v>
      </c>
      <c r="O420" s="4">
        <f>IF(Table1[[#This Row],[Import to Gateway Calculator?]]="Yes",IFERROR(Table1[[#This Row],[Frame Rate '[FPS'] 1]],""),0)</f>
        <v>0</v>
      </c>
      <c r="P420" s="4">
        <f>IF(Table1[[#This Row],[Import to Gateway Calculator?]]="Yes",IFERROR(Table1[[#This Row],[Days of Storage 1]],""),0)</f>
        <v>0</v>
      </c>
    </row>
    <row r="421" spans="1:16" x14ac:dyDescent="0.25">
      <c r="A421" s="5" t="str">
        <f t="shared" si="41"/>
        <v/>
      </c>
      <c r="B421" s="6" t="str">
        <f>IFERROR(IF(Table1[[#This Row],[Multi-lens? 1]]="No", 1, IF(Table1[[#This Row],[Multi-lens? 1]]="Dual", 2, IF(Table1[[#This Row],[Multi-lens? 1]]="Quad", 4, ""))),"")</f>
        <v/>
      </c>
      <c r="C421" s="6">
        <f t="shared" si="42"/>
        <v>0</v>
      </c>
      <c r="D421" s="6">
        <f t="shared" si="43"/>
        <v>0</v>
      </c>
      <c r="E421" s="6">
        <f t="shared" si="44"/>
        <v>0</v>
      </c>
      <c r="F421" s="6">
        <f t="shared" si="45"/>
        <v>0</v>
      </c>
      <c r="H421" s="6" t="str">
        <f>IFERROR(IF(Table1[[#This Row],[Multi-lens? 1]]="No", 1, IF(Table1[[#This Row],[Multi-lens? 1]]="Dual", 2, IF(Table1[[#This Row],[Multi-lens? 1]]="Quad", 4, ""))),"")</f>
        <v/>
      </c>
      <c r="I421" s="9">
        <f>IFERROR(Table1[[#This Row],[Name]],"")</f>
        <v>0</v>
      </c>
      <c r="K421" s="3" t="str">
        <f t="shared" si="40"/>
        <v/>
      </c>
      <c r="M421" s="4">
        <f>IF(Table1[[#This Row],[Import to Gateway Calculator?]]="Yes",IFERROR(Table1[[#This Row],[Streaming Resolution '[MP']]],""),0)</f>
        <v>0</v>
      </c>
      <c r="N421" s="4">
        <f>IF(Table1[[#This Row],[Import to Gateway Calculator?]]="Yes",IFERROR(Table1[[#This Row],[Recording Resolution '[MP']]],""),0)</f>
        <v>0</v>
      </c>
      <c r="O421" s="4">
        <f>IF(Table1[[#This Row],[Import to Gateway Calculator?]]="Yes",IFERROR(Table1[[#This Row],[Frame Rate '[FPS'] 1]],""),0)</f>
        <v>0</v>
      </c>
      <c r="P421" s="4">
        <f>IF(Table1[[#This Row],[Import to Gateway Calculator?]]="Yes",IFERROR(Table1[[#This Row],[Days of Storage 1]],""),0)</f>
        <v>0</v>
      </c>
    </row>
    <row r="422" spans="1:16" x14ac:dyDescent="0.25">
      <c r="A422" s="5" t="str">
        <f t="shared" si="41"/>
        <v/>
      </c>
      <c r="B422" s="6" t="str">
        <f>IFERROR(IF(Table1[[#This Row],[Multi-lens? 1]]="No", 1, IF(Table1[[#This Row],[Multi-lens? 1]]="Dual", 2, IF(Table1[[#This Row],[Multi-lens? 1]]="Quad", 4, ""))),"")</f>
        <v/>
      </c>
      <c r="C422" s="6">
        <f t="shared" si="42"/>
        <v>0</v>
      </c>
      <c r="D422" s="6">
        <f t="shared" si="43"/>
        <v>0</v>
      </c>
      <c r="E422" s="6">
        <f t="shared" si="44"/>
        <v>0</v>
      </c>
      <c r="F422" s="6">
        <f t="shared" si="45"/>
        <v>0</v>
      </c>
      <c r="H422" s="6" t="str">
        <f>IFERROR(IF(Table1[[#This Row],[Multi-lens? 1]]="No", 1, IF(Table1[[#This Row],[Multi-lens? 1]]="Dual", 2, IF(Table1[[#This Row],[Multi-lens? 1]]="Quad", 4, ""))),"")</f>
        <v/>
      </c>
      <c r="I422" s="9">
        <f>IFERROR(Table1[[#This Row],[Name]],"")</f>
        <v>0</v>
      </c>
      <c r="K422" s="3" t="str">
        <f t="shared" si="40"/>
        <v/>
      </c>
      <c r="M422" s="4">
        <f>IF(Table1[[#This Row],[Import to Gateway Calculator?]]="Yes",IFERROR(Table1[[#This Row],[Streaming Resolution '[MP']]],""),0)</f>
        <v>0</v>
      </c>
      <c r="N422" s="4">
        <f>IF(Table1[[#This Row],[Import to Gateway Calculator?]]="Yes",IFERROR(Table1[[#This Row],[Recording Resolution '[MP']]],""),0)</f>
        <v>0</v>
      </c>
      <c r="O422" s="4">
        <f>IF(Table1[[#This Row],[Import to Gateway Calculator?]]="Yes",IFERROR(Table1[[#This Row],[Frame Rate '[FPS'] 1]],""),0)</f>
        <v>0</v>
      </c>
      <c r="P422" s="4">
        <f>IF(Table1[[#This Row],[Import to Gateway Calculator?]]="Yes",IFERROR(Table1[[#This Row],[Days of Storage 1]],""),0)</f>
        <v>0</v>
      </c>
    </row>
    <row r="423" spans="1:16" x14ac:dyDescent="0.25">
      <c r="A423" s="5" t="str">
        <f t="shared" si="41"/>
        <v/>
      </c>
      <c r="B423" s="6" t="str">
        <f>IFERROR(IF(Table1[[#This Row],[Multi-lens? 1]]="No", 1, IF(Table1[[#This Row],[Multi-lens? 1]]="Dual", 2, IF(Table1[[#This Row],[Multi-lens? 1]]="Quad", 4, ""))),"")</f>
        <v/>
      </c>
      <c r="C423" s="6">
        <f t="shared" si="42"/>
        <v>0</v>
      </c>
      <c r="D423" s="6">
        <f t="shared" si="43"/>
        <v>0</v>
      </c>
      <c r="E423" s="6">
        <f t="shared" si="44"/>
        <v>0</v>
      </c>
      <c r="F423" s="6">
        <f t="shared" si="45"/>
        <v>0</v>
      </c>
      <c r="H423" s="6" t="str">
        <f>IFERROR(IF(Table1[[#This Row],[Multi-lens? 1]]="No", 1, IF(Table1[[#This Row],[Multi-lens? 1]]="Dual", 2, IF(Table1[[#This Row],[Multi-lens? 1]]="Quad", 4, ""))),"")</f>
        <v/>
      </c>
      <c r="I423" s="9">
        <f>IFERROR(Table1[[#This Row],[Name]],"")</f>
        <v>0</v>
      </c>
      <c r="K423" s="3" t="str">
        <f t="shared" si="40"/>
        <v/>
      </c>
      <c r="M423" s="4">
        <f>IF(Table1[[#This Row],[Import to Gateway Calculator?]]="Yes",IFERROR(Table1[[#This Row],[Streaming Resolution '[MP']]],""),0)</f>
        <v>0</v>
      </c>
      <c r="N423" s="4">
        <f>IF(Table1[[#This Row],[Import to Gateway Calculator?]]="Yes",IFERROR(Table1[[#This Row],[Recording Resolution '[MP']]],""),0)</f>
        <v>0</v>
      </c>
      <c r="O423" s="4">
        <f>IF(Table1[[#This Row],[Import to Gateway Calculator?]]="Yes",IFERROR(Table1[[#This Row],[Frame Rate '[FPS'] 1]],""),0)</f>
        <v>0</v>
      </c>
      <c r="P423" s="4">
        <f>IF(Table1[[#This Row],[Import to Gateway Calculator?]]="Yes",IFERROR(Table1[[#This Row],[Days of Storage 1]],""),0)</f>
        <v>0</v>
      </c>
    </row>
    <row r="424" spans="1:16" x14ac:dyDescent="0.25">
      <c r="A424" s="5" t="str">
        <f t="shared" si="41"/>
        <v/>
      </c>
      <c r="B424" s="6" t="str">
        <f>IFERROR(IF(Table1[[#This Row],[Multi-lens? 1]]="No", 1, IF(Table1[[#This Row],[Multi-lens? 1]]="Dual", 2, IF(Table1[[#This Row],[Multi-lens? 1]]="Quad", 4, ""))),"")</f>
        <v/>
      </c>
      <c r="C424" s="6">
        <f t="shared" si="42"/>
        <v>0</v>
      </c>
      <c r="D424" s="6">
        <f t="shared" si="43"/>
        <v>0</v>
      </c>
      <c r="E424" s="6">
        <f t="shared" si="44"/>
        <v>0</v>
      </c>
      <c r="F424" s="6">
        <f t="shared" si="45"/>
        <v>0</v>
      </c>
      <c r="H424" s="6" t="str">
        <f>IFERROR(IF(Table1[[#This Row],[Multi-lens? 1]]="No", 1, IF(Table1[[#This Row],[Multi-lens? 1]]="Dual", 2, IF(Table1[[#This Row],[Multi-lens? 1]]="Quad", 4, ""))),"")</f>
        <v/>
      </c>
      <c r="I424" s="9">
        <f>IFERROR(Table1[[#This Row],[Name]],"")</f>
        <v>0</v>
      </c>
      <c r="K424" s="3" t="str">
        <f t="shared" si="40"/>
        <v/>
      </c>
      <c r="M424" s="4">
        <f>IF(Table1[[#This Row],[Import to Gateway Calculator?]]="Yes",IFERROR(Table1[[#This Row],[Streaming Resolution '[MP']]],""),0)</f>
        <v>0</v>
      </c>
      <c r="N424" s="4">
        <f>IF(Table1[[#This Row],[Import to Gateway Calculator?]]="Yes",IFERROR(Table1[[#This Row],[Recording Resolution '[MP']]],""),0)</f>
        <v>0</v>
      </c>
      <c r="O424" s="4">
        <f>IF(Table1[[#This Row],[Import to Gateway Calculator?]]="Yes",IFERROR(Table1[[#This Row],[Frame Rate '[FPS'] 1]],""),0)</f>
        <v>0</v>
      </c>
      <c r="P424" s="4">
        <f>IF(Table1[[#This Row],[Import to Gateway Calculator?]]="Yes",IFERROR(Table1[[#This Row],[Days of Storage 1]],""),0)</f>
        <v>0</v>
      </c>
    </row>
    <row r="425" spans="1:16" x14ac:dyDescent="0.25">
      <c r="A425" s="5" t="str">
        <f t="shared" si="41"/>
        <v/>
      </c>
      <c r="B425" s="6" t="str">
        <f>IFERROR(IF(Table1[[#This Row],[Multi-lens? 1]]="No", 1, IF(Table1[[#This Row],[Multi-lens? 1]]="Dual", 2, IF(Table1[[#This Row],[Multi-lens? 1]]="Quad", 4, ""))),"")</f>
        <v/>
      </c>
      <c r="C425" s="6">
        <f t="shared" si="42"/>
        <v>0</v>
      </c>
      <c r="D425" s="6">
        <f t="shared" si="43"/>
        <v>0</v>
      </c>
      <c r="E425" s="6">
        <f t="shared" si="44"/>
        <v>0</v>
      </c>
      <c r="F425" s="6">
        <f t="shared" si="45"/>
        <v>0</v>
      </c>
      <c r="H425" s="6" t="str">
        <f>IFERROR(IF(Table1[[#This Row],[Multi-lens? 1]]="No", 1, IF(Table1[[#This Row],[Multi-lens? 1]]="Dual", 2, IF(Table1[[#This Row],[Multi-lens? 1]]="Quad", 4, ""))),"")</f>
        <v/>
      </c>
      <c r="I425" s="9">
        <f>IFERROR(Table1[[#This Row],[Name]],"")</f>
        <v>0</v>
      </c>
      <c r="K425" s="3" t="str">
        <f t="shared" si="40"/>
        <v/>
      </c>
      <c r="M425" s="4">
        <f>IF(Table1[[#This Row],[Import to Gateway Calculator?]]="Yes",IFERROR(Table1[[#This Row],[Streaming Resolution '[MP']]],""),0)</f>
        <v>0</v>
      </c>
      <c r="N425" s="4">
        <f>IF(Table1[[#This Row],[Import to Gateway Calculator?]]="Yes",IFERROR(Table1[[#This Row],[Recording Resolution '[MP']]],""),0)</f>
        <v>0</v>
      </c>
      <c r="O425" s="4">
        <f>IF(Table1[[#This Row],[Import to Gateway Calculator?]]="Yes",IFERROR(Table1[[#This Row],[Frame Rate '[FPS'] 1]],""),0)</f>
        <v>0</v>
      </c>
      <c r="P425" s="4">
        <f>IF(Table1[[#This Row],[Import to Gateway Calculator?]]="Yes",IFERROR(Table1[[#This Row],[Days of Storage 1]],""),0)</f>
        <v>0</v>
      </c>
    </row>
    <row r="426" spans="1:16" x14ac:dyDescent="0.25">
      <c r="A426" s="5" t="str">
        <f t="shared" si="41"/>
        <v/>
      </c>
      <c r="B426" s="6" t="str">
        <f>IFERROR(IF(Table1[[#This Row],[Multi-lens? 1]]="No", 1, IF(Table1[[#This Row],[Multi-lens? 1]]="Dual", 2, IF(Table1[[#This Row],[Multi-lens? 1]]="Quad", 4, ""))),"")</f>
        <v/>
      </c>
      <c r="C426" s="6">
        <f t="shared" si="42"/>
        <v>0</v>
      </c>
      <c r="D426" s="6">
        <f t="shared" si="43"/>
        <v>0</v>
      </c>
      <c r="E426" s="6">
        <f t="shared" si="44"/>
        <v>0</v>
      </c>
      <c r="F426" s="6">
        <f t="shared" si="45"/>
        <v>0</v>
      </c>
      <c r="H426" s="6" t="str">
        <f>IFERROR(IF(Table1[[#This Row],[Multi-lens? 1]]="No", 1, IF(Table1[[#This Row],[Multi-lens? 1]]="Dual", 2, IF(Table1[[#This Row],[Multi-lens? 1]]="Quad", 4, ""))),"")</f>
        <v/>
      </c>
      <c r="I426" s="9">
        <f>IFERROR(Table1[[#This Row],[Name]],"")</f>
        <v>0</v>
      </c>
      <c r="K426" s="3" t="str">
        <f t="shared" si="40"/>
        <v/>
      </c>
      <c r="M426" s="4">
        <f>IF(Table1[[#This Row],[Import to Gateway Calculator?]]="Yes",IFERROR(Table1[[#This Row],[Streaming Resolution '[MP']]],""),0)</f>
        <v>0</v>
      </c>
      <c r="N426" s="4">
        <f>IF(Table1[[#This Row],[Import to Gateway Calculator?]]="Yes",IFERROR(Table1[[#This Row],[Recording Resolution '[MP']]],""),0)</f>
        <v>0</v>
      </c>
      <c r="O426" s="4">
        <f>IF(Table1[[#This Row],[Import to Gateway Calculator?]]="Yes",IFERROR(Table1[[#This Row],[Frame Rate '[FPS'] 1]],""),0)</f>
        <v>0</v>
      </c>
      <c r="P426" s="4">
        <f>IF(Table1[[#This Row],[Import to Gateway Calculator?]]="Yes",IFERROR(Table1[[#This Row],[Days of Storage 1]],""),0)</f>
        <v>0</v>
      </c>
    </row>
    <row r="427" spans="1:16" x14ac:dyDescent="0.25">
      <c r="A427" s="5" t="str">
        <f t="shared" si="41"/>
        <v/>
      </c>
      <c r="B427" s="6" t="str">
        <f>IFERROR(IF(Table1[[#This Row],[Multi-lens? 1]]="No", 1, IF(Table1[[#This Row],[Multi-lens? 1]]="Dual", 2, IF(Table1[[#This Row],[Multi-lens? 1]]="Quad", 4, ""))),"")</f>
        <v/>
      </c>
      <c r="C427" s="6">
        <f t="shared" si="42"/>
        <v>0</v>
      </c>
      <c r="D427" s="6">
        <f t="shared" si="43"/>
        <v>0</v>
      </c>
      <c r="E427" s="6">
        <f t="shared" si="44"/>
        <v>0</v>
      </c>
      <c r="F427" s="6">
        <f t="shared" si="45"/>
        <v>0</v>
      </c>
      <c r="H427" s="6" t="str">
        <f>IFERROR(IF(Table1[[#This Row],[Multi-lens? 1]]="No", 1, IF(Table1[[#This Row],[Multi-lens? 1]]="Dual", 2, IF(Table1[[#This Row],[Multi-lens? 1]]="Quad", 4, ""))),"")</f>
        <v/>
      </c>
      <c r="I427" s="9">
        <f>IFERROR(Table1[[#This Row],[Name]],"")</f>
        <v>0</v>
      </c>
      <c r="K427" s="3" t="str">
        <f t="shared" si="40"/>
        <v/>
      </c>
      <c r="M427" s="4">
        <f>IF(Table1[[#This Row],[Import to Gateway Calculator?]]="Yes",IFERROR(Table1[[#This Row],[Streaming Resolution '[MP']]],""),0)</f>
        <v>0</v>
      </c>
      <c r="N427" s="4">
        <f>IF(Table1[[#This Row],[Import to Gateway Calculator?]]="Yes",IFERROR(Table1[[#This Row],[Recording Resolution '[MP']]],""),0)</f>
        <v>0</v>
      </c>
      <c r="O427" s="4">
        <f>IF(Table1[[#This Row],[Import to Gateway Calculator?]]="Yes",IFERROR(Table1[[#This Row],[Frame Rate '[FPS'] 1]],""),0)</f>
        <v>0</v>
      </c>
      <c r="P427" s="4">
        <f>IF(Table1[[#This Row],[Import to Gateway Calculator?]]="Yes",IFERROR(Table1[[#This Row],[Days of Storage 1]],""),0)</f>
        <v>0</v>
      </c>
    </row>
    <row r="428" spans="1:16" x14ac:dyDescent="0.25">
      <c r="A428" s="5" t="str">
        <f t="shared" si="41"/>
        <v/>
      </c>
      <c r="B428" s="6" t="str">
        <f>IFERROR(IF(Table1[[#This Row],[Multi-lens? 1]]="No", 1, IF(Table1[[#This Row],[Multi-lens? 1]]="Dual", 2, IF(Table1[[#This Row],[Multi-lens? 1]]="Quad", 4, ""))),"")</f>
        <v/>
      </c>
      <c r="C428" s="6">
        <f t="shared" si="42"/>
        <v>0</v>
      </c>
      <c r="D428" s="6">
        <f t="shared" si="43"/>
        <v>0</v>
      </c>
      <c r="E428" s="6">
        <f t="shared" si="44"/>
        <v>0</v>
      </c>
      <c r="F428" s="6">
        <f t="shared" si="45"/>
        <v>0</v>
      </c>
      <c r="H428" s="6" t="str">
        <f>IFERROR(IF(Table1[[#This Row],[Multi-lens? 1]]="No", 1, IF(Table1[[#This Row],[Multi-lens? 1]]="Dual", 2, IF(Table1[[#This Row],[Multi-lens? 1]]="Quad", 4, ""))),"")</f>
        <v/>
      </c>
      <c r="I428" s="9">
        <f>IFERROR(Table1[[#This Row],[Name]],"")</f>
        <v>0</v>
      </c>
      <c r="K428" s="3" t="str">
        <f t="shared" si="40"/>
        <v/>
      </c>
      <c r="M428" s="4">
        <f>IF(Table1[[#This Row],[Import to Gateway Calculator?]]="Yes",IFERROR(Table1[[#This Row],[Streaming Resolution '[MP']]],""),0)</f>
        <v>0</v>
      </c>
      <c r="N428" s="4">
        <f>IF(Table1[[#This Row],[Import to Gateway Calculator?]]="Yes",IFERROR(Table1[[#This Row],[Recording Resolution '[MP']]],""),0)</f>
        <v>0</v>
      </c>
      <c r="O428" s="4">
        <f>IF(Table1[[#This Row],[Import to Gateway Calculator?]]="Yes",IFERROR(Table1[[#This Row],[Frame Rate '[FPS'] 1]],""),0)</f>
        <v>0</v>
      </c>
      <c r="P428" s="4">
        <f>IF(Table1[[#This Row],[Import to Gateway Calculator?]]="Yes",IFERROR(Table1[[#This Row],[Days of Storage 1]],""),0)</f>
        <v>0</v>
      </c>
    </row>
    <row r="429" spans="1:16" x14ac:dyDescent="0.25">
      <c r="A429" s="5" t="str">
        <f t="shared" si="41"/>
        <v/>
      </c>
      <c r="B429" s="6" t="str">
        <f>IFERROR(IF(Table1[[#This Row],[Multi-lens? 1]]="No", 1, IF(Table1[[#This Row],[Multi-lens? 1]]="Dual", 2, IF(Table1[[#This Row],[Multi-lens? 1]]="Quad", 4, ""))),"")</f>
        <v/>
      </c>
      <c r="C429" s="6">
        <f t="shared" si="42"/>
        <v>0</v>
      </c>
      <c r="D429" s="6">
        <f t="shared" si="43"/>
        <v>0</v>
      </c>
      <c r="E429" s="6">
        <f t="shared" si="44"/>
        <v>0</v>
      </c>
      <c r="F429" s="6">
        <f t="shared" si="45"/>
        <v>0</v>
      </c>
      <c r="H429" s="6" t="str">
        <f>IFERROR(IF(Table1[[#This Row],[Multi-lens? 1]]="No", 1, IF(Table1[[#This Row],[Multi-lens? 1]]="Dual", 2, IF(Table1[[#This Row],[Multi-lens? 1]]="Quad", 4, ""))),"")</f>
        <v/>
      </c>
      <c r="I429" s="9">
        <f>IFERROR(Table1[[#This Row],[Name]],"")</f>
        <v>0</v>
      </c>
      <c r="K429" s="3" t="str">
        <f t="shared" si="40"/>
        <v/>
      </c>
      <c r="M429" s="4">
        <f>IF(Table1[[#This Row],[Import to Gateway Calculator?]]="Yes",IFERROR(Table1[[#This Row],[Streaming Resolution '[MP']]],""),0)</f>
        <v>0</v>
      </c>
      <c r="N429" s="4">
        <f>IF(Table1[[#This Row],[Import to Gateway Calculator?]]="Yes",IFERROR(Table1[[#This Row],[Recording Resolution '[MP']]],""),0)</f>
        <v>0</v>
      </c>
      <c r="O429" s="4">
        <f>IF(Table1[[#This Row],[Import to Gateway Calculator?]]="Yes",IFERROR(Table1[[#This Row],[Frame Rate '[FPS'] 1]],""),0)</f>
        <v>0</v>
      </c>
      <c r="P429" s="4">
        <f>IF(Table1[[#This Row],[Import to Gateway Calculator?]]="Yes",IFERROR(Table1[[#This Row],[Days of Storage 1]],""),0)</f>
        <v>0</v>
      </c>
    </row>
    <row r="430" spans="1:16" x14ac:dyDescent="0.25">
      <c r="A430" s="5" t="str">
        <f t="shared" si="41"/>
        <v/>
      </c>
      <c r="B430" s="6" t="str">
        <f>IFERROR(IF(Table1[[#This Row],[Multi-lens? 1]]="No", 1, IF(Table1[[#This Row],[Multi-lens? 1]]="Dual", 2, IF(Table1[[#This Row],[Multi-lens? 1]]="Quad", 4, ""))),"")</f>
        <v/>
      </c>
      <c r="C430" s="6">
        <f t="shared" si="42"/>
        <v>0</v>
      </c>
      <c r="D430" s="6">
        <f t="shared" si="43"/>
        <v>0</v>
      </c>
      <c r="E430" s="6">
        <f t="shared" si="44"/>
        <v>0</v>
      </c>
      <c r="F430" s="6">
        <f t="shared" si="45"/>
        <v>0</v>
      </c>
      <c r="H430" s="6" t="str">
        <f>IFERROR(IF(Table1[[#This Row],[Multi-lens? 1]]="No", 1, IF(Table1[[#This Row],[Multi-lens? 1]]="Dual", 2, IF(Table1[[#This Row],[Multi-lens? 1]]="Quad", 4, ""))),"")</f>
        <v/>
      </c>
      <c r="I430" s="9">
        <f>IFERROR(Table1[[#This Row],[Name]],"")</f>
        <v>0</v>
      </c>
      <c r="K430" s="3" t="str">
        <f t="shared" si="40"/>
        <v/>
      </c>
      <c r="M430" s="4">
        <f>IF(Table1[[#This Row],[Import to Gateway Calculator?]]="Yes",IFERROR(Table1[[#This Row],[Streaming Resolution '[MP']]],""),0)</f>
        <v>0</v>
      </c>
      <c r="N430" s="4">
        <f>IF(Table1[[#This Row],[Import to Gateway Calculator?]]="Yes",IFERROR(Table1[[#This Row],[Recording Resolution '[MP']]],""),0)</f>
        <v>0</v>
      </c>
      <c r="O430" s="4">
        <f>IF(Table1[[#This Row],[Import to Gateway Calculator?]]="Yes",IFERROR(Table1[[#This Row],[Frame Rate '[FPS'] 1]],""),0)</f>
        <v>0</v>
      </c>
      <c r="P430" s="4">
        <f>IF(Table1[[#This Row],[Import to Gateway Calculator?]]="Yes",IFERROR(Table1[[#This Row],[Days of Storage 1]],""),0)</f>
        <v>0</v>
      </c>
    </row>
    <row r="431" spans="1:16" x14ac:dyDescent="0.25">
      <c r="A431" s="5" t="str">
        <f t="shared" si="41"/>
        <v/>
      </c>
      <c r="B431" s="6" t="str">
        <f>IFERROR(IF(Table1[[#This Row],[Multi-lens? 1]]="No", 1, IF(Table1[[#This Row],[Multi-lens? 1]]="Dual", 2, IF(Table1[[#This Row],[Multi-lens? 1]]="Quad", 4, ""))),"")</f>
        <v/>
      </c>
      <c r="C431" s="6">
        <f t="shared" si="42"/>
        <v>0</v>
      </c>
      <c r="D431" s="6">
        <f t="shared" si="43"/>
        <v>0</v>
      </c>
      <c r="E431" s="6">
        <f t="shared" si="44"/>
        <v>0</v>
      </c>
      <c r="F431" s="6">
        <f t="shared" si="45"/>
        <v>0</v>
      </c>
      <c r="H431" s="6" t="str">
        <f>IFERROR(IF(Table1[[#This Row],[Multi-lens? 1]]="No", 1, IF(Table1[[#This Row],[Multi-lens? 1]]="Dual", 2, IF(Table1[[#This Row],[Multi-lens? 1]]="Quad", 4, ""))),"")</f>
        <v/>
      </c>
      <c r="I431" s="9">
        <f>IFERROR(Table1[[#This Row],[Name]],"")</f>
        <v>0</v>
      </c>
      <c r="K431" s="3" t="str">
        <f t="shared" si="40"/>
        <v/>
      </c>
      <c r="M431" s="4">
        <f>IF(Table1[[#This Row],[Import to Gateway Calculator?]]="Yes",IFERROR(Table1[[#This Row],[Streaming Resolution '[MP']]],""),0)</f>
        <v>0</v>
      </c>
      <c r="N431" s="4">
        <f>IF(Table1[[#This Row],[Import to Gateway Calculator?]]="Yes",IFERROR(Table1[[#This Row],[Recording Resolution '[MP']]],""),0)</f>
        <v>0</v>
      </c>
      <c r="O431" s="4">
        <f>IF(Table1[[#This Row],[Import to Gateway Calculator?]]="Yes",IFERROR(Table1[[#This Row],[Frame Rate '[FPS'] 1]],""),0)</f>
        <v>0</v>
      </c>
      <c r="P431" s="4">
        <f>IF(Table1[[#This Row],[Import to Gateway Calculator?]]="Yes",IFERROR(Table1[[#This Row],[Days of Storage 1]],""),0)</f>
        <v>0</v>
      </c>
    </row>
    <row r="432" spans="1:16" x14ac:dyDescent="0.25">
      <c r="A432" s="5" t="str">
        <f t="shared" si="41"/>
        <v/>
      </c>
      <c r="B432" s="6" t="str">
        <f>IFERROR(IF(Table1[[#This Row],[Multi-lens? 1]]="No", 1, IF(Table1[[#This Row],[Multi-lens? 1]]="Dual", 2, IF(Table1[[#This Row],[Multi-lens? 1]]="Quad", 4, ""))),"")</f>
        <v/>
      </c>
      <c r="C432" s="6">
        <f t="shared" si="42"/>
        <v>0</v>
      </c>
      <c r="D432" s="6">
        <f t="shared" si="43"/>
        <v>0</v>
      </c>
      <c r="E432" s="6">
        <f t="shared" si="44"/>
        <v>0</v>
      </c>
      <c r="F432" s="6">
        <f t="shared" si="45"/>
        <v>0</v>
      </c>
      <c r="H432" s="6" t="str">
        <f>IFERROR(IF(Table1[[#This Row],[Multi-lens? 1]]="No", 1, IF(Table1[[#This Row],[Multi-lens? 1]]="Dual", 2, IF(Table1[[#This Row],[Multi-lens? 1]]="Quad", 4, ""))),"")</f>
        <v/>
      </c>
      <c r="I432" s="9">
        <f>IFERROR(Table1[[#This Row],[Name]],"")</f>
        <v>0</v>
      </c>
      <c r="K432" s="3" t="str">
        <f t="shared" si="40"/>
        <v/>
      </c>
      <c r="M432" s="4">
        <f>IF(Table1[[#This Row],[Import to Gateway Calculator?]]="Yes",IFERROR(Table1[[#This Row],[Streaming Resolution '[MP']]],""),0)</f>
        <v>0</v>
      </c>
      <c r="N432" s="4">
        <f>IF(Table1[[#This Row],[Import to Gateway Calculator?]]="Yes",IFERROR(Table1[[#This Row],[Recording Resolution '[MP']]],""),0)</f>
        <v>0</v>
      </c>
      <c r="O432" s="4">
        <f>IF(Table1[[#This Row],[Import to Gateway Calculator?]]="Yes",IFERROR(Table1[[#This Row],[Frame Rate '[FPS'] 1]],""),0)</f>
        <v>0</v>
      </c>
      <c r="P432" s="4">
        <f>IF(Table1[[#This Row],[Import to Gateway Calculator?]]="Yes",IFERROR(Table1[[#This Row],[Days of Storage 1]],""),0)</f>
        <v>0</v>
      </c>
    </row>
    <row r="433" spans="1:16" x14ac:dyDescent="0.25">
      <c r="A433" s="5" t="str">
        <f t="shared" si="41"/>
        <v/>
      </c>
      <c r="B433" s="6" t="str">
        <f>IFERROR(IF(Table1[[#This Row],[Multi-lens? 1]]="No", 1, IF(Table1[[#This Row],[Multi-lens? 1]]="Dual", 2, IF(Table1[[#This Row],[Multi-lens? 1]]="Quad", 4, ""))),"")</f>
        <v/>
      </c>
      <c r="C433" s="6">
        <f t="shared" si="42"/>
        <v>0</v>
      </c>
      <c r="D433" s="6">
        <f t="shared" si="43"/>
        <v>0</v>
      </c>
      <c r="E433" s="6">
        <f t="shared" si="44"/>
        <v>0</v>
      </c>
      <c r="F433" s="6">
        <f t="shared" si="45"/>
        <v>0</v>
      </c>
      <c r="H433" s="6" t="str">
        <f>IFERROR(IF(Table1[[#This Row],[Multi-lens? 1]]="No", 1, IF(Table1[[#This Row],[Multi-lens? 1]]="Dual", 2, IF(Table1[[#This Row],[Multi-lens? 1]]="Quad", 4, ""))),"")</f>
        <v/>
      </c>
      <c r="I433" s="9">
        <f>IFERROR(Table1[[#This Row],[Name]],"")</f>
        <v>0</v>
      </c>
      <c r="K433" s="3" t="str">
        <f t="shared" si="40"/>
        <v/>
      </c>
      <c r="M433" s="4">
        <f>IF(Table1[[#This Row],[Import to Gateway Calculator?]]="Yes",IFERROR(Table1[[#This Row],[Streaming Resolution '[MP']]],""),0)</f>
        <v>0</v>
      </c>
      <c r="N433" s="4">
        <f>IF(Table1[[#This Row],[Import to Gateway Calculator?]]="Yes",IFERROR(Table1[[#This Row],[Recording Resolution '[MP']]],""),0)</f>
        <v>0</v>
      </c>
      <c r="O433" s="4">
        <f>IF(Table1[[#This Row],[Import to Gateway Calculator?]]="Yes",IFERROR(Table1[[#This Row],[Frame Rate '[FPS'] 1]],""),0)</f>
        <v>0</v>
      </c>
      <c r="P433" s="4">
        <f>IF(Table1[[#This Row],[Import to Gateway Calculator?]]="Yes",IFERROR(Table1[[#This Row],[Days of Storage 1]],""),0)</f>
        <v>0</v>
      </c>
    </row>
    <row r="434" spans="1:16" x14ac:dyDescent="0.25">
      <c r="A434" s="5" t="str">
        <f t="shared" si="41"/>
        <v/>
      </c>
      <c r="B434" s="6" t="str">
        <f>IFERROR(IF(Table1[[#This Row],[Multi-lens? 1]]="No", 1, IF(Table1[[#This Row],[Multi-lens? 1]]="Dual", 2, IF(Table1[[#This Row],[Multi-lens? 1]]="Quad", 4, ""))),"")</f>
        <v/>
      </c>
      <c r="C434" s="6">
        <f t="shared" si="42"/>
        <v>0</v>
      </c>
      <c r="D434" s="6">
        <f t="shared" si="43"/>
        <v>0</v>
      </c>
      <c r="E434" s="6">
        <f t="shared" si="44"/>
        <v>0</v>
      </c>
      <c r="F434" s="6">
        <f t="shared" si="45"/>
        <v>0</v>
      </c>
      <c r="H434" s="6" t="str">
        <f>IFERROR(IF(Table1[[#This Row],[Multi-lens? 1]]="No", 1, IF(Table1[[#This Row],[Multi-lens? 1]]="Dual", 2, IF(Table1[[#This Row],[Multi-lens? 1]]="Quad", 4, ""))),"")</f>
        <v/>
      </c>
      <c r="I434" s="9">
        <f>IFERROR(Table1[[#This Row],[Name]],"")</f>
        <v>0</v>
      </c>
      <c r="K434" s="3" t="str">
        <f t="shared" si="40"/>
        <v/>
      </c>
      <c r="M434" s="4">
        <f>IF(Table1[[#This Row],[Import to Gateway Calculator?]]="Yes",IFERROR(Table1[[#This Row],[Streaming Resolution '[MP']]],""),0)</f>
        <v>0</v>
      </c>
      <c r="N434" s="4">
        <f>IF(Table1[[#This Row],[Import to Gateway Calculator?]]="Yes",IFERROR(Table1[[#This Row],[Recording Resolution '[MP']]],""),0)</f>
        <v>0</v>
      </c>
      <c r="O434" s="4">
        <f>IF(Table1[[#This Row],[Import to Gateway Calculator?]]="Yes",IFERROR(Table1[[#This Row],[Frame Rate '[FPS'] 1]],""),0)</f>
        <v>0</v>
      </c>
      <c r="P434" s="4">
        <f>IF(Table1[[#This Row],[Import to Gateway Calculator?]]="Yes",IFERROR(Table1[[#This Row],[Days of Storage 1]],""),0)</f>
        <v>0</v>
      </c>
    </row>
    <row r="435" spans="1:16" x14ac:dyDescent="0.25">
      <c r="A435" s="5" t="str">
        <f t="shared" si="41"/>
        <v/>
      </c>
      <c r="B435" s="6" t="str">
        <f>IFERROR(IF(Table1[[#This Row],[Multi-lens? 1]]="No", 1, IF(Table1[[#This Row],[Multi-lens? 1]]="Dual", 2, IF(Table1[[#This Row],[Multi-lens? 1]]="Quad", 4, ""))),"")</f>
        <v/>
      </c>
      <c r="C435" s="6">
        <f t="shared" si="42"/>
        <v>0</v>
      </c>
      <c r="D435" s="6">
        <f t="shared" si="43"/>
        <v>0</v>
      </c>
      <c r="E435" s="6">
        <f t="shared" si="44"/>
        <v>0</v>
      </c>
      <c r="F435" s="6">
        <f t="shared" si="45"/>
        <v>0</v>
      </c>
      <c r="H435" s="6" t="str">
        <f>IFERROR(IF(Table1[[#This Row],[Multi-lens? 1]]="No", 1, IF(Table1[[#This Row],[Multi-lens? 1]]="Dual", 2, IF(Table1[[#This Row],[Multi-lens? 1]]="Quad", 4, ""))),"")</f>
        <v/>
      </c>
      <c r="I435" s="9">
        <f>IFERROR(Table1[[#This Row],[Name]],"")</f>
        <v>0</v>
      </c>
      <c r="K435" s="3" t="str">
        <f t="shared" si="40"/>
        <v/>
      </c>
      <c r="M435" s="4">
        <f>IF(Table1[[#This Row],[Import to Gateway Calculator?]]="Yes",IFERROR(Table1[[#This Row],[Streaming Resolution '[MP']]],""),0)</f>
        <v>0</v>
      </c>
      <c r="N435" s="4">
        <f>IF(Table1[[#This Row],[Import to Gateway Calculator?]]="Yes",IFERROR(Table1[[#This Row],[Recording Resolution '[MP']]],""),0)</f>
        <v>0</v>
      </c>
      <c r="O435" s="4">
        <f>IF(Table1[[#This Row],[Import to Gateway Calculator?]]="Yes",IFERROR(Table1[[#This Row],[Frame Rate '[FPS'] 1]],""),0)</f>
        <v>0</v>
      </c>
      <c r="P435" s="4">
        <f>IF(Table1[[#This Row],[Import to Gateway Calculator?]]="Yes",IFERROR(Table1[[#This Row],[Days of Storage 1]],""),0)</f>
        <v>0</v>
      </c>
    </row>
    <row r="436" spans="1:16" x14ac:dyDescent="0.25">
      <c r="A436" s="5" t="str">
        <f t="shared" si="41"/>
        <v/>
      </c>
      <c r="B436" s="6" t="str">
        <f>IFERROR(IF(Table1[[#This Row],[Multi-lens? 1]]="No", 1, IF(Table1[[#This Row],[Multi-lens? 1]]="Dual", 2, IF(Table1[[#This Row],[Multi-lens? 1]]="Quad", 4, ""))),"")</f>
        <v/>
      </c>
      <c r="C436" s="6">
        <f t="shared" si="42"/>
        <v>0</v>
      </c>
      <c r="D436" s="6">
        <f t="shared" si="43"/>
        <v>0</v>
      </c>
      <c r="E436" s="6">
        <f t="shared" si="44"/>
        <v>0</v>
      </c>
      <c r="F436" s="6">
        <f t="shared" si="45"/>
        <v>0</v>
      </c>
      <c r="H436" s="6" t="str">
        <f>IFERROR(IF(Table1[[#This Row],[Multi-lens? 1]]="No", 1, IF(Table1[[#This Row],[Multi-lens? 1]]="Dual", 2, IF(Table1[[#This Row],[Multi-lens? 1]]="Quad", 4, ""))),"")</f>
        <v/>
      </c>
      <c r="I436" s="9">
        <f>IFERROR(Table1[[#This Row],[Name]],"")</f>
        <v>0</v>
      </c>
      <c r="K436" s="3" t="str">
        <f t="shared" si="40"/>
        <v/>
      </c>
      <c r="M436" s="4">
        <f>IF(Table1[[#This Row],[Import to Gateway Calculator?]]="Yes",IFERROR(Table1[[#This Row],[Streaming Resolution '[MP']]],""),0)</f>
        <v>0</v>
      </c>
      <c r="N436" s="4">
        <f>IF(Table1[[#This Row],[Import to Gateway Calculator?]]="Yes",IFERROR(Table1[[#This Row],[Recording Resolution '[MP']]],""),0)</f>
        <v>0</v>
      </c>
      <c r="O436" s="4">
        <f>IF(Table1[[#This Row],[Import to Gateway Calculator?]]="Yes",IFERROR(Table1[[#This Row],[Frame Rate '[FPS'] 1]],""),0)</f>
        <v>0</v>
      </c>
      <c r="P436" s="4">
        <f>IF(Table1[[#This Row],[Import to Gateway Calculator?]]="Yes",IFERROR(Table1[[#This Row],[Days of Storage 1]],""),0)</f>
        <v>0</v>
      </c>
    </row>
    <row r="437" spans="1:16" x14ac:dyDescent="0.25">
      <c r="A437" s="5" t="str">
        <f t="shared" si="41"/>
        <v/>
      </c>
      <c r="B437" s="6" t="str">
        <f>IFERROR(IF(Table1[[#This Row],[Multi-lens? 1]]="No", 1, IF(Table1[[#This Row],[Multi-lens? 1]]="Dual", 2, IF(Table1[[#This Row],[Multi-lens? 1]]="Quad", 4, ""))),"")</f>
        <v/>
      </c>
      <c r="C437" s="6">
        <f t="shared" si="42"/>
        <v>0</v>
      </c>
      <c r="D437" s="6">
        <f t="shared" si="43"/>
        <v>0</v>
      </c>
      <c r="E437" s="6">
        <f t="shared" si="44"/>
        <v>0</v>
      </c>
      <c r="F437" s="6">
        <f t="shared" si="45"/>
        <v>0</v>
      </c>
      <c r="H437" s="6" t="str">
        <f>IFERROR(IF(Table1[[#This Row],[Multi-lens? 1]]="No", 1, IF(Table1[[#This Row],[Multi-lens? 1]]="Dual", 2, IF(Table1[[#This Row],[Multi-lens? 1]]="Quad", 4, ""))),"")</f>
        <v/>
      </c>
      <c r="I437" s="9">
        <f>IFERROR(Table1[[#This Row],[Name]],"")</f>
        <v>0</v>
      </c>
      <c r="K437" s="3" t="str">
        <f t="shared" si="40"/>
        <v/>
      </c>
      <c r="M437" s="4">
        <f>IF(Table1[[#This Row],[Import to Gateway Calculator?]]="Yes",IFERROR(Table1[[#This Row],[Streaming Resolution '[MP']]],""),0)</f>
        <v>0</v>
      </c>
      <c r="N437" s="4">
        <f>IF(Table1[[#This Row],[Import to Gateway Calculator?]]="Yes",IFERROR(Table1[[#This Row],[Recording Resolution '[MP']]],""),0)</f>
        <v>0</v>
      </c>
      <c r="O437" s="4">
        <f>IF(Table1[[#This Row],[Import to Gateway Calculator?]]="Yes",IFERROR(Table1[[#This Row],[Frame Rate '[FPS'] 1]],""),0)</f>
        <v>0</v>
      </c>
      <c r="P437" s="4">
        <f>IF(Table1[[#This Row],[Import to Gateway Calculator?]]="Yes",IFERROR(Table1[[#This Row],[Days of Storage 1]],""),0)</f>
        <v>0</v>
      </c>
    </row>
    <row r="438" spans="1:16" x14ac:dyDescent="0.25">
      <c r="A438" s="5" t="str">
        <f t="shared" si="41"/>
        <v/>
      </c>
      <c r="B438" s="6" t="str">
        <f>IFERROR(IF(Table1[[#This Row],[Multi-lens? 1]]="No", 1, IF(Table1[[#This Row],[Multi-lens? 1]]="Dual", 2, IF(Table1[[#This Row],[Multi-lens? 1]]="Quad", 4, ""))),"")</f>
        <v/>
      </c>
      <c r="C438" s="6">
        <f t="shared" si="42"/>
        <v>0</v>
      </c>
      <c r="D438" s="6">
        <f t="shared" si="43"/>
        <v>0</v>
      </c>
      <c r="E438" s="6">
        <f t="shared" si="44"/>
        <v>0</v>
      </c>
      <c r="F438" s="6">
        <f t="shared" si="45"/>
        <v>0</v>
      </c>
      <c r="H438" s="6" t="str">
        <f>IFERROR(IF(Table1[[#This Row],[Multi-lens? 1]]="No", 1, IF(Table1[[#This Row],[Multi-lens? 1]]="Dual", 2, IF(Table1[[#This Row],[Multi-lens? 1]]="Quad", 4, ""))),"")</f>
        <v/>
      </c>
      <c r="I438" s="9">
        <f>IFERROR(Table1[[#This Row],[Name]],"")</f>
        <v>0</v>
      </c>
      <c r="K438" s="3" t="str">
        <f t="shared" si="40"/>
        <v/>
      </c>
      <c r="M438" s="4">
        <f>IF(Table1[[#This Row],[Import to Gateway Calculator?]]="Yes",IFERROR(Table1[[#This Row],[Streaming Resolution '[MP']]],""),0)</f>
        <v>0</v>
      </c>
      <c r="N438" s="4">
        <f>IF(Table1[[#This Row],[Import to Gateway Calculator?]]="Yes",IFERROR(Table1[[#This Row],[Recording Resolution '[MP']]],""),0)</f>
        <v>0</v>
      </c>
      <c r="O438" s="4">
        <f>IF(Table1[[#This Row],[Import to Gateway Calculator?]]="Yes",IFERROR(Table1[[#This Row],[Frame Rate '[FPS'] 1]],""),0)</f>
        <v>0</v>
      </c>
      <c r="P438" s="4">
        <f>IF(Table1[[#This Row],[Import to Gateway Calculator?]]="Yes",IFERROR(Table1[[#This Row],[Days of Storage 1]],""),0)</f>
        <v>0</v>
      </c>
    </row>
    <row r="439" spans="1:16" x14ac:dyDescent="0.25">
      <c r="A439" s="5" t="str">
        <f t="shared" si="41"/>
        <v/>
      </c>
      <c r="B439" s="6" t="str">
        <f>IFERROR(IF(Table1[[#This Row],[Multi-lens? 1]]="No", 1, IF(Table1[[#This Row],[Multi-lens? 1]]="Dual", 2, IF(Table1[[#This Row],[Multi-lens? 1]]="Quad", 4, ""))),"")</f>
        <v/>
      </c>
      <c r="C439" s="6">
        <f t="shared" si="42"/>
        <v>0</v>
      </c>
      <c r="D439" s="6">
        <f t="shared" si="43"/>
        <v>0</v>
      </c>
      <c r="E439" s="6">
        <f t="shared" si="44"/>
        <v>0</v>
      </c>
      <c r="F439" s="6">
        <f t="shared" si="45"/>
        <v>0</v>
      </c>
      <c r="H439" s="6" t="str">
        <f>IFERROR(IF(Table1[[#This Row],[Multi-lens? 1]]="No", 1, IF(Table1[[#This Row],[Multi-lens? 1]]="Dual", 2, IF(Table1[[#This Row],[Multi-lens? 1]]="Quad", 4, ""))),"")</f>
        <v/>
      </c>
      <c r="I439" s="9">
        <f>IFERROR(Table1[[#This Row],[Name]],"")</f>
        <v>0</v>
      </c>
      <c r="K439" s="3" t="str">
        <f t="shared" si="40"/>
        <v/>
      </c>
      <c r="M439" s="4">
        <f>IF(Table1[[#This Row],[Import to Gateway Calculator?]]="Yes",IFERROR(Table1[[#This Row],[Streaming Resolution '[MP']]],""),0)</f>
        <v>0</v>
      </c>
      <c r="N439" s="4">
        <f>IF(Table1[[#This Row],[Import to Gateway Calculator?]]="Yes",IFERROR(Table1[[#This Row],[Recording Resolution '[MP']]],""),0)</f>
        <v>0</v>
      </c>
      <c r="O439" s="4">
        <f>IF(Table1[[#This Row],[Import to Gateway Calculator?]]="Yes",IFERROR(Table1[[#This Row],[Frame Rate '[FPS'] 1]],""),0)</f>
        <v>0</v>
      </c>
      <c r="P439" s="4">
        <f>IF(Table1[[#This Row],[Import to Gateway Calculator?]]="Yes",IFERROR(Table1[[#This Row],[Days of Storage 1]],""),0)</f>
        <v>0</v>
      </c>
    </row>
    <row r="440" spans="1:16" x14ac:dyDescent="0.25">
      <c r="A440" s="5" t="str">
        <f t="shared" si="41"/>
        <v/>
      </c>
      <c r="B440" s="6" t="str">
        <f>IFERROR(IF(Table1[[#This Row],[Multi-lens? 1]]="No", 1, IF(Table1[[#This Row],[Multi-lens? 1]]="Dual", 2, IF(Table1[[#This Row],[Multi-lens? 1]]="Quad", 4, ""))),"")</f>
        <v/>
      </c>
      <c r="C440" s="6">
        <f t="shared" si="42"/>
        <v>0</v>
      </c>
      <c r="D440" s="6">
        <f t="shared" si="43"/>
        <v>0</v>
      </c>
      <c r="E440" s="6">
        <f t="shared" si="44"/>
        <v>0</v>
      </c>
      <c r="F440" s="6">
        <f t="shared" si="45"/>
        <v>0</v>
      </c>
      <c r="H440" s="6" t="str">
        <f>IFERROR(IF(Table1[[#This Row],[Multi-lens? 1]]="No", 1, IF(Table1[[#This Row],[Multi-lens? 1]]="Dual", 2, IF(Table1[[#This Row],[Multi-lens? 1]]="Quad", 4, ""))),"")</f>
        <v/>
      </c>
      <c r="I440" s="9">
        <f>IFERROR(Table1[[#This Row],[Name]],"")</f>
        <v>0</v>
      </c>
      <c r="K440" s="3" t="str">
        <f t="shared" si="40"/>
        <v/>
      </c>
      <c r="M440" s="4">
        <f>IF(Table1[[#This Row],[Import to Gateway Calculator?]]="Yes",IFERROR(Table1[[#This Row],[Streaming Resolution '[MP']]],""),0)</f>
        <v>0</v>
      </c>
      <c r="N440" s="4">
        <f>IF(Table1[[#This Row],[Import to Gateway Calculator?]]="Yes",IFERROR(Table1[[#This Row],[Recording Resolution '[MP']]],""),0)</f>
        <v>0</v>
      </c>
      <c r="O440" s="4">
        <f>IF(Table1[[#This Row],[Import to Gateway Calculator?]]="Yes",IFERROR(Table1[[#This Row],[Frame Rate '[FPS'] 1]],""),0)</f>
        <v>0</v>
      </c>
      <c r="P440" s="4">
        <f>IF(Table1[[#This Row],[Import to Gateway Calculator?]]="Yes",IFERROR(Table1[[#This Row],[Days of Storage 1]],""),0)</f>
        <v>0</v>
      </c>
    </row>
    <row r="441" spans="1:16" x14ac:dyDescent="0.25">
      <c r="A441" s="5" t="str">
        <f t="shared" si="41"/>
        <v/>
      </c>
      <c r="B441" s="6" t="str">
        <f>IFERROR(IF(Table1[[#This Row],[Multi-lens? 1]]="No", 1, IF(Table1[[#This Row],[Multi-lens? 1]]="Dual", 2, IF(Table1[[#This Row],[Multi-lens? 1]]="Quad", 4, ""))),"")</f>
        <v/>
      </c>
      <c r="C441" s="6">
        <f t="shared" si="42"/>
        <v>0</v>
      </c>
      <c r="D441" s="6">
        <f t="shared" si="43"/>
        <v>0</v>
      </c>
      <c r="E441" s="6">
        <f t="shared" si="44"/>
        <v>0</v>
      </c>
      <c r="F441" s="6">
        <f t="shared" si="45"/>
        <v>0</v>
      </c>
      <c r="H441" s="6" t="str">
        <f>IFERROR(IF(Table1[[#This Row],[Multi-lens? 1]]="No", 1, IF(Table1[[#This Row],[Multi-lens? 1]]="Dual", 2, IF(Table1[[#This Row],[Multi-lens? 1]]="Quad", 4, ""))),"")</f>
        <v/>
      </c>
      <c r="I441" s="9">
        <f>IFERROR(Table1[[#This Row],[Name]],"")</f>
        <v>0</v>
      </c>
      <c r="K441" s="3" t="str">
        <f t="shared" si="40"/>
        <v/>
      </c>
      <c r="M441" s="4">
        <f>IF(Table1[[#This Row],[Import to Gateway Calculator?]]="Yes",IFERROR(Table1[[#This Row],[Streaming Resolution '[MP']]],""),0)</f>
        <v>0</v>
      </c>
      <c r="N441" s="4">
        <f>IF(Table1[[#This Row],[Import to Gateway Calculator?]]="Yes",IFERROR(Table1[[#This Row],[Recording Resolution '[MP']]],""),0)</f>
        <v>0</v>
      </c>
      <c r="O441" s="4">
        <f>IF(Table1[[#This Row],[Import to Gateway Calculator?]]="Yes",IFERROR(Table1[[#This Row],[Frame Rate '[FPS'] 1]],""),0)</f>
        <v>0</v>
      </c>
      <c r="P441" s="4">
        <f>IF(Table1[[#This Row],[Import to Gateway Calculator?]]="Yes",IFERROR(Table1[[#This Row],[Days of Storage 1]],""),0)</f>
        <v>0</v>
      </c>
    </row>
    <row r="442" spans="1:16" x14ac:dyDescent="0.25">
      <c r="A442" s="5" t="str">
        <f t="shared" si="41"/>
        <v/>
      </c>
      <c r="B442" s="6" t="str">
        <f>IFERROR(IF(Table1[[#This Row],[Multi-lens? 1]]="No", 1, IF(Table1[[#This Row],[Multi-lens? 1]]="Dual", 2, IF(Table1[[#This Row],[Multi-lens? 1]]="Quad", 4, ""))),"")</f>
        <v/>
      </c>
      <c r="C442" s="6">
        <f t="shared" si="42"/>
        <v>0</v>
      </c>
      <c r="D442" s="6">
        <f t="shared" si="43"/>
        <v>0</v>
      </c>
      <c r="E442" s="6">
        <f t="shared" si="44"/>
        <v>0</v>
      </c>
      <c r="F442" s="6">
        <f t="shared" si="45"/>
        <v>0</v>
      </c>
      <c r="H442" s="6" t="str">
        <f>IFERROR(IF(Table1[[#This Row],[Multi-lens? 1]]="No", 1, IF(Table1[[#This Row],[Multi-lens? 1]]="Dual", 2, IF(Table1[[#This Row],[Multi-lens? 1]]="Quad", 4, ""))),"")</f>
        <v/>
      </c>
      <c r="I442" s="9">
        <f>IFERROR(Table1[[#This Row],[Name]],"")</f>
        <v>0</v>
      </c>
      <c r="K442" s="3" t="str">
        <f t="shared" si="40"/>
        <v/>
      </c>
      <c r="M442" s="4">
        <f>IF(Table1[[#This Row],[Import to Gateway Calculator?]]="Yes",IFERROR(Table1[[#This Row],[Streaming Resolution '[MP']]],""),0)</f>
        <v>0</v>
      </c>
      <c r="N442" s="4">
        <f>IF(Table1[[#This Row],[Import to Gateway Calculator?]]="Yes",IFERROR(Table1[[#This Row],[Recording Resolution '[MP']]],""),0)</f>
        <v>0</v>
      </c>
      <c r="O442" s="4">
        <f>IF(Table1[[#This Row],[Import to Gateway Calculator?]]="Yes",IFERROR(Table1[[#This Row],[Frame Rate '[FPS'] 1]],""),0)</f>
        <v>0</v>
      </c>
      <c r="P442" s="4">
        <f>IF(Table1[[#This Row],[Import to Gateway Calculator?]]="Yes",IFERROR(Table1[[#This Row],[Days of Storage 1]],""),0)</f>
        <v>0</v>
      </c>
    </row>
    <row r="443" spans="1:16" x14ac:dyDescent="0.25">
      <c r="A443" s="5" t="str">
        <f t="shared" si="41"/>
        <v/>
      </c>
      <c r="B443" s="6" t="str">
        <f>IFERROR(IF(Table1[[#This Row],[Multi-lens? 1]]="No", 1, IF(Table1[[#This Row],[Multi-lens? 1]]="Dual", 2, IF(Table1[[#This Row],[Multi-lens? 1]]="Quad", 4, ""))),"")</f>
        <v/>
      </c>
      <c r="C443" s="6">
        <f t="shared" si="42"/>
        <v>0</v>
      </c>
      <c r="D443" s="6">
        <f t="shared" si="43"/>
        <v>0</v>
      </c>
      <c r="E443" s="6">
        <f t="shared" si="44"/>
        <v>0</v>
      </c>
      <c r="F443" s="6">
        <f t="shared" si="45"/>
        <v>0</v>
      </c>
      <c r="H443" s="6" t="str">
        <f>IFERROR(IF(Table1[[#This Row],[Multi-lens? 1]]="No", 1, IF(Table1[[#This Row],[Multi-lens? 1]]="Dual", 2, IF(Table1[[#This Row],[Multi-lens? 1]]="Quad", 4, ""))),"")</f>
        <v/>
      </c>
      <c r="I443" s="9">
        <f>IFERROR(Table1[[#This Row],[Name]],"")</f>
        <v>0</v>
      </c>
      <c r="K443" s="3" t="str">
        <f t="shared" si="40"/>
        <v/>
      </c>
      <c r="M443" s="4">
        <f>IF(Table1[[#This Row],[Import to Gateway Calculator?]]="Yes",IFERROR(Table1[[#This Row],[Streaming Resolution '[MP']]],""),0)</f>
        <v>0</v>
      </c>
      <c r="N443" s="4">
        <f>IF(Table1[[#This Row],[Import to Gateway Calculator?]]="Yes",IFERROR(Table1[[#This Row],[Recording Resolution '[MP']]],""),0)</f>
        <v>0</v>
      </c>
      <c r="O443" s="4">
        <f>IF(Table1[[#This Row],[Import to Gateway Calculator?]]="Yes",IFERROR(Table1[[#This Row],[Frame Rate '[FPS'] 1]],""),0)</f>
        <v>0</v>
      </c>
      <c r="P443" s="4">
        <f>IF(Table1[[#This Row],[Import to Gateway Calculator?]]="Yes",IFERROR(Table1[[#This Row],[Days of Storage 1]],""),0)</f>
        <v>0</v>
      </c>
    </row>
    <row r="444" spans="1:16" x14ac:dyDescent="0.25">
      <c r="A444" s="5" t="str">
        <f t="shared" si="41"/>
        <v/>
      </c>
      <c r="B444" s="6" t="str">
        <f>IFERROR(IF(Table1[[#This Row],[Multi-lens? 1]]="No", 1, IF(Table1[[#This Row],[Multi-lens? 1]]="Dual", 2, IF(Table1[[#This Row],[Multi-lens? 1]]="Quad", 4, ""))),"")</f>
        <v/>
      </c>
      <c r="C444" s="6">
        <f t="shared" si="42"/>
        <v>0</v>
      </c>
      <c r="D444" s="6">
        <f t="shared" si="43"/>
        <v>0</v>
      </c>
      <c r="E444" s="6">
        <f t="shared" si="44"/>
        <v>0</v>
      </c>
      <c r="F444" s="6">
        <f t="shared" si="45"/>
        <v>0</v>
      </c>
      <c r="H444" s="6" t="str">
        <f>IFERROR(IF(Table1[[#This Row],[Multi-lens? 1]]="No", 1, IF(Table1[[#This Row],[Multi-lens? 1]]="Dual", 2, IF(Table1[[#This Row],[Multi-lens? 1]]="Quad", 4, ""))),"")</f>
        <v/>
      </c>
      <c r="I444" s="9">
        <f>IFERROR(Table1[[#This Row],[Name]],"")</f>
        <v>0</v>
      </c>
      <c r="K444" s="3" t="str">
        <f t="shared" si="40"/>
        <v/>
      </c>
      <c r="M444" s="4">
        <f>IF(Table1[[#This Row],[Import to Gateway Calculator?]]="Yes",IFERROR(Table1[[#This Row],[Streaming Resolution '[MP']]],""),0)</f>
        <v>0</v>
      </c>
      <c r="N444" s="4">
        <f>IF(Table1[[#This Row],[Import to Gateway Calculator?]]="Yes",IFERROR(Table1[[#This Row],[Recording Resolution '[MP']]],""),0)</f>
        <v>0</v>
      </c>
      <c r="O444" s="4">
        <f>IF(Table1[[#This Row],[Import to Gateway Calculator?]]="Yes",IFERROR(Table1[[#This Row],[Frame Rate '[FPS'] 1]],""),0)</f>
        <v>0</v>
      </c>
      <c r="P444" s="4">
        <f>IF(Table1[[#This Row],[Import to Gateway Calculator?]]="Yes",IFERROR(Table1[[#This Row],[Days of Storage 1]],""),0)</f>
        <v>0</v>
      </c>
    </row>
    <row r="445" spans="1:16" x14ac:dyDescent="0.25">
      <c r="A445" s="5" t="str">
        <f t="shared" si="41"/>
        <v/>
      </c>
      <c r="B445" s="6" t="str">
        <f>IFERROR(IF(Table1[[#This Row],[Multi-lens? 1]]="No", 1, IF(Table1[[#This Row],[Multi-lens? 1]]="Dual", 2, IF(Table1[[#This Row],[Multi-lens? 1]]="Quad", 4, ""))),"")</f>
        <v/>
      </c>
      <c r="C445" s="6">
        <f t="shared" si="42"/>
        <v>0</v>
      </c>
      <c r="D445" s="6">
        <f t="shared" si="43"/>
        <v>0</v>
      </c>
      <c r="E445" s="6">
        <f t="shared" si="44"/>
        <v>0</v>
      </c>
      <c r="F445" s="6">
        <f t="shared" si="45"/>
        <v>0</v>
      </c>
      <c r="H445" s="6" t="str">
        <f>IFERROR(IF(Table1[[#This Row],[Multi-lens? 1]]="No", 1, IF(Table1[[#This Row],[Multi-lens? 1]]="Dual", 2, IF(Table1[[#This Row],[Multi-lens? 1]]="Quad", 4, ""))),"")</f>
        <v/>
      </c>
      <c r="I445" s="9">
        <f>IFERROR(Table1[[#This Row],[Name]],"")</f>
        <v>0</v>
      </c>
      <c r="K445" s="3" t="str">
        <f t="shared" si="40"/>
        <v/>
      </c>
      <c r="M445" s="4">
        <f>IF(Table1[[#This Row],[Import to Gateway Calculator?]]="Yes",IFERROR(Table1[[#This Row],[Streaming Resolution '[MP']]],""),0)</f>
        <v>0</v>
      </c>
      <c r="N445" s="4">
        <f>IF(Table1[[#This Row],[Import to Gateway Calculator?]]="Yes",IFERROR(Table1[[#This Row],[Recording Resolution '[MP']]],""),0)</f>
        <v>0</v>
      </c>
      <c r="O445" s="4">
        <f>IF(Table1[[#This Row],[Import to Gateway Calculator?]]="Yes",IFERROR(Table1[[#This Row],[Frame Rate '[FPS'] 1]],""),0)</f>
        <v>0</v>
      </c>
      <c r="P445" s="4">
        <f>IF(Table1[[#This Row],[Import to Gateway Calculator?]]="Yes",IFERROR(Table1[[#This Row],[Days of Storage 1]],""),0)</f>
        <v>0</v>
      </c>
    </row>
    <row r="446" spans="1:16" x14ac:dyDescent="0.25">
      <c r="A446" s="5" t="str">
        <f t="shared" si="41"/>
        <v/>
      </c>
      <c r="B446" s="6" t="str">
        <f>IFERROR(IF(Table1[[#This Row],[Multi-lens? 1]]="No", 1, IF(Table1[[#This Row],[Multi-lens? 1]]="Dual", 2, IF(Table1[[#This Row],[Multi-lens? 1]]="Quad", 4, ""))),"")</f>
        <v/>
      </c>
      <c r="C446" s="6">
        <f t="shared" si="42"/>
        <v>0</v>
      </c>
      <c r="D446" s="6">
        <f t="shared" si="43"/>
        <v>0</v>
      </c>
      <c r="E446" s="6">
        <f t="shared" si="44"/>
        <v>0</v>
      </c>
      <c r="F446" s="6">
        <f t="shared" si="45"/>
        <v>0</v>
      </c>
      <c r="H446" s="6" t="str">
        <f>IFERROR(IF(Table1[[#This Row],[Multi-lens? 1]]="No", 1, IF(Table1[[#This Row],[Multi-lens? 1]]="Dual", 2, IF(Table1[[#This Row],[Multi-lens? 1]]="Quad", 4, ""))),"")</f>
        <v/>
      </c>
      <c r="I446" s="9">
        <f>IFERROR(Table1[[#This Row],[Name]],"")</f>
        <v>0</v>
      </c>
      <c r="K446" s="3" t="str">
        <f t="shared" si="40"/>
        <v/>
      </c>
      <c r="M446" s="4">
        <f>IF(Table1[[#This Row],[Import to Gateway Calculator?]]="Yes",IFERROR(Table1[[#This Row],[Streaming Resolution '[MP']]],""),0)</f>
        <v>0</v>
      </c>
      <c r="N446" s="4">
        <f>IF(Table1[[#This Row],[Import to Gateway Calculator?]]="Yes",IFERROR(Table1[[#This Row],[Recording Resolution '[MP']]],""),0)</f>
        <v>0</v>
      </c>
      <c r="O446" s="4">
        <f>IF(Table1[[#This Row],[Import to Gateway Calculator?]]="Yes",IFERROR(Table1[[#This Row],[Frame Rate '[FPS'] 1]],""),0)</f>
        <v>0</v>
      </c>
      <c r="P446" s="4">
        <f>IF(Table1[[#This Row],[Import to Gateway Calculator?]]="Yes",IFERROR(Table1[[#This Row],[Days of Storage 1]],""),0)</f>
        <v>0</v>
      </c>
    </row>
    <row r="447" spans="1:16" x14ac:dyDescent="0.25">
      <c r="A447" s="5" t="str">
        <f t="shared" si="41"/>
        <v/>
      </c>
      <c r="B447" s="6" t="str">
        <f>IFERROR(IF(Table1[[#This Row],[Multi-lens? 1]]="No", 1, IF(Table1[[#This Row],[Multi-lens? 1]]="Dual", 2, IF(Table1[[#This Row],[Multi-lens? 1]]="Quad", 4, ""))),"")</f>
        <v/>
      </c>
      <c r="C447" s="6">
        <f t="shared" si="42"/>
        <v>0</v>
      </c>
      <c r="D447" s="6">
        <f t="shared" si="43"/>
        <v>0</v>
      </c>
      <c r="E447" s="6">
        <f t="shared" si="44"/>
        <v>0</v>
      </c>
      <c r="F447" s="6">
        <f t="shared" si="45"/>
        <v>0</v>
      </c>
      <c r="H447" s="6" t="str">
        <f>IFERROR(IF(Table1[[#This Row],[Multi-lens? 1]]="No", 1, IF(Table1[[#This Row],[Multi-lens? 1]]="Dual", 2, IF(Table1[[#This Row],[Multi-lens? 1]]="Quad", 4, ""))),"")</f>
        <v/>
      </c>
      <c r="I447" s="9">
        <f>IFERROR(Table1[[#This Row],[Name]],"")</f>
        <v>0</v>
      </c>
      <c r="K447" s="3" t="str">
        <f t="shared" si="40"/>
        <v/>
      </c>
      <c r="M447" s="4">
        <f>IF(Table1[[#This Row],[Import to Gateway Calculator?]]="Yes",IFERROR(Table1[[#This Row],[Streaming Resolution '[MP']]],""),0)</f>
        <v>0</v>
      </c>
      <c r="N447" s="4">
        <f>IF(Table1[[#This Row],[Import to Gateway Calculator?]]="Yes",IFERROR(Table1[[#This Row],[Recording Resolution '[MP']]],""),0)</f>
        <v>0</v>
      </c>
      <c r="O447" s="4">
        <f>IF(Table1[[#This Row],[Import to Gateway Calculator?]]="Yes",IFERROR(Table1[[#This Row],[Frame Rate '[FPS'] 1]],""),0)</f>
        <v>0</v>
      </c>
      <c r="P447" s="4">
        <f>IF(Table1[[#This Row],[Import to Gateway Calculator?]]="Yes",IFERROR(Table1[[#This Row],[Days of Storage 1]],""),0)</f>
        <v>0</v>
      </c>
    </row>
    <row r="448" spans="1:16" x14ac:dyDescent="0.25">
      <c r="A448" s="5" t="str">
        <f t="shared" si="41"/>
        <v/>
      </c>
      <c r="B448" s="6" t="str">
        <f>IFERROR(IF(Table1[[#This Row],[Multi-lens? 1]]="No", 1, IF(Table1[[#This Row],[Multi-lens? 1]]="Dual", 2, IF(Table1[[#This Row],[Multi-lens? 1]]="Quad", 4, ""))),"")</f>
        <v/>
      </c>
      <c r="C448" s="6">
        <f t="shared" si="42"/>
        <v>0</v>
      </c>
      <c r="D448" s="6">
        <f t="shared" si="43"/>
        <v>0</v>
      </c>
      <c r="E448" s="6">
        <f t="shared" si="44"/>
        <v>0</v>
      </c>
      <c r="F448" s="6">
        <f t="shared" si="45"/>
        <v>0</v>
      </c>
      <c r="H448" s="6" t="str">
        <f>IFERROR(IF(Table1[[#This Row],[Multi-lens? 1]]="No", 1, IF(Table1[[#This Row],[Multi-lens? 1]]="Dual", 2, IF(Table1[[#This Row],[Multi-lens? 1]]="Quad", 4, ""))),"")</f>
        <v/>
      </c>
      <c r="I448" s="9">
        <f>IFERROR(Table1[[#This Row],[Name]],"")</f>
        <v>0</v>
      </c>
      <c r="K448" s="3" t="str">
        <f t="shared" si="40"/>
        <v/>
      </c>
      <c r="M448" s="4">
        <f>IF(Table1[[#This Row],[Import to Gateway Calculator?]]="Yes",IFERROR(Table1[[#This Row],[Streaming Resolution '[MP']]],""),0)</f>
        <v>0</v>
      </c>
      <c r="N448" s="4">
        <f>IF(Table1[[#This Row],[Import to Gateway Calculator?]]="Yes",IFERROR(Table1[[#This Row],[Recording Resolution '[MP']]],""),0)</f>
        <v>0</v>
      </c>
      <c r="O448" s="4">
        <f>IF(Table1[[#This Row],[Import to Gateway Calculator?]]="Yes",IFERROR(Table1[[#This Row],[Frame Rate '[FPS'] 1]],""),0)</f>
        <v>0</v>
      </c>
      <c r="P448" s="4">
        <f>IF(Table1[[#This Row],[Import to Gateway Calculator?]]="Yes",IFERROR(Table1[[#This Row],[Days of Storage 1]],""),0)</f>
        <v>0</v>
      </c>
    </row>
    <row r="449" spans="1:16" x14ac:dyDescent="0.25">
      <c r="A449" s="5" t="str">
        <f t="shared" si="41"/>
        <v/>
      </c>
      <c r="B449" s="6" t="str">
        <f>IFERROR(IF(Table1[[#This Row],[Multi-lens? 1]]="No", 1, IF(Table1[[#This Row],[Multi-lens? 1]]="Dual", 2, IF(Table1[[#This Row],[Multi-lens? 1]]="Quad", 4, ""))),"")</f>
        <v/>
      </c>
      <c r="C449" s="6">
        <f t="shared" si="42"/>
        <v>0</v>
      </c>
      <c r="D449" s="6">
        <f t="shared" si="43"/>
        <v>0</v>
      </c>
      <c r="E449" s="6">
        <f t="shared" si="44"/>
        <v>0</v>
      </c>
      <c r="F449" s="6">
        <f t="shared" si="45"/>
        <v>0</v>
      </c>
      <c r="H449" s="6" t="str">
        <f>IFERROR(IF(Table1[[#This Row],[Multi-lens? 1]]="No", 1, IF(Table1[[#This Row],[Multi-lens? 1]]="Dual", 2, IF(Table1[[#This Row],[Multi-lens? 1]]="Quad", 4, ""))),"")</f>
        <v/>
      </c>
      <c r="I449" s="9">
        <f>IFERROR(Table1[[#This Row],[Name]],"")</f>
        <v>0</v>
      </c>
      <c r="K449" s="3" t="str">
        <f t="shared" si="40"/>
        <v/>
      </c>
      <c r="M449" s="4">
        <f>IF(Table1[[#This Row],[Import to Gateway Calculator?]]="Yes",IFERROR(Table1[[#This Row],[Streaming Resolution '[MP']]],""),0)</f>
        <v>0</v>
      </c>
      <c r="N449" s="4">
        <f>IF(Table1[[#This Row],[Import to Gateway Calculator?]]="Yes",IFERROR(Table1[[#This Row],[Recording Resolution '[MP']]],""),0)</f>
        <v>0</v>
      </c>
      <c r="O449" s="4">
        <f>IF(Table1[[#This Row],[Import to Gateway Calculator?]]="Yes",IFERROR(Table1[[#This Row],[Frame Rate '[FPS'] 1]],""),0)</f>
        <v>0</v>
      </c>
      <c r="P449" s="4">
        <f>IF(Table1[[#This Row],[Import to Gateway Calculator?]]="Yes",IFERROR(Table1[[#This Row],[Days of Storage 1]],""),0)</f>
        <v>0</v>
      </c>
    </row>
    <row r="450" spans="1:16" x14ac:dyDescent="0.25">
      <c r="A450" s="5" t="str">
        <f t="shared" si="41"/>
        <v/>
      </c>
      <c r="B450" s="6" t="str">
        <f>IFERROR(IF(Table1[[#This Row],[Multi-lens? 1]]="No", 1, IF(Table1[[#This Row],[Multi-lens? 1]]="Dual", 2, IF(Table1[[#This Row],[Multi-lens? 1]]="Quad", 4, ""))),"")</f>
        <v/>
      </c>
      <c r="C450" s="6">
        <f t="shared" si="42"/>
        <v>0</v>
      </c>
      <c r="D450" s="6">
        <f t="shared" si="43"/>
        <v>0</v>
      </c>
      <c r="E450" s="6">
        <f t="shared" si="44"/>
        <v>0</v>
      </c>
      <c r="F450" s="6">
        <f t="shared" si="45"/>
        <v>0</v>
      </c>
      <c r="H450" s="6" t="str">
        <f>IFERROR(IF(Table1[[#This Row],[Multi-lens? 1]]="No", 1, IF(Table1[[#This Row],[Multi-lens? 1]]="Dual", 2, IF(Table1[[#This Row],[Multi-lens? 1]]="Quad", 4, ""))),"")</f>
        <v/>
      </c>
      <c r="I450" s="9">
        <f>IFERROR(Table1[[#This Row],[Name]],"")</f>
        <v>0</v>
      </c>
      <c r="K450" s="3" t="str">
        <f t="shared" si="40"/>
        <v/>
      </c>
      <c r="M450" s="4">
        <f>IF(Table1[[#This Row],[Import to Gateway Calculator?]]="Yes",IFERROR(Table1[[#This Row],[Streaming Resolution '[MP']]],""),0)</f>
        <v>0</v>
      </c>
      <c r="N450" s="4">
        <f>IF(Table1[[#This Row],[Import to Gateway Calculator?]]="Yes",IFERROR(Table1[[#This Row],[Recording Resolution '[MP']]],""),0)</f>
        <v>0</v>
      </c>
      <c r="O450" s="4">
        <f>IF(Table1[[#This Row],[Import to Gateway Calculator?]]="Yes",IFERROR(Table1[[#This Row],[Frame Rate '[FPS'] 1]],""),0)</f>
        <v>0</v>
      </c>
      <c r="P450" s="4">
        <f>IF(Table1[[#This Row],[Import to Gateway Calculator?]]="Yes",IFERROR(Table1[[#This Row],[Days of Storage 1]],""),0)</f>
        <v>0</v>
      </c>
    </row>
    <row r="451" spans="1:16" x14ac:dyDescent="0.25">
      <c r="A451" s="5" t="str">
        <f t="shared" si="41"/>
        <v/>
      </c>
      <c r="B451" s="6" t="str">
        <f>IFERROR(IF(Table1[[#This Row],[Multi-lens? 1]]="No", 1, IF(Table1[[#This Row],[Multi-lens? 1]]="Dual", 2, IF(Table1[[#This Row],[Multi-lens? 1]]="Quad", 4, ""))),"")</f>
        <v/>
      </c>
      <c r="C451" s="6">
        <f t="shared" si="42"/>
        <v>0</v>
      </c>
      <c r="D451" s="6">
        <f t="shared" si="43"/>
        <v>0</v>
      </c>
      <c r="E451" s="6">
        <f t="shared" si="44"/>
        <v>0</v>
      </c>
      <c r="F451" s="6">
        <f t="shared" si="45"/>
        <v>0</v>
      </c>
      <c r="H451" s="6" t="str">
        <f>IFERROR(IF(Table1[[#This Row],[Multi-lens? 1]]="No", 1, IF(Table1[[#This Row],[Multi-lens? 1]]="Dual", 2, IF(Table1[[#This Row],[Multi-lens? 1]]="Quad", 4, ""))),"")</f>
        <v/>
      </c>
      <c r="I451" s="9">
        <f>IFERROR(Table1[[#This Row],[Name]],"")</f>
        <v>0</v>
      </c>
      <c r="K451" s="3" t="str">
        <f t="shared" ref="K451:K514" si="46">IFERROR(IF(I451=0,"",I451),"")</f>
        <v/>
      </c>
      <c r="M451" s="4">
        <f>IF(Table1[[#This Row],[Import to Gateway Calculator?]]="Yes",IFERROR(Table1[[#This Row],[Streaming Resolution '[MP']]],""),0)</f>
        <v>0</v>
      </c>
      <c r="N451" s="4">
        <f>IF(Table1[[#This Row],[Import to Gateway Calculator?]]="Yes",IFERROR(Table1[[#This Row],[Recording Resolution '[MP']]],""),0)</f>
        <v>0</v>
      </c>
      <c r="O451" s="4">
        <f>IF(Table1[[#This Row],[Import to Gateway Calculator?]]="Yes",IFERROR(Table1[[#This Row],[Frame Rate '[FPS'] 1]],""),0)</f>
        <v>0</v>
      </c>
      <c r="P451" s="4">
        <f>IF(Table1[[#This Row],[Import to Gateway Calculator?]]="Yes",IFERROR(Table1[[#This Row],[Days of Storage 1]],""),0)</f>
        <v>0</v>
      </c>
    </row>
    <row r="452" spans="1:16" x14ac:dyDescent="0.25">
      <c r="A452" s="5" t="str">
        <f t="shared" si="41"/>
        <v/>
      </c>
      <c r="B452" s="6" t="str">
        <f>IFERROR(IF(Table1[[#This Row],[Multi-lens? 1]]="No", 1, IF(Table1[[#This Row],[Multi-lens? 1]]="Dual", 2, IF(Table1[[#This Row],[Multi-lens? 1]]="Quad", 4, ""))),"")</f>
        <v/>
      </c>
      <c r="C452" s="6">
        <f t="shared" si="42"/>
        <v>0</v>
      </c>
      <c r="D452" s="6">
        <f t="shared" si="43"/>
        <v>0</v>
      </c>
      <c r="E452" s="6">
        <f t="shared" si="44"/>
        <v>0</v>
      </c>
      <c r="F452" s="6">
        <f t="shared" si="45"/>
        <v>0</v>
      </c>
      <c r="H452" s="6" t="str">
        <f>IFERROR(IF(Table1[[#This Row],[Multi-lens? 1]]="No", 1, IF(Table1[[#This Row],[Multi-lens? 1]]="Dual", 2, IF(Table1[[#This Row],[Multi-lens? 1]]="Quad", 4, ""))),"")</f>
        <v/>
      </c>
      <c r="I452" s="9">
        <f>IFERROR(Table1[[#This Row],[Name]],"")</f>
        <v>0</v>
      </c>
      <c r="K452" s="3" t="str">
        <f t="shared" si="46"/>
        <v/>
      </c>
      <c r="M452" s="4">
        <f>IF(Table1[[#This Row],[Import to Gateway Calculator?]]="Yes",IFERROR(Table1[[#This Row],[Streaming Resolution '[MP']]],""),0)</f>
        <v>0</v>
      </c>
      <c r="N452" s="4">
        <f>IF(Table1[[#This Row],[Import to Gateway Calculator?]]="Yes",IFERROR(Table1[[#This Row],[Recording Resolution '[MP']]],""),0)</f>
        <v>0</v>
      </c>
      <c r="O452" s="4">
        <f>IF(Table1[[#This Row],[Import to Gateway Calculator?]]="Yes",IFERROR(Table1[[#This Row],[Frame Rate '[FPS'] 1]],""),0)</f>
        <v>0</v>
      </c>
      <c r="P452" s="4">
        <f>IF(Table1[[#This Row],[Import to Gateway Calculator?]]="Yes",IFERROR(Table1[[#This Row],[Days of Storage 1]],""),0)</f>
        <v>0</v>
      </c>
    </row>
    <row r="453" spans="1:16" x14ac:dyDescent="0.25">
      <c r="A453" s="5" t="str">
        <f t="shared" si="41"/>
        <v/>
      </c>
      <c r="B453" s="6" t="str">
        <f>IFERROR(IF(Table1[[#This Row],[Multi-lens? 1]]="No", 1, IF(Table1[[#This Row],[Multi-lens? 1]]="Dual", 2, IF(Table1[[#This Row],[Multi-lens? 1]]="Quad", 4, ""))),"")</f>
        <v/>
      </c>
      <c r="C453" s="6">
        <f t="shared" si="42"/>
        <v>0</v>
      </c>
      <c r="D453" s="6">
        <f t="shared" si="43"/>
        <v>0</v>
      </c>
      <c r="E453" s="6">
        <f t="shared" si="44"/>
        <v>0</v>
      </c>
      <c r="F453" s="6">
        <f t="shared" si="45"/>
        <v>0</v>
      </c>
      <c r="H453" s="6" t="str">
        <f>IFERROR(IF(Table1[[#This Row],[Multi-lens? 1]]="No", 1, IF(Table1[[#This Row],[Multi-lens? 1]]="Dual", 2, IF(Table1[[#This Row],[Multi-lens? 1]]="Quad", 4, ""))),"")</f>
        <v/>
      </c>
      <c r="I453" s="9">
        <f>IFERROR(Table1[[#This Row],[Name]],"")</f>
        <v>0</v>
      </c>
      <c r="K453" s="3" t="str">
        <f t="shared" si="46"/>
        <v/>
      </c>
      <c r="M453" s="4">
        <f>IF(Table1[[#This Row],[Import to Gateway Calculator?]]="Yes",IFERROR(Table1[[#This Row],[Streaming Resolution '[MP']]],""),0)</f>
        <v>0</v>
      </c>
      <c r="N453" s="4">
        <f>IF(Table1[[#This Row],[Import to Gateway Calculator?]]="Yes",IFERROR(Table1[[#This Row],[Recording Resolution '[MP']]],""),0)</f>
        <v>0</v>
      </c>
      <c r="O453" s="4">
        <f>IF(Table1[[#This Row],[Import to Gateway Calculator?]]="Yes",IFERROR(Table1[[#This Row],[Frame Rate '[FPS'] 1]],""),0)</f>
        <v>0</v>
      </c>
      <c r="P453" s="4">
        <f>IF(Table1[[#This Row],[Import to Gateway Calculator?]]="Yes",IFERROR(Table1[[#This Row],[Days of Storage 1]],""),0)</f>
        <v>0</v>
      </c>
    </row>
    <row r="454" spans="1:16" x14ac:dyDescent="0.25">
      <c r="A454" s="5" t="str">
        <f t="shared" si="41"/>
        <v/>
      </c>
      <c r="B454" s="6" t="str">
        <f>IFERROR(IF(Table1[[#This Row],[Multi-lens? 1]]="No", 1, IF(Table1[[#This Row],[Multi-lens? 1]]="Dual", 2, IF(Table1[[#This Row],[Multi-lens? 1]]="Quad", 4, ""))),"")</f>
        <v/>
      </c>
      <c r="C454" s="6">
        <f t="shared" si="42"/>
        <v>0</v>
      </c>
      <c r="D454" s="6">
        <f t="shared" si="43"/>
        <v>0</v>
      </c>
      <c r="E454" s="6">
        <f t="shared" si="44"/>
        <v>0</v>
      </c>
      <c r="F454" s="6">
        <f t="shared" si="45"/>
        <v>0</v>
      </c>
      <c r="H454" s="6" t="str">
        <f>IFERROR(IF(Table1[[#This Row],[Multi-lens? 1]]="No", 1, IF(Table1[[#This Row],[Multi-lens? 1]]="Dual", 2, IF(Table1[[#This Row],[Multi-lens? 1]]="Quad", 4, ""))),"")</f>
        <v/>
      </c>
      <c r="I454" s="9">
        <f>IFERROR(Table1[[#This Row],[Name]],"")</f>
        <v>0</v>
      </c>
      <c r="K454" s="3" t="str">
        <f t="shared" si="46"/>
        <v/>
      </c>
      <c r="M454" s="4">
        <f>IF(Table1[[#This Row],[Import to Gateway Calculator?]]="Yes",IFERROR(Table1[[#This Row],[Streaming Resolution '[MP']]],""),0)</f>
        <v>0</v>
      </c>
      <c r="N454" s="4">
        <f>IF(Table1[[#This Row],[Import to Gateway Calculator?]]="Yes",IFERROR(Table1[[#This Row],[Recording Resolution '[MP']]],""),0)</f>
        <v>0</v>
      </c>
      <c r="O454" s="4">
        <f>IF(Table1[[#This Row],[Import to Gateway Calculator?]]="Yes",IFERROR(Table1[[#This Row],[Frame Rate '[FPS'] 1]],""),0)</f>
        <v>0</v>
      </c>
      <c r="P454" s="4">
        <f>IF(Table1[[#This Row],[Import to Gateway Calculator?]]="Yes",IFERROR(Table1[[#This Row],[Days of Storage 1]],""),0)</f>
        <v>0</v>
      </c>
    </row>
    <row r="455" spans="1:16" x14ac:dyDescent="0.25">
      <c r="A455" s="5" t="str">
        <f t="shared" ref="A455:A518" si="47">IF(D455=0,"",K455)</f>
        <v/>
      </c>
      <c r="B455" s="6" t="str">
        <f>IFERROR(IF(Table1[[#This Row],[Multi-lens? 1]]="No", 1, IF(Table1[[#This Row],[Multi-lens? 1]]="Dual", 2, IF(Table1[[#This Row],[Multi-lens? 1]]="Quad", 4, ""))),"")</f>
        <v/>
      </c>
      <c r="C455" s="6">
        <f t="shared" ref="C455:C518" si="48">M455</f>
        <v>0</v>
      </c>
      <c r="D455" s="6">
        <f t="shared" ref="D455:D518" si="49">N455</f>
        <v>0</v>
      </c>
      <c r="E455" s="6">
        <f t="shared" ref="E455:E518" si="50">O455</f>
        <v>0</v>
      </c>
      <c r="F455" s="6">
        <f t="shared" ref="F455:F518" si="51">P455</f>
        <v>0</v>
      </c>
      <c r="H455" s="6" t="str">
        <f>IFERROR(IF(Table1[[#This Row],[Multi-lens? 1]]="No", 1, IF(Table1[[#This Row],[Multi-lens? 1]]="Dual", 2, IF(Table1[[#This Row],[Multi-lens? 1]]="Quad", 4, ""))),"")</f>
        <v/>
      </c>
      <c r="I455" s="9">
        <f>IFERROR(Table1[[#This Row],[Name]],"")</f>
        <v>0</v>
      </c>
      <c r="K455" s="3" t="str">
        <f t="shared" si="46"/>
        <v/>
      </c>
      <c r="M455" s="4">
        <f>IF(Table1[[#This Row],[Import to Gateway Calculator?]]="Yes",IFERROR(Table1[[#This Row],[Streaming Resolution '[MP']]],""),0)</f>
        <v>0</v>
      </c>
      <c r="N455" s="4">
        <f>IF(Table1[[#This Row],[Import to Gateway Calculator?]]="Yes",IFERROR(Table1[[#This Row],[Recording Resolution '[MP']]],""),0)</f>
        <v>0</v>
      </c>
      <c r="O455" s="4">
        <f>IF(Table1[[#This Row],[Import to Gateway Calculator?]]="Yes",IFERROR(Table1[[#This Row],[Frame Rate '[FPS'] 1]],""),0)</f>
        <v>0</v>
      </c>
      <c r="P455" s="4">
        <f>IF(Table1[[#This Row],[Import to Gateway Calculator?]]="Yes",IFERROR(Table1[[#This Row],[Days of Storage 1]],""),0)</f>
        <v>0</v>
      </c>
    </row>
    <row r="456" spans="1:16" x14ac:dyDescent="0.25">
      <c r="A456" s="5" t="str">
        <f t="shared" si="47"/>
        <v/>
      </c>
      <c r="B456" s="6" t="str">
        <f>IFERROR(IF(Table1[[#This Row],[Multi-lens? 1]]="No", 1, IF(Table1[[#This Row],[Multi-lens? 1]]="Dual", 2, IF(Table1[[#This Row],[Multi-lens? 1]]="Quad", 4, ""))),"")</f>
        <v/>
      </c>
      <c r="C456" s="6">
        <f t="shared" si="48"/>
        <v>0</v>
      </c>
      <c r="D456" s="6">
        <f t="shared" si="49"/>
        <v>0</v>
      </c>
      <c r="E456" s="6">
        <f t="shared" si="50"/>
        <v>0</v>
      </c>
      <c r="F456" s="6">
        <f t="shared" si="51"/>
        <v>0</v>
      </c>
      <c r="H456" s="6" t="str">
        <f>IFERROR(IF(Table1[[#This Row],[Multi-lens? 1]]="No", 1, IF(Table1[[#This Row],[Multi-lens? 1]]="Dual", 2, IF(Table1[[#This Row],[Multi-lens? 1]]="Quad", 4, ""))),"")</f>
        <v/>
      </c>
      <c r="I456" s="9">
        <f>IFERROR(Table1[[#This Row],[Name]],"")</f>
        <v>0</v>
      </c>
      <c r="K456" s="3" t="str">
        <f t="shared" si="46"/>
        <v/>
      </c>
      <c r="M456" s="4">
        <f>IF(Table1[[#This Row],[Import to Gateway Calculator?]]="Yes",IFERROR(Table1[[#This Row],[Streaming Resolution '[MP']]],""),0)</f>
        <v>0</v>
      </c>
      <c r="N456" s="4">
        <f>IF(Table1[[#This Row],[Import to Gateway Calculator?]]="Yes",IFERROR(Table1[[#This Row],[Recording Resolution '[MP']]],""),0)</f>
        <v>0</v>
      </c>
      <c r="O456" s="4">
        <f>IF(Table1[[#This Row],[Import to Gateway Calculator?]]="Yes",IFERROR(Table1[[#This Row],[Frame Rate '[FPS'] 1]],""),0)</f>
        <v>0</v>
      </c>
      <c r="P456" s="4">
        <f>IF(Table1[[#This Row],[Import to Gateway Calculator?]]="Yes",IFERROR(Table1[[#This Row],[Days of Storage 1]],""),0)</f>
        <v>0</v>
      </c>
    </row>
    <row r="457" spans="1:16" x14ac:dyDescent="0.25">
      <c r="A457" s="5" t="str">
        <f t="shared" si="47"/>
        <v/>
      </c>
      <c r="B457" s="6" t="str">
        <f>IFERROR(IF(Table1[[#This Row],[Multi-lens? 1]]="No", 1, IF(Table1[[#This Row],[Multi-lens? 1]]="Dual", 2, IF(Table1[[#This Row],[Multi-lens? 1]]="Quad", 4, ""))),"")</f>
        <v/>
      </c>
      <c r="C457" s="6">
        <f t="shared" si="48"/>
        <v>0</v>
      </c>
      <c r="D457" s="6">
        <f t="shared" si="49"/>
        <v>0</v>
      </c>
      <c r="E457" s="6">
        <f t="shared" si="50"/>
        <v>0</v>
      </c>
      <c r="F457" s="6">
        <f t="shared" si="51"/>
        <v>0</v>
      </c>
      <c r="H457" s="6" t="str">
        <f>IFERROR(IF(Table1[[#This Row],[Multi-lens? 1]]="No", 1, IF(Table1[[#This Row],[Multi-lens? 1]]="Dual", 2, IF(Table1[[#This Row],[Multi-lens? 1]]="Quad", 4, ""))),"")</f>
        <v/>
      </c>
      <c r="I457" s="9">
        <f>IFERROR(Table1[[#This Row],[Name]],"")</f>
        <v>0</v>
      </c>
      <c r="K457" s="3" t="str">
        <f t="shared" si="46"/>
        <v/>
      </c>
      <c r="M457" s="4">
        <f>IF(Table1[[#This Row],[Import to Gateway Calculator?]]="Yes",IFERROR(Table1[[#This Row],[Streaming Resolution '[MP']]],""),0)</f>
        <v>0</v>
      </c>
      <c r="N457" s="4">
        <f>IF(Table1[[#This Row],[Import to Gateway Calculator?]]="Yes",IFERROR(Table1[[#This Row],[Recording Resolution '[MP']]],""),0)</f>
        <v>0</v>
      </c>
      <c r="O457" s="4">
        <f>IF(Table1[[#This Row],[Import to Gateway Calculator?]]="Yes",IFERROR(Table1[[#This Row],[Frame Rate '[FPS'] 1]],""),0)</f>
        <v>0</v>
      </c>
      <c r="P457" s="4">
        <f>IF(Table1[[#This Row],[Import to Gateway Calculator?]]="Yes",IFERROR(Table1[[#This Row],[Days of Storage 1]],""),0)</f>
        <v>0</v>
      </c>
    </row>
    <row r="458" spans="1:16" x14ac:dyDescent="0.25">
      <c r="A458" s="5" t="str">
        <f t="shared" si="47"/>
        <v/>
      </c>
      <c r="B458" s="6" t="str">
        <f>IFERROR(IF(Table1[[#This Row],[Multi-lens? 1]]="No", 1, IF(Table1[[#This Row],[Multi-lens? 1]]="Dual", 2, IF(Table1[[#This Row],[Multi-lens? 1]]="Quad", 4, ""))),"")</f>
        <v/>
      </c>
      <c r="C458" s="6">
        <f t="shared" si="48"/>
        <v>0</v>
      </c>
      <c r="D458" s="6">
        <f t="shared" si="49"/>
        <v>0</v>
      </c>
      <c r="E458" s="6">
        <f t="shared" si="50"/>
        <v>0</v>
      </c>
      <c r="F458" s="6">
        <f t="shared" si="51"/>
        <v>0</v>
      </c>
      <c r="H458" s="6" t="str">
        <f>IFERROR(IF(Table1[[#This Row],[Multi-lens? 1]]="No", 1, IF(Table1[[#This Row],[Multi-lens? 1]]="Dual", 2, IF(Table1[[#This Row],[Multi-lens? 1]]="Quad", 4, ""))),"")</f>
        <v/>
      </c>
      <c r="I458" s="9">
        <f>IFERROR(Table1[[#This Row],[Name]],"")</f>
        <v>0</v>
      </c>
      <c r="K458" s="3" t="str">
        <f t="shared" si="46"/>
        <v/>
      </c>
      <c r="M458" s="4">
        <f>IF(Table1[[#This Row],[Import to Gateway Calculator?]]="Yes",IFERROR(Table1[[#This Row],[Streaming Resolution '[MP']]],""),0)</f>
        <v>0</v>
      </c>
      <c r="N458" s="4">
        <f>IF(Table1[[#This Row],[Import to Gateway Calculator?]]="Yes",IFERROR(Table1[[#This Row],[Recording Resolution '[MP']]],""),0)</f>
        <v>0</v>
      </c>
      <c r="O458" s="4">
        <f>IF(Table1[[#This Row],[Import to Gateway Calculator?]]="Yes",IFERROR(Table1[[#This Row],[Frame Rate '[FPS'] 1]],""),0)</f>
        <v>0</v>
      </c>
      <c r="P458" s="4">
        <f>IF(Table1[[#This Row],[Import to Gateway Calculator?]]="Yes",IFERROR(Table1[[#This Row],[Days of Storage 1]],""),0)</f>
        <v>0</v>
      </c>
    </row>
    <row r="459" spans="1:16" x14ac:dyDescent="0.25">
      <c r="A459" s="5" t="str">
        <f t="shared" si="47"/>
        <v/>
      </c>
      <c r="B459" s="6" t="str">
        <f>IFERROR(IF(Table1[[#This Row],[Multi-lens? 1]]="No", 1, IF(Table1[[#This Row],[Multi-lens? 1]]="Dual", 2, IF(Table1[[#This Row],[Multi-lens? 1]]="Quad", 4, ""))),"")</f>
        <v/>
      </c>
      <c r="C459" s="6">
        <f t="shared" si="48"/>
        <v>0</v>
      </c>
      <c r="D459" s="6">
        <f t="shared" si="49"/>
        <v>0</v>
      </c>
      <c r="E459" s="6">
        <f t="shared" si="50"/>
        <v>0</v>
      </c>
      <c r="F459" s="6">
        <f t="shared" si="51"/>
        <v>0</v>
      </c>
      <c r="H459" s="6" t="str">
        <f>IFERROR(IF(Table1[[#This Row],[Multi-lens? 1]]="No", 1, IF(Table1[[#This Row],[Multi-lens? 1]]="Dual", 2, IF(Table1[[#This Row],[Multi-lens? 1]]="Quad", 4, ""))),"")</f>
        <v/>
      </c>
      <c r="I459" s="9">
        <f>IFERROR(Table1[[#This Row],[Name]],"")</f>
        <v>0</v>
      </c>
      <c r="K459" s="3" t="str">
        <f t="shared" si="46"/>
        <v/>
      </c>
      <c r="M459" s="4">
        <f>IF(Table1[[#This Row],[Import to Gateway Calculator?]]="Yes",IFERROR(Table1[[#This Row],[Streaming Resolution '[MP']]],""),0)</f>
        <v>0</v>
      </c>
      <c r="N459" s="4">
        <f>IF(Table1[[#This Row],[Import to Gateway Calculator?]]="Yes",IFERROR(Table1[[#This Row],[Recording Resolution '[MP']]],""),0)</f>
        <v>0</v>
      </c>
      <c r="O459" s="4">
        <f>IF(Table1[[#This Row],[Import to Gateway Calculator?]]="Yes",IFERROR(Table1[[#This Row],[Frame Rate '[FPS'] 1]],""),0)</f>
        <v>0</v>
      </c>
      <c r="P459" s="4">
        <f>IF(Table1[[#This Row],[Import to Gateway Calculator?]]="Yes",IFERROR(Table1[[#This Row],[Days of Storage 1]],""),0)</f>
        <v>0</v>
      </c>
    </row>
    <row r="460" spans="1:16" x14ac:dyDescent="0.25">
      <c r="A460" s="5" t="str">
        <f t="shared" si="47"/>
        <v/>
      </c>
      <c r="B460" s="6" t="str">
        <f>IFERROR(IF(Table1[[#This Row],[Multi-lens? 1]]="No", 1, IF(Table1[[#This Row],[Multi-lens? 1]]="Dual", 2, IF(Table1[[#This Row],[Multi-lens? 1]]="Quad", 4, ""))),"")</f>
        <v/>
      </c>
      <c r="C460" s="6">
        <f t="shared" si="48"/>
        <v>0</v>
      </c>
      <c r="D460" s="6">
        <f t="shared" si="49"/>
        <v>0</v>
      </c>
      <c r="E460" s="6">
        <f t="shared" si="50"/>
        <v>0</v>
      </c>
      <c r="F460" s="6">
        <f t="shared" si="51"/>
        <v>0</v>
      </c>
      <c r="H460" s="6" t="str">
        <f>IFERROR(IF(Table1[[#This Row],[Multi-lens? 1]]="No", 1, IF(Table1[[#This Row],[Multi-lens? 1]]="Dual", 2, IF(Table1[[#This Row],[Multi-lens? 1]]="Quad", 4, ""))),"")</f>
        <v/>
      </c>
      <c r="I460" s="9">
        <f>IFERROR(Table1[[#This Row],[Name]],"")</f>
        <v>0</v>
      </c>
      <c r="K460" s="3" t="str">
        <f t="shared" si="46"/>
        <v/>
      </c>
      <c r="M460" s="4">
        <f>IF(Table1[[#This Row],[Import to Gateway Calculator?]]="Yes",IFERROR(Table1[[#This Row],[Streaming Resolution '[MP']]],""),0)</f>
        <v>0</v>
      </c>
      <c r="N460" s="4">
        <f>IF(Table1[[#This Row],[Import to Gateway Calculator?]]="Yes",IFERROR(Table1[[#This Row],[Recording Resolution '[MP']]],""),0)</f>
        <v>0</v>
      </c>
      <c r="O460" s="4">
        <f>IF(Table1[[#This Row],[Import to Gateway Calculator?]]="Yes",IFERROR(Table1[[#This Row],[Frame Rate '[FPS'] 1]],""),0)</f>
        <v>0</v>
      </c>
      <c r="P460" s="4">
        <f>IF(Table1[[#This Row],[Import to Gateway Calculator?]]="Yes",IFERROR(Table1[[#This Row],[Days of Storage 1]],""),0)</f>
        <v>0</v>
      </c>
    </row>
    <row r="461" spans="1:16" x14ac:dyDescent="0.25">
      <c r="A461" s="5" t="str">
        <f t="shared" si="47"/>
        <v/>
      </c>
      <c r="B461" s="6" t="str">
        <f>IFERROR(IF(Table1[[#This Row],[Multi-lens? 1]]="No", 1, IF(Table1[[#This Row],[Multi-lens? 1]]="Dual", 2, IF(Table1[[#This Row],[Multi-lens? 1]]="Quad", 4, ""))),"")</f>
        <v/>
      </c>
      <c r="C461" s="6">
        <f t="shared" si="48"/>
        <v>0</v>
      </c>
      <c r="D461" s="6">
        <f t="shared" si="49"/>
        <v>0</v>
      </c>
      <c r="E461" s="6">
        <f t="shared" si="50"/>
        <v>0</v>
      </c>
      <c r="F461" s="6">
        <f t="shared" si="51"/>
        <v>0</v>
      </c>
      <c r="H461" s="6" t="str">
        <f>IFERROR(IF(Table1[[#This Row],[Multi-lens? 1]]="No", 1, IF(Table1[[#This Row],[Multi-lens? 1]]="Dual", 2, IF(Table1[[#This Row],[Multi-lens? 1]]="Quad", 4, ""))),"")</f>
        <v/>
      </c>
      <c r="I461" s="9">
        <f>IFERROR(Table1[[#This Row],[Name]],"")</f>
        <v>0</v>
      </c>
      <c r="K461" s="3" t="str">
        <f t="shared" si="46"/>
        <v/>
      </c>
      <c r="M461" s="4">
        <f>IF(Table1[[#This Row],[Import to Gateway Calculator?]]="Yes",IFERROR(Table1[[#This Row],[Streaming Resolution '[MP']]],""),0)</f>
        <v>0</v>
      </c>
      <c r="N461" s="4">
        <f>IF(Table1[[#This Row],[Import to Gateway Calculator?]]="Yes",IFERROR(Table1[[#This Row],[Recording Resolution '[MP']]],""),0)</f>
        <v>0</v>
      </c>
      <c r="O461" s="4">
        <f>IF(Table1[[#This Row],[Import to Gateway Calculator?]]="Yes",IFERROR(Table1[[#This Row],[Frame Rate '[FPS'] 1]],""),0)</f>
        <v>0</v>
      </c>
      <c r="P461" s="4">
        <f>IF(Table1[[#This Row],[Import to Gateway Calculator?]]="Yes",IFERROR(Table1[[#This Row],[Days of Storage 1]],""),0)</f>
        <v>0</v>
      </c>
    </row>
    <row r="462" spans="1:16" x14ac:dyDescent="0.25">
      <c r="A462" s="5" t="str">
        <f t="shared" si="47"/>
        <v/>
      </c>
      <c r="B462" s="6" t="str">
        <f>IFERROR(IF(Table1[[#This Row],[Multi-lens? 1]]="No", 1, IF(Table1[[#This Row],[Multi-lens? 1]]="Dual", 2, IF(Table1[[#This Row],[Multi-lens? 1]]="Quad", 4, ""))),"")</f>
        <v/>
      </c>
      <c r="C462" s="6">
        <f t="shared" si="48"/>
        <v>0</v>
      </c>
      <c r="D462" s="6">
        <f t="shared" si="49"/>
        <v>0</v>
      </c>
      <c r="E462" s="6">
        <f t="shared" si="50"/>
        <v>0</v>
      </c>
      <c r="F462" s="6">
        <f t="shared" si="51"/>
        <v>0</v>
      </c>
      <c r="H462" s="6" t="str">
        <f>IFERROR(IF(Table1[[#This Row],[Multi-lens? 1]]="No", 1, IF(Table1[[#This Row],[Multi-lens? 1]]="Dual", 2, IF(Table1[[#This Row],[Multi-lens? 1]]="Quad", 4, ""))),"")</f>
        <v/>
      </c>
      <c r="I462" s="9">
        <f>IFERROR(Table1[[#This Row],[Name]],"")</f>
        <v>0</v>
      </c>
      <c r="K462" s="3" t="str">
        <f t="shared" si="46"/>
        <v/>
      </c>
      <c r="M462" s="4">
        <f>IF(Table1[[#This Row],[Import to Gateway Calculator?]]="Yes",IFERROR(Table1[[#This Row],[Streaming Resolution '[MP']]],""),0)</f>
        <v>0</v>
      </c>
      <c r="N462" s="4">
        <f>IF(Table1[[#This Row],[Import to Gateway Calculator?]]="Yes",IFERROR(Table1[[#This Row],[Recording Resolution '[MP']]],""),0)</f>
        <v>0</v>
      </c>
      <c r="O462" s="4">
        <f>IF(Table1[[#This Row],[Import to Gateway Calculator?]]="Yes",IFERROR(Table1[[#This Row],[Frame Rate '[FPS'] 1]],""),0)</f>
        <v>0</v>
      </c>
      <c r="P462" s="4">
        <f>IF(Table1[[#This Row],[Import to Gateway Calculator?]]="Yes",IFERROR(Table1[[#This Row],[Days of Storage 1]],""),0)</f>
        <v>0</v>
      </c>
    </row>
    <row r="463" spans="1:16" x14ac:dyDescent="0.25">
      <c r="A463" s="5" t="str">
        <f t="shared" si="47"/>
        <v/>
      </c>
      <c r="B463" s="6" t="str">
        <f>IFERROR(IF(Table1[[#This Row],[Multi-lens? 1]]="No", 1, IF(Table1[[#This Row],[Multi-lens? 1]]="Dual", 2, IF(Table1[[#This Row],[Multi-lens? 1]]="Quad", 4, ""))),"")</f>
        <v/>
      </c>
      <c r="C463" s="6">
        <f t="shared" si="48"/>
        <v>0</v>
      </c>
      <c r="D463" s="6">
        <f t="shared" si="49"/>
        <v>0</v>
      </c>
      <c r="E463" s="6">
        <f t="shared" si="50"/>
        <v>0</v>
      </c>
      <c r="F463" s="6">
        <f t="shared" si="51"/>
        <v>0</v>
      </c>
      <c r="H463" s="6" t="str">
        <f>IFERROR(IF(Table1[[#This Row],[Multi-lens? 1]]="No", 1, IF(Table1[[#This Row],[Multi-lens? 1]]="Dual", 2, IF(Table1[[#This Row],[Multi-lens? 1]]="Quad", 4, ""))),"")</f>
        <v/>
      </c>
      <c r="I463" s="9">
        <f>IFERROR(Table1[[#This Row],[Name]],"")</f>
        <v>0</v>
      </c>
      <c r="K463" s="3" t="str">
        <f t="shared" si="46"/>
        <v/>
      </c>
      <c r="M463" s="4">
        <f>IF(Table1[[#This Row],[Import to Gateway Calculator?]]="Yes",IFERROR(Table1[[#This Row],[Streaming Resolution '[MP']]],""),0)</f>
        <v>0</v>
      </c>
      <c r="N463" s="4">
        <f>IF(Table1[[#This Row],[Import to Gateway Calculator?]]="Yes",IFERROR(Table1[[#This Row],[Recording Resolution '[MP']]],""),0)</f>
        <v>0</v>
      </c>
      <c r="O463" s="4">
        <f>IF(Table1[[#This Row],[Import to Gateway Calculator?]]="Yes",IFERROR(Table1[[#This Row],[Frame Rate '[FPS'] 1]],""),0)</f>
        <v>0</v>
      </c>
      <c r="P463" s="4">
        <f>IF(Table1[[#This Row],[Import to Gateway Calculator?]]="Yes",IFERROR(Table1[[#This Row],[Days of Storage 1]],""),0)</f>
        <v>0</v>
      </c>
    </row>
    <row r="464" spans="1:16" x14ac:dyDescent="0.25">
      <c r="A464" s="5" t="str">
        <f t="shared" si="47"/>
        <v/>
      </c>
      <c r="B464" s="6" t="str">
        <f>IFERROR(IF(Table1[[#This Row],[Multi-lens? 1]]="No", 1, IF(Table1[[#This Row],[Multi-lens? 1]]="Dual", 2, IF(Table1[[#This Row],[Multi-lens? 1]]="Quad", 4, ""))),"")</f>
        <v/>
      </c>
      <c r="C464" s="6">
        <f t="shared" si="48"/>
        <v>0</v>
      </c>
      <c r="D464" s="6">
        <f t="shared" si="49"/>
        <v>0</v>
      </c>
      <c r="E464" s="6">
        <f t="shared" si="50"/>
        <v>0</v>
      </c>
      <c r="F464" s="6">
        <f t="shared" si="51"/>
        <v>0</v>
      </c>
      <c r="H464" s="6" t="str">
        <f>IFERROR(IF(Table1[[#This Row],[Multi-lens? 1]]="No", 1, IF(Table1[[#This Row],[Multi-lens? 1]]="Dual", 2, IF(Table1[[#This Row],[Multi-lens? 1]]="Quad", 4, ""))),"")</f>
        <v/>
      </c>
      <c r="I464" s="9">
        <f>IFERROR(Table1[[#This Row],[Name]],"")</f>
        <v>0</v>
      </c>
      <c r="K464" s="3" t="str">
        <f t="shared" si="46"/>
        <v/>
      </c>
      <c r="M464" s="4">
        <f>IF(Table1[[#This Row],[Import to Gateway Calculator?]]="Yes",IFERROR(Table1[[#This Row],[Streaming Resolution '[MP']]],""),0)</f>
        <v>0</v>
      </c>
      <c r="N464" s="4">
        <f>IF(Table1[[#This Row],[Import to Gateway Calculator?]]="Yes",IFERROR(Table1[[#This Row],[Recording Resolution '[MP']]],""),0)</f>
        <v>0</v>
      </c>
      <c r="O464" s="4">
        <f>IF(Table1[[#This Row],[Import to Gateway Calculator?]]="Yes",IFERROR(Table1[[#This Row],[Frame Rate '[FPS'] 1]],""),0)</f>
        <v>0</v>
      </c>
      <c r="P464" s="4">
        <f>IF(Table1[[#This Row],[Import to Gateway Calculator?]]="Yes",IFERROR(Table1[[#This Row],[Days of Storage 1]],""),0)</f>
        <v>0</v>
      </c>
    </row>
    <row r="465" spans="1:16" x14ac:dyDescent="0.25">
      <c r="A465" s="5" t="str">
        <f t="shared" si="47"/>
        <v/>
      </c>
      <c r="B465" s="6" t="str">
        <f>IFERROR(IF(Table1[[#This Row],[Multi-lens? 1]]="No", 1, IF(Table1[[#This Row],[Multi-lens? 1]]="Dual", 2, IF(Table1[[#This Row],[Multi-lens? 1]]="Quad", 4, ""))),"")</f>
        <v/>
      </c>
      <c r="C465" s="6">
        <f t="shared" si="48"/>
        <v>0</v>
      </c>
      <c r="D465" s="6">
        <f t="shared" si="49"/>
        <v>0</v>
      </c>
      <c r="E465" s="6">
        <f t="shared" si="50"/>
        <v>0</v>
      </c>
      <c r="F465" s="6">
        <f t="shared" si="51"/>
        <v>0</v>
      </c>
      <c r="H465" s="6" t="str">
        <f>IFERROR(IF(Table1[[#This Row],[Multi-lens? 1]]="No", 1, IF(Table1[[#This Row],[Multi-lens? 1]]="Dual", 2, IF(Table1[[#This Row],[Multi-lens? 1]]="Quad", 4, ""))),"")</f>
        <v/>
      </c>
      <c r="I465" s="9">
        <f>IFERROR(Table1[[#This Row],[Name]],"")</f>
        <v>0</v>
      </c>
      <c r="K465" s="3" t="str">
        <f t="shared" si="46"/>
        <v/>
      </c>
      <c r="M465" s="4">
        <f>IF(Table1[[#This Row],[Import to Gateway Calculator?]]="Yes",IFERROR(Table1[[#This Row],[Streaming Resolution '[MP']]],""),0)</f>
        <v>0</v>
      </c>
      <c r="N465" s="4">
        <f>IF(Table1[[#This Row],[Import to Gateway Calculator?]]="Yes",IFERROR(Table1[[#This Row],[Recording Resolution '[MP']]],""),0)</f>
        <v>0</v>
      </c>
      <c r="O465" s="4">
        <f>IF(Table1[[#This Row],[Import to Gateway Calculator?]]="Yes",IFERROR(Table1[[#This Row],[Frame Rate '[FPS'] 1]],""),0)</f>
        <v>0</v>
      </c>
      <c r="P465" s="4">
        <f>IF(Table1[[#This Row],[Import to Gateway Calculator?]]="Yes",IFERROR(Table1[[#This Row],[Days of Storage 1]],""),0)</f>
        <v>0</v>
      </c>
    </row>
    <row r="466" spans="1:16" x14ac:dyDescent="0.25">
      <c r="A466" s="5" t="str">
        <f t="shared" si="47"/>
        <v/>
      </c>
      <c r="B466" s="6" t="str">
        <f>IFERROR(IF(Table1[[#This Row],[Multi-lens? 1]]="No", 1, IF(Table1[[#This Row],[Multi-lens? 1]]="Dual", 2, IF(Table1[[#This Row],[Multi-lens? 1]]="Quad", 4, ""))),"")</f>
        <v/>
      </c>
      <c r="C466" s="6">
        <f t="shared" si="48"/>
        <v>0</v>
      </c>
      <c r="D466" s="6">
        <f t="shared" si="49"/>
        <v>0</v>
      </c>
      <c r="E466" s="6">
        <f t="shared" si="50"/>
        <v>0</v>
      </c>
      <c r="F466" s="6">
        <f t="shared" si="51"/>
        <v>0</v>
      </c>
      <c r="H466" s="6" t="str">
        <f>IFERROR(IF(Table1[[#This Row],[Multi-lens? 1]]="No", 1, IF(Table1[[#This Row],[Multi-lens? 1]]="Dual", 2, IF(Table1[[#This Row],[Multi-lens? 1]]="Quad", 4, ""))),"")</f>
        <v/>
      </c>
      <c r="I466" s="9">
        <f>IFERROR(Table1[[#This Row],[Name]],"")</f>
        <v>0</v>
      </c>
      <c r="K466" s="3" t="str">
        <f t="shared" si="46"/>
        <v/>
      </c>
      <c r="M466" s="4">
        <f>IF(Table1[[#This Row],[Import to Gateway Calculator?]]="Yes",IFERROR(Table1[[#This Row],[Streaming Resolution '[MP']]],""),0)</f>
        <v>0</v>
      </c>
      <c r="N466" s="4">
        <f>IF(Table1[[#This Row],[Import to Gateway Calculator?]]="Yes",IFERROR(Table1[[#This Row],[Recording Resolution '[MP']]],""),0)</f>
        <v>0</v>
      </c>
      <c r="O466" s="4">
        <f>IF(Table1[[#This Row],[Import to Gateway Calculator?]]="Yes",IFERROR(Table1[[#This Row],[Frame Rate '[FPS'] 1]],""),0)</f>
        <v>0</v>
      </c>
      <c r="P466" s="4">
        <f>IF(Table1[[#This Row],[Import to Gateway Calculator?]]="Yes",IFERROR(Table1[[#This Row],[Days of Storage 1]],""),0)</f>
        <v>0</v>
      </c>
    </row>
    <row r="467" spans="1:16" x14ac:dyDescent="0.25">
      <c r="A467" s="5" t="str">
        <f t="shared" si="47"/>
        <v/>
      </c>
      <c r="B467" s="6" t="str">
        <f>IFERROR(IF(Table1[[#This Row],[Multi-lens? 1]]="No", 1, IF(Table1[[#This Row],[Multi-lens? 1]]="Dual", 2, IF(Table1[[#This Row],[Multi-lens? 1]]="Quad", 4, ""))),"")</f>
        <v/>
      </c>
      <c r="C467" s="6">
        <f t="shared" si="48"/>
        <v>0</v>
      </c>
      <c r="D467" s="6">
        <f t="shared" si="49"/>
        <v>0</v>
      </c>
      <c r="E467" s="6">
        <f t="shared" si="50"/>
        <v>0</v>
      </c>
      <c r="F467" s="6">
        <f t="shared" si="51"/>
        <v>0</v>
      </c>
      <c r="H467" s="6" t="str">
        <f>IFERROR(IF(Table1[[#This Row],[Multi-lens? 1]]="No", 1, IF(Table1[[#This Row],[Multi-lens? 1]]="Dual", 2, IF(Table1[[#This Row],[Multi-lens? 1]]="Quad", 4, ""))),"")</f>
        <v/>
      </c>
      <c r="I467" s="9">
        <f>IFERROR(Table1[[#This Row],[Name]],"")</f>
        <v>0</v>
      </c>
      <c r="K467" s="3" t="str">
        <f t="shared" si="46"/>
        <v/>
      </c>
      <c r="M467" s="4">
        <f>IF(Table1[[#This Row],[Import to Gateway Calculator?]]="Yes",IFERROR(Table1[[#This Row],[Streaming Resolution '[MP']]],""),0)</f>
        <v>0</v>
      </c>
      <c r="N467" s="4">
        <f>IF(Table1[[#This Row],[Import to Gateway Calculator?]]="Yes",IFERROR(Table1[[#This Row],[Recording Resolution '[MP']]],""),0)</f>
        <v>0</v>
      </c>
      <c r="O467" s="4">
        <f>IF(Table1[[#This Row],[Import to Gateway Calculator?]]="Yes",IFERROR(Table1[[#This Row],[Frame Rate '[FPS'] 1]],""),0)</f>
        <v>0</v>
      </c>
      <c r="P467" s="4">
        <f>IF(Table1[[#This Row],[Import to Gateway Calculator?]]="Yes",IFERROR(Table1[[#This Row],[Days of Storage 1]],""),0)</f>
        <v>0</v>
      </c>
    </row>
    <row r="468" spans="1:16" x14ac:dyDescent="0.25">
      <c r="A468" s="5" t="str">
        <f t="shared" si="47"/>
        <v/>
      </c>
      <c r="B468" s="6" t="str">
        <f>IFERROR(IF(Table1[[#This Row],[Multi-lens? 1]]="No", 1, IF(Table1[[#This Row],[Multi-lens? 1]]="Dual", 2, IF(Table1[[#This Row],[Multi-lens? 1]]="Quad", 4, ""))),"")</f>
        <v/>
      </c>
      <c r="C468" s="6">
        <f t="shared" si="48"/>
        <v>0</v>
      </c>
      <c r="D468" s="6">
        <f t="shared" si="49"/>
        <v>0</v>
      </c>
      <c r="E468" s="6">
        <f t="shared" si="50"/>
        <v>0</v>
      </c>
      <c r="F468" s="6">
        <f t="shared" si="51"/>
        <v>0</v>
      </c>
      <c r="H468" s="6" t="str">
        <f>IFERROR(IF(Table1[[#This Row],[Multi-lens? 1]]="No", 1, IF(Table1[[#This Row],[Multi-lens? 1]]="Dual", 2, IF(Table1[[#This Row],[Multi-lens? 1]]="Quad", 4, ""))),"")</f>
        <v/>
      </c>
      <c r="I468" s="9">
        <f>IFERROR(Table1[[#This Row],[Name]],"")</f>
        <v>0</v>
      </c>
      <c r="K468" s="3" t="str">
        <f t="shared" si="46"/>
        <v/>
      </c>
      <c r="M468" s="4">
        <f>IF(Table1[[#This Row],[Import to Gateway Calculator?]]="Yes",IFERROR(Table1[[#This Row],[Streaming Resolution '[MP']]],""),0)</f>
        <v>0</v>
      </c>
      <c r="N468" s="4">
        <f>IF(Table1[[#This Row],[Import to Gateway Calculator?]]="Yes",IFERROR(Table1[[#This Row],[Recording Resolution '[MP']]],""),0)</f>
        <v>0</v>
      </c>
      <c r="O468" s="4">
        <f>IF(Table1[[#This Row],[Import to Gateway Calculator?]]="Yes",IFERROR(Table1[[#This Row],[Frame Rate '[FPS'] 1]],""),0)</f>
        <v>0</v>
      </c>
      <c r="P468" s="4">
        <f>IF(Table1[[#This Row],[Import to Gateway Calculator?]]="Yes",IFERROR(Table1[[#This Row],[Days of Storage 1]],""),0)</f>
        <v>0</v>
      </c>
    </row>
    <row r="469" spans="1:16" x14ac:dyDescent="0.25">
      <c r="A469" s="5" t="str">
        <f t="shared" si="47"/>
        <v/>
      </c>
      <c r="B469" s="6" t="str">
        <f>IFERROR(IF(Table1[[#This Row],[Multi-lens? 1]]="No", 1, IF(Table1[[#This Row],[Multi-lens? 1]]="Dual", 2, IF(Table1[[#This Row],[Multi-lens? 1]]="Quad", 4, ""))),"")</f>
        <v/>
      </c>
      <c r="C469" s="6">
        <f t="shared" si="48"/>
        <v>0</v>
      </c>
      <c r="D469" s="6">
        <f t="shared" si="49"/>
        <v>0</v>
      </c>
      <c r="E469" s="6">
        <f t="shared" si="50"/>
        <v>0</v>
      </c>
      <c r="F469" s="6">
        <f t="shared" si="51"/>
        <v>0</v>
      </c>
      <c r="H469" s="6" t="str">
        <f>IFERROR(IF(Table1[[#This Row],[Multi-lens? 1]]="No", 1, IF(Table1[[#This Row],[Multi-lens? 1]]="Dual", 2, IF(Table1[[#This Row],[Multi-lens? 1]]="Quad", 4, ""))),"")</f>
        <v/>
      </c>
      <c r="I469" s="9">
        <f>IFERROR(Table1[[#This Row],[Name]],"")</f>
        <v>0</v>
      </c>
      <c r="K469" s="3" t="str">
        <f t="shared" si="46"/>
        <v/>
      </c>
      <c r="M469" s="4">
        <f>IF(Table1[[#This Row],[Import to Gateway Calculator?]]="Yes",IFERROR(Table1[[#This Row],[Streaming Resolution '[MP']]],""),0)</f>
        <v>0</v>
      </c>
      <c r="N469" s="4">
        <f>IF(Table1[[#This Row],[Import to Gateway Calculator?]]="Yes",IFERROR(Table1[[#This Row],[Recording Resolution '[MP']]],""),0)</f>
        <v>0</v>
      </c>
      <c r="O469" s="4">
        <f>IF(Table1[[#This Row],[Import to Gateway Calculator?]]="Yes",IFERROR(Table1[[#This Row],[Frame Rate '[FPS'] 1]],""),0)</f>
        <v>0</v>
      </c>
      <c r="P469" s="4">
        <f>IF(Table1[[#This Row],[Import to Gateway Calculator?]]="Yes",IFERROR(Table1[[#This Row],[Days of Storage 1]],""),0)</f>
        <v>0</v>
      </c>
    </row>
    <row r="470" spans="1:16" x14ac:dyDescent="0.25">
      <c r="A470" s="5" t="str">
        <f t="shared" si="47"/>
        <v/>
      </c>
      <c r="B470" s="6" t="str">
        <f>IFERROR(IF(Table1[[#This Row],[Multi-lens? 1]]="No", 1, IF(Table1[[#This Row],[Multi-lens? 1]]="Dual", 2, IF(Table1[[#This Row],[Multi-lens? 1]]="Quad", 4, ""))),"")</f>
        <v/>
      </c>
      <c r="C470" s="6">
        <f t="shared" si="48"/>
        <v>0</v>
      </c>
      <c r="D470" s="6">
        <f t="shared" si="49"/>
        <v>0</v>
      </c>
      <c r="E470" s="6">
        <f t="shared" si="50"/>
        <v>0</v>
      </c>
      <c r="F470" s="6">
        <f t="shared" si="51"/>
        <v>0</v>
      </c>
      <c r="H470" s="6" t="str">
        <f>IFERROR(IF(Table1[[#This Row],[Multi-lens? 1]]="No", 1, IF(Table1[[#This Row],[Multi-lens? 1]]="Dual", 2, IF(Table1[[#This Row],[Multi-lens? 1]]="Quad", 4, ""))),"")</f>
        <v/>
      </c>
      <c r="I470" s="9">
        <f>IFERROR(Table1[[#This Row],[Name]],"")</f>
        <v>0</v>
      </c>
      <c r="K470" s="3" t="str">
        <f t="shared" si="46"/>
        <v/>
      </c>
      <c r="M470" s="4">
        <f>IF(Table1[[#This Row],[Import to Gateway Calculator?]]="Yes",IFERROR(Table1[[#This Row],[Streaming Resolution '[MP']]],""),0)</f>
        <v>0</v>
      </c>
      <c r="N470" s="4">
        <f>IF(Table1[[#This Row],[Import to Gateway Calculator?]]="Yes",IFERROR(Table1[[#This Row],[Recording Resolution '[MP']]],""),0)</f>
        <v>0</v>
      </c>
      <c r="O470" s="4">
        <f>IF(Table1[[#This Row],[Import to Gateway Calculator?]]="Yes",IFERROR(Table1[[#This Row],[Frame Rate '[FPS'] 1]],""),0)</f>
        <v>0</v>
      </c>
      <c r="P470" s="4">
        <f>IF(Table1[[#This Row],[Import to Gateway Calculator?]]="Yes",IFERROR(Table1[[#This Row],[Days of Storage 1]],""),0)</f>
        <v>0</v>
      </c>
    </row>
    <row r="471" spans="1:16" x14ac:dyDescent="0.25">
      <c r="A471" s="5" t="str">
        <f t="shared" si="47"/>
        <v/>
      </c>
      <c r="B471" s="6" t="str">
        <f>IFERROR(IF(Table1[[#This Row],[Multi-lens? 1]]="No", 1, IF(Table1[[#This Row],[Multi-lens? 1]]="Dual", 2, IF(Table1[[#This Row],[Multi-lens? 1]]="Quad", 4, ""))),"")</f>
        <v/>
      </c>
      <c r="C471" s="6">
        <f t="shared" si="48"/>
        <v>0</v>
      </c>
      <c r="D471" s="6">
        <f t="shared" si="49"/>
        <v>0</v>
      </c>
      <c r="E471" s="6">
        <f t="shared" si="50"/>
        <v>0</v>
      </c>
      <c r="F471" s="6">
        <f t="shared" si="51"/>
        <v>0</v>
      </c>
      <c r="H471" s="6" t="str">
        <f>IFERROR(IF(Table1[[#This Row],[Multi-lens? 1]]="No", 1, IF(Table1[[#This Row],[Multi-lens? 1]]="Dual", 2, IF(Table1[[#This Row],[Multi-lens? 1]]="Quad", 4, ""))),"")</f>
        <v/>
      </c>
      <c r="I471" s="9">
        <f>IFERROR(Table1[[#This Row],[Name]],"")</f>
        <v>0</v>
      </c>
      <c r="K471" s="3" t="str">
        <f t="shared" si="46"/>
        <v/>
      </c>
      <c r="M471" s="4">
        <f>IF(Table1[[#This Row],[Import to Gateway Calculator?]]="Yes",IFERROR(Table1[[#This Row],[Streaming Resolution '[MP']]],""),0)</f>
        <v>0</v>
      </c>
      <c r="N471" s="4">
        <f>IF(Table1[[#This Row],[Import to Gateway Calculator?]]="Yes",IFERROR(Table1[[#This Row],[Recording Resolution '[MP']]],""),0)</f>
        <v>0</v>
      </c>
      <c r="O471" s="4">
        <f>IF(Table1[[#This Row],[Import to Gateway Calculator?]]="Yes",IFERROR(Table1[[#This Row],[Frame Rate '[FPS'] 1]],""),0)</f>
        <v>0</v>
      </c>
      <c r="P471" s="4">
        <f>IF(Table1[[#This Row],[Import to Gateway Calculator?]]="Yes",IFERROR(Table1[[#This Row],[Days of Storage 1]],""),0)</f>
        <v>0</v>
      </c>
    </row>
    <row r="472" spans="1:16" x14ac:dyDescent="0.25">
      <c r="A472" s="5" t="str">
        <f t="shared" si="47"/>
        <v/>
      </c>
      <c r="B472" s="6" t="str">
        <f>IFERROR(IF(Table1[[#This Row],[Multi-lens? 1]]="No", 1, IF(Table1[[#This Row],[Multi-lens? 1]]="Dual", 2, IF(Table1[[#This Row],[Multi-lens? 1]]="Quad", 4, ""))),"")</f>
        <v/>
      </c>
      <c r="C472" s="6">
        <f t="shared" si="48"/>
        <v>0</v>
      </c>
      <c r="D472" s="6">
        <f t="shared" si="49"/>
        <v>0</v>
      </c>
      <c r="E472" s="6">
        <f t="shared" si="50"/>
        <v>0</v>
      </c>
      <c r="F472" s="6">
        <f t="shared" si="51"/>
        <v>0</v>
      </c>
      <c r="H472" s="6" t="str">
        <f>IFERROR(IF(Table1[[#This Row],[Multi-lens? 1]]="No", 1, IF(Table1[[#This Row],[Multi-lens? 1]]="Dual", 2, IF(Table1[[#This Row],[Multi-lens? 1]]="Quad", 4, ""))),"")</f>
        <v/>
      </c>
      <c r="I472" s="9">
        <f>IFERROR(Table1[[#This Row],[Name]],"")</f>
        <v>0</v>
      </c>
      <c r="K472" s="3" t="str">
        <f t="shared" si="46"/>
        <v/>
      </c>
      <c r="M472" s="4">
        <f>IF(Table1[[#This Row],[Import to Gateway Calculator?]]="Yes",IFERROR(Table1[[#This Row],[Streaming Resolution '[MP']]],""),0)</f>
        <v>0</v>
      </c>
      <c r="N472" s="4">
        <f>IF(Table1[[#This Row],[Import to Gateway Calculator?]]="Yes",IFERROR(Table1[[#This Row],[Recording Resolution '[MP']]],""),0)</f>
        <v>0</v>
      </c>
      <c r="O472" s="4">
        <f>IF(Table1[[#This Row],[Import to Gateway Calculator?]]="Yes",IFERROR(Table1[[#This Row],[Frame Rate '[FPS'] 1]],""),0)</f>
        <v>0</v>
      </c>
      <c r="P472" s="4">
        <f>IF(Table1[[#This Row],[Import to Gateway Calculator?]]="Yes",IFERROR(Table1[[#This Row],[Days of Storage 1]],""),0)</f>
        <v>0</v>
      </c>
    </row>
    <row r="473" spans="1:16" x14ac:dyDescent="0.25">
      <c r="A473" s="5" t="str">
        <f t="shared" si="47"/>
        <v/>
      </c>
      <c r="B473" s="6" t="str">
        <f>IFERROR(IF(Table1[[#This Row],[Multi-lens? 1]]="No", 1, IF(Table1[[#This Row],[Multi-lens? 1]]="Dual", 2, IF(Table1[[#This Row],[Multi-lens? 1]]="Quad", 4, ""))),"")</f>
        <v/>
      </c>
      <c r="C473" s="6">
        <f t="shared" si="48"/>
        <v>0</v>
      </c>
      <c r="D473" s="6">
        <f t="shared" si="49"/>
        <v>0</v>
      </c>
      <c r="E473" s="6">
        <f t="shared" si="50"/>
        <v>0</v>
      </c>
      <c r="F473" s="6">
        <f t="shared" si="51"/>
        <v>0</v>
      </c>
      <c r="H473" s="6" t="str">
        <f>IFERROR(IF(Table1[[#This Row],[Multi-lens? 1]]="No", 1, IF(Table1[[#This Row],[Multi-lens? 1]]="Dual", 2, IF(Table1[[#This Row],[Multi-lens? 1]]="Quad", 4, ""))),"")</f>
        <v/>
      </c>
      <c r="I473" s="9">
        <f>IFERROR(Table1[[#This Row],[Name]],"")</f>
        <v>0</v>
      </c>
      <c r="K473" s="3" t="str">
        <f t="shared" si="46"/>
        <v/>
      </c>
      <c r="M473" s="4">
        <f>IF(Table1[[#This Row],[Import to Gateway Calculator?]]="Yes",IFERROR(Table1[[#This Row],[Streaming Resolution '[MP']]],""),0)</f>
        <v>0</v>
      </c>
      <c r="N473" s="4">
        <f>IF(Table1[[#This Row],[Import to Gateway Calculator?]]="Yes",IFERROR(Table1[[#This Row],[Recording Resolution '[MP']]],""),0)</f>
        <v>0</v>
      </c>
      <c r="O473" s="4">
        <f>IF(Table1[[#This Row],[Import to Gateway Calculator?]]="Yes",IFERROR(Table1[[#This Row],[Frame Rate '[FPS'] 1]],""),0)</f>
        <v>0</v>
      </c>
      <c r="P473" s="4">
        <f>IF(Table1[[#This Row],[Import to Gateway Calculator?]]="Yes",IFERROR(Table1[[#This Row],[Days of Storage 1]],""),0)</f>
        <v>0</v>
      </c>
    </row>
    <row r="474" spans="1:16" x14ac:dyDescent="0.25">
      <c r="A474" s="5" t="str">
        <f t="shared" si="47"/>
        <v/>
      </c>
      <c r="B474" s="6" t="str">
        <f>IFERROR(IF(Table1[[#This Row],[Multi-lens? 1]]="No", 1, IF(Table1[[#This Row],[Multi-lens? 1]]="Dual", 2, IF(Table1[[#This Row],[Multi-lens? 1]]="Quad", 4, ""))),"")</f>
        <v/>
      </c>
      <c r="C474" s="6">
        <f t="shared" si="48"/>
        <v>0</v>
      </c>
      <c r="D474" s="6">
        <f t="shared" si="49"/>
        <v>0</v>
      </c>
      <c r="E474" s="6">
        <f t="shared" si="50"/>
        <v>0</v>
      </c>
      <c r="F474" s="6">
        <f t="shared" si="51"/>
        <v>0</v>
      </c>
      <c r="H474" s="6" t="str">
        <f>IFERROR(IF(Table1[[#This Row],[Multi-lens? 1]]="No", 1, IF(Table1[[#This Row],[Multi-lens? 1]]="Dual", 2, IF(Table1[[#This Row],[Multi-lens? 1]]="Quad", 4, ""))),"")</f>
        <v/>
      </c>
      <c r="I474" s="9">
        <f>IFERROR(Table1[[#This Row],[Name]],"")</f>
        <v>0</v>
      </c>
      <c r="K474" s="3" t="str">
        <f t="shared" si="46"/>
        <v/>
      </c>
      <c r="M474" s="4">
        <f>IF(Table1[[#This Row],[Import to Gateway Calculator?]]="Yes",IFERROR(Table1[[#This Row],[Streaming Resolution '[MP']]],""),0)</f>
        <v>0</v>
      </c>
      <c r="N474" s="4">
        <f>IF(Table1[[#This Row],[Import to Gateway Calculator?]]="Yes",IFERROR(Table1[[#This Row],[Recording Resolution '[MP']]],""),0)</f>
        <v>0</v>
      </c>
      <c r="O474" s="4">
        <f>IF(Table1[[#This Row],[Import to Gateway Calculator?]]="Yes",IFERROR(Table1[[#This Row],[Frame Rate '[FPS'] 1]],""),0)</f>
        <v>0</v>
      </c>
      <c r="P474" s="4">
        <f>IF(Table1[[#This Row],[Import to Gateway Calculator?]]="Yes",IFERROR(Table1[[#This Row],[Days of Storage 1]],""),0)</f>
        <v>0</v>
      </c>
    </row>
    <row r="475" spans="1:16" x14ac:dyDescent="0.25">
      <c r="A475" s="5" t="str">
        <f t="shared" si="47"/>
        <v/>
      </c>
      <c r="B475" s="6" t="str">
        <f>IFERROR(IF(Table1[[#This Row],[Multi-lens? 1]]="No", 1, IF(Table1[[#This Row],[Multi-lens? 1]]="Dual", 2, IF(Table1[[#This Row],[Multi-lens? 1]]="Quad", 4, ""))),"")</f>
        <v/>
      </c>
      <c r="C475" s="6">
        <f t="shared" si="48"/>
        <v>0</v>
      </c>
      <c r="D475" s="6">
        <f t="shared" si="49"/>
        <v>0</v>
      </c>
      <c r="E475" s="6">
        <f t="shared" si="50"/>
        <v>0</v>
      </c>
      <c r="F475" s="6">
        <f t="shared" si="51"/>
        <v>0</v>
      </c>
      <c r="H475" s="6" t="str">
        <f>IFERROR(IF(Table1[[#This Row],[Multi-lens? 1]]="No", 1, IF(Table1[[#This Row],[Multi-lens? 1]]="Dual", 2, IF(Table1[[#This Row],[Multi-lens? 1]]="Quad", 4, ""))),"")</f>
        <v/>
      </c>
      <c r="I475" s="9">
        <f>IFERROR(Table1[[#This Row],[Name]],"")</f>
        <v>0</v>
      </c>
      <c r="K475" s="3" t="str">
        <f t="shared" si="46"/>
        <v/>
      </c>
      <c r="M475" s="4">
        <f>IF(Table1[[#This Row],[Import to Gateway Calculator?]]="Yes",IFERROR(Table1[[#This Row],[Streaming Resolution '[MP']]],""),0)</f>
        <v>0</v>
      </c>
      <c r="N475" s="4">
        <f>IF(Table1[[#This Row],[Import to Gateway Calculator?]]="Yes",IFERROR(Table1[[#This Row],[Recording Resolution '[MP']]],""),0)</f>
        <v>0</v>
      </c>
      <c r="O475" s="4">
        <f>IF(Table1[[#This Row],[Import to Gateway Calculator?]]="Yes",IFERROR(Table1[[#This Row],[Frame Rate '[FPS'] 1]],""),0)</f>
        <v>0</v>
      </c>
      <c r="P475" s="4">
        <f>IF(Table1[[#This Row],[Import to Gateway Calculator?]]="Yes",IFERROR(Table1[[#This Row],[Days of Storage 1]],""),0)</f>
        <v>0</v>
      </c>
    </row>
    <row r="476" spans="1:16" x14ac:dyDescent="0.25">
      <c r="A476" s="5" t="str">
        <f t="shared" si="47"/>
        <v/>
      </c>
      <c r="B476" s="6" t="str">
        <f>IFERROR(IF(Table1[[#This Row],[Multi-lens? 1]]="No", 1, IF(Table1[[#This Row],[Multi-lens? 1]]="Dual", 2, IF(Table1[[#This Row],[Multi-lens? 1]]="Quad", 4, ""))),"")</f>
        <v/>
      </c>
      <c r="C476" s="6">
        <f t="shared" si="48"/>
        <v>0</v>
      </c>
      <c r="D476" s="6">
        <f t="shared" si="49"/>
        <v>0</v>
      </c>
      <c r="E476" s="6">
        <f t="shared" si="50"/>
        <v>0</v>
      </c>
      <c r="F476" s="6">
        <f t="shared" si="51"/>
        <v>0</v>
      </c>
      <c r="H476" s="6" t="str">
        <f>IFERROR(IF(Table1[[#This Row],[Multi-lens? 1]]="No", 1, IF(Table1[[#This Row],[Multi-lens? 1]]="Dual", 2, IF(Table1[[#This Row],[Multi-lens? 1]]="Quad", 4, ""))),"")</f>
        <v/>
      </c>
      <c r="I476" s="9">
        <f>IFERROR(Table1[[#This Row],[Name]],"")</f>
        <v>0</v>
      </c>
      <c r="K476" s="3" t="str">
        <f t="shared" si="46"/>
        <v/>
      </c>
      <c r="M476" s="4">
        <f>IF(Table1[[#This Row],[Import to Gateway Calculator?]]="Yes",IFERROR(Table1[[#This Row],[Streaming Resolution '[MP']]],""),0)</f>
        <v>0</v>
      </c>
      <c r="N476" s="4">
        <f>IF(Table1[[#This Row],[Import to Gateway Calculator?]]="Yes",IFERROR(Table1[[#This Row],[Recording Resolution '[MP']]],""),0)</f>
        <v>0</v>
      </c>
      <c r="O476" s="4">
        <f>IF(Table1[[#This Row],[Import to Gateway Calculator?]]="Yes",IFERROR(Table1[[#This Row],[Frame Rate '[FPS'] 1]],""),0)</f>
        <v>0</v>
      </c>
      <c r="P476" s="4">
        <f>IF(Table1[[#This Row],[Import to Gateway Calculator?]]="Yes",IFERROR(Table1[[#This Row],[Days of Storage 1]],""),0)</f>
        <v>0</v>
      </c>
    </row>
    <row r="477" spans="1:16" x14ac:dyDescent="0.25">
      <c r="A477" s="5" t="str">
        <f t="shared" si="47"/>
        <v/>
      </c>
      <c r="B477" s="6" t="str">
        <f>IFERROR(IF(Table1[[#This Row],[Multi-lens? 1]]="No", 1, IF(Table1[[#This Row],[Multi-lens? 1]]="Dual", 2, IF(Table1[[#This Row],[Multi-lens? 1]]="Quad", 4, ""))),"")</f>
        <v/>
      </c>
      <c r="C477" s="6">
        <f t="shared" si="48"/>
        <v>0</v>
      </c>
      <c r="D477" s="6">
        <f t="shared" si="49"/>
        <v>0</v>
      </c>
      <c r="E477" s="6">
        <f t="shared" si="50"/>
        <v>0</v>
      </c>
      <c r="F477" s="6">
        <f t="shared" si="51"/>
        <v>0</v>
      </c>
      <c r="H477" s="6" t="str">
        <f>IFERROR(IF(Table1[[#This Row],[Multi-lens? 1]]="No", 1, IF(Table1[[#This Row],[Multi-lens? 1]]="Dual", 2, IF(Table1[[#This Row],[Multi-lens? 1]]="Quad", 4, ""))),"")</f>
        <v/>
      </c>
      <c r="I477" s="9">
        <f>IFERROR(Table1[[#This Row],[Name]],"")</f>
        <v>0</v>
      </c>
      <c r="K477" s="3" t="str">
        <f t="shared" si="46"/>
        <v/>
      </c>
      <c r="M477" s="4">
        <f>IF(Table1[[#This Row],[Import to Gateway Calculator?]]="Yes",IFERROR(Table1[[#This Row],[Streaming Resolution '[MP']]],""),0)</f>
        <v>0</v>
      </c>
      <c r="N477" s="4">
        <f>IF(Table1[[#This Row],[Import to Gateway Calculator?]]="Yes",IFERROR(Table1[[#This Row],[Recording Resolution '[MP']]],""),0)</f>
        <v>0</v>
      </c>
      <c r="O477" s="4">
        <f>IF(Table1[[#This Row],[Import to Gateway Calculator?]]="Yes",IFERROR(Table1[[#This Row],[Frame Rate '[FPS'] 1]],""),0)</f>
        <v>0</v>
      </c>
      <c r="P477" s="4">
        <f>IF(Table1[[#This Row],[Import to Gateway Calculator?]]="Yes",IFERROR(Table1[[#This Row],[Days of Storage 1]],""),0)</f>
        <v>0</v>
      </c>
    </row>
    <row r="478" spans="1:16" x14ac:dyDescent="0.25">
      <c r="A478" s="5" t="str">
        <f t="shared" si="47"/>
        <v/>
      </c>
      <c r="B478" s="6" t="str">
        <f>IFERROR(IF(Table1[[#This Row],[Multi-lens? 1]]="No", 1, IF(Table1[[#This Row],[Multi-lens? 1]]="Dual", 2, IF(Table1[[#This Row],[Multi-lens? 1]]="Quad", 4, ""))),"")</f>
        <v/>
      </c>
      <c r="C478" s="6">
        <f t="shared" si="48"/>
        <v>0</v>
      </c>
      <c r="D478" s="6">
        <f t="shared" si="49"/>
        <v>0</v>
      </c>
      <c r="E478" s="6">
        <f t="shared" si="50"/>
        <v>0</v>
      </c>
      <c r="F478" s="6">
        <f t="shared" si="51"/>
        <v>0</v>
      </c>
      <c r="H478" s="6" t="str">
        <f>IFERROR(IF(Table1[[#This Row],[Multi-lens? 1]]="No", 1, IF(Table1[[#This Row],[Multi-lens? 1]]="Dual", 2, IF(Table1[[#This Row],[Multi-lens? 1]]="Quad", 4, ""))),"")</f>
        <v/>
      </c>
      <c r="I478" s="9">
        <f>IFERROR(Table1[[#This Row],[Name]],"")</f>
        <v>0</v>
      </c>
      <c r="K478" s="3" t="str">
        <f t="shared" si="46"/>
        <v/>
      </c>
      <c r="M478" s="4">
        <f>IF(Table1[[#This Row],[Import to Gateway Calculator?]]="Yes",IFERROR(Table1[[#This Row],[Streaming Resolution '[MP']]],""),0)</f>
        <v>0</v>
      </c>
      <c r="N478" s="4">
        <f>IF(Table1[[#This Row],[Import to Gateway Calculator?]]="Yes",IFERROR(Table1[[#This Row],[Recording Resolution '[MP']]],""),0)</f>
        <v>0</v>
      </c>
      <c r="O478" s="4">
        <f>IF(Table1[[#This Row],[Import to Gateway Calculator?]]="Yes",IFERROR(Table1[[#This Row],[Frame Rate '[FPS'] 1]],""),0)</f>
        <v>0</v>
      </c>
      <c r="P478" s="4">
        <f>IF(Table1[[#This Row],[Import to Gateway Calculator?]]="Yes",IFERROR(Table1[[#This Row],[Days of Storage 1]],""),0)</f>
        <v>0</v>
      </c>
    </row>
    <row r="479" spans="1:16" x14ac:dyDescent="0.25">
      <c r="A479" s="5" t="str">
        <f t="shared" si="47"/>
        <v/>
      </c>
      <c r="B479" s="6" t="str">
        <f>IFERROR(IF(Table1[[#This Row],[Multi-lens? 1]]="No", 1, IF(Table1[[#This Row],[Multi-lens? 1]]="Dual", 2, IF(Table1[[#This Row],[Multi-lens? 1]]="Quad", 4, ""))),"")</f>
        <v/>
      </c>
      <c r="C479" s="6">
        <f t="shared" si="48"/>
        <v>0</v>
      </c>
      <c r="D479" s="6">
        <f t="shared" si="49"/>
        <v>0</v>
      </c>
      <c r="E479" s="6">
        <f t="shared" si="50"/>
        <v>0</v>
      </c>
      <c r="F479" s="6">
        <f t="shared" si="51"/>
        <v>0</v>
      </c>
      <c r="H479" s="6" t="str">
        <f>IFERROR(IF(Table1[[#This Row],[Multi-lens? 1]]="No", 1, IF(Table1[[#This Row],[Multi-lens? 1]]="Dual", 2, IF(Table1[[#This Row],[Multi-lens? 1]]="Quad", 4, ""))),"")</f>
        <v/>
      </c>
      <c r="I479" s="9">
        <f>IFERROR(Table1[[#This Row],[Name]],"")</f>
        <v>0</v>
      </c>
      <c r="K479" s="3" t="str">
        <f t="shared" si="46"/>
        <v/>
      </c>
      <c r="M479" s="4">
        <f>IF(Table1[[#This Row],[Import to Gateway Calculator?]]="Yes",IFERROR(Table1[[#This Row],[Streaming Resolution '[MP']]],""),0)</f>
        <v>0</v>
      </c>
      <c r="N479" s="4">
        <f>IF(Table1[[#This Row],[Import to Gateway Calculator?]]="Yes",IFERROR(Table1[[#This Row],[Recording Resolution '[MP']]],""),0)</f>
        <v>0</v>
      </c>
      <c r="O479" s="4">
        <f>IF(Table1[[#This Row],[Import to Gateway Calculator?]]="Yes",IFERROR(Table1[[#This Row],[Frame Rate '[FPS'] 1]],""),0)</f>
        <v>0</v>
      </c>
      <c r="P479" s="4">
        <f>IF(Table1[[#This Row],[Import to Gateway Calculator?]]="Yes",IFERROR(Table1[[#This Row],[Days of Storage 1]],""),0)</f>
        <v>0</v>
      </c>
    </row>
    <row r="480" spans="1:16" x14ac:dyDescent="0.25">
      <c r="A480" s="5" t="str">
        <f t="shared" si="47"/>
        <v/>
      </c>
      <c r="B480" s="6" t="str">
        <f>IFERROR(IF(Table1[[#This Row],[Multi-lens? 1]]="No", 1, IF(Table1[[#This Row],[Multi-lens? 1]]="Dual", 2, IF(Table1[[#This Row],[Multi-lens? 1]]="Quad", 4, ""))),"")</f>
        <v/>
      </c>
      <c r="C480" s="6">
        <f t="shared" si="48"/>
        <v>0</v>
      </c>
      <c r="D480" s="6">
        <f t="shared" si="49"/>
        <v>0</v>
      </c>
      <c r="E480" s="6">
        <f t="shared" si="50"/>
        <v>0</v>
      </c>
      <c r="F480" s="6">
        <f t="shared" si="51"/>
        <v>0</v>
      </c>
      <c r="H480" s="6" t="str">
        <f>IFERROR(IF(Table1[[#This Row],[Multi-lens? 1]]="No", 1, IF(Table1[[#This Row],[Multi-lens? 1]]="Dual", 2, IF(Table1[[#This Row],[Multi-lens? 1]]="Quad", 4, ""))),"")</f>
        <v/>
      </c>
      <c r="I480" s="9">
        <f>IFERROR(Table1[[#This Row],[Name]],"")</f>
        <v>0</v>
      </c>
      <c r="K480" s="3" t="str">
        <f t="shared" si="46"/>
        <v/>
      </c>
      <c r="M480" s="4">
        <f>IF(Table1[[#This Row],[Import to Gateway Calculator?]]="Yes",IFERROR(Table1[[#This Row],[Streaming Resolution '[MP']]],""),0)</f>
        <v>0</v>
      </c>
      <c r="N480" s="4">
        <f>IF(Table1[[#This Row],[Import to Gateway Calculator?]]="Yes",IFERROR(Table1[[#This Row],[Recording Resolution '[MP']]],""),0)</f>
        <v>0</v>
      </c>
      <c r="O480" s="4">
        <f>IF(Table1[[#This Row],[Import to Gateway Calculator?]]="Yes",IFERROR(Table1[[#This Row],[Frame Rate '[FPS'] 1]],""),0)</f>
        <v>0</v>
      </c>
      <c r="P480" s="4">
        <f>IF(Table1[[#This Row],[Import to Gateway Calculator?]]="Yes",IFERROR(Table1[[#This Row],[Days of Storage 1]],""),0)</f>
        <v>0</v>
      </c>
    </row>
    <row r="481" spans="1:16" x14ac:dyDescent="0.25">
      <c r="A481" s="5" t="str">
        <f t="shared" si="47"/>
        <v/>
      </c>
      <c r="B481" s="6" t="str">
        <f>IFERROR(IF(Table1[[#This Row],[Multi-lens? 1]]="No", 1, IF(Table1[[#This Row],[Multi-lens? 1]]="Dual", 2, IF(Table1[[#This Row],[Multi-lens? 1]]="Quad", 4, ""))),"")</f>
        <v/>
      </c>
      <c r="C481" s="6">
        <f t="shared" si="48"/>
        <v>0</v>
      </c>
      <c r="D481" s="6">
        <f t="shared" si="49"/>
        <v>0</v>
      </c>
      <c r="E481" s="6">
        <f t="shared" si="50"/>
        <v>0</v>
      </c>
      <c r="F481" s="6">
        <f t="shared" si="51"/>
        <v>0</v>
      </c>
      <c r="H481" s="6" t="str">
        <f>IFERROR(IF(Table1[[#This Row],[Multi-lens? 1]]="No", 1, IF(Table1[[#This Row],[Multi-lens? 1]]="Dual", 2, IF(Table1[[#This Row],[Multi-lens? 1]]="Quad", 4, ""))),"")</f>
        <v/>
      </c>
      <c r="I481" s="9">
        <f>IFERROR(Table1[[#This Row],[Name]],"")</f>
        <v>0</v>
      </c>
      <c r="K481" s="3" t="str">
        <f t="shared" si="46"/>
        <v/>
      </c>
      <c r="M481" s="4">
        <f>IF(Table1[[#This Row],[Import to Gateway Calculator?]]="Yes",IFERROR(Table1[[#This Row],[Streaming Resolution '[MP']]],""),0)</f>
        <v>0</v>
      </c>
      <c r="N481" s="4">
        <f>IF(Table1[[#This Row],[Import to Gateway Calculator?]]="Yes",IFERROR(Table1[[#This Row],[Recording Resolution '[MP']]],""),0)</f>
        <v>0</v>
      </c>
      <c r="O481" s="4">
        <f>IF(Table1[[#This Row],[Import to Gateway Calculator?]]="Yes",IFERROR(Table1[[#This Row],[Frame Rate '[FPS'] 1]],""),0)</f>
        <v>0</v>
      </c>
      <c r="P481" s="4">
        <f>IF(Table1[[#This Row],[Import to Gateway Calculator?]]="Yes",IFERROR(Table1[[#This Row],[Days of Storage 1]],""),0)</f>
        <v>0</v>
      </c>
    </row>
    <row r="482" spans="1:16" x14ac:dyDescent="0.25">
      <c r="A482" s="5" t="str">
        <f t="shared" si="47"/>
        <v/>
      </c>
      <c r="B482" s="6" t="str">
        <f>IFERROR(IF(Table1[[#This Row],[Multi-lens? 1]]="No", 1, IF(Table1[[#This Row],[Multi-lens? 1]]="Dual", 2, IF(Table1[[#This Row],[Multi-lens? 1]]="Quad", 4, ""))),"")</f>
        <v/>
      </c>
      <c r="C482" s="6">
        <f t="shared" si="48"/>
        <v>0</v>
      </c>
      <c r="D482" s="6">
        <f t="shared" si="49"/>
        <v>0</v>
      </c>
      <c r="E482" s="6">
        <f t="shared" si="50"/>
        <v>0</v>
      </c>
      <c r="F482" s="6">
        <f t="shared" si="51"/>
        <v>0</v>
      </c>
      <c r="H482" s="6" t="str">
        <f>IFERROR(IF(Table1[[#This Row],[Multi-lens? 1]]="No", 1, IF(Table1[[#This Row],[Multi-lens? 1]]="Dual", 2, IF(Table1[[#This Row],[Multi-lens? 1]]="Quad", 4, ""))),"")</f>
        <v/>
      </c>
      <c r="I482" s="9">
        <f>IFERROR(Table1[[#This Row],[Name]],"")</f>
        <v>0</v>
      </c>
      <c r="K482" s="3" t="str">
        <f t="shared" si="46"/>
        <v/>
      </c>
      <c r="M482" s="4">
        <f>IF(Table1[[#This Row],[Import to Gateway Calculator?]]="Yes",IFERROR(Table1[[#This Row],[Streaming Resolution '[MP']]],""),0)</f>
        <v>0</v>
      </c>
      <c r="N482" s="4">
        <f>IF(Table1[[#This Row],[Import to Gateway Calculator?]]="Yes",IFERROR(Table1[[#This Row],[Recording Resolution '[MP']]],""),0)</f>
        <v>0</v>
      </c>
      <c r="O482" s="4">
        <f>IF(Table1[[#This Row],[Import to Gateway Calculator?]]="Yes",IFERROR(Table1[[#This Row],[Frame Rate '[FPS'] 1]],""),0)</f>
        <v>0</v>
      </c>
      <c r="P482" s="4">
        <f>IF(Table1[[#This Row],[Import to Gateway Calculator?]]="Yes",IFERROR(Table1[[#This Row],[Days of Storage 1]],""),0)</f>
        <v>0</v>
      </c>
    </row>
    <row r="483" spans="1:16" x14ac:dyDescent="0.25">
      <c r="A483" s="5" t="str">
        <f t="shared" si="47"/>
        <v/>
      </c>
      <c r="B483" s="6" t="str">
        <f>IFERROR(IF(Table1[[#This Row],[Multi-lens? 1]]="No", 1, IF(Table1[[#This Row],[Multi-lens? 1]]="Dual", 2, IF(Table1[[#This Row],[Multi-lens? 1]]="Quad", 4, ""))),"")</f>
        <v/>
      </c>
      <c r="C483" s="6">
        <f t="shared" si="48"/>
        <v>0</v>
      </c>
      <c r="D483" s="6">
        <f t="shared" si="49"/>
        <v>0</v>
      </c>
      <c r="E483" s="6">
        <f t="shared" si="50"/>
        <v>0</v>
      </c>
      <c r="F483" s="6">
        <f t="shared" si="51"/>
        <v>0</v>
      </c>
      <c r="H483" s="6" t="str">
        <f>IFERROR(IF(Table1[[#This Row],[Multi-lens? 1]]="No", 1, IF(Table1[[#This Row],[Multi-lens? 1]]="Dual", 2, IF(Table1[[#This Row],[Multi-lens? 1]]="Quad", 4, ""))),"")</f>
        <v/>
      </c>
      <c r="I483" s="9">
        <f>IFERROR(Table1[[#This Row],[Name]],"")</f>
        <v>0</v>
      </c>
      <c r="K483" s="3" t="str">
        <f t="shared" si="46"/>
        <v/>
      </c>
      <c r="M483" s="4">
        <f>IF(Table1[[#This Row],[Import to Gateway Calculator?]]="Yes",IFERROR(Table1[[#This Row],[Streaming Resolution '[MP']]],""),0)</f>
        <v>0</v>
      </c>
      <c r="N483" s="4">
        <f>IF(Table1[[#This Row],[Import to Gateway Calculator?]]="Yes",IFERROR(Table1[[#This Row],[Recording Resolution '[MP']]],""),0)</f>
        <v>0</v>
      </c>
      <c r="O483" s="4">
        <f>IF(Table1[[#This Row],[Import to Gateway Calculator?]]="Yes",IFERROR(Table1[[#This Row],[Frame Rate '[FPS'] 1]],""),0)</f>
        <v>0</v>
      </c>
      <c r="P483" s="4">
        <f>IF(Table1[[#This Row],[Import to Gateway Calculator?]]="Yes",IFERROR(Table1[[#This Row],[Days of Storage 1]],""),0)</f>
        <v>0</v>
      </c>
    </row>
    <row r="484" spans="1:16" x14ac:dyDescent="0.25">
      <c r="A484" s="5" t="str">
        <f t="shared" si="47"/>
        <v/>
      </c>
      <c r="B484" s="6" t="str">
        <f>IFERROR(IF(Table1[[#This Row],[Multi-lens? 1]]="No", 1, IF(Table1[[#This Row],[Multi-lens? 1]]="Dual", 2, IF(Table1[[#This Row],[Multi-lens? 1]]="Quad", 4, ""))),"")</f>
        <v/>
      </c>
      <c r="C484" s="6">
        <f t="shared" si="48"/>
        <v>0</v>
      </c>
      <c r="D484" s="6">
        <f t="shared" si="49"/>
        <v>0</v>
      </c>
      <c r="E484" s="6">
        <f t="shared" si="50"/>
        <v>0</v>
      </c>
      <c r="F484" s="6">
        <f t="shared" si="51"/>
        <v>0</v>
      </c>
      <c r="H484" s="6" t="str">
        <f>IFERROR(IF(Table1[[#This Row],[Multi-lens? 1]]="No", 1, IF(Table1[[#This Row],[Multi-lens? 1]]="Dual", 2, IF(Table1[[#This Row],[Multi-lens? 1]]="Quad", 4, ""))),"")</f>
        <v/>
      </c>
      <c r="I484" s="9">
        <f>IFERROR(Table1[[#This Row],[Name]],"")</f>
        <v>0</v>
      </c>
      <c r="K484" s="3" t="str">
        <f t="shared" si="46"/>
        <v/>
      </c>
      <c r="M484" s="4">
        <f>IF(Table1[[#This Row],[Import to Gateway Calculator?]]="Yes",IFERROR(Table1[[#This Row],[Streaming Resolution '[MP']]],""),0)</f>
        <v>0</v>
      </c>
      <c r="N484" s="4">
        <f>IF(Table1[[#This Row],[Import to Gateway Calculator?]]="Yes",IFERROR(Table1[[#This Row],[Recording Resolution '[MP']]],""),0)</f>
        <v>0</v>
      </c>
      <c r="O484" s="4">
        <f>IF(Table1[[#This Row],[Import to Gateway Calculator?]]="Yes",IFERROR(Table1[[#This Row],[Frame Rate '[FPS'] 1]],""),0)</f>
        <v>0</v>
      </c>
      <c r="P484" s="4">
        <f>IF(Table1[[#This Row],[Import to Gateway Calculator?]]="Yes",IFERROR(Table1[[#This Row],[Days of Storage 1]],""),0)</f>
        <v>0</v>
      </c>
    </row>
    <row r="485" spans="1:16" x14ac:dyDescent="0.25">
      <c r="A485" s="5" t="str">
        <f t="shared" si="47"/>
        <v/>
      </c>
      <c r="B485" s="6" t="str">
        <f>IFERROR(IF(Table1[[#This Row],[Multi-lens? 1]]="No", 1, IF(Table1[[#This Row],[Multi-lens? 1]]="Dual", 2, IF(Table1[[#This Row],[Multi-lens? 1]]="Quad", 4, ""))),"")</f>
        <v/>
      </c>
      <c r="C485" s="6">
        <f t="shared" si="48"/>
        <v>0</v>
      </c>
      <c r="D485" s="6">
        <f t="shared" si="49"/>
        <v>0</v>
      </c>
      <c r="E485" s="6">
        <f t="shared" si="50"/>
        <v>0</v>
      </c>
      <c r="F485" s="6">
        <f t="shared" si="51"/>
        <v>0</v>
      </c>
      <c r="H485" s="6" t="str">
        <f>IFERROR(IF(Table1[[#This Row],[Multi-lens? 1]]="No", 1, IF(Table1[[#This Row],[Multi-lens? 1]]="Dual", 2, IF(Table1[[#This Row],[Multi-lens? 1]]="Quad", 4, ""))),"")</f>
        <v/>
      </c>
      <c r="I485" s="9">
        <f>IFERROR(Table1[[#This Row],[Name]],"")</f>
        <v>0</v>
      </c>
      <c r="K485" s="3" t="str">
        <f t="shared" si="46"/>
        <v/>
      </c>
      <c r="M485" s="4">
        <f>IF(Table1[[#This Row],[Import to Gateway Calculator?]]="Yes",IFERROR(Table1[[#This Row],[Streaming Resolution '[MP']]],""),0)</f>
        <v>0</v>
      </c>
      <c r="N485" s="4">
        <f>IF(Table1[[#This Row],[Import to Gateway Calculator?]]="Yes",IFERROR(Table1[[#This Row],[Recording Resolution '[MP']]],""),0)</f>
        <v>0</v>
      </c>
      <c r="O485" s="4">
        <f>IF(Table1[[#This Row],[Import to Gateway Calculator?]]="Yes",IFERROR(Table1[[#This Row],[Frame Rate '[FPS'] 1]],""),0)</f>
        <v>0</v>
      </c>
      <c r="P485" s="4">
        <f>IF(Table1[[#This Row],[Import to Gateway Calculator?]]="Yes",IFERROR(Table1[[#This Row],[Days of Storage 1]],""),0)</f>
        <v>0</v>
      </c>
    </row>
    <row r="486" spans="1:16" x14ac:dyDescent="0.25">
      <c r="A486" s="5" t="str">
        <f t="shared" si="47"/>
        <v/>
      </c>
      <c r="B486" s="6" t="str">
        <f>IFERROR(IF(Table1[[#This Row],[Multi-lens? 1]]="No", 1, IF(Table1[[#This Row],[Multi-lens? 1]]="Dual", 2, IF(Table1[[#This Row],[Multi-lens? 1]]="Quad", 4, ""))),"")</f>
        <v/>
      </c>
      <c r="C486" s="6">
        <f t="shared" si="48"/>
        <v>0</v>
      </c>
      <c r="D486" s="6">
        <f t="shared" si="49"/>
        <v>0</v>
      </c>
      <c r="E486" s="6">
        <f t="shared" si="50"/>
        <v>0</v>
      </c>
      <c r="F486" s="6">
        <f t="shared" si="51"/>
        <v>0</v>
      </c>
      <c r="H486" s="6" t="str">
        <f>IFERROR(IF(Table1[[#This Row],[Multi-lens? 1]]="No", 1, IF(Table1[[#This Row],[Multi-lens? 1]]="Dual", 2, IF(Table1[[#This Row],[Multi-lens? 1]]="Quad", 4, ""))),"")</f>
        <v/>
      </c>
      <c r="I486" s="9">
        <f>IFERROR(Table1[[#This Row],[Name]],"")</f>
        <v>0</v>
      </c>
      <c r="K486" s="3" t="str">
        <f t="shared" si="46"/>
        <v/>
      </c>
      <c r="M486" s="4">
        <f>IF(Table1[[#This Row],[Import to Gateway Calculator?]]="Yes",IFERROR(Table1[[#This Row],[Streaming Resolution '[MP']]],""),0)</f>
        <v>0</v>
      </c>
      <c r="N486" s="4">
        <f>IF(Table1[[#This Row],[Import to Gateway Calculator?]]="Yes",IFERROR(Table1[[#This Row],[Recording Resolution '[MP']]],""),0)</f>
        <v>0</v>
      </c>
      <c r="O486" s="4">
        <f>IF(Table1[[#This Row],[Import to Gateway Calculator?]]="Yes",IFERROR(Table1[[#This Row],[Frame Rate '[FPS'] 1]],""),0)</f>
        <v>0</v>
      </c>
      <c r="P486" s="4">
        <f>IF(Table1[[#This Row],[Import to Gateway Calculator?]]="Yes",IFERROR(Table1[[#This Row],[Days of Storage 1]],""),0)</f>
        <v>0</v>
      </c>
    </row>
    <row r="487" spans="1:16" x14ac:dyDescent="0.25">
      <c r="A487" s="5" t="str">
        <f t="shared" si="47"/>
        <v/>
      </c>
      <c r="B487" s="6" t="str">
        <f>IFERROR(IF(Table1[[#This Row],[Multi-lens? 1]]="No", 1, IF(Table1[[#This Row],[Multi-lens? 1]]="Dual", 2, IF(Table1[[#This Row],[Multi-lens? 1]]="Quad", 4, ""))),"")</f>
        <v/>
      </c>
      <c r="C487" s="6">
        <f t="shared" si="48"/>
        <v>0</v>
      </c>
      <c r="D487" s="6">
        <f t="shared" si="49"/>
        <v>0</v>
      </c>
      <c r="E487" s="6">
        <f t="shared" si="50"/>
        <v>0</v>
      </c>
      <c r="F487" s="6">
        <f t="shared" si="51"/>
        <v>0</v>
      </c>
      <c r="H487" s="6" t="str">
        <f>IFERROR(IF(Table1[[#This Row],[Multi-lens? 1]]="No", 1, IF(Table1[[#This Row],[Multi-lens? 1]]="Dual", 2, IF(Table1[[#This Row],[Multi-lens? 1]]="Quad", 4, ""))),"")</f>
        <v/>
      </c>
      <c r="I487" s="9">
        <f>IFERROR(Table1[[#This Row],[Name]],"")</f>
        <v>0</v>
      </c>
      <c r="K487" s="3" t="str">
        <f t="shared" si="46"/>
        <v/>
      </c>
      <c r="M487" s="4">
        <f>IF(Table1[[#This Row],[Import to Gateway Calculator?]]="Yes",IFERROR(Table1[[#This Row],[Streaming Resolution '[MP']]],""),0)</f>
        <v>0</v>
      </c>
      <c r="N487" s="4">
        <f>IF(Table1[[#This Row],[Import to Gateway Calculator?]]="Yes",IFERROR(Table1[[#This Row],[Recording Resolution '[MP']]],""),0)</f>
        <v>0</v>
      </c>
      <c r="O487" s="4">
        <f>IF(Table1[[#This Row],[Import to Gateway Calculator?]]="Yes",IFERROR(Table1[[#This Row],[Frame Rate '[FPS'] 1]],""),0)</f>
        <v>0</v>
      </c>
      <c r="P487" s="4">
        <f>IF(Table1[[#This Row],[Import to Gateway Calculator?]]="Yes",IFERROR(Table1[[#This Row],[Days of Storage 1]],""),0)</f>
        <v>0</v>
      </c>
    </row>
    <row r="488" spans="1:16" x14ac:dyDescent="0.25">
      <c r="A488" s="5" t="str">
        <f t="shared" si="47"/>
        <v/>
      </c>
      <c r="B488" s="6" t="str">
        <f>IFERROR(IF(Table1[[#This Row],[Multi-lens? 1]]="No", 1, IF(Table1[[#This Row],[Multi-lens? 1]]="Dual", 2, IF(Table1[[#This Row],[Multi-lens? 1]]="Quad", 4, ""))),"")</f>
        <v/>
      </c>
      <c r="C488" s="6">
        <f t="shared" si="48"/>
        <v>0</v>
      </c>
      <c r="D488" s="6">
        <f t="shared" si="49"/>
        <v>0</v>
      </c>
      <c r="E488" s="6">
        <f t="shared" si="50"/>
        <v>0</v>
      </c>
      <c r="F488" s="6">
        <f t="shared" si="51"/>
        <v>0</v>
      </c>
      <c r="H488" s="6" t="str">
        <f>IFERROR(IF(Table1[[#This Row],[Multi-lens? 1]]="No", 1, IF(Table1[[#This Row],[Multi-lens? 1]]="Dual", 2, IF(Table1[[#This Row],[Multi-lens? 1]]="Quad", 4, ""))),"")</f>
        <v/>
      </c>
      <c r="I488" s="9">
        <f>IFERROR(Table1[[#This Row],[Name]],"")</f>
        <v>0</v>
      </c>
      <c r="K488" s="3" t="str">
        <f t="shared" si="46"/>
        <v/>
      </c>
      <c r="M488" s="4">
        <f>IF(Table1[[#This Row],[Import to Gateway Calculator?]]="Yes",IFERROR(Table1[[#This Row],[Streaming Resolution '[MP']]],""),0)</f>
        <v>0</v>
      </c>
      <c r="N488" s="4">
        <f>IF(Table1[[#This Row],[Import to Gateway Calculator?]]="Yes",IFERROR(Table1[[#This Row],[Recording Resolution '[MP']]],""),0)</f>
        <v>0</v>
      </c>
      <c r="O488" s="4">
        <f>IF(Table1[[#This Row],[Import to Gateway Calculator?]]="Yes",IFERROR(Table1[[#This Row],[Frame Rate '[FPS'] 1]],""),0)</f>
        <v>0</v>
      </c>
      <c r="P488" s="4">
        <f>IF(Table1[[#This Row],[Import to Gateway Calculator?]]="Yes",IFERROR(Table1[[#This Row],[Days of Storage 1]],""),0)</f>
        <v>0</v>
      </c>
    </row>
    <row r="489" spans="1:16" x14ac:dyDescent="0.25">
      <c r="A489" s="5" t="str">
        <f t="shared" si="47"/>
        <v/>
      </c>
      <c r="B489" s="6" t="str">
        <f>IFERROR(IF(Table1[[#This Row],[Multi-lens? 1]]="No", 1, IF(Table1[[#This Row],[Multi-lens? 1]]="Dual", 2, IF(Table1[[#This Row],[Multi-lens? 1]]="Quad", 4, ""))),"")</f>
        <v/>
      </c>
      <c r="C489" s="6">
        <f t="shared" si="48"/>
        <v>0</v>
      </c>
      <c r="D489" s="6">
        <f t="shared" si="49"/>
        <v>0</v>
      </c>
      <c r="E489" s="6">
        <f t="shared" si="50"/>
        <v>0</v>
      </c>
      <c r="F489" s="6">
        <f t="shared" si="51"/>
        <v>0</v>
      </c>
      <c r="H489" s="6" t="str">
        <f>IFERROR(IF(Table1[[#This Row],[Multi-lens? 1]]="No", 1, IF(Table1[[#This Row],[Multi-lens? 1]]="Dual", 2, IF(Table1[[#This Row],[Multi-lens? 1]]="Quad", 4, ""))),"")</f>
        <v/>
      </c>
      <c r="I489" s="9">
        <f>IFERROR(Table1[[#This Row],[Name]],"")</f>
        <v>0</v>
      </c>
      <c r="K489" s="3" t="str">
        <f t="shared" si="46"/>
        <v/>
      </c>
      <c r="M489" s="4">
        <f>IF(Table1[[#This Row],[Import to Gateway Calculator?]]="Yes",IFERROR(Table1[[#This Row],[Streaming Resolution '[MP']]],""),0)</f>
        <v>0</v>
      </c>
      <c r="N489" s="4">
        <f>IF(Table1[[#This Row],[Import to Gateway Calculator?]]="Yes",IFERROR(Table1[[#This Row],[Recording Resolution '[MP']]],""),0)</f>
        <v>0</v>
      </c>
      <c r="O489" s="4">
        <f>IF(Table1[[#This Row],[Import to Gateway Calculator?]]="Yes",IFERROR(Table1[[#This Row],[Frame Rate '[FPS'] 1]],""),0)</f>
        <v>0</v>
      </c>
      <c r="P489" s="4">
        <f>IF(Table1[[#This Row],[Import to Gateway Calculator?]]="Yes",IFERROR(Table1[[#This Row],[Days of Storage 1]],""),0)</f>
        <v>0</v>
      </c>
    </row>
    <row r="490" spans="1:16" x14ac:dyDescent="0.25">
      <c r="A490" s="5" t="str">
        <f t="shared" si="47"/>
        <v/>
      </c>
      <c r="B490" s="6" t="str">
        <f>IFERROR(IF(Table1[[#This Row],[Multi-lens? 1]]="No", 1, IF(Table1[[#This Row],[Multi-lens? 1]]="Dual", 2, IF(Table1[[#This Row],[Multi-lens? 1]]="Quad", 4, ""))),"")</f>
        <v/>
      </c>
      <c r="C490" s="6">
        <f t="shared" si="48"/>
        <v>0</v>
      </c>
      <c r="D490" s="6">
        <f t="shared" si="49"/>
        <v>0</v>
      </c>
      <c r="E490" s="6">
        <f t="shared" si="50"/>
        <v>0</v>
      </c>
      <c r="F490" s="6">
        <f t="shared" si="51"/>
        <v>0</v>
      </c>
      <c r="H490" s="6" t="str">
        <f>IFERROR(IF(Table1[[#This Row],[Multi-lens? 1]]="No", 1, IF(Table1[[#This Row],[Multi-lens? 1]]="Dual", 2, IF(Table1[[#This Row],[Multi-lens? 1]]="Quad", 4, ""))),"")</f>
        <v/>
      </c>
      <c r="I490" s="9">
        <f>IFERROR(Table1[[#This Row],[Name]],"")</f>
        <v>0</v>
      </c>
      <c r="K490" s="3" t="str">
        <f t="shared" si="46"/>
        <v/>
      </c>
      <c r="M490" s="4">
        <f>IF(Table1[[#This Row],[Import to Gateway Calculator?]]="Yes",IFERROR(Table1[[#This Row],[Streaming Resolution '[MP']]],""),0)</f>
        <v>0</v>
      </c>
      <c r="N490" s="4">
        <f>IF(Table1[[#This Row],[Import to Gateway Calculator?]]="Yes",IFERROR(Table1[[#This Row],[Recording Resolution '[MP']]],""),0)</f>
        <v>0</v>
      </c>
      <c r="O490" s="4">
        <f>IF(Table1[[#This Row],[Import to Gateway Calculator?]]="Yes",IFERROR(Table1[[#This Row],[Frame Rate '[FPS'] 1]],""),0)</f>
        <v>0</v>
      </c>
      <c r="P490" s="4">
        <f>IF(Table1[[#This Row],[Import to Gateway Calculator?]]="Yes",IFERROR(Table1[[#This Row],[Days of Storage 1]],""),0)</f>
        <v>0</v>
      </c>
    </row>
    <row r="491" spans="1:16" x14ac:dyDescent="0.25">
      <c r="A491" s="5" t="str">
        <f t="shared" si="47"/>
        <v/>
      </c>
      <c r="B491" s="6" t="str">
        <f>IFERROR(IF(Table1[[#This Row],[Multi-lens? 1]]="No", 1, IF(Table1[[#This Row],[Multi-lens? 1]]="Dual", 2, IF(Table1[[#This Row],[Multi-lens? 1]]="Quad", 4, ""))),"")</f>
        <v/>
      </c>
      <c r="C491" s="6">
        <f t="shared" si="48"/>
        <v>0</v>
      </c>
      <c r="D491" s="6">
        <f t="shared" si="49"/>
        <v>0</v>
      </c>
      <c r="E491" s="6">
        <f t="shared" si="50"/>
        <v>0</v>
      </c>
      <c r="F491" s="6">
        <f t="shared" si="51"/>
        <v>0</v>
      </c>
      <c r="H491" s="6" t="str">
        <f>IFERROR(IF(Table1[[#This Row],[Multi-lens? 1]]="No", 1, IF(Table1[[#This Row],[Multi-lens? 1]]="Dual", 2, IF(Table1[[#This Row],[Multi-lens? 1]]="Quad", 4, ""))),"")</f>
        <v/>
      </c>
      <c r="I491" s="9">
        <f>IFERROR(Table1[[#This Row],[Name]],"")</f>
        <v>0</v>
      </c>
      <c r="K491" s="3" t="str">
        <f t="shared" si="46"/>
        <v/>
      </c>
      <c r="M491" s="4">
        <f>IF(Table1[[#This Row],[Import to Gateway Calculator?]]="Yes",IFERROR(Table1[[#This Row],[Streaming Resolution '[MP']]],""),0)</f>
        <v>0</v>
      </c>
      <c r="N491" s="4">
        <f>IF(Table1[[#This Row],[Import to Gateway Calculator?]]="Yes",IFERROR(Table1[[#This Row],[Recording Resolution '[MP']]],""),0)</f>
        <v>0</v>
      </c>
      <c r="O491" s="4">
        <f>IF(Table1[[#This Row],[Import to Gateway Calculator?]]="Yes",IFERROR(Table1[[#This Row],[Frame Rate '[FPS'] 1]],""),0)</f>
        <v>0</v>
      </c>
      <c r="P491" s="4">
        <f>IF(Table1[[#This Row],[Import to Gateway Calculator?]]="Yes",IFERROR(Table1[[#This Row],[Days of Storage 1]],""),0)</f>
        <v>0</v>
      </c>
    </row>
    <row r="492" spans="1:16" x14ac:dyDescent="0.25">
      <c r="A492" s="5" t="str">
        <f t="shared" si="47"/>
        <v/>
      </c>
      <c r="B492" s="6" t="str">
        <f>IFERROR(IF(Table1[[#This Row],[Multi-lens? 1]]="No", 1, IF(Table1[[#This Row],[Multi-lens? 1]]="Dual", 2, IF(Table1[[#This Row],[Multi-lens? 1]]="Quad", 4, ""))),"")</f>
        <v/>
      </c>
      <c r="C492" s="6">
        <f t="shared" si="48"/>
        <v>0</v>
      </c>
      <c r="D492" s="6">
        <f t="shared" si="49"/>
        <v>0</v>
      </c>
      <c r="E492" s="6">
        <f t="shared" si="50"/>
        <v>0</v>
      </c>
      <c r="F492" s="6">
        <f t="shared" si="51"/>
        <v>0</v>
      </c>
      <c r="H492" s="6" t="str">
        <f>IFERROR(IF(Table1[[#This Row],[Multi-lens? 1]]="No", 1, IF(Table1[[#This Row],[Multi-lens? 1]]="Dual", 2, IF(Table1[[#This Row],[Multi-lens? 1]]="Quad", 4, ""))),"")</f>
        <v/>
      </c>
      <c r="I492" s="9">
        <f>IFERROR(Table1[[#This Row],[Name]],"")</f>
        <v>0</v>
      </c>
      <c r="K492" s="3" t="str">
        <f t="shared" si="46"/>
        <v/>
      </c>
      <c r="M492" s="4">
        <f>IF(Table1[[#This Row],[Import to Gateway Calculator?]]="Yes",IFERROR(Table1[[#This Row],[Streaming Resolution '[MP']]],""),0)</f>
        <v>0</v>
      </c>
      <c r="N492" s="4">
        <f>IF(Table1[[#This Row],[Import to Gateway Calculator?]]="Yes",IFERROR(Table1[[#This Row],[Recording Resolution '[MP']]],""),0)</f>
        <v>0</v>
      </c>
      <c r="O492" s="4">
        <f>IF(Table1[[#This Row],[Import to Gateway Calculator?]]="Yes",IFERROR(Table1[[#This Row],[Frame Rate '[FPS'] 1]],""),0)</f>
        <v>0</v>
      </c>
      <c r="P492" s="4">
        <f>IF(Table1[[#This Row],[Import to Gateway Calculator?]]="Yes",IFERROR(Table1[[#This Row],[Days of Storage 1]],""),0)</f>
        <v>0</v>
      </c>
    </row>
    <row r="493" spans="1:16" x14ac:dyDescent="0.25">
      <c r="A493" s="5" t="str">
        <f t="shared" si="47"/>
        <v/>
      </c>
      <c r="B493" s="6" t="str">
        <f>IFERROR(IF(Table1[[#This Row],[Multi-lens? 1]]="No", 1, IF(Table1[[#This Row],[Multi-lens? 1]]="Dual", 2, IF(Table1[[#This Row],[Multi-lens? 1]]="Quad", 4, ""))),"")</f>
        <v/>
      </c>
      <c r="C493" s="6">
        <f t="shared" si="48"/>
        <v>0</v>
      </c>
      <c r="D493" s="6">
        <f t="shared" si="49"/>
        <v>0</v>
      </c>
      <c r="E493" s="6">
        <f t="shared" si="50"/>
        <v>0</v>
      </c>
      <c r="F493" s="6">
        <f t="shared" si="51"/>
        <v>0</v>
      </c>
      <c r="H493" s="6" t="str">
        <f>IFERROR(IF(Table1[[#This Row],[Multi-lens? 1]]="No", 1, IF(Table1[[#This Row],[Multi-lens? 1]]="Dual", 2, IF(Table1[[#This Row],[Multi-lens? 1]]="Quad", 4, ""))),"")</f>
        <v/>
      </c>
      <c r="I493" s="9">
        <f>IFERROR(Table1[[#This Row],[Name]],"")</f>
        <v>0</v>
      </c>
      <c r="K493" s="3" t="str">
        <f t="shared" si="46"/>
        <v/>
      </c>
      <c r="M493" s="4">
        <f>IF(Table1[[#This Row],[Import to Gateway Calculator?]]="Yes",IFERROR(Table1[[#This Row],[Streaming Resolution '[MP']]],""),0)</f>
        <v>0</v>
      </c>
      <c r="N493" s="4">
        <f>IF(Table1[[#This Row],[Import to Gateway Calculator?]]="Yes",IFERROR(Table1[[#This Row],[Recording Resolution '[MP']]],""),0)</f>
        <v>0</v>
      </c>
      <c r="O493" s="4">
        <f>IF(Table1[[#This Row],[Import to Gateway Calculator?]]="Yes",IFERROR(Table1[[#This Row],[Frame Rate '[FPS'] 1]],""),0)</f>
        <v>0</v>
      </c>
      <c r="P493" s="4">
        <f>IF(Table1[[#This Row],[Import to Gateway Calculator?]]="Yes",IFERROR(Table1[[#This Row],[Days of Storage 1]],""),0)</f>
        <v>0</v>
      </c>
    </row>
    <row r="494" spans="1:16" x14ac:dyDescent="0.25">
      <c r="A494" s="5" t="str">
        <f t="shared" si="47"/>
        <v/>
      </c>
      <c r="B494" s="6" t="str">
        <f>IFERROR(IF(Table1[[#This Row],[Multi-lens? 1]]="No", 1, IF(Table1[[#This Row],[Multi-lens? 1]]="Dual", 2, IF(Table1[[#This Row],[Multi-lens? 1]]="Quad", 4, ""))),"")</f>
        <v/>
      </c>
      <c r="C494" s="6">
        <f t="shared" si="48"/>
        <v>0</v>
      </c>
      <c r="D494" s="6">
        <f t="shared" si="49"/>
        <v>0</v>
      </c>
      <c r="E494" s="6">
        <f t="shared" si="50"/>
        <v>0</v>
      </c>
      <c r="F494" s="6">
        <f t="shared" si="51"/>
        <v>0</v>
      </c>
      <c r="H494" s="6" t="str">
        <f>IFERROR(IF(Table1[[#This Row],[Multi-lens? 1]]="No", 1, IF(Table1[[#This Row],[Multi-lens? 1]]="Dual", 2, IF(Table1[[#This Row],[Multi-lens? 1]]="Quad", 4, ""))),"")</f>
        <v/>
      </c>
      <c r="I494" s="9">
        <f>IFERROR(Table1[[#This Row],[Name]],"")</f>
        <v>0</v>
      </c>
      <c r="K494" s="3" t="str">
        <f t="shared" si="46"/>
        <v/>
      </c>
      <c r="M494" s="4">
        <f>IF(Table1[[#This Row],[Import to Gateway Calculator?]]="Yes",IFERROR(Table1[[#This Row],[Streaming Resolution '[MP']]],""),0)</f>
        <v>0</v>
      </c>
      <c r="N494" s="4">
        <f>IF(Table1[[#This Row],[Import to Gateway Calculator?]]="Yes",IFERROR(Table1[[#This Row],[Recording Resolution '[MP']]],""),0)</f>
        <v>0</v>
      </c>
      <c r="O494" s="4">
        <f>IF(Table1[[#This Row],[Import to Gateway Calculator?]]="Yes",IFERROR(Table1[[#This Row],[Frame Rate '[FPS'] 1]],""),0)</f>
        <v>0</v>
      </c>
      <c r="P494" s="4">
        <f>IF(Table1[[#This Row],[Import to Gateway Calculator?]]="Yes",IFERROR(Table1[[#This Row],[Days of Storage 1]],""),0)</f>
        <v>0</v>
      </c>
    </row>
    <row r="495" spans="1:16" x14ac:dyDescent="0.25">
      <c r="A495" s="5" t="str">
        <f t="shared" si="47"/>
        <v/>
      </c>
      <c r="B495" s="6" t="str">
        <f>IFERROR(IF(Table1[[#This Row],[Multi-lens? 1]]="No", 1, IF(Table1[[#This Row],[Multi-lens? 1]]="Dual", 2, IF(Table1[[#This Row],[Multi-lens? 1]]="Quad", 4, ""))),"")</f>
        <v/>
      </c>
      <c r="C495" s="6">
        <f t="shared" si="48"/>
        <v>0</v>
      </c>
      <c r="D495" s="6">
        <f t="shared" si="49"/>
        <v>0</v>
      </c>
      <c r="E495" s="6">
        <f t="shared" si="50"/>
        <v>0</v>
      </c>
      <c r="F495" s="6">
        <f t="shared" si="51"/>
        <v>0</v>
      </c>
      <c r="H495" s="6" t="str">
        <f>IFERROR(IF(Table1[[#This Row],[Multi-lens? 1]]="No", 1, IF(Table1[[#This Row],[Multi-lens? 1]]="Dual", 2, IF(Table1[[#This Row],[Multi-lens? 1]]="Quad", 4, ""))),"")</f>
        <v/>
      </c>
      <c r="I495" s="9">
        <f>IFERROR(Table1[[#This Row],[Name]],"")</f>
        <v>0</v>
      </c>
      <c r="K495" s="3" t="str">
        <f t="shared" si="46"/>
        <v/>
      </c>
      <c r="M495" s="4">
        <f>IF(Table1[[#This Row],[Import to Gateway Calculator?]]="Yes",IFERROR(Table1[[#This Row],[Streaming Resolution '[MP']]],""),0)</f>
        <v>0</v>
      </c>
      <c r="N495" s="4">
        <f>IF(Table1[[#This Row],[Import to Gateway Calculator?]]="Yes",IFERROR(Table1[[#This Row],[Recording Resolution '[MP']]],""),0)</f>
        <v>0</v>
      </c>
      <c r="O495" s="4">
        <f>IF(Table1[[#This Row],[Import to Gateway Calculator?]]="Yes",IFERROR(Table1[[#This Row],[Frame Rate '[FPS'] 1]],""),0)</f>
        <v>0</v>
      </c>
      <c r="P495" s="4">
        <f>IF(Table1[[#This Row],[Import to Gateway Calculator?]]="Yes",IFERROR(Table1[[#This Row],[Days of Storage 1]],""),0)</f>
        <v>0</v>
      </c>
    </row>
    <row r="496" spans="1:16" x14ac:dyDescent="0.25">
      <c r="A496" s="5" t="str">
        <f t="shared" si="47"/>
        <v/>
      </c>
      <c r="B496" s="6" t="str">
        <f>IFERROR(IF(Table1[[#This Row],[Multi-lens? 1]]="No", 1, IF(Table1[[#This Row],[Multi-lens? 1]]="Dual", 2, IF(Table1[[#This Row],[Multi-lens? 1]]="Quad", 4, ""))),"")</f>
        <v/>
      </c>
      <c r="C496" s="6">
        <f t="shared" si="48"/>
        <v>0</v>
      </c>
      <c r="D496" s="6">
        <f t="shared" si="49"/>
        <v>0</v>
      </c>
      <c r="E496" s="6">
        <f t="shared" si="50"/>
        <v>0</v>
      </c>
      <c r="F496" s="6">
        <f t="shared" si="51"/>
        <v>0</v>
      </c>
      <c r="H496" s="6" t="str">
        <f>IFERROR(IF(Table1[[#This Row],[Multi-lens? 1]]="No", 1, IF(Table1[[#This Row],[Multi-lens? 1]]="Dual", 2, IF(Table1[[#This Row],[Multi-lens? 1]]="Quad", 4, ""))),"")</f>
        <v/>
      </c>
      <c r="I496" s="9">
        <f>IFERROR(Table1[[#This Row],[Name]],"")</f>
        <v>0</v>
      </c>
      <c r="K496" s="3" t="str">
        <f t="shared" si="46"/>
        <v/>
      </c>
      <c r="M496" s="4">
        <f>IF(Table1[[#This Row],[Import to Gateway Calculator?]]="Yes",IFERROR(Table1[[#This Row],[Streaming Resolution '[MP']]],""),0)</f>
        <v>0</v>
      </c>
      <c r="N496" s="4">
        <f>IF(Table1[[#This Row],[Import to Gateway Calculator?]]="Yes",IFERROR(Table1[[#This Row],[Recording Resolution '[MP']]],""),0)</f>
        <v>0</v>
      </c>
      <c r="O496" s="4">
        <f>IF(Table1[[#This Row],[Import to Gateway Calculator?]]="Yes",IFERROR(Table1[[#This Row],[Frame Rate '[FPS'] 1]],""),0)</f>
        <v>0</v>
      </c>
      <c r="P496" s="4">
        <f>IF(Table1[[#This Row],[Import to Gateway Calculator?]]="Yes",IFERROR(Table1[[#This Row],[Days of Storage 1]],""),0)</f>
        <v>0</v>
      </c>
    </row>
    <row r="497" spans="1:16" x14ac:dyDescent="0.25">
      <c r="A497" s="5" t="str">
        <f t="shared" si="47"/>
        <v/>
      </c>
      <c r="B497" s="6" t="str">
        <f>IFERROR(IF(Table1[[#This Row],[Multi-lens? 1]]="No", 1, IF(Table1[[#This Row],[Multi-lens? 1]]="Dual", 2, IF(Table1[[#This Row],[Multi-lens? 1]]="Quad", 4, ""))),"")</f>
        <v/>
      </c>
      <c r="C497" s="6">
        <f t="shared" si="48"/>
        <v>0</v>
      </c>
      <c r="D497" s="6">
        <f t="shared" si="49"/>
        <v>0</v>
      </c>
      <c r="E497" s="6">
        <f t="shared" si="50"/>
        <v>0</v>
      </c>
      <c r="F497" s="6">
        <f t="shared" si="51"/>
        <v>0</v>
      </c>
      <c r="H497" s="6" t="str">
        <f>IFERROR(IF(Table1[[#This Row],[Multi-lens? 1]]="No", 1, IF(Table1[[#This Row],[Multi-lens? 1]]="Dual", 2, IF(Table1[[#This Row],[Multi-lens? 1]]="Quad", 4, ""))),"")</f>
        <v/>
      </c>
      <c r="I497" s="9">
        <f>IFERROR(Table1[[#This Row],[Name]],"")</f>
        <v>0</v>
      </c>
      <c r="K497" s="3" t="str">
        <f t="shared" si="46"/>
        <v/>
      </c>
      <c r="M497" s="4">
        <f>IF(Table1[[#This Row],[Import to Gateway Calculator?]]="Yes",IFERROR(Table1[[#This Row],[Streaming Resolution '[MP']]],""),0)</f>
        <v>0</v>
      </c>
      <c r="N497" s="4">
        <f>IF(Table1[[#This Row],[Import to Gateway Calculator?]]="Yes",IFERROR(Table1[[#This Row],[Recording Resolution '[MP']]],""),0)</f>
        <v>0</v>
      </c>
      <c r="O497" s="4">
        <f>IF(Table1[[#This Row],[Import to Gateway Calculator?]]="Yes",IFERROR(Table1[[#This Row],[Frame Rate '[FPS'] 1]],""),0)</f>
        <v>0</v>
      </c>
      <c r="P497" s="4">
        <f>IF(Table1[[#This Row],[Import to Gateway Calculator?]]="Yes",IFERROR(Table1[[#This Row],[Days of Storage 1]],""),0)</f>
        <v>0</v>
      </c>
    </row>
    <row r="498" spans="1:16" x14ac:dyDescent="0.25">
      <c r="A498" s="5" t="str">
        <f t="shared" si="47"/>
        <v/>
      </c>
      <c r="B498" s="6" t="str">
        <f>IFERROR(IF(Table1[[#This Row],[Multi-lens? 1]]="No", 1, IF(Table1[[#This Row],[Multi-lens? 1]]="Dual", 2, IF(Table1[[#This Row],[Multi-lens? 1]]="Quad", 4, ""))),"")</f>
        <v/>
      </c>
      <c r="C498" s="6">
        <f t="shared" si="48"/>
        <v>0</v>
      </c>
      <c r="D498" s="6">
        <f t="shared" si="49"/>
        <v>0</v>
      </c>
      <c r="E498" s="6">
        <f t="shared" si="50"/>
        <v>0</v>
      </c>
      <c r="F498" s="6">
        <f t="shared" si="51"/>
        <v>0</v>
      </c>
      <c r="H498" s="6" t="str">
        <f>IFERROR(IF(Table1[[#This Row],[Multi-lens? 1]]="No", 1, IF(Table1[[#This Row],[Multi-lens? 1]]="Dual", 2, IF(Table1[[#This Row],[Multi-lens? 1]]="Quad", 4, ""))),"")</f>
        <v/>
      </c>
      <c r="I498" s="9">
        <f>IFERROR(Table1[[#This Row],[Name]],"")</f>
        <v>0</v>
      </c>
      <c r="K498" s="3" t="str">
        <f t="shared" si="46"/>
        <v/>
      </c>
      <c r="M498" s="4">
        <f>IF(Table1[[#This Row],[Import to Gateway Calculator?]]="Yes",IFERROR(Table1[[#This Row],[Streaming Resolution '[MP']]],""),0)</f>
        <v>0</v>
      </c>
      <c r="N498" s="4">
        <f>IF(Table1[[#This Row],[Import to Gateway Calculator?]]="Yes",IFERROR(Table1[[#This Row],[Recording Resolution '[MP']]],""),0)</f>
        <v>0</v>
      </c>
      <c r="O498" s="4">
        <f>IF(Table1[[#This Row],[Import to Gateway Calculator?]]="Yes",IFERROR(Table1[[#This Row],[Frame Rate '[FPS'] 1]],""),0)</f>
        <v>0</v>
      </c>
      <c r="P498" s="4">
        <f>IF(Table1[[#This Row],[Import to Gateway Calculator?]]="Yes",IFERROR(Table1[[#This Row],[Days of Storage 1]],""),0)</f>
        <v>0</v>
      </c>
    </row>
    <row r="499" spans="1:16" x14ac:dyDescent="0.25">
      <c r="A499" s="5" t="str">
        <f t="shared" si="47"/>
        <v/>
      </c>
      <c r="B499" s="6" t="str">
        <f>IFERROR(IF(Table1[[#This Row],[Multi-lens? 1]]="No", 1, IF(Table1[[#This Row],[Multi-lens? 1]]="Dual", 2, IF(Table1[[#This Row],[Multi-lens? 1]]="Quad", 4, ""))),"")</f>
        <v/>
      </c>
      <c r="C499" s="6">
        <f t="shared" si="48"/>
        <v>0</v>
      </c>
      <c r="D499" s="6">
        <f t="shared" si="49"/>
        <v>0</v>
      </c>
      <c r="E499" s="6">
        <f t="shared" si="50"/>
        <v>0</v>
      </c>
      <c r="F499" s="6">
        <f t="shared" si="51"/>
        <v>0</v>
      </c>
      <c r="H499" s="6" t="str">
        <f>IFERROR(IF(Table1[[#This Row],[Multi-lens? 1]]="No", 1, IF(Table1[[#This Row],[Multi-lens? 1]]="Dual", 2, IF(Table1[[#This Row],[Multi-lens? 1]]="Quad", 4, ""))),"")</f>
        <v/>
      </c>
      <c r="I499" s="9">
        <f>IFERROR(Table1[[#This Row],[Name]],"")</f>
        <v>0</v>
      </c>
      <c r="K499" s="3" t="str">
        <f t="shared" si="46"/>
        <v/>
      </c>
      <c r="M499" s="4">
        <f>IF(Table1[[#This Row],[Import to Gateway Calculator?]]="Yes",IFERROR(Table1[[#This Row],[Streaming Resolution '[MP']]],""),0)</f>
        <v>0</v>
      </c>
      <c r="N499" s="4">
        <f>IF(Table1[[#This Row],[Import to Gateway Calculator?]]="Yes",IFERROR(Table1[[#This Row],[Recording Resolution '[MP']]],""),0)</f>
        <v>0</v>
      </c>
      <c r="O499" s="4">
        <f>IF(Table1[[#This Row],[Import to Gateway Calculator?]]="Yes",IFERROR(Table1[[#This Row],[Frame Rate '[FPS'] 1]],""),0)</f>
        <v>0</v>
      </c>
      <c r="P499" s="4">
        <f>IF(Table1[[#This Row],[Import to Gateway Calculator?]]="Yes",IFERROR(Table1[[#This Row],[Days of Storage 1]],""),0)</f>
        <v>0</v>
      </c>
    </row>
    <row r="500" spans="1:16" x14ac:dyDescent="0.25">
      <c r="A500" s="5" t="str">
        <f t="shared" si="47"/>
        <v/>
      </c>
      <c r="B500" s="6" t="str">
        <f>IFERROR(IF(Table1[[#This Row],[Multi-lens? 1]]="No", 1, IF(Table1[[#This Row],[Multi-lens? 1]]="Dual", 2, IF(Table1[[#This Row],[Multi-lens? 1]]="Quad", 4, ""))),"")</f>
        <v/>
      </c>
      <c r="C500" s="6">
        <f t="shared" si="48"/>
        <v>0</v>
      </c>
      <c r="D500" s="6">
        <f t="shared" si="49"/>
        <v>0</v>
      </c>
      <c r="E500" s="6">
        <f t="shared" si="50"/>
        <v>0</v>
      </c>
      <c r="F500" s="6">
        <f t="shared" si="51"/>
        <v>0</v>
      </c>
      <c r="H500" s="6" t="str">
        <f>IFERROR(IF(Table1[[#This Row],[Multi-lens? 1]]="No", 1, IF(Table1[[#This Row],[Multi-lens? 1]]="Dual", 2, IF(Table1[[#This Row],[Multi-lens? 1]]="Quad", 4, ""))),"")</f>
        <v/>
      </c>
      <c r="I500" s="9">
        <f>IFERROR(Table1[[#This Row],[Name]],"")</f>
        <v>0</v>
      </c>
      <c r="K500" s="3" t="str">
        <f t="shared" si="46"/>
        <v/>
      </c>
      <c r="M500" s="4">
        <f>IF(Table1[[#This Row],[Import to Gateway Calculator?]]="Yes",IFERROR(Table1[[#This Row],[Streaming Resolution '[MP']]],""),0)</f>
        <v>0</v>
      </c>
      <c r="N500" s="4">
        <f>IF(Table1[[#This Row],[Import to Gateway Calculator?]]="Yes",IFERROR(Table1[[#This Row],[Recording Resolution '[MP']]],""),0)</f>
        <v>0</v>
      </c>
      <c r="O500" s="4">
        <f>IF(Table1[[#This Row],[Import to Gateway Calculator?]]="Yes",IFERROR(Table1[[#This Row],[Frame Rate '[FPS'] 1]],""),0)</f>
        <v>0</v>
      </c>
      <c r="P500" s="4">
        <f>IF(Table1[[#This Row],[Import to Gateway Calculator?]]="Yes",IFERROR(Table1[[#This Row],[Days of Storage 1]],""),0)</f>
        <v>0</v>
      </c>
    </row>
    <row r="501" spans="1:16" x14ac:dyDescent="0.25">
      <c r="A501" s="5" t="str">
        <f t="shared" si="47"/>
        <v/>
      </c>
      <c r="B501" s="6" t="str">
        <f>IFERROR(IF(Table1[[#This Row],[Multi-lens? 1]]="No", 1, IF(Table1[[#This Row],[Multi-lens? 1]]="Dual", 2, IF(Table1[[#This Row],[Multi-lens? 1]]="Quad", 4, ""))),"")</f>
        <v/>
      </c>
      <c r="C501" s="6">
        <f t="shared" si="48"/>
        <v>0</v>
      </c>
      <c r="D501" s="6">
        <f t="shared" si="49"/>
        <v>0</v>
      </c>
      <c r="E501" s="6">
        <f t="shared" si="50"/>
        <v>0</v>
      </c>
      <c r="F501" s="6">
        <f t="shared" si="51"/>
        <v>0</v>
      </c>
      <c r="H501" s="6" t="str">
        <f>IFERROR(IF(Table1[[#This Row],[Multi-lens? 1]]="No", 1, IF(Table1[[#This Row],[Multi-lens? 1]]="Dual", 2, IF(Table1[[#This Row],[Multi-lens? 1]]="Quad", 4, ""))),"")</f>
        <v/>
      </c>
      <c r="I501" s="9">
        <f>IFERROR(Table1[[#This Row],[Name]],"")</f>
        <v>0</v>
      </c>
      <c r="K501" s="3" t="str">
        <f t="shared" si="46"/>
        <v/>
      </c>
      <c r="M501" s="4">
        <f>IF(Table1[[#This Row],[Import to Gateway Calculator?]]="Yes",IFERROR(Table1[[#This Row],[Streaming Resolution '[MP']]],""),0)</f>
        <v>0</v>
      </c>
      <c r="N501" s="4">
        <f>IF(Table1[[#This Row],[Import to Gateway Calculator?]]="Yes",IFERROR(Table1[[#This Row],[Recording Resolution '[MP']]],""),0)</f>
        <v>0</v>
      </c>
      <c r="O501" s="4">
        <f>IF(Table1[[#This Row],[Import to Gateway Calculator?]]="Yes",IFERROR(Table1[[#This Row],[Frame Rate '[FPS'] 1]],""),0)</f>
        <v>0</v>
      </c>
      <c r="P501" s="4">
        <f>IF(Table1[[#This Row],[Import to Gateway Calculator?]]="Yes",IFERROR(Table1[[#This Row],[Days of Storage 1]],""),0)</f>
        <v>0</v>
      </c>
    </row>
    <row r="502" spans="1:16" x14ac:dyDescent="0.25">
      <c r="A502" s="5" t="str">
        <f t="shared" si="47"/>
        <v/>
      </c>
      <c r="B502" s="6" t="str">
        <f>IFERROR(IF(Table1[[#This Row],[Multi-lens? 1]]="No", 1, IF(Table1[[#This Row],[Multi-lens? 1]]="Dual", 2, IF(Table1[[#This Row],[Multi-lens? 1]]="Quad", 4, ""))),"")</f>
        <v/>
      </c>
      <c r="C502" s="6">
        <f t="shared" si="48"/>
        <v>0</v>
      </c>
      <c r="D502" s="6">
        <f t="shared" si="49"/>
        <v>0</v>
      </c>
      <c r="E502" s="6">
        <f t="shared" si="50"/>
        <v>0</v>
      </c>
      <c r="F502" s="6">
        <f t="shared" si="51"/>
        <v>0</v>
      </c>
      <c r="H502" s="6" t="str">
        <f>IFERROR(IF(Table1[[#This Row],[Multi-lens? 1]]="No", 1, IF(Table1[[#This Row],[Multi-lens? 1]]="Dual", 2, IF(Table1[[#This Row],[Multi-lens? 1]]="Quad", 4, ""))),"")</f>
        <v/>
      </c>
      <c r="I502" s="9">
        <f>IFERROR(Table1[[#This Row],[Name]],"")</f>
        <v>0</v>
      </c>
      <c r="K502" s="3" t="str">
        <f t="shared" si="46"/>
        <v/>
      </c>
      <c r="M502" s="4">
        <f>IF(Table1[[#This Row],[Import to Gateway Calculator?]]="Yes",IFERROR(Table1[[#This Row],[Streaming Resolution '[MP']]],""),0)</f>
        <v>0</v>
      </c>
      <c r="N502" s="4">
        <f>IF(Table1[[#This Row],[Import to Gateway Calculator?]]="Yes",IFERROR(Table1[[#This Row],[Recording Resolution '[MP']]],""),0)</f>
        <v>0</v>
      </c>
      <c r="O502" s="4">
        <f>IF(Table1[[#This Row],[Import to Gateway Calculator?]]="Yes",IFERROR(Table1[[#This Row],[Frame Rate '[FPS'] 1]],""),0)</f>
        <v>0</v>
      </c>
      <c r="P502" s="4">
        <f>IF(Table1[[#This Row],[Import to Gateway Calculator?]]="Yes",IFERROR(Table1[[#This Row],[Days of Storage 1]],""),0)</f>
        <v>0</v>
      </c>
    </row>
    <row r="503" spans="1:16" x14ac:dyDescent="0.25">
      <c r="A503" s="5" t="str">
        <f t="shared" si="47"/>
        <v/>
      </c>
      <c r="B503" s="6" t="str">
        <f>IFERROR(IF(Table1[[#This Row],[Multi-lens? 1]]="No", 1, IF(Table1[[#This Row],[Multi-lens? 1]]="Dual", 2, IF(Table1[[#This Row],[Multi-lens? 1]]="Quad", 4, ""))),"")</f>
        <v/>
      </c>
      <c r="C503" s="6">
        <f t="shared" si="48"/>
        <v>0</v>
      </c>
      <c r="D503" s="6">
        <f t="shared" si="49"/>
        <v>0</v>
      </c>
      <c r="E503" s="6">
        <f t="shared" si="50"/>
        <v>0</v>
      </c>
      <c r="F503" s="6">
        <f t="shared" si="51"/>
        <v>0</v>
      </c>
      <c r="H503" s="6" t="str">
        <f>IFERROR(IF(Table1[[#This Row],[Multi-lens? 1]]="No", 1, IF(Table1[[#This Row],[Multi-lens? 1]]="Dual", 2, IF(Table1[[#This Row],[Multi-lens? 1]]="Quad", 4, ""))),"")</f>
        <v/>
      </c>
      <c r="I503" s="9">
        <f>IFERROR(Table1[[#This Row],[Name]],"")</f>
        <v>0</v>
      </c>
      <c r="K503" s="3" t="str">
        <f t="shared" si="46"/>
        <v/>
      </c>
      <c r="M503" s="4">
        <f>IF(Table1[[#This Row],[Import to Gateway Calculator?]]="Yes",IFERROR(Table1[[#This Row],[Streaming Resolution '[MP']]],""),0)</f>
        <v>0</v>
      </c>
      <c r="N503" s="4">
        <f>IF(Table1[[#This Row],[Import to Gateway Calculator?]]="Yes",IFERROR(Table1[[#This Row],[Recording Resolution '[MP']]],""),0)</f>
        <v>0</v>
      </c>
      <c r="O503" s="4">
        <f>IF(Table1[[#This Row],[Import to Gateway Calculator?]]="Yes",IFERROR(Table1[[#This Row],[Frame Rate '[FPS'] 1]],""),0)</f>
        <v>0</v>
      </c>
      <c r="P503" s="4">
        <f>IF(Table1[[#This Row],[Import to Gateway Calculator?]]="Yes",IFERROR(Table1[[#This Row],[Days of Storage 1]],""),0)</f>
        <v>0</v>
      </c>
    </row>
    <row r="504" spans="1:16" x14ac:dyDescent="0.25">
      <c r="A504" s="5" t="str">
        <f t="shared" si="47"/>
        <v/>
      </c>
      <c r="B504" s="6" t="str">
        <f>IFERROR(IF(Table1[[#This Row],[Multi-lens? 1]]="No", 1, IF(Table1[[#This Row],[Multi-lens? 1]]="Dual", 2, IF(Table1[[#This Row],[Multi-lens? 1]]="Quad", 4, ""))),"")</f>
        <v/>
      </c>
      <c r="C504" s="6">
        <f t="shared" si="48"/>
        <v>0</v>
      </c>
      <c r="D504" s="6">
        <f t="shared" si="49"/>
        <v>0</v>
      </c>
      <c r="E504" s="6">
        <f t="shared" si="50"/>
        <v>0</v>
      </c>
      <c r="F504" s="6">
        <f t="shared" si="51"/>
        <v>0</v>
      </c>
      <c r="H504" s="6" t="str">
        <f>IFERROR(IF(Table1[[#This Row],[Multi-lens? 1]]="No", 1, IF(Table1[[#This Row],[Multi-lens? 1]]="Dual", 2, IF(Table1[[#This Row],[Multi-lens? 1]]="Quad", 4, ""))),"")</f>
        <v/>
      </c>
      <c r="I504" s="9">
        <f>IFERROR(Table1[[#This Row],[Name]],"")</f>
        <v>0</v>
      </c>
      <c r="K504" s="3" t="str">
        <f t="shared" si="46"/>
        <v/>
      </c>
      <c r="M504" s="4">
        <f>IF(Table1[[#This Row],[Import to Gateway Calculator?]]="Yes",IFERROR(Table1[[#This Row],[Streaming Resolution '[MP']]],""),0)</f>
        <v>0</v>
      </c>
      <c r="N504" s="4">
        <f>IF(Table1[[#This Row],[Import to Gateway Calculator?]]="Yes",IFERROR(Table1[[#This Row],[Recording Resolution '[MP']]],""),0)</f>
        <v>0</v>
      </c>
      <c r="O504" s="4">
        <f>IF(Table1[[#This Row],[Import to Gateway Calculator?]]="Yes",IFERROR(Table1[[#This Row],[Frame Rate '[FPS'] 1]],""),0)</f>
        <v>0</v>
      </c>
      <c r="P504" s="4">
        <f>IF(Table1[[#This Row],[Import to Gateway Calculator?]]="Yes",IFERROR(Table1[[#This Row],[Days of Storage 1]],""),0)</f>
        <v>0</v>
      </c>
    </row>
    <row r="505" spans="1:16" x14ac:dyDescent="0.25">
      <c r="A505" s="5" t="str">
        <f t="shared" si="47"/>
        <v/>
      </c>
      <c r="B505" s="6" t="str">
        <f>IFERROR(IF(Table1[[#This Row],[Multi-lens? 1]]="No", 1, IF(Table1[[#This Row],[Multi-lens? 1]]="Dual", 2, IF(Table1[[#This Row],[Multi-lens? 1]]="Quad", 4, ""))),"")</f>
        <v/>
      </c>
      <c r="C505" s="6">
        <f t="shared" si="48"/>
        <v>0</v>
      </c>
      <c r="D505" s="6">
        <f t="shared" si="49"/>
        <v>0</v>
      </c>
      <c r="E505" s="6">
        <f t="shared" si="50"/>
        <v>0</v>
      </c>
      <c r="F505" s="6">
        <f t="shared" si="51"/>
        <v>0</v>
      </c>
      <c r="H505" s="6" t="str">
        <f>IFERROR(IF(Table1[[#This Row],[Multi-lens? 1]]="No", 1, IF(Table1[[#This Row],[Multi-lens? 1]]="Dual", 2, IF(Table1[[#This Row],[Multi-lens? 1]]="Quad", 4, ""))),"")</f>
        <v/>
      </c>
      <c r="I505" s="9">
        <f>IFERROR(Table1[[#This Row],[Name]],"")</f>
        <v>0</v>
      </c>
      <c r="K505" s="3" t="str">
        <f t="shared" si="46"/>
        <v/>
      </c>
      <c r="M505" s="4">
        <f>IF(Table1[[#This Row],[Import to Gateway Calculator?]]="Yes",IFERROR(Table1[[#This Row],[Streaming Resolution '[MP']]],""),0)</f>
        <v>0</v>
      </c>
      <c r="N505" s="4">
        <f>IF(Table1[[#This Row],[Import to Gateway Calculator?]]="Yes",IFERROR(Table1[[#This Row],[Recording Resolution '[MP']]],""),0)</f>
        <v>0</v>
      </c>
      <c r="O505" s="4">
        <f>IF(Table1[[#This Row],[Import to Gateway Calculator?]]="Yes",IFERROR(Table1[[#This Row],[Frame Rate '[FPS'] 1]],""),0)</f>
        <v>0</v>
      </c>
      <c r="P505" s="4">
        <f>IF(Table1[[#This Row],[Import to Gateway Calculator?]]="Yes",IFERROR(Table1[[#This Row],[Days of Storage 1]],""),0)</f>
        <v>0</v>
      </c>
    </row>
    <row r="506" spans="1:16" x14ac:dyDescent="0.25">
      <c r="A506" s="5" t="str">
        <f t="shared" si="47"/>
        <v/>
      </c>
      <c r="B506" s="6" t="str">
        <f>IFERROR(IF(Table1[[#This Row],[Multi-lens? 1]]="No", 1, IF(Table1[[#This Row],[Multi-lens? 1]]="Dual", 2, IF(Table1[[#This Row],[Multi-lens? 1]]="Quad", 4, ""))),"")</f>
        <v/>
      </c>
      <c r="C506" s="6">
        <f t="shared" si="48"/>
        <v>0</v>
      </c>
      <c r="D506" s="6">
        <f t="shared" si="49"/>
        <v>0</v>
      </c>
      <c r="E506" s="6">
        <f t="shared" si="50"/>
        <v>0</v>
      </c>
      <c r="F506" s="6">
        <f t="shared" si="51"/>
        <v>0</v>
      </c>
      <c r="H506" s="6" t="str">
        <f>IFERROR(IF(Table1[[#This Row],[Multi-lens? 1]]="No", 1, IF(Table1[[#This Row],[Multi-lens? 1]]="Dual", 2, IF(Table1[[#This Row],[Multi-lens? 1]]="Quad", 4, ""))),"")</f>
        <v/>
      </c>
      <c r="I506" s="9">
        <f>IFERROR(Table1[[#This Row],[Name]],"")</f>
        <v>0</v>
      </c>
      <c r="K506" s="3" t="str">
        <f t="shared" si="46"/>
        <v/>
      </c>
      <c r="M506" s="4">
        <f>IF(Table1[[#This Row],[Import to Gateway Calculator?]]="Yes",IFERROR(Table1[[#This Row],[Streaming Resolution '[MP']]],""),0)</f>
        <v>0</v>
      </c>
      <c r="N506" s="4">
        <f>IF(Table1[[#This Row],[Import to Gateway Calculator?]]="Yes",IFERROR(Table1[[#This Row],[Recording Resolution '[MP']]],""),0)</f>
        <v>0</v>
      </c>
      <c r="O506" s="4">
        <f>IF(Table1[[#This Row],[Import to Gateway Calculator?]]="Yes",IFERROR(Table1[[#This Row],[Frame Rate '[FPS'] 1]],""),0)</f>
        <v>0</v>
      </c>
      <c r="P506" s="4">
        <f>IF(Table1[[#This Row],[Import to Gateway Calculator?]]="Yes",IFERROR(Table1[[#This Row],[Days of Storage 1]],""),0)</f>
        <v>0</v>
      </c>
    </row>
    <row r="507" spans="1:16" x14ac:dyDescent="0.25">
      <c r="A507" s="5" t="str">
        <f t="shared" si="47"/>
        <v/>
      </c>
      <c r="B507" s="6" t="str">
        <f>IFERROR(IF(Table1[[#This Row],[Multi-lens? 1]]="No", 1, IF(Table1[[#This Row],[Multi-lens? 1]]="Dual", 2, IF(Table1[[#This Row],[Multi-lens? 1]]="Quad", 4, ""))),"")</f>
        <v/>
      </c>
      <c r="C507" s="6">
        <f t="shared" si="48"/>
        <v>0</v>
      </c>
      <c r="D507" s="6">
        <f t="shared" si="49"/>
        <v>0</v>
      </c>
      <c r="E507" s="6">
        <f t="shared" si="50"/>
        <v>0</v>
      </c>
      <c r="F507" s="6">
        <f t="shared" si="51"/>
        <v>0</v>
      </c>
      <c r="H507" s="6" t="str">
        <f>IFERROR(IF(Table1[[#This Row],[Multi-lens? 1]]="No", 1, IF(Table1[[#This Row],[Multi-lens? 1]]="Dual", 2, IF(Table1[[#This Row],[Multi-lens? 1]]="Quad", 4, ""))),"")</f>
        <v/>
      </c>
      <c r="I507" s="9">
        <f>IFERROR(Table1[[#This Row],[Name]],"")</f>
        <v>0</v>
      </c>
      <c r="K507" s="3" t="str">
        <f t="shared" si="46"/>
        <v/>
      </c>
      <c r="M507" s="4">
        <f>IF(Table1[[#This Row],[Import to Gateway Calculator?]]="Yes",IFERROR(Table1[[#This Row],[Streaming Resolution '[MP']]],""),0)</f>
        <v>0</v>
      </c>
      <c r="N507" s="4">
        <f>IF(Table1[[#This Row],[Import to Gateway Calculator?]]="Yes",IFERROR(Table1[[#This Row],[Recording Resolution '[MP']]],""),0)</f>
        <v>0</v>
      </c>
      <c r="O507" s="4">
        <f>IF(Table1[[#This Row],[Import to Gateway Calculator?]]="Yes",IFERROR(Table1[[#This Row],[Frame Rate '[FPS'] 1]],""),0)</f>
        <v>0</v>
      </c>
      <c r="P507" s="4">
        <f>IF(Table1[[#This Row],[Import to Gateway Calculator?]]="Yes",IFERROR(Table1[[#This Row],[Days of Storage 1]],""),0)</f>
        <v>0</v>
      </c>
    </row>
    <row r="508" spans="1:16" x14ac:dyDescent="0.25">
      <c r="A508" s="5" t="str">
        <f t="shared" si="47"/>
        <v/>
      </c>
      <c r="B508" s="6" t="str">
        <f>IFERROR(IF(Table1[[#This Row],[Multi-lens? 1]]="No", 1, IF(Table1[[#This Row],[Multi-lens? 1]]="Dual", 2, IF(Table1[[#This Row],[Multi-lens? 1]]="Quad", 4, ""))),"")</f>
        <v/>
      </c>
      <c r="C508" s="6">
        <f t="shared" si="48"/>
        <v>0</v>
      </c>
      <c r="D508" s="6">
        <f t="shared" si="49"/>
        <v>0</v>
      </c>
      <c r="E508" s="6">
        <f t="shared" si="50"/>
        <v>0</v>
      </c>
      <c r="F508" s="6">
        <f t="shared" si="51"/>
        <v>0</v>
      </c>
      <c r="H508" s="6" t="str">
        <f>IFERROR(IF(Table1[[#This Row],[Multi-lens? 1]]="No", 1, IF(Table1[[#This Row],[Multi-lens? 1]]="Dual", 2, IF(Table1[[#This Row],[Multi-lens? 1]]="Quad", 4, ""))),"")</f>
        <v/>
      </c>
      <c r="I508" s="9">
        <f>IFERROR(Table1[[#This Row],[Name]],"")</f>
        <v>0</v>
      </c>
      <c r="K508" s="3" t="str">
        <f t="shared" si="46"/>
        <v/>
      </c>
      <c r="M508" s="4">
        <f>IF(Table1[[#This Row],[Import to Gateway Calculator?]]="Yes",IFERROR(Table1[[#This Row],[Streaming Resolution '[MP']]],""),0)</f>
        <v>0</v>
      </c>
      <c r="N508" s="4">
        <f>IF(Table1[[#This Row],[Import to Gateway Calculator?]]="Yes",IFERROR(Table1[[#This Row],[Recording Resolution '[MP']]],""),0)</f>
        <v>0</v>
      </c>
      <c r="O508" s="4">
        <f>IF(Table1[[#This Row],[Import to Gateway Calculator?]]="Yes",IFERROR(Table1[[#This Row],[Frame Rate '[FPS'] 1]],""),0)</f>
        <v>0</v>
      </c>
      <c r="P508" s="4">
        <f>IF(Table1[[#This Row],[Import to Gateway Calculator?]]="Yes",IFERROR(Table1[[#This Row],[Days of Storage 1]],""),0)</f>
        <v>0</v>
      </c>
    </row>
    <row r="509" spans="1:16" x14ac:dyDescent="0.25">
      <c r="A509" s="5" t="str">
        <f t="shared" si="47"/>
        <v/>
      </c>
      <c r="B509" s="6" t="str">
        <f>IFERROR(IF(Table1[[#This Row],[Multi-lens? 1]]="No", 1, IF(Table1[[#This Row],[Multi-lens? 1]]="Dual", 2, IF(Table1[[#This Row],[Multi-lens? 1]]="Quad", 4, ""))),"")</f>
        <v/>
      </c>
      <c r="C509" s="6">
        <f t="shared" si="48"/>
        <v>0</v>
      </c>
      <c r="D509" s="6">
        <f t="shared" si="49"/>
        <v>0</v>
      </c>
      <c r="E509" s="6">
        <f t="shared" si="50"/>
        <v>0</v>
      </c>
      <c r="F509" s="6">
        <f t="shared" si="51"/>
        <v>0</v>
      </c>
      <c r="H509" s="6" t="str">
        <f>IFERROR(IF(Table1[[#This Row],[Multi-lens? 1]]="No", 1, IF(Table1[[#This Row],[Multi-lens? 1]]="Dual", 2, IF(Table1[[#This Row],[Multi-lens? 1]]="Quad", 4, ""))),"")</f>
        <v/>
      </c>
      <c r="I509" s="9">
        <f>IFERROR(Table1[[#This Row],[Name]],"")</f>
        <v>0</v>
      </c>
      <c r="K509" s="3" t="str">
        <f t="shared" si="46"/>
        <v/>
      </c>
      <c r="M509" s="4">
        <f>IF(Table1[[#This Row],[Import to Gateway Calculator?]]="Yes",IFERROR(Table1[[#This Row],[Streaming Resolution '[MP']]],""),0)</f>
        <v>0</v>
      </c>
      <c r="N509" s="4">
        <f>IF(Table1[[#This Row],[Import to Gateway Calculator?]]="Yes",IFERROR(Table1[[#This Row],[Recording Resolution '[MP']]],""),0)</f>
        <v>0</v>
      </c>
      <c r="O509" s="4">
        <f>IF(Table1[[#This Row],[Import to Gateway Calculator?]]="Yes",IFERROR(Table1[[#This Row],[Frame Rate '[FPS'] 1]],""),0)</f>
        <v>0</v>
      </c>
      <c r="P509" s="4">
        <f>IF(Table1[[#This Row],[Import to Gateway Calculator?]]="Yes",IFERROR(Table1[[#This Row],[Days of Storage 1]],""),0)</f>
        <v>0</v>
      </c>
    </row>
    <row r="510" spans="1:16" x14ac:dyDescent="0.25">
      <c r="A510" s="5" t="str">
        <f t="shared" si="47"/>
        <v/>
      </c>
      <c r="B510" s="6" t="str">
        <f>IFERROR(IF(Table1[[#This Row],[Multi-lens? 1]]="No", 1, IF(Table1[[#This Row],[Multi-lens? 1]]="Dual", 2, IF(Table1[[#This Row],[Multi-lens? 1]]="Quad", 4, ""))),"")</f>
        <v/>
      </c>
      <c r="C510" s="6">
        <f t="shared" si="48"/>
        <v>0</v>
      </c>
      <c r="D510" s="6">
        <f t="shared" si="49"/>
        <v>0</v>
      </c>
      <c r="E510" s="6">
        <f t="shared" si="50"/>
        <v>0</v>
      </c>
      <c r="F510" s="6">
        <f t="shared" si="51"/>
        <v>0</v>
      </c>
      <c r="H510" s="6" t="str">
        <f>IFERROR(IF(Table1[[#This Row],[Multi-lens? 1]]="No", 1, IF(Table1[[#This Row],[Multi-lens? 1]]="Dual", 2, IF(Table1[[#This Row],[Multi-lens? 1]]="Quad", 4, ""))),"")</f>
        <v/>
      </c>
      <c r="I510" s="9">
        <f>IFERROR(Table1[[#This Row],[Name]],"")</f>
        <v>0</v>
      </c>
      <c r="K510" s="3" t="str">
        <f t="shared" si="46"/>
        <v/>
      </c>
      <c r="M510" s="4">
        <f>IF(Table1[[#This Row],[Import to Gateway Calculator?]]="Yes",IFERROR(Table1[[#This Row],[Streaming Resolution '[MP']]],""),0)</f>
        <v>0</v>
      </c>
      <c r="N510" s="4">
        <f>IF(Table1[[#This Row],[Import to Gateway Calculator?]]="Yes",IFERROR(Table1[[#This Row],[Recording Resolution '[MP']]],""),0)</f>
        <v>0</v>
      </c>
      <c r="O510" s="4">
        <f>IF(Table1[[#This Row],[Import to Gateway Calculator?]]="Yes",IFERROR(Table1[[#This Row],[Frame Rate '[FPS'] 1]],""),0)</f>
        <v>0</v>
      </c>
      <c r="P510" s="4">
        <f>IF(Table1[[#This Row],[Import to Gateway Calculator?]]="Yes",IFERROR(Table1[[#This Row],[Days of Storage 1]],""),0)</f>
        <v>0</v>
      </c>
    </row>
    <row r="511" spans="1:16" x14ac:dyDescent="0.25">
      <c r="A511" s="5" t="str">
        <f t="shared" si="47"/>
        <v/>
      </c>
      <c r="B511" s="6" t="str">
        <f>IFERROR(IF(Table1[[#This Row],[Multi-lens? 1]]="No", 1, IF(Table1[[#This Row],[Multi-lens? 1]]="Dual", 2, IF(Table1[[#This Row],[Multi-lens? 1]]="Quad", 4, ""))),"")</f>
        <v/>
      </c>
      <c r="C511" s="6">
        <f t="shared" si="48"/>
        <v>0</v>
      </c>
      <c r="D511" s="6">
        <f t="shared" si="49"/>
        <v>0</v>
      </c>
      <c r="E511" s="6">
        <f t="shared" si="50"/>
        <v>0</v>
      </c>
      <c r="F511" s="6">
        <f t="shared" si="51"/>
        <v>0</v>
      </c>
      <c r="H511" s="6" t="str">
        <f>IFERROR(IF(Table1[[#This Row],[Multi-lens? 1]]="No", 1, IF(Table1[[#This Row],[Multi-lens? 1]]="Dual", 2, IF(Table1[[#This Row],[Multi-lens? 1]]="Quad", 4, ""))),"")</f>
        <v/>
      </c>
      <c r="I511" s="9">
        <f>IFERROR(Table1[[#This Row],[Name]],"")</f>
        <v>0</v>
      </c>
      <c r="K511" s="3" t="str">
        <f t="shared" si="46"/>
        <v/>
      </c>
      <c r="M511" s="4">
        <f>IF(Table1[[#This Row],[Import to Gateway Calculator?]]="Yes",IFERROR(Table1[[#This Row],[Streaming Resolution '[MP']]],""),0)</f>
        <v>0</v>
      </c>
      <c r="N511" s="4">
        <f>IF(Table1[[#This Row],[Import to Gateway Calculator?]]="Yes",IFERROR(Table1[[#This Row],[Recording Resolution '[MP']]],""),0)</f>
        <v>0</v>
      </c>
      <c r="O511" s="4">
        <f>IF(Table1[[#This Row],[Import to Gateway Calculator?]]="Yes",IFERROR(Table1[[#This Row],[Frame Rate '[FPS'] 1]],""),0)</f>
        <v>0</v>
      </c>
      <c r="P511" s="4">
        <f>IF(Table1[[#This Row],[Import to Gateway Calculator?]]="Yes",IFERROR(Table1[[#This Row],[Days of Storage 1]],""),0)</f>
        <v>0</v>
      </c>
    </row>
    <row r="512" spans="1:16" x14ac:dyDescent="0.25">
      <c r="A512" s="5" t="str">
        <f t="shared" si="47"/>
        <v/>
      </c>
      <c r="B512" s="6" t="str">
        <f>IFERROR(IF(Table1[[#This Row],[Multi-lens? 1]]="No", 1, IF(Table1[[#This Row],[Multi-lens? 1]]="Dual", 2, IF(Table1[[#This Row],[Multi-lens? 1]]="Quad", 4, ""))),"")</f>
        <v/>
      </c>
      <c r="C512" s="6">
        <f t="shared" si="48"/>
        <v>0</v>
      </c>
      <c r="D512" s="6">
        <f t="shared" si="49"/>
        <v>0</v>
      </c>
      <c r="E512" s="6">
        <f t="shared" si="50"/>
        <v>0</v>
      </c>
      <c r="F512" s="6">
        <f t="shared" si="51"/>
        <v>0</v>
      </c>
      <c r="H512" s="6" t="str">
        <f>IFERROR(IF(Table1[[#This Row],[Multi-lens? 1]]="No", 1, IF(Table1[[#This Row],[Multi-lens? 1]]="Dual", 2, IF(Table1[[#This Row],[Multi-lens? 1]]="Quad", 4, ""))),"")</f>
        <v/>
      </c>
      <c r="I512" s="9">
        <f>IFERROR(Table1[[#This Row],[Name]],"")</f>
        <v>0</v>
      </c>
      <c r="K512" s="3" t="str">
        <f t="shared" si="46"/>
        <v/>
      </c>
      <c r="M512" s="4">
        <f>IF(Table1[[#This Row],[Import to Gateway Calculator?]]="Yes",IFERROR(Table1[[#This Row],[Streaming Resolution '[MP']]],""),0)</f>
        <v>0</v>
      </c>
      <c r="N512" s="4">
        <f>IF(Table1[[#This Row],[Import to Gateway Calculator?]]="Yes",IFERROR(Table1[[#This Row],[Recording Resolution '[MP']]],""),0)</f>
        <v>0</v>
      </c>
      <c r="O512" s="4">
        <f>IF(Table1[[#This Row],[Import to Gateway Calculator?]]="Yes",IFERROR(Table1[[#This Row],[Frame Rate '[FPS'] 1]],""),0)</f>
        <v>0</v>
      </c>
      <c r="P512" s="4">
        <f>IF(Table1[[#This Row],[Import to Gateway Calculator?]]="Yes",IFERROR(Table1[[#This Row],[Days of Storage 1]],""),0)</f>
        <v>0</v>
      </c>
    </row>
    <row r="513" spans="1:16" x14ac:dyDescent="0.25">
      <c r="A513" s="5" t="str">
        <f t="shared" si="47"/>
        <v/>
      </c>
      <c r="B513" s="6" t="str">
        <f>IFERROR(IF(Table1[[#This Row],[Multi-lens? 1]]="No", 1, IF(Table1[[#This Row],[Multi-lens? 1]]="Dual", 2, IF(Table1[[#This Row],[Multi-lens? 1]]="Quad", 4, ""))),"")</f>
        <v/>
      </c>
      <c r="C513" s="6">
        <f t="shared" si="48"/>
        <v>0</v>
      </c>
      <c r="D513" s="6">
        <f t="shared" si="49"/>
        <v>0</v>
      </c>
      <c r="E513" s="6">
        <f t="shared" si="50"/>
        <v>0</v>
      </c>
      <c r="F513" s="6">
        <f t="shared" si="51"/>
        <v>0</v>
      </c>
      <c r="H513" s="6" t="str">
        <f>IFERROR(IF(Table1[[#This Row],[Multi-lens? 1]]="No", 1, IF(Table1[[#This Row],[Multi-lens? 1]]="Dual", 2, IF(Table1[[#This Row],[Multi-lens? 1]]="Quad", 4, ""))),"")</f>
        <v/>
      </c>
      <c r="I513" s="9">
        <f>IFERROR(Table1[[#This Row],[Name]],"")</f>
        <v>0</v>
      </c>
      <c r="K513" s="3" t="str">
        <f t="shared" si="46"/>
        <v/>
      </c>
      <c r="M513" s="4">
        <f>IF(Table1[[#This Row],[Import to Gateway Calculator?]]="Yes",IFERROR(Table1[[#This Row],[Streaming Resolution '[MP']]],""),0)</f>
        <v>0</v>
      </c>
      <c r="N513" s="4">
        <f>IF(Table1[[#This Row],[Import to Gateway Calculator?]]="Yes",IFERROR(Table1[[#This Row],[Recording Resolution '[MP']]],""),0)</f>
        <v>0</v>
      </c>
      <c r="O513" s="4">
        <f>IF(Table1[[#This Row],[Import to Gateway Calculator?]]="Yes",IFERROR(Table1[[#This Row],[Frame Rate '[FPS'] 1]],""),0)</f>
        <v>0</v>
      </c>
      <c r="P513" s="4">
        <f>IF(Table1[[#This Row],[Import to Gateway Calculator?]]="Yes",IFERROR(Table1[[#This Row],[Days of Storage 1]],""),0)</f>
        <v>0</v>
      </c>
    </row>
    <row r="514" spans="1:16" x14ac:dyDescent="0.25">
      <c r="A514" s="5" t="str">
        <f t="shared" si="47"/>
        <v/>
      </c>
      <c r="B514" s="6" t="str">
        <f>IFERROR(IF(Table1[[#This Row],[Multi-lens? 1]]="No", 1, IF(Table1[[#This Row],[Multi-lens? 1]]="Dual", 2, IF(Table1[[#This Row],[Multi-lens? 1]]="Quad", 4, ""))),"")</f>
        <v/>
      </c>
      <c r="C514" s="6">
        <f t="shared" si="48"/>
        <v>0</v>
      </c>
      <c r="D514" s="6">
        <f t="shared" si="49"/>
        <v>0</v>
      </c>
      <c r="E514" s="6">
        <f t="shared" si="50"/>
        <v>0</v>
      </c>
      <c r="F514" s="6">
        <f t="shared" si="51"/>
        <v>0</v>
      </c>
      <c r="H514" s="6" t="str">
        <f>IFERROR(IF(Table1[[#This Row],[Multi-lens? 1]]="No", 1, IF(Table1[[#This Row],[Multi-lens? 1]]="Dual", 2, IF(Table1[[#This Row],[Multi-lens? 1]]="Quad", 4, ""))),"")</f>
        <v/>
      </c>
      <c r="I514" s="9">
        <f>IFERROR(Table1[[#This Row],[Name]],"")</f>
        <v>0</v>
      </c>
      <c r="K514" s="3" t="str">
        <f t="shared" si="46"/>
        <v/>
      </c>
      <c r="M514" s="4">
        <f>IF(Table1[[#This Row],[Import to Gateway Calculator?]]="Yes",IFERROR(Table1[[#This Row],[Streaming Resolution '[MP']]],""),0)</f>
        <v>0</v>
      </c>
      <c r="N514" s="4">
        <f>IF(Table1[[#This Row],[Import to Gateway Calculator?]]="Yes",IFERROR(Table1[[#This Row],[Recording Resolution '[MP']]],""),0)</f>
        <v>0</v>
      </c>
      <c r="O514" s="4">
        <f>IF(Table1[[#This Row],[Import to Gateway Calculator?]]="Yes",IFERROR(Table1[[#This Row],[Frame Rate '[FPS'] 1]],""),0)</f>
        <v>0</v>
      </c>
      <c r="P514" s="4">
        <f>IF(Table1[[#This Row],[Import to Gateway Calculator?]]="Yes",IFERROR(Table1[[#This Row],[Days of Storage 1]],""),0)</f>
        <v>0</v>
      </c>
    </row>
    <row r="515" spans="1:16" x14ac:dyDescent="0.25">
      <c r="A515" s="5" t="str">
        <f t="shared" si="47"/>
        <v/>
      </c>
      <c r="B515" s="6" t="str">
        <f>IFERROR(IF(Table1[[#This Row],[Multi-lens? 1]]="No", 1, IF(Table1[[#This Row],[Multi-lens? 1]]="Dual", 2, IF(Table1[[#This Row],[Multi-lens? 1]]="Quad", 4, ""))),"")</f>
        <v/>
      </c>
      <c r="C515" s="6">
        <f t="shared" si="48"/>
        <v>0</v>
      </c>
      <c r="D515" s="6">
        <f t="shared" si="49"/>
        <v>0</v>
      </c>
      <c r="E515" s="6">
        <f t="shared" si="50"/>
        <v>0</v>
      </c>
      <c r="F515" s="6">
        <f t="shared" si="51"/>
        <v>0</v>
      </c>
      <c r="H515" s="6" t="str">
        <f>IFERROR(IF(Table1[[#This Row],[Multi-lens? 1]]="No", 1, IF(Table1[[#This Row],[Multi-lens? 1]]="Dual", 2, IF(Table1[[#This Row],[Multi-lens? 1]]="Quad", 4, ""))),"")</f>
        <v/>
      </c>
      <c r="I515" s="9">
        <f>IFERROR(Table1[[#This Row],[Name]],"")</f>
        <v>0</v>
      </c>
      <c r="K515" s="3" t="str">
        <f t="shared" ref="K515:K578" si="52">IFERROR(IF(I515=0,"",I515),"")</f>
        <v/>
      </c>
      <c r="M515" s="4">
        <f>IF(Table1[[#This Row],[Import to Gateway Calculator?]]="Yes",IFERROR(Table1[[#This Row],[Streaming Resolution '[MP']]],""),0)</f>
        <v>0</v>
      </c>
      <c r="N515" s="4">
        <f>IF(Table1[[#This Row],[Import to Gateway Calculator?]]="Yes",IFERROR(Table1[[#This Row],[Recording Resolution '[MP']]],""),0)</f>
        <v>0</v>
      </c>
      <c r="O515" s="4">
        <f>IF(Table1[[#This Row],[Import to Gateway Calculator?]]="Yes",IFERROR(Table1[[#This Row],[Frame Rate '[FPS'] 1]],""),0)</f>
        <v>0</v>
      </c>
      <c r="P515" s="4">
        <f>IF(Table1[[#This Row],[Import to Gateway Calculator?]]="Yes",IFERROR(Table1[[#This Row],[Days of Storage 1]],""),0)</f>
        <v>0</v>
      </c>
    </row>
    <row r="516" spans="1:16" x14ac:dyDescent="0.25">
      <c r="A516" s="5" t="str">
        <f t="shared" si="47"/>
        <v/>
      </c>
      <c r="B516" s="6" t="str">
        <f>IFERROR(IF(Table1[[#This Row],[Multi-lens? 1]]="No", 1, IF(Table1[[#This Row],[Multi-lens? 1]]="Dual", 2, IF(Table1[[#This Row],[Multi-lens? 1]]="Quad", 4, ""))),"")</f>
        <v/>
      </c>
      <c r="C516" s="6">
        <f t="shared" si="48"/>
        <v>0</v>
      </c>
      <c r="D516" s="6">
        <f t="shared" si="49"/>
        <v>0</v>
      </c>
      <c r="E516" s="6">
        <f t="shared" si="50"/>
        <v>0</v>
      </c>
      <c r="F516" s="6">
        <f t="shared" si="51"/>
        <v>0</v>
      </c>
      <c r="H516" s="6" t="str">
        <f>IFERROR(IF(Table1[[#This Row],[Multi-lens? 1]]="No", 1, IF(Table1[[#This Row],[Multi-lens? 1]]="Dual", 2, IF(Table1[[#This Row],[Multi-lens? 1]]="Quad", 4, ""))),"")</f>
        <v/>
      </c>
      <c r="I516" s="9">
        <f>IFERROR(Table1[[#This Row],[Name]],"")</f>
        <v>0</v>
      </c>
      <c r="K516" s="3" t="str">
        <f t="shared" si="52"/>
        <v/>
      </c>
      <c r="M516" s="4">
        <f>IF(Table1[[#This Row],[Import to Gateway Calculator?]]="Yes",IFERROR(Table1[[#This Row],[Streaming Resolution '[MP']]],""),0)</f>
        <v>0</v>
      </c>
      <c r="N516" s="4">
        <f>IF(Table1[[#This Row],[Import to Gateway Calculator?]]="Yes",IFERROR(Table1[[#This Row],[Recording Resolution '[MP']]],""),0)</f>
        <v>0</v>
      </c>
      <c r="O516" s="4">
        <f>IF(Table1[[#This Row],[Import to Gateway Calculator?]]="Yes",IFERROR(Table1[[#This Row],[Frame Rate '[FPS'] 1]],""),0)</f>
        <v>0</v>
      </c>
      <c r="P516" s="4">
        <f>IF(Table1[[#This Row],[Import to Gateway Calculator?]]="Yes",IFERROR(Table1[[#This Row],[Days of Storage 1]],""),0)</f>
        <v>0</v>
      </c>
    </row>
    <row r="517" spans="1:16" x14ac:dyDescent="0.25">
      <c r="A517" s="5" t="str">
        <f t="shared" si="47"/>
        <v/>
      </c>
      <c r="B517" s="6" t="str">
        <f>IFERROR(IF(Table1[[#This Row],[Multi-lens? 1]]="No", 1, IF(Table1[[#This Row],[Multi-lens? 1]]="Dual", 2, IF(Table1[[#This Row],[Multi-lens? 1]]="Quad", 4, ""))),"")</f>
        <v/>
      </c>
      <c r="C517" s="6">
        <f t="shared" si="48"/>
        <v>0</v>
      </c>
      <c r="D517" s="6">
        <f t="shared" si="49"/>
        <v>0</v>
      </c>
      <c r="E517" s="6">
        <f t="shared" si="50"/>
        <v>0</v>
      </c>
      <c r="F517" s="6">
        <f t="shared" si="51"/>
        <v>0</v>
      </c>
      <c r="H517" s="6" t="str">
        <f>IFERROR(IF(Table1[[#This Row],[Multi-lens? 1]]="No", 1, IF(Table1[[#This Row],[Multi-lens? 1]]="Dual", 2, IF(Table1[[#This Row],[Multi-lens? 1]]="Quad", 4, ""))),"")</f>
        <v/>
      </c>
      <c r="I517" s="9">
        <f>IFERROR(Table1[[#This Row],[Name]],"")</f>
        <v>0</v>
      </c>
      <c r="K517" s="3" t="str">
        <f t="shared" si="52"/>
        <v/>
      </c>
      <c r="M517" s="4">
        <f>IF(Table1[[#This Row],[Import to Gateway Calculator?]]="Yes",IFERROR(Table1[[#This Row],[Streaming Resolution '[MP']]],""),0)</f>
        <v>0</v>
      </c>
      <c r="N517" s="4">
        <f>IF(Table1[[#This Row],[Import to Gateway Calculator?]]="Yes",IFERROR(Table1[[#This Row],[Recording Resolution '[MP']]],""),0)</f>
        <v>0</v>
      </c>
      <c r="O517" s="4">
        <f>IF(Table1[[#This Row],[Import to Gateway Calculator?]]="Yes",IFERROR(Table1[[#This Row],[Frame Rate '[FPS'] 1]],""),0)</f>
        <v>0</v>
      </c>
      <c r="P517" s="4">
        <f>IF(Table1[[#This Row],[Import to Gateway Calculator?]]="Yes",IFERROR(Table1[[#This Row],[Days of Storage 1]],""),0)</f>
        <v>0</v>
      </c>
    </row>
    <row r="518" spans="1:16" x14ac:dyDescent="0.25">
      <c r="A518" s="5" t="str">
        <f t="shared" si="47"/>
        <v/>
      </c>
      <c r="B518" s="6" t="str">
        <f>IFERROR(IF(Table1[[#This Row],[Multi-lens? 1]]="No", 1, IF(Table1[[#This Row],[Multi-lens? 1]]="Dual", 2, IF(Table1[[#This Row],[Multi-lens? 1]]="Quad", 4, ""))),"")</f>
        <v/>
      </c>
      <c r="C518" s="6">
        <f t="shared" si="48"/>
        <v>0</v>
      </c>
      <c r="D518" s="6">
        <f t="shared" si="49"/>
        <v>0</v>
      </c>
      <c r="E518" s="6">
        <f t="shared" si="50"/>
        <v>0</v>
      </c>
      <c r="F518" s="6">
        <f t="shared" si="51"/>
        <v>0</v>
      </c>
      <c r="H518" s="6" t="str">
        <f>IFERROR(IF(Table1[[#This Row],[Multi-lens? 1]]="No", 1, IF(Table1[[#This Row],[Multi-lens? 1]]="Dual", 2, IF(Table1[[#This Row],[Multi-lens? 1]]="Quad", 4, ""))),"")</f>
        <v/>
      </c>
      <c r="I518" s="9">
        <f>IFERROR(Table1[[#This Row],[Name]],"")</f>
        <v>0</v>
      </c>
      <c r="K518" s="3" t="str">
        <f t="shared" si="52"/>
        <v/>
      </c>
      <c r="M518" s="4">
        <f>IF(Table1[[#This Row],[Import to Gateway Calculator?]]="Yes",IFERROR(Table1[[#This Row],[Streaming Resolution '[MP']]],""),0)</f>
        <v>0</v>
      </c>
      <c r="N518" s="4">
        <f>IF(Table1[[#This Row],[Import to Gateway Calculator?]]="Yes",IFERROR(Table1[[#This Row],[Recording Resolution '[MP']]],""),0)</f>
        <v>0</v>
      </c>
      <c r="O518" s="4">
        <f>IF(Table1[[#This Row],[Import to Gateway Calculator?]]="Yes",IFERROR(Table1[[#This Row],[Frame Rate '[FPS'] 1]],""),0)</f>
        <v>0</v>
      </c>
      <c r="P518" s="4">
        <f>IF(Table1[[#This Row],[Import to Gateway Calculator?]]="Yes",IFERROR(Table1[[#This Row],[Days of Storage 1]],""),0)</f>
        <v>0</v>
      </c>
    </row>
    <row r="519" spans="1:16" x14ac:dyDescent="0.25">
      <c r="A519" s="5" t="str">
        <f t="shared" ref="A519:A582" si="53">IF(D519=0,"",K519)</f>
        <v/>
      </c>
      <c r="B519" s="6" t="str">
        <f>IFERROR(IF(Table1[[#This Row],[Multi-lens? 1]]="No", 1, IF(Table1[[#This Row],[Multi-lens? 1]]="Dual", 2, IF(Table1[[#This Row],[Multi-lens? 1]]="Quad", 4, ""))),"")</f>
        <v/>
      </c>
      <c r="C519" s="6">
        <f t="shared" ref="C519:C582" si="54">M519</f>
        <v>0</v>
      </c>
      <c r="D519" s="6">
        <f t="shared" ref="D519:D582" si="55">N519</f>
        <v>0</v>
      </c>
      <c r="E519" s="6">
        <f t="shared" ref="E519:E582" si="56">O519</f>
        <v>0</v>
      </c>
      <c r="F519" s="6">
        <f t="shared" ref="F519:F582" si="57">P519</f>
        <v>0</v>
      </c>
      <c r="H519" s="6" t="str">
        <f>IFERROR(IF(Table1[[#This Row],[Multi-lens? 1]]="No", 1, IF(Table1[[#This Row],[Multi-lens? 1]]="Dual", 2, IF(Table1[[#This Row],[Multi-lens? 1]]="Quad", 4, ""))),"")</f>
        <v/>
      </c>
      <c r="I519" s="9">
        <f>IFERROR(Table1[[#This Row],[Name]],"")</f>
        <v>0</v>
      </c>
      <c r="K519" s="3" t="str">
        <f t="shared" si="52"/>
        <v/>
      </c>
      <c r="M519" s="4">
        <f>IF(Table1[[#This Row],[Import to Gateway Calculator?]]="Yes",IFERROR(Table1[[#This Row],[Streaming Resolution '[MP']]],""),0)</f>
        <v>0</v>
      </c>
      <c r="N519" s="4">
        <f>IF(Table1[[#This Row],[Import to Gateway Calculator?]]="Yes",IFERROR(Table1[[#This Row],[Recording Resolution '[MP']]],""),0)</f>
        <v>0</v>
      </c>
      <c r="O519" s="4">
        <f>IF(Table1[[#This Row],[Import to Gateway Calculator?]]="Yes",IFERROR(Table1[[#This Row],[Frame Rate '[FPS'] 1]],""),0)</f>
        <v>0</v>
      </c>
      <c r="P519" s="4">
        <f>IF(Table1[[#This Row],[Import to Gateway Calculator?]]="Yes",IFERROR(Table1[[#This Row],[Days of Storage 1]],""),0)</f>
        <v>0</v>
      </c>
    </row>
    <row r="520" spans="1:16" x14ac:dyDescent="0.25">
      <c r="A520" s="5" t="str">
        <f t="shared" si="53"/>
        <v/>
      </c>
      <c r="B520" s="6" t="str">
        <f>IFERROR(IF(Table1[[#This Row],[Multi-lens? 1]]="No", 1, IF(Table1[[#This Row],[Multi-lens? 1]]="Dual", 2, IF(Table1[[#This Row],[Multi-lens? 1]]="Quad", 4, ""))),"")</f>
        <v/>
      </c>
      <c r="C520" s="6">
        <f t="shared" si="54"/>
        <v>0</v>
      </c>
      <c r="D520" s="6">
        <f t="shared" si="55"/>
        <v>0</v>
      </c>
      <c r="E520" s="6">
        <f t="shared" si="56"/>
        <v>0</v>
      </c>
      <c r="F520" s="6">
        <f t="shared" si="57"/>
        <v>0</v>
      </c>
      <c r="H520" s="6" t="str">
        <f>IFERROR(IF(Table1[[#This Row],[Multi-lens? 1]]="No", 1, IF(Table1[[#This Row],[Multi-lens? 1]]="Dual", 2, IF(Table1[[#This Row],[Multi-lens? 1]]="Quad", 4, ""))),"")</f>
        <v/>
      </c>
      <c r="I520" s="9">
        <f>IFERROR(Table1[[#This Row],[Name]],"")</f>
        <v>0</v>
      </c>
      <c r="K520" s="3" t="str">
        <f t="shared" si="52"/>
        <v/>
      </c>
      <c r="M520" s="4">
        <f>IF(Table1[[#This Row],[Import to Gateway Calculator?]]="Yes",IFERROR(Table1[[#This Row],[Streaming Resolution '[MP']]],""),0)</f>
        <v>0</v>
      </c>
      <c r="N520" s="4">
        <f>IF(Table1[[#This Row],[Import to Gateway Calculator?]]="Yes",IFERROR(Table1[[#This Row],[Recording Resolution '[MP']]],""),0)</f>
        <v>0</v>
      </c>
      <c r="O520" s="4">
        <f>IF(Table1[[#This Row],[Import to Gateway Calculator?]]="Yes",IFERROR(Table1[[#This Row],[Frame Rate '[FPS'] 1]],""),0)</f>
        <v>0</v>
      </c>
      <c r="P520" s="4">
        <f>IF(Table1[[#This Row],[Import to Gateway Calculator?]]="Yes",IFERROR(Table1[[#This Row],[Days of Storage 1]],""),0)</f>
        <v>0</v>
      </c>
    </row>
    <row r="521" spans="1:16" x14ac:dyDescent="0.25">
      <c r="A521" s="5" t="str">
        <f t="shared" si="53"/>
        <v/>
      </c>
      <c r="B521" s="6" t="str">
        <f>IFERROR(IF(Table1[[#This Row],[Multi-lens? 1]]="No", 1, IF(Table1[[#This Row],[Multi-lens? 1]]="Dual", 2, IF(Table1[[#This Row],[Multi-lens? 1]]="Quad", 4, ""))),"")</f>
        <v/>
      </c>
      <c r="C521" s="6">
        <f t="shared" si="54"/>
        <v>0</v>
      </c>
      <c r="D521" s="6">
        <f t="shared" si="55"/>
        <v>0</v>
      </c>
      <c r="E521" s="6">
        <f t="shared" si="56"/>
        <v>0</v>
      </c>
      <c r="F521" s="6">
        <f t="shared" si="57"/>
        <v>0</v>
      </c>
      <c r="H521" s="6" t="str">
        <f>IFERROR(IF(Table1[[#This Row],[Multi-lens? 1]]="No", 1, IF(Table1[[#This Row],[Multi-lens? 1]]="Dual", 2, IF(Table1[[#This Row],[Multi-lens? 1]]="Quad", 4, ""))),"")</f>
        <v/>
      </c>
      <c r="I521" s="9">
        <f>IFERROR(Table1[[#This Row],[Name]],"")</f>
        <v>0</v>
      </c>
      <c r="K521" s="3" t="str">
        <f t="shared" si="52"/>
        <v/>
      </c>
      <c r="M521" s="4">
        <f>IF(Table1[[#This Row],[Import to Gateway Calculator?]]="Yes",IFERROR(Table1[[#This Row],[Streaming Resolution '[MP']]],""),0)</f>
        <v>0</v>
      </c>
      <c r="N521" s="4">
        <f>IF(Table1[[#This Row],[Import to Gateway Calculator?]]="Yes",IFERROR(Table1[[#This Row],[Recording Resolution '[MP']]],""),0)</f>
        <v>0</v>
      </c>
      <c r="O521" s="4">
        <f>IF(Table1[[#This Row],[Import to Gateway Calculator?]]="Yes",IFERROR(Table1[[#This Row],[Frame Rate '[FPS'] 1]],""),0)</f>
        <v>0</v>
      </c>
      <c r="P521" s="4">
        <f>IF(Table1[[#This Row],[Import to Gateway Calculator?]]="Yes",IFERROR(Table1[[#This Row],[Days of Storage 1]],""),0)</f>
        <v>0</v>
      </c>
    </row>
    <row r="522" spans="1:16" x14ac:dyDescent="0.25">
      <c r="A522" s="5" t="str">
        <f t="shared" si="53"/>
        <v/>
      </c>
      <c r="B522" s="6" t="str">
        <f>IFERROR(IF(Table1[[#This Row],[Multi-lens? 1]]="No", 1, IF(Table1[[#This Row],[Multi-lens? 1]]="Dual", 2, IF(Table1[[#This Row],[Multi-lens? 1]]="Quad", 4, ""))),"")</f>
        <v/>
      </c>
      <c r="C522" s="6">
        <f t="shared" si="54"/>
        <v>0</v>
      </c>
      <c r="D522" s="6">
        <f t="shared" si="55"/>
        <v>0</v>
      </c>
      <c r="E522" s="6">
        <f t="shared" si="56"/>
        <v>0</v>
      </c>
      <c r="F522" s="6">
        <f t="shared" si="57"/>
        <v>0</v>
      </c>
      <c r="H522" s="6" t="str">
        <f>IFERROR(IF(Table1[[#This Row],[Multi-lens? 1]]="No", 1, IF(Table1[[#This Row],[Multi-lens? 1]]="Dual", 2, IF(Table1[[#This Row],[Multi-lens? 1]]="Quad", 4, ""))),"")</f>
        <v/>
      </c>
      <c r="I522" s="9">
        <f>IFERROR(Table1[[#This Row],[Name]],"")</f>
        <v>0</v>
      </c>
      <c r="K522" s="3" t="str">
        <f t="shared" si="52"/>
        <v/>
      </c>
      <c r="M522" s="4">
        <f>IF(Table1[[#This Row],[Import to Gateway Calculator?]]="Yes",IFERROR(Table1[[#This Row],[Streaming Resolution '[MP']]],""),0)</f>
        <v>0</v>
      </c>
      <c r="N522" s="4">
        <f>IF(Table1[[#This Row],[Import to Gateway Calculator?]]="Yes",IFERROR(Table1[[#This Row],[Recording Resolution '[MP']]],""),0)</f>
        <v>0</v>
      </c>
      <c r="O522" s="4">
        <f>IF(Table1[[#This Row],[Import to Gateway Calculator?]]="Yes",IFERROR(Table1[[#This Row],[Frame Rate '[FPS'] 1]],""),0)</f>
        <v>0</v>
      </c>
      <c r="P522" s="4">
        <f>IF(Table1[[#This Row],[Import to Gateway Calculator?]]="Yes",IFERROR(Table1[[#This Row],[Days of Storage 1]],""),0)</f>
        <v>0</v>
      </c>
    </row>
    <row r="523" spans="1:16" x14ac:dyDescent="0.25">
      <c r="A523" s="5" t="str">
        <f t="shared" si="53"/>
        <v/>
      </c>
      <c r="B523" s="6" t="str">
        <f>IFERROR(IF(Table1[[#This Row],[Multi-lens? 1]]="No", 1, IF(Table1[[#This Row],[Multi-lens? 1]]="Dual", 2, IF(Table1[[#This Row],[Multi-lens? 1]]="Quad", 4, ""))),"")</f>
        <v/>
      </c>
      <c r="C523" s="6">
        <f t="shared" si="54"/>
        <v>0</v>
      </c>
      <c r="D523" s="6">
        <f t="shared" si="55"/>
        <v>0</v>
      </c>
      <c r="E523" s="6">
        <f t="shared" si="56"/>
        <v>0</v>
      </c>
      <c r="F523" s="6">
        <f t="shared" si="57"/>
        <v>0</v>
      </c>
      <c r="H523" s="6" t="str">
        <f>IFERROR(IF(Table1[[#This Row],[Multi-lens? 1]]="No", 1, IF(Table1[[#This Row],[Multi-lens? 1]]="Dual", 2, IF(Table1[[#This Row],[Multi-lens? 1]]="Quad", 4, ""))),"")</f>
        <v/>
      </c>
      <c r="I523" s="9">
        <f>IFERROR(Table1[[#This Row],[Name]],"")</f>
        <v>0</v>
      </c>
      <c r="K523" s="3" t="str">
        <f t="shared" si="52"/>
        <v/>
      </c>
      <c r="M523" s="4">
        <f>IF(Table1[[#This Row],[Import to Gateway Calculator?]]="Yes",IFERROR(Table1[[#This Row],[Streaming Resolution '[MP']]],""),0)</f>
        <v>0</v>
      </c>
      <c r="N523" s="4">
        <f>IF(Table1[[#This Row],[Import to Gateway Calculator?]]="Yes",IFERROR(Table1[[#This Row],[Recording Resolution '[MP']]],""),0)</f>
        <v>0</v>
      </c>
      <c r="O523" s="4">
        <f>IF(Table1[[#This Row],[Import to Gateway Calculator?]]="Yes",IFERROR(Table1[[#This Row],[Frame Rate '[FPS'] 1]],""),0)</f>
        <v>0</v>
      </c>
      <c r="P523" s="4">
        <f>IF(Table1[[#This Row],[Import to Gateway Calculator?]]="Yes",IFERROR(Table1[[#This Row],[Days of Storage 1]],""),0)</f>
        <v>0</v>
      </c>
    </row>
    <row r="524" spans="1:16" x14ac:dyDescent="0.25">
      <c r="A524" s="5" t="str">
        <f t="shared" si="53"/>
        <v/>
      </c>
      <c r="B524" s="6" t="str">
        <f>IFERROR(IF(Table1[[#This Row],[Multi-lens? 1]]="No", 1, IF(Table1[[#This Row],[Multi-lens? 1]]="Dual", 2, IF(Table1[[#This Row],[Multi-lens? 1]]="Quad", 4, ""))),"")</f>
        <v/>
      </c>
      <c r="C524" s="6">
        <f t="shared" si="54"/>
        <v>0</v>
      </c>
      <c r="D524" s="6">
        <f t="shared" si="55"/>
        <v>0</v>
      </c>
      <c r="E524" s="6">
        <f t="shared" si="56"/>
        <v>0</v>
      </c>
      <c r="F524" s="6">
        <f t="shared" si="57"/>
        <v>0</v>
      </c>
      <c r="H524" s="6" t="str">
        <f>IFERROR(IF(Table1[[#This Row],[Multi-lens? 1]]="No", 1, IF(Table1[[#This Row],[Multi-lens? 1]]="Dual", 2, IF(Table1[[#This Row],[Multi-lens? 1]]="Quad", 4, ""))),"")</f>
        <v/>
      </c>
      <c r="I524" s="9">
        <f>IFERROR(Table1[[#This Row],[Name]],"")</f>
        <v>0</v>
      </c>
      <c r="K524" s="3" t="str">
        <f t="shared" si="52"/>
        <v/>
      </c>
      <c r="M524" s="4">
        <f>IF(Table1[[#This Row],[Import to Gateway Calculator?]]="Yes",IFERROR(Table1[[#This Row],[Streaming Resolution '[MP']]],""),0)</f>
        <v>0</v>
      </c>
      <c r="N524" s="4">
        <f>IF(Table1[[#This Row],[Import to Gateway Calculator?]]="Yes",IFERROR(Table1[[#This Row],[Recording Resolution '[MP']]],""),0)</f>
        <v>0</v>
      </c>
      <c r="O524" s="4">
        <f>IF(Table1[[#This Row],[Import to Gateway Calculator?]]="Yes",IFERROR(Table1[[#This Row],[Frame Rate '[FPS'] 1]],""),0)</f>
        <v>0</v>
      </c>
      <c r="P524" s="4">
        <f>IF(Table1[[#This Row],[Import to Gateway Calculator?]]="Yes",IFERROR(Table1[[#This Row],[Days of Storage 1]],""),0)</f>
        <v>0</v>
      </c>
    </row>
    <row r="525" spans="1:16" x14ac:dyDescent="0.25">
      <c r="A525" s="5" t="str">
        <f t="shared" si="53"/>
        <v/>
      </c>
      <c r="B525" s="6" t="str">
        <f>IFERROR(IF(Table1[[#This Row],[Multi-lens? 1]]="No", 1, IF(Table1[[#This Row],[Multi-lens? 1]]="Dual", 2, IF(Table1[[#This Row],[Multi-lens? 1]]="Quad", 4, ""))),"")</f>
        <v/>
      </c>
      <c r="C525" s="6">
        <f t="shared" si="54"/>
        <v>0</v>
      </c>
      <c r="D525" s="6">
        <f t="shared" si="55"/>
        <v>0</v>
      </c>
      <c r="E525" s="6">
        <f t="shared" si="56"/>
        <v>0</v>
      </c>
      <c r="F525" s="6">
        <f t="shared" si="57"/>
        <v>0</v>
      </c>
      <c r="H525" s="6" t="str">
        <f>IFERROR(IF(Table1[[#This Row],[Multi-lens? 1]]="No", 1, IF(Table1[[#This Row],[Multi-lens? 1]]="Dual", 2, IF(Table1[[#This Row],[Multi-lens? 1]]="Quad", 4, ""))),"")</f>
        <v/>
      </c>
      <c r="I525" s="9">
        <f>IFERROR(Table1[[#This Row],[Name]],"")</f>
        <v>0</v>
      </c>
      <c r="K525" s="3" t="str">
        <f t="shared" si="52"/>
        <v/>
      </c>
      <c r="M525" s="4">
        <f>IF(Table1[[#This Row],[Import to Gateway Calculator?]]="Yes",IFERROR(Table1[[#This Row],[Streaming Resolution '[MP']]],""),0)</f>
        <v>0</v>
      </c>
      <c r="N525" s="4">
        <f>IF(Table1[[#This Row],[Import to Gateway Calculator?]]="Yes",IFERROR(Table1[[#This Row],[Recording Resolution '[MP']]],""),0)</f>
        <v>0</v>
      </c>
      <c r="O525" s="4">
        <f>IF(Table1[[#This Row],[Import to Gateway Calculator?]]="Yes",IFERROR(Table1[[#This Row],[Frame Rate '[FPS'] 1]],""),0)</f>
        <v>0</v>
      </c>
      <c r="P525" s="4">
        <f>IF(Table1[[#This Row],[Import to Gateway Calculator?]]="Yes",IFERROR(Table1[[#This Row],[Days of Storage 1]],""),0)</f>
        <v>0</v>
      </c>
    </row>
    <row r="526" spans="1:16" x14ac:dyDescent="0.25">
      <c r="A526" s="5" t="str">
        <f t="shared" si="53"/>
        <v/>
      </c>
      <c r="B526" s="6" t="str">
        <f>IFERROR(IF(Table1[[#This Row],[Multi-lens? 1]]="No", 1, IF(Table1[[#This Row],[Multi-lens? 1]]="Dual", 2, IF(Table1[[#This Row],[Multi-lens? 1]]="Quad", 4, ""))),"")</f>
        <v/>
      </c>
      <c r="C526" s="6">
        <f t="shared" si="54"/>
        <v>0</v>
      </c>
      <c r="D526" s="6">
        <f t="shared" si="55"/>
        <v>0</v>
      </c>
      <c r="E526" s="6">
        <f t="shared" si="56"/>
        <v>0</v>
      </c>
      <c r="F526" s="6">
        <f t="shared" si="57"/>
        <v>0</v>
      </c>
      <c r="H526" s="6" t="str">
        <f>IFERROR(IF(Table1[[#This Row],[Multi-lens? 1]]="No", 1, IF(Table1[[#This Row],[Multi-lens? 1]]="Dual", 2, IF(Table1[[#This Row],[Multi-lens? 1]]="Quad", 4, ""))),"")</f>
        <v/>
      </c>
      <c r="I526" s="9">
        <f>IFERROR(Table1[[#This Row],[Name]],"")</f>
        <v>0</v>
      </c>
      <c r="K526" s="3" t="str">
        <f t="shared" si="52"/>
        <v/>
      </c>
      <c r="M526" s="4">
        <f>IF(Table1[[#This Row],[Import to Gateway Calculator?]]="Yes",IFERROR(Table1[[#This Row],[Streaming Resolution '[MP']]],""),0)</f>
        <v>0</v>
      </c>
      <c r="N526" s="4">
        <f>IF(Table1[[#This Row],[Import to Gateway Calculator?]]="Yes",IFERROR(Table1[[#This Row],[Recording Resolution '[MP']]],""),0)</f>
        <v>0</v>
      </c>
      <c r="O526" s="4">
        <f>IF(Table1[[#This Row],[Import to Gateway Calculator?]]="Yes",IFERROR(Table1[[#This Row],[Frame Rate '[FPS'] 1]],""),0)</f>
        <v>0</v>
      </c>
      <c r="P526" s="4">
        <f>IF(Table1[[#This Row],[Import to Gateway Calculator?]]="Yes",IFERROR(Table1[[#This Row],[Days of Storage 1]],""),0)</f>
        <v>0</v>
      </c>
    </row>
    <row r="527" spans="1:16" x14ac:dyDescent="0.25">
      <c r="A527" s="5" t="str">
        <f t="shared" si="53"/>
        <v/>
      </c>
      <c r="B527" s="6" t="str">
        <f>IFERROR(IF(Table1[[#This Row],[Multi-lens? 1]]="No", 1, IF(Table1[[#This Row],[Multi-lens? 1]]="Dual", 2, IF(Table1[[#This Row],[Multi-lens? 1]]="Quad", 4, ""))),"")</f>
        <v/>
      </c>
      <c r="C527" s="6">
        <f t="shared" si="54"/>
        <v>0</v>
      </c>
      <c r="D527" s="6">
        <f t="shared" si="55"/>
        <v>0</v>
      </c>
      <c r="E527" s="6">
        <f t="shared" si="56"/>
        <v>0</v>
      </c>
      <c r="F527" s="6">
        <f t="shared" si="57"/>
        <v>0</v>
      </c>
      <c r="H527" s="6" t="str">
        <f>IFERROR(IF(Table1[[#This Row],[Multi-lens? 1]]="No", 1, IF(Table1[[#This Row],[Multi-lens? 1]]="Dual", 2, IF(Table1[[#This Row],[Multi-lens? 1]]="Quad", 4, ""))),"")</f>
        <v/>
      </c>
      <c r="I527" s="9">
        <f>IFERROR(Table1[[#This Row],[Name]],"")</f>
        <v>0</v>
      </c>
      <c r="K527" s="3" t="str">
        <f t="shared" si="52"/>
        <v/>
      </c>
      <c r="M527" s="4">
        <f>IF(Table1[[#This Row],[Import to Gateway Calculator?]]="Yes",IFERROR(Table1[[#This Row],[Streaming Resolution '[MP']]],""),0)</f>
        <v>0</v>
      </c>
      <c r="N527" s="4">
        <f>IF(Table1[[#This Row],[Import to Gateway Calculator?]]="Yes",IFERROR(Table1[[#This Row],[Recording Resolution '[MP']]],""),0)</f>
        <v>0</v>
      </c>
      <c r="O527" s="4">
        <f>IF(Table1[[#This Row],[Import to Gateway Calculator?]]="Yes",IFERROR(Table1[[#This Row],[Frame Rate '[FPS'] 1]],""),0)</f>
        <v>0</v>
      </c>
      <c r="P527" s="4">
        <f>IF(Table1[[#This Row],[Import to Gateway Calculator?]]="Yes",IFERROR(Table1[[#This Row],[Days of Storage 1]],""),0)</f>
        <v>0</v>
      </c>
    </row>
    <row r="528" spans="1:16" x14ac:dyDescent="0.25">
      <c r="A528" s="5" t="str">
        <f t="shared" si="53"/>
        <v/>
      </c>
      <c r="B528" s="6" t="str">
        <f>IFERROR(IF(Table1[[#This Row],[Multi-lens? 1]]="No", 1, IF(Table1[[#This Row],[Multi-lens? 1]]="Dual", 2, IF(Table1[[#This Row],[Multi-lens? 1]]="Quad", 4, ""))),"")</f>
        <v/>
      </c>
      <c r="C528" s="6">
        <f t="shared" si="54"/>
        <v>0</v>
      </c>
      <c r="D528" s="6">
        <f t="shared" si="55"/>
        <v>0</v>
      </c>
      <c r="E528" s="6">
        <f t="shared" si="56"/>
        <v>0</v>
      </c>
      <c r="F528" s="6">
        <f t="shared" si="57"/>
        <v>0</v>
      </c>
      <c r="H528" s="6" t="str">
        <f>IFERROR(IF(Table1[[#This Row],[Multi-lens? 1]]="No", 1, IF(Table1[[#This Row],[Multi-lens? 1]]="Dual", 2, IF(Table1[[#This Row],[Multi-lens? 1]]="Quad", 4, ""))),"")</f>
        <v/>
      </c>
      <c r="I528" s="9">
        <f>IFERROR(Table1[[#This Row],[Name]],"")</f>
        <v>0</v>
      </c>
      <c r="K528" s="3" t="str">
        <f t="shared" si="52"/>
        <v/>
      </c>
      <c r="M528" s="4">
        <f>IF(Table1[[#This Row],[Import to Gateway Calculator?]]="Yes",IFERROR(Table1[[#This Row],[Streaming Resolution '[MP']]],""),0)</f>
        <v>0</v>
      </c>
      <c r="N528" s="4">
        <f>IF(Table1[[#This Row],[Import to Gateway Calculator?]]="Yes",IFERROR(Table1[[#This Row],[Recording Resolution '[MP']]],""),0)</f>
        <v>0</v>
      </c>
      <c r="O528" s="4">
        <f>IF(Table1[[#This Row],[Import to Gateway Calculator?]]="Yes",IFERROR(Table1[[#This Row],[Frame Rate '[FPS'] 1]],""),0)</f>
        <v>0</v>
      </c>
      <c r="P528" s="4">
        <f>IF(Table1[[#This Row],[Import to Gateway Calculator?]]="Yes",IFERROR(Table1[[#This Row],[Days of Storage 1]],""),0)</f>
        <v>0</v>
      </c>
    </row>
    <row r="529" spans="1:16" x14ac:dyDescent="0.25">
      <c r="A529" s="5" t="str">
        <f t="shared" si="53"/>
        <v/>
      </c>
      <c r="B529" s="6" t="str">
        <f>IFERROR(IF(Table1[[#This Row],[Multi-lens? 1]]="No", 1, IF(Table1[[#This Row],[Multi-lens? 1]]="Dual", 2, IF(Table1[[#This Row],[Multi-lens? 1]]="Quad", 4, ""))),"")</f>
        <v/>
      </c>
      <c r="C529" s="6">
        <f t="shared" si="54"/>
        <v>0</v>
      </c>
      <c r="D529" s="6">
        <f t="shared" si="55"/>
        <v>0</v>
      </c>
      <c r="E529" s="6">
        <f t="shared" si="56"/>
        <v>0</v>
      </c>
      <c r="F529" s="6">
        <f t="shared" si="57"/>
        <v>0</v>
      </c>
      <c r="H529" s="6" t="str">
        <f>IFERROR(IF(Table1[[#This Row],[Multi-lens? 1]]="No", 1, IF(Table1[[#This Row],[Multi-lens? 1]]="Dual", 2, IF(Table1[[#This Row],[Multi-lens? 1]]="Quad", 4, ""))),"")</f>
        <v/>
      </c>
      <c r="I529" s="9">
        <f>IFERROR(Table1[[#This Row],[Name]],"")</f>
        <v>0</v>
      </c>
      <c r="K529" s="3" t="str">
        <f t="shared" si="52"/>
        <v/>
      </c>
      <c r="M529" s="4">
        <f>IF(Table1[[#This Row],[Import to Gateway Calculator?]]="Yes",IFERROR(Table1[[#This Row],[Streaming Resolution '[MP']]],""),0)</f>
        <v>0</v>
      </c>
      <c r="N529" s="4">
        <f>IF(Table1[[#This Row],[Import to Gateway Calculator?]]="Yes",IFERROR(Table1[[#This Row],[Recording Resolution '[MP']]],""),0)</f>
        <v>0</v>
      </c>
      <c r="O529" s="4">
        <f>IF(Table1[[#This Row],[Import to Gateway Calculator?]]="Yes",IFERROR(Table1[[#This Row],[Frame Rate '[FPS'] 1]],""),0)</f>
        <v>0</v>
      </c>
      <c r="P529" s="4">
        <f>IF(Table1[[#This Row],[Import to Gateway Calculator?]]="Yes",IFERROR(Table1[[#This Row],[Days of Storage 1]],""),0)</f>
        <v>0</v>
      </c>
    </row>
    <row r="530" spans="1:16" x14ac:dyDescent="0.25">
      <c r="A530" s="5" t="str">
        <f t="shared" si="53"/>
        <v/>
      </c>
      <c r="B530" s="6" t="str">
        <f>IFERROR(IF(Table1[[#This Row],[Multi-lens? 1]]="No", 1, IF(Table1[[#This Row],[Multi-lens? 1]]="Dual", 2, IF(Table1[[#This Row],[Multi-lens? 1]]="Quad", 4, ""))),"")</f>
        <v/>
      </c>
      <c r="C530" s="6">
        <f t="shared" si="54"/>
        <v>0</v>
      </c>
      <c r="D530" s="6">
        <f t="shared" si="55"/>
        <v>0</v>
      </c>
      <c r="E530" s="6">
        <f t="shared" si="56"/>
        <v>0</v>
      </c>
      <c r="F530" s="6">
        <f t="shared" si="57"/>
        <v>0</v>
      </c>
      <c r="H530" s="6" t="str">
        <f>IFERROR(IF(Table1[[#This Row],[Multi-lens? 1]]="No", 1, IF(Table1[[#This Row],[Multi-lens? 1]]="Dual", 2, IF(Table1[[#This Row],[Multi-lens? 1]]="Quad", 4, ""))),"")</f>
        <v/>
      </c>
      <c r="I530" s="9">
        <f>IFERROR(Table1[[#This Row],[Name]],"")</f>
        <v>0</v>
      </c>
      <c r="K530" s="3" t="str">
        <f t="shared" si="52"/>
        <v/>
      </c>
      <c r="M530" s="4">
        <f>IF(Table1[[#This Row],[Import to Gateway Calculator?]]="Yes",IFERROR(Table1[[#This Row],[Streaming Resolution '[MP']]],""),0)</f>
        <v>0</v>
      </c>
      <c r="N530" s="4">
        <f>IF(Table1[[#This Row],[Import to Gateway Calculator?]]="Yes",IFERROR(Table1[[#This Row],[Recording Resolution '[MP']]],""),0)</f>
        <v>0</v>
      </c>
      <c r="O530" s="4">
        <f>IF(Table1[[#This Row],[Import to Gateway Calculator?]]="Yes",IFERROR(Table1[[#This Row],[Frame Rate '[FPS'] 1]],""),0)</f>
        <v>0</v>
      </c>
      <c r="P530" s="4">
        <f>IF(Table1[[#This Row],[Import to Gateway Calculator?]]="Yes",IFERROR(Table1[[#This Row],[Days of Storage 1]],""),0)</f>
        <v>0</v>
      </c>
    </row>
    <row r="531" spans="1:16" x14ac:dyDescent="0.25">
      <c r="A531" s="5" t="str">
        <f t="shared" si="53"/>
        <v/>
      </c>
      <c r="B531" s="6" t="str">
        <f>IFERROR(IF(Table1[[#This Row],[Multi-lens? 1]]="No", 1, IF(Table1[[#This Row],[Multi-lens? 1]]="Dual", 2, IF(Table1[[#This Row],[Multi-lens? 1]]="Quad", 4, ""))),"")</f>
        <v/>
      </c>
      <c r="C531" s="6">
        <f t="shared" si="54"/>
        <v>0</v>
      </c>
      <c r="D531" s="6">
        <f t="shared" si="55"/>
        <v>0</v>
      </c>
      <c r="E531" s="6">
        <f t="shared" si="56"/>
        <v>0</v>
      </c>
      <c r="F531" s="6">
        <f t="shared" si="57"/>
        <v>0</v>
      </c>
      <c r="H531" s="6" t="str">
        <f>IFERROR(IF(Table1[[#This Row],[Multi-lens? 1]]="No", 1, IF(Table1[[#This Row],[Multi-lens? 1]]="Dual", 2, IF(Table1[[#This Row],[Multi-lens? 1]]="Quad", 4, ""))),"")</f>
        <v/>
      </c>
      <c r="I531" s="9">
        <f>IFERROR(Table1[[#This Row],[Name]],"")</f>
        <v>0</v>
      </c>
      <c r="K531" s="3" t="str">
        <f t="shared" si="52"/>
        <v/>
      </c>
      <c r="M531" s="4">
        <f>IF(Table1[[#This Row],[Import to Gateway Calculator?]]="Yes",IFERROR(Table1[[#This Row],[Streaming Resolution '[MP']]],""),0)</f>
        <v>0</v>
      </c>
      <c r="N531" s="4">
        <f>IF(Table1[[#This Row],[Import to Gateway Calculator?]]="Yes",IFERROR(Table1[[#This Row],[Recording Resolution '[MP']]],""),0)</f>
        <v>0</v>
      </c>
      <c r="O531" s="4">
        <f>IF(Table1[[#This Row],[Import to Gateway Calculator?]]="Yes",IFERROR(Table1[[#This Row],[Frame Rate '[FPS'] 1]],""),0)</f>
        <v>0</v>
      </c>
      <c r="P531" s="4">
        <f>IF(Table1[[#This Row],[Import to Gateway Calculator?]]="Yes",IFERROR(Table1[[#This Row],[Days of Storage 1]],""),0)</f>
        <v>0</v>
      </c>
    </row>
    <row r="532" spans="1:16" x14ac:dyDescent="0.25">
      <c r="A532" s="5" t="str">
        <f t="shared" si="53"/>
        <v/>
      </c>
      <c r="B532" s="6" t="str">
        <f>IFERROR(IF(Table1[[#This Row],[Multi-lens? 1]]="No", 1, IF(Table1[[#This Row],[Multi-lens? 1]]="Dual", 2, IF(Table1[[#This Row],[Multi-lens? 1]]="Quad", 4, ""))),"")</f>
        <v/>
      </c>
      <c r="C532" s="6">
        <f t="shared" si="54"/>
        <v>0</v>
      </c>
      <c r="D532" s="6">
        <f t="shared" si="55"/>
        <v>0</v>
      </c>
      <c r="E532" s="6">
        <f t="shared" si="56"/>
        <v>0</v>
      </c>
      <c r="F532" s="6">
        <f t="shared" si="57"/>
        <v>0</v>
      </c>
      <c r="H532" s="6" t="str">
        <f>IFERROR(IF(Table1[[#This Row],[Multi-lens? 1]]="No", 1, IF(Table1[[#This Row],[Multi-lens? 1]]="Dual", 2, IF(Table1[[#This Row],[Multi-lens? 1]]="Quad", 4, ""))),"")</f>
        <v/>
      </c>
      <c r="I532" s="9">
        <f>IFERROR(Table1[[#This Row],[Name]],"")</f>
        <v>0</v>
      </c>
      <c r="K532" s="3" t="str">
        <f t="shared" si="52"/>
        <v/>
      </c>
      <c r="M532" s="4">
        <f>IF(Table1[[#This Row],[Import to Gateway Calculator?]]="Yes",IFERROR(Table1[[#This Row],[Streaming Resolution '[MP']]],""),0)</f>
        <v>0</v>
      </c>
      <c r="N532" s="4">
        <f>IF(Table1[[#This Row],[Import to Gateway Calculator?]]="Yes",IFERROR(Table1[[#This Row],[Recording Resolution '[MP']]],""),0)</f>
        <v>0</v>
      </c>
      <c r="O532" s="4">
        <f>IF(Table1[[#This Row],[Import to Gateway Calculator?]]="Yes",IFERROR(Table1[[#This Row],[Frame Rate '[FPS'] 1]],""),0)</f>
        <v>0</v>
      </c>
      <c r="P532" s="4">
        <f>IF(Table1[[#This Row],[Import to Gateway Calculator?]]="Yes",IFERROR(Table1[[#This Row],[Days of Storage 1]],""),0)</f>
        <v>0</v>
      </c>
    </row>
    <row r="533" spans="1:16" x14ac:dyDescent="0.25">
      <c r="A533" s="5" t="str">
        <f t="shared" si="53"/>
        <v/>
      </c>
      <c r="B533" s="6" t="str">
        <f>IFERROR(IF(Table1[[#This Row],[Multi-lens? 1]]="No", 1, IF(Table1[[#This Row],[Multi-lens? 1]]="Dual", 2, IF(Table1[[#This Row],[Multi-lens? 1]]="Quad", 4, ""))),"")</f>
        <v/>
      </c>
      <c r="C533" s="6">
        <f t="shared" si="54"/>
        <v>0</v>
      </c>
      <c r="D533" s="6">
        <f t="shared" si="55"/>
        <v>0</v>
      </c>
      <c r="E533" s="6">
        <f t="shared" si="56"/>
        <v>0</v>
      </c>
      <c r="F533" s="6">
        <f t="shared" si="57"/>
        <v>0</v>
      </c>
      <c r="H533" s="6" t="str">
        <f>IFERROR(IF(Table1[[#This Row],[Multi-lens? 1]]="No", 1, IF(Table1[[#This Row],[Multi-lens? 1]]="Dual", 2, IF(Table1[[#This Row],[Multi-lens? 1]]="Quad", 4, ""))),"")</f>
        <v/>
      </c>
      <c r="I533" s="9">
        <f>IFERROR(Table1[[#This Row],[Name]],"")</f>
        <v>0</v>
      </c>
      <c r="K533" s="3" t="str">
        <f t="shared" si="52"/>
        <v/>
      </c>
      <c r="M533" s="4">
        <f>IF(Table1[[#This Row],[Import to Gateway Calculator?]]="Yes",IFERROR(Table1[[#This Row],[Streaming Resolution '[MP']]],""),0)</f>
        <v>0</v>
      </c>
      <c r="N533" s="4">
        <f>IF(Table1[[#This Row],[Import to Gateway Calculator?]]="Yes",IFERROR(Table1[[#This Row],[Recording Resolution '[MP']]],""),0)</f>
        <v>0</v>
      </c>
      <c r="O533" s="4">
        <f>IF(Table1[[#This Row],[Import to Gateway Calculator?]]="Yes",IFERROR(Table1[[#This Row],[Frame Rate '[FPS'] 1]],""),0)</f>
        <v>0</v>
      </c>
      <c r="P533" s="4">
        <f>IF(Table1[[#This Row],[Import to Gateway Calculator?]]="Yes",IFERROR(Table1[[#This Row],[Days of Storage 1]],""),0)</f>
        <v>0</v>
      </c>
    </row>
    <row r="534" spans="1:16" x14ac:dyDescent="0.25">
      <c r="A534" s="5" t="str">
        <f t="shared" si="53"/>
        <v/>
      </c>
      <c r="B534" s="6" t="str">
        <f>IFERROR(IF(Table1[[#This Row],[Multi-lens? 1]]="No", 1, IF(Table1[[#This Row],[Multi-lens? 1]]="Dual", 2, IF(Table1[[#This Row],[Multi-lens? 1]]="Quad", 4, ""))),"")</f>
        <v/>
      </c>
      <c r="C534" s="6">
        <f t="shared" si="54"/>
        <v>0</v>
      </c>
      <c r="D534" s="6">
        <f t="shared" si="55"/>
        <v>0</v>
      </c>
      <c r="E534" s="6">
        <f t="shared" si="56"/>
        <v>0</v>
      </c>
      <c r="F534" s="6">
        <f t="shared" si="57"/>
        <v>0</v>
      </c>
      <c r="H534" s="6" t="str">
        <f>IFERROR(IF(Table1[[#This Row],[Multi-lens? 1]]="No", 1, IF(Table1[[#This Row],[Multi-lens? 1]]="Dual", 2, IF(Table1[[#This Row],[Multi-lens? 1]]="Quad", 4, ""))),"")</f>
        <v/>
      </c>
      <c r="I534" s="9">
        <f>IFERROR(Table1[[#This Row],[Name]],"")</f>
        <v>0</v>
      </c>
      <c r="K534" s="3" t="str">
        <f t="shared" si="52"/>
        <v/>
      </c>
      <c r="M534" s="4">
        <f>IF(Table1[[#This Row],[Import to Gateway Calculator?]]="Yes",IFERROR(Table1[[#This Row],[Streaming Resolution '[MP']]],""),0)</f>
        <v>0</v>
      </c>
      <c r="N534" s="4">
        <f>IF(Table1[[#This Row],[Import to Gateway Calculator?]]="Yes",IFERROR(Table1[[#This Row],[Recording Resolution '[MP']]],""),0)</f>
        <v>0</v>
      </c>
      <c r="O534" s="4">
        <f>IF(Table1[[#This Row],[Import to Gateway Calculator?]]="Yes",IFERROR(Table1[[#This Row],[Frame Rate '[FPS'] 1]],""),0)</f>
        <v>0</v>
      </c>
      <c r="P534" s="4">
        <f>IF(Table1[[#This Row],[Import to Gateway Calculator?]]="Yes",IFERROR(Table1[[#This Row],[Days of Storage 1]],""),0)</f>
        <v>0</v>
      </c>
    </row>
    <row r="535" spans="1:16" x14ac:dyDescent="0.25">
      <c r="A535" s="5" t="str">
        <f t="shared" si="53"/>
        <v/>
      </c>
      <c r="B535" s="6" t="str">
        <f>IFERROR(IF(Table1[[#This Row],[Multi-lens? 1]]="No", 1, IF(Table1[[#This Row],[Multi-lens? 1]]="Dual", 2, IF(Table1[[#This Row],[Multi-lens? 1]]="Quad", 4, ""))),"")</f>
        <v/>
      </c>
      <c r="C535" s="6">
        <f t="shared" si="54"/>
        <v>0</v>
      </c>
      <c r="D535" s="6">
        <f t="shared" si="55"/>
        <v>0</v>
      </c>
      <c r="E535" s="6">
        <f t="shared" si="56"/>
        <v>0</v>
      </c>
      <c r="F535" s="6">
        <f t="shared" si="57"/>
        <v>0</v>
      </c>
      <c r="H535" s="6" t="str">
        <f>IFERROR(IF(Table1[[#This Row],[Multi-lens? 1]]="No", 1, IF(Table1[[#This Row],[Multi-lens? 1]]="Dual", 2, IF(Table1[[#This Row],[Multi-lens? 1]]="Quad", 4, ""))),"")</f>
        <v/>
      </c>
      <c r="I535" s="9">
        <f>IFERROR(Table1[[#This Row],[Name]],"")</f>
        <v>0</v>
      </c>
      <c r="K535" s="3" t="str">
        <f t="shared" si="52"/>
        <v/>
      </c>
      <c r="M535" s="4">
        <f>IF(Table1[[#This Row],[Import to Gateway Calculator?]]="Yes",IFERROR(Table1[[#This Row],[Streaming Resolution '[MP']]],""),0)</f>
        <v>0</v>
      </c>
      <c r="N535" s="4">
        <f>IF(Table1[[#This Row],[Import to Gateway Calculator?]]="Yes",IFERROR(Table1[[#This Row],[Recording Resolution '[MP']]],""),0)</f>
        <v>0</v>
      </c>
      <c r="O535" s="4">
        <f>IF(Table1[[#This Row],[Import to Gateway Calculator?]]="Yes",IFERROR(Table1[[#This Row],[Frame Rate '[FPS'] 1]],""),0)</f>
        <v>0</v>
      </c>
      <c r="P535" s="4">
        <f>IF(Table1[[#This Row],[Import to Gateway Calculator?]]="Yes",IFERROR(Table1[[#This Row],[Days of Storage 1]],""),0)</f>
        <v>0</v>
      </c>
    </row>
    <row r="536" spans="1:16" x14ac:dyDescent="0.25">
      <c r="A536" s="5" t="str">
        <f t="shared" si="53"/>
        <v/>
      </c>
      <c r="B536" s="6" t="str">
        <f>IFERROR(IF(Table1[[#This Row],[Multi-lens? 1]]="No", 1, IF(Table1[[#This Row],[Multi-lens? 1]]="Dual", 2, IF(Table1[[#This Row],[Multi-lens? 1]]="Quad", 4, ""))),"")</f>
        <v/>
      </c>
      <c r="C536" s="6">
        <f t="shared" si="54"/>
        <v>0</v>
      </c>
      <c r="D536" s="6">
        <f t="shared" si="55"/>
        <v>0</v>
      </c>
      <c r="E536" s="6">
        <f t="shared" si="56"/>
        <v>0</v>
      </c>
      <c r="F536" s="6">
        <f t="shared" si="57"/>
        <v>0</v>
      </c>
      <c r="H536" s="6" t="str">
        <f>IFERROR(IF(Table1[[#This Row],[Multi-lens? 1]]="No", 1, IF(Table1[[#This Row],[Multi-lens? 1]]="Dual", 2, IF(Table1[[#This Row],[Multi-lens? 1]]="Quad", 4, ""))),"")</f>
        <v/>
      </c>
      <c r="I536" s="9">
        <f>IFERROR(Table1[[#This Row],[Name]],"")</f>
        <v>0</v>
      </c>
      <c r="K536" s="3" t="str">
        <f t="shared" si="52"/>
        <v/>
      </c>
      <c r="M536" s="4">
        <f>IF(Table1[[#This Row],[Import to Gateway Calculator?]]="Yes",IFERROR(Table1[[#This Row],[Streaming Resolution '[MP']]],""),0)</f>
        <v>0</v>
      </c>
      <c r="N536" s="4">
        <f>IF(Table1[[#This Row],[Import to Gateway Calculator?]]="Yes",IFERROR(Table1[[#This Row],[Recording Resolution '[MP']]],""),0)</f>
        <v>0</v>
      </c>
      <c r="O536" s="4">
        <f>IF(Table1[[#This Row],[Import to Gateway Calculator?]]="Yes",IFERROR(Table1[[#This Row],[Frame Rate '[FPS'] 1]],""),0)</f>
        <v>0</v>
      </c>
      <c r="P536" s="4">
        <f>IF(Table1[[#This Row],[Import to Gateway Calculator?]]="Yes",IFERROR(Table1[[#This Row],[Days of Storage 1]],""),0)</f>
        <v>0</v>
      </c>
    </row>
    <row r="537" spans="1:16" x14ac:dyDescent="0.25">
      <c r="A537" s="5" t="str">
        <f t="shared" si="53"/>
        <v/>
      </c>
      <c r="B537" s="6" t="str">
        <f>IFERROR(IF(Table1[[#This Row],[Multi-lens? 1]]="No", 1, IF(Table1[[#This Row],[Multi-lens? 1]]="Dual", 2, IF(Table1[[#This Row],[Multi-lens? 1]]="Quad", 4, ""))),"")</f>
        <v/>
      </c>
      <c r="C537" s="6">
        <f t="shared" si="54"/>
        <v>0</v>
      </c>
      <c r="D537" s="6">
        <f t="shared" si="55"/>
        <v>0</v>
      </c>
      <c r="E537" s="6">
        <f t="shared" si="56"/>
        <v>0</v>
      </c>
      <c r="F537" s="6">
        <f t="shared" si="57"/>
        <v>0</v>
      </c>
      <c r="H537" s="6" t="str">
        <f>IFERROR(IF(Table1[[#This Row],[Multi-lens? 1]]="No", 1, IF(Table1[[#This Row],[Multi-lens? 1]]="Dual", 2, IF(Table1[[#This Row],[Multi-lens? 1]]="Quad", 4, ""))),"")</f>
        <v/>
      </c>
      <c r="I537" s="9">
        <f>IFERROR(Table1[[#This Row],[Name]],"")</f>
        <v>0</v>
      </c>
      <c r="K537" s="3" t="str">
        <f t="shared" si="52"/>
        <v/>
      </c>
      <c r="M537" s="4">
        <f>IF(Table1[[#This Row],[Import to Gateway Calculator?]]="Yes",IFERROR(Table1[[#This Row],[Streaming Resolution '[MP']]],""),0)</f>
        <v>0</v>
      </c>
      <c r="N537" s="4">
        <f>IF(Table1[[#This Row],[Import to Gateway Calculator?]]="Yes",IFERROR(Table1[[#This Row],[Recording Resolution '[MP']]],""),0)</f>
        <v>0</v>
      </c>
      <c r="O537" s="4">
        <f>IF(Table1[[#This Row],[Import to Gateway Calculator?]]="Yes",IFERROR(Table1[[#This Row],[Frame Rate '[FPS'] 1]],""),0)</f>
        <v>0</v>
      </c>
      <c r="P537" s="4">
        <f>IF(Table1[[#This Row],[Import to Gateway Calculator?]]="Yes",IFERROR(Table1[[#This Row],[Days of Storage 1]],""),0)</f>
        <v>0</v>
      </c>
    </row>
    <row r="538" spans="1:16" x14ac:dyDescent="0.25">
      <c r="A538" s="5" t="str">
        <f t="shared" si="53"/>
        <v/>
      </c>
      <c r="B538" s="6" t="str">
        <f>IFERROR(IF(Table1[[#This Row],[Multi-lens? 1]]="No", 1, IF(Table1[[#This Row],[Multi-lens? 1]]="Dual", 2, IF(Table1[[#This Row],[Multi-lens? 1]]="Quad", 4, ""))),"")</f>
        <v/>
      </c>
      <c r="C538" s="6">
        <f t="shared" si="54"/>
        <v>0</v>
      </c>
      <c r="D538" s="6">
        <f t="shared" si="55"/>
        <v>0</v>
      </c>
      <c r="E538" s="6">
        <f t="shared" si="56"/>
        <v>0</v>
      </c>
      <c r="F538" s="6">
        <f t="shared" si="57"/>
        <v>0</v>
      </c>
      <c r="H538" s="6" t="str">
        <f>IFERROR(IF(Table1[[#This Row],[Multi-lens? 1]]="No", 1, IF(Table1[[#This Row],[Multi-lens? 1]]="Dual", 2, IF(Table1[[#This Row],[Multi-lens? 1]]="Quad", 4, ""))),"")</f>
        <v/>
      </c>
      <c r="I538" s="9">
        <f>IFERROR(Table1[[#This Row],[Name]],"")</f>
        <v>0</v>
      </c>
      <c r="K538" s="3" t="str">
        <f t="shared" si="52"/>
        <v/>
      </c>
      <c r="M538" s="4">
        <f>IF(Table1[[#This Row],[Import to Gateway Calculator?]]="Yes",IFERROR(Table1[[#This Row],[Streaming Resolution '[MP']]],""),0)</f>
        <v>0</v>
      </c>
      <c r="N538" s="4">
        <f>IF(Table1[[#This Row],[Import to Gateway Calculator?]]="Yes",IFERROR(Table1[[#This Row],[Recording Resolution '[MP']]],""),0)</f>
        <v>0</v>
      </c>
      <c r="O538" s="4">
        <f>IF(Table1[[#This Row],[Import to Gateway Calculator?]]="Yes",IFERROR(Table1[[#This Row],[Frame Rate '[FPS'] 1]],""),0)</f>
        <v>0</v>
      </c>
      <c r="P538" s="4">
        <f>IF(Table1[[#This Row],[Import to Gateway Calculator?]]="Yes",IFERROR(Table1[[#This Row],[Days of Storage 1]],""),0)</f>
        <v>0</v>
      </c>
    </row>
    <row r="539" spans="1:16" x14ac:dyDescent="0.25">
      <c r="A539" s="5" t="str">
        <f t="shared" si="53"/>
        <v/>
      </c>
      <c r="B539" s="6" t="str">
        <f>IFERROR(IF(Table1[[#This Row],[Multi-lens? 1]]="No", 1, IF(Table1[[#This Row],[Multi-lens? 1]]="Dual", 2, IF(Table1[[#This Row],[Multi-lens? 1]]="Quad", 4, ""))),"")</f>
        <v/>
      </c>
      <c r="C539" s="6">
        <f t="shared" si="54"/>
        <v>0</v>
      </c>
      <c r="D539" s="6">
        <f t="shared" si="55"/>
        <v>0</v>
      </c>
      <c r="E539" s="6">
        <f t="shared" si="56"/>
        <v>0</v>
      </c>
      <c r="F539" s="6">
        <f t="shared" si="57"/>
        <v>0</v>
      </c>
      <c r="H539" s="6" t="str">
        <f>IFERROR(IF(Table1[[#This Row],[Multi-lens? 1]]="No", 1, IF(Table1[[#This Row],[Multi-lens? 1]]="Dual", 2, IF(Table1[[#This Row],[Multi-lens? 1]]="Quad", 4, ""))),"")</f>
        <v/>
      </c>
      <c r="I539" s="9">
        <f>IFERROR(Table1[[#This Row],[Name]],"")</f>
        <v>0</v>
      </c>
      <c r="K539" s="3" t="str">
        <f t="shared" si="52"/>
        <v/>
      </c>
      <c r="M539" s="4">
        <f>IF(Table1[[#This Row],[Import to Gateway Calculator?]]="Yes",IFERROR(Table1[[#This Row],[Streaming Resolution '[MP']]],""),0)</f>
        <v>0</v>
      </c>
      <c r="N539" s="4">
        <f>IF(Table1[[#This Row],[Import to Gateway Calculator?]]="Yes",IFERROR(Table1[[#This Row],[Recording Resolution '[MP']]],""),0)</f>
        <v>0</v>
      </c>
      <c r="O539" s="4">
        <f>IF(Table1[[#This Row],[Import to Gateway Calculator?]]="Yes",IFERROR(Table1[[#This Row],[Frame Rate '[FPS'] 1]],""),0)</f>
        <v>0</v>
      </c>
      <c r="P539" s="4">
        <f>IF(Table1[[#This Row],[Import to Gateway Calculator?]]="Yes",IFERROR(Table1[[#This Row],[Days of Storage 1]],""),0)</f>
        <v>0</v>
      </c>
    </row>
    <row r="540" spans="1:16" x14ac:dyDescent="0.25">
      <c r="A540" s="5" t="str">
        <f t="shared" si="53"/>
        <v/>
      </c>
      <c r="B540" s="6" t="str">
        <f>IFERROR(IF(Table1[[#This Row],[Multi-lens? 1]]="No", 1, IF(Table1[[#This Row],[Multi-lens? 1]]="Dual", 2, IF(Table1[[#This Row],[Multi-lens? 1]]="Quad", 4, ""))),"")</f>
        <v/>
      </c>
      <c r="C540" s="6">
        <f t="shared" si="54"/>
        <v>0</v>
      </c>
      <c r="D540" s="6">
        <f t="shared" si="55"/>
        <v>0</v>
      </c>
      <c r="E540" s="6">
        <f t="shared" si="56"/>
        <v>0</v>
      </c>
      <c r="F540" s="6">
        <f t="shared" si="57"/>
        <v>0</v>
      </c>
      <c r="H540" s="6" t="str">
        <f>IFERROR(IF(Table1[[#This Row],[Multi-lens? 1]]="No", 1, IF(Table1[[#This Row],[Multi-lens? 1]]="Dual", 2, IF(Table1[[#This Row],[Multi-lens? 1]]="Quad", 4, ""))),"")</f>
        <v/>
      </c>
      <c r="I540" s="9">
        <f>IFERROR(Table1[[#This Row],[Name]],"")</f>
        <v>0</v>
      </c>
      <c r="K540" s="3" t="str">
        <f t="shared" si="52"/>
        <v/>
      </c>
      <c r="M540" s="4">
        <f>IF(Table1[[#This Row],[Import to Gateway Calculator?]]="Yes",IFERROR(Table1[[#This Row],[Streaming Resolution '[MP']]],""),0)</f>
        <v>0</v>
      </c>
      <c r="N540" s="4">
        <f>IF(Table1[[#This Row],[Import to Gateway Calculator?]]="Yes",IFERROR(Table1[[#This Row],[Recording Resolution '[MP']]],""),0)</f>
        <v>0</v>
      </c>
      <c r="O540" s="4">
        <f>IF(Table1[[#This Row],[Import to Gateway Calculator?]]="Yes",IFERROR(Table1[[#This Row],[Frame Rate '[FPS'] 1]],""),0)</f>
        <v>0</v>
      </c>
      <c r="P540" s="4">
        <f>IF(Table1[[#This Row],[Import to Gateway Calculator?]]="Yes",IFERROR(Table1[[#This Row],[Days of Storage 1]],""),0)</f>
        <v>0</v>
      </c>
    </row>
    <row r="541" spans="1:16" x14ac:dyDescent="0.25">
      <c r="A541" s="5" t="str">
        <f t="shared" si="53"/>
        <v/>
      </c>
      <c r="B541" s="6" t="str">
        <f>IFERROR(IF(Table1[[#This Row],[Multi-lens? 1]]="No", 1, IF(Table1[[#This Row],[Multi-lens? 1]]="Dual", 2, IF(Table1[[#This Row],[Multi-lens? 1]]="Quad", 4, ""))),"")</f>
        <v/>
      </c>
      <c r="C541" s="6">
        <f t="shared" si="54"/>
        <v>0</v>
      </c>
      <c r="D541" s="6">
        <f t="shared" si="55"/>
        <v>0</v>
      </c>
      <c r="E541" s="6">
        <f t="shared" si="56"/>
        <v>0</v>
      </c>
      <c r="F541" s="6">
        <f t="shared" si="57"/>
        <v>0</v>
      </c>
      <c r="H541" s="6" t="str">
        <f>IFERROR(IF(Table1[[#This Row],[Multi-lens? 1]]="No", 1, IF(Table1[[#This Row],[Multi-lens? 1]]="Dual", 2, IF(Table1[[#This Row],[Multi-lens? 1]]="Quad", 4, ""))),"")</f>
        <v/>
      </c>
      <c r="I541" s="9">
        <f>IFERROR(Table1[[#This Row],[Name]],"")</f>
        <v>0</v>
      </c>
      <c r="K541" s="3" t="str">
        <f t="shared" si="52"/>
        <v/>
      </c>
      <c r="M541" s="4">
        <f>IF(Table1[[#This Row],[Import to Gateway Calculator?]]="Yes",IFERROR(Table1[[#This Row],[Streaming Resolution '[MP']]],""),0)</f>
        <v>0</v>
      </c>
      <c r="N541" s="4">
        <f>IF(Table1[[#This Row],[Import to Gateway Calculator?]]="Yes",IFERROR(Table1[[#This Row],[Recording Resolution '[MP']]],""),0)</f>
        <v>0</v>
      </c>
      <c r="O541" s="4">
        <f>IF(Table1[[#This Row],[Import to Gateway Calculator?]]="Yes",IFERROR(Table1[[#This Row],[Frame Rate '[FPS'] 1]],""),0)</f>
        <v>0</v>
      </c>
      <c r="P541" s="4">
        <f>IF(Table1[[#This Row],[Import to Gateway Calculator?]]="Yes",IFERROR(Table1[[#This Row],[Days of Storage 1]],""),0)</f>
        <v>0</v>
      </c>
    </row>
    <row r="542" spans="1:16" x14ac:dyDescent="0.25">
      <c r="A542" s="5" t="str">
        <f t="shared" si="53"/>
        <v/>
      </c>
      <c r="B542" s="6" t="str">
        <f>IFERROR(IF(Table1[[#This Row],[Multi-lens? 1]]="No", 1, IF(Table1[[#This Row],[Multi-lens? 1]]="Dual", 2, IF(Table1[[#This Row],[Multi-lens? 1]]="Quad", 4, ""))),"")</f>
        <v/>
      </c>
      <c r="C542" s="6">
        <f t="shared" si="54"/>
        <v>0</v>
      </c>
      <c r="D542" s="6">
        <f t="shared" si="55"/>
        <v>0</v>
      </c>
      <c r="E542" s="6">
        <f t="shared" si="56"/>
        <v>0</v>
      </c>
      <c r="F542" s="6">
        <f t="shared" si="57"/>
        <v>0</v>
      </c>
      <c r="H542" s="6" t="str">
        <f>IFERROR(IF(Table1[[#This Row],[Multi-lens? 1]]="No", 1, IF(Table1[[#This Row],[Multi-lens? 1]]="Dual", 2, IF(Table1[[#This Row],[Multi-lens? 1]]="Quad", 4, ""))),"")</f>
        <v/>
      </c>
      <c r="I542" s="9">
        <f>IFERROR(Table1[[#This Row],[Name]],"")</f>
        <v>0</v>
      </c>
      <c r="K542" s="3" t="str">
        <f t="shared" si="52"/>
        <v/>
      </c>
      <c r="M542" s="4">
        <f>IF(Table1[[#This Row],[Import to Gateway Calculator?]]="Yes",IFERROR(Table1[[#This Row],[Streaming Resolution '[MP']]],""),0)</f>
        <v>0</v>
      </c>
      <c r="N542" s="4">
        <f>IF(Table1[[#This Row],[Import to Gateway Calculator?]]="Yes",IFERROR(Table1[[#This Row],[Recording Resolution '[MP']]],""),0)</f>
        <v>0</v>
      </c>
      <c r="O542" s="4">
        <f>IF(Table1[[#This Row],[Import to Gateway Calculator?]]="Yes",IFERROR(Table1[[#This Row],[Frame Rate '[FPS'] 1]],""),0)</f>
        <v>0</v>
      </c>
      <c r="P542" s="4">
        <f>IF(Table1[[#This Row],[Import to Gateway Calculator?]]="Yes",IFERROR(Table1[[#This Row],[Days of Storage 1]],""),0)</f>
        <v>0</v>
      </c>
    </row>
    <row r="543" spans="1:16" x14ac:dyDescent="0.25">
      <c r="A543" s="5" t="str">
        <f t="shared" si="53"/>
        <v/>
      </c>
      <c r="B543" s="6" t="str">
        <f>IFERROR(IF(Table1[[#This Row],[Multi-lens? 1]]="No", 1, IF(Table1[[#This Row],[Multi-lens? 1]]="Dual", 2, IF(Table1[[#This Row],[Multi-lens? 1]]="Quad", 4, ""))),"")</f>
        <v/>
      </c>
      <c r="C543" s="6">
        <f t="shared" si="54"/>
        <v>0</v>
      </c>
      <c r="D543" s="6">
        <f t="shared" si="55"/>
        <v>0</v>
      </c>
      <c r="E543" s="6">
        <f t="shared" si="56"/>
        <v>0</v>
      </c>
      <c r="F543" s="6">
        <f t="shared" si="57"/>
        <v>0</v>
      </c>
      <c r="H543" s="6" t="str">
        <f>IFERROR(IF(Table1[[#This Row],[Multi-lens? 1]]="No", 1, IF(Table1[[#This Row],[Multi-lens? 1]]="Dual", 2, IF(Table1[[#This Row],[Multi-lens? 1]]="Quad", 4, ""))),"")</f>
        <v/>
      </c>
      <c r="I543" s="9">
        <f>IFERROR(Table1[[#This Row],[Name]],"")</f>
        <v>0</v>
      </c>
      <c r="K543" s="3" t="str">
        <f t="shared" si="52"/>
        <v/>
      </c>
      <c r="M543" s="4">
        <f>IF(Table1[[#This Row],[Import to Gateway Calculator?]]="Yes",IFERROR(Table1[[#This Row],[Streaming Resolution '[MP']]],""),0)</f>
        <v>0</v>
      </c>
      <c r="N543" s="4">
        <f>IF(Table1[[#This Row],[Import to Gateway Calculator?]]="Yes",IFERROR(Table1[[#This Row],[Recording Resolution '[MP']]],""),0)</f>
        <v>0</v>
      </c>
      <c r="O543" s="4">
        <f>IF(Table1[[#This Row],[Import to Gateway Calculator?]]="Yes",IFERROR(Table1[[#This Row],[Frame Rate '[FPS'] 1]],""),0)</f>
        <v>0</v>
      </c>
      <c r="P543" s="4">
        <f>IF(Table1[[#This Row],[Import to Gateway Calculator?]]="Yes",IFERROR(Table1[[#This Row],[Days of Storage 1]],""),0)</f>
        <v>0</v>
      </c>
    </row>
    <row r="544" spans="1:16" x14ac:dyDescent="0.25">
      <c r="A544" s="5" t="str">
        <f t="shared" si="53"/>
        <v/>
      </c>
      <c r="B544" s="6" t="str">
        <f>IFERROR(IF(Table1[[#This Row],[Multi-lens? 1]]="No", 1, IF(Table1[[#This Row],[Multi-lens? 1]]="Dual", 2, IF(Table1[[#This Row],[Multi-lens? 1]]="Quad", 4, ""))),"")</f>
        <v/>
      </c>
      <c r="C544" s="6">
        <f t="shared" si="54"/>
        <v>0</v>
      </c>
      <c r="D544" s="6">
        <f t="shared" si="55"/>
        <v>0</v>
      </c>
      <c r="E544" s="6">
        <f t="shared" si="56"/>
        <v>0</v>
      </c>
      <c r="F544" s="6">
        <f t="shared" si="57"/>
        <v>0</v>
      </c>
      <c r="H544" s="6" t="str">
        <f>IFERROR(IF(Table1[[#This Row],[Multi-lens? 1]]="No", 1, IF(Table1[[#This Row],[Multi-lens? 1]]="Dual", 2, IF(Table1[[#This Row],[Multi-lens? 1]]="Quad", 4, ""))),"")</f>
        <v/>
      </c>
      <c r="I544" s="9">
        <f>IFERROR(Table1[[#This Row],[Name]],"")</f>
        <v>0</v>
      </c>
      <c r="K544" s="3" t="str">
        <f t="shared" si="52"/>
        <v/>
      </c>
      <c r="M544" s="4">
        <f>IF(Table1[[#This Row],[Import to Gateway Calculator?]]="Yes",IFERROR(Table1[[#This Row],[Streaming Resolution '[MP']]],""),0)</f>
        <v>0</v>
      </c>
      <c r="N544" s="4">
        <f>IF(Table1[[#This Row],[Import to Gateway Calculator?]]="Yes",IFERROR(Table1[[#This Row],[Recording Resolution '[MP']]],""),0)</f>
        <v>0</v>
      </c>
      <c r="O544" s="4">
        <f>IF(Table1[[#This Row],[Import to Gateway Calculator?]]="Yes",IFERROR(Table1[[#This Row],[Frame Rate '[FPS'] 1]],""),0)</f>
        <v>0</v>
      </c>
      <c r="P544" s="4">
        <f>IF(Table1[[#This Row],[Import to Gateway Calculator?]]="Yes",IFERROR(Table1[[#This Row],[Days of Storage 1]],""),0)</f>
        <v>0</v>
      </c>
    </row>
    <row r="545" spans="1:16" x14ac:dyDescent="0.25">
      <c r="A545" s="5" t="str">
        <f t="shared" si="53"/>
        <v/>
      </c>
      <c r="B545" s="6" t="str">
        <f>IFERROR(IF(Table1[[#This Row],[Multi-lens? 1]]="No", 1, IF(Table1[[#This Row],[Multi-lens? 1]]="Dual", 2, IF(Table1[[#This Row],[Multi-lens? 1]]="Quad", 4, ""))),"")</f>
        <v/>
      </c>
      <c r="C545" s="6">
        <f t="shared" si="54"/>
        <v>0</v>
      </c>
      <c r="D545" s="6">
        <f t="shared" si="55"/>
        <v>0</v>
      </c>
      <c r="E545" s="6">
        <f t="shared" si="56"/>
        <v>0</v>
      </c>
      <c r="F545" s="6">
        <f t="shared" si="57"/>
        <v>0</v>
      </c>
      <c r="H545" s="6" t="str">
        <f>IFERROR(IF(Table1[[#This Row],[Multi-lens? 1]]="No", 1, IF(Table1[[#This Row],[Multi-lens? 1]]="Dual", 2, IF(Table1[[#This Row],[Multi-lens? 1]]="Quad", 4, ""))),"")</f>
        <v/>
      </c>
      <c r="I545" s="9">
        <f>IFERROR(Table1[[#This Row],[Name]],"")</f>
        <v>0</v>
      </c>
      <c r="K545" s="3" t="str">
        <f t="shared" si="52"/>
        <v/>
      </c>
      <c r="M545" s="4">
        <f>IF(Table1[[#This Row],[Import to Gateway Calculator?]]="Yes",IFERROR(Table1[[#This Row],[Streaming Resolution '[MP']]],""),0)</f>
        <v>0</v>
      </c>
      <c r="N545" s="4">
        <f>IF(Table1[[#This Row],[Import to Gateway Calculator?]]="Yes",IFERROR(Table1[[#This Row],[Recording Resolution '[MP']]],""),0)</f>
        <v>0</v>
      </c>
      <c r="O545" s="4">
        <f>IF(Table1[[#This Row],[Import to Gateway Calculator?]]="Yes",IFERROR(Table1[[#This Row],[Frame Rate '[FPS'] 1]],""),0)</f>
        <v>0</v>
      </c>
      <c r="P545" s="4">
        <f>IF(Table1[[#This Row],[Import to Gateway Calculator?]]="Yes",IFERROR(Table1[[#This Row],[Days of Storage 1]],""),0)</f>
        <v>0</v>
      </c>
    </row>
    <row r="546" spans="1:16" x14ac:dyDescent="0.25">
      <c r="A546" s="5" t="str">
        <f t="shared" si="53"/>
        <v/>
      </c>
      <c r="B546" s="6" t="str">
        <f>IFERROR(IF(Table1[[#This Row],[Multi-lens? 1]]="No", 1, IF(Table1[[#This Row],[Multi-lens? 1]]="Dual", 2, IF(Table1[[#This Row],[Multi-lens? 1]]="Quad", 4, ""))),"")</f>
        <v/>
      </c>
      <c r="C546" s="6">
        <f t="shared" si="54"/>
        <v>0</v>
      </c>
      <c r="D546" s="6">
        <f t="shared" si="55"/>
        <v>0</v>
      </c>
      <c r="E546" s="6">
        <f t="shared" si="56"/>
        <v>0</v>
      </c>
      <c r="F546" s="6">
        <f t="shared" si="57"/>
        <v>0</v>
      </c>
      <c r="H546" s="6" t="str">
        <f>IFERROR(IF(Table1[[#This Row],[Multi-lens? 1]]="No", 1, IF(Table1[[#This Row],[Multi-lens? 1]]="Dual", 2, IF(Table1[[#This Row],[Multi-lens? 1]]="Quad", 4, ""))),"")</f>
        <v/>
      </c>
      <c r="I546" s="9">
        <f>IFERROR(Table1[[#This Row],[Name]],"")</f>
        <v>0</v>
      </c>
      <c r="K546" s="3" t="str">
        <f t="shared" si="52"/>
        <v/>
      </c>
      <c r="M546" s="4">
        <f>IF(Table1[[#This Row],[Import to Gateway Calculator?]]="Yes",IFERROR(Table1[[#This Row],[Streaming Resolution '[MP']]],""),0)</f>
        <v>0</v>
      </c>
      <c r="N546" s="4">
        <f>IF(Table1[[#This Row],[Import to Gateway Calculator?]]="Yes",IFERROR(Table1[[#This Row],[Recording Resolution '[MP']]],""),0)</f>
        <v>0</v>
      </c>
      <c r="O546" s="4">
        <f>IF(Table1[[#This Row],[Import to Gateway Calculator?]]="Yes",IFERROR(Table1[[#This Row],[Frame Rate '[FPS'] 1]],""),0)</f>
        <v>0</v>
      </c>
      <c r="P546" s="4">
        <f>IF(Table1[[#This Row],[Import to Gateway Calculator?]]="Yes",IFERROR(Table1[[#This Row],[Days of Storage 1]],""),0)</f>
        <v>0</v>
      </c>
    </row>
    <row r="547" spans="1:16" x14ac:dyDescent="0.25">
      <c r="A547" s="5" t="str">
        <f t="shared" si="53"/>
        <v/>
      </c>
      <c r="B547" s="6" t="str">
        <f>IFERROR(IF(Table1[[#This Row],[Multi-lens? 1]]="No", 1, IF(Table1[[#This Row],[Multi-lens? 1]]="Dual", 2, IF(Table1[[#This Row],[Multi-lens? 1]]="Quad", 4, ""))),"")</f>
        <v/>
      </c>
      <c r="C547" s="6">
        <f t="shared" si="54"/>
        <v>0</v>
      </c>
      <c r="D547" s="6">
        <f t="shared" si="55"/>
        <v>0</v>
      </c>
      <c r="E547" s="6">
        <f t="shared" si="56"/>
        <v>0</v>
      </c>
      <c r="F547" s="6">
        <f t="shared" si="57"/>
        <v>0</v>
      </c>
      <c r="H547" s="6" t="str">
        <f>IFERROR(IF(Table1[[#This Row],[Multi-lens? 1]]="No", 1, IF(Table1[[#This Row],[Multi-lens? 1]]="Dual", 2, IF(Table1[[#This Row],[Multi-lens? 1]]="Quad", 4, ""))),"")</f>
        <v/>
      </c>
      <c r="I547" s="9">
        <f>IFERROR(Table1[[#This Row],[Name]],"")</f>
        <v>0</v>
      </c>
      <c r="K547" s="3" t="str">
        <f t="shared" si="52"/>
        <v/>
      </c>
      <c r="M547" s="4">
        <f>IF(Table1[[#This Row],[Import to Gateway Calculator?]]="Yes",IFERROR(Table1[[#This Row],[Streaming Resolution '[MP']]],""),0)</f>
        <v>0</v>
      </c>
      <c r="N547" s="4">
        <f>IF(Table1[[#This Row],[Import to Gateway Calculator?]]="Yes",IFERROR(Table1[[#This Row],[Recording Resolution '[MP']]],""),0)</f>
        <v>0</v>
      </c>
      <c r="O547" s="4">
        <f>IF(Table1[[#This Row],[Import to Gateway Calculator?]]="Yes",IFERROR(Table1[[#This Row],[Frame Rate '[FPS'] 1]],""),0)</f>
        <v>0</v>
      </c>
      <c r="P547" s="4">
        <f>IF(Table1[[#This Row],[Import to Gateway Calculator?]]="Yes",IFERROR(Table1[[#This Row],[Days of Storage 1]],""),0)</f>
        <v>0</v>
      </c>
    </row>
    <row r="548" spans="1:16" x14ac:dyDescent="0.25">
      <c r="A548" s="5" t="str">
        <f t="shared" si="53"/>
        <v/>
      </c>
      <c r="B548" s="6" t="str">
        <f>IFERROR(IF(Table1[[#This Row],[Multi-lens? 1]]="No", 1, IF(Table1[[#This Row],[Multi-lens? 1]]="Dual", 2, IF(Table1[[#This Row],[Multi-lens? 1]]="Quad", 4, ""))),"")</f>
        <v/>
      </c>
      <c r="C548" s="6">
        <f t="shared" si="54"/>
        <v>0</v>
      </c>
      <c r="D548" s="6">
        <f t="shared" si="55"/>
        <v>0</v>
      </c>
      <c r="E548" s="6">
        <f t="shared" si="56"/>
        <v>0</v>
      </c>
      <c r="F548" s="6">
        <f t="shared" si="57"/>
        <v>0</v>
      </c>
      <c r="H548" s="6" t="str">
        <f>IFERROR(IF(Table1[[#This Row],[Multi-lens? 1]]="No", 1, IF(Table1[[#This Row],[Multi-lens? 1]]="Dual", 2, IF(Table1[[#This Row],[Multi-lens? 1]]="Quad", 4, ""))),"")</f>
        <v/>
      </c>
      <c r="I548" s="9">
        <f>IFERROR(Table1[[#This Row],[Name]],"")</f>
        <v>0</v>
      </c>
      <c r="K548" s="3" t="str">
        <f t="shared" si="52"/>
        <v/>
      </c>
      <c r="M548" s="4">
        <f>IF(Table1[[#This Row],[Import to Gateway Calculator?]]="Yes",IFERROR(Table1[[#This Row],[Streaming Resolution '[MP']]],""),0)</f>
        <v>0</v>
      </c>
      <c r="N548" s="4">
        <f>IF(Table1[[#This Row],[Import to Gateway Calculator?]]="Yes",IFERROR(Table1[[#This Row],[Recording Resolution '[MP']]],""),0)</f>
        <v>0</v>
      </c>
      <c r="O548" s="4">
        <f>IF(Table1[[#This Row],[Import to Gateway Calculator?]]="Yes",IFERROR(Table1[[#This Row],[Frame Rate '[FPS'] 1]],""),0)</f>
        <v>0</v>
      </c>
      <c r="P548" s="4">
        <f>IF(Table1[[#This Row],[Import to Gateway Calculator?]]="Yes",IFERROR(Table1[[#This Row],[Days of Storage 1]],""),0)</f>
        <v>0</v>
      </c>
    </row>
    <row r="549" spans="1:16" x14ac:dyDescent="0.25">
      <c r="A549" s="5" t="str">
        <f t="shared" si="53"/>
        <v/>
      </c>
      <c r="B549" s="6" t="str">
        <f>IFERROR(IF(Table1[[#This Row],[Multi-lens? 1]]="No", 1, IF(Table1[[#This Row],[Multi-lens? 1]]="Dual", 2, IF(Table1[[#This Row],[Multi-lens? 1]]="Quad", 4, ""))),"")</f>
        <v/>
      </c>
      <c r="C549" s="6">
        <f t="shared" si="54"/>
        <v>0</v>
      </c>
      <c r="D549" s="6">
        <f t="shared" si="55"/>
        <v>0</v>
      </c>
      <c r="E549" s="6">
        <f t="shared" si="56"/>
        <v>0</v>
      </c>
      <c r="F549" s="6">
        <f t="shared" si="57"/>
        <v>0</v>
      </c>
      <c r="H549" s="6" t="str">
        <f>IFERROR(IF(Table1[[#This Row],[Multi-lens? 1]]="No", 1, IF(Table1[[#This Row],[Multi-lens? 1]]="Dual", 2, IF(Table1[[#This Row],[Multi-lens? 1]]="Quad", 4, ""))),"")</f>
        <v/>
      </c>
      <c r="I549" s="9">
        <f>IFERROR(Table1[[#This Row],[Name]],"")</f>
        <v>0</v>
      </c>
      <c r="K549" s="3" t="str">
        <f t="shared" si="52"/>
        <v/>
      </c>
      <c r="M549" s="4">
        <f>IF(Table1[[#This Row],[Import to Gateway Calculator?]]="Yes",IFERROR(Table1[[#This Row],[Streaming Resolution '[MP']]],""),0)</f>
        <v>0</v>
      </c>
      <c r="N549" s="4">
        <f>IF(Table1[[#This Row],[Import to Gateway Calculator?]]="Yes",IFERROR(Table1[[#This Row],[Recording Resolution '[MP']]],""),0)</f>
        <v>0</v>
      </c>
      <c r="O549" s="4">
        <f>IF(Table1[[#This Row],[Import to Gateway Calculator?]]="Yes",IFERROR(Table1[[#This Row],[Frame Rate '[FPS'] 1]],""),0)</f>
        <v>0</v>
      </c>
      <c r="P549" s="4">
        <f>IF(Table1[[#This Row],[Import to Gateway Calculator?]]="Yes",IFERROR(Table1[[#This Row],[Days of Storage 1]],""),0)</f>
        <v>0</v>
      </c>
    </row>
    <row r="550" spans="1:16" x14ac:dyDescent="0.25">
      <c r="A550" s="5" t="str">
        <f t="shared" si="53"/>
        <v/>
      </c>
      <c r="B550" s="6" t="str">
        <f>IFERROR(IF(Table1[[#This Row],[Multi-lens? 1]]="No", 1, IF(Table1[[#This Row],[Multi-lens? 1]]="Dual", 2, IF(Table1[[#This Row],[Multi-lens? 1]]="Quad", 4, ""))),"")</f>
        <v/>
      </c>
      <c r="C550" s="6">
        <f t="shared" si="54"/>
        <v>0</v>
      </c>
      <c r="D550" s="6">
        <f t="shared" si="55"/>
        <v>0</v>
      </c>
      <c r="E550" s="6">
        <f t="shared" si="56"/>
        <v>0</v>
      </c>
      <c r="F550" s="6">
        <f t="shared" si="57"/>
        <v>0</v>
      </c>
      <c r="H550" s="6" t="str">
        <f>IFERROR(IF(Table1[[#This Row],[Multi-lens? 1]]="No", 1, IF(Table1[[#This Row],[Multi-lens? 1]]="Dual", 2, IF(Table1[[#This Row],[Multi-lens? 1]]="Quad", 4, ""))),"")</f>
        <v/>
      </c>
      <c r="I550" s="9">
        <f>IFERROR(Table1[[#This Row],[Name]],"")</f>
        <v>0</v>
      </c>
      <c r="K550" s="3" t="str">
        <f t="shared" si="52"/>
        <v/>
      </c>
      <c r="M550" s="4">
        <f>IF(Table1[[#This Row],[Import to Gateway Calculator?]]="Yes",IFERROR(Table1[[#This Row],[Streaming Resolution '[MP']]],""),0)</f>
        <v>0</v>
      </c>
      <c r="N550" s="4">
        <f>IF(Table1[[#This Row],[Import to Gateway Calculator?]]="Yes",IFERROR(Table1[[#This Row],[Recording Resolution '[MP']]],""),0)</f>
        <v>0</v>
      </c>
      <c r="O550" s="4">
        <f>IF(Table1[[#This Row],[Import to Gateway Calculator?]]="Yes",IFERROR(Table1[[#This Row],[Frame Rate '[FPS'] 1]],""),0)</f>
        <v>0</v>
      </c>
      <c r="P550" s="4">
        <f>IF(Table1[[#This Row],[Import to Gateway Calculator?]]="Yes",IFERROR(Table1[[#This Row],[Days of Storage 1]],""),0)</f>
        <v>0</v>
      </c>
    </row>
    <row r="551" spans="1:16" x14ac:dyDescent="0.25">
      <c r="A551" s="5" t="str">
        <f t="shared" si="53"/>
        <v/>
      </c>
      <c r="B551" s="6" t="str">
        <f>IFERROR(IF(Table1[[#This Row],[Multi-lens? 1]]="No", 1, IF(Table1[[#This Row],[Multi-lens? 1]]="Dual", 2, IF(Table1[[#This Row],[Multi-lens? 1]]="Quad", 4, ""))),"")</f>
        <v/>
      </c>
      <c r="C551" s="6">
        <f t="shared" si="54"/>
        <v>0</v>
      </c>
      <c r="D551" s="6">
        <f t="shared" si="55"/>
        <v>0</v>
      </c>
      <c r="E551" s="6">
        <f t="shared" si="56"/>
        <v>0</v>
      </c>
      <c r="F551" s="6">
        <f t="shared" si="57"/>
        <v>0</v>
      </c>
      <c r="H551" s="6" t="str">
        <f>IFERROR(IF(Table1[[#This Row],[Multi-lens? 1]]="No", 1, IF(Table1[[#This Row],[Multi-lens? 1]]="Dual", 2, IF(Table1[[#This Row],[Multi-lens? 1]]="Quad", 4, ""))),"")</f>
        <v/>
      </c>
      <c r="I551" s="9">
        <f>IFERROR(Table1[[#This Row],[Name]],"")</f>
        <v>0</v>
      </c>
      <c r="K551" s="3" t="str">
        <f t="shared" si="52"/>
        <v/>
      </c>
      <c r="M551" s="4">
        <f>IF(Table1[[#This Row],[Import to Gateway Calculator?]]="Yes",IFERROR(Table1[[#This Row],[Streaming Resolution '[MP']]],""),0)</f>
        <v>0</v>
      </c>
      <c r="N551" s="4">
        <f>IF(Table1[[#This Row],[Import to Gateway Calculator?]]="Yes",IFERROR(Table1[[#This Row],[Recording Resolution '[MP']]],""),0)</f>
        <v>0</v>
      </c>
      <c r="O551" s="4">
        <f>IF(Table1[[#This Row],[Import to Gateway Calculator?]]="Yes",IFERROR(Table1[[#This Row],[Frame Rate '[FPS'] 1]],""),0)</f>
        <v>0</v>
      </c>
      <c r="P551" s="4">
        <f>IF(Table1[[#This Row],[Import to Gateway Calculator?]]="Yes",IFERROR(Table1[[#This Row],[Days of Storage 1]],""),0)</f>
        <v>0</v>
      </c>
    </row>
    <row r="552" spans="1:16" x14ac:dyDescent="0.25">
      <c r="A552" s="5" t="str">
        <f t="shared" si="53"/>
        <v/>
      </c>
      <c r="B552" s="6" t="str">
        <f>IFERROR(IF(Table1[[#This Row],[Multi-lens? 1]]="No", 1, IF(Table1[[#This Row],[Multi-lens? 1]]="Dual", 2, IF(Table1[[#This Row],[Multi-lens? 1]]="Quad", 4, ""))),"")</f>
        <v/>
      </c>
      <c r="C552" s="6">
        <f t="shared" si="54"/>
        <v>0</v>
      </c>
      <c r="D552" s="6">
        <f t="shared" si="55"/>
        <v>0</v>
      </c>
      <c r="E552" s="6">
        <f t="shared" si="56"/>
        <v>0</v>
      </c>
      <c r="F552" s="6">
        <f t="shared" si="57"/>
        <v>0</v>
      </c>
      <c r="H552" s="6" t="str">
        <f>IFERROR(IF(Table1[[#This Row],[Multi-lens? 1]]="No", 1, IF(Table1[[#This Row],[Multi-lens? 1]]="Dual", 2, IF(Table1[[#This Row],[Multi-lens? 1]]="Quad", 4, ""))),"")</f>
        <v/>
      </c>
      <c r="I552" s="9">
        <f>IFERROR(Table1[[#This Row],[Name]],"")</f>
        <v>0</v>
      </c>
      <c r="K552" s="3" t="str">
        <f t="shared" si="52"/>
        <v/>
      </c>
      <c r="M552" s="4">
        <f>IF(Table1[[#This Row],[Import to Gateway Calculator?]]="Yes",IFERROR(Table1[[#This Row],[Streaming Resolution '[MP']]],""),0)</f>
        <v>0</v>
      </c>
      <c r="N552" s="4">
        <f>IF(Table1[[#This Row],[Import to Gateway Calculator?]]="Yes",IFERROR(Table1[[#This Row],[Recording Resolution '[MP']]],""),0)</f>
        <v>0</v>
      </c>
      <c r="O552" s="4">
        <f>IF(Table1[[#This Row],[Import to Gateway Calculator?]]="Yes",IFERROR(Table1[[#This Row],[Frame Rate '[FPS'] 1]],""),0)</f>
        <v>0</v>
      </c>
      <c r="P552" s="4">
        <f>IF(Table1[[#This Row],[Import to Gateway Calculator?]]="Yes",IFERROR(Table1[[#This Row],[Days of Storage 1]],""),0)</f>
        <v>0</v>
      </c>
    </row>
    <row r="553" spans="1:16" x14ac:dyDescent="0.25">
      <c r="A553" s="5" t="str">
        <f t="shared" si="53"/>
        <v/>
      </c>
      <c r="B553" s="6" t="str">
        <f>IFERROR(IF(Table1[[#This Row],[Multi-lens? 1]]="No", 1, IF(Table1[[#This Row],[Multi-lens? 1]]="Dual", 2, IF(Table1[[#This Row],[Multi-lens? 1]]="Quad", 4, ""))),"")</f>
        <v/>
      </c>
      <c r="C553" s="6">
        <f t="shared" si="54"/>
        <v>0</v>
      </c>
      <c r="D553" s="6">
        <f t="shared" si="55"/>
        <v>0</v>
      </c>
      <c r="E553" s="6">
        <f t="shared" si="56"/>
        <v>0</v>
      </c>
      <c r="F553" s="6">
        <f t="shared" si="57"/>
        <v>0</v>
      </c>
      <c r="H553" s="6" t="str">
        <f>IFERROR(IF(Table1[[#This Row],[Multi-lens? 1]]="No", 1, IF(Table1[[#This Row],[Multi-lens? 1]]="Dual", 2, IF(Table1[[#This Row],[Multi-lens? 1]]="Quad", 4, ""))),"")</f>
        <v/>
      </c>
      <c r="I553" s="9">
        <f>IFERROR(Table1[[#This Row],[Name]],"")</f>
        <v>0</v>
      </c>
      <c r="K553" s="3" t="str">
        <f t="shared" si="52"/>
        <v/>
      </c>
      <c r="M553" s="4">
        <f>IF(Table1[[#This Row],[Import to Gateway Calculator?]]="Yes",IFERROR(Table1[[#This Row],[Streaming Resolution '[MP']]],""),0)</f>
        <v>0</v>
      </c>
      <c r="N553" s="4">
        <f>IF(Table1[[#This Row],[Import to Gateway Calculator?]]="Yes",IFERROR(Table1[[#This Row],[Recording Resolution '[MP']]],""),0)</f>
        <v>0</v>
      </c>
      <c r="O553" s="4">
        <f>IF(Table1[[#This Row],[Import to Gateway Calculator?]]="Yes",IFERROR(Table1[[#This Row],[Frame Rate '[FPS'] 1]],""),0)</f>
        <v>0</v>
      </c>
      <c r="P553" s="4">
        <f>IF(Table1[[#This Row],[Import to Gateway Calculator?]]="Yes",IFERROR(Table1[[#This Row],[Days of Storage 1]],""),0)</f>
        <v>0</v>
      </c>
    </row>
    <row r="554" spans="1:16" x14ac:dyDescent="0.25">
      <c r="A554" s="5" t="str">
        <f t="shared" si="53"/>
        <v/>
      </c>
      <c r="B554" s="6" t="str">
        <f>IFERROR(IF(Table1[[#This Row],[Multi-lens? 1]]="No", 1, IF(Table1[[#This Row],[Multi-lens? 1]]="Dual", 2, IF(Table1[[#This Row],[Multi-lens? 1]]="Quad", 4, ""))),"")</f>
        <v/>
      </c>
      <c r="C554" s="6">
        <f t="shared" si="54"/>
        <v>0</v>
      </c>
      <c r="D554" s="6">
        <f t="shared" si="55"/>
        <v>0</v>
      </c>
      <c r="E554" s="6">
        <f t="shared" si="56"/>
        <v>0</v>
      </c>
      <c r="F554" s="6">
        <f t="shared" si="57"/>
        <v>0</v>
      </c>
      <c r="H554" s="6" t="str">
        <f>IFERROR(IF(Table1[[#This Row],[Multi-lens? 1]]="No", 1, IF(Table1[[#This Row],[Multi-lens? 1]]="Dual", 2, IF(Table1[[#This Row],[Multi-lens? 1]]="Quad", 4, ""))),"")</f>
        <v/>
      </c>
      <c r="I554" s="9">
        <f>IFERROR(Table1[[#This Row],[Name]],"")</f>
        <v>0</v>
      </c>
      <c r="K554" s="3" t="str">
        <f t="shared" si="52"/>
        <v/>
      </c>
      <c r="M554" s="4">
        <f>IF(Table1[[#This Row],[Import to Gateway Calculator?]]="Yes",IFERROR(Table1[[#This Row],[Streaming Resolution '[MP']]],""),0)</f>
        <v>0</v>
      </c>
      <c r="N554" s="4">
        <f>IF(Table1[[#This Row],[Import to Gateway Calculator?]]="Yes",IFERROR(Table1[[#This Row],[Recording Resolution '[MP']]],""),0)</f>
        <v>0</v>
      </c>
      <c r="O554" s="4">
        <f>IF(Table1[[#This Row],[Import to Gateway Calculator?]]="Yes",IFERROR(Table1[[#This Row],[Frame Rate '[FPS'] 1]],""),0)</f>
        <v>0</v>
      </c>
      <c r="P554" s="4">
        <f>IF(Table1[[#This Row],[Import to Gateway Calculator?]]="Yes",IFERROR(Table1[[#This Row],[Days of Storage 1]],""),0)</f>
        <v>0</v>
      </c>
    </row>
    <row r="555" spans="1:16" x14ac:dyDescent="0.25">
      <c r="A555" s="5" t="str">
        <f t="shared" si="53"/>
        <v/>
      </c>
      <c r="B555" s="6" t="str">
        <f>IFERROR(IF(Table1[[#This Row],[Multi-lens? 1]]="No", 1, IF(Table1[[#This Row],[Multi-lens? 1]]="Dual", 2, IF(Table1[[#This Row],[Multi-lens? 1]]="Quad", 4, ""))),"")</f>
        <v/>
      </c>
      <c r="C555" s="6">
        <f t="shared" si="54"/>
        <v>0</v>
      </c>
      <c r="D555" s="6">
        <f t="shared" si="55"/>
        <v>0</v>
      </c>
      <c r="E555" s="6">
        <f t="shared" si="56"/>
        <v>0</v>
      </c>
      <c r="F555" s="6">
        <f t="shared" si="57"/>
        <v>0</v>
      </c>
      <c r="H555" s="6" t="str">
        <f>IFERROR(IF(Table1[[#This Row],[Multi-lens? 1]]="No", 1, IF(Table1[[#This Row],[Multi-lens? 1]]="Dual", 2, IF(Table1[[#This Row],[Multi-lens? 1]]="Quad", 4, ""))),"")</f>
        <v/>
      </c>
      <c r="I555" s="9">
        <f>IFERROR(Table1[[#This Row],[Name]],"")</f>
        <v>0</v>
      </c>
      <c r="K555" s="3" t="str">
        <f t="shared" si="52"/>
        <v/>
      </c>
      <c r="M555" s="4">
        <f>IF(Table1[[#This Row],[Import to Gateway Calculator?]]="Yes",IFERROR(Table1[[#This Row],[Streaming Resolution '[MP']]],""),0)</f>
        <v>0</v>
      </c>
      <c r="N555" s="4">
        <f>IF(Table1[[#This Row],[Import to Gateway Calculator?]]="Yes",IFERROR(Table1[[#This Row],[Recording Resolution '[MP']]],""),0)</f>
        <v>0</v>
      </c>
      <c r="O555" s="4">
        <f>IF(Table1[[#This Row],[Import to Gateway Calculator?]]="Yes",IFERROR(Table1[[#This Row],[Frame Rate '[FPS'] 1]],""),0)</f>
        <v>0</v>
      </c>
      <c r="P555" s="4">
        <f>IF(Table1[[#This Row],[Import to Gateway Calculator?]]="Yes",IFERROR(Table1[[#This Row],[Days of Storage 1]],""),0)</f>
        <v>0</v>
      </c>
    </row>
    <row r="556" spans="1:16" x14ac:dyDescent="0.25">
      <c r="A556" s="5" t="str">
        <f t="shared" si="53"/>
        <v/>
      </c>
      <c r="B556" s="6" t="str">
        <f>IFERROR(IF(Table1[[#This Row],[Multi-lens? 1]]="No", 1, IF(Table1[[#This Row],[Multi-lens? 1]]="Dual", 2, IF(Table1[[#This Row],[Multi-lens? 1]]="Quad", 4, ""))),"")</f>
        <v/>
      </c>
      <c r="C556" s="6">
        <f t="shared" si="54"/>
        <v>0</v>
      </c>
      <c r="D556" s="6">
        <f t="shared" si="55"/>
        <v>0</v>
      </c>
      <c r="E556" s="6">
        <f t="shared" si="56"/>
        <v>0</v>
      </c>
      <c r="F556" s="6">
        <f t="shared" si="57"/>
        <v>0</v>
      </c>
      <c r="H556" s="6" t="str">
        <f>IFERROR(IF(Table1[[#This Row],[Multi-lens? 1]]="No", 1, IF(Table1[[#This Row],[Multi-lens? 1]]="Dual", 2, IF(Table1[[#This Row],[Multi-lens? 1]]="Quad", 4, ""))),"")</f>
        <v/>
      </c>
      <c r="I556" s="9">
        <f>IFERROR(Table1[[#This Row],[Name]],"")</f>
        <v>0</v>
      </c>
      <c r="K556" s="3" t="str">
        <f t="shared" si="52"/>
        <v/>
      </c>
      <c r="M556" s="4">
        <f>IF(Table1[[#This Row],[Import to Gateway Calculator?]]="Yes",IFERROR(Table1[[#This Row],[Streaming Resolution '[MP']]],""),0)</f>
        <v>0</v>
      </c>
      <c r="N556" s="4">
        <f>IF(Table1[[#This Row],[Import to Gateway Calculator?]]="Yes",IFERROR(Table1[[#This Row],[Recording Resolution '[MP']]],""),0)</f>
        <v>0</v>
      </c>
      <c r="O556" s="4">
        <f>IF(Table1[[#This Row],[Import to Gateway Calculator?]]="Yes",IFERROR(Table1[[#This Row],[Frame Rate '[FPS'] 1]],""),0)</f>
        <v>0</v>
      </c>
      <c r="P556" s="4">
        <f>IF(Table1[[#This Row],[Import to Gateway Calculator?]]="Yes",IFERROR(Table1[[#This Row],[Days of Storage 1]],""),0)</f>
        <v>0</v>
      </c>
    </row>
    <row r="557" spans="1:16" x14ac:dyDescent="0.25">
      <c r="A557" s="5" t="str">
        <f t="shared" si="53"/>
        <v/>
      </c>
      <c r="B557" s="6" t="str">
        <f>IFERROR(IF(Table1[[#This Row],[Multi-lens? 1]]="No", 1, IF(Table1[[#This Row],[Multi-lens? 1]]="Dual", 2, IF(Table1[[#This Row],[Multi-lens? 1]]="Quad", 4, ""))),"")</f>
        <v/>
      </c>
      <c r="C557" s="6">
        <f t="shared" si="54"/>
        <v>0</v>
      </c>
      <c r="D557" s="6">
        <f t="shared" si="55"/>
        <v>0</v>
      </c>
      <c r="E557" s="6">
        <f t="shared" si="56"/>
        <v>0</v>
      </c>
      <c r="F557" s="6">
        <f t="shared" si="57"/>
        <v>0</v>
      </c>
      <c r="H557" s="6" t="str">
        <f>IFERROR(IF(Table1[[#This Row],[Multi-lens? 1]]="No", 1, IF(Table1[[#This Row],[Multi-lens? 1]]="Dual", 2, IF(Table1[[#This Row],[Multi-lens? 1]]="Quad", 4, ""))),"")</f>
        <v/>
      </c>
      <c r="I557" s="9">
        <f>IFERROR(Table1[[#This Row],[Name]],"")</f>
        <v>0</v>
      </c>
      <c r="K557" s="3" t="str">
        <f t="shared" si="52"/>
        <v/>
      </c>
      <c r="M557" s="4">
        <f>IF(Table1[[#This Row],[Import to Gateway Calculator?]]="Yes",IFERROR(Table1[[#This Row],[Streaming Resolution '[MP']]],""),0)</f>
        <v>0</v>
      </c>
      <c r="N557" s="4">
        <f>IF(Table1[[#This Row],[Import to Gateway Calculator?]]="Yes",IFERROR(Table1[[#This Row],[Recording Resolution '[MP']]],""),0)</f>
        <v>0</v>
      </c>
      <c r="O557" s="4">
        <f>IF(Table1[[#This Row],[Import to Gateway Calculator?]]="Yes",IFERROR(Table1[[#This Row],[Frame Rate '[FPS'] 1]],""),0)</f>
        <v>0</v>
      </c>
      <c r="P557" s="4">
        <f>IF(Table1[[#This Row],[Import to Gateway Calculator?]]="Yes",IFERROR(Table1[[#This Row],[Days of Storage 1]],""),0)</f>
        <v>0</v>
      </c>
    </row>
    <row r="558" spans="1:16" x14ac:dyDescent="0.25">
      <c r="A558" s="5" t="str">
        <f t="shared" si="53"/>
        <v/>
      </c>
      <c r="B558" s="6" t="str">
        <f>IFERROR(IF(Table1[[#This Row],[Multi-lens? 1]]="No", 1, IF(Table1[[#This Row],[Multi-lens? 1]]="Dual", 2, IF(Table1[[#This Row],[Multi-lens? 1]]="Quad", 4, ""))),"")</f>
        <v/>
      </c>
      <c r="C558" s="6">
        <f t="shared" si="54"/>
        <v>0</v>
      </c>
      <c r="D558" s="6">
        <f t="shared" si="55"/>
        <v>0</v>
      </c>
      <c r="E558" s="6">
        <f t="shared" si="56"/>
        <v>0</v>
      </c>
      <c r="F558" s="6">
        <f t="shared" si="57"/>
        <v>0</v>
      </c>
      <c r="H558" s="6" t="str">
        <f>IFERROR(IF(Table1[[#This Row],[Multi-lens? 1]]="No", 1, IF(Table1[[#This Row],[Multi-lens? 1]]="Dual", 2, IF(Table1[[#This Row],[Multi-lens? 1]]="Quad", 4, ""))),"")</f>
        <v/>
      </c>
      <c r="I558" s="9">
        <f>IFERROR(Table1[[#This Row],[Name]],"")</f>
        <v>0</v>
      </c>
      <c r="K558" s="3" t="str">
        <f t="shared" si="52"/>
        <v/>
      </c>
      <c r="M558" s="4">
        <f>IF(Table1[[#This Row],[Import to Gateway Calculator?]]="Yes",IFERROR(Table1[[#This Row],[Streaming Resolution '[MP']]],""),0)</f>
        <v>0</v>
      </c>
      <c r="N558" s="4">
        <f>IF(Table1[[#This Row],[Import to Gateway Calculator?]]="Yes",IFERROR(Table1[[#This Row],[Recording Resolution '[MP']]],""),0)</f>
        <v>0</v>
      </c>
      <c r="O558" s="4">
        <f>IF(Table1[[#This Row],[Import to Gateway Calculator?]]="Yes",IFERROR(Table1[[#This Row],[Frame Rate '[FPS'] 1]],""),0)</f>
        <v>0</v>
      </c>
      <c r="P558" s="4">
        <f>IF(Table1[[#This Row],[Import to Gateway Calculator?]]="Yes",IFERROR(Table1[[#This Row],[Days of Storage 1]],""),0)</f>
        <v>0</v>
      </c>
    </row>
    <row r="559" spans="1:16" x14ac:dyDescent="0.25">
      <c r="A559" s="5" t="str">
        <f t="shared" si="53"/>
        <v/>
      </c>
      <c r="B559" s="6" t="str">
        <f>IFERROR(IF(Table1[[#This Row],[Multi-lens? 1]]="No", 1, IF(Table1[[#This Row],[Multi-lens? 1]]="Dual", 2, IF(Table1[[#This Row],[Multi-lens? 1]]="Quad", 4, ""))),"")</f>
        <v/>
      </c>
      <c r="C559" s="6">
        <f t="shared" si="54"/>
        <v>0</v>
      </c>
      <c r="D559" s="6">
        <f t="shared" si="55"/>
        <v>0</v>
      </c>
      <c r="E559" s="6">
        <f t="shared" si="56"/>
        <v>0</v>
      </c>
      <c r="F559" s="6">
        <f t="shared" si="57"/>
        <v>0</v>
      </c>
      <c r="H559" s="6" t="str">
        <f>IFERROR(IF(Table1[[#This Row],[Multi-lens? 1]]="No", 1, IF(Table1[[#This Row],[Multi-lens? 1]]="Dual", 2, IF(Table1[[#This Row],[Multi-lens? 1]]="Quad", 4, ""))),"")</f>
        <v/>
      </c>
      <c r="I559" s="9">
        <f>IFERROR(Table1[[#This Row],[Name]],"")</f>
        <v>0</v>
      </c>
      <c r="K559" s="3" t="str">
        <f t="shared" si="52"/>
        <v/>
      </c>
      <c r="M559" s="4">
        <f>IF(Table1[[#This Row],[Import to Gateway Calculator?]]="Yes",IFERROR(Table1[[#This Row],[Streaming Resolution '[MP']]],""),0)</f>
        <v>0</v>
      </c>
      <c r="N559" s="4">
        <f>IF(Table1[[#This Row],[Import to Gateway Calculator?]]="Yes",IFERROR(Table1[[#This Row],[Recording Resolution '[MP']]],""),0)</f>
        <v>0</v>
      </c>
      <c r="O559" s="4">
        <f>IF(Table1[[#This Row],[Import to Gateway Calculator?]]="Yes",IFERROR(Table1[[#This Row],[Frame Rate '[FPS'] 1]],""),0)</f>
        <v>0</v>
      </c>
      <c r="P559" s="4">
        <f>IF(Table1[[#This Row],[Import to Gateway Calculator?]]="Yes",IFERROR(Table1[[#This Row],[Days of Storage 1]],""),0)</f>
        <v>0</v>
      </c>
    </row>
    <row r="560" spans="1:16" x14ac:dyDescent="0.25">
      <c r="A560" s="5" t="str">
        <f t="shared" si="53"/>
        <v/>
      </c>
      <c r="B560" s="6" t="str">
        <f>IFERROR(IF(Table1[[#This Row],[Multi-lens? 1]]="No", 1, IF(Table1[[#This Row],[Multi-lens? 1]]="Dual", 2, IF(Table1[[#This Row],[Multi-lens? 1]]="Quad", 4, ""))),"")</f>
        <v/>
      </c>
      <c r="C560" s="6">
        <f t="shared" si="54"/>
        <v>0</v>
      </c>
      <c r="D560" s="6">
        <f t="shared" si="55"/>
        <v>0</v>
      </c>
      <c r="E560" s="6">
        <f t="shared" si="56"/>
        <v>0</v>
      </c>
      <c r="F560" s="6">
        <f t="shared" si="57"/>
        <v>0</v>
      </c>
      <c r="H560" s="6" t="str">
        <f>IFERROR(IF(Table1[[#This Row],[Multi-lens? 1]]="No", 1, IF(Table1[[#This Row],[Multi-lens? 1]]="Dual", 2, IF(Table1[[#This Row],[Multi-lens? 1]]="Quad", 4, ""))),"")</f>
        <v/>
      </c>
      <c r="I560" s="9">
        <f>IFERROR(Table1[[#This Row],[Name]],"")</f>
        <v>0</v>
      </c>
      <c r="K560" s="3" t="str">
        <f t="shared" si="52"/>
        <v/>
      </c>
      <c r="M560" s="4">
        <f>IF(Table1[[#This Row],[Import to Gateway Calculator?]]="Yes",IFERROR(Table1[[#This Row],[Streaming Resolution '[MP']]],""),0)</f>
        <v>0</v>
      </c>
      <c r="N560" s="4">
        <f>IF(Table1[[#This Row],[Import to Gateway Calculator?]]="Yes",IFERROR(Table1[[#This Row],[Recording Resolution '[MP']]],""),0)</f>
        <v>0</v>
      </c>
      <c r="O560" s="4">
        <f>IF(Table1[[#This Row],[Import to Gateway Calculator?]]="Yes",IFERROR(Table1[[#This Row],[Frame Rate '[FPS'] 1]],""),0)</f>
        <v>0</v>
      </c>
      <c r="P560" s="4">
        <f>IF(Table1[[#This Row],[Import to Gateway Calculator?]]="Yes",IFERROR(Table1[[#This Row],[Days of Storage 1]],""),0)</f>
        <v>0</v>
      </c>
    </row>
    <row r="561" spans="1:16" x14ac:dyDescent="0.25">
      <c r="A561" s="5" t="str">
        <f t="shared" si="53"/>
        <v/>
      </c>
      <c r="B561" s="6" t="str">
        <f>IFERROR(IF(Table1[[#This Row],[Multi-lens? 1]]="No", 1, IF(Table1[[#This Row],[Multi-lens? 1]]="Dual", 2, IF(Table1[[#This Row],[Multi-lens? 1]]="Quad", 4, ""))),"")</f>
        <v/>
      </c>
      <c r="C561" s="6">
        <f t="shared" si="54"/>
        <v>0</v>
      </c>
      <c r="D561" s="6">
        <f t="shared" si="55"/>
        <v>0</v>
      </c>
      <c r="E561" s="6">
        <f t="shared" si="56"/>
        <v>0</v>
      </c>
      <c r="F561" s="6">
        <f t="shared" si="57"/>
        <v>0</v>
      </c>
      <c r="H561" s="6" t="str">
        <f>IFERROR(IF(Table1[[#This Row],[Multi-lens? 1]]="No", 1, IF(Table1[[#This Row],[Multi-lens? 1]]="Dual", 2, IF(Table1[[#This Row],[Multi-lens? 1]]="Quad", 4, ""))),"")</f>
        <v/>
      </c>
      <c r="I561" s="9">
        <f>IFERROR(Table1[[#This Row],[Name]],"")</f>
        <v>0</v>
      </c>
      <c r="K561" s="3" t="str">
        <f t="shared" si="52"/>
        <v/>
      </c>
      <c r="M561" s="4">
        <f>IF(Table1[[#This Row],[Import to Gateway Calculator?]]="Yes",IFERROR(Table1[[#This Row],[Streaming Resolution '[MP']]],""),0)</f>
        <v>0</v>
      </c>
      <c r="N561" s="4">
        <f>IF(Table1[[#This Row],[Import to Gateway Calculator?]]="Yes",IFERROR(Table1[[#This Row],[Recording Resolution '[MP']]],""),0)</f>
        <v>0</v>
      </c>
      <c r="O561" s="4">
        <f>IF(Table1[[#This Row],[Import to Gateway Calculator?]]="Yes",IFERROR(Table1[[#This Row],[Frame Rate '[FPS'] 1]],""),0)</f>
        <v>0</v>
      </c>
      <c r="P561" s="4">
        <f>IF(Table1[[#This Row],[Import to Gateway Calculator?]]="Yes",IFERROR(Table1[[#This Row],[Days of Storage 1]],""),0)</f>
        <v>0</v>
      </c>
    </row>
    <row r="562" spans="1:16" x14ac:dyDescent="0.25">
      <c r="A562" s="5" t="str">
        <f t="shared" si="53"/>
        <v/>
      </c>
      <c r="B562" s="6" t="str">
        <f>IFERROR(IF(Table1[[#This Row],[Multi-lens? 1]]="No", 1, IF(Table1[[#This Row],[Multi-lens? 1]]="Dual", 2, IF(Table1[[#This Row],[Multi-lens? 1]]="Quad", 4, ""))),"")</f>
        <v/>
      </c>
      <c r="C562" s="6">
        <f t="shared" si="54"/>
        <v>0</v>
      </c>
      <c r="D562" s="6">
        <f t="shared" si="55"/>
        <v>0</v>
      </c>
      <c r="E562" s="6">
        <f t="shared" si="56"/>
        <v>0</v>
      </c>
      <c r="F562" s="6">
        <f t="shared" si="57"/>
        <v>0</v>
      </c>
      <c r="H562" s="6" t="str">
        <f>IFERROR(IF(Table1[[#This Row],[Multi-lens? 1]]="No", 1, IF(Table1[[#This Row],[Multi-lens? 1]]="Dual", 2, IF(Table1[[#This Row],[Multi-lens? 1]]="Quad", 4, ""))),"")</f>
        <v/>
      </c>
      <c r="I562" s="9">
        <f>IFERROR(Table1[[#This Row],[Name]],"")</f>
        <v>0</v>
      </c>
      <c r="K562" s="3" t="str">
        <f t="shared" si="52"/>
        <v/>
      </c>
      <c r="M562" s="4">
        <f>IF(Table1[[#This Row],[Import to Gateway Calculator?]]="Yes",IFERROR(Table1[[#This Row],[Streaming Resolution '[MP']]],""),0)</f>
        <v>0</v>
      </c>
      <c r="N562" s="4">
        <f>IF(Table1[[#This Row],[Import to Gateway Calculator?]]="Yes",IFERROR(Table1[[#This Row],[Recording Resolution '[MP']]],""),0)</f>
        <v>0</v>
      </c>
      <c r="O562" s="4">
        <f>IF(Table1[[#This Row],[Import to Gateway Calculator?]]="Yes",IFERROR(Table1[[#This Row],[Frame Rate '[FPS'] 1]],""),0)</f>
        <v>0</v>
      </c>
      <c r="P562" s="4">
        <f>IF(Table1[[#This Row],[Import to Gateway Calculator?]]="Yes",IFERROR(Table1[[#This Row],[Days of Storage 1]],""),0)</f>
        <v>0</v>
      </c>
    </row>
    <row r="563" spans="1:16" x14ac:dyDescent="0.25">
      <c r="A563" s="5" t="str">
        <f t="shared" si="53"/>
        <v/>
      </c>
      <c r="B563" s="6" t="str">
        <f>IFERROR(IF(Table1[[#This Row],[Multi-lens? 1]]="No", 1, IF(Table1[[#This Row],[Multi-lens? 1]]="Dual", 2, IF(Table1[[#This Row],[Multi-lens? 1]]="Quad", 4, ""))),"")</f>
        <v/>
      </c>
      <c r="C563" s="6">
        <f t="shared" si="54"/>
        <v>0</v>
      </c>
      <c r="D563" s="6">
        <f t="shared" si="55"/>
        <v>0</v>
      </c>
      <c r="E563" s="6">
        <f t="shared" si="56"/>
        <v>0</v>
      </c>
      <c r="F563" s="6">
        <f t="shared" si="57"/>
        <v>0</v>
      </c>
      <c r="H563" s="6" t="str">
        <f>IFERROR(IF(Table1[[#This Row],[Multi-lens? 1]]="No", 1, IF(Table1[[#This Row],[Multi-lens? 1]]="Dual", 2, IF(Table1[[#This Row],[Multi-lens? 1]]="Quad", 4, ""))),"")</f>
        <v/>
      </c>
      <c r="I563" s="9">
        <f>IFERROR(Table1[[#This Row],[Name]],"")</f>
        <v>0</v>
      </c>
      <c r="K563" s="3" t="str">
        <f t="shared" si="52"/>
        <v/>
      </c>
      <c r="M563" s="4">
        <f>IF(Table1[[#This Row],[Import to Gateway Calculator?]]="Yes",IFERROR(Table1[[#This Row],[Streaming Resolution '[MP']]],""),0)</f>
        <v>0</v>
      </c>
      <c r="N563" s="4">
        <f>IF(Table1[[#This Row],[Import to Gateway Calculator?]]="Yes",IFERROR(Table1[[#This Row],[Recording Resolution '[MP']]],""),0)</f>
        <v>0</v>
      </c>
      <c r="O563" s="4">
        <f>IF(Table1[[#This Row],[Import to Gateway Calculator?]]="Yes",IFERROR(Table1[[#This Row],[Frame Rate '[FPS'] 1]],""),0)</f>
        <v>0</v>
      </c>
      <c r="P563" s="4">
        <f>IF(Table1[[#This Row],[Import to Gateway Calculator?]]="Yes",IFERROR(Table1[[#This Row],[Days of Storage 1]],""),0)</f>
        <v>0</v>
      </c>
    </row>
    <row r="564" spans="1:16" x14ac:dyDescent="0.25">
      <c r="A564" s="5" t="str">
        <f t="shared" si="53"/>
        <v/>
      </c>
      <c r="B564" s="6" t="str">
        <f>IFERROR(IF(Table1[[#This Row],[Multi-lens? 1]]="No", 1, IF(Table1[[#This Row],[Multi-lens? 1]]="Dual", 2, IF(Table1[[#This Row],[Multi-lens? 1]]="Quad", 4, ""))),"")</f>
        <v/>
      </c>
      <c r="C564" s="6">
        <f t="shared" si="54"/>
        <v>0</v>
      </c>
      <c r="D564" s="6">
        <f t="shared" si="55"/>
        <v>0</v>
      </c>
      <c r="E564" s="6">
        <f t="shared" si="56"/>
        <v>0</v>
      </c>
      <c r="F564" s="6">
        <f t="shared" si="57"/>
        <v>0</v>
      </c>
      <c r="H564" s="6" t="str">
        <f>IFERROR(IF(Table1[[#This Row],[Multi-lens? 1]]="No", 1, IF(Table1[[#This Row],[Multi-lens? 1]]="Dual", 2, IF(Table1[[#This Row],[Multi-lens? 1]]="Quad", 4, ""))),"")</f>
        <v/>
      </c>
      <c r="I564" s="9">
        <f>IFERROR(Table1[[#This Row],[Name]],"")</f>
        <v>0</v>
      </c>
      <c r="K564" s="3" t="str">
        <f t="shared" si="52"/>
        <v/>
      </c>
      <c r="M564" s="4">
        <f>IF(Table1[[#This Row],[Import to Gateway Calculator?]]="Yes",IFERROR(Table1[[#This Row],[Streaming Resolution '[MP']]],""),0)</f>
        <v>0</v>
      </c>
      <c r="N564" s="4">
        <f>IF(Table1[[#This Row],[Import to Gateway Calculator?]]="Yes",IFERROR(Table1[[#This Row],[Recording Resolution '[MP']]],""),0)</f>
        <v>0</v>
      </c>
      <c r="O564" s="4">
        <f>IF(Table1[[#This Row],[Import to Gateway Calculator?]]="Yes",IFERROR(Table1[[#This Row],[Frame Rate '[FPS'] 1]],""),0)</f>
        <v>0</v>
      </c>
      <c r="P564" s="4">
        <f>IF(Table1[[#This Row],[Import to Gateway Calculator?]]="Yes",IFERROR(Table1[[#This Row],[Days of Storage 1]],""),0)</f>
        <v>0</v>
      </c>
    </row>
    <row r="565" spans="1:16" x14ac:dyDescent="0.25">
      <c r="A565" s="5" t="str">
        <f t="shared" si="53"/>
        <v/>
      </c>
      <c r="B565" s="6" t="str">
        <f>IFERROR(IF(Table1[[#This Row],[Multi-lens? 1]]="No", 1, IF(Table1[[#This Row],[Multi-lens? 1]]="Dual", 2, IF(Table1[[#This Row],[Multi-lens? 1]]="Quad", 4, ""))),"")</f>
        <v/>
      </c>
      <c r="C565" s="6">
        <f t="shared" si="54"/>
        <v>0</v>
      </c>
      <c r="D565" s="6">
        <f t="shared" si="55"/>
        <v>0</v>
      </c>
      <c r="E565" s="6">
        <f t="shared" si="56"/>
        <v>0</v>
      </c>
      <c r="F565" s="6">
        <f t="shared" si="57"/>
        <v>0</v>
      </c>
      <c r="H565" s="6" t="str">
        <f>IFERROR(IF(Table1[[#This Row],[Multi-lens? 1]]="No", 1, IF(Table1[[#This Row],[Multi-lens? 1]]="Dual", 2, IF(Table1[[#This Row],[Multi-lens? 1]]="Quad", 4, ""))),"")</f>
        <v/>
      </c>
      <c r="I565" s="9">
        <f>IFERROR(Table1[[#This Row],[Name]],"")</f>
        <v>0</v>
      </c>
      <c r="K565" s="3" t="str">
        <f t="shared" si="52"/>
        <v/>
      </c>
      <c r="M565" s="4">
        <f>IF(Table1[[#This Row],[Import to Gateway Calculator?]]="Yes",IFERROR(Table1[[#This Row],[Streaming Resolution '[MP']]],""),0)</f>
        <v>0</v>
      </c>
      <c r="N565" s="4">
        <f>IF(Table1[[#This Row],[Import to Gateway Calculator?]]="Yes",IFERROR(Table1[[#This Row],[Recording Resolution '[MP']]],""),0)</f>
        <v>0</v>
      </c>
      <c r="O565" s="4">
        <f>IF(Table1[[#This Row],[Import to Gateway Calculator?]]="Yes",IFERROR(Table1[[#This Row],[Frame Rate '[FPS'] 1]],""),0)</f>
        <v>0</v>
      </c>
      <c r="P565" s="4">
        <f>IF(Table1[[#This Row],[Import to Gateway Calculator?]]="Yes",IFERROR(Table1[[#This Row],[Days of Storage 1]],""),0)</f>
        <v>0</v>
      </c>
    </row>
    <row r="566" spans="1:16" x14ac:dyDescent="0.25">
      <c r="A566" s="5" t="str">
        <f t="shared" si="53"/>
        <v/>
      </c>
      <c r="B566" s="6" t="str">
        <f>IFERROR(IF(Table1[[#This Row],[Multi-lens? 1]]="No", 1, IF(Table1[[#This Row],[Multi-lens? 1]]="Dual", 2, IF(Table1[[#This Row],[Multi-lens? 1]]="Quad", 4, ""))),"")</f>
        <v/>
      </c>
      <c r="C566" s="6">
        <f t="shared" si="54"/>
        <v>0</v>
      </c>
      <c r="D566" s="6">
        <f t="shared" si="55"/>
        <v>0</v>
      </c>
      <c r="E566" s="6">
        <f t="shared" si="56"/>
        <v>0</v>
      </c>
      <c r="F566" s="6">
        <f t="shared" si="57"/>
        <v>0</v>
      </c>
      <c r="H566" s="6" t="str">
        <f>IFERROR(IF(Table1[[#This Row],[Multi-lens? 1]]="No", 1, IF(Table1[[#This Row],[Multi-lens? 1]]="Dual", 2, IF(Table1[[#This Row],[Multi-lens? 1]]="Quad", 4, ""))),"")</f>
        <v/>
      </c>
      <c r="I566" s="9">
        <f>IFERROR(Table1[[#This Row],[Name]],"")</f>
        <v>0</v>
      </c>
      <c r="K566" s="3" t="str">
        <f t="shared" si="52"/>
        <v/>
      </c>
      <c r="M566" s="4">
        <f>IF(Table1[[#This Row],[Import to Gateway Calculator?]]="Yes",IFERROR(Table1[[#This Row],[Streaming Resolution '[MP']]],""),0)</f>
        <v>0</v>
      </c>
      <c r="N566" s="4">
        <f>IF(Table1[[#This Row],[Import to Gateway Calculator?]]="Yes",IFERROR(Table1[[#This Row],[Recording Resolution '[MP']]],""),0)</f>
        <v>0</v>
      </c>
      <c r="O566" s="4">
        <f>IF(Table1[[#This Row],[Import to Gateway Calculator?]]="Yes",IFERROR(Table1[[#This Row],[Frame Rate '[FPS'] 1]],""),0)</f>
        <v>0</v>
      </c>
      <c r="P566" s="4">
        <f>IF(Table1[[#This Row],[Import to Gateway Calculator?]]="Yes",IFERROR(Table1[[#This Row],[Days of Storage 1]],""),0)</f>
        <v>0</v>
      </c>
    </row>
    <row r="567" spans="1:16" x14ac:dyDescent="0.25">
      <c r="A567" s="5" t="str">
        <f t="shared" si="53"/>
        <v/>
      </c>
      <c r="B567" s="6" t="str">
        <f>IFERROR(IF(Table1[[#This Row],[Multi-lens? 1]]="No", 1, IF(Table1[[#This Row],[Multi-lens? 1]]="Dual", 2, IF(Table1[[#This Row],[Multi-lens? 1]]="Quad", 4, ""))),"")</f>
        <v/>
      </c>
      <c r="C567" s="6">
        <f t="shared" si="54"/>
        <v>0</v>
      </c>
      <c r="D567" s="6">
        <f t="shared" si="55"/>
        <v>0</v>
      </c>
      <c r="E567" s="6">
        <f t="shared" si="56"/>
        <v>0</v>
      </c>
      <c r="F567" s="6">
        <f t="shared" si="57"/>
        <v>0</v>
      </c>
      <c r="H567" s="6" t="str">
        <f>IFERROR(IF(Table1[[#This Row],[Multi-lens? 1]]="No", 1, IF(Table1[[#This Row],[Multi-lens? 1]]="Dual", 2, IF(Table1[[#This Row],[Multi-lens? 1]]="Quad", 4, ""))),"")</f>
        <v/>
      </c>
      <c r="I567" s="9">
        <f>IFERROR(Table1[[#This Row],[Name]],"")</f>
        <v>0</v>
      </c>
      <c r="K567" s="3" t="str">
        <f t="shared" si="52"/>
        <v/>
      </c>
      <c r="M567" s="4">
        <f>IF(Table1[[#This Row],[Import to Gateway Calculator?]]="Yes",IFERROR(Table1[[#This Row],[Streaming Resolution '[MP']]],""),0)</f>
        <v>0</v>
      </c>
      <c r="N567" s="4">
        <f>IF(Table1[[#This Row],[Import to Gateway Calculator?]]="Yes",IFERROR(Table1[[#This Row],[Recording Resolution '[MP']]],""),0)</f>
        <v>0</v>
      </c>
      <c r="O567" s="4">
        <f>IF(Table1[[#This Row],[Import to Gateway Calculator?]]="Yes",IFERROR(Table1[[#This Row],[Frame Rate '[FPS'] 1]],""),0)</f>
        <v>0</v>
      </c>
      <c r="P567" s="4">
        <f>IF(Table1[[#This Row],[Import to Gateway Calculator?]]="Yes",IFERROR(Table1[[#This Row],[Days of Storage 1]],""),0)</f>
        <v>0</v>
      </c>
    </row>
    <row r="568" spans="1:16" x14ac:dyDescent="0.25">
      <c r="A568" s="5" t="str">
        <f t="shared" si="53"/>
        <v/>
      </c>
      <c r="B568" s="6" t="str">
        <f>IFERROR(IF(Table1[[#This Row],[Multi-lens? 1]]="No", 1, IF(Table1[[#This Row],[Multi-lens? 1]]="Dual", 2, IF(Table1[[#This Row],[Multi-lens? 1]]="Quad", 4, ""))),"")</f>
        <v/>
      </c>
      <c r="C568" s="6">
        <f t="shared" si="54"/>
        <v>0</v>
      </c>
      <c r="D568" s="6">
        <f t="shared" si="55"/>
        <v>0</v>
      </c>
      <c r="E568" s="6">
        <f t="shared" si="56"/>
        <v>0</v>
      </c>
      <c r="F568" s="6">
        <f t="shared" si="57"/>
        <v>0</v>
      </c>
      <c r="H568" s="6" t="str">
        <f>IFERROR(IF(Table1[[#This Row],[Multi-lens? 1]]="No", 1, IF(Table1[[#This Row],[Multi-lens? 1]]="Dual", 2, IF(Table1[[#This Row],[Multi-lens? 1]]="Quad", 4, ""))),"")</f>
        <v/>
      </c>
      <c r="I568" s="9">
        <f>IFERROR(Table1[[#This Row],[Name]],"")</f>
        <v>0</v>
      </c>
      <c r="K568" s="3" t="str">
        <f t="shared" si="52"/>
        <v/>
      </c>
      <c r="M568" s="4">
        <f>IF(Table1[[#This Row],[Import to Gateway Calculator?]]="Yes",IFERROR(Table1[[#This Row],[Streaming Resolution '[MP']]],""),0)</f>
        <v>0</v>
      </c>
      <c r="N568" s="4">
        <f>IF(Table1[[#This Row],[Import to Gateway Calculator?]]="Yes",IFERROR(Table1[[#This Row],[Recording Resolution '[MP']]],""),0)</f>
        <v>0</v>
      </c>
      <c r="O568" s="4">
        <f>IF(Table1[[#This Row],[Import to Gateway Calculator?]]="Yes",IFERROR(Table1[[#This Row],[Frame Rate '[FPS'] 1]],""),0)</f>
        <v>0</v>
      </c>
      <c r="P568" s="4">
        <f>IF(Table1[[#This Row],[Import to Gateway Calculator?]]="Yes",IFERROR(Table1[[#This Row],[Days of Storage 1]],""),0)</f>
        <v>0</v>
      </c>
    </row>
    <row r="569" spans="1:16" x14ac:dyDescent="0.25">
      <c r="A569" s="5" t="str">
        <f t="shared" si="53"/>
        <v/>
      </c>
      <c r="B569" s="6" t="str">
        <f>IFERROR(IF(Table1[[#This Row],[Multi-lens? 1]]="No", 1, IF(Table1[[#This Row],[Multi-lens? 1]]="Dual", 2, IF(Table1[[#This Row],[Multi-lens? 1]]="Quad", 4, ""))),"")</f>
        <v/>
      </c>
      <c r="C569" s="6">
        <f t="shared" si="54"/>
        <v>0</v>
      </c>
      <c r="D569" s="6">
        <f t="shared" si="55"/>
        <v>0</v>
      </c>
      <c r="E569" s="6">
        <f t="shared" si="56"/>
        <v>0</v>
      </c>
      <c r="F569" s="6">
        <f t="shared" si="57"/>
        <v>0</v>
      </c>
      <c r="H569" s="6" t="str">
        <f>IFERROR(IF(Table1[[#This Row],[Multi-lens? 1]]="No", 1, IF(Table1[[#This Row],[Multi-lens? 1]]="Dual", 2, IF(Table1[[#This Row],[Multi-lens? 1]]="Quad", 4, ""))),"")</f>
        <v/>
      </c>
      <c r="I569" s="9">
        <f>IFERROR(Table1[[#This Row],[Name]],"")</f>
        <v>0</v>
      </c>
      <c r="K569" s="3" t="str">
        <f t="shared" si="52"/>
        <v/>
      </c>
      <c r="M569" s="4">
        <f>IF(Table1[[#This Row],[Import to Gateway Calculator?]]="Yes",IFERROR(Table1[[#This Row],[Streaming Resolution '[MP']]],""),0)</f>
        <v>0</v>
      </c>
      <c r="N569" s="4">
        <f>IF(Table1[[#This Row],[Import to Gateway Calculator?]]="Yes",IFERROR(Table1[[#This Row],[Recording Resolution '[MP']]],""),0)</f>
        <v>0</v>
      </c>
      <c r="O569" s="4">
        <f>IF(Table1[[#This Row],[Import to Gateway Calculator?]]="Yes",IFERROR(Table1[[#This Row],[Frame Rate '[FPS'] 1]],""),0)</f>
        <v>0</v>
      </c>
      <c r="P569" s="4">
        <f>IF(Table1[[#This Row],[Import to Gateway Calculator?]]="Yes",IFERROR(Table1[[#This Row],[Days of Storage 1]],""),0)</f>
        <v>0</v>
      </c>
    </row>
    <row r="570" spans="1:16" x14ac:dyDescent="0.25">
      <c r="A570" s="5" t="str">
        <f t="shared" si="53"/>
        <v/>
      </c>
      <c r="B570" s="6" t="str">
        <f>IFERROR(IF(Table1[[#This Row],[Multi-lens? 1]]="No", 1, IF(Table1[[#This Row],[Multi-lens? 1]]="Dual", 2, IF(Table1[[#This Row],[Multi-lens? 1]]="Quad", 4, ""))),"")</f>
        <v/>
      </c>
      <c r="C570" s="6">
        <f t="shared" si="54"/>
        <v>0</v>
      </c>
      <c r="D570" s="6">
        <f t="shared" si="55"/>
        <v>0</v>
      </c>
      <c r="E570" s="6">
        <f t="shared" si="56"/>
        <v>0</v>
      </c>
      <c r="F570" s="6">
        <f t="shared" si="57"/>
        <v>0</v>
      </c>
      <c r="H570" s="6" t="str">
        <f>IFERROR(IF(Table1[[#This Row],[Multi-lens? 1]]="No", 1, IF(Table1[[#This Row],[Multi-lens? 1]]="Dual", 2, IF(Table1[[#This Row],[Multi-lens? 1]]="Quad", 4, ""))),"")</f>
        <v/>
      </c>
      <c r="I570" s="9">
        <f>IFERROR(Table1[[#This Row],[Name]],"")</f>
        <v>0</v>
      </c>
      <c r="K570" s="3" t="str">
        <f t="shared" si="52"/>
        <v/>
      </c>
      <c r="M570" s="4">
        <f>IF(Table1[[#This Row],[Import to Gateway Calculator?]]="Yes",IFERROR(Table1[[#This Row],[Streaming Resolution '[MP']]],""),0)</f>
        <v>0</v>
      </c>
      <c r="N570" s="4">
        <f>IF(Table1[[#This Row],[Import to Gateway Calculator?]]="Yes",IFERROR(Table1[[#This Row],[Recording Resolution '[MP']]],""),0)</f>
        <v>0</v>
      </c>
      <c r="O570" s="4">
        <f>IF(Table1[[#This Row],[Import to Gateway Calculator?]]="Yes",IFERROR(Table1[[#This Row],[Frame Rate '[FPS'] 1]],""),0)</f>
        <v>0</v>
      </c>
      <c r="P570" s="4">
        <f>IF(Table1[[#This Row],[Import to Gateway Calculator?]]="Yes",IFERROR(Table1[[#This Row],[Days of Storage 1]],""),0)</f>
        <v>0</v>
      </c>
    </row>
    <row r="571" spans="1:16" x14ac:dyDescent="0.25">
      <c r="A571" s="5" t="str">
        <f t="shared" si="53"/>
        <v/>
      </c>
      <c r="B571" s="6" t="str">
        <f>IFERROR(IF(Table1[[#This Row],[Multi-lens? 1]]="No", 1, IF(Table1[[#This Row],[Multi-lens? 1]]="Dual", 2, IF(Table1[[#This Row],[Multi-lens? 1]]="Quad", 4, ""))),"")</f>
        <v/>
      </c>
      <c r="C571" s="6">
        <f t="shared" si="54"/>
        <v>0</v>
      </c>
      <c r="D571" s="6">
        <f t="shared" si="55"/>
        <v>0</v>
      </c>
      <c r="E571" s="6">
        <f t="shared" si="56"/>
        <v>0</v>
      </c>
      <c r="F571" s="6">
        <f t="shared" si="57"/>
        <v>0</v>
      </c>
      <c r="H571" s="6" t="str">
        <f>IFERROR(IF(Table1[[#This Row],[Multi-lens? 1]]="No", 1, IF(Table1[[#This Row],[Multi-lens? 1]]="Dual", 2, IF(Table1[[#This Row],[Multi-lens? 1]]="Quad", 4, ""))),"")</f>
        <v/>
      </c>
      <c r="I571" s="9">
        <f>IFERROR(Table1[[#This Row],[Name]],"")</f>
        <v>0</v>
      </c>
      <c r="K571" s="3" t="str">
        <f t="shared" si="52"/>
        <v/>
      </c>
      <c r="M571" s="4">
        <f>IF(Table1[[#This Row],[Import to Gateway Calculator?]]="Yes",IFERROR(Table1[[#This Row],[Streaming Resolution '[MP']]],""),0)</f>
        <v>0</v>
      </c>
      <c r="N571" s="4">
        <f>IF(Table1[[#This Row],[Import to Gateway Calculator?]]="Yes",IFERROR(Table1[[#This Row],[Recording Resolution '[MP']]],""),0)</f>
        <v>0</v>
      </c>
      <c r="O571" s="4">
        <f>IF(Table1[[#This Row],[Import to Gateway Calculator?]]="Yes",IFERROR(Table1[[#This Row],[Frame Rate '[FPS'] 1]],""),0)</f>
        <v>0</v>
      </c>
      <c r="P571" s="4">
        <f>IF(Table1[[#This Row],[Import to Gateway Calculator?]]="Yes",IFERROR(Table1[[#This Row],[Days of Storage 1]],""),0)</f>
        <v>0</v>
      </c>
    </row>
    <row r="572" spans="1:16" x14ac:dyDescent="0.25">
      <c r="A572" s="5" t="str">
        <f t="shared" si="53"/>
        <v/>
      </c>
      <c r="B572" s="6" t="str">
        <f>IFERROR(IF(Table1[[#This Row],[Multi-lens? 1]]="No", 1, IF(Table1[[#This Row],[Multi-lens? 1]]="Dual", 2, IF(Table1[[#This Row],[Multi-lens? 1]]="Quad", 4, ""))),"")</f>
        <v/>
      </c>
      <c r="C572" s="6">
        <f t="shared" si="54"/>
        <v>0</v>
      </c>
      <c r="D572" s="6">
        <f t="shared" si="55"/>
        <v>0</v>
      </c>
      <c r="E572" s="6">
        <f t="shared" si="56"/>
        <v>0</v>
      </c>
      <c r="F572" s="6">
        <f t="shared" si="57"/>
        <v>0</v>
      </c>
      <c r="H572" s="6" t="str">
        <f>IFERROR(IF(Table1[[#This Row],[Multi-lens? 1]]="No", 1, IF(Table1[[#This Row],[Multi-lens? 1]]="Dual", 2, IF(Table1[[#This Row],[Multi-lens? 1]]="Quad", 4, ""))),"")</f>
        <v/>
      </c>
      <c r="I572" s="9">
        <f>IFERROR(Table1[[#This Row],[Name]],"")</f>
        <v>0</v>
      </c>
      <c r="K572" s="3" t="str">
        <f t="shared" si="52"/>
        <v/>
      </c>
      <c r="M572" s="4">
        <f>IF(Table1[[#This Row],[Import to Gateway Calculator?]]="Yes",IFERROR(Table1[[#This Row],[Streaming Resolution '[MP']]],""),0)</f>
        <v>0</v>
      </c>
      <c r="N572" s="4">
        <f>IF(Table1[[#This Row],[Import to Gateway Calculator?]]="Yes",IFERROR(Table1[[#This Row],[Recording Resolution '[MP']]],""),0)</f>
        <v>0</v>
      </c>
      <c r="O572" s="4">
        <f>IF(Table1[[#This Row],[Import to Gateway Calculator?]]="Yes",IFERROR(Table1[[#This Row],[Frame Rate '[FPS'] 1]],""),0)</f>
        <v>0</v>
      </c>
      <c r="P572" s="4">
        <f>IF(Table1[[#This Row],[Import to Gateway Calculator?]]="Yes",IFERROR(Table1[[#This Row],[Days of Storage 1]],""),0)</f>
        <v>0</v>
      </c>
    </row>
    <row r="573" spans="1:16" x14ac:dyDescent="0.25">
      <c r="A573" s="5" t="str">
        <f t="shared" si="53"/>
        <v/>
      </c>
      <c r="B573" s="6" t="str">
        <f>IFERROR(IF(Table1[[#This Row],[Multi-lens? 1]]="No", 1, IF(Table1[[#This Row],[Multi-lens? 1]]="Dual", 2, IF(Table1[[#This Row],[Multi-lens? 1]]="Quad", 4, ""))),"")</f>
        <v/>
      </c>
      <c r="C573" s="6">
        <f t="shared" si="54"/>
        <v>0</v>
      </c>
      <c r="D573" s="6">
        <f t="shared" si="55"/>
        <v>0</v>
      </c>
      <c r="E573" s="6">
        <f t="shared" si="56"/>
        <v>0</v>
      </c>
      <c r="F573" s="6">
        <f t="shared" si="57"/>
        <v>0</v>
      </c>
      <c r="H573" s="6" t="str">
        <f>IFERROR(IF(Table1[[#This Row],[Multi-lens? 1]]="No", 1, IF(Table1[[#This Row],[Multi-lens? 1]]="Dual", 2, IF(Table1[[#This Row],[Multi-lens? 1]]="Quad", 4, ""))),"")</f>
        <v/>
      </c>
      <c r="I573" s="9">
        <f>IFERROR(Table1[[#This Row],[Name]],"")</f>
        <v>0</v>
      </c>
      <c r="K573" s="3" t="str">
        <f t="shared" si="52"/>
        <v/>
      </c>
      <c r="M573" s="4">
        <f>IF(Table1[[#This Row],[Import to Gateway Calculator?]]="Yes",IFERROR(Table1[[#This Row],[Streaming Resolution '[MP']]],""),0)</f>
        <v>0</v>
      </c>
      <c r="N573" s="4">
        <f>IF(Table1[[#This Row],[Import to Gateway Calculator?]]="Yes",IFERROR(Table1[[#This Row],[Recording Resolution '[MP']]],""),0)</f>
        <v>0</v>
      </c>
      <c r="O573" s="4">
        <f>IF(Table1[[#This Row],[Import to Gateway Calculator?]]="Yes",IFERROR(Table1[[#This Row],[Frame Rate '[FPS'] 1]],""),0)</f>
        <v>0</v>
      </c>
      <c r="P573" s="4">
        <f>IF(Table1[[#This Row],[Import to Gateway Calculator?]]="Yes",IFERROR(Table1[[#This Row],[Days of Storage 1]],""),0)</f>
        <v>0</v>
      </c>
    </row>
    <row r="574" spans="1:16" x14ac:dyDescent="0.25">
      <c r="A574" s="5" t="str">
        <f t="shared" si="53"/>
        <v/>
      </c>
      <c r="B574" s="6" t="str">
        <f>IFERROR(IF(Table1[[#This Row],[Multi-lens? 1]]="No", 1, IF(Table1[[#This Row],[Multi-lens? 1]]="Dual", 2, IF(Table1[[#This Row],[Multi-lens? 1]]="Quad", 4, ""))),"")</f>
        <v/>
      </c>
      <c r="C574" s="6">
        <f t="shared" si="54"/>
        <v>0</v>
      </c>
      <c r="D574" s="6">
        <f t="shared" si="55"/>
        <v>0</v>
      </c>
      <c r="E574" s="6">
        <f t="shared" si="56"/>
        <v>0</v>
      </c>
      <c r="F574" s="6">
        <f t="shared" si="57"/>
        <v>0</v>
      </c>
      <c r="H574" s="6" t="str">
        <f>IFERROR(IF(Table1[[#This Row],[Multi-lens? 1]]="No", 1, IF(Table1[[#This Row],[Multi-lens? 1]]="Dual", 2, IF(Table1[[#This Row],[Multi-lens? 1]]="Quad", 4, ""))),"")</f>
        <v/>
      </c>
      <c r="I574" s="9">
        <f>IFERROR(Table1[[#This Row],[Name]],"")</f>
        <v>0</v>
      </c>
      <c r="K574" s="3" t="str">
        <f t="shared" si="52"/>
        <v/>
      </c>
      <c r="M574" s="4">
        <f>IF(Table1[[#This Row],[Import to Gateway Calculator?]]="Yes",IFERROR(Table1[[#This Row],[Streaming Resolution '[MP']]],""),0)</f>
        <v>0</v>
      </c>
      <c r="N574" s="4">
        <f>IF(Table1[[#This Row],[Import to Gateway Calculator?]]="Yes",IFERROR(Table1[[#This Row],[Recording Resolution '[MP']]],""),0)</f>
        <v>0</v>
      </c>
      <c r="O574" s="4">
        <f>IF(Table1[[#This Row],[Import to Gateway Calculator?]]="Yes",IFERROR(Table1[[#This Row],[Frame Rate '[FPS'] 1]],""),0)</f>
        <v>0</v>
      </c>
      <c r="P574" s="4">
        <f>IF(Table1[[#This Row],[Import to Gateway Calculator?]]="Yes",IFERROR(Table1[[#This Row],[Days of Storage 1]],""),0)</f>
        <v>0</v>
      </c>
    </row>
    <row r="575" spans="1:16" x14ac:dyDescent="0.25">
      <c r="A575" s="5" t="str">
        <f t="shared" si="53"/>
        <v/>
      </c>
      <c r="B575" s="6" t="str">
        <f>IFERROR(IF(Table1[[#This Row],[Multi-lens? 1]]="No", 1, IF(Table1[[#This Row],[Multi-lens? 1]]="Dual", 2, IF(Table1[[#This Row],[Multi-lens? 1]]="Quad", 4, ""))),"")</f>
        <v/>
      </c>
      <c r="C575" s="6">
        <f t="shared" si="54"/>
        <v>0</v>
      </c>
      <c r="D575" s="6">
        <f t="shared" si="55"/>
        <v>0</v>
      </c>
      <c r="E575" s="6">
        <f t="shared" si="56"/>
        <v>0</v>
      </c>
      <c r="F575" s="6">
        <f t="shared" si="57"/>
        <v>0</v>
      </c>
      <c r="H575" s="6" t="str">
        <f>IFERROR(IF(Table1[[#This Row],[Multi-lens? 1]]="No", 1, IF(Table1[[#This Row],[Multi-lens? 1]]="Dual", 2, IF(Table1[[#This Row],[Multi-lens? 1]]="Quad", 4, ""))),"")</f>
        <v/>
      </c>
      <c r="I575" s="9">
        <f>IFERROR(Table1[[#This Row],[Name]],"")</f>
        <v>0</v>
      </c>
      <c r="K575" s="3" t="str">
        <f t="shared" si="52"/>
        <v/>
      </c>
      <c r="M575" s="4">
        <f>IF(Table1[[#This Row],[Import to Gateway Calculator?]]="Yes",IFERROR(Table1[[#This Row],[Streaming Resolution '[MP']]],""),0)</f>
        <v>0</v>
      </c>
      <c r="N575" s="4">
        <f>IF(Table1[[#This Row],[Import to Gateway Calculator?]]="Yes",IFERROR(Table1[[#This Row],[Recording Resolution '[MP']]],""),0)</f>
        <v>0</v>
      </c>
      <c r="O575" s="4">
        <f>IF(Table1[[#This Row],[Import to Gateway Calculator?]]="Yes",IFERROR(Table1[[#This Row],[Frame Rate '[FPS'] 1]],""),0)</f>
        <v>0</v>
      </c>
      <c r="P575" s="4">
        <f>IF(Table1[[#This Row],[Import to Gateway Calculator?]]="Yes",IFERROR(Table1[[#This Row],[Days of Storage 1]],""),0)</f>
        <v>0</v>
      </c>
    </row>
    <row r="576" spans="1:16" x14ac:dyDescent="0.25">
      <c r="A576" s="5" t="str">
        <f t="shared" si="53"/>
        <v/>
      </c>
      <c r="B576" s="6" t="str">
        <f>IFERROR(IF(Table1[[#This Row],[Multi-lens? 1]]="No", 1, IF(Table1[[#This Row],[Multi-lens? 1]]="Dual", 2, IF(Table1[[#This Row],[Multi-lens? 1]]="Quad", 4, ""))),"")</f>
        <v/>
      </c>
      <c r="C576" s="6">
        <f t="shared" si="54"/>
        <v>0</v>
      </c>
      <c r="D576" s="6">
        <f t="shared" si="55"/>
        <v>0</v>
      </c>
      <c r="E576" s="6">
        <f t="shared" si="56"/>
        <v>0</v>
      </c>
      <c r="F576" s="6">
        <f t="shared" si="57"/>
        <v>0</v>
      </c>
      <c r="H576" s="6" t="str">
        <f>IFERROR(IF(Table1[[#This Row],[Multi-lens? 1]]="No", 1, IF(Table1[[#This Row],[Multi-lens? 1]]="Dual", 2, IF(Table1[[#This Row],[Multi-lens? 1]]="Quad", 4, ""))),"")</f>
        <v/>
      </c>
      <c r="I576" s="9">
        <f>IFERROR(Table1[[#This Row],[Name]],"")</f>
        <v>0</v>
      </c>
      <c r="K576" s="3" t="str">
        <f t="shared" si="52"/>
        <v/>
      </c>
      <c r="M576" s="4">
        <f>IF(Table1[[#This Row],[Import to Gateway Calculator?]]="Yes",IFERROR(Table1[[#This Row],[Streaming Resolution '[MP']]],""),0)</f>
        <v>0</v>
      </c>
      <c r="N576" s="4">
        <f>IF(Table1[[#This Row],[Import to Gateway Calculator?]]="Yes",IFERROR(Table1[[#This Row],[Recording Resolution '[MP']]],""),0)</f>
        <v>0</v>
      </c>
      <c r="O576" s="4">
        <f>IF(Table1[[#This Row],[Import to Gateway Calculator?]]="Yes",IFERROR(Table1[[#This Row],[Frame Rate '[FPS'] 1]],""),0)</f>
        <v>0</v>
      </c>
      <c r="P576" s="4">
        <f>IF(Table1[[#This Row],[Import to Gateway Calculator?]]="Yes",IFERROR(Table1[[#This Row],[Days of Storage 1]],""),0)</f>
        <v>0</v>
      </c>
    </row>
    <row r="577" spans="1:16" x14ac:dyDescent="0.25">
      <c r="A577" s="5" t="str">
        <f t="shared" si="53"/>
        <v/>
      </c>
      <c r="B577" s="6" t="str">
        <f>IFERROR(IF(Table1[[#This Row],[Multi-lens? 1]]="No", 1, IF(Table1[[#This Row],[Multi-lens? 1]]="Dual", 2, IF(Table1[[#This Row],[Multi-lens? 1]]="Quad", 4, ""))),"")</f>
        <v/>
      </c>
      <c r="C577" s="6">
        <f t="shared" si="54"/>
        <v>0</v>
      </c>
      <c r="D577" s="6">
        <f t="shared" si="55"/>
        <v>0</v>
      </c>
      <c r="E577" s="6">
        <f t="shared" si="56"/>
        <v>0</v>
      </c>
      <c r="F577" s="6">
        <f t="shared" si="57"/>
        <v>0</v>
      </c>
      <c r="H577" s="6" t="str">
        <f>IFERROR(IF(Table1[[#This Row],[Multi-lens? 1]]="No", 1, IF(Table1[[#This Row],[Multi-lens? 1]]="Dual", 2, IF(Table1[[#This Row],[Multi-lens? 1]]="Quad", 4, ""))),"")</f>
        <v/>
      </c>
      <c r="I577" s="9">
        <f>IFERROR(Table1[[#This Row],[Name]],"")</f>
        <v>0</v>
      </c>
      <c r="K577" s="3" t="str">
        <f t="shared" si="52"/>
        <v/>
      </c>
      <c r="M577" s="4">
        <f>IF(Table1[[#This Row],[Import to Gateway Calculator?]]="Yes",IFERROR(Table1[[#This Row],[Streaming Resolution '[MP']]],""),0)</f>
        <v>0</v>
      </c>
      <c r="N577" s="4">
        <f>IF(Table1[[#This Row],[Import to Gateway Calculator?]]="Yes",IFERROR(Table1[[#This Row],[Recording Resolution '[MP']]],""),0)</f>
        <v>0</v>
      </c>
      <c r="O577" s="4">
        <f>IF(Table1[[#This Row],[Import to Gateway Calculator?]]="Yes",IFERROR(Table1[[#This Row],[Frame Rate '[FPS'] 1]],""),0)</f>
        <v>0</v>
      </c>
      <c r="P577" s="4">
        <f>IF(Table1[[#This Row],[Import to Gateway Calculator?]]="Yes",IFERROR(Table1[[#This Row],[Days of Storage 1]],""),0)</f>
        <v>0</v>
      </c>
    </row>
    <row r="578" spans="1:16" x14ac:dyDescent="0.25">
      <c r="A578" s="5" t="str">
        <f t="shared" si="53"/>
        <v/>
      </c>
      <c r="B578" s="6" t="str">
        <f>IFERROR(IF(Table1[[#This Row],[Multi-lens? 1]]="No", 1, IF(Table1[[#This Row],[Multi-lens? 1]]="Dual", 2, IF(Table1[[#This Row],[Multi-lens? 1]]="Quad", 4, ""))),"")</f>
        <v/>
      </c>
      <c r="C578" s="6">
        <f t="shared" si="54"/>
        <v>0</v>
      </c>
      <c r="D578" s="6">
        <f t="shared" si="55"/>
        <v>0</v>
      </c>
      <c r="E578" s="6">
        <f t="shared" si="56"/>
        <v>0</v>
      </c>
      <c r="F578" s="6">
        <f t="shared" si="57"/>
        <v>0</v>
      </c>
      <c r="H578" s="6" t="str">
        <f>IFERROR(IF(Table1[[#This Row],[Multi-lens? 1]]="No", 1, IF(Table1[[#This Row],[Multi-lens? 1]]="Dual", 2, IF(Table1[[#This Row],[Multi-lens? 1]]="Quad", 4, ""))),"")</f>
        <v/>
      </c>
      <c r="I578" s="9">
        <f>IFERROR(Table1[[#This Row],[Name]],"")</f>
        <v>0</v>
      </c>
      <c r="K578" s="3" t="str">
        <f t="shared" si="52"/>
        <v/>
      </c>
      <c r="M578" s="4">
        <f>IF(Table1[[#This Row],[Import to Gateway Calculator?]]="Yes",IFERROR(Table1[[#This Row],[Streaming Resolution '[MP']]],""),0)</f>
        <v>0</v>
      </c>
      <c r="N578" s="4">
        <f>IF(Table1[[#This Row],[Import to Gateway Calculator?]]="Yes",IFERROR(Table1[[#This Row],[Recording Resolution '[MP']]],""),0)</f>
        <v>0</v>
      </c>
      <c r="O578" s="4">
        <f>IF(Table1[[#This Row],[Import to Gateway Calculator?]]="Yes",IFERROR(Table1[[#This Row],[Frame Rate '[FPS'] 1]],""),0)</f>
        <v>0</v>
      </c>
      <c r="P578" s="4">
        <f>IF(Table1[[#This Row],[Import to Gateway Calculator?]]="Yes",IFERROR(Table1[[#This Row],[Days of Storage 1]],""),0)</f>
        <v>0</v>
      </c>
    </row>
    <row r="579" spans="1:16" x14ac:dyDescent="0.25">
      <c r="A579" s="5" t="str">
        <f t="shared" si="53"/>
        <v/>
      </c>
      <c r="B579" s="6" t="str">
        <f>IFERROR(IF(Table1[[#This Row],[Multi-lens? 1]]="No", 1, IF(Table1[[#This Row],[Multi-lens? 1]]="Dual", 2, IF(Table1[[#This Row],[Multi-lens? 1]]="Quad", 4, ""))),"")</f>
        <v/>
      </c>
      <c r="C579" s="6">
        <f t="shared" si="54"/>
        <v>0</v>
      </c>
      <c r="D579" s="6">
        <f t="shared" si="55"/>
        <v>0</v>
      </c>
      <c r="E579" s="6">
        <f t="shared" si="56"/>
        <v>0</v>
      </c>
      <c r="F579" s="6">
        <f t="shared" si="57"/>
        <v>0</v>
      </c>
      <c r="H579" s="6" t="str">
        <f>IFERROR(IF(Table1[[#This Row],[Multi-lens? 1]]="No", 1, IF(Table1[[#This Row],[Multi-lens? 1]]="Dual", 2, IF(Table1[[#This Row],[Multi-lens? 1]]="Quad", 4, ""))),"")</f>
        <v/>
      </c>
      <c r="I579" s="9">
        <f>IFERROR(Table1[[#This Row],[Name]],"")</f>
        <v>0</v>
      </c>
      <c r="K579" s="3" t="str">
        <f t="shared" ref="K579:K642" si="58">IFERROR(IF(I579=0,"",I579),"")</f>
        <v/>
      </c>
      <c r="M579" s="4">
        <f>IF(Table1[[#This Row],[Import to Gateway Calculator?]]="Yes",IFERROR(Table1[[#This Row],[Streaming Resolution '[MP']]],""),0)</f>
        <v>0</v>
      </c>
      <c r="N579" s="4">
        <f>IF(Table1[[#This Row],[Import to Gateway Calculator?]]="Yes",IFERROR(Table1[[#This Row],[Recording Resolution '[MP']]],""),0)</f>
        <v>0</v>
      </c>
      <c r="O579" s="4">
        <f>IF(Table1[[#This Row],[Import to Gateway Calculator?]]="Yes",IFERROR(Table1[[#This Row],[Frame Rate '[FPS'] 1]],""),0)</f>
        <v>0</v>
      </c>
      <c r="P579" s="4">
        <f>IF(Table1[[#This Row],[Import to Gateway Calculator?]]="Yes",IFERROR(Table1[[#This Row],[Days of Storage 1]],""),0)</f>
        <v>0</v>
      </c>
    </row>
    <row r="580" spans="1:16" x14ac:dyDescent="0.25">
      <c r="A580" s="5" t="str">
        <f t="shared" si="53"/>
        <v/>
      </c>
      <c r="B580" s="6" t="str">
        <f>IFERROR(IF(Table1[[#This Row],[Multi-lens? 1]]="No", 1, IF(Table1[[#This Row],[Multi-lens? 1]]="Dual", 2, IF(Table1[[#This Row],[Multi-lens? 1]]="Quad", 4, ""))),"")</f>
        <v/>
      </c>
      <c r="C580" s="6">
        <f t="shared" si="54"/>
        <v>0</v>
      </c>
      <c r="D580" s="6">
        <f t="shared" si="55"/>
        <v>0</v>
      </c>
      <c r="E580" s="6">
        <f t="shared" si="56"/>
        <v>0</v>
      </c>
      <c r="F580" s="6">
        <f t="shared" si="57"/>
        <v>0</v>
      </c>
      <c r="H580" s="6" t="str">
        <f>IFERROR(IF(Table1[[#This Row],[Multi-lens? 1]]="No", 1, IF(Table1[[#This Row],[Multi-lens? 1]]="Dual", 2, IF(Table1[[#This Row],[Multi-lens? 1]]="Quad", 4, ""))),"")</f>
        <v/>
      </c>
      <c r="I580" s="9">
        <f>IFERROR(Table1[[#This Row],[Name]],"")</f>
        <v>0</v>
      </c>
      <c r="K580" s="3" t="str">
        <f t="shared" si="58"/>
        <v/>
      </c>
      <c r="M580" s="4">
        <f>IF(Table1[[#This Row],[Import to Gateway Calculator?]]="Yes",IFERROR(Table1[[#This Row],[Streaming Resolution '[MP']]],""),0)</f>
        <v>0</v>
      </c>
      <c r="N580" s="4">
        <f>IF(Table1[[#This Row],[Import to Gateway Calculator?]]="Yes",IFERROR(Table1[[#This Row],[Recording Resolution '[MP']]],""),0)</f>
        <v>0</v>
      </c>
      <c r="O580" s="4">
        <f>IF(Table1[[#This Row],[Import to Gateway Calculator?]]="Yes",IFERROR(Table1[[#This Row],[Frame Rate '[FPS'] 1]],""),0)</f>
        <v>0</v>
      </c>
      <c r="P580" s="4">
        <f>IF(Table1[[#This Row],[Import to Gateway Calculator?]]="Yes",IFERROR(Table1[[#This Row],[Days of Storage 1]],""),0)</f>
        <v>0</v>
      </c>
    </row>
    <row r="581" spans="1:16" x14ac:dyDescent="0.25">
      <c r="A581" s="5" t="str">
        <f t="shared" si="53"/>
        <v/>
      </c>
      <c r="B581" s="6" t="str">
        <f>IFERROR(IF(Table1[[#This Row],[Multi-lens? 1]]="No", 1, IF(Table1[[#This Row],[Multi-lens? 1]]="Dual", 2, IF(Table1[[#This Row],[Multi-lens? 1]]="Quad", 4, ""))),"")</f>
        <v/>
      </c>
      <c r="C581" s="6">
        <f t="shared" si="54"/>
        <v>0</v>
      </c>
      <c r="D581" s="6">
        <f t="shared" si="55"/>
        <v>0</v>
      </c>
      <c r="E581" s="6">
        <f t="shared" si="56"/>
        <v>0</v>
      </c>
      <c r="F581" s="6">
        <f t="shared" si="57"/>
        <v>0</v>
      </c>
      <c r="H581" s="6" t="str">
        <f>IFERROR(IF(Table1[[#This Row],[Multi-lens? 1]]="No", 1, IF(Table1[[#This Row],[Multi-lens? 1]]="Dual", 2, IF(Table1[[#This Row],[Multi-lens? 1]]="Quad", 4, ""))),"")</f>
        <v/>
      </c>
      <c r="I581" s="9">
        <f>IFERROR(Table1[[#This Row],[Name]],"")</f>
        <v>0</v>
      </c>
      <c r="K581" s="3" t="str">
        <f t="shared" si="58"/>
        <v/>
      </c>
      <c r="M581" s="4">
        <f>IF(Table1[[#This Row],[Import to Gateway Calculator?]]="Yes",IFERROR(Table1[[#This Row],[Streaming Resolution '[MP']]],""),0)</f>
        <v>0</v>
      </c>
      <c r="N581" s="4">
        <f>IF(Table1[[#This Row],[Import to Gateway Calculator?]]="Yes",IFERROR(Table1[[#This Row],[Recording Resolution '[MP']]],""),0)</f>
        <v>0</v>
      </c>
      <c r="O581" s="4">
        <f>IF(Table1[[#This Row],[Import to Gateway Calculator?]]="Yes",IFERROR(Table1[[#This Row],[Frame Rate '[FPS'] 1]],""),0)</f>
        <v>0</v>
      </c>
      <c r="P581" s="4">
        <f>IF(Table1[[#This Row],[Import to Gateway Calculator?]]="Yes",IFERROR(Table1[[#This Row],[Days of Storage 1]],""),0)</f>
        <v>0</v>
      </c>
    </row>
    <row r="582" spans="1:16" x14ac:dyDescent="0.25">
      <c r="A582" s="5" t="str">
        <f t="shared" si="53"/>
        <v/>
      </c>
      <c r="B582" s="6" t="str">
        <f>IFERROR(IF(Table1[[#This Row],[Multi-lens? 1]]="No", 1, IF(Table1[[#This Row],[Multi-lens? 1]]="Dual", 2, IF(Table1[[#This Row],[Multi-lens? 1]]="Quad", 4, ""))),"")</f>
        <v/>
      </c>
      <c r="C582" s="6">
        <f t="shared" si="54"/>
        <v>0</v>
      </c>
      <c r="D582" s="6">
        <f t="shared" si="55"/>
        <v>0</v>
      </c>
      <c r="E582" s="6">
        <f t="shared" si="56"/>
        <v>0</v>
      </c>
      <c r="F582" s="6">
        <f t="shared" si="57"/>
        <v>0</v>
      </c>
      <c r="H582" s="6" t="str">
        <f>IFERROR(IF(Table1[[#This Row],[Multi-lens? 1]]="No", 1, IF(Table1[[#This Row],[Multi-lens? 1]]="Dual", 2, IF(Table1[[#This Row],[Multi-lens? 1]]="Quad", 4, ""))),"")</f>
        <v/>
      </c>
      <c r="I582" s="9">
        <f>IFERROR(Table1[[#This Row],[Name]],"")</f>
        <v>0</v>
      </c>
      <c r="K582" s="3" t="str">
        <f t="shared" si="58"/>
        <v/>
      </c>
      <c r="M582" s="4">
        <f>IF(Table1[[#This Row],[Import to Gateway Calculator?]]="Yes",IFERROR(Table1[[#This Row],[Streaming Resolution '[MP']]],""),0)</f>
        <v>0</v>
      </c>
      <c r="N582" s="4">
        <f>IF(Table1[[#This Row],[Import to Gateway Calculator?]]="Yes",IFERROR(Table1[[#This Row],[Recording Resolution '[MP']]],""),0)</f>
        <v>0</v>
      </c>
      <c r="O582" s="4">
        <f>IF(Table1[[#This Row],[Import to Gateway Calculator?]]="Yes",IFERROR(Table1[[#This Row],[Frame Rate '[FPS'] 1]],""),0)</f>
        <v>0</v>
      </c>
      <c r="P582" s="4">
        <f>IF(Table1[[#This Row],[Import to Gateway Calculator?]]="Yes",IFERROR(Table1[[#This Row],[Days of Storage 1]],""),0)</f>
        <v>0</v>
      </c>
    </row>
    <row r="583" spans="1:16" x14ac:dyDescent="0.25">
      <c r="A583" s="5" t="str">
        <f t="shared" ref="A583:A646" si="59">IF(D583=0,"",K583)</f>
        <v/>
      </c>
      <c r="B583" s="6" t="str">
        <f>IFERROR(IF(Table1[[#This Row],[Multi-lens? 1]]="No", 1, IF(Table1[[#This Row],[Multi-lens? 1]]="Dual", 2, IF(Table1[[#This Row],[Multi-lens? 1]]="Quad", 4, ""))),"")</f>
        <v/>
      </c>
      <c r="C583" s="6">
        <f t="shared" ref="C583:C646" si="60">M583</f>
        <v>0</v>
      </c>
      <c r="D583" s="6">
        <f t="shared" ref="D583:D646" si="61">N583</f>
        <v>0</v>
      </c>
      <c r="E583" s="6">
        <f t="shared" ref="E583:E646" si="62">O583</f>
        <v>0</v>
      </c>
      <c r="F583" s="6">
        <f t="shared" ref="F583:F646" si="63">P583</f>
        <v>0</v>
      </c>
      <c r="H583" s="6" t="str">
        <f>IFERROR(IF(Table1[[#This Row],[Multi-lens? 1]]="No", 1, IF(Table1[[#This Row],[Multi-lens? 1]]="Dual", 2, IF(Table1[[#This Row],[Multi-lens? 1]]="Quad", 4, ""))),"")</f>
        <v/>
      </c>
      <c r="I583" s="9">
        <f>IFERROR(Table1[[#This Row],[Name]],"")</f>
        <v>0</v>
      </c>
      <c r="K583" s="3" t="str">
        <f t="shared" si="58"/>
        <v/>
      </c>
      <c r="M583" s="4">
        <f>IF(Table1[[#This Row],[Import to Gateway Calculator?]]="Yes",IFERROR(Table1[[#This Row],[Streaming Resolution '[MP']]],""),0)</f>
        <v>0</v>
      </c>
      <c r="N583" s="4">
        <f>IF(Table1[[#This Row],[Import to Gateway Calculator?]]="Yes",IFERROR(Table1[[#This Row],[Recording Resolution '[MP']]],""),0)</f>
        <v>0</v>
      </c>
      <c r="O583" s="4">
        <f>IF(Table1[[#This Row],[Import to Gateway Calculator?]]="Yes",IFERROR(Table1[[#This Row],[Frame Rate '[FPS'] 1]],""),0)</f>
        <v>0</v>
      </c>
      <c r="P583" s="4">
        <f>IF(Table1[[#This Row],[Import to Gateway Calculator?]]="Yes",IFERROR(Table1[[#This Row],[Days of Storage 1]],""),0)</f>
        <v>0</v>
      </c>
    </row>
    <row r="584" spans="1:16" x14ac:dyDescent="0.25">
      <c r="A584" s="5" t="str">
        <f t="shared" si="59"/>
        <v/>
      </c>
      <c r="B584" s="6" t="str">
        <f>IFERROR(IF(Table1[[#This Row],[Multi-lens? 1]]="No", 1, IF(Table1[[#This Row],[Multi-lens? 1]]="Dual", 2, IF(Table1[[#This Row],[Multi-lens? 1]]="Quad", 4, ""))),"")</f>
        <v/>
      </c>
      <c r="C584" s="6">
        <f t="shared" si="60"/>
        <v>0</v>
      </c>
      <c r="D584" s="6">
        <f t="shared" si="61"/>
        <v>0</v>
      </c>
      <c r="E584" s="6">
        <f t="shared" si="62"/>
        <v>0</v>
      </c>
      <c r="F584" s="6">
        <f t="shared" si="63"/>
        <v>0</v>
      </c>
      <c r="H584" s="6" t="str">
        <f>IFERROR(IF(Table1[[#This Row],[Multi-lens? 1]]="No", 1, IF(Table1[[#This Row],[Multi-lens? 1]]="Dual", 2, IF(Table1[[#This Row],[Multi-lens? 1]]="Quad", 4, ""))),"")</f>
        <v/>
      </c>
      <c r="I584" s="9">
        <f>IFERROR(Table1[[#This Row],[Name]],"")</f>
        <v>0</v>
      </c>
      <c r="K584" s="3" t="str">
        <f t="shared" si="58"/>
        <v/>
      </c>
      <c r="M584" s="4">
        <f>IF(Table1[[#This Row],[Import to Gateway Calculator?]]="Yes",IFERROR(Table1[[#This Row],[Streaming Resolution '[MP']]],""),0)</f>
        <v>0</v>
      </c>
      <c r="N584" s="4">
        <f>IF(Table1[[#This Row],[Import to Gateway Calculator?]]="Yes",IFERROR(Table1[[#This Row],[Recording Resolution '[MP']]],""),0)</f>
        <v>0</v>
      </c>
      <c r="O584" s="4">
        <f>IF(Table1[[#This Row],[Import to Gateway Calculator?]]="Yes",IFERROR(Table1[[#This Row],[Frame Rate '[FPS'] 1]],""),0)</f>
        <v>0</v>
      </c>
      <c r="P584" s="4">
        <f>IF(Table1[[#This Row],[Import to Gateway Calculator?]]="Yes",IFERROR(Table1[[#This Row],[Days of Storage 1]],""),0)</f>
        <v>0</v>
      </c>
    </row>
    <row r="585" spans="1:16" x14ac:dyDescent="0.25">
      <c r="A585" s="5" t="str">
        <f t="shared" si="59"/>
        <v/>
      </c>
      <c r="B585" s="6" t="str">
        <f>IFERROR(IF(Table1[[#This Row],[Multi-lens? 1]]="No", 1, IF(Table1[[#This Row],[Multi-lens? 1]]="Dual", 2, IF(Table1[[#This Row],[Multi-lens? 1]]="Quad", 4, ""))),"")</f>
        <v/>
      </c>
      <c r="C585" s="6">
        <f t="shared" si="60"/>
        <v>0</v>
      </c>
      <c r="D585" s="6">
        <f t="shared" si="61"/>
        <v>0</v>
      </c>
      <c r="E585" s="6">
        <f t="shared" si="62"/>
        <v>0</v>
      </c>
      <c r="F585" s="6">
        <f t="shared" si="63"/>
        <v>0</v>
      </c>
      <c r="H585" s="6" t="str">
        <f>IFERROR(IF(Table1[[#This Row],[Multi-lens? 1]]="No", 1, IF(Table1[[#This Row],[Multi-lens? 1]]="Dual", 2, IF(Table1[[#This Row],[Multi-lens? 1]]="Quad", 4, ""))),"")</f>
        <v/>
      </c>
      <c r="I585" s="9">
        <f>IFERROR(Table1[[#This Row],[Name]],"")</f>
        <v>0</v>
      </c>
      <c r="K585" s="3" t="str">
        <f t="shared" si="58"/>
        <v/>
      </c>
      <c r="M585" s="4">
        <f>IF(Table1[[#This Row],[Import to Gateway Calculator?]]="Yes",IFERROR(Table1[[#This Row],[Streaming Resolution '[MP']]],""),0)</f>
        <v>0</v>
      </c>
      <c r="N585" s="4">
        <f>IF(Table1[[#This Row],[Import to Gateway Calculator?]]="Yes",IFERROR(Table1[[#This Row],[Recording Resolution '[MP']]],""),0)</f>
        <v>0</v>
      </c>
      <c r="O585" s="4">
        <f>IF(Table1[[#This Row],[Import to Gateway Calculator?]]="Yes",IFERROR(Table1[[#This Row],[Frame Rate '[FPS'] 1]],""),0)</f>
        <v>0</v>
      </c>
      <c r="P585" s="4">
        <f>IF(Table1[[#This Row],[Import to Gateway Calculator?]]="Yes",IFERROR(Table1[[#This Row],[Days of Storage 1]],""),0)</f>
        <v>0</v>
      </c>
    </row>
    <row r="586" spans="1:16" x14ac:dyDescent="0.25">
      <c r="A586" s="5" t="str">
        <f t="shared" si="59"/>
        <v/>
      </c>
      <c r="B586" s="6" t="str">
        <f>IFERROR(IF(Table1[[#This Row],[Multi-lens? 1]]="No", 1, IF(Table1[[#This Row],[Multi-lens? 1]]="Dual", 2, IF(Table1[[#This Row],[Multi-lens? 1]]="Quad", 4, ""))),"")</f>
        <v/>
      </c>
      <c r="C586" s="6">
        <f t="shared" si="60"/>
        <v>0</v>
      </c>
      <c r="D586" s="6">
        <f t="shared" si="61"/>
        <v>0</v>
      </c>
      <c r="E586" s="6">
        <f t="shared" si="62"/>
        <v>0</v>
      </c>
      <c r="F586" s="6">
        <f t="shared" si="63"/>
        <v>0</v>
      </c>
      <c r="H586" s="6" t="str">
        <f>IFERROR(IF(Table1[[#This Row],[Multi-lens? 1]]="No", 1, IF(Table1[[#This Row],[Multi-lens? 1]]="Dual", 2, IF(Table1[[#This Row],[Multi-lens? 1]]="Quad", 4, ""))),"")</f>
        <v/>
      </c>
      <c r="I586" s="9">
        <f>IFERROR(Table1[[#This Row],[Name]],"")</f>
        <v>0</v>
      </c>
      <c r="K586" s="3" t="str">
        <f t="shared" si="58"/>
        <v/>
      </c>
      <c r="M586" s="4">
        <f>IF(Table1[[#This Row],[Import to Gateway Calculator?]]="Yes",IFERROR(Table1[[#This Row],[Streaming Resolution '[MP']]],""),0)</f>
        <v>0</v>
      </c>
      <c r="N586" s="4">
        <f>IF(Table1[[#This Row],[Import to Gateway Calculator?]]="Yes",IFERROR(Table1[[#This Row],[Recording Resolution '[MP']]],""),0)</f>
        <v>0</v>
      </c>
      <c r="O586" s="4">
        <f>IF(Table1[[#This Row],[Import to Gateway Calculator?]]="Yes",IFERROR(Table1[[#This Row],[Frame Rate '[FPS'] 1]],""),0)</f>
        <v>0</v>
      </c>
      <c r="P586" s="4">
        <f>IF(Table1[[#This Row],[Import to Gateway Calculator?]]="Yes",IFERROR(Table1[[#This Row],[Days of Storage 1]],""),0)</f>
        <v>0</v>
      </c>
    </row>
    <row r="587" spans="1:16" x14ac:dyDescent="0.25">
      <c r="A587" s="5" t="str">
        <f t="shared" si="59"/>
        <v/>
      </c>
      <c r="B587" s="6" t="str">
        <f>IFERROR(IF(Table1[[#This Row],[Multi-lens? 1]]="No", 1, IF(Table1[[#This Row],[Multi-lens? 1]]="Dual", 2, IF(Table1[[#This Row],[Multi-lens? 1]]="Quad", 4, ""))),"")</f>
        <v/>
      </c>
      <c r="C587" s="6">
        <f t="shared" si="60"/>
        <v>0</v>
      </c>
      <c r="D587" s="6">
        <f t="shared" si="61"/>
        <v>0</v>
      </c>
      <c r="E587" s="6">
        <f t="shared" si="62"/>
        <v>0</v>
      </c>
      <c r="F587" s="6">
        <f t="shared" si="63"/>
        <v>0</v>
      </c>
      <c r="H587" s="6" t="str">
        <f>IFERROR(IF(Table1[[#This Row],[Multi-lens? 1]]="No", 1, IF(Table1[[#This Row],[Multi-lens? 1]]="Dual", 2, IF(Table1[[#This Row],[Multi-lens? 1]]="Quad", 4, ""))),"")</f>
        <v/>
      </c>
      <c r="I587" s="9">
        <f>IFERROR(Table1[[#This Row],[Name]],"")</f>
        <v>0</v>
      </c>
      <c r="K587" s="3" t="str">
        <f t="shared" si="58"/>
        <v/>
      </c>
      <c r="M587" s="4">
        <f>IF(Table1[[#This Row],[Import to Gateway Calculator?]]="Yes",IFERROR(Table1[[#This Row],[Streaming Resolution '[MP']]],""),0)</f>
        <v>0</v>
      </c>
      <c r="N587" s="4">
        <f>IF(Table1[[#This Row],[Import to Gateway Calculator?]]="Yes",IFERROR(Table1[[#This Row],[Recording Resolution '[MP']]],""),0)</f>
        <v>0</v>
      </c>
      <c r="O587" s="4">
        <f>IF(Table1[[#This Row],[Import to Gateway Calculator?]]="Yes",IFERROR(Table1[[#This Row],[Frame Rate '[FPS'] 1]],""),0)</f>
        <v>0</v>
      </c>
      <c r="P587" s="4">
        <f>IF(Table1[[#This Row],[Import to Gateway Calculator?]]="Yes",IFERROR(Table1[[#This Row],[Days of Storage 1]],""),0)</f>
        <v>0</v>
      </c>
    </row>
    <row r="588" spans="1:16" x14ac:dyDescent="0.25">
      <c r="A588" s="5" t="str">
        <f t="shared" si="59"/>
        <v/>
      </c>
      <c r="B588" s="6" t="str">
        <f>IFERROR(IF(Table1[[#This Row],[Multi-lens? 1]]="No", 1, IF(Table1[[#This Row],[Multi-lens? 1]]="Dual", 2, IF(Table1[[#This Row],[Multi-lens? 1]]="Quad", 4, ""))),"")</f>
        <v/>
      </c>
      <c r="C588" s="6">
        <f t="shared" si="60"/>
        <v>0</v>
      </c>
      <c r="D588" s="6">
        <f t="shared" si="61"/>
        <v>0</v>
      </c>
      <c r="E588" s="6">
        <f t="shared" si="62"/>
        <v>0</v>
      </c>
      <c r="F588" s="6">
        <f t="shared" si="63"/>
        <v>0</v>
      </c>
      <c r="H588" s="6" t="str">
        <f>IFERROR(IF(Table1[[#This Row],[Multi-lens? 1]]="No", 1, IF(Table1[[#This Row],[Multi-lens? 1]]="Dual", 2, IF(Table1[[#This Row],[Multi-lens? 1]]="Quad", 4, ""))),"")</f>
        <v/>
      </c>
      <c r="I588" s="9">
        <f>IFERROR(Table1[[#This Row],[Name]],"")</f>
        <v>0</v>
      </c>
      <c r="K588" s="3" t="str">
        <f t="shared" si="58"/>
        <v/>
      </c>
      <c r="M588" s="4">
        <f>IF(Table1[[#This Row],[Import to Gateway Calculator?]]="Yes",IFERROR(Table1[[#This Row],[Streaming Resolution '[MP']]],""),0)</f>
        <v>0</v>
      </c>
      <c r="N588" s="4">
        <f>IF(Table1[[#This Row],[Import to Gateway Calculator?]]="Yes",IFERROR(Table1[[#This Row],[Recording Resolution '[MP']]],""),0)</f>
        <v>0</v>
      </c>
      <c r="O588" s="4">
        <f>IF(Table1[[#This Row],[Import to Gateway Calculator?]]="Yes",IFERROR(Table1[[#This Row],[Frame Rate '[FPS'] 1]],""),0)</f>
        <v>0</v>
      </c>
      <c r="P588" s="4">
        <f>IF(Table1[[#This Row],[Import to Gateway Calculator?]]="Yes",IFERROR(Table1[[#This Row],[Days of Storage 1]],""),0)</f>
        <v>0</v>
      </c>
    </row>
    <row r="589" spans="1:16" x14ac:dyDescent="0.25">
      <c r="A589" s="5" t="str">
        <f t="shared" si="59"/>
        <v/>
      </c>
      <c r="B589" s="6" t="str">
        <f>IFERROR(IF(Table1[[#This Row],[Multi-lens? 1]]="No", 1, IF(Table1[[#This Row],[Multi-lens? 1]]="Dual", 2, IF(Table1[[#This Row],[Multi-lens? 1]]="Quad", 4, ""))),"")</f>
        <v/>
      </c>
      <c r="C589" s="6">
        <f t="shared" si="60"/>
        <v>0</v>
      </c>
      <c r="D589" s="6">
        <f t="shared" si="61"/>
        <v>0</v>
      </c>
      <c r="E589" s="6">
        <f t="shared" si="62"/>
        <v>0</v>
      </c>
      <c r="F589" s="6">
        <f t="shared" si="63"/>
        <v>0</v>
      </c>
      <c r="H589" s="6" t="str">
        <f>IFERROR(IF(Table1[[#This Row],[Multi-lens? 1]]="No", 1, IF(Table1[[#This Row],[Multi-lens? 1]]="Dual", 2, IF(Table1[[#This Row],[Multi-lens? 1]]="Quad", 4, ""))),"")</f>
        <v/>
      </c>
      <c r="I589" s="9">
        <f>IFERROR(Table1[[#This Row],[Name]],"")</f>
        <v>0</v>
      </c>
      <c r="K589" s="3" t="str">
        <f t="shared" si="58"/>
        <v/>
      </c>
      <c r="M589" s="4">
        <f>IF(Table1[[#This Row],[Import to Gateway Calculator?]]="Yes",IFERROR(Table1[[#This Row],[Streaming Resolution '[MP']]],""),0)</f>
        <v>0</v>
      </c>
      <c r="N589" s="4">
        <f>IF(Table1[[#This Row],[Import to Gateway Calculator?]]="Yes",IFERROR(Table1[[#This Row],[Recording Resolution '[MP']]],""),0)</f>
        <v>0</v>
      </c>
      <c r="O589" s="4">
        <f>IF(Table1[[#This Row],[Import to Gateway Calculator?]]="Yes",IFERROR(Table1[[#This Row],[Frame Rate '[FPS'] 1]],""),0)</f>
        <v>0</v>
      </c>
      <c r="P589" s="4">
        <f>IF(Table1[[#This Row],[Import to Gateway Calculator?]]="Yes",IFERROR(Table1[[#This Row],[Days of Storage 1]],""),0)</f>
        <v>0</v>
      </c>
    </row>
    <row r="590" spans="1:16" x14ac:dyDescent="0.25">
      <c r="A590" s="5" t="str">
        <f t="shared" si="59"/>
        <v/>
      </c>
      <c r="B590" s="6" t="str">
        <f>IFERROR(IF(Table1[[#This Row],[Multi-lens? 1]]="No", 1, IF(Table1[[#This Row],[Multi-lens? 1]]="Dual", 2, IF(Table1[[#This Row],[Multi-lens? 1]]="Quad", 4, ""))),"")</f>
        <v/>
      </c>
      <c r="C590" s="6">
        <f t="shared" si="60"/>
        <v>0</v>
      </c>
      <c r="D590" s="6">
        <f t="shared" si="61"/>
        <v>0</v>
      </c>
      <c r="E590" s="6">
        <f t="shared" si="62"/>
        <v>0</v>
      </c>
      <c r="F590" s="6">
        <f t="shared" si="63"/>
        <v>0</v>
      </c>
      <c r="H590" s="6" t="str">
        <f>IFERROR(IF(Table1[[#This Row],[Multi-lens? 1]]="No", 1, IF(Table1[[#This Row],[Multi-lens? 1]]="Dual", 2, IF(Table1[[#This Row],[Multi-lens? 1]]="Quad", 4, ""))),"")</f>
        <v/>
      </c>
      <c r="I590" s="9">
        <f>IFERROR(Table1[[#This Row],[Name]],"")</f>
        <v>0</v>
      </c>
      <c r="K590" s="3" t="str">
        <f t="shared" si="58"/>
        <v/>
      </c>
      <c r="M590" s="4">
        <f>IF(Table1[[#This Row],[Import to Gateway Calculator?]]="Yes",IFERROR(Table1[[#This Row],[Streaming Resolution '[MP']]],""),0)</f>
        <v>0</v>
      </c>
      <c r="N590" s="4">
        <f>IF(Table1[[#This Row],[Import to Gateway Calculator?]]="Yes",IFERROR(Table1[[#This Row],[Recording Resolution '[MP']]],""),0)</f>
        <v>0</v>
      </c>
      <c r="O590" s="4">
        <f>IF(Table1[[#This Row],[Import to Gateway Calculator?]]="Yes",IFERROR(Table1[[#This Row],[Frame Rate '[FPS'] 1]],""),0)</f>
        <v>0</v>
      </c>
      <c r="P590" s="4">
        <f>IF(Table1[[#This Row],[Import to Gateway Calculator?]]="Yes",IFERROR(Table1[[#This Row],[Days of Storage 1]],""),0)</f>
        <v>0</v>
      </c>
    </row>
    <row r="591" spans="1:16" x14ac:dyDescent="0.25">
      <c r="A591" s="5" t="str">
        <f t="shared" si="59"/>
        <v/>
      </c>
      <c r="B591" s="6" t="str">
        <f>IFERROR(IF(Table1[[#This Row],[Multi-lens? 1]]="No", 1, IF(Table1[[#This Row],[Multi-lens? 1]]="Dual", 2, IF(Table1[[#This Row],[Multi-lens? 1]]="Quad", 4, ""))),"")</f>
        <v/>
      </c>
      <c r="C591" s="6">
        <f t="shared" si="60"/>
        <v>0</v>
      </c>
      <c r="D591" s="6">
        <f t="shared" si="61"/>
        <v>0</v>
      </c>
      <c r="E591" s="6">
        <f t="shared" si="62"/>
        <v>0</v>
      </c>
      <c r="F591" s="6">
        <f t="shared" si="63"/>
        <v>0</v>
      </c>
      <c r="H591" s="6" t="str">
        <f>IFERROR(IF(Table1[[#This Row],[Multi-lens? 1]]="No", 1, IF(Table1[[#This Row],[Multi-lens? 1]]="Dual", 2, IF(Table1[[#This Row],[Multi-lens? 1]]="Quad", 4, ""))),"")</f>
        <v/>
      </c>
      <c r="I591" s="9">
        <f>IFERROR(Table1[[#This Row],[Name]],"")</f>
        <v>0</v>
      </c>
      <c r="K591" s="3" t="str">
        <f t="shared" si="58"/>
        <v/>
      </c>
      <c r="M591" s="4">
        <f>IF(Table1[[#This Row],[Import to Gateway Calculator?]]="Yes",IFERROR(Table1[[#This Row],[Streaming Resolution '[MP']]],""),0)</f>
        <v>0</v>
      </c>
      <c r="N591" s="4">
        <f>IF(Table1[[#This Row],[Import to Gateway Calculator?]]="Yes",IFERROR(Table1[[#This Row],[Recording Resolution '[MP']]],""),0)</f>
        <v>0</v>
      </c>
      <c r="O591" s="4">
        <f>IF(Table1[[#This Row],[Import to Gateway Calculator?]]="Yes",IFERROR(Table1[[#This Row],[Frame Rate '[FPS'] 1]],""),0)</f>
        <v>0</v>
      </c>
      <c r="P591" s="4">
        <f>IF(Table1[[#This Row],[Import to Gateway Calculator?]]="Yes",IFERROR(Table1[[#This Row],[Days of Storage 1]],""),0)</f>
        <v>0</v>
      </c>
    </row>
    <row r="592" spans="1:16" x14ac:dyDescent="0.25">
      <c r="A592" s="5" t="str">
        <f t="shared" si="59"/>
        <v/>
      </c>
      <c r="B592" s="6" t="str">
        <f>IFERROR(IF(Table1[[#This Row],[Multi-lens? 1]]="No", 1, IF(Table1[[#This Row],[Multi-lens? 1]]="Dual", 2, IF(Table1[[#This Row],[Multi-lens? 1]]="Quad", 4, ""))),"")</f>
        <v/>
      </c>
      <c r="C592" s="6">
        <f t="shared" si="60"/>
        <v>0</v>
      </c>
      <c r="D592" s="6">
        <f t="shared" si="61"/>
        <v>0</v>
      </c>
      <c r="E592" s="6">
        <f t="shared" si="62"/>
        <v>0</v>
      </c>
      <c r="F592" s="6">
        <f t="shared" si="63"/>
        <v>0</v>
      </c>
      <c r="H592" s="6" t="str">
        <f>IFERROR(IF(Table1[[#This Row],[Multi-lens? 1]]="No", 1, IF(Table1[[#This Row],[Multi-lens? 1]]="Dual", 2, IF(Table1[[#This Row],[Multi-lens? 1]]="Quad", 4, ""))),"")</f>
        <v/>
      </c>
      <c r="I592" s="9">
        <f>IFERROR(Table1[[#This Row],[Name]],"")</f>
        <v>0</v>
      </c>
      <c r="K592" s="3" t="str">
        <f t="shared" si="58"/>
        <v/>
      </c>
      <c r="M592" s="4">
        <f>IF(Table1[[#This Row],[Import to Gateway Calculator?]]="Yes",IFERROR(Table1[[#This Row],[Streaming Resolution '[MP']]],""),0)</f>
        <v>0</v>
      </c>
      <c r="N592" s="4">
        <f>IF(Table1[[#This Row],[Import to Gateway Calculator?]]="Yes",IFERROR(Table1[[#This Row],[Recording Resolution '[MP']]],""),0)</f>
        <v>0</v>
      </c>
      <c r="O592" s="4">
        <f>IF(Table1[[#This Row],[Import to Gateway Calculator?]]="Yes",IFERROR(Table1[[#This Row],[Frame Rate '[FPS'] 1]],""),0)</f>
        <v>0</v>
      </c>
      <c r="P592" s="4">
        <f>IF(Table1[[#This Row],[Import to Gateway Calculator?]]="Yes",IFERROR(Table1[[#This Row],[Days of Storage 1]],""),0)</f>
        <v>0</v>
      </c>
    </row>
    <row r="593" spans="1:16" x14ac:dyDescent="0.25">
      <c r="A593" s="5" t="str">
        <f t="shared" si="59"/>
        <v/>
      </c>
      <c r="B593" s="6" t="str">
        <f>IFERROR(IF(Table1[[#This Row],[Multi-lens? 1]]="No", 1, IF(Table1[[#This Row],[Multi-lens? 1]]="Dual", 2, IF(Table1[[#This Row],[Multi-lens? 1]]="Quad", 4, ""))),"")</f>
        <v/>
      </c>
      <c r="C593" s="6">
        <f t="shared" si="60"/>
        <v>0</v>
      </c>
      <c r="D593" s="6">
        <f t="shared" si="61"/>
        <v>0</v>
      </c>
      <c r="E593" s="6">
        <f t="shared" si="62"/>
        <v>0</v>
      </c>
      <c r="F593" s="6">
        <f t="shared" si="63"/>
        <v>0</v>
      </c>
      <c r="H593" s="6" t="str">
        <f>IFERROR(IF(Table1[[#This Row],[Multi-lens? 1]]="No", 1, IF(Table1[[#This Row],[Multi-lens? 1]]="Dual", 2, IF(Table1[[#This Row],[Multi-lens? 1]]="Quad", 4, ""))),"")</f>
        <v/>
      </c>
      <c r="I593" s="9">
        <f>IFERROR(Table1[[#This Row],[Name]],"")</f>
        <v>0</v>
      </c>
      <c r="K593" s="3" t="str">
        <f t="shared" si="58"/>
        <v/>
      </c>
      <c r="M593" s="4">
        <f>IF(Table1[[#This Row],[Import to Gateway Calculator?]]="Yes",IFERROR(Table1[[#This Row],[Streaming Resolution '[MP']]],""),0)</f>
        <v>0</v>
      </c>
      <c r="N593" s="4">
        <f>IF(Table1[[#This Row],[Import to Gateway Calculator?]]="Yes",IFERROR(Table1[[#This Row],[Recording Resolution '[MP']]],""),0)</f>
        <v>0</v>
      </c>
      <c r="O593" s="4">
        <f>IF(Table1[[#This Row],[Import to Gateway Calculator?]]="Yes",IFERROR(Table1[[#This Row],[Frame Rate '[FPS'] 1]],""),0)</f>
        <v>0</v>
      </c>
      <c r="P593" s="4">
        <f>IF(Table1[[#This Row],[Import to Gateway Calculator?]]="Yes",IFERROR(Table1[[#This Row],[Days of Storage 1]],""),0)</f>
        <v>0</v>
      </c>
    </row>
    <row r="594" spans="1:16" x14ac:dyDescent="0.25">
      <c r="A594" s="5" t="str">
        <f t="shared" si="59"/>
        <v/>
      </c>
      <c r="B594" s="6" t="str">
        <f>IFERROR(IF(Table1[[#This Row],[Multi-lens? 1]]="No", 1, IF(Table1[[#This Row],[Multi-lens? 1]]="Dual", 2, IF(Table1[[#This Row],[Multi-lens? 1]]="Quad", 4, ""))),"")</f>
        <v/>
      </c>
      <c r="C594" s="6">
        <f t="shared" si="60"/>
        <v>0</v>
      </c>
      <c r="D594" s="6">
        <f t="shared" si="61"/>
        <v>0</v>
      </c>
      <c r="E594" s="6">
        <f t="shared" si="62"/>
        <v>0</v>
      </c>
      <c r="F594" s="6">
        <f t="shared" si="63"/>
        <v>0</v>
      </c>
      <c r="H594" s="6" t="str">
        <f>IFERROR(IF(Table1[[#This Row],[Multi-lens? 1]]="No", 1, IF(Table1[[#This Row],[Multi-lens? 1]]="Dual", 2, IF(Table1[[#This Row],[Multi-lens? 1]]="Quad", 4, ""))),"")</f>
        <v/>
      </c>
      <c r="I594" s="9">
        <f>IFERROR(Table1[[#This Row],[Name]],"")</f>
        <v>0</v>
      </c>
      <c r="K594" s="3" t="str">
        <f t="shared" si="58"/>
        <v/>
      </c>
      <c r="M594" s="4">
        <f>IF(Table1[[#This Row],[Import to Gateway Calculator?]]="Yes",IFERROR(Table1[[#This Row],[Streaming Resolution '[MP']]],""),0)</f>
        <v>0</v>
      </c>
      <c r="N594" s="4">
        <f>IF(Table1[[#This Row],[Import to Gateway Calculator?]]="Yes",IFERROR(Table1[[#This Row],[Recording Resolution '[MP']]],""),0)</f>
        <v>0</v>
      </c>
      <c r="O594" s="4">
        <f>IF(Table1[[#This Row],[Import to Gateway Calculator?]]="Yes",IFERROR(Table1[[#This Row],[Frame Rate '[FPS'] 1]],""),0)</f>
        <v>0</v>
      </c>
      <c r="P594" s="4">
        <f>IF(Table1[[#This Row],[Import to Gateway Calculator?]]="Yes",IFERROR(Table1[[#This Row],[Days of Storage 1]],""),0)</f>
        <v>0</v>
      </c>
    </row>
    <row r="595" spans="1:16" x14ac:dyDescent="0.25">
      <c r="A595" s="5" t="str">
        <f t="shared" si="59"/>
        <v/>
      </c>
      <c r="B595" s="6" t="str">
        <f>IFERROR(IF(Table1[[#This Row],[Multi-lens? 1]]="No", 1, IF(Table1[[#This Row],[Multi-lens? 1]]="Dual", 2, IF(Table1[[#This Row],[Multi-lens? 1]]="Quad", 4, ""))),"")</f>
        <v/>
      </c>
      <c r="C595" s="6">
        <f t="shared" si="60"/>
        <v>0</v>
      </c>
      <c r="D595" s="6">
        <f t="shared" si="61"/>
        <v>0</v>
      </c>
      <c r="E595" s="6">
        <f t="shared" si="62"/>
        <v>0</v>
      </c>
      <c r="F595" s="6">
        <f t="shared" si="63"/>
        <v>0</v>
      </c>
      <c r="H595" s="6" t="str">
        <f>IFERROR(IF(Table1[[#This Row],[Multi-lens? 1]]="No", 1, IF(Table1[[#This Row],[Multi-lens? 1]]="Dual", 2, IF(Table1[[#This Row],[Multi-lens? 1]]="Quad", 4, ""))),"")</f>
        <v/>
      </c>
      <c r="I595" s="9">
        <f>IFERROR(Table1[[#This Row],[Name]],"")</f>
        <v>0</v>
      </c>
      <c r="K595" s="3" t="str">
        <f t="shared" si="58"/>
        <v/>
      </c>
      <c r="M595" s="4">
        <f>IF(Table1[[#This Row],[Import to Gateway Calculator?]]="Yes",IFERROR(Table1[[#This Row],[Streaming Resolution '[MP']]],""),0)</f>
        <v>0</v>
      </c>
      <c r="N595" s="4">
        <f>IF(Table1[[#This Row],[Import to Gateway Calculator?]]="Yes",IFERROR(Table1[[#This Row],[Recording Resolution '[MP']]],""),0)</f>
        <v>0</v>
      </c>
      <c r="O595" s="4">
        <f>IF(Table1[[#This Row],[Import to Gateway Calculator?]]="Yes",IFERROR(Table1[[#This Row],[Frame Rate '[FPS'] 1]],""),0)</f>
        <v>0</v>
      </c>
      <c r="P595" s="4">
        <f>IF(Table1[[#This Row],[Import to Gateway Calculator?]]="Yes",IFERROR(Table1[[#This Row],[Days of Storage 1]],""),0)</f>
        <v>0</v>
      </c>
    </row>
    <row r="596" spans="1:16" x14ac:dyDescent="0.25">
      <c r="A596" s="5" t="str">
        <f t="shared" si="59"/>
        <v/>
      </c>
      <c r="B596" s="6" t="str">
        <f>IFERROR(IF(Table1[[#This Row],[Multi-lens? 1]]="No", 1, IF(Table1[[#This Row],[Multi-lens? 1]]="Dual", 2, IF(Table1[[#This Row],[Multi-lens? 1]]="Quad", 4, ""))),"")</f>
        <v/>
      </c>
      <c r="C596" s="6">
        <f t="shared" si="60"/>
        <v>0</v>
      </c>
      <c r="D596" s="6">
        <f t="shared" si="61"/>
        <v>0</v>
      </c>
      <c r="E596" s="6">
        <f t="shared" si="62"/>
        <v>0</v>
      </c>
      <c r="F596" s="6">
        <f t="shared" si="63"/>
        <v>0</v>
      </c>
      <c r="H596" s="6" t="str">
        <f>IFERROR(IF(Table1[[#This Row],[Multi-lens? 1]]="No", 1, IF(Table1[[#This Row],[Multi-lens? 1]]="Dual", 2, IF(Table1[[#This Row],[Multi-lens? 1]]="Quad", 4, ""))),"")</f>
        <v/>
      </c>
      <c r="I596" s="9">
        <f>IFERROR(Table1[[#This Row],[Name]],"")</f>
        <v>0</v>
      </c>
      <c r="K596" s="3" t="str">
        <f t="shared" si="58"/>
        <v/>
      </c>
      <c r="M596" s="4">
        <f>IF(Table1[[#This Row],[Import to Gateway Calculator?]]="Yes",IFERROR(Table1[[#This Row],[Streaming Resolution '[MP']]],""),0)</f>
        <v>0</v>
      </c>
      <c r="N596" s="4">
        <f>IF(Table1[[#This Row],[Import to Gateway Calculator?]]="Yes",IFERROR(Table1[[#This Row],[Recording Resolution '[MP']]],""),0)</f>
        <v>0</v>
      </c>
      <c r="O596" s="4">
        <f>IF(Table1[[#This Row],[Import to Gateway Calculator?]]="Yes",IFERROR(Table1[[#This Row],[Frame Rate '[FPS'] 1]],""),0)</f>
        <v>0</v>
      </c>
      <c r="P596" s="4">
        <f>IF(Table1[[#This Row],[Import to Gateway Calculator?]]="Yes",IFERROR(Table1[[#This Row],[Days of Storage 1]],""),0)</f>
        <v>0</v>
      </c>
    </row>
    <row r="597" spans="1:16" x14ac:dyDescent="0.25">
      <c r="A597" s="5" t="str">
        <f t="shared" si="59"/>
        <v/>
      </c>
      <c r="B597" s="6" t="str">
        <f>IFERROR(IF(Table1[[#This Row],[Multi-lens? 1]]="No", 1, IF(Table1[[#This Row],[Multi-lens? 1]]="Dual", 2, IF(Table1[[#This Row],[Multi-lens? 1]]="Quad", 4, ""))),"")</f>
        <v/>
      </c>
      <c r="C597" s="6">
        <f t="shared" si="60"/>
        <v>0</v>
      </c>
      <c r="D597" s="6">
        <f t="shared" si="61"/>
        <v>0</v>
      </c>
      <c r="E597" s="6">
        <f t="shared" si="62"/>
        <v>0</v>
      </c>
      <c r="F597" s="6">
        <f t="shared" si="63"/>
        <v>0</v>
      </c>
      <c r="H597" s="6" t="str">
        <f>IFERROR(IF(Table1[[#This Row],[Multi-lens? 1]]="No", 1, IF(Table1[[#This Row],[Multi-lens? 1]]="Dual", 2, IF(Table1[[#This Row],[Multi-lens? 1]]="Quad", 4, ""))),"")</f>
        <v/>
      </c>
      <c r="I597" s="9">
        <f>IFERROR(Table1[[#This Row],[Name]],"")</f>
        <v>0</v>
      </c>
      <c r="K597" s="3" t="str">
        <f t="shared" si="58"/>
        <v/>
      </c>
      <c r="M597" s="4">
        <f>IF(Table1[[#This Row],[Import to Gateway Calculator?]]="Yes",IFERROR(Table1[[#This Row],[Streaming Resolution '[MP']]],""),0)</f>
        <v>0</v>
      </c>
      <c r="N597" s="4">
        <f>IF(Table1[[#This Row],[Import to Gateway Calculator?]]="Yes",IFERROR(Table1[[#This Row],[Recording Resolution '[MP']]],""),0)</f>
        <v>0</v>
      </c>
      <c r="O597" s="4">
        <f>IF(Table1[[#This Row],[Import to Gateway Calculator?]]="Yes",IFERROR(Table1[[#This Row],[Frame Rate '[FPS'] 1]],""),0)</f>
        <v>0</v>
      </c>
      <c r="P597" s="4">
        <f>IF(Table1[[#This Row],[Import to Gateway Calculator?]]="Yes",IFERROR(Table1[[#This Row],[Days of Storage 1]],""),0)</f>
        <v>0</v>
      </c>
    </row>
    <row r="598" spans="1:16" x14ac:dyDescent="0.25">
      <c r="A598" s="5" t="str">
        <f t="shared" si="59"/>
        <v/>
      </c>
      <c r="B598" s="6" t="str">
        <f>IFERROR(IF(Table1[[#This Row],[Multi-lens? 1]]="No", 1, IF(Table1[[#This Row],[Multi-lens? 1]]="Dual", 2, IF(Table1[[#This Row],[Multi-lens? 1]]="Quad", 4, ""))),"")</f>
        <v/>
      </c>
      <c r="C598" s="6">
        <f t="shared" si="60"/>
        <v>0</v>
      </c>
      <c r="D598" s="6">
        <f t="shared" si="61"/>
        <v>0</v>
      </c>
      <c r="E598" s="6">
        <f t="shared" si="62"/>
        <v>0</v>
      </c>
      <c r="F598" s="6">
        <f t="shared" si="63"/>
        <v>0</v>
      </c>
      <c r="H598" s="6" t="str">
        <f>IFERROR(IF(Table1[[#This Row],[Multi-lens? 1]]="No", 1, IF(Table1[[#This Row],[Multi-lens? 1]]="Dual", 2, IF(Table1[[#This Row],[Multi-lens? 1]]="Quad", 4, ""))),"")</f>
        <v/>
      </c>
      <c r="I598" s="9">
        <f>IFERROR(Table1[[#This Row],[Name]],"")</f>
        <v>0</v>
      </c>
      <c r="K598" s="3" t="str">
        <f t="shared" si="58"/>
        <v/>
      </c>
      <c r="M598" s="4">
        <f>IF(Table1[[#This Row],[Import to Gateway Calculator?]]="Yes",IFERROR(Table1[[#This Row],[Streaming Resolution '[MP']]],""),0)</f>
        <v>0</v>
      </c>
      <c r="N598" s="4">
        <f>IF(Table1[[#This Row],[Import to Gateway Calculator?]]="Yes",IFERROR(Table1[[#This Row],[Recording Resolution '[MP']]],""),0)</f>
        <v>0</v>
      </c>
      <c r="O598" s="4">
        <f>IF(Table1[[#This Row],[Import to Gateway Calculator?]]="Yes",IFERROR(Table1[[#This Row],[Frame Rate '[FPS'] 1]],""),0)</f>
        <v>0</v>
      </c>
      <c r="P598" s="4">
        <f>IF(Table1[[#This Row],[Import to Gateway Calculator?]]="Yes",IFERROR(Table1[[#This Row],[Days of Storage 1]],""),0)</f>
        <v>0</v>
      </c>
    </row>
    <row r="599" spans="1:16" x14ac:dyDescent="0.25">
      <c r="A599" s="5" t="str">
        <f t="shared" si="59"/>
        <v/>
      </c>
      <c r="B599" s="6" t="str">
        <f>IFERROR(IF(Table1[[#This Row],[Multi-lens? 1]]="No", 1, IF(Table1[[#This Row],[Multi-lens? 1]]="Dual", 2, IF(Table1[[#This Row],[Multi-lens? 1]]="Quad", 4, ""))),"")</f>
        <v/>
      </c>
      <c r="C599" s="6">
        <f t="shared" si="60"/>
        <v>0</v>
      </c>
      <c r="D599" s="6">
        <f t="shared" si="61"/>
        <v>0</v>
      </c>
      <c r="E599" s="6">
        <f t="shared" si="62"/>
        <v>0</v>
      </c>
      <c r="F599" s="6">
        <f t="shared" si="63"/>
        <v>0</v>
      </c>
      <c r="H599" s="6" t="str">
        <f>IFERROR(IF(Table1[[#This Row],[Multi-lens? 1]]="No", 1, IF(Table1[[#This Row],[Multi-lens? 1]]="Dual", 2, IF(Table1[[#This Row],[Multi-lens? 1]]="Quad", 4, ""))),"")</f>
        <v/>
      </c>
      <c r="I599" s="9">
        <f>IFERROR(Table1[[#This Row],[Name]],"")</f>
        <v>0</v>
      </c>
      <c r="K599" s="3" t="str">
        <f t="shared" si="58"/>
        <v/>
      </c>
      <c r="M599" s="4">
        <f>IF(Table1[[#This Row],[Import to Gateway Calculator?]]="Yes",IFERROR(Table1[[#This Row],[Streaming Resolution '[MP']]],""),0)</f>
        <v>0</v>
      </c>
      <c r="N599" s="4">
        <f>IF(Table1[[#This Row],[Import to Gateway Calculator?]]="Yes",IFERROR(Table1[[#This Row],[Recording Resolution '[MP']]],""),0)</f>
        <v>0</v>
      </c>
      <c r="O599" s="4">
        <f>IF(Table1[[#This Row],[Import to Gateway Calculator?]]="Yes",IFERROR(Table1[[#This Row],[Frame Rate '[FPS'] 1]],""),0)</f>
        <v>0</v>
      </c>
      <c r="P599" s="4">
        <f>IF(Table1[[#This Row],[Import to Gateway Calculator?]]="Yes",IFERROR(Table1[[#This Row],[Days of Storage 1]],""),0)</f>
        <v>0</v>
      </c>
    </row>
    <row r="600" spans="1:16" x14ac:dyDescent="0.25">
      <c r="A600" s="5" t="str">
        <f t="shared" si="59"/>
        <v/>
      </c>
      <c r="B600" s="6" t="str">
        <f>IFERROR(IF(Table1[[#This Row],[Multi-lens? 1]]="No", 1, IF(Table1[[#This Row],[Multi-lens? 1]]="Dual", 2, IF(Table1[[#This Row],[Multi-lens? 1]]="Quad", 4, ""))),"")</f>
        <v/>
      </c>
      <c r="C600" s="6">
        <f t="shared" si="60"/>
        <v>0</v>
      </c>
      <c r="D600" s="6">
        <f t="shared" si="61"/>
        <v>0</v>
      </c>
      <c r="E600" s="6">
        <f t="shared" si="62"/>
        <v>0</v>
      </c>
      <c r="F600" s="6">
        <f t="shared" si="63"/>
        <v>0</v>
      </c>
      <c r="H600" s="6" t="str">
        <f>IFERROR(IF(Table1[[#This Row],[Multi-lens? 1]]="No", 1, IF(Table1[[#This Row],[Multi-lens? 1]]="Dual", 2, IF(Table1[[#This Row],[Multi-lens? 1]]="Quad", 4, ""))),"")</f>
        <v/>
      </c>
      <c r="I600" s="9">
        <f>IFERROR(Table1[[#This Row],[Name]],"")</f>
        <v>0</v>
      </c>
      <c r="K600" s="3" t="str">
        <f t="shared" si="58"/>
        <v/>
      </c>
      <c r="M600" s="4">
        <f>IF(Table1[[#This Row],[Import to Gateway Calculator?]]="Yes",IFERROR(Table1[[#This Row],[Streaming Resolution '[MP']]],""),0)</f>
        <v>0</v>
      </c>
      <c r="N600" s="4">
        <f>IF(Table1[[#This Row],[Import to Gateway Calculator?]]="Yes",IFERROR(Table1[[#This Row],[Recording Resolution '[MP']]],""),0)</f>
        <v>0</v>
      </c>
      <c r="O600" s="4">
        <f>IF(Table1[[#This Row],[Import to Gateway Calculator?]]="Yes",IFERROR(Table1[[#This Row],[Frame Rate '[FPS'] 1]],""),0)</f>
        <v>0</v>
      </c>
      <c r="P600" s="4">
        <f>IF(Table1[[#This Row],[Import to Gateway Calculator?]]="Yes",IFERROR(Table1[[#This Row],[Days of Storage 1]],""),0)</f>
        <v>0</v>
      </c>
    </row>
    <row r="601" spans="1:16" x14ac:dyDescent="0.25">
      <c r="A601" s="5" t="str">
        <f t="shared" si="59"/>
        <v/>
      </c>
      <c r="B601" s="6" t="str">
        <f>IFERROR(IF(Table1[[#This Row],[Multi-lens? 1]]="No", 1, IF(Table1[[#This Row],[Multi-lens? 1]]="Dual", 2, IF(Table1[[#This Row],[Multi-lens? 1]]="Quad", 4, ""))),"")</f>
        <v/>
      </c>
      <c r="C601" s="6">
        <f t="shared" si="60"/>
        <v>0</v>
      </c>
      <c r="D601" s="6">
        <f t="shared" si="61"/>
        <v>0</v>
      </c>
      <c r="E601" s="6">
        <f t="shared" si="62"/>
        <v>0</v>
      </c>
      <c r="F601" s="6">
        <f t="shared" si="63"/>
        <v>0</v>
      </c>
      <c r="H601" s="6" t="str">
        <f>IFERROR(IF(Table1[[#This Row],[Multi-lens? 1]]="No", 1, IF(Table1[[#This Row],[Multi-lens? 1]]="Dual", 2, IF(Table1[[#This Row],[Multi-lens? 1]]="Quad", 4, ""))),"")</f>
        <v/>
      </c>
      <c r="I601" s="9">
        <f>IFERROR(Table1[[#This Row],[Name]],"")</f>
        <v>0</v>
      </c>
      <c r="K601" s="3" t="str">
        <f t="shared" si="58"/>
        <v/>
      </c>
      <c r="M601" s="4">
        <f>IF(Table1[[#This Row],[Import to Gateway Calculator?]]="Yes",IFERROR(Table1[[#This Row],[Streaming Resolution '[MP']]],""),0)</f>
        <v>0</v>
      </c>
      <c r="N601" s="4">
        <f>IF(Table1[[#This Row],[Import to Gateway Calculator?]]="Yes",IFERROR(Table1[[#This Row],[Recording Resolution '[MP']]],""),0)</f>
        <v>0</v>
      </c>
      <c r="O601" s="4">
        <f>IF(Table1[[#This Row],[Import to Gateway Calculator?]]="Yes",IFERROR(Table1[[#This Row],[Frame Rate '[FPS'] 1]],""),0)</f>
        <v>0</v>
      </c>
      <c r="P601" s="4">
        <f>IF(Table1[[#This Row],[Import to Gateway Calculator?]]="Yes",IFERROR(Table1[[#This Row],[Days of Storage 1]],""),0)</f>
        <v>0</v>
      </c>
    </row>
    <row r="602" spans="1:16" x14ac:dyDescent="0.25">
      <c r="A602" s="5" t="str">
        <f t="shared" si="59"/>
        <v/>
      </c>
      <c r="B602" s="6" t="str">
        <f>IFERROR(IF(Table1[[#This Row],[Multi-lens? 1]]="No", 1, IF(Table1[[#This Row],[Multi-lens? 1]]="Dual", 2, IF(Table1[[#This Row],[Multi-lens? 1]]="Quad", 4, ""))),"")</f>
        <v/>
      </c>
      <c r="C602" s="6">
        <f t="shared" si="60"/>
        <v>0</v>
      </c>
      <c r="D602" s="6">
        <f t="shared" si="61"/>
        <v>0</v>
      </c>
      <c r="E602" s="6">
        <f t="shared" si="62"/>
        <v>0</v>
      </c>
      <c r="F602" s="6">
        <f t="shared" si="63"/>
        <v>0</v>
      </c>
      <c r="H602" s="6" t="str">
        <f>IFERROR(IF(Table1[[#This Row],[Multi-lens? 1]]="No", 1, IF(Table1[[#This Row],[Multi-lens? 1]]="Dual", 2, IF(Table1[[#This Row],[Multi-lens? 1]]="Quad", 4, ""))),"")</f>
        <v/>
      </c>
      <c r="I602" s="9">
        <f>IFERROR(Table1[[#This Row],[Name]],"")</f>
        <v>0</v>
      </c>
      <c r="K602" s="3" t="str">
        <f t="shared" si="58"/>
        <v/>
      </c>
      <c r="M602" s="4">
        <f>IF(Table1[[#This Row],[Import to Gateway Calculator?]]="Yes",IFERROR(Table1[[#This Row],[Streaming Resolution '[MP']]],""),0)</f>
        <v>0</v>
      </c>
      <c r="N602" s="4">
        <f>IF(Table1[[#This Row],[Import to Gateway Calculator?]]="Yes",IFERROR(Table1[[#This Row],[Recording Resolution '[MP']]],""),0)</f>
        <v>0</v>
      </c>
      <c r="O602" s="4">
        <f>IF(Table1[[#This Row],[Import to Gateway Calculator?]]="Yes",IFERROR(Table1[[#This Row],[Frame Rate '[FPS'] 1]],""),0)</f>
        <v>0</v>
      </c>
      <c r="P602" s="4">
        <f>IF(Table1[[#This Row],[Import to Gateway Calculator?]]="Yes",IFERROR(Table1[[#This Row],[Days of Storage 1]],""),0)</f>
        <v>0</v>
      </c>
    </row>
    <row r="603" spans="1:16" x14ac:dyDescent="0.25">
      <c r="A603" s="5" t="str">
        <f t="shared" si="59"/>
        <v/>
      </c>
      <c r="B603" s="6" t="str">
        <f>IFERROR(IF(Table1[[#This Row],[Multi-lens? 1]]="No", 1, IF(Table1[[#This Row],[Multi-lens? 1]]="Dual", 2, IF(Table1[[#This Row],[Multi-lens? 1]]="Quad", 4, ""))),"")</f>
        <v/>
      </c>
      <c r="C603" s="6">
        <f t="shared" si="60"/>
        <v>0</v>
      </c>
      <c r="D603" s="6">
        <f t="shared" si="61"/>
        <v>0</v>
      </c>
      <c r="E603" s="6">
        <f t="shared" si="62"/>
        <v>0</v>
      </c>
      <c r="F603" s="6">
        <f t="shared" si="63"/>
        <v>0</v>
      </c>
      <c r="H603" s="6" t="str">
        <f>IFERROR(IF(Table1[[#This Row],[Multi-lens? 1]]="No", 1, IF(Table1[[#This Row],[Multi-lens? 1]]="Dual", 2, IF(Table1[[#This Row],[Multi-lens? 1]]="Quad", 4, ""))),"")</f>
        <v/>
      </c>
      <c r="I603" s="9">
        <f>IFERROR(Table1[[#This Row],[Name]],"")</f>
        <v>0</v>
      </c>
      <c r="K603" s="3" t="str">
        <f t="shared" si="58"/>
        <v/>
      </c>
      <c r="M603" s="4">
        <f>IF(Table1[[#This Row],[Import to Gateway Calculator?]]="Yes",IFERROR(Table1[[#This Row],[Streaming Resolution '[MP']]],""),0)</f>
        <v>0</v>
      </c>
      <c r="N603" s="4">
        <f>IF(Table1[[#This Row],[Import to Gateway Calculator?]]="Yes",IFERROR(Table1[[#This Row],[Recording Resolution '[MP']]],""),0)</f>
        <v>0</v>
      </c>
      <c r="O603" s="4">
        <f>IF(Table1[[#This Row],[Import to Gateway Calculator?]]="Yes",IFERROR(Table1[[#This Row],[Frame Rate '[FPS'] 1]],""),0)</f>
        <v>0</v>
      </c>
      <c r="P603" s="4">
        <f>IF(Table1[[#This Row],[Import to Gateway Calculator?]]="Yes",IFERROR(Table1[[#This Row],[Days of Storage 1]],""),0)</f>
        <v>0</v>
      </c>
    </row>
    <row r="604" spans="1:16" x14ac:dyDescent="0.25">
      <c r="A604" s="5" t="str">
        <f t="shared" si="59"/>
        <v/>
      </c>
      <c r="B604" s="6" t="str">
        <f>IFERROR(IF(Table1[[#This Row],[Multi-lens? 1]]="No", 1, IF(Table1[[#This Row],[Multi-lens? 1]]="Dual", 2, IF(Table1[[#This Row],[Multi-lens? 1]]="Quad", 4, ""))),"")</f>
        <v/>
      </c>
      <c r="C604" s="6">
        <f t="shared" si="60"/>
        <v>0</v>
      </c>
      <c r="D604" s="6">
        <f t="shared" si="61"/>
        <v>0</v>
      </c>
      <c r="E604" s="6">
        <f t="shared" si="62"/>
        <v>0</v>
      </c>
      <c r="F604" s="6">
        <f t="shared" si="63"/>
        <v>0</v>
      </c>
      <c r="H604" s="6" t="str">
        <f>IFERROR(IF(Table1[[#This Row],[Multi-lens? 1]]="No", 1, IF(Table1[[#This Row],[Multi-lens? 1]]="Dual", 2, IF(Table1[[#This Row],[Multi-lens? 1]]="Quad", 4, ""))),"")</f>
        <v/>
      </c>
      <c r="I604" s="9">
        <f>IFERROR(Table1[[#This Row],[Name]],"")</f>
        <v>0</v>
      </c>
      <c r="K604" s="3" t="str">
        <f t="shared" si="58"/>
        <v/>
      </c>
      <c r="M604" s="4">
        <f>IF(Table1[[#This Row],[Import to Gateway Calculator?]]="Yes",IFERROR(Table1[[#This Row],[Streaming Resolution '[MP']]],""),0)</f>
        <v>0</v>
      </c>
      <c r="N604" s="4">
        <f>IF(Table1[[#This Row],[Import to Gateway Calculator?]]="Yes",IFERROR(Table1[[#This Row],[Recording Resolution '[MP']]],""),0)</f>
        <v>0</v>
      </c>
      <c r="O604" s="4">
        <f>IF(Table1[[#This Row],[Import to Gateway Calculator?]]="Yes",IFERROR(Table1[[#This Row],[Frame Rate '[FPS'] 1]],""),0)</f>
        <v>0</v>
      </c>
      <c r="P604" s="4">
        <f>IF(Table1[[#This Row],[Import to Gateway Calculator?]]="Yes",IFERROR(Table1[[#This Row],[Days of Storage 1]],""),0)</f>
        <v>0</v>
      </c>
    </row>
    <row r="605" spans="1:16" x14ac:dyDescent="0.25">
      <c r="A605" s="5" t="str">
        <f t="shared" si="59"/>
        <v/>
      </c>
      <c r="B605" s="6" t="str">
        <f>IFERROR(IF(Table1[[#This Row],[Multi-lens? 1]]="No", 1, IF(Table1[[#This Row],[Multi-lens? 1]]="Dual", 2, IF(Table1[[#This Row],[Multi-lens? 1]]="Quad", 4, ""))),"")</f>
        <v/>
      </c>
      <c r="C605" s="6">
        <f t="shared" si="60"/>
        <v>0</v>
      </c>
      <c r="D605" s="6">
        <f t="shared" si="61"/>
        <v>0</v>
      </c>
      <c r="E605" s="6">
        <f t="shared" si="62"/>
        <v>0</v>
      </c>
      <c r="F605" s="6">
        <f t="shared" si="63"/>
        <v>0</v>
      </c>
      <c r="H605" s="6" t="str">
        <f>IFERROR(IF(Table1[[#This Row],[Multi-lens? 1]]="No", 1, IF(Table1[[#This Row],[Multi-lens? 1]]="Dual", 2, IF(Table1[[#This Row],[Multi-lens? 1]]="Quad", 4, ""))),"")</f>
        <v/>
      </c>
      <c r="I605" s="9">
        <f>IFERROR(Table1[[#This Row],[Name]],"")</f>
        <v>0</v>
      </c>
      <c r="K605" s="3" t="str">
        <f t="shared" si="58"/>
        <v/>
      </c>
      <c r="M605" s="4">
        <f>IF(Table1[[#This Row],[Import to Gateway Calculator?]]="Yes",IFERROR(Table1[[#This Row],[Streaming Resolution '[MP']]],""),0)</f>
        <v>0</v>
      </c>
      <c r="N605" s="4">
        <f>IF(Table1[[#This Row],[Import to Gateway Calculator?]]="Yes",IFERROR(Table1[[#This Row],[Recording Resolution '[MP']]],""),0)</f>
        <v>0</v>
      </c>
      <c r="O605" s="4">
        <f>IF(Table1[[#This Row],[Import to Gateway Calculator?]]="Yes",IFERROR(Table1[[#This Row],[Frame Rate '[FPS'] 1]],""),0)</f>
        <v>0</v>
      </c>
      <c r="P605" s="4">
        <f>IF(Table1[[#This Row],[Import to Gateway Calculator?]]="Yes",IFERROR(Table1[[#This Row],[Days of Storage 1]],""),0)</f>
        <v>0</v>
      </c>
    </row>
    <row r="606" spans="1:16" x14ac:dyDescent="0.25">
      <c r="A606" s="5" t="str">
        <f t="shared" si="59"/>
        <v/>
      </c>
      <c r="B606" s="6" t="str">
        <f>IFERROR(IF(Table1[[#This Row],[Multi-lens? 1]]="No", 1, IF(Table1[[#This Row],[Multi-lens? 1]]="Dual", 2, IF(Table1[[#This Row],[Multi-lens? 1]]="Quad", 4, ""))),"")</f>
        <v/>
      </c>
      <c r="C606" s="6">
        <f t="shared" si="60"/>
        <v>0</v>
      </c>
      <c r="D606" s="6">
        <f t="shared" si="61"/>
        <v>0</v>
      </c>
      <c r="E606" s="6">
        <f t="shared" si="62"/>
        <v>0</v>
      </c>
      <c r="F606" s="6">
        <f t="shared" si="63"/>
        <v>0</v>
      </c>
      <c r="H606" s="6" t="str">
        <f>IFERROR(IF(Table1[[#This Row],[Multi-lens? 1]]="No", 1, IF(Table1[[#This Row],[Multi-lens? 1]]="Dual", 2, IF(Table1[[#This Row],[Multi-lens? 1]]="Quad", 4, ""))),"")</f>
        <v/>
      </c>
      <c r="I606" s="9">
        <f>IFERROR(Table1[[#This Row],[Name]],"")</f>
        <v>0</v>
      </c>
      <c r="K606" s="3" t="str">
        <f t="shared" si="58"/>
        <v/>
      </c>
      <c r="M606" s="4">
        <f>IF(Table1[[#This Row],[Import to Gateway Calculator?]]="Yes",IFERROR(Table1[[#This Row],[Streaming Resolution '[MP']]],""),0)</f>
        <v>0</v>
      </c>
      <c r="N606" s="4">
        <f>IF(Table1[[#This Row],[Import to Gateway Calculator?]]="Yes",IFERROR(Table1[[#This Row],[Recording Resolution '[MP']]],""),0)</f>
        <v>0</v>
      </c>
      <c r="O606" s="4">
        <f>IF(Table1[[#This Row],[Import to Gateway Calculator?]]="Yes",IFERROR(Table1[[#This Row],[Frame Rate '[FPS'] 1]],""),0)</f>
        <v>0</v>
      </c>
      <c r="P606" s="4">
        <f>IF(Table1[[#This Row],[Import to Gateway Calculator?]]="Yes",IFERROR(Table1[[#This Row],[Days of Storage 1]],""),0)</f>
        <v>0</v>
      </c>
    </row>
    <row r="607" spans="1:16" x14ac:dyDescent="0.25">
      <c r="A607" s="5" t="str">
        <f t="shared" si="59"/>
        <v/>
      </c>
      <c r="B607" s="6" t="str">
        <f>IFERROR(IF(Table1[[#This Row],[Multi-lens? 1]]="No", 1, IF(Table1[[#This Row],[Multi-lens? 1]]="Dual", 2, IF(Table1[[#This Row],[Multi-lens? 1]]="Quad", 4, ""))),"")</f>
        <v/>
      </c>
      <c r="C607" s="6">
        <f t="shared" si="60"/>
        <v>0</v>
      </c>
      <c r="D607" s="6">
        <f t="shared" si="61"/>
        <v>0</v>
      </c>
      <c r="E607" s="6">
        <f t="shared" si="62"/>
        <v>0</v>
      </c>
      <c r="F607" s="6">
        <f t="shared" si="63"/>
        <v>0</v>
      </c>
      <c r="H607" s="6" t="str">
        <f>IFERROR(IF(Table1[[#This Row],[Multi-lens? 1]]="No", 1, IF(Table1[[#This Row],[Multi-lens? 1]]="Dual", 2, IF(Table1[[#This Row],[Multi-lens? 1]]="Quad", 4, ""))),"")</f>
        <v/>
      </c>
      <c r="I607" s="9">
        <f>IFERROR(Table1[[#This Row],[Name]],"")</f>
        <v>0</v>
      </c>
      <c r="K607" s="3" t="str">
        <f t="shared" si="58"/>
        <v/>
      </c>
      <c r="M607" s="4">
        <f>IF(Table1[[#This Row],[Import to Gateway Calculator?]]="Yes",IFERROR(Table1[[#This Row],[Streaming Resolution '[MP']]],""),0)</f>
        <v>0</v>
      </c>
      <c r="N607" s="4">
        <f>IF(Table1[[#This Row],[Import to Gateway Calculator?]]="Yes",IFERROR(Table1[[#This Row],[Recording Resolution '[MP']]],""),0)</f>
        <v>0</v>
      </c>
      <c r="O607" s="4">
        <f>IF(Table1[[#This Row],[Import to Gateway Calculator?]]="Yes",IFERROR(Table1[[#This Row],[Frame Rate '[FPS'] 1]],""),0)</f>
        <v>0</v>
      </c>
      <c r="P607" s="4">
        <f>IF(Table1[[#This Row],[Import to Gateway Calculator?]]="Yes",IFERROR(Table1[[#This Row],[Days of Storage 1]],""),0)</f>
        <v>0</v>
      </c>
    </row>
    <row r="608" spans="1:16" x14ac:dyDescent="0.25">
      <c r="A608" s="5" t="str">
        <f t="shared" si="59"/>
        <v/>
      </c>
      <c r="B608" s="6" t="str">
        <f>IFERROR(IF(Table1[[#This Row],[Multi-lens? 1]]="No", 1, IF(Table1[[#This Row],[Multi-lens? 1]]="Dual", 2, IF(Table1[[#This Row],[Multi-lens? 1]]="Quad", 4, ""))),"")</f>
        <v/>
      </c>
      <c r="C608" s="6">
        <f t="shared" si="60"/>
        <v>0</v>
      </c>
      <c r="D608" s="6">
        <f t="shared" si="61"/>
        <v>0</v>
      </c>
      <c r="E608" s="6">
        <f t="shared" si="62"/>
        <v>0</v>
      </c>
      <c r="F608" s="6">
        <f t="shared" si="63"/>
        <v>0</v>
      </c>
      <c r="H608" s="6" t="str">
        <f>IFERROR(IF(Table1[[#This Row],[Multi-lens? 1]]="No", 1, IF(Table1[[#This Row],[Multi-lens? 1]]="Dual", 2, IF(Table1[[#This Row],[Multi-lens? 1]]="Quad", 4, ""))),"")</f>
        <v/>
      </c>
      <c r="I608" s="9">
        <f>IFERROR(Table1[[#This Row],[Name]],"")</f>
        <v>0</v>
      </c>
      <c r="K608" s="3" t="str">
        <f t="shared" si="58"/>
        <v/>
      </c>
      <c r="M608" s="4">
        <f>IF(Table1[[#This Row],[Import to Gateway Calculator?]]="Yes",IFERROR(Table1[[#This Row],[Streaming Resolution '[MP']]],""),0)</f>
        <v>0</v>
      </c>
      <c r="N608" s="4">
        <f>IF(Table1[[#This Row],[Import to Gateway Calculator?]]="Yes",IFERROR(Table1[[#This Row],[Recording Resolution '[MP']]],""),0)</f>
        <v>0</v>
      </c>
      <c r="O608" s="4">
        <f>IF(Table1[[#This Row],[Import to Gateway Calculator?]]="Yes",IFERROR(Table1[[#This Row],[Frame Rate '[FPS'] 1]],""),0)</f>
        <v>0</v>
      </c>
      <c r="P608" s="4">
        <f>IF(Table1[[#This Row],[Import to Gateway Calculator?]]="Yes",IFERROR(Table1[[#This Row],[Days of Storage 1]],""),0)</f>
        <v>0</v>
      </c>
    </row>
    <row r="609" spans="1:16" x14ac:dyDescent="0.25">
      <c r="A609" s="5" t="str">
        <f t="shared" si="59"/>
        <v/>
      </c>
      <c r="B609" s="6" t="str">
        <f>IFERROR(IF(Table1[[#This Row],[Multi-lens? 1]]="No", 1, IF(Table1[[#This Row],[Multi-lens? 1]]="Dual", 2, IF(Table1[[#This Row],[Multi-lens? 1]]="Quad", 4, ""))),"")</f>
        <v/>
      </c>
      <c r="C609" s="6">
        <f t="shared" si="60"/>
        <v>0</v>
      </c>
      <c r="D609" s="6">
        <f t="shared" si="61"/>
        <v>0</v>
      </c>
      <c r="E609" s="6">
        <f t="shared" si="62"/>
        <v>0</v>
      </c>
      <c r="F609" s="6">
        <f t="shared" si="63"/>
        <v>0</v>
      </c>
      <c r="H609" s="6" t="str">
        <f>IFERROR(IF(Table1[[#This Row],[Multi-lens? 1]]="No", 1, IF(Table1[[#This Row],[Multi-lens? 1]]="Dual", 2, IF(Table1[[#This Row],[Multi-lens? 1]]="Quad", 4, ""))),"")</f>
        <v/>
      </c>
      <c r="I609" s="9">
        <f>IFERROR(Table1[[#This Row],[Name]],"")</f>
        <v>0</v>
      </c>
      <c r="K609" s="3" t="str">
        <f t="shared" si="58"/>
        <v/>
      </c>
      <c r="M609" s="4">
        <f>IF(Table1[[#This Row],[Import to Gateway Calculator?]]="Yes",IFERROR(Table1[[#This Row],[Streaming Resolution '[MP']]],""),0)</f>
        <v>0</v>
      </c>
      <c r="N609" s="4">
        <f>IF(Table1[[#This Row],[Import to Gateway Calculator?]]="Yes",IFERROR(Table1[[#This Row],[Recording Resolution '[MP']]],""),0)</f>
        <v>0</v>
      </c>
      <c r="O609" s="4">
        <f>IF(Table1[[#This Row],[Import to Gateway Calculator?]]="Yes",IFERROR(Table1[[#This Row],[Frame Rate '[FPS'] 1]],""),0)</f>
        <v>0</v>
      </c>
      <c r="P609" s="4">
        <f>IF(Table1[[#This Row],[Import to Gateway Calculator?]]="Yes",IFERROR(Table1[[#This Row],[Days of Storage 1]],""),0)</f>
        <v>0</v>
      </c>
    </row>
    <row r="610" spans="1:16" x14ac:dyDescent="0.25">
      <c r="A610" s="5" t="str">
        <f t="shared" si="59"/>
        <v/>
      </c>
      <c r="B610" s="6" t="str">
        <f>IFERROR(IF(Table1[[#This Row],[Multi-lens? 1]]="No", 1, IF(Table1[[#This Row],[Multi-lens? 1]]="Dual", 2, IF(Table1[[#This Row],[Multi-lens? 1]]="Quad", 4, ""))),"")</f>
        <v/>
      </c>
      <c r="C610" s="6">
        <f t="shared" si="60"/>
        <v>0</v>
      </c>
      <c r="D610" s="6">
        <f t="shared" si="61"/>
        <v>0</v>
      </c>
      <c r="E610" s="6">
        <f t="shared" si="62"/>
        <v>0</v>
      </c>
      <c r="F610" s="6">
        <f t="shared" si="63"/>
        <v>0</v>
      </c>
      <c r="H610" s="6" t="str">
        <f>IFERROR(IF(Table1[[#This Row],[Multi-lens? 1]]="No", 1, IF(Table1[[#This Row],[Multi-lens? 1]]="Dual", 2, IF(Table1[[#This Row],[Multi-lens? 1]]="Quad", 4, ""))),"")</f>
        <v/>
      </c>
      <c r="I610" s="9">
        <f>IFERROR(Table1[[#This Row],[Name]],"")</f>
        <v>0</v>
      </c>
      <c r="K610" s="3" t="str">
        <f t="shared" si="58"/>
        <v/>
      </c>
      <c r="M610" s="4">
        <f>IF(Table1[[#This Row],[Import to Gateway Calculator?]]="Yes",IFERROR(Table1[[#This Row],[Streaming Resolution '[MP']]],""),0)</f>
        <v>0</v>
      </c>
      <c r="N610" s="4">
        <f>IF(Table1[[#This Row],[Import to Gateway Calculator?]]="Yes",IFERROR(Table1[[#This Row],[Recording Resolution '[MP']]],""),0)</f>
        <v>0</v>
      </c>
      <c r="O610" s="4">
        <f>IF(Table1[[#This Row],[Import to Gateway Calculator?]]="Yes",IFERROR(Table1[[#This Row],[Frame Rate '[FPS'] 1]],""),0)</f>
        <v>0</v>
      </c>
      <c r="P610" s="4">
        <f>IF(Table1[[#This Row],[Import to Gateway Calculator?]]="Yes",IFERROR(Table1[[#This Row],[Days of Storage 1]],""),0)</f>
        <v>0</v>
      </c>
    </row>
    <row r="611" spans="1:16" x14ac:dyDescent="0.25">
      <c r="A611" s="5" t="str">
        <f t="shared" si="59"/>
        <v/>
      </c>
      <c r="B611" s="6" t="str">
        <f>IFERROR(IF(Table1[[#This Row],[Multi-lens? 1]]="No", 1, IF(Table1[[#This Row],[Multi-lens? 1]]="Dual", 2, IF(Table1[[#This Row],[Multi-lens? 1]]="Quad", 4, ""))),"")</f>
        <v/>
      </c>
      <c r="C611" s="6">
        <f t="shared" si="60"/>
        <v>0</v>
      </c>
      <c r="D611" s="6">
        <f t="shared" si="61"/>
        <v>0</v>
      </c>
      <c r="E611" s="6">
        <f t="shared" si="62"/>
        <v>0</v>
      </c>
      <c r="F611" s="6">
        <f t="shared" si="63"/>
        <v>0</v>
      </c>
      <c r="H611" s="6" t="str">
        <f>IFERROR(IF(Table1[[#This Row],[Multi-lens? 1]]="No", 1, IF(Table1[[#This Row],[Multi-lens? 1]]="Dual", 2, IF(Table1[[#This Row],[Multi-lens? 1]]="Quad", 4, ""))),"")</f>
        <v/>
      </c>
      <c r="I611" s="9">
        <f>IFERROR(Table1[[#This Row],[Name]],"")</f>
        <v>0</v>
      </c>
      <c r="K611" s="3" t="str">
        <f t="shared" si="58"/>
        <v/>
      </c>
      <c r="M611" s="4">
        <f>IF(Table1[[#This Row],[Import to Gateway Calculator?]]="Yes",IFERROR(Table1[[#This Row],[Streaming Resolution '[MP']]],""),0)</f>
        <v>0</v>
      </c>
      <c r="N611" s="4">
        <f>IF(Table1[[#This Row],[Import to Gateway Calculator?]]="Yes",IFERROR(Table1[[#This Row],[Recording Resolution '[MP']]],""),0)</f>
        <v>0</v>
      </c>
      <c r="O611" s="4">
        <f>IF(Table1[[#This Row],[Import to Gateway Calculator?]]="Yes",IFERROR(Table1[[#This Row],[Frame Rate '[FPS'] 1]],""),0)</f>
        <v>0</v>
      </c>
      <c r="P611" s="4">
        <f>IF(Table1[[#This Row],[Import to Gateway Calculator?]]="Yes",IFERROR(Table1[[#This Row],[Days of Storage 1]],""),0)</f>
        <v>0</v>
      </c>
    </row>
    <row r="612" spans="1:16" x14ac:dyDescent="0.25">
      <c r="A612" s="5" t="str">
        <f t="shared" si="59"/>
        <v/>
      </c>
      <c r="B612" s="6" t="str">
        <f>IFERROR(IF(Table1[[#This Row],[Multi-lens? 1]]="No", 1, IF(Table1[[#This Row],[Multi-lens? 1]]="Dual", 2, IF(Table1[[#This Row],[Multi-lens? 1]]="Quad", 4, ""))),"")</f>
        <v/>
      </c>
      <c r="C612" s="6">
        <f t="shared" si="60"/>
        <v>0</v>
      </c>
      <c r="D612" s="6">
        <f t="shared" si="61"/>
        <v>0</v>
      </c>
      <c r="E612" s="6">
        <f t="shared" si="62"/>
        <v>0</v>
      </c>
      <c r="F612" s="6">
        <f t="shared" si="63"/>
        <v>0</v>
      </c>
      <c r="H612" s="6" t="str">
        <f>IFERROR(IF(Table1[[#This Row],[Multi-lens? 1]]="No", 1, IF(Table1[[#This Row],[Multi-lens? 1]]="Dual", 2, IF(Table1[[#This Row],[Multi-lens? 1]]="Quad", 4, ""))),"")</f>
        <v/>
      </c>
      <c r="I612" s="9">
        <f>IFERROR(Table1[[#This Row],[Name]],"")</f>
        <v>0</v>
      </c>
      <c r="K612" s="3" t="str">
        <f t="shared" si="58"/>
        <v/>
      </c>
      <c r="M612" s="4">
        <f>IF(Table1[[#This Row],[Import to Gateway Calculator?]]="Yes",IFERROR(Table1[[#This Row],[Streaming Resolution '[MP']]],""),0)</f>
        <v>0</v>
      </c>
      <c r="N612" s="4">
        <f>IF(Table1[[#This Row],[Import to Gateway Calculator?]]="Yes",IFERROR(Table1[[#This Row],[Recording Resolution '[MP']]],""),0)</f>
        <v>0</v>
      </c>
      <c r="O612" s="4">
        <f>IF(Table1[[#This Row],[Import to Gateway Calculator?]]="Yes",IFERROR(Table1[[#This Row],[Frame Rate '[FPS'] 1]],""),0)</f>
        <v>0</v>
      </c>
      <c r="P612" s="4">
        <f>IF(Table1[[#This Row],[Import to Gateway Calculator?]]="Yes",IFERROR(Table1[[#This Row],[Days of Storage 1]],""),0)</f>
        <v>0</v>
      </c>
    </row>
    <row r="613" spans="1:16" x14ac:dyDescent="0.25">
      <c r="A613" s="5" t="str">
        <f t="shared" si="59"/>
        <v/>
      </c>
      <c r="B613" s="6" t="str">
        <f>IFERROR(IF(Table1[[#This Row],[Multi-lens? 1]]="No", 1, IF(Table1[[#This Row],[Multi-lens? 1]]="Dual", 2, IF(Table1[[#This Row],[Multi-lens? 1]]="Quad", 4, ""))),"")</f>
        <v/>
      </c>
      <c r="C613" s="6">
        <f t="shared" si="60"/>
        <v>0</v>
      </c>
      <c r="D613" s="6">
        <f t="shared" si="61"/>
        <v>0</v>
      </c>
      <c r="E613" s="6">
        <f t="shared" si="62"/>
        <v>0</v>
      </c>
      <c r="F613" s="6">
        <f t="shared" si="63"/>
        <v>0</v>
      </c>
      <c r="H613" s="6" t="str">
        <f>IFERROR(IF(Table1[[#This Row],[Multi-lens? 1]]="No", 1, IF(Table1[[#This Row],[Multi-lens? 1]]="Dual", 2, IF(Table1[[#This Row],[Multi-lens? 1]]="Quad", 4, ""))),"")</f>
        <v/>
      </c>
      <c r="I613" s="9">
        <f>IFERROR(Table1[[#This Row],[Name]],"")</f>
        <v>0</v>
      </c>
      <c r="K613" s="3" t="str">
        <f t="shared" si="58"/>
        <v/>
      </c>
      <c r="M613" s="4">
        <f>IF(Table1[[#This Row],[Import to Gateway Calculator?]]="Yes",IFERROR(Table1[[#This Row],[Streaming Resolution '[MP']]],""),0)</f>
        <v>0</v>
      </c>
      <c r="N613" s="4">
        <f>IF(Table1[[#This Row],[Import to Gateway Calculator?]]="Yes",IFERROR(Table1[[#This Row],[Recording Resolution '[MP']]],""),0)</f>
        <v>0</v>
      </c>
      <c r="O613" s="4">
        <f>IF(Table1[[#This Row],[Import to Gateway Calculator?]]="Yes",IFERROR(Table1[[#This Row],[Frame Rate '[FPS'] 1]],""),0)</f>
        <v>0</v>
      </c>
      <c r="P613" s="4">
        <f>IF(Table1[[#This Row],[Import to Gateway Calculator?]]="Yes",IFERROR(Table1[[#This Row],[Days of Storage 1]],""),0)</f>
        <v>0</v>
      </c>
    </row>
    <row r="614" spans="1:16" x14ac:dyDescent="0.25">
      <c r="A614" s="5" t="str">
        <f t="shared" si="59"/>
        <v/>
      </c>
      <c r="B614" s="6" t="str">
        <f>IFERROR(IF(Table1[[#This Row],[Multi-lens? 1]]="No", 1, IF(Table1[[#This Row],[Multi-lens? 1]]="Dual", 2, IF(Table1[[#This Row],[Multi-lens? 1]]="Quad", 4, ""))),"")</f>
        <v/>
      </c>
      <c r="C614" s="6">
        <f t="shared" si="60"/>
        <v>0</v>
      </c>
      <c r="D614" s="6">
        <f t="shared" si="61"/>
        <v>0</v>
      </c>
      <c r="E614" s="6">
        <f t="shared" si="62"/>
        <v>0</v>
      </c>
      <c r="F614" s="6">
        <f t="shared" si="63"/>
        <v>0</v>
      </c>
      <c r="H614" s="6" t="str">
        <f>IFERROR(IF(Table1[[#This Row],[Multi-lens? 1]]="No", 1, IF(Table1[[#This Row],[Multi-lens? 1]]="Dual", 2, IF(Table1[[#This Row],[Multi-lens? 1]]="Quad", 4, ""))),"")</f>
        <v/>
      </c>
      <c r="I614" s="9">
        <f>IFERROR(Table1[[#This Row],[Name]],"")</f>
        <v>0</v>
      </c>
      <c r="K614" s="3" t="str">
        <f t="shared" si="58"/>
        <v/>
      </c>
      <c r="M614" s="4">
        <f>IF(Table1[[#This Row],[Import to Gateway Calculator?]]="Yes",IFERROR(Table1[[#This Row],[Streaming Resolution '[MP']]],""),0)</f>
        <v>0</v>
      </c>
      <c r="N614" s="4">
        <f>IF(Table1[[#This Row],[Import to Gateway Calculator?]]="Yes",IFERROR(Table1[[#This Row],[Recording Resolution '[MP']]],""),0)</f>
        <v>0</v>
      </c>
      <c r="O614" s="4">
        <f>IF(Table1[[#This Row],[Import to Gateway Calculator?]]="Yes",IFERROR(Table1[[#This Row],[Frame Rate '[FPS'] 1]],""),0)</f>
        <v>0</v>
      </c>
      <c r="P614" s="4">
        <f>IF(Table1[[#This Row],[Import to Gateway Calculator?]]="Yes",IFERROR(Table1[[#This Row],[Days of Storage 1]],""),0)</f>
        <v>0</v>
      </c>
    </row>
    <row r="615" spans="1:16" x14ac:dyDescent="0.25">
      <c r="A615" s="5" t="str">
        <f t="shared" si="59"/>
        <v/>
      </c>
      <c r="B615" s="6" t="str">
        <f>IFERROR(IF(Table1[[#This Row],[Multi-lens? 1]]="No", 1, IF(Table1[[#This Row],[Multi-lens? 1]]="Dual", 2, IF(Table1[[#This Row],[Multi-lens? 1]]="Quad", 4, ""))),"")</f>
        <v/>
      </c>
      <c r="C615" s="6">
        <f t="shared" si="60"/>
        <v>0</v>
      </c>
      <c r="D615" s="6">
        <f t="shared" si="61"/>
        <v>0</v>
      </c>
      <c r="E615" s="6">
        <f t="shared" si="62"/>
        <v>0</v>
      </c>
      <c r="F615" s="6">
        <f t="shared" si="63"/>
        <v>0</v>
      </c>
      <c r="H615" s="6" t="str">
        <f>IFERROR(IF(Table1[[#This Row],[Multi-lens? 1]]="No", 1, IF(Table1[[#This Row],[Multi-lens? 1]]="Dual", 2, IF(Table1[[#This Row],[Multi-lens? 1]]="Quad", 4, ""))),"")</f>
        <v/>
      </c>
      <c r="I615" s="9">
        <f>IFERROR(Table1[[#This Row],[Name]],"")</f>
        <v>0</v>
      </c>
      <c r="K615" s="3" t="str">
        <f t="shared" si="58"/>
        <v/>
      </c>
      <c r="M615" s="4">
        <f>IF(Table1[[#This Row],[Import to Gateway Calculator?]]="Yes",IFERROR(Table1[[#This Row],[Streaming Resolution '[MP']]],""),0)</f>
        <v>0</v>
      </c>
      <c r="N615" s="4">
        <f>IF(Table1[[#This Row],[Import to Gateway Calculator?]]="Yes",IFERROR(Table1[[#This Row],[Recording Resolution '[MP']]],""),0)</f>
        <v>0</v>
      </c>
      <c r="O615" s="4">
        <f>IF(Table1[[#This Row],[Import to Gateway Calculator?]]="Yes",IFERROR(Table1[[#This Row],[Frame Rate '[FPS'] 1]],""),0)</f>
        <v>0</v>
      </c>
      <c r="P615" s="4">
        <f>IF(Table1[[#This Row],[Import to Gateway Calculator?]]="Yes",IFERROR(Table1[[#This Row],[Days of Storage 1]],""),0)</f>
        <v>0</v>
      </c>
    </row>
    <row r="616" spans="1:16" x14ac:dyDescent="0.25">
      <c r="A616" s="5" t="str">
        <f t="shared" si="59"/>
        <v/>
      </c>
      <c r="B616" s="6" t="str">
        <f>IFERROR(IF(Table1[[#This Row],[Multi-lens? 1]]="No", 1, IF(Table1[[#This Row],[Multi-lens? 1]]="Dual", 2, IF(Table1[[#This Row],[Multi-lens? 1]]="Quad", 4, ""))),"")</f>
        <v/>
      </c>
      <c r="C616" s="6">
        <f t="shared" si="60"/>
        <v>0</v>
      </c>
      <c r="D616" s="6">
        <f t="shared" si="61"/>
        <v>0</v>
      </c>
      <c r="E616" s="6">
        <f t="shared" si="62"/>
        <v>0</v>
      </c>
      <c r="F616" s="6">
        <f t="shared" si="63"/>
        <v>0</v>
      </c>
      <c r="H616" s="6" t="str">
        <f>IFERROR(IF(Table1[[#This Row],[Multi-lens? 1]]="No", 1, IF(Table1[[#This Row],[Multi-lens? 1]]="Dual", 2, IF(Table1[[#This Row],[Multi-lens? 1]]="Quad", 4, ""))),"")</f>
        <v/>
      </c>
      <c r="I616" s="9">
        <f>IFERROR(Table1[[#This Row],[Name]],"")</f>
        <v>0</v>
      </c>
      <c r="K616" s="3" t="str">
        <f t="shared" si="58"/>
        <v/>
      </c>
      <c r="M616" s="4">
        <f>IF(Table1[[#This Row],[Import to Gateway Calculator?]]="Yes",IFERROR(Table1[[#This Row],[Streaming Resolution '[MP']]],""),0)</f>
        <v>0</v>
      </c>
      <c r="N616" s="4">
        <f>IF(Table1[[#This Row],[Import to Gateway Calculator?]]="Yes",IFERROR(Table1[[#This Row],[Recording Resolution '[MP']]],""),0)</f>
        <v>0</v>
      </c>
      <c r="O616" s="4">
        <f>IF(Table1[[#This Row],[Import to Gateway Calculator?]]="Yes",IFERROR(Table1[[#This Row],[Frame Rate '[FPS'] 1]],""),0)</f>
        <v>0</v>
      </c>
      <c r="P616" s="4">
        <f>IF(Table1[[#This Row],[Import to Gateway Calculator?]]="Yes",IFERROR(Table1[[#This Row],[Days of Storage 1]],""),0)</f>
        <v>0</v>
      </c>
    </row>
    <row r="617" spans="1:16" x14ac:dyDescent="0.25">
      <c r="A617" s="5" t="str">
        <f t="shared" si="59"/>
        <v/>
      </c>
      <c r="B617" s="6" t="str">
        <f>IFERROR(IF(Table1[[#This Row],[Multi-lens? 1]]="No", 1, IF(Table1[[#This Row],[Multi-lens? 1]]="Dual", 2, IF(Table1[[#This Row],[Multi-lens? 1]]="Quad", 4, ""))),"")</f>
        <v/>
      </c>
      <c r="C617" s="6">
        <f t="shared" si="60"/>
        <v>0</v>
      </c>
      <c r="D617" s="6">
        <f t="shared" si="61"/>
        <v>0</v>
      </c>
      <c r="E617" s="6">
        <f t="shared" si="62"/>
        <v>0</v>
      </c>
      <c r="F617" s="6">
        <f t="shared" si="63"/>
        <v>0</v>
      </c>
      <c r="H617" s="6" t="str">
        <f>IFERROR(IF(Table1[[#This Row],[Multi-lens? 1]]="No", 1, IF(Table1[[#This Row],[Multi-lens? 1]]="Dual", 2, IF(Table1[[#This Row],[Multi-lens? 1]]="Quad", 4, ""))),"")</f>
        <v/>
      </c>
      <c r="I617" s="9">
        <f>IFERROR(Table1[[#This Row],[Name]],"")</f>
        <v>0</v>
      </c>
      <c r="K617" s="3" t="str">
        <f t="shared" si="58"/>
        <v/>
      </c>
      <c r="M617" s="4">
        <f>IF(Table1[[#This Row],[Import to Gateway Calculator?]]="Yes",IFERROR(Table1[[#This Row],[Streaming Resolution '[MP']]],""),0)</f>
        <v>0</v>
      </c>
      <c r="N617" s="4">
        <f>IF(Table1[[#This Row],[Import to Gateway Calculator?]]="Yes",IFERROR(Table1[[#This Row],[Recording Resolution '[MP']]],""),0)</f>
        <v>0</v>
      </c>
      <c r="O617" s="4">
        <f>IF(Table1[[#This Row],[Import to Gateway Calculator?]]="Yes",IFERROR(Table1[[#This Row],[Frame Rate '[FPS'] 1]],""),0)</f>
        <v>0</v>
      </c>
      <c r="P617" s="4">
        <f>IF(Table1[[#This Row],[Import to Gateway Calculator?]]="Yes",IFERROR(Table1[[#This Row],[Days of Storage 1]],""),0)</f>
        <v>0</v>
      </c>
    </row>
    <row r="618" spans="1:16" x14ac:dyDescent="0.25">
      <c r="A618" s="5" t="str">
        <f t="shared" si="59"/>
        <v/>
      </c>
      <c r="B618" s="6" t="str">
        <f>IFERROR(IF(Table1[[#This Row],[Multi-lens? 1]]="No", 1, IF(Table1[[#This Row],[Multi-lens? 1]]="Dual", 2, IF(Table1[[#This Row],[Multi-lens? 1]]="Quad", 4, ""))),"")</f>
        <v/>
      </c>
      <c r="C618" s="6">
        <f t="shared" si="60"/>
        <v>0</v>
      </c>
      <c r="D618" s="6">
        <f t="shared" si="61"/>
        <v>0</v>
      </c>
      <c r="E618" s="6">
        <f t="shared" si="62"/>
        <v>0</v>
      </c>
      <c r="F618" s="6">
        <f t="shared" si="63"/>
        <v>0</v>
      </c>
      <c r="H618" s="6" t="str">
        <f>IFERROR(IF(Table1[[#This Row],[Multi-lens? 1]]="No", 1, IF(Table1[[#This Row],[Multi-lens? 1]]="Dual", 2, IF(Table1[[#This Row],[Multi-lens? 1]]="Quad", 4, ""))),"")</f>
        <v/>
      </c>
      <c r="I618" s="9">
        <f>IFERROR(Table1[[#This Row],[Name]],"")</f>
        <v>0</v>
      </c>
      <c r="K618" s="3" t="str">
        <f t="shared" si="58"/>
        <v/>
      </c>
      <c r="M618" s="4">
        <f>IF(Table1[[#This Row],[Import to Gateway Calculator?]]="Yes",IFERROR(Table1[[#This Row],[Streaming Resolution '[MP']]],""),0)</f>
        <v>0</v>
      </c>
      <c r="N618" s="4">
        <f>IF(Table1[[#This Row],[Import to Gateway Calculator?]]="Yes",IFERROR(Table1[[#This Row],[Recording Resolution '[MP']]],""),0)</f>
        <v>0</v>
      </c>
      <c r="O618" s="4">
        <f>IF(Table1[[#This Row],[Import to Gateway Calculator?]]="Yes",IFERROR(Table1[[#This Row],[Frame Rate '[FPS'] 1]],""),0)</f>
        <v>0</v>
      </c>
      <c r="P618" s="4">
        <f>IF(Table1[[#This Row],[Import to Gateway Calculator?]]="Yes",IFERROR(Table1[[#This Row],[Days of Storage 1]],""),0)</f>
        <v>0</v>
      </c>
    </row>
    <row r="619" spans="1:16" x14ac:dyDescent="0.25">
      <c r="A619" s="5" t="str">
        <f t="shared" si="59"/>
        <v/>
      </c>
      <c r="B619" s="6" t="str">
        <f>IFERROR(IF(Table1[[#This Row],[Multi-lens? 1]]="No", 1, IF(Table1[[#This Row],[Multi-lens? 1]]="Dual", 2, IF(Table1[[#This Row],[Multi-lens? 1]]="Quad", 4, ""))),"")</f>
        <v/>
      </c>
      <c r="C619" s="6">
        <f t="shared" si="60"/>
        <v>0</v>
      </c>
      <c r="D619" s="6">
        <f t="shared" si="61"/>
        <v>0</v>
      </c>
      <c r="E619" s="6">
        <f t="shared" si="62"/>
        <v>0</v>
      </c>
      <c r="F619" s="6">
        <f t="shared" si="63"/>
        <v>0</v>
      </c>
      <c r="H619" s="6" t="str">
        <f>IFERROR(IF(Table1[[#This Row],[Multi-lens? 1]]="No", 1, IF(Table1[[#This Row],[Multi-lens? 1]]="Dual", 2, IF(Table1[[#This Row],[Multi-lens? 1]]="Quad", 4, ""))),"")</f>
        <v/>
      </c>
      <c r="I619" s="9">
        <f>IFERROR(Table1[[#This Row],[Name]],"")</f>
        <v>0</v>
      </c>
      <c r="K619" s="3" t="str">
        <f t="shared" si="58"/>
        <v/>
      </c>
      <c r="M619" s="4">
        <f>IF(Table1[[#This Row],[Import to Gateway Calculator?]]="Yes",IFERROR(Table1[[#This Row],[Streaming Resolution '[MP']]],""),0)</f>
        <v>0</v>
      </c>
      <c r="N619" s="4">
        <f>IF(Table1[[#This Row],[Import to Gateway Calculator?]]="Yes",IFERROR(Table1[[#This Row],[Recording Resolution '[MP']]],""),0)</f>
        <v>0</v>
      </c>
      <c r="O619" s="4">
        <f>IF(Table1[[#This Row],[Import to Gateway Calculator?]]="Yes",IFERROR(Table1[[#This Row],[Frame Rate '[FPS'] 1]],""),0)</f>
        <v>0</v>
      </c>
      <c r="P619" s="4">
        <f>IF(Table1[[#This Row],[Import to Gateway Calculator?]]="Yes",IFERROR(Table1[[#This Row],[Days of Storage 1]],""),0)</f>
        <v>0</v>
      </c>
    </row>
    <row r="620" spans="1:16" x14ac:dyDescent="0.25">
      <c r="A620" s="5" t="str">
        <f t="shared" si="59"/>
        <v/>
      </c>
      <c r="B620" s="6" t="str">
        <f>IFERROR(IF(Table1[[#This Row],[Multi-lens? 1]]="No", 1, IF(Table1[[#This Row],[Multi-lens? 1]]="Dual", 2, IF(Table1[[#This Row],[Multi-lens? 1]]="Quad", 4, ""))),"")</f>
        <v/>
      </c>
      <c r="C620" s="6">
        <f t="shared" si="60"/>
        <v>0</v>
      </c>
      <c r="D620" s="6">
        <f t="shared" si="61"/>
        <v>0</v>
      </c>
      <c r="E620" s="6">
        <f t="shared" si="62"/>
        <v>0</v>
      </c>
      <c r="F620" s="6">
        <f t="shared" si="63"/>
        <v>0</v>
      </c>
      <c r="H620" s="6" t="str">
        <f>IFERROR(IF(Table1[[#This Row],[Multi-lens? 1]]="No", 1, IF(Table1[[#This Row],[Multi-lens? 1]]="Dual", 2, IF(Table1[[#This Row],[Multi-lens? 1]]="Quad", 4, ""))),"")</f>
        <v/>
      </c>
      <c r="I620" s="9">
        <f>IFERROR(Table1[[#This Row],[Name]],"")</f>
        <v>0</v>
      </c>
      <c r="K620" s="3" t="str">
        <f t="shared" si="58"/>
        <v/>
      </c>
      <c r="M620" s="4">
        <f>IF(Table1[[#This Row],[Import to Gateway Calculator?]]="Yes",IFERROR(Table1[[#This Row],[Streaming Resolution '[MP']]],""),0)</f>
        <v>0</v>
      </c>
      <c r="N620" s="4">
        <f>IF(Table1[[#This Row],[Import to Gateway Calculator?]]="Yes",IFERROR(Table1[[#This Row],[Recording Resolution '[MP']]],""),0)</f>
        <v>0</v>
      </c>
      <c r="O620" s="4">
        <f>IF(Table1[[#This Row],[Import to Gateway Calculator?]]="Yes",IFERROR(Table1[[#This Row],[Frame Rate '[FPS'] 1]],""),0)</f>
        <v>0</v>
      </c>
      <c r="P620" s="4">
        <f>IF(Table1[[#This Row],[Import to Gateway Calculator?]]="Yes",IFERROR(Table1[[#This Row],[Days of Storage 1]],""),0)</f>
        <v>0</v>
      </c>
    </row>
    <row r="621" spans="1:16" x14ac:dyDescent="0.25">
      <c r="A621" s="5" t="str">
        <f t="shared" si="59"/>
        <v/>
      </c>
      <c r="B621" s="6" t="str">
        <f>IFERROR(IF(Table1[[#This Row],[Multi-lens? 1]]="No", 1, IF(Table1[[#This Row],[Multi-lens? 1]]="Dual", 2, IF(Table1[[#This Row],[Multi-lens? 1]]="Quad", 4, ""))),"")</f>
        <v/>
      </c>
      <c r="C621" s="6">
        <f t="shared" si="60"/>
        <v>0</v>
      </c>
      <c r="D621" s="6">
        <f t="shared" si="61"/>
        <v>0</v>
      </c>
      <c r="E621" s="6">
        <f t="shared" si="62"/>
        <v>0</v>
      </c>
      <c r="F621" s="6">
        <f t="shared" si="63"/>
        <v>0</v>
      </c>
      <c r="H621" s="6" t="str">
        <f>IFERROR(IF(Table1[[#This Row],[Multi-lens? 1]]="No", 1, IF(Table1[[#This Row],[Multi-lens? 1]]="Dual", 2, IF(Table1[[#This Row],[Multi-lens? 1]]="Quad", 4, ""))),"")</f>
        <v/>
      </c>
      <c r="I621" s="9">
        <f>IFERROR(Table1[[#This Row],[Name]],"")</f>
        <v>0</v>
      </c>
      <c r="K621" s="3" t="str">
        <f t="shared" si="58"/>
        <v/>
      </c>
      <c r="M621" s="4">
        <f>IF(Table1[[#This Row],[Import to Gateway Calculator?]]="Yes",IFERROR(Table1[[#This Row],[Streaming Resolution '[MP']]],""),0)</f>
        <v>0</v>
      </c>
      <c r="N621" s="4">
        <f>IF(Table1[[#This Row],[Import to Gateway Calculator?]]="Yes",IFERROR(Table1[[#This Row],[Recording Resolution '[MP']]],""),0)</f>
        <v>0</v>
      </c>
      <c r="O621" s="4">
        <f>IF(Table1[[#This Row],[Import to Gateway Calculator?]]="Yes",IFERROR(Table1[[#This Row],[Frame Rate '[FPS'] 1]],""),0)</f>
        <v>0</v>
      </c>
      <c r="P621" s="4">
        <f>IF(Table1[[#This Row],[Import to Gateway Calculator?]]="Yes",IFERROR(Table1[[#This Row],[Days of Storage 1]],""),0)</f>
        <v>0</v>
      </c>
    </row>
    <row r="622" spans="1:16" x14ac:dyDescent="0.25">
      <c r="A622" s="5" t="str">
        <f t="shared" si="59"/>
        <v/>
      </c>
      <c r="B622" s="6" t="str">
        <f>IFERROR(IF(Table1[[#This Row],[Multi-lens? 1]]="No", 1, IF(Table1[[#This Row],[Multi-lens? 1]]="Dual", 2, IF(Table1[[#This Row],[Multi-lens? 1]]="Quad", 4, ""))),"")</f>
        <v/>
      </c>
      <c r="C622" s="6">
        <f t="shared" si="60"/>
        <v>0</v>
      </c>
      <c r="D622" s="6">
        <f t="shared" si="61"/>
        <v>0</v>
      </c>
      <c r="E622" s="6">
        <f t="shared" si="62"/>
        <v>0</v>
      </c>
      <c r="F622" s="6">
        <f t="shared" si="63"/>
        <v>0</v>
      </c>
      <c r="H622" s="6" t="str">
        <f>IFERROR(IF(Table1[[#This Row],[Multi-lens? 1]]="No", 1, IF(Table1[[#This Row],[Multi-lens? 1]]="Dual", 2, IF(Table1[[#This Row],[Multi-lens? 1]]="Quad", 4, ""))),"")</f>
        <v/>
      </c>
      <c r="I622" s="9">
        <f>IFERROR(Table1[[#This Row],[Name]],"")</f>
        <v>0</v>
      </c>
      <c r="K622" s="3" t="str">
        <f t="shared" si="58"/>
        <v/>
      </c>
      <c r="M622" s="4">
        <f>IF(Table1[[#This Row],[Import to Gateway Calculator?]]="Yes",IFERROR(Table1[[#This Row],[Streaming Resolution '[MP']]],""),0)</f>
        <v>0</v>
      </c>
      <c r="N622" s="4">
        <f>IF(Table1[[#This Row],[Import to Gateway Calculator?]]="Yes",IFERROR(Table1[[#This Row],[Recording Resolution '[MP']]],""),0)</f>
        <v>0</v>
      </c>
      <c r="O622" s="4">
        <f>IF(Table1[[#This Row],[Import to Gateway Calculator?]]="Yes",IFERROR(Table1[[#This Row],[Frame Rate '[FPS'] 1]],""),0)</f>
        <v>0</v>
      </c>
      <c r="P622" s="4">
        <f>IF(Table1[[#This Row],[Import to Gateway Calculator?]]="Yes",IFERROR(Table1[[#This Row],[Days of Storage 1]],""),0)</f>
        <v>0</v>
      </c>
    </row>
    <row r="623" spans="1:16" x14ac:dyDescent="0.25">
      <c r="A623" s="5" t="str">
        <f t="shared" si="59"/>
        <v/>
      </c>
      <c r="B623" s="6" t="str">
        <f>IFERROR(IF(Table1[[#This Row],[Multi-lens? 1]]="No", 1, IF(Table1[[#This Row],[Multi-lens? 1]]="Dual", 2, IF(Table1[[#This Row],[Multi-lens? 1]]="Quad", 4, ""))),"")</f>
        <v/>
      </c>
      <c r="C623" s="6">
        <f t="shared" si="60"/>
        <v>0</v>
      </c>
      <c r="D623" s="6">
        <f t="shared" si="61"/>
        <v>0</v>
      </c>
      <c r="E623" s="6">
        <f t="shared" si="62"/>
        <v>0</v>
      </c>
      <c r="F623" s="6">
        <f t="shared" si="63"/>
        <v>0</v>
      </c>
      <c r="H623" s="6" t="str">
        <f>IFERROR(IF(Table1[[#This Row],[Multi-lens? 1]]="No", 1, IF(Table1[[#This Row],[Multi-lens? 1]]="Dual", 2, IF(Table1[[#This Row],[Multi-lens? 1]]="Quad", 4, ""))),"")</f>
        <v/>
      </c>
      <c r="I623" s="9">
        <f>IFERROR(Table1[[#This Row],[Name]],"")</f>
        <v>0</v>
      </c>
      <c r="K623" s="3" t="str">
        <f t="shared" si="58"/>
        <v/>
      </c>
      <c r="M623" s="4">
        <f>IF(Table1[[#This Row],[Import to Gateway Calculator?]]="Yes",IFERROR(Table1[[#This Row],[Streaming Resolution '[MP']]],""),0)</f>
        <v>0</v>
      </c>
      <c r="N623" s="4">
        <f>IF(Table1[[#This Row],[Import to Gateway Calculator?]]="Yes",IFERROR(Table1[[#This Row],[Recording Resolution '[MP']]],""),0)</f>
        <v>0</v>
      </c>
      <c r="O623" s="4">
        <f>IF(Table1[[#This Row],[Import to Gateway Calculator?]]="Yes",IFERROR(Table1[[#This Row],[Frame Rate '[FPS'] 1]],""),0)</f>
        <v>0</v>
      </c>
      <c r="P623" s="4">
        <f>IF(Table1[[#This Row],[Import to Gateway Calculator?]]="Yes",IFERROR(Table1[[#This Row],[Days of Storage 1]],""),0)</f>
        <v>0</v>
      </c>
    </row>
    <row r="624" spans="1:16" x14ac:dyDescent="0.25">
      <c r="A624" s="5" t="str">
        <f t="shared" si="59"/>
        <v/>
      </c>
      <c r="B624" s="6" t="str">
        <f>IFERROR(IF(Table1[[#This Row],[Multi-lens? 1]]="No", 1, IF(Table1[[#This Row],[Multi-lens? 1]]="Dual", 2, IF(Table1[[#This Row],[Multi-lens? 1]]="Quad", 4, ""))),"")</f>
        <v/>
      </c>
      <c r="C624" s="6">
        <f t="shared" si="60"/>
        <v>0</v>
      </c>
      <c r="D624" s="6">
        <f t="shared" si="61"/>
        <v>0</v>
      </c>
      <c r="E624" s="6">
        <f t="shared" si="62"/>
        <v>0</v>
      </c>
      <c r="F624" s="6">
        <f t="shared" si="63"/>
        <v>0</v>
      </c>
      <c r="H624" s="6" t="str">
        <f>IFERROR(IF(Table1[[#This Row],[Multi-lens? 1]]="No", 1, IF(Table1[[#This Row],[Multi-lens? 1]]="Dual", 2, IF(Table1[[#This Row],[Multi-lens? 1]]="Quad", 4, ""))),"")</f>
        <v/>
      </c>
      <c r="I624" s="9">
        <f>IFERROR(Table1[[#This Row],[Name]],"")</f>
        <v>0</v>
      </c>
      <c r="K624" s="3" t="str">
        <f t="shared" si="58"/>
        <v/>
      </c>
      <c r="M624" s="4">
        <f>IF(Table1[[#This Row],[Import to Gateway Calculator?]]="Yes",IFERROR(Table1[[#This Row],[Streaming Resolution '[MP']]],""),0)</f>
        <v>0</v>
      </c>
      <c r="N624" s="4">
        <f>IF(Table1[[#This Row],[Import to Gateway Calculator?]]="Yes",IFERROR(Table1[[#This Row],[Recording Resolution '[MP']]],""),0)</f>
        <v>0</v>
      </c>
      <c r="O624" s="4">
        <f>IF(Table1[[#This Row],[Import to Gateway Calculator?]]="Yes",IFERROR(Table1[[#This Row],[Frame Rate '[FPS'] 1]],""),0)</f>
        <v>0</v>
      </c>
      <c r="P624" s="4">
        <f>IF(Table1[[#This Row],[Import to Gateway Calculator?]]="Yes",IFERROR(Table1[[#This Row],[Days of Storage 1]],""),0)</f>
        <v>0</v>
      </c>
    </row>
    <row r="625" spans="1:16" x14ac:dyDescent="0.25">
      <c r="A625" s="5" t="str">
        <f t="shared" si="59"/>
        <v/>
      </c>
      <c r="B625" s="6" t="str">
        <f>IFERROR(IF(Table1[[#This Row],[Multi-lens? 1]]="No", 1, IF(Table1[[#This Row],[Multi-lens? 1]]="Dual", 2, IF(Table1[[#This Row],[Multi-lens? 1]]="Quad", 4, ""))),"")</f>
        <v/>
      </c>
      <c r="C625" s="6">
        <f t="shared" si="60"/>
        <v>0</v>
      </c>
      <c r="D625" s="6">
        <f t="shared" si="61"/>
        <v>0</v>
      </c>
      <c r="E625" s="6">
        <f t="shared" si="62"/>
        <v>0</v>
      </c>
      <c r="F625" s="6">
        <f t="shared" si="63"/>
        <v>0</v>
      </c>
      <c r="H625" s="6" t="str">
        <f>IFERROR(IF(Table1[[#This Row],[Multi-lens? 1]]="No", 1, IF(Table1[[#This Row],[Multi-lens? 1]]="Dual", 2, IF(Table1[[#This Row],[Multi-lens? 1]]="Quad", 4, ""))),"")</f>
        <v/>
      </c>
      <c r="I625" s="9">
        <f>IFERROR(Table1[[#This Row],[Name]],"")</f>
        <v>0</v>
      </c>
      <c r="K625" s="3" t="str">
        <f t="shared" si="58"/>
        <v/>
      </c>
      <c r="M625" s="4">
        <f>IF(Table1[[#This Row],[Import to Gateway Calculator?]]="Yes",IFERROR(Table1[[#This Row],[Streaming Resolution '[MP']]],""),0)</f>
        <v>0</v>
      </c>
      <c r="N625" s="4">
        <f>IF(Table1[[#This Row],[Import to Gateway Calculator?]]="Yes",IFERROR(Table1[[#This Row],[Recording Resolution '[MP']]],""),0)</f>
        <v>0</v>
      </c>
      <c r="O625" s="4">
        <f>IF(Table1[[#This Row],[Import to Gateway Calculator?]]="Yes",IFERROR(Table1[[#This Row],[Frame Rate '[FPS'] 1]],""),0)</f>
        <v>0</v>
      </c>
      <c r="P625" s="4">
        <f>IF(Table1[[#This Row],[Import to Gateway Calculator?]]="Yes",IFERROR(Table1[[#This Row],[Days of Storage 1]],""),0)</f>
        <v>0</v>
      </c>
    </row>
    <row r="626" spans="1:16" x14ac:dyDescent="0.25">
      <c r="A626" s="5" t="str">
        <f t="shared" si="59"/>
        <v/>
      </c>
      <c r="B626" s="6" t="str">
        <f>IFERROR(IF(Table1[[#This Row],[Multi-lens? 1]]="No", 1, IF(Table1[[#This Row],[Multi-lens? 1]]="Dual", 2, IF(Table1[[#This Row],[Multi-lens? 1]]="Quad", 4, ""))),"")</f>
        <v/>
      </c>
      <c r="C626" s="6">
        <f t="shared" si="60"/>
        <v>0</v>
      </c>
      <c r="D626" s="6">
        <f t="shared" si="61"/>
        <v>0</v>
      </c>
      <c r="E626" s="6">
        <f t="shared" si="62"/>
        <v>0</v>
      </c>
      <c r="F626" s="6">
        <f t="shared" si="63"/>
        <v>0</v>
      </c>
      <c r="H626" s="6" t="str">
        <f>IFERROR(IF(Table1[[#This Row],[Multi-lens? 1]]="No", 1, IF(Table1[[#This Row],[Multi-lens? 1]]="Dual", 2, IF(Table1[[#This Row],[Multi-lens? 1]]="Quad", 4, ""))),"")</f>
        <v/>
      </c>
      <c r="I626" s="9">
        <f>IFERROR(Table1[[#This Row],[Name]],"")</f>
        <v>0</v>
      </c>
      <c r="K626" s="3" t="str">
        <f t="shared" si="58"/>
        <v/>
      </c>
      <c r="M626" s="4">
        <f>IF(Table1[[#This Row],[Import to Gateway Calculator?]]="Yes",IFERROR(Table1[[#This Row],[Streaming Resolution '[MP']]],""),0)</f>
        <v>0</v>
      </c>
      <c r="N626" s="4">
        <f>IF(Table1[[#This Row],[Import to Gateway Calculator?]]="Yes",IFERROR(Table1[[#This Row],[Recording Resolution '[MP']]],""),0)</f>
        <v>0</v>
      </c>
      <c r="O626" s="4">
        <f>IF(Table1[[#This Row],[Import to Gateway Calculator?]]="Yes",IFERROR(Table1[[#This Row],[Frame Rate '[FPS'] 1]],""),0)</f>
        <v>0</v>
      </c>
      <c r="P626" s="4">
        <f>IF(Table1[[#This Row],[Import to Gateway Calculator?]]="Yes",IFERROR(Table1[[#This Row],[Days of Storage 1]],""),0)</f>
        <v>0</v>
      </c>
    </row>
    <row r="627" spans="1:16" x14ac:dyDescent="0.25">
      <c r="A627" s="5" t="str">
        <f t="shared" si="59"/>
        <v/>
      </c>
      <c r="B627" s="6" t="str">
        <f>IFERROR(IF(Table1[[#This Row],[Multi-lens? 1]]="No", 1, IF(Table1[[#This Row],[Multi-lens? 1]]="Dual", 2, IF(Table1[[#This Row],[Multi-lens? 1]]="Quad", 4, ""))),"")</f>
        <v/>
      </c>
      <c r="C627" s="6">
        <f t="shared" si="60"/>
        <v>0</v>
      </c>
      <c r="D627" s="6">
        <f t="shared" si="61"/>
        <v>0</v>
      </c>
      <c r="E627" s="6">
        <f t="shared" si="62"/>
        <v>0</v>
      </c>
      <c r="F627" s="6">
        <f t="shared" si="63"/>
        <v>0</v>
      </c>
      <c r="H627" s="6" t="str">
        <f>IFERROR(IF(Table1[[#This Row],[Multi-lens? 1]]="No", 1, IF(Table1[[#This Row],[Multi-lens? 1]]="Dual", 2, IF(Table1[[#This Row],[Multi-lens? 1]]="Quad", 4, ""))),"")</f>
        <v/>
      </c>
      <c r="I627" s="9">
        <f>IFERROR(Table1[[#This Row],[Name]],"")</f>
        <v>0</v>
      </c>
      <c r="K627" s="3" t="str">
        <f t="shared" si="58"/>
        <v/>
      </c>
      <c r="M627" s="4">
        <f>IF(Table1[[#This Row],[Import to Gateway Calculator?]]="Yes",IFERROR(Table1[[#This Row],[Streaming Resolution '[MP']]],""),0)</f>
        <v>0</v>
      </c>
      <c r="N627" s="4">
        <f>IF(Table1[[#This Row],[Import to Gateway Calculator?]]="Yes",IFERROR(Table1[[#This Row],[Recording Resolution '[MP']]],""),0)</f>
        <v>0</v>
      </c>
      <c r="O627" s="4">
        <f>IF(Table1[[#This Row],[Import to Gateway Calculator?]]="Yes",IFERROR(Table1[[#This Row],[Frame Rate '[FPS'] 1]],""),0)</f>
        <v>0</v>
      </c>
      <c r="P627" s="4">
        <f>IF(Table1[[#This Row],[Import to Gateway Calculator?]]="Yes",IFERROR(Table1[[#This Row],[Days of Storage 1]],""),0)</f>
        <v>0</v>
      </c>
    </row>
    <row r="628" spans="1:16" x14ac:dyDescent="0.25">
      <c r="A628" s="5" t="str">
        <f t="shared" si="59"/>
        <v/>
      </c>
      <c r="B628" s="6" t="str">
        <f>IFERROR(IF(Table1[[#This Row],[Multi-lens? 1]]="No", 1, IF(Table1[[#This Row],[Multi-lens? 1]]="Dual", 2, IF(Table1[[#This Row],[Multi-lens? 1]]="Quad", 4, ""))),"")</f>
        <v/>
      </c>
      <c r="C628" s="6">
        <f t="shared" si="60"/>
        <v>0</v>
      </c>
      <c r="D628" s="6">
        <f t="shared" si="61"/>
        <v>0</v>
      </c>
      <c r="E628" s="6">
        <f t="shared" si="62"/>
        <v>0</v>
      </c>
      <c r="F628" s="6">
        <f t="shared" si="63"/>
        <v>0</v>
      </c>
      <c r="H628" s="6" t="str">
        <f>IFERROR(IF(Table1[[#This Row],[Multi-lens? 1]]="No", 1, IF(Table1[[#This Row],[Multi-lens? 1]]="Dual", 2, IF(Table1[[#This Row],[Multi-lens? 1]]="Quad", 4, ""))),"")</f>
        <v/>
      </c>
      <c r="I628" s="9">
        <f>IFERROR(Table1[[#This Row],[Name]],"")</f>
        <v>0</v>
      </c>
      <c r="K628" s="3" t="str">
        <f t="shared" si="58"/>
        <v/>
      </c>
      <c r="M628" s="4">
        <f>IF(Table1[[#This Row],[Import to Gateway Calculator?]]="Yes",IFERROR(Table1[[#This Row],[Streaming Resolution '[MP']]],""),0)</f>
        <v>0</v>
      </c>
      <c r="N628" s="4">
        <f>IF(Table1[[#This Row],[Import to Gateway Calculator?]]="Yes",IFERROR(Table1[[#This Row],[Recording Resolution '[MP']]],""),0)</f>
        <v>0</v>
      </c>
      <c r="O628" s="4">
        <f>IF(Table1[[#This Row],[Import to Gateway Calculator?]]="Yes",IFERROR(Table1[[#This Row],[Frame Rate '[FPS'] 1]],""),0)</f>
        <v>0</v>
      </c>
      <c r="P628" s="4">
        <f>IF(Table1[[#This Row],[Import to Gateway Calculator?]]="Yes",IFERROR(Table1[[#This Row],[Days of Storage 1]],""),0)</f>
        <v>0</v>
      </c>
    </row>
    <row r="629" spans="1:16" x14ac:dyDescent="0.25">
      <c r="A629" s="5" t="str">
        <f t="shared" si="59"/>
        <v/>
      </c>
      <c r="B629" s="6" t="str">
        <f>IFERROR(IF(Table1[[#This Row],[Multi-lens? 1]]="No", 1, IF(Table1[[#This Row],[Multi-lens? 1]]="Dual", 2, IF(Table1[[#This Row],[Multi-lens? 1]]="Quad", 4, ""))),"")</f>
        <v/>
      </c>
      <c r="C629" s="6">
        <f t="shared" si="60"/>
        <v>0</v>
      </c>
      <c r="D629" s="6">
        <f t="shared" si="61"/>
        <v>0</v>
      </c>
      <c r="E629" s="6">
        <f t="shared" si="62"/>
        <v>0</v>
      </c>
      <c r="F629" s="6">
        <f t="shared" si="63"/>
        <v>0</v>
      </c>
      <c r="H629" s="6" t="str">
        <f>IFERROR(IF(Table1[[#This Row],[Multi-lens? 1]]="No", 1, IF(Table1[[#This Row],[Multi-lens? 1]]="Dual", 2, IF(Table1[[#This Row],[Multi-lens? 1]]="Quad", 4, ""))),"")</f>
        <v/>
      </c>
      <c r="I629" s="9">
        <f>IFERROR(Table1[[#This Row],[Name]],"")</f>
        <v>0</v>
      </c>
      <c r="K629" s="3" t="str">
        <f t="shared" si="58"/>
        <v/>
      </c>
      <c r="M629" s="4">
        <f>IF(Table1[[#This Row],[Import to Gateway Calculator?]]="Yes",IFERROR(Table1[[#This Row],[Streaming Resolution '[MP']]],""),0)</f>
        <v>0</v>
      </c>
      <c r="N629" s="4">
        <f>IF(Table1[[#This Row],[Import to Gateway Calculator?]]="Yes",IFERROR(Table1[[#This Row],[Recording Resolution '[MP']]],""),0)</f>
        <v>0</v>
      </c>
      <c r="O629" s="4">
        <f>IF(Table1[[#This Row],[Import to Gateway Calculator?]]="Yes",IFERROR(Table1[[#This Row],[Frame Rate '[FPS'] 1]],""),0)</f>
        <v>0</v>
      </c>
      <c r="P629" s="4">
        <f>IF(Table1[[#This Row],[Import to Gateway Calculator?]]="Yes",IFERROR(Table1[[#This Row],[Days of Storage 1]],""),0)</f>
        <v>0</v>
      </c>
    </row>
    <row r="630" spans="1:16" x14ac:dyDescent="0.25">
      <c r="A630" s="5" t="str">
        <f t="shared" si="59"/>
        <v/>
      </c>
      <c r="B630" s="6" t="str">
        <f>IFERROR(IF(Table1[[#This Row],[Multi-lens? 1]]="No", 1, IF(Table1[[#This Row],[Multi-lens? 1]]="Dual", 2, IF(Table1[[#This Row],[Multi-lens? 1]]="Quad", 4, ""))),"")</f>
        <v/>
      </c>
      <c r="C630" s="6">
        <f t="shared" si="60"/>
        <v>0</v>
      </c>
      <c r="D630" s="6">
        <f t="shared" si="61"/>
        <v>0</v>
      </c>
      <c r="E630" s="6">
        <f t="shared" si="62"/>
        <v>0</v>
      </c>
      <c r="F630" s="6">
        <f t="shared" si="63"/>
        <v>0</v>
      </c>
      <c r="H630" s="6" t="str">
        <f>IFERROR(IF(Table1[[#This Row],[Multi-lens? 1]]="No", 1, IF(Table1[[#This Row],[Multi-lens? 1]]="Dual", 2, IF(Table1[[#This Row],[Multi-lens? 1]]="Quad", 4, ""))),"")</f>
        <v/>
      </c>
      <c r="I630" s="9">
        <f>IFERROR(Table1[[#This Row],[Name]],"")</f>
        <v>0</v>
      </c>
      <c r="K630" s="3" t="str">
        <f t="shared" si="58"/>
        <v/>
      </c>
      <c r="M630" s="4">
        <f>IF(Table1[[#This Row],[Import to Gateway Calculator?]]="Yes",IFERROR(Table1[[#This Row],[Streaming Resolution '[MP']]],""),0)</f>
        <v>0</v>
      </c>
      <c r="N630" s="4">
        <f>IF(Table1[[#This Row],[Import to Gateway Calculator?]]="Yes",IFERROR(Table1[[#This Row],[Recording Resolution '[MP']]],""),0)</f>
        <v>0</v>
      </c>
      <c r="O630" s="4">
        <f>IF(Table1[[#This Row],[Import to Gateway Calculator?]]="Yes",IFERROR(Table1[[#This Row],[Frame Rate '[FPS'] 1]],""),0)</f>
        <v>0</v>
      </c>
      <c r="P630" s="4">
        <f>IF(Table1[[#This Row],[Import to Gateway Calculator?]]="Yes",IFERROR(Table1[[#This Row],[Days of Storage 1]],""),0)</f>
        <v>0</v>
      </c>
    </row>
    <row r="631" spans="1:16" x14ac:dyDescent="0.25">
      <c r="A631" s="5" t="str">
        <f t="shared" si="59"/>
        <v/>
      </c>
      <c r="B631" s="6" t="str">
        <f>IFERROR(IF(Table1[[#This Row],[Multi-lens? 1]]="No", 1, IF(Table1[[#This Row],[Multi-lens? 1]]="Dual", 2, IF(Table1[[#This Row],[Multi-lens? 1]]="Quad", 4, ""))),"")</f>
        <v/>
      </c>
      <c r="C631" s="6">
        <f t="shared" si="60"/>
        <v>0</v>
      </c>
      <c r="D631" s="6">
        <f t="shared" si="61"/>
        <v>0</v>
      </c>
      <c r="E631" s="6">
        <f t="shared" si="62"/>
        <v>0</v>
      </c>
      <c r="F631" s="6">
        <f t="shared" si="63"/>
        <v>0</v>
      </c>
      <c r="H631" s="6" t="str">
        <f>IFERROR(IF(Table1[[#This Row],[Multi-lens? 1]]="No", 1, IF(Table1[[#This Row],[Multi-lens? 1]]="Dual", 2, IF(Table1[[#This Row],[Multi-lens? 1]]="Quad", 4, ""))),"")</f>
        <v/>
      </c>
      <c r="I631" s="9">
        <f>IFERROR(Table1[[#This Row],[Name]],"")</f>
        <v>0</v>
      </c>
      <c r="K631" s="3" t="str">
        <f t="shared" si="58"/>
        <v/>
      </c>
      <c r="M631" s="4">
        <f>IF(Table1[[#This Row],[Import to Gateway Calculator?]]="Yes",IFERROR(Table1[[#This Row],[Streaming Resolution '[MP']]],""),0)</f>
        <v>0</v>
      </c>
      <c r="N631" s="4">
        <f>IF(Table1[[#This Row],[Import to Gateway Calculator?]]="Yes",IFERROR(Table1[[#This Row],[Recording Resolution '[MP']]],""),0)</f>
        <v>0</v>
      </c>
      <c r="O631" s="4">
        <f>IF(Table1[[#This Row],[Import to Gateway Calculator?]]="Yes",IFERROR(Table1[[#This Row],[Frame Rate '[FPS'] 1]],""),0)</f>
        <v>0</v>
      </c>
      <c r="P631" s="4">
        <f>IF(Table1[[#This Row],[Import to Gateway Calculator?]]="Yes",IFERROR(Table1[[#This Row],[Days of Storage 1]],""),0)</f>
        <v>0</v>
      </c>
    </row>
    <row r="632" spans="1:16" x14ac:dyDescent="0.25">
      <c r="A632" s="5" t="str">
        <f t="shared" si="59"/>
        <v/>
      </c>
      <c r="B632" s="6" t="str">
        <f>IFERROR(IF(Table1[[#This Row],[Multi-lens? 1]]="No", 1, IF(Table1[[#This Row],[Multi-lens? 1]]="Dual", 2, IF(Table1[[#This Row],[Multi-lens? 1]]="Quad", 4, ""))),"")</f>
        <v/>
      </c>
      <c r="C632" s="6">
        <f t="shared" si="60"/>
        <v>0</v>
      </c>
      <c r="D632" s="6">
        <f t="shared" si="61"/>
        <v>0</v>
      </c>
      <c r="E632" s="6">
        <f t="shared" si="62"/>
        <v>0</v>
      </c>
      <c r="F632" s="6">
        <f t="shared" si="63"/>
        <v>0</v>
      </c>
      <c r="H632" s="6" t="str">
        <f>IFERROR(IF(Table1[[#This Row],[Multi-lens? 1]]="No", 1, IF(Table1[[#This Row],[Multi-lens? 1]]="Dual", 2, IF(Table1[[#This Row],[Multi-lens? 1]]="Quad", 4, ""))),"")</f>
        <v/>
      </c>
      <c r="I632" s="9">
        <f>IFERROR(Table1[[#This Row],[Name]],"")</f>
        <v>0</v>
      </c>
      <c r="K632" s="3" t="str">
        <f t="shared" si="58"/>
        <v/>
      </c>
      <c r="M632" s="4">
        <f>IF(Table1[[#This Row],[Import to Gateway Calculator?]]="Yes",IFERROR(Table1[[#This Row],[Streaming Resolution '[MP']]],""),0)</f>
        <v>0</v>
      </c>
      <c r="N632" s="4">
        <f>IF(Table1[[#This Row],[Import to Gateway Calculator?]]="Yes",IFERROR(Table1[[#This Row],[Recording Resolution '[MP']]],""),0)</f>
        <v>0</v>
      </c>
      <c r="O632" s="4">
        <f>IF(Table1[[#This Row],[Import to Gateway Calculator?]]="Yes",IFERROR(Table1[[#This Row],[Frame Rate '[FPS'] 1]],""),0)</f>
        <v>0</v>
      </c>
      <c r="P632" s="4">
        <f>IF(Table1[[#This Row],[Import to Gateway Calculator?]]="Yes",IFERROR(Table1[[#This Row],[Days of Storage 1]],""),0)</f>
        <v>0</v>
      </c>
    </row>
    <row r="633" spans="1:16" x14ac:dyDescent="0.25">
      <c r="A633" s="5" t="str">
        <f t="shared" si="59"/>
        <v/>
      </c>
      <c r="B633" s="6" t="str">
        <f>IFERROR(IF(Table1[[#This Row],[Multi-lens? 1]]="No", 1, IF(Table1[[#This Row],[Multi-lens? 1]]="Dual", 2, IF(Table1[[#This Row],[Multi-lens? 1]]="Quad", 4, ""))),"")</f>
        <v/>
      </c>
      <c r="C633" s="6">
        <f t="shared" si="60"/>
        <v>0</v>
      </c>
      <c r="D633" s="6">
        <f t="shared" si="61"/>
        <v>0</v>
      </c>
      <c r="E633" s="6">
        <f t="shared" si="62"/>
        <v>0</v>
      </c>
      <c r="F633" s="6">
        <f t="shared" si="63"/>
        <v>0</v>
      </c>
      <c r="H633" s="6" t="str">
        <f>IFERROR(IF(Table1[[#This Row],[Multi-lens? 1]]="No", 1, IF(Table1[[#This Row],[Multi-lens? 1]]="Dual", 2, IF(Table1[[#This Row],[Multi-lens? 1]]="Quad", 4, ""))),"")</f>
        <v/>
      </c>
      <c r="I633" s="9">
        <f>IFERROR(Table1[[#This Row],[Name]],"")</f>
        <v>0</v>
      </c>
      <c r="K633" s="3" t="str">
        <f t="shared" si="58"/>
        <v/>
      </c>
      <c r="M633" s="4">
        <f>IF(Table1[[#This Row],[Import to Gateway Calculator?]]="Yes",IFERROR(Table1[[#This Row],[Streaming Resolution '[MP']]],""),0)</f>
        <v>0</v>
      </c>
      <c r="N633" s="4">
        <f>IF(Table1[[#This Row],[Import to Gateway Calculator?]]="Yes",IFERROR(Table1[[#This Row],[Recording Resolution '[MP']]],""),0)</f>
        <v>0</v>
      </c>
      <c r="O633" s="4">
        <f>IF(Table1[[#This Row],[Import to Gateway Calculator?]]="Yes",IFERROR(Table1[[#This Row],[Frame Rate '[FPS'] 1]],""),0)</f>
        <v>0</v>
      </c>
      <c r="P633" s="4">
        <f>IF(Table1[[#This Row],[Import to Gateway Calculator?]]="Yes",IFERROR(Table1[[#This Row],[Days of Storage 1]],""),0)</f>
        <v>0</v>
      </c>
    </row>
    <row r="634" spans="1:16" x14ac:dyDescent="0.25">
      <c r="A634" s="5" t="str">
        <f t="shared" si="59"/>
        <v/>
      </c>
      <c r="B634" s="6" t="str">
        <f>IFERROR(IF(Table1[[#This Row],[Multi-lens? 1]]="No", 1, IF(Table1[[#This Row],[Multi-lens? 1]]="Dual", 2, IF(Table1[[#This Row],[Multi-lens? 1]]="Quad", 4, ""))),"")</f>
        <v/>
      </c>
      <c r="C634" s="6">
        <f t="shared" si="60"/>
        <v>0</v>
      </c>
      <c r="D634" s="6">
        <f t="shared" si="61"/>
        <v>0</v>
      </c>
      <c r="E634" s="6">
        <f t="shared" si="62"/>
        <v>0</v>
      </c>
      <c r="F634" s="6">
        <f t="shared" si="63"/>
        <v>0</v>
      </c>
      <c r="H634" s="6" t="str">
        <f>IFERROR(IF(Table1[[#This Row],[Multi-lens? 1]]="No", 1, IF(Table1[[#This Row],[Multi-lens? 1]]="Dual", 2, IF(Table1[[#This Row],[Multi-lens? 1]]="Quad", 4, ""))),"")</f>
        <v/>
      </c>
      <c r="I634" s="9">
        <f>IFERROR(Table1[[#This Row],[Name]],"")</f>
        <v>0</v>
      </c>
      <c r="K634" s="3" t="str">
        <f t="shared" si="58"/>
        <v/>
      </c>
      <c r="M634" s="4">
        <f>IF(Table1[[#This Row],[Import to Gateway Calculator?]]="Yes",IFERROR(Table1[[#This Row],[Streaming Resolution '[MP']]],""),0)</f>
        <v>0</v>
      </c>
      <c r="N634" s="4">
        <f>IF(Table1[[#This Row],[Import to Gateway Calculator?]]="Yes",IFERROR(Table1[[#This Row],[Recording Resolution '[MP']]],""),0)</f>
        <v>0</v>
      </c>
      <c r="O634" s="4">
        <f>IF(Table1[[#This Row],[Import to Gateway Calculator?]]="Yes",IFERROR(Table1[[#This Row],[Frame Rate '[FPS'] 1]],""),0)</f>
        <v>0</v>
      </c>
      <c r="P634" s="4">
        <f>IF(Table1[[#This Row],[Import to Gateway Calculator?]]="Yes",IFERROR(Table1[[#This Row],[Days of Storage 1]],""),0)</f>
        <v>0</v>
      </c>
    </row>
    <row r="635" spans="1:16" x14ac:dyDescent="0.25">
      <c r="A635" s="5" t="str">
        <f t="shared" si="59"/>
        <v/>
      </c>
      <c r="B635" s="6" t="str">
        <f>IFERROR(IF(Table1[[#This Row],[Multi-lens? 1]]="No", 1, IF(Table1[[#This Row],[Multi-lens? 1]]="Dual", 2, IF(Table1[[#This Row],[Multi-lens? 1]]="Quad", 4, ""))),"")</f>
        <v/>
      </c>
      <c r="C635" s="6">
        <f t="shared" si="60"/>
        <v>0</v>
      </c>
      <c r="D635" s="6">
        <f t="shared" si="61"/>
        <v>0</v>
      </c>
      <c r="E635" s="6">
        <f t="shared" si="62"/>
        <v>0</v>
      </c>
      <c r="F635" s="6">
        <f t="shared" si="63"/>
        <v>0</v>
      </c>
      <c r="H635" s="6" t="str">
        <f>IFERROR(IF(Table1[[#This Row],[Multi-lens? 1]]="No", 1, IF(Table1[[#This Row],[Multi-lens? 1]]="Dual", 2, IF(Table1[[#This Row],[Multi-lens? 1]]="Quad", 4, ""))),"")</f>
        <v/>
      </c>
      <c r="I635" s="9">
        <f>IFERROR(Table1[[#This Row],[Name]],"")</f>
        <v>0</v>
      </c>
      <c r="K635" s="3" t="str">
        <f t="shared" si="58"/>
        <v/>
      </c>
      <c r="M635" s="4">
        <f>IF(Table1[[#This Row],[Import to Gateway Calculator?]]="Yes",IFERROR(Table1[[#This Row],[Streaming Resolution '[MP']]],""),0)</f>
        <v>0</v>
      </c>
      <c r="N635" s="4">
        <f>IF(Table1[[#This Row],[Import to Gateway Calculator?]]="Yes",IFERROR(Table1[[#This Row],[Recording Resolution '[MP']]],""),0)</f>
        <v>0</v>
      </c>
      <c r="O635" s="4">
        <f>IF(Table1[[#This Row],[Import to Gateway Calculator?]]="Yes",IFERROR(Table1[[#This Row],[Frame Rate '[FPS'] 1]],""),0)</f>
        <v>0</v>
      </c>
      <c r="P635" s="4">
        <f>IF(Table1[[#This Row],[Import to Gateway Calculator?]]="Yes",IFERROR(Table1[[#This Row],[Days of Storage 1]],""),0)</f>
        <v>0</v>
      </c>
    </row>
    <row r="636" spans="1:16" x14ac:dyDescent="0.25">
      <c r="A636" s="5" t="str">
        <f t="shared" si="59"/>
        <v/>
      </c>
      <c r="B636" s="6" t="str">
        <f>IFERROR(IF(Table1[[#This Row],[Multi-lens? 1]]="No", 1, IF(Table1[[#This Row],[Multi-lens? 1]]="Dual", 2, IF(Table1[[#This Row],[Multi-lens? 1]]="Quad", 4, ""))),"")</f>
        <v/>
      </c>
      <c r="C636" s="6">
        <f t="shared" si="60"/>
        <v>0</v>
      </c>
      <c r="D636" s="6">
        <f t="shared" si="61"/>
        <v>0</v>
      </c>
      <c r="E636" s="6">
        <f t="shared" si="62"/>
        <v>0</v>
      </c>
      <c r="F636" s="6">
        <f t="shared" si="63"/>
        <v>0</v>
      </c>
      <c r="H636" s="6" t="str">
        <f>IFERROR(IF(Table1[[#This Row],[Multi-lens? 1]]="No", 1, IF(Table1[[#This Row],[Multi-lens? 1]]="Dual", 2, IF(Table1[[#This Row],[Multi-lens? 1]]="Quad", 4, ""))),"")</f>
        <v/>
      </c>
      <c r="I636" s="9">
        <f>IFERROR(Table1[[#This Row],[Name]],"")</f>
        <v>0</v>
      </c>
      <c r="K636" s="3" t="str">
        <f t="shared" si="58"/>
        <v/>
      </c>
      <c r="M636" s="4">
        <f>IF(Table1[[#This Row],[Import to Gateway Calculator?]]="Yes",IFERROR(Table1[[#This Row],[Streaming Resolution '[MP']]],""),0)</f>
        <v>0</v>
      </c>
      <c r="N636" s="4">
        <f>IF(Table1[[#This Row],[Import to Gateway Calculator?]]="Yes",IFERROR(Table1[[#This Row],[Recording Resolution '[MP']]],""),0)</f>
        <v>0</v>
      </c>
      <c r="O636" s="4">
        <f>IF(Table1[[#This Row],[Import to Gateway Calculator?]]="Yes",IFERROR(Table1[[#This Row],[Frame Rate '[FPS'] 1]],""),0)</f>
        <v>0</v>
      </c>
      <c r="P636" s="4">
        <f>IF(Table1[[#This Row],[Import to Gateway Calculator?]]="Yes",IFERROR(Table1[[#This Row],[Days of Storage 1]],""),0)</f>
        <v>0</v>
      </c>
    </row>
    <row r="637" spans="1:16" x14ac:dyDescent="0.25">
      <c r="A637" s="5" t="str">
        <f t="shared" si="59"/>
        <v/>
      </c>
      <c r="B637" s="6" t="str">
        <f>IFERROR(IF(Table1[[#This Row],[Multi-lens? 1]]="No", 1, IF(Table1[[#This Row],[Multi-lens? 1]]="Dual", 2, IF(Table1[[#This Row],[Multi-lens? 1]]="Quad", 4, ""))),"")</f>
        <v/>
      </c>
      <c r="C637" s="6">
        <f t="shared" si="60"/>
        <v>0</v>
      </c>
      <c r="D637" s="6">
        <f t="shared" si="61"/>
        <v>0</v>
      </c>
      <c r="E637" s="6">
        <f t="shared" si="62"/>
        <v>0</v>
      </c>
      <c r="F637" s="6">
        <f t="shared" si="63"/>
        <v>0</v>
      </c>
      <c r="H637" s="6" t="str">
        <f>IFERROR(IF(Table1[[#This Row],[Multi-lens? 1]]="No", 1, IF(Table1[[#This Row],[Multi-lens? 1]]="Dual", 2, IF(Table1[[#This Row],[Multi-lens? 1]]="Quad", 4, ""))),"")</f>
        <v/>
      </c>
      <c r="I637" s="9">
        <f>IFERROR(Table1[[#This Row],[Name]],"")</f>
        <v>0</v>
      </c>
      <c r="K637" s="3" t="str">
        <f t="shared" si="58"/>
        <v/>
      </c>
      <c r="M637" s="4">
        <f>IF(Table1[[#This Row],[Import to Gateway Calculator?]]="Yes",IFERROR(Table1[[#This Row],[Streaming Resolution '[MP']]],""),0)</f>
        <v>0</v>
      </c>
      <c r="N637" s="4">
        <f>IF(Table1[[#This Row],[Import to Gateway Calculator?]]="Yes",IFERROR(Table1[[#This Row],[Recording Resolution '[MP']]],""),0)</f>
        <v>0</v>
      </c>
      <c r="O637" s="4">
        <f>IF(Table1[[#This Row],[Import to Gateway Calculator?]]="Yes",IFERROR(Table1[[#This Row],[Frame Rate '[FPS'] 1]],""),0)</f>
        <v>0</v>
      </c>
      <c r="P637" s="4">
        <f>IF(Table1[[#This Row],[Import to Gateway Calculator?]]="Yes",IFERROR(Table1[[#This Row],[Days of Storage 1]],""),0)</f>
        <v>0</v>
      </c>
    </row>
    <row r="638" spans="1:16" x14ac:dyDescent="0.25">
      <c r="A638" s="5" t="str">
        <f t="shared" si="59"/>
        <v/>
      </c>
      <c r="B638" s="6" t="str">
        <f>IFERROR(IF(Table1[[#This Row],[Multi-lens? 1]]="No", 1, IF(Table1[[#This Row],[Multi-lens? 1]]="Dual", 2, IF(Table1[[#This Row],[Multi-lens? 1]]="Quad", 4, ""))),"")</f>
        <v/>
      </c>
      <c r="C638" s="6">
        <f t="shared" si="60"/>
        <v>0</v>
      </c>
      <c r="D638" s="6">
        <f t="shared" si="61"/>
        <v>0</v>
      </c>
      <c r="E638" s="6">
        <f t="shared" si="62"/>
        <v>0</v>
      </c>
      <c r="F638" s="6">
        <f t="shared" si="63"/>
        <v>0</v>
      </c>
      <c r="H638" s="6" t="str">
        <f>IFERROR(IF(Table1[[#This Row],[Multi-lens? 1]]="No", 1, IF(Table1[[#This Row],[Multi-lens? 1]]="Dual", 2, IF(Table1[[#This Row],[Multi-lens? 1]]="Quad", 4, ""))),"")</f>
        <v/>
      </c>
      <c r="I638" s="9">
        <f>IFERROR(Table1[[#This Row],[Name]],"")</f>
        <v>0</v>
      </c>
      <c r="K638" s="3" t="str">
        <f t="shared" si="58"/>
        <v/>
      </c>
      <c r="M638" s="4">
        <f>IF(Table1[[#This Row],[Import to Gateway Calculator?]]="Yes",IFERROR(Table1[[#This Row],[Streaming Resolution '[MP']]],""),0)</f>
        <v>0</v>
      </c>
      <c r="N638" s="4">
        <f>IF(Table1[[#This Row],[Import to Gateway Calculator?]]="Yes",IFERROR(Table1[[#This Row],[Recording Resolution '[MP']]],""),0)</f>
        <v>0</v>
      </c>
      <c r="O638" s="4">
        <f>IF(Table1[[#This Row],[Import to Gateway Calculator?]]="Yes",IFERROR(Table1[[#This Row],[Frame Rate '[FPS'] 1]],""),0)</f>
        <v>0</v>
      </c>
      <c r="P638" s="4">
        <f>IF(Table1[[#This Row],[Import to Gateway Calculator?]]="Yes",IFERROR(Table1[[#This Row],[Days of Storage 1]],""),0)</f>
        <v>0</v>
      </c>
    </row>
    <row r="639" spans="1:16" x14ac:dyDescent="0.25">
      <c r="A639" s="5" t="str">
        <f t="shared" si="59"/>
        <v/>
      </c>
      <c r="B639" s="6" t="str">
        <f>IFERROR(IF(Table1[[#This Row],[Multi-lens? 1]]="No", 1, IF(Table1[[#This Row],[Multi-lens? 1]]="Dual", 2, IF(Table1[[#This Row],[Multi-lens? 1]]="Quad", 4, ""))),"")</f>
        <v/>
      </c>
      <c r="C639" s="6">
        <f t="shared" si="60"/>
        <v>0</v>
      </c>
      <c r="D639" s="6">
        <f t="shared" si="61"/>
        <v>0</v>
      </c>
      <c r="E639" s="6">
        <f t="shared" si="62"/>
        <v>0</v>
      </c>
      <c r="F639" s="6">
        <f t="shared" si="63"/>
        <v>0</v>
      </c>
      <c r="H639" s="6" t="str">
        <f>IFERROR(IF(Table1[[#This Row],[Multi-lens? 1]]="No", 1, IF(Table1[[#This Row],[Multi-lens? 1]]="Dual", 2, IF(Table1[[#This Row],[Multi-lens? 1]]="Quad", 4, ""))),"")</f>
        <v/>
      </c>
      <c r="I639" s="9">
        <f>IFERROR(Table1[[#This Row],[Name]],"")</f>
        <v>0</v>
      </c>
      <c r="K639" s="3" t="str">
        <f t="shared" si="58"/>
        <v/>
      </c>
      <c r="M639" s="4">
        <f>IF(Table1[[#This Row],[Import to Gateway Calculator?]]="Yes",IFERROR(Table1[[#This Row],[Streaming Resolution '[MP']]],""),0)</f>
        <v>0</v>
      </c>
      <c r="N639" s="4">
        <f>IF(Table1[[#This Row],[Import to Gateway Calculator?]]="Yes",IFERROR(Table1[[#This Row],[Recording Resolution '[MP']]],""),0)</f>
        <v>0</v>
      </c>
      <c r="O639" s="4">
        <f>IF(Table1[[#This Row],[Import to Gateway Calculator?]]="Yes",IFERROR(Table1[[#This Row],[Frame Rate '[FPS'] 1]],""),0)</f>
        <v>0</v>
      </c>
      <c r="P639" s="4">
        <f>IF(Table1[[#This Row],[Import to Gateway Calculator?]]="Yes",IFERROR(Table1[[#This Row],[Days of Storage 1]],""),0)</f>
        <v>0</v>
      </c>
    </row>
    <row r="640" spans="1:16" x14ac:dyDescent="0.25">
      <c r="A640" s="5" t="str">
        <f t="shared" si="59"/>
        <v/>
      </c>
      <c r="B640" s="6" t="str">
        <f>IFERROR(IF(Table1[[#This Row],[Multi-lens? 1]]="No", 1, IF(Table1[[#This Row],[Multi-lens? 1]]="Dual", 2, IF(Table1[[#This Row],[Multi-lens? 1]]="Quad", 4, ""))),"")</f>
        <v/>
      </c>
      <c r="C640" s="6">
        <f t="shared" si="60"/>
        <v>0</v>
      </c>
      <c r="D640" s="6">
        <f t="shared" si="61"/>
        <v>0</v>
      </c>
      <c r="E640" s="6">
        <f t="shared" si="62"/>
        <v>0</v>
      </c>
      <c r="F640" s="6">
        <f t="shared" si="63"/>
        <v>0</v>
      </c>
      <c r="H640" s="6" t="str">
        <f>IFERROR(IF(Table1[[#This Row],[Multi-lens? 1]]="No", 1, IF(Table1[[#This Row],[Multi-lens? 1]]="Dual", 2, IF(Table1[[#This Row],[Multi-lens? 1]]="Quad", 4, ""))),"")</f>
        <v/>
      </c>
      <c r="I640" s="9">
        <f>IFERROR(Table1[[#This Row],[Name]],"")</f>
        <v>0</v>
      </c>
      <c r="K640" s="3" t="str">
        <f t="shared" si="58"/>
        <v/>
      </c>
      <c r="M640" s="4">
        <f>IF(Table1[[#This Row],[Import to Gateway Calculator?]]="Yes",IFERROR(Table1[[#This Row],[Streaming Resolution '[MP']]],""),0)</f>
        <v>0</v>
      </c>
      <c r="N640" s="4">
        <f>IF(Table1[[#This Row],[Import to Gateway Calculator?]]="Yes",IFERROR(Table1[[#This Row],[Recording Resolution '[MP']]],""),0)</f>
        <v>0</v>
      </c>
      <c r="O640" s="4">
        <f>IF(Table1[[#This Row],[Import to Gateway Calculator?]]="Yes",IFERROR(Table1[[#This Row],[Frame Rate '[FPS'] 1]],""),0)</f>
        <v>0</v>
      </c>
      <c r="P640" s="4">
        <f>IF(Table1[[#This Row],[Import to Gateway Calculator?]]="Yes",IFERROR(Table1[[#This Row],[Days of Storage 1]],""),0)</f>
        <v>0</v>
      </c>
    </row>
    <row r="641" spans="1:16" x14ac:dyDescent="0.25">
      <c r="A641" s="5" t="str">
        <f t="shared" si="59"/>
        <v/>
      </c>
      <c r="B641" s="6" t="str">
        <f>IFERROR(IF(Table1[[#This Row],[Multi-lens? 1]]="No", 1, IF(Table1[[#This Row],[Multi-lens? 1]]="Dual", 2, IF(Table1[[#This Row],[Multi-lens? 1]]="Quad", 4, ""))),"")</f>
        <v/>
      </c>
      <c r="C641" s="6">
        <f t="shared" si="60"/>
        <v>0</v>
      </c>
      <c r="D641" s="6">
        <f t="shared" si="61"/>
        <v>0</v>
      </c>
      <c r="E641" s="6">
        <f t="shared" si="62"/>
        <v>0</v>
      </c>
      <c r="F641" s="6">
        <f t="shared" si="63"/>
        <v>0</v>
      </c>
      <c r="H641" s="6" t="str">
        <f>IFERROR(IF(Table1[[#This Row],[Multi-lens? 1]]="No", 1, IF(Table1[[#This Row],[Multi-lens? 1]]="Dual", 2, IF(Table1[[#This Row],[Multi-lens? 1]]="Quad", 4, ""))),"")</f>
        <v/>
      </c>
      <c r="I641" s="9">
        <f>IFERROR(Table1[[#This Row],[Name]],"")</f>
        <v>0</v>
      </c>
      <c r="K641" s="3" t="str">
        <f t="shared" si="58"/>
        <v/>
      </c>
      <c r="M641" s="4">
        <f>IF(Table1[[#This Row],[Import to Gateway Calculator?]]="Yes",IFERROR(Table1[[#This Row],[Streaming Resolution '[MP']]],""),0)</f>
        <v>0</v>
      </c>
      <c r="N641" s="4">
        <f>IF(Table1[[#This Row],[Import to Gateway Calculator?]]="Yes",IFERROR(Table1[[#This Row],[Recording Resolution '[MP']]],""),0)</f>
        <v>0</v>
      </c>
      <c r="O641" s="4">
        <f>IF(Table1[[#This Row],[Import to Gateway Calculator?]]="Yes",IFERROR(Table1[[#This Row],[Frame Rate '[FPS'] 1]],""),0)</f>
        <v>0</v>
      </c>
      <c r="P641" s="4">
        <f>IF(Table1[[#This Row],[Import to Gateway Calculator?]]="Yes",IFERROR(Table1[[#This Row],[Days of Storage 1]],""),0)</f>
        <v>0</v>
      </c>
    </row>
    <row r="642" spans="1:16" x14ac:dyDescent="0.25">
      <c r="A642" s="5" t="str">
        <f t="shared" si="59"/>
        <v/>
      </c>
      <c r="B642" s="6" t="str">
        <f>IFERROR(IF(Table1[[#This Row],[Multi-lens? 1]]="No", 1, IF(Table1[[#This Row],[Multi-lens? 1]]="Dual", 2, IF(Table1[[#This Row],[Multi-lens? 1]]="Quad", 4, ""))),"")</f>
        <v/>
      </c>
      <c r="C642" s="6">
        <f t="shared" si="60"/>
        <v>0</v>
      </c>
      <c r="D642" s="6">
        <f t="shared" si="61"/>
        <v>0</v>
      </c>
      <c r="E642" s="6">
        <f t="shared" si="62"/>
        <v>0</v>
      </c>
      <c r="F642" s="6">
        <f t="shared" si="63"/>
        <v>0</v>
      </c>
      <c r="H642" s="6" t="str">
        <f>IFERROR(IF(Table1[[#This Row],[Multi-lens? 1]]="No", 1, IF(Table1[[#This Row],[Multi-lens? 1]]="Dual", 2, IF(Table1[[#This Row],[Multi-lens? 1]]="Quad", 4, ""))),"")</f>
        <v/>
      </c>
      <c r="I642" s="9">
        <f>IFERROR(Table1[[#This Row],[Name]],"")</f>
        <v>0</v>
      </c>
      <c r="K642" s="3" t="str">
        <f t="shared" si="58"/>
        <v/>
      </c>
      <c r="M642" s="4">
        <f>IF(Table1[[#This Row],[Import to Gateway Calculator?]]="Yes",IFERROR(Table1[[#This Row],[Streaming Resolution '[MP']]],""),0)</f>
        <v>0</v>
      </c>
      <c r="N642" s="4">
        <f>IF(Table1[[#This Row],[Import to Gateway Calculator?]]="Yes",IFERROR(Table1[[#This Row],[Recording Resolution '[MP']]],""),0)</f>
        <v>0</v>
      </c>
      <c r="O642" s="4">
        <f>IF(Table1[[#This Row],[Import to Gateway Calculator?]]="Yes",IFERROR(Table1[[#This Row],[Frame Rate '[FPS'] 1]],""),0)</f>
        <v>0</v>
      </c>
      <c r="P642" s="4">
        <f>IF(Table1[[#This Row],[Import to Gateway Calculator?]]="Yes",IFERROR(Table1[[#This Row],[Days of Storage 1]],""),0)</f>
        <v>0</v>
      </c>
    </row>
    <row r="643" spans="1:16" x14ac:dyDescent="0.25">
      <c r="A643" s="5" t="str">
        <f t="shared" si="59"/>
        <v/>
      </c>
      <c r="B643" s="6" t="str">
        <f>IFERROR(IF(Table1[[#This Row],[Multi-lens? 1]]="No", 1, IF(Table1[[#This Row],[Multi-lens? 1]]="Dual", 2, IF(Table1[[#This Row],[Multi-lens? 1]]="Quad", 4, ""))),"")</f>
        <v/>
      </c>
      <c r="C643" s="6">
        <f t="shared" si="60"/>
        <v>0</v>
      </c>
      <c r="D643" s="6">
        <f t="shared" si="61"/>
        <v>0</v>
      </c>
      <c r="E643" s="6">
        <f t="shared" si="62"/>
        <v>0</v>
      </c>
      <c r="F643" s="6">
        <f t="shared" si="63"/>
        <v>0</v>
      </c>
      <c r="H643" s="6" t="str">
        <f>IFERROR(IF(Table1[[#This Row],[Multi-lens? 1]]="No", 1, IF(Table1[[#This Row],[Multi-lens? 1]]="Dual", 2, IF(Table1[[#This Row],[Multi-lens? 1]]="Quad", 4, ""))),"")</f>
        <v/>
      </c>
      <c r="I643" s="9">
        <f>IFERROR(Table1[[#This Row],[Name]],"")</f>
        <v>0</v>
      </c>
      <c r="K643" s="3" t="str">
        <f t="shared" ref="K643:K706" si="64">IFERROR(IF(I643=0,"",I643),"")</f>
        <v/>
      </c>
      <c r="M643" s="4">
        <f>IF(Table1[[#This Row],[Import to Gateway Calculator?]]="Yes",IFERROR(Table1[[#This Row],[Streaming Resolution '[MP']]],""),0)</f>
        <v>0</v>
      </c>
      <c r="N643" s="4">
        <f>IF(Table1[[#This Row],[Import to Gateway Calculator?]]="Yes",IFERROR(Table1[[#This Row],[Recording Resolution '[MP']]],""),0)</f>
        <v>0</v>
      </c>
      <c r="O643" s="4">
        <f>IF(Table1[[#This Row],[Import to Gateway Calculator?]]="Yes",IFERROR(Table1[[#This Row],[Frame Rate '[FPS'] 1]],""),0)</f>
        <v>0</v>
      </c>
      <c r="P643" s="4">
        <f>IF(Table1[[#This Row],[Import to Gateway Calculator?]]="Yes",IFERROR(Table1[[#This Row],[Days of Storage 1]],""),0)</f>
        <v>0</v>
      </c>
    </row>
    <row r="644" spans="1:16" x14ac:dyDescent="0.25">
      <c r="A644" s="5" t="str">
        <f t="shared" si="59"/>
        <v/>
      </c>
      <c r="B644" s="6" t="str">
        <f>IFERROR(IF(Table1[[#This Row],[Multi-lens? 1]]="No", 1, IF(Table1[[#This Row],[Multi-lens? 1]]="Dual", 2, IF(Table1[[#This Row],[Multi-lens? 1]]="Quad", 4, ""))),"")</f>
        <v/>
      </c>
      <c r="C644" s="6">
        <f t="shared" si="60"/>
        <v>0</v>
      </c>
      <c r="D644" s="6">
        <f t="shared" si="61"/>
        <v>0</v>
      </c>
      <c r="E644" s="6">
        <f t="shared" si="62"/>
        <v>0</v>
      </c>
      <c r="F644" s="6">
        <f t="shared" si="63"/>
        <v>0</v>
      </c>
      <c r="H644" s="6" t="str">
        <f>IFERROR(IF(Table1[[#This Row],[Multi-lens? 1]]="No", 1, IF(Table1[[#This Row],[Multi-lens? 1]]="Dual", 2, IF(Table1[[#This Row],[Multi-lens? 1]]="Quad", 4, ""))),"")</f>
        <v/>
      </c>
      <c r="I644" s="9">
        <f>IFERROR(Table1[[#This Row],[Name]],"")</f>
        <v>0</v>
      </c>
      <c r="K644" s="3" t="str">
        <f t="shared" si="64"/>
        <v/>
      </c>
      <c r="M644" s="4">
        <f>IF(Table1[[#This Row],[Import to Gateway Calculator?]]="Yes",IFERROR(Table1[[#This Row],[Streaming Resolution '[MP']]],""),0)</f>
        <v>0</v>
      </c>
      <c r="N644" s="4">
        <f>IF(Table1[[#This Row],[Import to Gateway Calculator?]]="Yes",IFERROR(Table1[[#This Row],[Recording Resolution '[MP']]],""),0)</f>
        <v>0</v>
      </c>
      <c r="O644" s="4">
        <f>IF(Table1[[#This Row],[Import to Gateway Calculator?]]="Yes",IFERROR(Table1[[#This Row],[Frame Rate '[FPS'] 1]],""),0)</f>
        <v>0</v>
      </c>
      <c r="P644" s="4">
        <f>IF(Table1[[#This Row],[Import to Gateway Calculator?]]="Yes",IFERROR(Table1[[#This Row],[Days of Storage 1]],""),0)</f>
        <v>0</v>
      </c>
    </row>
    <row r="645" spans="1:16" x14ac:dyDescent="0.25">
      <c r="A645" s="5" t="str">
        <f t="shared" si="59"/>
        <v/>
      </c>
      <c r="B645" s="6" t="str">
        <f>IFERROR(IF(Table1[[#This Row],[Multi-lens? 1]]="No", 1, IF(Table1[[#This Row],[Multi-lens? 1]]="Dual", 2, IF(Table1[[#This Row],[Multi-lens? 1]]="Quad", 4, ""))),"")</f>
        <v/>
      </c>
      <c r="C645" s="6">
        <f t="shared" si="60"/>
        <v>0</v>
      </c>
      <c r="D645" s="6">
        <f t="shared" si="61"/>
        <v>0</v>
      </c>
      <c r="E645" s="6">
        <f t="shared" si="62"/>
        <v>0</v>
      </c>
      <c r="F645" s="6">
        <f t="shared" si="63"/>
        <v>0</v>
      </c>
      <c r="H645" s="6" t="str">
        <f>IFERROR(IF(Table1[[#This Row],[Multi-lens? 1]]="No", 1, IF(Table1[[#This Row],[Multi-lens? 1]]="Dual", 2, IF(Table1[[#This Row],[Multi-lens? 1]]="Quad", 4, ""))),"")</f>
        <v/>
      </c>
      <c r="I645" s="9">
        <f>IFERROR(Table1[[#This Row],[Name]],"")</f>
        <v>0</v>
      </c>
      <c r="K645" s="3" t="str">
        <f t="shared" si="64"/>
        <v/>
      </c>
      <c r="M645" s="4">
        <f>IF(Table1[[#This Row],[Import to Gateway Calculator?]]="Yes",IFERROR(Table1[[#This Row],[Streaming Resolution '[MP']]],""),0)</f>
        <v>0</v>
      </c>
      <c r="N645" s="4">
        <f>IF(Table1[[#This Row],[Import to Gateway Calculator?]]="Yes",IFERROR(Table1[[#This Row],[Recording Resolution '[MP']]],""),0)</f>
        <v>0</v>
      </c>
      <c r="O645" s="4">
        <f>IF(Table1[[#This Row],[Import to Gateway Calculator?]]="Yes",IFERROR(Table1[[#This Row],[Frame Rate '[FPS'] 1]],""),0)</f>
        <v>0</v>
      </c>
      <c r="P645" s="4">
        <f>IF(Table1[[#This Row],[Import to Gateway Calculator?]]="Yes",IFERROR(Table1[[#This Row],[Days of Storage 1]],""),0)</f>
        <v>0</v>
      </c>
    </row>
    <row r="646" spans="1:16" x14ac:dyDescent="0.25">
      <c r="A646" s="5" t="str">
        <f t="shared" si="59"/>
        <v/>
      </c>
      <c r="B646" s="6" t="str">
        <f>IFERROR(IF(Table1[[#This Row],[Multi-lens? 1]]="No", 1, IF(Table1[[#This Row],[Multi-lens? 1]]="Dual", 2, IF(Table1[[#This Row],[Multi-lens? 1]]="Quad", 4, ""))),"")</f>
        <v/>
      </c>
      <c r="C646" s="6">
        <f t="shared" si="60"/>
        <v>0</v>
      </c>
      <c r="D646" s="6">
        <f t="shared" si="61"/>
        <v>0</v>
      </c>
      <c r="E646" s="6">
        <f t="shared" si="62"/>
        <v>0</v>
      </c>
      <c r="F646" s="6">
        <f t="shared" si="63"/>
        <v>0</v>
      </c>
      <c r="H646" s="6" t="str">
        <f>IFERROR(IF(Table1[[#This Row],[Multi-lens? 1]]="No", 1, IF(Table1[[#This Row],[Multi-lens? 1]]="Dual", 2, IF(Table1[[#This Row],[Multi-lens? 1]]="Quad", 4, ""))),"")</f>
        <v/>
      </c>
      <c r="I646" s="9">
        <f>IFERROR(Table1[[#This Row],[Name]],"")</f>
        <v>0</v>
      </c>
      <c r="K646" s="3" t="str">
        <f t="shared" si="64"/>
        <v/>
      </c>
      <c r="M646" s="4">
        <f>IF(Table1[[#This Row],[Import to Gateway Calculator?]]="Yes",IFERROR(Table1[[#This Row],[Streaming Resolution '[MP']]],""),0)</f>
        <v>0</v>
      </c>
      <c r="N646" s="4">
        <f>IF(Table1[[#This Row],[Import to Gateway Calculator?]]="Yes",IFERROR(Table1[[#This Row],[Recording Resolution '[MP']]],""),0)</f>
        <v>0</v>
      </c>
      <c r="O646" s="4">
        <f>IF(Table1[[#This Row],[Import to Gateway Calculator?]]="Yes",IFERROR(Table1[[#This Row],[Frame Rate '[FPS'] 1]],""),0)</f>
        <v>0</v>
      </c>
      <c r="P646" s="4">
        <f>IF(Table1[[#This Row],[Import to Gateway Calculator?]]="Yes",IFERROR(Table1[[#This Row],[Days of Storage 1]],""),0)</f>
        <v>0</v>
      </c>
    </row>
    <row r="647" spans="1:16" x14ac:dyDescent="0.25">
      <c r="A647" s="5" t="str">
        <f t="shared" ref="A647:A710" si="65">IF(D647=0,"",K647)</f>
        <v/>
      </c>
      <c r="B647" s="6" t="str">
        <f>IFERROR(IF(Table1[[#This Row],[Multi-lens? 1]]="No", 1, IF(Table1[[#This Row],[Multi-lens? 1]]="Dual", 2, IF(Table1[[#This Row],[Multi-lens? 1]]="Quad", 4, ""))),"")</f>
        <v/>
      </c>
      <c r="C647" s="6">
        <f t="shared" ref="C647:C710" si="66">M647</f>
        <v>0</v>
      </c>
      <c r="D647" s="6">
        <f t="shared" ref="D647:D710" si="67">N647</f>
        <v>0</v>
      </c>
      <c r="E647" s="6">
        <f t="shared" ref="E647:E710" si="68">O647</f>
        <v>0</v>
      </c>
      <c r="F647" s="6">
        <f t="shared" ref="F647:F710" si="69">P647</f>
        <v>0</v>
      </c>
      <c r="H647" s="6" t="str">
        <f>IFERROR(IF(Table1[[#This Row],[Multi-lens? 1]]="No", 1, IF(Table1[[#This Row],[Multi-lens? 1]]="Dual", 2, IF(Table1[[#This Row],[Multi-lens? 1]]="Quad", 4, ""))),"")</f>
        <v/>
      </c>
      <c r="I647" s="9">
        <f>IFERROR(Table1[[#This Row],[Name]],"")</f>
        <v>0</v>
      </c>
      <c r="K647" s="3" t="str">
        <f t="shared" si="64"/>
        <v/>
      </c>
      <c r="M647" s="4">
        <f>IF(Table1[[#This Row],[Import to Gateway Calculator?]]="Yes",IFERROR(Table1[[#This Row],[Streaming Resolution '[MP']]],""),0)</f>
        <v>0</v>
      </c>
      <c r="N647" s="4">
        <f>IF(Table1[[#This Row],[Import to Gateway Calculator?]]="Yes",IFERROR(Table1[[#This Row],[Recording Resolution '[MP']]],""),0)</f>
        <v>0</v>
      </c>
      <c r="O647" s="4">
        <f>IF(Table1[[#This Row],[Import to Gateway Calculator?]]="Yes",IFERROR(Table1[[#This Row],[Frame Rate '[FPS'] 1]],""),0)</f>
        <v>0</v>
      </c>
      <c r="P647" s="4">
        <f>IF(Table1[[#This Row],[Import to Gateway Calculator?]]="Yes",IFERROR(Table1[[#This Row],[Days of Storage 1]],""),0)</f>
        <v>0</v>
      </c>
    </row>
    <row r="648" spans="1:16" x14ac:dyDescent="0.25">
      <c r="A648" s="5" t="str">
        <f t="shared" si="65"/>
        <v/>
      </c>
      <c r="B648" s="6" t="str">
        <f>IFERROR(IF(Table1[[#This Row],[Multi-lens? 1]]="No", 1, IF(Table1[[#This Row],[Multi-lens? 1]]="Dual", 2, IF(Table1[[#This Row],[Multi-lens? 1]]="Quad", 4, ""))),"")</f>
        <v/>
      </c>
      <c r="C648" s="6">
        <f t="shared" si="66"/>
        <v>0</v>
      </c>
      <c r="D648" s="6">
        <f t="shared" si="67"/>
        <v>0</v>
      </c>
      <c r="E648" s="6">
        <f t="shared" si="68"/>
        <v>0</v>
      </c>
      <c r="F648" s="6">
        <f t="shared" si="69"/>
        <v>0</v>
      </c>
      <c r="H648" s="6" t="str">
        <f>IFERROR(IF(Table1[[#This Row],[Multi-lens? 1]]="No", 1, IF(Table1[[#This Row],[Multi-lens? 1]]="Dual", 2, IF(Table1[[#This Row],[Multi-lens? 1]]="Quad", 4, ""))),"")</f>
        <v/>
      </c>
      <c r="I648" s="9">
        <f>IFERROR(Table1[[#This Row],[Name]],"")</f>
        <v>0</v>
      </c>
      <c r="K648" s="3" t="str">
        <f t="shared" si="64"/>
        <v/>
      </c>
      <c r="M648" s="4">
        <f>IF(Table1[[#This Row],[Import to Gateway Calculator?]]="Yes",IFERROR(Table1[[#This Row],[Streaming Resolution '[MP']]],""),0)</f>
        <v>0</v>
      </c>
      <c r="N648" s="4">
        <f>IF(Table1[[#This Row],[Import to Gateway Calculator?]]="Yes",IFERROR(Table1[[#This Row],[Recording Resolution '[MP']]],""),0)</f>
        <v>0</v>
      </c>
      <c r="O648" s="4">
        <f>IF(Table1[[#This Row],[Import to Gateway Calculator?]]="Yes",IFERROR(Table1[[#This Row],[Frame Rate '[FPS'] 1]],""),0)</f>
        <v>0</v>
      </c>
      <c r="P648" s="4">
        <f>IF(Table1[[#This Row],[Import to Gateway Calculator?]]="Yes",IFERROR(Table1[[#This Row],[Days of Storage 1]],""),0)</f>
        <v>0</v>
      </c>
    </row>
    <row r="649" spans="1:16" x14ac:dyDescent="0.25">
      <c r="A649" s="5" t="str">
        <f t="shared" si="65"/>
        <v/>
      </c>
      <c r="B649" s="6" t="str">
        <f>IFERROR(IF(Table1[[#This Row],[Multi-lens? 1]]="No", 1, IF(Table1[[#This Row],[Multi-lens? 1]]="Dual", 2, IF(Table1[[#This Row],[Multi-lens? 1]]="Quad", 4, ""))),"")</f>
        <v/>
      </c>
      <c r="C649" s="6">
        <f t="shared" si="66"/>
        <v>0</v>
      </c>
      <c r="D649" s="6">
        <f t="shared" si="67"/>
        <v>0</v>
      </c>
      <c r="E649" s="6">
        <f t="shared" si="68"/>
        <v>0</v>
      </c>
      <c r="F649" s="6">
        <f t="shared" si="69"/>
        <v>0</v>
      </c>
      <c r="H649" s="6" t="str">
        <f>IFERROR(IF(Table1[[#This Row],[Multi-lens? 1]]="No", 1, IF(Table1[[#This Row],[Multi-lens? 1]]="Dual", 2, IF(Table1[[#This Row],[Multi-lens? 1]]="Quad", 4, ""))),"")</f>
        <v/>
      </c>
      <c r="I649" s="9">
        <f>IFERROR(Table1[[#This Row],[Name]],"")</f>
        <v>0</v>
      </c>
      <c r="K649" s="3" t="str">
        <f t="shared" si="64"/>
        <v/>
      </c>
      <c r="M649" s="4">
        <f>IF(Table1[[#This Row],[Import to Gateway Calculator?]]="Yes",IFERROR(Table1[[#This Row],[Streaming Resolution '[MP']]],""),0)</f>
        <v>0</v>
      </c>
      <c r="N649" s="4">
        <f>IF(Table1[[#This Row],[Import to Gateway Calculator?]]="Yes",IFERROR(Table1[[#This Row],[Recording Resolution '[MP']]],""),0)</f>
        <v>0</v>
      </c>
      <c r="O649" s="4">
        <f>IF(Table1[[#This Row],[Import to Gateway Calculator?]]="Yes",IFERROR(Table1[[#This Row],[Frame Rate '[FPS'] 1]],""),0)</f>
        <v>0</v>
      </c>
      <c r="P649" s="4">
        <f>IF(Table1[[#This Row],[Import to Gateway Calculator?]]="Yes",IFERROR(Table1[[#This Row],[Days of Storage 1]],""),0)</f>
        <v>0</v>
      </c>
    </row>
    <row r="650" spans="1:16" x14ac:dyDescent="0.25">
      <c r="A650" s="5" t="str">
        <f t="shared" si="65"/>
        <v/>
      </c>
      <c r="B650" s="6" t="str">
        <f>IFERROR(IF(Table1[[#This Row],[Multi-lens? 1]]="No", 1, IF(Table1[[#This Row],[Multi-lens? 1]]="Dual", 2, IF(Table1[[#This Row],[Multi-lens? 1]]="Quad", 4, ""))),"")</f>
        <v/>
      </c>
      <c r="C650" s="6">
        <f t="shared" si="66"/>
        <v>0</v>
      </c>
      <c r="D650" s="6">
        <f t="shared" si="67"/>
        <v>0</v>
      </c>
      <c r="E650" s="6">
        <f t="shared" si="68"/>
        <v>0</v>
      </c>
      <c r="F650" s="6">
        <f t="shared" si="69"/>
        <v>0</v>
      </c>
      <c r="H650" s="6" t="str">
        <f>IFERROR(IF(Table1[[#This Row],[Multi-lens? 1]]="No", 1, IF(Table1[[#This Row],[Multi-lens? 1]]="Dual", 2, IF(Table1[[#This Row],[Multi-lens? 1]]="Quad", 4, ""))),"")</f>
        <v/>
      </c>
      <c r="I650" s="9">
        <f>IFERROR(Table1[[#This Row],[Name]],"")</f>
        <v>0</v>
      </c>
      <c r="K650" s="3" t="str">
        <f t="shared" si="64"/>
        <v/>
      </c>
      <c r="M650" s="4">
        <f>IF(Table1[[#This Row],[Import to Gateway Calculator?]]="Yes",IFERROR(Table1[[#This Row],[Streaming Resolution '[MP']]],""),0)</f>
        <v>0</v>
      </c>
      <c r="N650" s="4">
        <f>IF(Table1[[#This Row],[Import to Gateway Calculator?]]="Yes",IFERROR(Table1[[#This Row],[Recording Resolution '[MP']]],""),0)</f>
        <v>0</v>
      </c>
      <c r="O650" s="4">
        <f>IF(Table1[[#This Row],[Import to Gateway Calculator?]]="Yes",IFERROR(Table1[[#This Row],[Frame Rate '[FPS'] 1]],""),0)</f>
        <v>0</v>
      </c>
      <c r="P650" s="4">
        <f>IF(Table1[[#This Row],[Import to Gateway Calculator?]]="Yes",IFERROR(Table1[[#This Row],[Days of Storage 1]],""),0)</f>
        <v>0</v>
      </c>
    </row>
    <row r="651" spans="1:16" x14ac:dyDescent="0.25">
      <c r="A651" s="5" t="str">
        <f t="shared" si="65"/>
        <v/>
      </c>
      <c r="B651" s="6" t="str">
        <f>IFERROR(IF(Table1[[#This Row],[Multi-lens? 1]]="No", 1, IF(Table1[[#This Row],[Multi-lens? 1]]="Dual", 2, IF(Table1[[#This Row],[Multi-lens? 1]]="Quad", 4, ""))),"")</f>
        <v/>
      </c>
      <c r="C651" s="6">
        <f t="shared" si="66"/>
        <v>0</v>
      </c>
      <c r="D651" s="6">
        <f t="shared" si="67"/>
        <v>0</v>
      </c>
      <c r="E651" s="6">
        <f t="shared" si="68"/>
        <v>0</v>
      </c>
      <c r="F651" s="6">
        <f t="shared" si="69"/>
        <v>0</v>
      </c>
      <c r="H651" s="6" t="str">
        <f>IFERROR(IF(Table1[[#This Row],[Multi-lens? 1]]="No", 1, IF(Table1[[#This Row],[Multi-lens? 1]]="Dual", 2, IF(Table1[[#This Row],[Multi-lens? 1]]="Quad", 4, ""))),"")</f>
        <v/>
      </c>
      <c r="I651" s="9">
        <f>IFERROR(Table1[[#This Row],[Name]],"")</f>
        <v>0</v>
      </c>
      <c r="K651" s="3" t="str">
        <f t="shared" si="64"/>
        <v/>
      </c>
      <c r="M651" s="4">
        <f>IF(Table1[[#This Row],[Import to Gateway Calculator?]]="Yes",IFERROR(Table1[[#This Row],[Streaming Resolution '[MP']]],""),0)</f>
        <v>0</v>
      </c>
      <c r="N651" s="4">
        <f>IF(Table1[[#This Row],[Import to Gateway Calculator?]]="Yes",IFERROR(Table1[[#This Row],[Recording Resolution '[MP']]],""),0)</f>
        <v>0</v>
      </c>
      <c r="O651" s="4">
        <f>IF(Table1[[#This Row],[Import to Gateway Calculator?]]="Yes",IFERROR(Table1[[#This Row],[Frame Rate '[FPS'] 1]],""),0)</f>
        <v>0</v>
      </c>
      <c r="P651" s="4">
        <f>IF(Table1[[#This Row],[Import to Gateway Calculator?]]="Yes",IFERROR(Table1[[#This Row],[Days of Storage 1]],""),0)</f>
        <v>0</v>
      </c>
    </row>
    <row r="652" spans="1:16" x14ac:dyDescent="0.25">
      <c r="A652" s="5" t="str">
        <f t="shared" si="65"/>
        <v/>
      </c>
      <c r="B652" s="6" t="str">
        <f>IFERROR(IF(Table1[[#This Row],[Multi-lens? 1]]="No", 1, IF(Table1[[#This Row],[Multi-lens? 1]]="Dual", 2, IF(Table1[[#This Row],[Multi-lens? 1]]="Quad", 4, ""))),"")</f>
        <v/>
      </c>
      <c r="C652" s="6">
        <f t="shared" si="66"/>
        <v>0</v>
      </c>
      <c r="D652" s="6">
        <f t="shared" si="67"/>
        <v>0</v>
      </c>
      <c r="E652" s="6">
        <f t="shared" si="68"/>
        <v>0</v>
      </c>
      <c r="F652" s="6">
        <f t="shared" si="69"/>
        <v>0</v>
      </c>
      <c r="H652" s="6" t="str">
        <f>IFERROR(IF(Table1[[#This Row],[Multi-lens? 1]]="No", 1, IF(Table1[[#This Row],[Multi-lens? 1]]="Dual", 2, IF(Table1[[#This Row],[Multi-lens? 1]]="Quad", 4, ""))),"")</f>
        <v/>
      </c>
      <c r="I652" s="9">
        <f>IFERROR(Table1[[#This Row],[Name]],"")</f>
        <v>0</v>
      </c>
      <c r="K652" s="3" t="str">
        <f t="shared" si="64"/>
        <v/>
      </c>
      <c r="M652" s="4">
        <f>IF(Table1[[#This Row],[Import to Gateway Calculator?]]="Yes",IFERROR(Table1[[#This Row],[Streaming Resolution '[MP']]],""),0)</f>
        <v>0</v>
      </c>
      <c r="N652" s="4">
        <f>IF(Table1[[#This Row],[Import to Gateway Calculator?]]="Yes",IFERROR(Table1[[#This Row],[Recording Resolution '[MP']]],""),0)</f>
        <v>0</v>
      </c>
      <c r="O652" s="4">
        <f>IF(Table1[[#This Row],[Import to Gateway Calculator?]]="Yes",IFERROR(Table1[[#This Row],[Frame Rate '[FPS'] 1]],""),0)</f>
        <v>0</v>
      </c>
      <c r="P652" s="4">
        <f>IF(Table1[[#This Row],[Import to Gateway Calculator?]]="Yes",IFERROR(Table1[[#This Row],[Days of Storage 1]],""),0)</f>
        <v>0</v>
      </c>
    </row>
    <row r="653" spans="1:16" x14ac:dyDescent="0.25">
      <c r="A653" s="5" t="str">
        <f t="shared" si="65"/>
        <v/>
      </c>
      <c r="B653" s="6" t="str">
        <f>IFERROR(IF(Table1[[#This Row],[Multi-lens? 1]]="No", 1, IF(Table1[[#This Row],[Multi-lens? 1]]="Dual", 2, IF(Table1[[#This Row],[Multi-lens? 1]]="Quad", 4, ""))),"")</f>
        <v/>
      </c>
      <c r="C653" s="6">
        <f t="shared" si="66"/>
        <v>0</v>
      </c>
      <c r="D653" s="6">
        <f t="shared" si="67"/>
        <v>0</v>
      </c>
      <c r="E653" s="6">
        <f t="shared" si="68"/>
        <v>0</v>
      </c>
      <c r="F653" s="6">
        <f t="shared" si="69"/>
        <v>0</v>
      </c>
      <c r="H653" s="6" t="str">
        <f>IFERROR(IF(Table1[[#This Row],[Multi-lens? 1]]="No", 1, IF(Table1[[#This Row],[Multi-lens? 1]]="Dual", 2, IF(Table1[[#This Row],[Multi-lens? 1]]="Quad", 4, ""))),"")</f>
        <v/>
      </c>
      <c r="I653" s="9">
        <f>IFERROR(Table1[[#This Row],[Name]],"")</f>
        <v>0</v>
      </c>
      <c r="K653" s="3" t="str">
        <f t="shared" si="64"/>
        <v/>
      </c>
      <c r="M653" s="4">
        <f>IF(Table1[[#This Row],[Import to Gateway Calculator?]]="Yes",IFERROR(Table1[[#This Row],[Streaming Resolution '[MP']]],""),0)</f>
        <v>0</v>
      </c>
      <c r="N653" s="4">
        <f>IF(Table1[[#This Row],[Import to Gateway Calculator?]]="Yes",IFERROR(Table1[[#This Row],[Recording Resolution '[MP']]],""),0)</f>
        <v>0</v>
      </c>
      <c r="O653" s="4">
        <f>IF(Table1[[#This Row],[Import to Gateway Calculator?]]="Yes",IFERROR(Table1[[#This Row],[Frame Rate '[FPS'] 1]],""),0)</f>
        <v>0</v>
      </c>
      <c r="P653" s="4">
        <f>IF(Table1[[#This Row],[Import to Gateway Calculator?]]="Yes",IFERROR(Table1[[#This Row],[Days of Storage 1]],""),0)</f>
        <v>0</v>
      </c>
    </row>
    <row r="654" spans="1:16" x14ac:dyDescent="0.25">
      <c r="A654" s="5" t="str">
        <f t="shared" si="65"/>
        <v/>
      </c>
      <c r="B654" s="6" t="str">
        <f>IFERROR(IF(Table1[[#This Row],[Multi-lens? 1]]="No", 1, IF(Table1[[#This Row],[Multi-lens? 1]]="Dual", 2, IF(Table1[[#This Row],[Multi-lens? 1]]="Quad", 4, ""))),"")</f>
        <v/>
      </c>
      <c r="C654" s="6">
        <f t="shared" si="66"/>
        <v>0</v>
      </c>
      <c r="D654" s="6">
        <f t="shared" si="67"/>
        <v>0</v>
      </c>
      <c r="E654" s="6">
        <f t="shared" si="68"/>
        <v>0</v>
      </c>
      <c r="F654" s="6">
        <f t="shared" si="69"/>
        <v>0</v>
      </c>
      <c r="H654" s="6" t="str">
        <f>IFERROR(IF(Table1[[#This Row],[Multi-lens? 1]]="No", 1, IF(Table1[[#This Row],[Multi-lens? 1]]="Dual", 2, IF(Table1[[#This Row],[Multi-lens? 1]]="Quad", 4, ""))),"")</f>
        <v/>
      </c>
      <c r="I654" s="9">
        <f>IFERROR(Table1[[#This Row],[Name]],"")</f>
        <v>0</v>
      </c>
      <c r="K654" s="3" t="str">
        <f t="shared" si="64"/>
        <v/>
      </c>
      <c r="M654" s="4">
        <f>IF(Table1[[#This Row],[Import to Gateway Calculator?]]="Yes",IFERROR(Table1[[#This Row],[Streaming Resolution '[MP']]],""),0)</f>
        <v>0</v>
      </c>
      <c r="N654" s="4">
        <f>IF(Table1[[#This Row],[Import to Gateway Calculator?]]="Yes",IFERROR(Table1[[#This Row],[Recording Resolution '[MP']]],""),0)</f>
        <v>0</v>
      </c>
      <c r="O654" s="4">
        <f>IF(Table1[[#This Row],[Import to Gateway Calculator?]]="Yes",IFERROR(Table1[[#This Row],[Frame Rate '[FPS'] 1]],""),0)</f>
        <v>0</v>
      </c>
      <c r="P654" s="4">
        <f>IF(Table1[[#This Row],[Import to Gateway Calculator?]]="Yes",IFERROR(Table1[[#This Row],[Days of Storage 1]],""),0)</f>
        <v>0</v>
      </c>
    </row>
    <row r="655" spans="1:16" x14ac:dyDescent="0.25">
      <c r="A655" s="5" t="str">
        <f t="shared" si="65"/>
        <v/>
      </c>
      <c r="B655" s="6" t="str">
        <f>IFERROR(IF(Table1[[#This Row],[Multi-lens? 1]]="No", 1, IF(Table1[[#This Row],[Multi-lens? 1]]="Dual", 2, IF(Table1[[#This Row],[Multi-lens? 1]]="Quad", 4, ""))),"")</f>
        <v/>
      </c>
      <c r="C655" s="6">
        <f t="shared" si="66"/>
        <v>0</v>
      </c>
      <c r="D655" s="6">
        <f t="shared" si="67"/>
        <v>0</v>
      </c>
      <c r="E655" s="6">
        <f t="shared" si="68"/>
        <v>0</v>
      </c>
      <c r="F655" s="6">
        <f t="shared" si="69"/>
        <v>0</v>
      </c>
      <c r="H655" s="6" t="str">
        <f>IFERROR(IF(Table1[[#This Row],[Multi-lens? 1]]="No", 1, IF(Table1[[#This Row],[Multi-lens? 1]]="Dual", 2, IF(Table1[[#This Row],[Multi-lens? 1]]="Quad", 4, ""))),"")</f>
        <v/>
      </c>
      <c r="I655" s="9">
        <f>IFERROR(Table1[[#This Row],[Name]],"")</f>
        <v>0</v>
      </c>
      <c r="K655" s="3" t="str">
        <f t="shared" si="64"/>
        <v/>
      </c>
      <c r="M655" s="4">
        <f>IF(Table1[[#This Row],[Import to Gateway Calculator?]]="Yes",IFERROR(Table1[[#This Row],[Streaming Resolution '[MP']]],""),0)</f>
        <v>0</v>
      </c>
      <c r="N655" s="4">
        <f>IF(Table1[[#This Row],[Import to Gateway Calculator?]]="Yes",IFERROR(Table1[[#This Row],[Recording Resolution '[MP']]],""),0)</f>
        <v>0</v>
      </c>
      <c r="O655" s="4">
        <f>IF(Table1[[#This Row],[Import to Gateway Calculator?]]="Yes",IFERROR(Table1[[#This Row],[Frame Rate '[FPS'] 1]],""),0)</f>
        <v>0</v>
      </c>
      <c r="P655" s="4">
        <f>IF(Table1[[#This Row],[Import to Gateway Calculator?]]="Yes",IFERROR(Table1[[#This Row],[Days of Storage 1]],""),0)</f>
        <v>0</v>
      </c>
    </row>
    <row r="656" spans="1:16" x14ac:dyDescent="0.25">
      <c r="A656" s="5" t="str">
        <f t="shared" si="65"/>
        <v/>
      </c>
      <c r="B656" s="6" t="str">
        <f>IFERROR(IF(Table1[[#This Row],[Multi-lens? 1]]="No", 1, IF(Table1[[#This Row],[Multi-lens? 1]]="Dual", 2, IF(Table1[[#This Row],[Multi-lens? 1]]="Quad", 4, ""))),"")</f>
        <v/>
      </c>
      <c r="C656" s="6">
        <f t="shared" si="66"/>
        <v>0</v>
      </c>
      <c r="D656" s="6">
        <f t="shared" si="67"/>
        <v>0</v>
      </c>
      <c r="E656" s="6">
        <f t="shared" si="68"/>
        <v>0</v>
      </c>
      <c r="F656" s="6">
        <f t="shared" si="69"/>
        <v>0</v>
      </c>
      <c r="H656" s="6" t="str">
        <f>IFERROR(IF(Table1[[#This Row],[Multi-lens? 1]]="No", 1, IF(Table1[[#This Row],[Multi-lens? 1]]="Dual", 2, IF(Table1[[#This Row],[Multi-lens? 1]]="Quad", 4, ""))),"")</f>
        <v/>
      </c>
      <c r="I656" s="9">
        <f>IFERROR(Table1[[#This Row],[Name]],"")</f>
        <v>0</v>
      </c>
      <c r="K656" s="3" t="str">
        <f t="shared" si="64"/>
        <v/>
      </c>
      <c r="M656" s="4">
        <f>IF(Table1[[#This Row],[Import to Gateway Calculator?]]="Yes",IFERROR(Table1[[#This Row],[Streaming Resolution '[MP']]],""),0)</f>
        <v>0</v>
      </c>
      <c r="N656" s="4">
        <f>IF(Table1[[#This Row],[Import to Gateway Calculator?]]="Yes",IFERROR(Table1[[#This Row],[Recording Resolution '[MP']]],""),0)</f>
        <v>0</v>
      </c>
      <c r="O656" s="4">
        <f>IF(Table1[[#This Row],[Import to Gateway Calculator?]]="Yes",IFERROR(Table1[[#This Row],[Frame Rate '[FPS'] 1]],""),0)</f>
        <v>0</v>
      </c>
      <c r="P656" s="4">
        <f>IF(Table1[[#This Row],[Import to Gateway Calculator?]]="Yes",IFERROR(Table1[[#This Row],[Days of Storage 1]],""),0)</f>
        <v>0</v>
      </c>
    </row>
    <row r="657" spans="1:16" x14ac:dyDescent="0.25">
      <c r="A657" s="5" t="str">
        <f t="shared" si="65"/>
        <v/>
      </c>
      <c r="B657" s="6" t="str">
        <f>IFERROR(IF(Table1[[#This Row],[Multi-lens? 1]]="No", 1, IF(Table1[[#This Row],[Multi-lens? 1]]="Dual", 2, IF(Table1[[#This Row],[Multi-lens? 1]]="Quad", 4, ""))),"")</f>
        <v/>
      </c>
      <c r="C657" s="6">
        <f t="shared" si="66"/>
        <v>0</v>
      </c>
      <c r="D657" s="6">
        <f t="shared" si="67"/>
        <v>0</v>
      </c>
      <c r="E657" s="6">
        <f t="shared" si="68"/>
        <v>0</v>
      </c>
      <c r="F657" s="6">
        <f t="shared" si="69"/>
        <v>0</v>
      </c>
      <c r="H657" s="6" t="str">
        <f>IFERROR(IF(Table1[[#This Row],[Multi-lens? 1]]="No", 1, IF(Table1[[#This Row],[Multi-lens? 1]]="Dual", 2, IF(Table1[[#This Row],[Multi-lens? 1]]="Quad", 4, ""))),"")</f>
        <v/>
      </c>
      <c r="I657" s="9">
        <f>IFERROR(Table1[[#This Row],[Name]],"")</f>
        <v>0</v>
      </c>
      <c r="K657" s="3" t="str">
        <f t="shared" si="64"/>
        <v/>
      </c>
      <c r="M657" s="4">
        <f>IF(Table1[[#This Row],[Import to Gateway Calculator?]]="Yes",IFERROR(Table1[[#This Row],[Streaming Resolution '[MP']]],""),0)</f>
        <v>0</v>
      </c>
      <c r="N657" s="4">
        <f>IF(Table1[[#This Row],[Import to Gateway Calculator?]]="Yes",IFERROR(Table1[[#This Row],[Recording Resolution '[MP']]],""),0)</f>
        <v>0</v>
      </c>
      <c r="O657" s="4">
        <f>IF(Table1[[#This Row],[Import to Gateway Calculator?]]="Yes",IFERROR(Table1[[#This Row],[Frame Rate '[FPS'] 1]],""),0)</f>
        <v>0</v>
      </c>
      <c r="P657" s="4">
        <f>IF(Table1[[#This Row],[Import to Gateway Calculator?]]="Yes",IFERROR(Table1[[#This Row],[Days of Storage 1]],""),0)</f>
        <v>0</v>
      </c>
    </row>
    <row r="658" spans="1:16" x14ac:dyDescent="0.25">
      <c r="A658" s="5" t="str">
        <f t="shared" si="65"/>
        <v/>
      </c>
      <c r="B658" s="6" t="str">
        <f>IFERROR(IF(Table1[[#This Row],[Multi-lens? 1]]="No", 1, IF(Table1[[#This Row],[Multi-lens? 1]]="Dual", 2, IF(Table1[[#This Row],[Multi-lens? 1]]="Quad", 4, ""))),"")</f>
        <v/>
      </c>
      <c r="C658" s="6">
        <f t="shared" si="66"/>
        <v>0</v>
      </c>
      <c r="D658" s="6">
        <f t="shared" si="67"/>
        <v>0</v>
      </c>
      <c r="E658" s="6">
        <f t="shared" si="68"/>
        <v>0</v>
      </c>
      <c r="F658" s="6">
        <f t="shared" si="69"/>
        <v>0</v>
      </c>
      <c r="H658" s="6" t="str">
        <f>IFERROR(IF(Table1[[#This Row],[Multi-lens? 1]]="No", 1, IF(Table1[[#This Row],[Multi-lens? 1]]="Dual", 2, IF(Table1[[#This Row],[Multi-lens? 1]]="Quad", 4, ""))),"")</f>
        <v/>
      </c>
      <c r="I658" s="9">
        <f>IFERROR(Table1[[#This Row],[Name]],"")</f>
        <v>0</v>
      </c>
      <c r="K658" s="3" t="str">
        <f t="shared" si="64"/>
        <v/>
      </c>
      <c r="M658" s="4">
        <f>IF(Table1[[#This Row],[Import to Gateway Calculator?]]="Yes",IFERROR(Table1[[#This Row],[Streaming Resolution '[MP']]],""),0)</f>
        <v>0</v>
      </c>
      <c r="N658" s="4">
        <f>IF(Table1[[#This Row],[Import to Gateway Calculator?]]="Yes",IFERROR(Table1[[#This Row],[Recording Resolution '[MP']]],""),0)</f>
        <v>0</v>
      </c>
      <c r="O658" s="4">
        <f>IF(Table1[[#This Row],[Import to Gateway Calculator?]]="Yes",IFERROR(Table1[[#This Row],[Frame Rate '[FPS'] 1]],""),0)</f>
        <v>0</v>
      </c>
      <c r="P658" s="4">
        <f>IF(Table1[[#This Row],[Import to Gateway Calculator?]]="Yes",IFERROR(Table1[[#This Row],[Days of Storage 1]],""),0)</f>
        <v>0</v>
      </c>
    </row>
    <row r="659" spans="1:16" x14ac:dyDescent="0.25">
      <c r="A659" s="5" t="str">
        <f t="shared" si="65"/>
        <v/>
      </c>
      <c r="B659" s="6" t="str">
        <f>IFERROR(IF(Table1[[#This Row],[Multi-lens? 1]]="No", 1, IF(Table1[[#This Row],[Multi-lens? 1]]="Dual", 2, IF(Table1[[#This Row],[Multi-lens? 1]]="Quad", 4, ""))),"")</f>
        <v/>
      </c>
      <c r="C659" s="6">
        <f t="shared" si="66"/>
        <v>0</v>
      </c>
      <c r="D659" s="6">
        <f t="shared" si="67"/>
        <v>0</v>
      </c>
      <c r="E659" s="6">
        <f t="shared" si="68"/>
        <v>0</v>
      </c>
      <c r="F659" s="6">
        <f t="shared" si="69"/>
        <v>0</v>
      </c>
      <c r="H659" s="6" t="str">
        <f>IFERROR(IF(Table1[[#This Row],[Multi-lens? 1]]="No", 1, IF(Table1[[#This Row],[Multi-lens? 1]]="Dual", 2, IF(Table1[[#This Row],[Multi-lens? 1]]="Quad", 4, ""))),"")</f>
        <v/>
      </c>
      <c r="I659" s="9">
        <f>IFERROR(Table1[[#This Row],[Name]],"")</f>
        <v>0</v>
      </c>
      <c r="K659" s="3" t="str">
        <f t="shared" si="64"/>
        <v/>
      </c>
      <c r="M659" s="4">
        <f>IF(Table1[[#This Row],[Import to Gateway Calculator?]]="Yes",IFERROR(Table1[[#This Row],[Streaming Resolution '[MP']]],""),0)</f>
        <v>0</v>
      </c>
      <c r="N659" s="4">
        <f>IF(Table1[[#This Row],[Import to Gateway Calculator?]]="Yes",IFERROR(Table1[[#This Row],[Recording Resolution '[MP']]],""),0)</f>
        <v>0</v>
      </c>
      <c r="O659" s="4">
        <f>IF(Table1[[#This Row],[Import to Gateway Calculator?]]="Yes",IFERROR(Table1[[#This Row],[Frame Rate '[FPS'] 1]],""),0)</f>
        <v>0</v>
      </c>
      <c r="P659" s="4">
        <f>IF(Table1[[#This Row],[Import to Gateway Calculator?]]="Yes",IFERROR(Table1[[#This Row],[Days of Storage 1]],""),0)</f>
        <v>0</v>
      </c>
    </row>
    <row r="660" spans="1:16" x14ac:dyDescent="0.25">
      <c r="A660" s="5" t="str">
        <f t="shared" si="65"/>
        <v/>
      </c>
      <c r="B660" s="6" t="str">
        <f>IFERROR(IF(Table1[[#This Row],[Multi-lens? 1]]="No", 1, IF(Table1[[#This Row],[Multi-lens? 1]]="Dual", 2, IF(Table1[[#This Row],[Multi-lens? 1]]="Quad", 4, ""))),"")</f>
        <v/>
      </c>
      <c r="C660" s="6">
        <f t="shared" si="66"/>
        <v>0</v>
      </c>
      <c r="D660" s="6">
        <f t="shared" si="67"/>
        <v>0</v>
      </c>
      <c r="E660" s="6">
        <f t="shared" si="68"/>
        <v>0</v>
      </c>
      <c r="F660" s="6">
        <f t="shared" si="69"/>
        <v>0</v>
      </c>
      <c r="H660" s="6" t="str">
        <f>IFERROR(IF(Table1[[#This Row],[Multi-lens? 1]]="No", 1, IF(Table1[[#This Row],[Multi-lens? 1]]="Dual", 2, IF(Table1[[#This Row],[Multi-lens? 1]]="Quad", 4, ""))),"")</f>
        <v/>
      </c>
      <c r="I660" s="9">
        <f>IFERROR(Table1[[#This Row],[Name]],"")</f>
        <v>0</v>
      </c>
      <c r="K660" s="3" t="str">
        <f t="shared" si="64"/>
        <v/>
      </c>
      <c r="M660" s="4">
        <f>IF(Table1[[#This Row],[Import to Gateway Calculator?]]="Yes",IFERROR(Table1[[#This Row],[Streaming Resolution '[MP']]],""),0)</f>
        <v>0</v>
      </c>
      <c r="N660" s="4">
        <f>IF(Table1[[#This Row],[Import to Gateway Calculator?]]="Yes",IFERROR(Table1[[#This Row],[Recording Resolution '[MP']]],""),0)</f>
        <v>0</v>
      </c>
      <c r="O660" s="4">
        <f>IF(Table1[[#This Row],[Import to Gateway Calculator?]]="Yes",IFERROR(Table1[[#This Row],[Frame Rate '[FPS'] 1]],""),0)</f>
        <v>0</v>
      </c>
      <c r="P660" s="4">
        <f>IF(Table1[[#This Row],[Import to Gateway Calculator?]]="Yes",IFERROR(Table1[[#This Row],[Days of Storage 1]],""),0)</f>
        <v>0</v>
      </c>
    </row>
    <row r="661" spans="1:16" x14ac:dyDescent="0.25">
      <c r="A661" s="5" t="str">
        <f t="shared" si="65"/>
        <v/>
      </c>
      <c r="B661" s="6" t="str">
        <f>IFERROR(IF(Table1[[#This Row],[Multi-lens? 1]]="No", 1, IF(Table1[[#This Row],[Multi-lens? 1]]="Dual", 2, IF(Table1[[#This Row],[Multi-lens? 1]]="Quad", 4, ""))),"")</f>
        <v/>
      </c>
      <c r="C661" s="6">
        <f t="shared" si="66"/>
        <v>0</v>
      </c>
      <c r="D661" s="6">
        <f t="shared" si="67"/>
        <v>0</v>
      </c>
      <c r="E661" s="6">
        <f t="shared" si="68"/>
        <v>0</v>
      </c>
      <c r="F661" s="6">
        <f t="shared" si="69"/>
        <v>0</v>
      </c>
      <c r="H661" s="6" t="str">
        <f>IFERROR(IF(Table1[[#This Row],[Multi-lens? 1]]="No", 1, IF(Table1[[#This Row],[Multi-lens? 1]]="Dual", 2, IF(Table1[[#This Row],[Multi-lens? 1]]="Quad", 4, ""))),"")</f>
        <v/>
      </c>
      <c r="I661" s="9">
        <f>IFERROR(Table1[[#This Row],[Name]],"")</f>
        <v>0</v>
      </c>
      <c r="K661" s="3" t="str">
        <f t="shared" si="64"/>
        <v/>
      </c>
      <c r="M661" s="4">
        <f>IF(Table1[[#This Row],[Import to Gateway Calculator?]]="Yes",IFERROR(Table1[[#This Row],[Streaming Resolution '[MP']]],""),0)</f>
        <v>0</v>
      </c>
      <c r="N661" s="4">
        <f>IF(Table1[[#This Row],[Import to Gateway Calculator?]]="Yes",IFERROR(Table1[[#This Row],[Recording Resolution '[MP']]],""),0)</f>
        <v>0</v>
      </c>
      <c r="O661" s="4">
        <f>IF(Table1[[#This Row],[Import to Gateway Calculator?]]="Yes",IFERROR(Table1[[#This Row],[Frame Rate '[FPS'] 1]],""),0)</f>
        <v>0</v>
      </c>
      <c r="P661" s="4">
        <f>IF(Table1[[#This Row],[Import to Gateway Calculator?]]="Yes",IFERROR(Table1[[#This Row],[Days of Storage 1]],""),0)</f>
        <v>0</v>
      </c>
    </row>
    <row r="662" spans="1:16" x14ac:dyDescent="0.25">
      <c r="A662" s="5" t="str">
        <f t="shared" si="65"/>
        <v/>
      </c>
      <c r="B662" s="6" t="str">
        <f>IFERROR(IF(Table1[[#This Row],[Multi-lens? 1]]="No", 1, IF(Table1[[#This Row],[Multi-lens? 1]]="Dual", 2, IF(Table1[[#This Row],[Multi-lens? 1]]="Quad", 4, ""))),"")</f>
        <v/>
      </c>
      <c r="C662" s="6">
        <f t="shared" si="66"/>
        <v>0</v>
      </c>
      <c r="D662" s="6">
        <f t="shared" si="67"/>
        <v>0</v>
      </c>
      <c r="E662" s="6">
        <f t="shared" si="68"/>
        <v>0</v>
      </c>
      <c r="F662" s="6">
        <f t="shared" si="69"/>
        <v>0</v>
      </c>
      <c r="H662" s="6" t="str">
        <f>IFERROR(IF(Table1[[#This Row],[Multi-lens? 1]]="No", 1, IF(Table1[[#This Row],[Multi-lens? 1]]="Dual", 2, IF(Table1[[#This Row],[Multi-lens? 1]]="Quad", 4, ""))),"")</f>
        <v/>
      </c>
      <c r="I662" s="9">
        <f>IFERROR(Table1[[#This Row],[Name]],"")</f>
        <v>0</v>
      </c>
      <c r="K662" s="3" t="str">
        <f t="shared" si="64"/>
        <v/>
      </c>
      <c r="M662" s="4">
        <f>IF(Table1[[#This Row],[Import to Gateway Calculator?]]="Yes",IFERROR(Table1[[#This Row],[Streaming Resolution '[MP']]],""),0)</f>
        <v>0</v>
      </c>
      <c r="N662" s="4">
        <f>IF(Table1[[#This Row],[Import to Gateway Calculator?]]="Yes",IFERROR(Table1[[#This Row],[Recording Resolution '[MP']]],""),0)</f>
        <v>0</v>
      </c>
      <c r="O662" s="4">
        <f>IF(Table1[[#This Row],[Import to Gateway Calculator?]]="Yes",IFERROR(Table1[[#This Row],[Frame Rate '[FPS'] 1]],""),0)</f>
        <v>0</v>
      </c>
      <c r="P662" s="4">
        <f>IF(Table1[[#This Row],[Import to Gateway Calculator?]]="Yes",IFERROR(Table1[[#This Row],[Days of Storage 1]],""),0)</f>
        <v>0</v>
      </c>
    </row>
    <row r="663" spans="1:16" x14ac:dyDescent="0.25">
      <c r="A663" s="5" t="str">
        <f t="shared" si="65"/>
        <v/>
      </c>
      <c r="B663" s="6" t="str">
        <f>IFERROR(IF(Table1[[#This Row],[Multi-lens? 1]]="No", 1, IF(Table1[[#This Row],[Multi-lens? 1]]="Dual", 2, IF(Table1[[#This Row],[Multi-lens? 1]]="Quad", 4, ""))),"")</f>
        <v/>
      </c>
      <c r="C663" s="6">
        <f t="shared" si="66"/>
        <v>0</v>
      </c>
      <c r="D663" s="6">
        <f t="shared" si="67"/>
        <v>0</v>
      </c>
      <c r="E663" s="6">
        <f t="shared" si="68"/>
        <v>0</v>
      </c>
      <c r="F663" s="6">
        <f t="shared" si="69"/>
        <v>0</v>
      </c>
      <c r="H663" s="6" t="str">
        <f>IFERROR(IF(Table1[[#This Row],[Multi-lens? 1]]="No", 1, IF(Table1[[#This Row],[Multi-lens? 1]]="Dual", 2, IF(Table1[[#This Row],[Multi-lens? 1]]="Quad", 4, ""))),"")</f>
        <v/>
      </c>
      <c r="I663" s="9">
        <f>IFERROR(Table1[[#This Row],[Name]],"")</f>
        <v>0</v>
      </c>
      <c r="K663" s="3" t="str">
        <f t="shared" si="64"/>
        <v/>
      </c>
      <c r="M663" s="4">
        <f>IF(Table1[[#This Row],[Import to Gateway Calculator?]]="Yes",IFERROR(Table1[[#This Row],[Streaming Resolution '[MP']]],""),0)</f>
        <v>0</v>
      </c>
      <c r="N663" s="4">
        <f>IF(Table1[[#This Row],[Import to Gateway Calculator?]]="Yes",IFERROR(Table1[[#This Row],[Recording Resolution '[MP']]],""),0)</f>
        <v>0</v>
      </c>
      <c r="O663" s="4">
        <f>IF(Table1[[#This Row],[Import to Gateway Calculator?]]="Yes",IFERROR(Table1[[#This Row],[Frame Rate '[FPS'] 1]],""),0)</f>
        <v>0</v>
      </c>
      <c r="P663" s="4">
        <f>IF(Table1[[#This Row],[Import to Gateway Calculator?]]="Yes",IFERROR(Table1[[#This Row],[Days of Storage 1]],""),0)</f>
        <v>0</v>
      </c>
    </row>
    <row r="664" spans="1:16" x14ac:dyDescent="0.25">
      <c r="A664" s="5" t="str">
        <f t="shared" si="65"/>
        <v/>
      </c>
      <c r="B664" s="6" t="str">
        <f>IFERROR(IF(Table1[[#This Row],[Multi-lens? 1]]="No", 1, IF(Table1[[#This Row],[Multi-lens? 1]]="Dual", 2, IF(Table1[[#This Row],[Multi-lens? 1]]="Quad", 4, ""))),"")</f>
        <v/>
      </c>
      <c r="C664" s="6">
        <f t="shared" si="66"/>
        <v>0</v>
      </c>
      <c r="D664" s="6">
        <f t="shared" si="67"/>
        <v>0</v>
      </c>
      <c r="E664" s="6">
        <f t="shared" si="68"/>
        <v>0</v>
      </c>
      <c r="F664" s="6">
        <f t="shared" si="69"/>
        <v>0</v>
      </c>
      <c r="H664" s="6" t="str">
        <f>IFERROR(IF(Table1[[#This Row],[Multi-lens? 1]]="No", 1, IF(Table1[[#This Row],[Multi-lens? 1]]="Dual", 2, IF(Table1[[#This Row],[Multi-lens? 1]]="Quad", 4, ""))),"")</f>
        <v/>
      </c>
      <c r="I664" s="9">
        <f>IFERROR(Table1[[#This Row],[Name]],"")</f>
        <v>0</v>
      </c>
      <c r="K664" s="3" t="str">
        <f t="shared" si="64"/>
        <v/>
      </c>
      <c r="M664" s="4">
        <f>IF(Table1[[#This Row],[Import to Gateway Calculator?]]="Yes",IFERROR(Table1[[#This Row],[Streaming Resolution '[MP']]],""),0)</f>
        <v>0</v>
      </c>
      <c r="N664" s="4">
        <f>IF(Table1[[#This Row],[Import to Gateway Calculator?]]="Yes",IFERROR(Table1[[#This Row],[Recording Resolution '[MP']]],""),0)</f>
        <v>0</v>
      </c>
      <c r="O664" s="4">
        <f>IF(Table1[[#This Row],[Import to Gateway Calculator?]]="Yes",IFERROR(Table1[[#This Row],[Frame Rate '[FPS'] 1]],""),0)</f>
        <v>0</v>
      </c>
      <c r="P664" s="4">
        <f>IF(Table1[[#This Row],[Import to Gateway Calculator?]]="Yes",IFERROR(Table1[[#This Row],[Days of Storage 1]],""),0)</f>
        <v>0</v>
      </c>
    </row>
    <row r="665" spans="1:16" x14ac:dyDescent="0.25">
      <c r="A665" s="5" t="str">
        <f t="shared" si="65"/>
        <v/>
      </c>
      <c r="B665" s="6" t="str">
        <f>IFERROR(IF(Table1[[#This Row],[Multi-lens? 1]]="No", 1, IF(Table1[[#This Row],[Multi-lens? 1]]="Dual", 2, IF(Table1[[#This Row],[Multi-lens? 1]]="Quad", 4, ""))),"")</f>
        <v/>
      </c>
      <c r="C665" s="6">
        <f t="shared" si="66"/>
        <v>0</v>
      </c>
      <c r="D665" s="6">
        <f t="shared" si="67"/>
        <v>0</v>
      </c>
      <c r="E665" s="6">
        <f t="shared" si="68"/>
        <v>0</v>
      </c>
      <c r="F665" s="6">
        <f t="shared" si="69"/>
        <v>0</v>
      </c>
      <c r="H665" s="6" t="str">
        <f>IFERROR(IF(Table1[[#This Row],[Multi-lens? 1]]="No", 1, IF(Table1[[#This Row],[Multi-lens? 1]]="Dual", 2, IF(Table1[[#This Row],[Multi-lens? 1]]="Quad", 4, ""))),"")</f>
        <v/>
      </c>
      <c r="I665" s="9">
        <f>IFERROR(Table1[[#This Row],[Name]],"")</f>
        <v>0</v>
      </c>
      <c r="K665" s="3" t="str">
        <f t="shared" si="64"/>
        <v/>
      </c>
      <c r="M665" s="4">
        <f>IF(Table1[[#This Row],[Import to Gateway Calculator?]]="Yes",IFERROR(Table1[[#This Row],[Streaming Resolution '[MP']]],""),0)</f>
        <v>0</v>
      </c>
      <c r="N665" s="4">
        <f>IF(Table1[[#This Row],[Import to Gateway Calculator?]]="Yes",IFERROR(Table1[[#This Row],[Recording Resolution '[MP']]],""),0)</f>
        <v>0</v>
      </c>
      <c r="O665" s="4">
        <f>IF(Table1[[#This Row],[Import to Gateway Calculator?]]="Yes",IFERROR(Table1[[#This Row],[Frame Rate '[FPS'] 1]],""),0)</f>
        <v>0</v>
      </c>
      <c r="P665" s="4">
        <f>IF(Table1[[#This Row],[Import to Gateway Calculator?]]="Yes",IFERROR(Table1[[#This Row],[Days of Storage 1]],""),0)</f>
        <v>0</v>
      </c>
    </row>
    <row r="666" spans="1:16" x14ac:dyDescent="0.25">
      <c r="A666" s="5" t="str">
        <f t="shared" si="65"/>
        <v/>
      </c>
      <c r="B666" s="6" t="str">
        <f>IFERROR(IF(Table1[[#This Row],[Multi-lens? 1]]="No", 1, IF(Table1[[#This Row],[Multi-lens? 1]]="Dual", 2, IF(Table1[[#This Row],[Multi-lens? 1]]="Quad", 4, ""))),"")</f>
        <v/>
      </c>
      <c r="C666" s="6">
        <f t="shared" si="66"/>
        <v>0</v>
      </c>
      <c r="D666" s="6">
        <f t="shared" si="67"/>
        <v>0</v>
      </c>
      <c r="E666" s="6">
        <f t="shared" si="68"/>
        <v>0</v>
      </c>
      <c r="F666" s="6">
        <f t="shared" si="69"/>
        <v>0</v>
      </c>
      <c r="H666" s="6" t="str">
        <f>IFERROR(IF(Table1[[#This Row],[Multi-lens? 1]]="No", 1, IF(Table1[[#This Row],[Multi-lens? 1]]="Dual", 2, IF(Table1[[#This Row],[Multi-lens? 1]]="Quad", 4, ""))),"")</f>
        <v/>
      </c>
      <c r="I666" s="9">
        <f>IFERROR(Table1[[#This Row],[Name]],"")</f>
        <v>0</v>
      </c>
      <c r="K666" s="3" t="str">
        <f t="shared" si="64"/>
        <v/>
      </c>
      <c r="M666" s="4">
        <f>IF(Table1[[#This Row],[Import to Gateway Calculator?]]="Yes",IFERROR(Table1[[#This Row],[Streaming Resolution '[MP']]],""),0)</f>
        <v>0</v>
      </c>
      <c r="N666" s="4">
        <f>IF(Table1[[#This Row],[Import to Gateway Calculator?]]="Yes",IFERROR(Table1[[#This Row],[Recording Resolution '[MP']]],""),0)</f>
        <v>0</v>
      </c>
      <c r="O666" s="4">
        <f>IF(Table1[[#This Row],[Import to Gateway Calculator?]]="Yes",IFERROR(Table1[[#This Row],[Frame Rate '[FPS'] 1]],""),0)</f>
        <v>0</v>
      </c>
      <c r="P666" s="4">
        <f>IF(Table1[[#This Row],[Import to Gateway Calculator?]]="Yes",IFERROR(Table1[[#This Row],[Days of Storage 1]],""),0)</f>
        <v>0</v>
      </c>
    </row>
    <row r="667" spans="1:16" x14ac:dyDescent="0.25">
      <c r="A667" s="5" t="str">
        <f t="shared" si="65"/>
        <v/>
      </c>
      <c r="B667" s="6" t="str">
        <f>IFERROR(IF(Table1[[#This Row],[Multi-lens? 1]]="No", 1, IF(Table1[[#This Row],[Multi-lens? 1]]="Dual", 2, IF(Table1[[#This Row],[Multi-lens? 1]]="Quad", 4, ""))),"")</f>
        <v/>
      </c>
      <c r="C667" s="6">
        <f t="shared" si="66"/>
        <v>0</v>
      </c>
      <c r="D667" s="6">
        <f t="shared" si="67"/>
        <v>0</v>
      </c>
      <c r="E667" s="6">
        <f t="shared" si="68"/>
        <v>0</v>
      </c>
      <c r="F667" s="6">
        <f t="shared" si="69"/>
        <v>0</v>
      </c>
      <c r="H667" s="6" t="str">
        <f>IFERROR(IF(Table1[[#This Row],[Multi-lens? 1]]="No", 1, IF(Table1[[#This Row],[Multi-lens? 1]]="Dual", 2, IF(Table1[[#This Row],[Multi-lens? 1]]="Quad", 4, ""))),"")</f>
        <v/>
      </c>
      <c r="I667" s="9">
        <f>IFERROR(Table1[[#This Row],[Name]],"")</f>
        <v>0</v>
      </c>
      <c r="K667" s="3" t="str">
        <f t="shared" si="64"/>
        <v/>
      </c>
      <c r="M667" s="4">
        <f>IF(Table1[[#This Row],[Import to Gateway Calculator?]]="Yes",IFERROR(Table1[[#This Row],[Streaming Resolution '[MP']]],""),0)</f>
        <v>0</v>
      </c>
      <c r="N667" s="4">
        <f>IF(Table1[[#This Row],[Import to Gateway Calculator?]]="Yes",IFERROR(Table1[[#This Row],[Recording Resolution '[MP']]],""),0)</f>
        <v>0</v>
      </c>
      <c r="O667" s="4">
        <f>IF(Table1[[#This Row],[Import to Gateway Calculator?]]="Yes",IFERROR(Table1[[#This Row],[Frame Rate '[FPS'] 1]],""),0)</f>
        <v>0</v>
      </c>
      <c r="P667" s="4">
        <f>IF(Table1[[#This Row],[Import to Gateway Calculator?]]="Yes",IFERROR(Table1[[#This Row],[Days of Storage 1]],""),0)</f>
        <v>0</v>
      </c>
    </row>
    <row r="668" spans="1:16" x14ac:dyDescent="0.25">
      <c r="A668" s="5" t="str">
        <f t="shared" si="65"/>
        <v/>
      </c>
      <c r="B668" s="6" t="str">
        <f>IFERROR(IF(Table1[[#This Row],[Multi-lens? 1]]="No", 1, IF(Table1[[#This Row],[Multi-lens? 1]]="Dual", 2, IF(Table1[[#This Row],[Multi-lens? 1]]="Quad", 4, ""))),"")</f>
        <v/>
      </c>
      <c r="C668" s="6">
        <f t="shared" si="66"/>
        <v>0</v>
      </c>
      <c r="D668" s="6">
        <f t="shared" si="67"/>
        <v>0</v>
      </c>
      <c r="E668" s="6">
        <f t="shared" si="68"/>
        <v>0</v>
      </c>
      <c r="F668" s="6">
        <f t="shared" si="69"/>
        <v>0</v>
      </c>
      <c r="H668" s="6" t="str">
        <f>IFERROR(IF(Table1[[#This Row],[Multi-lens? 1]]="No", 1, IF(Table1[[#This Row],[Multi-lens? 1]]="Dual", 2, IF(Table1[[#This Row],[Multi-lens? 1]]="Quad", 4, ""))),"")</f>
        <v/>
      </c>
      <c r="I668" s="9">
        <f>IFERROR(Table1[[#This Row],[Name]],"")</f>
        <v>0</v>
      </c>
      <c r="K668" s="3" t="str">
        <f t="shared" si="64"/>
        <v/>
      </c>
      <c r="M668" s="4">
        <f>IF(Table1[[#This Row],[Import to Gateway Calculator?]]="Yes",IFERROR(Table1[[#This Row],[Streaming Resolution '[MP']]],""),0)</f>
        <v>0</v>
      </c>
      <c r="N668" s="4">
        <f>IF(Table1[[#This Row],[Import to Gateway Calculator?]]="Yes",IFERROR(Table1[[#This Row],[Recording Resolution '[MP']]],""),0)</f>
        <v>0</v>
      </c>
      <c r="O668" s="4">
        <f>IF(Table1[[#This Row],[Import to Gateway Calculator?]]="Yes",IFERROR(Table1[[#This Row],[Frame Rate '[FPS'] 1]],""),0)</f>
        <v>0</v>
      </c>
      <c r="P668" s="4">
        <f>IF(Table1[[#This Row],[Import to Gateway Calculator?]]="Yes",IFERROR(Table1[[#This Row],[Days of Storage 1]],""),0)</f>
        <v>0</v>
      </c>
    </row>
    <row r="669" spans="1:16" x14ac:dyDescent="0.25">
      <c r="A669" s="5" t="str">
        <f t="shared" si="65"/>
        <v/>
      </c>
      <c r="B669" s="6" t="str">
        <f>IFERROR(IF(Table1[[#This Row],[Multi-lens? 1]]="No", 1, IF(Table1[[#This Row],[Multi-lens? 1]]="Dual", 2, IF(Table1[[#This Row],[Multi-lens? 1]]="Quad", 4, ""))),"")</f>
        <v/>
      </c>
      <c r="C669" s="6">
        <f t="shared" si="66"/>
        <v>0</v>
      </c>
      <c r="D669" s="6">
        <f t="shared" si="67"/>
        <v>0</v>
      </c>
      <c r="E669" s="6">
        <f t="shared" si="68"/>
        <v>0</v>
      </c>
      <c r="F669" s="6">
        <f t="shared" si="69"/>
        <v>0</v>
      </c>
      <c r="H669" s="6" t="str">
        <f>IFERROR(IF(Table1[[#This Row],[Multi-lens? 1]]="No", 1, IF(Table1[[#This Row],[Multi-lens? 1]]="Dual", 2, IF(Table1[[#This Row],[Multi-lens? 1]]="Quad", 4, ""))),"")</f>
        <v/>
      </c>
      <c r="I669" s="9">
        <f>IFERROR(Table1[[#This Row],[Name]],"")</f>
        <v>0</v>
      </c>
      <c r="K669" s="3" t="str">
        <f t="shared" si="64"/>
        <v/>
      </c>
      <c r="M669" s="4">
        <f>IF(Table1[[#This Row],[Import to Gateway Calculator?]]="Yes",IFERROR(Table1[[#This Row],[Streaming Resolution '[MP']]],""),0)</f>
        <v>0</v>
      </c>
      <c r="N669" s="4">
        <f>IF(Table1[[#This Row],[Import to Gateway Calculator?]]="Yes",IFERROR(Table1[[#This Row],[Recording Resolution '[MP']]],""),0)</f>
        <v>0</v>
      </c>
      <c r="O669" s="4">
        <f>IF(Table1[[#This Row],[Import to Gateway Calculator?]]="Yes",IFERROR(Table1[[#This Row],[Frame Rate '[FPS'] 1]],""),0)</f>
        <v>0</v>
      </c>
      <c r="P669" s="4">
        <f>IF(Table1[[#This Row],[Import to Gateway Calculator?]]="Yes",IFERROR(Table1[[#This Row],[Days of Storage 1]],""),0)</f>
        <v>0</v>
      </c>
    </row>
    <row r="670" spans="1:16" x14ac:dyDescent="0.25">
      <c r="A670" s="5" t="str">
        <f t="shared" si="65"/>
        <v/>
      </c>
      <c r="B670" s="6" t="str">
        <f>IFERROR(IF(Table1[[#This Row],[Multi-lens? 1]]="No", 1, IF(Table1[[#This Row],[Multi-lens? 1]]="Dual", 2, IF(Table1[[#This Row],[Multi-lens? 1]]="Quad", 4, ""))),"")</f>
        <v/>
      </c>
      <c r="C670" s="6">
        <f t="shared" si="66"/>
        <v>0</v>
      </c>
      <c r="D670" s="6">
        <f t="shared" si="67"/>
        <v>0</v>
      </c>
      <c r="E670" s="6">
        <f t="shared" si="68"/>
        <v>0</v>
      </c>
      <c r="F670" s="6">
        <f t="shared" si="69"/>
        <v>0</v>
      </c>
      <c r="H670" s="6" t="str">
        <f>IFERROR(IF(Table1[[#This Row],[Multi-lens? 1]]="No", 1, IF(Table1[[#This Row],[Multi-lens? 1]]="Dual", 2, IF(Table1[[#This Row],[Multi-lens? 1]]="Quad", 4, ""))),"")</f>
        <v/>
      </c>
      <c r="I670" s="9">
        <f>IFERROR(Table1[[#This Row],[Name]],"")</f>
        <v>0</v>
      </c>
      <c r="K670" s="3" t="str">
        <f t="shared" si="64"/>
        <v/>
      </c>
      <c r="M670" s="4">
        <f>IF(Table1[[#This Row],[Import to Gateway Calculator?]]="Yes",IFERROR(Table1[[#This Row],[Streaming Resolution '[MP']]],""),0)</f>
        <v>0</v>
      </c>
      <c r="N670" s="4">
        <f>IF(Table1[[#This Row],[Import to Gateway Calculator?]]="Yes",IFERROR(Table1[[#This Row],[Recording Resolution '[MP']]],""),0)</f>
        <v>0</v>
      </c>
      <c r="O670" s="4">
        <f>IF(Table1[[#This Row],[Import to Gateway Calculator?]]="Yes",IFERROR(Table1[[#This Row],[Frame Rate '[FPS'] 1]],""),0)</f>
        <v>0</v>
      </c>
      <c r="P670" s="4">
        <f>IF(Table1[[#This Row],[Import to Gateway Calculator?]]="Yes",IFERROR(Table1[[#This Row],[Days of Storage 1]],""),0)</f>
        <v>0</v>
      </c>
    </row>
    <row r="671" spans="1:16" x14ac:dyDescent="0.25">
      <c r="A671" s="5" t="str">
        <f t="shared" si="65"/>
        <v/>
      </c>
      <c r="B671" s="6" t="str">
        <f>IFERROR(IF(Table1[[#This Row],[Multi-lens? 1]]="No", 1, IF(Table1[[#This Row],[Multi-lens? 1]]="Dual", 2, IF(Table1[[#This Row],[Multi-lens? 1]]="Quad", 4, ""))),"")</f>
        <v/>
      </c>
      <c r="C671" s="6">
        <f t="shared" si="66"/>
        <v>0</v>
      </c>
      <c r="D671" s="6">
        <f t="shared" si="67"/>
        <v>0</v>
      </c>
      <c r="E671" s="6">
        <f t="shared" si="68"/>
        <v>0</v>
      </c>
      <c r="F671" s="6">
        <f t="shared" si="69"/>
        <v>0</v>
      </c>
      <c r="H671" s="6" t="str">
        <f>IFERROR(IF(Table1[[#This Row],[Multi-lens? 1]]="No", 1, IF(Table1[[#This Row],[Multi-lens? 1]]="Dual", 2, IF(Table1[[#This Row],[Multi-lens? 1]]="Quad", 4, ""))),"")</f>
        <v/>
      </c>
      <c r="I671" s="9">
        <f>IFERROR(Table1[[#This Row],[Name]],"")</f>
        <v>0</v>
      </c>
      <c r="K671" s="3" t="str">
        <f t="shared" si="64"/>
        <v/>
      </c>
      <c r="M671" s="4">
        <f>IF(Table1[[#This Row],[Import to Gateway Calculator?]]="Yes",IFERROR(Table1[[#This Row],[Streaming Resolution '[MP']]],""),0)</f>
        <v>0</v>
      </c>
      <c r="N671" s="4">
        <f>IF(Table1[[#This Row],[Import to Gateway Calculator?]]="Yes",IFERROR(Table1[[#This Row],[Recording Resolution '[MP']]],""),0)</f>
        <v>0</v>
      </c>
      <c r="O671" s="4">
        <f>IF(Table1[[#This Row],[Import to Gateway Calculator?]]="Yes",IFERROR(Table1[[#This Row],[Frame Rate '[FPS'] 1]],""),0)</f>
        <v>0</v>
      </c>
      <c r="P671" s="4">
        <f>IF(Table1[[#This Row],[Import to Gateway Calculator?]]="Yes",IFERROR(Table1[[#This Row],[Days of Storage 1]],""),0)</f>
        <v>0</v>
      </c>
    </row>
    <row r="672" spans="1:16" x14ac:dyDescent="0.25">
      <c r="A672" s="5" t="str">
        <f t="shared" si="65"/>
        <v/>
      </c>
      <c r="B672" s="6" t="str">
        <f>IFERROR(IF(Table1[[#This Row],[Multi-lens? 1]]="No", 1, IF(Table1[[#This Row],[Multi-lens? 1]]="Dual", 2, IF(Table1[[#This Row],[Multi-lens? 1]]="Quad", 4, ""))),"")</f>
        <v/>
      </c>
      <c r="C672" s="6">
        <f t="shared" si="66"/>
        <v>0</v>
      </c>
      <c r="D672" s="6">
        <f t="shared" si="67"/>
        <v>0</v>
      </c>
      <c r="E672" s="6">
        <f t="shared" si="68"/>
        <v>0</v>
      </c>
      <c r="F672" s="6">
        <f t="shared" si="69"/>
        <v>0</v>
      </c>
      <c r="H672" s="6" t="str">
        <f>IFERROR(IF(Table1[[#This Row],[Multi-lens? 1]]="No", 1, IF(Table1[[#This Row],[Multi-lens? 1]]="Dual", 2, IF(Table1[[#This Row],[Multi-lens? 1]]="Quad", 4, ""))),"")</f>
        <v/>
      </c>
      <c r="I672" s="9">
        <f>IFERROR(Table1[[#This Row],[Name]],"")</f>
        <v>0</v>
      </c>
      <c r="K672" s="3" t="str">
        <f t="shared" si="64"/>
        <v/>
      </c>
      <c r="M672" s="4">
        <f>IF(Table1[[#This Row],[Import to Gateway Calculator?]]="Yes",IFERROR(Table1[[#This Row],[Streaming Resolution '[MP']]],""),0)</f>
        <v>0</v>
      </c>
      <c r="N672" s="4">
        <f>IF(Table1[[#This Row],[Import to Gateway Calculator?]]="Yes",IFERROR(Table1[[#This Row],[Recording Resolution '[MP']]],""),0)</f>
        <v>0</v>
      </c>
      <c r="O672" s="4">
        <f>IF(Table1[[#This Row],[Import to Gateway Calculator?]]="Yes",IFERROR(Table1[[#This Row],[Frame Rate '[FPS'] 1]],""),0)</f>
        <v>0</v>
      </c>
      <c r="P672" s="4">
        <f>IF(Table1[[#This Row],[Import to Gateway Calculator?]]="Yes",IFERROR(Table1[[#This Row],[Days of Storage 1]],""),0)</f>
        <v>0</v>
      </c>
    </row>
    <row r="673" spans="1:16" x14ac:dyDescent="0.25">
      <c r="A673" s="5" t="str">
        <f t="shared" si="65"/>
        <v/>
      </c>
      <c r="B673" s="6" t="str">
        <f>IFERROR(IF(Table1[[#This Row],[Multi-lens? 1]]="No", 1, IF(Table1[[#This Row],[Multi-lens? 1]]="Dual", 2, IF(Table1[[#This Row],[Multi-lens? 1]]="Quad", 4, ""))),"")</f>
        <v/>
      </c>
      <c r="C673" s="6">
        <f t="shared" si="66"/>
        <v>0</v>
      </c>
      <c r="D673" s="6">
        <f t="shared" si="67"/>
        <v>0</v>
      </c>
      <c r="E673" s="6">
        <f t="shared" si="68"/>
        <v>0</v>
      </c>
      <c r="F673" s="6">
        <f t="shared" si="69"/>
        <v>0</v>
      </c>
      <c r="H673" s="6" t="str">
        <f>IFERROR(IF(Table1[[#This Row],[Multi-lens? 1]]="No", 1, IF(Table1[[#This Row],[Multi-lens? 1]]="Dual", 2, IF(Table1[[#This Row],[Multi-lens? 1]]="Quad", 4, ""))),"")</f>
        <v/>
      </c>
      <c r="I673" s="9">
        <f>IFERROR(Table1[[#This Row],[Name]],"")</f>
        <v>0</v>
      </c>
      <c r="K673" s="3" t="str">
        <f t="shared" si="64"/>
        <v/>
      </c>
      <c r="M673" s="4">
        <f>IF(Table1[[#This Row],[Import to Gateway Calculator?]]="Yes",IFERROR(Table1[[#This Row],[Streaming Resolution '[MP']]],""),0)</f>
        <v>0</v>
      </c>
      <c r="N673" s="4">
        <f>IF(Table1[[#This Row],[Import to Gateway Calculator?]]="Yes",IFERROR(Table1[[#This Row],[Recording Resolution '[MP']]],""),0)</f>
        <v>0</v>
      </c>
      <c r="O673" s="4">
        <f>IF(Table1[[#This Row],[Import to Gateway Calculator?]]="Yes",IFERROR(Table1[[#This Row],[Frame Rate '[FPS'] 1]],""),0)</f>
        <v>0</v>
      </c>
      <c r="P673" s="4">
        <f>IF(Table1[[#This Row],[Import to Gateway Calculator?]]="Yes",IFERROR(Table1[[#This Row],[Days of Storage 1]],""),0)</f>
        <v>0</v>
      </c>
    </row>
    <row r="674" spans="1:16" x14ac:dyDescent="0.25">
      <c r="A674" s="5" t="str">
        <f t="shared" si="65"/>
        <v/>
      </c>
      <c r="B674" s="6" t="str">
        <f>IFERROR(IF(Table1[[#This Row],[Multi-lens? 1]]="No", 1, IF(Table1[[#This Row],[Multi-lens? 1]]="Dual", 2, IF(Table1[[#This Row],[Multi-lens? 1]]="Quad", 4, ""))),"")</f>
        <v/>
      </c>
      <c r="C674" s="6">
        <f t="shared" si="66"/>
        <v>0</v>
      </c>
      <c r="D674" s="6">
        <f t="shared" si="67"/>
        <v>0</v>
      </c>
      <c r="E674" s="6">
        <f t="shared" si="68"/>
        <v>0</v>
      </c>
      <c r="F674" s="6">
        <f t="shared" si="69"/>
        <v>0</v>
      </c>
      <c r="H674" s="6" t="str">
        <f>IFERROR(IF(Table1[[#This Row],[Multi-lens? 1]]="No", 1, IF(Table1[[#This Row],[Multi-lens? 1]]="Dual", 2, IF(Table1[[#This Row],[Multi-lens? 1]]="Quad", 4, ""))),"")</f>
        <v/>
      </c>
      <c r="I674" s="9">
        <f>IFERROR(Table1[[#This Row],[Name]],"")</f>
        <v>0</v>
      </c>
      <c r="K674" s="3" t="str">
        <f t="shared" si="64"/>
        <v/>
      </c>
      <c r="M674" s="4">
        <f>IF(Table1[[#This Row],[Import to Gateway Calculator?]]="Yes",IFERROR(Table1[[#This Row],[Streaming Resolution '[MP']]],""),0)</f>
        <v>0</v>
      </c>
      <c r="N674" s="4">
        <f>IF(Table1[[#This Row],[Import to Gateway Calculator?]]="Yes",IFERROR(Table1[[#This Row],[Recording Resolution '[MP']]],""),0)</f>
        <v>0</v>
      </c>
      <c r="O674" s="4">
        <f>IF(Table1[[#This Row],[Import to Gateway Calculator?]]="Yes",IFERROR(Table1[[#This Row],[Frame Rate '[FPS'] 1]],""),0)</f>
        <v>0</v>
      </c>
      <c r="P674" s="4">
        <f>IF(Table1[[#This Row],[Import to Gateway Calculator?]]="Yes",IFERROR(Table1[[#This Row],[Days of Storage 1]],""),0)</f>
        <v>0</v>
      </c>
    </row>
    <row r="675" spans="1:16" x14ac:dyDescent="0.25">
      <c r="A675" s="5" t="str">
        <f t="shared" si="65"/>
        <v/>
      </c>
      <c r="B675" s="6" t="str">
        <f>IFERROR(IF(Table1[[#This Row],[Multi-lens? 1]]="No", 1, IF(Table1[[#This Row],[Multi-lens? 1]]="Dual", 2, IF(Table1[[#This Row],[Multi-lens? 1]]="Quad", 4, ""))),"")</f>
        <v/>
      </c>
      <c r="C675" s="6">
        <f t="shared" si="66"/>
        <v>0</v>
      </c>
      <c r="D675" s="6">
        <f t="shared" si="67"/>
        <v>0</v>
      </c>
      <c r="E675" s="6">
        <f t="shared" si="68"/>
        <v>0</v>
      </c>
      <c r="F675" s="6">
        <f t="shared" si="69"/>
        <v>0</v>
      </c>
      <c r="H675" s="6" t="str">
        <f>IFERROR(IF(Table1[[#This Row],[Multi-lens? 1]]="No", 1, IF(Table1[[#This Row],[Multi-lens? 1]]="Dual", 2, IF(Table1[[#This Row],[Multi-lens? 1]]="Quad", 4, ""))),"")</f>
        <v/>
      </c>
      <c r="I675" s="9">
        <f>IFERROR(Table1[[#This Row],[Name]],"")</f>
        <v>0</v>
      </c>
      <c r="K675" s="3" t="str">
        <f t="shared" si="64"/>
        <v/>
      </c>
      <c r="M675" s="4">
        <f>IF(Table1[[#This Row],[Import to Gateway Calculator?]]="Yes",IFERROR(Table1[[#This Row],[Streaming Resolution '[MP']]],""),0)</f>
        <v>0</v>
      </c>
      <c r="N675" s="4">
        <f>IF(Table1[[#This Row],[Import to Gateway Calculator?]]="Yes",IFERROR(Table1[[#This Row],[Recording Resolution '[MP']]],""),0)</f>
        <v>0</v>
      </c>
      <c r="O675" s="4">
        <f>IF(Table1[[#This Row],[Import to Gateway Calculator?]]="Yes",IFERROR(Table1[[#This Row],[Frame Rate '[FPS'] 1]],""),0)</f>
        <v>0</v>
      </c>
      <c r="P675" s="4">
        <f>IF(Table1[[#This Row],[Import to Gateway Calculator?]]="Yes",IFERROR(Table1[[#This Row],[Days of Storage 1]],""),0)</f>
        <v>0</v>
      </c>
    </row>
    <row r="676" spans="1:16" x14ac:dyDescent="0.25">
      <c r="A676" s="5" t="str">
        <f t="shared" si="65"/>
        <v/>
      </c>
      <c r="B676" s="6" t="str">
        <f>IFERROR(IF(Table1[[#This Row],[Multi-lens? 1]]="No", 1, IF(Table1[[#This Row],[Multi-lens? 1]]="Dual", 2, IF(Table1[[#This Row],[Multi-lens? 1]]="Quad", 4, ""))),"")</f>
        <v/>
      </c>
      <c r="C676" s="6">
        <f t="shared" si="66"/>
        <v>0</v>
      </c>
      <c r="D676" s="6">
        <f t="shared" si="67"/>
        <v>0</v>
      </c>
      <c r="E676" s="6">
        <f t="shared" si="68"/>
        <v>0</v>
      </c>
      <c r="F676" s="6">
        <f t="shared" si="69"/>
        <v>0</v>
      </c>
      <c r="H676" s="6" t="str">
        <f>IFERROR(IF(Table1[[#This Row],[Multi-lens? 1]]="No", 1, IF(Table1[[#This Row],[Multi-lens? 1]]="Dual", 2, IF(Table1[[#This Row],[Multi-lens? 1]]="Quad", 4, ""))),"")</f>
        <v/>
      </c>
      <c r="I676" s="9">
        <f>IFERROR(Table1[[#This Row],[Name]],"")</f>
        <v>0</v>
      </c>
      <c r="K676" s="3" t="str">
        <f t="shared" si="64"/>
        <v/>
      </c>
      <c r="M676" s="4">
        <f>IF(Table1[[#This Row],[Import to Gateway Calculator?]]="Yes",IFERROR(Table1[[#This Row],[Streaming Resolution '[MP']]],""),0)</f>
        <v>0</v>
      </c>
      <c r="N676" s="4">
        <f>IF(Table1[[#This Row],[Import to Gateway Calculator?]]="Yes",IFERROR(Table1[[#This Row],[Recording Resolution '[MP']]],""),0)</f>
        <v>0</v>
      </c>
      <c r="O676" s="4">
        <f>IF(Table1[[#This Row],[Import to Gateway Calculator?]]="Yes",IFERROR(Table1[[#This Row],[Frame Rate '[FPS'] 1]],""),0)</f>
        <v>0</v>
      </c>
      <c r="P676" s="4">
        <f>IF(Table1[[#This Row],[Import to Gateway Calculator?]]="Yes",IFERROR(Table1[[#This Row],[Days of Storage 1]],""),0)</f>
        <v>0</v>
      </c>
    </row>
    <row r="677" spans="1:16" x14ac:dyDescent="0.25">
      <c r="A677" s="5" t="str">
        <f t="shared" si="65"/>
        <v/>
      </c>
      <c r="B677" s="6" t="str">
        <f>IFERROR(IF(Table1[[#This Row],[Multi-lens? 1]]="No", 1, IF(Table1[[#This Row],[Multi-lens? 1]]="Dual", 2, IF(Table1[[#This Row],[Multi-lens? 1]]="Quad", 4, ""))),"")</f>
        <v/>
      </c>
      <c r="C677" s="6">
        <f t="shared" si="66"/>
        <v>0</v>
      </c>
      <c r="D677" s="6">
        <f t="shared" si="67"/>
        <v>0</v>
      </c>
      <c r="E677" s="6">
        <f t="shared" si="68"/>
        <v>0</v>
      </c>
      <c r="F677" s="6">
        <f t="shared" si="69"/>
        <v>0</v>
      </c>
      <c r="H677" s="6" t="str">
        <f>IFERROR(IF(Table1[[#This Row],[Multi-lens? 1]]="No", 1, IF(Table1[[#This Row],[Multi-lens? 1]]="Dual", 2, IF(Table1[[#This Row],[Multi-lens? 1]]="Quad", 4, ""))),"")</f>
        <v/>
      </c>
      <c r="I677" s="9">
        <f>IFERROR(Table1[[#This Row],[Name]],"")</f>
        <v>0</v>
      </c>
      <c r="K677" s="3" t="str">
        <f t="shared" si="64"/>
        <v/>
      </c>
      <c r="M677" s="4">
        <f>IF(Table1[[#This Row],[Import to Gateway Calculator?]]="Yes",IFERROR(Table1[[#This Row],[Streaming Resolution '[MP']]],""),0)</f>
        <v>0</v>
      </c>
      <c r="N677" s="4">
        <f>IF(Table1[[#This Row],[Import to Gateway Calculator?]]="Yes",IFERROR(Table1[[#This Row],[Recording Resolution '[MP']]],""),0)</f>
        <v>0</v>
      </c>
      <c r="O677" s="4">
        <f>IF(Table1[[#This Row],[Import to Gateway Calculator?]]="Yes",IFERROR(Table1[[#This Row],[Frame Rate '[FPS'] 1]],""),0)</f>
        <v>0</v>
      </c>
      <c r="P677" s="4">
        <f>IF(Table1[[#This Row],[Import to Gateway Calculator?]]="Yes",IFERROR(Table1[[#This Row],[Days of Storage 1]],""),0)</f>
        <v>0</v>
      </c>
    </row>
    <row r="678" spans="1:16" x14ac:dyDescent="0.25">
      <c r="A678" s="5" t="str">
        <f t="shared" si="65"/>
        <v/>
      </c>
      <c r="B678" s="6" t="str">
        <f>IFERROR(IF(Table1[[#This Row],[Multi-lens? 1]]="No", 1, IF(Table1[[#This Row],[Multi-lens? 1]]="Dual", 2, IF(Table1[[#This Row],[Multi-lens? 1]]="Quad", 4, ""))),"")</f>
        <v/>
      </c>
      <c r="C678" s="6">
        <f t="shared" si="66"/>
        <v>0</v>
      </c>
      <c r="D678" s="6">
        <f t="shared" si="67"/>
        <v>0</v>
      </c>
      <c r="E678" s="6">
        <f t="shared" si="68"/>
        <v>0</v>
      </c>
      <c r="F678" s="6">
        <f t="shared" si="69"/>
        <v>0</v>
      </c>
      <c r="H678" s="6" t="str">
        <f>IFERROR(IF(Table1[[#This Row],[Multi-lens? 1]]="No", 1, IF(Table1[[#This Row],[Multi-lens? 1]]="Dual", 2, IF(Table1[[#This Row],[Multi-lens? 1]]="Quad", 4, ""))),"")</f>
        <v/>
      </c>
      <c r="I678" s="9">
        <f>IFERROR(Table1[[#This Row],[Name]],"")</f>
        <v>0</v>
      </c>
      <c r="K678" s="3" t="str">
        <f t="shared" si="64"/>
        <v/>
      </c>
      <c r="M678" s="4">
        <f>IF(Table1[[#This Row],[Import to Gateway Calculator?]]="Yes",IFERROR(Table1[[#This Row],[Streaming Resolution '[MP']]],""),0)</f>
        <v>0</v>
      </c>
      <c r="N678" s="4">
        <f>IF(Table1[[#This Row],[Import to Gateway Calculator?]]="Yes",IFERROR(Table1[[#This Row],[Recording Resolution '[MP']]],""),0)</f>
        <v>0</v>
      </c>
      <c r="O678" s="4">
        <f>IF(Table1[[#This Row],[Import to Gateway Calculator?]]="Yes",IFERROR(Table1[[#This Row],[Frame Rate '[FPS'] 1]],""),0)</f>
        <v>0</v>
      </c>
      <c r="P678" s="4">
        <f>IF(Table1[[#This Row],[Import to Gateway Calculator?]]="Yes",IFERROR(Table1[[#This Row],[Days of Storage 1]],""),0)</f>
        <v>0</v>
      </c>
    </row>
    <row r="679" spans="1:16" x14ac:dyDescent="0.25">
      <c r="A679" s="5" t="str">
        <f t="shared" si="65"/>
        <v/>
      </c>
      <c r="B679" s="6" t="str">
        <f>IFERROR(IF(Table1[[#This Row],[Multi-lens? 1]]="No", 1, IF(Table1[[#This Row],[Multi-lens? 1]]="Dual", 2, IF(Table1[[#This Row],[Multi-lens? 1]]="Quad", 4, ""))),"")</f>
        <v/>
      </c>
      <c r="C679" s="6">
        <f t="shared" si="66"/>
        <v>0</v>
      </c>
      <c r="D679" s="6">
        <f t="shared" si="67"/>
        <v>0</v>
      </c>
      <c r="E679" s="6">
        <f t="shared" si="68"/>
        <v>0</v>
      </c>
      <c r="F679" s="6">
        <f t="shared" si="69"/>
        <v>0</v>
      </c>
      <c r="H679" s="6" t="str">
        <f>IFERROR(IF(Table1[[#This Row],[Multi-lens? 1]]="No", 1, IF(Table1[[#This Row],[Multi-lens? 1]]="Dual", 2, IF(Table1[[#This Row],[Multi-lens? 1]]="Quad", 4, ""))),"")</f>
        <v/>
      </c>
      <c r="I679" s="9">
        <f>IFERROR(Table1[[#This Row],[Name]],"")</f>
        <v>0</v>
      </c>
      <c r="K679" s="3" t="str">
        <f t="shared" si="64"/>
        <v/>
      </c>
      <c r="M679" s="4">
        <f>IF(Table1[[#This Row],[Import to Gateway Calculator?]]="Yes",IFERROR(Table1[[#This Row],[Streaming Resolution '[MP']]],""),0)</f>
        <v>0</v>
      </c>
      <c r="N679" s="4">
        <f>IF(Table1[[#This Row],[Import to Gateway Calculator?]]="Yes",IFERROR(Table1[[#This Row],[Recording Resolution '[MP']]],""),0)</f>
        <v>0</v>
      </c>
      <c r="O679" s="4">
        <f>IF(Table1[[#This Row],[Import to Gateway Calculator?]]="Yes",IFERROR(Table1[[#This Row],[Frame Rate '[FPS'] 1]],""),0)</f>
        <v>0</v>
      </c>
      <c r="P679" s="4">
        <f>IF(Table1[[#This Row],[Import to Gateway Calculator?]]="Yes",IFERROR(Table1[[#This Row],[Days of Storage 1]],""),0)</f>
        <v>0</v>
      </c>
    </row>
    <row r="680" spans="1:16" x14ac:dyDescent="0.25">
      <c r="A680" s="5" t="str">
        <f t="shared" si="65"/>
        <v/>
      </c>
      <c r="B680" s="6" t="str">
        <f>IFERROR(IF(Table1[[#This Row],[Multi-lens? 1]]="No", 1, IF(Table1[[#This Row],[Multi-lens? 1]]="Dual", 2, IF(Table1[[#This Row],[Multi-lens? 1]]="Quad", 4, ""))),"")</f>
        <v/>
      </c>
      <c r="C680" s="6">
        <f t="shared" si="66"/>
        <v>0</v>
      </c>
      <c r="D680" s="6">
        <f t="shared" si="67"/>
        <v>0</v>
      </c>
      <c r="E680" s="6">
        <f t="shared" si="68"/>
        <v>0</v>
      </c>
      <c r="F680" s="6">
        <f t="shared" si="69"/>
        <v>0</v>
      </c>
      <c r="H680" s="6" t="str">
        <f>IFERROR(IF(Table1[[#This Row],[Multi-lens? 1]]="No", 1, IF(Table1[[#This Row],[Multi-lens? 1]]="Dual", 2, IF(Table1[[#This Row],[Multi-lens? 1]]="Quad", 4, ""))),"")</f>
        <v/>
      </c>
      <c r="I680" s="9">
        <f>IFERROR(Table1[[#This Row],[Name]],"")</f>
        <v>0</v>
      </c>
      <c r="K680" s="3" t="str">
        <f t="shared" si="64"/>
        <v/>
      </c>
      <c r="M680" s="4">
        <f>IF(Table1[[#This Row],[Import to Gateway Calculator?]]="Yes",IFERROR(Table1[[#This Row],[Streaming Resolution '[MP']]],""),0)</f>
        <v>0</v>
      </c>
      <c r="N680" s="4">
        <f>IF(Table1[[#This Row],[Import to Gateway Calculator?]]="Yes",IFERROR(Table1[[#This Row],[Recording Resolution '[MP']]],""),0)</f>
        <v>0</v>
      </c>
      <c r="O680" s="4">
        <f>IF(Table1[[#This Row],[Import to Gateway Calculator?]]="Yes",IFERROR(Table1[[#This Row],[Frame Rate '[FPS'] 1]],""),0)</f>
        <v>0</v>
      </c>
      <c r="P680" s="4">
        <f>IF(Table1[[#This Row],[Import to Gateway Calculator?]]="Yes",IFERROR(Table1[[#This Row],[Days of Storage 1]],""),0)</f>
        <v>0</v>
      </c>
    </row>
    <row r="681" spans="1:16" x14ac:dyDescent="0.25">
      <c r="A681" s="5" t="str">
        <f t="shared" si="65"/>
        <v/>
      </c>
      <c r="B681" s="6" t="str">
        <f>IFERROR(IF(Table1[[#This Row],[Multi-lens? 1]]="No", 1, IF(Table1[[#This Row],[Multi-lens? 1]]="Dual", 2, IF(Table1[[#This Row],[Multi-lens? 1]]="Quad", 4, ""))),"")</f>
        <v/>
      </c>
      <c r="C681" s="6">
        <f t="shared" si="66"/>
        <v>0</v>
      </c>
      <c r="D681" s="6">
        <f t="shared" si="67"/>
        <v>0</v>
      </c>
      <c r="E681" s="6">
        <f t="shared" si="68"/>
        <v>0</v>
      </c>
      <c r="F681" s="6">
        <f t="shared" si="69"/>
        <v>0</v>
      </c>
      <c r="H681" s="6" t="str">
        <f>IFERROR(IF(Table1[[#This Row],[Multi-lens? 1]]="No", 1, IF(Table1[[#This Row],[Multi-lens? 1]]="Dual", 2, IF(Table1[[#This Row],[Multi-lens? 1]]="Quad", 4, ""))),"")</f>
        <v/>
      </c>
      <c r="I681" s="9">
        <f>IFERROR(Table1[[#This Row],[Name]],"")</f>
        <v>0</v>
      </c>
      <c r="K681" s="3" t="str">
        <f t="shared" si="64"/>
        <v/>
      </c>
      <c r="M681" s="4">
        <f>IF(Table1[[#This Row],[Import to Gateway Calculator?]]="Yes",IFERROR(Table1[[#This Row],[Streaming Resolution '[MP']]],""),0)</f>
        <v>0</v>
      </c>
      <c r="N681" s="4">
        <f>IF(Table1[[#This Row],[Import to Gateway Calculator?]]="Yes",IFERROR(Table1[[#This Row],[Recording Resolution '[MP']]],""),0)</f>
        <v>0</v>
      </c>
      <c r="O681" s="4">
        <f>IF(Table1[[#This Row],[Import to Gateway Calculator?]]="Yes",IFERROR(Table1[[#This Row],[Frame Rate '[FPS'] 1]],""),0)</f>
        <v>0</v>
      </c>
      <c r="P681" s="4">
        <f>IF(Table1[[#This Row],[Import to Gateway Calculator?]]="Yes",IFERROR(Table1[[#This Row],[Days of Storage 1]],""),0)</f>
        <v>0</v>
      </c>
    </row>
    <row r="682" spans="1:16" x14ac:dyDescent="0.25">
      <c r="A682" s="5" t="str">
        <f t="shared" si="65"/>
        <v/>
      </c>
      <c r="B682" s="6" t="str">
        <f>IFERROR(IF(Table1[[#This Row],[Multi-lens? 1]]="No", 1, IF(Table1[[#This Row],[Multi-lens? 1]]="Dual", 2, IF(Table1[[#This Row],[Multi-lens? 1]]="Quad", 4, ""))),"")</f>
        <v/>
      </c>
      <c r="C682" s="6">
        <f t="shared" si="66"/>
        <v>0</v>
      </c>
      <c r="D682" s="6">
        <f t="shared" si="67"/>
        <v>0</v>
      </c>
      <c r="E682" s="6">
        <f t="shared" si="68"/>
        <v>0</v>
      </c>
      <c r="F682" s="6">
        <f t="shared" si="69"/>
        <v>0</v>
      </c>
      <c r="H682" s="6" t="str">
        <f>IFERROR(IF(Table1[[#This Row],[Multi-lens? 1]]="No", 1, IF(Table1[[#This Row],[Multi-lens? 1]]="Dual", 2, IF(Table1[[#This Row],[Multi-lens? 1]]="Quad", 4, ""))),"")</f>
        <v/>
      </c>
      <c r="I682" s="9">
        <f>IFERROR(Table1[[#This Row],[Name]],"")</f>
        <v>0</v>
      </c>
      <c r="K682" s="3" t="str">
        <f t="shared" si="64"/>
        <v/>
      </c>
      <c r="M682" s="4">
        <f>IF(Table1[[#This Row],[Import to Gateway Calculator?]]="Yes",IFERROR(Table1[[#This Row],[Streaming Resolution '[MP']]],""),0)</f>
        <v>0</v>
      </c>
      <c r="N682" s="4">
        <f>IF(Table1[[#This Row],[Import to Gateway Calculator?]]="Yes",IFERROR(Table1[[#This Row],[Recording Resolution '[MP']]],""),0)</f>
        <v>0</v>
      </c>
      <c r="O682" s="4">
        <f>IF(Table1[[#This Row],[Import to Gateway Calculator?]]="Yes",IFERROR(Table1[[#This Row],[Frame Rate '[FPS'] 1]],""),0)</f>
        <v>0</v>
      </c>
      <c r="P682" s="4">
        <f>IF(Table1[[#This Row],[Import to Gateway Calculator?]]="Yes",IFERROR(Table1[[#This Row],[Days of Storage 1]],""),0)</f>
        <v>0</v>
      </c>
    </row>
    <row r="683" spans="1:16" x14ac:dyDescent="0.25">
      <c r="A683" s="5" t="str">
        <f t="shared" si="65"/>
        <v/>
      </c>
      <c r="B683" s="6" t="str">
        <f>IFERROR(IF(Table1[[#This Row],[Multi-lens? 1]]="No", 1, IF(Table1[[#This Row],[Multi-lens? 1]]="Dual", 2, IF(Table1[[#This Row],[Multi-lens? 1]]="Quad", 4, ""))),"")</f>
        <v/>
      </c>
      <c r="C683" s="6">
        <f t="shared" si="66"/>
        <v>0</v>
      </c>
      <c r="D683" s="6">
        <f t="shared" si="67"/>
        <v>0</v>
      </c>
      <c r="E683" s="6">
        <f t="shared" si="68"/>
        <v>0</v>
      </c>
      <c r="F683" s="6">
        <f t="shared" si="69"/>
        <v>0</v>
      </c>
      <c r="H683" s="6" t="str">
        <f>IFERROR(IF(Table1[[#This Row],[Multi-lens? 1]]="No", 1, IF(Table1[[#This Row],[Multi-lens? 1]]="Dual", 2, IF(Table1[[#This Row],[Multi-lens? 1]]="Quad", 4, ""))),"")</f>
        <v/>
      </c>
      <c r="I683" s="9">
        <f>IFERROR(Table1[[#This Row],[Name]],"")</f>
        <v>0</v>
      </c>
      <c r="K683" s="3" t="str">
        <f t="shared" si="64"/>
        <v/>
      </c>
      <c r="M683" s="4">
        <f>IF(Table1[[#This Row],[Import to Gateway Calculator?]]="Yes",IFERROR(Table1[[#This Row],[Streaming Resolution '[MP']]],""),0)</f>
        <v>0</v>
      </c>
      <c r="N683" s="4">
        <f>IF(Table1[[#This Row],[Import to Gateway Calculator?]]="Yes",IFERROR(Table1[[#This Row],[Recording Resolution '[MP']]],""),0)</f>
        <v>0</v>
      </c>
      <c r="O683" s="4">
        <f>IF(Table1[[#This Row],[Import to Gateway Calculator?]]="Yes",IFERROR(Table1[[#This Row],[Frame Rate '[FPS'] 1]],""),0)</f>
        <v>0</v>
      </c>
      <c r="P683" s="4">
        <f>IF(Table1[[#This Row],[Import to Gateway Calculator?]]="Yes",IFERROR(Table1[[#This Row],[Days of Storage 1]],""),0)</f>
        <v>0</v>
      </c>
    </row>
    <row r="684" spans="1:16" x14ac:dyDescent="0.25">
      <c r="A684" s="5" t="str">
        <f t="shared" si="65"/>
        <v/>
      </c>
      <c r="B684" s="6" t="str">
        <f>IFERROR(IF(Table1[[#This Row],[Multi-lens? 1]]="No", 1, IF(Table1[[#This Row],[Multi-lens? 1]]="Dual", 2, IF(Table1[[#This Row],[Multi-lens? 1]]="Quad", 4, ""))),"")</f>
        <v/>
      </c>
      <c r="C684" s="6">
        <f t="shared" si="66"/>
        <v>0</v>
      </c>
      <c r="D684" s="6">
        <f t="shared" si="67"/>
        <v>0</v>
      </c>
      <c r="E684" s="6">
        <f t="shared" si="68"/>
        <v>0</v>
      </c>
      <c r="F684" s="6">
        <f t="shared" si="69"/>
        <v>0</v>
      </c>
      <c r="H684" s="6" t="str">
        <f>IFERROR(IF(Table1[[#This Row],[Multi-lens? 1]]="No", 1, IF(Table1[[#This Row],[Multi-lens? 1]]="Dual", 2, IF(Table1[[#This Row],[Multi-lens? 1]]="Quad", 4, ""))),"")</f>
        <v/>
      </c>
      <c r="I684" s="9">
        <f>IFERROR(Table1[[#This Row],[Name]],"")</f>
        <v>0</v>
      </c>
      <c r="K684" s="3" t="str">
        <f t="shared" si="64"/>
        <v/>
      </c>
      <c r="M684" s="4">
        <f>IF(Table1[[#This Row],[Import to Gateway Calculator?]]="Yes",IFERROR(Table1[[#This Row],[Streaming Resolution '[MP']]],""),0)</f>
        <v>0</v>
      </c>
      <c r="N684" s="4">
        <f>IF(Table1[[#This Row],[Import to Gateway Calculator?]]="Yes",IFERROR(Table1[[#This Row],[Recording Resolution '[MP']]],""),0)</f>
        <v>0</v>
      </c>
      <c r="O684" s="4">
        <f>IF(Table1[[#This Row],[Import to Gateway Calculator?]]="Yes",IFERROR(Table1[[#This Row],[Frame Rate '[FPS'] 1]],""),0)</f>
        <v>0</v>
      </c>
      <c r="P684" s="4">
        <f>IF(Table1[[#This Row],[Import to Gateway Calculator?]]="Yes",IFERROR(Table1[[#This Row],[Days of Storage 1]],""),0)</f>
        <v>0</v>
      </c>
    </row>
    <row r="685" spans="1:16" x14ac:dyDescent="0.25">
      <c r="A685" s="5" t="str">
        <f t="shared" si="65"/>
        <v/>
      </c>
      <c r="B685" s="6" t="str">
        <f>IFERROR(IF(Table1[[#This Row],[Multi-lens? 1]]="No", 1, IF(Table1[[#This Row],[Multi-lens? 1]]="Dual", 2, IF(Table1[[#This Row],[Multi-lens? 1]]="Quad", 4, ""))),"")</f>
        <v/>
      </c>
      <c r="C685" s="6">
        <f t="shared" si="66"/>
        <v>0</v>
      </c>
      <c r="D685" s="6">
        <f t="shared" si="67"/>
        <v>0</v>
      </c>
      <c r="E685" s="6">
        <f t="shared" si="68"/>
        <v>0</v>
      </c>
      <c r="F685" s="6">
        <f t="shared" si="69"/>
        <v>0</v>
      </c>
      <c r="H685" s="6" t="str">
        <f>IFERROR(IF(Table1[[#This Row],[Multi-lens? 1]]="No", 1, IF(Table1[[#This Row],[Multi-lens? 1]]="Dual", 2, IF(Table1[[#This Row],[Multi-lens? 1]]="Quad", 4, ""))),"")</f>
        <v/>
      </c>
      <c r="I685" s="9">
        <f>IFERROR(Table1[[#This Row],[Name]],"")</f>
        <v>0</v>
      </c>
      <c r="K685" s="3" t="str">
        <f t="shared" si="64"/>
        <v/>
      </c>
      <c r="M685" s="4">
        <f>IF(Table1[[#This Row],[Import to Gateway Calculator?]]="Yes",IFERROR(Table1[[#This Row],[Streaming Resolution '[MP']]],""),0)</f>
        <v>0</v>
      </c>
      <c r="N685" s="4">
        <f>IF(Table1[[#This Row],[Import to Gateway Calculator?]]="Yes",IFERROR(Table1[[#This Row],[Recording Resolution '[MP']]],""),0)</f>
        <v>0</v>
      </c>
      <c r="O685" s="4">
        <f>IF(Table1[[#This Row],[Import to Gateway Calculator?]]="Yes",IFERROR(Table1[[#This Row],[Frame Rate '[FPS'] 1]],""),0)</f>
        <v>0</v>
      </c>
      <c r="P685" s="4">
        <f>IF(Table1[[#This Row],[Import to Gateway Calculator?]]="Yes",IFERROR(Table1[[#This Row],[Days of Storage 1]],""),0)</f>
        <v>0</v>
      </c>
    </row>
    <row r="686" spans="1:16" x14ac:dyDescent="0.25">
      <c r="A686" s="5" t="str">
        <f t="shared" si="65"/>
        <v/>
      </c>
      <c r="B686" s="6" t="str">
        <f>IFERROR(IF(Table1[[#This Row],[Multi-lens? 1]]="No", 1, IF(Table1[[#This Row],[Multi-lens? 1]]="Dual", 2, IF(Table1[[#This Row],[Multi-lens? 1]]="Quad", 4, ""))),"")</f>
        <v/>
      </c>
      <c r="C686" s="6">
        <f t="shared" si="66"/>
        <v>0</v>
      </c>
      <c r="D686" s="6">
        <f t="shared" si="67"/>
        <v>0</v>
      </c>
      <c r="E686" s="6">
        <f t="shared" si="68"/>
        <v>0</v>
      </c>
      <c r="F686" s="6">
        <f t="shared" si="69"/>
        <v>0</v>
      </c>
      <c r="H686" s="6" t="str">
        <f>IFERROR(IF(Table1[[#This Row],[Multi-lens? 1]]="No", 1, IF(Table1[[#This Row],[Multi-lens? 1]]="Dual", 2, IF(Table1[[#This Row],[Multi-lens? 1]]="Quad", 4, ""))),"")</f>
        <v/>
      </c>
      <c r="I686" s="9">
        <f>IFERROR(Table1[[#This Row],[Name]],"")</f>
        <v>0</v>
      </c>
      <c r="K686" s="3" t="str">
        <f t="shared" si="64"/>
        <v/>
      </c>
      <c r="M686" s="4">
        <f>IF(Table1[[#This Row],[Import to Gateway Calculator?]]="Yes",IFERROR(Table1[[#This Row],[Streaming Resolution '[MP']]],""),0)</f>
        <v>0</v>
      </c>
      <c r="N686" s="4">
        <f>IF(Table1[[#This Row],[Import to Gateway Calculator?]]="Yes",IFERROR(Table1[[#This Row],[Recording Resolution '[MP']]],""),0)</f>
        <v>0</v>
      </c>
      <c r="O686" s="4">
        <f>IF(Table1[[#This Row],[Import to Gateway Calculator?]]="Yes",IFERROR(Table1[[#This Row],[Frame Rate '[FPS'] 1]],""),0)</f>
        <v>0</v>
      </c>
      <c r="P686" s="4">
        <f>IF(Table1[[#This Row],[Import to Gateway Calculator?]]="Yes",IFERROR(Table1[[#This Row],[Days of Storage 1]],""),0)</f>
        <v>0</v>
      </c>
    </row>
    <row r="687" spans="1:16" x14ac:dyDescent="0.25">
      <c r="A687" s="5" t="str">
        <f t="shared" si="65"/>
        <v/>
      </c>
      <c r="B687" s="6" t="str">
        <f>IFERROR(IF(Table1[[#This Row],[Multi-lens? 1]]="No", 1, IF(Table1[[#This Row],[Multi-lens? 1]]="Dual", 2, IF(Table1[[#This Row],[Multi-lens? 1]]="Quad", 4, ""))),"")</f>
        <v/>
      </c>
      <c r="C687" s="6">
        <f t="shared" si="66"/>
        <v>0</v>
      </c>
      <c r="D687" s="6">
        <f t="shared" si="67"/>
        <v>0</v>
      </c>
      <c r="E687" s="6">
        <f t="shared" si="68"/>
        <v>0</v>
      </c>
      <c r="F687" s="6">
        <f t="shared" si="69"/>
        <v>0</v>
      </c>
      <c r="H687" s="6" t="str">
        <f>IFERROR(IF(Table1[[#This Row],[Multi-lens? 1]]="No", 1, IF(Table1[[#This Row],[Multi-lens? 1]]="Dual", 2, IF(Table1[[#This Row],[Multi-lens? 1]]="Quad", 4, ""))),"")</f>
        <v/>
      </c>
      <c r="I687" s="9">
        <f>IFERROR(Table1[[#This Row],[Name]],"")</f>
        <v>0</v>
      </c>
      <c r="K687" s="3" t="str">
        <f t="shared" si="64"/>
        <v/>
      </c>
      <c r="M687" s="4">
        <f>IF(Table1[[#This Row],[Import to Gateway Calculator?]]="Yes",IFERROR(Table1[[#This Row],[Streaming Resolution '[MP']]],""),0)</f>
        <v>0</v>
      </c>
      <c r="N687" s="4">
        <f>IF(Table1[[#This Row],[Import to Gateway Calculator?]]="Yes",IFERROR(Table1[[#This Row],[Recording Resolution '[MP']]],""),0)</f>
        <v>0</v>
      </c>
      <c r="O687" s="4">
        <f>IF(Table1[[#This Row],[Import to Gateway Calculator?]]="Yes",IFERROR(Table1[[#This Row],[Frame Rate '[FPS'] 1]],""),0)</f>
        <v>0</v>
      </c>
      <c r="P687" s="4">
        <f>IF(Table1[[#This Row],[Import to Gateway Calculator?]]="Yes",IFERROR(Table1[[#This Row],[Days of Storage 1]],""),0)</f>
        <v>0</v>
      </c>
    </row>
    <row r="688" spans="1:16" x14ac:dyDescent="0.25">
      <c r="A688" s="5" t="str">
        <f t="shared" si="65"/>
        <v/>
      </c>
      <c r="B688" s="6" t="str">
        <f>IFERROR(IF(Table1[[#This Row],[Multi-lens? 1]]="No", 1, IF(Table1[[#This Row],[Multi-lens? 1]]="Dual", 2, IF(Table1[[#This Row],[Multi-lens? 1]]="Quad", 4, ""))),"")</f>
        <v/>
      </c>
      <c r="C688" s="6">
        <f t="shared" si="66"/>
        <v>0</v>
      </c>
      <c r="D688" s="6">
        <f t="shared" si="67"/>
        <v>0</v>
      </c>
      <c r="E688" s="6">
        <f t="shared" si="68"/>
        <v>0</v>
      </c>
      <c r="F688" s="6">
        <f t="shared" si="69"/>
        <v>0</v>
      </c>
      <c r="H688" s="6" t="str">
        <f>IFERROR(IF(Table1[[#This Row],[Multi-lens? 1]]="No", 1, IF(Table1[[#This Row],[Multi-lens? 1]]="Dual", 2, IF(Table1[[#This Row],[Multi-lens? 1]]="Quad", 4, ""))),"")</f>
        <v/>
      </c>
      <c r="I688" s="9">
        <f>IFERROR(Table1[[#This Row],[Name]],"")</f>
        <v>0</v>
      </c>
      <c r="K688" s="3" t="str">
        <f t="shared" si="64"/>
        <v/>
      </c>
      <c r="M688" s="4">
        <f>IF(Table1[[#This Row],[Import to Gateway Calculator?]]="Yes",IFERROR(Table1[[#This Row],[Streaming Resolution '[MP']]],""),0)</f>
        <v>0</v>
      </c>
      <c r="N688" s="4">
        <f>IF(Table1[[#This Row],[Import to Gateway Calculator?]]="Yes",IFERROR(Table1[[#This Row],[Recording Resolution '[MP']]],""),0)</f>
        <v>0</v>
      </c>
      <c r="O688" s="4">
        <f>IF(Table1[[#This Row],[Import to Gateway Calculator?]]="Yes",IFERROR(Table1[[#This Row],[Frame Rate '[FPS'] 1]],""),0)</f>
        <v>0</v>
      </c>
      <c r="P688" s="4">
        <f>IF(Table1[[#This Row],[Import to Gateway Calculator?]]="Yes",IFERROR(Table1[[#This Row],[Days of Storage 1]],""),0)</f>
        <v>0</v>
      </c>
    </row>
    <row r="689" spans="1:16" x14ac:dyDescent="0.25">
      <c r="A689" s="5" t="str">
        <f t="shared" si="65"/>
        <v/>
      </c>
      <c r="B689" s="6" t="str">
        <f>IFERROR(IF(Table1[[#This Row],[Multi-lens? 1]]="No", 1, IF(Table1[[#This Row],[Multi-lens? 1]]="Dual", 2, IF(Table1[[#This Row],[Multi-lens? 1]]="Quad", 4, ""))),"")</f>
        <v/>
      </c>
      <c r="C689" s="6">
        <f t="shared" si="66"/>
        <v>0</v>
      </c>
      <c r="D689" s="6">
        <f t="shared" si="67"/>
        <v>0</v>
      </c>
      <c r="E689" s="6">
        <f t="shared" si="68"/>
        <v>0</v>
      </c>
      <c r="F689" s="6">
        <f t="shared" si="69"/>
        <v>0</v>
      </c>
      <c r="H689" s="6" t="str">
        <f>IFERROR(IF(Table1[[#This Row],[Multi-lens? 1]]="No", 1, IF(Table1[[#This Row],[Multi-lens? 1]]="Dual", 2, IF(Table1[[#This Row],[Multi-lens? 1]]="Quad", 4, ""))),"")</f>
        <v/>
      </c>
      <c r="I689" s="9">
        <f>IFERROR(Table1[[#This Row],[Name]],"")</f>
        <v>0</v>
      </c>
      <c r="K689" s="3" t="str">
        <f t="shared" si="64"/>
        <v/>
      </c>
      <c r="M689" s="4">
        <f>IF(Table1[[#This Row],[Import to Gateway Calculator?]]="Yes",IFERROR(Table1[[#This Row],[Streaming Resolution '[MP']]],""),0)</f>
        <v>0</v>
      </c>
      <c r="N689" s="4">
        <f>IF(Table1[[#This Row],[Import to Gateway Calculator?]]="Yes",IFERROR(Table1[[#This Row],[Recording Resolution '[MP']]],""),0)</f>
        <v>0</v>
      </c>
      <c r="O689" s="4">
        <f>IF(Table1[[#This Row],[Import to Gateway Calculator?]]="Yes",IFERROR(Table1[[#This Row],[Frame Rate '[FPS'] 1]],""),0)</f>
        <v>0</v>
      </c>
      <c r="P689" s="4">
        <f>IF(Table1[[#This Row],[Import to Gateway Calculator?]]="Yes",IFERROR(Table1[[#This Row],[Days of Storage 1]],""),0)</f>
        <v>0</v>
      </c>
    </row>
    <row r="690" spans="1:16" x14ac:dyDescent="0.25">
      <c r="A690" s="5" t="str">
        <f t="shared" si="65"/>
        <v/>
      </c>
      <c r="B690" s="6" t="str">
        <f>IFERROR(IF(Table1[[#This Row],[Multi-lens? 1]]="No", 1, IF(Table1[[#This Row],[Multi-lens? 1]]="Dual", 2, IF(Table1[[#This Row],[Multi-lens? 1]]="Quad", 4, ""))),"")</f>
        <v/>
      </c>
      <c r="C690" s="6">
        <f t="shared" si="66"/>
        <v>0</v>
      </c>
      <c r="D690" s="6">
        <f t="shared" si="67"/>
        <v>0</v>
      </c>
      <c r="E690" s="6">
        <f t="shared" si="68"/>
        <v>0</v>
      </c>
      <c r="F690" s="6">
        <f t="shared" si="69"/>
        <v>0</v>
      </c>
      <c r="H690" s="6" t="str">
        <f>IFERROR(IF(Table1[[#This Row],[Multi-lens? 1]]="No", 1, IF(Table1[[#This Row],[Multi-lens? 1]]="Dual", 2, IF(Table1[[#This Row],[Multi-lens? 1]]="Quad", 4, ""))),"")</f>
        <v/>
      </c>
      <c r="I690" s="9">
        <f>IFERROR(Table1[[#This Row],[Name]],"")</f>
        <v>0</v>
      </c>
      <c r="K690" s="3" t="str">
        <f t="shared" si="64"/>
        <v/>
      </c>
      <c r="M690" s="4">
        <f>IF(Table1[[#This Row],[Import to Gateway Calculator?]]="Yes",IFERROR(Table1[[#This Row],[Streaming Resolution '[MP']]],""),0)</f>
        <v>0</v>
      </c>
      <c r="N690" s="4">
        <f>IF(Table1[[#This Row],[Import to Gateway Calculator?]]="Yes",IFERROR(Table1[[#This Row],[Recording Resolution '[MP']]],""),0)</f>
        <v>0</v>
      </c>
      <c r="O690" s="4">
        <f>IF(Table1[[#This Row],[Import to Gateway Calculator?]]="Yes",IFERROR(Table1[[#This Row],[Frame Rate '[FPS'] 1]],""),0)</f>
        <v>0</v>
      </c>
      <c r="P690" s="4">
        <f>IF(Table1[[#This Row],[Import to Gateway Calculator?]]="Yes",IFERROR(Table1[[#This Row],[Days of Storage 1]],""),0)</f>
        <v>0</v>
      </c>
    </row>
    <row r="691" spans="1:16" x14ac:dyDescent="0.25">
      <c r="A691" s="5" t="str">
        <f t="shared" si="65"/>
        <v/>
      </c>
      <c r="B691" s="6" t="str">
        <f>IFERROR(IF(Table1[[#This Row],[Multi-lens? 1]]="No", 1, IF(Table1[[#This Row],[Multi-lens? 1]]="Dual", 2, IF(Table1[[#This Row],[Multi-lens? 1]]="Quad", 4, ""))),"")</f>
        <v/>
      </c>
      <c r="C691" s="6">
        <f t="shared" si="66"/>
        <v>0</v>
      </c>
      <c r="D691" s="6">
        <f t="shared" si="67"/>
        <v>0</v>
      </c>
      <c r="E691" s="6">
        <f t="shared" si="68"/>
        <v>0</v>
      </c>
      <c r="F691" s="6">
        <f t="shared" si="69"/>
        <v>0</v>
      </c>
      <c r="H691" s="6" t="str">
        <f>IFERROR(IF(Table1[[#This Row],[Multi-lens? 1]]="No", 1, IF(Table1[[#This Row],[Multi-lens? 1]]="Dual", 2, IF(Table1[[#This Row],[Multi-lens? 1]]="Quad", 4, ""))),"")</f>
        <v/>
      </c>
      <c r="I691" s="9">
        <f>IFERROR(Table1[[#This Row],[Name]],"")</f>
        <v>0</v>
      </c>
      <c r="K691" s="3" t="str">
        <f t="shared" si="64"/>
        <v/>
      </c>
      <c r="M691" s="4">
        <f>IF(Table1[[#This Row],[Import to Gateway Calculator?]]="Yes",IFERROR(Table1[[#This Row],[Streaming Resolution '[MP']]],""),0)</f>
        <v>0</v>
      </c>
      <c r="N691" s="4">
        <f>IF(Table1[[#This Row],[Import to Gateway Calculator?]]="Yes",IFERROR(Table1[[#This Row],[Recording Resolution '[MP']]],""),0)</f>
        <v>0</v>
      </c>
      <c r="O691" s="4">
        <f>IF(Table1[[#This Row],[Import to Gateway Calculator?]]="Yes",IFERROR(Table1[[#This Row],[Frame Rate '[FPS'] 1]],""),0)</f>
        <v>0</v>
      </c>
      <c r="P691" s="4">
        <f>IF(Table1[[#This Row],[Import to Gateway Calculator?]]="Yes",IFERROR(Table1[[#This Row],[Days of Storage 1]],""),0)</f>
        <v>0</v>
      </c>
    </row>
    <row r="692" spans="1:16" x14ac:dyDescent="0.25">
      <c r="A692" s="5" t="str">
        <f t="shared" si="65"/>
        <v/>
      </c>
      <c r="B692" s="6" t="str">
        <f>IFERROR(IF(Table1[[#This Row],[Multi-lens? 1]]="No", 1, IF(Table1[[#This Row],[Multi-lens? 1]]="Dual", 2, IF(Table1[[#This Row],[Multi-lens? 1]]="Quad", 4, ""))),"")</f>
        <v/>
      </c>
      <c r="C692" s="6">
        <f t="shared" si="66"/>
        <v>0</v>
      </c>
      <c r="D692" s="6">
        <f t="shared" si="67"/>
        <v>0</v>
      </c>
      <c r="E692" s="6">
        <f t="shared" si="68"/>
        <v>0</v>
      </c>
      <c r="F692" s="6">
        <f t="shared" si="69"/>
        <v>0</v>
      </c>
      <c r="H692" s="6" t="str">
        <f>IFERROR(IF(Table1[[#This Row],[Multi-lens? 1]]="No", 1, IF(Table1[[#This Row],[Multi-lens? 1]]="Dual", 2, IF(Table1[[#This Row],[Multi-lens? 1]]="Quad", 4, ""))),"")</f>
        <v/>
      </c>
      <c r="I692" s="9">
        <f>IFERROR(Table1[[#This Row],[Name]],"")</f>
        <v>0</v>
      </c>
      <c r="K692" s="3" t="str">
        <f t="shared" si="64"/>
        <v/>
      </c>
      <c r="M692" s="4">
        <f>IF(Table1[[#This Row],[Import to Gateway Calculator?]]="Yes",IFERROR(Table1[[#This Row],[Streaming Resolution '[MP']]],""),0)</f>
        <v>0</v>
      </c>
      <c r="N692" s="4">
        <f>IF(Table1[[#This Row],[Import to Gateway Calculator?]]="Yes",IFERROR(Table1[[#This Row],[Recording Resolution '[MP']]],""),0)</f>
        <v>0</v>
      </c>
      <c r="O692" s="4">
        <f>IF(Table1[[#This Row],[Import to Gateway Calculator?]]="Yes",IFERROR(Table1[[#This Row],[Frame Rate '[FPS'] 1]],""),0)</f>
        <v>0</v>
      </c>
      <c r="P692" s="4">
        <f>IF(Table1[[#This Row],[Import to Gateway Calculator?]]="Yes",IFERROR(Table1[[#This Row],[Days of Storage 1]],""),0)</f>
        <v>0</v>
      </c>
    </row>
    <row r="693" spans="1:16" x14ac:dyDescent="0.25">
      <c r="A693" s="5" t="str">
        <f t="shared" si="65"/>
        <v/>
      </c>
      <c r="B693" s="6" t="str">
        <f>IFERROR(IF(Table1[[#This Row],[Multi-lens? 1]]="No", 1, IF(Table1[[#This Row],[Multi-lens? 1]]="Dual", 2, IF(Table1[[#This Row],[Multi-lens? 1]]="Quad", 4, ""))),"")</f>
        <v/>
      </c>
      <c r="C693" s="6">
        <f t="shared" si="66"/>
        <v>0</v>
      </c>
      <c r="D693" s="6">
        <f t="shared" si="67"/>
        <v>0</v>
      </c>
      <c r="E693" s="6">
        <f t="shared" si="68"/>
        <v>0</v>
      </c>
      <c r="F693" s="6">
        <f t="shared" si="69"/>
        <v>0</v>
      </c>
      <c r="H693" s="6" t="str">
        <f>IFERROR(IF(Table1[[#This Row],[Multi-lens? 1]]="No", 1, IF(Table1[[#This Row],[Multi-lens? 1]]="Dual", 2, IF(Table1[[#This Row],[Multi-lens? 1]]="Quad", 4, ""))),"")</f>
        <v/>
      </c>
      <c r="I693" s="9">
        <f>IFERROR(Table1[[#This Row],[Name]],"")</f>
        <v>0</v>
      </c>
      <c r="K693" s="3" t="str">
        <f t="shared" si="64"/>
        <v/>
      </c>
      <c r="M693" s="4">
        <f>IF(Table1[[#This Row],[Import to Gateway Calculator?]]="Yes",IFERROR(Table1[[#This Row],[Streaming Resolution '[MP']]],""),0)</f>
        <v>0</v>
      </c>
      <c r="N693" s="4">
        <f>IF(Table1[[#This Row],[Import to Gateway Calculator?]]="Yes",IFERROR(Table1[[#This Row],[Recording Resolution '[MP']]],""),0)</f>
        <v>0</v>
      </c>
      <c r="O693" s="4">
        <f>IF(Table1[[#This Row],[Import to Gateway Calculator?]]="Yes",IFERROR(Table1[[#This Row],[Frame Rate '[FPS'] 1]],""),0)</f>
        <v>0</v>
      </c>
      <c r="P693" s="4">
        <f>IF(Table1[[#This Row],[Import to Gateway Calculator?]]="Yes",IFERROR(Table1[[#This Row],[Days of Storage 1]],""),0)</f>
        <v>0</v>
      </c>
    </row>
    <row r="694" spans="1:16" x14ac:dyDescent="0.25">
      <c r="A694" s="5" t="str">
        <f t="shared" si="65"/>
        <v/>
      </c>
      <c r="B694" s="6" t="str">
        <f>IFERROR(IF(Table1[[#This Row],[Multi-lens? 1]]="No", 1, IF(Table1[[#This Row],[Multi-lens? 1]]="Dual", 2, IF(Table1[[#This Row],[Multi-lens? 1]]="Quad", 4, ""))),"")</f>
        <v/>
      </c>
      <c r="C694" s="6">
        <f t="shared" si="66"/>
        <v>0</v>
      </c>
      <c r="D694" s="6">
        <f t="shared" si="67"/>
        <v>0</v>
      </c>
      <c r="E694" s="6">
        <f t="shared" si="68"/>
        <v>0</v>
      </c>
      <c r="F694" s="6">
        <f t="shared" si="69"/>
        <v>0</v>
      </c>
      <c r="H694" s="6" t="str">
        <f>IFERROR(IF(Table1[[#This Row],[Multi-lens? 1]]="No", 1, IF(Table1[[#This Row],[Multi-lens? 1]]="Dual", 2, IF(Table1[[#This Row],[Multi-lens? 1]]="Quad", 4, ""))),"")</f>
        <v/>
      </c>
      <c r="I694" s="9">
        <f>IFERROR(Table1[[#This Row],[Name]],"")</f>
        <v>0</v>
      </c>
      <c r="K694" s="3" t="str">
        <f t="shared" si="64"/>
        <v/>
      </c>
      <c r="M694" s="4">
        <f>IF(Table1[[#This Row],[Import to Gateway Calculator?]]="Yes",IFERROR(Table1[[#This Row],[Streaming Resolution '[MP']]],""),0)</f>
        <v>0</v>
      </c>
      <c r="N694" s="4">
        <f>IF(Table1[[#This Row],[Import to Gateway Calculator?]]="Yes",IFERROR(Table1[[#This Row],[Recording Resolution '[MP']]],""),0)</f>
        <v>0</v>
      </c>
      <c r="O694" s="4">
        <f>IF(Table1[[#This Row],[Import to Gateway Calculator?]]="Yes",IFERROR(Table1[[#This Row],[Frame Rate '[FPS'] 1]],""),0)</f>
        <v>0</v>
      </c>
      <c r="P694" s="4">
        <f>IF(Table1[[#This Row],[Import to Gateway Calculator?]]="Yes",IFERROR(Table1[[#This Row],[Days of Storage 1]],""),0)</f>
        <v>0</v>
      </c>
    </row>
    <row r="695" spans="1:16" x14ac:dyDescent="0.25">
      <c r="A695" s="5" t="str">
        <f t="shared" si="65"/>
        <v/>
      </c>
      <c r="B695" s="6" t="str">
        <f>IFERROR(IF(Table1[[#This Row],[Multi-lens? 1]]="No", 1, IF(Table1[[#This Row],[Multi-lens? 1]]="Dual", 2, IF(Table1[[#This Row],[Multi-lens? 1]]="Quad", 4, ""))),"")</f>
        <v/>
      </c>
      <c r="C695" s="6">
        <f t="shared" si="66"/>
        <v>0</v>
      </c>
      <c r="D695" s="6">
        <f t="shared" si="67"/>
        <v>0</v>
      </c>
      <c r="E695" s="6">
        <f t="shared" si="68"/>
        <v>0</v>
      </c>
      <c r="F695" s="6">
        <f t="shared" si="69"/>
        <v>0</v>
      </c>
      <c r="H695" s="6" t="str">
        <f>IFERROR(IF(Table1[[#This Row],[Multi-lens? 1]]="No", 1, IF(Table1[[#This Row],[Multi-lens? 1]]="Dual", 2, IF(Table1[[#This Row],[Multi-lens? 1]]="Quad", 4, ""))),"")</f>
        <v/>
      </c>
      <c r="I695" s="9">
        <f>IFERROR(Table1[[#This Row],[Name]],"")</f>
        <v>0</v>
      </c>
      <c r="K695" s="3" t="str">
        <f t="shared" si="64"/>
        <v/>
      </c>
      <c r="M695" s="4">
        <f>IF(Table1[[#This Row],[Import to Gateway Calculator?]]="Yes",IFERROR(Table1[[#This Row],[Streaming Resolution '[MP']]],""),0)</f>
        <v>0</v>
      </c>
      <c r="N695" s="4">
        <f>IF(Table1[[#This Row],[Import to Gateway Calculator?]]="Yes",IFERROR(Table1[[#This Row],[Recording Resolution '[MP']]],""),0)</f>
        <v>0</v>
      </c>
      <c r="O695" s="4">
        <f>IF(Table1[[#This Row],[Import to Gateway Calculator?]]="Yes",IFERROR(Table1[[#This Row],[Frame Rate '[FPS'] 1]],""),0)</f>
        <v>0</v>
      </c>
      <c r="P695" s="4">
        <f>IF(Table1[[#This Row],[Import to Gateway Calculator?]]="Yes",IFERROR(Table1[[#This Row],[Days of Storage 1]],""),0)</f>
        <v>0</v>
      </c>
    </row>
    <row r="696" spans="1:16" x14ac:dyDescent="0.25">
      <c r="A696" s="5" t="str">
        <f t="shared" si="65"/>
        <v/>
      </c>
      <c r="B696" s="6" t="str">
        <f>IFERROR(IF(Table1[[#This Row],[Multi-lens? 1]]="No", 1, IF(Table1[[#This Row],[Multi-lens? 1]]="Dual", 2, IF(Table1[[#This Row],[Multi-lens? 1]]="Quad", 4, ""))),"")</f>
        <v/>
      </c>
      <c r="C696" s="6">
        <f t="shared" si="66"/>
        <v>0</v>
      </c>
      <c r="D696" s="6">
        <f t="shared" si="67"/>
        <v>0</v>
      </c>
      <c r="E696" s="6">
        <f t="shared" si="68"/>
        <v>0</v>
      </c>
      <c r="F696" s="6">
        <f t="shared" si="69"/>
        <v>0</v>
      </c>
      <c r="H696" s="6" t="str">
        <f>IFERROR(IF(Table1[[#This Row],[Multi-lens? 1]]="No", 1, IF(Table1[[#This Row],[Multi-lens? 1]]="Dual", 2, IF(Table1[[#This Row],[Multi-lens? 1]]="Quad", 4, ""))),"")</f>
        <v/>
      </c>
      <c r="I696" s="9">
        <f>IFERROR(Table1[[#This Row],[Name]],"")</f>
        <v>0</v>
      </c>
      <c r="K696" s="3" t="str">
        <f t="shared" si="64"/>
        <v/>
      </c>
      <c r="M696" s="4">
        <f>IF(Table1[[#This Row],[Import to Gateway Calculator?]]="Yes",IFERROR(Table1[[#This Row],[Streaming Resolution '[MP']]],""),0)</f>
        <v>0</v>
      </c>
      <c r="N696" s="4">
        <f>IF(Table1[[#This Row],[Import to Gateway Calculator?]]="Yes",IFERROR(Table1[[#This Row],[Recording Resolution '[MP']]],""),0)</f>
        <v>0</v>
      </c>
      <c r="O696" s="4">
        <f>IF(Table1[[#This Row],[Import to Gateway Calculator?]]="Yes",IFERROR(Table1[[#This Row],[Frame Rate '[FPS'] 1]],""),0)</f>
        <v>0</v>
      </c>
      <c r="P696" s="4">
        <f>IF(Table1[[#This Row],[Import to Gateway Calculator?]]="Yes",IFERROR(Table1[[#This Row],[Days of Storage 1]],""),0)</f>
        <v>0</v>
      </c>
    </row>
    <row r="697" spans="1:16" x14ac:dyDescent="0.25">
      <c r="A697" s="5" t="str">
        <f t="shared" si="65"/>
        <v/>
      </c>
      <c r="B697" s="6" t="str">
        <f>IFERROR(IF(Table1[[#This Row],[Multi-lens? 1]]="No", 1, IF(Table1[[#This Row],[Multi-lens? 1]]="Dual", 2, IF(Table1[[#This Row],[Multi-lens? 1]]="Quad", 4, ""))),"")</f>
        <v/>
      </c>
      <c r="C697" s="6">
        <f t="shared" si="66"/>
        <v>0</v>
      </c>
      <c r="D697" s="6">
        <f t="shared" si="67"/>
        <v>0</v>
      </c>
      <c r="E697" s="6">
        <f t="shared" si="68"/>
        <v>0</v>
      </c>
      <c r="F697" s="6">
        <f t="shared" si="69"/>
        <v>0</v>
      </c>
      <c r="H697" s="6" t="str">
        <f>IFERROR(IF(Table1[[#This Row],[Multi-lens? 1]]="No", 1, IF(Table1[[#This Row],[Multi-lens? 1]]="Dual", 2, IF(Table1[[#This Row],[Multi-lens? 1]]="Quad", 4, ""))),"")</f>
        <v/>
      </c>
      <c r="I697" s="9">
        <f>IFERROR(Table1[[#This Row],[Name]],"")</f>
        <v>0</v>
      </c>
      <c r="K697" s="3" t="str">
        <f t="shared" si="64"/>
        <v/>
      </c>
      <c r="M697" s="4">
        <f>IF(Table1[[#This Row],[Import to Gateway Calculator?]]="Yes",IFERROR(Table1[[#This Row],[Streaming Resolution '[MP']]],""),0)</f>
        <v>0</v>
      </c>
      <c r="N697" s="4">
        <f>IF(Table1[[#This Row],[Import to Gateway Calculator?]]="Yes",IFERROR(Table1[[#This Row],[Recording Resolution '[MP']]],""),0)</f>
        <v>0</v>
      </c>
      <c r="O697" s="4">
        <f>IF(Table1[[#This Row],[Import to Gateway Calculator?]]="Yes",IFERROR(Table1[[#This Row],[Frame Rate '[FPS'] 1]],""),0)</f>
        <v>0</v>
      </c>
      <c r="P697" s="4">
        <f>IF(Table1[[#This Row],[Import to Gateway Calculator?]]="Yes",IFERROR(Table1[[#This Row],[Days of Storage 1]],""),0)</f>
        <v>0</v>
      </c>
    </row>
    <row r="698" spans="1:16" x14ac:dyDescent="0.25">
      <c r="A698" s="5" t="str">
        <f t="shared" si="65"/>
        <v/>
      </c>
      <c r="B698" s="6" t="str">
        <f>IFERROR(IF(Table1[[#This Row],[Multi-lens? 1]]="No", 1, IF(Table1[[#This Row],[Multi-lens? 1]]="Dual", 2, IF(Table1[[#This Row],[Multi-lens? 1]]="Quad", 4, ""))),"")</f>
        <v/>
      </c>
      <c r="C698" s="6">
        <f t="shared" si="66"/>
        <v>0</v>
      </c>
      <c r="D698" s="6">
        <f t="shared" si="67"/>
        <v>0</v>
      </c>
      <c r="E698" s="6">
        <f t="shared" si="68"/>
        <v>0</v>
      </c>
      <c r="F698" s="6">
        <f t="shared" si="69"/>
        <v>0</v>
      </c>
      <c r="H698" s="6" t="str">
        <f>IFERROR(IF(Table1[[#This Row],[Multi-lens? 1]]="No", 1, IF(Table1[[#This Row],[Multi-lens? 1]]="Dual", 2, IF(Table1[[#This Row],[Multi-lens? 1]]="Quad", 4, ""))),"")</f>
        <v/>
      </c>
      <c r="I698" s="9">
        <f>IFERROR(Table1[[#This Row],[Name]],"")</f>
        <v>0</v>
      </c>
      <c r="K698" s="3" t="str">
        <f t="shared" si="64"/>
        <v/>
      </c>
      <c r="M698" s="4">
        <f>IF(Table1[[#This Row],[Import to Gateway Calculator?]]="Yes",IFERROR(Table1[[#This Row],[Streaming Resolution '[MP']]],""),0)</f>
        <v>0</v>
      </c>
      <c r="N698" s="4">
        <f>IF(Table1[[#This Row],[Import to Gateway Calculator?]]="Yes",IFERROR(Table1[[#This Row],[Recording Resolution '[MP']]],""),0)</f>
        <v>0</v>
      </c>
      <c r="O698" s="4">
        <f>IF(Table1[[#This Row],[Import to Gateway Calculator?]]="Yes",IFERROR(Table1[[#This Row],[Frame Rate '[FPS'] 1]],""),0)</f>
        <v>0</v>
      </c>
      <c r="P698" s="4">
        <f>IF(Table1[[#This Row],[Import to Gateway Calculator?]]="Yes",IFERROR(Table1[[#This Row],[Days of Storage 1]],""),0)</f>
        <v>0</v>
      </c>
    </row>
    <row r="699" spans="1:16" x14ac:dyDescent="0.25">
      <c r="A699" s="5" t="str">
        <f t="shared" si="65"/>
        <v/>
      </c>
      <c r="B699" s="6" t="str">
        <f>IFERROR(IF(Table1[[#This Row],[Multi-lens? 1]]="No", 1, IF(Table1[[#This Row],[Multi-lens? 1]]="Dual", 2, IF(Table1[[#This Row],[Multi-lens? 1]]="Quad", 4, ""))),"")</f>
        <v/>
      </c>
      <c r="C699" s="6">
        <f t="shared" si="66"/>
        <v>0</v>
      </c>
      <c r="D699" s="6">
        <f t="shared" si="67"/>
        <v>0</v>
      </c>
      <c r="E699" s="6">
        <f t="shared" si="68"/>
        <v>0</v>
      </c>
      <c r="F699" s="6">
        <f t="shared" si="69"/>
        <v>0</v>
      </c>
      <c r="H699" s="6" t="str">
        <f>IFERROR(IF(Table1[[#This Row],[Multi-lens? 1]]="No", 1, IF(Table1[[#This Row],[Multi-lens? 1]]="Dual", 2, IF(Table1[[#This Row],[Multi-lens? 1]]="Quad", 4, ""))),"")</f>
        <v/>
      </c>
      <c r="I699" s="9">
        <f>IFERROR(Table1[[#This Row],[Name]],"")</f>
        <v>0</v>
      </c>
      <c r="K699" s="3" t="str">
        <f t="shared" si="64"/>
        <v/>
      </c>
      <c r="M699" s="4">
        <f>IF(Table1[[#This Row],[Import to Gateway Calculator?]]="Yes",IFERROR(Table1[[#This Row],[Streaming Resolution '[MP']]],""),0)</f>
        <v>0</v>
      </c>
      <c r="N699" s="4">
        <f>IF(Table1[[#This Row],[Import to Gateway Calculator?]]="Yes",IFERROR(Table1[[#This Row],[Recording Resolution '[MP']]],""),0)</f>
        <v>0</v>
      </c>
      <c r="O699" s="4">
        <f>IF(Table1[[#This Row],[Import to Gateway Calculator?]]="Yes",IFERROR(Table1[[#This Row],[Frame Rate '[FPS'] 1]],""),0)</f>
        <v>0</v>
      </c>
      <c r="P699" s="4">
        <f>IF(Table1[[#This Row],[Import to Gateway Calculator?]]="Yes",IFERROR(Table1[[#This Row],[Days of Storage 1]],""),0)</f>
        <v>0</v>
      </c>
    </row>
    <row r="700" spans="1:16" x14ac:dyDescent="0.25">
      <c r="A700" s="5" t="str">
        <f t="shared" si="65"/>
        <v/>
      </c>
      <c r="B700" s="6" t="str">
        <f>IFERROR(IF(Table1[[#This Row],[Multi-lens? 1]]="No", 1, IF(Table1[[#This Row],[Multi-lens? 1]]="Dual", 2, IF(Table1[[#This Row],[Multi-lens? 1]]="Quad", 4, ""))),"")</f>
        <v/>
      </c>
      <c r="C700" s="6">
        <f t="shared" si="66"/>
        <v>0</v>
      </c>
      <c r="D700" s="6">
        <f t="shared" si="67"/>
        <v>0</v>
      </c>
      <c r="E700" s="6">
        <f t="shared" si="68"/>
        <v>0</v>
      </c>
      <c r="F700" s="6">
        <f t="shared" si="69"/>
        <v>0</v>
      </c>
      <c r="H700" s="6" t="str">
        <f>IFERROR(IF(Table1[[#This Row],[Multi-lens? 1]]="No", 1, IF(Table1[[#This Row],[Multi-lens? 1]]="Dual", 2, IF(Table1[[#This Row],[Multi-lens? 1]]="Quad", 4, ""))),"")</f>
        <v/>
      </c>
      <c r="I700" s="9">
        <f>IFERROR(Table1[[#This Row],[Name]],"")</f>
        <v>0</v>
      </c>
      <c r="K700" s="3" t="str">
        <f t="shared" si="64"/>
        <v/>
      </c>
      <c r="M700" s="4">
        <f>IF(Table1[[#This Row],[Import to Gateway Calculator?]]="Yes",IFERROR(Table1[[#This Row],[Streaming Resolution '[MP']]],""),0)</f>
        <v>0</v>
      </c>
      <c r="N700" s="4">
        <f>IF(Table1[[#This Row],[Import to Gateway Calculator?]]="Yes",IFERROR(Table1[[#This Row],[Recording Resolution '[MP']]],""),0)</f>
        <v>0</v>
      </c>
      <c r="O700" s="4">
        <f>IF(Table1[[#This Row],[Import to Gateway Calculator?]]="Yes",IFERROR(Table1[[#This Row],[Frame Rate '[FPS'] 1]],""),0)</f>
        <v>0</v>
      </c>
      <c r="P700" s="4">
        <f>IF(Table1[[#This Row],[Import to Gateway Calculator?]]="Yes",IFERROR(Table1[[#This Row],[Days of Storage 1]],""),0)</f>
        <v>0</v>
      </c>
    </row>
    <row r="701" spans="1:16" x14ac:dyDescent="0.25">
      <c r="A701" s="5" t="str">
        <f t="shared" si="65"/>
        <v/>
      </c>
      <c r="B701" s="6" t="str">
        <f>IFERROR(IF(Table1[[#This Row],[Multi-lens? 1]]="No", 1, IF(Table1[[#This Row],[Multi-lens? 1]]="Dual", 2, IF(Table1[[#This Row],[Multi-lens? 1]]="Quad", 4, ""))),"")</f>
        <v/>
      </c>
      <c r="C701" s="6">
        <f t="shared" si="66"/>
        <v>0</v>
      </c>
      <c r="D701" s="6">
        <f t="shared" si="67"/>
        <v>0</v>
      </c>
      <c r="E701" s="6">
        <f t="shared" si="68"/>
        <v>0</v>
      </c>
      <c r="F701" s="6">
        <f t="shared" si="69"/>
        <v>0</v>
      </c>
      <c r="H701" s="6" t="str">
        <f>IFERROR(IF(Table1[[#This Row],[Multi-lens? 1]]="No", 1, IF(Table1[[#This Row],[Multi-lens? 1]]="Dual", 2, IF(Table1[[#This Row],[Multi-lens? 1]]="Quad", 4, ""))),"")</f>
        <v/>
      </c>
      <c r="I701" s="9">
        <f>IFERROR(Table1[[#This Row],[Name]],"")</f>
        <v>0</v>
      </c>
      <c r="K701" s="3" t="str">
        <f t="shared" si="64"/>
        <v/>
      </c>
      <c r="M701" s="4">
        <f>IF(Table1[[#This Row],[Import to Gateway Calculator?]]="Yes",IFERROR(Table1[[#This Row],[Streaming Resolution '[MP']]],""),0)</f>
        <v>0</v>
      </c>
      <c r="N701" s="4">
        <f>IF(Table1[[#This Row],[Import to Gateway Calculator?]]="Yes",IFERROR(Table1[[#This Row],[Recording Resolution '[MP']]],""),0)</f>
        <v>0</v>
      </c>
      <c r="O701" s="4">
        <f>IF(Table1[[#This Row],[Import to Gateway Calculator?]]="Yes",IFERROR(Table1[[#This Row],[Frame Rate '[FPS'] 1]],""),0)</f>
        <v>0</v>
      </c>
      <c r="P701" s="4">
        <f>IF(Table1[[#This Row],[Import to Gateway Calculator?]]="Yes",IFERROR(Table1[[#This Row],[Days of Storage 1]],""),0)</f>
        <v>0</v>
      </c>
    </row>
    <row r="702" spans="1:16" x14ac:dyDescent="0.25">
      <c r="A702" s="5" t="str">
        <f t="shared" si="65"/>
        <v/>
      </c>
      <c r="B702" s="6" t="str">
        <f>IFERROR(IF(Table1[[#This Row],[Multi-lens? 1]]="No", 1, IF(Table1[[#This Row],[Multi-lens? 1]]="Dual", 2, IF(Table1[[#This Row],[Multi-lens? 1]]="Quad", 4, ""))),"")</f>
        <v/>
      </c>
      <c r="C702" s="6">
        <f t="shared" si="66"/>
        <v>0</v>
      </c>
      <c r="D702" s="6">
        <f t="shared" si="67"/>
        <v>0</v>
      </c>
      <c r="E702" s="6">
        <f t="shared" si="68"/>
        <v>0</v>
      </c>
      <c r="F702" s="6">
        <f t="shared" si="69"/>
        <v>0</v>
      </c>
      <c r="H702" s="6" t="str">
        <f>IFERROR(IF(Table1[[#This Row],[Multi-lens? 1]]="No", 1, IF(Table1[[#This Row],[Multi-lens? 1]]="Dual", 2, IF(Table1[[#This Row],[Multi-lens? 1]]="Quad", 4, ""))),"")</f>
        <v/>
      </c>
      <c r="I702" s="9">
        <f>IFERROR(Table1[[#This Row],[Name]],"")</f>
        <v>0</v>
      </c>
      <c r="K702" s="3" t="str">
        <f t="shared" si="64"/>
        <v/>
      </c>
      <c r="M702" s="4">
        <f>IF(Table1[[#This Row],[Import to Gateway Calculator?]]="Yes",IFERROR(Table1[[#This Row],[Streaming Resolution '[MP']]],""),0)</f>
        <v>0</v>
      </c>
      <c r="N702" s="4">
        <f>IF(Table1[[#This Row],[Import to Gateway Calculator?]]="Yes",IFERROR(Table1[[#This Row],[Recording Resolution '[MP']]],""),0)</f>
        <v>0</v>
      </c>
      <c r="O702" s="4">
        <f>IF(Table1[[#This Row],[Import to Gateway Calculator?]]="Yes",IFERROR(Table1[[#This Row],[Frame Rate '[FPS'] 1]],""),0)</f>
        <v>0</v>
      </c>
      <c r="P702" s="4">
        <f>IF(Table1[[#This Row],[Import to Gateway Calculator?]]="Yes",IFERROR(Table1[[#This Row],[Days of Storage 1]],""),0)</f>
        <v>0</v>
      </c>
    </row>
    <row r="703" spans="1:16" x14ac:dyDescent="0.25">
      <c r="A703" s="5" t="str">
        <f t="shared" si="65"/>
        <v/>
      </c>
      <c r="B703" s="6" t="str">
        <f>IFERROR(IF(Table1[[#This Row],[Multi-lens? 1]]="No", 1, IF(Table1[[#This Row],[Multi-lens? 1]]="Dual", 2, IF(Table1[[#This Row],[Multi-lens? 1]]="Quad", 4, ""))),"")</f>
        <v/>
      </c>
      <c r="C703" s="6">
        <f t="shared" si="66"/>
        <v>0</v>
      </c>
      <c r="D703" s="6">
        <f t="shared" si="67"/>
        <v>0</v>
      </c>
      <c r="E703" s="6">
        <f t="shared" si="68"/>
        <v>0</v>
      </c>
      <c r="F703" s="6">
        <f t="shared" si="69"/>
        <v>0</v>
      </c>
      <c r="H703" s="6" t="str">
        <f>IFERROR(IF(Table1[[#This Row],[Multi-lens? 1]]="No", 1, IF(Table1[[#This Row],[Multi-lens? 1]]="Dual", 2, IF(Table1[[#This Row],[Multi-lens? 1]]="Quad", 4, ""))),"")</f>
        <v/>
      </c>
      <c r="I703" s="9">
        <f>IFERROR(Table1[[#This Row],[Name]],"")</f>
        <v>0</v>
      </c>
      <c r="K703" s="3" t="str">
        <f t="shared" si="64"/>
        <v/>
      </c>
      <c r="M703" s="4">
        <f>IF(Table1[[#This Row],[Import to Gateway Calculator?]]="Yes",IFERROR(Table1[[#This Row],[Streaming Resolution '[MP']]],""),0)</f>
        <v>0</v>
      </c>
      <c r="N703" s="4">
        <f>IF(Table1[[#This Row],[Import to Gateway Calculator?]]="Yes",IFERROR(Table1[[#This Row],[Recording Resolution '[MP']]],""),0)</f>
        <v>0</v>
      </c>
      <c r="O703" s="4">
        <f>IF(Table1[[#This Row],[Import to Gateway Calculator?]]="Yes",IFERROR(Table1[[#This Row],[Frame Rate '[FPS'] 1]],""),0)</f>
        <v>0</v>
      </c>
      <c r="P703" s="4">
        <f>IF(Table1[[#This Row],[Import to Gateway Calculator?]]="Yes",IFERROR(Table1[[#This Row],[Days of Storage 1]],""),0)</f>
        <v>0</v>
      </c>
    </row>
    <row r="704" spans="1:16" x14ac:dyDescent="0.25">
      <c r="A704" s="5" t="str">
        <f t="shared" si="65"/>
        <v/>
      </c>
      <c r="B704" s="6" t="str">
        <f>IFERROR(IF(Table1[[#This Row],[Multi-lens? 1]]="No", 1, IF(Table1[[#This Row],[Multi-lens? 1]]="Dual", 2, IF(Table1[[#This Row],[Multi-lens? 1]]="Quad", 4, ""))),"")</f>
        <v/>
      </c>
      <c r="C704" s="6">
        <f t="shared" si="66"/>
        <v>0</v>
      </c>
      <c r="D704" s="6">
        <f t="shared" si="67"/>
        <v>0</v>
      </c>
      <c r="E704" s="6">
        <f t="shared" si="68"/>
        <v>0</v>
      </c>
      <c r="F704" s="6">
        <f t="shared" si="69"/>
        <v>0</v>
      </c>
      <c r="H704" s="6" t="str">
        <f>IFERROR(IF(Table1[[#This Row],[Multi-lens? 1]]="No", 1, IF(Table1[[#This Row],[Multi-lens? 1]]="Dual", 2, IF(Table1[[#This Row],[Multi-lens? 1]]="Quad", 4, ""))),"")</f>
        <v/>
      </c>
      <c r="I704" s="9">
        <f>IFERROR(Table1[[#This Row],[Name]],"")</f>
        <v>0</v>
      </c>
      <c r="K704" s="3" t="str">
        <f t="shared" si="64"/>
        <v/>
      </c>
      <c r="M704" s="4">
        <f>IF(Table1[[#This Row],[Import to Gateway Calculator?]]="Yes",IFERROR(Table1[[#This Row],[Streaming Resolution '[MP']]],""),0)</f>
        <v>0</v>
      </c>
      <c r="N704" s="4">
        <f>IF(Table1[[#This Row],[Import to Gateway Calculator?]]="Yes",IFERROR(Table1[[#This Row],[Recording Resolution '[MP']]],""),0)</f>
        <v>0</v>
      </c>
      <c r="O704" s="4">
        <f>IF(Table1[[#This Row],[Import to Gateway Calculator?]]="Yes",IFERROR(Table1[[#This Row],[Frame Rate '[FPS'] 1]],""),0)</f>
        <v>0</v>
      </c>
      <c r="P704" s="4">
        <f>IF(Table1[[#This Row],[Import to Gateway Calculator?]]="Yes",IFERROR(Table1[[#This Row],[Days of Storage 1]],""),0)</f>
        <v>0</v>
      </c>
    </row>
    <row r="705" spans="1:16" x14ac:dyDescent="0.25">
      <c r="A705" s="5" t="str">
        <f t="shared" si="65"/>
        <v/>
      </c>
      <c r="B705" s="6" t="str">
        <f>IFERROR(IF(Table1[[#This Row],[Multi-lens? 1]]="No", 1, IF(Table1[[#This Row],[Multi-lens? 1]]="Dual", 2, IF(Table1[[#This Row],[Multi-lens? 1]]="Quad", 4, ""))),"")</f>
        <v/>
      </c>
      <c r="C705" s="6">
        <f t="shared" si="66"/>
        <v>0</v>
      </c>
      <c r="D705" s="6">
        <f t="shared" si="67"/>
        <v>0</v>
      </c>
      <c r="E705" s="6">
        <f t="shared" si="68"/>
        <v>0</v>
      </c>
      <c r="F705" s="6">
        <f t="shared" si="69"/>
        <v>0</v>
      </c>
      <c r="H705" s="6" t="str">
        <f>IFERROR(IF(Table1[[#This Row],[Multi-lens? 1]]="No", 1, IF(Table1[[#This Row],[Multi-lens? 1]]="Dual", 2, IF(Table1[[#This Row],[Multi-lens? 1]]="Quad", 4, ""))),"")</f>
        <v/>
      </c>
      <c r="I705" s="9">
        <f>IFERROR(Table1[[#This Row],[Name]],"")</f>
        <v>0</v>
      </c>
      <c r="K705" s="3" t="str">
        <f t="shared" si="64"/>
        <v/>
      </c>
      <c r="M705" s="4">
        <f>IF(Table1[[#This Row],[Import to Gateway Calculator?]]="Yes",IFERROR(Table1[[#This Row],[Streaming Resolution '[MP']]],""),0)</f>
        <v>0</v>
      </c>
      <c r="N705" s="4">
        <f>IF(Table1[[#This Row],[Import to Gateway Calculator?]]="Yes",IFERROR(Table1[[#This Row],[Recording Resolution '[MP']]],""),0)</f>
        <v>0</v>
      </c>
      <c r="O705" s="4">
        <f>IF(Table1[[#This Row],[Import to Gateway Calculator?]]="Yes",IFERROR(Table1[[#This Row],[Frame Rate '[FPS'] 1]],""),0)</f>
        <v>0</v>
      </c>
      <c r="P705" s="4">
        <f>IF(Table1[[#This Row],[Import to Gateway Calculator?]]="Yes",IFERROR(Table1[[#This Row],[Days of Storage 1]],""),0)</f>
        <v>0</v>
      </c>
    </row>
    <row r="706" spans="1:16" x14ac:dyDescent="0.25">
      <c r="A706" s="5" t="str">
        <f t="shared" si="65"/>
        <v/>
      </c>
      <c r="B706" s="6" t="str">
        <f>IFERROR(IF(Table1[[#This Row],[Multi-lens? 1]]="No", 1, IF(Table1[[#This Row],[Multi-lens? 1]]="Dual", 2, IF(Table1[[#This Row],[Multi-lens? 1]]="Quad", 4, ""))),"")</f>
        <v/>
      </c>
      <c r="C706" s="6">
        <f t="shared" si="66"/>
        <v>0</v>
      </c>
      <c r="D706" s="6">
        <f t="shared" si="67"/>
        <v>0</v>
      </c>
      <c r="E706" s="6">
        <f t="shared" si="68"/>
        <v>0</v>
      </c>
      <c r="F706" s="6">
        <f t="shared" si="69"/>
        <v>0</v>
      </c>
      <c r="H706" s="6" t="str">
        <f>IFERROR(IF(Table1[[#This Row],[Multi-lens? 1]]="No", 1, IF(Table1[[#This Row],[Multi-lens? 1]]="Dual", 2, IF(Table1[[#This Row],[Multi-lens? 1]]="Quad", 4, ""))),"")</f>
        <v/>
      </c>
      <c r="I706" s="9">
        <f>IFERROR(Table1[[#This Row],[Name]],"")</f>
        <v>0</v>
      </c>
      <c r="K706" s="3" t="str">
        <f t="shared" si="64"/>
        <v/>
      </c>
      <c r="M706" s="4">
        <f>IF(Table1[[#This Row],[Import to Gateway Calculator?]]="Yes",IFERROR(Table1[[#This Row],[Streaming Resolution '[MP']]],""),0)</f>
        <v>0</v>
      </c>
      <c r="N706" s="4">
        <f>IF(Table1[[#This Row],[Import to Gateway Calculator?]]="Yes",IFERROR(Table1[[#This Row],[Recording Resolution '[MP']]],""),0)</f>
        <v>0</v>
      </c>
      <c r="O706" s="4">
        <f>IF(Table1[[#This Row],[Import to Gateway Calculator?]]="Yes",IFERROR(Table1[[#This Row],[Frame Rate '[FPS'] 1]],""),0)</f>
        <v>0</v>
      </c>
      <c r="P706" s="4">
        <f>IF(Table1[[#This Row],[Import to Gateway Calculator?]]="Yes",IFERROR(Table1[[#This Row],[Days of Storage 1]],""),0)</f>
        <v>0</v>
      </c>
    </row>
    <row r="707" spans="1:16" x14ac:dyDescent="0.25">
      <c r="A707" s="5" t="str">
        <f t="shared" si="65"/>
        <v/>
      </c>
      <c r="B707" s="6" t="str">
        <f>IFERROR(IF(Table1[[#This Row],[Multi-lens? 1]]="No", 1, IF(Table1[[#This Row],[Multi-lens? 1]]="Dual", 2, IF(Table1[[#This Row],[Multi-lens? 1]]="Quad", 4, ""))),"")</f>
        <v/>
      </c>
      <c r="C707" s="6">
        <f t="shared" si="66"/>
        <v>0</v>
      </c>
      <c r="D707" s="6">
        <f t="shared" si="67"/>
        <v>0</v>
      </c>
      <c r="E707" s="6">
        <f t="shared" si="68"/>
        <v>0</v>
      </c>
      <c r="F707" s="6">
        <f t="shared" si="69"/>
        <v>0</v>
      </c>
      <c r="H707" s="6" t="str">
        <f>IFERROR(IF(Table1[[#This Row],[Multi-lens? 1]]="No", 1, IF(Table1[[#This Row],[Multi-lens? 1]]="Dual", 2, IF(Table1[[#This Row],[Multi-lens? 1]]="Quad", 4, ""))),"")</f>
        <v/>
      </c>
      <c r="I707" s="9">
        <f>IFERROR(Table1[[#This Row],[Name]],"")</f>
        <v>0</v>
      </c>
      <c r="K707" s="3" t="str">
        <f t="shared" ref="K707:K770" si="70">IFERROR(IF(I707=0,"",I707),"")</f>
        <v/>
      </c>
      <c r="M707" s="4">
        <f>IF(Table1[[#This Row],[Import to Gateway Calculator?]]="Yes",IFERROR(Table1[[#This Row],[Streaming Resolution '[MP']]],""),0)</f>
        <v>0</v>
      </c>
      <c r="N707" s="4">
        <f>IF(Table1[[#This Row],[Import to Gateway Calculator?]]="Yes",IFERROR(Table1[[#This Row],[Recording Resolution '[MP']]],""),0)</f>
        <v>0</v>
      </c>
      <c r="O707" s="4">
        <f>IF(Table1[[#This Row],[Import to Gateway Calculator?]]="Yes",IFERROR(Table1[[#This Row],[Frame Rate '[FPS'] 1]],""),0)</f>
        <v>0</v>
      </c>
      <c r="P707" s="4">
        <f>IF(Table1[[#This Row],[Import to Gateway Calculator?]]="Yes",IFERROR(Table1[[#This Row],[Days of Storage 1]],""),0)</f>
        <v>0</v>
      </c>
    </row>
    <row r="708" spans="1:16" x14ac:dyDescent="0.25">
      <c r="A708" s="5" t="str">
        <f t="shared" si="65"/>
        <v/>
      </c>
      <c r="B708" s="6" t="str">
        <f>IFERROR(IF(Table1[[#This Row],[Multi-lens? 1]]="No", 1, IF(Table1[[#This Row],[Multi-lens? 1]]="Dual", 2, IF(Table1[[#This Row],[Multi-lens? 1]]="Quad", 4, ""))),"")</f>
        <v/>
      </c>
      <c r="C708" s="6">
        <f t="shared" si="66"/>
        <v>0</v>
      </c>
      <c r="D708" s="6">
        <f t="shared" si="67"/>
        <v>0</v>
      </c>
      <c r="E708" s="6">
        <f t="shared" si="68"/>
        <v>0</v>
      </c>
      <c r="F708" s="6">
        <f t="shared" si="69"/>
        <v>0</v>
      </c>
      <c r="H708" s="6" t="str">
        <f>IFERROR(IF(Table1[[#This Row],[Multi-lens? 1]]="No", 1, IF(Table1[[#This Row],[Multi-lens? 1]]="Dual", 2, IF(Table1[[#This Row],[Multi-lens? 1]]="Quad", 4, ""))),"")</f>
        <v/>
      </c>
      <c r="I708" s="9">
        <f>IFERROR(Table1[[#This Row],[Name]],"")</f>
        <v>0</v>
      </c>
      <c r="K708" s="3" t="str">
        <f t="shared" si="70"/>
        <v/>
      </c>
      <c r="M708" s="4">
        <f>IF(Table1[[#This Row],[Import to Gateway Calculator?]]="Yes",IFERROR(Table1[[#This Row],[Streaming Resolution '[MP']]],""),0)</f>
        <v>0</v>
      </c>
      <c r="N708" s="4">
        <f>IF(Table1[[#This Row],[Import to Gateway Calculator?]]="Yes",IFERROR(Table1[[#This Row],[Recording Resolution '[MP']]],""),0)</f>
        <v>0</v>
      </c>
      <c r="O708" s="4">
        <f>IF(Table1[[#This Row],[Import to Gateway Calculator?]]="Yes",IFERROR(Table1[[#This Row],[Frame Rate '[FPS'] 1]],""),0)</f>
        <v>0</v>
      </c>
      <c r="P708" s="4">
        <f>IF(Table1[[#This Row],[Import to Gateway Calculator?]]="Yes",IFERROR(Table1[[#This Row],[Days of Storage 1]],""),0)</f>
        <v>0</v>
      </c>
    </row>
    <row r="709" spans="1:16" x14ac:dyDescent="0.25">
      <c r="A709" s="5" t="str">
        <f t="shared" si="65"/>
        <v/>
      </c>
      <c r="B709" s="6" t="str">
        <f>IFERROR(IF(Table1[[#This Row],[Multi-lens? 1]]="No", 1, IF(Table1[[#This Row],[Multi-lens? 1]]="Dual", 2, IF(Table1[[#This Row],[Multi-lens? 1]]="Quad", 4, ""))),"")</f>
        <v/>
      </c>
      <c r="C709" s="6">
        <f t="shared" si="66"/>
        <v>0</v>
      </c>
      <c r="D709" s="6">
        <f t="shared" si="67"/>
        <v>0</v>
      </c>
      <c r="E709" s="6">
        <f t="shared" si="68"/>
        <v>0</v>
      </c>
      <c r="F709" s="6">
        <f t="shared" si="69"/>
        <v>0</v>
      </c>
      <c r="H709" s="6" t="str">
        <f>IFERROR(IF(Table1[[#This Row],[Multi-lens? 1]]="No", 1, IF(Table1[[#This Row],[Multi-lens? 1]]="Dual", 2, IF(Table1[[#This Row],[Multi-lens? 1]]="Quad", 4, ""))),"")</f>
        <v/>
      </c>
      <c r="I709" s="9">
        <f>IFERROR(Table1[[#This Row],[Name]],"")</f>
        <v>0</v>
      </c>
      <c r="K709" s="3" t="str">
        <f t="shared" si="70"/>
        <v/>
      </c>
      <c r="M709" s="4">
        <f>IF(Table1[[#This Row],[Import to Gateway Calculator?]]="Yes",IFERROR(Table1[[#This Row],[Streaming Resolution '[MP']]],""),0)</f>
        <v>0</v>
      </c>
      <c r="N709" s="4">
        <f>IF(Table1[[#This Row],[Import to Gateway Calculator?]]="Yes",IFERROR(Table1[[#This Row],[Recording Resolution '[MP']]],""),0)</f>
        <v>0</v>
      </c>
      <c r="O709" s="4">
        <f>IF(Table1[[#This Row],[Import to Gateway Calculator?]]="Yes",IFERROR(Table1[[#This Row],[Frame Rate '[FPS'] 1]],""),0)</f>
        <v>0</v>
      </c>
      <c r="P709" s="4">
        <f>IF(Table1[[#This Row],[Import to Gateway Calculator?]]="Yes",IFERROR(Table1[[#This Row],[Days of Storage 1]],""),0)</f>
        <v>0</v>
      </c>
    </row>
    <row r="710" spans="1:16" x14ac:dyDescent="0.25">
      <c r="A710" s="5" t="str">
        <f t="shared" si="65"/>
        <v/>
      </c>
      <c r="B710" s="6" t="str">
        <f>IFERROR(IF(Table1[[#This Row],[Multi-lens? 1]]="No", 1, IF(Table1[[#This Row],[Multi-lens? 1]]="Dual", 2, IF(Table1[[#This Row],[Multi-lens? 1]]="Quad", 4, ""))),"")</f>
        <v/>
      </c>
      <c r="C710" s="6">
        <f t="shared" si="66"/>
        <v>0</v>
      </c>
      <c r="D710" s="6">
        <f t="shared" si="67"/>
        <v>0</v>
      </c>
      <c r="E710" s="6">
        <f t="shared" si="68"/>
        <v>0</v>
      </c>
      <c r="F710" s="6">
        <f t="shared" si="69"/>
        <v>0</v>
      </c>
      <c r="H710" s="6" t="str">
        <f>IFERROR(IF(Table1[[#This Row],[Multi-lens? 1]]="No", 1, IF(Table1[[#This Row],[Multi-lens? 1]]="Dual", 2, IF(Table1[[#This Row],[Multi-lens? 1]]="Quad", 4, ""))),"")</f>
        <v/>
      </c>
      <c r="I710" s="9">
        <f>IFERROR(Table1[[#This Row],[Name]],"")</f>
        <v>0</v>
      </c>
      <c r="K710" s="3" t="str">
        <f t="shared" si="70"/>
        <v/>
      </c>
      <c r="M710" s="4">
        <f>IF(Table1[[#This Row],[Import to Gateway Calculator?]]="Yes",IFERROR(Table1[[#This Row],[Streaming Resolution '[MP']]],""),0)</f>
        <v>0</v>
      </c>
      <c r="N710" s="4">
        <f>IF(Table1[[#This Row],[Import to Gateway Calculator?]]="Yes",IFERROR(Table1[[#This Row],[Recording Resolution '[MP']]],""),0)</f>
        <v>0</v>
      </c>
      <c r="O710" s="4">
        <f>IF(Table1[[#This Row],[Import to Gateway Calculator?]]="Yes",IFERROR(Table1[[#This Row],[Frame Rate '[FPS'] 1]],""),0)</f>
        <v>0</v>
      </c>
      <c r="P710" s="4">
        <f>IF(Table1[[#This Row],[Import to Gateway Calculator?]]="Yes",IFERROR(Table1[[#This Row],[Days of Storage 1]],""),0)</f>
        <v>0</v>
      </c>
    </row>
    <row r="711" spans="1:16" x14ac:dyDescent="0.25">
      <c r="A711" s="5" t="str">
        <f t="shared" ref="A711:A774" si="71">IF(D711=0,"",K711)</f>
        <v/>
      </c>
      <c r="B711" s="6" t="str">
        <f>IFERROR(IF(Table1[[#This Row],[Multi-lens? 1]]="No", 1, IF(Table1[[#This Row],[Multi-lens? 1]]="Dual", 2, IF(Table1[[#This Row],[Multi-lens? 1]]="Quad", 4, ""))),"")</f>
        <v/>
      </c>
      <c r="C711" s="6">
        <f t="shared" ref="C711:C774" si="72">M711</f>
        <v>0</v>
      </c>
      <c r="D711" s="6">
        <f t="shared" ref="D711:D774" si="73">N711</f>
        <v>0</v>
      </c>
      <c r="E711" s="6">
        <f t="shared" ref="E711:E774" si="74">O711</f>
        <v>0</v>
      </c>
      <c r="F711" s="6">
        <f t="shared" ref="F711:F774" si="75">P711</f>
        <v>0</v>
      </c>
      <c r="H711" s="6" t="str">
        <f>IFERROR(IF(Table1[[#This Row],[Multi-lens? 1]]="No", 1, IF(Table1[[#This Row],[Multi-lens? 1]]="Dual", 2, IF(Table1[[#This Row],[Multi-lens? 1]]="Quad", 4, ""))),"")</f>
        <v/>
      </c>
      <c r="I711" s="9">
        <f>IFERROR(Table1[[#This Row],[Name]],"")</f>
        <v>0</v>
      </c>
      <c r="K711" s="3" t="str">
        <f t="shared" si="70"/>
        <v/>
      </c>
      <c r="M711" s="4">
        <f>IF(Table1[[#This Row],[Import to Gateway Calculator?]]="Yes",IFERROR(Table1[[#This Row],[Streaming Resolution '[MP']]],""),0)</f>
        <v>0</v>
      </c>
      <c r="N711" s="4">
        <f>IF(Table1[[#This Row],[Import to Gateway Calculator?]]="Yes",IFERROR(Table1[[#This Row],[Recording Resolution '[MP']]],""),0)</f>
        <v>0</v>
      </c>
      <c r="O711" s="4">
        <f>IF(Table1[[#This Row],[Import to Gateway Calculator?]]="Yes",IFERROR(Table1[[#This Row],[Frame Rate '[FPS'] 1]],""),0)</f>
        <v>0</v>
      </c>
      <c r="P711" s="4">
        <f>IF(Table1[[#This Row],[Import to Gateway Calculator?]]="Yes",IFERROR(Table1[[#This Row],[Days of Storage 1]],""),0)</f>
        <v>0</v>
      </c>
    </row>
    <row r="712" spans="1:16" x14ac:dyDescent="0.25">
      <c r="A712" s="5" t="str">
        <f t="shared" si="71"/>
        <v/>
      </c>
      <c r="B712" s="6" t="str">
        <f>IFERROR(IF(Table1[[#This Row],[Multi-lens? 1]]="No", 1, IF(Table1[[#This Row],[Multi-lens? 1]]="Dual", 2, IF(Table1[[#This Row],[Multi-lens? 1]]="Quad", 4, ""))),"")</f>
        <v/>
      </c>
      <c r="C712" s="6">
        <f t="shared" si="72"/>
        <v>0</v>
      </c>
      <c r="D712" s="6">
        <f t="shared" si="73"/>
        <v>0</v>
      </c>
      <c r="E712" s="6">
        <f t="shared" si="74"/>
        <v>0</v>
      </c>
      <c r="F712" s="6">
        <f t="shared" si="75"/>
        <v>0</v>
      </c>
      <c r="H712" s="6" t="str">
        <f>IFERROR(IF(Table1[[#This Row],[Multi-lens? 1]]="No", 1, IF(Table1[[#This Row],[Multi-lens? 1]]="Dual", 2, IF(Table1[[#This Row],[Multi-lens? 1]]="Quad", 4, ""))),"")</f>
        <v/>
      </c>
      <c r="I712" s="9">
        <f>IFERROR(Table1[[#This Row],[Name]],"")</f>
        <v>0</v>
      </c>
      <c r="K712" s="3" t="str">
        <f t="shared" si="70"/>
        <v/>
      </c>
      <c r="M712" s="4">
        <f>IF(Table1[[#This Row],[Import to Gateway Calculator?]]="Yes",IFERROR(Table1[[#This Row],[Streaming Resolution '[MP']]],""),0)</f>
        <v>0</v>
      </c>
      <c r="N712" s="4">
        <f>IF(Table1[[#This Row],[Import to Gateway Calculator?]]="Yes",IFERROR(Table1[[#This Row],[Recording Resolution '[MP']]],""),0)</f>
        <v>0</v>
      </c>
      <c r="O712" s="4">
        <f>IF(Table1[[#This Row],[Import to Gateway Calculator?]]="Yes",IFERROR(Table1[[#This Row],[Frame Rate '[FPS'] 1]],""),0)</f>
        <v>0</v>
      </c>
      <c r="P712" s="4">
        <f>IF(Table1[[#This Row],[Import to Gateway Calculator?]]="Yes",IFERROR(Table1[[#This Row],[Days of Storage 1]],""),0)</f>
        <v>0</v>
      </c>
    </row>
    <row r="713" spans="1:16" x14ac:dyDescent="0.25">
      <c r="A713" s="5" t="str">
        <f t="shared" si="71"/>
        <v/>
      </c>
      <c r="B713" s="6" t="str">
        <f>IFERROR(IF(Table1[[#This Row],[Multi-lens? 1]]="No", 1, IF(Table1[[#This Row],[Multi-lens? 1]]="Dual", 2, IF(Table1[[#This Row],[Multi-lens? 1]]="Quad", 4, ""))),"")</f>
        <v/>
      </c>
      <c r="C713" s="6">
        <f t="shared" si="72"/>
        <v>0</v>
      </c>
      <c r="D713" s="6">
        <f t="shared" si="73"/>
        <v>0</v>
      </c>
      <c r="E713" s="6">
        <f t="shared" si="74"/>
        <v>0</v>
      </c>
      <c r="F713" s="6">
        <f t="shared" si="75"/>
        <v>0</v>
      </c>
      <c r="H713" s="6" t="str">
        <f>IFERROR(IF(Table1[[#This Row],[Multi-lens? 1]]="No", 1, IF(Table1[[#This Row],[Multi-lens? 1]]="Dual", 2, IF(Table1[[#This Row],[Multi-lens? 1]]="Quad", 4, ""))),"")</f>
        <v/>
      </c>
      <c r="I713" s="9">
        <f>IFERROR(Table1[[#This Row],[Name]],"")</f>
        <v>0</v>
      </c>
      <c r="K713" s="3" t="str">
        <f t="shared" si="70"/>
        <v/>
      </c>
      <c r="M713" s="4">
        <f>IF(Table1[[#This Row],[Import to Gateway Calculator?]]="Yes",IFERROR(Table1[[#This Row],[Streaming Resolution '[MP']]],""),0)</f>
        <v>0</v>
      </c>
      <c r="N713" s="4">
        <f>IF(Table1[[#This Row],[Import to Gateway Calculator?]]="Yes",IFERROR(Table1[[#This Row],[Recording Resolution '[MP']]],""),0)</f>
        <v>0</v>
      </c>
      <c r="O713" s="4">
        <f>IF(Table1[[#This Row],[Import to Gateway Calculator?]]="Yes",IFERROR(Table1[[#This Row],[Frame Rate '[FPS'] 1]],""),0)</f>
        <v>0</v>
      </c>
      <c r="P713" s="4">
        <f>IF(Table1[[#This Row],[Import to Gateway Calculator?]]="Yes",IFERROR(Table1[[#This Row],[Days of Storage 1]],""),0)</f>
        <v>0</v>
      </c>
    </row>
    <row r="714" spans="1:16" x14ac:dyDescent="0.25">
      <c r="A714" s="5" t="str">
        <f t="shared" si="71"/>
        <v/>
      </c>
      <c r="B714" s="6" t="str">
        <f>IFERROR(IF(Table1[[#This Row],[Multi-lens? 1]]="No", 1, IF(Table1[[#This Row],[Multi-lens? 1]]="Dual", 2, IF(Table1[[#This Row],[Multi-lens? 1]]="Quad", 4, ""))),"")</f>
        <v/>
      </c>
      <c r="C714" s="6">
        <f t="shared" si="72"/>
        <v>0</v>
      </c>
      <c r="D714" s="6">
        <f t="shared" si="73"/>
        <v>0</v>
      </c>
      <c r="E714" s="6">
        <f t="shared" si="74"/>
        <v>0</v>
      </c>
      <c r="F714" s="6">
        <f t="shared" si="75"/>
        <v>0</v>
      </c>
      <c r="H714" s="6" t="str">
        <f>IFERROR(IF(Table1[[#This Row],[Multi-lens? 1]]="No", 1, IF(Table1[[#This Row],[Multi-lens? 1]]="Dual", 2, IF(Table1[[#This Row],[Multi-lens? 1]]="Quad", 4, ""))),"")</f>
        <v/>
      </c>
      <c r="I714" s="9">
        <f>IFERROR(Table1[[#This Row],[Name]],"")</f>
        <v>0</v>
      </c>
      <c r="K714" s="3" t="str">
        <f t="shared" si="70"/>
        <v/>
      </c>
      <c r="M714" s="4">
        <f>IF(Table1[[#This Row],[Import to Gateway Calculator?]]="Yes",IFERROR(Table1[[#This Row],[Streaming Resolution '[MP']]],""),0)</f>
        <v>0</v>
      </c>
      <c r="N714" s="4">
        <f>IF(Table1[[#This Row],[Import to Gateway Calculator?]]="Yes",IFERROR(Table1[[#This Row],[Recording Resolution '[MP']]],""),0)</f>
        <v>0</v>
      </c>
      <c r="O714" s="4">
        <f>IF(Table1[[#This Row],[Import to Gateway Calculator?]]="Yes",IFERROR(Table1[[#This Row],[Frame Rate '[FPS'] 1]],""),0)</f>
        <v>0</v>
      </c>
      <c r="P714" s="4">
        <f>IF(Table1[[#This Row],[Import to Gateway Calculator?]]="Yes",IFERROR(Table1[[#This Row],[Days of Storage 1]],""),0)</f>
        <v>0</v>
      </c>
    </row>
    <row r="715" spans="1:16" x14ac:dyDescent="0.25">
      <c r="A715" s="5" t="str">
        <f t="shared" si="71"/>
        <v/>
      </c>
      <c r="B715" s="6" t="str">
        <f>IFERROR(IF(Table1[[#This Row],[Multi-lens? 1]]="No", 1, IF(Table1[[#This Row],[Multi-lens? 1]]="Dual", 2, IF(Table1[[#This Row],[Multi-lens? 1]]="Quad", 4, ""))),"")</f>
        <v/>
      </c>
      <c r="C715" s="6">
        <f t="shared" si="72"/>
        <v>0</v>
      </c>
      <c r="D715" s="6">
        <f t="shared" si="73"/>
        <v>0</v>
      </c>
      <c r="E715" s="6">
        <f t="shared" si="74"/>
        <v>0</v>
      </c>
      <c r="F715" s="6">
        <f t="shared" si="75"/>
        <v>0</v>
      </c>
      <c r="H715" s="6" t="str">
        <f>IFERROR(IF(Table1[[#This Row],[Multi-lens? 1]]="No", 1, IF(Table1[[#This Row],[Multi-lens? 1]]="Dual", 2, IF(Table1[[#This Row],[Multi-lens? 1]]="Quad", 4, ""))),"")</f>
        <v/>
      </c>
      <c r="I715" s="9">
        <f>IFERROR(Table1[[#This Row],[Name]],"")</f>
        <v>0</v>
      </c>
      <c r="K715" s="3" t="str">
        <f t="shared" si="70"/>
        <v/>
      </c>
      <c r="M715" s="4">
        <f>IF(Table1[[#This Row],[Import to Gateway Calculator?]]="Yes",IFERROR(Table1[[#This Row],[Streaming Resolution '[MP']]],""),0)</f>
        <v>0</v>
      </c>
      <c r="N715" s="4">
        <f>IF(Table1[[#This Row],[Import to Gateway Calculator?]]="Yes",IFERROR(Table1[[#This Row],[Recording Resolution '[MP']]],""),0)</f>
        <v>0</v>
      </c>
      <c r="O715" s="4">
        <f>IF(Table1[[#This Row],[Import to Gateway Calculator?]]="Yes",IFERROR(Table1[[#This Row],[Frame Rate '[FPS'] 1]],""),0)</f>
        <v>0</v>
      </c>
      <c r="P715" s="4">
        <f>IF(Table1[[#This Row],[Import to Gateway Calculator?]]="Yes",IFERROR(Table1[[#This Row],[Days of Storage 1]],""),0)</f>
        <v>0</v>
      </c>
    </row>
    <row r="716" spans="1:16" x14ac:dyDescent="0.25">
      <c r="A716" s="5" t="str">
        <f t="shared" si="71"/>
        <v/>
      </c>
      <c r="B716" s="6" t="str">
        <f>IFERROR(IF(Table1[[#This Row],[Multi-lens? 1]]="No", 1, IF(Table1[[#This Row],[Multi-lens? 1]]="Dual", 2, IF(Table1[[#This Row],[Multi-lens? 1]]="Quad", 4, ""))),"")</f>
        <v/>
      </c>
      <c r="C716" s="6">
        <f t="shared" si="72"/>
        <v>0</v>
      </c>
      <c r="D716" s="6">
        <f t="shared" si="73"/>
        <v>0</v>
      </c>
      <c r="E716" s="6">
        <f t="shared" si="74"/>
        <v>0</v>
      </c>
      <c r="F716" s="6">
        <f t="shared" si="75"/>
        <v>0</v>
      </c>
      <c r="H716" s="6" t="str">
        <f>IFERROR(IF(Table1[[#This Row],[Multi-lens? 1]]="No", 1, IF(Table1[[#This Row],[Multi-lens? 1]]="Dual", 2, IF(Table1[[#This Row],[Multi-lens? 1]]="Quad", 4, ""))),"")</f>
        <v/>
      </c>
      <c r="I716" s="9">
        <f>IFERROR(Table1[[#This Row],[Name]],"")</f>
        <v>0</v>
      </c>
      <c r="K716" s="3" t="str">
        <f t="shared" si="70"/>
        <v/>
      </c>
      <c r="M716" s="4">
        <f>IF(Table1[[#This Row],[Import to Gateway Calculator?]]="Yes",IFERROR(Table1[[#This Row],[Streaming Resolution '[MP']]],""),0)</f>
        <v>0</v>
      </c>
      <c r="N716" s="4">
        <f>IF(Table1[[#This Row],[Import to Gateway Calculator?]]="Yes",IFERROR(Table1[[#This Row],[Recording Resolution '[MP']]],""),0)</f>
        <v>0</v>
      </c>
      <c r="O716" s="4">
        <f>IF(Table1[[#This Row],[Import to Gateway Calculator?]]="Yes",IFERROR(Table1[[#This Row],[Frame Rate '[FPS'] 1]],""),0)</f>
        <v>0</v>
      </c>
      <c r="P716" s="4">
        <f>IF(Table1[[#This Row],[Import to Gateway Calculator?]]="Yes",IFERROR(Table1[[#This Row],[Days of Storage 1]],""),0)</f>
        <v>0</v>
      </c>
    </row>
    <row r="717" spans="1:16" x14ac:dyDescent="0.25">
      <c r="A717" s="5" t="str">
        <f t="shared" si="71"/>
        <v/>
      </c>
      <c r="B717" s="6" t="str">
        <f>IFERROR(IF(Table1[[#This Row],[Multi-lens? 1]]="No", 1, IF(Table1[[#This Row],[Multi-lens? 1]]="Dual", 2, IF(Table1[[#This Row],[Multi-lens? 1]]="Quad", 4, ""))),"")</f>
        <v/>
      </c>
      <c r="C717" s="6">
        <f t="shared" si="72"/>
        <v>0</v>
      </c>
      <c r="D717" s="6">
        <f t="shared" si="73"/>
        <v>0</v>
      </c>
      <c r="E717" s="6">
        <f t="shared" si="74"/>
        <v>0</v>
      </c>
      <c r="F717" s="6">
        <f t="shared" si="75"/>
        <v>0</v>
      </c>
      <c r="H717" s="6" t="str">
        <f>IFERROR(IF(Table1[[#This Row],[Multi-lens? 1]]="No", 1, IF(Table1[[#This Row],[Multi-lens? 1]]="Dual", 2, IF(Table1[[#This Row],[Multi-lens? 1]]="Quad", 4, ""))),"")</f>
        <v/>
      </c>
      <c r="I717" s="9">
        <f>IFERROR(Table1[[#This Row],[Name]],"")</f>
        <v>0</v>
      </c>
      <c r="K717" s="3" t="str">
        <f t="shared" si="70"/>
        <v/>
      </c>
      <c r="M717" s="4">
        <f>IF(Table1[[#This Row],[Import to Gateway Calculator?]]="Yes",IFERROR(Table1[[#This Row],[Streaming Resolution '[MP']]],""),0)</f>
        <v>0</v>
      </c>
      <c r="N717" s="4">
        <f>IF(Table1[[#This Row],[Import to Gateway Calculator?]]="Yes",IFERROR(Table1[[#This Row],[Recording Resolution '[MP']]],""),0)</f>
        <v>0</v>
      </c>
      <c r="O717" s="4">
        <f>IF(Table1[[#This Row],[Import to Gateway Calculator?]]="Yes",IFERROR(Table1[[#This Row],[Frame Rate '[FPS'] 1]],""),0)</f>
        <v>0</v>
      </c>
      <c r="P717" s="4">
        <f>IF(Table1[[#This Row],[Import to Gateway Calculator?]]="Yes",IFERROR(Table1[[#This Row],[Days of Storage 1]],""),0)</f>
        <v>0</v>
      </c>
    </row>
    <row r="718" spans="1:16" x14ac:dyDescent="0.25">
      <c r="A718" s="5" t="str">
        <f t="shared" si="71"/>
        <v/>
      </c>
      <c r="B718" s="6" t="str">
        <f>IFERROR(IF(Table1[[#This Row],[Multi-lens? 1]]="No", 1, IF(Table1[[#This Row],[Multi-lens? 1]]="Dual", 2, IF(Table1[[#This Row],[Multi-lens? 1]]="Quad", 4, ""))),"")</f>
        <v/>
      </c>
      <c r="C718" s="6">
        <f t="shared" si="72"/>
        <v>0</v>
      </c>
      <c r="D718" s="6">
        <f t="shared" si="73"/>
        <v>0</v>
      </c>
      <c r="E718" s="6">
        <f t="shared" si="74"/>
        <v>0</v>
      </c>
      <c r="F718" s="6">
        <f t="shared" si="75"/>
        <v>0</v>
      </c>
      <c r="H718" s="6" t="str">
        <f>IFERROR(IF(Table1[[#This Row],[Multi-lens? 1]]="No", 1, IF(Table1[[#This Row],[Multi-lens? 1]]="Dual", 2, IF(Table1[[#This Row],[Multi-lens? 1]]="Quad", 4, ""))),"")</f>
        <v/>
      </c>
      <c r="I718" s="9">
        <f>IFERROR(Table1[[#This Row],[Name]],"")</f>
        <v>0</v>
      </c>
      <c r="K718" s="3" t="str">
        <f t="shared" si="70"/>
        <v/>
      </c>
      <c r="M718" s="4">
        <f>IF(Table1[[#This Row],[Import to Gateway Calculator?]]="Yes",IFERROR(Table1[[#This Row],[Streaming Resolution '[MP']]],""),0)</f>
        <v>0</v>
      </c>
      <c r="N718" s="4">
        <f>IF(Table1[[#This Row],[Import to Gateway Calculator?]]="Yes",IFERROR(Table1[[#This Row],[Recording Resolution '[MP']]],""),0)</f>
        <v>0</v>
      </c>
      <c r="O718" s="4">
        <f>IF(Table1[[#This Row],[Import to Gateway Calculator?]]="Yes",IFERROR(Table1[[#This Row],[Frame Rate '[FPS'] 1]],""),0)</f>
        <v>0</v>
      </c>
      <c r="P718" s="4">
        <f>IF(Table1[[#This Row],[Import to Gateway Calculator?]]="Yes",IFERROR(Table1[[#This Row],[Days of Storage 1]],""),0)</f>
        <v>0</v>
      </c>
    </row>
    <row r="719" spans="1:16" x14ac:dyDescent="0.25">
      <c r="A719" s="5" t="str">
        <f t="shared" si="71"/>
        <v/>
      </c>
      <c r="B719" s="6" t="str">
        <f>IFERROR(IF(Table1[[#This Row],[Multi-lens? 1]]="No", 1, IF(Table1[[#This Row],[Multi-lens? 1]]="Dual", 2, IF(Table1[[#This Row],[Multi-lens? 1]]="Quad", 4, ""))),"")</f>
        <v/>
      </c>
      <c r="C719" s="6">
        <f t="shared" si="72"/>
        <v>0</v>
      </c>
      <c r="D719" s="6">
        <f t="shared" si="73"/>
        <v>0</v>
      </c>
      <c r="E719" s="6">
        <f t="shared" si="74"/>
        <v>0</v>
      </c>
      <c r="F719" s="6">
        <f t="shared" si="75"/>
        <v>0</v>
      </c>
      <c r="H719" s="6" t="str">
        <f>IFERROR(IF(Table1[[#This Row],[Multi-lens? 1]]="No", 1, IF(Table1[[#This Row],[Multi-lens? 1]]="Dual", 2, IF(Table1[[#This Row],[Multi-lens? 1]]="Quad", 4, ""))),"")</f>
        <v/>
      </c>
      <c r="I719" s="9">
        <f>IFERROR(Table1[[#This Row],[Name]],"")</f>
        <v>0</v>
      </c>
      <c r="K719" s="3" t="str">
        <f t="shared" si="70"/>
        <v/>
      </c>
      <c r="M719" s="4">
        <f>IF(Table1[[#This Row],[Import to Gateway Calculator?]]="Yes",IFERROR(Table1[[#This Row],[Streaming Resolution '[MP']]],""),0)</f>
        <v>0</v>
      </c>
      <c r="N719" s="4">
        <f>IF(Table1[[#This Row],[Import to Gateway Calculator?]]="Yes",IFERROR(Table1[[#This Row],[Recording Resolution '[MP']]],""),0)</f>
        <v>0</v>
      </c>
      <c r="O719" s="4">
        <f>IF(Table1[[#This Row],[Import to Gateway Calculator?]]="Yes",IFERROR(Table1[[#This Row],[Frame Rate '[FPS'] 1]],""),0)</f>
        <v>0</v>
      </c>
      <c r="P719" s="4">
        <f>IF(Table1[[#This Row],[Import to Gateway Calculator?]]="Yes",IFERROR(Table1[[#This Row],[Days of Storage 1]],""),0)</f>
        <v>0</v>
      </c>
    </row>
    <row r="720" spans="1:16" x14ac:dyDescent="0.25">
      <c r="A720" s="5" t="str">
        <f t="shared" si="71"/>
        <v/>
      </c>
      <c r="B720" s="6" t="str">
        <f>IFERROR(IF(Table1[[#This Row],[Multi-lens? 1]]="No", 1, IF(Table1[[#This Row],[Multi-lens? 1]]="Dual", 2, IF(Table1[[#This Row],[Multi-lens? 1]]="Quad", 4, ""))),"")</f>
        <v/>
      </c>
      <c r="C720" s="6">
        <f t="shared" si="72"/>
        <v>0</v>
      </c>
      <c r="D720" s="6">
        <f t="shared" si="73"/>
        <v>0</v>
      </c>
      <c r="E720" s="6">
        <f t="shared" si="74"/>
        <v>0</v>
      </c>
      <c r="F720" s="6">
        <f t="shared" si="75"/>
        <v>0</v>
      </c>
      <c r="H720" s="6" t="str">
        <f>IFERROR(IF(Table1[[#This Row],[Multi-lens? 1]]="No", 1, IF(Table1[[#This Row],[Multi-lens? 1]]="Dual", 2, IF(Table1[[#This Row],[Multi-lens? 1]]="Quad", 4, ""))),"")</f>
        <v/>
      </c>
      <c r="I720" s="9">
        <f>IFERROR(Table1[[#This Row],[Name]],"")</f>
        <v>0</v>
      </c>
      <c r="K720" s="3" t="str">
        <f t="shared" si="70"/>
        <v/>
      </c>
      <c r="M720" s="4">
        <f>IF(Table1[[#This Row],[Import to Gateway Calculator?]]="Yes",IFERROR(Table1[[#This Row],[Streaming Resolution '[MP']]],""),0)</f>
        <v>0</v>
      </c>
      <c r="N720" s="4">
        <f>IF(Table1[[#This Row],[Import to Gateway Calculator?]]="Yes",IFERROR(Table1[[#This Row],[Recording Resolution '[MP']]],""),0)</f>
        <v>0</v>
      </c>
      <c r="O720" s="4">
        <f>IF(Table1[[#This Row],[Import to Gateway Calculator?]]="Yes",IFERROR(Table1[[#This Row],[Frame Rate '[FPS'] 1]],""),0)</f>
        <v>0</v>
      </c>
      <c r="P720" s="4">
        <f>IF(Table1[[#This Row],[Import to Gateway Calculator?]]="Yes",IFERROR(Table1[[#This Row],[Days of Storage 1]],""),0)</f>
        <v>0</v>
      </c>
    </row>
    <row r="721" spans="1:16" x14ac:dyDescent="0.25">
      <c r="A721" s="5" t="str">
        <f t="shared" si="71"/>
        <v/>
      </c>
      <c r="B721" s="6" t="str">
        <f>IFERROR(IF(Table1[[#This Row],[Multi-lens? 1]]="No", 1, IF(Table1[[#This Row],[Multi-lens? 1]]="Dual", 2, IF(Table1[[#This Row],[Multi-lens? 1]]="Quad", 4, ""))),"")</f>
        <v/>
      </c>
      <c r="C721" s="6">
        <f t="shared" si="72"/>
        <v>0</v>
      </c>
      <c r="D721" s="6">
        <f t="shared" si="73"/>
        <v>0</v>
      </c>
      <c r="E721" s="6">
        <f t="shared" si="74"/>
        <v>0</v>
      </c>
      <c r="F721" s="6">
        <f t="shared" si="75"/>
        <v>0</v>
      </c>
      <c r="H721" s="6" t="str">
        <f>IFERROR(IF(Table1[[#This Row],[Multi-lens? 1]]="No", 1, IF(Table1[[#This Row],[Multi-lens? 1]]="Dual", 2, IF(Table1[[#This Row],[Multi-lens? 1]]="Quad", 4, ""))),"")</f>
        <v/>
      </c>
      <c r="I721" s="9">
        <f>IFERROR(Table1[[#This Row],[Name]],"")</f>
        <v>0</v>
      </c>
      <c r="K721" s="3" t="str">
        <f t="shared" si="70"/>
        <v/>
      </c>
      <c r="M721" s="4">
        <f>IF(Table1[[#This Row],[Import to Gateway Calculator?]]="Yes",IFERROR(Table1[[#This Row],[Streaming Resolution '[MP']]],""),0)</f>
        <v>0</v>
      </c>
      <c r="N721" s="4">
        <f>IF(Table1[[#This Row],[Import to Gateway Calculator?]]="Yes",IFERROR(Table1[[#This Row],[Recording Resolution '[MP']]],""),0)</f>
        <v>0</v>
      </c>
      <c r="O721" s="4">
        <f>IF(Table1[[#This Row],[Import to Gateway Calculator?]]="Yes",IFERROR(Table1[[#This Row],[Frame Rate '[FPS'] 1]],""),0)</f>
        <v>0</v>
      </c>
      <c r="P721" s="4">
        <f>IF(Table1[[#This Row],[Import to Gateway Calculator?]]="Yes",IFERROR(Table1[[#This Row],[Days of Storage 1]],""),0)</f>
        <v>0</v>
      </c>
    </row>
    <row r="722" spans="1:16" x14ac:dyDescent="0.25">
      <c r="A722" s="5" t="str">
        <f t="shared" si="71"/>
        <v/>
      </c>
      <c r="B722" s="6" t="str">
        <f>IFERROR(IF(Table1[[#This Row],[Multi-lens? 1]]="No", 1, IF(Table1[[#This Row],[Multi-lens? 1]]="Dual", 2, IF(Table1[[#This Row],[Multi-lens? 1]]="Quad", 4, ""))),"")</f>
        <v/>
      </c>
      <c r="C722" s="6">
        <f t="shared" si="72"/>
        <v>0</v>
      </c>
      <c r="D722" s="6">
        <f t="shared" si="73"/>
        <v>0</v>
      </c>
      <c r="E722" s="6">
        <f t="shared" si="74"/>
        <v>0</v>
      </c>
      <c r="F722" s="6">
        <f t="shared" si="75"/>
        <v>0</v>
      </c>
      <c r="H722" s="6" t="str">
        <f>IFERROR(IF(Table1[[#This Row],[Multi-lens? 1]]="No", 1, IF(Table1[[#This Row],[Multi-lens? 1]]="Dual", 2, IF(Table1[[#This Row],[Multi-lens? 1]]="Quad", 4, ""))),"")</f>
        <v/>
      </c>
      <c r="I722" s="9">
        <f>IFERROR(Table1[[#This Row],[Name]],"")</f>
        <v>0</v>
      </c>
      <c r="K722" s="3" t="str">
        <f t="shared" si="70"/>
        <v/>
      </c>
      <c r="M722" s="4">
        <f>IF(Table1[[#This Row],[Import to Gateway Calculator?]]="Yes",IFERROR(Table1[[#This Row],[Streaming Resolution '[MP']]],""),0)</f>
        <v>0</v>
      </c>
      <c r="N722" s="4">
        <f>IF(Table1[[#This Row],[Import to Gateway Calculator?]]="Yes",IFERROR(Table1[[#This Row],[Recording Resolution '[MP']]],""),0)</f>
        <v>0</v>
      </c>
      <c r="O722" s="4">
        <f>IF(Table1[[#This Row],[Import to Gateway Calculator?]]="Yes",IFERROR(Table1[[#This Row],[Frame Rate '[FPS'] 1]],""),0)</f>
        <v>0</v>
      </c>
      <c r="P722" s="4">
        <f>IF(Table1[[#This Row],[Import to Gateway Calculator?]]="Yes",IFERROR(Table1[[#This Row],[Days of Storage 1]],""),0)</f>
        <v>0</v>
      </c>
    </row>
    <row r="723" spans="1:16" x14ac:dyDescent="0.25">
      <c r="A723" s="5" t="str">
        <f t="shared" si="71"/>
        <v/>
      </c>
      <c r="B723" s="6" t="str">
        <f>IFERROR(IF(Table1[[#This Row],[Multi-lens? 1]]="No", 1, IF(Table1[[#This Row],[Multi-lens? 1]]="Dual", 2, IF(Table1[[#This Row],[Multi-lens? 1]]="Quad", 4, ""))),"")</f>
        <v/>
      </c>
      <c r="C723" s="6">
        <f t="shared" si="72"/>
        <v>0</v>
      </c>
      <c r="D723" s="6">
        <f t="shared" si="73"/>
        <v>0</v>
      </c>
      <c r="E723" s="6">
        <f t="shared" si="74"/>
        <v>0</v>
      </c>
      <c r="F723" s="6">
        <f t="shared" si="75"/>
        <v>0</v>
      </c>
      <c r="H723" s="6" t="str">
        <f>IFERROR(IF(Table1[[#This Row],[Multi-lens? 1]]="No", 1, IF(Table1[[#This Row],[Multi-lens? 1]]="Dual", 2, IF(Table1[[#This Row],[Multi-lens? 1]]="Quad", 4, ""))),"")</f>
        <v/>
      </c>
      <c r="I723" s="9">
        <f>IFERROR(Table1[[#This Row],[Name]],"")</f>
        <v>0</v>
      </c>
      <c r="K723" s="3" t="str">
        <f t="shared" si="70"/>
        <v/>
      </c>
      <c r="M723" s="4">
        <f>IF(Table1[[#This Row],[Import to Gateway Calculator?]]="Yes",IFERROR(Table1[[#This Row],[Streaming Resolution '[MP']]],""),0)</f>
        <v>0</v>
      </c>
      <c r="N723" s="4">
        <f>IF(Table1[[#This Row],[Import to Gateway Calculator?]]="Yes",IFERROR(Table1[[#This Row],[Recording Resolution '[MP']]],""),0)</f>
        <v>0</v>
      </c>
      <c r="O723" s="4">
        <f>IF(Table1[[#This Row],[Import to Gateway Calculator?]]="Yes",IFERROR(Table1[[#This Row],[Frame Rate '[FPS'] 1]],""),0)</f>
        <v>0</v>
      </c>
      <c r="P723" s="4">
        <f>IF(Table1[[#This Row],[Import to Gateway Calculator?]]="Yes",IFERROR(Table1[[#This Row],[Days of Storage 1]],""),0)</f>
        <v>0</v>
      </c>
    </row>
    <row r="724" spans="1:16" x14ac:dyDescent="0.25">
      <c r="A724" s="5" t="str">
        <f t="shared" si="71"/>
        <v/>
      </c>
      <c r="B724" s="6" t="str">
        <f>IFERROR(IF(Table1[[#This Row],[Multi-lens? 1]]="No", 1, IF(Table1[[#This Row],[Multi-lens? 1]]="Dual", 2, IF(Table1[[#This Row],[Multi-lens? 1]]="Quad", 4, ""))),"")</f>
        <v/>
      </c>
      <c r="C724" s="6">
        <f t="shared" si="72"/>
        <v>0</v>
      </c>
      <c r="D724" s="6">
        <f t="shared" si="73"/>
        <v>0</v>
      </c>
      <c r="E724" s="6">
        <f t="shared" si="74"/>
        <v>0</v>
      </c>
      <c r="F724" s="6">
        <f t="shared" si="75"/>
        <v>0</v>
      </c>
      <c r="H724" s="6" t="str">
        <f>IFERROR(IF(Table1[[#This Row],[Multi-lens? 1]]="No", 1, IF(Table1[[#This Row],[Multi-lens? 1]]="Dual", 2, IF(Table1[[#This Row],[Multi-lens? 1]]="Quad", 4, ""))),"")</f>
        <v/>
      </c>
      <c r="I724" s="9">
        <f>IFERROR(Table1[[#This Row],[Name]],"")</f>
        <v>0</v>
      </c>
      <c r="K724" s="3" t="str">
        <f t="shared" si="70"/>
        <v/>
      </c>
      <c r="M724" s="4">
        <f>IF(Table1[[#This Row],[Import to Gateway Calculator?]]="Yes",IFERROR(Table1[[#This Row],[Streaming Resolution '[MP']]],""),0)</f>
        <v>0</v>
      </c>
      <c r="N724" s="4">
        <f>IF(Table1[[#This Row],[Import to Gateway Calculator?]]="Yes",IFERROR(Table1[[#This Row],[Recording Resolution '[MP']]],""),0)</f>
        <v>0</v>
      </c>
      <c r="O724" s="4">
        <f>IF(Table1[[#This Row],[Import to Gateway Calculator?]]="Yes",IFERROR(Table1[[#This Row],[Frame Rate '[FPS'] 1]],""),0)</f>
        <v>0</v>
      </c>
      <c r="P724" s="4">
        <f>IF(Table1[[#This Row],[Import to Gateway Calculator?]]="Yes",IFERROR(Table1[[#This Row],[Days of Storage 1]],""),0)</f>
        <v>0</v>
      </c>
    </row>
    <row r="725" spans="1:16" x14ac:dyDescent="0.25">
      <c r="A725" s="5" t="str">
        <f t="shared" si="71"/>
        <v/>
      </c>
      <c r="B725" s="6" t="str">
        <f>IFERROR(IF(Table1[[#This Row],[Multi-lens? 1]]="No", 1, IF(Table1[[#This Row],[Multi-lens? 1]]="Dual", 2, IF(Table1[[#This Row],[Multi-lens? 1]]="Quad", 4, ""))),"")</f>
        <v/>
      </c>
      <c r="C725" s="6">
        <f t="shared" si="72"/>
        <v>0</v>
      </c>
      <c r="D725" s="6">
        <f t="shared" si="73"/>
        <v>0</v>
      </c>
      <c r="E725" s="6">
        <f t="shared" si="74"/>
        <v>0</v>
      </c>
      <c r="F725" s="6">
        <f t="shared" si="75"/>
        <v>0</v>
      </c>
      <c r="H725" s="6" t="str">
        <f>IFERROR(IF(Table1[[#This Row],[Multi-lens? 1]]="No", 1, IF(Table1[[#This Row],[Multi-lens? 1]]="Dual", 2, IF(Table1[[#This Row],[Multi-lens? 1]]="Quad", 4, ""))),"")</f>
        <v/>
      </c>
      <c r="I725" s="9">
        <f>IFERROR(Table1[[#This Row],[Name]],"")</f>
        <v>0</v>
      </c>
      <c r="K725" s="3" t="str">
        <f t="shared" si="70"/>
        <v/>
      </c>
      <c r="M725" s="4">
        <f>IF(Table1[[#This Row],[Import to Gateway Calculator?]]="Yes",IFERROR(Table1[[#This Row],[Streaming Resolution '[MP']]],""),0)</f>
        <v>0</v>
      </c>
      <c r="N725" s="4">
        <f>IF(Table1[[#This Row],[Import to Gateway Calculator?]]="Yes",IFERROR(Table1[[#This Row],[Recording Resolution '[MP']]],""),0)</f>
        <v>0</v>
      </c>
      <c r="O725" s="4">
        <f>IF(Table1[[#This Row],[Import to Gateway Calculator?]]="Yes",IFERROR(Table1[[#This Row],[Frame Rate '[FPS'] 1]],""),0)</f>
        <v>0</v>
      </c>
      <c r="P725" s="4">
        <f>IF(Table1[[#This Row],[Import to Gateway Calculator?]]="Yes",IFERROR(Table1[[#This Row],[Days of Storage 1]],""),0)</f>
        <v>0</v>
      </c>
    </row>
    <row r="726" spans="1:16" x14ac:dyDescent="0.25">
      <c r="A726" s="5" t="str">
        <f t="shared" si="71"/>
        <v/>
      </c>
      <c r="B726" s="6" t="str">
        <f>IFERROR(IF(Table1[[#This Row],[Multi-lens? 1]]="No", 1, IF(Table1[[#This Row],[Multi-lens? 1]]="Dual", 2, IF(Table1[[#This Row],[Multi-lens? 1]]="Quad", 4, ""))),"")</f>
        <v/>
      </c>
      <c r="C726" s="6">
        <f t="shared" si="72"/>
        <v>0</v>
      </c>
      <c r="D726" s="6">
        <f t="shared" si="73"/>
        <v>0</v>
      </c>
      <c r="E726" s="6">
        <f t="shared" si="74"/>
        <v>0</v>
      </c>
      <c r="F726" s="6">
        <f t="shared" si="75"/>
        <v>0</v>
      </c>
      <c r="H726" s="6" t="str">
        <f>IFERROR(IF(Table1[[#This Row],[Multi-lens? 1]]="No", 1, IF(Table1[[#This Row],[Multi-lens? 1]]="Dual", 2, IF(Table1[[#This Row],[Multi-lens? 1]]="Quad", 4, ""))),"")</f>
        <v/>
      </c>
      <c r="I726" s="9">
        <f>IFERROR(Table1[[#This Row],[Name]],"")</f>
        <v>0</v>
      </c>
      <c r="K726" s="3" t="str">
        <f t="shared" si="70"/>
        <v/>
      </c>
      <c r="M726" s="4">
        <f>IF(Table1[[#This Row],[Import to Gateway Calculator?]]="Yes",IFERROR(Table1[[#This Row],[Streaming Resolution '[MP']]],""),0)</f>
        <v>0</v>
      </c>
      <c r="N726" s="4">
        <f>IF(Table1[[#This Row],[Import to Gateway Calculator?]]="Yes",IFERROR(Table1[[#This Row],[Recording Resolution '[MP']]],""),0)</f>
        <v>0</v>
      </c>
      <c r="O726" s="4">
        <f>IF(Table1[[#This Row],[Import to Gateway Calculator?]]="Yes",IFERROR(Table1[[#This Row],[Frame Rate '[FPS'] 1]],""),0)</f>
        <v>0</v>
      </c>
      <c r="P726" s="4">
        <f>IF(Table1[[#This Row],[Import to Gateway Calculator?]]="Yes",IFERROR(Table1[[#This Row],[Days of Storage 1]],""),0)</f>
        <v>0</v>
      </c>
    </row>
    <row r="727" spans="1:16" x14ac:dyDescent="0.25">
      <c r="A727" s="5" t="str">
        <f t="shared" si="71"/>
        <v/>
      </c>
      <c r="B727" s="6" t="str">
        <f>IFERROR(IF(Table1[[#This Row],[Multi-lens? 1]]="No", 1, IF(Table1[[#This Row],[Multi-lens? 1]]="Dual", 2, IF(Table1[[#This Row],[Multi-lens? 1]]="Quad", 4, ""))),"")</f>
        <v/>
      </c>
      <c r="C727" s="6">
        <f t="shared" si="72"/>
        <v>0</v>
      </c>
      <c r="D727" s="6">
        <f t="shared" si="73"/>
        <v>0</v>
      </c>
      <c r="E727" s="6">
        <f t="shared" si="74"/>
        <v>0</v>
      </c>
      <c r="F727" s="6">
        <f t="shared" si="75"/>
        <v>0</v>
      </c>
      <c r="H727" s="6" t="str">
        <f>IFERROR(IF(Table1[[#This Row],[Multi-lens? 1]]="No", 1, IF(Table1[[#This Row],[Multi-lens? 1]]="Dual", 2, IF(Table1[[#This Row],[Multi-lens? 1]]="Quad", 4, ""))),"")</f>
        <v/>
      </c>
      <c r="I727" s="9">
        <f>IFERROR(Table1[[#This Row],[Name]],"")</f>
        <v>0</v>
      </c>
      <c r="K727" s="3" t="str">
        <f t="shared" si="70"/>
        <v/>
      </c>
      <c r="M727" s="4">
        <f>IF(Table1[[#This Row],[Import to Gateway Calculator?]]="Yes",IFERROR(Table1[[#This Row],[Streaming Resolution '[MP']]],""),0)</f>
        <v>0</v>
      </c>
      <c r="N727" s="4">
        <f>IF(Table1[[#This Row],[Import to Gateway Calculator?]]="Yes",IFERROR(Table1[[#This Row],[Recording Resolution '[MP']]],""),0)</f>
        <v>0</v>
      </c>
      <c r="O727" s="4">
        <f>IF(Table1[[#This Row],[Import to Gateway Calculator?]]="Yes",IFERROR(Table1[[#This Row],[Frame Rate '[FPS'] 1]],""),0)</f>
        <v>0</v>
      </c>
      <c r="P727" s="4">
        <f>IF(Table1[[#This Row],[Import to Gateway Calculator?]]="Yes",IFERROR(Table1[[#This Row],[Days of Storage 1]],""),0)</f>
        <v>0</v>
      </c>
    </row>
    <row r="728" spans="1:16" x14ac:dyDescent="0.25">
      <c r="A728" s="5" t="str">
        <f t="shared" si="71"/>
        <v/>
      </c>
      <c r="B728" s="6" t="str">
        <f>IFERROR(IF(Table1[[#This Row],[Multi-lens? 1]]="No", 1, IF(Table1[[#This Row],[Multi-lens? 1]]="Dual", 2, IF(Table1[[#This Row],[Multi-lens? 1]]="Quad", 4, ""))),"")</f>
        <v/>
      </c>
      <c r="C728" s="6">
        <f t="shared" si="72"/>
        <v>0</v>
      </c>
      <c r="D728" s="6">
        <f t="shared" si="73"/>
        <v>0</v>
      </c>
      <c r="E728" s="6">
        <f t="shared" si="74"/>
        <v>0</v>
      </c>
      <c r="F728" s="6">
        <f t="shared" si="75"/>
        <v>0</v>
      </c>
      <c r="H728" s="6" t="str">
        <f>IFERROR(IF(Table1[[#This Row],[Multi-lens? 1]]="No", 1, IF(Table1[[#This Row],[Multi-lens? 1]]="Dual", 2, IF(Table1[[#This Row],[Multi-lens? 1]]="Quad", 4, ""))),"")</f>
        <v/>
      </c>
      <c r="I728" s="9">
        <f>IFERROR(Table1[[#This Row],[Name]],"")</f>
        <v>0</v>
      </c>
      <c r="K728" s="3" t="str">
        <f t="shared" si="70"/>
        <v/>
      </c>
      <c r="M728" s="4">
        <f>IF(Table1[[#This Row],[Import to Gateway Calculator?]]="Yes",IFERROR(Table1[[#This Row],[Streaming Resolution '[MP']]],""),0)</f>
        <v>0</v>
      </c>
      <c r="N728" s="4">
        <f>IF(Table1[[#This Row],[Import to Gateway Calculator?]]="Yes",IFERROR(Table1[[#This Row],[Recording Resolution '[MP']]],""),0)</f>
        <v>0</v>
      </c>
      <c r="O728" s="4">
        <f>IF(Table1[[#This Row],[Import to Gateway Calculator?]]="Yes",IFERROR(Table1[[#This Row],[Frame Rate '[FPS'] 1]],""),0)</f>
        <v>0</v>
      </c>
      <c r="P728" s="4">
        <f>IF(Table1[[#This Row],[Import to Gateway Calculator?]]="Yes",IFERROR(Table1[[#This Row],[Days of Storage 1]],""),0)</f>
        <v>0</v>
      </c>
    </row>
    <row r="729" spans="1:16" x14ac:dyDescent="0.25">
      <c r="A729" s="5" t="str">
        <f t="shared" si="71"/>
        <v/>
      </c>
      <c r="B729" s="6" t="str">
        <f>IFERROR(IF(Table1[[#This Row],[Multi-lens? 1]]="No", 1, IF(Table1[[#This Row],[Multi-lens? 1]]="Dual", 2, IF(Table1[[#This Row],[Multi-lens? 1]]="Quad", 4, ""))),"")</f>
        <v/>
      </c>
      <c r="C729" s="6">
        <f t="shared" si="72"/>
        <v>0</v>
      </c>
      <c r="D729" s="6">
        <f t="shared" si="73"/>
        <v>0</v>
      </c>
      <c r="E729" s="6">
        <f t="shared" si="74"/>
        <v>0</v>
      </c>
      <c r="F729" s="6">
        <f t="shared" si="75"/>
        <v>0</v>
      </c>
      <c r="H729" s="6" t="str">
        <f>IFERROR(IF(Table1[[#This Row],[Multi-lens? 1]]="No", 1, IF(Table1[[#This Row],[Multi-lens? 1]]="Dual", 2, IF(Table1[[#This Row],[Multi-lens? 1]]="Quad", 4, ""))),"")</f>
        <v/>
      </c>
      <c r="I729" s="9">
        <f>IFERROR(Table1[[#This Row],[Name]],"")</f>
        <v>0</v>
      </c>
      <c r="K729" s="3" t="str">
        <f t="shared" si="70"/>
        <v/>
      </c>
      <c r="M729" s="4">
        <f>IF(Table1[[#This Row],[Import to Gateway Calculator?]]="Yes",IFERROR(Table1[[#This Row],[Streaming Resolution '[MP']]],""),0)</f>
        <v>0</v>
      </c>
      <c r="N729" s="4">
        <f>IF(Table1[[#This Row],[Import to Gateway Calculator?]]="Yes",IFERROR(Table1[[#This Row],[Recording Resolution '[MP']]],""),0)</f>
        <v>0</v>
      </c>
      <c r="O729" s="4">
        <f>IF(Table1[[#This Row],[Import to Gateway Calculator?]]="Yes",IFERROR(Table1[[#This Row],[Frame Rate '[FPS'] 1]],""),0)</f>
        <v>0</v>
      </c>
      <c r="P729" s="4">
        <f>IF(Table1[[#This Row],[Import to Gateway Calculator?]]="Yes",IFERROR(Table1[[#This Row],[Days of Storage 1]],""),0)</f>
        <v>0</v>
      </c>
    </row>
    <row r="730" spans="1:16" x14ac:dyDescent="0.25">
      <c r="A730" s="5" t="str">
        <f t="shared" si="71"/>
        <v/>
      </c>
      <c r="B730" s="6" t="str">
        <f>IFERROR(IF(Table1[[#This Row],[Multi-lens? 1]]="No", 1, IF(Table1[[#This Row],[Multi-lens? 1]]="Dual", 2, IF(Table1[[#This Row],[Multi-lens? 1]]="Quad", 4, ""))),"")</f>
        <v/>
      </c>
      <c r="C730" s="6">
        <f t="shared" si="72"/>
        <v>0</v>
      </c>
      <c r="D730" s="6">
        <f t="shared" si="73"/>
        <v>0</v>
      </c>
      <c r="E730" s="6">
        <f t="shared" si="74"/>
        <v>0</v>
      </c>
      <c r="F730" s="6">
        <f t="shared" si="75"/>
        <v>0</v>
      </c>
      <c r="H730" s="6" t="str">
        <f>IFERROR(IF(Table1[[#This Row],[Multi-lens? 1]]="No", 1, IF(Table1[[#This Row],[Multi-lens? 1]]="Dual", 2, IF(Table1[[#This Row],[Multi-lens? 1]]="Quad", 4, ""))),"")</f>
        <v/>
      </c>
      <c r="I730" s="9">
        <f>IFERROR(Table1[[#This Row],[Name]],"")</f>
        <v>0</v>
      </c>
      <c r="K730" s="3" t="str">
        <f t="shared" si="70"/>
        <v/>
      </c>
      <c r="M730" s="4">
        <f>IF(Table1[[#This Row],[Import to Gateway Calculator?]]="Yes",IFERROR(Table1[[#This Row],[Streaming Resolution '[MP']]],""),0)</f>
        <v>0</v>
      </c>
      <c r="N730" s="4">
        <f>IF(Table1[[#This Row],[Import to Gateway Calculator?]]="Yes",IFERROR(Table1[[#This Row],[Recording Resolution '[MP']]],""),0)</f>
        <v>0</v>
      </c>
      <c r="O730" s="4">
        <f>IF(Table1[[#This Row],[Import to Gateway Calculator?]]="Yes",IFERROR(Table1[[#This Row],[Frame Rate '[FPS'] 1]],""),0)</f>
        <v>0</v>
      </c>
      <c r="P730" s="4">
        <f>IF(Table1[[#This Row],[Import to Gateway Calculator?]]="Yes",IFERROR(Table1[[#This Row],[Days of Storage 1]],""),0)</f>
        <v>0</v>
      </c>
    </row>
    <row r="731" spans="1:16" x14ac:dyDescent="0.25">
      <c r="A731" s="5" t="str">
        <f t="shared" si="71"/>
        <v/>
      </c>
      <c r="B731" s="6" t="str">
        <f>IFERROR(IF(Table1[[#This Row],[Multi-lens? 1]]="No", 1, IF(Table1[[#This Row],[Multi-lens? 1]]="Dual", 2, IF(Table1[[#This Row],[Multi-lens? 1]]="Quad", 4, ""))),"")</f>
        <v/>
      </c>
      <c r="C731" s="6">
        <f t="shared" si="72"/>
        <v>0</v>
      </c>
      <c r="D731" s="6">
        <f t="shared" si="73"/>
        <v>0</v>
      </c>
      <c r="E731" s="6">
        <f t="shared" si="74"/>
        <v>0</v>
      </c>
      <c r="F731" s="6">
        <f t="shared" si="75"/>
        <v>0</v>
      </c>
      <c r="H731" s="6" t="str">
        <f>IFERROR(IF(Table1[[#This Row],[Multi-lens? 1]]="No", 1, IF(Table1[[#This Row],[Multi-lens? 1]]="Dual", 2, IF(Table1[[#This Row],[Multi-lens? 1]]="Quad", 4, ""))),"")</f>
        <v/>
      </c>
      <c r="I731" s="9">
        <f>IFERROR(Table1[[#This Row],[Name]],"")</f>
        <v>0</v>
      </c>
      <c r="K731" s="3" t="str">
        <f t="shared" si="70"/>
        <v/>
      </c>
      <c r="M731" s="4">
        <f>IF(Table1[[#This Row],[Import to Gateway Calculator?]]="Yes",IFERROR(Table1[[#This Row],[Streaming Resolution '[MP']]],""),0)</f>
        <v>0</v>
      </c>
      <c r="N731" s="4">
        <f>IF(Table1[[#This Row],[Import to Gateway Calculator?]]="Yes",IFERROR(Table1[[#This Row],[Recording Resolution '[MP']]],""),0)</f>
        <v>0</v>
      </c>
      <c r="O731" s="4">
        <f>IF(Table1[[#This Row],[Import to Gateway Calculator?]]="Yes",IFERROR(Table1[[#This Row],[Frame Rate '[FPS'] 1]],""),0)</f>
        <v>0</v>
      </c>
      <c r="P731" s="4">
        <f>IF(Table1[[#This Row],[Import to Gateway Calculator?]]="Yes",IFERROR(Table1[[#This Row],[Days of Storage 1]],""),0)</f>
        <v>0</v>
      </c>
    </row>
    <row r="732" spans="1:16" x14ac:dyDescent="0.25">
      <c r="A732" s="5" t="str">
        <f t="shared" si="71"/>
        <v/>
      </c>
      <c r="B732" s="6" t="str">
        <f>IFERROR(IF(Table1[[#This Row],[Multi-lens? 1]]="No", 1, IF(Table1[[#This Row],[Multi-lens? 1]]="Dual", 2, IF(Table1[[#This Row],[Multi-lens? 1]]="Quad", 4, ""))),"")</f>
        <v/>
      </c>
      <c r="C732" s="6">
        <f t="shared" si="72"/>
        <v>0</v>
      </c>
      <c r="D732" s="6">
        <f t="shared" si="73"/>
        <v>0</v>
      </c>
      <c r="E732" s="6">
        <f t="shared" si="74"/>
        <v>0</v>
      </c>
      <c r="F732" s="6">
        <f t="shared" si="75"/>
        <v>0</v>
      </c>
      <c r="H732" s="6" t="str">
        <f>IFERROR(IF(Table1[[#This Row],[Multi-lens? 1]]="No", 1, IF(Table1[[#This Row],[Multi-lens? 1]]="Dual", 2, IF(Table1[[#This Row],[Multi-lens? 1]]="Quad", 4, ""))),"")</f>
        <v/>
      </c>
      <c r="I732" s="9">
        <f>IFERROR(Table1[[#This Row],[Name]],"")</f>
        <v>0</v>
      </c>
      <c r="K732" s="3" t="str">
        <f t="shared" si="70"/>
        <v/>
      </c>
      <c r="M732" s="4">
        <f>IF(Table1[[#This Row],[Import to Gateway Calculator?]]="Yes",IFERROR(Table1[[#This Row],[Streaming Resolution '[MP']]],""),0)</f>
        <v>0</v>
      </c>
      <c r="N732" s="4">
        <f>IF(Table1[[#This Row],[Import to Gateway Calculator?]]="Yes",IFERROR(Table1[[#This Row],[Recording Resolution '[MP']]],""),0)</f>
        <v>0</v>
      </c>
      <c r="O732" s="4">
        <f>IF(Table1[[#This Row],[Import to Gateway Calculator?]]="Yes",IFERROR(Table1[[#This Row],[Frame Rate '[FPS'] 1]],""),0)</f>
        <v>0</v>
      </c>
      <c r="P732" s="4">
        <f>IF(Table1[[#This Row],[Import to Gateway Calculator?]]="Yes",IFERROR(Table1[[#This Row],[Days of Storage 1]],""),0)</f>
        <v>0</v>
      </c>
    </row>
    <row r="733" spans="1:16" x14ac:dyDescent="0.25">
      <c r="A733" s="5" t="str">
        <f t="shared" si="71"/>
        <v/>
      </c>
      <c r="B733" s="6" t="str">
        <f>IFERROR(IF(Table1[[#This Row],[Multi-lens? 1]]="No", 1, IF(Table1[[#This Row],[Multi-lens? 1]]="Dual", 2, IF(Table1[[#This Row],[Multi-lens? 1]]="Quad", 4, ""))),"")</f>
        <v/>
      </c>
      <c r="C733" s="6">
        <f t="shared" si="72"/>
        <v>0</v>
      </c>
      <c r="D733" s="6">
        <f t="shared" si="73"/>
        <v>0</v>
      </c>
      <c r="E733" s="6">
        <f t="shared" si="74"/>
        <v>0</v>
      </c>
      <c r="F733" s="6">
        <f t="shared" si="75"/>
        <v>0</v>
      </c>
      <c r="H733" s="6" t="str">
        <f>IFERROR(IF(Table1[[#This Row],[Multi-lens? 1]]="No", 1, IF(Table1[[#This Row],[Multi-lens? 1]]="Dual", 2, IF(Table1[[#This Row],[Multi-lens? 1]]="Quad", 4, ""))),"")</f>
        <v/>
      </c>
      <c r="I733" s="9">
        <f>IFERROR(Table1[[#This Row],[Name]],"")</f>
        <v>0</v>
      </c>
      <c r="K733" s="3" t="str">
        <f t="shared" si="70"/>
        <v/>
      </c>
      <c r="M733" s="4">
        <f>IF(Table1[[#This Row],[Import to Gateway Calculator?]]="Yes",IFERROR(Table1[[#This Row],[Streaming Resolution '[MP']]],""),0)</f>
        <v>0</v>
      </c>
      <c r="N733" s="4">
        <f>IF(Table1[[#This Row],[Import to Gateway Calculator?]]="Yes",IFERROR(Table1[[#This Row],[Recording Resolution '[MP']]],""),0)</f>
        <v>0</v>
      </c>
      <c r="O733" s="4">
        <f>IF(Table1[[#This Row],[Import to Gateway Calculator?]]="Yes",IFERROR(Table1[[#This Row],[Frame Rate '[FPS'] 1]],""),0)</f>
        <v>0</v>
      </c>
      <c r="P733" s="4">
        <f>IF(Table1[[#This Row],[Import to Gateway Calculator?]]="Yes",IFERROR(Table1[[#This Row],[Days of Storage 1]],""),0)</f>
        <v>0</v>
      </c>
    </row>
    <row r="734" spans="1:16" x14ac:dyDescent="0.25">
      <c r="A734" s="5" t="str">
        <f t="shared" si="71"/>
        <v/>
      </c>
      <c r="B734" s="6" t="str">
        <f>IFERROR(IF(Table1[[#This Row],[Multi-lens? 1]]="No", 1, IF(Table1[[#This Row],[Multi-lens? 1]]="Dual", 2, IF(Table1[[#This Row],[Multi-lens? 1]]="Quad", 4, ""))),"")</f>
        <v/>
      </c>
      <c r="C734" s="6">
        <f t="shared" si="72"/>
        <v>0</v>
      </c>
      <c r="D734" s="6">
        <f t="shared" si="73"/>
        <v>0</v>
      </c>
      <c r="E734" s="6">
        <f t="shared" si="74"/>
        <v>0</v>
      </c>
      <c r="F734" s="6">
        <f t="shared" si="75"/>
        <v>0</v>
      </c>
      <c r="H734" s="6" t="str">
        <f>IFERROR(IF(Table1[[#This Row],[Multi-lens? 1]]="No", 1, IF(Table1[[#This Row],[Multi-lens? 1]]="Dual", 2, IF(Table1[[#This Row],[Multi-lens? 1]]="Quad", 4, ""))),"")</f>
        <v/>
      </c>
      <c r="I734" s="9">
        <f>IFERROR(Table1[[#This Row],[Name]],"")</f>
        <v>0</v>
      </c>
      <c r="K734" s="3" t="str">
        <f t="shared" si="70"/>
        <v/>
      </c>
      <c r="M734" s="4">
        <f>IF(Table1[[#This Row],[Import to Gateway Calculator?]]="Yes",IFERROR(Table1[[#This Row],[Streaming Resolution '[MP']]],""),0)</f>
        <v>0</v>
      </c>
      <c r="N734" s="4">
        <f>IF(Table1[[#This Row],[Import to Gateway Calculator?]]="Yes",IFERROR(Table1[[#This Row],[Recording Resolution '[MP']]],""),0)</f>
        <v>0</v>
      </c>
      <c r="O734" s="4">
        <f>IF(Table1[[#This Row],[Import to Gateway Calculator?]]="Yes",IFERROR(Table1[[#This Row],[Frame Rate '[FPS'] 1]],""),0)</f>
        <v>0</v>
      </c>
      <c r="P734" s="4">
        <f>IF(Table1[[#This Row],[Import to Gateway Calculator?]]="Yes",IFERROR(Table1[[#This Row],[Days of Storage 1]],""),0)</f>
        <v>0</v>
      </c>
    </row>
    <row r="735" spans="1:16" x14ac:dyDescent="0.25">
      <c r="A735" s="5" t="str">
        <f t="shared" si="71"/>
        <v/>
      </c>
      <c r="B735" s="6" t="str">
        <f>IFERROR(IF(Table1[[#This Row],[Multi-lens? 1]]="No", 1, IF(Table1[[#This Row],[Multi-lens? 1]]="Dual", 2, IF(Table1[[#This Row],[Multi-lens? 1]]="Quad", 4, ""))),"")</f>
        <v/>
      </c>
      <c r="C735" s="6">
        <f t="shared" si="72"/>
        <v>0</v>
      </c>
      <c r="D735" s="6">
        <f t="shared" si="73"/>
        <v>0</v>
      </c>
      <c r="E735" s="6">
        <f t="shared" si="74"/>
        <v>0</v>
      </c>
      <c r="F735" s="6">
        <f t="shared" si="75"/>
        <v>0</v>
      </c>
      <c r="H735" s="6" t="str">
        <f>IFERROR(IF(Table1[[#This Row],[Multi-lens? 1]]="No", 1, IF(Table1[[#This Row],[Multi-lens? 1]]="Dual", 2, IF(Table1[[#This Row],[Multi-lens? 1]]="Quad", 4, ""))),"")</f>
        <v/>
      </c>
      <c r="I735" s="9">
        <f>IFERROR(Table1[[#This Row],[Name]],"")</f>
        <v>0</v>
      </c>
      <c r="K735" s="3" t="str">
        <f t="shared" si="70"/>
        <v/>
      </c>
      <c r="M735" s="4">
        <f>IF(Table1[[#This Row],[Import to Gateway Calculator?]]="Yes",IFERROR(Table1[[#This Row],[Streaming Resolution '[MP']]],""),0)</f>
        <v>0</v>
      </c>
      <c r="N735" s="4">
        <f>IF(Table1[[#This Row],[Import to Gateway Calculator?]]="Yes",IFERROR(Table1[[#This Row],[Recording Resolution '[MP']]],""),0)</f>
        <v>0</v>
      </c>
      <c r="O735" s="4">
        <f>IF(Table1[[#This Row],[Import to Gateway Calculator?]]="Yes",IFERROR(Table1[[#This Row],[Frame Rate '[FPS'] 1]],""),0)</f>
        <v>0</v>
      </c>
      <c r="P735" s="4">
        <f>IF(Table1[[#This Row],[Import to Gateway Calculator?]]="Yes",IFERROR(Table1[[#This Row],[Days of Storage 1]],""),0)</f>
        <v>0</v>
      </c>
    </row>
    <row r="736" spans="1:16" x14ac:dyDescent="0.25">
      <c r="A736" s="5" t="str">
        <f t="shared" si="71"/>
        <v/>
      </c>
      <c r="B736" s="6" t="str">
        <f>IFERROR(IF(Table1[[#This Row],[Multi-lens? 1]]="No", 1, IF(Table1[[#This Row],[Multi-lens? 1]]="Dual", 2, IF(Table1[[#This Row],[Multi-lens? 1]]="Quad", 4, ""))),"")</f>
        <v/>
      </c>
      <c r="C736" s="6">
        <f t="shared" si="72"/>
        <v>0</v>
      </c>
      <c r="D736" s="6">
        <f t="shared" si="73"/>
        <v>0</v>
      </c>
      <c r="E736" s="6">
        <f t="shared" si="74"/>
        <v>0</v>
      </c>
      <c r="F736" s="6">
        <f t="shared" si="75"/>
        <v>0</v>
      </c>
      <c r="H736" s="6" t="str">
        <f>IFERROR(IF(Table1[[#This Row],[Multi-lens? 1]]="No", 1, IF(Table1[[#This Row],[Multi-lens? 1]]="Dual", 2, IF(Table1[[#This Row],[Multi-lens? 1]]="Quad", 4, ""))),"")</f>
        <v/>
      </c>
      <c r="I736" s="9">
        <f>IFERROR(Table1[[#This Row],[Name]],"")</f>
        <v>0</v>
      </c>
      <c r="K736" s="3" t="str">
        <f t="shared" si="70"/>
        <v/>
      </c>
      <c r="M736" s="4">
        <f>IF(Table1[[#This Row],[Import to Gateway Calculator?]]="Yes",IFERROR(Table1[[#This Row],[Streaming Resolution '[MP']]],""),0)</f>
        <v>0</v>
      </c>
      <c r="N736" s="4">
        <f>IF(Table1[[#This Row],[Import to Gateway Calculator?]]="Yes",IFERROR(Table1[[#This Row],[Recording Resolution '[MP']]],""),0)</f>
        <v>0</v>
      </c>
      <c r="O736" s="4">
        <f>IF(Table1[[#This Row],[Import to Gateway Calculator?]]="Yes",IFERROR(Table1[[#This Row],[Frame Rate '[FPS'] 1]],""),0)</f>
        <v>0</v>
      </c>
      <c r="P736" s="4">
        <f>IF(Table1[[#This Row],[Import to Gateway Calculator?]]="Yes",IFERROR(Table1[[#This Row],[Days of Storage 1]],""),0)</f>
        <v>0</v>
      </c>
    </row>
    <row r="737" spans="1:16" x14ac:dyDescent="0.25">
      <c r="A737" s="5" t="str">
        <f t="shared" si="71"/>
        <v/>
      </c>
      <c r="B737" s="6" t="str">
        <f>IFERROR(IF(Table1[[#This Row],[Multi-lens? 1]]="No", 1, IF(Table1[[#This Row],[Multi-lens? 1]]="Dual", 2, IF(Table1[[#This Row],[Multi-lens? 1]]="Quad", 4, ""))),"")</f>
        <v/>
      </c>
      <c r="C737" s="6">
        <f t="shared" si="72"/>
        <v>0</v>
      </c>
      <c r="D737" s="6">
        <f t="shared" si="73"/>
        <v>0</v>
      </c>
      <c r="E737" s="6">
        <f t="shared" si="74"/>
        <v>0</v>
      </c>
      <c r="F737" s="6">
        <f t="shared" si="75"/>
        <v>0</v>
      </c>
      <c r="H737" s="6" t="str">
        <f>IFERROR(IF(Table1[[#This Row],[Multi-lens? 1]]="No", 1, IF(Table1[[#This Row],[Multi-lens? 1]]="Dual", 2, IF(Table1[[#This Row],[Multi-lens? 1]]="Quad", 4, ""))),"")</f>
        <v/>
      </c>
      <c r="I737" s="9">
        <f>IFERROR(Table1[[#This Row],[Name]],"")</f>
        <v>0</v>
      </c>
      <c r="K737" s="3" t="str">
        <f t="shared" si="70"/>
        <v/>
      </c>
      <c r="M737" s="4">
        <f>IF(Table1[[#This Row],[Import to Gateway Calculator?]]="Yes",IFERROR(Table1[[#This Row],[Streaming Resolution '[MP']]],""),0)</f>
        <v>0</v>
      </c>
      <c r="N737" s="4">
        <f>IF(Table1[[#This Row],[Import to Gateway Calculator?]]="Yes",IFERROR(Table1[[#This Row],[Recording Resolution '[MP']]],""),0)</f>
        <v>0</v>
      </c>
      <c r="O737" s="4">
        <f>IF(Table1[[#This Row],[Import to Gateway Calculator?]]="Yes",IFERROR(Table1[[#This Row],[Frame Rate '[FPS'] 1]],""),0)</f>
        <v>0</v>
      </c>
      <c r="P737" s="4">
        <f>IF(Table1[[#This Row],[Import to Gateway Calculator?]]="Yes",IFERROR(Table1[[#This Row],[Days of Storage 1]],""),0)</f>
        <v>0</v>
      </c>
    </row>
    <row r="738" spans="1:16" x14ac:dyDescent="0.25">
      <c r="A738" s="5" t="str">
        <f t="shared" si="71"/>
        <v/>
      </c>
      <c r="B738" s="6" t="str">
        <f>IFERROR(IF(Table1[[#This Row],[Multi-lens? 1]]="No", 1, IF(Table1[[#This Row],[Multi-lens? 1]]="Dual", 2, IF(Table1[[#This Row],[Multi-lens? 1]]="Quad", 4, ""))),"")</f>
        <v/>
      </c>
      <c r="C738" s="6">
        <f t="shared" si="72"/>
        <v>0</v>
      </c>
      <c r="D738" s="6">
        <f t="shared" si="73"/>
        <v>0</v>
      </c>
      <c r="E738" s="6">
        <f t="shared" si="74"/>
        <v>0</v>
      </c>
      <c r="F738" s="6">
        <f t="shared" si="75"/>
        <v>0</v>
      </c>
      <c r="H738" s="6" t="str">
        <f>IFERROR(IF(Table1[[#This Row],[Multi-lens? 1]]="No", 1, IF(Table1[[#This Row],[Multi-lens? 1]]="Dual", 2, IF(Table1[[#This Row],[Multi-lens? 1]]="Quad", 4, ""))),"")</f>
        <v/>
      </c>
      <c r="I738" s="9">
        <f>IFERROR(Table1[[#This Row],[Name]],"")</f>
        <v>0</v>
      </c>
      <c r="K738" s="3" t="str">
        <f t="shared" si="70"/>
        <v/>
      </c>
      <c r="M738" s="4">
        <f>IF(Table1[[#This Row],[Import to Gateway Calculator?]]="Yes",IFERROR(Table1[[#This Row],[Streaming Resolution '[MP']]],""),0)</f>
        <v>0</v>
      </c>
      <c r="N738" s="4">
        <f>IF(Table1[[#This Row],[Import to Gateway Calculator?]]="Yes",IFERROR(Table1[[#This Row],[Recording Resolution '[MP']]],""),0)</f>
        <v>0</v>
      </c>
      <c r="O738" s="4">
        <f>IF(Table1[[#This Row],[Import to Gateway Calculator?]]="Yes",IFERROR(Table1[[#This Row],[Frame Rate '[FPS'] 1]],""),0)</f>
        <v>0</v>
      </c>
      <c r="P738" s="4">
        <f>IF(Table1[[#This Row],[Import to Gateway Calculator?]]="Yes",IFERROR(Table1[[#This Row],[Days of Storage 1]],""),0)</f>
        <v>0</v>
      </c>
    </row>
    <row r="739" spans="1:16" x14ac:dyDescent="0.25">
      <c r="A739" s="5" t="str">
        <f t="shared" si="71"/>
        <v/>
      </c>
      <c r="B739" s="6" t="str">
        <f>IFERROR(IF(Table1[[#This Row],[Multi-lens? 1]]="No", 1, IF(Table1[[#This Row],[Multi-lens? 1]]="Dual", 2, IF(Table1[[#This Row],[Multi-lens? 1]]="Quad", 4, ""))),"")</f>
        <v/>
      </c>
      <c r="C739" s="6">
        <f t="shared" si="72"/>
        <v>0</v>
      </c>
      <c r="D739" s="6">
        <f t="shared" si="73"/>
        <v>0</v>
      </c>
      <c r="E739" s="6">
        <f t="shared" si="74"/>
        <v>0</v>
      </c>
      <c r="F739" s="6">
        <f t="shared" si="75"/>
        <v>0</v>
      </c>
      <c r="H739" s="6" t="str">
        <f>IFERROR(IF(Table1[[#This Row],[Multi-lens? 1]]="No", 1, IF(Table1[[#This Row],[Multi-lens? 1]]="Dual", 2, IF(Table1[[#This Row],[Multi-lens? 1]]="Quad", 4, ""))),"")</f>
        <v/>
      </c>
      <c r="I739" s="9">
        <f>IFERROR(Table1[[#This Row],[Name]],"")</f>
        <v>0</v>
      </c>
      <c r="K739" s="3" t="str">
        <f t="shared" si="70"/>
        <v/>
      </c>
      <c r="M739" s="4">
        <f>IF(Table1[[#This Row],[Import to Gateway Calculator?]]="Yes",IFERROR(Table1[[#This Row],[Streaming Resolution '[MP']]],""),0)</f>
        <v>0</v>
      </c>
      <c r="N739" s="4">
        <f>IF(Table1[[#This Row],[Import to Gateway Calculator?]]="Yes",IFERROR(Table1[[#This Row],[Recording Resolution '[MP']]],""),0)</f>
        <v>0</v>
      </c>
      <c r="O739" s="4">
        <f>IF(Table1[[#This Row],[Import to Gateway Calculator?]]="Yes",IFERROR(Table1[[#This Row],[Frame Rate '[FPS'] 1]],""),0)</f>
        <v>0</v>
      </c>
      <c r="P739" s="4">
        <f>IF(Table1[[#This Row],[Import to Gateway Calculator?]]="Yes",IFERROR(Table1[[#This Row],[Days of Storage 1]],""),0)</f>
        <v>0</v>
      </c>
    </row>
    <row r="740" spans="1:16" x14ac:dyDescent="0.25">
      <c r="A740" s="5" t="str">
        <f t="shared" si="71"/>
        <v/>
      </c>
      <c r="B740" s="6" t="str">
        <f>IFERROR(IF(Table1[[#This Row],[Multi-lens? 1]]="No", 1, IF(Table1[[#This Row],[Multi-lens? 1]]="Dual", 2, IF(Table1[[#This Row],[Multi-lens? 1]]="Quad", 4, ""))),"")</f>
        <v/>
      </c>
      <c r="C740" s="6">
        <f t="shared" si="72"/>
        <v>0</v>
      </c>
      <c r="D740" s="6">
        <f t="shared" si="73"/>
        <v>0</v>
      </c>
      <c r="E740" s="6">
        <f t="shared" si="74"/>
        <v>0</v>
      </c>
      <c r="F740" s="6">
        <f t="shared" si="75"/>
        <v>0</v>
      </c>
      <c r="H740" s="6" t="str">
        <f>IFERROR(IF(Table1[[#This Row],[Multi-lens? 1]]="No", 1, IF(Table1[[#This Row],[Multi-lens? 1]]="Dual", 2, IF(Table1[[#This Row],[Multi-lens? 1]]="Quad", 4, ""))),"")</f>
        <v/>
      </c>
      <c r="I740" s="9">
        <f>IFERROR(Table1[[#This Row],[Name]],"")</f>
        <v>0</v>
      </c>
      <c r="K740" s="3" t="str">
        <f t="shared" si="70"/>
        <v/>
      </c>
      <c r="M740" s="4">
        <f>IF(Table1[[#This Row],[Import to Gateway Calculator?]]="Yes",IFERROR(Table1[[#This Row],[Streaming Resolution '[MP']]],""),0)</f>
        <v>0</v>
      </c>
      <c r="N740" s="4">
        <f>IF(Table1[[#This Row],[Import to Gateway Calculator?]]="Yes",IFERROR(Table1[[#This Row],[Recording Resolution '[MP']]],""),0)</f>
        <v>0</v>
      </c>
      <c r="O740" s="4">
        <f>IF(Table1[[#This Row],[Import to Gateway Calculator?]]="Yes",IFERROR(Table1[[#This Row],[Frame Rate '[FPS'] 1]],""),0)</f>
        <v>0</v>
      </c>
      <c r="P740" s="4">
        <f>IF(Table1[[#This Row],[Import to Gateway Calculator?]]="Yes",IFERROR(Table1[[#This Row],[Days of Storage 1]],""),0)</f>
        <v>0</v>
      </c>
    </row>
    <row r="741" spans="1:16" x14ac:dyDescent="0.25">
      <c r="A741" s="5" t="str">
        <f t="shared" si="71"/>
        <v/>
      </c>
      <c r="B741" s="6" t="str">
        <f>IFERROR(IF(Table1[[#This Row],[Multi-lens? 1]]="No", 1, IF(Table1[[#This Row],[Multi-lens? 1]]="Dual", 2, IF(Table1[[#This Row],[Multi-lens? 1]]="Quad", 4, ""))),"")</f>
        <v/>
      </c>
      <c r="C741" s="6">
        <f t="shared" si="72"/>
        <v>0</v>
      </c>
      <c r="D741" s="6">
        <f t="shared" si="73"/>
        <v>0</v>
      </c>
      <c r="E741" s="6">
        <f t="shared" si="74"/>
        <v>0</v>
      </c>
      <c r="F741" s="6">
        <f t="shared" si="75"/>
        <v>0</v>
      </c>
      <c r="H741" s="6" t="str">
        <f>IFERROR(IF(Table1[[#This Row],[Multi-lens? 1]]="No", 1, IF(Table1[[#This Row],[Multi-lens? 1]]="Dual", 2, IF(Table1[[#This Row],[Multi-lens? 1]]="Quad", 4, ""))),"")</f>
        <v/>
      </c>
      <c r="I741" s="9">
        <f>IFERROR(Table1[[#This Row],[Name]],"")</f>
        <v>0</v>
      </c>
      <c r="K741" s="3" t="str">
        <f t="shared" si="70"/>
        <v/>
      </c>
      <c r="M741" s="4">
        <f>IF(Table1[[#This Row],[Import to Gateway Calculator?]]="Yes",IFERROR(Table1[[#This Row],[Streaming Resolution '[MP']]],""),0)</f>
        <v>0</v>
      </c>
      <c r="N741" s="4">
        <f>IF(Table1[[#This Row],[Import to Gateway Calculator?]]="Yes",IFERROR(Table1[[#This Row],[Recording Resolution '[MP']]],""),0)</f>
        <v>0</v>
      </c>
      <c r="O741" s="4">
        <f>IF(Table1[[#This Row],[Import to Gateway Calculator?]]="Yes",IFERROR(Table1[[#This Row],[Frame Rate '[FPS'] 1]],""),0)</f>
        <v>0</v>
      </c>
      <c r="P741" s="4">
        <f>IF(Table1[[#This Row],[Import to Gateway Calculator?]]="Yes",IFERROR(Table1[[#This Row],[Days of Storage 1]],""),0)</f>
        <v>0</v>
      </c>
    </row>
    <row r="742" spans="1:16" x14ac:dyDescent="0.25">
      <c r="A742" s="5" t="str">
        <f t="shared" si="71"/>
        <v/>
      </c>
      <c r="B742" s="6" t="str">
        <f>IFERROR(IF(Table1[[#This Row],[Multi-lens? 1]]="No", 1, IF(Table1[[#This Row],[Multi-lens? 1]]="Dual", 2, IF(Table1[[#This Row],[Multi-lens? 1]]="Quad", 4, ""))),"")</f>
        <v/>
      </c>
      <c r="C742" s="6">
        <f t="shared" si="72"/>
        <v>0</v>
      </c>
      <c r="D742" s="6">
        <f t="shared" si="73"/>
        <v>0</v>
      </c>
      <c r="E742" s="6">
        <f t="shared" si="74"/>
        <v>0</v>
      </c>
      <c r="F742" s="6">
        <f t="shared" si="75"/>
        <v>0</v>
      </c>
      <c r="H742" s="6" t="str">
        <f>IFERROR(IF(Table1[[#This Row],[Multi-lens? 1]]="No", 1, IF(Table1[[#This Row],[Multi-lens? 1]]="Dual", 2, IF(Table1[[#This Row],[Multi-lens? 1]]="Quad", 4, ""))),"")</f>
        <v/>
      </c>
      <c r="I742" s="9">
        <f>IFERROR(Table1[[#This Row],[Name]],"")</f>
        <v>0</v>
      </c>
      <c r="K742" s="3" t="str">
        <f t="shared" si="70"/>
        <v/>
      </c>
      <c r="M742" s="4">
        <f>IF(Table1[[#This Row],[Import to Gateway Calculator?]]="Yes",IFERROR(Table1[[#This Row],[Streaming Resolution '[MP']]],""),0)</f>
        <v>0</v>
      </c>
      <c r="N742" s="4">
        <f>IF(Table1[[#This Row],[Import to Gateway Calculator?]]="Yes",IFERROR(Table1[[#This Row],[Recording Resolution '[MP']]],""),0)</f>
        <v>0</v>
      </c>
      <c r="O742" s="4">
        <f>IF(Table1[[#This Row],[Import to Gateway Calculator?]]="Yes",IFERROR(Table1[[#This Row],[Frame Rate '[FPS'] 1]],""),0)</f>
        <v>0</v>
      </c>
      <c r="P742" s="4">
        <f>IF(Table1[[#This Row],[Import to Gateway Calculator?]]="Yes",IFERROR(Table1[[#This Row],[Days of Storage 1]],""),0)</f>
        <v>0</v>
      </c>
    </row>
    <row r="743" spans="1:16" x14ac:dyDescent="0.25">
      <c r="A743" s="5" t="str">
        <f t="shared" si="71"/>
        <v/>
      </c>
      <c r="B743" s="6" t="str">
        <f>IFERROR(IF(Table1[[#This Row],[Multi-lens? 1]]="No", 1, IF(Table1[[#This Row],[Multi-lens? 1]]="Dual", 2, IF(Table1[[#This Row],[Multi-lens? 1]]="Quad", 4, ""))),"")</f>
        <v/>
      </c>
      <c r="C743" s="6">
        <f t="shared" si="72"/>
        <v>0</v>
      </c>
      <c r="D743" s="6">
        <f t="shared" si="73"/>
        <v>0</v>
      </c>
      <c r="E743" s="6">
        <f t="shared" si="74"/>
        <v>0</v>
      </c>
      <c r="F743" s="6">
        <f t="shared" si="75"/>
        <v>0</v>
      </c>
      <c r="H743" s="6" t="str">
        <f>IFERROR(IF(Table1[[#This Row],[Multi-lens? 1]]="No", 1, IF(Table1[[#This Row],[Multi-lens? 1]]="Dual", 2, IF(Table1[[#This Row],[Multi-lens? 1]]="Quad", 4, ""))),"")</f>
        <v/>
      </c>
      <c r="I743" s="9">
        <f>IFERROR(Table1[[#This Row],[Name]],"")</f>
        <v>0</v>
      </c>
      <c r="K743" s="3" t="str">
        <f t="shared" si="70"/>
        <v/>
      </c>
      <c r="M743" s="4">
        <f>IF(Table1[[#This Row],[Import to Gateway Calculator?]]="Yes",IFERROR(Table1[[#This Row],[Streaming Resolution '[MP']]],""),0)</f>
        <v>0</v>
      </c>
      <c r="N743" s="4">
        <f>IF(Table1[[#This Row],[Import to Gateway Calculator?]]="Yes",IFERROR(Table1[[#This Row],[Recording Resolution '[MP']]],""),0)</f>
        <v>0</v>
      </c>
      <c r="O743" s="4">
        <f>IF(Table1[[#This Row],[Import to Gateway Calculator?]]="Yes",IFERROR(Table1[[#This Row],[Frame Rate '[FPS'] 1]],""),0)</f>
        <v>0</v>
      </c>
      <c r="P743" s="4">
        <f>IF(Table1[[#This Row],[Import to Gateway Calculator?]]="Yes",IFERROR(Table1[[#This Row],[Days of Storage 1]],""),0)</f>
        <v>0</v>
      </c>
    </row>
    <row r="744" spans="1:16" x14ac:dyDescent="0.25">
      <c r="A744" s="5" t="str">
        <f t="shared" si="71"/>
        <v/>
      </c>
      <c r="B744" s="6" t="str">
        <f>IFERROR(IF(Table1[[#This Row],[Multi-lens? 1]]="No", 1, IF(Table1[[#This Row],[Multi-lens? 1]]="Dual", 2, IF(Table1[[#This Row],[Multi-lens? 1]]="Quad", 4, ""))),"")</f>
        <v/>
      </c>
      <c r="C744" s="6">
        <f t="shared" si="72"/>
        <v>0</v>
      </c>
      <c r="D744" s="6">
        <f t="shared" si="73"/>
        <v>0</v>
      </c>
      <c r="E744" s="6">
        <f t="shared" si="74"/>
        <v>0</v>
      </c>
      <c r="F744" s="6">
        <f t="shared" si="75"/>
        <v>0</v>
      </c>
      <c r="H744" s="6" t="str">
        <f>IFERROR(IF(Table1[[#This Row],[Multi-lens? 1]]="No", 1, IF(Table1[[#This Row],[Multi-lens? 1]]="Dual", 2, IF(Table1[[#This Row],[Multi-lens? 1]]="Quad", 4, ""))),"")</f>
        <v/>
      </c>
      <c r="I744" s="9">
        <f>IFERROR(Table1[[#This Row],[Name]],"")</f>
        <v>0</v>
      </c>
      <c r="K744" s="3" t="str">
        <f t="shared" si="70"/>
        <v/>
      </c>
      <c r="M744" s="4">
        <f>IF(Table1[[#This Row],[Import to Gateway Calculator?]]="Yes",IFERROR(Table1[[#This Row],[Streaming Resolution '[MP']]],""),0)</f>
        <v>0</v>
      </c>
      <c r="N744" s="4">
        <f>IF(Table1[[#This Row],[Import to Gateway Calculator?]]="Yes",IFERROR(Table1[[#This Row],[Recording Resolution '[MP']]],""),0)</f>
        <v>0</v>
      </c>
      <c r="O744" s="4">
        <f>IF(Table1[[#This Row],[Import to Gateway Calculator?]]="Yes",IFERROR(Table1[[#This Row],[Frame Rate '[FPS'] 1]],""),0)</f>
        <v>0</v>
      </c>
      <c r="P744" s="4">
        <f>IF(Table1[[#This Row],[Import to Gateway Calculator?]]="Yes",IFERROR(Table1[[#This Row],[Days of Storage 1]],""),0)</f>
        <v>0</v>
      </c>
    </row>
    <row r="745" spans="1:16" x14ac:dyDescent="0.25">
      <c r="A745" s="5" t="str">
        <f t="shared" si="71"/>
        <v/>
      </c>
      <c r="B745" s="6" t="str">
        <f>IFERROR(IF(Table1[[#This Row],[Multi-lens? 1]]="No", 1, IF(Table1[[#This Row],[Multi-lens? 1]]="Dual", 2, IF(Table1[[#This Row],[Multi-lens? 1]]="Quad", 4, ""))),"")</f>
        <v/>
      </c>
      <c r="C745" s="6">
        <f t="shared" si="72"/>
        <v>0</v>
      </c>
      <c r="D745" s="6">
        <f t="shared" si="73"/>
        <v>0</v>
      </c>
      <c r="E745" s="6">
        <f t="shared" si="74"/>
        <v>0</v>
      </c>
      <c r="F745" s="6">
        <f t="shared" si="75"/>
        <v>0</v>
      </c>
      <c r="H745" s="6" t="str">
        <f>IFERROR(IF(Table1[[#This Row],[Multi-lens? 1]]="No", 1, IF(Table1[[#This Row],[Multi-lens? 1]]="Dual", 2, IF(Table1[[#This Row],[Multi-lens? 1]]="Quad", 4, ""))),"")</f>
        <v/>
      </c>
      <c r="I745" s="9">
        <f>IFERROR(Table1[[#This Row],[Name]],"")</f>
        <v>0</v>
      </c>
      <c r="K745" s="3" t="str">
        <f t="shared" si="70"/>
        <v/>
      </c>
      <c r="M745" s="4">
        <f>IF(Table1[[#This Row],[Import to Gateway Calculator?]]="Yes",IFERROR(Table1[[#This Row],[Streaming Resolution '[MP']]],""),0)</f>
        <v>0</v>
      </c>
      <c r="N745" s="4">
        <f>IF(Table1[[#This Row],[Import to Gateway Calculator?]]="Yes",IFERROR(Table1[[#This Row],[Recording Resolution '[MP']]],""),0)</f>
        <v>0</v>
      </c>
      <c r="O745" s="4">
        <f>IF(Table1[[#This Row],[Import to Gateway Calculator?]]="Yes",IFERROR(Table1[[#This Row],[Frame Rate '[FPS'] 1]],""),0)</f>
        <v>0</v>
      </c>
      <c r="P745" s="4">
        <f>IF(Table1[[#This Row],[Import to Gateway Calculator?]]="Yes",IFERROR(Table1[[#This Row],[Days of Storage 1]],""),0)</f>
        <v>0</v>
      </c>
    </row>
    <row r="746" spans="1:16" x14ac:dyDescent="0.25">
      <c r="A746" s="5" t="str">
        <f t="shared" si="71"/>
        <v/>
      </c>
      <c r="B746" s="6" t="str">
        <f>IFERROR(IF(Table1[[#This Row],[Multi-lens? 1]]="No", 1, IF(Table1[[#This Row],[Multi-lens? 1]]="Dual", 2, IF(Table1[[#This Row],[Multi-lens? 1]]="Quad", 4, ""))),"")</f>
        <v/>
      </c>
      <c r="C746" s="6">
        <f t="shared" si="72"/>
        <v>0</v>
      </c>
      <c r="D746" s="6">
        <f t="shared" si="73"/>
        <v>0</v>
      </c>
      <c r="E746" s="6">
        <f t="shared" si="74"/>
        <v>0</v>
      </c>
      <c r="F746" s="6">
        <f t="shared" si="75"/>
        <v>0</v>
      </c>
      <c r="H746" s="6" t="str">
        <f>IFERROR(IF(Table1[[#This Row],[Multi-lens? 1]]="No", 1, IF(Table1[[#This Row],[Multi-lens? 1]]="Dual", 2, IF(Table1[[#This Row],[Multi-lens? 1]]="Quad", 4, ""))),"")</f>
        <v/>
      </c>
      <c r="I746" s="9">
        <f>IFERROR(Table1[[#This Row],[Name]],"")</f>
        <v>0</v>
      </c>
      <c r="K746" s="3" t="str">
        <f t="shared" si="70"/>
        <v/>
      </c>
      <c r="M746" s="4">
        <f>IF(Table1[[#This Row],[Import to Gateway Calculator?]]="Yes",IFERROR(Table1[[#This Row],[Streaming Resolution '[MP']]],""),0)</f>
        <v>0</v>
      </c>
      <c r="N746" s="4">
        <f>IF(Table1[[#This Row],[Import to Gateway Calculator?]]="Yes",IFERROR(Table1[[#This Row],[Recording Resolution '[MP']]],""),0)</f>
        <v>0</v>
      </c>
      <c r="O746" s="4">
        <f>IF(Table1[[#This Row],[Import to Gateway Calculator?]]="Yes",IFERROR(Table1[[#This Row],[Frame Rate '[FPS'] 1]],""),0)</f>
        <v>0</v>
      </c>
      <c r="P746" s="4">
        <f>IF(Table1[[#This Row],[Import to Gateway Calculator?]]="Yes",IFERROR(Table1[[#This Row],[Days of Storage 1]],""),0)</f>
        <v>0</v>
      </c>
    </row>
    <row r="747" spans="1:16" x14ac:dyDescent="0.25">
      <c r="A747" s="5" t="str">
        <f t="shared" si="71"/>
        <v/>
      </c>
      <c r="B747" s="6" t="str">
        <f>IFERROR(IF(Table1[[#This Row],[Multi-lens? 1]]="No", 1, IF(Table1[[#This Row],[Multi-lens? 1]]="Dual", 2, IF(Table1[[#This Row],[Multi-lens? 1]]="Quad", 4, ""))),"")</f>
        <v/>
      </c>
      <c r="C747" s="6">
        <f t="shared" si="72"/>
        <v>0</v>
      </c>
      <c r="D747" s="6">
        <f t="shared" si="73"/>
        <v>0</v>
      </c>
      <c r="E747" s="6">
        <f t="shared" si="74"/>
        <v>0</v>
      </c>
      <c r="F747" s="6">
        <f t="shared" si="75"/>
        <v>0</v>
      </c>
      <c r="H747" s="6" t="str">
        <f>IFERROR(IF(Table1[[#This Row],[Multi-lens? 1]]="No", 1, IF(Table1[[#This Row],[Multi-lens? 1]]="Dual", 2, IF(Table1[[#This Row],[Multi-lens? 1]]="Quad", 4, ""))),"")</f>
        <v/>
      </c>
      <c r="I747" s="9">
        <f>IFERROR(Table1[[#This Row],[Name]],"")</f>
        <v>0</v>
      </c>
      <c r="K747" s="3" t="str">
        <f t="shared" si="70"/>
        <v/>
      </c>
      <c r="M747" s="4">
        <f>IF(Table1[[#This Row],[Import to Gateway Calculator?]]="Yes",IFERROR(Table1[[#This Row],[Streaming Resolution '[MP']]],""),0)</f>
        <v>0</v>
      </c>
      <c r="N747" s="4">
        <f>IF(Table1[[#This Row],[Import to Gateway Calculator?]]="Yes",IFERROR(Table1[[#This Row],[Recording Resolution '[MP']]],""),0)</f>
        <v>0</v>
      </c>
      <c r="O747" s="4">
        <f>IF(Table1[[#This Row],[Import to Gateway Calculator?]]="Yes",IFERROR(Table1[[#This Row],[Frame Rate '[FPS'] 1]],""),0)</f>
        <v>0</v>
      </c>
      <c r="P747" s="4">
        <f>IF(Table1[[#This Row],[Import to Gateway Calculator?]]="Yes",IFERROR(Table1[[#This Row],[Days of Storage 1]],""),0)</f>
        <v>0</v>
      </c>
    </row>
    <row r="748" spans="1:16" x14ac:dyDescent="0.25">
      <c r="A748" s="5" t="str">
        <f t="shared" si="71"/>
        <v/>
      </c>
      <c r="B748" s="6" t="str">
        <f>IFERROR(IF(Table1[[#This Row],[Multi-lens? 1]]="No", 1, IF(Table1[[#This Row],[Multi-lens? 1]]="Dual", 2, IF(Table1[[#This Row],[Multi-lens? 1]]="Quad", 4, ""))),"")</f>
        <v/>
      </c>
      <c r="C748" s="6">
        <f t="shared" si="72"/>
        <v>0</v>
      </c>
      <c r="D748" s="6">
        <f t="shared" si="73"/>
        <v>0</v>
      </c>
      <c r="E748" s="6">
        <f t="shared" si="74"/>
        <v>0</v>
      </c>
      <c r="F748" s="6">
        <f t="shared" si="75"/>
        <v>0</v>
      </c>
      <c r="H748" s="6" t="str">
        <f>IFERROR(IF(Table1[[#This Row],[Multi-lens? 1]]="No", 1, IF(Table1[[#This Row],[Multi-lens? 1]]="Dual", 2, IF(Table1[[#This Row],[Multi-lens? 1]]="Quad", 4, ""))),"")</f>
        <v/>
      </c>
      <c r="I748" s="9">
        <f>IFERROR(Table1[[#This Row],[Name]],"")</f>
        <v>0</v>
      </c>
      <c r="K748" s="3" t="str">
        <f t="shared" si="70"/>
        <v/>
      </c>
      <c r="M748" s="4">
        <f>IF(Table1[[#This Row],[Import to Gateway Calculator?]]="Yes",IFERROR(Table1[[#This Row],[Streaming Resolution '[MP']]],""),0)</f>
        <v>0</v>
      </c>
      <c r="N748" s="4">
        <f>IF(Table1[[#This Row],[Import to Gateway Calculator?]]="Yes",IFERROR(Table1[[#This Row],[Recording Resolution '[MP']]],""),0)</f>
        <v>0</v>
      </c>
      <c r="O748" s="4">
        <f>IF(Table1[[#This Row],[Import to Gateway Calculator?]]="Yes",IFERROR(Table1[[#This Row],[Frame Rate '[FPS'] 1]],""),0)</f>
        <v>0</v>
      </c>
      <c r="P748" s="4">
        <f>IF(Table1[[#This Row],[Import to Gateway Calculator?]]="Yes",IFERROR(Table1[[#This Row],[Days of Storage 1]],""),0)</f>
        <v>0</v>
      </c>
    </row>
    <row r="749" spans="1:16" x14ac:dyDescent="0.25">
      <c r="A749" s="5" t="str">
        <f t="shared" si="71"/>
        <v/>
      </c>
      <c r="B749" s="6" t="str">
        <f>IFERROR(IF(Table1[[#This Row],[Multi-lens? 1]]="No", 1, IF(Table1[[#This Row],[Multi-lens? 1]]="Dual", 2, IF(Table1[[#This Row],[Multi-lens? 1]]="Quad", 4, ""))),"")</f>
        <v/>
      </c>
      <c r="C749" s="6">
        <f t="shared" si="72"/>
        <v>0</v>
      </c>
      <c r="D749" s="6">
        <f t="shared" si="73"/>
        <v>0</v>
      </c>
      <c r="E749" s="6">
        <f t="shared" si="74"/>
        <v>0</v>
      </c>
      <c r="F749" s="6">
        <f t="shared" si="75"/>
        <v>0</v>
      </c>
      <c r="H749" s="6" t="str">
        <f>IFERROR(IF(Table1[[#This Row],[Multi-lens? 1]]="No", 1, IF(Table1[[#This Row],[Multi-lens? 1]]="Dual", 2, IF(Table1[[#This Row],[Multi-lens? 1]]="Quad", 4, ""))),"")</f>
        <v/>
      </c>
      <c r="I749" s="9">
        <f>IFERROR(Table1[[#This Row],[Name]],"")</f>
        <v>0</v>
      </c>
      <c r="K749" s="3" t="str">
        <f t="shared" si="70"/>
        <v/>
      </c>
      <c r="M749" s="4">
        <f>IF(Table1[[#This Row],[Import to Gateway Calculator?]]="Yes",IFERROR(Table1[[#This Row],[Streaming Resolution '[MP']]],""),0)</f>
        <v>0</v>
      </c>
      <c r="N749" s="4">
        <f>IF(Table1[[#This Row],[Import to Gateway Calculator?]]="Yes",IFERROR(Table1[[#This Row],[Recording Resolution '[MP']]],""),0)</f>
        <v>0</v>
      </c>
      <c r="O749" s="4">
        <f>IF(Table1[[#This Row],[Import to Gateway Calculator?]]="Yes",IFERROR(Table1[[#This Row],[Frame Rate '[FPS'] 1]],""),0)</f>
        <v>0</v>
      </c>
      <c r="P749" s="4">
        <f>IF(Table1[[#This Row],[Import to Gateway Calculator?]]="Yes",IFERROR(Table1[[#This Row],[Days of Storage 1]],""),0)</f>
        <v>0</v>
      </c>
    </row>
    <row r="750" spans="1:16" x14ac:dyDescent="0.25">
      <c r="A750" s="5" t="str">
        <f t="shared" si="71"/>
        <v/>
      </c>
      <c r="B750" s="6" t="str">
        <f>IFERROR(IF(Table1[[#This Row],[Multi-lens? 1]]="No", 1, IF(Table1[[#This Row],[Multi-lens? 1]]="Dual", 2, IF(Table1[[#This Row],[Multi-lens? 1]]="Quad", 4, ""))),"")</f>
        <v/>
      </c>
      <c r="C750" s="6">
        <f t="shared" si="72"/>
        <v>0</v>
      </c>
      <c r="D750" s="6">
        <f t="shared" si="73"/>
        <v>0</v>
      </c>
      <c r="E750" s="6">
        <f t="shared" si="74"/>
        <v>0</v>
      </c>
      <c r="F750" s="6">
        <f t="shared" si="75"/>
        <v>0</v>
      </c>
      <c r="H750" s="6" t="str">
        <f>IFERROR(IF(Table1[[#This Row],[Multi-lens? 1]]="No", 1, IF(Table1[[#This Row],[Multi-lens? 1]]="Dual", 2, IF(Table1[[#This Row],[Multi-lens? 1]]="Quad", 4, ""))),"")</f>
        <v/>
      </c>
      <c r="I750" s="9">
        <f>IFERROR(Table1[[#This Row],[Name]],"")</f>
        <v>0</v>
      </c>
      <c r="K750" s="3" t="str">
        <f t="shared" si="70"/>
        <v/>
      </c>
      <c r="M750" s="4">
        <f>IF(Table1[[#This Row],[Import to Gateway Calculator?]]="Yes",IFERROR(Table1[[#This Row],[Streaming Resolution '[MP']]],""),0)</f>
        <v>0</v>
      </c>
      <c r="N750" s="4">
        <f>IF(Table1[[#This Row],[Import to Gateway Calculator?]]="Yes",IFERROR(Table1[[#This Row],[Recording Resolution '[MP']]],""),0)</f>
        <v>0</v>
      </c>
      <c r="O750" s="4">
        <f>IF(Table1[[#This Row],[Import to Gateway Calculator?]]="Yes",IFERROR(Table1[[#This Row],[Frame Rate '[FPS'] 1]],""),0)</f>
        <v>0</v>
      </c>
      <c r="P750" s="4">
        <f>IF(Table1[[#This Row],[Import to Gateway Calculator?]]="Yes",IFERROR(Table1[[#This Row],[Days of Storage 1]],""),0)</f>
        <v>0</v>
      </c>
    </row>
    <row r="751" spans="1:16" x14ac:dyDescent="0.25">
      <c r="A751" s="5" t="str">
        <f t="shared" si="71"/>
        <v/>
      </c>
      <c r="B751" s="6" t="str">
        <f>IFERROR(IF(Table1[[#This Row],[Multi-lens? 1]]="No", 1, IF(Table1[[#This Row],[Multi-lens? 1]]="Dual", 2, IF(Table1[[#This Row],[Multi-lens? 1]]="Quad", 4, ""))),"")</f>
        <v/>
      </c>
      <c r="C751" s="6">
        <f t="shared" si="72"/>
        <v>0</v>
      </c>
      <c r="D751" s="6">
        <f t="shared" si="73"/>
        <v>0</v>
      </c>
      <c r="E751" s="6">
        <f t="shared" si="74"/>
        <v>0</v>
      </c>
      <c r="F751" s="6">
        <f t="shared" si="75"/>
        <v>0</v>
      </c>
      <c r="H751" s="6" t="str">
        <f>IFERROR(IF(Table1[[#This Row],[Multi-lens? 1]]="No", 1, IF(Table1[[#This Row],[Multi-lens? 1]]="Dual", 2, IF(Table1[[#This Row],[Multi-lens? 1]]="Quad", 4, ""))),"")</f>
        <v/>
      </c>
      <c r="I751" s="9">
        <f>IFERROR(Table1[[#This Row],[Name]],"")</f>
        <v>0</v>
      </c>
      <c r="K751" s="3" t="str">
        <f t="shared" si="70"/>
        <v/>
      </c>
      <c r="M751" s="4">
        <f>IF(Table1[[#This Row],[Import to Gateway Calculator?]]="Yes",IFERROR(Table1[[#This Row],[Streaming Resolution '[MP']]],""),0)</f>
        <v>0</v>
      </c>
      <c r="N751" s="4">
        <f>IF(Table1[[#This Row],[Import to Gateway Calculator?]]="Yes",IFERROR(Table1[[#This Row],[Recording Resolution '[MP']]],""),0)</f>
        <v>0</v>
      </c>
      <c r="O751" s="4">
        <f>IF(Table1[[#This Row],[Import to Gateway Calculator?]]="Yes",IFERROR(Table1[[#This Row],[Frame Rate '[FPS'] 1]],""),0)</f>
        <v>0</v>
      </c>
      <c r="P751" s="4">
        <f>IF(Table1[[#This Row],[Import to Gateway Calculator?]]="Yes",IFERROR(Table1[[#This Row],[Days of Storage 1]],""),0)</f>
        <v>0</v>
      </c>
    </row>
    <row r="752" spans="1:16" x14ac:dyDescent="0.25">
      <c r="A752" s="5" t="str">
        <f t="shared" si="71"/>
        <v/>
      </c>
      <c r="B752" s="6" t="str">
        <f>IFERROR(IF(Table1[[#This Row],[Multi-lens? 1]]="No", 1, IF(Table1[[#This Row],[Multi-lens? 1]]="Dual", 2, IF(Table1[[#This Row],[Multi-lens? 1]]="Quad", 4, ""))),"")</f>
        <v/>
      </c>
      <c r="C752" s="6">
        <f t="shared" si="72"/>
        <v>0</v>
      </c>
      <c r="D752" s="6">
        <f t="shared" si="73"/>
        <v>0</v>
      </c>
      <c r="E752" s="6">
        <f t="shared" si="74"/>
        <v>0</v>
      </c>
      <c r="F752" s="6">
        <f t="shared" si="75"/>
        <v>0</v>
      </c>
      <c r="H752" s="6" t="str">
        <f>IFERROR(IF(Table1[[#This Row],[Multi-lens? 1]]="No", 1, IF(Table1[[#This Row],[Multi-lens? 1]]="Dual", 2, IF(Table1[[#This Row],[Multi-lens? 1]]="Quad", 4, ""))),"")</f>
        <v/>
      </c>
      <c r="I752" s="9">
        <f>IFERROR(Table1[[#This Row],[Name]],"")</f>
        <v>0</v>
      </c>
      <c r="K752" s="3" t="str">
        <f t="shared" si="70"/>
        <v/>
      </c>
      <c r="M752" s="4">
        <f>IF(Table1[[#This Row],[Import to Gateway Calculator?]]="Yes",IFERROR(Table1[[#This Row],[Streaming Resolution '[MP']]],""),0)</f>
        <v>0</v>
      </c>
      <c r="N752" s="4">
        <f>IF(Table1[[#This Row],[Import to Gateway Calculator?]]="Yes",IFERROR(Table1[[#This Row],[Recording Resolution '[MP']]],""),0)</f>
        <v>0</v>
      </c>
      <c r="O752" s="4">
        <f>IF(Table1[[#This Row],[Import to Gateway Calculator?]]="Yes",IFERROR(Table1[[#This Row],[Frame Rate '[FPS'] 1]],""),0)</f>
        <v>0</v>
      </c>
      <c r="P752" s="4">
        <f>IF(Table1[[#This Row],[Import to Gateway Calculator?]]="Yes",IFERROR(Table1[[#This Row],[Days of Storage 1]],""),0)</f>
        <v>0</v>
      </c>
    </row>
    <row r="753" spans="1:16" x14ac:dyDescent="0.25">
      <c r="A753" s="5" t="str">
        <f t="shared" si="71"/>
        <v/>
      </c>
      <c r="B753" s="6" t="str">
        <f>IFERROR(IF(Table1[[#This Row],[Multi-lens? 1]]="No", 1, IF(Table1[[#This Row],[Multi-lens? 1]]="Dual", 2, IF(Table1[[#This Row],[Multi-lens? 1]]="Quad", 4, ""))),"")</f>
        <v/>
      </c>
      <c r="C753" s="6">
        <f t="shared" si="72"/>
        <v>0</v>
      </c>
      <c r="D753" s="6">
        <f t="shared" si="73"/>
        <v>0</v>
      </c>
      <c r="E753" s="6">
        <f t="shared" si="74"/>
        <v>0</v>
      </c>
      <c r="F753" s="6">
        <f t="shared" si="75"/>
        <v>0</v>
      </c>
      <c r="H753" s="6" t="str">
        <f>IFERROR(IF(Table1[[#This Row],[Multi-lens? 1]]="No", 1, IF(Table1[[#This Row],[Multi-lens? 1]]="Dual", 2, IF(Table1[[#This Row],[Multi-lens? 1]]="Quad", 4, ""))),"")</f>
        <v/>
      </c>
      <c r="I753" s="9">
        <f>IFERROR(Table1[[#This Row],[Name]],"")</f>
        <v>0</v>
      </c>
      <c r="K753" s="3" t="str">
        <f t="shared" si="70"/>
        <v/>
      </c>
      <c r="M753" s="4">
        <f>IF(Table1[[#This Row],[Import to Gateway Calculator?]]="Yes",IFERROR(Table1[[#This Row],[Streaming Resolution '[MP']]],""),0)</f>
        <v>0</v>
      </c>
      <c r="N753" s="4">
        <f>IF(Table1[[#This Row],[Import to Gateway Calculator?]]="Yes",IFERROR(Table1[[#This Row],[Recording Resolution '[MP']]],""),0)</f>
        <v>0</v>
      </c>
      <c r="O753" s="4">
        <f>IF(Table1[[#This Row],[Import to Gateway Calculator?]]="Yes",IFERROR(Table1[[#This Row],[Frame Rate '[FPS'] 1]],""),0)</f>
        <v>0</v>
      </c>
      <c r="P753" s="4">
        <f>IF(Table1[[#This Row],[Import to Gateway Calculator?]]="Yes",IFERROR(Table1[[#This Row],[Days of Storage 1]],""),0)</f>
        <v>0</v>
      </c>
    </row>
    <row r="754" spans="1:16" x14ac:dyDescent="0.25">
      <c r="A754" s="5" t="str">
        <f t="shared" si="71"/>
        <v/>
      </c>
      <c r="B754" s="6" t="str">
        <f>IFERROR(IF(Table1[[#This Row],[Multi-lens? 1]]="No", 1, IF(Table1[[#This Row],[Multi-lens? 1]]="Dual", 2, IF(Table1[[#This Row],[Multi-lens? 1]]="Quad", 4, ""))),"")</f>
        <v/>
      </c>
      <c r="C754" s="6">
        <f t="shared" si="72"/>
        <v>0</v>
      </c>
      <c r="D754" s="6">
        <f t="shared" si="73"/>
        <v>0</v>
      </c>
      <c r="E754" s="6">
        <f t="shared" si="74"/>
        <v>0</v>
      </c>
      <c r="F754" s="6">
        <f t="shared" si="75"/>
        <v>0</v>
      </c>
      <c r="H754" s="6" t="str">
        <f>IFERROR(IF(Table1[[#This Row],[Multi-lens? 1]]="No", 1, IF(Table1[[#This Row],[Multi-lens? 1]]="Dual", 2, IF(Table1[[#This Row],[Multi-lens? 1]]="Quad", 4, ""))),"")</f>
        <v/>
      </c>
      <c r="I754" s="9">
        <f>IFERROR(Table1[[#This Row],[Name]],"")</f>
        <v>0</v>
      </c>
      <c r="K754" s="3" t="str">
        <f t="shared" si="70"/>
        <v/>
      </c>
      <c r="M754" s="4">
        <f>IF(Table1[[#This Row],[Import to Gateway Calculator?]]="Yes",IFERROR(Table1[[#This Row],[Streaming Resolution '[MP']]],""),0)</f>
        <v>0</v>
      </c>
      <c r="N754" s="4">
        <f>IF(Table1[[#This Row],[Import to Gateway Calculator?]]="Yes",IFERROR(Table1[[#This Row],[Recording Resolution '[MP']]],""),0)</f>
        <v>0</v>
      </c>
      <c r="O754" s="4">
        <f>IF(Table1[[#This Row],[Import to Gateway Calculator?]]="Yes",IFERROR(Table1[[#This Row],[Frame Rate '[FPS'] 1]],""),0)</f>
        <v>0</v>
      </c>
      <c r="P754" s="4">
        <f>IF(Table1[[#This Row],[Import to Gateway Calculator?]]="Yes",IFERROR(Table1[[#This Row],[Days of Storage 1]],""),0)</f>
        <v>0</v>
      </c>
    </row>
    <row r="755" spans="1:16" x14ac:dyDescent="0.25">
      <c r="A755" s="5" t="str">
        <f t="shared" si="71"/>
        <v/>
      </c>
      <c r="B755" s="6" t="str">
        <f>IFERROR(IF(Table1[[#This Row],[Multi-lens? 1]]="No", 1, IF(Table1[[#This Row],[Multi-lens? 1]]="Dual", 2, IF(Table1[[#This Row],[Multi-lens? 1]]="Quad", 4, ""))),"")</f>
        <v/>
      </c>
      <c r="C755" s="6">
        <f t="shared" si="72"/>
        <v>0</v>
      </c>
      <c r="D755" s="6">
        <f t="shared" si="73"/>
        <v>0</v>
      </c>
      <c r="E755" s="6">
        <f t="shared" si="74"/>
        <v>0</v>
      </c>
      <c r="F755" s="6">
        <f t="shared" si="75"/>
        <v>0</v>
      </c>
      <c r="H755" s="6" t="str">
        <f>IFERROR(IF(Table1[[#This Row],[Multi-lens? 1]]="No", 1, IF(Table1[[#This Row],[Multi-lens? 1]]="Dual", 2, IF(Table1[[#This Row],[Multi-lens? 1]]="Quad", 4, ""))),"")</f>
        <v/>
      </c>
      <c r="I755" s="9">
        <f>IFERROR(Table1[[#This Row],[Name]],"")</f>
        <v>0</v>
      </c>
      <c r="K755" s="3" t="str">
        <f t="shared" si="70"/>
        <v/>
      </c>
      <c r="M755" s="4">
        <f>IF(Table1[[#This Row],[Import to Gateway Calculator?]]="Yes",IFERROR(Table1[[#This Row],[Streaming Resolution '[MP']]],""),0)</f>
        <v>0</v>
      </c>
      <c r="N755" s="4">
        <f>IF(Table1[[#This Row],[Import to Gateway Calculator?]]="Yes",IFERROR(Table1[[#This Row],[Recording Resolution '[MP']]],""),0)</f>
        <v>0</v>
      </c>
      <c r="O755" s="4">
        <f>IF(Table1[[#This Row],[Import to Gateway Calculator?]]="Yes",IFERROR(Table1[[#This Row],[Frame Rate '[FPS'] 1]],""),0)</f>
        <v>0</v>
      </c>
      <c r="P755" s="4">
        <f>IF(Table1[[#This Row],[Import to Gateway Calculator?]]="Yes",IFERROR(Table1[[#This Row],[Days of Storage 1]],""),0)</f>
        <v>0</v>
      </c>
    </row>
    <row r="756" spans="1:16" x14ac:dyDescent="0.25">
      <c r="A756" s="5" t="str">
        <f t="shared" si="71"/>
        <v/>
      </c>
      <c r="B756" s="6" t="str">
        <f>IFERROR(IF(Table1[[#This Row],[Multi-lens? 1]]="No", 1, IF(Table1[[#This Row],[Multi-lens? 1]]="Dual", 2, IF(Table1[[#This Row],[Multi-lens? 1]]="Quad", 4, ""))),"")</f>
        <v/>
      </c>
      <c r="C756" s="6">
        <f t="shared" si="72"/>
        <v>0</v>
      </c>
      <c r="D756" s="6">
        <f t="shared" si="73"/>
        <v>0</v>
      </c>
      <c r="E756" s="6">
        <f t="shared" si="74"/>
        <v>0</v>
      </c>
      <c r="F756" s="6">
        <f t="shared" si="75"/>
        <v>0</v>
      </c>
      <c r="H756" s="6" t="str">
        <f>IFERROR(IF(Table1[[#This Row],[Multi-lens? 1]]="No", 1, IF(Table1[[#This Row],[Multi-lens? 1]]="Dual", 2, IF(Table1[[#This Row],[Multi-lens? 1]]="Quad", 4, ""))),"")</f>
        <v/>
      </c>
      <c r="I756" s="9">
        <f>IFERROR(Table1[[#This Row],[Name]],"")</f>
        <v>0</v>
      </c>
      <c r="K756" s="3" t="str">
        <f t="shared" si="70"/>
        <v/>
      </c>
      <c r="M756" s="4">
        <f>IF(Table1[[#This Row],[Import to Gateway Calculator?]]="Yes",IFERROR(Table1[[#This Row],[Streaming Resolution '[MP']]],""),0)</f>
        <v>0</v>
      </c>
      <c r="N756" s="4">
        <f>IF(Table1[[#This Row],[Import to Gateway Calculator?]]="Yes",IFERROR(Table1[[#This Row],[Recording Resolution '[MP']]],""),0)</f>
        <v>0</v>
      </c>
      <c r="O756" s="4">
        <f>IF(Table1[[#This Row],[Import to Gateway Calculator?]]="Yes",IFERROR(Table1[[#This Row],[Frame Rate '[FPS'] 1]],""),0)</f>
        <v>0</v>
      </c>
      <c r="P756" s="4">
        <f>IF(Table1[[#This Row],[Import to Gateway Calculator?]]="Yes",IFERROR(Table1[[#This Row],[Days of Storage 1]],""),0)</f>
        <v>0</v>
      </c>
    </row>
    <row r="757" spans="1:16" x14ac:dyDescent="0.25">
      <c r="A757" s="5" t="str">
        <f t="shared" si="71"/>
        <v/>
      </c>
      <c r="B757" s="6" t="str">
        <f>IFERROR(IF(Table1[[#This Row],[Multi-lens? 1]]="No", 1, IF(Table1[[#This Row],[Multi-lens? 1]]="Dual", 2, IF(Table1[[#This Row],[Multi-lens? 1]]="Quad", 4, ""))),"")</f>
        <v/>
      </c>
      <c r="C757" s="6">
        <f t="shared" si="72"/>
        <v>0</v>
      </c>
      <c r="D757" s="6">
        <f t="shared" si="73"/>
        <v>0</v>
      </c>
      <c r="E757" s="6">
        <f t="shared" si="74"/>
        <v>0</v>
      </c>
      <c r="F757" s="6">
        <f t="shared" si="75"/>
        <v>0</v>
      </c>
      <c r="H757" s="6" t="str">
        <f>IFERROR(IF(Table1[[#This Row],[Multi-lens? 1]]="No", 1, IF(Table1[[#This Row],[Multi-lens? 1]]="Dual", 2, IF(Table1[[#This Row],[Multi-lens? 1]]="Quad", 4, ""))),"")</f>
        <v/>
      </c>
      <c r="I757" s="9">
        <f>IFERROR(Table1[[#This Row],[Name]],"")</f>
        <v>0</v>
      </c>
      <c r="K757" s="3" t="str">
        <f t="shared" si="70"/>
        <v/>
      </c>
      <c r="M757" s="4">
        <f>IF(Table1[[#This Row],[Import to Gateway Calculator?]]="Yes",IFERROR(Table1[[#This Row],[Streaming Resolution '[MP']]],""),0)</f>
        <v>0</v>
      </c>
      <c r="N757" s="4">
        <f>IF(Table1[[#This Row],[Import to Gateway Calculator?]]="Yes",IFERROR(Table1[[#This Row],[Recording Resolution '[MP']]],""),0)</f>
        <v>0</v>
      </c>
      <c r="O757" s="4">
        <f>IF(Table1[[#This Row],[Import to Gateway Calculator?]]="Yes",IFERROR(Table1[[#This Row],[Frame Rate '[FPS'] 1]],""),0)</f>
        <v>0</v>
      </c>
      <c r="P757" s="4">
        <f>IF(Table1[[#This Row],[Import to Gateway Calculator?]]="Yes",IFERROR(Table1[[#This Row],[Days of Storage 1]],""),0)</f>
        <v>0</v>
      </c>
    </row>
    <row r="758" spans="1:16" x14ac:dyDescent="0.25">
      <c r="A758" s="5" t="str">
        <f t="shared" si="71"/>
        <v/>
      </c>
      <c r="B758" s="6" t="str">
        <f>IFERROR(IF(Table1[[#This Row],[Multi-lens? 1]]="No", 1, IF(Table1[[#This Row],[Multi-lens? 1]]="Dual", 2, IF(Table1[[#This Row],[Multi-lens? 1]]="Quad", 4, ""))),"")</f>
        <v/>
      </c>
      <c r="C758" s="6">
        <f t="shared" si="72"/>
        <v>0</v>
      </c>
      <c r="D758" s="6">
        <f t="shared" si="73"/>
        <v>0</v>
      </c>
      <c r="E758" s="6">
        <f t="shared" si="74"/>
        <v>0</v>
      </c>
      <c r="F758" s="6">
        <f t="shared" si="75"/>
        <v>0</v>
      </c>
      <c r="H758" s="6" t="str">
        <f>IFERROR(IF(Table1[[#This Row],[Multi-lens? 1]]="No", 1, IF(Table1[[#This Row],[Multi-lens? 1]]="Dual", 2, IF(Table1[[#This Row],[Multi-lens? 1]]="Quad", 4, ""))),"")</f>
        <v/>
      </c>
      <c r="I758" s="9">
        <f>IFERROR(Table1[[#This Row],[Name]],"")</f>
        <v>0</v>
      </c>
      <c r="K758" s="3" t="str">
        <f t="shared" si="70"/>
        <v/>
      </c>
      <c r="M758" s="4">
        <f>IF(Table1[[#This Row],[Import to Gateway Calculator?]]="Yes",IFERROR(Table1[[#This Row],[Streaming Resolution '[MP']]],""),0)</f>
        <v>0</v>
      </c>
      <c r="N758" s="4">
        <f>IF(Table1[[#This Row],[Import to Gateway Calculator?]]="Yes",IFERROR(Table1[[#This Row],[Recording Resolution '[MP']]],""),0)</f>
        <v>0</v>
      </c>
      <c r="O758" s="4">
        <f>IF(Table1[[#This Row],[Import to Gateway Calculator?]]="Yes",IFERROR(Table1[[#This Row],[Frame Rate '[FPS'] 1]],""),0)</f>
        <v>0</v>
      </c>
      <c r="P758" s="4">
        <f>IF(Table1[[#This Row],[Import to Gateway Calculator?]]="Yes",IFERROR(Table1[[#This Row],[Days of Storage 1]],""),0)</f>
        <v>0</v>
      </c>
    </row>
    <row r="759" spans="1:16" x14ac:dyDescent="0.25">
      <c r="A759" s="5" t="str">
        <f t="shared" si="71"/>
        <v/>
      </c>
      <c r="B759" s="6" t="str">
        <f>IFERROR(IF(Table1[[#This Row],[Multi-lens? 1]]="No", 1, IF(Table1[[#This Row],[Multi-lens? 1]]="Dual", 2, IF(Table1[[#This Row],[Multi-lens? 1]]="Quad", 4, ""))),"")</f>
        <v/>
      </c>
      <c r="C759" s="6">
        <f t="shared" si="72"/>
        <v>0</v>
      </c>
      <c r="D759" s="6">
        <f t="shared" si="73"/>
        <v>0</v>
      </c>
      <c r="E759" s="6">
        <f t="shared" si="74"/>
        <v>0</v>
      </c>
      <c r="F759" s="6">
        <f t="shared" si="75"/>
        <v>0</v>
      </c>
      <c r="H759" s="6" t="str">
        <f>IFERROR(IF(Table1[[#This Row],[Multi-lens? 1]]="No", 1, IF(Table1[[#This Row],[Multi-lens? 1]]="Dual", 2, IF(Table1[[#This Row],[Multi-lens? 1]]="Quad", 4, ""))),"")</f>
        <v/>
      </c>
      <c r="I759" s="9">
        <f>IFERROR(Table1[[#This Row],[Name]],"")</f>
        <v>0</v>
      </c>
      <c r="K759" s="3" t="str">
        <f t="shared" si="70"/>
        <v/>
      </c>
      <c r="M759" s="4">
        <f>IF(Table1[[#This Row],[Import to Gateway Calculator?]]="Yes",IFERROR(Table1[[#This Row],[Streaming Resolution '[MP']]],""),0)</f>
        <v>0</v>
      </c>
      <c r="N759" s="4">
        <f>IF(Table1[[#This Row],[Import to Gateway Calculator?]]="Yes",IFERROR(Table1[[#This Row],[Recording Resolution '[MP']]],""),0)</f>
        <v>0</v>
      </c>
      <c r="O759" s="4">
        <f>IF(Table1[[#This Row],[Import to Gateway Calculator?]]="Yes",IFERROR(Table1[[#This Row],[Frame Rate '[FPS'] 1]],""),0)</f>
        <v>0</v>
      </c>
      <c r="P759" s="4">
        <f>IF(Table1[[#This Row],[Import to Gateway Calculator?]]="Yes",IFERROR(Table1[[#This Row],[Days of Storage 1]],""),0)</f>
        <v>0</v>
      </c>
    </row>
    <row r="760" spans="1:16" x14ac:dyDescent="0.25">
      <c r="A760" s="5" t="str">
        <f t="shared" si="71"/>
        <v/>
      </c>
      <c r="B760" s="6" t="str">
        <f>IFERROR(IF(Table1[[#This Row],[Multi-lens? 1]]="No", 1, IF(Table1[[#This Row],[Multi-lens? 1]]="Dual", 2, IF(Table1[[#This Row],[Multi-lens? 1]]="Quad", 4, ""))),"")</f>
        <v/>
      </c>
      <c r="C760" s="6">
        <f t="shared" si="72"/>
        <v>0</v>
      </c>
      <c r="D760" s="6">
        <f t="shared" si="73"/>
        <v>0</v>
      </c>
      <c r="E760" s="6">
        <f t="shared" si="74"/>
        <v>0</v>
      </c>
      <c r="F760" s="6">
        <f t="shared" si="75"/>
        <v>0</v>
      </c>
      <c r="H760" s="6" t="str">
        <f>IFERROR(IF(Table1[[#This Row],[Multi-lens? 1]]="No", 1, IF(Table1[[#This Row],[Multi-lens? 1]]="Dual", 2, IF(Table1[[#This Row],[Multi-lens? 1]]="Quad", 4, ""))),"")</f>
        <v/>
      </c>
      <c r="I760" s="9">
        <f>IFERROR(Table1[[#This Row],[Name]],"")</f>
        <v>0</v>
      </c>
      <c r="K760" s="3" t="str">
        <f t="shared" si="70"/>
        <v/>
      </c>
      <c r="M760" s="4">
        <f>IF(Table1[[#This Row],[Import to Gateway Calculator?]]="Yes",IFERROR(Table1[[#This Row],[Streaming Resolution '[MP']]],""),0)</f>
        <v>0</v>
      </c>
      <c r="N760" s="4">
        <f>IF(Table1[[#This Row],[Import to Gateway Calculator?]]="Yes",IFERROR(Table1[[#This Row],[Recording Resolution '[MP']]],""),0)</f>
        <v>0</v>
      </c>
      <c r="O760" s="4">
        <f>IF(Table1[[#This Row],[Import to Gateway Calculator?]]="Yes",IFERROR(Table1[[#This Row],[Frame Rate '[FPS'] 1]],""),0)</f>
        <v>0</v>
      </c>
      <c r="P760" s="4">
        <f>IF(Table1[[#This Row],[Import to Gateway Calculator?]]="Yes",IFERROR(Table1[[#This Row],[Days of Storage 1]],""),0)</f>
        <v>0</v>
      </c>
    </row>
    <row r="761" spans="1:16" x14ac:dyDescent="0.25">
      <c r="A761" s="5" t="str">
        <f t="shared" si="71"/>
        <v/>
      </c>
      <c r="B761" s="6" t="str">
        <f>IFERROR(IF(Table1[[#This Row],[Multi-lens? 1]]="No", 1, IF(Table1[[#This Row],[Multi-lens? 1]]="Dual", 2, IF(Table1[[#This Row],[Multi-lens? 1]]="Quad", 4, ""))),"")</f>
        <v/>
      </c>
      <c r="C761" s="6">
        <f t="shared" si="72"/>
        <v>0</v>
      </c>
      <c r="D761" s="6">
        <f t="shared" si="73"/>
        <v>0</v>
      </c>
      <c r="E761" s="6">
        <f t="shared" si="74"/>
        <v>0</v>
      </c>
      <c r="F761" s="6">
        <f t="shared" si="75"/>
        <v>0</v>
      </c>
      <c r="H761" s="6" t="str">
        <f>IFERROR(IF(Table1[[#This Row],[Multi-lens? 1]]="No", 1, IF(Table1[[#This Row],[Multi-lens? 1]]="Dual", 2, IF(Table1[[#This Row],[Multi-lens? 1]]="Quad", 4, ""))),"")</f>
        <v/>
      </c>
      <c r="I761" s="9">
        <f>IFERROR(Table1[[#This Row],[Name]],"")</f>
        <v>0</v>
      </c>
      <c r="K761" s="3" t="str">
        <f t="shared" si="70"/>
        <v/>
      </c>
      <c r="M761" s="4">
        <f>IF(Table1[[#This Row],[Import to Gateway Calculator?]]="Yes",IFERROR(Table1[[#This Row],[Streaming Resolution '[MP']]],""),0)</f>
        <v>0</v>
      </c>
      <c r="N761" s="4">
        <f>IF(Table1[[#This Row],[Import to Gateway Calculator?]]="Yes",IFERROR(Table1[[#This Row],[Recording Resolution '[MP']]],""),0)</f>
        <v>0</v>
      </c>
      <c r="O761" s="4">
        <f>IF(Table1[[#This Row],[Import to Gateway Calculator?]]="Yes",IFERROR(Table1[[#This Row],[Frame Rate '[FPS'] 1]],""),0)</f>
        <v>0</v>
      </c>
      <c r="P761" s="4">
        <f>IF(Table1[[#This Row],[Import to Gateway Calculator?]]="Yes",IFERROR(Table1[[#This Row],[Days of Storage 1]],""),0)</f>
        <v>0</v>
      </c>
    </row>
    <row r="762" spans="1:16" x14ac:dyDescent="0.25">
      <c r="A762" s="5" t="str">
        <f t="shared" si="71"/>
        <v/>
      </c>
      <c r="B762" s="6" t="str">
        <f>IFERROR(IF(Table1[[#This Row],[Multi-lens? 1]]="No", 1, IF(Table1[[#This Row],[Multi-lens? 1]]="Dual", 2, IF(Table1[[#This Row],[Multi-lens? 1]]="Quad", 4, ""))),"")</f>
        <v/>
      </c>
      <c r="C762" s="6">
        <f t="shared" si="72"/>
        <v>0</v>
      </c>
      <c r="D762" s="6">
        <f t="shared" si="73"/>
        <v>0</v>
      </c>
      <c r="E762" s="6">
        <f t="shared" si="74"/>
        <v>0</v>
      </c>
      <c r="F762" s="6">
        <f t="shared" si="75"/>
        <v>0</v>
      </c>
      <c r="H762" s="6" t="str">
        <f>IFERROR(IF(Table1[[#This Row],[Multi-lens? 1]]="No", 1, IF(Table1[[#This Row],[Multi-lens? 1]]="Dual", 2, IF(Table1[[#This Row],[Multi-lens? 1]]="Quad", 4, ""))),"")</f>
        <v/>
      </c>
      <c r="I762" s="9">
        <f>IFERROR(Table1[[#This Row],[Name]],"")</f>
        <v>0</v>
      </c>
      <c r="K762" s="3" t="str">
        <f t="shared" si="70"/>
        <v/>
      </c>
      <c r="M762" s="4">
        <f>IF(Table1[[#This Row],[Import to Gateway Calculator?]]="Yes",IFERROR(Table1[[#This Row],[Streaming Resolution '[MP']]],""),0)</f>
        <v>0</v>
      </c>
      <c r="N762" s="4">
        <f>IF(Table1[[#This Row],[Import to Gateway Calculator?]]="Yes",IFERROR(Table1[[#This Row],[Recording Resolution '[MP']]],""),0)</f>
        <v>0</v>
      </c>
      <c r="O762" s="4">
        <f>IF(Table1[[#This Row],[Import to Gateway Calculator?]]="Yes",IFERROR(Table1[[#This Row],[Frame Rate '[FPS'] 1]],""),0)</f>
        <v>0</v>
      </c>
      <c r="P762" s="4">
        <f>IF(Table1[[#This Row],[Import to Gateway Calculator?]]="Yes",IFERROR(Table1[[#This Row],[Days of Storage 1]],""),0)</f>
        <v>0</v>
      </c>
    </row>
    <row r="763" spans="1:16" x14ac:dyDescent="0.25">
      <c r="A763" s="5" t="str">
        <f t="shared" si="71"/>
        <v/>
      </c>
      <c r="B763" s="6" t="str">
        <f>IFERROR(IF(Table1[[#This Row],[Multi-lens? 1]]="No", 1, IF(Table1[[#This Row],[Multi-lens? 1]]="Dual", 2, IF(Table1[[#This Row],[Multi-lens? 1]]="Quad", 4, ""))),"")</f>
        <v/>
      </c>
      <c r="C763" s="6">
        <f t="shared" si="72"/>
        <v>0</v>
      </c>
      <c r="D763" s="6">
        <f t="shared" si="73"/>
        <v>0</v>
      </c>
      <c r="E763" s="6">
        <f t="shared" si="74"/>
        <v>0</v>
      </c>
      <c r="F763" s="6">
        <f t="shared" si="75"/>
        <v>0</v>
      </c>
      <c r="H763" s="6" t="str">
        <f>IFERROR(IF(Table1[[#This Row],[Multi-lens? 1]]="No", 1, IF(Table1[[#This Row],[Multi-lens? 1]]="Dual", 2, IF(Table1[[#This Row],[Multi-lens? 1]]="Quad", 4, ""))),"")</f>
        <v/>
      </c>
      <c r="I763" s="9">
        <f>IFERROR(Table1[[#This Row],[Name]],"")</f>
        <v>0</v>
      </c>
      <c r="K763" s="3" t="str">
        <f t="shared" si="70"/>
        <v/>
      </c>
      <c r="M763" s="4">
        <f>IF(Table1[[#This Row],[Import to Gateway Calculator?]]="Yes",IFERROR(Table1[[#This Row],[Streaming Resolution '[MP']]],""),0)</f>
        <v>0</v>
      </c>
      <c r="N763" s="4">
        <f>IF(Table1[[#This Row],[Import to Gateway Calculator?]]="Yes",IFERROR(Table1[[#This Row],[Recording Resolution '[MP']]],""),0)</f>
        <v>0</v>
      </c>
      <c r="O763" s="4">
        <f>IF(Table1[[#This Row],[Import to Gateway Calculator?]]="Yes",IFERROR(Table1[[#This Row],[Frame Rate '[FPS'] 1]],""),0)</f>
        <v>0</v>
      </c>
      <c r="P763" s="4">
        <f>IF(Table1[[#This Row],[Import to Gateway Calculator?]]="Yes",IFERROR(Table1[[#This Row],[Days of Storage 1]],""),0)</f>
        <v>0</v>
      </c>
    </row>
    <row r="764" spans="1:16" x14ac:dyDescent="0.25">
      <c r="A764" s="5" t="str">
        <f t="shared" si="71"/>
        <v/>
      </c>
      <c r="B764" s="6" t="str">
        <f>IFERROR(IF(Table1[[#This Row],[Multi-lens? 1]]="No", 1, IF(Table1[[#This Row],[Multi-lens? 1]]="Dual", 2, IF(Table1[[#This Row],[Multi-lens? 1]]="Quad", 4, ""))),"")</f>
        <v/>
      </c>
      <c r="C764" s="6">
        <f t="shared" si="72"/>
        <v>0</v>
      </c>
      <c r="D764" s="6">
        <f t="shared" si="73"/>
        <v>0</v>
      </c>
      <c r="E764" s="6">
        <f t="shared" si="74"/>
        <v>0</v>
      </c>
      <c r="F764" s="6">
        <f t="shared" si="75"/>
        <v>0</v>
      </c>
      <c r="H764" s="6" t="str">
        <f>IFERROR(IF(Table1[[#This Row],[Multi-lens? 1]]="No", 1, IF(Table1[[#This Row],[Multi-lens? 1]]="Dual", 2, IF(Table1[[#This Row],[Multi-lens? 1]]="Quad", 4, ""))),"")</f>
        <v/>
      </c>
      <c r="I764" s="9">
        <f>IFERROR(Table1[[#This Row],[Name]],"")</f>
        <v>0</v>
      </c>
      <c r="K764" s="3" t="str">
        <f t="shared" si="70"/>
        <v/>
      </c>
      <c r="M764" s="4">
        <f>IF(Table1[[#This Row],[Import to Gateway Calculator?]]="Yes",IFERROR(Table1[[#This Row],[Streaming Resolution '[MP']]],""),0)</f>
        <v>0</v>
      </c>
      <c r="N764" s="4">
        <f>IF(Table1[[#This Row],[Import to Gateway Calculator?]]="Yes",IFERROR(Table1[[#This Row],[Recording Resolution '[MP']]],""),0)</f>
        <v>0</v>
      </c>
      <c r="O764" s="4">
        <f>IF(Table1[[#This Row],[Import to Gateway Calculator?]]="Yes",IFERROR(Table1[[#This Row],[Frame Rate '[FPS'] 1]],""),0)</f>
        <v>0</v>
      </c>
      <c r="P764" s="4">
        <f>IF(Table1[[#This Row],[Import to Gateway Calculator?]]="Yes",IFERROR(Table1[[#This Row],[Days of Storage 1]],""),0)</f>
        <v>0</v>
      </c>
    </row>
    <row r="765" spans="1:16" x14ac:dyDescent="0.25">
      <c r="A765" s="5" t="str">
        <f t="shared" si="71"/>
        <v/>
      </c>
      <c r="B765" s="6" t="str">
        <f>IFERROR(IF(Table1[[#This Row],[Multi-lens? 1]]="No", 1, IF(Table1[[#This Row],[Multi-lens? 1]]="Dual", 2, IF(Table1[[#This Row],[Multi-lens? 1]]="Quad", 4, ""))),"")</f>
        <v/>
      </c>
      <c r="C765" s="6">
        <f t="shared" si="72"/>
        <v>0</v>
      </c>
      <c r="D765" s="6">
        <f t="shared" si="73"/>
        <v>0</v>
      </c>
      <c r="E765" s="6">
        <f t="shared" si="74"/>
        <v>0</v>
      </c>
      <c r="F765" s="6">
        <f t="shared" si="75"/>
        <v>0</v>
      </c>
      <c r="H765" s="6" t="str">
        <f>IFERROR(IF(Table1[[#This Row],[Multi-lens? 1]]="No", 1, IF(Table1[[#This Row],[Multi-lens? 1]]="Dual", 2, IF(Table1[[#This Row],[Multi-lens? 1]]="Quad", 4, ""))),"")</f>
        <v/>
      </c>
      <c r="I765" s="9">
        <f>IFERROR(Table1[[#This Row],[Name]],"")</f>
        <v>0</v>
      </c>
      <c r="K765" s="3" t="str">
        <f t="shared" si="70"/>
        <v/>
      </c>
      <c r="M765" s="4">
        <f>IF(Table1[[#This Row],[Import to Gateway Calculator?]]="Yes",IFERROR(Table1[[#This Row],[Streaming Resolution '[MP']]],""),0)</f>
        <v>0</v>
      </c>
      <c r="N765" s="4">
        <f>IF(Table1[[#This Row],[Import to Gateway Calculator?]]="Yes",IFERROR(Table1[[#This Row],[Recording Resolution '[MP']]],""),0)</f>
        <v>0</v>
      </c>
      <c r="O765" s="4">
        <f>IF(Table1[[#This Row],[Import to Gateway Calculator?]]="Yes",IFERROR(Table1[[#This Row],[Frame Rate '[FPS'] 1]],""),0)</f>
        <v>0</v>
      </c>
      <c r="P765" s="4">
        <f>IF(Table1[[#This Row],[Import to Gateway Calculator?]]="Yes",IFERROR(Table1[[#This Row],[Days of Storage 1]],""),0)</f>
        <v>0</v>
      </c>
    </row>
    <row r="766" spans="1:16" x14ac:dyDescent="0.25">
      <c r="A766" s="5" t="str">
        <f t="shared" si="71"/>
        <v/>
      </c>
      <c r="B766" s="6" t="str">
        <f>IFERROR(IF(Table1[[#This Row],[Multi-lens? 1]]="No", 1, IF(Table1[[#This Row],[Multi-lens? 1]]="Dual", 2, IF(Table1[[#This Row],[Multi-lens? 1]]="Quad", 4, ""))),"")</f>
        <v/>
      </c>
      <c r="C766" s="6">
        <f t="shared" si="72"/>
        <v>0</v>
      </c>
      <c r="D766" s="6">
        <f t="shared" si="73"/>
        <v>0</v>
      </c>
      <c r="E766" s="6">
        <f t="shared" si="74"/>
        <v>0</v>
      </c>
      <c r="F766" s="6">
        <f t="shared" si="75"/>
        <v>0</v>
      </c>
      <c r="H766" s="6" t="str">
        <f>IFERROR(IF(Table1[[#This Row],[Multi-lens? 1]]="No", 1, IF(Table1[[#This Row],[Multi-lens? 1]]="Dual", 2, IF(Table1[[#This Row],[Multi-lens? 1]]="Quad", 4, ""))),"")</f>
        <v/>
      </c>
      <c r="I766" s="9">
        <f>IFERROR(Table1[[#This Row],[Name]],"")</f>
        <v>0</v>
      </c>
      <c r="K766" s="3" t="str">
        <f t="shared" si="70"/>
        <v/>
      </c>
      <c r="M766" s="4">
        <f>IF(Table1[[#This Row],[Import to Gateway Calculator?]]="Yes",IFERROR(Table1[[#This Row],[Streaming Resolution '[MP']]],""),0)</f>
        <v>0</v>
      </c>
      <c r="N766" s="4">
        <f>IF(Table1[[#This Row],[Import to Gateway Calculator?]]="Yes",IFERROR(Table1[[#This Row],[Recording Resolution '[MP']]],""),0)</f>
        <v>0</v>
      </c>
      <c r="O766" s="4">
        <f>IF(Table1[[#This Row],[Import to Gateway Calculator?]]="Yes",IFERROR(Table1[[#This Row],[Frame Rate '[FPS'] 1]],""),0)</f>
        <v>0</v>
      </c>
      <c r="P766" s="4">
        <f>IF(Table1[[#This Row],[Import to Gateway Calculator?]]="Yes",IFERROR(Table1[[#This Row],[Days of Storage 1]],""),0)</f>
        <v>0</v>
      </c>
    </row>
    <row r="767" spans="1:16" x14ac:dyDescent="0.25">
      <c r="A767" s="5" t="str">
        <f t="shared" si="71"/>
        <v/>
      </c>
      <c r="B767" s="6" t="str">
        <f>IFERROR(IF(Table1[[#This Row],[Multi-lens? 1]]="No", 1, IF(Table1[[#This Row],[Multi-lens? 1]]="Dual", 2, IF(Table1[[#This Row],[Multi-lens? 1]]="Quad", 4, ""))),"")</f>
        <v/>
      </c>
      <c r="C767" s="6">
        <f t="shared" si="72"/>
        <v>0</v>
      </c>
      <c r="D767" s="6">
        <f t="shared" si="73"/>
        <v>0</v>
      </c>
      <c r="E767" s="6">
        <f t="shared" si="74"/>
        <v>0</v>
      </c>
      <c r="F767" s="6">
        <f t="shared" si="75"/>
        <v>0</v>
      </c>
      <c r="H767" s="6" t="str">
        <f>IFERROR(IF(Table1[[#This Row],[Multi-lens? 1]]="No", 1, IF(Table1[[#This Row],[Multi-lens? 1]]="Dual", 2, IF(Table1[[#This Row],[Multi-lens? 1]]="Quad", 4, ""))),"")</f>
        <v/>
      </c>
      <c r="I767" s="9">
        <f>IFERROR(Table1[[#This Row],[Name]],"")</f>
        <v>0</v>
      </c>
      <c r="K767" s="3" t="str">
        <f t="shared" si="70"/>
        <v/>
      </c>
      <c r="M767" s="4">
        <f>IF(Table1[[#This Row],[Import to Gateway Calculator?]]="Yes",IFERROR(Table1[[#This Row],[Streaming Resolution '[MP']]],""),0)</f>
        <v>0</v>
      </c>
      <c r="N767" s="4">
        <f>IF(Table1[[#This Row],[Import to Gateway Calculator?]]="Yes",IFERROR(Table1[[#This Row],[Recording Resolution '[MP']]],""),0)</f>
        <v>0</v>
      </c>
      <c r="O767" s="4">
        <f>IF(Table1[[#This Row],[Import to Gateway Calculator?]]="Yes",IFERROR(Table1[[#This Row],[Frame Rate '[FPS'] 1]],""),0)</f>
        <v>0</v>
      </c>
      <c r="P767" s="4">
        <f>IF(Table1[[#This Row],[Import to Gateway Calculator?]]="Yes",IFERROR(Table1[[#This Row],[Days of Storage 1]],""),0)</f>
        <v>0</v>
      </c>
    </row>
    <row r="768" spans="1:16" x14ac:dyDescent="0.25">
      <c r="A768" s="5" t="str">
        <f t="shared" si="71"/>
        <v/>
      </c>
      <c r="B768" s="6" t="str">
        <f>IFERROR(IF(Table1[[#This Row],[Multi-lens? 1]]="No", 1, IF(Table1[[#This Row],[Multi-lens? 1]]="Dual", 2, IF(Table1[[#This Row],[Multi-lens? 1]]="Quad", 4, ""))),"")</f>
        <v/>
      </c>
      <c r="C768" s="6">
        <f t="shared" si="72"/>
        <v>0</v>
      </c>
      <c r="D768" s="6">
        <f t="shared" si="73"/>
        <v>0</v>
      </c>
      <c r="E768" s="6">
        <f t="shared" si="74"/>
        <v>0</v>
      </c>
      <c r="F768" s="6">
        <f t="shared" si="75"/>
        <v>0</v>
      </c>
      <c r="H768" s="6" t="str">
        <f>IFERROR(IF(Table1[[#This Row],[Multi-lens? 1]]="No", 1, IF(Table1[[#This Row],[Multi-lens? 1]]="Dual", 2, IF(Table1[[#This Row],[Multi-lens? 1]]="Quad", 4, ""))),"")</f>
        <v/>
      </c>
      <c r="I768" s="9">
        <f>IFERROR(Table1[[#This Row],[Name]],"")</f>
        <v>0</v>
      </c>
      <c r="K768" s="3" t="str">
        <f t="shared" si="70"/>
        <v/>
      </c>
      <c r="M768" s="4">
        <f>IF(Table1[[#This Row],[Import to Gateway Calculator?]]="Yes",IFERROR(Table1[[#This Row],[Streaming Resolution '[MP']]],""),0)</f>
        <v>0</v>
      </c>
      <c r="N768" s="4">
        <f>IF(Table1[[#This Row],[Import to Gateway Calculator?]]="Yes",IFERROR(Table1[[#This Row],[Recording Resolution '[MP']]],""),0)</f>
        <v>0</v>
      </c>
      <c r="O768" s="4">
        <f>IF(Table1[[#This Row],[Import to Gateway Calculator?]]="Yes",IFERROR(Table1[[#This Row],[Frame Rate '[FPS'] 1]],""),0)</f>
        <v>0</v>
      </c>
      <c r="P768" s="4">
        <f>IF(Table1[[#This Row],[Import to Gateway Calculator?]]="Yes",IFERROR(Table1[[#This Row],[Days of Storage 1]],""),0)</f>
        <v>0</v>
      </c>
    </row>
    <row r="769" spans="1:16" x14ac:dyDescent="0.25">
      <c r="A769" s="5" t="str">
        <f t="shared" si="71"/>
        <v/>
      </c>
      <c r="B769" s="6" t="str">
        <f>IFERROR(IF(Table1[[#This Row],[Multi-lens? 1]]="No", 1, IF(Table1[[#This Row],[Multi-lens? 1]]="Dual", 2, IF(Table1[[#This Row],[Multi-lens? 1]]="Quad", 4, ""))),"")</f>
        <v/>
      </c>
      <c r="C769" s="6">
        <f t="shared" si="72"/>
        <v>0</v>
      </c>
      <c r="D769" s="6">
        <f t="shared" si="73"/>
        <v>0</v>
      </c>
      <c r="E769" s="6">
        <f t="shared" si="74"/>
        <v>0</v>
      </c>
      <c r="F769" s="6">
        <f t="shared" si="75"/>
        <v>0</v>
      </c>
      <c r="H769" s="6" t="str">
        <f>IFERROR(IF(Table1[[#This Row],[Multi-lens? 1]]="No", 1, IF(Table1[[#This Row],[Multi-lens? 1]]="Dual", 2, IF(Table1[[#This Row],[Multi-lens? 1]]="Quad", 4, ""))),"")</f>
        <v/>
      </c>
      <c r="I769" s="9">
        <f>IFERROR(Table1[[#This Row],[Name]],"")</f>
        <v>0</v>
      </c>
      <c r="K769" s="3" t="str">
        <f t="shared" si="70"/>
        <v/>
      </c>
      <c r="M769" s="4">
        <f>IF(Table1[[#This Row],[Import to Gateway Calculator?]]="Yes",IFERROR(Table1[[#This Row],[Streaming Resolution '[MP']]],""),0)</f>
        <v>0</v>
      </c>
      <c r="N769" s="4">
        <f>IF(Table1[[#This Row],[Import to Gateway Calculator?]]="Yes",IFERROR(Table1[[#This Row],[Recording Resolution '[MP']]],""),0)</f>
        <v>0</v>
      </c>
      <c r="O769" s="4">
        <f>IF(Table1[[#This Row],[Import to Gateway Calculator?]]="Yes",IFERROR(Table1[[#This Row],[Frame Rate '[FPS'] 1]],""),0)</f>
        <v>0</v>
      </c>
      <c r="P769" s="4">
        <f>IF(Table1[[#This Row],[Import to Gateway Calculator?]]="Yes",IFERROR(Table1[[#This Row],[Days of Storage 1]],""),0)</f>
        <v>0</v>
      </c>
    </row>
    <row r="770" spans="1:16" x14ac:dyDescent="0.25">
      <c r="A770" s="5" t="str">
        <f t="shared" si="71"/>
        <v/>
      </c>
      <c r="B770" s="6" t="str">
        <f>IFERROR(IF(Table1[[#This Row],[Multi-lens? 1]]="No", 1, IF(Table1[[#This Row],[Multi-lens? 1]]="Dual", 2, IF(Table1[[#This Row],[Multi-lens? 1]]="Quad", 4, ""))),"")</f>
        <v/>
      </c>
      <c r="C770" s="6">
        <f t="shared" si="72"/>
        <v>0</v>
      </c>
      <c r="D770" s="6">
        <f t="shared" si="73"/>
        <v>0</v>
      </c>
      <c r="E770" s="6">
        <f t="shared" si="74"/>
        <v>0</v>
      </c>
      <c r="F770" s="6">
        <f t="shared" si="75"/>
        <v>0</v>
      </c>
      <c r="H770" s="6" t="str">
        <f>IFERROR(IF(Table1[[#This Row],[Multi-lens? 1]]="No", 1, IF(Table1[[#This Row],[Multi-lens? 1]]="Dual", 2, IF(Table1[[#This Row],[Multi-lens? 1]]="Quad", 4, ""))),"")</f>
        <v/>
      </c>
      <c r="I770" s="9">
        <f>IFERROR(Table1[[#This Row],[Name]],"")</f>
        <v>0</v>
      </c>
      <c r="K770" s="3" t="str">
        <f t="shared" si="70"/>
        <v/>
      </c>
      <c r="M770" s="4">
        <f>IF(Table1[[#This Row],[Import to Gateway Calculator?]]="Yes",IFERROR(Table1[[#This Row],[Streaming Resolution '[MP']]],""),0)</f>
        <v>0</v>
      </c>
      <c r="N770" s="4">
        <f>IF(Table1[[#This Row],[Import to Gateway Calculator?]]="Yes",IFERROR(Table1[[#This Row],[Recording Resolution '[MP']]],""),0)</f>
        <v>0</v>
      </c>
      <c r="O770" s="4">
        <f>IF(Table1[[#This Row],[Import to Gateway Calculator?]]="Yes",IFERROR(Table1[[#This Row],[Frame Rate '[FPS'] 1]],""),0)</f>
        <v>0</v>
      </c>
      <c r="P770" s="4">
        <f>IF(Table1[[#This Row],[Import to Gateway Calculator?]]="Yes",IFERROR(Table1[[#This Row],[Days of Storage 1]],""),0)</f>
        <v>0</v>
      </c>
    </row>
    <row r="771" spans="1:16" x14ac:dyDescent="0.25">
      <c r="A771" s="5" t="str">
        <f t="shared" si="71"/>
        <v/>
      </c>
      <c r="B771" s="6" t="str">
        <f>IFERROR(IF(Table1[[#This Row],[Multi-lens? 1]]="No", 1, IF(Table1[[#This Row],[Multi-lens? 1]]="Dual", 2, IF(Table1[[#This Row],[Multi-lens? 1]]="Quad", 4, ""))),"")</f>
        <v/>
      </c>
      <c r="C771" s="6">
        <f t="shared" si="72"/>
        <v>0</v>
      </c>
      <c r="D771" s="6">
        <f t="shared" si="73"/>
        <v>0</v>
      </c>
      <c r="E771" s="6">
        <f t="shared" si="74"/>
        <v>0</v>
      </c>
      <c r="F771" s="6">
        <f t="shared" si="75"/>
        <v>0</v>
      </c>
      <c r="H771" s="6" t="str">
        <f>IFERROR(IF(Table1[[#This Row],[Multi-lens? 1]]="No", 1, IF(Table1[[#This Row],[Multi-lens? 1]]="Dual", 2, IF(Table1[[#This Row],[Multi-lens? 1]]="Quad", 4, ""))),"")</f>
        <v/>
      </c>
      <c r="I771" s="9">
        <f>IFERROR(Table1[[#This Row],[Name]],"")</f>
        <v>0</v>
      </c>
      <c r="K771" s="3" t="str">
        <f t="shared" ref="K771:K834" si="76">IFERROR(IF(I771=0,"",I771),"")</f>
        <v/>
      </c>
      <c r="M771" s="4">
        <f>IF(Table1[[#This Row],[Import to Gateway Calculator?]]="Yes",IFERROR(Table1[[#This Row],[Streaming Resolution '[MP']]],""),0)</f>
        <v>0</v>
      </c>
      <c r="N771" s="4">
        <f>IF(Table1[[#This Row],[Import to Gateway Calculator?]]="Yes",IFERROR(Table1[[#This Row],[Recording Resolution '[MP']]],""),0)</f>
        <v>0</v>
      </c>
      <c r="O771" s="4">
        <f>IF(Table1[[#This Row],[Import to Gateway Calculator?]]="Yes",IFERROR(Table1[[#This Row],[Frame Rate '[FPS'] 1]],""),0)</f>
        <v>0</v>
      </c>
      <c r="P771" s="4">
        <f>IF(Table1[[#This Row],[Import to Gateway Calculator?]]="Yes",IFERROR(Table1[[#This Row],[Days of Storage 1]],""),0)</f>
        <v>0</v>
      </c>
    </row>
    <row r="772" spans="1:16" x14ac:dyDescent="0.25">
      <c r="A772" s="5" t="str">
        <f t="shared" si="71"/>
        <v/>
      </c>
      <c r="B772" s="6" t="str">
        <f>IFERROR(IF(Table1[[#This Row],[Multi-lens? 1]]="No", 1, IF(Table1[[#This Row],[Multi-lens? 1]]="Dual", 2, IF(Table1[[#This Row],[Multi-lens? 1]]="Quad", 4, ""))),"")</f>
        <v/>
      </c>
      <c r="C772" s="6">
        <f t="shared" si="72"/>
        <v>0</v>
      </c>
      <c r="D772" s="6">
        <f t="shared" si="73"/>
        <v>0</v>
      </c>
      <c r="E772" s="6">
        <f t="shared" si="74"/>
        <v>0</v>
      </c>
      <c r="F772" s="6">
        <f t="shared" si="75"/>
        <v>0</v>
      </c>
      <c r="H772" s="6" t="str">
        <f>IFERROR(IF(Table1[[#This Row],[Multi-lens? 1]]="No", 1, IF(Table1[[#This Row],[Multi-lens? 1]]="Dual", 2, IF(Table1[[#This Row],[Multi-lens? 1]]="Quad", 4, ""))),"")</f>
        <v/>
      </c>
      <c r="I772" s="9">
        <f>IFERROR(Table1[[#This Row],[Name]],"")</f>
        <v>0</v>
      </c>
      <c r="K772" s="3" t="str">
        <f t="shared" si="76"/>
        <v/>
      </c>
      <c r="M772" s="4">
        <f>IF(Table1[[#This Row],[Import to Gateway Calculator?]]="Yes",IFERROR(Table1[[#This Row],[Streaming Resolution '[MP']]],""),0)</f>
        <v>0</v>
      </c>
      <c r="N772" s="4">
        <f>IF(Table1[[#This Row],[Import to Gateway Calculator?]]="Yes",IFERROR(Table1[[#This Row],[Recording Resolution '[MP']]],""),0)</f>
        <v>0</v>
      </c>
      <c r="O772" s="4">
        <f>IF(Table1[[#This Row],[Import to Gateway Calculator?]]="Yes",IFERROR(Table1[[#This Row],[Frame Rate '[FPS'] 1]],""),0)</f>
        <v>0</v>
      </c>
      <c r="P772" s="4">
        <f>IF(Table1[[#This Row],[Import to Gateway Calculator?]]="Yes",IFERROR(Table1[[#This Row],[Days of Storage 1]],""),0)</f>
        <v>0</v>
      </c>
    </row>
    <row r="773" spans="1:16" x14ac:dyDescent="0.25">
      <c r="A773" s="5" t="str">
        <f t="shared" si="71"/>
        <v/>
      </c>
      <c r="B773" s="6" t="str">
        <f>IFERROR(IF(Table1[[#This Row],[Multi-lens? 1]]="No", 1, IF(Table1[[#This Row],[Multi-lens? 1]]="Dual", 2, IF(Table1[[#This Row],[Multi-lens? 1]]="Quad", 4, ""))),"")</f>
        <v/>
      </c>
      <c r="C773" s="6">
        <f t="shared" si="72"/>
        <v>0</v>
      </c>
      <c r="D773" s="6">
        <f t="shared" si="73"/>
        <v>0</v>
      </c>
      <c r="E773" s="6">
        <f t="shared" si="74"/>
        <v>0</v>
      </c>
      <c r="F773" s="6">
        <f t="shared" si="75"/>
        <v>0</v>
      </c>
      <c r="H773" s="6" t="str">
        <f>IFERROR(IF(Table1[[#This Row],[Multi-lens? 1]]="No", 1, IF(Table1[[#This Row],[Multi-lens? 1]]="Dual", 2, IF(Table1[[#This Row],[Multi-lens? 1]]="Quad", 4, ""))),"")</f>
        <v/>
      </c>
      <c r="I773" s="9">
        <f>IFERROR(Table1[[#This Row],[Name]],"")</f>
        <v>0</v>
      </c>
      <c r="K773" s="3" t="str">
        <f t="shared" si="76"/>
        <v/>
      </c>
      <c r="M773" s="4">
        <f>IF(Table1[[#This Row],[Import to Gateway Calculator?]]="Yes",IFERROR(Table1[[#This Row],[Streaming Resolution '[MP']]],""),0)</f>
        <v>0</v>
      </c>
      <c r="N773" s="4">
        <f>IF(Table1[[#This Row],[Import to Gateway Calculator?]]="Yes",IFERROR(Table1[[#This Row],[Recording Resolution '[MP']]],""),0)</f>
        <v>0</v>
      </c>
      <c r="O773" s="4">
        <f>IF(Table1[[#This Row],[Import to Gateway Calculator?]]="Yes",IFERROR(Table1[[#This Row],[Frame Rate '[FPS'] 1]],""),0)</f>
        <v>0</v>
      </c>
      <c r="P773" s="4">
        <f>IF(Table1[[#This Row],[Import to Gateway Calculator?]]="Yes",IFERROR(Table1[[#This Row],[Days of Storage 1]],""),0)</f>
        <v>0</v>
      </c>
    </row>
    <row r="774" spans="1:16" x14ac:dyDescent="0.25">
      <c r="A774" s="5" t="str">
        <f t="shared" si="71"/>
        <v/>
      </c>
      <c r="B774" s="6" t="str">
        <f>IFERROR(IF(Table1[[#This Row],[Multi-lens? 1]]="No", 1, IF(Table1[[#This Row],[Multi-lens? 1]]="Dual", 2, IF(Table1[[#This Row],[Multi-lens? 1]]="Quad", 4, ""))),"")</f>
        <v/>
      </c>
      <c r="C774" s="6">
        <f t="shared" si="72"/>
        <v>0</v>
      </c>
      <c r="D774" s="6">
        <f t="shared" si="73"/>
        <v>0</v>
      </c>
      <c r="E774" s="6">
        <f t="shared" si="74"/>
        <v>0</v>
      </c>
      <c r="F774" s="6">
        <f t="shared" si="75"/>
        <v>0</v>
      </c>
      <c r="H774" s="6" t="str">
        <f>IFERROR(IF(Table1[[#This Row],[Multi-lens? 1]]="No", 1, IF(Table1[[#This Row],[Multi-lens? 1]]="Dual", 2, IF(Table1[[#This Row],[Multi-lens? 1]]="Quad", 4, ""))),"")</f>
        <v/>
      </c>
      <c r="I774" s="9">
        <f>IFERROR(Table1[[#This Row],[Name]],"")</f>
        <v>0</v>
      </c>
      <c r="K774" s="3" t="str">
        <f t="shared" si="76"/>
        <v/>
      </c>
      <c r="M774" s="4">
        <f>IF(Table1[[#This Row],[Import to Gateway Calculator?]]="Yes",IFERROR(Table1[[#This Row],[Streaming Resolution '[MP']]],""),0)</f>
        <v>0</v>
      </c>
      <c r="N774" s="4">
        <f>IF(Table1[[#This Row],[Import to Gateway Calculator?]]="Yes",IFERROR(Table1[[#This Row],[Recording Resolution '[MP']]],""),0)</f>
        <v>0</v>
      </c>
      <c r="O774" s="4">
        <f>IF(Table1[[#This Row],[Import to Gateway Calculator?]]="Yes",IFERROR(Table1[[#This Row],[Frame Rate '[FPS'] 1]],""),0)</f>
        <v>0</v>
      </c>
      <c r="P774" s="4">
        <f>IF(Table1[[#This Row],[Import to Gateway Calculator?]]="Yes",IFERROR(Table1[[#This Row],[Days of Storage 1]],""),0)</f>
        <v>0</v>
      </c>
    </row>
    <row r="775" spans="1:16" x14ac:dyDescent="0.25">
      <c r="A775" s="5" t="str">
        <f t="shared" ref="A775:A838" si="77">IF(D775=0,"",K775)</f>
        <v/>
      </c>
      <c r="B775" s="6" t="str">
        <f>IFERROR(IF(Table1[[#This Row],[Multi-lens? 1]]="No", 1, IF(Table1[[#This Row],[Multi-lens? 1]]="Dual", 2, IF(Table1[[#This Row],[Multi-lens? 1]]="Quad", 4, ""))),"")</f>
        <v/>
      </c>
      <c r="C775" s="6">
        <f t="shared" ref="C775:C838" si="78">M775</f>
        <v>0</v>
      </c>
      <c r="D775" s="6">
        <f t="shared" ref="D775:D838" si="79">N775</f>
        <v>0</v>
      </c>
      <c r="E775" s="6">
        <f t="shared" ref="E775:E838" si="80">O775</f>
        <v>0</v>
      </c>
      <c r="F775" s="6">
        <f t="shared" ref="F775:F838" si="81">P775</f>
        <v>0</v>
      </c>
      <c r="H775" s="6" t="str">
        <f>IFERROR(IF(Table1[[#This Row],[Multi-lens? 1]]="No", 1, IF(Table1[[#This Row],[Multi-lens? 1]]="Dual", 2, IF(Table1[[#This Row],[Multi-lens? 1]]="Quad", 4, ""))),"")</f>
        <v/>
      </c>
      <c r="I775" s="9">
        <f>IFERROR(Table1[[#This Row],[Name]],"")</f>
        <v>0</v>
      </c>
      <c r="K775" s="3" t="str">
        <f t="shared" si="76"/>
        <v/>
      </c>
      <c r="M775" s="4">
        <f>IF(Table1[[#This Row],[Import to Gateway Calculator?]]="Yes",IFERROR(Table1[[#This Row],[Streaming Resolution '[MP']]],""),0)</f>
        <v>0</v>
      </c>
      <c r="N775" s="4">
        <f>IF(Table1[[#This Row],[Import to Gateway Calculator?]]="Yes",IFERROR(Table1[[#This Row],[Recording Resolution '[MP']]],""),0)</f>
        <v>0</v>
      </c>
      <c r="O775" s="4">
        <f>IF(Table1[[#This Row],[Import to Gateway Calculator?]]="Yes",IFERROR(Table1[[#This Row],[Frame Rate '[FPS'] 1]],""),0)</f>
        <v>0</v>
      </c>
      <c r="P775" s="4">
        <f>IF(Table1[[#This Row],[Import to Gateway Calculator?]]="Yes",IFERROR(Table1[[#This Row],[Days of Storage 1]],""),0)</f>
        <v>0</v>
      </c>
    </row>
    <row r="776" spans="1:16" x14ac:dyDescent="0.25">
      <c r="A776" s="5" t="str">
        <f t="shared" si="77"/>
        <v/>
      </c>
      <c r="B776" s="6" t="str">
        <f>IFERROR(IF(Table1[[#This Row],[Multi-lens? 1]]="No", 1, IF(Table1[[#This Row],[Multi-lens? 1]]="Dual", 2, IF(Table1[[#This Row],[Multi-lens? 1]]="Quad", 4, ""))),"")</f>
        <v/>
      </c>
      <c r="C776" s="6">
        <f t="shared" si="78"/>
        <v>0</v>
      </c>
      <c r="D776" s="6">
        <f t="shared" si="79"/>
        <v>0</v>
      </c>
      <c r="E776" s="6">
        <f t="shared" si="80"/>
        <v>0</v>
      </c>
      <c r="F776" s="6">
        <f t="shared" si="81"/>
        <v>0</v>
      </c>
      <c r="H776" s="6" t="str">
        <f>IFERROR(IF(Table1[[#This Row],[Multi-lens? 1]]="No", 1, IF(Table1[[#This Row],[Multi-lens? 1]]="Dual", 2, IF(Table1[[#This Row],[Multi-lens? 1]]="Quad", 4, ""))),"")</f>
        <v/>
      </c>
      <c r="I776" s="9">
        <f>IFERROR(Table1[[#This Row],[Name]],"")</f>
        <v>0</v>
      </c>
      <c r="K776" s="3" t="str">
        <f t="shared" si="76"/>
        <v/>
      </c>
      <c r="M776" s="4">
        <f>IF(Table1[[#This Row],[Import to Gateway Calculator?]]="Yes",IFERROR(Table1[[#This Row],[Streaming Resolution '[MP']]],""),0)</f>
        <v>0</v>
      </c>
      <c r="N776" s="4">
        <f>IF(Table1[[#This Row],[Import to Gateway Calculator?]]="Yes",IFERROR(Table1[[#This Row],[Recording Resolution '[MP']]],""),0)</f>
        <v>0</v>
      </c>
      <c r="O776" s="4">
        <f>IF(Table1[[#This Row],[Import to Gateway Calculator?]]="Yes",IFERROR(Table1[[#This Row],[Frame Rate '[FPS'] 1]],""),0)</f>
        <v>0</v>
      </c>
      <c r="P776" s="4">
        <f>IF(Table1[[#This Row],[Import to Gateway Calculator?]]="Yes",IFERROR(Table1[[#This Row],[Days of Storage 1]],""),0)</f>
        <v>0</v>
      </c>
    </row>
    <row r="777" spans="1:16" x14ac:dyDescent="0.25">
      <c r="A777" s="5" t="str">
        <f t="shared" si="77"/>
        <v/>
      </c>
      <c r="B777" s="6" t="str">
        <f>IFERROR(IF(Table1[[#This Row],[Multi-lens? 1]]="No", 1, IF(Table1[[#This Row],[Multi-lens? 1]]="Dual", 2, IF(Table1[[#This Row],[Multi-lens? 1]]="Quad", 4, ""))),"")</f>
        <v/>
      </c>
      <c r="C777" s="6">
        <f t="shared" si="78"/>
        <v>0</v>
      </c>
      <c r="D777" s="6">
        <f t="shared" si="79"/>
        <v>0</v>
      </c>
      <c r="E777" s="6">
        <f t="shared" si="80"/>
        <v>0</v>
      </c>
      <c r="F777" s="6">
        <f t="shared" si="81"/>
        <v>0</v>
      </c>
      <c r="H777" s="6" t="str">
        <f>IFERROR(IF(Table1[[#This Row],[Multi-lens? 1]]="No", 1, IF(Table1[[#This Row],[Multi-lens? 1]]="Dual", 2, IF(Table1[[#This Row],[Multi-lens? 1]]="Quad", 4, ""))),"")</f>
        <v/>
      </c>
      <c r="I777" s="9">
        <f>IFERROR(Table1[[#This Row],[Name]],"")</f>
        <v>0</v>
      </c>
      <c r="K777" s="3" t="str">
        <f t="shared" si="76"/>
        <v/>
      </c>
      <c r="M777" s="4">
        <f>IF(Table1[[#This Row],[Import to Gateway Calculator?]]="Yes",IFERROR(Table1[[#This Row],[Streaming Resolution '[MP']]],""),0)</f>
        <v>0</v>
      </c>
      <c r="N777" s="4">
        <f>IF(Table1[[#This Row],[Import to Gateway Calculator?]]="Yes",IFERROR(Table1[[#This Row],[Recording Resolution '[MP']]],""),0)</f>
        <v>0</v>
      </c>
      <c r="O777" s="4">
        <f>IF(Table1[[#This Row],[Import to Gateway Calculator?]]="Yes",IFERROR(Table1[[#This Row],[Frame Rate '[FPS'] 1]],""),0)</f>
        <v>0</v>
      </c>
      <c r="P777" s="4">
        <f>IF(Table1[[#This Row],[Import to Gateway Calculator?]]="Yes",IFERROR(Table1[[#This Row],[Days of Storage 1]],""),0)</f>
        <v>0</v>
      </c>
    </row>
    <row r="778" spans="1:16" x14ac:dyDescent="0.25">
      <c r="A778" s="5" t="str">
        <f t="shared" si="77"/>
        <v/>
      </c>
      <c r="B778" s="6" t="str">
        <f>IFERROR(IF(Table1[[#This Row],[Multi-lens? 1]]="No", 1, IF(Table1[[#This Row],[Multi-lens? 1]]="Dual", 2, IF(Table1[[#This Row],[Multi-lens? 1]]="Quad", 4, ""))),"")</f>
        <v/>
      </c>
      <c r="C778" s="6">
        <f t="shared" si="78"/>
        <v>0</v>
      </c>
      <c r="D778" s="6">
        <f t="shared" si="79"/>
        <v>0</v>
      </c>
      <c r="E778" s="6">
        <f t="shared" si="80"/>
        <v>0</v>
      </c>
      <c r="F778" s="6">
        <f t="shared" si="81"/>
        <v>0</v>
      </c>
      <c r="H778" s="6" t="str">
        <f>IFERROR(IF(Table1[[#This Row],[Multi-lens? 1]]="No", 1, IF(Table1[[#This Row],[Multi-lens? 1]]="Dual", 2, IF(Table1[[#This Row],[Multi-lens? 1]]="Quad", 4, ""))),"")</f>
        <v/>
      </c>
      <c r="I778" s="9">
        <f>IFERROR(Table1[[#This Row],[Name]],"")</f>
        <v>0</v>
      </c>
      <c r="K778" s="3" t="str">
        <f t="shared" si="76"/>
        <v/>
      </c>
      <c r="M778" s="4">
        <f>IF(Table1[[#This Row],[Import to Gateway Calculator?]]="Yes",IFERROR(Table1[[#This Row],[Streaming Resolution '[MP']]],""),0)</f>
        <v>0</v>
      </c>
      <c r="N778" s="4">
        <f>IF(Table1[[#This Row],[Import to Gateway Calculator?]]="Yes",IFERROR(Table1[[#This Row],[Recording Resolution '[MP']]],""),0)</f>
        <v>0</v>
      </c>
      <c r="O778" s="4">
        <f>IF(Table1[[#This Row],[Import to Gateway Calculator?]]="Yes",IFERROR(Table1[[#This Row],[Frame Rate '[FPS'] 1]],""),0)</f>
        <v>0</v>
      </c>
      <c r="P778" s="4">
        <f>IF(Table1[[#This Row],[Import to Gateway Calculator?]]="Yes",IFERROR(Table1[[#This Row],[Days of Storage 1]],""),0)</f>
        <v>0</v>
      </c>
    </row>
    <row r="779" spans="1:16" x14ac:dyDescent="0.25">
      <c r="A779" s="5" t="str">
        <f t="shared" si="77"/>
        <v/>
      </c>
      <c r="B779" s="6" t="str">
        <f>IFERROR(IF(Table1[[#This Row],[Multi-lens? 1]]="No", 1, IF(Table1[[#This Row],[Multi-lens? 1]]="Dual", 2, IF(Table1[[#This Row],[Multi-lens? 1]]="Quad", 4, ""))),"")</f>
        <v/>
      </c>
      <c r="C779" s="6">
        <f t="shared" si="78"/>
        <v>0</v>
      </c>
      <c r="D779" s="6">
        <f t="shared" si="79"/>
        <v>0</v>
      </c>
      <c r="E779" s="6">
        <f t="shared" si="80"/>
        <v>0</v>
      </c>
      <c r="F779" s="6">
        <f t="shared" si="81"/>
        <v>0</v>
      </c>
      <c r="H779" s="6" t="str">
        <f>IFERROR(IF(Table1[[#This Row],[Multi-lens? 1]]="No", 1, IF(Table1[[#This Row],[Multi-lens? 1]]="Dual", 2, IF(Table1[[#This Row],[Multi-lens? 1]]="Quad", 4, ""))),"")</f>
        <v/>
      </c>
      <c r="I779" s="9">
        <f>IFERROR(Table1[[#This Row],[Name]],"")</f>
        <v>0</v>
      </c>
      <c r="K779" s="3" t="str">
        <f t="shared" si="76"/>
        <v/>
      </c>
      <c r="M779" s="4">
        <f>IF(Table1[[#This Row],[Import to Gateway Calculator?]]="Yes",IFERROR(Table1[[#This Row],[Streaming Resolution '[MP']]],""),0)</f>
        <v>0</v>
      </c>
      <c r="N779" s="4">
        <f>IF(Table1[[#This Row],[Import to Gateway Calculator?]]="Yes",IFERROR(Table1[[#This Row],[Recording Resolution '[MP']]],""),0)</f>
        <v>0</v>
      </c>
      <c r="O779" s="4">
        <f>IF(Table1[[#This Row],[Import to Gateway Calculator?]]="Yes",IFERROR(Table1[[#This Row],[Frame Rate '[FPS'] 1]],""),0)</f>
        <v>0</v>
      </c>
      <c r="P779" s="4">
        <f>IF(Table1[[#This Row],[Import to Gateway Calculator?]]="Yes",IFERROR(Table1[[#This Row],[Days of Storage 1]],""),0)</f>
        <v>0</v>
      </c>
    </row>
    <row r="780" spans="1:16" x14ac:dyDescent="0.25">
      <c r="A780" s="5" t="str">
        <f t="shared" si="77"/>
        <v/>
      </c>
      <c r="B780" s="6" t="str">
        <f>IFERROR(IF(Table1[[#This Row],[Multi-lens? 1]]="No", 1, IF(Table1[[#This Row],[Multi-lens? 1]]="Dual", 2, IF(Table1[[#This Row],[Multi-lens? 1]]="Quad", 4, ""))),"")</f>
        <v/>
      </c>
      <c r="C780" s="6">
        <f t="shared" si="78"/>
        <v>0</v>
      </c>
      <c r="D780" s="6">
        <f t="shared" si="79"/>
        <v>0</v>
      </c>
      <c r="E780" s="6">
        <f t="shared" si="80"/>
        <v>0</v>
      </c>
      <c r="F780" s="6">
        <f t="shared" si="81"/>
        <v>0</v>
      </c>
      <c r="H780" s="6" t="str">
        <f>IFERROR(IF(Table1[[#This Row],[Multi-lens? 1]]="No", 1, IF(Table1[[#This Row],[Multi-lens? 1]]="Dual", 2, IF(Table1[[#This Row],[Multi-lens? 1]]="Quad", 4, ""))),"")</f>
        <v/>
      </c>
      <c r="I780" s="9">
        <f>IFERROR(Table1[[#This Row],[Name]],"")</f>
        <v>0</v>
      </c>
      <c r="K780" s="3" t="str">
        <f t="shared" si="76"/>
        <v/>
      </c>
      <c r="M780" s="4">
        <f>IF(Table1[[#This Row],[Import to Gateway Calculator?]]="Yes",IFERROR(Table1[[#This Row],[Streaming Resolution '[MP']]],""),0)</f>
        <v>0</v>
      </c>
      <c r="N780" s="4">
        <f>IF(Table1[[#This Row],[Import to Gateway Calculator?]]="Yes",IFERROR(Table1[[#This Row],[Recording Resolution '[MP']]],""),0)</f>
        <v>0</v>
      </c>
      <c r="O780" s="4">
        <f>IF(Table1[[#This Row],[Import to Gateway Calculator?]]="Yes",IFERROR(Table1[[#This Row],[Frame Rate '[FPS'] 1]],""),0)</f>
        <v>0</v>
      </c>
      <c r="P780" s="4">
        <f>IF(Table1[[#This Row],[Import to Gateway Calculator?]]="Yes",IFERROR(Table1[[#This Row],[Days of Storage 1]],""),0)</f>
        <v>0</v>
      </c>
    </row>
    <row r="781" spans="1:16" x14ac:dyDescent="0.25">
      <c r="A781" s="5" t="str">
        <f t="shared" si="77"/>
        <v/>
      </c>
      <c r="B781" s="6" t="str">
        <f>IFERROR(IF(Table1[[#This Row],[Multi-lens? 1]]="No", 1, IF(Table1[[#This Row],[Multi-lens? 1]]="Dual", 2, IF(Table1[[#This Row],[Multi-lens? 1]]="Quad", 4, ""))),"")</f>
        <v/>
      </c>
      <c r="C781" s="6">
        <f t="shared" si="78"/>
        <v>0</v>
      </c>
      <c r="D781" s="6">
        <f t="shared" si="79"/>
        <v>0</v>
      </c>
      <c r="E781" s="6">
        <f t="shared" si="80"/>
        <v>0</v>
      </c>
      <c r="F781" s="6">
        <f t="shared" si="81"/>
        <v>0</v>
      </c>
      <c r="H781" s="6" t="str">
        <f>IFERROR(IF(Table1[[#This Row],[Multi-lens? 1]]="No", 1, IF(Table1[[#This Row],[Multi-lens? 1]]="Dual", 2, IF(Table1[[#This Row],[Multi-lens? 1]]="Quad", 4, ""))),"")</f>
        <v/>
      </c>
      <c r="I781" s="9">
        <f>IFERROR(Table1[[#This Row],[Name]],"")</f>
        <v>0</v>
      </c>
      <c r="K781" s="3" t="str">
        <f t="shared" si="76"/>
        <v/>
      </c>
      <c r="M781" s="4">
        <f>IF(Table1[[#This Row],[Import to Gateway Calculator?]]="Yes",IFERROR(Table1[[#This Row],[Streaming Resolution '[MP']]],""),0)</f>
        <v>0</v>
      </c>
      <c r="N781" s="4">
        <f>IF(Table1[[#This Row],[Import to Gateway Calculator?]]="Yes",IFERROR(Table1[[#This Row],[Recording Resolution '[MP']]],""),0)</f>
        <v>0</v>
      </c>
      <c r="O781" s="4">
        <f>IF(Table1[[#This Row],[Import to Gateway Calculator?]]="Yes",IFERROR(Table1[[#This Row],[Frame Rate '[FPS'] 1]],""),0)</f>
        <v>0</v>
      </c>
      <c r="P781" s="4">
        <f>IF(Table1[[#This Row],[Import to Gateway Calculator?]]="Yes",IFERROR(Table1[[#This Row],[Days of Storage 1]],""),0)</f>
        <v>0</v>
      </c>
    </row>
    <row r="782" spans="1:16" x14ac:dyDescent="0.25">
      <c r="A782" s="5" t="str">
        <f t="shared" si="77"/>
        <v/>
      </c>
      <c r="B782" s="6" t="str">
        <f>IFERROR(IF(Table1[[#This Row],[Multi-lens? 1]]="No", 1, IF(Table1[[#This Row],[Multi-lens? 1]]="Dual", 2, IF(Table1[[#This Row],[Multi-lens? 1]]="Quad", 4, ""))),"")</f>
        <v/>
      </c>
      <c r="C782" s="6">
        <f t="shared" si="78"/>
        <v>0</v>
      </c>
      <c r="D782" s="6">
        <f t="shared" si="79"/>
        <v>0</v>
      </c>
      <c r="E782" s="6">
        <f t="shared" si="80"/>
        <v>0</v>
      </c>
      <c r="F782" s="6">
        <f t="shared" si="81"/>
        <v>0</v>
      </c>
      <c r="H782" s="6" t="str">
        <f>IFERROR(IF(Table1[[#This Row],[Multi-lens? 1]]="No", 1, IF(Table1[[#This Row],[Multi-lens? 1]]="Dual", 2, IF(Table1[[#This Row],[Multi-lens? 1]]="Quad", 4, ""))),"")</f>
        <v/>
      </c>
      <c r="I782" s="9">
        <f>IFERROR(Table1[[#This Row],[Name]],"")</f>
        <v>0</v>
      </c>
      <c r="K782" s="3" t="str">
        <f t="shared" si="76"/>
        <v/>
      </c>
      <c r="M782" s="4">
        <f>IF(Table1[[#This Row],[Import to Gateway Calculator?]]="Yes",IFERROR(Table1[[#This Row],[Streaming Resolution '[MP']]],""),0)</f>
        <v>0</v>
      </c>
      <c r="N782" s="4">
        <f>IF(Table1[[#This Row],[Import to Gateway Calculator?]]="Yes",IFERROR(Table1[[#This Row],[Recording Resolution '[MP']]],""),0)</f>
        <v>0</v>
      </c>
      <c r="O782" s="4">
        <f>IF(Table1[[#This Row],[Import to Gateway Calculator?]]="Yes",IFERROR(Table1[[#This Row],[Frame Rate '[FPS'] 1]],""),0)</f>
        <v>0</v>
      </c>
      <c r="P782" s="4">
        <f>IF(Table1[[#This Row],[Import to Gateway Calculator?]]="Yes",IFERROR(Table1[[#This Row],[Days of Storage 1]],""),0)</f>
        <v>0</v>
      </c>
    </row>
    <row r="783" spans="1:16" x14ac:dyDescent="0.25">
      <c r="A783" s="5" t="str">
        <f t="shared" si="77"/>
        <v/>
      </c>
      <c r="B783" s="6" t="str">
        <f>IFERROR(IF(Table1[[#This Row],[Multi-lens? 1]]="No", 1, IF(Table1[[#This Row],[Multi-lens? 1]]="Dual", 2, IF(Table1[[#This Row],[Multi-lens? 1]]="Quad", 4, ""))),"")</f>
        <v/>
      </c>
      <c r="C783" s="6">
        <f t="shared" si="78"/>
        <v>0</v>
      </c>
      <c r="D783" s="6">
        <f t="shared" si="79"/>
        <v>0</v>
      </c>
      <c r="E783" s="6">
        <f t="shared" si="80"/>
        <v>0</v>
      </c>
      <c r="F783" s="6">
        <f t="shared" si="81"/>
        <v>0</v>
      </c>
      <c r="H783" s="6" t="str">
        <f>IFERROR(IF(Table1[[#This Row],[Multi-lens? 1]]="No", 1, IF(Table1[[#This Row],[Multi-lens? 1]]="Dual", 2, IF(Table1[[#This Row],[Multi-lens? 1]]="Quad", 4, ""))),"")</f>
        <v/>
      </c>
      <c r="I783" s="9">
        <f>IFERROR(Table1[[#This Row],[Name]],"")</f>
        <v>0</v>
      </c>
      <c r="K783" s="3" t="str">
        <f t="shared" si="76"/>
        <v/>
      </c>
      <c r="M783" s="4">
        <f>IF(Table1[[#This Row],[Import to Gateway Calculator?]]="Yes",IFERROR(Table1[[#This Row],[Streaming Resolution '[MP']]],""),0)</f>
        <v>0</v>
      </c>
      <c r="N783" s="4">
        <f>IF(Table1[[#This Row],[Import to Gateway Calculator?]]="Yes",IFERROR(Table1[[#This Row],[Recording Resolution '[MP']]],""),0)</f>
        <v>0</v>
      </c>
      <c r="O783" s="4">
        <f>IF(Table1[[#This Row],[Import to Gateway Calculator?]]="Yes",IFERROR(Table1[[#This Row],[Frame Rate '[FPS'] 1]],""),0)</f>
        <v>0</v>
      </c>
      <c r="P783" s="4">
        <f>IF(Table1[[#This Row],[Import to Gateway Calculator?]]="Yes",IFERROR(Table1[[#This Row],[Days of Storage 1]],""),0)</f>
        <v>0</v>
      </c>
    </row>
    <row r="784" spans="1:16" x14ac:dyDescent="0.25">
      <c r="A784" s="5" t="str">
        <f t="shared" si="77"/>
        <v/>
      </c>
      <c r="B784" s="6" t="str">
        <f>IFERROR(IF(Table1[[#This Row],[Multi-lens? 1]]="No", 1, IF(Table1[[#This Row],[Multi-lens? 1]]="Dual", 2, IF(Table1[[#This Row],[Multi-lens? 1]]="Quad", 4, ""))),"")</f>
        <v/>
      </c>
      <c r="C784" s="6">
        <f t="shared" si="78"/>
        <v>0</v>
      </c>
      <c r="D784" s="6">
        <f t="shared" si="79"/>
        <v>0</v>
      </c>
      <c r="E784" s="6">
        <f t="shared" si="80"/>
        <v>0</v>
      </c>
      <c r="F784" s="6">
        <f t="shared" si="81"/>
        <v>0</v>
      </c>
      <c r="H784" s="6" t="str">
        <f>IFERROR(IF(Table1[[#This Row],[Multi-lens? 1]]="No", 1, IF(Table1[[#This Row],[Multi-lens? 1]]="Dual", 2, IF(Table1[[#This Row],[Multi-lens? 1]]="Quad", 4, ""))),"")</f>
        <v/>
      </c>
      <c r="I784" s="9">
        <f>IFERROR(Table1[[#This Row],[Name]],"")</f>
        <v>0</v>
      </c>
      <c r="K784" s="3" t="str">
        <f t="shared" si="76"/>
        <v/>
      </c>
      <c r="M784" s="4">
        <f>IF(Table1[[#This Row],[Import to Gateway Calculator?]]="Yes",IFERROR(Table1[[#This Row],[Streaming Resolution '[MP']]],""),0)</f>
        <v>0</v>
      </c>
      <c r="N784" s="4">
        <f>IF(Table1[[#This Row],[Import to Gateway Calculator?]]="Yes",IFERROR(Table1[[#This Row],[Recording Resolution '[MP']]],""),0)</f>
        <v>0</v>
      </c>
      <c r="O784" s="4">
        <f>IF(Table1[[#This Row],[Import to Gateway Calculator?]]="Yes",IFERROR(Table1[[#This Row],[Frame Rate '[FPS'] 1]],""),0)</f>
        <v>0</v>
      </c>
      <c r="P784" s="4">
        <f>IF(Table1[[#This Row],[Import to Gateway Calculator?]]="Yes",IFERROR(Table1[[#This Row],[Days of Storage 1]],""),0)</f>
        <v>0</v>
      </c>
    </row>
    <row r="785" spans="1:16" x14ac:dyDescent="0.25">
      <c r="A785" s="5" t="str">
        <f t="shared" si="77"/>
        <v/>
      </c>
      <c r="B785" s="6" t="str">
        <f>IFERROR(IF(Table1[[#This Row],[Multi-lens? 1]]="No", 1, IF(Table1[[#This Row],[Multi-lens? 1]]="Dual", 2, IF(Table1[[#This Row],[Multi-lens? 1]]="Quad", 4, ""))),"")</f>
        <v/>
      </c>
      <c r="C785" s="6">
        <f t="shared" si="78"/>
        <v>0</v>
      </c>
      <c r="D785" s="6">
        <f t="shared" si="79"/>
        <v>0</v>
      </c>
      <c r="E785" s="6">
        <f t="shared" si="80"/>
        <v>0</v>
      </c>
      <c r="F785" s="6">
        <f t="shared" si="81"/>
        <v>0</v>
      </c>
      <c r="H785" s="6" t="str">
        <f>IFERROR(IF(Table1[[#This Row],[Multi-lens? 1]]="No", 1, IF(Table1[[#This Row],[Multi-lens? 1]]="Dual", 2, IF(Table1[[#This Row],[Multi-lens? 1]]="Quad", 4, ""))),"")</f>
        <v/>
      </c>
      <c r="I785" s="9">
        <f>IFERROR(Table1[[#This Row],[Name]],"")</f>
        <v>0</v>
      </c>
      <c r="K785" s="3" t="str">
        <f t="shared" si="76"/>
        <v/>
      </c>
      <c r="M785" s="4">
        <f>IF(Table1[[#This Row],[Import to Gateway Calculator?]]="Yes",IFERROR(Table1[[#This Row],[Streaming Resolution '[MP']]],""),0)</f>
        <v>0</v>
      </c>
      <c r="N785" s="4">
        <f>IF(Table1[[#This Row],[Import to Gateway Calculator?]]="Yes",IFERROR(Table1[[#This Row],[Recording Resolution '[MP']]],""),0)</f>
        <v>0</v>
      </c>
      <c r="O785" s="4">
        <f>IF(Table1[[#This Row],[Import to Gateway Calculator?]]="Yes",IFERROR(Table1[[#This Row],[Frame Rate '[FPS'] 1]],""),0)</f>
        <v>0</v>
      </c>
      <c r="P785" s="4">
        <f>IF(Table1[[#This Row],[Import to Gateway Calculator?]]="Yes",IFERROR(Table1[[#This Row],[Days of Storage 1]],""),0)</f>
        <v>0</v>
      </c>
    </row>
    <row r="786" spans="1:16" x14ac:dyDescent="0.25">
      <c r="A786" s="5" t="str">
        <f t="shared" si="77"/>
        <v/>
      </c>
      <c r="B786" s="6" t="str">
        <f>IFERROR(IF(Table1[[#This Row],[Multi-lens? 1]]="No", 1, IF(Table1[[#This Row],[Multi-lens? 1]]="Dual", 2, IF(Table1[[#This Row],[Multi-lens? 1]]="Quad", 4, ""))),"")</f>
        <v/>
      </c>
      <c r="C786" s="6">
        <f t="shared" si="78"/>
        <v>0</v>
      </c>
      <c r="D786" s="6">
        <f t="shared" si="79"/>
        <v>0</v>
      </c>
      <c r="E786" s="6">
        <f t="shared" si="80"/>
        <v>0</v>
      </c>
      <c r="F786" s="6">
        <f t="shared" si="81"/>
        <v>0</v>
      </c>
      <c r="H786" s="6" t="str">
        <f>IFERROR(IF(Table1[[#This Row],[Multi-lens? 1]]="No", 1, IF(Table1[[#This Row],[Multi-lens? 1]]="Dual", 2, IF(Table1[[#This Row],[Multi-lens? 1]]="Quad", 4, ""))),"")</f>
        <v/>
      </c>
      <c r="I786" s="9">
        <f>IFERROR(Table1[[#This Row],[Name]],"")</f>
        <v>0</v>
      </c>
      <c r="K786" s="3" t="str">
        <f t="shared" si="76"/>
        <v/>
      </c>
      <c r="M786" s="4">
        <f>IF(Table1[[#This Row],[Import to Gateway Calculator?]]="Yes",IFERROR(Table1[[#This Row],[Streaming Resolution '[MP']]],""),0)</f>
        <v>0</v>
      </c>
      <c r="N786" s="4">
        <f>IF(Table1[[#This Row],[Import to Gateway Calculator?]]="Yes",IFERROR(Table1[[#This Row],[Recording Resolution '[MP']]],""),0)</f>
        <v>0</v>
      </c>
      <c r="O786" s="4">
        <f>IF(Table1[[#This Row],[Import to Gateway Calculator?]]="Yes",IFERROR(Table1[[#This Row],[Frame Rate '[FPS'] 1]],""),0)</f>
        <v>0</v>
      </c>
      <c r="P786" s="4">
        <f>IF(Table1[[#This Row],[Import to Gateway Calculator?]]="Yes",IFERROR(Table1[[#This Row],[Days of Storage 1]],""),0)</f>
        <v>0</v>
      </c>
    </row>
    <row r="787" spans="1:16" x14ac:dyDescent="0.25">
      <c r="A787" s="5" t="str">
        <f t="shared" si="77"/>
        <v/>
      </c>
      <c r="B787" s="6" t="str">
        <f>IFERROR(IF(Table1[[#This Row],[Multi-lens? 1]]="No", 1, IF(Table1[[#This Row],[Multi-lens? 1]]="Dual", 2, IF(Table1[[#This Row],[Multi-lens? 1]]="Quad", 4, ""))),"")</f>
        <v/>
      </c>
      <c r="C787" s="6">
        <f t="shared" si="78"/>
        <v>0</v>
      </c>
      <c r="D787" s="6">
        <f t="shared" si="79"/>
        <v>0</v>
      </c>
      <c r="E787" s="6">
        <f t="shared" si="80"/>
        <v>0</v>
      </c>
      <c r="F787" s="6">
        <f t="shared" si="81"/>
        <v>0</v>
      </c>
      <c r="H787" s="6" t="str">
        <f>IFERROR(IF(Table1[[#This Row],[Multi-lens? 1]]="No", 1, IF(Table1[[#This Row],[Multi-lens? 1]]="Dual", 2, IF(Table1[[#This Row],[Multi-lens? 1]]="Quad", 4, ""))),"")</f>
        <v/>
      </c>
      <c r="I787" s="9">
        <f>IFERROR(Table1[[#This Row],[Name]],"")</f>
        <v>0</v>
      </c>
      <c r="K787" s="3" t="str">
        <f t="shared" si="76"/>
        <v/>
      </c>
      <c r="M787" s="4">
        <f>IF(Table1[[#This Row],[Import to Gateway Calculator?]]="Yes",IFERROR(Table1[[#This Row],[Streaming Resolution '[MP']]],""),0)</f>
        <v>0</v>
      </c>
      <c r="N787" s="4">
        <f>IF(Table1[[#This Row],[Import to Gateway Calculator?]]="Yes",IFERROR(Table1[[#This Row],[Recording Resolution '[MP']]],""),0)</f>
        <v>0</v>
      </c>
      <c r="O787" s="4">
        <f>IF(Table1[[#This Row],[Import to Gateway Calculator?]]="Yes",IFERROR(Table1[[#This Row],[Frame Rate '[FPS'] 1]],""),0)</f>
        <v>0</v>
      </c>
      <c r="P787" s="4">
        <f>IF(Table1[[#This Row],[Import to Gateway Calculator?]]="Yes",IFERROR(Table1[[#This Row],[Days of Storage 1]],""),0)</f>
        <v>0</v>
      </c>
    </row>
    <row r="788" spans="1:16" x14ac:dyDescent="0.25">
      <c r="A788" s="5" t="str">
        <f t="shared" si="77"/>
        <v/>
      </c>
      <c r="B788" s="6" t="str">
        <f>IFERROR(IF(Table1[[#This Row],[Multi-lens? 1]]="No", 1, IF(Table1[[#This Row],[Multi-lens? 1]]="Dual", 2, IF(Table1[[#This Row],[Multi-lens? 1]]="Quad", 4, ""))),"")</f>
        <v/>
      </c>
      <c r="C788" s="6">
        <f t="shared" si="78"/>
        <v>0</v>
      </c>
      <c r="D788" s="6">
        <f t="shared" si="79"/>
        <v>0</v>
      </c>
      <c r="E788" s="6">
        <f t="shared" si="80"/>
        <v>0</v>
      </c>
      <c r="F788" s="6">
        <f t="shared" si="81"/>
        <v>0</v>
      </c>
      <c r="H788" s="6" t="str">
        <f>IFERROR(IF(Table1[[#This Row],[Multi-lens? 1]]="No", 1, IF(Table1[[#This Row],[Multi-lens? 1]]="Dual", 2, IF(Table1[[#This Row],[Multi-lens? 1]]="Quad", 4, ""))),"")</f>
        <v/>
      </c>
      <c r="I788" s="9">
        <f>IFERROR(Table1[[#This Row],[Name]],"")</f>
        <v>0</v>
      </c>
      <c r="K788" s="3" t="str">
        <f t="shared" si="76"/>
        <v/>
      </c>
      <c r="M788" s="4">
        <f>IF(Table1[[#This Row],[Import to Gateway Calculator?]]="Yes",IFERROR(Table1[[#This Row],[Streaming Resolution '[MP']]],""),0)</f>
        <v>0</v>
      </c>
      <c r="N788" s="4">
        <f>IF(Table1[[#This Row],[Import to Gateway Calculator?]]="Yes",IFERROR(Table1[[#This Row],[Recording Resolution '[MP']]],""),0)</f>
        <v>0</v>
      </c>
      <c r="O788" s="4">
        <f>IF(Table1[[#This Row],[Import to Gateway Calculator?]]="Yes",IFERROR(Table1[[#This Row],[Frame Rate '[FPS'] 1]],""),0)</f>
        <v>0</v>
      </c>
      <c r="P788" s="4">
        <f>IF(Table1[[#This Row],[Import to Gateway Calculator?]]="Yes",IFERROR(Table1[[#This Row],[Days of Storage 1]],""),0)</f>
        <v>0</v>
      </c>
    </row>
    <row r="789" spans="1:16" x14ac:dyDescent="0.25">
      <c r="A789" s="5" t="str">
        <f t="shared" si="77"/>
        <v/>
      </c>
      <c r="B789" s="6" t="str">
        <f>IFERROR(IF(Table1[[#This Row],[Multi-lens? 1]]="No", 1, IF(Table1[[#This Row],[Multi-lens? 1]]="Dual", 2, IF(Table1[[#This Row],[Multi-lens? 1]]="Quad", 4, ""))),"")</f>
        <v/>
      </c>
      <c r="C789" s="6">
        <f t="shared" si="78"/>
        <v>0</v>
      </c>
      <c r="D789" s="6">
        <f t="shared" si="79"/>
        <v>0</v>
      </c>
      <c r="E789" s="6">
        <f t="shared" si="80"/>
        <v>0</v>
      </c>
      <c r="F789" s="6">
        <f t="shared" si="81"/>
        <v>0</v>
      </c>
      <c r="H789" s="6" t="str">
        <f>IFERROR(IF(Table1[[#This Row],[Multi-lens? 1]]="No", 1, IF(Table1[[#This Row],[Multi-lens? 1]]="Dual", 2, IF(Table1[[#This Row],[Multi-lens? 1]]="Quad", 4, ""))),"")</f>
        <v/>
      </c>
      <c r="I789" s="9">
        <f>IFERROR(Table1[[#This Row],[Name]],"")</f>
        <v>0</v>
      </c>
      <c r="K789" s="3" t="str">
        <f t="shared" si="76"/>
        <v/>
      </c>
      <c r="M789" s="4">
        <f>IF(Table1[[#This Row],[Import to Gateway Calculator?]]="Yes",IFERROR(Table1[[#This Row],[Streaming Resolution '[MP']]],""),0)</f>
        <v>0</v>
      </c>
      <c r="N789" s="4">
        <f>IF(Table1[[#This Row],[Import to Gateway Calculator?]]="Yes",IFERROR(Table1[[#This Row],[Recording Resolution '[MP']]],""),0)</f>
        <v>0</v>
      </c>
      <c r="O789" s="4">
        <f>IF(Table1[[#This Row],[Import to Gateway Calculator?]]="Yes",IFERROR(Table1[[#This Row],[Frame Rate '[FPS'] 1]],""),0)</f>
        <v>0</v>
      </c>
      <c r="P789" s="4">
        <f>IF(Table1[[#This Row],[Import to Gateway Calculator?]]="Yes",IFERROR(Table1[[#This Row],[Days of Storage 1]],""),0)</f>
        <v>0</v>
      </c>
    </row>
    <row r="790" spans="1:16" x14ac:dyDescent="0.25">
      <c r="A790" s="5" t="str">
        <f t="shared" si="77"/>
        <v/>
      </c>
      <c r="B790" s="6" t="str">
        <f>IFERROR(IF(Table1[[#This Row],[Multi-lens? 1]]="No", 1, IF(Table1[[#This Row],[Multi-lens? 1]]="Dual", 2, IF(Table1[[#This Row],[Multi-lens? 1]]="Quad", 4, ""))),"")</f>
        <v/>
      </c>
      <c r="C790" s="6">
        <f t="shared" si="78"/>
        <v>0</v>
      </c>
      <c r="D790" s="6">
        <f t="shared" si="79"/>
        <v>0</v>
      </c>
      <c r="E790" s="6">
        <f t="shared" si="80"/>
        <v>0</v>
      </c>
      <c r="F790" s="6">
        <f t="shared" si="81"/>
        <v>0</v>
      </c>
      <c r="H790" s="6" t="str">
        <f>IFERROR(IF(Table1[[#This Row],[Multi-lens? 1]]="No", 1, IF(Table1[[#This Row],[Multi-lens? 1]]="Dual", 2, IF(Table1[[#This Row],[Multi-lens? 1]]="Quad", 4, ""))),"")</f>
        <v/>
      </c>
      <c r="I790" s="9">
        <f>IFERROR(Table1[[#This Row],[Name]],"")</f>
        <v>0</v>
      </c>
      <c r="K790" s="3" t="str">
        <f t="shared" si="76"/>
        <v/>
      </c>
      <c r="M790" s="4">
        <f>IF(Table1[[#This Row],[Import to Gateway Calculator?]]="Yes",IFERROR(Table1[[#This Row],[Streaming Resolution '[MP']]],""),0)</f>
        <v>0</v>
      </c>
      <c r="N790" s="4">
        <f>IF(Table1[[#This Row],[Import to Gateway Calculator?]]="Yes",IFERROR(Table1[[#This Row],[Recording Resolution '[MP']]],""),0)</f>
        <v>0</v>
      </c>
      <c r="O790" s="4">
        <f>IF(Table1[[#This Row],[Import to Gateway Calculator?]]="Yes",IFERROR(Table1[[#This Row],[Frame Rate '[FPS'] 1]],""),0)</f>
        <v>0</v>
      </c>
      <c r="P790" s="4">
        <f>IF(Table1[[#This Row],[Import to Gateway Calculator?]]="Yes",IFERROR(Table1[[#This Row],[Days of Storage 1]],""),0)</f>
        <v>0</v>
      </c>
    </row>
    <row r="791" spans="1:16" x14ac:dyDescent="0.25">
      <c r="A791" s="5" t="str">
        <f t="shared" si="77"/>
        <v/>
      </c>
      <c r="B791" s="6" t="str">
        <f>IFERROR(IF(Table1[[#This Row],[Multi-lens? 1]]="No", 1, IF(Table1[[#This Row],[Multi-lens? 1]]="Dual", 2, IF(Table1[[#This Row],[Multi-lens? 1]]="Quad", 4, ""))),"")</f>
        <v/>
      </c>
      <c r="C791" s="6">
        <f t="shared" si="78"/>
        <v>0</v>
      </c>
      <c r="D791" s="6">
        <f t="shared" si="79"/>
        <v>0</v>
      </c>
      <c r="E791" s="6">
        <f t="shared" si="80"/>
        <v>0</v>
      </c>
      <c r="F791" s="6">
        <f t="shared" si="81"/>
        <v>0</v>
      </c>
      <c r="H791" s="6" t="str">
        <f>IFERROR(IF(Table1[[#This Row],[Multi-lens? 1]]="No", 1, IF(Table1[[#This Row],[Multi-lens? 1]]="Dual", 2, IF(Table1[[#This Row],[Multi-lens? 1]]="Quad", 4, ""))),"")</f>
        <v/>
      </c>
      <c r="I791" s="9">
        <f>IFERROR(Table1[[#This Row],[Name]],"")</f>
        <v>0</v>
      </c>
      <c r="K791" s="3" t="str">
        <f t="shared" si="76"/>
        <v/>
      </c>
      <c r="M791" s="4">
        <f>IF(Table1[[#This Row],[Import to Gateway Calculator?]]="Yes",IFERROR(Table1[[#This Row],[Streaming Resolution '[MP']]],""),0)</f>
        <v>0</v>
      </c>
      <c r="N791" s="4">
        <f>IF(Table1[[#This Row],[Import to Gateway Calculator?]]="Yes",IFERROR(Table1[[#This Row],[Recording Resolution '[MP']]],""),0)</f>
        <v>0</v>
      </c>
      <c r="O791" s="4">
        <f>IF(Table1[[#This Row],[Import to Gateway Calculator?]]="Yes",IFERROR(Table1[[#This Row],[Frame Rate '[FPS'] 1]],""),0)</f>
        <v>0</v>
      </c>
      <c r="P791" s="4">
        <f>IF(Table1[[#This Row],[Import to Gateway Calculator?]]="Yes",IFERROR(Table1[[#This Row],[Days of Storage 1]],""),0)</f>
        <v>0</v>
      </c>
    </row>
    <row r="792" spans="1:16" x14ac:dyDescent="0.25">
      <c r="A792" s="5" t="str">
        <f t="shared" si="77"/>
        <v/>
      </c>
      <c r="B792" s="6" t="str">
        <f>IFERROR(IF(Table1[[#This Row],[Multi-lens? 1]]="No", 1, IF(Table1[[#This Row],[Multi-lens? 1]]="Dual", 2, IF(Table1[[#This Row],[Multi-lens? 1]]="Quad", 4, ""))),"")</f>
        <v/>
      </c>
      <c r="C792" s="6">
        <f t="shared" si="78"/>
        <v>0</v>
      </c>
      <c r="D792" s="6">
        <f t="shared" si="79"/>
        <v>0</v>
      </c>
      <c r="E792" s="6">
        <f t="shared" si="80"/>
        <v>0</v>
      </c>
      <c r="F792" s="6">
        <f t="shared" si="81"/>
        <v>0</v>
      </c>
      <c r="H792" s="6" t="str">
        <f>IFERROR(IF(Table1[[#This Row],[Multi-lens? 1]]="No", 1, IF(Table1[[#This Row],[Multi-lens? 1]]="Dual", 2, IF(Table1[[#This Row],[Multi-lens? 1]]="Quad", 4, ""))),"")</f>
        <v/>
      </c>
      <c r="I792" s="9">
        <f>IFERROR(Table1[[#This Row],[Name]],"")</f>
        <v>0</v>
      </c>
      <c r="K792" s="3" t="str">
        <f t="shared" si="76"/>
        <v/>
      </c>
      <c r="M792" s="4">
        <f>IF(Table1[[#This Row],[Import to Gateway Calculator?]]="Yes",IFERROR(Table1[[#This Row],[Streaming Resolution '[MP']]],""),0)</f>
        <v>0</v>
      </c>
      <c r="N792" s="4">
        <f>IF(Table1[[#This Row],[Import to Gateway Calculator?]]="Yes",IFERROR(Table1[[#This Row],[Recording Resolution '[MP']]],""),0)</f>
        <v>0</v>
      </c>
      <c r="O792" s="4">
        <f>IF(Table1[[#This Row],[Import to Gateway Calculator?]]="Yes",IFERROR(Table1[[#This Row],[Frame Rate '[FPS'] 1]],""),0)</f>
        <v>0</v>
      </c>
      <c r="P792" s="4">
        <f>IF(Table1[[#This Row],[Import to Gateway Calculator?]]="Yes",IFERROR(Table1[[#This Row],[Days of Storage 1]],""),0)</f>
        <v>0</v>
      </c>
    </row>
    <row r="793" spans="1:16" x14ac:dyDescent="0.25">
      <c r="A793" s="5" t="str">
        <f t="shared" si="77"/>
        <v/>
      </c>
      <c r="B793" s="6" t="str">
        <f>IFERROR(IF(Table1[[#This Row],[Multi-lens? 1]]="No", 1, IF(Table1[[#This Row],[Multi-lens? 1]]="Dual", 2, IF(Table1[[#This Row],[Multi-lens? 1]]="Quad", 4, ""))),"")</f>
        <v/>
      </c>
      <c r="C793" s="6">
        <f t="shared" si="78"/>
        <v>0</v>
      </c>
      <c r="D793" s="6">
        <f t="shared" si="79"/>
        <v>0</v>
      </c>
      <c r="E793" s="6">
        <f t="shared" si="80"/>
        <v>0</v>
      </c>
      <c r="F793" s="6">
        <f t="shared" si="81"/>
        <v>0</v>
      </c>
      <c r="H793" s="6" t="str">
        <f>IFERROR(IF(Table1[[#This Row],[Multi-lens? 1]]="No", 1, IF(Table1[[#This Row],[Multi-lens? 1]]="Dual", 2, IF(Table1[[#This Row],[Multi-lens? 1]]="Quad", 4, ""))),"")</f>
        <v/>
      </c>
      <c r="I793" s="9">
        <f>IFERROR(Table1[[#This Row],[Name]],"")</f>
        <v>0</v>
      </c>
      <c r="K793" s="3" t="str">
        <f t="shared" si="76"/>
        <v/>
      </c>
      <c r="M793" s="4">
        <f>IF(Table1[[#This Row],[Import to Gateway Calculator?]]="Yes",IFERROR(Table1[[#This Row],[Streaming Resolution '[MP']]],""),0)</f>
        <v>0</v>
      </c>
      <c r="N793" s="4">
        <f>IF(Table1[[#This Row],[Import to Gateway Calculator?]]="Yes",IFERROR(Table1[[#This Row],[Recording Resolution '[MP']]],""),0)</f>
        <v>0</v>
      </c>
      <c r="O793" s="4">
        <f>IF(Table1[[#This Row],[Import to Gateway Calculator?]]="Yes",IFERROR(Table1[[#This Row],[Frame Rate '[FPS'] 1]],""),0)</f>
        <v>0</v>
      </c>
      <c r="P793" s="4">
        <f>IF(Table1[[#This Row],[Import to Gateway Calculator?]]="Yes",IFERROR(Table1[[#This Row],[Days of Storage 1]],""),0)</f>
        <v>0</v>
      </c>
    </row>
    <row r="794" spans="1:16" x14ac:dyDescent="0.25">
      <c r="A794" s="5" t="str">
        <f t="shared" si="77"/>
        <v/>
      </c>
      <c r="B794" s="6" t="str">
        <f>IFERROR(IF(Table1[[#This Row],[Multi-lens? 1]]="No", 1, IF(Table1[[#This Row],[Multi-lens? 1]]="Dual", 2, IF(Table1[[#This Row],[Multi-lens? 1]]="Quad", 4, ""))),"")</f>
        <v/>
      </c>
      <c r="C794" s="6">
        <f t="shared" si="78"/>
        <v>0</v>
      </c>
      <c r="D794" s="6">
        <f t="shared" si="79"/>
        <v>0</v>
      </c>
      <c r="E794" s="6">
        <f t="shared" si="80"/>
        <v>0</v>
      </c>
      <c r="F794" s="6">
        <f t="shared" si="81"/>
        <v>0</v>
      </c>
      <c r="H794" s="6" t="str">
        <f>IFERROR(IF(Table1[[#This Row],[Multi-lens? 1]]="No", 1, IF(Table1[[#This Row],[Multi-lens? 1]]="Dual", 2, IF(Table1[[#This Row],[Multi-lens? 1]]="Quad", 4, ""))),"")</f>
        <v/>
      </c>
      <c r="I794" s="9">
        <f>IFERROR(Table1[[#This Row],[Name]],"")</f>
        <v>0</v>
      </c>
      <c r="K794" s="3" t="str">
        <f t="shared" si="76"/>
        <v/>
      </c>
      <c r="M794" s="4">
        <f>IF(Table1[[#This Row],[Import to Gateway Calculator?]]="Yes",IFERROR(Table1[[#This Row],[Streaming Resolution '[MP']]],""),0)</f>
        <v>0</v>
      </c>
      <c r="N794" s="4">
        <f>IF(Table1[[#This Row],[Import to Gateway Calculator?]]="Yes",IFERROR(Table1[[#This Row],[Recording Resolution '[MP']]],""),0)</f>
        <v>0</v>
      </c>
      <c r="O794" s="4">
        <f>IF(Table1[[#This Row],[Import to Gateway Calculator?]]="Yes",IFERROR(Table1[[#This Row],[Frame Rate '[FPS'] 1]],""),0)</f>
        <v>0</v>
      </c>
      <c r="P794" s="4">
        <f>IF(Table1[[#This Row],[Import to Gateway Calculator?]]="Yes",IFERROR(Table1[[#This Row],[Days of Storage 1]],""),0)</f>
        <v>0</v>
      </c>
    </row>
    <row r="795" spans="1:16" x14ac:dyDescent="0.25">
      <c r="A795" s="5" t="str">
        <f t="shared" si="77"/>
        <v/>
      </c>
      <c r="B795" s="6" t="str">
        <f>IFERROR(IF(Table1[[#This Row],[Multi-lens? 1]]="No", 1, IF(Table1[[#This Row],[Multi-lens? 1]]="Dual", 2, IF(Table1[[#This Row],[Multi-lens? 1]]="Quad", 4, ""))),"")</f>
        <v/>
      </c>
      <c r="C795" s="6">
        <f t="shared" si="78"/>
        <v>0</v>
      </c>
      <c r="D795" s="6">
        <f t="shared" si="79"/>
        <v>0</v>
      </c>
      <c r="E795" s="6">
        <f t="shared" si="80"/>
        <v>0</v>
      </c>
      <c r="F795" s="6">
        <f t="shared" si="81"/>
        <v>0</v>
      </c>
      <c r="H795" s="6" t="str">
        <f>IFERROR(IF(Table1[[#This Row],[Multi-lens? 1]]="No", 1, IF(Table1[[#This Row],[Multi-lens? 1]]="Dual", 2, IF(Table1[[#This Row],[Multi-lens? 1]]="Quad", 4, ""))),"")</f>
        <v/>
      </c>
      <c r="I795" s="9">
        <f>IFERROR(Table1[[#This Row],[Name]],"")</f>
        <v>0</v>
      </c>
      <c r="K795" s="3" t="str">
        <f t="shared" si="76"/>
        <v/>
      </c>
      <c r="M795" s="4">
        <f>IF(Table1[[#This Row],[Import to Gateway Calculator?]]="Yes",IFERROR(Table1[[#This Row],[Streaming Resolution '[MP']]],""),0)</f>
        <v>0</v>
      </c>
      <c r="N795" s="4">
        <f>IF(Table1[[#This Row],[Import to Gateway Calculator?]]="Yes",IFERROR(Table1[[#This Row],[Recording Resolution '[MP']]],""),0)</f>
        <v>0</v>
      </c>
      <c r="O795" s="4">
        <f>IF(Table1[[#This Row],[Import to Gateway Calculator?]]="Yes",IFERROR(Table1[[#This Row],[Frame Rate '[FPS'] 1]],""),0)</f>
        <v>0</v>
      </c>
      <c r="P795" s="4">
        <f>IF(Table1[[#This Row],[Import to Gateway Calculator?]]="Yes",IFERROR(Table1[[#This Row],[Days of Storage 1]],""),0)</f>
        <v>0</v>
      </c>
    </row>
    <row r="796" spans="1:16" x14ac:dyDescent="0.25">
      <c r="A796" s="5" t="str">
        <f t="shared" si="77"/>
        <v/>
      </c>
      <c r="B796" s="6" t="str">
        <f>IFERROR(IF(Table1[[#This Row],[Multi-lens? 1]]="No", 1, IF(Table1[[#This Row],[Multi-lens? 1]]="Dual", 2, IF(Table1[[#This Row],[Multi-lens? 1]]="Quad", 4, ""))),"")</f>
        <v/>
      </c>
      <c r="C796" s="6">
        <f t="shared" si="78"/>
        <v>0</v>
      </c>
      <c r="D796" s="6">
        <f t="shared" si="79"/>
        <v>0</v>
      </c>
      <c r="E796" s="6">
        <f t="shared" si="80"/>
        <v>0</v>
      </c>
      <c r="F796" s="6">
        <f t="shared" si="81"/>
        <v>0</v>
      </c>
      <c r="H796" s="6" t="str">
        <f>IFERROR(IF(Table1[[#This Row],[Multi-lens? 1]]="No", 1, IF(Table1[[#This Row],[Multi-lens? 1]]="Dual", 2, IF(Table1[[#This Row],[Multi-lens? 1]]="Quad", 4, ""))),"")</f>
        <v/>
      </c>
      <c r="I796" s="9">
        <f>IFERROR(Table1[[#This Row],[Name]],"")</f>
        <v>0</v>
      </c>
      <c r="K796" s="3" t="str">
        <f t="shared" si="76"/>
        <v/>
      </c>
      <c r="M796" s="4">
        <f>IF(Table1[[#This Row],[Import to Gateway Calculator?]]="Yes",IFERROR(Table1[[#This Row],[Streaming Resolution '[MP']]],""),0)</f>
        <v>0</v>
      </c>
      <c r="N796" s="4">
        <f>IF(Table1[[#This Row],[Import to Gateway Calculator?]]="Yes",IFERROR(Table1[[#This Row],[Recording Resolution '[MP']]],""),0)</f>
        <v>0</v>
      </c>
      <c r="O796" s="4">
        <f>IF(Table1[[#This Row],[Import to Gateway Calculator?]]="Yes",IFERROR(Table1[[#This Row],[Frame Rate '[FPS'] 1]],""),0)</f>
        <v>0</v>
      </c>
      <c r="P796" s="4">
        <f>IF(Table1[[#This Row],[Import to Gateway Calculator?]]="Yes",IFERROR(Table1[[#This Row],[Days of Storage 1]],""),0)</f>
        <v>0</v>
      </c>
    </row>
    <row r="797" spans="1:16" x14ac:dyDescent="0.25">
      <c r="A797" s="5" t="str">
        <f t="shared" si="77"/>
        <v/>
      </c>
      <c r="B797" s="6" t="str">
        <f>IFERROR(IF(Table1[[#This Row],[Multi-lens? 1]]="No", 1, IF(Table1[[#This Row],[Multi-lens? 1]]="Dual", 2, IF(Table1[[#This Row],[Multi-lens? 1]]="Quad", 4, ""))),"")</f>
        <v/>
      </c>
      <c r="C797" s="6">
        <f t="shared" si="78"/>
        <v>0</v>
      </c>
      <c r="D797" s="6">
        <f t="shared" si="79"/>
        <v>0</v>
      </c>
      <c r="E797" s="6">
        <f t="shared" si="80"/>
        <v>0</v>
      </c>
      <c r="F797" s="6">
        <f t="shared" si="81"/>
        <v>0</v>
      </c>
      <c r="H797" s="6" t="str">
        <f>IFERROR(IF(Table1[[#This Row],[Multi-lens? 1]]="No", 1, IF(Table1[[#This Row],[Multi-lens? 1]]="Dual", 2, IF(Table1[[#This Row],[Multi-lens? 1]]="Quad", 4, ""))),"")</f>
        <v/>
      </c>
      <c r="I797" s="9">
        <f>IFERROR(Table1[[#This Row],[Name]],"")</f>
        <v>0</v>
      </c>
      <c r="K797" s="3" t="str">
        <f t="shared" si="76"/>
        <v/>
      </c>
      <c r="M797" s="4">
        <f>IF(Table1[[#This Row],[Import to Gateway Calculator?]]="Yes",IFERROR(Table1[[#This Row],[Streaming Resolution '[MP']]],""),0)</f>
        <v>0</v>
      </c>
      <c r="N797" s="4">
        <f>IF(Table1[[#This Row],[Import to Gateway Calculator?]]="Yes",IFERROR(Table1[[#This Row],[Recording Resolution '[MP']]],""),0)</f>
        <v>0</v>
      </c>
      <c r="O797" s="4">
        <f>IF(Table1[[#This Row],[Import to Gateway Calculator?]]="Yes",IFERROR(Table1[[#This Row],[Frame Rate '[FPS'] 1]],""),0)</f>
        <v>0</v>
      </c>
      <c r="P797" s="4">
        <f>IF(Table1[[#This Row],[Import to Gateway Calculator?]]="Yes",IFERROR(Table1[[#This Row],[Days of Storage 1]],""),0)</f>
        <v>0</v>
      </c>
    </row>
    <row r="798" spans="1:16" x14ac:dyDescent="0.25">
      <c r="A798" s="5" t="str">
        <f t="shared" si="77"/>
        <v/>
      </c>
      <c r="B798" s="6" t="str">
        <f>IFERROR(IF(Table1[[#This Row],[Multi-lens? 1]]="No", 1, IF(Table1[[#This Row],[Multi-lens? 1]]="Dual", 2, IF(Table1[[#This Row],[Multi-lens? 1]]="Quad", 4, ""))),"")</f>
        <v/>
      </c>
      <c r="C798" s="6">
        <f t="shared" si="78"/>
        <v>0</v>
      </c>
      <c r="D798" s="6">
        <f t="shared" si="79"/>
        <v>0</v>
      </c>
      <c r="E798" s="6">
        <f t="shared" si="80"/>
        <v>0</v>
      </c>
      <c r="F798" s="6">
        <f t="shared" si="81"/>
        <v>0</v>
      </c>
      <c r="H798" s="6" t="str">
        <f>IFERROR(IF(Table1[[#This Row],[Multi-lens? 1]]="No", 1, IF(Table1[[#This Row],[Multi-lens? 1]]="Dual", 2, IF(Table1[[#This Row],[Multi-lens? 1]]="Quad", 4, ""))),"")</f>
        <v/>
      </c>
      <c r="I798" s="9">
        <f>IFERROR(Table1[[#This Row],[Name]],"")</f>
        <v>0</v>
      </c>
      <c r="K798" s="3" t="str">
        <f t="shared" si="76"/>
        <v/>
      </c>
      <c r="M798" s="4">
        <f>IF(Table1[[#This Row],[Import to Gateway Calculator?]]="Yes",IFERROR(Table1[[#This Row],[Streaming Resolution '[MP']]],""),0)</f>
        <v>0</v>
      </c>
      <c r="N798" s="4">
        <f>IF(Table1[[#This Row],[Import to Gateway Calculator?]]="Yes",IFERROR(Table1[[#This Row],[Recording Resolution '[MP']]],""),0)</f>
        <v>0</v>
      </c>
      <c r="O798" s="4">
        <f>IF(Table1[[#This Row],[Import to Gateway Calculator?]]="Yes",IFERROR(Table1[[#This Row],[Frame Rate '[FPS'] 1]],""),0)</f>
        <v>0</v>
      </c>
      <c r="P798" s="4">
        <f>IF(Table1[[#This Row],[Import to Gateway Calculator?]]="Yes",IFERROR(Table1[[#This Row],[Days of Storage 1]],""),0)</f>
        <v>0</v>
      </c>
    </row>
    <row r="799" spans="1:16" x14ac:dyDescent="0.25">
      <c r="A799" s="5" t="str">
        <f t="shared" si="77"/>
        <v/>
      </c>
      <c r="B799" s="6" t="str">
        <f>IFERROR(IF(Table1[[#This Row],[Multi-lens? 1]]="No", 1, IF(Table1[[#This Row],[Multi-lens? 1]]="Dual", 2, IF(Table1[[#This Row],[Multi-lens? 1]]="Quad", 4, ""))),"")</f>
        <v/>
      </c>
      <c r="C799" s="6">
        <f t="shared" si="78"/>
        <v>0</v>
      </c>
      <c r="D799" s="6">
        <f t="shared" si="79"/>
        <v>0</v>
      </c>
      <c r="E799" s="6">
        <f t="shared" si="80"/>
        <v>0</v>
      </c>
      <c r="F799" s="6">
        <f t="shared" si="81"/>
        <v>0</v>
      </c>
      <c r="H799" s="6" t="str">
        <f>IFERROR(IF(Table1[[#This Row],[Multi-lens? 1]]="No", 1, IF(Table1[[#This Row],[Multi-lens? 1]]="Dual", 2, IF(Table1[[#This Row],[Multi-lens? 1]]="Quad", 4, ""))),"")</f>
        <v/>
      </c>
      <c r="I799" s="9">
        <f>IFERROR(Table1[[#This Row],[Name]],"")</f>
        <v>0</v>
      </c>
      <c r="K799" s="3" t="str">
        <f t="shared" si="76"/>
        <v/>
      </c>
      <c r="M799" s="4">
        <f>IF(Table1[[#This Row],[Import to Gateway Calculator?]]="Yes",IFERROR(Table1[[#This Row],[Streaming Resolution '[MP']]],""),0)</f>
        <v>0</v>
      </c>
      <c r="N799" s="4">
        <f>IF(Table1[[#This Row],[Import to Gateway Calculator?]]="Yes",IFERROR(Table1[[#This Row],[Recording Resolution '[MP']]],""),0)</f>
        <v>0</v>
      </c>
      <c r="O799" s="4">
        <f>IF(Table1[[#This Row],[Import to Gateway Calculator?]]="Yes",IFERROR(Table1[[#This Row],[Frame Rate '[FPS'] 1]],""),0)</f>
        <v>0</v>
      </c>
      <c r="P799" s="4">
        <f>IF(Table1[[#This Row],[Import to Gateway Calculator?]]="Yes",IFERROR(Table1[[#This Row],[Days of Storage 1]],""),0)</f>
        <v>0</v>
      </c>
    </row>
    <row r="800" spans="1:16" x14ac:dyDescent="0.25">
      <c r="A800" s="5" t="str">
        <f t="shared" si="77"/>
        <v/>
      </c>
      <c r="B800" s="6" t="str">
        <f>IFERROR(IF(Table1[[#This Row],[Multi-lens? 1]]="No", 1, IF(Table1[[#This Row],[Multi-lens? 1]]="Dual", 2, IF(Table1[[#This Row],[Multi-lens? 1]]="Quad", 4, ""))),"")</f>
        <v/>
      </c>
      <c r="C800" s="6">
        <f t="shared" si="78"/>
        <v>0</v>
      </c>
      <c r="D800" s="6">
        <f t="shared" si="79"/>
        <v>0</v>
      </c>
      <c r="E800" s="6">
        <f t="shared" si="80"/>
        <v>0</v>
      </c>
      <c r="F800" s="6">
        <f t="shared" si="81"/>
        <v>0</v>
      </c>
      <c r="H800" s="6" t="str">
        <f>IFERROR(IF(Table1[[#This Row],[Multi-lens? 1]]="No", 1, IF(Table1[[#This Row],[Multi-lens? 1]]="Dual", 2, IF(Table1[[#This Row],[Multi-lens? 1]]="Quad", 4, ""))),"")</f>
        <v/>
      </c>
      <c r="I800" s="9">
        <f>IFERROR(Table1[[#This Row],[Name]],"")</f>
        <v>0</v>
      </c>
      <c r="K800" s="3" t="str">
        <f t="shared" si="76"/>
        <v/>
      </c>
      <c r="M800" s="4">
        <f>IF(Table1[[#This Row],[Import to Gateway Calculator?]]="Yes",IFERROR(Table1[[#This Row],[Streaming Resolution '[MP']]],""),0)</f>
        <v>0</v>
      </c>
      <c r="N800" s="4">
        <f>IF(Table1[[#This Row],[Import to Gateway Calculator?]]="Yes",IFERROR(Table1[[#This Row],[Recording Resolution '[MP']]],""),0)</f>
        <v>0</v>
      </c>
      <c r="O800" s="4">
        <f>IF(Table1[[#This Row],[Import to Gateway Calculator?]]="Yes",IFERROR(Table1[[#This Row],[Frame Rate '[FPS'] 1]],""),0)</f>
        <v>0</v>
      </c>
      <c r="P800" s="4">
        <f>IF(Table1[[#This Row],[Import to Gateway Calculator?]]="Yes",IFERROR(Table1[[#This Row],[Days of Storage 1]],""),0)</f>
        <v>0</v>
      </c>
    </row>
    <row r="801" spans="1:16" x14ac:dyDescent="0.25">
      <c r="A801" s="5" t="str">
        <f t="shared" si="77"/>
        <v/>
      </c>
      <c r="B801" s="6" t="str">
        <f>IFERROR(IF(Table1[[#This Row],[Multi-lens? 1]]="No", 1, IF(Table1[[#This Row],[Multi-lens? 1]]="Dual", 2, IF(Table1[[#This Row],[Multi-lens? 1]]="Quad", 4, ""))),"")</f>
        <v/>
      </c>
      <c r="C801" s="6">
        <f t="shared" si="78"/>
        <v>0</v>
      </c>
      <c r="D801" s="6">
        <f t="shared" si="79"/>
        <v>0</v>
      </c>
      <c r="E801" s="6">
        <f t="shared" si="80"/>
        <v>0</v>
      </c>
      <c r="F801" s="6">
        <f t="shared" si="81"/>
        <v>0</v>
      </c>
      <c r="H801" s="6" t="str">
        <f>IFERROR(IF(Table1[[#This Row],[Multi-lens? 1]]="No", 1, IF(Table1[[#This Row],[Multi-lens? 1]]="Dual", 2, IF(Table1[[#This Row],[Multi-lens? 1]]="Quad", 4, ""))),"")</f>
        <v/>
      </c>
      <c r="I801" s="9">
        <f>IFERROR(Table1[[#This Row],[Name]],"")</f>
        <v>0</v>
      </c>
      <c r="K801" s="3" t="str">
        <f t="shared" si="76"/>
        <v/>
      </c>
      <c r="M801" s="4">
        <f>IF(Table1[[#This Row],[Import to Gateway Calculator?]]="Yes",IFERROR(Table1[[#This Row],[Streaming Resolution '[MP']]],""),0)</f>
        <v>0</v>
      </c>
      <c r="N801" s="4">
        <f>IF(Table1[[#This Row],[Import to Gateway Calculator?]]="Yes",IFERROR(Table1[[#This Row],[Recording Resolution '[MP']]],""),0)</f>
        <v>0</v>
      </c>
      <c r="O801" s="4">
        <f>IF(Table1[[#This Row],[Import to Gateway Calculator?]]="Yes",IFERROR(Table1[[#This Row],[Frame Rate '[FPS'] 1]],""),0)</f>
        <v>0</v>
      </c>
      <c r="P801" s="4">
        <f>IF(Table1[[#This Row],[Import to Gateway Calculator?]]="Yes",IFERROR(Table1[[#This Row],[Days of Storage 1]],""),0)</f>
        <v>0</v>
      </c>
    </row>
    <row r="802" spans="1:16" x14ac:dyDescent="0.25">
      <c r="A802" s="5" t="str">
        <f t="shared" si="77"/>
        <v/>
      </c>
      <c r="B802" s="6" t="str">
        <f>IFERROR(IF(Table1[[#This Row],[Multi-lens? 1]]="No", 1, IF(Table1[[#This Row],[Multi-lens? 1]]="Dual", 2, IF(Table1[[#This Row],[Multi-lens? 1]]="Quad", 4, ""))),"")</f>
        <v/>
      </c>
      <c r="C802" s="6">
        <f t="shared" si="78"/>
        <v>0</v>
      </c>
      <c r="D802" s="6">
        <f t="shared" si="79"/>
        <v>0</v>
      </c>
      <c r="E802" s="6">
        <f t="shared" si="80"/>
        <v>0</v>
      </c>
      <c r="F802" s="6">
        <f t="shared" si="81"/>
        <v>0</v>
      </c>
      <c r="H802" s="6" t="str">
        <f>IFERROR(IF(Table1[[#This Row],[Multi-lens? 1]]="No", 1, IF(Table1[[#This Row],[Multi-lens? 1]]="Dual", 2, IF(Table1[[#This Row],[Multi-lens? 1]]="Quad", 4, ""))),"")</f>
        <v/>
      </c>
      <c r="I802" s="9">
        <f>IFERROR(Table1[[#This Row],[Name]],"")</f>
        <v>0</v>
      </c>
      <c r="K802" s="3" t="str">
        <f t="shared" si="76"/>
        <v/>
      </c>
      <c r="M802" s="4">
        <f>IF(Table1[[#This Row],[Import to Gateway Calculator?]]="Yes",IFERROR(Table1[[#This Row],[Streaming Resolution '[MP']]],""),0)</f>
        <v>0</v>
      </c>
      <c r="N802" s="4">
        <f>IF(Table1[[#This Row],[Import to Gateway Calculator?]]="Yes",IFERROR(Table1[[#This Row],[Recording Resolution '[MP']]],""),0)</f>
        <v>0</v>
      </c>
      <c r="O802" s="4">
        <f>IF(Table1[[#This Row],[Import to Gateway Calculator?]]="Yes",IFERROR(Table1[[#This Row],[Frame Rate '[FPS'] 1]],""),0)</f>
        <v>0</v>
      </c>
      <c r="P802" s="4">
        <f>IF(Table1[[#This Row],[Import to Gateway Calculator?]]="Yes",IFERROR(Table1[[#This Row],[Days of Storage 1]],""),0)</f>
        <v>0</v>
      </c>
    </row>
    <row r="803" spans="1:16" x14ac:dyDescent="0.25">
      <c r="A803" s="5" t="str">
        <f t="shared" si="77"/>
        <v/>
      </c>
      <c r="B803" s="6" t="str">
        <f>IFERROR(IF(Table1[[#This Row],[Multi-lens? 1]]="No", 1, IF(Table1[[#This Row],[Multi-lens? 1]]="Dual", 2, IF(Table1[[#This Row],[Multi-lens? 1]]="Quad", 4, ""))),"")</f>
        <v/>
      </c>
      <c r="C803" s="6">
        <f t="shared" si="78"/>
        <v>0</v>
      </c>
      <c r="D803" s="6">
        <f t="shared" si="79"/>
        <v>0</v>
      </c>
      <c r="E803" s="6">
        <f t="shared" si="80"/>
        <v>0</v>
      </c>
      <c r="F803" s="6">
        <f t="shared" si="81"/>
        <v>0</v>
      </c>
      <c r="H803" s="6" t="str">
        <f>IFERROR(IF(Table1[[#This Row],[Multi-lens? 1]]="No", 1, IF(Table1[[#This Row],[Multi-lens? 1]]="Dual", 2, IF(Table1[[#This Row],[Multi-lens? 1]]="Quad", 4, ""))),"")</f>
        <v/>
      </c>
      <c r="I803" s="9">
        <f>IFERROR(Table1[[#This Row],[Name]],"")</f>
        <v>0</v>
      </c>
      <c r="K803" s="3" t="str">
        <f t="shared" si="76"/>
        <v/>
      </c>
      <c r="M803" s="4">
        <f>IF(Table1[[#This Row],[Import to Gateway Calculator?]]="Yes",IFERROR(Table1[[#This Row],[Streaming Resolution '[MP']]],""),0)</f>
        <v>0</v>
      </c>
      <c r="N803" s="4">
        <f>IF(Table1[[#This Row],[Import to Gateway Calculator?]]="Yes",IFERROR(Table1[[#This Row],[Recording Resolution '[MP']]],""),0)</f>
        <v>0</v>
      </c>
      <c r="O803" s="4">
        <f>IF(Table1[[#This Row],[Import to Gateway Calculator?]]="Yes",IFERROR(Table1[[#This Row],[Frame Rate '[FPS'] 1]],""),0)</f>
        <v>0</v>
      </c>
      <c r="P803" s="4">
        <f>IF(Table1[[#This Row],[Import to Gateway Calculator?]]="Yes",IFERROR(Table1[[#This Row],[Days of Storage 1]],""),0)</f>
        <v>0</v>
      </c>
    </row>
    <row r="804" spans="1:16" x14ac:dyDescent="0.25">
      <c r="A804" s="5" t="str">
        <f t="shared" si="77"/>
        <v/>
      </c>
      <c r="B804" s="6" t="str">
        <f>IFERROR(IF(Table1[[#This Row],[Multi-lens? 1]]="No", 1, IF(Table1[[#This Row],[Multi-lens? 1]]="Dual", 2, IF(Table1[[#This Row],[Multi-lens? 1]]="Quad", 4, ""))),"")</f>
        <v/>
      </c>
      <c r="C804" s="6">
        <f t="shared" si="78"/>
        <v>0</v>
      </c>
      <c r="D804" s="6">
        <f t="shared" si="79"/>
        <v>0</v>
      </c>
      <c r="E804" s="6">
        <f t="shared" si="80"/>
        <v>0</v>
      </c>
      <c r="F804" s="6">
        <f t="shared" si="81"/>
        <v>0</v>
      </c>
      <c r="H804" s="6" t="str">
        <f>IFERROR(IF(Table1[[#This Row],[Multi-lens? 1]]="No", 1, IF(Table1[[#This Row],[Multi-lens? 1]]="Dual", 2, IF(Table1[[#This Row],[Multi-lens? 1]]="Quad", 4, ""))),"")</f>
        <v/>
      </c>
      <c r="I804" s="9">
        <f>IFERROR(Table1[[#This Row],[Name]],"")</f>
        <v>0</v>
      </c>
      <c r="K804" s="3" t="str">
        <f t="shared" si="76"/>
        <v/>
      </c>
      <c r="M804" s="4">
        <f>IF(Table1[[#This Row],[Import to Gateway Calculator?]]="Yes",IFERROR(Table1[[#This Row],[Streaming Resolution '[MP']]],""),0)</f>
        <v>0</v>
      </c>
      <c r="N804" s="4">
        <f>IF(Table1[[#This Row],[Import to Gateway Calculator?]]="Yes",IFERROR(Table1[[#This Row],[Recording Resolution '[MP']]],""),0)</f>
        <v>0</v>
      </c>
      <c r="O804" s="4">
        <f>IF(Table1[[#This Row],[Import to Gateway Calculator?]]="Yes",IFERROR(Table1[[#This Row],[Frame Rate '[FPS'] 1]],""),0)</f>
        <v>0</v>
      </c>
      <c r="P804" s="4">
        <f>IF(Table1[[#This Row],[Import to Gateway Calculator?]]="Yes",IFERROR(Table1[[#This Row],[Days of Storage 1]],""),0)</f>
        <v>0</v>
      </c>
    </row>
    <row r="805" spans="1:16" x14ac:dyDescent="0.25">
      <c r="A805" s="5" t="str">
        <f t="shared" si="77"/>
        <v/>
      </c>
      <c r="B805" s="6" t="str">
        <f>IFERROR(IF(Table1[[#This Row],[Multi-lens? 1]]="No", 1, IF(Table1[[#This Row],[Multi-lens? 1]]="Dual", 2, IF(Table1[[#This Row],[Multi-lens? 1]]="Quad", 4, ""))),"")</f>
        <v/>
      </c>
      <c r="C805" s="6">
        <f t="shared" si="78"/>
        <v>0</v>
      </c>
      <c r="D805" s="6">
        <f t="shared" si="79"/>
        <v>0</v>
      </c>
      <c r="E805" s="6">
        <f t="shared" si="80"/>
        <v>0</v>
      </c>
      <c r="F805" s="6">
        <f t="shared" si="81"/>
        <v>0</v>
      </c>
      <c r="H805" s="6" t="str">
        <f>IFERROR(IF(Table1[[#This Row],[Multi-lens? 1]]="No", 1, IF(Table1[[#This Row],[Multi-lens? 1]]="Dual", 2, IF(Table1[[#This Row],[Multi-lens? 1]]="Quad", 4, ""))),"")</f>
        <v/>
      </c>
      <c r="I805" s="9">
        <f>IFERROR(Table1[[#This Row],[Name]],"")</f>
        <v>0</v>
      </c>
      <c r="K805" s="3" t="str">
        <f t="shared" si="76"/>
        <v/>
      </c>
      <c r="M805" s="4">
        <f>IF(Table1[[#This Row],[Import to Gateway Calculator?]]="Yes",IFERROR(Table1[[#This Row],[Streaming Resolution '[MP']]],""),0)</f>
        <v>0</v>
      </c>
      <c r="N805" s="4">
        <f>IF(Table1[[#This Row],[Import to Gateway Calculator?]]="Yes",IFERROR(Table1[[#This Row],[Recording Resolution '[MP']]],""),0)</f>
        <v>0</v>
      </c>
      <c r="O805" s="4">
        <f>IF(Table1[[#This Row],[Import to Gateway Calculator?]]="Yes",IFERROR(Table1[[#This Row],[Frame Rate '[FPS'] 1]],""),0)</f>
        <v>0</v>
      </c>
      <c r="P805" s="4">
        <f>IF(Table1[[#This Row],[Import to Gateway Calculator?]]="Yes",IFERROR(Table1[[#This Row],[Days of Storage 1]],""),0)</f>
        <v>0</v>
      </c>
    </row>
    <row r="806" spans="1:16" x14ac:dyDescent="0.25">
      <c r="A806" s="5" t="str">
        <f t="shared" si="77"/>
        <v/>
      </c>
      <c r="B806" s="6" t="str">
        <f>IFERROR(IF(Table1[[#This Row],[Multi-lens? 1]]="No", 1, IF(Table1[[#This Row],[Multi-lens? 1]]="Dual", 2, IF(Table1[[#This Row],[Multi-lens? 1]]="Quad", 4, ""))),"")</f>
        <v/>
      </c>
      <c r="C806" s="6">
        <f t="shared" si="78"/>
        <v>0</v>
      </c>
      <c r="D806" s="6">
        <f t="shared" si="79"/>
        <v>0</v>
      </c>
      <c r="E806" s="6">
        <f t="shared" si="80"/>
        <v>0</v>
      </c>
      <c r="F806" s="6">
        <f t="shared" si="81"/>
        <v>0</v>
      </c>
      <c r="H806" s="6" t="str">
        <f>IFERROR(IF(Table1[[#This Row],[Multi-lens? 1]]="No", 1, IF(Table1[[#This Row],[Multi-lens? 1]]="Dual", 2, IF(Table1[[#This Row],[Multi-lens? 1]]="Quad", 4, ""))),"")</f>
        <v/>
      </c>
      <c r="I806" s="9">
        <f>IFERROR(Table1[[#This Row],[Name]],"")</f>
        <v>0</v>
      </c>
      <c r="K806" s="3" t="str">
        <f t="shared" si="76"/>
        <v/>
      </c>
      <c r="M806" s="4">
        <f>IF(Table1[[#This Row],[Import to Gateway Calculator?]]="Yes",IFERROR(Table1[[#This Row],[Streaming Resolution '[MP']]],""),0)</f>
        <v>0</v>
      </c>
      <c r="N806" s="4">
        <f>IF(Table1[[#This Row],[Import to Gateway Calculator?]]="Yes",IFERROR(Table1[[#This Row],[Recording Resolution '[MP']]],""),0)</f>
        <v>0</v>
      </c>
      <c r="O806" s="4">
        <f>IF(Table1[[#This Row],[Import to Gateway Calculator?]]="Yes",IFERROR(Table1[[#This Row],[Frame Rate '[FPS'] 1]],""),0)</f>
        <v>0</v>
      </c>
      <c r="P806" s="4">
        <f>IF(Table1[[#This Row],[Import to Gateway Calculator?]]="Yes",IFERROR(Table1[[#This Row],[Days of Storage 1]],""),0)</f>
        <v>0</v>
      </c>
    </row>
    <row r="807" spans="1:16" x14ac:dyDescent="0.25">
      <c r="A807" s="5" t="str">
        <f t="shared" si="77"/>
        <v/>
      </c>
      <c r="B807" s="6" t="str">
        <f>IFERROR(IF(Table1[[#This Row],[Multi-lens? 1]]="No", 1, IF(Table1[[#This Row],[Multi-lens? 1]]="Dual", 2, IF(Table1[[#This Row],[Multi-lens? 1]]="Quad", 4, ""))),"")</f>
        <v/>
      </c>
      <c r="C807" s="6">
        <f t="shared" si="78"/>
        <v>0</v>
      </c>
      <c r="D807" s="6">
        <f t="shared" si="79"/>
        <v>0</v>
      </c>
      <c r="E807" s="6">
        <f t="shared" si="80"/>
        <v>0</v>
      </c>
      <c r="F807" s="6">
        <f t="shared" si="81"/>
        <v>0</v>
      </c>
      <c r="H807" s="6" t="str">
        <f>IFERROR(IF(Table1[[#This Row],[Multi-lens? 1]]="No", 1, IF(Table1[[#This Row],[Multi-lens? 1]]="Dual", 2, IF(Table1[[#This Row],[Multi-lens? 1]]="Quad", 4, ""))),"")</f>
        <v/>
      </c>
      <c r="I807" s="9">
        <f>IFERROR(Table1[[#This Row],[Name]],"")</f>
        <v>0</v>
      </c>
      <c r="K807" s="3" t="str">
        <f t="shared" si="76"/>
        <v/>
      </c>
      <c r="M807" s="4">
        <f>IF(Table1[[#This Row],[Import to Gateway Calculator?]]="Yes",IFERROR(Table1[[#This Row],[Streaming Resolution '[MP']]],""),0)</f>
        <v>0</v>
      </c>
      <c r="N807" s="4">
        <f>IF(Table1[[#This Row],[Import to Gateway Calculator?]]="Yes",IFERROR(Table1[[#This Row],[Recording Resolution '[MP']]],""),0)</f>
        <v>0</v>
      </c>
      <c r="O807" s="4">
        <f>IF(Table1[[#This Row],[Import to Gateway Calculator?]]="Yes",IFERROR(Table1[[#This Row],[Frame Rate '[FPS'] 1]],""),0)</f>
        <v>0</v>
      </c>
      <c r="P807" s="4">
        <f>IF(Table1[[#This Row],[Import to Gateway Calculator?]]="Yes",IFERROR(Table1[[#This Row],[Days of Storage 1]],""),0)</f>
        <v>0</v>
      </c>
    </row>
    <row r="808" spans="1:16" x14ac:dyDescent="0.25">
      <c r="A808" s="5" t="str">
        <f t="shared" si="77"/>
        <v/>
      </c>
      <c r="B808" s="6" t="str">
        <f>IFERROR(IF(Table1[[#This Row],[Multi-lens? 1]]="No", 1, IF(Table1[[#This Row],[Multi-lens? 1]]="Dual", 2, IF(Table1[[#This Row],[Multi-lens? 1]]="Quad", 4, ""))),"")</f>
        <v/>
      </c>
      <c r="C808" s="6">
        <f t="shared" si="78"/>
        <v>0</v>
      </c>
      <c r="D808" s="6">
        <f t="shared" si="79"/>
        <v>0</v>
      </c>
      <c r="E808" s="6">
        <f t="shared" si="80"/>
        <v>0</v>
      </c>
      <c r="F808" s="6">
        <f t="shared" si="81"/>
        <v>0</v>
      </c>
      <c r="H808" s="6" t="str">
        <f>IFERROR(IF(Table1[[#This Row],[Multi-lens? 1]]="No", 1, IF(Table1[[#This Row],[Multi-lens? 1]]="Dual", 2, IF(Table1[[#This Row],[Multi-lens? 1]]="Quad", 4, ""))),"")</f>
        <v/>
      </c>
      <c r="I808" s="9">
        <f>IFERROR(Table1[[#This Row],[Name]],"")</f>
        <v>0</v>
      </c>
      <c r="K808" s="3" t="str">
        <f t="shared" si="76"/>
        <v/>
      </c>
      <c r="M808" s="4">
        <f>IF(Table1[[#This Row],[Import to Gateway Calculator?]]="Yes",IFERROR(Table1[[#This Row],[Streaming Resolution '[MP']]],""),0)</f>
        <v>0</v>
      </c>
      <c r="N808" s="4">
        <f>IF(Table1[[#This Row],[Import to Gateway Calculator?]]="Yes",IFERROR(Table1[[#This Row],[Recording Resolution '[MP']]],""),0)</f>
        <v>0</v>
      </c>
      <c r="O808" s="4">
        <f>IF(Table1[[#This Row],[Import to Gateway Calculator?]]="Yes",IFERROR(Table1[[#This Row],[Frame Rate '[FPS'] 1]],""),0)</f>
        <v>0</v>
      </c>
      <c r="P808" s="4">
        <f>IF(Table1[[#This Row],[Import to Gateway Calculator?]]="Yes",IFERROR(Table1[[#This Row],[Days of Storage 1]],""),0)</f>
        <v>0</v>
      </c>
    </row>
    <row r="809" spans="1:16" x14ac:dyDescent="0.25">
      <c r="A809" s="5" t="str">
        <f t="shared" si="77"/>
        <v/>
      </c>
      <c r="B809" s="6" t="str">
        <f>IFERROR(IF(Table1[[#This Row],[Multi-lens? 1]]="No", 1, IF(Table1[[#This Row],[Multi-lens? 1]]="Dual", 2, IF(Table1[[#This Row],[Multi-lens? 1]]="Quad", 4, ""))),"")</f>
        <v/>
      </c>
      <c r="C809" s="6">
        <f t="shared" si="78"/>
        <v>0</v>
      </c>
      <c r="D809" s="6">
        <f t="shared" si="79"/>
        <v>0</v>
      </c>
      <c r="E809" s="6">
        <f t="shared" si="80"/>
        <v>0</v>
      </c>
      <c r="F809" s="6">
        <f t="shared" si="81"/>
        <v>0</v>
      </c>
      <c r="H809" s="6" t="str">
        <f>IFERROR(IF(Table1[[#This Row],[Multi-lens? 1]]="No", 1, IF(Table1[[#This Row],[Multi-lens? 1]]="Dual", 2, IF(Table1[[#This Row],[Multi-lens? 1]]="Quad", 4, ""))),"")</f>
        <v/>
      </c>
      <c r="I809" s="9">
        <f>IFERROR(Table1[[#This Row],[Name]],"")</f>
        <v>0</v>
      </c>
      <c r="K809" s="3" t="str">
        <f t="shared" si="76"/>
        <v/>
      </c>
      <c r="M809" s="4">
        <f>IF(Table1[[#This Row],[Import to Gateway Calculator?]]="Yes",IFERROR(Table1[[#This Row],[Streaming Resolution '[MP']]],""),0)</f>
        <v>0</v>
      </c>
      <c r="N809" s="4">
        <f>IF(Table1[[#This Row],[Import to Gateway Calculator?]]="Yes",IFERROR(Table1[[#This Row],[Recording Resolution '[MP']]],""),0)</f>
        <v>0</v>
      </c>
      <c r="O809" s="4">
        <f>IF(Table1[[#This Row],[Import to Gateway Calculator?]]="Yes",IFERROR(Table1[[#This Row],[Frame Rate '[FPS'] 1]],""),0)</f>
        <v>0</v>
      </c>
      <c r="P809" s="4">
        <f>IF(Table1[[#This Row],[Import to Gateway Calculator?]]="Yes",IFERROR(Table1[[#This Row],[Days of Storage 1]],""),0)</f>
        <v>0</v>
      </c>
    </row>
    <row r="810" spans="1:16" x14ac:dyDescent="0.25">
      <c r="A810" s="5" t="str">
        <f t="shared" si="77"/>
        <v/>
      </c>
      <c r="B810" s="6" t="str">
        <f>IFERROR(IF(Table1[[#This Row],[Multi-lens? 1]]="No", 1, IF(Table1[[#This Row],[Multi-lens? 1]]="Dual", 2, IF(Table1[[#This Row],[Multi-lens? 1]]="Quad", 4, ""))),"")</f>
        <v/>
      </c>
      <c r="C810" s="6">
        <f t="shared" si="78"/>
        <v>0</v>
      </c>
      <c r="D810" s="6">
        <f t="shared" si="79"/>
        <v>0</v>
      </c>
      <c r="E810" s="6">
        <f t="shared" si="80"/>
        <v>0</v>
      </c>
      <c r="F810" s="6">
        <f t="shared" si="81"/>
        <v>0</v>
      </c>
      <c r="H810" s="6" t="str">
        <f>IFERROR(IF(Table1[[#This Row],[Multi-lens? 1]]="No", 1, IF(Table1[[#This Row],[Multi-lens? 1]]="Dual", 2, IF(Table1[[#This Row],[Multi-lens? 1]]="Quad", 4, ""))),"")</f>
        <v/>
      </c>
      <c r="I810" s="9">
        <f>IFERROR(Table1[[#This Row],[Name]],"")</f>
        <v>0</v>
      </c>
      <c r="K810" s="3" t="str">
        <f t="shared" si="76"/>
        <v/>
      </c>
      <c r="M810" s="4">
        <f>IF(Table1[[#This Row],[Import to Gateway Calculator?]]="Yes",IFERROR(Table1[[#This Row],[Streaming Resolution '[MP']]],""),0)</f>
        <v>0</v>
      </c>
      <c r="N810" s="4">
        <f>IF(Table1[[#This Row],[Import to Gateway Calculator?]]="Yes",IFERROR(Table1[[#This Row],[Recording Resolution '[MP']]],""),0)</f>
        <v>0</v>
      </c>
      <c r="O810" s="4">
        <f>IF(Table1[[#This Row],[Import to Gateway Calculator?]]="Yes",IFERROR(Table1[[#This Row],[Frame Rate '[FPS'] 1]],""),0)</f>
        <v>0</v>
      </c>
      <c r="P810" s="4">
        <f>IF(Table1[[#This Row],[Import to Gateway Calculator?]]="Yes",IFERROR(Table1[[#This Row],[Days of Storage 1]],""),0)</f>
        <v>0</v>
      </c>
    </row>
    <row r="811" spans="1:16" x14ac:dyDescent="0.25">
      <c r="A811" s="5" t="str">
        <f t="shared" si="77"/>
        <v/>
      </c>
      <c r="B811" s="6" t="str">
        <f>IFERROR(IF(Table1[[#This Row],[Multi-lens? 1]]="No", 1, IF(Table1[[#This Row],[Multi-lens? 1]]="Dual", 2, IF(Table1[[#This Row],[Multi-lens? 1]]="Quad", 4, ""))),"")</f>
        <v/>
      </c>
      <c r="C811" s="6">
        <f t="shared" si="78"/>
        <v>0</v>
      </c>
      <c r="D811" s="6">
        <f t="shared" si="79"/>
        <v>0</v>
      </c>
      <c r="E811" s="6">
        <f t="shared" si="80"/>
        <v>0</v>
      </c>
      <c r="F811" s="6">
        <f t="shared" si="81"/>
        <v>0</v>
      </c>
      <c r="H811" s="6" t="str">
        <f>IFERROR(IF(Table1[[#This Row],[Multi-lens? 1]]="No", 1, IF(Table1[[#This Row],[Multi-lens? 1]]="Dual", 2, IF(Table1[[#This Row],[Multi-lens? 1]]="Quad", 4, ""))),"")</f>
        <v/>
      </c>
      <c r="I811" s="9">
        <f>IFERROR(Table1[[#This Row],[Name]],"")</f>
        <v>0</v>
      </c>
      <c r="K811" s="3" t="str">
        <f t="shared" si="76"/>
        <v/>
      </c>
      <c r="M811" s="4">
        <f>IF(Table1[[#This Row],[Import to Gateway Calculator?]]="Yes",IFERROR(Table1[[#This Row],[Streaming Resolution '[MP']]],""),0)</f>
        <v>0</v>
      </c>
      <c r="N811" s="4">
        <f>IF(Table1[[#This Row],[Import to Gateway Calculator?]]="Yes",IFERROR(Table1[[#This Row],[Recording Resolution '[MP']]],""),0)</f>
        <v>0</v>
      </c>
      <c r="O811" s="4">
        <f>IF(Table1[[#This Row],[Import to Gateway Calculator?]]="Yes",IFERROR(Table1[[#This Row],[Frame Rate '[FPS'] 1]],""),0)</f>
        <v>0</v>
      </c>
      <c r="P811" s="4">
        <f>IF(Table1[[#This Row],[Import to Gateway Calculator?]]="Yes",IFERROR(Table1[[#This Row],[Days of Storage 1]],""),0)</f>
        <v>0</v>
      </c>
    </row>
    <row r="812" spans="1:16" x14ac:dyDescent="0.25">
      <c r="A812" s="5" t="str">
        <f t="shared" si="77"/>
        <v/>
      </c>
      <c r="B812" s="6" t="str">
        <f>IFERROR(IF(Table1[[#This Row],[Multi-lens? 1]]="No", 1, IF(Table1[[#This Row],[Multi-lens? 1]]="Dual", 2, IF(Table1[[#This Row],[Multi-lens? 1]]="Quad", 4, ""))),"")</f>
        <v/>
      </c>
      <c r="C812" s="6">
        <f t="shared" si="78"/>
        <v>0</v>
      </c>
      <c r="D812" s="6">
        <f t="shared" si="79"/>
        <v>0</v>
      </c>
      <c r="E812" s="6">
        <f t="shared" si="80"/>
        <v>0</v>
      </c>
      <c r="F812" s="6">
        <f t="shared" si="81"/>
        <v>0</v>
      </c>
      <c r="H812" s="6" t="str">
        <f>IFERROR(IF(Table1[[#This Row],[Multi-lens? 1]]="No", 1, IF(Table1[[#This Row],[Multi-lens? 1]]="Dual", 2, IF(Table1[[#This Row],[Multi-lens? 1]]="Quad", 4, ""))),"")</f>
        <v/>
      </c>
      <c r="I812" s="9">
        <f>IFERROR(Table1[[#This Row],[Name]],"")</f>
        <v>0</v>
      </c>
      <c r="K812" s="3" t="str">
        <f t="shared" si="76"/>
        <v/>
      </c>
      <c r="M812" s="4">
        <f>IF(Table1[[#This Row],[Import to Gateway Calculator?]]="Yes",IFERROR(Table1[[#This Row],[Streaming Resolution '[MP']]],""),0)</f>
        <v>0</v>
      </c>
      <c r="N812" s="4">
        <f>IF(Table1[[#This Row],[Import to Gateway Calculator?]]="Yes",IFERROR(Table1[[#This Row],[Recording Resolution '[MP']]],""),0)</f>
        <v>0</v>
      </c>
      <c r="O812" s="4">
        <f>IF(Table1[[#This Row],[Import to Gateway Calculator?]]="Yes",IFERROR(Table1[[#This Row],[Frame Rate '[FPS'] 1]],""),0)</f>
        <v>0</v>
      </c>
      <c r="P812" s="4">
        <f>IF(Table1[[#This Row],[Import to Gateway Calculator?]]="Yes",IFERROR(Table1[[#This Row],[Days of Storage 1]],""),0)</f>
        <v>0</v>
      </c>
    </row>
    <row r="813" spans="1:16" x14ac:dyDescent="0.25">
      <c r="A813" s="5" t="str">
        <f t="shared" si="77"/>
        <v/>
      </c>
      <c r="B813" s="6" t="str">
        <f>IFERROR(IF(Table1[[#This Row],[Multi-lens? 1]]="No", 1, IF(Table1[[#This Row],[Multi-lens? 1]]="Dual", 2, IF(Table1[[#This Row],[Multi-lens? 1]]="Quad", 4, ""))),"")</f>
        <v/>
      </c>
      <c r="C813" s="6">
        <f t="shared" si="78"/>
        <v>0</v>
      </c>
      <c r="D813" s="6">
        <f t="shared" si="79"/>
        <v>0</v>
      </c>
      <c r="E813" s="6">
        <f t="shared" si="80"/>
        <v>0</v>
      </c>
      <c r="F813" s="6">
        <f t="shared" si="81"/>
        <v>0</v>
      </c>
      <c r="H813" s="6" t="str">
        <f>IFERROR(IF(Table1[[#This Row],[Multi-lens? 1]]="No", 1, IF(Table1[[#This Row],[Multi-lens? 1]]="Dual", 2, IF(Table1[[#This Row],[Multi-lens? 1]]="Quad", 4, ""))),"")</f>
        <v/>
      </c>
      <c r="I813" s="9">
        <f>IFERROR(Table1[[#This Row],[Name]],"")</f>
        <v>0</v>
      </c>
      <c r="K813" s="3" t="str">
        <f t="shared" si="76"/>
        <v/>
      </c>
      <c r="M813" s="4">
        <f>IF(Table1[[#This Row],[Import to Gateway Calculator?]]="Yes",IFERROR(Table1[[#This Row],[Streaming Resolution '[MP']]],""),0)</f>
        <v>0</v>
      </c>
      <c r="N813" s="4">
        <f>IF(Table1[[#This Row],[Import to Gateway Calculator?]]="Yes",IFERROR(Table1[[#This Row],[Recording Resolution '[MP']]],""),0)</f>
        <v>0</v>
      </c>
      <c r="O813" s="4">
        <f>IF(Table1[[#This Row],[Import to Gateway Calculator?]]="Yes",IFERROR(Table1[[#This Row],[Frame Rate '[FPS'] 1]],""),0)</f>
        <v>0</v>
      </c>
      <c r="P813" s="4">
        <f>IF(Table1[[#This Row],[Import to Gateway Calculator?]]="Yes",IFERROR(Table1[[#This Row],[Days of Storage 1]],""),0)</f>
        <v>0</v>
      </c>
    </row>
    <row r="814" spans="1:16" x14ac:dyDescent="0.25">
      <c r="A814" s="5" t="str">
        <f t="shared" si="77"/>
        <v/>
      </c>
      <c r="B814" s="6" t="str">
        <f>IFERROR(IF(Table1[[#This Row],[Multi-lens? 1]]="No", 1, IF(Table1[[#This Row],[Multi-lens? 1]]="Dual", 2, IF(Table1[[#This Row],[Multi-lens? 1]]="Quad", 4, ""))),"")</f>
        <v/>
      </c>
      <c r="C814" s="6">
        <f t="shared" si="78"/>
        <v>0</v>
      </c>
      <c r="D814" s="6">
        <f t="shared" si="79"/>
        <v>0</v>
      </c>
      <c r="E814" s="6">
        <f t="shared" si="80"/>
        <v>0</v>
      </c>
      <c r="F814" s="6">
        <f t="shared" si="81"/>
        <v>0</v>
      </c>
      <c r="H814" s="6" t="str">
        <f>IFERROR(IF(Table1[[#This Row],[Multi-lens? 1]]="No", 1, IF(Table1[[#This Row],[Multi-lens? 1]]="Dual", 2, IF(Table1[[#This Row],[Multi-lens? 1]]="Quad", 4, ""))),"")</f>
        <v/>
      </c>
      <c r="I814" s="9">
        <f>IFERROR(Table1[[#This Row],[Name]],"")</f>
        <v>0</v>
      </c>
      <c r="K814" s="3" t="str">
        <f t="shared" si="76"/>
        <v/>
      </c>
      <c r="M814" s="4">
        <f>IF(Table1[[#This Row],[Import to Gateway Calculator?]]="Yes",IFERROR(Table1[[#This Row],[Streaming Resolution '[MP']]],""),0)</f>
        <v>0</v>
      </c>
      <c r="N814" s="4">
        <f>IF(Table1[[#This Row],[Import to Gateway Calculator?]]="Yes",IFERROR(Table1[[#This Row],[Recording Resolution '[MP']]],""),0)</f>
        <v>0</v>
      </c>
      <c r="O814" s="4">
        <f>IF(Table1[[#This Row],[Import to Gateway Calculator?]]="Yes",IFERROR(Table1[[#This Row],[Frame Rate '[FPS'] 1]],""),0)</f>
        <v>0</v>
      </c>
      <c r="P814" s="4">
        <f>IF(Table1[[#This Row],[Import to Gateway Calculator?]]="Yes",IFERROR(Table1[[#This Row],[Days of Storage 1]],""),0)</f>
        <v>0</v>
      </c>
    </row>
    <row r="815" spans="1:16" x14ac:dyDescent="0.25">
      <c r="A815" s="5" t="str">
        <f t="shared" si="77"/>
        <v/>
      </c>
      <c r="B815" s="6" t="str">
        <f>IFERROR(IF(Table1[[#This Row],[Multi-lens? 1]]="No", 1, IF(Table1[[#This Row],[Multi-lens? 1]]="Dual", 2, IF(Table1[[#This Row],[Multi-lens? 1]]="Quad", 4, ""))),"")</f>
        <v/>
      </c>
      <c r="C815" s="6">
        <f t="shared" si="78"/>
        <v>0</v>
      </c>
      <c r="D815" s="6">
        <f t="shared" si="79"/>
        <v>0</v>
      </c>
      <c r="E815" s="6">
        <f t="shared" si="80"/>
        <v>0</v>
      </c>
      <c r="F815" s="6">
        <f t="shared" si="81"/>
        <v>0</v>
      </c>
      <c r="H815" s="6" t="str">
        <f>IFERROR(IF(Table1[[#This Row],[Multi-lens? 1]]="No", 1, IF(Table1[[#This Row],[Multi-lens? 1]]="Dual", 2, IF(Table1[[#This Row],[Multi-lens? 1]]="Quad", 4, ""))),"")</f>
        <v/>
      </c>
      <c r="I815" s="9">
        <f>IFERROR(Table1[[#This Row],[Name]],"")</f>
        <v>0</v>
      </c>
      <c r="K815" s="3" t="str">
        <f t="shared" si="76"/>
        <v/>
      </c>
      <c r="M815" s="4">
        <f>IF(Table1[[#This Row],[Import to Gateway Calculator?]]="Yes",IFERROR(Table1[[#This Row],[Streaming Resolution '[MP']]],""),0)</f>
        <v>0</v>
      </c>
      <c r="N815" s="4">
        <f>IF(Table1[[#This Row],[Import to Gateway Calculator?]]="Yes",IFERROR(Table1[[#This Row],[Recording Resolution '[MP']]],""),0)</f>
        <v>0</v>
      </c>
      <c r="O815" s="4">
        <f>IF(Table1[[#This Row],[Import to Gateway Calculator?]]="Yes",IFERROR(Table1[[#This Row],[Frame Rate '[FPS'] 1]],""),0)</f>
        <v>0</v>
      </c>
      <c r="P815" s="4">
        <f>IF(Table1[[#This Row],[Import to Gateway Calculator?]]="Yes",IFERROR(Table1[[#This Row],[Days of Storage 1]],""),0)</f>
        <v>0</v>
      </c>
    </row>
    <row r="816" spans="1:16" x14ac:dyDescent="0.25">
      <c r="A816" s="5" t="str">
        <f t="shared" si="77"/>
        <v/>
      </c>
      <c r="B816" s="6" t="str">
        <f>IFERROR(IF(Table1[[#This Row],[Multi-lens? 1]]="No", 1, IF(Table1[[#This Row],[Multi-lens? 1]]="Dual", 2, IF(Table1[[#This Row],[Multi-lens? 1]]="Quad", 4, ""))),"")</f>
        <v/>
      </c>
      <c r="C816" s="6">
        <f t="shared" si="78"/>
        <v>0</v>
      </c>
      <c r="D816" s="6">
        <f t="shared" si="79"/>
        <v>0</v>
      </c>
      <c r="E816" s="6">
        <f t="shared" si="80"/>
        <v>0</v>
      </c>
      <c r="F816" s="6">
        <f t="shared" si="81"/>
        <v>0</v>
      </c>
      <c r="H816" s="6" t="str">
        <f>IFERROR(IF(Table1[[#This Row],[Multi-lens? 1]]="No", 1, IF(Table1[[#This Row],[Multi-lens? 1]]="Dual", 2, IF(Table1[[#This Row],[Multi-lens? 1]]="Quad", 4, ""))),"")</f>
        <v/>
      </c>
      <c r="I816" s="9">
        <f>IFERROR(Table1[[#This Row],[Name]],"")</f>
        <v>0</v>
      </c>
      <c r="K816" s="3" t="str">
        <f t="shared" si="76"/>
        <v/>
      </c>
      <c r="M816" s="4">
        <f>IF(Table1[[#This Row],[Import to Gateway Calculator?]]="Yes",IFERROR(Table1[[#This Row],[Streaming Resolution '[MP']]],""),0)</f>
        <v>0</v>
      </c>
      <c r="N816" s="4">
        <f>IF(Table1[[#This Row],[Import to Gateway Calculator?]]="Yes",IFERROR(Table1[[#This Row],[Recording Resolution '[MP']]],""),0)</f>
        <v>0</v>
      </c>
      <c r="O816" s="4">
        <f>IF(Table1[[#This Row],[Import to Gateway Calculator?]]="Yes",IFERROR(Table1[[#This Row],[Frame Rate '[FPS'] 1]],""),0)</f>
        <v>0</v>
      </c>
      <c r="P816" s="4">
        <f>IF(Table1[[#This Row],[Import to Gateway Calculator?]]="Yes",IFERROR(Table1[[#This Row],[Days of Storage 1]],""),0)</f>
        <v>0</v>
      </c>
    </row>
    <row r="817" spans="1:16" x14ac:dyDescent="0.25">
      <c r="A817" s="5" t="str">
        <f t="shared" si="77"/>
        <v/>
      </c>
      <c r="B817" s="6" t="str">
        <f>IFERROR(IF(Table1[[#This Row],[Multi-lens? 1]]="No", 1, IF(Table1[[#This Row],[Multi-lens? 1]]="Dual", 2, IF(Table1[[#This Row],[Multi-lens? 1]]="Quad", 4, ""))),"")</f>
        <v/>
      </c>
      <c r="C817" s="6">
        <f t="shared" si="78"/>
        <v>0</v>
      </c>
      <c r="D817" s="6">
        <f t="shared" si="79"/>
        <v>0</v>
      </c>
      <c r="E817" s="6">
        <f t="shared" si="80"/>
        <v>0</v>
      </c>
      <c r="F817" s="6">
        <f t="shared" si="81"/>
        <v>0</v>
      </c>
      <c r="H817" s="6" t="str">
        <f>IFERROR(IF(Table1[[#This Row],[Multi-lens? 1]]="No", 1, IF(Table1[[#This Row],[Multi-lens? 1]]="Dual", 2, IF(Table1[[#This Row],[Multi-lens? 1]]="Quad", 4, ""))),"")</f>
        <v/>
      </c>
      <c r="I817" s="9">
        <f>IFERROR(Table1[[#This Row],[Name]],"")</f>
        <v>0</v>
      </c>
      <c r="K817" s="3" t="str">
        <f t="shared" si="76"/>
        <v/>
      </c>
      <c r="M817" s="4">
        <f>IF(Table1[[#This Row],[Import to Gateway Calculator?]]="Yes",IFERROR(Table1[[#This Row],[Streaming Resolution '[MP']]],""),0)</f>
        <v>0</v>
      </c>
      <c r="N817" s="4">
        <f>IF(Table1[[#This Row],[Import to Gateway Calculator?]]="Yes",IFERROR(Table1[[#This Row],[Recording Resolution '[MP']]],""),0)</f>
        <v>0</v>
      </c>
      <c r="O817" s="4">
        <f>IF(Table1[[#This Row],[Import to Gateway Calculator?]]="Yes",IFERROR(Table1[[#This Row],[Frame Rate '[FPS'] 1]],""),0)</f>
        <v>0</v>
      </c>
      <c r="P817" s="4">
        <f>IF(Table1[[#This Row],[Import to Gateway Calculator?]]="Yes",IFERROR(Table1[[#This Row],[Days of Storage 1]],""),0)</f>
        <v>0</v>
      </c>
    </row>
    <row r="818" spans="1:16" x14ac:dyDescent="0.25">
      <c r="A818" s="5" t="str">
        <f t="shared" si="77"/>
        <v/>
      </c>
      <c r="B818" s="6" t="str">
        <f>IFERROR(IF(Table1[[#This Row],[Multi-lens? 1]]="No", 1, IF(Table1[[#This Row],[Multi-lens? 1]]="Dual", 2, IF(Table1[[#This Row],[Multi-lens? 1]]="Quad", 4, ""))),"")</f>
        <v/>
      </c>
      <c r="C818" s="6">
        <f t="shared" si="78"/>
        <v>0</v>
      </c>
      <c r="D818" s="6">
        <f t="shared" si="79"/>
        <v>0</v>
      </c>
      <c r="E818" s="6">
        <f t="shared" si="80"/>
        <v>0</v>
      </c>
      <c r="F818" s="6">
        <f t="shared" si="81"/>
        <v>0</v>
      </c>
      <c r="H818" s="6" t="str">
        <f>IFERROR(IF(Table1[[#This Row],[Multi-lens? 1]]="No", 1, IF(Table1[[#This Row],[Multi-lens? 1]]="Dual", 2, IF(Table1[[#This Row],[Multi-lens? 1]]="Quad", 4, ""))),"")</f>
        <v/>
      </c>
      <c r="I818" s="9">
        <f>IFERROR(Table1[[#This Row],[Name]],"")</f>
        <v>0</v>
      </c>
      <c r="K818" s="3" t="str">
        <f t="shared" si="76"/>
        <v/>
      </c>
      <c r="M818" s="4">
        <f>IF(Table1[[#This Row],[Import to Gateway Calculator?]]="Yes",IFERROR(Table1[[#This Row],[Streaming Resolution '[MP']]],""),0)</f>
        <v>0</v>
      </c>
      <c r="N818" s="4">
        <f>IF(Table1[[#This Row],[Import to Gateway Calculator?]]="Yes",IFERROR(Table1[[#This Row],[Recording Resolution '[MP']]],""),0)</f>
        <v>0</v>
      </c>
      <c r="O818" s="4">
        <f>IF(Table1[[#This Row],[Import to Gateway Calculator?]]="Yes",IFERROR(Table1[[#This Row],[Frame Rate '[FPS'] 1]],""),0)</f>
        <v>0</v>
      </c>
      <c r="P818" s="4">
        <f>IF(Table1[[#This Row],[Import to Gateway Calculator?]]="Yes",IFERROR(Table1[[#This Row],[Days of Storage 1]],""),0)</f>
        <v>0</v>
      </c>
    </row>
    <row r="819" spans="1:16" x14ac:dyDescent="0.25">
      <c r="A819" s="5" t="str">
        <f t="shared" si="77"/>
        <v/>
      </c>
      <c r="B819" s="6" t="str">
        <f>IFERROR(IF(Table1[[#This Row],[Multi-lens? 1]]="No", 1, IF(Table1[[#This Row],[Multi-lens? 1]]="Dual", 2, IF(Table1[[#This Row],[Multi-lens? 1]]="Quad", 4, ""))),"")</f>
        <v/>
      </c>
      <c r="C819" s="6">
        <f t="shared" si="78"/>
        <v>0</v>
      </c>
      <c r="D819" s="6">
        <f t="shared" si="79"/>
        <v>0</v>
      </c>
      <c r="E819" s="6">
        <f t="shared" si="80"/>
        <v>0</v>
      </c>
      <c r="F819" s="6">
        <f t="shared" si="81"/>
        <v>0</v>
      </c>
      <c r="H819" s="6" t="str">
        <f>IFERROR(IF(Table1[[#This Row],[Multi-lens? 1]]="No", 1, IF(Table1[[#This Row],[Multi-lens? 1]]="Dual", 2, IF(Table1[[#This Row],[Multi-lens? 1]]="Quad", 4, ""))),"")</f>
        <v/>
      </c>
      <c r="I819" s="9">
        <f>IFERROR(Table1[[#This Row],[Name]],"")</f>
        <v>0</v>
      </c>
      <c r="K819" s="3" t="str">
        <f t="shared" si="76"/>
        <v/>
      </c>
      <c r="M819" s="4">
        <f>IF(Table1[[#This Row],[Import to Gateway Calculator?]]="Yes",IFERROR(Table1[[#This Row],[Streaming Resolution '[MP']]],""),0)</f>
        <v>0</v>
      </c>
      <c r="N819" s="4">
        <f>IF(Table1[[#This Row],[Import to Gateway Calculator?]]="Yes",IFERROR(Table1[[#This Row],[Recording Resolution '[MP']]],""),0)</f>
        <v>0</v>
      </c>
      <c r="O819" s="4">
        <f>IF(Table1[[#This Row],[Import to Gateway Calculator?]]="Yes",IFERROR(Table1[[#This Row],[Frame Rate '[FPS'] 1]],""),0)</f>
        <v>0</v>
      </c>
      <c r="P819" s="4">
        <f>IF(Table1[[#This Row],[Import to Gateway Calculator?]]="Yes",IFERROR(Table1[[#This Row],[Days of Storage 1]],""),0)</f>
        <v>0</v>
      </c>
    </row>
    <row r="820" spans="1:16" x14ac:dyDescent="0.25">
      <c r="A820" s="5" t="str">
        <f t="shared" si="77"/>
        <v/>
      </c>
      <c r="B820" s="6" t="str">
        <f>IFERROR(IF(Table1[[#This Row],[Multi-lens? 1]]="No", 1, IF(Table1[[#This Row],[Multi-lens? 1]]="Dual", 2, IF(Table1[[#This Row],[Multi-lens? 1]]="Quad", 4, ""))),"")</f>
        <v/>
      </c>
      <c r="C820" s="6">
        <f t="shared" si="78"/>
        <v>0</v>
      </c>
      <c r="D820" s="6">
        <f t="shared" si="79"/>
        <v>0</v>
      </c>
      <c r="E820" s="6">
        <f t="shared" si="80"/>
        <v>0</v>
      </c>
      <c r="F820" s="6">
        <f t="shared" si="81"/>
        <v>0</v>
      </c>
      <c r="H820" s="6" t="str">
        <f>IFERROR(IF(Table1[[#This Row],[Multi-lens? 1]]="No", 1, IF(Table1[[#This Row],[Multi-lens? 1]]="Dual", 2, IF(Table1[[#This Row],[Multi-lens? 1]]="Quad", 4, ""))),"")</f>
        <v/>
      </c>
      <c r="I820" s="9">
        <f>IFERROR(Table1[[#This Row],[Name]],"")</f>
        <v>0</v>
      </c>
      <c r="K820" s="3" t="str">
        <f t="shared" si="76"/>
        <v/>
      </c>
      <c r="M820" s="4">
        <f>IF(Table1[[#This Row],[Import to Gateway Calculator?]]="Yes",IFERROR(Table1[[#This Row],[Streaming Resolution '[MP']]],""),0)</f>
        <v>0</v>
      </c>
      <c r="N820" s="4">
        <f>IF(Table1[[#This Row],[Import to Gateway Calculator?]]="Yes",IFERROR(Table1[[#This Row],[Recording Resolution '[MP']]],""),0)</f>
        <v>0</v>
      </c>
      <c r="O820" s="4">
        <f>IF(Table1[[#This Row],[Import to Gateway Calculator?]]="Yes",IFERROR(Table1[[#This Row],[Frame Rate '[FPS'] 1]],""),0)</f>
        <v>0</v>
      </c>
      <c r="P820" s="4">
        <f>IF(Table1[[#This Row],[Import to Gateway Calculator?]]="Yes",IFERROR(Table1[[#This Row],[Days of Storage 1]],""),0)</f>
        <v>0</v>
      </c>
    </row>
    <row r="821" spans="1:16" x14ac:dyDescent="0.25">
      <c r="A821" s="5" t="str">
        <f t="shared" si="77"/>
        <v/>
      </c>
      <c r="B821" s="6" t="str">
        <f>IFERROR(IF(Table1[[#This Row],[Multi-lens? 1]]="No", 1, IF(Table1[[#This Row],[Multi-lens? 1]]="Dual", 2, IF(Table1[[#This Row],[Multi-lens? 1]]="Quad", 4, ""))),"")</f>
        <v/>
      </c>
      <c r="C821" s="6">
        <f t="shared" si="78"/>
        <v>0</v>
      </c>
      <c r="D821" s="6">
        <f t="shared" si="79"/>
        <v>0</v>
      </c>
      <c r="E821" s="6">
        <f t="shared" si="80"/>
        <v>0</v>
      </c>
      <c r="F821" s="6">
        <f t="shared" si="81"/>
        <v>0</v>
      </c>
      <c r="H821" s="6" t="str">
        <f>IFERROR(IF(Table1[[#This Row],[Multi-lens? 1]]="No", 1, IF(Table1[[#This Row],[Multi-lens? 1]]="Dual", 2, IF(Table1[[#This Row],[Multi-lens? 1]]="Quad", 4, ""))),"")</f>
        <v/>
      </c>
      <c r="I821" s="9">
        <f>IFERROR(Table1[[#This Row],[Name]],"")</f>
        <v>0</v>
      </c>
      <c r="K821" s="3" t="str">
        <f t="shared" si="76"/>
        <v/>
      </c>
      <c r="M821" s="4">
        <f>IF(Table1[[#This Row],[Import to Gateway Calculator?]]="Yes",IFERROR(Table1[[#This Row],[Streaming Resolution '[MP']]],""),0)</f>
        <v>0</v>
      </c>
      <c r="N821" s="4">
        <f>IF(Table1[[#This Row],[Import to Gateway Calculator?]]="Yes",IFERROR(Table1[[#This Row],[Recording Resolution '[MP']]],""),0)</f>
        <v>0</v>
      </c>
      <c r="O821" s="4">
        <f>IF(Table1[[#This Row],[Import to Gateway Calculator?]]="Yes",IFERROR(Table1[[#This Row],[Frame Rate '[FPS'] 1]],""),0)</f>
        <v>0</v>
      </c>
      <c r="P821" s="4">
        <f>IF(Table1[[#This Row],[Import to Gateway Calculator?]]="Yes",IFERROR(Table1[[#This Row],[Days of Storage 1]],""),0)</f>
        <v>0</v>
      </c>
    </row>
    <row r="822" spans="1:16" x14ac:dyDescent="0.25">
      <c r="A822" s="5" t="str">
        <f t="shared" si="77"/>
        <v/>
      </c>
      <c r="B822" s="6" t="str">
        <f>IFERROR(IF(Table1[[#This Row],[Multi-lens? 1]]="No", 1, IF(Table1[[#This Row],[Multi-lens? 1]]="Dual", 2, IF(Table1[[#This Row],[Multi-lens? 1]]="Quad", 4, ""))),"")</f>
        <v/>
      </c>
      <c r="C822" s="6">
        <f t="shared" si="78"/>
        <v>0</v>
      </c>
      <c r="D822" s="6">
        <f t="shared" si="79"/>
        <v>0</v>
      </c>
      <c r="E822" s="6">
        <f t="shared" si="80"/>
        <v>0</v>
      </c>
      <c r="F822" s="6">
        <f t="shared" si="81"/>
        <v>0</v>
      </c>
      <c r="H822" s="6" t="str">
        <f>IFERROR(IF(Table1[[#This Row],[Multi-lens? 1]]="No", 1, IF(Table1[[#This Row],[Multi-lens? 1]]="Dual", 2, IF(Table1[[#This Row],[Multi-lens? 1]]="Quad", 4, ""))),"")</f>
        <v/>
      </c>
      <c r="I822" s="9">
        <f>IFERROR(Table1[[#This Row],[Name]],"")</f>
        <v>0</v>
      </c>
      <c r="K822" s="3" t="str">
        <f t="shared" si="76"/>
        <v/>
      </c>
      <c r="M822" s="4">
        <f>IF(Table1[[#This Row],[Import to Gateway Calculator?]]="Yes",IFERROR(Table1[[#This Row],[Streaming Resolution '[MP']]],""),0)</f>
        <v>0</v>
      </c>
      <c r="N822" s="4">
        <f>IF(Table1[[#This Row],[Import to Gateway Calculator?]]="Yes",IFERROR(Table1[[#This Row],[Recording Resolution '[MP']]],""),0)</f>
        <v>0</v>
      </c>
      <c r="O822" s="4">
        <f>IF(Table1[[#This Row],[Import to Gateway Calculator?]]="Yes",IFERROR(Table1[[#This Row],[Frame Rate '[FPS'] 1]],""),0)</f>
        <v>0</v>
      </c>
      <c r="P822" s="4">
        <f>IF(Table1[[#This Row],[Import to Gateway Calculator?]]="Yes",IFERROR(Table1[[#This Row],[Days of Storage 1]],""),0)</f>
        <v>0</v>
      </c>
    </row>
    <row r="823" spans="1:16" x14ac:dyDescent="0.25">
      <c r="A823" s="5" t="str">
        <f t="shared" si="77"/>
        <v/>
      </c>
      <c r="B823" s="6" t="str">
        <f>IFERROR(IF(Table1[[#This Row],[Multi-lens? 1]]="No", 1, IF(Table1[[#This Row],[Multi-lens? 1]]="Dual", 2, IF(Table1[[#This Row],[Multi-lens? 1]]="Quad", 4, ""))),"")</f>
        <v/>
      </c>
      <c r="C823" s="6">
        <f t="shared" si="78"/>
        <v>0</v>
      </c>
      <c r="D823" s="6">
        <f t="shared" si="79"/>
        <v>0</v>
      </c>
      <c r="E823" s="6">
        <f t="shared" si="80"/>
        <v>0</v>
      </c>
      <c r="F823" s="6">
        <f t="shared" si="81"/>
        <v>0</v>
      </c>
      <c r="H823" s="6" t="str">
        <f>IFERROR(IF(Table1[[#This Row],[Multi-lens? 1]]="No", 1, IF(Table1[[#This Row],[Multi-lens? 1]]="Dual", 2, IF(Table1[[#This Row],[Multi-lens? 1]]="Quad", 4, ""))),"")</f>
        <v/>
      </c>
      <c r="I823" s="9">
        <f>IFERROR(Table1[[#This Row],[Name]],"")</f>
        <v>0</v>
      </c>
      <c r="K823" s="3" t="str">
        <f t="shared" si="76"/>
        <v/>
      </c>
      <c r="M823" s="4">
        <f>IF(Table1[[#This Row],[Import to Gateway Calculator?]]="Yes",IFERROR(Table1[[#This Row],[Streaming Resolution '[MP']]],""),0)</f>
        <v>0</v>
      </c>
      <c r="N823" s="4">
        <f>IF(Table1[[#This Row],[Import to Gateway Calculator?]]="Yes",IFERROR(Table1[[#This Row],[Recording Resolution '[MP']]],""),0)</f>
        <v>0</v>
      </c>
      <c r="O823" s="4">
        <f>IF(Table1[[#This Row],[Import to Gateway Calculator?]]="Yes",IFERROR(Table1[[#This Row],[Frame Rate '[FPS'] 1]],""),0)</f>
        <v>0</v>
      </c>
      <c r="P823" s="4">
        <f>IF(Table1[[#This Row],[Import to Gateway Calculator?]]="Yes",IFERROR(Table1[[#This Row],[Days of Storage 1]],""),0)</f>
        <v>0</v>
      </c>
    </row>
    <row r="824" spans="1:16" x14ac:dyDescent="0.25">
      <c r="A824" s="5" t="str">
        <f t="shared" si="77"/>
        <v/>
      </c>
      <c r="B824" s="6" t="str">
        <f>IFERROR(IF(Table1[[#This Row],[Multi-lens? 1]]="No", 1, IF(Table1[[#This Row],[Multi-lens? 1]]="Dual", 2, IF(Table1[[#This Row],[Multi-lens? 1]]="Quad", 4, ""))),"")</f>
        <v/>
      </c>
      <c r="C824" s="6">
        <f t="shared" si="78"/>
        <v>0</v>
      </c>
      <c r="D824" s="6">
        <f t="shared" si="79"/>
        <v>0</v>
      </c>
      <c r="E824" s="6">
        <f t="shared" si="80"/>
        <v>0</v>
      </c>
      <c r="F824" s="6">
        <f t="shared" si="81"/>
        <v>0</v>
      </c>
      <c r="H824" s="6" t="str">
        <f>IFERROR(IF(Table1[[#This Row],[Multi-lens? 1]]="No", 1, IF(Table1[[#This Row],[Multi-lens? 1]]="Dual", 2, IF(Table1[[#This Row],[Multi-lens? 1]]="Quad", 4, ""))),"")</f>
        <v/>
      </c>
      <c r="I824" s="9">
        <f>IFERROR(Table1[[#This Row],[Name]],"")</f>
        <v>0</v>
      </c>
      <c r="K824" s="3" t="str">
        <f t="shared" si="76"/>
        <v/>
      </c>
      <c r="M824" s="4">
        <f>IF(Table1[[#This Row],[Import to Gateway Calculator?]]="Yes",IFERROR(Table1[[#This Row],[Streaming Resolution '[MP']]],""),0)</f>
        <v>0</v>
      </c>
      <c r="N824" s="4">
        <f>IF(Table1[[#This Row],[Import to Gateway Calculator?]]="Yes",IFERROR(Table1[[#This Row],[Recording Resolution '[MP']]],""),0)</f>
        <v>0</v>
      </c>
      <c r="O824" s="4">
        <f>IF(Table1[[#This Row],[Import to Gateway Calculator?]]="Yes",IFERROR(Table1[[#This Row],[Frame Rate '[FPS'] 1]],""),0)</f>
        <v>0</v>
      </c>
      <c r="P824" s="4">
        <f>IF(Table1[[#This Row],[Import to Gateway Calculator?]]="Yes",IFERROR(Table1[[#This Row],[Days of Storage 1]],""),0)</f>
        <v>0</v>
      </c>
    </row>
    <row r="825" spans="1:16" x14ac:dyDescent="0.25">
      <c r="A825" s="5" t="str">
        <f t="shared" si="77"/>
        <v/>
      </c>
      <c r="B825" s="6" t="str">
        <f>IFERROR(IF(Table1[[#This Row],[Multi-lens? 1]]="No", 1, IF(Table1[[#This Row],[Multi-lens? 1]]="Dual", 2, IF(Table1[[#This Row],[Multi-lens? 1]]="Quad", 4, ""))),"")</f>
        <v/>
      </c>
      <c r="C825" s="6">
        <f t="shared" si="78"/>
        <v>0</v>
      </c>
      <c r="D825" s="6">
        <f t="shared" si="79"/>
        <v>0</v>
      </c>
      <c r="E825" s="6">
        <f t="shared" si="80"/>
        <v>0</v>
      </c>
      <c r="F825" s="6">
        <f t="shared" si="81"/>
        <v>0</v>
      </c>
      <c r="H825" s="6" t="str">
        <f>IFERROR(IF(Table1[[#This Row],[Multi-lens? 1]]="No", 1, IF(Table1[[#This Row],[Multi-lens? 1]]="Dual", 2, IF(Table1[[#This Row],[Multi-lens? 1]]="Quad", 4, ""))),"")</f>
        <v/>
      </c>
      <c r="I825" s="9">
        <f>IFERROR(Table1[[#This Row],[Name]],"")</f>
        <v>0</v>
      </c>
      <c r="K825" s="3" t="str">
        <f t="shared" si="76"/>
        <v/>
      </c>
      <c r="M825" s="4">
        <f>IF(Table1[[#This Row],[Import to Gateway Calculator?]]="Yes",IFERROR(Table1[[#This Row],[Streaming Resolution '[MP']]],""),0)</f>
        <v>0</v>
      </c>
      <c r="N825" s="4">
        <f>IF(Table1[[#This Row],[Import to Gateway Calculator?]]="Yes",IFERROR(Table1[[#This Row],[Recording Resolution '[MP']]],""),0)</f>
        <v>0</v>
      </c>
      <c r="O825" s="4">
        <f>IF(Table1[[#This Row],[Import to Gateway Calculator?]]="Yes",IFERROR(Table1[[#This Row],[Frame Rate '[FPS'] 1]],""),0)</f>
        <v>0</v>
      </c>
      <c r="P825" s="4">
        <f>IF(Table1[[#This Row],[Import to Gateway Calculator?]]="Yes",IFERROR(Table1[[#This Row],[Days of Storage 1]],""),0)</f>
        <v>0</v>
      </c>
    </row>
    <row r="826" spans="1:16" x14ac:dyDescent="0.25">
      <c r="A826" s="5" t="str">
        <f t="shared" si="77"/>
        <v/>
      </c>
      <c r="B826" s="6" t="str">
        <f>IFERROR(IF(Table1[[#This Row],[Multi-lens? 1]]="No", 1, IF(Table1[[#This Row],[Multi-lens? 1]]="Dual", 2, IF(Table1[[#This Row],[Multi-lens? 1]]="Quad", 4, ""))),"")</f>
        <v/>
      </c>
      <c r="C826" s="6">
        <f t="shared" si="78"/>
        <v>0</v>
      </c>
      <c r="D826" s="6">
        <f t="shared" si="79"/>
        <v>0</v>
      </c>
      <c r="E826" s="6">
        <f t="shared" si="80"/>
        <v>0</v>
      </c>
      <c r="F826" s="6">
        <f t="shared" si="81"/>
        <v>0</v>
      </c>
      <c r="H826" s="6" t="str">
        <f>IFERROR(IF(Table1[[#This Row],[Multi-lens? 1]]="No", 1, IF(Table1[[#This Row],[Multi-lens? 1]]="Dual", 2, IF(Table1[[#This Row],[Multi-lens? 1]]="Quad", 4, ""))),"")</f>
        <v/>
      </c>
      <c r="I826" s="9">
        <f>IFERROR(Table1[[#This Row],[Name]],"")</f>
        <v>0</v>
      </c>
      <c r="K826" s="3" t="str">
        <f t="shared" si="76"/>
        <v/>
      </c>
      <c r="M826" s="4">
        <f>IF(Table1[[#This Row],[Import to Gateway Calculator?]]="Yes",IFERROR(Table1[[#This Row],[Streaming Resolution '[MP']]],""),0)</f>
        <v>0</v>
      </c>
      <c r="N826" s="4">
        <f>IF(Table1[[#This Row],[Import to Gateway Calculator?]]="Yes",IFERROR(Table1[[#This Row],[Recording Resolution '[MP']]],""),0)</f>
        <v>0</v>
      </c>
      <c r="O826" s="4">
        <f>IF(Table1[[#This Row],[Import to Gateway Calculator?]]="Yes",IFERROR(Table1[[#This Row],[Frame Rate '[FPS'] 1]],""),0)</f>
        <v>0</v>
      </c>
      <c r="P826" s="4">
        <f>IF(Table1[[#This Row],[Import to Gateway Calculator?]]="Yes",IFERROR(Table1[[#This Row],[Days of Storage 1]],""),0)</f>
        <v>0</v>
      </c>
    </row>
    <row r="827" spans="1:16" x14ac:dyDescent="0.25">
      <c r="A827" s="5" t="str">
        <f t="shared" si="77"/>
        <v/>
      </c>
      <c r="B827" s="6" t="str">
        <f>IFERROR(IF(Table1[[#This Row],[Multi-lens? 1]]="No", 1, IF(Table1[[#This Row],[Multi-lens? 1]]="Dual", 2, IF(Table1[[#This Row],[Multi-lens? 1]]="Quad", 4, ""))),"")</f>
        <v/>
      </c>
      <c r="C827" s="6">
        <f t="shared" si="78"/>
        <v>0</v>
      </c>
      <c r="D827" s="6">
        <f t="shared" si="79"/>
        <v>0</v>
      </c>
      <c r="E827" s="6">
        <f t="shared" si="80"/>
        <v>0</v>
      </c>
      <c r="F827" s="6">
        <f t="shared" si="81"/>
        <v>0</v>
      </c>
      <c r="H827" s="6" t="str">
        <f>IFERROR(IF(Table1[[#This Row],[Multi-lens? 1]]="No", 1, IF(Table1[[#This Row],[Multi-lens? 1]]="Dual", 2, IF(Table1[[#This Row],[Multi-lens? 1]]="Quad", 4, ""))),"")</f>
        <v/>
      </c>
      <c r="I827" s="9">
        <f>IFERROR(Table1[[#This Row],[Name]],"")</f>
        <v>0</v>
      </c>
      <c r="K827" s="3" t="str">
        <f t="shared" si="76"/>
        <v/>
      </c>
      <c r="M827" s="4">
        <f>IF(Table1[[#This Row],[Import to Gateway Calculator?]]="Yes",IFERROR(Table1[[#This Row],[Streaming Resolution '[MP']]],""),0)</f>
        <v>0</v>
      </c>
      <c r="N827" s="4">
        <f>IF(Table1[[#This Row],[Import to Gateway Calculator?]]="Yes",IFERROR(Table1[[#This Row],[Recording Resolution '[MP']]],""),0)</f>
        <v>0</v>
      </c>
      <c r="O827" s="4">
        <f>IF(Table1[[#This Row],[Import to Gateway Calculator?]]="Yes",IFERROR(Table1[[#This Row],[Frame Rate '[FPS'] 1]],""),0)</f>
        <v>0</v>
      </c>
      <c r="P827" s="4">
        <f>IF(Table1[[#This Row],[Import to Gateway Calculator?]]="Yes",IFERROR(Table1[[#This Row],[Days of Storage 1]],""),0)</f>
        <v>0</v>
      </c>
    </row>
    <row r="828" spans="1:16" x14ac:dyDescent="0.25">
      <c r="A828" s="5" t="str">
        <f t="shared" si="77"/>
        <v/>
      </c>
      <c r="B828" s="6" t="str">
        <f>IFERROR(IF(Table1[[#This Row],[Multi-lens? 1]]="No", 1, IF(Table1[[#This Row],[Multi-lens? 1]]="Dual", 2, IF(Table1[[#This Row],[Multi-lens? 1]]="Quad", 4, ""))),"")</f>
        <v/>
      </c>
      <c r="C828" s="6">
        <f t="shared" si="78"/>
        <v>0</v>
      </c>
      <c r="D828" s="6">
        <f t="shared" si="79"/>
        <v>0</v>
      </c>
      <c r="E828" s="6">
        <f t="shared" si="80"/>
        <v>0</v>
      </c>
      <c r="F828" s="6">
        <f t="shared" si="81"/>
        <v>0</v>
      </c>
      <c r="H828" s="6" t="str">
        <f>IFERROR(IF(Table1[[#This Row],[Multi-lens? 1]]="No", 1, IF(Table1[[#This Row],[Multi-lens? 1]]="Dual", 2, IF(Table1[[#This Row],[Multi-lens? 1]]="Quad", 4, ""))),"")</f>
        <v/>
      </c>
      <c r="I828" s="9">
        <f>IFERROR(Table1[[#This Row],[Name]],"")</f>
        <v>0</v>
      </c>
      <c r="K828" s="3" t="str">
        <f t="shared" si="76"/>
        <v/>
      </c>
      <c r="M828" s="4">
        <f>IF(Table1[[#This Row],[Import to Gateway Calculator?]]="Yes",IFERROR(Table1[[#This Row],[Streaming Resolution '[MP']]],""),0)</f>
        <v>0</v>
      </c>
      <c r="N828" s="4">
        <f>IF(Table1[[#This Row],[Import to Gateway Calculator?]]="Yes",IFERROR(Table1[[#This Row],[Recording Resolution '[MP']]],""),0)</f>
        <v>0</v>
      </c>
      <c r="O828" s="4">
        <f>IF(Table1[[#This Row],[Import to Gateway Calculator?]]="Yes",IFERROR(Table1[[#This Row],[Frame Rate '[FPS'] 1]],""),0)</f>
        <v>0</v>
      </c>
      <c r="P828" s="4">
        <f>IF(Table1[[#This Row],[Import to Gateway Calculator?]]="Yes",IFERROR(Table1[[#This Row],[Days of Storage 1]],""),0)</f>
        <v>0</v>
      </c>
    </row>
    <row r="829" spans="1:16" x14ac:dyDescent="0.25">
      <c r="A829" s="5" t="str">
        <f t="shared" si="77"/>
        <v/>
      </c>
      <c r="B829" s="6" t="str">
        <f>IFERROR(IF(Table1[[#This Row],[Multi-lens? 1]]="No", 1, IF(Table1[[#This Row],[Multi-lens? 1]]="Dual", 2, IF(Table1[[#This Row],[Multi-lens? 1]]="Quad", 4, ""))),"")</f>
        <v/>
      </c>
      <c r="C829" s="6">
        <f t="shared" si="78"/>
        <v>0</v>
      </c>
      <c r="D829" s="6">
        <f t="shared" si="79"/>
        <v>0</v>
      </c>
      <c r="E829" s="6">
        <f t="shared" si="80"/>
        <v>0</v>
      </c>
      <c r="F829" s="6">
        <f t="shared" si="81"/>
        <v>0</v>
      </c>
      <c r="H829" s="6" t="str">
        <f>IFERROR(IF(Table1[[#This Row],[Multi-lens? 1]]="No", 1, IF(Table1[[#This Row],[Multi-lens? 1]]="Dual", 2, IF(Table1[[#This Row],[Multi-lens? 1]]="Quad", 4, ""))),"")</f>
        <v/>
      </c>
      <c r="I829" s="9">
        <f>IFERROR(Table1[[#This Row],[Name]],"")</f>
        <v>0</v>
      </c>
      <c r="K829" s="3" t="str">
        <f t="shared" si="76"/>
        <v/>
      </c>
      <c r="M829" s="4">
        <f>IF(Table1[[#This Row],[Import to Gateway Calculator?]]="Yes",IFERROR(Table1[[#This Row],[Streaming Resolution '[MP']]],""),0)</f>
        <v>0</v>
      </c>
      <c r="N829" s="4">
        <f>IF(Table1[[#This Row],[Import to Gateway Calculator?]]="Yes",IFERROR(Table1[[#This Row],[Recording Resolution '[MP']]],""),0)</f>
        <v>0</v>
      </c>
      <c r="O829" s="4">
        <f>IF(Table1[[#This Row],[Import to Gateway Calculator?]]="Yes",IFERROR(Table1[[#This Row],[Frame Rate '[FPS'] 1]],""),0)</f>
        <v>0</v>
      </c>
      <c r="P829" s="4">
        <f>IF(Table1[[#This Row],[Import to Gateway Calculator?]]="Yes",IFERROR(Table1[[#This Row],[Days of Storage 1]],""),0)</f>
        <v>0</v>
      </c>
    </row>
    <row r="830" spans="1:16" x14ac:dyDescent="0.25">
      <c r="A830" s="5" t="str">
        <f t="shared" si="77"/>
        <v/>
      </c>
      <c r="B830" s="6" t="str">
        <f>IFERROR(IF(Table1[[#This Row],[Multi-lens? 1]]="No", 1, IF(Table1[[#This Row],[Multi-lens? 1]]="Dual", 2, IF(Table1[[#This Row],[Multi-lens? 1]]="Quad", 4, ""))),"")</f>
        <v/>
      </c>
      <c r="C830" s="6">
        <f t="shared" si="78"/>
        <v>0</v>
      </c>
      <c r="D830" s="6">
        <f t="shared" si="79"/>
        <v>0</v>
      </c>
      <c r="E830" s="6">
        <f t="shared" si="80"/>
        <v>0</v>
      </c>
      <c r="F830" s="6">
        <f t="shared" si="81"/>
        <v>0</v>
      </c>
      <c r="H830" s="6" t="str">
        <f>IFERROR(IF(Table1[[#This Row],[Multi-lens? 1]]="No", 1, IF(Table1[[#This Row],[Multi-lens? 1]]="Dual", 2, IF(Table1[[#This Row],[Multi-lens? 1]]="Quad", 4, ""))),"")</f>
        <v/>
      </c>
      <c r="I830" s="9">
        <f>IFERROR(Table1[[#This Row],[Name]],"")</f>
        <v>0</v>
      </c>
      <c r="K830" s="3" t="str">
        <f t="shared" si="76"/>
        <v/>
      </c>
      <c r="M830" s="4">
        <f>IF(Table1[[#This Row],[Import to Gateway Calculator?]]="Yes",IFERROR(Table1[[#This Row],[Streaming Resolution '[MP']]],""),0)</f>
        <v>0</v>
      </c>
      <c r="N830" s="4">
        <f>IF(Table1[[#This Row],[Import to Gateway Calculator?]]="Yes",IFERROR(Table1[[#This Row],[Recording Resolution '[MP']]],""),0)</f>
        <v>0</v>
      </c>
      <c r="O830" s="4">
        <f>IF(Table1[[#This Row],[Import to Gateway Calculator?]]="Yes",IFERROR(Table1[[#This Row],[Frame Rate '[FPS'] 1]],""),0)</f>
        <v>0</v>
      </c>
      <c r="P830" s="4">
        <f>IF(Table1[[#This Row],[Import to Gateway Calculator?]]="Yes",IFERROR(Table1[[#This Row],[Days of Storage 1]],""),0)</f>
        <v>0</v>
      </c>
    </row>
    <row r="831" spans="1:16" x14ac:dyDescent="0.25">
      <c r="A831" s="5" t="str">
        <f t="shared" si="77"/>
        <v/>
      </c>
      <c r="B831" s="6" t="str">
        <f>IFERROR(IF(Table1[[#This Row],[Multi-lens? 1]]="No", 1, IF(Table1[[#This Row],[Multi-lens? 1]]="Dual", 2, IF(Table1[[#This Row],[Multi-lens? 1]]="Quad", 4, ""))),"")</f>
        <v/>
      </c>
      <c r="C831" s="6">
        <f t="shared" si="78"/>
        <v>0</v>
      </c>
      <c r="D831" s="6">
        <f t="shared" si="79"/>
        <v>0</v>
      </c>
      <c r="E831" s="6">
        <f t="shared" si="80"/>
        <v>0</v>
      </c>
      <c r="F831" s="6">
        <f t="shared" si="81"/>
        <v>0</v>
      </c>
      <c r="H831" s="6" t="str">
        <f>IFERROR(IF(Table1[[#This Row],[Multi-lens? 1]]="No", 1, IF(Table1[[#This Row],[Multi-lens? 1]]="Dual", 2, IF(Table1[[#This Row],[Multi-lens? 1]]="Quad", 4, ""))),"")</f>
        <v/>
      </c>
      <c r="I831" s="9">
        <f>IFERROR(Table1[[#This Row],[Name]],"")</f>
        <v>0</v>
      </c>
      <c r="K831" s="3" t="str">
        <f t="shared" si="76"/>
        <v/>
      </c>
      <c r="M831" s="4">
        <f>IF(Table1[[#This Row],[Import to Gateway Calculator?]]="Yes",IFERROR(Table1[[#This Row],[Streaming Resolution '[MP']]],""),0)</f>
        <v>0</v>
      </c>
      <c r="N831" s="4">
        <f>IF(Table1[[#This Row],[Import to Gateway Calculator?]]="Yes",IFERROR(Table1[[#This Row],[Recording Resolution '[MP']]],""),0)</f>
        <v>0</v>
      </c>
      <c r="O831" s="4">
        <f>IF(Table1[[#This Row],[Import to Gateway Calculator?]]="Yes",IFERROR(Table1[[#This Row],[Frame Rate '[FPS'] 1]],""),0)</f>
        <v>0</v>
      </c>
      <c r="P831" s="4">
        <f>IF(Table1[[#This Row],[Import to Gateway Calculator?]]="Yes",IFERROR(Table1[[#This Row],[Days of Storage 1]],""),0)</f>
        <v>0</v>
      </c>
    </row>
    <row r="832" spans="1:16" x14ac:dyDescent="0.25">
      <c r="A832" s="5" t="str">
        <f t="shared" si="77"/>
        <v/>
      </c>
      <c r="B832" s="6" t="str">
        <f>IFERROR(IF(Table1[[#This Row],[Multi-lens? 1]]="No", 1, IF(Table1[[#This Row],[Multi-lens? 1]]="Dual", 2, IF(Table1[[#This Row],[Multi-lens? 1]]="Quad", 4, ""))),"")</f>
        <v/>
      </c>
      <c r="C832" s="6">
        <f t="shared" si="78"/>
        <v>0</v>
      </c>
      <c r="D832" s="6">
        <f t="shared" si="79"/>
        <v>0</v>
      </c>
      <c r="E832" s="6">
        <f t="shared" si="80"/>
        <v>0</v>
      </c>
      <c r="F832" s="6">
        <f t="shared" si="81"/>
        <v>0</v>
      </c>
      <c r="H832" s="6" t="str">
        <f>IFERROR(IF(Table1[[#This Row],[Multi-lens? 1]]="No", 1, IF(Table1[[#This Row],[Multi-lens? 1]]="Dual", 2, IF(Table1[[#This Row],[Multi-lens? 1]]="Quad", 4, ""))),"")</f>
        <v/>
      </c>
      <c r="I832" s="9">
        <f>IFERROR(Table1[[#This Row],[Name]],"")</f>
        <v>0</v>
      </c>
      <c r="K832" s="3" t="str">
        <f t="shared" si="76"/>
        <v/>
      </c>
      <c r="M832" s="4">
        <f>IF(Table1[[#This Row],[Import to Gateway Calculator?]]="Yes",IFERROR(Table1[[#This Row],[Streaming Resolution '[MP']]],""),0)</f>
        <v>0</v>
      </c>
      <c r="N832" s="4">
        <f>IF(Table1[[#This Row],[Import to Gateway Calculator?]]="Yes",IFERROR(Table1[[#This Row],[Recording Resolution '[MP']]],""),0)</f>
        <v>0</v>
      </c>
      <c r="O832" s="4">
        <f>IF(Table1[[#This Row],[Import to Gateway Calculator?]]="Yes",IFERROR(Table1[[#This Row],[Frame Rate '[FPS'] 1]],""),0)</f>
        <v>0</v>
      </c>
      <c r="P832" s="4">
        <f>IF(Table1[[#This Row],[Import to Gateway Calculator?]]="Yes",IFERROR(Table1[[#This Row],[Days of Storage 1]],""),0)</f>
        <v>0</v>
      </c>
    </row>
    <row r="833" spans="1:16" x14ac:dyDescent="0.25">
      <c r="A833" s="5" t="str">
        <f t="shared" si="77"/>
        <v/>
      </c>
      <c r="B833" s="6" t="str">
        <f>IFERROR(IF(Table1[[#This Row],[Multi-lens? 1]]="No", 1, IF(Table1[[#This Row],[Multi-lens? 1]]="Dual", 2, IF(Table1[[#This Row],[Multi-lens? 1]]="Quad", 4, ""))),"")</f>
        <v/>
      </c>
      <c r="C833" s="6">
        <f t="shared" si="78"/>
        <v>0</v>
      </c>
      <c r="D833" s="6">
        <f t="shared" si="79"/>
        <v>0</v>
      </c>
      <c r="E833" s="6">
        <f t="shared" si="80"/>
        <v>0</v>
      </c>
      <c r="F833" s="6">
        <f t="shared" si="81"/>
        <v>0</v>
      </c>
      <c r="H833" s="6" t="str">
        <f>IFERROR(IF(Table1[[#This Row],[Multi-lens? 1]]="No", 1, IF(Table1[[#This Row],[Multi-lens? 1]]="Dual", 2, IF(Table1[[#This Row],[Multi-lens? 1]]="Quad", 4, ""))),"")</f>
        <v/>
      </c>
      <c r="I833" s="9">
        <f>IFERROR(Table1[[#This Row],[Name]],"")</f>
        <v>0</v>
      </c>
      <c r="K833" s="3" t="str">
        <f t="shared" si="76"/>
        <v/>
      </c>
      <c r="M833" s="4">
        <f>IF(Table1[[#This Row],[Import to Gateway Calculator?]]="Yes",IFERROR(Table1[[#This Row],[Streaming Resolution '[MP']]],""),0)</f>
        <v>0</v>
      </c>
      <c r="N833" s="4">
        <f>IF(Table1[[#This Row],[Import to Gateway Calculator?]]="Yes",IFERROR(Table1[[#This Row],[Recording Resolution '[MP']]],""),0)</f>
        <v>0</v>
      </c>
      <c r="O833" s="4">
        <f>IF(Table1[[#This Row],[Import to Gateway Calculator?]]="Yes",IFERROR(Table1[[#This Row],[Frame Rate '[FPS'] 1]],""),0)</f>
        <v>0</v>
      </c>
      <c r="P833" s="4">
        <f>IF(Table1[[#This Row],[Import to Gateway Calculator?]]="Yes",IFERROR(Table1[[#This Row],[Days of Storage 1]],""),0)</f>
        <v>0</v>
      </c>
    </row>
    <row r="834" spans="1:16" x14ac:dyDescent="0.25">
      <c r="A834" s="5" t="str">
        <f t="shared" si="77"/>
        <v/>
      </c>
      <c r="B834" s="6" t="str">
        <f>IFERROR(IF(Table1[[#This Row],[Multi-lens? 1]]="No", 1, IF(Table1[[#This Row],[Multi-lens? 1]]="Dual", 2, IF(Table1[[#This Row],[Multi-lens? 1]]="Quad", 4, ""))),"")</f>
        <v/>
      </c>
      <c r="C834" s="6">
        <f t="shared" si="78"/>
        <v>0</v>
      </c>
      <c r="D834" s="6">
        <f t="shared" si="79"/>
        <v>0</v>
      </c>
      <c r="E834" s="6">
        <f t="shared" si="80"/>
        <v>0</v>
      </c>
      <c r="F834" s="6">
        <f t="shared" si="81"/>
        <v>0</v>
      </c>
      <c r="H834" s="6" t="str">
        <f>IFERROR(IF(Table1[[#This Row],[Multi-lens? 1]]="No", 1, IF(Table1[[#This Row],[Multi-lens? 1]]="Dual", 2, IF(Table1[[#This Row],[Multi-lens? 1]]="Quad", 4, ""))),"")</f>
        <v/>
      </c>
      <c r="I834" s="9">
        <f>IFERROR(Table1[[#This Row],[Name]],"")</f>
        <v>0</v>
      </c>
      <c r="K834" s="3" t="str">
        <f t="shared" si="76"/>
        <v/>
      </c>
      <c r="M834" s="4">
        <f>IF(Table1[[#This Row],[Import to Gateway Calculator?]]="Yes",IFERROR(Table1[[#This Row],[Streaming Resolution '[MP']]],""),0)</f>
        <v>0</v>
      </c>
      <c r="N834" s="4">
        <f>IF(Table1[[#This Row],[Import to Gateway Calculator?]]="Yes",IFERROR(Table1[[#This Row],[Recording Resolution '[MP']]],""),0)</f>
        <v>0</v>
      </c>
      <c r="O834" s="4">
        <f>IF(Table1[[#This Row],[Import to Gateway Calculator?]]="Yes",IFERROR(Table1[[#This Row],[Frame Rate '[FPS'] 1]],""),0)</f>
        <v>0</v>
      </c>
      <c r="P834" s="4">
        <f>IF(Table1[[#This Row],[Import to Gateway Calculator?]]="Yes",IFERROR(Table1[[#This Row],[Days of Storage 1]],""),0)</f>
        <v>0</v>
      </c>
    </row>
    <row r="835" spans="1:16" x14ac:dyDescent="0.25">
      <c r="A835" s="5" t="str">
        <f t="shared" si="77"/>
        <v/>
      </c>
      <c r="B835" s="6" t="str">
        <f>IFERROR(IF(Table1[[#This Row],[Multi-lens? 1]]="No", 1, IF(Table1[[#This Row],[Multi-lens? 1]]="Dual", 2, IF(Table1[[#This Row],[Multi-lens? 1]]="Quad", 4, ""))),"")</f>
        <v/>
      </c>
      <c r="C835" s="6">
        <f t="shared" si="78"/>
        <v>0</v>
      </c>
      <c r="D835" s="6">
        <f t="shared" si="79"/>
        <v>0</v>
      </c>
      <c r="E835" s="6">
        <f t="shared" si="80"/>
        <v>0</v>
      </c>
      <c r="F835" s="6">
        <f t="shared" si="81"/>
        <v>0</v>
      </c>
      <c r="H835" s="6" t="str">
        <f>IFERROR(IF(Table1[[#This Row],[Multi-lens? 1]]="No", 1, IF(Table1[[#This Row],[Multi-lens? 1]]="Dual", 2, IF(Table1[[#This Row],[Multi-lens? 1]]="Quad", 4, ""))),"")</f>
        <v/>
      </c>
      <c r="I835" s="9">
        <f>IFERROR(Table1[[#This Row],[Name]],"")</f>
        <v>0</v>
      </c>
      <c r="K835" s="3" t="str">
        <f t="shared" ref="K835:K898" si="82">IFERROR(IF(I835=0,"",I835),"")</f>
        <v/>
      </c>
      <c r="M835" s="4">
        <f>IF(Table1[[#This Row],[Import to Gateway Calculator?]]="Yes",IFERROR(Table1[[#This Row],[Streaming Resolution '[MP']]],""),0)</f>
        <v>0</v>
      </c>
      <c r="N835" s="4">
        <f>IF(Table1[[#This Row],[Import to Gateway Calculator?]]="Yes",IFERROR(Table1[[#This Row],[Recording Resolution '[MP']]],""),0)</f>
        <v>0</v>
      </c>
      <c r="O835" s="4">
        <f>IF(Table1[[#This Row],[Import to Gateway Calculator?]]="Yes",IFERROR(Table1[[#This Row],[Frame Rate '[FPS'] 1]],""),0)</f>
        <v>0</v>
      </c>
      <c r="P835" s="4">
        <f>IF(Table1[[#This Row],[Import to Gateway Calculator?]]="Yes",IFERROR(Table1[[#This Row],[Days of Storage 1]],""),0)</f>
        <v>0</v>
      </c>
    </row>
    <row r="836" spans="1:16" x14ac:dyDescent="0.25">
      <c r="A836" s="5" t="str">
        <f t="shared" si="77"/>
        <v/>
      </c>
      <c r="B836" s="6" t="str">
        <f>IFERROR(IF(Table1[[#This Row],[Multi-lens? 1]]="No", 1, IF(Table1[[#This Row],[Multi-lens? 1]]="Dual", 2, IF(Table1[[#This Row],[Multi-lens? 1]]="Quad", 4, ""))),"")</f>
        <v/>
      </c>
      <c r="C836" s="6">
        <f t="shared" si="78"/>
        <v>0</v>
      </c>
      <c r="D836" s="6">
        <f t="shared" si="79"/>
        <v>0</v>
      </c>
      <c r="E836" s="6">
        <f t="shared" si="80"/>
        <v>0</v>
      </c>
      <c r="F836" s="6">
        <f t="shared" si="81"/>
        <v>0</v>
      </c>
      <c r="H836" s="6" t="str">
        <f>IFERROR(IF(Table1[[#This Row],[Multi-lens? 1]]="No", 1, IF(Table1[[#This Row],[Multi-lens? 1]]="Dual", 2, IF(Table1[[#This Row],[Multi-lens? 1]]="Quad", 4, ""))),"")</f>
        <v/>
      </c>
      <c r="I836" s="9">
        <f>IFERROR(Table1[[#This Row],[Name]],"")</f>
        <v>0</v>
      </c>
      <c r="K836" s="3" t="str">
        <f t="shared" si="82"/>
        <v/>
      </c>
      <c r="M836" s="4">
        <f>IF(Table1[[#This Row],[Import to Gateway Calculator?]]="Yes",IFERROR(Table1[[#This Row],[Streaming Resolution '[MP']]],""),0)</f>
        <v>0</v>
      </c>
      <c r="N836" s="4">
        <f>IF(Table1[[#This Row],[Import to Gateway Calculator?]]="Yes",IFERROR(Table1[[#This Row],[Recording Resolution '[MP']]],""),0)</f>
        <v>0</v>
      </c>
      <c r="O836" s="4">
        <f>IF(Table1[[#This Row],[Import to Gateway Calculator?]]="Yes",IFERROR(Table1[[#This Row],[Frame Rate '[FPS'] 1]],""),0)</f>
        <v>0</v>
      </c>
      <c r="P836" s="4">
        <f>IF(Table1[[#This Row],[Import to Gateway Calculator?]]="Yes",IFERROR(Table1[[#This Row],[Days of Storage 1]],""),0)</f>
        <v>0</v>
      </c>
    </row>
    <row r="837" spans="1:16" x14ac:dyDescent="0.25">
      <c r="A837" s="5" t="str">
        <f t="shared" si="77"/>
        <v/>
      </c>
      <c r="B837" s="6" t="str">
        <f>IFERROR(IF(Table1[[#This Row],[Multi-lens? 1]]="No", 1, IF(Table1[[#This Row],[Multi-lens? 1]]="Dual", 2, IF(Table1[[#This Row],[Multi-lens? 1]]="Quad", 4, ""))),"")</f>
        <v/>
      </c>
      <c r="C837" s="6">
        <f t="shared" si="78"/>
        <v>0</v>
      </c>
      <c r="D837" s="6">
        <f t="shared" si="79"/>
        <v>0</v>
      </c>
      <c r="E837" s="6">
        <f t="shared" si="80"/>
        <v>0</v>
      </c>
      <c r="F837" s="6">
        <f t="shared" si="81"/>
        <v>0</v>
      </c>
      <c r="H837" s="6" t="str">
        <f>IFERROR(IF(Table1[[#This Row],[Multi-lens? 1]]="No", 1, IF(Table1[[#This Row],[Multi-lens? 1]]="Dual", 2, IF(Table1[[#This Row],[Multi-lens? 1]]="Quad", 4, ""))),"")</f>
        <v/>
      </c>
      <c r="I837" s="9">
        <f>IFERROR(Table1[[#This Row],[Name]],"")</f>
        <v>0</v>
      </c>
      <c r="K837" s="3" t="str">
        <f t="shared" si="82"/>
        <v/>
      </c>
      <c r="M837" s="4">
        <f>IF(Table1[[#This Row],[Import to Gateway Calculator?]]="Yes",IFERROR(Table1[[#This Row],[Streaming Resolution '[MP']]],""),0)</f>
        <v>0</v>
      </c>
      <c r="N837" s="4">
        <f>IF(Table1[[#This Row],[Import to Gateway Calculator?]]="Yes",IFERROR(Table1[[#This Row],[Recording Resolution '[MP']]],""),0)</f>
        <v>0</v>
      </c>
      <c r="O837" s="4">
        <f>IF(Table1[[#This Row],[Import to Gateway Calculator?]]="Yes",IFERROR(Table1[[#This Row],[Frame Rate '[FPS'] 1]],""),0)</f>
        <v>0</v>
      </c>
      <c r="P837" s="4">
        <f>IF(Table1[[#This Row],[Import to Gateway Calculator?]]="Yes",IFERROR(Table1[[#This Row],[Days of Storage 1]],""),0)</f>
        <v>0</v>
      </c>
    </row>
    <row r="838" spans="1:16" x14ac:dyDescent="0.25">
      <c r="A838" s="5" t="str">
        <f t="shared" si="77"/>
        <v/>
      </c>
      <c r="B838" s="6" t="str">
        <f>IFERROR(IF(Table1[[#This Row],[Multi-lens? 1]]="No", 1, IF(Table1[[#This Row],[Multi-lens? 1]]="Dual", 2, IF(Table1[[#This Row],[Multi-lens? 1]]="Quad", 4, ""))),"")</f>
        <v/>
      </c>
      <c r="C838" s="6">
        <f t="shared" si="78"/>
        <v>0</v>
      </c>
      <c r="D838" s="6">
        <f t="shared" si="79"/>
        <v>0</v>
      </c>
      <c r="E838" s="6">
        <f t="shared" si="80"/>
        <v>0</v>
      </c>
      <c r="F838" s="6">
        <f t="shared" si="81"/>
        <v>0</v>
      </c>
      <c r="H838" s="6" t="str">
        <f>IFERROR(IF(Table1[[#This Row],[Multi-lens? 1]]="No", 1, IF(Table1[[#This Row],[Multi-lens? 1]]="Dual", 2, IF(Table1[[#This Row],[Multi-lens? 1]]="Quad", 4, ""))),"")</f>
        <v/>
      </c>
      <c r="I838" s="9">
        <f>IFERROR(Table1[[#This Row],[Name]],"")</f>
        <v>0</v>
      </c>
      <c r="K838" s="3" t="str">
        <f t="shared" si="82"/>
        <v/>
      </c>
      <c r="M838" s="4">
        <f>IF(Table1[[#This Row],[Import to Gateway Calculator?]]="Yes",IFERROR(Table1[[#This Row],[Streaming Resolution '[MP']]],""),0)</f>
        <v>0</v>
      </c>
      <c r="N838" s="4">
        <f>IF(Table1[[#This Row],[Import to Gateway Calculator?]]="Yes",IFERROR(Table1[[#This Row],[Recording Resolution '[MP']]],""),0)</f>
        <v>0</v>
      </c>
      <c r="O838" s="4">
        <f>IF(Table1[[#This Row],[Import to Gateway Calculator?]]="Yes",IFERROR(Table1[[#This Row],[Frame Rate '[FPS'] 1]],""),0)</f>
        <v>0</v>
      </c>
      <c r="P838" s="4">
        <f>IF(Table1[[#This Row],[Import to Gateway Calculator?]]="Yes",IFERROR(Table1[[#This Row],[Days of Storage 1]],""),0)</f>
        <v>0</v>
      </c>
    </row>
    <row r="839" spans="1:16" x14ac:dyDescent="0.25">
      <c r="A839" s="5" t="str">
        <f t="shared" ref="A839:A902" si="83">IF(D839=0,"",K839)</f>
        <v/>
      </c>
      <c r="B839" s="6" t="str">
        <f>IFERROR(IF(Table1[[#This Row],[Multi-lens? 1]]="No", 1, IF(Table1[[#This Row],[Multi-lens? 1]]="Dual", 2, IF(Table1[[#This Row],[Multi-lens? 1]]="Quad", 4, ""))),"")</f>
        <v/>
      </c>
      <c r="C839" s="6">
        <f t="shared" ref="C839:C902" si="84">M839</f>
        <v>0</v>
      </c>
      <c r="D839" s="6">
        <f t="shared" ref="D839:D902" si="85">N839</f>
        <v>0</v>
      </c>
      <c r="E839" s="6">
        <f t="shared" ref="E839:E902" si="86">O839</f>
        <v>0</v>
      </c>
      <c r="F839" s="6">
        <f t="shared" ref="F839:F902" si="87">P839</f>
        <v>0</v>
      </c>
      <c r="H839" s="6" t="str">
        <f>IFERROR(IF(Table1[[#This Row],[Multi-lens? 1]]="No", 1, IF(Table1[[#This Row],[Multi-lens? 1]]="Dual", 2, IF(Table1[[#This Row],[Multi-lens? 1]]="Quad", 4, ""))),"")</f>
        <v/>
      </c>
      <c r="I839" s="9">
        <f>IFERROR(Table1[[#This Row],[Name]],"")</f>
        <v>0</v>
      </c>
      <c r="K839" s="3" t="str">
        <f t="shared" si="82"/>
        <v/>
      </c>
      <c r="M839" s="4">
        <f>IF(Table1[[#This Row],[Import to Gateway Calculator?]]="Yes",IFERROR(Table1[[#This Row],[Streaming Resolution '[MP']]],""),0)</f>
        <v>0</v>
      </c>
      <c r="N839" s="4">
        <f>IF(Table1[[#This Row],[Import to Gateway Calculator?]]="Yes",IFERROR(Table1[[#This Row],[Recording Resolution '[MP']]],""),0)</f>
        <v>0</v>
      </c>
      <c r="O839" s="4">
        <f>IF(Table1[[#This Row],[Import to Gateway Calculator?]]="Yes",IFERROR(Table1[[#This Row],[Frame Rate '[FPS'] 1]],""),0)</f>
        <v>0</v>
      </c>
      <c r="P839" s="4">
        <f>IF(Table1[[#This Row],[Import to Gateway Calculator?]]="Yes",IFERROR(Table1[[#This Row],[Days of Storage 1]],""),0)</f>
        <v>0</v>
      </c>
    </row>
    <row r="840" spans="1:16" x14ac:dyDescent="0.25">
      <c r="A840" s="5" t="str">
        <f t="shared" si="83"/>
        <v/>
      </c>
      <c r="B840" s="6" t="str">
        <f>IFERROR(IF(Table1[[#This Row],[Multi-lens? 1]]="No", 1, IF(Table1[[#This Row],[Multi-lens? 1]]="Dual", 2, IF(Table1[[#This Row],[Multi-lens? 1]]="Quad", 4, ""))),"")</f>
        <v/>
      </c>
      <c r="C840" s="6">
        <f t="shared" si="84"/>
        <v>0</v>
      </c>
      <c r="D840" s="6">
        <f t="shared" si="85"/>
        <v>0</v>
      </c>
      <c r="E840" s="6">
        <f t="shared" si="86"/>
        <v>0</v>
      </c>
      <c r="F840" s="6">
        <f t="shared" si="87"/>
        <v>0</v>
      </c>
      <c r="H840" s="6" t="str">
        <f>IFERROR(IF(Table1[[#This Row],[Multi-lens? 1]]="No", 1, IF(Table1[[#This Row],[Multi-lens? 1]]="Dual", 2, IF(Table1[[#This Row],[Multi-lens? 1]]="Quad", 4, ""))),"")</f>
        <v/>
      </c>
      <c r="I840" s="9">
        <f>IFERROR(Table1[[#This Row],[Name]],"")</f>
        <v>0</v>
      </c>
      <c r="K840" s="3" t="str">
        <f t="shared" si="82"/>
        <v/>
      </c>
      <c r="M840" s="4">
        <f>IF(Table1[[#This Row],[Import to Gateway Calculator?]]="Yes",IFERROR(Table1[[#This Row],[Streaming Resolution '[MP']]],""),0)</f>
        <v>0</v>
      </c>
      <c r="N840" s="4">
        <f>IF(Table1[[#This Row],[Import to Gateway Calculator?]]="Yes",IFERROR(Table1[[#This Row],[Recording Resolution '[MP']]],""),0)</f>
        <v>0</v>
      </c>
      <c r="O840" s="4">
        <f>IF(Table1[[#This Row],[Import to Gateway Calculator?]]="Yes",IFERROR(Table1[[#This Row],[Frame Rate '[FPS'] 1]],""),0)</f>
        <v>0</v>
      </c>
      <c r="P840" s="4">
        <f>IF(Table1[[#This Row],[Import to Gateway Calculator?]]="Yes",IFERROR(Table1[[#This Row],[Days of Storage 1]],""),0)</f>
        <v>0</v>
      </c>
    </row>
    <row r="841" spans="1:16" x14ac:dyDescent="0.25">
      <c r="A841" s="5" t="str">
        <f t="shared" si="83"/>
        <v/>
      </c>
      <c r="B841" s="6" t="str">
        <f>IFERROR(IF(Table1[[#This Row],[Multi-lens? 1]]="No", 1, IF(Table1[[#This Row],[Multi-lens? 1]]="Dual", 2, IF(Table1[[#This Row],[Multi-lens? 1]]="Quad", 4, ""))),"")</f>
        <v/>
      </c>
      <c r="C841" s="6">
        <f t="shared" si="84"/>
        <v>0</v>
      </c>
      <c r="D841" s="6">
        <f t="shared" si="85"/>
        <v>0</v>
      </c>
      <c r="E841" s="6">
        <f t="shared" si="86"/>
        <v>0</v>
      </c>
      <c r="F841" s="6">
        <f t="shared" si="87"/>
        <v>0</v>
      </c>
      <c r="H841" s="6" t="str">
        <f>IFERROR(IF(Table1[[#This Row],[Multi-lens? 1]]="No", 1, IF(Table1[[#This Row],[Multi-lens? 1]]="Dual", 2, IF(Table1[[#This Row],[Multi-lens? 1]]="Quad", 4, ""))),"")</f>
        <v/>
      </c>
      <c r="I841" s="9">
        <f>IFERROR(Table1[[#This Row],[Name]],"")</f>
        <v>0</v>
      </c>
      <c r="K841" s="3" t="str">
        <f t="shared" si="82"/>
        <v/>
      </c>
      <c r="M841" s="4">
        <f>IF(Table1[[#This Row],[Import to Gateway Calculator?]]="Yes",IFERROR(Table1[[#This Row],[Streaming Resolution '[MP']]],""),0)</f>
        <v>0</v>
      </c>
      <c r="N841" s="4">
        <f>IF(Table1[[#This Row],[Import to Gateway Calculator?]]="Yes",IFERROR(Table1[[#This Row],[Recording Resolution '[MP']]],""),0)</f>
        <v>0</v>
      </c>
      <c r="O841" s="4">
        <f>IF(Table1[[#This Row],[Import to Gateway Calculator?]]="Yes",IFERROR(Table1[[#This Row],[Frame Rate '[FPS'] 1]],""),0)</f>
        <v>0</v>
      </c>
      <c r="P841" s="4">
        <f>IF(Table1[[#This Row],[Import to Gateway Calculator?]]="Yes",IFERROR(Table1[[#This Row],[Days of Storage 1]],""),0)</f>
        <v>0</v>
      </c>
    </row>
    <row r="842" spans="1:16" x14ac:dyDescent="0.25">
      <c r="A842" s="5" t="str">
        <f t="shared" si="83"/>
        <v/>
      </c>
      <c r="B842" s="6" t="str">
        <f>IFERROR(IF(Table1[[#This Row],[Multi-lens? 1]]="No", 1, IF(Table1[[#This Row],[Multi-lens? 1]]="Dual", 2, IF(Table1[[#This Row],[Multi-lens? 1]]="Quad", 4, ""))),"")</f>
        <v/>
      </c>
      <c r="C842" s="6">
        <f t="shared" si="84"/>
        <v>0</v>
      </c>
      <c r="D842" s="6">
        <f t="shared" si="85"/>
        <v>0</v>
      </c>
      <c r="E842" s="6">
        <f t="shared" si="86"/>
        <v>0</v>
      </c>
      <c r="F842" s="6">
        <f t="shared" si="87"/>
        <v>0</v>
      </c>
      <c r="H842" s="6" t="str">
        <f>IFERROR(IF(Table1[[#This Row],[Multi-lens? 1]]="No", 1, IF(Table1[[#This Row],[Multi-lens? 1]]="Dual", 2, IF(Table1[[#This Row],[Multi-lens? 1]]="Quad", 4, ""))),"")</f>
        <v/>
      </c>
      <c r="I842" s="9">
        <f>IFERROR(Table1[[#This Row],[Name]],"")</f>
        <v>0</v>
      </c>
      <c r="K842" s="3" t="str">
        <f t="shared" si="82"/>
        <v/>
      </c>
      <c r="M842" s="4">
        <f>IF(Table1[[#This Row],[Import to Gateway Calculator?]]="Yes",IFERROR(Table1[[#This Row],[Streaming Resolution '[MP']]],""),0)</f>
        <v>0</v>
      </c>
      <c r="N842" s="4">
        <f>IF(Table1[[#This Row],[Import to Gateway Calculator?]]="Yes",IFERROR(Table1[[#This Row],[Recording Resolution '[MP']]],""),0)</f>
        <v>0</v>
      </c>
      <c r="O842" s="4">
        <f>IF(Table1[[#This Row],[Import to Gateway Calculator?]]="Yes",IFERROR(Table1[[#This Row],[Frame Rate '[FPS'] 1]],""),0)</f>
        <v>0</v>
      </c>
      <c r="P842" s="4">
        <f>IF(Table1[[#This Row],[Import to Gateway Calculator?]]="Yes",IFERROR(Table1[[#This Row],[Days of Storage 1]],""),0)</f>
        <v>0</v>
      </c>
    </row>
    <row r="843" spans="1:16" x14ac:dyDescent="0.25">
      <c r="A843" s="5" t="str">
        <f t="shared" si="83"/>
        <v/>
      </c>
      <c r="B843" s="6" t="str">
        <f>IFERROR(IF(Table1[[#This Row],[Multi-lens? 1]]="No", 1, IF(Table1[[#This Row],[Multi-lens? 1]]="Dual", 2, IF(Table1[[#This Row],[Multi-lens? 1]]="Quad", 4, ""))),"")</f>
        <v/>
      </c>
      <c r="C843" s="6">
        <f t="shared" si="84"/>
        <v>0</v>
      </c>
      <c r="D843" s="6">
        <f t="shared" si="85"/>
        <v>0</v>
      </c>
      <c r="E843" s="6">
        <f t="shared" si="86"/>
        <v>0</v>
      </c>
      <c r="F843" s="6">
        <f t="shared" si="87"/>
        <v>0</v>
      </c>
      <c r="H843" s="6" t="str">
        <f>IFERROR(IF(Table1[[#This Row],[Multi-lens? 1]]="No", 1, IF(Table1[[#This Row],[Multi-lens? 1]]="Dual", 2, IF(Table1[[#This Row],[Multi-lens? 1]]="Quad", 4, ""))),"")</f>
        <v/>
      </c>
      <c r="I843" s="9">
        <f>IFERROR(Table1[[#This Row],[Name]],"")</f>
        <v>0</v>
      </c>
      <c r="K843" s="3" t="str">
        <f t="shared" si="82"/>
        <v/>
      </c>
      <c r="M843" s="4">
        <f>IF(Table1[[#This Row],[Import to Gateway Calculator?]]="Yes",IFERROR(Table1[[#This Row],[Streaming Resolution '[MP']]],""),0)</f>
        <v>0</v>
      </c>
      <c r="N843" s="4">
        <f>IF(Table1[[#This Row],[Import to Gateway Calculator?]]="Yes",IFERROR(Table1[[#This Row],[Recording Resolution '[MP']]],""),0)</f>
        <v>0</v>
      </c>
      <c r="O843" s="4">
        <f>IF(Table1[[#This Row],[Import to Gateway Calculator?]]="Yes",IFERROR(Table1[[#This Row],[Frame Rate '[FPS'] 1]],""),0)</f>
        <v>0</v>
      </c>
      <c r="P843" s="4">
        <f>IF(Table1[[#This Row],[Import to Gateway Calculator?]]="Yes",IFERROR(Table1[[#This Row],[Days of Storage 1]],""),0)</f>
        <v>0</v>
      </c>
    </row>
    <row r="844" spans="1:16" x14ac:dyDescent="0.25">
      <c r="A844" s="5" t="str">
        <f t="shared" si="83"/>
        <v/>
      </c>
      <c r="B844" s="6" t="str">
        <f>IFERROR(IF(Table1[[#This Row],[Multi-lens? 1]]="No", 1, IF(Table1[[#This Row],[Multi-lens? 1]]="Dual", 2, IF(Table1[[#This Row],[Multi-lens? 1]]="Quad", 4, ""))),"")</f>
        <v/>
      </c>
      <c r="C844" s="6">
        <f t="shared" si="84"/>
        <v>0</v>
      </c>
      <c r="D844" s="6">
        <f t="shared" si="85"/>
        <v>0</v>
      </c>
      <c r="E844" s="6">
        <f t="shared" si="86"/>
        <v>0</v>
      </c>
      <c r="F844" s="6">
        <f t="shared" si="87"/>
        <v>0</v>
      </c>
      <c r="H844" s="6" t="str">
        <f>IFERROR(IF(Table1[[#This Row],[Multi-lens? 1]]="No", 1, IF(Table1[[#This Row],[Multi-lens? 1]]="Dual", 2, IF(Table1[[#This Row],[Multi-lens? 1]]="Quad", 4, ""))),"")</f>
        <v/>
      </c>
      <c r="I844" s="9">
        <f>IFERROR(Table1[[#This Row],[Name]],"")</f>
        <v>0</v>
      </c>
      <c r="K844" s="3" t="str">
        <f t="shared" si="82"/>
        <v/>
      </c>
      <c r="M844" s="4">
        <f>IF(Table1[[#This Row],[Import to Gateway Calculator?]]="Yes",IFERROR(Table1[[#This Row],[Streaming Resolution '[MP']]],""),0)</f>
        <v>0</v>
      </c>
      <c r="N844" s="4">
        <f>IF(Table1[[#This Row],[Import to Gateway Calculator?]]="Yes",IFERROR(Table1[[#This Row],[Recording Resolution '[MP']]],""),0)</f>
        <v>0</v>
      </c>
      <c r="O844" s="4">
        <f>IF(Table1[[#This Row],[Import to Gateway Calculator?]]="Yes",IFERROR(Table1[[#This Row],[Frame Rate '[FPS'] 1]],""),0)</f>
        <v>0</v>
      </c>
      <c r="P844" s="4">
        <f>IF(Table1[[#This Row],[Import to Gateway Calculator?]]="Yes",IFERROR(Table1[[#This Row],[Days of Storage 1]],""),0)</f>
        <v>0</v>
      </c>
    </row>
    <row r="845" spans="1:16" x14ac:dyDescent="0.25">
      <c r="A845" s="5" t="str">
        <f t="shared" si="83"/>
        <v/>
      </c>
      <c r="B845" s="6" t="str">
        <f>IFERROR(IF(Table1[[#This Row],[Multi-lens? 1]]="No", 1, IF(Table1[[#This Row],[Multi-lens? 1]]="Dual", 2, IF(Table1[[#This Row],[Multi-lens? 1]]="Quad", 4, ""))),"")</f>
        <v/>
      </c>
      <c r="C845" s="6">
        <f t="shared" si="84"/>
        <v>0</v>
      </c>
      <c r="D845" s="6">
        <f t="shared" si="85"/>
        <v>0</v>
      </c>
      <c r="E845" s="6">
        <f t="shared" si="86"/>
        <v>0</v>
      </c>
      <c r="F845" s="6">
        <f t="shared" si="87"/>
        <v>0</v>
      </c>
      <c r="H845" s="6" t="str">
        <f>IFERROR(IF(Table1[[#This Row],[Multi-lens? 1]]="No", 1, IF(Table1[[#This Row],[Multi-lens? 1]]="Dual", 2, IF(Table1[[#This Row],[Multi-lens? 1]]="Quad", 4, ""))),"")</f>
        <v/>
      </c>
      <c r="I845" s="9">
        <f>IFERROR(Table1[[#This Row],[Name]],"")</f>
        <v>0</v>
      </c>
      <c r="K845" s="3" t="str">
        <f t="shared" si="82"/>
        <v/>
      </c>
      <c r="M845" s="4">
        <f>IF(Table1[[#This Row],[Import to Gateway Calculator?]]="Yes",IFERROR(Table1[[#This Row],[Streaming Resolution '[MP']]],""),0)</f>
        <v>0</v>
      </c>
      <c r="N845" s="4">
        <f>IF(Table1[[#This Row],[Import to Gateway Calculator?]]="Yes",IFERROR(Table1[[#This Row],[Recording Resolution '[MP']]],""),0)</f>
        <v>0</v>
      </c>
      <c r="O845" s="4">
        <f>IF(Table1[[#This Row],[Import to Gateway Calculator?]]="Yes",IFERROR(Table1[[#This Row],[Frame Rate '[FPS'] 1]],""),0)</f>
        <v>0</v>
      </c>
      <c r="P845" s="4">
        <f>IF(Table1[[#This Row],[Import to Gateway Calculator?]]="Yes",IFERROR(Table1[[#This Row],[Days of Storage 1]],""),0)</f>
        <v>0</v>
      </c>
    </row>
    <row r="846" spans="1:16" x14ac:dyDescent="0.25">
      <c r="A846" s="5" t="str">
        <f t="shared" si="83"/>
        <v/>
      </c>
      <c r="B846" s="6" t="str">
        <f>IFERROR(IF(Table1[[#This Row],[Multi-lens? 1]]="No", 1, IF(Table1[[#This Row],[Multi-lens? 1]]="Dual", 2, IF(Table1[[#This Row],[Multi-lens? 1]]="Quad", 4, ""))),"")</f>
        <v/>
      </c>
      <c r="C846" s="6">
        <f t="shared" si="84"/>
        <v>0</v>
      </c>
      <c r="D846" s="6">
        <f t="shared" si="85"/>
        <v>0</v>
      </c>
      <c r="E846" s="6">
        <f t="shared" si="86"/>
        <v>0</v>
      </c>
      <c r="F846" s="6">
        <f t="shared" si="87"/>
        <v>0</v>
      </c>
      <c r="H846" s="6" t="str">
        <f>IFERROR(IF(Table1[[#This Row],[Multi-lens? 1]]="No", 1, IF(Table1[[#This Row],[Multi-lens? 1]]="Dual", 2, IF(Table1[[#This Row],[Multi-lens? 1]]="Quad", 4, ""))),"")</f>
        <v/>
      </c>
      <c r="I846" s="9">
        <f>IFERROR(Table1[[#This Row],[Name]],"")</f>
        <v>0</v>
      </c>
      <c r="K846" s="3" t="str">
        <f t="shared" si="82"/>
        <v/>
      </c>
      <c r="M846" s="4">
        <f>IF(Table1[[#This Row],[Import to Gateway Calculator?]]="Yes",IFERROR(Table1[[#This Row],[Streaming Resolution '[MP']]],""),0)</f>
        <v>0</v>
      </c>
      <c r="N846" s="4">
        <f>IF(Table1[[#This Row],[Import to Gateway Calculator?]]="Yes",IFERROR(Table1[[#This Row],[Recording Resolution '[MP']]],""),0)</f>
        <v>0</v>
      </c>
      <c r="O846" s="4">
        <f>IF(Table1[[#This Row],[Import to Gateway Calculator?]]="Yes",IFERROR(Table1[[#This Row],[Frame Rate '[FPS'] 1]],""),0)</f>
        <v>0</v>
      </c>
      <c r="P846" s="4">
        <f>IF(Table1[[#This Row],[Import to Gateway Calculator?]]="Yes",IFERROR(Table1[[#This Row],[Days of Storage 1]],""),0)</f>
        <v>0</v>
      </c>
    </row>
    <row r="847" spans="1:16" x14ac:dyDescent="0.25">
      <c r="A847" s="5" t="str">
        <f t="shared" si="83"/>
        <v/>
      </c>
      <c r="B847" s="6" t="str">
        <f>IFERROR(IF(Table1[[#This Row],[Multi-lens? 1]]="No", 1, IF(Table1[[#This Row],[Multi-lens? 1]]="Dual", 2, IF(Table1[[#This Row],[Multi-lens? 1]]="Quad", 4, ""))),"")</f>
        <v/>
      </c>
      <c r="C847" s="6">
        <f t="shared" si="84"/>
        <v>0</v>
      </c>
      <c r="D847" s="6">
        <f t="shared" si="85"/>
        <v>0</v>
      </c>
      <c r="E847" s="6">
        <f t="shared" si="86"/>
        <v>0</v>
      </c>
      <c r="F847" s="6">
        <f t="shared" si="87"/>
        <v>0</v>
      </c>
      <c r="H847" s="6" t="str">
        <f>IFERROR(IF(Table1[[#This Row],[Multi-lens? 1]]="No", 1, IF(Table1[[#This Row],[Multi-lens? 1]]="Dual", 2, IF(Table1[[#This Row],[Multi-lens? 1]]="Quad", 4, ""))),"")</f>
        <v/>
      </c>
      <c r="I847" s="9">
        <f>IFERROR(Table1[[#This Row],[Name]],"")</f>
        <v>0</v>
      </c>
      <c r="K847" s="3" t="str">
        <f t="shared" si="82"/>
        <v/>
      </c>
      <c r="M847" s="4">
        <f>IF(Table1[[#This Row],[Import to Gateway Calculator?]]="Yes",IFERROR(Table1[[#This Row],[Streaming Resolution '[MP']]],""),0)</f>
        <v>0</v>
      </c>
      <c r="N847" s="4">
        <f>IF(Table1[[#This Row],[Import to Gateway Calculator?]]="Yes",IFERROR(Table1[[#This Row],[Recording Resolution '[MP']]],""),0)</f>
        <v>0</v>
      </c>
      <c r="O847" s="4">
        <f>IF(Table1[[#This Row],[Import to Gateway Calculator?]]="Yes",IFERROR(Table1[[#This Row],[Frame Rate '[FPS'] 1]],""),0)</f>
        <v>0</v>
      </c>
      <c r="P847" s="4">
        <f>IF(Table1[[#This Row],[Import to Gateway Calculator?]]="Yes",IFERROR(Table1[[#This Row],[Days of Storage 1]],""),0)</f>
        <v>0</v>
      </c>
    </row>
    <row r="848" spans="1:16" x14ac:dyDescent="0.25">
      <c r="A848" s="5" t="str">
        <f t="shared" si="83"/>
        <v/>
      </c>
      <c r="B848" s="6" t="str">
        <f>IFERROR(IF(Table1[[#This Row],[Multi-lens? 1]]="No", 1, IF(Table1[[#This Row],[Multi-lens? 1]]="Dual", 2, IF(Table1[[#This Row],[Multi-lens? 1]]="Quad", 4, ""))),"")</f>
        <v/>
      </c>
      <c r="C848" s="6">
        <f t="shared" si="84"/>
        <v>0</v>
      </c>
      <c r="D848" s="6">
        <f t="shared" si="85"/>
        <v>0</v>
      </c>
      <c r="E848" s="6">
        <f t="shared" si="86"/>
        <v>0</v>
      </c>
      <c r="F848" s="6">
        <f t="shared" si="87"/>
        <v>0</v>
      </c>
      <c r="H848" s="6" t="str">
        <f>IFERROR(IF(Table1[[#This Row],[Multi-lens? 1]]="No", 1, IF(Table1[[#This Row],[Multi-lens? 1]]="Dual", 2, IF(Table1[[#This Row],[Multi-lens? 1]]="Quad", 4, ""))),"")</f>
        <v/>
      </c>
      <c r="I848" s="9">
        <f>IFERROR(Table1[[#This Row],[Name]],"")</f>
        <v>0</v>
      </c>
      <c r="K848" s="3" t="str">
        <f t="shared" si="82"/>
        <v/>
      </c>
      <c r="M848" s="4">
        <f>IF(Table1[[#This Row],[Import to Gateway Calculator?]]="Yes",IFERROR(Table1[[#This Row],[Streaming Resolution '[MP']]],""),0)</f>
        <v>0</v>
      </c>
      <c r="N848" s="4">
        <f>IF(Table1[[#This Row],[Import to Gateway Calculator?]]="Yes",IFERROR(Table1[[#This Row],[Recording Resolution '[MP']]],""),0)</f>
        <v>0</v>
      </c>
      <c r="O848" s="4">
        <f>IF(Table1[[#This Row],[Import to Gateway Calculator?]]="Yes",IFERROR(Table1[[#This Row],[Frame Rate '[FPS'] 1]],""),0)</f>
        <v>0</v>
      </c>
      <c r="P848" s="4">
        <f>IF(Table1[[#This Row],[Import to Gateway Calculator?]]="Yes",IFERROR(Table1[[#This Row],[Days of Storage 1]],""),0)</f>
        <v>0</v>
      </c>
    </row>
    <row r="849" spans="1:16" x14ac:dyDescent="0.25">
      <c r="A849" s="5" t="str">
        <f t="shared" si="83"/>
        <v/>
      </c>
      <c r="B849" s="6" t="str">
        <f>IFERROR(IF(Table1[[#This Row],[Multi-lens? 1]]="No", 1, IF(Table1[[#This Row],[Multi-lens? 1]]="Dual", 2, IF(Table1[[#This Row],[Multi-lens? 1]]="Quad", 4, ""))),"")</f>
        <v/>
      </c>
      <c r="C849" s="6">
        <f t="shared" si="84"/>
        <v>0</v>
      </c>
      <c r="D849" s="6">
        <f t="shared" si="85"/>
        <v>0</v>
      </c>
      <c r="E849" s="6">
        <f t="shared" si="86"/>
        <v>0</v>
      </c>
      <c r="F849" s="6">
        <f t="shared" si="87"/>
        <v>0</v>
      </c>
      <c r="H849" s="6" t="str">
        <f>IFERROR(IF(Table1[[#This Row],[Multi-lens? 1]]="No", 1, IF(Table1[[#This Row],[Multi-lens? 1]]="Dual", 2, IF(Table1[[#This Row],[Multi-lens? 1]]="Quad", 4, ""))),"")</f>
        <v/>
      </c>
      <c r="I849" s="9">
        <f>IFERROR(Table1[[#This Row],[Name]],"")</f>
        <v>0</v>
      </c>
      <c r="K849" s="3" t="str">
        <f t="shared" si="82"/>
        <v/>
      </c>
      <c r="M849" s="4">
        <f>IF(Table1[[#This Row],[Import to Gateway Calculator?]]="Yes",IFERROR(Table1[[#This Row],[Streaming Resolution '[MP']]],""),0)</f>
        <v>0</v>
      </c>
      <c r="N849" s="4">
        <f>IF(Table1[[#This Row],[Import to Gateway Calculator?]]="Yes",IFERROR(Table1[[#This Row],[Recording Resolution '[MP']]],""),0)</f>
        <v>0</v>
      </c>
      <c r="O849" s="4">
        <f>IF(Table1[[#This Row],[Import to Gateway Calculator?]]="Yes",IFERROR(Table1[[#This Row],[Frame Rate '[FPS'] 1]],""),0)</f>
        <v>0</v>
      </c>
      <c r="P849" s="4">
        <f>IF(Table1[[#This Row],[Import to Gateway Calculator?]]="Yes",IFERROR(Table1[[#This Row],[Days of Storage 1]],""),0)</f>
        <v>0</v>
      </c>
    </row>
    <row r="850" spans="1:16" x14ac:dyDescent="0.25">
      <c r="A850" s="5" t="str">
        <f t="shared" si="83"/>
        <v/>
      </c>
      <c r="B850" s="6" t="str">
        <f>IFERROR(IF(Table1[[#This Row],[Multi-lens? 1]]="No", 1, IF(Table1[[#This Row],[Multi-lens? 1]]="Dual", 2, IF(Table1[[#This Row],[Multi-lens? 1]]="Quad", 4, ""))),"")</f>
        <v/>
      </c>
      <c r="C850" s="6">
        <f t="shared" si="84"/>
        <v>0</v>
      </c>
      <c r="D850" s="6">
        <f t="shared" si="85"/>
        <v>0</v>
      </c>
      <c r="E850" s="6">
        <f t="shared" si="86"/>
        <v>0</v>
      </c>
      <c r="F850" s="6">
        <f t="shared" si="87"/>
        <v>0</v>
      </c>
      <c r="H850" s="6" t="str">
        <f>IFERROR(IF(Table1[[#This Row],[Multi-lens? 1]]="No", 1, IF(Table1[[#This Row],[Multi-lens? 1]]="Dual", 2, IF(Table1[[#This Row],[Multi-lens? 1]]="Quad", 4, ""))),"")</f>
        <v/>
      </c>
      <c r="I850" s="9">
        <f>IFERROR(Table1[[#This Row],[Name]],"")</f>
        <v>0</v>
      </c>
      <c r="K850" s="3" t="str">
        <f t="shared" si="82"/>
        <v/>
      </c>
      <c r="M850" s="4">
        <f>IF(Table1[[#This Row],[Import to Gateway Calculator?]]="Yes",IFERROR(Table1[[#This Row],[Streaming Resolution '[MP']]],""),0)</f>
        <v>0</v>
      </c>
      <c r="N850" s="4">
        <f>IF(Table1[[#This Row],[Import to Gateway Calculator?]]="Yes",IFERROR(Table1[[#This Row],[Recording Resolution '[MP']]],""),0)</f>
        <v>0</v>
      </c>
      <c r="O850" s="4">
        <f>IF(Table1[[#This Row],[Import to Gateway Calculator?]]="Yes",IFERROR(Table1[[#This Row],[Frame Rate '[FPS'] 1]],""),0)</f>
        <v>0</v>
      </c>
      <c r="P850" s="4">
        <f>IF(Table1[[#This Row],[Import to Gateway Calculator?]]="Yes",IFERROR(Table1[[#This Row],[Days of Storage 1]],""),0)</f>
        <v>0</v>
      </c>
    </row>
    <row r="851" spans="1:16" x14ac:dyDescent="0.25">
      <c r="A851" s="5" t="str">
        <f t="shared" si="83"/>
        <v/>
      </c>
      <c r="B851" s="6" t="str">
        <f>IFERROR(IF(Table1[[#This Row],[Multi-lens? 1]]="No", 1, IF(Table1[[#This Row],[Multi-lens? 1]]="Dual", 2, IF(Table1[[#This Row],[Multi-lens? 1]]="Quad", 4, ""))),"")</f>
        <v/>
      </c>
      <c r="C851" s="6">
        <f t="shared" si="84"/>
        <v>0</v>
      </c>
      <c r="D851" s="6">
        <f t="shared" si="85"/>
        <v>0</v>
      </c>
      <c r="E851" s="6">
        <f t="shared" si="86"/>
        <v>0</v>
      </c>
      <c r="F851" s="6">
        <f t="shared" si="87"/>
        <v>0</v>
      </c>
      <c r="H851" s="6" t="str">
        <f>IFERROR(IF(Table1[[#This Row],[Multi-lens? 1]]="No", 1, IF(Table1[[#This Row],[Multi-lens? 1]]="Dual", 2, IF(Table1[[#This Row],[Multi-lens? 1]]="Quad", 4, ""))),"")</f>
        <v/>
      </c>
      <c r="I851" s="9">
        <f>IFERROR(Table1[[#This Row],[Name]],"")</f>
        <v>0</v>
      </c>
      <c r="K851" s="3" t="str">
        <f t="shared" si="82"/>
        <v/>
      </c>
      <c r="M851" s="4">
        <f>IF(Table1[[#This Row],[Import to Gateway Calculator?]]="Yes",IFERROR(Table1[[#This Row],[Streaming Resolution '[MP']]],""),0)</f>
        <v>0</v>
      </c>
      <c r="N851" s="4">
        <f>IF(Table1[[#This Row],[Import to Gateway Calculator?]]="Yes",IFERROR(Table1[[#This Row],[Recording Resolution '[MP']]],""),0)</f>
        <v>0</v>
      </c>
      <c r="O851" s="4">
        <f>IF(Table1[[#This Row],[Import to Gateway Calculator?]]="Yes",IFERROR(Table1[[#This Row],[Frame Rate '[FPS'] 1]],""),0)</f>
        <v>0</v>
      </c>
      <c r="P851" s="4">
        <f>IF(Table1[[#This Row],[Import to Gateway Calculator?]]="Yes",IFERROR(Table1[[#This Row],[Days of Storage 1]],""),0)</f>
        <v>0</v>
      </c>
    </row>
    <row r="852" spans="1:16" x14ac:dyDescent="0.25">
      <c r="A852" s="5" t="str">
        <f t="shared" si="83"/>
        <v/>
      </c>
      <c r="B852" s="6" t="str">
        <f>IFERROR(IF(Table1[[#This Row],[Multi-lens? 1]]="No", 1, IF(Table1[[#This Row],[Multi-lens? 1]]="Dual", 2, IF(Table1[[#This Row],[Multi-lens? 1]]="Quad", 4, ""))),"")</f>
        <v/>
      </c>
      <c r="C852" s="6">
        <f t="shared" si="84"/>
        <v>0</v>
      </c>
      <c r="D852" s="6">
        <f t="shared" si="85"/>
        <v>0</v>
      </c>
      <c r="E852" s="6">
        <f t="shared" si="86"/>
        <v>0</v>
      </c>
      <c r="F852" s="6">
        <f t="shared" si="87"/>
        <v>0</v>
      </c>
      <c r="H852" s="6" t="str">
        <f>IFERROR(IF(Table1[[#This Row],[Multi-lens? 1]]="No", 1, IF(Table1[[#This Row],[Multi-lens? 1]]="Dual", 2, IF(Table1[[#This Row],[Multi-lens? 1]]="Quad", 4, ""))),"")</f>
        <v/>
      </c>
      <c r="I852" s="9">
        <f>IFERROR(Table1[[#This Row],[Name]],"")</f>
        <v>0</v>
      </c>
      <c r="K852" s="3" t="str">
        <f t="shared" si="82"/>
        <v/>
      </c>
      <c r="M852" s="4">
        <f>IF(Table1[[#This Row],[Import to Gateway Calculator?]]="Yes",IFERROR(Table1[[#This Row],[Streaming Resolution '[MP']]],""),0)</f>
        <v>0</v>
      </c>
      <c r="N852" s="4">
        <f>IF(Table1[[#This Row],[Import to Gateway Calculator?]]="Yes",IFERROR(Table1[[#This Row],[Recording Resolution '[MP']]],""),0)</f>
        <v>0</v>
      </c>
      <c r="O852" s="4">
        <f>IF(Table1[[#This Row],[Import to Gateway Calculator?]]="Yes",IFERROR(Table1[[#This Row],[Frame Rate '[FPS'] 1]],""),0)</f>
        <v>0</v>
      </c>
      <c r="P852" s="4">
        <f>IF(Table1[[#This Row],[Import to Gateway Calculator?]]="Yes",IFERROR(Table1[[#This Row],[Days of Storage 1]],""),0)</f>
        <v>0</v>
      </c>
    </row>
    <row r="853" spans="1:16" x14ac:dyDescent="0.25">
      <c r="A853" s="5" t="str">
        <f t="shared" si="83"/>
        <v/>
      </c>
      <c r="B853" s="6" t="str">
        <f>IFERROR(IF(Table1[[#This Row],[Multi-lens? 1]]="No", 1, IF(Table1[[#This Row],[Multi-lens? 1]]="Dual", 2, IF(Table1[[#This Row],[Multi-lens? 1]]="Quad", 4, ""))),"")</f>
        <v/>
      </c>
      <c r="C853" s="6">
        <f t="shared" si="84"/>
        <v>0</v>
      </c>
      <c r="D853" s="6">
        <f t="shared" si="85"/>
        <v>0</v>
      </c>
      <c r="E853" s="6">
        <f t="shared" si="86"/>
        <v>0</v>
      </c>
      <c r="F853" s="6">
        <f t="shared" si="87"/>
        <v>0</v>
      </c>
      <c r="H853" s="6" t="str">
        <f>IFERROR(IF(Table1[[#This Row],[Multi-lens? 1]]="No", 1, IF(Table1[[#This Row],[Multi-lens? 1]]="Dual", 2, IF(Table1[[#This Row],[Multi-lens? 1]]="Quad", 4, ""))),"")</f>
        <v/>
      </c>
      <c r="I853" s="9">
        <f>IFERROR(Table1[[#This Row],[Name]],"")</f>
        <v>0</v>
      </c>
      <c r="K853" s="3" t="str">
        <f t="shared" si="82"/>
        <v/>
      </c>
      <c r="M853" s="4">
        <f>IF(Table1[[#This Row],[Import to Gateway Calculator?]]="Yes",IFERROR(Table1[[#This Row],[Streaming Resolution '[MP']]],""),0)</f>
        <v>0</v>
      </c>
      <c r="N853" s="4">
        <f>IF(Table1[[#This Row],[Import to Gateway Calculator?]]="Yes",IFERROR(Table1[[#This Row],[Recording Resolution '[MP']]],""),0)</f>
        <v>0</v>
      </c>
      <c r="O853" s="4">
        <f>IF(Table1[[#This Row],[Import to Gateway Calculator?]]="Yes",IFERROR(Table1[[#This Row],[Frame Rate '[FPS'] 1]],""),0)</f>
        <v>0</v>
      </c>
      <c r="P853" s="4">
        <f>IF(Table1[[#This Row],[Import to Gateway Calculator?]]="Yes",IFERROR(Table1[[#This Row],[Days of Storage 1]],""),0)</f>
        <v>0</v>
      </c>
    </row>
    <row r="854" spans="1:16" x14ac:dyDescent="0.25">
      <c r="A854" s="5" t="str">
        <f t="shared" si="83"/>
        <v/>
      </c>
      <c r="B854" s="6" t="str">
        <f>IFERROR(IF(Table1[[#This Row],[Multi-lens? 1]]="No", 1, IF(Table1[[#This Row],[Multi-lens? 1]]="Dual", 2, IF(Table1[[#This Row],[Multi-lens? 1]]="Quad", 4, ""))),"")</f>
        <v/>
      </c>
      <c r="C854" s="6">
        <f t="shared" si="84"/>
        <v>0</v>
      </c>
      <c r="D854" s="6">
        <f t="shared" si="85"/>
        <v>0</v>
      </c>
      <c r="E854" s="6">
        <f t="shared" si="86"/>
        <v>0</v>
      </c>
      <c r="F854" s="6">
        <f t="shared" si="87"/>
        <v>0</v>
      </c>
      <c r="H854" s="6" t="str">
        <f>IFERROR(IF(Table1[[#This Row],[Multi-lens? 1]]="No", 1, IF(Table1[[#This Row],[Multi-lens? 1]]="Dual", 2, IF(Table1[[#This Row],[Multi-lens? 1]]="Quad", 4, ""))),"")</f>
        <v/>
      </c>
      <c r="I854" s="9">
        <f>IFERROR(Table1[[#This Row],[Name]],"")</f>
        <v>0</v>
      </c>
      <c r="K854" s="3" t="str">
        <f t="shared" si="82"/>
        <v/>
      </c>
      <c r="M854" s="4">
        <f>IF(Table1[[#This Row],[Import to Gateway Calculator?]]="Yes",IFERROR(Table1[[#This Row],[Streaming Resolution '[MP']]],""),0)</f>
        <v>0</v>
      </c>
      <c r="N854" s="4">
        <f>IF(Table1[[#This Row],[Import to Gateway Calculator?]]="Yes",IFERROR(Table1[[#This Row],[Recording Resolution '[MP']]],""),0)</f>
        <v>0</v>
      </c>
      <c r="O854" s="4">
        <f>IF(Table1[[#This Row],[Import to Gateway Calculator?]]="Yes",IFERROR(Table1[[#This Row],[Frame Rate '[FPS'] 1]],""),0)</f>
        <v>0</v>
      </c>
      <c r="P854" s="4">
        <f>IF(Table1[[#This Row],[Import to Gateway Calculator?]]="Yes",IFERROR(Table1[[#This Row],[Days of Storage 1]],""),0)</f>
        <v>0</v>
      </c>
    </row>
    <row r="855" spans="1:16" x14ac:dyDescent="0.25">
      <c r="A855" s="5" t="str">
        <f t="shared" si="83"/>
        <v/>
      </c>
      <c r="B855" s="6" t="str">
        <f>IFERROR(IF(Table1[[#This Row],[Multi-lens? 1]]="No", 1, IF(Table1[[#This Row],[Multi-lens? 1]]="Dual", 2, IF(Table1[[#This Row],[Multi-lens? 1]]="Quad", 4, ""))),"")</f>
        <v/>
      </c>
      <c r="C855" s="6">
        <f t="shared" si="84"/>
        <v>0</v>
      </c>
      <c r="D855" s="6">
        <f t="shared" si="85"/>
        <v>0</v>
      </c>
      <c r="E855" s="6">
        <f t="shared" si="86"/>
        <v>0</v>
      </c>
      <c r="F855" s="6">
        <f t="shared" si="87"/>
        <v>0</v>
      </c>
      <c r="H855" s="6" t="str">
        <f>IFERROR(IF(Table1[[#This Row],[Multi-lens? 1]]="No", 1, IF(Table1[[#This Row],[Multi-lens? 1]]="Dual", 2, IF(Table1[[#This Row],[Multi-lens? 1]]="Quad", 4, ""))),"")</f>
        <v/>
      </c>
      <c r="I855" s="9">
        <f>IFERROR(Table1[[#This Row],[Name]],"")</f>
        <v>0</v>
      </c>
      <c r="K855" s="3" t="str">
        <f t="shared" si="82"/>
        <v/>
      </c>
      <c r="M855" s="4">
        <f>IF(Table1[[#This Row],[Import to Gateway Calculator?]]="Yes",IFERROR(Table1[[#This Row],[Streaming Resolution '[MP']]],""),0)</f>
        <v>0</v>
      </c>
      <c r="N855" s="4">
        <f>IF(Table1[[#This Row],[Import to Gateway Calculator?]]="Yes",IFERROR(Table1[[#This Row],[Recording Resolution '[MP']]],""),0)</f>
        <v>0</v>
      </c>
      <c r="O855" s="4">
        <f>IF(Table1[[#This Row],[Import to Gateway Calculator?]]="Yes",IFERROR(Table1[[#This Row],[Frame Rate '[FPS'] 1]],""),0)</f>
        <v>0</v>
      </c>
      <c r="P855" s="4">
        <f>IF(Table1[[#This Row],[Import to Gateway Calculator?]]="Yes",IFERROR(Table1[[#This Row],[Days of Storage 1]],""),0)</f>
        <v>0</v>
      </c>
    </row>
    <row r="856" spans="1:16" x14ac:dyDescent="0.25">
      <c r="A856" s="5" t="str">
        <f t="shared" si="83"/>
        <v/>
      </c>
      <c r="B856" s="6" t="str">
        <f>IFERROR(IF(Table1[[#This Row],[Multi-lens? 1]]="No", 1, IF(Table1[[#This Row],[Multi-lens? 1]]="Dual", 2, IF(Table1[[#This Row],[Multi-lens? 1]]="Quad", 4, ""))),"")</f>
        <v/>
      </c>
      <c r="C856" s="6">
        <f t="shared" si="84"/>
        <v>0</v>
      </c>
      <c r="D856" s="6">
        <f t="shared" si="85"/>
        <v>0</v>
      </c>
      <c r="E856" s="6">
        <f t="shared" si="86"/>
        <v>0</v>
      </c>
      <c r="F856" s="6">
        <f t="shared" si="87"/>
        <v>0</v>
      </c>
      <c r="H856" s="6" t="str">
        <f>IFERROR(IF(Table1[[#This Row],[Multi-lens? 1]]="No", 1, IF(Table1[[#This Row],[Multi-lens? 1]]="Dual", 2, IF(Table1[[#This Row],[Multi-lens? 1]]="Quad", 4, ""))),"")</f>
        <v/>
      </c>
      <c r="I856" s="9">
        <f>IFERROR(Table1[[#This Row],[Name]],"")</f>
        <v>0</v>
      </c>
      <c r="K856" s="3" t="str">
        <f t="shared" si="82"/>
        <v/>
      </c>
      <c r="M856" s="4">
        <f>IF(Table1[[#This Row],[Import to Gateway Calculator?]]="Yes",IFERROR(Table1[[#This Row],[Streaming Resolution '[MP']]],""),0)</f>
        <v>0</v>
      </c>
      <c r="N856" s="4">
        <f>IF(Table1[[#This Row],[Import to Gateway Calculator?]]="Yes",IFERROR(Table1[[#This Row],[Recording Resolution '[MP']]],""),0)</f>
        <v>0</v>
      </c>
      <c r="O856" s="4">
        <f>IF(Table1[[#This Row],[Import to Gateway Calculator?]]="Yes",IFERROR(Table1[[#This Row],[Frame Rate '[FPS'] 1]],""),0)</f>
        <v>0</v>
      </c>
      <c r="P856" s="4">
        <f>IF(Table1[[#This Row],[Import to Gateway Calculator?]]="Yes",IFERROR(Table1[[#This Row],[Days of Storage 1]],""),0)</f>
        <v>0</v>
      </c>
    </row>
    <row r="857" spans="1:16" x14ac:dyDescent="0.25">
      <c r="A857" s="5" t="str">
        <f t="shared" si="83"/>
        <v/>
      </c>
      <c r="B857" s="6" t="str">
        <f>IFERROR(IF(Table1[[#This Row],[Multi-lens? 1]]="No", 1, IF(Table1[[#This Row],[Multi-lens? 1]]="Dual", 2, IF(Table1[[#This Row],[Multi-lens? 1]]="Quad", 4, ""))),"")</f>
        <v/>
      </c>
      <c r="C857" s="6">
        <f t="shared" si="84"/>
        <v>0</v>
      </c>
      <c r="D857" s="6">
        <f t="shared" si="85"/>
        <v>0</v>
      </c>
      <c r="E857" s="6">
        <f t="shared" si="86"/>
        <v>0</v>
      </c>
      <c r="F857" s="6">
        <f t="shared" si="87"/>
        <v>0</v>
      </c>
      <c r="H857" s="6" t="str">
        <f>IFERROR(IF(Table1[[#This Row],[Multi-lens? 1]]="No", 1, IF(Table1[[#This Row],[Multi-lens? 1]]="Dual", 2, IF(Table1[[#This Row],[Multi-lens? 1]]="Quad", 4, ""))),"")</f>
        <v/>
      </c>
      <c r="I857" s="9">
        <f>IFERROR(Table1[[#This Row],[Name]],"")</f>
        <v>0</v>
      </c>
      <c r="K857" s="3" t="str">
        <f t="shared" si="82"/>
        <v/>
      </c>
      <c r="M857" s="4">
        <f>IF(Table1[[#This Row],[Import to Gateway Calculator?]]="Yes",IFERROR(Table1[[#This Row],[Streaming Resolution '[MP']]],""),0)</f>
        <v>0</v>
      </c>
      <c r="N857" s="4">
        <f>IF(Table1[[#This Row],[Import to Gateway Calculator?]]="Yes",IFERROR(Table1[[#This Row],[Recording Resolution '[MP']]],""),0)</f>
        <v>0</v>
      </c>
      <c r="O857" s="4">
        <f>IF(Table1[[#This Row],[Import to Gateway Calculator?]]="Yes",IFERROR(Table1[[#This Row],[Frame Rate '[FPS'] 1]],""),0)</f>
        <v>0</v>
      </c>
      <c r="P857" s="4">
        <f>IF(Table1[[#This Row],[Import to Gateway Calculator?]]="Yes",IFERROR(Table1[[#This Row],[Days of Storage 1]],""),0)</f>
        <v>0</v>
      </c>
    </row>
    <row r="858" spans="1:16" x14ac:dyDescent="0.25">
      <c r="A858" s="5" t="str">
        <f t="shared" si="83"/>
        <v/>
      </c>
      <c r="B858" s="6" t="str">
        <f>IFERROR(IF(Table1[[#This Row],[Multi-lens? 1]]="No", 1, IF(Table1[[#This Row],[Multi-lens? 1]]="Dual", 2, IF(Table1[[#This Row],[Multi-lens? 1]]="Quad", 4, ""))),"")</f>
        <v/>
      </c>
      <c r="C858" s="6">
        <f t="shared" si="84"/>
        <v>0</v>
      </c>
      <c r="D858" s="6">
        <f t="shared" si="85"/>
        <v>0</v>
      </c>
      <c r="E858" s="6">
        <f t="shared" si="86"/>
        <v>0</v>
      </c>
      <c r="F858" s="6">
        <f t="shared" si="87"/>
        <v>0</v>
      </c>
      <c r="H858" s="6" t="str">
        <f>IFERROR(IF(Table1[[#This Row],[Multi-lens? 1]]="No", 1, IF(Table1[[#This Row],[Multi-lens? 1]]="Dual", 2, IF(Table1[[#This Row],[Multi-lens? 1]]="Quad", 4, ""))),"")</f>
        <v/>
      </c>
      <c r="I858" s="9">
        <f>IFERROR(Table1[[#This Row],[Name]],"")</f>
        <v>0</v>
      </c>
      <c r="K858" s="3" t="str">
        <f t="shared" si="82"/>
        <v/>
      </c>
      <c r="M858" s="4">
        <f>IF(Table1[[#This Row],[Import to Gateway Calculator?]]="Yes",IFERROR(Table1[[#This Row],[Streaming Resolution '[MP']]],""),0)</f>
        <v>0</v>
      </c>
      <c r="N858" s="4">
        <f>IF(Table1[[#This Row],[Import to Gateway Calculator?]]="Yes",IFERROR(Table1[[#This Row],[Recording Resolution '[MP']]],""),0)</f>
        <v>0</v>
      </c>
      <c r="O858" s="4">
        <f>IF(Table1[[#This Row],[Import to Gateway Calculator?]]="Yes",IFERROR(Table1[[#This Row],[Frame Rate '[FPS'] 1]],""),0)</f>
        <v>0</v>
      </c>
      <c r="P858" s="4">
        <f>IF(Table1[[#This Row],[Import to Gateway Calculator?]]="Yes",IFERROR(Table1[[#This Row],[Days of Storage 1]],""),0)</f>
        <v>0</v>
      </c>
    </row>
    <row r="859" spans="1:16" x14ac:dyDescent="0.25">
      <c r="A859" s="5" t="str">
        <f t="shared" si="83"/>
        <v/>
      </c>
      <c r="B859" s="6" t="str">
        <f>IFERROR(IF(Table1[[#This Row],[Multi-lens? 1]]="No", 1, IF(Table1[[#This Row],[Multi-lens? 1]]="Dual", 2, IF(Table1[[#This Row],[Multi-lens? 1]]="Quad", 4, ""))),"")</f>
        <v/>
      </c>
      <c r="C859" s="6">
        <f t="shared" si="84"/>
        <v>0</v>
      </c>
      <c r="D859" s="6">
        <f t="shared" si="85"/>
        <v>0</v>
      </c>
      <c r="E859" s="6">
        <f t="shared" si="86"/>
        <v>0</v>
      </c>
      <c r="F859" s="6">
        <f t="shared" si="87"/>
        <v>0</v>
      </c>
      <c r="H859" s="6" t="str">
        <f>IFERROR(IF(Table1[[#This Row],[Multi-lens? 1]]="No", 1, IF(Table1[[#This Row],[Multi-lens? 1]]="Dual", 2, IF(Table1[[#This Row],[Multi-lens? 1]]="Quad", 4, ""))),"")</f>
        <v/>
      </c>
      <c r="I859" s="9">
        <f>IFERROR(Table1[[#This Row],[Name]],"")</f>
        <v>0</v>
      </c>
      <c r="K859" s="3" t="str">
        <f t="shared" si="82"/>
        <v/>
      </c>
      <c r="M859" s="4">
        <f>IF(Table1[[#This Row],[Import to Gateway Calculator?]]="Yes",IFERROR(Table1[[#This Row],[Streaming Resolution '[MP']]],""),0)</f>
        <v>0</v>
      </c>
      <c r="N859" s="4">
        <f>IF(Table1[[#This Row],[Import to Gateway Calculator?]]="Yes",IFERROR(Table1[[#This Row],[Recording Resolution '[MP']]],""),0)</f>
        <v>0</v>
      </c>
      <c r="O859" s="4">
        <f>IF(Table1[[#This Row],[Import to Gateway Calculator?]]="Yes",IFERROR(Table1[[#This Row],[Frame Rate '[FPS'] 1]],""),0)</f>
        <v>0</v>
      </c>
      <c r="P859" s="4">
        <f>IF(Table1[[#This Row],[Import to Gateway Calculator?]]="Yes",IFERROR(Table1[[#This Row],[Days of Storage 1]],""),0)</f>
        <v>0</v>
      </c>
    </row>
    <row r="860" spans="1:16" x14ac:dyDescent="0.25">
      <c r="A860" s="5" t="str">
        <f t="shared" si="83"/>
        <v/>
      </c>
      <c r="B860" s="6" t="str">
        <f>IFERROR(IF(Table1[[#This Row],[Multi-lens? 1]]="No", 1, IF(Table1[[#This Row],[Multi-lens? 1]]="Dual", 2, IF(Table1[[#This Row],[Multi-lens? 1]]="Quad", 4, ""))),"")</f>
        <v/>
      </c>
      <c r="C860" s="6">
        <f t="shared" si="84"/>
        <v>0</v>
      </c>
      <c r="D860" s="6">
        <f t="shared" si="85"/>
        <v>0</v>
      </c>
      <c r="E860" s="6">
        <f t="shared" si="86"/>
        <v>0</v>
      </c>
      <c r="F860" s="6">
        <f t="shared" si="87"/>
        <v>0</v>
      </c>
      <c r="H860" s="6" t="str">
        <f>IFERROR(IF(Table1[[#This Row],[Multi-lens? 1]]="No", 1, IF(Table1[[#This Row],[Multi-lens? 1]]="Dual", 2, IF(Table1[[#This Row],[Multi-lens? 1]]="Quad", 4, ""))),"")</f>
        <v/>
      </c>
      <c r="I860" s="9">
        <f>IFERROR(Table1[[#This Row],[Name]],"")</f>
        <v>0</v>
      </c>
      <c r="K860" s="3" t="str">
        <f t="shared" si="82"/>
        <v/>
      </c>
      <c r="M860" s="4">
        <f>IF(Table1[[#This Row],[Import to Gateway Calculator?]]="Yes",IFERROR(Table1[[#This Row],[Streaming Resolution '[MP']]],""),0)</f>
        <v>0</v>
      </c>
      <c r="N860" s="4">
        <f>IF(Table1[[#This Row],[Import to Gateway Calculator?]]="Yes",IFERROR(Table1[[#This Row],[Recording Resolution '[MP']]],""),0)</f>
        <v>0</v>
      </c>
      <c r="O860" s="4">
        <f>IF(Table1[[#This Row],[Import to Gateway Calculator?]]="Yes",IFERROR(Table1[[#This Row],[Frame Rate '[FPS'] 1]],""),0)</f>
        <v>0</v>
      </c>
      <c r="P860" s="4">
        <f>IF(Table1[[#This Row],[Import to Gateway Calculator?]]="Yes",IFERROR(Table1[[#This Row],[Days of Storage 1]],""),0)</f>
        <v>0</v>
      </c>
    </row>
    <row r="861" spans="1:16" x14ac:dyDescent="0.25">
      <c r="A861" s="5" t="str">
        <f t="shared" si="83"/>
        <v/>
      </c>
      <c r="B861" s="6" t="str">
        <f>IFERROR(IF(Table1[[#This Row],[Multi-lens? 1]]="No", 1, IF(Table1[[#This Row],[Multi-lens? 1]]="Dual", 2, IF(Table1[[#This Row],[Multi-lens? 1]]="Quad", 4, ""))),"")</f>
        <v/>
      </c>
      <c r="C861" s="6">
        <f t="shared" si="84"/>
        <v>0</v>
      </c>
      <c r="D861" s="6">
        <f t="shared" si="85"/>
        <v>0</v>
      </c>
      <c r="E861" s="6">
        <f t="shared" si="86"/>
        <v>0</v>
      </c>
      <c r="F861" s="6">
        <f t="shared" si="87"/>
        <v>0</v>
      </c>
      <c r="H861" s="6" t="str">
        <f>IFERROR(IF(Table1[[#This Row],[Multi-lens? 1]]="No", 1, IF(Table1[[#This Row],[Multi-lens? 1]]="Dual", 2, IF(Table1[[#This Row],[Multi-lens? 1]]="Quad", 4, ""))),"")</f>
        <v/>
      </c>
      <c r="I861" s="9">
        <f>IFERROR(Table1[[#This Row],[Name]],"")</f>
        <v>0</v>
      </c>
      <c r="K861" s="3" t="str">
        <f t="shared" si="82"/>
        <v/>
      </c>
      <c r="M861" s="4">
        <f>IF(Table1[[#This Row],[Import to Gateway Calculator?]]="Yes",IFERROR(Table1[[#This Row],[Streaming Resolution '[MP']]],""),0)</f>
        <v>0</v>
      </c>
      <c r="N861" s="4">
        <f>IF(Table1[[#This Row],[Import to Gateway Calculator?]]="Yes",IFERROR(Table1[[#This Row],[Recording Resolution '[MP']]],""),0)</f>
        <v>0</v>
      </c>
      <c r="O861" s="4">
        <f>IF(Table1[[#This Row],[Import to Gateway Calculator?]]="Yes",IFERROR(Table1[[#This Row],[Frame Rate '[FPS'] 1]],""),0)</f>
        <v>0</v>
      </c>
      <c r="P861" s="4">
        <f>IF(Table1[[#This Row],[Import to Gateway Calculator?]]="Yes",IFERROR(Table1[[#This Row],[Days of Storage 1]],""),0)</f>
        <v>0</v>
      </c>
    </row>
    <row r="862" spans="1:16" x14ac:dyDescent="0.25">
      <c r="A862" s="5" t="str">
        <f t="shared" si="83"/>
        <v/>
      </c>
      <c r="B862" s="6" t="str">
        <f>IFERROR(IF(Table1[[#This Row],[Multi-lens? 1]]="No", 1, IF(Table1[[#This Row],[Multi-lens? 1]]="Dual", 2, IF(Table1[[#This Row],[Multi-lens? 1]]="Quad", 4, ""))),"")</f>
        <v/>
      </c>
      <c r="C862" s="6">
        <f t="shared" si="84"/>
        <v>0</v>
      </c>
      <c r="D862" s="6">
        <f t="shared" si="85"/>
        <v>0</v>
      </c>
      <c r="E862" s="6">
        <f t="shared" si="86"/>
        <v>0</v>
      </c>
      <c r="F862" s="6">
        <f t="shared" si="87"/>
        <v>0</v>
      </c>
      <c r="H862" s="6" t="str">
        <f>IFERROR(IF(Table1[[#This Row],[Multi-lens? 1]]="No", 1, IF(Table1[[#This Row],[Multi-lens? 1]]="Dual", 2, IF(Table1[[#This Row],[Multi-lens? 1]]="Quad", 4, ""))),"")</f>
        <v/>
      </c>
      <c r="I862" s="9">
        <f>IFERROR(Table1[[#This Row],[Name]],"")</f>
        <v>0</v>
      </c>
      <c r="K862" s="3" t="str">
        <f t="shared" si="82"/>
        <v/>
      </c>
      <c r="M862" s="4">
        <f>IF(Table1[[#This Row],[Import to Gateway Calculator?]]="Yes",IFERROR(Table1[[#This Row],[Streaming Resolution '[MP']]],""),0)</f>
        <v>0</v>
      </c>
      <c r="N862" s="4">
        <f>IF(Table1[[#This Row],[Import to Gateway Calculator?]]="Yes",IFERROR(Table1[[#This Row],[Recording Resolution '[MP']]],""),0)</f>
        <v>0</v>
      </c>
      <c r="O862" s="4">
        <f>IF(Table1[[#This Row],[Import to Gateway Calculator?]]="Yes",IFERROR(Table1[[#This Row],[Frame Rate '[FPS'] 1]],""),0)</f>
        <v>0</v>
      </c>
      <c r="P862" s="4">
        <f>IF(Table1[[#This Row],[Import to Gateway Calculator?]]="Yes",IFERROR(Table1[[#This Row],[Days of Storage 1]],""),0)</f>
        <v>0</v>
      </c>
    </row>
    <row r="863" spans="1:16" x14ac:dyDescent="0.25">
      <c r="A863" s="5" t="str">
        <f t="shared" si="83"/>
        <v/>
      </c>
      <c r="B863" s="6" t="str">
        <f>IFERROR(IF(Table1[[#This Row],[Multi-lens? 1]]="No", 1, IF(Table1[[#This Row],[Multi-lens? 1]]="Dual", 2, IF(Table1[[#This Row],[Multi-lens? 1]]="Quad", 4, ""))),"")</f>
        <v/>
      </c>
      <c r="C863" s="6">
        <f t="shared" si="84"/>
        <v>0</v>
      </c>
      <c r="D863" s="6">
        <f t="shared" si="85"/>
        <v>0</v>
      </c>
      <c r="E863" s="6">
        <f t="shared" si="86"/>
        <v>0</v>
      </c>
      <c r="F863" s="6">
        <f t="shared" si="87"/>
        <v>0</v>
      </c>
      <c r="H863" s="6" t="str">
        <f>IFERROR(IF(Table1[[#This Row],[Multi-lens? 1]]="No", 1, IF(Table1[[#This Row],[Multi-lens? 1]]="Dual", 2, IF(Table1[[#This Row],[Multi-lens? 1]]="Quad", 4, ""))),"")</f>
        <v/>
      </c>
      <c r="I863" s="9">
        <f>IFERROR(Table1[[#This Row],[Name]],"")</f>
        <v>0</v>
      </c>
      <c r="K863" s="3" t="str">
        <f t="shared" si="82"/>
        <v/>
      </c>
      <c r="M863" s="4">
        <f>IF(Table1[[#This Row],[Import to Gateway Calculator?]]="Yes",IFERROR(Table1[[#This Row],[Streaming Resolution '[MP']]],""),0)</f>
        <v>0</v>
      </c>
      <c r="N863" s="4">
        <f>IF(Table1[[#This Row],[Import to Gateway Calculator?]]="Yes",IFERROR(Table1[[#This Row],[Recording Resolution '[MP']]],""),0)</f>
        <v>0</v>
      </c>
      <c r="O863" s="4">
        <f>IF(Table1[[#This Row],[Import to Gateway Calculator?]]="Yes",IFERROR(Table1[[#This Row],[Frame Rate '[FPS'] 1]],""),0)</f>
        <v>0</v>
      </c>
      <c r="P863" s="4">
        <f>IF(Table1[[#This Row],[Import to Gateway Calculator?]]="Yes",IFERROR(Table1[[#This Row],[Days of Storage 1]],""),0)</f>
        <v>0</v>
      </c>
    </row>
    <row r="864" spans="1:16" x14ac:dyDescent="0.25">
      <c r="A864" s="5" t="str">
        <f t="shared" si="83"/>
        <v/>
      </c>
      <c r="B864" s="6" t="str">
        <f>IFERROR(IF(Table1[[#This Row],[Multi-lens? 1]]="No", 1, IF(Table1[[#This Row],[Multi-lens? 1]]="Dual", 2, IF(Table1[[#This Row],[Multi-lens? 1]]="Quad", 4, ""))),"")</f>
        <v/>
      </c>
      <c r="C864" s="6">
        <f t="shared" si="84"/>
        <v>0</v>
      </c>
      <c r="D864" s="6">
        <f t="shared" si="85"/>
        <v>0</v>
      </c>
      <c r="E864" s="6">
        <f t="shared" si="86"/>
        <v>0</v>
      </c>
      <c r="F864" s="6">
        <f t="shared" si="87"/>
        <v>0</v>
      </c>
      <c r="H864" s="6" t="str">
        <f>IFERROR(IF(Table1[[#This Row],[Multi-lens? 1]]="No", 1, IF(Table1[[#This Row],[Multi-lens? 1]]="Dual", 2, IF(Table1[[#This Row],[Multi-lens? 1]]="Quad", 4, ""))),"")</f>
        <v/>
      </c>
      <c r="I864" s="9">
        <f>IFERROR(Table1[[#This Row],[Name]],"")</f>
        <v>0</v>
      </c>
      <c r="K864" s="3" t="str">
        <f t="shared" si="82"/>
        <v/>
      </c>
      <c r="M864" s="4">
        <f>IF(Table1[[#This Row],[Import to Gateway Calculator?]]="Yes",IFERROR(Table1[[#This Row],[Streaming Resolution '[MP']]],""),0)</f>
        <v>0</v>
      </c>
      <c r="N864" s="4">
        <f>IF(Table1[[#This Row],[Import to Gateway Calculator?]]="Yes",IFERROR(Table1[[#This Row],[Recording Resolution '[MP']]],""),0)</f>
        <v>0</v>
      </c>
      <c r="O864" s="4">
        <f>IF(Table1[[#This Row],[Import to Gateway Calculator?]]="Yes",IFERROR(Table1[[#This Row],[Frame Rate '[FPS'] 1]],""),0)</f>
        <v>0</v>
      </c>
      <c r="P864" s="4">
        <f>IF(Table1[[#This Row],[Import to Gateway Calculator?]]="Yes",IFERROR(Table1[[#This Row],[Days of Storage 1]],""),0)</f>
        <v>0</v>
      </c>
    </row>
    <row r="865" spans="1:16" x14ac:dyDescent="0.25">
      <c r="A865" s="5" t="str">
        <f t="shared" si="83"/>
        <v/>
      </c>
      <c r="B865" s="6" t="str">
        <f>IFERROR(IF(Table1[[#This Row],[Multi-lens? 1]]="No", 1, IF(Table1[[#This Row],[Multi-lens? 1]]="Dual", 2, IF(Table1[[#This Row],[Multi-lens? 1]]="Quad", 4, ""))),"")</f>
        <v/>
      </c>
      <c r="C865" s="6">
        <f t="shared" si="84"/>
        <v>0</v>
      </c>
      <c r="D865" s="6">
        <f t="shared" si="85"/>
        <v>0</v>
      </c>
      <c r="E865" s="6">
        <f t="shared" si="86"/>
        <v>0</v>
      </c>
      <c r="F865" s="6">
        <f t="shared" si="87"/>
        <v>0</v>
      </c>
      <c r="H865" s="6" t="str">
        <f>IFERROR(IF(Table1[[#This Row],[Multi-lens? 1]]="No", 1, IF(Table1[[#This Row],[Multi-lens? 1]]="Dual", 2, IF(Table1[[#This Row],[Multi-lens? 1]]="Quad", 4, ""))),"")</f>
        <v/>
      </c>
      <c r="I865" s="9">
        <f>IFERROR(Table1[[#This Row],[Name]],"")</f>
        <v>0</v>
      </c>
      <c r="K865" s="3" t="str">
        <f t="shared" si="82"/>
        <v/>
      </c>
      <c r="M865" s="4">
        <f>IF(Table1[[#This Row],[Import to Gateway Calculator?]]="Yes",IFERROR(Table1[[#This Row],[Streaming Resolution '[MP']]],""),0)</f>
        <v>0</v>
      </c>
      <c r="N865" s="4">
        <f>IF(Table1[[#This Row],[Import to Gateway Calculator?]]="Yes",IFERROR(Table1[[#This Row],[Recording Resolution '[MP']]],""),0)</f>
        <v>0</v>
      </c>
      <c r="O865" s="4">
        <f>IF(Table1[[#This Row],[Import to Gateway Calculator?]]="Yes",IFERROR(Table1[[#This Row],[Frame Rate '[FPS'] 1]],""),0)</f>
        <v>0</v>
      </c>
      <c r="P865" s="4">
        <f>IF(Table1[[#This Row],[Import to Gateway Calculator?]]="Yes",IFERROR(Table1[[#This Row],[Days of Storage 1]],""),0)</f>
        <v>0</v>
      </c>
    </row>
    <row r="866" spans="1:16" x14ac:dyDescent="0.25">
      <c r="A866" s="5" t="str">
        <f t="shared" si="83"/>
        <v/>
      </c>
      <c r="B866" s="6" t="str">
        <f>IFERROR(IF(Table1[[#This Row],[Multi-lens? 1]]="No", 1, IF(Table1[[#This Row],[Multi-lens? 1]]="Dual", 2, IF(Table1[[#This Row],[Multi-lens? 1]]="Quad", 4, ""))),"")</f>
        <v/>
      </c>
      <c r="C866" s="6">
        <f t="shared" si="84"/>
        <v>0</v>
      </c>
      <c r="D866" s="6">
        <f t="shared" si="85"/>
        <v>0</v>
      </c>
      <c r="E866" s="6">
        <f t="shared" si="86"/>
        <v>0</v>
      </c>
      <c r="F866" s="6">
        <f t="shared" si="87"/>
        <v>0</v>
      </c>
      <c r="H866" s="6" t="str">
        <f>IFERROR(IF(Table1[[#This Row],[Multi-lens? 1]]="No", 1, IF(Table1[[#This Row],[Multi-lens? 1]]="Dual", 2, IF(Table1[[#This Row],[Multi-lens? 1]]="Quad", 4, ""))),"")</f>
        <v/>
      </c>
      <c r="I866" s="9">
        <f>IFERROR(Table1[[#This Row],[Name]],"")</f>
        <v>0</v>
      </c>
      <c r="K866" s="3" t="str">
        <f t="shared" si="82"/>
        <v/>
      </c>
      <c r="M866" s="4">
        <f>IF(Table1[[#This Row],[Import to Gateway Calculator?]]="Yes",IFERROR(Table1[[#This Row],[Streaming Resolution '[MP']]],""),0)</f>
        <v>0</v>
      </c>
      <c r="N866" s="4">
        <f>IF(Table1[[#This Row],[Import to Gateway Calculator?]]="Yes",IFERROR(Table1[[#This Row],[Recording Resolution '[MP']]],""),0)</f>
        <v>0</v>
      </c>
      <c r="O866" s="4">
        <f>IF(Table1[[#This Row],[Import to Gateway Calculator?]]="Yes",IFERROR(Table1[[#This Row],[Frame Rate '[FPS'] 1]],""),0)</f>
        <v>0</v>
      </c>
      <c r="P866" s="4">
        <f>IF(Table1[[#This Row],[Import to Gateway Calculator?]]="Yes",IFERROR(Table1[[#This Row],[Days of Storage 1]],""),0)</f>
        <v>0</v>
      </c>
    </row>
    <row r="867" spans="1:16" x14ac:dyDescent="0.25">
      <c r="A867" s="5" t="str">
        <f t="shared" si="83"/>
        <v/>
      </c>
      <c r="B867" s="6" t="str">
        <f>IFERROR(IF(Table1[[#This Row],[Multi-lens? 1]]="No", 1, IF(Table1[[#This Row],[Multi-lens? 1]]="Dual", 2, IF(Table1[[#This Row],[Multi-lens? 1]]="Quad", 4, ""))),"")</f>
        <v/>
      </c>
      <c r="C867" s="6">
        <f t="shared" si="84"/>
        <v>0</v>
      </c>
      <c r="D867" s="6">
        <f t="shared" si="85"/>
        <v>0</v>
      </c>
      <c r="E867" s="6">
        <f t="shared" si="86"/>
        <v>0</v>
      </c>
      <c r="F867" s="6">
        <f t="shared" si="87"/>
        <v>0</v>
      </c>
      <c r="H867" s="6" t="str">
        <f>IFERROR(IF(Table1[[#This Row],[Multi-lens? 1]]="No", 1, IF(Table1[[#This Row],[Multi-lens? 1]]="Dual", 2, IF(Table1[[#This Row],[Multi-lens? 1]]="Quad", 4, ""))),"")</f>
        <v/>
      </c>
      <c r="I867" s="9">
        <f>IFERROR(Table1[[#This Row],[Name]],"")</f>
        <v>0</v>
      </c>
      <c r="K867" s="3" t="str">
        <f t="shared" si="82"/>
        <v/>
      </c>
      <c r="M867" s="4">
        <f>IF(Table1[[#This Row],[Import to Gateway Calculator?]]="Yes",IFERROR(Table1[[#This Row],[Streaming Resolution '[MP']]],""),0)</f>
        <v>0</v>
      </c>
      <c r="N867" s="4">
        <f>IF(Table1[[#This Row],[Import to Gateway Calculator?]]="Yes",IFERROR(Table1[[#This Row],[Recording Resolution '[MP']]],""),0)</f>
        <v>0</v>
      </c>
      <c r="O867" s="4">
        <f>IF(Table1[[#This Row],[Import to Gateway Calculator?]]="Yes",IFERROR(Table1[[#This Row],[Frame Rate '[FPS'] 1]],""),0)</f>
        <v>0</v>
      </c>
      <c r="P867" s="4">
        <f>IF(Table1[[#This Row],[Import to Gateway Calculator?]]="Yes",IFERROR(Table1[[#This Row],[Days of Storage 1]],""),0)</f>
        <v>0</v>
      </c>
    </row>
    <row r="868" spans="1:16" x14ac:dyDescent="0.25">
      <c r="A868" s="5" t="str">
        <f t="shared" si="83"/>
        <v/>
      </c>
      <c r="B868" s="6" t="str">
        <f>IFERROR(IF(Table1[[#This Row],[Multi-lens? 1]]="No", 1, IF(Table1[[#This Row],[Multi-lens? 1]]="Dual", 2, IF(Table1[[#This Row],[Multi-lens? 1]]="Quad", 4, ""))),"")</f>
        <v/>
      </c>
      <c r="C868" s="6">
        <f t="shared" si="84"/>
        <v>0</v>
      </c>
      <c r="D868" s="6">
        <f t="shared" si="85"/>
        <v>0</v>
      </c>
      <c r="E868" s="6">
        <f t="shared" si="86"/>
        <v>0</v>
      </c>
      <c r="F868" s="6">
        <f t="shared" si="87"/>
        <v>0</v>
      </c>
      <c r="H868" s="6" t="str">
        <f>IFERROR(IF(Table1[[#This Row],[Multi-lens? 1]]="No", 1, IF(Table1[[#This Row],[Multi-lens? 1]]="Dual", 2, IF(Table1[[#This Row],[Multi-lens? 1]]="Quad", 4, ""))),"")</f>
        <v/>
      </c>
      <c r="I868" s="9">
        <f>IFERROR(Table1[[#This Row],[Name]],"")</f>
        <v>0</v>
      </c>
      <c r="K868" s="3" t="str">
        <f t="shared" si="82"/>
        <v/>
      </c>
      <c r="M868" s="4">
        <f>IF(Table1[[#This Row],[Import to Gateway Calculator?]]="Yes",IFERROR(Table1[[#This Row],[Streaming Resolution '[MP']]],""),0)</f>
        <v>0</v>
      </c>
      <c r="N868" s="4">
        <f>IF(Table1[[#This Row],[Import to Gateway Calculator?]]="Yes",IFERROR(Table1[[#This Row],[Recording Resolution '[MP']]],""),0)</f>
        <v>0</v>
      </c>
      <c r="O868" s="4">
        <f>IF(Table1[[#This Row],[Import to Gateway Calculator?]]="Yes",IFERROR(Table1[[#This Row],[Frame Rate '[FPS'] 1]],""),0)</f>
        <v>0</v>
      </c>
      <c r="P868" s="4">
        <f>IF(Table1[[#This Row],[Import to Gateway Calculator?]]="Yes",IFERROR(Table1[[#This Row],[Days of Storage 1]],""),0)</f>
        <v>0</v>
      </c>
    </row>
    <row r="869" spans="1:16" x14ac:dyDescent="0.25">
      <c r="A869" s="5" t="str">
        <f t="shared" si="83"/>
        <v/>
      </c>
      <c r="B869" s="6" t="str">
        <f>IFERROR(IF(Table1[[#This Row],[Multi-lens? 1]]="No", 1, IF(Table1[[#This Row],[Multi-lens? 1]]="Dual", 2, IF(Table1[[#This Row],[Multi-lens? 1]]="Quad", 4, ""))),"")</f>
        <v/>
      </c>
      <c r="C869" s="6">
        <f t="shared" si="84"/>
        <v>0</v>
      </c>
      <c r="D869" s="6">
        <f t="shared" si="85"/>
        <v>0</v>
      </c>
      <c r="E869" s="6">
        <f t="shared" si="86"/>
        <v>0</v>
      </c>
      <c r="F869" s="6">
        <f t="shared" si="87"/>
        <v>0</v>
      </c>
      <c r="H869" s="6" t="str">
        <f>IFERROR(IF(Table1[[#This Row],[Multi-lens? 1]]="No", 1, IF(Table1[[#This Row],[Multi-lens? 1]]="Dual", 2, IF(Table1[[#This Row],[Multi-lens? 1]]="Quad", 4, ""))),"")</f>
        <v/>
      </c>
      <c r="I869" s="9">
        <f>IFERROR(Table1[[#This Row],[Name]],"")</f>
        <v>0</v>
      </c>
      <c r="K869" s="3" t="str">
        <f t="shared" si="82"/>
        <v/>
      </c>
      <c r="M869" s="4">
        <f>IF(Table1[[#This Row],[Import to Gateway Calculator?]]="Yes",IFERROR(Table1[[#This Row],[Streaming Resolution '[MP']]],""),0)</f>
        <v>0</v>
      </c>
      <c r="N869" s="4">
        <f>IF(Table1[[#This Row],[Import to Gateway Calculator?]]="Yes",IFERROR(Table1[[#This Row],[Recording Resolution '[MP']]],""),0)</f>
        <v>0</v>
      </c>
      <c r="O869" s="4">
        <f>IF(Table1[[#This Row],[Import to Gateway Calculator?]]="Yes",IFERROR(Table1[[#This Row],[Frame Rate '[FPS'] 1]],""),0)</f>
        <v>0</v>
      </c>
      <c r="P869" s="4">
        <f>IF(Table1[[#This Row],[Import to Gateway Calculator?]]="Yes",IFERROR(Table1[[#This Row],[Days of Storage 1]],""),0)</f>
        <v>0</v>
      </c>
    </row>
    <row r="870" spans="1:16" x14ac:dyDescent="0.25">
      <c r="A870" s="5" t="str">
        <f t="shared" si="83"/>
        <v/>
      </c>
      <c r="B870" s="6" t="str">
        <f>IFERROR(IF(Table1[[#This Row],[Multi-lens? 1]]="No", 1, IF(Table1[[#This Row],[Multi-lens? 1]]="Dual", 2, IF(Table1[[#This Row],[Multi-lens? 1]]="Quad", 4, ""))),"")</f>
        <v/>
      </c>
      <c r="C870" s="6">
        <f t="shared" si="84"/>
        <v>0</v>
      </c>
      <c r="D870" s="6">
        <f t="shared" si="85"/>
        <v>0</v>
      </c>
      <c r="E870" s="6">
        <f t="shared" si="86"/>
        <v>0</v>
      </c>
      <c r="F870" s="6">
        <f t="shared" si="87"/>
        <v>0</v>
      </c>
      <c r="H870" s="6" t="str">
        <f>IFERROR(IF(Table1[[#This Row],[Multi-lens? 1]]="No", 1, IF(Table1[[#This Row],[Multi-lens? 1]]="Dual", 2, IF(Table1[[#This Row],[Multi-lens? 1]]="Quad", 4, ""))),"")</f>
        <v/>
      </c>
      <c r="I870" s="9">
        <f>IFERROR(Table1[[#This Row],[Name]],"")</f>
        <v>0</v>
      </c>
      <c r="K870" s="3" t="str">
        <f t="shared" si="82"/>
        <v/>
      </c>
      <c r="M870" s="4">
        <f>IF(Table1[[#This Row],[Import to Gateway Calculator?]]="Yes",IFERROR(Table1[[#This Row],[Streaming Resolution '[MP']]],""),0)</f>
        <v>0</v>
      </c>
      <c r="N870" s="4">
        <f>IF(Table1[[#This Row],[Import to Gateway Calculator?]]="Yes",IFERROR(Table1[[#This Row],[Recording Resolution '[MP']]],""),0)</f>
        <v>0</v>
      </c>
      <c r="O870" s="4">
        <f>IF(Table1[[#This Row],[Import to Gateway Calculator?]]="Yes",IFERROR(Table1[[#This Row],[Frame Rate '[FPS'] 1]],""),0)</f>
        <v>0</v>
      </c>
      <c r="P870" s="4">
        <f>IF(Table1[[#This Row],[Import to Gateway Calculator?]]="Yes",IFERROR(Table1[[#This Row],[Days of Storage 1]],""),0)</f>
        <v>0</v>
      </c>
    </row>
    <row r="871" spans="1:16" x14ac:dyDescent="0.25">
      <c r="A871" s="5" t="str">
        <f t="shared" si="83"/>
        <v/>
      </c>
      <c r="B871" s="6" t="str">
        <f>IFERROR(IF(Table1[[#This Row],[Multi-lens? 1]]="No", 1, IF(Table1[[#This Row],[Multi-lens? 1]]="Dual", 2, IF(Table1[[#This Row],[Multi-lens? 1]]="Quad", 4, ""))),"")</f>
        <v/>
      </c>
      <c r="C871" s="6">
        <f t="shared" si="84"/>
        <v>0</v>
      </c>
      <c r="D871" s="6">
        <f t="shared" si="85"/>
        <v>0</v>
      </c>
      <c r="E871" s="6">
        <f t="shared" si="86"/>
        <v>0</v>
      </c>
      <c r="F871" s="6">
        <f t="shared" si="87"/>
        <v>0</v>
      </c>
      <c r="H871" s="6" t="str">
        <f>IFERROR(IF(Table1[[#This Row],[Multi-lens? 1]]="No", 1, IF(Table1[[#This Row],[Multi-lens? 1]]="Dual", 2, IF(Table1[[#This Row],[Multi-lens? 1]]="Quad", 4, ""))),"")</f>
        <v/>
      </c>
      <c r="I871" s="9">
        <f>IFERROR(Table1[[#This Row],[Name]],"")</f>
        <v>0</v>
      </c>
      <c r="K871" s="3" t="str">
        <f t="shared" si="82"/>
        <v/>
      </c>
      <c r="M871" s="4">
        <f>IF(Table1[[#This Row],[Import to Gateway Calculator?]]="Yes",IFERROR(Table1[[#This Row],[Streaming Resolution '[MP']]],""),0)</f>
        <v>0</v>
      </c>
      <c r="N871" s="4">
        <f>IF(Table1[[#This Row],[Import to Gateway Calculator?]]="Yes",IFERROR(Table1[[#This Row],[Recording Resolution '[MP']]],""),0)</f>
        <v>0</v>
      </c>
      <c r="O871" s="4">
        <f>IF(Table1[[#This Row],[Import to Gateway Calculator?]]="Yes",IFERROR(Table1[[#This Row],[Frame Rate '[FPS'] 1]],""),0)</f>
        <v>0</v>
      </c>
      <c r="P871" s="4">
        <f>IF(Table1[[#This Row],[Import to Gateway Calculator?]]="Yes",IFERROR(Table1[[#This Row],[Days of Storage 1]],""),0)</f>
        <v>0</v>
      </c>
    </row>
    <row r="872" spans="1:16" x14ac:dyDescent="0.25">
      <c r="A872" s="5" t="str">
        <f t="shared" si="83"/>
        <v/>
      </c>
      <c r="B872" s="6" t="str">
        <f>IFERROR(IF(Table1[[#This Row],[Multi-lens? 1]]="No", 1, IF(Table1[[#This Row],[Multi-lens? 1]]="Dual", 2, IF(Table1[[#This Row],[Multi-lens? 1]]="Quad", 4, ""))),"")</f>
        <v/>
      </c>
      <c r="C872" s="6">
        <f t="shared" si="84"/>
        <v>0</v>
      </c>
      <c r="D872" s="6">
        <f t="shared" si="85"/>
        <v>0</v>
      </c>
      <c r="E872" s="6">
        <f t="shared" si="86"/>
        <v>0</v>
      </c>
      <c r="F872" s="6">
        <f t="shared" si="87"/>
        <v>0</v>
      </c>
      <c r="H872" s="6" t="str">
        <f>IFERROR(IF(Table1[[#This Row],[Multi-lens? 1]]="No", 1, IF(Table1[[#This Row],[Multi-lens? 1]]="Dual", 2, IF(Table1[[#This Row],[Multi-lens? 1]]="Quad", 4, ""))),"")</f>
        <v/>
      </c>
      <c r="I872" s="9">
        <f>IFERROR(Table1[[#This Row],[Name]],"")</f>
        <v>0</v>
      </c>
      <c r="K872" s="3" t="str">
        <f t="shared" si="82"/>
        <v/>
      </c>
      <c r="M872" s="4">
        <f>IF(Table1[[#This Row],[Import to Gateway Calculator?]]="Yes",IFERROR(Table1[[#This Row],[Streaming Resolution '[MP']]],""),0)</f>
        <v>0</v>
      </c>
      <c r="N872" s="4">
        <f>IF(Table1[[#This Row],[Import to Gateway Calculator?]]="Yes",IFERROR(Table1[[#This Row],[Recording Resolution '[MP']]],""),0)</f>
        <v>0</v>
      </c>
      <c r="O872" s="4">
        <f>IF(Table1[[#This Row],[Import to Gateway Calculator?]]="Yes",IFERROR(Table1[[#This Row],[Frame Rate '[FPS'] 1]],""),0)</f>
        <v>0</v>
      </c>
      <c r="P872" s="4">
        <f>IF(Table1[[#This Row],[Import to Gateway Calculator?]]="Yes",IFERROR(Table1[[#This Row],[Days of Storage 1]],""),0)</f>
        <v>0</v>
      </c>
    </row>
    <row r="873" spans="1:16" x14ac:dyDescent="0.25">
      <c r="A873" s="5" t="str">
        <f t="shared" si="83"/>
        <v/>
      </c>
      <c r="B873" s="6" t="str">
        <f>IFERROR(IF(Table1[[#This Row],[Multi-lens? 1]]="No", 1, IF(Table1[[#This Row],[Multi-lens? 1]]="Dual", 2, IF(Table1[[#This Row],[Multi-lens? 1]]="Quad", 4, ""))),"")</f>
        <v/>
      </c>
      <c r="C873" s="6">
        <f t="shared" si="84"/>
        <v>0</v>
      </c>
      <c r="D873" s="6">
        <f t="shared" si="85"/>
        <v>0</v>
      </c>
      <c r="E873" s="6">
        <f t="shared" si="86"/>
        <v>0</v>
      </c>
      <c r="F873" s="6">
        <f t="shared" si="87"/>
        <v>0</v>
      </c>
      <c r="H873" s="6" t="str">
        <f>IFERROR(IF(Table1[[#This Row],[Multi-lens? 1]]="No", 1, IF(Table1[[#This Row],[Multi-lens? 1]]="Dual", 2, IF(Table1[[#This Row],[Multi-lens? 1]]="Quad", 4, ""))),"")</f>
        <v/>
      </c>
      <c r="I873" s="9">
        <f>IFERROR(Table1[[#This Row],[Name]],"")</f>
        <v>0</v>
      </c>
      <c r="K873" s="3" t="str">
        <f t="shared" si="82"/>
        <v/>
      </c>
      <c r="M873" s="4">
        <f>IF(Table1[[#This Row],[Import to Gateway Calculator?]]="Yes",IFERROR(Table1[[#This Row],[Streaming Resolution '[MP']]],""),0)</f>
        <v>0</v>
      </c>
      <c r="N873" s="4">
        <f>IF(Table1[[#This Row],[Import to Gateway Calculator?]]="Yes",IFERROR(Table1[[#This Row],[Recording Resolution '[MP']]],""),0)</f>
        <v>0</v>
      </c>
      <c r="O873" s="4">
        <f>IF(Table1[[#This Row],[Import to Gateway Calculator?]]="Yes",IFERROR(Table1[[#This Row],[Frame Rate '[FPS'] 1]],""),0)</f>
        <v>0</v>
      </c>
      <c r="P873" s="4">
        <f>IF(Table1[[#This Row],[Import to Gateway Calculator?]]="Yes",IFERROR(Table1[[#This Row],[Days of Storage 1]],""),0)</f>
        <v>0</v>
      </c>
    </row>
    <row r="874" spans="1:16" x14ac:dyDescent="0.25">
      <c r="A874" s="5" t="str">
        <f t="shared" si="83"/>
        <v/>
      </c>
      <c r="B874" s="6" t="str">
        <f>IFERROR(IF(Table1[[#This Row],[Multi-lens? 1]]="No", 1, IF(Table1[[#This Row],[Multi-lens? 1]]="Dual", 2, IF(Table1[[#This Row],[Multi-lens? 1]]="Quad", 4, ""))),"")</f>
        <v/>
      </c>
      <c r="C874" s="6">
        <f t="shared" si="84"/>
        <v>0</v>
      </c>
      <c r="D874" s="6">
        <f t="shared" si="85"/>
        <v>0</v>
      </c>
      <c r="E874" s="6">
        <f t="shared" si="86"/>
        <v>0</v>
      </c>
      <c r="F874" s="6">
        <f t="shared" si="87"/>
        <v>0</v>
      </c>
      <c r="H874" s="6" t="str">
        <f>IFERROR(IF(Table1[[#This Row],[Multi-lens? 1]]="No", 1, IF(Table1[[#This Row],[Multi-lens? 1]]="Dual", 2, IF(Table1[[#This Row],[Multi-lens? 1]]="Quad", 4, ""))),"")</f>
        <v/>
      </c>
      <c r="I874" s="9">
        <f>IFERROR(Table1[[#This Row],[Name]],"")</f>
        <v>0</v>
      </c>
      <c r="K874" s="3" t="str">
        <f t="shared" si="82"/>
        <v/>
      </c>
      <c r="M874" s="4">
        <f>IF(Table1[[#This Row],[Import to Gateway Calculator?]]="Yes",IFERROR(Table1[[#This Row],[Streaming Resolution '[MP']]],""),0)</f>
        <v>0</v>
      </c>
      <c r="N874" s="4">
        <f>IF(Table1[[#This Row],[Import to Gateway Calculator?]]="Yes",IFERROR(Table1[[#This Row],[Recording Resolution '[MP']]],""),0)</f>
        <v>0</v>
      </c>
      <c r="O874" s="4">
        <f>IF(Table1[[#This Row],[Import to Gateway Calculator?]]="Yes",IFERROR(Table1[[#This Row],[Frame Rate '[FPS'] 1]],""),0)</f>
        <v>0</v>
      </c>
      <c r="P874" s="4">
        <f>IF(Table1[[#This Row],[Import to Gateway Calculator?]]="Yes",IFERROR(Table1[[#This Row],[Days of Storage 1]],""),0)</f>
        <v>0</v>
      </c>
    </row>
    <row r="875" spans="1:16" x14ac:dyDescent="0.25">
      <c r="A875" s="5" t="str">
        <f t="shared" si="83"/>
        <v/>
      </c>
      <c r="B875" s="6" t="str">
        <f>IFERROR(IF(Table1[[#This Row],[Multi-lens? 1]]="No", 1, IF(Table1[[#This Row],[Multi-lens? 1]]="Dual", 2, IF(Table1[[#This Row],[Multi-lens? 1]]="Quad", 4, ""))),"")</f>
        <v/>
      </c>
      <c r="C875" s="6">
        <f t="shared" si="84"/>
        <v>0</v>
      </c>
      <c r="D875" s="6">
        <f t="shared" si="85"/>
        <v>0</v>
      </c>
      <c r="E875" s="6">
        <f t="shared" si="86"/>
        <v>0</v>
      </c>
      <c r="F875" s="6">
        <f t="shared" si="87"/>
        <v>0</v>
      </c>
      <c r="H875" s="6" t="str">
        <f>IFERROR(IF(Table1[[#This Row],[Multi-lens? 1]]="No", 1, IF(Table1[[#This Row],[Multi-lens? 1]]="Dual", 2, IF(Table1[[#This Row],[Multi-lens? 1]]="Quad", 4, ""))),"")</f>
        <v/>
      </c>
      <c r="I875" s="9">
        <f>IFERROR(Table1[[#This Row],[Name]],"")</f>
        <v>0</v>
      </c>
      <c r="K875" s="3" t="str">
        <f t="shared" si="82"/>
        <v/>
      </c>
      <c r="M875" s="4">
        <f>IF(Table1[[#This Row],[Import to Gateway Calculator?]]="Yes",IFERROR(Table1[[#This Row],[Streaming Resolution '[MP']]],""),0)</f>
        <v>0</v>
      </c>
      <c r="N875" s="4">
        <f>IF(Table1[[#This Row],[Import to Gateway Calculator?]]="Yes",IFERROR(Table1[[#This Row],[Recording Resolution '[MP']]],""),0)</f>
        <v>0</v>
      </c>
      <c r="O875" s="4">
        <f>IF(Table1[[#This Row],[Import to Gateway Calculator?]]="Yes",IFERROR(Table1[[#This Row],[Frame Rate '[FPS'] 1]],""),0)</f>
        <v>0</v>
      </c>
      <c r="P875" s="4">
        <f>IF(Table1[[#This Row],[Import to Gateway Calculator?]]="Yes",IFERROR(Table1[[#This Row],[Days of Storage 1]],""),0)</f>
        <v>0</v>
      </c>
    </row>
    <row r="876" spans="1:16" x14ac:dyDescent="0.25">
      <c r="A876" s="5" t="str">
        <f t="shared" si="83"/>
        <v/>
      </c>
      <c r="B876" s="6" t="str">
        <f>IFERROR(IF(Table1[[#This Row],[Multi-lens? 1]]="No", 1, IF(Table1[[#This Row],[Multi-lens? 1]]="Dual", 2, IF(Table1[[#This Row],[Multi-lens? 1]]="Quad", 4, ""))),"")</f>
        <v/>
      </c>
      <c r="C876" s="6">
        <f t="shared" si="84"/>
        <v>0</v>
      </c>
      <c r="D876" s="6">
        <f t="shared" si="85"/>
        <v>0</v>
      </c>
      <c r="E876" s="6">
        <f t="shared" si="86"/>
        <v>0</v>
      </c>
      <c r="F876" s="6">
        <f t="shared" si="87"/>
        <v>0</v>
      </c>
      <c r="H876" s="6" t="str">
        <f>IFERROR(IF(Table1[[#This Row],[Multi-lens? 1]]="No", 1, IF(Table1[[#This Row],[Multi-lens? 1]]="Dual", 2, IF(Table1[[#This Row],[Multi-lens? 1]]="Quad", 4, ""))),"")</f>
        <v/>
      </c>
      <c r="I876" s="9">
        <f>IFERROR(Table1[[#This Row],[Name]],"")</f>
        <v>0</v>
      </c>
      <c r="K876" s="3" t="str">
        <f t="shared" si="82"/>
        <v/>
      </c>
      <c r="M876" s="4">
        <f>IF(Table1[[#This Row],[Import to Gateway Calculator?]]="Yes",IFERROR(Table1[[#This Row],[Streaming Resolution '[MP']]],""),0)</f>
        <v>0</v>
      </c>
      <c r="N876" s="4">
        <f>IF(Table1[[#This Row],[Import to Gateway Calculator?]]="Yes",IFERROR(Table1[[#This Row],[Recording Resolution '[MP']]],""),0)</f>
        <v>0</v>
      </c>
      <c r="O876" s="4">
        <f>IF(Table1[[#This Row],[Import to Gateway Calculator?]]="Yes",IFERROR(Table1[[#This Row],[Frame Rate '[FPS'] 1]],""),0)</f>
        <v>0</v>
      </c>
      <c r="P876" s="4">
        <f>IF(Table1[[#This Row],[Import to Gateway Calculator?]]="Yes",IFERROR(Table1[[#This Row],[Days of Storage 1]],""),0)</f>
        <v>0</v>
      </c>
    </row>
    <row r="877" spans="1:16" x14ac:dyDescent="0.25">
      <c r="A877" s="5" t="str">
        <f t="shared" si="83"/>
        <v/>
      </c>
      <c r="B877" s="6" t="str">
        <f>IFERROR(IF(Table1[[#This Row],[Multi-lens? 1]]="No", 1, IF(Table1[[#This Row],[Multi-lens? 1]]="Dual", 2, IF(Table1[[#This Row],[Multi-lens? 1]]="Quad", 4, ""))),"")</f>
        <v/>
      </c>
      <c r="C877" s="6">
        <f t="shared" si="84"/>
        <v>0</v>
      </c>
      <c r="D877" s="6">
        <f t="shared" si="85"/>
        <v>0</v>
      </c>
      <c r="E877" s="6">
        <f t="shared" si="86"/>
        <v>0</v>
      </c>
      <c r="F877" s="6">
        <f t="shared" si="87"/>
        <v>0</v>
      </c>
      <c r="H877" s="6" t="str">
        <f>IFERROR(IF(Table1[[#This Row],[Multi-lens? 1]]="No", 1, IF(Table1[[#This Row],[Multi-lens? 1]]="Dual", 2, IF(Table1[[#This Row],[Multi-lens? 1]]="Quad", 4, ""))),"")</f>
        <v/>
      </c>
      <c r="I877" s="9">
        <f>IFERROR(Table1[[#This Row],[Name]],"")</f>
        <v>0</v>
      </c>
      <c r="K877" s="3" t="str">
        <f t="shared" si="82"/>
        <v/>
      </c>
      <c r="M877" s="4">
        <f>IF(Table1[[#This Row],[Import to Gateway Calculator?]]="Yes",IFERROR(Table1[[#This Row],[Streaming Resolution '[MP']]],""),0)</f>
        <v>0</v>
      </c>
      <c r="N877" s="4">
        <f>IF(Table1[[#This Row],[Import to Gateway Calculator?]]="Yes",IFERROR(Table1[[#This Row],[Recording Resolution '[MP']]],""),0)</f>
        <v>0</v>
      </c>
      <c r="O877" s="4">
        <f>IF(Table1[[#This Row],[Import to Gateway Calculator?]]="Yes",IFERROR(Table1[[#This Row],[Frame Rate '[FPS'] 1]],""),0)</f>
        <v>0</v>
      </c>
      <c r="P877" s="4">
        <f>IF(Table1[[#This Row],[Import to Gateway Calculator?]]="Yes",IFERROR(Table1[[#This Row],[Days of Storage 1]],""),0)</f>
        <v>0</v>
      </c>
    </row>
    <row r="878" spans="1:16" x14ac:dyDescent="0.25">
      <c r="A878" s="5" t="str">
        <f t="shared" si="83"/>
        <v/>
      </c>
      <c r="B878" s="6" t="str">
        <f>IFERROR(IF(Table1[[#This Row],[Multi-lens? 1]]="No", 1, IF(Table1[[#This Row],[Multi-lens? 1]]="Dual", 2, IF(Table1[[#This Row],[Multi-lens? 1]]="Quad", 4, ""))),"")</f>
        <v/>
      </c>
      <c r="C878" s="6">
        <f t="shared" si="84"/>
        <v>0</v>
      </c>
      <c r="D878" s="6">
        <f t="shared" si="85"/>
        <v>0</v>
      </c>
      <c r="E878" s="6">
        <f t="shared" si="86"/>
        <v>0</v>
      </c>
      <c r="F878" s="6">
        <f t="shared" si="87"/>
        <v>0</v>
      </c>
      <c r="H878" s="6" t="str">
        <f>IFERROR(IF(Table1[[#This Row],[Multi-lens? 1]]="No", 1, IF(Table1[[#This Row],[Multi-lens? 1]]="Dual", 2, IF(Table1[[#This Row],[Multi-lens? 1]]="Quad", 4, ""))),"")</f>
        <v/>
      </c>
      <c r="I878" s="9">
        <f>IFERROR(Table1[[#This Row],[Name]],"")</f>
        <v>0</v>
      </c>
      <c r="K878" s="3" t="str">
        <f t="shared" si="82"/>
        <v/>
      </c>
      <c r="M878" s="4">
        <f>IF(Table1[[#This Row],[Import to Gateway Calculator?]]="Yes",IFERROR(Table1[[#This Row],[Streaming Resolution '[MP']]],""),0)</f>
        <v>0</v>
      </c>
      <c r="N878" s="4">
        <f>IF(Table1[[#This Row],[Import to Gateway Calculator?]]="Yes",IFERROR(Table1[[#This Row],[Recording Resolution '[MP']]],""),0)</f>
        <v>0</v>
      </c>
      <c r="O878" s="4">
        <f>IF(Table1[[#This Row],[Import to Gateway Calculator?]]="Yes",IFERROR(Table1[[#This Row],[Frame Rate '[FPS'] 1]],""),0)</f>
        <v>0</v>
      </c>
      <c r="P878" s="4">
        <f>IF(Table1[[#This Row],[Import to Gateway Calculator?]]="Yes",IFERROR(Table1[[#This Row],[Days of Storage 1]],""),0)</f>
        <v>0</v>
      </c>
    </row>
    <row r="879" spans="1:16" x14ac:dyDescent="0.25">
      <c r="A879" s="5" t="str">
        <f t="shared" si="83"/>
        <v/>
      </c>
      <c r="B879" s="6" t="str">
        <f>IFERROR(IF(Table1[[#This Row],[Multi-lens? 1]]="No", 1, IF(Table1[[#This Row],[Multi-lens? 1]]="Dual", 2, IF(Table1[[#This Row],[Multi-lens? 1]]="Quad", 4, ""))),"")</f>
        <v/>
      </c>
      <c r="C879" s="6">
        <f t="shared" si="84"/>
        <v>0</v>
      </c>
      <c r="D879" s="6">
        <f t="shared" si="85"/>
        <v>0</v>
      </c>
      <c r="E879" s="6">
        <f t="shared" si="86"/>
        <v>0</v>
      </c>
      <c r="F879" s="6">
        <f t="shared" si="87"/>
        <v>0</v>
      </c>
      <c r="H879" s="6" t="str">
        <f>IFERROR(IF(Table1[[#This Row],[Multi-lens? 1]]="No", 1, IF(Table1[[#This Row],[Multi-lens? 1]]="Dual", 2, IF(Table1[[#This Row],[Multi-lens? 1]]="Quad", 4, ""))),"")</f>
        <v/>
      </c>
      <c r="I879" s="9">
        <f>IFERROR(Table1[[#This Row],[Name]],"")</f>
        <v>0</v>
      </c>
      <c r="K879" s="3" t="str">
        <f t="shared" si="82"/>
        <v/>
      </c>
      <c r="M879" s="4">
        <f>IF(Table1[[#This Row],[Import to Gateway Calculator?]]="Yes",IFERROR(Table1[[#This Row],[Streaming Resolution '[MP']]],""),0)</f>
        <v>0</v>
      </c>
      <c r="N879" s="4">
        <f>IF(Table1[[#This Row],[Import to Gateway Calculator?]]="Yes",IFERROR(Table1[[#This Row],[Recording Resolution '[MP']]],""),0)</f>
        <v>0</v>
      </c>
      <c r="O879" s="4">
        <f>IF(Table1[[#This Row],[Import to Gateway Calculator?]]="Yes",IFERROR(Table1[[#This Row],[Frame Rate '[FPS'] 1]],""),0)</f>
        <v>0</v>
      </c>
      <c r="P879" s="4">
        <f>IF(Table1[[#This Row],[Import to Gateway Calculator?]]="Yes",IFERROR(Table1[[#This Row],[Days of Storage 1]],""),0)</f>
        <v>0</v>
      </c>
    </row>
    <row r="880" spans="1:16" x14ac:dyDescent="0.25">
      <c r="A880" s="5" t="str">
        <f t="shared" si="83"/>
        <v/>
      </c>
      <c r="B880" s="6" t="str">
        <f>IFERROR(IF(Table1[[#This Row],[Multi-lens? 1]]="No", 1, IF(Table1[[#This Row],[Multi-lens? 1]]="Dual", 2, IF(Table1[[#This Row],[Multi-lens? 1]]="Quad", 4, ""))),"")</f>
        <v/>
      </c>
      <c r="C880" s="6">
        <f t="shared" si="84"/>
        <v>0</v>
      </c>
      <c r="D880" s="6">
        <f t="shared" si="85"/>
        <v>0</v>
      </c>
      <c r="E880" s="6">
        <f t="shared" si="86"/>
        <v>0</v>
      </c>
      <c r="F880" s="6">
        <f t="shared" si="87"/>
        <v>0</v>
      </c>
      <c r="H880" s="6" t="str">
        <f>IFERROR(IF(Table1[[#This Row],[Multi-lens? 1]]="No", 1, IF(Table1[[#This Row],[Multi-lens? 1]]="Dual", 2, IF(Table1[[#This Row],[Multi-lens? 1]]="Quad", 4, ""))),"")</f>
        <v/>
      </c>
      <c r="I880" s="9">
        <f>IFERROR(Table1[[#This Row],[Name]],"")</f>
        <v>0</v>
      </c>
      <c r="K880" s="3" t="str">
        <f t="shared" si="82"/>
        <v/>
      </c>
      <c r="M880" s="4">
        <f>IF(Table1[[#This Row],[Import to Gateway Calculator?]]="Yes",IFERROR(Table1[[#This Row],[Streaming Resolution '[MP']]],""),0)</f>
        <v>0</v>
      </c>
      <c r="N880" s="4">
        <f>IF(Table1[[#This Row],[Import to Gateway Calculator?]]="Yes",IFERROR(Table1[[#This Row],[Recording Resolution '[MP']]],""),0)</f>
        <v>0</v>
      </c>
      <c r="O880" s="4">
        <f>IF(Table1[[#This Row],[Import to Gateway Calculator?]]="Yes",IFERROR(Table1[[#This Row],[Frame Rate '[FPS'] 1]],""),0)</f>
        <v>0</v>
      </c>
      <c r="P880" s="4">
        <f>IF(Table1[[#This Row],[Import to Gateway Calculator?]]="Yes",IFERROR(Table1[[#This Row],[Days of Storage 1]],""),0)</f>
        <v>0</v>
      </c>
    </row>
    <row r="881" spans="1:16" x14ac:dyDescent="0.25">
      <c r="A881" s="5" t="str">
        <f t="shared" si="83"/>
        <v/>
      </c>
      <c r="B881" s="6" t="str">
        <f>IFERROR(IF(Table1[[#This Row],[Multi-lens? 1]]="No", 1, IF(Table1[[#This Row],[Multi-lens? 1]]="Dual", 2, IF(Table1[[#This Row],[Multi-lens? 1]]="Quad", 4, ""))),"")</f>
        <v/>
      </c>
      <c r="C881" s="6">
        <f t="shared" si="84"/>
        <v>0</v>
      </c>
      <c r="D881" s="6">
        <f t="shared" si="85"/>
        <v>0</v>
      </c>
      <c r="E881" s="6">
        <f t="shared" si="86"/>
        <v>0</v>
      </c>
      <c r="F881" s="6">
        <f t="shared" si="87"/>
        <v>0</v>
      </c>
      <c r="H881" s="6" t="str">
        <f>IFERROR(IF(Table1[[#This Row],[Multi-lens? 1]]="No", 1, IF(Table1[[#This Row],[Multi-lens? 1]]="Dual", 2, IF(Table1[[#This Row],[Multi-lens? 1]]="Quad", 4, ""))),"")</f>
        <v/>
      </c>
      <c r="I881" s="9">
        <f>IFERROR(Table1[[#This Row],[Name]],"")</f>
        <v>0</v>
      </c>
      <c r="K881" s="3" t="str">
        <f t="shared" si="82"/>
        <v/>
      </c>
      <c r="M881" s="4">
        <f>IF(Table1[[#This Row],[Import to Gateway Calculator?]]="Yes",IFERROR(Table1[[#This Row],[Streaming Resolution '[MP']]],""),0)</f>
        <v>0</v>
      </c>
      <c r="N881" s="4">
        <f>IF(Table1[[#This Row],[Import to Gateway Calculator?]]="Yes",IFERROR(Table1[[#This Row],[Recording Resolution '[MP']]],""),0)</f>
        <v>0</v>
      </c>
      <c r="O881" s="4">
        <f>IF(Table1[[#This Row],[Import to Gateway Calculator?]]="Yes",IFERROR(Table1[[#This Row],[Frame Rate '[FPS'] 1]],""),0)</f>
        <v>0</v>
      </c>
      <c r="P881" s="4">
        <f>IF(Table1[[#This Row],[Import to Gateway Calculator?]]="Yes",IFERROR(Table1[[#This Row],[Days of Storage 1]],""),0)</f>
        <v>0</v>
      </c>
    </row>
    <row r="882" spans="1:16" x14ac:dyDescent="0.25">
      <c r="A882" s="5" t="str">
        <f t="shared" si="83"/>
        <v/>
      </c>
      <c r="B882" s="6" t="str">
        <f>IFERROR(IF(Table1[[#This Row],[Multi-lens? 1]]="No", 1, IF(Table1[[#This Row],[Multi-lens? 1]]="Dual", 2, IF(Table1[[#This Row],[Multi-lens? 1]]="Quad", 4, ""))),"")</f>
        <v/>
      </c>
      <c r="C882" s="6">
        <f t="shared" si="84"/>
        <v>0</v>
      </c>
      <c r="D882" s="6">
        <f t="shared" si="85"/>
        <v>0</v>
      </c>
      <c r="E882" s="6">
        <f t="shared" si="86"/>
        <v>0</v>
      </c>
      <c r="F882" s="6">
        <f t="shared" si="87"/>
        <v>0</v>
      </c>
      <c r="H882" s="6" t="str">
        <f>IFERROR(IF(Table1[[#This Row],[Multi-lens? 1]]="No", 1, IF(Table1[[#This Row],[Multi-lens? 1]]="Dual", 2, IF(Table1[[#This Row],[Multi-lens? 1]]="Quad", 4, ""))),"")</f>
        <v/>
      </c>
      <c r="I882" s="9">
        <f>IFERROR(Table1[[#This Row],[Name]],"")</f>
        <v>0</v>
      </c>
      <c r="K882" s="3" t="str">
        <f t="shared" si="82"/>
        <v/>
      </c>
      <c r="M882" s="4">
        <f>IF(Table1[[#This Row],[Import to Gateway Calculator?]]="Yes",IFERROR(Table1[[#This Row],[Streaming Resolution '[MP']]],""),0)</f>
        <v>0</v>
      </c>
      <c r="N882" s="4">
        <f>IF(Table1[[#This Row],[Import to Gateway Calculator?]]="Yes",IFERROR(Table1[[#This Row],[Recording Resolution '[MP']]],""),0)</f>
        <v>0</v>
      </c>
      <c r="O882" s="4">
        <f>IF(Table1[[#This Row],[Import to Gateway Calculator?]]="Yes",IFERROR(Table1[[#This Row],[Frame Rate '[FPS'] 1]],""),0)</f>
        <v>0</v>
      </c>
      <c r="P882" s="4">
        <f>IF(Table1[[#This Row],[Import to Gateway Calculator?]]="Yes",IFERROR(Table1[[#This Row],[Days of Storage 1]],""),0)</f>
        <v>0</v>
      </c>
    </row>
    <row r="883" spans="1:16" x14ac:dyDescent="0.25">
      <c r="A883" s="5" t="str">
        <f t="shared" si="83"/>
        <v/>
      </c>
      <c r="B883" s="6" t="str">
        <f>IFERROR(IF(Table1[[#This Row],[Multi-lens? 1]]="No", 1, IF(Table1[[#This Row],[Multi-lens? 1]]="Dual", 2, IF(Table1[[#This Row],[Multi-lens? 1]]="Quad", 4, ""))),"")</f>
        <v/>
      </c>
      <c r="C883" s="6">
        <f t="shared" si="84"/>
        <v>0</v>
      </c>
      <c r="D883" s="6">
        <f t="shared" si="85"/>
        <v>0</v>
      </c>
      <c r="E883" s="6">
        <f t="shared" si="86"/>
        <v>0</v>
      </c>
      <c r="F883" s="6">
        <f t="shared" si="87"/>
        <v>0</v>
      </c>
      <c r="H883" s="6" t="str">
        <f>IFERROR(IF(Table1[[#This Row],[Multi-lens? 1]]="No", 1, IF(Table1[[#This Row],[Multi-lens? 1]]="Dual", 2, IF(Table1[[#This Row],[Multi-lens? 1]]="Quad", 4, ""))),"")</f>
        <v/>
      </c>
      <c r="I883" s="9">
        <f>IFERROR(Table1[[#This Row],[Name]],"")</f>
        <v>0</v>
      </c>
      <c r="K883" s="3" t="str">
        <f t="shared" si="82"/>
        <v/>
      </c>
      <c r="M883" s="4">
        <f>IF(Table1[[#This Row],[Import to Gateway Calculator?]]="Yes",IFERROR(Table1[[#This Row],[Streaming Resolution '[MP']]],""),0)</f>
        <v>0</v>
      </c>
      <c r="N883" s="4">
        <f>IF(Table1[[#This Row],[Import to Gateway Calculator?]]="Yes",IFERROR(Table1[[#This Row],[Recording Resolution '[MP']]],""),0)</f>
        <v>0</v>
      </c>
      <c r="O883" s="4">
        <f>IF(Table1[[#This Row],[Import to Gateway Calculator?]]="Yes",IFERROR(Table1[[#This Row],[Frame Rate '[FPS'] 1]],""),0)</f>
        <v>0</v>
      </c>
      <c r="P883" s="4">
        <f>IF(Table1[[#This Row],[Import to Gateway Calculator?]]="Yes",IFERROR(Table1[[#This Row],[Days of Storage 1]],""),0)</f>
        <v>0</v>
      </c>
    </row>
    <row r="884" spans="1:16" x14ac:dyDescent="0.25">
      <c r="A884" s="5" t="str">
        <f t="shared" si="83"/>
        <v/>
      </c>
      <c r="B884" s="6" t="str">
        <f>IFERROR(IF(Table1[[#This Row],[Multi-lens? 1]]="No", 1, IF(Table1[[#This Row],[Multi-lens? 1]]="Dual", 2, IF(Table1[[#This Row],[Multi-lens? 1]]="Quad", 4, ""))),"")</f>
        <v/>
      </c>
      <c r="C884" s="6">
        <f t="shared" si="84"/>
        <v>0</v>
      </c>
      <c r="D884" s="6">
        <f t="shared" si="85"/>
        <v>0</v>
      </c>
      <c r="E884" s="6">
        <f t="shared" si="86"/>
        <v>0</v>
      </c>
      <c r="F884" s="6">
        <f t="shared" si="87"/>
        <v>0</v>
      </c>
      <c r="H884" s="6" t="str">
        <f>IFERROR(IF(Table1[[#This Row],[Multi-lens? 1]]="No", 1, IF(Table1[[#This Row],[Multi-lens? 1]]="Dual", 2, IF(Table1[[#This Row],[Multi-lens? 1]]="Quad", 4, ""))),"")</f>
        <v/>
      </c>
      <c r="I884" s="9">
        <f>IFERROR(Table1[[#This Row],[Name]],"")</f>
        <v>0</v>
      </c>
      <c r="K884" s="3" t="str">
        <f t="shared" si="82"/>
        <v/>
      </c>
      <c r="M884" s="4">
        <f>IF(Table1[[#This Row],[Import to Gateway Calculator?]]="Yes",IFERROR(Table1[[#This Row],[Streaming Resolution '[MP']]],""),0)</f>
        <v>0</v>
      </c>
      <c r="N884" s="4">
        <f>IF(Table1[[#This Row],[Import to Gateway Calculator?]]="Yes",IFERROR(Table1[[#This Row],[Recording Resolution '[MP']]],""),0)</f>
        <v>0</v>
      </c>
      <c r="O884" s="4">
        <f>IF(Table1[[#This Row],[Import to Gateway Calculator?]]="Yes",IFERROR(Table1[[#This Row],[Frame Rate '[FPS'] 1]],""),0)</f>
        <v>0</v>
      </c>
      <c r="P884" s="4">
        <f>IF(Table1[[#This Row],[Import to Gateway Calculator?]]="Yes",IFERROR(Table1[[#This Row],[Days of Storage 1]],""),0)</f>
        <v>0</v>
      </c>
    </row>
    <row r="885" spans="1:16" x14ac:dyDescent="0.25">
      <c r="A885" s="5" t="str">
        <f t="shared" si="83"/>
        <v/>
      </c>
      <c r="B885" s="6" t="str">
        <f>IFERROR(IF(Table1[[#This Row],[Multi-lens? 1]]="No", 1, IF(Table1[[#This Row],[Multi-lens? 1]]="Dual", 2, IF(Table1[[#This Row],[Multi-lens? 1]]="Quad", 4, ""))),"")</f>
        <v/>
      </c>
      <c r="C885" s="6">
        <f t="shared" si="84"/>
        <v>0</v>
      </c>
      <c r="D885" s="6">
        <f t="shared" si="85"/>
        <v>0</v>
      </c>
      <c r="E885" s="6">
        <f t="shared" si="86"/>
        <v>0</v>
      </c>
      <c r="F885" s="6">
        <f t="shared" si="87"/>
        <v>0</v>
      </c>
      <c r="H885" s="6" t="str">
        <f>IFERROR(IF(Table1[[#This Row],[Multi-lens? 1]]="No", 1, IF(Table1[[#This Row],[Multi-lens? 1]]="Dual", 2, IF(Table1[[#This Row],[Multi-lens? 1]]="Quad", 4, ""))),"")</f>
        <v/>
      </c>
      <c r="I885" s="9">
        <f>IFERROR(Table1[[#This Row],[Name]],"")</f>
        <v>0</v>
      </c>
      <c r="K885" s="3" t="str">
        <f t="shared" si="82"/>
        <v/>
      </c>
      <c r="M885" s="4">
        <f>IF(Table1[[#This Row],[Import to Gateway Calculator?]]="Yes",IFERROR(Table1[[#This Row],[Streaming Resolution '[MP']]],""),0)</f>
        <v>0</v>
      </c>
      <c r="N885" s="4">
        <f>IF(Table1[[#This Row],[Import to Gateway Calculator?]]="Yes",IFERROR(Table1[[#This Row],[Recording Resolution '[MP']]],""),0)</f>
        <v>0</v>
      </c>
      <c r="O885" s="4">
        <f>IF(Table1[[#This Row],[Import to Gateway Calculator?]]="Yes",IFERROR(Table1[[#This Row],[Frame Rate '[FPS'] 1]],""),0)</f>
        <v>0</v>
      </c>
      <c r="P885" s="4">
        <f>IF(Table1[[#This Row],[Import to Gateway Calculator?]]="Yes",IFERROR(Table1[[#This Row],[Days of Storage 1]],""),0)</f>
        <v>0</v>
      </c>
    </row>
    <row r="886" spans="1:16" x14ac:dyDescent="0.25">
      <c r="A886" s="5" t="str">
        <f t="shared" si="83"/>
        <v/>
      </c>
      <c r="B886" s="6" t="str">
        <f>IFERROR(IF(Table1[[#This Row],[Multi-lens? 1]]="No", 1, IF(Table1[[#This Row],[Multi-lens? 1]]="Dual", 2, IF(Table1[[#This Row],[Multi-lens? 1]]="Quad", 4, ""))),"")</f>
        <v/>
      </c>
      <c r="C886" s="6">
        <f t="shared" si="84"/>
        <v>0</v>
      </c>
      <c r="D886" s="6">
        <f t="shared" si="85"/>
        <v>0</v>
      </c>
      <c r="E886" s="6">
        <f t="shared" si="86"/>
        <v>0</v>
      </c>
      <c r="F886" s="6">
        <f t="shared" si="87"/>
        <v>0</v>
      </c>
      <c r="H886" s="6" t="str">
        <f>IFERROR(IF(Table1[[#This Row],[Multi-lens? 1]]="No", 1, IF(Table1[[#This Row],[Multi-lens? 1]]="Dual", 2, IF(Table1[[#This Row],[Multi-lens? 1]]="Quad", 4, ""))),"")</f>
        <v/>
      </c>
      <c r="I886" s="9">
        <f>IFERROR(Table1[[#This Row],[Name]],"")</f>
        <v>0</v>
      </c>
      <c r="K886" s="3" t="str">
        <f t="shared" si="82"/>
        <v/>
      </c>
      <c r="M886" s="4">
        <f>IF(Table1[[#This Row],[Import to Gateway Calculator?]]="Yes",IFERROR(Table1[[#This Row],[Streaming Resolution '[MP']]],""),0)</f>
        <v>0</v>
      </c>
      <c r="N886" s="4">
        <f>IF(Table1[[#This Row],[Import to Gateway Calculator?]]="Yes",IFERROR(Table1[[#This Row],[Recording Resolution '[MP']]],""),0)</f>
        <v>0</v>
      </c>
      <c r="O886" s="4">
        <f>IF(Table1[[#This Row],[Import to Gateway Calculator?]]="Yes",IFERROR(Table1[[#This Row],[Frame Rate '[FPS'] 1]],""),0)</f>
        <v>0</v>
      </c>
      <c r="P886" s="4">
        <f>IF(Table1[[#This Row],[Import to Gateway Calculator?]]="Yes",IFERROR(Table1[[#This Row],[Days of Storage 1]],""),0)</f>
        <v>0</v>
      </c>
    </row>
    <row r="887" spans="1:16" x14ac:dyDescent="0.25">
      <c r="A887" s="5" t="str">
        <f t="shared" si="83"/>
        <v/>
      </c>
      <c r="B887" s="6" t="str">
        <f>IFERROR(IF(Table1[[#This Row],[Multi-lens? 1]]="No", 1, IF(Table1[[#This Row],[Multi-lens? 1]]="Dual", 2, IF(Table1[[#This Row],[Multi-lens? 1]]="Quad", 4, ""))),"")</f>
        <v/>
      </c>
      <c r="C887" s="6">
        <f t="shared" si="84"/>
        <v>0</v>
      </c>
      <c r="D887" s="6">
        <f t="shared" si="85"/>
        <v>0</v>
      </c>
      <c r="E887" s="6">
        <f t="shared" si="86"/>
        <v>0</v>
      </c>
      <c r="F887" s="6">
        <f t="shared" si="87"/>
        <v>0</v>
      </c>
      <c r="H887" s="6" t="str">
        <f>IFERROR(IF(Table1[[#This Row],[Multi-lens? 1]]="No", 1, IF(Table1[[#This Row],[Multi-lens? 1]]="Dual", 2, IF(Table1[[#This Row],[Multi-lens? 1]]="Quad", 4, ""))),"")</f>
        <v/>
      </c>
      <c r="I887" s="9">
        <f>IFERROR(Table1[[#This Row],[Name]],"")</f>
        <v>0</v>
      </c>
      <c r="K887" s="3" t="str">
        <f t="shared" si="82"/>
        <v/>
      </c>
      <c r="M887" s="4">
        <f>IF(Table1[[#This Row],[Import to Gateway Calculator?]]="Yes",IFERROR(Table1[[#This Row],[Streaming Resolution '[MP']]],""),0)</f>
        <v>0</v>
      </c>
      <c r="N887" s="4">
        <f>IF(Table1[[#This Row],[Import to Gateway Calculator?]]="Yes",IFERROR(Table1[[#This Row],[Recording Resolution '[MP']]],""),0)</f>
        <v>0</v>
      </c>
      <c r="O887" s="4">
        <f>IF(Table1[[#This Row],[Import to Gateway Calculator?]]="Yes",IFERROR(Table1[[#This Row],[Frame Rate '[FPS'] 1]],""),0)</f>
        <v>0</v>
      </c>
      <c r="P887" s="4">
        <f>IF(Table1[[#This Row],[Import to Gateway Calculator?]]="Yes",IFERROR(Table1[[#This Row],[Days of Storage 1]],""),0)</f>
        <v>0</v>
      </c>
    </row>
    <row r="888" spans="1:16" x14ac:dyDescent="0.25">
      <c r="A888" s="5" t="str">
        <f t="shared" si="83"/>
        <v/>
      </c>
      <c r="B888" s="6" t="str">
        <f>IFERROR(IF(Table1[[#This Row],[Multi-lens? 1]]="No", 1, IF(Table1[[#This Row],[Multi-lens? 1]]="Dual", 2, IF(Table1[[#This Row],[Multi-lens? 1]]="Quad", 4, ""))),"")</f>
        <v/>
      </c>
      <c r="C888" s="6">
        <f t="shared" si="84"/>
        <v>0</v>
      </c>
      <c r="D888" s="6">
        <f t="shared" si="85"/>
        <v>0</v>
      </c>
      <c r="E888" s="6">
        <f t="shared" si="86"/>
        <v>0</v>
      </c>
      <c r="F888" s="6">
        <f t="shared" si="87"/>
        <v>0</v>
      </c>
      <c r="H888" s="6" t="str">
        <f>IFERROR(IF(Table1[[#This Row],[Multi-lens? 1]]="No", 1, IF(Table1[[#This Row],[Multi-lens? 1]]="Dual", 2, IF(Table1[[#This Row],[Multi-lens? 1]]="Quad", 4, ""))),"")</f>
        <v/>
      </c>
      <c r="I888" s="9">
        <f>IFERROR(Table1[[#This Row],[Name]],"")</f>
        <v>0</v>
      </c>
      <c r="K888" s="3" t="str">
        <f t="shared" si="82"/>
        <v/>
      </c>
      <c r="M888" s="4">
        <f>IF(Table1[[#This Row],[Import to Gateway Calculator?]]="Yes",IFERROR(Table1[[#This Row],[Streaming Resolution '[MP']]],""),0)</f>
        <v>0</v>
      </c>
      <c r="N888" s="4">
        <f>IF(Table1[[#This Row],[Import to Gateway Calculator?]]="Yes",IFERROR(Table1[[#This Row],[Recording Resolution '[MP']]],""),0)</f>
        <v>0</v>
      </c>
      <c r="O888" s="4">
        <f>IF(Table1[[#This Row],[Import to Gateway Calculator?]]="Yes",IFERROR(Table1[[#This Row],[Frame Rate '[FPS'] 1]],""),0)</f>
        <v>0</v>
      </c>
      <c r="P888" s="4">
        <f>IF(Table1[[#This Row],[Import to Gateway Calculator?]]="Yes",IFERROR(Table1[[#This Row],[Days of Storage 1]],""),0)</f>
        <v>0</v>
      </c>
    </row>
    <row r="889" spans="1:16" x14ac:dyDescent="0.25">
      <c r="A889" s="5" t="str">
        <f t="shared" si="83"/>
        <v/>
      </c>
      <c r="B889" s="6" t="str">
        <f>IFERROR(IF(Table1[[#This Row],[Multi-lens? 1]]="No", 1, IF(Table1[[#This Row],[Multi-lens? 1]]="Dual", 2, IF(Table1[[#This Row],[Multi-lens? 1]]="Quad", 4, ""))),"")</f>
        <v/>
      </c>
      <c r="C889" s="6">
        <f t="shared" si="84"/>
        <v>0</v>
      </c>
      <c r="D889" s="6">
        <f t="shared" si="85"/>
        <v>0</v>
      </c>
      <c r="E889" s="6">
        <f t="shared" si="86"/>
        <v>0</v>
      </c>
      <c r="F889" s="6">
        <f t="shared" si="87"/>
        <v>0</v>
      </c>
      <c r="H889" s="6" t="str">
        <f>IFERROR(IF(Table1[[#This Row],[Multi-lens? 1]]="No", 1, IF(Table1[[#This Row],[Multi-lens? 1]]="Dual", 2, IF(Table1[[#This Row],[Multi-lens? 1]]="Quad", 4, ""))),"")</f>
        <v/>
      </c>
      <c r="I889" s="9">
        <f>IFERROR(Table1[[#This Row],[Name]],"")</f>
        <v>0</v>
      </c>
      <c r="K889" s="3" t="str">
        <f t="shared" si="82"/>
        <v/>
      </c>
      <c r="M889" s="4">
        <f>IF(Table1[[#This Row],[Import to Gateway Calculator?]]="Yes",IFERROR(Table1[[#This Row],[Streaming Resolution '[MP']]],""),0)</f>
        <v>0</v>
      </c>
      <c r="N889" s="4">
        <f>IF(Table1[[#This Row],[Import to Gateway Calculator?]]="Yes",IFERROR(Table1[[#This Row],[Recording Resolution '[MP']]],""),0)</f>
        <v>0</v>
      </c>
      <c r="O889" s="4">
        <f>IF(Table1[[#This Row],[Import to Gateway Calculator?]]="Yes",IFERROR(Table1[[#This Row],[Frame Rate '[FPS'] 1]],""),0)</f>
        <v>0</v>
      </c>
      <c r="P889" s="4">
        <f>IF(Table1[[#This Row],[Import to Gateway Calculator?]]="Yes",IFERROR(Table1[[#This Row],[Days of Storage 1]],""),0)</f>
        <v>0</v>
      </c>
    </row>
    <row r="890" spans="1:16" x14ac:dyDescent="0.25">
      <c r="A890" s="5" t="str">
        <f t="shared" si="83"/>
        <v/>
      </c>
      <c r="B890" s="6" t="str">
        <f>IFERROR(IF(Table1[[#This Row],[Multi-lens? 1]]="No", 1, IF(Table1[[#This Row],[Multi-lens? 1]]="Dual", 2, IF(Table1[[#This Row],[Multi-lens? 1]]="Quad", 4, ""))),"")</f>
        <v/>
      </c>
      <c r="C890" s="6">
        <f t="shared" si="84"/>
        <v>0</v>
      </c>
      <c r="D890" s="6">
        <f t="shared" si="85"/>
        <v>0</v>
      </c>
      <c r="E890" s="6">
        <f t="shared" si="86"/>
        <v>0</v>
      </c>
      <c r="F890" s="6">
        <f t="shared" si="87"/>
        <v>0</v>
      </c>
      <c r="H890" s="6" t="str">
        <f>IFERROR(IF(Table1[[#This Row],[Multi-lens? 1]]="No", 1, IF(Table1[[#This Row],[Multi-lens? 1]]="Dual", 2, IF(Table1[[#This Row],[Multi-lens? 1]]="Quad", 4, ""))),"")</f>
        <v/>
      </c>
      <c r="I890" s="9">
        <f>IFERROR(Table1[[#This Row],[Name]],"")</f>
        <v>0</v>
      </c>
      <c r="K890" s="3" t="str">
        <f t="shared" si="82"/>
        <v/>
      </c>
      <c r="M890" s="4">
        <f>IF(Table1[[#This Row],[Import to Gateway Calculator?]]="Yes",IFERROR(Table1[[#This Row],[Streaming Resolution '[MP']]],""),0)</f>
        <v>0</v>
      </c>
      <c r="N890" s="4">
        <f>IF(Table1[[#This Row],[Import to Gateway Calculator?]]="Yes",IFERROR(Table1[[#This Row],[Recording Resolution '[MP']]],""),0)</f>
        <v>0</v>
      </c>
      <c r="O890" s="4">
        <f>IF(Table1[[#This Row],[Import to Gateway Calculator?]]="Yes",IFERROR(Table1[[#This Row],[Frame Rate '[FPS'] 1]],""),0)</f>
        <v>0</v>
      </c>
      <c r="P890" s="4">
        <f>IF(Table1[[#This Row],[Import to Gateway Calculator?]]="Yes",IFERROR(Table1[[#This Row],[Days of Storage 1]],""),0)</f>
        <v>0</v>
      </c>
    </row>
    <row r="891" spans="1:16" x14ac:dyDescent="0.25">
      <c r="A891" s="5" t="str">
        <f t="shared" si="83"/>
        <v/>
      </c>
      <c r="B891" s="6" t="str">
        <f>IFERROR(IF(Table1[[#This Row],[Multi-lens? 1]]="No", 1, IF(Table1[[#This Row],[Multi-lens? 1]]="Dual", 2, IF(Table1[[#This Row],[Multi-lens? 1]]="Quad", 4, ""))),"")</f>
        <v/>
      </c>
      <c r="C891" s="6">
        <f t="shared" si="84"/>
        <v>0</v>
      </c>
      <c r="D891" s="6">
        <f t="shared" si="85"/>
        <v>0</v>
      </c>
      <c r="E891" s="6">
        <f t="shared" si="86"/>
        <v>0</v>
      </c>
      <c r="F891" s="6">
        <f t="shared" si="87"/>
        <v>0</v>
      </c>
      <c r="H891" s="6" t="str">
        <f>IFERROR(IF(Table1[[#This Row],[Multi-lens? 1]]="No", 1, IF(Table1[[#This Row],[Multi-lens? 1]]="Dual", 2, IF(Table1[[#This Row],[Multi-lens? 1]]="Quad", 4, ""))),"")</f>
        <v/>
      </c>
      <c r="I891" s="9">
        <f>IFERROR(Table1[[#This Row],[Name]],"")</f>
        <v>0</v>
      </c>
      <c r="K891" s="3" t="str">
        <f t="shared" si="82"/>
        <v/>
      </c>
      <c r="M891" s="4">
        <f>IF(Table1[[#This Row],[Import to Gateway Calculator?]]="Yes",IFERROR(Table1[[#This Row],[Streaming Resolution '[MP']]],""),0)</f>
        <v>0</v>
      </c>
      <c r="N891" s="4">
        <f>IF(Table1[[#This Row],[Import to Gateway Calculator?]]="Yes",IFERROR(Table1[[#This Row],[Recording Resolution '[MP']]],""),0)</f>
        <v>0</v>
      </c>
      <c r="O891" s="4">
        <f>IF(Table1[[#This Row],[Import to Gateway Calculator?]]="Yes",IFERROR(Table1[[#This Row],[Frame Rate '[FPS'] 1]],""),0)</f>
        <v>0</v>
      </c>
      <c r="P891" s="4">
        <f>IF(Table1[[#This Row],[Import to Gateway Calculator?]]="Yes",IFERROR(Table1[[#This Row],[Days of Storage 1]],""),0)</f>
        <v>0</v>
      </c>
    </row>
    <row r="892" spans="1:16" x14ac:dyDescent="0.25">
      <c r="A892" s="5" t="str">
        <f t="shared" si="83"/>
        <v/>
      </c>
      <c r="B892" s="6" t="str">
        <f>IFERROR(IF(Table1[[#This Row],[Multi-lens? 1]]="No", 1, IF(Table1[[#This Row],[Multi-lens? 1]]="Dual", 2, IF(Table1[[#This Row],[Multi-lens? 1]]="Quad", 4, ""))),"")</f>
        <v/>
      </c>
      <c r="C892" s="6">
        <f t="shared" si="84"/>
        <v>0</v>
      </c>
      <c r="D892" s="6">
        <f t="shared" si="85"/>
        <v>0</v>
      </c>
      <c r="E892" s="6">
        <f t="shared" si="86"/>
        <v>0</v>
      </c>
      <c r="F892" s="6">
        <f t="shared" si="87"/>
        <v>0</v>
      </c>
      <c r="H892" s="6" t="str">
        <f>IFERROR(IF(Table1[[#This Row],[Multi-lens? 1]]="No", 1, IF(Table1[[#This Row],[Multi-lens? 1]]="Dual", 2, IF(Table1[[#This Row],[Multi-lens? 1]]="Quad", 4, ""))),"")</f>
        <v/>
      </c>
      <c r="I892" s="9">
        <f>IFERROR(Table1[[#This Row],[Name]],"")</f>
        <v>0</v>
      </c>
      <c r="K892" s="3" t="str">
        <f t="shared" si="82"/>
        <v/>
      </c>
      <c r="M892" s="4">
        <f>IF(Table1[[#This Row],[Import to Gateway Calculator?]]="Yes",IFERROR(Table1[[#This Row],[Streaming Resolution '[MP']]],""),0)</f>
        <v>0</v>
      </c>
      <c r="N892" s="4">
        <f>IF(Table1[[#This Row],[Import to Gateway Calculator?]]="Yes",IFERROR(Table1[[#This Row],[Recording Resolution '[MP']]],""),0)</f>
        <v>0</v>
      </c>
      <c r="O892" s="4">
        <f>IF(Table1[[#This Row],[Import to Gateway Calculator?]]="Yes",IFERROR(Table1[[#This Row],[Frame Rate '[FPS'] 1]],""),0)</f>
        <v>0</v>
      </c>
      <c r="P892" s="4">
        <f>IF(Table1[[#This Row],[Import to Gateway Calculator?]]="Yes",IFERROR(Table1[[#This Row],[Days of Storage 1]],""),0)</f>
        <v>0</v>
      </c>
    </row>
    <row r="893" spans="1:16" x14ac:dyDescent="0.25">
      <c r="A893" s="5" t="str">
        <f t="shared" si="83"/>
        <v/>
      </c>
      <c r="B893" s="6" t="str">
        <f>IFERROR(IF(Table1[[#This Row],[Multi-lens? 1]]="No", 1, IF(Table1[[#This Row],[Multi-lens? 1]]="Dual", 2, IF(Table1[[#This Row],[Multi-lens? 1]]="Quad", 4, ""))),"")</f>
        <v/>
      </c>
      <c r="C893" s="6">
        <f t="shared" si="84"/>
        <v>0</v>
      </c>
      <c r="D893" s="6">
        <f t="shared" si="85"/>
        <v>0</v>
      </c>
      <c r="E893" s="6">
        <f t="shared" si="86"/>
        <v>0</v>
      </c>
      <c r="F893" s="6">
        <f t="shared" si="87"/>
        <v>0</v>
      </c>
      <c r="H893" s="6" t="str">
        <f>IFERROR(IF(Table1[[#This Row],[Multi-lens? 1]]="No", 1, IF(Table1[[#This Row],[Multi-lens? 1]]="Dual", 2, IF(Table1[[#This Row],[Multi-lens? 1]]="Quad", 4, ""))),"")</f>
        <v/>
      </c>
      <c r="I893" s="9">
        <f>IFERROR(Table1[[#This Row],[Name]],"")</f>
        <v>0</v>
      </c>
      <c r="K893" s="3" t="str">
        <f t="shared" si="82"/>
        <v/>
      </c>
      <c r="M893" s="4">
        <f>IF(Table1[[#This Row],[Import to Gateway Calculator?]]="Yes",IFERROR(Table1[[#This Row],[Streaming Resolution '[MP']]],""),0)</f>
        <v>0</v>
      </c>
      <c r="N893" s="4">
        <f>IF(Table1[[#This Row],[Import to Gateway Calculator?]]="Yes",IFERROR(Table1[[#This Row],[Recording Resolution '[MP']]],""),0)</f>
        <v>0</v>
      </c>
      <c r="O893" s="4">
        <f>IF(Table1[[#This Row],[Import to Gateway Calculator?]]="Yes",IFERROR(Table1[[#This Row],[Frame Rate '[FPS'] 1]],""),0)</f>
        <v>0</v>
      </c>
      <c r="P893" s="4">
        <f>IF(Table1[[#This Row],[Import to Gateway Calculator?]]="Yes",IFERROR(Table1[[#This Row],[Days of Storage 1]],""),0)</f>
        <v>0</v>
      </c>
    </row>
    <row r="894" spans="1:16" x14ac:dyDescent="0.25">
      <c r="A894" s="5" t="str">
        <f t="shared" si="83"/>
        <v/>
      </c>
      <c r="B894" s="6" t="str">
        <f>IFERROR(IF(Table1[[#This Row],[Multi-lens? 1]]="No", 1, IF(Table1[[#This Row],[Multi-lens? 1]]="Dual", 2, IF(Table1[[#This Row],[Multi-lens? 1]]="Quad", 4, ""))),"")</f>
        <v/>
      </c>
      <c r="C894" s="6">
        <f t="shared" si="84"/>
        <v>0</v>
      </c>
      <c r="D894" s="6">
        <f t="shared" si="85"/>
        <v>0</v>
      </c>
      <c r="E894" s="6">
        <f t="shared" si="86"/>
        <v>0</v>
      </c>
      <c r="F894" s="6">
        <f t="shared" si="87"/>
        <v>0</v>
      </c>
      <c r="H894" s="6" t="str">
        <f>IFERROR(IF(Table1[[#This Row],[Multi-lens? 1]]="No", 1, IF(Table1[[#This Row],[Multi-lens? 1]]="Dual", 2, IF(Table1[[#This Row],[Multi-lens? 1]]="Quad", 4, ""))),"")</f>
        <v/>
      </c>
      <c r="I894" s="9">
        <f>IFERROR(Table1[[#This Row],[Name]],"")</f>
        <v>0</v>
      </c>
      <c r="K894" s="3" t="str">
        <f t="shared" si="82"/>
        <v/>
      </c>
      <c r="M894" s="4">
        <f>IF(Table1[[#This Row],[Import to Gateway Calculator?]]="Yes",IFERROR(Table1[[#This Row],[Streaming Resolution '[MP']]],""),0)</f>
        <v>0</v>
      </c>
      <c r="N894" s="4">
        <f>IF(Table1[[#This Row],[Import to Gateway Calculator?]]="Yes",IFERROR(Table1[[#This Row],[Recording Resolution '[MP']]],""),0)</f>
        <v>0</v>
      </c>
      <c r="O894" s="4">
        <f>IF(Table1[[#This Row],[Import to Gateway Calculator?]]="Yes",IFERROR(Table1[[#This Row],[Frame Rate '[FPS'] 1]],""),0)</f>
        <v>0</v>
      </c>
      <c r="P894" s="4">
        <f>IF(Table1[[#This Row],[Import to Gateway Calculator?]]="Yes",IFERROR(Table1[[#This Row],[Days of Storage 1]],""),0)</f>
        <v>0</v>
      </c>
    </row>
    <row r="895" spans="1:16" x14ac:dyDescent="0.25">
      <c r="A895" s="5" t="str">
        <f t="shared" si="83"/>
        <v/>
      </c>
      <c r="B895" s="6" t="str">
        <f>IFERROR(IF(Table1[[#This Row],[Multi-lens? 1]]="No", 1, IF(Table1[[#This Row],[Multi-lens? 1]]="Dual", 2, IF(Table1[[#This Row],[Multi-lens? 1]]="Quad", 4, ""))),"")</f>
        <v/>
      </c>
      <c r="C895" s="6">
        <f t="shared" si="84"/>
        <v>0</v>
      </c>
      <c r="D895" s="6">
        <f t="shared" si="85"/>
        <v>0</v>
      </c>
      <c r="E895" s="6">
        <f t="shared" si="86"/>
        <v>0</v>
      </c>
      <c r="F895" s="6">
        <f t="shared" si="87"/>
        <v>0</v>
      </c>
      <c r="H895" s="6" t="str">
        <f>IFERROR(IF(Table1[[#This Row],[Multi-lens? 1]]="No", 1, IF(Table1[[#This Row],[Multi-lens? 1]]="Dual", 2, IF(Table1[[#This Row],[Multi-lens? 1]]="Quad", 4, ""))),"")</f>
        <v/>
      </c>
      <c r="I895" s="9">
        <f>IFERROR(Table1[[#This Row],[Name]],"")</f>
        <v>0</v>
      </c>
      <c r="K895" s="3" t="str">
        <f t="shared" si="82"/>
        <v/>
      </c>
      <c r="M895" s="4">
        <f>IF(Table1[[#This Row],[Import to Gateway Calculator?]]="Yes",IFERROR(Table1[[#This Row],[Streaming Resolution '[MP']]],""),0)</f>
        <v>0</v>
      </c>
      <c r="N895" s="4">
        <f>IF(Table1[[#This Row],[Import to Gateway Calculator?]]="Yes",IFERROR(Table1[[#This Row],[Recording Resolution '[MP']]],""),0)</f>
        <v>0</v>
      </c>
      <c r="O895" s="4">
        <f>IF(Table1[[#This Row],[Import to Gateway Calculator?]]="Yes",IFERROR(Table1[[#This Row],[Frame Rate '[FPS'] 1]],""),0)</f>
        <v>0</v>
      </c>
      <c r="P895" s="4">
        <f>IF(Table1[[#This Row],[Import to Gateway Calculator?]]="Yes",IFERROR(Table1[[#This Row],[Days of Storage 1]],""),0)</f>
        <v>0</v>
      </c>
    </row>
    <row r="896" spans="1:16" x14ac:dyDescent="0.25">
      <c r="A896" s="5" t="str">
        <f t="shared" si="83"/>
        <v/>
      </c>
      <c r="B896" s="6" t="str">
        <f>IFERROR(IF(Table1[[#This Row],[Multi-lens? 1]]="No", 1, IF(Table1[[#This Row],[Multi-lens? 1]]="Dual", 2, IF(Table1[[#This Row],[Multi-lens? 1]]="Quad", 4, ""))),"")</f>
        <v/>
      </c>
      <c r="C896" s="6">
        <f t="shared" si="84"/>
        <v>0</v>
      </c>
      <c r="D896" s="6">
        <f t="shared" si="85"/>
        <v>0</v>
      </c>
      <c r="E896" s="6">
        <f t="shared" si="86"/>
        <v>0</v>
      </c>
      <c r="F896" s="6">
        <f t="shared" si="87"/>
        <v>0</v>
      </c>
      <c r="H896" s="6" t="str">
        <f>IFERROR(IF(Table1[[#This Row],[Multi-lens? 1]]="No", 1, IF(Table1[[#This Row],[Multi-lens? 1]]="Dual", 2, IF(Table1[[#This Row],[Multi-lens? 1]]="Quad", 4, ""))),"")</f>
        <v/>
      </c>
      <c r="I896" s="9">
        <f>IFERROR(Table1[[#This Row],[Name]],"")</f>
        <v>0</v>
      </c>
      <c r="K896" s="3" t="str">
        <f t="shared" si="82"/>
        <v/>
      </c>
      <c r="M896" s="4">
        <f>IF(Table1[[#This Row],[Import to Gateway Calculator?]]="Yes",IFERROR(Table1[[#This Row],[Streaming Resolution '[MP']]],""),0)</f>
        <v>0</v>
      </c>
      <c r="N896" s="4">
        <f>IF(Table1[[#This Row],[Import to Gateway Calculator?]]="Yes",IFERROR(Table1[[#This Row],[Recording Resolution '[MP']]],""),0)</f>
        <v>0</v>
      </c>
      <c r="O896" s="4">
        <f>IF(Table1[[#This Row],[Import to Gateway Calculator?]]="Yes",IFERROR(Table1[[#This Row],[Frame Rate '[FPS'] 1]],""),0)</f>
        <v>0</v>
      </c>
      <c r="P896" s="4">
        <f>IF(Table1[[#This Row],[Import to Gateway Calculator?]]="Yes",IFERROR(Table1[[#This Row],[Days of Storage 1]],""),0)</f>
        <v>0</v>
      </c>
    </row>
    <row r="897" spans="1:16" x14ac:dyDescent="0.25">
      <c r="A897" s="5" t="str">
        <f t="shared" si="83"/>
        <v/>
      </c>
      <c r="B897" s="6" t="str">
        <f>IFERROR(IF(Table1[[#This Row],[Multi-lens? 1]]="No", 1, IF(Table1[[#This Row],[Multi-lens? 1]]="Dual", 2, IF(Table1[[#This Row],[Multi-lens? 1]]="Quad", 4, ""))),"")</f>
        <v/>
      </c>
      <c r="C897" s="6">
        <f t="shared" si="84"/>
        <v>0</v>
      </c>
      <c r="D897" s="6">
        <f t="shared" si="85"/>
        <v>0</v>
      </c>
      <c r="E897" s="6">
        <f t="shared" si="86"/>
        <v>0</v>
      </c>
      <c r="F897" s="6">
        <f t="shared" si="87"/>
        <v>0</v>
      </c>
      <c r="H897" s="6" t="str">
        <f>IFERROR(IF(Table1[[#This Row],[Multi-lens? 1]]="No", 1, IF(Table1[[#This Row],[Multi-lens? 1]]="Dual", 2, IF(Table1[[#This Row],[Multi-lens? 1]]="Quad", 4, ""))),"")</f>
        <v/>
      </c>
      <c r="I897" s="9">
        <f>IFERROR(Table1[[#This Row],[Name]],"")</f>
        <v>0</v>
      </c>
      <c r="K897" s="3" t="str">
        <f t="shared" si="82"/>
        <v/>
      </c>
      <c r="M897" s="4">
        <f>IF(Table1[[#This Row],[Import to Gateway Calculator?]]="Yes",IFERROR(Table1[[#This Row],[Streaming Resolution '[MP']]],""),0)</f>
        <v>0</v>
      </c>
      <c r="N897" s="4">
        <f>IF(Table1[[#This Row],[Import to Gateway Calculator?]]="Yes",IFERROR(Table1[[#This Row],[Recording Resolution '[MP']]],""),0)</f>
        <v>0</v>
      </c>
      <c r="O897" s="4">
        <f>IF(Table1[[#This Row],[Import to Gateway Calculator?]]="Yes",IFERROR(Table1[[#This Row],[Frame Rate '[FPS'] 1]],""),0)</f>
        <v>0</v>
      </c>
      <c r="P897" s="4">
        <f>IF(Table1[[#This Row],[Import to Gateway Calculator?]]="Yes",IFERROR(Table1[[#This Row],[Days of Storage 1]],""),0)</f>
        <v>0</v>
      </c>
    </row>
    <row r="898" spans="1:16" x14ac:dyDescent="0.25">
      <c r="A898" s="5" t="str">
        <f t="shared" si="83"/>
        <v/>
      </c>
      <c r="B898" s="6" t="str">
        <f>IFERROR(IF(Table1[[#This Row],[Multi-lens? 1]]="No", 1, IF(Table1[[#This Row],[Multi-lens? 1]]="Dual", 2, IF(Table1[[#This Row],[Multi-lens? 1]]="Quad", 4, ""))),"")</f>
        <v/>
      </c>
      <c r="C898" s="6">
        <f t="shared" si="84"/>
        <v>0</v>
      </c>
      <c r="D898" s="6">
        <f t="shared" si="85"/>
        <v>0</v>
      </c>
      <c r="E898" s="6">
        <f t="shared" si="86"/>
        <v>0</v>
      </c>
      <c r="F898" s="6">
        <f t="shared" si="87"/>
        <v>0</v>
      </c>
      <c r="H898" s="6" t="str">
        <f>IFERROR(IF(Table1[[#This Row],[Multi-lens? 1]]="No", 1, IF(Table1[[#This Row],[Multi-lens? 1]]="Dual", 2, IF(Table1[[#This Row],[Multi-lens? 1]]="Quad", 4, ""))),"")</f>
        <v/>
      </c>
      <c r="I898" s="9">
        <f>IFERROR(Table1[[#This Row],[Name]],"")</f>
        <v>0</v>
      </c>
      <c r="K898" s="3" t="str">
        <f t="shared" si="82"/>
        <v/>
      </c>
      <c r="M898" s="4">
        <f>IF(Table1[[#This Row],[Import to Gateway Calculator?]]="Yes",IFERROR(Table1[[#This Row],[Streaming Resolution '[MP']]],""),0)</f>
        <v>0</v>
      </c>
      <c r="N898" s="4">
        <f>IF(Table1[[#This Row],[Import to Gateway Calculator?]]="Yes",IFERROR(Table1[[#This Row],[Recording Resolution '[MP']]],""),0)</f>
        <v>0</v>
      </c>
      <c r="O898" s="4">
        <f>IF(Table1[[#This Row],[Import to Gateway Calculator?]]="Yes",IFERROR(Table1[[#This Row],[Frame Rate '[FPS'] 1]],""),0)</f>
        <v>0</v>
      </c>
      <c r="P898" s="4">
        <f>IF(Table1[[#This Row],[Import to Gateway Calculator?]]="Yes",IFERROR(Table1[[#This Row],[Days of Storage 1]],""),0)</f>
        <v>0</v>
      </c>
    </row>
    <row r="899" spans="1:16" x14ac:dyDescent="0.25">
      <c r="A899" s="5" t="str">
        <f t="shared" si="83"/>
        <v/>
      </c>
      <c r="B899" s="6" t="str">
        <f>IFERROR(IF(Table1[[#This Row],[Multi-lens? 1]]="No", 1, IF(Table1[[#This Row],[Multi-lens? 1]]="Dual", 2, IF(Table1[[#This Row],[Multi-lens? 1]]="Quad", 4, ""))),"")</f>
        <v/>
      </c>
      <c r="C899" s="6">
        <f t="shared" si="84"/>
        <v>0</v>
      </c>
      <c r="D899" s="6">
        <f t="shared" si="85"/>
        <v>0</v>
      </c>
      <c r="E899" s="6">
        <f t="shared" si="86"/>
        <v>0</v>
      </c>
      <c r="F899" s="6">
        <f t="shared" si="87"/>
        <v>0</v>
      </c>
      <c r="H899" s="6" t="str">
        <f>IFERROR(IF(Table1[[#This Row],[Multi-lens? 1]]="No", 1, IF(Table1[[#This Row],[Multi-lens? 1]]="Dual", 2, IF(Table1[[#This Row],[Multi-lens? 1]]="Quad", 4, ""))),"")</f>
        <v/>
      </c>
      <c r="I899" s="9">
        <f>IFERROR(Table1[[#This Row],[Name]],"")</f>
        <v>0</v>
      </c>
      <c r="K899" s="3" t="str">
        <f t="shared" ref="K899:K962" si="88">IFERROR(IF(I899=0,"",I899),"")</f>
        <v/>
      </c>
      <c r="M899" s="4">
        <f>IF(Table1[[#This Row],[Import to Gateway Calculator?]]="Yes",IFERROR(Table1[[#This Row],[Streaming Resolution '[MP']]],""),0)</f>
        <v>0</v>
      </c>
      <c r="N899" s="4">
        <f>IF(Table1[[#This Row],[Import to Gateway Calculator?]]="Yes",IFERROR(Table1[[#This Row],[Recording Resolution '[MP']]],""),0)</f>
        <v>0</v>
      </c>
      <c r="O899" s="4">
        <f>IF(Table1[[#This Row],[Import to Gateway Calculator?]]="Yes",IFERROR(Table1[[#This Row],[Frame Rate '[FPS'] 1]],""),0)</f>
        <v>0</v>
      </c>
      <c r="P899" s="4">
        <f>IF(Table1[[#This Row],[Import to Gateway Calculator?]]="Yes",IFERROR(Table1[[#This Row],[Days of Storage 1]],""),0)</f>
        <v>0</v>
      </c>
    </row>
    <row r="900" spans="1:16" x14ac:dyDescent="0.25">
      <c r="A900" s="5" t="str">
        <f t="shared" si="83"/>
        <v/>
      </c>
      <c r="B900" s="6" t="str">
        <f>IFERROR(IF(Table1[[#This Row],[Multi-lens? 1]]="No", 1, IF(Table1[[#This Row],[Multi-lens? 1]]="Dual", 2, IF(Table1[[#This Row],[Multi-lens? 1]]="Quad", 4, ""))),"")</f>
        <v/>
      </c>
      <c r="C900" s="6">
        <f t="shared" si="84"/>
        <v>0</v>
      </c>
      <c r="D900" s="6">
        <f t="shared" si="85"/>
        <v>0</v>
      </c>
      <c r="E900" s="6">
        <f t="shared" si="86"/>
        <v>0</v>
      </c>
      <c r="F900" s="6">
        <f t="shared" si="87"/>
        <v>0</v>
      </c>
      <c r="H900" s="6" t="str">
        <f>IFERROR(IF(Table1[[#This Row],[Multi-lens? 1]]="No", 1, IF(Table1[[#This Row],[Multi-lens? 1]]="Dual", 2, IF(Table1[[#This Row],[Multi-lens? 1]]="Quad", 4, ""))),"")</f>
        <v/>
      </c>
      <c r="I900" s="9">
        <f>IFERROR(Table1[[#This Row],[Name]],"")</f>
        <v>0</v>
      </c>
      <c r="K900" s="3" t="str">
        <f t="shared" si="88"/>
        <v/>
      </c>
      <c r="M900" s="4">
        <f>IF(Table1[[#This Row],[Import to Gateway Calculator?]]="Yes",IFERROR(Table1[[#This Row],[Streaming Resolution '[MP']]],""),0)</f>
        <v>0</v>
      </c>
      <c r="N900" s="4">
        <f>IF(Table1[[#This Row],[Import to Gateway Calculator?]]="Yes",IFERROR(Table1[[#This Row],[Recording Resolution '[MP']]],""),0)</f>
        <v>0</v>
      </c>
      <c r="O900" s="4">
        <f>IF(Table1[[#This Row],[Import to Gateway Calculator?]]="Yes",IFERROR(Table1[[#This Row],[Frame Rate '[FPS'] 1]],""),0)</f>
        <v>0</v>
      </c>
      <c r="P900" s="4">
        <f>IF(Table1[[#This Row],[Import to Gateway Calculator?]]="Yes",IFERROR(Table1[[#This Row],[Days of Storage 1]],""),0)</f>
        <v>0</v>
      </c>
    </row>
    <row r="901" spans="1:16" x14ac:dyDescent="0.25">
      <c r="A901" s="5" t="str">
        <f t="shared" si="83"/>
        <v/>
      </c>
      <c r="B901" s="6" t="str">
        <f>IFERROR(IF(Table1[[#This Row],[Multi-lens? 1]]="No", 1, IF(Table1[[#This Row],[Multi-lens? 1]]="Dual", 2, IF(Table1[[#This Row],[Multi-lens? 1]]="Quad", 4, ""))),"")</f>
        <v/>
      </c>
      <c r="C901" s="6">
        <f t="shared" si="84"/>
        <v>0</v>
      </c>
      <c r="D901" s="6">
        <f t="shared" si="85"/>
        <v>0</v>
      </c>
      <c r="E901" s="6">
        <f t="shared" si="86"/>
        <v>0</v>
      </c>
      <c r="F901" s="6">
        <f t="shared" si="87"/>
        <v>0</v>
      </c>
      <c r="H901" s="6" t="str">
        <f>IFERROR(IF(Table1[[#This Row],[Multi-lens? 1]]="No", 1, IF(Table1[[#This Row],[Multi-lens? 1]]="Dual", 2, IF(Table1[[#This Row],[Multi-lens? 1]]="Quad", 4, ""))),"")</f>
        <v/>
      </c>
      <c r="I901" s="9">
        <f>IFERROR(Table1[[#This Row],[Name]],"")</f>
        <v>0</v>
      </c>
      <c r="K901" s="3" t="str">
        <f t="shared" si="88"/>
        <v/>
      </c>
      <c r="M901" s="4">
        <f>IF(Table1[[#This Row],[Import to Gateway Calculator?]]="Yes",IFERROR(Table1[[#This Row],[Streaming Resolution '[MP']]],""),0)</f>
        <v>0</v>
      </c>
      <c r="N901" s="4">
        <f>IF(Table1[[#This Row],[Import to Gateway Calculator?]]="Yes",IFERROR(Table1[[#This Row],[Recording Resolution '[MP']]],""),0)</f>
        <v>0</v>
      </c>
      <c r="O901" s="4">
        <f>IF(Table1[[#This Row],[Import to Gateway Calculator?]]="Yes",IFERROR(Table1[[#This Row],[Frame Rate '[FPS'] 1]],""),0)</f>
        <v>0</v>
      </c>
      <c r="P901" s="4">
        <f>IF(Table1[[#This Row],[Import to Gateway Calculator?]]="Yes",IFERROR(Table1[[#This Row],[Days of Storage 1]],""),0)</f>
        <v>0</v>
      </c>
    </row>
    <row r="902" spans="1:16" x14ac:dyDescent="0.25">
      <c r="A902" s="5" t="str">
        <f t="shared" si="83"/>
        <v/>
      </c>
      <c r="B902" s="6" t="str">
        <f>IFERROR(IF(Table1[[#This Row],[Multi-lens? 1]]="No", 1, IF(Table1[[#This Row],[Multi-lens? 1]]="Dual", 2, IF(Table1[[#This Row],[Multi-lens? 1]]="Quad", 4, ""))),"")</f>
        <v/>
      </c>
      <c r="C902" s="6">
        <f t="shared" si="84"/>
        <v>0</v>
      </c>
      <c r="D902" s="6">
        <f t="shared" si="85"/>
        <v>0</v>
      </c>
      <c r="E902" s="6">
        <f t="shared" si="86"/>
        <v>0</v>
      </c>
      <c r="F902" s="6">
        <f t="shared" si="87"/>
        <v>0</v>
      </c>
      <c r="H902" s="6" t="str">
        <f>IFERROR(IF(Table1[[#This Row],[Multi-lens? 1]]="No", 1, IF(Table1[[#This Row],[Multi-lens? 1]]="Dual", 2, IF(Table1[[#This Row],[Multi-lens? 1]]="Quad", 4, ""))),"")</f>
        <v/>
      </c>
      <c r="I902" s="9">
        <f>IFERROR(Table1[[#This Row],[Name]],"")</f>
        <v>0</v>
      </c>
      <c r="K902" s="3" t="str">
        <f t="shared" si="88"/>
        <v/>
      </c>
      <c r="M902" s="4">
        <f>IF(Table1[[#This Row],[Import to Gateway Calculator?]]="Yes",IFERROR(Table1[[#This Row],[Streaming Resolution '[MP']]],""),0)</f>
        <v>0</v>
      </c>
      <c r="N902" s="4">
        <f>IF(Table1[[#This Row],[Import to Gateway Calculator?]]="Yes",IFERROR(Table1[[#This Row],[Recording Resolution '[MP']]],""),0)</f>
        <v>0</v>
      </c>
      <c r="O902" s="4">
        <f>IF(Table1[[#This Row],[Import to Gateway Calculator?]]="Yes",IFERROR(Table1[[#This Row],[Frame Rate '[FPS'] 1]],""),0)</f>
        <v>0</v>
      </c>
      <c r="P902" s="4">
        <f>IF(Table1[[#This Row],[Import to Gateway Calculator?]]="Yes",IFERROR(Table1[[#This Row],[Days of Storage 1]],""),0)</f>
        <v>0</v>
      </c>
    </row>
    <row r="903" spans="1:16" x14ac:dyDescent="0.25">
      <c r="A903" s="5" t="str">
        <f t="shared" ref="A903:A966" si="89">IF(D903=0,"",K903)</f>
        <v/>
      </c>
      <c r="B903" s="6" t="str">
        <f>IFERROR(IF(Table1[[#This Row],[Multi-lens? 1]]="No", 1, IF(Table1[[#This Row],[Multi-lens? 1]]="Dual", 2, IF(Table1[[#This Row],[Multi-lens? 1]]="Quad", 4, ""))),"")</f>
        <v/>
      </c>
      <c r="C903" s="6">
        <f t="shared" ref="C903:C966" si="90">M903</f>
        <v>0</v>
      </c>
      <c r="D903" s="6">
        <f t="shared" ref="D903:D966" si="91">N903</f>
        <v>0</v>
      </c>
      <c r="E903" s="6">
        <f t="shared" ref="E903:E966" si="92">O903</f>
        <v>0</v>
      </c>
      <c r="F903" s="6">
        <f t="shared" ref="F903:F966" si="93">P903</f>
        <v>0</v>
      </c>
      <c r="H903" s="6" t="str">
        <f>IFERROR(IF(Table1[[#This Row],[Multi-lens? 1]]="No", 1, IF(Table1[[#This Row],[Multi-lens? 1]]="Dual", 2, IF(Table1[[#This Row],[Multi-lens? 1]]="Quad", 4, ""))),"")</f>
        <v/>
      </c>
      <c r="I903" s="9">
        <f>IFERROR(Table1[[#This Row],[Name]],"")</f>
        <v>0</v>
      </c>
      <c r="K903" s="3" t="str">
        <f t="shared" si="88"/>
        <v/>
      </c>
      <c r="M903" s="4">
        <f>IF(Table1[[#This Row],[Import to Gateway Calculator?]]="Yes",IFERROR(Table1[[#This Row],[Streaming Resolution '[MP']]],""),0)</f>
        <v>0</v>
      </c>
      <c r="N903" s="4">
        <f>IF(Table1[[#This Row],[Import to Gateway Calculator?]]="Yes",IFERROR(Table1[[#This Row],[Recording Resolution '[MP']]],""),0)</f>
        <v>0</v>
      </c>
      <c r="O903" s="4">
        <f>IF(Table1[[#This Row],[Import to Gateway Calculator?]]="Yes",IFERROR(Table1[[#This Row],[Frame Rate '[FPS'] 1]],""),0)</f>
        <v>0</v>
      </c>
      <c r="P903" s="4">
        <f>IF(Table1[[#This Row],[Import to Gateway Calculator?]]="Yes",IFERROR(Table1[[#This Row],[Days of Storage 1]],""),0)</f>
        <v>0</v>
      </c>
    </row>
    <row r="904" spans="1:16" x14ac:dyDescent="0.25">
      <c r="A904" s="5" t="str">
        <f t="shared" si="89"/>
        <v/>
      </c>
      <c r="B904" s="6" t="str">
        <f>IFERROR(IF(Table1[[#This Row],[Multi-lens? 1]]="No", 1, IF(Table1[[#This Row],[Multi-lens? 1]]="Dual", 2, IF(Table1[[#This Row],[Multi-lens? 1]]="Quad", 4, ""))),"")</f>
        <v/>
      </c>
      <c r="C904" s="6">
        <f t="shared" si="90"/>
        <v>0</v>
      </c>
      <c r="D904" s="6">
        <f t="shared" si="91"/>
        <v>0</v>
      </c>
      <c r="E904" s="6">
        <f t="shared" si="92"/>
        <v>0</v>
      </c>
      <c r="F904" s="6">
        <f t="shared" si="93"/>
        <v>0</v>
      </c>
      <c r="H904" s="6" t="str">
        <f>IFERROR(IF(Table1[[#This Row],[Multi-lens? 1]]="No", 1, IF(Table1[[#This Row],[Multi-lens? 1]]="Dual", 2, IF(Table1[[#This Row],[Multi-lens? 1]]="Quad", 4, ""))),"")</f>
        <v/>
      </c>
      <c r="I904" s="9">
        <f>IFERROR(Table1[[#This Row],[Name]],"")</f>
        <v>0</v>
      </c>
      <c r="K904" s="3" t="str">
        <f t="shared" si="88"/>
        <v/>
      </c>
      <c r="M904" s="4">
        <f>IF(Table1[[#This Row],[Import to Gateway Calculator?]]="Yes",IFERROR(Table1[[#This Row],[Streaming Resolution '[MP']]],""),0)</f>
        <v>0</v>
      </c>
      <c r="N904" s="4">
        <f>IF(Table1[[#This Row],[Import to Gateway Calculator?]]="Yes",IFERROR(Table1[[#This Row],[Recording Resolution '[MP']]],""),0)</f>
        <v>0</v>
      </c>
      <c r="O904" s="4">
        <f>IF(Table1[[#This Row],[Import to Gateway Calculator?]]="Yes",IFERROR(Table1[[#This Row],[Frame Rate '[FPS'] 1]],""),0)</f>
        <v>0</v>
      </c>
      <c r="P904" s="4">
        <f>IF(Table1[[#This Row],[Import to Gateway Calculator?]]="Yes",IFERROR(Table1[[#This Row],[Days of Storage 1]],""),0)</f>
        <v>0</v>
      </c>
    </row>
    <row r="905" spans="1:16" x14ac:dyDescent="0.25">
      <c r="A905" s="5" t="str">
        <f t="shared" si="89"/>
        <v/>
      </c>
      <c r="B905" s="6" t="str">
        <f>IFERROR(IF(Table1[[#This Row],[Multi-lens? 1]]="No", 1, IF(Table1[[#This Row],[Multi-lens? 1]]="Dual", 2, IF(Table1[[#This Row],[Multi-lens? 1]]="Quad", 4, ""))),"")</f>
        <v/>
      </c>
      <c r="C905" s="6">
        <f t="shared" si="90"/>
        <v>0</v>
      </c>
      <c r="D905" s="6">
        <f t="shared" si="91"/>
        <v>0</v>
      </c>
      <c r="E905" s="6">
        <f t="shared" si="92"/>
        <v>0</v>
      </c>
      <c r="F905" s="6">
        <f t="shared" si="93"/>
        <v>0</v>
      </c>
      <c r="H905" s="6" t="str">
        <f>IFERROR(IF(Table1[[#This Row],[Multi-lens? 1]]="No", 1, IF(Table1[[#This Row],[Multi-lens? 1]]="Dual", 2, IF(Table1[[#This Row],[Multi-lens? 1]]="Quad", 4, ""))),"")</f>
        <v/>
      </c>
      <c r="I905" s="9">
        <f>IFERROR(Table1[[#This Row],[Name]],"")</f>
        <v>0</v>
      </c>
      <c r="K905" s="3" t="str">
        <f t="shared" si="88"/>
        <v/>
      </c>
      <c r="M905" s="4">
        <f>IF(Table1[[#This Row],[Import to Gateway Calculator?]]="Yes",IFERROR(Table1[[#This Row],[Streaming Resolution '[MP']]],""),0)</f>
        <v>0</v>
      </c>
      <c r="N905" s="4">
        <f>IF(Table1[[#This Row],[Import to Gateway Calculator?]]="Yes",IFERROR(Table1[[#This Row],[Recording Resolution '[MP']]],""),0)</f>
        <v>0</v>
      </c>
      <c r="O905" s="4">
        <f>IF(Table1[[#This Row],[Import to Gateway Calculator?]]="Yes",IFERROR(Table1[[#This Row],[Frame Rate '[FPS'] 1]],""),0)</f>
        <v>0</v>
      </c>
      <c r="P905" s="4">
        <f>IF(Table1[[#This Row],[Import to Gateway Calculator?]]="Yes",IFERROR(Table1[[#This Row],[Days of Storage 1]],""),0)</f>
        <v>0</v>
      </c>
    </row>
    <row r="906" spans="1:16" x14ac:dyDescent="0.25">
      <c r="A906" s="5" t="str">
        <f t="shared" si="89"/>
        <v/>
      </c>
      <c r="B906" s="6" t="str">
        <f>IFERROR(IF(Table1[[#This Row],[Multi-lens? 1]]="No", 1, IF(Table1[[#This Row],[Multi-lens? 1]]="Dual", 2, IF(Table1[[#This Row],[Multi-lens? 1]]="Quad", 4, ""))),"")</f>
        <v/>
      </c>
      <c r="C906" s="6">
        <f t="shared" si="90"/>
        <v>0</v>
      </c>
      <c r="D906" s="6">
        <f t="shared" si="91"/>
        <v>0</v>
      </c>
      <c r="E906" s="6">
        <f t="shared" si="92"/>
        <v>0</v>
      </c>
      <c r="F906" s="6">
        <f t="shared" si="93"/>
        <v>0</v>
      </c>
      <c r="H906" s="6" t="str">
        <f>IFERROR(IF(Table1[[#This Row],[Multi-lens? 1]]="No", 1, IF(Table1[[#This Row],[Multi-lens? 1]]="Dual", 2, IF(Table1[[#This Row],[Multi-lens? 1]]="Quad", 4, ""))),"")</f>
        <v/>
      </c>
      <c r="I906" s="9">
        <f>IFERROR(Table1[[#This Row],[Name]],"")</f>
        <v>0</v>
      </c>
      <c r="K906" s="3" t="str">
        <f t="shared" si="88"/>
        <v/>
      </c>
      <c r="M906" s="4">
        <f>IF(Table1[[#This Row],[Import to Gateway Calculator?]]="Yes",IFERROR(Table1[[#This Row],[Streaming Resolution '[MP']]],""),0)</f>
        <v>0</v>
      </c>
      <c r="N906" s="4">
        <f>IF(Table1[[#This Row],[Import to Gateway Calculator?]]="Yes",IFERROR(Table1[[#This Row],[Recording Resolution '[MP']]],""),0)</f>
        <v>0</v>
      </c>
      <c r="O906" s="4">
        <f>IF(Table1[[#This Row],[Import to Gateway Calculator?]]="Yes",IFERROR(Table1[[#This Row],[Frame Rate '[FPS'] 1]],""),0)</f>
        <v>0</v>
      </c>
      <c r="P906" s="4">
        <f>IF(Table1[[#This Row],[Import to Gateway Calculator?]]="Yes",IFERROR(Table1[[#This Row],[Days of Storage 1]],""),0)</f>
        <v>0</v>
      </c>
    </row>
    <row r="907" spans="1:16" x14ac:dyDescent="0.25">
      <c r="A907" s="5" t="str">
        <f t="shared" si="89"/>
        <v/>
      </c>
      <c r="B907" s="6" t="str">
        <f>IFERROR(IF(Table1[[#This Row],[Multi-lens? 1]]="No", 1, IF(Table1[[#This Row],[Multi-lens? 1]]="Dual", 2, IF(Table1[[#This Row],[Multi-lens? 1]]="Quad", 4, ""))),"")</f>
        <v/>
      </c>
      <c r="C907" s="6">
        <f t="shared" si="90"/>
        <v>0</v>
      </c>
      <c r="D907" s="6">
        <f t="shared" si="91"/>
        <v>0</v>
      </c>
      <c r="E907" s="6">
        <f t="shared" si="92"/>
        <v>0</v>
      </c>
      <c r="F907" s="6">
        <f t="shared" si="93"/>
        <v>0</v>
      </c>
      <c r="H907" s="6" t="str">
        <f>IFERROR(IF(Table1[[#This Row],[Multi-lens? 1]]="No", 1, IF(Table1[[#This Row],[Multi-lens? 1]]="Dual", 2, IF(Table1[[#This Row],[Multi-lens? 1]]="Quad", 4, ""))),"")</f>
        <v/>
      </c>
      <c r="I907" s="9">
        <f>IFERROR(Table1[[#This Row],[Name]],"")</f>
        <v>0</v>
      </c>
      <c r="K907" s="3" t="str">
        <f t="shared" si="88"/>
        <v/>
      </c>
      <c r="M907" s="4">
        <f>IF(Table1[[#This Row],[Import to Gateway Calculator?]]="Yes",IFERROR(Table1[[#This Row],[Streaming Resolution '[MP']]],""),0)</f>
        <v>0</v>
      </c>
      <c r="N907" s="4">
        <f>IF(Table1[[#This Row],[Import to Gateway Calculator?]]="Yes",IFERROR(Table1[[#This Row],[Recording Resolution '[MP']]],""),0)</f>
        <v>0</v>
      </c>
      <c r="O907" s="4">
        <f>IF(Table1[[#This Row],[Import to Gateway Calculator?]]="Yes",IFERROR(Table1[[#This Row],[Frame Rate '[FPS'] 1]],""),0)</f>
        <v>0</v>
      </c>
      <c r="P907" s="4">
        <f>IF(Table1[[#This Row],[Import to Gateway Calculator?]]="Yes",IFERROR(Table1[[#This Row],[Days of Storage 1]],""),0)</f>
        <v>0</v>
      </c>
    </row>
    <row r="908" spans="1:16" x14ac:dyDescent="0.25">
      <c r="A908" s="5" t="str">
        <f t="shared" si="89"/>
        <v/>
      </c>
      <c r="B908" s="6" t="str">
        <f>IFERROR(IF(Table1[[#This Row],[Multi-lens? 1]]="No", 1, IF(Table1[[#This Row],[Multi-lens? 1]]="Dual", 2, IF(Table1[[#This Row],[Multi-lens? 1]]="Quad", 4, ""))),"")</f>
        <v/>
      </c>
      <c r="C908" s="6">
        <f t="shared" si="90"/>
        <v>0</v>
      </c>
      <c r="D908" s="6">
        <f t="shared" si="91"/>
        <v>0</v>
      </c>
      <c r="E908" s="6">
        <f t="shared" si="92"/>
        <v>0</v>
      </c>
      <c r="F908" s="6">
        <f t="shared" si="93"/>
        <v>0</v>
      </c>
      <c r="H908" s="6" t="str">
        <f>IFERROR(IF(Table1[[#This Row],[Multi-lens? 1]]="No", 1, IF(Table1[[#This Row],[Multi-lens? 1]]="Dual", 2, IF(Table1[[#This Row],[Multi-lens? 1]]="Quad", 4, ""))),"")</f>
        <v/>
      </c>
      <c r="I908" s="9">
        <f>IFERROR(Table1[[#This Row],[Name]],"")</f>
        <v>0</v>
      </c>
      <c r="K908" s="3" t="str">
        <f t="shared" si="88"/>
        <v/>
      </c>
      <c r="M908" s="4">
        <f>IF(Table1[[#This Row],[Import to Gateway Calculator?]]="Yes",IFERROR(Table1[[#This Row],[Streaming Resolution '[MP']]],""),0)</f>
        <v>0</v>
      </c>
      <c r="N908" s="4">
        <f>IF(Table1[[#This Row],[Import to Gateway Calculator?]]="Yes",IFERROR(Table1[[#This Row],[Recording Resolution '[MP']]],""),0)</f>
        <v>0</v>
      </c>
      <c r="O908" s="4">
        <f>IF(Table1[[#This Row],[Import to Gateway Calculator?]]="Yes",IFERROR(Table1[[#This Row],[Frame Rate '[FPS'] 1]],""),0)</f>
        <v>0</v>
      </c>
      <c r="P908" s="4">
        <f>IF(Table1[[#This Row],[Import to Gateway Calculator?]]="Yes",IFERROR(Table1[[#This Row],[Days of Storage 1]],""),0)</f>
        <v>0</v>
      </c>
    </row>
    <row r="909" spans="1:16" x14ac:dyDescent="0.25">
      <c r="A909" s="5" t="str">
        <f t="shared" si="89"/>
        <v/>
      </c>
      <c r="B909" s="6" t="str">
        <f>IFERROR(IF(Table1[[#This Row],[Multi-lens? 1]]="No", 1, IF(Table1[[#This Row],[Multi-lens? 1]]="Dual", 2, IF(Table1[[#This Row],[Multi-lens? 1]]="Quad", 4, ""))),"")</f>
        <v/>
      </c>
      <c r="C909" s="6">
        <f t="shared" si="90"/>
        <v>0</v>
      </c>
      <c r="D909" s="6">
        <f t="shared" si="91"/>
        <v>0</v>
      </c>
      <c r="E909" s="6">
        <f t="shared" si="92"/>
        <v>0</v>
      </c>
      <c r="F909" s="6">
        <f t="shared" si="93"/>
        <v>0</v>
      </c>
      <c r="H909" s="6" t="str">
        <f>IFERROR(IF(Table1[[#This Row],[Multi-lens? 1]]="No", 1, IF(Table1[[#This Row],[Multi-lens? 1]]="Dual", 2, IF(Table1[[#This Row],[Multi-lens? 1]]="Quad", 4, ""))),"")</f>
        <v/>
      </c>
      <c r="I909" s="9">
        <f>IFERROR(Table1[[#This Row],[Name]],"")</f>
        <v>0</v>
      </c>
      <c r="K909" s="3" t="str">
        <f t="shared" si="88"/>
        <v/>
      </c>
      <c r="M909" s="4">
        <f>IF(Table1[[#This Row],[Import to Gateway Calculator?]]="Yes",IFERROR(Table1[[#This Row],[Streaming Resolution '[MP']]],""),0)</f>
        <v>0</v>
      </c>
      <c r="N909" s="4">
        <f>IF(Table1[[#This Row],[Import to Gateway Calculator?]]="Yes",IFERROR(Table1[[#This Row],[Recording Resolution '[MP']]],""),0)</f>
        <v>0</v>
      </c>
      <c r="O909" s="4">
        <f>IF(Table1[[#This Row],[Import to Gateway Calculator?]]="Yes",IFERROR(Table1[[#This Row],[Frame Rate '[FPS'] 1]],""),0)</f>
        <v>0</v>
      </c>
      <c r="P909" s="4">
        <f>IF(Table1[[#This Row],[Import to Gateway Calculator?]]="Yes",IFERROR(Table1[[#This Row],[Days of Storage 1]],""),0)</f>
        <v>0</v>
      </c>
    </row>
    <row r="910" spans="1:16" x14ac:dyDescent="0.25">
      <c r="A910" s="5" t="str">
        <f t="shared" si="89"/>
        <v/>
      </c>
      <c r="B910" s="6" t="str">
        <f>IFERROR(IF(Table1[[#This Row],[Multi-lens? 1]]="No", 1, IF(Table1[[#This Row],[Multi-lens? 1]]="Dual", 2, IF(Table1[[#This Row],[Multi-lens? 1]]="Quad", 4, ""))),"")</f>
        <v/>
      </c>
      <c r="C910" s="6">
        <f t="shared" si="90"/>
        <v>0</v>
      </c>
      <c r="D910" s="6">
        <f t="shared" si="91"/>
        <v>0</v>
      </c>
      <c r="E910" s="6">
        <f t="shared" si="92"/>
        <v>0</v>
      </c>
      <c r="F910" s="6">
        <f t="shared" si="93"/>
        <v>0</v>
      </c>
      <c r="H910" s="6" t="str">
        <f>IFERROR(IF(Table1[[#This Row],[Multi-lens? 1]]="No", 1, IF(Table1[[#This Row],[Multi-lens? 1]]="Dual", 2, IF(Table1[[#This Row],[Multi-lens? 1]]="Quad", 4, ""))),"")</f>
        <v/>
      </c>
      <c r="I910" s="9">
        <f>IFERROR(Table1[[#This Row],[Name]],"")</f>
        <v>0</v>
      </c>
      <c r="K910" s="3" t="str">
        <f t="shared" si="88"/>
        <v/>
      </c>
      <c r="M910" s="4">
        <f>IF(Table1[[#This Row],[Import to Gateway Calculator?]]="Yes",IFERROR(Table1[[#This Row],[Streaming Resolution '[MP']]],""),0)</f>
        <v>0</v>
      </c>
      <c r="N910" s="4">
        <f>IF(Table1[[#This Row],[Import to Gateway Calculator?]]="Yes",IFERROR(Table1[[#This Row],[Recording Resolution '[MP']]],""),0)</f>
        <v>0</v>
      </c>
      <c r="O910" s="4">
        <f>IF(Table1[[#This Row],[Import to Gateway Calculator?]]="Yes",IFERROR(Table1[[#This Row],[Frame Rate '[FPS'] 1]],""),0)</f>
        <v>0</v>
      </c>
      <c r="P910" s="4">
        <f>IF(Table1[[#This Row],[Import to Gateway Calculator?]]="Yes",IFERROR(Table1[[#This Row],[Days of Storage 1]],""),0)</f>
        <v>0</v>
      </c>
    </row>
    <row r="911" spans="1:16" x14ac:dyDescent="0.25">
      <c r="A911" s="5" t="str">
        <f t="shared" si="89"/>
        <v/>
      </c>
      <c r="B911" s="6" t="str">
        <f>IFERROR(IF(Table1[[#This Row],[Multi-lens? 1]]="No", 1, IF(Table1[[#This Row],[Multi-lens? 1]]="Dual", 2, IF(Table1[[#This Row],[Multi-lens? 1]]="Quad", 4, ""))),"")</f>
        <v/>
      </c>
      <c r="C911" s="6">
        <f t="shared" si="90"/>
        <v>0</v>
      </c>
      <c r="D911" s="6">
        <f t="shared" si="91"/>
        <v>0</v>
      </c>
      <c r="E911" s="6">
        <f t="shared" si="92"/>
        <v>0</v>
      </c>
      <c r="F911" s="6">
        <f t="shared" si="93"/>
        <v>0</v>
      </c>
      <c r="H911" s="6" t="str">
        <f>IFERROR(IF(Table1[[#This Row],[Multi-lens? 1]]="No", 1, IF(Table1[[#This Row],[Multi-lens? 1]]="Dual", 2, IF(Table1[[#This Row],[Multi-lens? 1]]="Quad", 4, ""))),"")</f>
        <v/>
      </c>
      <c r="I911" s="9">
        <f>IFERROR(Table1[[#This Row],[Name]],"")</f>
        <v>0</v>
      </c>
      <c r="K911" s="3" t="str">
        <f t="shared" si="88"/>
        <v/>
      </c>
      <c r="M911" s="4">
        <f>IF(Table1[[#This Row],[Import to Gateway Calculator?]]="Yes",IFERROR(Table1[[#This Row],[Streaming Resolution '[MP']]],""),0)</f>
        <v>0</v>
      </c>
      <c r="N911" s="4">
        <f>IF(Table1[[#This Row],[Import to Gateway Calculator?]]="Yes",IFERROR(Table1[[#This Row],[Recording Resolution '[MP']]],""),0)</f>
        <v>0</v>
      </c>
      <c r="O911" s="4">
        <f>IF(Table1[[#This Row],[Import to Gateway Calculator?]]="Yes",IFERROR(Table1[[#This Row],[Frame Rate '[FPS'] 1]],""),0)</f>
        <v>0</v>
      </c>
      <c r="P911" s="4">
        <f>IF(Table1[[#This Row],[Import to Gateway Calculator?]]="Yes",IFERROR(Table1[[#This Row],[Days of Storage 1]],""),0)</f>
        <v>0</v>
      </c>
    </row>
    <row r="912" spans="1:16" x14ac:dyDescent="0.25">
      <c r="A912" s="5" t="str">
        <f t="shared" si="89"/>
        <v/>
      </c>
      <c r="B912" s="6" t="str">
        <f>IFERROR(IF(Table1[[#This Row],[Multi-lens? 1]]="No", 1, IF(Table1[[#This Row],[Multi-lens? 1]]="Dual", 2, IF(Table1[[#This Row],[Multi-lens? 1]]="Quad", 4, ""))),"")</f>
        <v/>
      </c>
      <c r="C912" s="6">
        <f t="shared" si="90"/>
        <v>0</v>
      </c>
      <c r="D912" s="6">
        <f t="shared" si="91"/>
        <v>0</v>
      </c>
      <c r="E912" s="6">
        <f t="shared" si="92"/>
        <v>0</v>
      </c>
      <c r="F912" s="6">
        <f t="shared" si="93"/>
        <v>0</v>
      </c>
      <c r="H912" s="6" t="str">
        <f>IFERROR(IF(Table1[[#This Row],[Multi-lens? 1]]="No", 1, IF(Table1[[#This Row],[Multi-lens? 1]]="Dual", 2, IF(Table1[[#This Row],[Multi-lens? 1]]="Quad", 4, ""))),"")</f>
        <v/>
      </c>
      <c r="I912" s="9">
        <f>IFERROR(Table1[[#This Row],[Name]],"")</f>
        <v>0</v>
      </c>
      <c r="K912" s="3" t="str">
        <f t="shared" si="88"/>
        <v/>
      </c>
      <c r="M912" s="4">
        <f>IF(Table1[[#This Row],[Import to Gateway Calculator?]]="Yes",IFERROR(Table1[[#This Row],[Streaming Resolution '[MP']]],""),0)</f>
        <v>0</v>
      </c>
      <c r="N912" s="4">
        <f>IF(Table1[[#This Row],[Import to Gateway Calculator?]]="Yes",IFERROR(Table1[[#This Row],[Recording Resolution '[MP']]],""),0)</f>
        <v>0</v>
      </c>
      <c r="O912" s="4">
        <f>IF(Table1[[#This Row],[Import to Gateway Calculator?]]="Yes",IFERROR(Table1[[#This Row],[Frame Rate '[FPS'] 1]],""),0)</f>
        <v>0</v>
      </c>
      <c r="P912" s="4">
        <f>IF(Table1[[#This Row],[Import to Gateway Calculator?]]="Yes",IFERROR(Table1[[#This Row],[Days of Storage 1]],""),0)</f>
        <v>0</v>
      </c>
    </row>
    <row r="913" spans="1:16" x14ac:dyDescent="0.25">
      <c r="A913" s="5" t="str">
        <f t="shared" si="89"/>
        <v/>
      </c>
      <c r="B913" s="6" t="str">
        <f>IFERROR(IF(Table1[[#This Row],[Multi-lens? 1]]="No", 1, IF(Table1[[#This Row],[Multi-lens? 1]]="Dual", 2, IF(Table1[[#This Row],[Multi-lens? 1]]="Quad", 4, ""))),"")</f>
        <v/>
      </c>
      <c r="C913" s="6">
        <f t="shared" si="90"/>
        <v>0</v>
      </c>
      <c r="D913" s="6">
        <f t="shared" si="91"/>
        <v>0</v>
      </c>
      <c r="E913" s="6">
        <f t="shared" si="92"/>
        <v>0</v>
      </c>
      <c r="F913" s="6">
        <f t="shared" si="93"/>
        <v>0</v>
      </c>
      <c r="H913" s="6" t="str">
        <f>IFERROR(IF(Table1[[#This Row],[Multi-lens? 1]]="No", 1, IF(Table1[[#This Row],[Multi-lens? 1]]="Dual", 2, IF(Table1[[#This Row],[Multi-lens? 1]]="Quad", 4, ""))),"")</f>
        <v/>
      </c>
      <c r="I913" s="9">
        <f>IFERROR(Table1[[#This Row],[Name]],"")</f>
        <v>0</v>
      </c>
      <c r="K913" s="3" t="str">
        <f t="shared" si="88"/>
        <v/>
      </c>
      <c r="M913" s="4">
        <f>IF(Table1[[#This Row],[Import to Gateway Calculator?]]="Yes",IFERROR(Table1[[#This Row],[Streaming Resolution '[MP']]],""),0)</f>
        <v>0</v>
      </c>
      <c r="N913" s="4">
        <f>IF(Table1[[#This Row],[Import to Gateway Calculator?]]="Yes",IFERROR(Table1[[#This Row],[Recording Resolution '[MP']]],""),0)</f>
        <v>0</v>
      </c>
      <c r="O913" s="4">
        <f>IF(Table1[[#This Row],[Import to Gateway Calculator?]]="Yes",IFERROR(Table1[[#This Row],[Frame Rate '[FPS'] 1]],""),0)</f>
        <v>0</v>
      </c>
      <c r="P913" s="4">
        <f>IF(Table1[[#This Row],[Import to Gateway Calculator?]]="Yes",IFERROR(Table1[[#This Row],[Days of Storage 1]],""),0)</f>
        <v>0</v>
      </c>
    </row>
    <row r="914" spans="1:16" x14ac:dyDescent="0.25">
      <c r="A914" s="5" t="str">
        <f t="shared" si="89"/>
        <v/>
      </c>
      <c r="B914" s="6" t="str">
        <f>IFERROR(IF(Table1[[#This Row],[Multi-lens? 1]]="No", 1, IF(Table1[[#This Row],[Multi-lens? 1]]="Dual", 2, IF(Table1[[#This Row],[Multi-lens? 1]]="Quad", 4, ""))),"")</f>
        <v/>
      </c>
      <c r="C914" s="6">
        <f t="shared" si="90"/>
        <v>0</v>
      </c>
      <c r="D914" s="6">
        <f t="shared" si="91"/>
        <v>0</v>
      </c>
      <c r="E914" s="6">
        <f t="shared" si="92"/>
        <v>0</v>
      </c>
      <c r="F914" s="6">
        <f t="shared" si="93"/>
        <v>0</v>
      </c>
      <c r="H914" s="6" t="str">
        <f>IFERROR(IF(Table1[[#This Row],[Multi-lens? 1]]="No", 1, IF(Table1[[#This Row],[Multi-lens? 1]]="Dual", 2, IF(Table1[[#This Row],[Multi-lens? 1]]="Quad", 4, ""))),"")</f>
        <v/>
      </c>
      <c r="I914" s="9">
        <f>IFERROR(Table1[[#This Row],[Name]],"")</f>
        <v>0</v>
      </c>
      <c r="K914" s="3" t="str">
        <f t="shared" si="88"/>
        <v/>
      </c>
      <c r="M914" s="4">
        <f>IF(Table1[[#This Row],[Import to Gateway Calculator?]]="Yes",IFERROR(Table1[[#This Row],[Streaming Resolution '[MP']]],""),0)</f>
        <v>0</v>
      </c>
      <c r="N914" s="4">
        <f>IF(Table1[[#This Row],[Import to Gateway Calculator?]]="Yes",IFERROR(Table1[[#This Row],[Recording Resolution '[MP']]],""),0)</f>
        <v>0</v>
      </c>
      <c r="O914" s="4">
        <f>IF(Table1[[#This Row],[Import to Gateway Calculator?]]="Yes",IFERROR(Table1[[#This Row],[Frame Rate '[FPS'] 1]],""),0)</f>
        <v>0</v>
      </c>
      <c r="P914" s="4">
        <f>IF(Table1[[#This Row],[Import to Gateway Calculator?]]="Yes",IFERROR(Table1[[#This Row],[Days of Storage 1]],""),0)</f>
        <v>0</v>
      </c>
    </row>
    <row r="915" spans="1:16" x14ac:dyDescent="0.25">
      <c r="A915" s="5" t="str">
        <f t="shared" si="89"/>
        <v/>
      </c>
      <c r="B915" s="6" t="str">
        <f>IFERROR(IF(Table1[[#This Row],[Multi-lens? 1]]="No", 1, IF(Table1[[#This Row],[Multi-lens? 1]]="Dual", 2, IF(Table1[[#This Row],[Multi-lens? 1]]="Quad", 4, ""))),"")</f>
        <v/>
      </c>
      <c r="C915" s="6">
        <f t="shared" si="90"/>
        <v>0</v>
      </c>
      <c r="D915" s="6">
        <f t="shared" si="91"/>
        <v>0</v>
      </c>
      <c r="E915" s="6">
        <f t="shared" si="92"/>
        <v>0</v>
      </c>
      <c r="F915" s="6">
        <f t="shared" si="93"/>
        <v>0</v>
      </c>
      <c r="H915" s="6" t="str">
        <f>IFERROR(IF(Table1[[#This Row],[Multi-lens? 1]]="No", 1, IF(Table1[[#This Row],[Multi-lens? 1]]="Dual", 2, IF(Table1[[#This Row],[Multi-lens? 1]]="Quad", 4, ""))),"")</f>
        <v/>
      </c>
      <c r="I915" s="9">
        <f>IFERROR(Table1[[#This Row],[Name]],"")</f>
        <v>0</v>
      </c>
      <c r="K915" s="3" t="str">
        <f t="shared" si="88"/>
        <v/>
      </c>
      <c r="M915" s="4">
        <f>IF(Table1[[#This Row],[Import to Gateway Calculator?]]="Yes",IFERROR(Table1[[#This Row],[Streaming Resolution '[MP']]],""),0)</f>
        <v>0</v>
      </c>
      <c r="N915" s="4">
        <f>IF(Table1[[#This Row],[Import to Gateway Calculator?]]="Yes",IFERROR(Table1[[#This Row],[Recording Resolution '[MP']]],""),0)</f>
        <v>0</v>
      </c>
      <c r="O915" s="4">
        <f>IF(Table1[[#This Row],[Import to Gateway Calculator?]]="Yes",IFERROR(Table1[[#This Row],[Frame Rate '[FPS'] 1]],""),0)</f>
        <v>0</v>
      </c>
      <c r="P915" s="4">
        <f>IF(Table1[[#This Row],[Import to Gateway Calculator?]]="Yes",IFERROR(Table1[[#This Row],[Days of Storage 1]],""),0)</f>
        <v>0</v>
      </c>
    </row>
    <row r="916" spans="1:16" x14ac:dyDescent="0.25">
      <c r="A916" s="5" t="str">
        <f t="shared" si="89"/>
        <v/>
      </c>
      <c r="B916" s="6" t="str">
        <f>IFERROR(IF(Table1[[#This Row],[Multi-lens? 1]]="No", 1, IF(Table1[[#This Row],[Multi-lens? 1]]="Dual", 2, IF(Table1[[#This Row],[Multi-lens? 1]]="Quad", 4, ""))),"")</f>
        <v/>
      </c>
      <c r="C916" s="6">
        <f t="shared" si="90"/>
        <v>0</v>
      </c>
      <c r="D916" s="6">
        <f t="shared" si="91"/>
        <v>0</v>
      </c>
      <c r="E916" s="6">
        <f t="shared" si="92"/>
        <v>0</v>
      </c>
      <c r="F916" s="6">
        <f t="shared" si="93"/>
        <v>0</v>
      </c>
      <c r="H916" s="6" t="str">
        <f>IFERROR(IF(Table1[[#This Row],[Multi-lens? 1]]="No", 1, IF(Table1[[#This Row],[Multi-lens? 1]]="Dual", 2, IF(Table1[[#This Row],[Multi-lens? 1]]="Quad", 4, ""))),"")</f>
        <v/>
      </c>
      <c r="I916" s="9">
        <f>IFERROR(Table1[[#This Row],[Name]],"")</f>
        <v>0</v>
      </c>
      <c r="K916" s="3" t="str">
        <f t="shared" si="88"/>
        <v/>
      </c>
      <c r="M916" s="4">
        <f>IF(Table1[[#This Row],[Import to Gateway Calculator?]]="Yes",IFERROR(Table1[[#This Row],[Streaming Resolution '[MP']]],""),0)</f>
        <v>0</v>
      </c>
      <c r="N916" s="4">
        <f>IF(Table1[[#This Row],[Import to Gateway Calculator?]]="Yes",IFERROR(Table1[[#This Row],[Recording Resolution '[MP']]],""),0)</f>
        <v>0</v>
      </c>
      <c r="O916" s="4">
        <f>IF(Table1[[#This Row],[Import to Gateway Calculator?]]="Yes",IFERROR(Table1[[#This Row],[Frame Rate '[FPS'] 1]],""),0)</f>
        <v>0</v>
      </c>
      <c r="P916" s="4">
        <f>IF(Table1[[#This Row],[Import to Gateway Calculator?]]="Yes",IFERROR(Table1[[#This Row],[Days of Storage 1]],""),0)</f>
        <v>0</v>
      </c>
    </row>
    <row r="917" spans="1:16" x14ac:dyDescent="0.25">
      <c r="A917" s="5" t="str">
        <f t="shared" si="89"/>
        <v/>
      </c>
      <c r="B917" s="6" t="str">
        <f>IFERROR(IF(Table1[[#This Row],[Multi-lens? 1]]="No", 1, IF(Table1[[#This Row],[Multi-lens? 1]]="Dual", 2, IF(Table1[[#This Row],[Multi-lens? 1]]="Quad", 4, ""))),"")</f>
        <v/>
      </c>
      <c r="C917" s="6">
        <f t="shared" si="90"/>
        <v>0</v>
      </c>
      <c r="D917" s="6">
        <f t="shared" si="91"/>
        <v>0</v>
      </c>
      <c r="E917" s="6">
        <f t="shared" si="92"/>
        <v>0</v>
      </c>
      <c r="F917" s="6">
        <f t="shared" si="93"/>
        <v>0</v>
      </c>
      <c r="H917" s="6" t="str">
        <f>IFERROR(IF(Table1[[#This Row],[Multi-lens? 1]]="No", 1, IF(Table1[[#This Row],[Multi-lens? 1]]="Dual", 2, IF(Table1[[#This Row],[Multi-lens? 1]]="Quad", 4, ""))),"")</f>
        <v/>
      </c>
      <c r="I917" s="9">
        <f>IFERROR(Table1[[#This Row],[Name]],"")</f>
        <v>0</v>
      </c>
      <c r="K917" s="3" t="str">
        <f t="shared" si="88"/>
        <v/>
      </c>
      <c r="M917" s="4">
        <f>IF(Table1[[#This Row],[Import to Gateway Calculator?]]="Yes",IFERROR(Table1[[#This Row],[Streaming Resolution '[MP']]],""),0)</f>
        <v>0</v>
      </c>
      <c r="N917" s="4">
        <f>IF(Table1[[#This Row],[Import to Gateway Calculator?]]="Yes",IFERROR(Table1[[#This Row],[Recording Resolution '[MP']]],""),0)</f>
        <v>0</v>
      </c>
      <c r="O917" s="4">
        <f>IF(Table1[[#This Row],[Import to Gateway Calculator?]]="Yes",IFERROR(Table1[[#This Row],[Frame Rate '[FPS'] 1]],""),0)</f>
        <v>0</v>
      </c>
      <c r="P917" s="4">
        <f>IF(Table1[[#This Row],[Import to Gateway Calculator?]]="Yes",IFERROR(Table1[[#This Row],[Days of Storage 1]],""),0)</f>
        <v>0</v>
      </c>
    </row>
    <row r="918" spans="1:16" x14ac:dyDescent="0.25">
      <c r="A918" s="5" t="str">
        <f t="shared" si="89"/>
        <v/>
      </c>
      <c r="B918" s="6" t="str">
        <f>IFERROR(IF(Table1[[#This Row],[Multi-lens? 1]]="No", 1, IF(Table1[[#This Row],[Multi-lens? 1]]="Dual", 2, IF(Table1[[#This Row],[Multi-lens? 1]]="Quad", 4, ""))),"")</f>
        <v/>
      </c>
      <c r="C918" s="6">
        <f t="shared" si="90"/>
        <v>0</v>
      </c>
      <c r="D918" s="6">
        <f t="shared" si="91"/>
        <v>0</v>
      </c>
      <c r="E918" s="6">
        <f t="shared" si="92"/>
        <v>0</v>
      </c>
      <c r="F918" s="6">
        <f t="shared" si="93"/>
        <v>0</v>
      </c>
      <c r="H918" s="6" t="str">
        <f>IFERROR(IF(Table1[[#This Row],[Multi-lens? 1]]="No", 1, IF(Table1[[#This Row],[Multi-lens? 1]]="Dual", 2, IF(Table1[[#This Row],[Multi-lens? 1]]="Quad", 4, ""))),"")</f>
        <v/>
      </c>
      <c r="I918" s="9">
        <f>IFERROR(Table1[[#This Row],[Name]],"")</f>
        <v>0</v>
      </c>
      <c r="K918" s="3" t="str">
        <f t="shared" si="88"/>
        <v/>
      </c>
      <c r="M918" s="4">
        <f>IF(Table1[[#This Row],[Import to Gateway Calculator?]]="Yes",IFERROR(Table1[[#This Row],[Streaming Resolution '[MP']]],""),0)</f>
        <v>0</v>
      </c>
      <c r="N918" s="4">
        <f>IF(Table1[[#This Row],[Import to Gateway Calculator?]]="Yes",IFERROR(Table1[[#This Row],[Recording Resolution '[MP']]],""),0)</f>
        <v>0</v>
      </c>
      <c r="O918" s="4">
        <f>IF(Table1[[#This Row],[Import to Gateway Calculator?]]="Yes",IFERROR(Table1[[#This Row],[Frame Rate '[FPS'] 1]],""),0)</f>
        <v>0</v>
      </c>
      <c r="P918" s="4">
        <f>IF(Table1[[#This Row],[Import to Gateway Calculator?]]="Yes",IFERROR(Table1[[#This Row],[Days of Storage 1]],""),0)</f>
        <v>0</v>
      </c>
    </row>
    <row r="919" spans="1:16" x14ac:dyDescent="0.25">
      <c r="A919" s="5" t="str">
        <f t="shared" si="89"/>
        <v/>
      </c>
      <c r="B919" s="6" t="str">
        <f>IFERROR(IF(Table1[[#This Row],[Multi-lens? 1]]="No", 1, IF(Table1[[#This Row],[Multi-lens? 1]]="Dual", 2, IF(Table1[[#This Row],[Multi-lens? 1]]="Quad", 4, ""))),"")</f>
        <v/>
      </c>
      <c r="C919" s="6">
        <f t="shared" si="90"/>
        <v>0</v>
      </c>
      <c r="D919" s="6">
        <f t="shared" si="91"/>
        <v>0</v>
      </c>
      <c r="E919" s="6">
        <f t="shared" si="92"/>
        <v>0</v>
      </c>
      <c r="F919" s="6">
        <f t="shared" si="93"/>
        <v>0</v>
      </c>
      <c r="H919" s="6" t="str">
        <f>IFERROR(IF(Table1[[#This Row],[Multi-lens? 1]]="No", 1, IF(Table1[[#This Row],[Multi-lens? 1]]="Dual", 2, IF(Table1[[#This Row],[Multi-lens? 1]]="Quad", 4, ""))),"")</f>
        <v/>
      </c>
      <c r="I919" s="9">
        <f>IFERROR(Table1[[#This Row],[Name]],"")</f>
        <v>0</v>
      </c>
      <c r="K919" s="3" t="str">
        <f t="shared" si="88"/>
        <v/>
      </c>
      <c r="M919" s="4">
        <f>IF(Table1[[#This Row],[Import to Gateway Calculator?]]="Yes",IFERROR(Table1[[#This Row],[Streaming Resolution '[MP']]],""),0)</f>
        <v>0</v>
      </c>
      <c r="N919" s="4">
        <f>IF(Table1[[#This Row],[Import to Gateway Calculator?]]="Yes",IFERROR(Table1[[#This Row],[Recording Resolution '[MP']]],""),0)</f>
        <v>0</v>
      </c>
      <c r="O919" s="4">
        <f>IF(Table1[[#This Row],[Import to Gateway Calculator?]]="Yes",IFERROR(Table1[[#This Row],[Frame Rate '[FPS'] 1]],""),0)</f>
        <v>0</v>
      </c>
      <c r="P919" s="4">
        <f>IF(Table1[[#This Row],[Import to Gateway Calculator?]]="Yes",IFERROR(Table1[[#This Row],[Days of Storage 1]],""),0)</f>
        <v>0</v>
      </c>
    </row>
    <row r="920" spans="1:16" x14ac:dyDescent="0.25">
      <c r="A920" s="5" t="str">
        <f t="shared" si="89"/>
        <v/>
      </c>
      <c r="B920" s="6" t="str">
        <f>IFERROR(IF(Table1[[#This Row],[Multi-lens? 1]]="No", 1, IF(Table1[[#This Row],[Multi-lens? 1]]="Dual", 2, IF(Table1[[#This Row],[Multi-lens? 1]]="Quad", 4, ""))),"")</f>
        <v/>
      </c>
      <c r="C920" s="6">
        <f t="shared" si="90"/>
        <v>0</v>
      </c>
      <c r="D920" s="6">
        <f t="shared" si="91"/>
        <v>0</v>
      </c>
      <c r="E920" s="6">
        <f t="shared" si="92"/>
        <v>0</v>
      </c>
      <c r="F920" s="6">
        <f t="shared" si="93"/>
        <v>0</v>
      </c>
      <c r="H920" s="6" t="str">
        <f>IFERROR(IF(Table1[[#This Row],[Multi-lens? 1]]="No", 1, IF(Table1[[#This Row],[Multi-lens? 1]]="Dual", 2, IF(Table1[[#This Row],[Multi-lens? 1]]="Quad", 4, ""))),"")</f>
        <v/>
      </c>
      <c r="I920" s="9">
        <f>IFERROR(Table1[[#This Row],[Name]],"")</f>
        <v>0</v>
      </c>
      <c r="K920" s="3" t="str">
        <f t="shared" si="88"/>
        <v/>
      </c>
      <c r="M920" s="4">
        <f>IF(Table1[[#This Row],[Import to Gateway Calculator?]]="Yes",IFERROR(Table1[[#This Row],[Streaming Resolution '[MP']]],""),0)</f>
        <v>0</v>
      </c>
      <c r="N920" s="4">
        <f>IF(Table1[[#This Row],[Import to Gateway Calculator?]]="Yes",IFERROR(Table1[[#This Row],[Recording Resolution '[MP']]],""),0)</f>
        <v>0</v>
      </c>
      <c r="O920" s="4">
        <f>IF(Table1[[#This Row],[Import to Gateway Calculator?]]="Yes",IFERROR(Table1[[#This Row],[Frame Rate '[FPS'] 1]],""),0)</f>
        <v>0</v>
      </c>
      <c r="P920" s="4">
        <f>IF(Table1[[#This Row],[Import to Gateway Calculator?]]="Yes",IFERROR(Table1[[#This Row],[Days of Storage 1]],""),0)</f>
        <v>0</v>
      </c>
    </row>
    <row r="921" spans="1:16" x14ac:dyDescent="0.25">
      <c r="A921" s="5" t="str">
        <f t="shared" si="89"/>
        <v/>
      </c>
      <c r="B921" s="6" t="str">
        <f>IFERROR(IF(Table1[[#This Row],[Multi-lens? 1]]="No", 1, IF(Table1[[#This Row],[Multi-lens? 1]]="Dual", 2, IF(Table1[[#This Row],[Multi-lens? 1]]="Quad", 4, ""))),"")</f>
        <v/>
      </c>
      <c r="C921" s="6">
        <f t="shared" si="90"/>
        <v>0</v>
      </c>
      <c r="D921" s="6">
        <f t="shared" si="91"/>
        <v>0</v>
      </c>
      <c r="E921" s="6">
        <f t="shared" si="92"/>
        <v>0</v>
      </c>
      <c r="F921" s="6">
        <f t="shared" si="93"/>
        <v>0</v>
      </c>
      <c r="H921" s="6" t="str">
        <f>IFERROR(IF(Table1[[#This Row],[Multi-lens? 1]]="No", 1, IF(Table1[[#This Row],[Multi-lens? 1]]="Dual", 2, IF(Table1[[#This Row],[Multi-lens? 1]]="Quad", 4, ""))),"")</f>
        <v/>
      </c>
      <c r="I921" s="9">
        <f>IFERROR(Table1[[#This Row],[Name]],"")</f>
        <v>0</v>
      </c>
      <c r="K921" s="3" t="str">
        <f t="shared" si="88"/>
        <v/>
      </c>
      <c r="M921" s="4">
        <f>IF(Table1[[#This Row],[Import to Gateway Calculator?]]="Yes",IFERROR(Table1[[#This Row],[Streaming Resolution '[MP']]],""),0)</f>
        <v>0</v>
      </c>
      <c r="N921" s="4">
        <f>IF(Table1[[#This Row],[Import to Gateway Calculator?]]="Yes",IFERROR(Table1[[#This Row],[Recording Resolution '[MP']]],""),0)</f>
        <v>0</v>
      </c>
      <c r="O921" s="4">
        <f>IF(Table1[[#This Row],[Import to Gateway Calculator?]]="Yes",IFERROR(Table1[[#This Row],[Frame Rate '[FPS'] 1]],""),0)</f>
        <v>0</v>
      </c>
      <c r="P921" s="4">
        <f>IF(Table1[[#This Row],[Import to Gateway Calculator?]]="Yes",IFERROR(Table1[[#This Row],[Days of Storage 1]],""),0)</f>
        <v>0</v>
      </c>
    </row>
    <row r="922" spans="1:16" x14ac:dyDescent="0.25">
      <c r="A922" s="5" t="str">
        <f t="shared" si="89"/>
        <v/>
      </c>
      <c r="B922" s="6" t="str">
        <f>IFERROR(IF(Table1[[#This Row],[Multi-lens? 1]]="No", 1, IF(Table1[[#This Row],[Multi-lens? 1]]="Dual", 2, IF(Table1[[#This Row],[Multi-lens? 1]]="Quad", 4, ""))),"")</f>
        <v/>
      </c>
      <c r="C922" s="6">
        <f t="shared" si="90"/>
        <v>0</v>
      </c>
      <c r="D922" s="6">
        <f t="shared" si="91"/>
        <v>0</v>
      </c>
      <c r="E922" s="6">
        <f t="shared" si="92"/>
        <v>0</v>
      </c>
      <c r="F922" s="6">
        <f t="shared" si="93"/>
        <v>0</v>
      </c>
      <c r="H922" s="6" t="str">
        <f>IFERROR(IF(Table1[[#This Row],[Multi-lens? 1]]="No", 1, IF(Table1[[#This Row],[Multi-lens? 1]]="Dual", 2, IF(Table1[[#This Row],[Multi-lens? 1]]="Quad", 4, ""))),"")</f>
        <v/>
      </c>
      <c r="I922" s="9">
        <f>IFERROR(Table1[[#This Row],[Name]],"")</f>
        <v>0</v>
      </c>
      <c r="K922" s="3" t="str">
        <f t="shared" si="88"/>
        <v/>
      </c>
      <c r="M922" s="4">
        <f>IF(Table1[[#This Row],[Import to Gateway Calculator?]]="Yes",IFERROR(Table1[[#This Row],[Streaming Resolution '[MP']]],""),0)</f>
        <v>0</v>
      </c>
      <c r="N922" s="4">
        <f>IF(Table1[[#This Row],[Import to Gateway Calculator?]]="Yes",IFERROR(Table1[[#This Row],[Recording Resolution '[MP']]],""),0)</f>
        <v>0</v>
      </c>
      <c r="O922" s="4">
        <f>IF(Table1[[#This Row],[Import to Gateway Calculator?]]="Yes",IFERROR(Table1[[#This Row],[Frame Rate '[FPS'] 1]],""),0)</f>
        <v>0</v>
      </c>
      <c r="P922" s="4">
        <f>IF(Table1[[#This Row],[Import to Gateway Calculator?]]="Yes",IFERROR(Table1[[#This Row],[Days of Storage 1]],""),0)</f>
        <v>0</v>
      </c>
    </row>
    <row r="923" spans="1:16" x14ac:dyDescent="0.25">
      <c r="A923" s="5" t="str">
        <f t="shared" si="89"/>
        <v/>
      </c>
      <c r="B923" s="6" t="str">
        <f>IFERROR(IF(Table1[[#This Row],[Multi-lens? 1]]="No", 1, IF(Table1[[#This Row],[Multi-lens? 1]]="Dual", 2, IF(Table1[[#This Row],[Multi-lens? 1]]="Quad", 4, ""))),"")</f>
        <v/>
      </c>
      <c r="C923" s="6">
        <f t="shared" si="90"/>
        <v>0</v>
      </c>
      <c r="D923" s="6">
        <f t="shared" si="91"/>
        <v>0</v>
      </c>
      <c r="E923" s="6">
        <f t="shared" si="92"/>
        <v>0</v>
      </c>
      <c r="F923" s="6">
        <f t="shared" si="93"/>
        <v>0</v>
      </c>
      <c r="H923" s="6" t="str">
        <f>IFERROR(IF(Table1[[#This Row],[Multi-lens? 1]]="No", 1, IF(Table1[[#This Row],[Multi-lens? 1]]="Dual", 2, IF(Table1[[#This Row],[Multi-lens? 1]]="Quad", 4, ""))),"")</f>
        <v/>
      </c>
      <c r="I923" s="9">
        <f>IFERROR(Table1[[#This Row],[Name]],"")</f>
        <v>0</v>
      </c>
      <c r="K923" s="3" t="str">
        <f t="shared" si="88"/>
        <v/>
      </c>
      <c r="M923" s="4">
        <f>IF(Table1[[#This Row],[Import to Gateway Calculator?]]="Yes",IFERROR(Table1[[#This Row],[Streaming Resolution '[MP']]],""),0)</f>
        <v>0</v>
      </c>
      <c r="N923" s="4">
        <f>IF(Table1[[#This Row],[Import to Gateway Calculator?]]="Yes",IFERROR(Table1[[#This Row],[Recording Resolution '[MP']]],""),0)</f>
        <v>0</v>
      </c>
      <c r="O923" s="4">
        <f>IF(Table1[[#This Row],[Import to Gateway Calculator?]]="Yes",IFERROR(Table1[[#This Row],[Frame Rate '[FPS'] 1]],""),0)</f>
        <v>0</v>
      </c>
      <c r="P923" s="4">
        <f>IF(Table1[[#This Row],[Import to Gateway Calculator?]]="Yes",IFERROR(Table1[[#This Row],[Days of Storage 1]],""),0)</f>
        <v>0</v>
      </c>
    </row>
    <row r="924" spans="1:16" x14ac:dyDescent="0.25">
      <c r="A924" s="5" t="str">
        <f t="shared" si="89"/>
        <v/>
      </c>
      <c r="B924" s="6" t="str">
        <f>IFERROR(IF(Table1[[#This Row],[Multi-lens? 1]]="No", 1, IF(Table1[[#This Row],[Multi-lens? 1]]="Dual", 2, IF(Table1[[#This Row],[Multi-lens? 1]]="Quad", 4, ""))),"")</f>
        <v/>
      </c>
      <c r="C924" s="6">
        <f t="shared" si="90"/>
        <v>0</v>
      </c>
      <c r="D924" s="6">
        <f t="shared" si="91"/>
        <v>0</v>
      </c>
      <c r="E924" s="6">
        <f t="shared" si="92"/>
        <v>0</v>
      </c>
      <c r="F924" s="6">
        <f t="shared" si="93"/>
        <v>0</v>
      </c>
      <c r="H924" s="6" t="str">
        <f>IFERROR(IF(Table1[[#This Row],[Multi-lens? 1]]="No", 1, IF(Table1[[#This Row],[Multi-lens? 1]]="Dual", 2, IF(Table1[[#This Row],[Multi-lens? 1]]="Quad", 4, ""))),"")</f>
        <v/>
      </c>
      <c r="I924" s="9">
        <f>IFERROR(Table1[[#This Row],[Name]],"")</f>
        <v>0</v>
      </c>
      <c r="K924" s="3" t="str">
        <f t="shared" si="88"/>
        <v/>
      </c>
      <c r="M924" s="4">
        <f>IF(Table1[[#This Row],[Import to Gateway Calculator?]]="Yes",IFERROR(Table1[[#This Row],[Streaming Resolution '[MP']]],""),0)</f>
        <v>0</v>
      </c>
      <c r="N924" s="4">
        <f>IF(Table1[[#This Row],[Import to Gateway Calculator?]]="Yes",IFERROR(Table1[[#This Row],[Recording Resolution '[MP']]],""),0)</f>
        <v>0</v>
      </c>
      <c r="O924" s="4">
        <f>IF(Table1[[#This Row],[Import to Gateway Calculator?]]="Yes",IFERROR(Table1[[#This Row],[Frame Rate '[FPS'] 1]],""),0)</f>
        <v>0</v>
      </c>
      <c r="P924" s="4">
        <f>IF(Table1[[#This Row],[Import to Gateway Calculator?]]="Yes",IFERROR(Table1[[#This Row],[Days of Storage 1]],""),0)</f>
        <v>0</v>
      </c>
    </row>
    <row r="925" spans="1:16" x14ac:dyDescent="0.25">
      <c r="A925" s="5" t="str">
        <f t="shared" si="89"/>
        <v/>
      </c>
      <c r="B925" s="6" t="str">
        <f>IFERROR(IF(Table1[[#This Row],[Multi-lens? 1]]="No", 1, IF(Table1[[#This Row],[Multi-lens? 1]]="Dual", 2, IF(Table1[[#This Row],[Multi-lens? 1]]="Quad", 4, ""))),"")</f>
        <v/>
      </c>
      <c r="C925" s="6">
        <f t="shared" si="90"/>
        <v>0</v>
      </c>
      <c r="D925" s="6">
        <f t="shared" si="91"/>
        <v>0</v>
      </c>
      <c r="E925" s="6">
        <f t="shared" si="92"/>
        <v>0</v>
      </c>
      <c r="F925" s="6">
        <f t="shared" si="93"/>
        <v>0</v>
      </c>
      <c r="H925" s="6" t="str">
        <f>IFERROR(IF(Table1[[#This Row],[Multi-lens? 1]]="No", 1, IF(Table1[[#This Row],[Multi-lens? 1]]="Dual", 2, IF(Table1[[#This Row],[Multi-lens? 1]]="Quad", 4, ""))),"")</f>
        <v/>
      </c>
      <c r="I925" s="9">
        <f>IFERROR(Table1[[#This Row],[Name]],"")</f>
        <v>0</v>
      </c>
      <c r="K925" s="3" t="str">
        <f t="shared" si="88"/>
        <v/>
      </c>
      <c r="M925" s="4">
        <f>IF(Table1[[#This Row],[Import to Gateway Calculator?]]="Yes",IFERROR(Table1[[#This Row],[Streaming Resolution '[MP']]],""),0)</f>
        <v>0</v>
      </c>
      <c r="N925" s="4">
        <f>IF(Table1[[#This Row],[Import to Gateway Calculator?]]="Yes",IFERROR(Table1[[#This Row],[Recording Resolution '[MP']]],""),0)</f>
        <v>0</v>
      </c>
      <c r="O925" s="4">
        <f>IF(Table1[[#This Row],[Import to Gateway Calculator?]]="Yes",IFERROR(Table1[[#This Row],[Frame Rate '[FPS'] 1]],""),0)</f>
        <v>0</v>
      </c>
      <c r="P925" s="4">
        <f>IF(Table1[[#This Row],[Import to Gateway Calculator?]]="Yes",IFERROR(Table1[[#This Row],[Days of Storage 1]],""),0)</f>
        <v>0</v>
      </c>
    </row>
    <row r="926" spans="1:16" x14ac:dyDescent="0.25">
      <c r="A926" s="5" t="str">
        <f t="shared" si="89"/>
        <v/>
      </c>
      <c r="B926" s="6" t="str">
        <f>IFERROR(IF(Table1[[#This Row],[Multi-lens? 1]]="No", 1, IF(Table1[[#This Row],[Multi-lens? 1]]="Dual", 2, IF(Table1[[#This Row],[Multi-lens? 1]]="Quad", 4, ""))),"")</f>
        <v/>
      </c>
      <c r="C926" s="6">
        <f t="shared" si="90"/>
        <v>0</v>
      </c>
      <c r="D926" s="6">
        <f t="shared" si="91"/>
        <v>0</v>
      </c>
      <c r="E926" s="6">
        <f t="shared" si="92"/>
        <v>0</v>
      </c>
      <c r="F926" s="6">
        <f t="shared" si="93"/>
        <v>0</v>
      </c>
      <c r="H926" s="6" t="str">
        <f>IFERROR(IF(Table1[[#This Row],[Multi-lens? 1]]="No", 1, IF(Table1[[#This Row],[Multi-lens? 1]]="Dual", 2, IF(Table1[[#This Row],[Multi-lens? 1]]="Quad", 4, ""))),"")</f>
        <v/>
      </c>
      <c r="I926" s="9">
        <f>IFERROR(Table1[[#This Row],[Name]],"")</f>
        <v>0</v>
      </c>
      <c r="K926" s="3" t="str">
        <f t="shared" si="88"/>
        <v/>
      </c>
      <c r="M926" s="4">
        <f>IF(Table1[[#This Row],[Import to Gateway Calculator?]]="Yes",IFERROR(Table1[[#This Row],[Streaming Resolution '[MP']]],""),0)</f>
        <v>0</v>
      </c>
      <c r="N926" s="4">
        <f>IF(Table1[[#This Row],[Import to Gateway Calculator?]]="Yes",IFERROR(Table1[[#This Row],[Recording Resolution '[MP']]],""),0)</f>
        <v>0</v>
      </c>
      <c r="O926" s="4">
        <f>IF(Table1[[#This Row],[Import to Gateway Calculator?]]="Yes",IFERROR(Table1[[#This Row],[Frame Rate '[FPS'] 1]],""),0)</f>
        <v>0</v>
      </c>
      <c r="P926" s="4">
        <f>IF(Table1[[#This Row],[Import to Gateway Calculator?]]="Yes",IFERROR(Table1[[#This Row],[Days of Storage 1]],""),0)</f>
        <v>0</v>
      </c>
    </row>
    <row r="927" spans="1:16" x14ac:dyDescent="0.25">
      <c r="A927" s="5" t="str">
        <f t="shared" si="89"/>
        <v/>
      </c>
      <c r="B927" s="6" t="str">
        <f>IFERROR(IF(Table1[[#This Row],[Multi-lens? 1]]="No", 1, IF(Table1[[#This Row],[Multi-lens? 1]]="Dual", 2, IF(Table1[[#This Row],[Multi-lens? 1]]="Quad", 4, ""))),"")</f>
        <v/>
      </c>
      <c r="C927" s="6">
        <f t="shared" si="90"/>
        <v>0</v>
      </c>
      <c r="D927" s="6">
        <f t="shared" si="91"/>
        <v>0</v>
      </c>
      <c r="E927" s="6">
        <f t="shared" si="92"/>
        <v>0</v>
      </c>
      <c r="F927" s="6">
        <f t="shared" si="93"/>
        <v>0</v>
      </c>
      <c r="H927" s="6" t="str">
        <f>IFERROR(IF(Table1[[#This Row],[Multi-lens? 1]]="No", 1, IF(Table1[[#This Row],[Multi-lens? 1]]="Dual", 2, IF(Table1[[#This Row],[Multi-lens? 1]]="Quad", 4, ""))),"")</f>
        <v/>
      </c>
      <c r="I927" s="9">
        <f>IFERROR(Table1[[#This Row],[Name]],"")</f>
        <v>0</v>
      </c>
      <c r="K927" s="3" t="str">
        <f t="shared" si="88"/>
        <v/>
      </c>
      <c r="M927" s="4">
        <f>IF(Table1[[#This Row],[Import to Gateway Calculator?]]="Yes",IFERROR(Table1[[#This Row],[Streaming Resolution '[MP']]],""),0)</f>
        <v>0</v>
      </c>
      <c r="N927" s="4">
        <f>IF(Table1[[#This Row],[Import to Gateway Calculator?]]="Yes",IFERROR(Table1[[#This Row],[Recording Resolution '[MP']]],""),0)</f>
        <v>0</v>
      </c>
      <c r="O927" s="4">
        <f>IF(Table1[[#This Row],[Import to Gateway Calculator?]]="Yes",IFERROR(Table1[[#This Row],[Frame Rate '[FPS'] 1]],""),0)</f>
        <v>0</v>
      </c>
      <c r="P927" s="4">
        <f>IF(Table1[[#This Row],[Import to Gateway Calculator?]]="Yes",IFERROR(Table1[[#This Row],[Days of Storage 1]],""),0)</f>
        <v>0</v>
      </c>
    </row>
    <row r="928" spans="1:16" x14ac:dyDescent="0.25">
      <c r="A928" s="5" t="str">
        <f t="shared" si="89"/>
        <v/>
      </c>
      <c r="B928" s="6" t="str">
        <f>IFERROR(IF(Table1[[#This Row],[Multi-lens? 1]]="No", 1, IF(Table1[[#This Row],[Multi-lens? 1]]="Dual", 2, IF(Table1[[#This Row],[Multi-lens? 1]]="Quad", 4, ""))),"")</f>
        <v/>
      </c>
      <c r="C928" s="6">
        <f t="shared" si="90"/>
        <v>0</v>
      </c>
      <c r="D928" s="6">
        <f t="shared" si="91"/>
        <v>0</v>
      </c>
      <c r="E928" s="6">
        <f t="shared" si="92"/>
        <v>0</v>
      </c>
      <c r="F928" s="6">
        <f t="shared" si="93"/>
        <v>0</v>
      </c>
      <c r="H928" s="6" t="str">
        <f>IFERROR(IF(Table1[[#This Row],[Multi-lens? 1]]="No", 1, IF(Table1[[#This Row],[Multi-lens? 1]]="Dual", 2, IF(Table1[[#This Row],[Multi-lens? 1]]="Quad", 4, ""))),"")</f>
        <v/>
      </c>
      <c r="I928" s="9">
        <f>IFERROR(Table1[[#This Row],[Name]],"")</f>
        <v>0</v>
      </c>
      <c r="K928" s="3" t="str">
        <f t="shared" si="88"/>
        <v/>
      </c>
      <c r="M928" s="4">
        <f>IF(Table1[[#This Row],[Import to Gateway Calculator?]]="Yes",IFERROR(Table1[[#This Row],[Streaming Resolution '[MP']]],""),0)</f>
        <v>0</v>
      </c>
      <c r="N928" s="4">
        <f>IF(Table1[[#This Row],[Import to Gateway Calculator?]]="Yes",IFERROR(Table1[[#This Row],[Recording Resolution '[MP']]],""),0)</f>
        <v>0</v>
      </c>
      <c r="O928" s="4">
        <f>IF(Table1[[#This Row],[Import to Gateway Calculator?]]="Yes",IFERROR(Table1[[#This Row],[Frame Rate '[FPS'] 1]],""),0)</f>
        <v>0</v>
      </c>
      <c r="P928" s="4">
        <f>IF(Table1[[#This Row],[Import to Gateway Calculator?]]="Yes",IFERROR(Table1[[#This Row],[Days of Storage 1]],""),0)</f>
        <v>0</v>
      </c>
    </row>
    <row r="929" spans="1:16" x14ac:dyDescent="0.25">
      <c r="A929" s="5" t="str">
        <f t="shared" si="89"/>
        <v/>
      </c>
      <c r="B929" s="6" t="str">
        <f>IFERROR(IF(Table1[[#This Row],[Multi-lens? 1]]="No", 1, IF(Table1[[#This Row],[Multi-lens? 1]]="Dual", 2, IF(Table1[[#This Row],[Multi-lens? 1]]="Quad", 4, ""))),"")</f>
        <v/>
      </c>
      <c r="C929" s="6">
        <f t="shared" si="90"/>
        <v>0</v>
      </c>
      <c r="D929" s="6">
        <f t="shared" si="91"/>
        <v>0</v>
      </c>
      <c r="E929" s="6">
        <f t="shared" si="92"/>
        <v>0</v>
      </c>
      <c r="F929" s="6">
        <f t="shared" si="93"/>
        <v>0</v>
      </c>
      <c r="H929" s="6" t="str">
        <f>IFERROR(IF(Table1[[#This Row],[Multi-lens? 1]]="No", 1, IF(Table1[[#This Row],[Multi-lens? 1]]="Dual", 2, IF(Table1[[#This Row],[Multi-lens? 1]]="Quad", 4, ""))),"")</f>
        <v/>
      </c>
      <c r="I929" s="9">
        <f>IFERROR(Table1[[#This Row],[Name]],"")</f>
        <v>0</v>
      </c>
      <c r="K929" s="3" t="str">
        <f t="shared" si="88"/>
        <v/>
      </c>
      <c r="M929" s="4">
        <f>IF(Table1[[#This Row],[Import to Gateway Calculator?]]="Yes",IFERROR(Table1[[#This Row],[Streaming Resolution '[MP']]],""),0)</f>
        <v>0</v>
      </c>
      <c r="N929" s="4">
        <f>IF(Table1[[#This Row],[Import to Gateway Calculator?]]="Yes",IFERROR(Table1[[#This Row],[Recording Resolution '[MP']]],""),0)</f>
        <v>0</v>
      </c>
      <c r="O929" s="4">
        <f>IF(Table1[[#This Row],[Import to Gateway Calculator?]]="Yes",IFERROR(Table1[[#This Row],[Frame Rate '[FPS'] 1]],""),0)</f>
        <v>0</v>
      </c>
      <c r="P929" s="4">
        <f>IF(Table1[[#This Row],[Import to Gateway Calculator?]]="Yes",IFERROR(Table1[[#This Row],[Days of Storage 1]],""),0)</f>
        <v>0</v>
      </c>
    </row>
    <row r="930" spans="1:16" x14ac:dyDescent="0.25">
      <c r="A930" s="5" t="str">
        <f t="shared" si="89"/>
        <v/>
      </c>
      <c r="B930" s="6" t="str">
        <f>IFERROR(IF(Table1[[#This Row],[Multi-lens? 1]]="No", 1, IF(Table1[[#This Row],[Multi-lens? 1]]="Dual", 2, IF(Table1[[#This Row],[Multi-lens? 1]]="Quad", 4, ""))),"")</f>
        <v/>
      </c>
      <c r="C930" s="6">
        <f t="shared" si="90"/>
        <v>0</v>
      </c>
      <c r="D930" s="6">
        <f t="shared" si="91"/>
        <v>0</v>
      </c>
      <c r="E930" s="6">
        <f t="shared" si="92"/>
        <v>0</v>
      </c>
      <c r="F930" s="6">
        <f t="shared" si="93"/>
        <v>0</v>
      </c>
      <c r="H930" s="6" t="str">
        <f>IFERROR(IF(Table1[[#This Row],[Multi-lens? 1]]="No", 1, IF(Table1[[#This Row],[Multi-lens? 1]]="Dual", 2, IF(Table1[[#This Row],[Multi-lens? 1]]="Quad", 4, ""))),"")</f>
        <v/>
      </c>
      <c r="I930" s="9">
        <f>IFERROR(Table1[[#This Row],[Name]],"")</f>
        <v>0</v>
      </c>
      <c r="K930" s="3" t="str">
        <f t="shared" si="88"/>
        <v/>
      </c>
      <c r="M930" s="4">
        <f>IF(Table1[[#This Row],[Import to Gateway Calculator?]]="Yes",IFERROR(Table1[[#This Row],[Streaming Resolution '[MP']]],""),0)</f>
        <v>0</v>
      </c>
      <c r="N930" s="4">
        <f>IF(Table1[[#This Row],[Import to Gateway Calculator?]]="Yes",IFERROR(Table1[[#This Row],[Recording Resolution '[MP']]],""),0)</f>
        <v>0</v>
      </c>
      <c r="O930" s="4">
        <f>IF(Table1[[#This Row],[Import to Gateway Calculator?]]="Yes",IFERROR(Table1[[#This Row],[Frame Rate '[FPS'] 1]],""),0)</f>
        <v>0</v>
      </c>
      <c r="P930" s="4">
        <f>IF(Table1[[#This Row],[Import to Gateway Calculator?]]="Yes",IFERROR(Table1[[#This Row],[Days of Storage 1]],""),0)</f>
        <v>0</v>
      </c>
    </row>
    <row r="931" spans="1:16" x14ac:dyDescent="0.25">
      <c r="A931" s="5" t="str">
        <f t="shared" si="89"/>
        <v/>
      </c>
      <c r="B931" s="6" t="str">
        <f>IFERROR(IF(Table1[[#This Row],[Multi-lens? 1]]="No", 1, IF(Table1[[#This Row],[Multi-lens? 1]]="Dual", 2, IF(Table1[[#This Row],[Multi-lens? 1]]="Quad", 4, ""))),"")</f>
        <v/>
      </c>
      <c r="C931" s="6">
        <f t="shared" si="90"/>
        <v>0</v>
      </c>
      <c r="D931" s="6">
        <f t="shared" si="91"/>
        <v>0</v>
      </c>
      <c r="E931" s="6">
        <f t="shared" si="92"/>
        <v>0</v>
      </c>
      <c r="F931" s="6">
        <f t="shared" si="93"/>
        <v>0</v>
      </c>
      <c r="H931" s="6" t="str">
        <f>IFERROR(IF(Table1[[#This Row],[Multi-lens? 1]]="No", 1, IF(Table1[[#This Row],[Multi-lens? 1]]="Dual", 2, IF(Table1[[#This Row],[Multi-lens? 1]]="Quad", 4, ""))),"")</f>
        <v/>
      </c>
      <c r="I931" s="9">
        <f>IFERROR(Table1[[#This Row],[Name]],"")</f>
        <v>0</v>
      </c>
      <c r="K931" s="3" t="str">
        <f t="shared" si="88"/>
        <v/>
      </c>
      <c r="M931" s="4">
        <f>IF(Table1[[#This Row],[Import to Gateway Calculator?]]="Yes",IFERROR(Table1[[#This Row],[Streaming Resolution '[MP']]],""),0)</f>
        <v>0</v>
      </c>
      <c r="N931" s="4">
        <f>IF(Table1[[#This Row],[Import to Gateway Calculator?]]="Yes",IFERROR(Table1[[#This Row],[Recording Resolution '[MP']]],""),0)</f>
        <v>0</v>
      </c>
      <c r="O931" s="4">
        <f>IF(Table1[[#This Row],[Import to Gateway Calculator?]]="Yes",IFERROR(Table1[[#This Row],[Frame Rate '[FPS'] 1]],""),0)</f>
        <v>0</v>
      </c>
      <c r="P931" s="4">
        <f>IF(Table1[[#This Row],[Import to Gateway Calculator?]]="Yes",IFERROR(Table1[[#This Row],[Days of Storage 1]],""),0)</f>
        <v>0</v>
      </c>
    </row>
    <row r="932" spans="1:16" x14ac:dyDescent="0.25">
      <c r="A932" s="5" t="str">
        <f t="shared" si="89"/>
        <v/>
      </c>
      <c r="B932" s="6" t="str">
        <f>IFERROR(IF(Table1[[#This Row],[Multi-lens? 1]]="No", 1, IF(Table1[[#This Row],[Multi-lens? 1]]="Dual", 2, IF(Table1[[#This Row],[Multi-lens? 1]]="Quad", 4, ""))),"")</f>
        <v/>
      </c>
      <c r="C932" s="6">
        <f t="shared" si="90"/>
        <v>0</v>
      </c>
      <c r="D932" s="6">
        <f t="shared" si="91"/>
        <v>0</v>
      </c>
      <c r="E932" s="6">
        <f t="shared" si="92"/>
        <v>0</v>
      </c>
      <c r="F932" s="6">
        <f t="shared" si="93"/>
        <v>0</v>
      </c>
      <c r="H932" s="6" t="str">
        <f>IFERROR(IF(Table1[[#This Row],[Multi-lens? 1]]="No", 1, IF(Table1[[#This Row],[Multi-lens? 1]]="Dual", 2, IF(Table1[[#This Row],[Multi-lens? 1]]="Quad", 4, ""))),"")</f>
        <v/>
      </c>
      <c r="I932" s="9">
        <f>IFERROR(Table1[[#This Row],[Name]],"")</f>
        <v>0</v>
      </c>
      <c r="K932" s="3" t="str">
        <f t="shared" si="88"/>
        <v/>
      </c>
      <c r="M932" s="4">
        <f>IF(Table1[[#This Row],[Import to Gateway Calculator?]]="Yes",IFERROR(Table1[[#This Row],[Streaming Resolution '[MP']]],""),0)</f>
        <v>0</v>
      </c>
      <c r="N932" s="4">
        <f>IF(Table1[[#This Row],[Import to Gateway Calculator?]]="Yes",IFERROR(Table1[[#This Row],[Recording Resolution '[MP']]],""),0)</f>
        <v>0</v>
      </c>
      <c r="O932" s="4">
        <f>IF(Table1[[#This Row],[Import to Gateway Calculator?]]="Yes",IFERROR(Table1[[#This Row],[Frame Rate '[FPS'] 1]],""),0)</f>
        <v>0</v>
      </c>
      <c r="P932" s="4">
        <f>IF(Table1[[#This Row],[Import to Gateway Calculator?]]="Yes",IFERROR(Table1[[#This Row],[Days of Storage 1]],""),0)</f>
        <v>0</v>
      </c>
    </row>
    <row r="933" spans="1:16" x14ac:dyDescent="0.25">
      <c r="A933" s="5" t="str">
        <f t="shared" si="89"/>
        <v/>
      </c>
      <c r="B933" s="6" t="str">
        <f>IFERROR(IF(Table1[[#This Row],[Multi-lens? 1]]="No", 1, IF(Table1[[#This Row],[Multi-lens? 1]]="Dual", 2, IF(Table1[[#This Row],[Multi-lens? 1]]="Quad", 4, ""))),"")</f>
        <v/>
      </c>
      <c r="C933" s="6">
        <f t="shared" si="90"/>
        <v>0</v>
      </c>
      <c r="D933" s="6">
        <f t="shared" si="91"/>
        <v>0</v>
      </c>
      <c r="E933" s="6">
        <f t="shared" si="92"/>
        <v>0</v>
      </c>
      <c r="F933" s="6">
        <f t="shared" si="93"/>
        <v>0</v>
      </c>
      <c r="H933" s="6" t="str">
        <f>IFERROR(IF(Table1[[#This Row],[Multi-lens? 1]]="No", 1, IF(Table1[[#This Row],[Multi-lens? 1]]="Dual", 2, IF(Table1[[#This Row],[Multi-lens? 1]]="Quad", 4, ""))),"")</f>
        <v/>
      </c>
      <c r="I933" s="9">
        <f>IFERROR(Table1[[#This Row],[Name]],"")</f>
        <v>0</v>
      </c>
      <c r="K933" s="3" t="str">
        <f t="shared" si="88"/>
        <v/>
      </c>
      <c r="M933" s="4">
        <f>IF(Table1[[#This Row],[Import to Gateway Calculator?]]="Yes",IFERROR(Table1[[#This Row],[Streaming Resolution '[MP']]],""),0)</f>
        <v>0</v>
      </c>
      <c r="N933" s="4">
        <f>IF(Table1[[#This Row],[Import to Gateway Calculator?]]="Yes",IFERROR(Table1[[#This Row],[Recording Resolution '[MP']]],""),0)</f>
        <v>0</v>
      </c>
      <c r="O933" s="4">
        <f>IF(Table1[[#This Row],[Import to Gateway Calculator?]]="Yes",IFERROR(Table1[[#This Row],[Frame Rate '[FPS'] 1]],""),0)</f>
        <v>0</v>
      </c>
      <c r="P933" s="4">
        <f>IF(Table1[[#This Row],[Import to Gateway Calculator?]]="Yes",IFERROR(Table1[[#This Row],[Days of Storage 1]],""),0)</f>
        <v>0</v>
      </c>
    </row>
    <row r="934" spans="1:16" x14ac:dyDescent="0.25">
      <c r="A934" s="5" t="str">
        <f t="shared" si="89"/>
        <v/>
      </c>
      <c r="B934" s="6" t="str">
        <f>IFERROR(IF(Table1[[#This Row],[Multi-lens? 1]]="No", 1, IF(Table1[[#This Row],[Multi-lens? 1]]="Dual", 2, IF(Table1[[#This Row],[Multi-lens? 1]]="Quad", 4, ""))),"")</f>
        <v/>
      </c>
      <c r="C934" s="6">
        <f t="shared" si="90"/>
        <v>0</v>
      </c>
      <c r="D934" s="6">
        <f t="shared" si="91"/>
        <v>0</v>
      </c>
      <c r="E934" s="6">
        <f t="shared" si="92"/>
        <v>0</v>
      </c>
      <c r="F934" s="6">
        <f t="shared" si="93"/>
        <v>0</v>
      </c>
      <c r="H934" s="6" t="str">
        <f>IFERROR(IF(Table1[[#This Row],[Multi-lens? 1]]="No", 1, IF(Table1[[#This Row],[Multi-lens? 1]]="Dual", 2, IF(Table1[[#This Row],[Multi-lens? 1]]="Quad", 4, ""))),"")</f>
        <v/>
      </c>
      <c r="I934" s="9">
        <f>IFERROR(Table1[[#This Row],[Name]],"")</f>
        <v>0</v>
      </c>
      <c r="K934" s="3" t="str">
        <f t="shared" si="88"/>
        <v/>
      </c>
      <c r="M934" s="4">
        <f>IF(Table1[[#This Row],[Import to Gateway Calculator?]]="Yes",IFERROR(Table1[[#This Row],[Streaming Resolution '[MP']]],""),0)</f>
        <v>0</v>
      </c>
      <c r="N934" s="4">
        <f>IF(Table1[[#This Row],[Import to Gateway Calculator?]]="Yes",IFERROR(Table1[[#This Row],[Recording Resolution '[MP']]],""),0)</f>
        <v>0</v>
      </c>
      <c r="O934" s="4">
        <f>IF(Table1[[#This Row],[Import to Gateway Calculator?]]="Yes",IFERROR(Table1[[#This Row],[Frame Rate '[FPS'] 1]],""),0)</f>
        <v>0</v>
      </c>
      <c r="P934" s="4">
        <f>IF(Table1[[#This Row],[Import to Gateway Calculator?]]="Yes",IFERROR(Table1[[#This Row],[Days of Storage 1]],""),0)</f>
        <v>0</v>
      </c>
    </row>
    <row r="935" spans="1:16" x14ac:dyDescent="0.25">
      <c r="A935" s="5" t="str">
        <f t="shared" si="89"/>
        <v/>
      </c>
      <c r="B935" s="6" t="str">
        <f>IFERROR(IF(Table1[[#This Row],[Multi-lens? 1]]="No", 1, IF(Table1[[#This Row],[Multi-lens? 1]]="Dual", 2, IF(Table1[[#This Row],[Multi-lens? 1]]="Quad", 4, ""))),"")</f>
        <v/>
      </c>
      <c r="C935" s="6">
        <f t="shared" si="90"/>
        <v>0</v>
      </c>
      <c r="D935" s="6">
        <f t="shared" si="91"/>
        <v>0</v>
      </c>
      <c r="E935" s="6">
        <f t="shared" si="92"/>
        <v>0</v>
      </c>
      <c r="F935" s="6">
        <f t="shared" si="93"/>
        <v>0</v>
      </c>
      <c r="H935" s="6" t="str">
        <f>IFERROR(IF(Table1[[#This Row],[Multi-lens? 1]]="No", 1, IF(Table1[[#This Row],[Multi-lens? 1]]="Dual", 2, IF(Table1[[#This Row],[Multi-lens? 1]]="Quad", 4, ""))),"")</f>
        <v/>
      </c>
      <c r="I935" s="9">
        <f>IFERROR(Table1[[#This Row],[Name]],"")</f>
        <v>0</v>
      </c>
      <c r="K935" s="3" t="str">
        <f t="shared" si="88"/>
        <v/>
      </c>
      <c r="M935" s="4">
        <f>IF(Table1[[#This Row],[Import to Gateway Calculator?]]="Yes",IFERROR(Table1[[#This Row],[Streaming Resolution '[MP']]],""),0)</f>
        <v>0</v>
      </c>
      <c r="N935" s="4">
        <f>IF(Table1[[#This Row],[Import to Gateway Calculator?]]="Yes",IFERROR(Table1[[#This Row],[Recording Resolution '[MP']]],""),0)</f>
        <v>0</v>
      </c>
      <c r="O935" s="4">
        <f>IF(Table1[[#This Row],[Import to Gateway Calculator?]]="Yes",IFERROR(Table1[[#This Row],[Frame Rate '[FPS'] 1]],""),0)</f>
        <v>0</v>
      </c>
      <c r="P935" s="4">
        <f>IF(Table1[[#This Row],[Import to Gateway Calculator?]]="Yes",IFERROR(Table1[[#This Row],[Days of Storage 1]],""),0)</f>
        <v>0</v>
      </c>
    </row>
    <row r="936" spans="1:16" x14ac:dyDescent="0.25">
      <c r="A936" s="5" t="str">
        <f t="shared" si="89"/>
        <v/>
      </c>
      <c r="B936" s="6" t="str">
        <f>IFERROR(IF(Table1[[#This Row],[Multi-lens? 1]]="No", 1, IF(Table1[[#This Row],[Multi-lens? 1]]="Dual", 2, IF(Table1[[#This Row],[Multi-lens? 1]]="Quad", 4, ""))),"")</f>
        <v/>
      </c>
      <c r="C936" s="6">
        <f t="shared" si="90"/>
        <v>0</v>
      </c>
      <c r="D936" s="6">
        <f t="shared" si="91"/>
        <v>0</v>
      </c>
      <c r="E936" s="6">
        <f t="shared" si="92"/>
        <v>0</v>
      </c>
      <c r="F936" s="6">
        <f t="shared" si="93"/>
        <v>0</v>
      </c>
      <c r="H936" s="6" t="str">
        <f>IFERROR(IF(Table1[[#This Row],[Multi-lens? 1]]="No", 1, IF(Table1[[#This Row],[Multi-lens? 1]]="Dual", 2, IF(Table1[[#This Row],[Multi-lens? 1]]="Quad", 4, ""))),"")</f>
        <v/>
      </c>
      <c r="I936" s="9">
        <f>IFERROR(Table1[[#This Row],[Name]],"")</f>
        <v>0</v>
      </c>
      <c r="K936" s="3" t="str">
        <f t="shared" si="88"/>
        <v/>
      </c>
      <c r="M936" s="4">
        <f>IF(Table1[[#This Row],[Import to Gateway Calculator?]]="Yes",IFERROR(Table1[[#This Row],[Streaming Resolution '[MP']]],""),0)</f>
        <v>0</v>
      </c>
      <c r="N936" s="4">
        <f>IF(Table1[[#This Row],[Import to Gateway Calculator?]]="Yes",IFERROR(Table1[[#This Row],[Recording Resolution '[MP']]],""),0)</f>
        <v>0</v>
      </c>
      <c r="O936" s="4">
        <f>IF(Table1[[#This Row],[Import to Gateway Calculator?]]="Yes",IFERROR(Table1[[#This Row],[Frame Rate '[FPS'] 1]],""),0)</f>
        <v>0</v>
      </c>
      <c r="P936" s="4">
        <f>IF(Table1[[#This Row],[Import to Gateway Calculator?]]="Yes",IFERROR(Table1[[#This Row],[Days of Storage 1]],""),0)</f>
        <v>0</v>
      </c>
    </row>
    <row r="937" spans="1:16" x14ac:dyDescent="0.25">
      <c r="A937" s="5" t="str">
        <f t="shared" si="89"/>
        <v/>
      </c>
      <c r="B937" s="6" t="str">
        <f>IFERROR(IF(Table1[[#This Row],[Multi-lens? 1]]="No", 1, IF(Table1[[#This Row],[Multi-lens? 1]]="Dual", 2, IF(Table1[[#This Row],[Multi-lens? 1]]="Quad", 4, ""))),"")</f>
        <v/>
      </c>
      <c r="C937" s="6">
        <f t="shared" si="90"/>
        <v>0</v>
      </c>
      <c r="D937" s="6">
        <f t="shared" si="91"/>
        <v>0</v>
      </c>
      <c r="E937" s="6">
        <f t="shared" si="92"/>
        <v>0</v>
      </c>
      <c r="F937" s="6">
        <f t="shared" si="93"/>
        <v>0</v>
      </c>
      <c r="H937" s="6" t="str">
        <f>IFERROR(IF(Table1[[#This Row],[Multi-lens? 1]]="No", 1, IF(Table1[[#This Row],[Multi-lens? 1]]="Dual", 2, IF(Table1[[#This Row],[Multi-lens? 1]]="Quad", 4, ""))),"")</f>
        <v/>
      </c>
      <c r="I937" s="9">
        <f>IFERROR(Table1[[#This Row],[Name]],"")</f>
        <v>0</v>
      </c>
      <c r="K937" s="3" t="str">
        <f t="shared" si="88"/>
        <v/>
      </c>
      <c r="M937" s="4">
        <f>IF(Table1[[#This Row],[Import to Gateway Calculator?]]="Yes",IFERROR(Table1[[#This Row],[Streaming Resolution '[MP']]],""),0)</f>
        <v>0</v>
      </c>
      <c r="N937" s="4">
        <f>IF(Table1[[#This Row],[Import to Gateway Calculator?]]="Yes",IFERROR(Table1[[#This Row],[Recording Resolution '[MP']]],""),0)</f>
        <v>0</v>
      </c>
      <c r="O937" s="4">
        <f>IF(Table1[[#This Row],[Import to Gateway Calculator?]]="Yes",IFERROR(Table1[[#This Row],[Frame Rate '[FPS'] 1]],""),0)</f>
        <v>0</v>
      </c>
      <c r="P937" s="4">
        <f>IF(Table1[[#This Row],[Import to Gateway Calculator?]]="Yes",IFERROR(Table1[[#This Row],[Days of Storage 1]],""),0)</f>
        <v>0</v>
      </c>
    </row>
    <row r="938" spans="1:16" x14ac:dyDescent="0.25">
      <c r="A938" s="5" t="str">
        <f t="shared" si="89"/>
        <v/>
      </c>
      <c r="B938" s="6" t="str">
        <f>IFERROR(IF(Table1[[#This Row],[Multi-lens? 1]]="No", 1, IF(Table1[[#This Row],[Multi-lens? 1]]="Dual", 2, IF(Table1[[#This Row],[Multi-lens? 1]]="Quad", 4, ""))),"")</f>
        <v/>
      </c>
      <c r="C938" s="6">
        <f t="shared" si="90"/>
        <v>0</v>
      </c>
      <c r="D938" s="6">
        <f t="shared" si="91"/>
        <v>0</v>
      </c>
      <c r="E938" s="6">
        <f t="shared" si="92"/>
        <v>0</v>
      </c>
      <c r="F938" s="6">
        <f t="shared" si="93"/>
        <v>0</v>
      </c>
      <c r="H938" s="6" t="str">
        <f>IFERROR(IF(Table1[[#This Row],[Multi-lens? 1]]="No", 1, IF(Table1[[#This Row],[Multi-lens? 1]]="Dual", 2, IF(Table1[[#This Row],[Multi-lens? 1]]="Quad", 4, ""))),"")</f>
        <v/>
      </c>
      <c r="I938" s="9">
        <f>IFERROR(Table1[[#This Row],[Name]],"")</f>
        <v>0</v>
      </c>
      <c r="K938" s="3" t="str">
        <f t="shared" si="88"/>
        <v/>
      </c>
      <c r="M938" s="4">
        <f>IF(Table1[[#This Row],[Import to Gateway Calculator?]]="Yes",IFERROR(Table1[[#This Row],[Streaming Resolution '[MP']]],""),0)</f>
        <v>0</v>
      </c>
      <c r="N938" s="4">
        <f>IF(Table1[[#This Row],[Import to Gateway Calculator?]]="Yes",IFERROR(Table1[[#This Row],[Recording Resolution '[MP']]],""),0)</f>
        <v>0</v>
      </c>
      <c r="O938" s="4">
        <f>IF(Table1[[#This Row],[Import to Gateway Calculator?]]="Yes",IFERROR(Table1[[#This Row],[Frame Rate '[FPS'] 1]],""),0)</f>
        <v>0</v>
      </c>
      <c r="P938" s="4">
        <f>IF(Table1[[#This Row],[Import to Gateway Calculator?]]="Yes",IFERROR(Table1[[#This Row],[Days of Storage 1]],""),0)</f>
        <v>0</v>
      </c>
    </row>
    <row r="939" spans="1:16" x14ac:dyDescent="0.25">
      <c r="A939" s="5" t="str">
        <f t="shared" si="89"/>
        <v/>
      </c>
      <c r="B939" s="6" t="str">
        <f>IFERROR(IF(Table1[[#This Row],[Multi-lens? 1]]="No", 1, IF(Table1[[#This Row],[Multi-lens? 1]]="Dual", 2, IF(Table1[[#This Row],[Multi-lens? 1]]="Quad", 4, ""))),"")</f>
        <v/>
      </c>
      <c r="C939" s="6">
        <f t="shared" si="90"/>
        <v>0</v>
      </c>
      <c r="D939" s="6">
        <f t="shared" si="91"/>
        <v>0</v>
      </c>
      <c r="E939" s="6">
        <f t="shared" si="92"/>
        <v>0</v>
      </c>
      <c r="F939" s="6">
        <f t="shared" si="93"/>
        <v>0</v>
      </c>
      <c r="H939" s="6" t="str">
        <f>IFERROR(IF(Table1[[#This Row],[Multi-lens? 1]]="No", 1, IF(Table1[[#This Row],[Multi-lens? 1]]="Dual", 2, IF(Table1[[#This Row],[Multi-lens? 1]]="Quad", 4, ""))),"")</f>
        <v/>
      </c>
      <c r="I939" s="9">
        <f>IFERROR(Table1[[#This Row],[Name]],"")</f>
        <v>0</v>
      </c>
      <c r="K939" s="3" t="str">
        <f t="shared" si="88"/>
        <v/>
      </c>
      <c r="M939" s="4">
        <f>IF(Table1[[#This Row],[Import to Gateway Calculator?]]="Yes",IFERROR(Table1[[#This Row],[Streaming Resolution '[MP']]],""),0)</f>
        <v>0</v>
      </c>
      <c r="N939" s="4">
        <f>IF(Table1[[#This Row],[Import to Gateway Calculator?]]="Yes",IFERROR(Table1[[#This Row],[Recording Resolution '[MP']]],""),0)</f>
        <v>0</v>
      </c>
      <c r="O939" s="4">
        <f>IF(Table1[[#This Row],[Import to Gateway Calculator?]]="Yes",IFERROR(Table1[[#This Row],[Frame Rate '[FPS'] 1]],""),0)</f>
        <v>0</v>
      </c>
      <c r="P939" s="4">
        <f>IF(Table1[[#This Row],[Import to Gateway Calculator?]]="Yes",IFERROR(Table1[[#This Row],[Days of Storage 1]],""),0)</f>
        <v>0</v>
      </c>
    </row>
    <row r="940" spans="1:16" x14ac:dyDescent="0.25">
      <c r="A940" s="5" t="str">
        <f t="shared" si="89"/>
        <v/>
      </c>
      <c r="B940" s="6" t="str">
        <f>IFERROR(IF(Table1[[#This Row],[Multi-lens? 1]]="No", 1, IF(Table1[[#This Row],[Multi-lens? 1]]="Dual", 2, IF(Table1[[#This Row],[Multi-lens? 1]]="Quad", 4, ""))),"")</f>
        <v/>
      </c>
      <c r="C940" s="6">
        <f t="shared" si="90"/>
        <v>0</v>
      </c>
      <c r="D940" s="6">
        <f t="shared" si="91"/>
        <v>0</v>
      </c>
      <c r="E940" s="6">
        <f t="shared" si="92"/>
        <v>0</v>
      </c>
      <c r="F940" s="6">
        <f t="shared" si="93"/>
        <v>0</v>
      </c>
      <c r="H940" s="6" t="str">
        <f>IFERROR(IF(Table1[[#This Row],[Multi-lens? 1]]="No", 1, IF(Table1[[#This Row],[Multi-lens? 1]]="Dual", 2, IF(Table1[[#This Row],[Multi-lens? 1]]="Quad", 4, ""))),"")</f>
        <v/>
      </c>
      <c r="I940" s="9">
        <f>IFERROR(Table1[[#This Row],[Name]],"")</f>
        <v>0</v>
      </c>
      <c r="K940" s="3" t="str">
        <f t="shared" si="88"/>
        <v/>
      </c>
      <c r="M940" s="4">
        <f>IF(Table1[[#This Row],[Import to Gateway Calculator?]]="Yes",IFERROR(Table1[[#This Row],[Streaming Resolution '[MP']]],""),0)</f>
        <v>0</v>
      </c>
      <c r="N940" s="4">
        <f>IF(Table1[[#This Row],[Import to Gateway Calculator?]]="Yes",IFERROR(Table1[[#This Row],[Recording Resolution '[MP']]],""),0)</f>
        <v>0</v>
      </c>
      <c r="O940" s="4">
        <f>IF(Table1[[#This Row],[Import to Gateway Calculator?]]="Yes",IFERROR(Table1[[#This Row],[Frame Rate '[FPS'] 1]],""),0)</f>
        <v>0</v>
      </c>
      <c r="P940" s="4">
        <f>IF(Table1[[#This Row],[Import to Gateway Calculator?]]="Yes",IFERROR(Table1[[#This Row],[Days of Storage 1]],""),0)</f>
        <v>0</v>
      </c>
    </row>
    <row r="941" spans="1:16" x14ac:dyDescent="0.25">
      <c r="A941" s="5" t="str">
        <f t="shared" si="89"/>
        <v/>
      </c>
      <c r="B941" s="6" t="str">
        <f>IFERROR(IF(Table1[[#This Row],[Multi-lens? 1]]="No", 1, IF(Table1[[#This Row],[Multi-lens? 1]]="Dual", 2, IF(Table1[[#This Row],[Multi-lens? 1]]="Quad", 4, ""))),"")</f>
        <v/>
      </c>
      <c r="C941" s="6">
        <f t="shared" si="90"/>
        <v>0</v>
      </c>
      <c r="D941" s="6">
        <f t="shared" si="91"/>
        <v>0</v>
      </c>
      <c r="E941" s="6">
        <f t="shared" si="92"/>
        <v>0</v>
      </c>
      <c r="F941" s="6">
        <f t="shared" si="93"/>
        <v>0</v>
      </c>
      <c r="H941" s="6" t="str">
        <f>IFERROR(IF(Table1[[#This Row],[Multi-lens? 1]]="No", 1, IF(Table1[[#This Row],[Multi-lens? 1]]="Dual", 2, IF(Table1[[#This Row],[Multi-lens? 1]]="Quad", 4, ""))),"")</f>
        <v/>
      </c>
      <c r="I941" s="9">
        <f>IFERROR(Table1[[#This Row],[Name]],"")</f>
        <v>0</v>
      </c>
      <c r="K941" s="3" t="str">
        <f t="shared" si="88"/>
        <v/>
      </c>
      <c r="M941" s="4">
        <f>IF(Table1[[#This Row],[Import to Gateway Calculator?]]="Yes",IFERROR(Table1[[#This Row],[Streaming Resolution '[MP']]],""),0)</f>
        <v>0</v>
      </c>
      <c r="N941" s="4">
        <f>IF(Table1[[#This Row],[Import to Gateway Calculator?]]="Yes",IFERROR(Table1[[#This Row],[Recording Resolution '[MP']]],""),0)</f>
        <v>0</v>
      </c>
      <c r="O941" s="4">
        <f>IF(Table1[[#This Row],[Import to Gateway Calculator?]]="Yes",IFERROR(Table1[[#This Row],[Frame Rate '[FPS'] 1]],""),0)</f>
        <v>0</v>
      </c>
      <c r="P941" s="4">
        <f>IF(Table1[[#This Row],[Import to Gateway Calculator?]]="Yes",IFERROR(Table1[[#This Row],[Days of Storage 1]],""),0)</f>
        <v>0</v>
      </c>
    </row>
    <row r="942" spans="1:16" x14ac:dyDescent="0.25">
      <c r="A942" s="5" t="str">
        <f t="shared" si="89"/>
        <v/>
      </c>
      <c r="B942" s="6" t="str">
        <f>IFERROR(IF(Table1[[#This Row],[Multi-lens? 1]]="No", 1, IF(Table1[[#This Row],[Multi-lens? 1]]="Dual", 2, IF(Table1[[#This Row],[Multi-lens? 1]]="Quad", 4, ""))),"")</f>
        <v/>
      </c>
      <c r="C942" s="6">
        <f t="shared" si="90"/>
        <v>0</v>
      </c>
      <c r="D942" s="6">
        <f t="shared" si="91"/>
        <v>0</v>
      </c>
      <c r="E942" s="6">
        <f t="shared" si="92"/>
        <v>0</v>
      </c>
      <c r="F942" s="6">
        <f t="shared" si="93"/>
        <v>0</v>
      </c>
      <c r="H942" s="6" t="str">
        <f>IFERROR(IF(Table1[[#This Row],[Multi-lens? 1]]="No", 1, IF(Table1[[#This Row],[Multi-lens? 1]]="Dual", 2, IF(Table1[[#This Row],[Multi-lens? 1]]="Quad", 4, ""))),"")</f>
        <v/>
      </c>
      <c r="I942" s="9">
        <f>IFERROR(Table1[[#This Row],[Name]],"")</f>
        <v>0</v>
      </c>
      <c r="K942" s="3" t="str">
        <f t="shared" si="88"/>
        <v/>
      </c>
      <c r="M942" s="4">
        <f>IF(Table1[[#This Row],[Import to Gateway Calculator?]]="Yes",IFERROR(Table1[[#This Row],[Streaming Resolution '[MP']]],""),0)</f>
        <v>0</v>
      </c>
      <c r="N942" s="4">
        <f>IF(Table1[[#This Row],[Import to Gateway Calculator?]]="Yes",IFERROR(Table1[[#This Row],[Recording Resolution '[MP']]],""),0)</f>
        <v>0</v>
      </c>
      <c r="O942" s="4">
        <f>IF(Table1[[#This Row],[Import to Gateway Calculator?]]="Yes",IFERROR(Table1[[#This Row],[Frame Rate '[FPS'] 1]],""),0)</f>
        <v>0</v>
      </c>
      <c r="P942" s="4">
        <f>IF(Table1[[#This Row],[Import to Gateway Calculator?]]="Yes",IFERROR(Table1[[#This Row],[Days of Storage 1]],""),0)</f>
        <v>0</v>
      </c>
    </row>
    <row r="943" spans="1:16" x14ac:dyDescent="0.25">
      <c r="A943" s="5" t="str">
        <f t="shared" si="89"/>
        <v/>
      </c>
      <c r="B943" s="6" t="str">
        <f>IFERROR(IF(Table1[[#This Row],[Multi-lens? 1]]="No", 1, IF(Table1[[#This Row],[Multi-lens? 1]]="Dual", 2, IF(Table1[[#This Row],[Multi-lens? 1]]="Quad", 4, ""))),"")</f>
        <v/>
      </c>
      <c r="C943" s="6">
        <f t="shared" si="90"/>
        <v>0</v>
      </c>
      <c r="D943" s="6">
        <f t="shared" si="91"/>
        <v>0</v>
      </c>
      <c r="E943" s="6">
        <f t="shared" si="92"/>
        <v>0</v>
      </c>
      <c r="F943" s="6">
        <f t="shared" si="93"/>
        <v>0</v>
      </c>
      <c r="H943" s="6" t="str">
        <f>IFERROR(IF(Table1[[#This Row],[Multi-lens? 1]]="No", 1, IF(Table1[[#This Row],[Multi-lens? 1]]="Dual", 2, IF(Table1[[#This Row],[Multi-lens? 1]]="Quad", 4, ""))),"")</f>
        <v/>
      </c>
      <c r="I943" s="9">
        <f>IFERROR(Table1[[#This Row],[Name]],"")</f>
        <v>0</v>
      </c>
      <c r="K943" s="3" t="str">
        <f t="shared" si="88"/>
        <v/>
      </c>
      <c r="M943" s="4">
        <f>IF(Table1[[#This Row],[Import to Gateway Calculator?]]="Yes",IFERROR(Table1[[#This Row],[Streaming Resolution '[MP']]],""),0)</f>
        <v>0</v>
      </c>
      <c r="N943" s="4">
        <f>IF(Table1[[#This Row],[Import to Gateway Calculator?]]="Yes",IFERROR(Table1[[#This Row],[Recording Resolution '[MP']]],""),0)</f>
        <v>0</v>
      </c>
      <c r="O943" s="4">
        <f>IF(Table1[[#This Row],[Import to Gateway Calculator?]]="Yes",IFERROR(Table1[[#This Row],[Frame Rate '[FPS'] 1]],""),0)</f>
        <v>0</v>
      </c>
      <c r="P943" s="4">
        <f>IF(Table1[[#This Row],[Import to Gateway Calculator?]]="Yes",IFERROR(Table1[[#This Row],[Days of Storage 1]],""),0)</f>
        <v>0</v>
      </c>
    </row>
    <row r="944" spans="1:16" x14ac:dyDescent="0.25">
      <c r="A944" s="5" t="str">
        <f t="shared" si="89"/>
        <v/>
      </c>
      <c r="B944" s="6" t="str">
        <f>IFERROR(IF(Table1[[#This Row],[Multi-lens? 1]]="No", 1, IF(Table1[[#This Row],[Multi-lens? 1]]="Dual", 2, IF(Table1[[#This Row],[Multi-lens? 1]]="Quad", 4, ""))),"")</f>
        <v/>
      </c>
      <c r="C944" s="6">
        <f t="shared" si="90"/>
        <v>0</v>
      </c>
      <c r="D944" s="6">
        <f t="shared" si="91"/>
        <v>0</v>
      </c>
      <c r="E944" s="6">
        <f t="shared" si="92"/>
        <v>0</v>
      </c>
      <c r="F944" s="6">
        <f t="shared" si="93"/>
        <v>0</v>
      </c>
      <c r="H944" s="6" t="str">
        <f>IFERROR(IF(Table1[[#This Row],[Multi-lens? 1]]="No", 1, IF(Table1[[#This Row],[Multi-lens? 1]]="Dual", 2, IF(Table1[[#This Row],[Multi-lens? 1]]="Quad", 4, ""))),"")</f>
        <v/>
      </c>
      <c r="I944" s="9">
        <f>IFERROR(Table1[[#This Row],[Name]],"")</f>
        <v>0</v>
      </c>
      <c r="K944" s="3" t="str">
        <f t="shared" si="88"/>
        <v/>
      </c>
      <c r="M944" s="4">
        <f>IF(Table1[[#This Row],[Import to Gateway Calculator?]]="Yes",IFERROR(Table1[[#This Row],[Streaming Resolution '[MP']]],""),0)</f>
        <v>0</v>
      </c>
      <c r="N944" s="4">
        <f>IF(Table1[[#This Row],[Import to Gateway Calculator?]]="Yes",IFERROR(Table1[[#This Row],[Recording Resolution '[MP']]],""),0)</f>
        <v>0</v>
      </c>
      <c r="O944" s="4">
        <f>IF(Table1[[#This Row],[Import to Gateway Calculator?]]="Yes",IFERROR(Table1[[#This Row],[Frame Rate '[FPS'] 1]],""),0)</f>
        <v>0</v>
      </c>
      <c r="P944" s="4">
        <f>IF(Table1[[#This Row],[Import to Gateway Calculator?]]="Yes",IFERROR(Table1[[#This Row],[Days of Storage 1]],""),0)</f>
        <v>0</v>
      </c>
    </row>
    <row r="945" spans="1:16" x14ac:dyDescent="0.25">
      <c r="A945" s="5" t="str">
        <f t="shared" si="89"/>
        <v/>
      </c>
      <c r="B945" s="6" t="str">
        <f>IFERROR(IF(Table1[[#This Row],[Multi-lens? 1]]="No", 1, IF(Table1[[#This Row],[Multi-lens? 1]]="Dual", 2, IF(Table1[[#This Row],[Multi-lens? 1]]="Quad", 4, ""))),"")</f>
        <v/>
      </c>
      <c r="C945" s="6">
        <f t="shared" si="90"/>
        <v>0</v>
      </c>
      <c r="D945" s="6">
        <f t="shared" si="91"/>
        <v>0</v>
      </c>
      <c r="E945" s="6">
        <f t="shared" si="92"/>
        <v>0</v>
      </c>
      <c r="F945" s="6">
        <f t="shared" si="93"/>
        <v>0</v>
      </c>
      <c r="H945" s="6" t="str">
        <f>IFERROR(IF(Table1[[#This Row],[Multi-lens? 1]]="No", 1, IF(Table1[[#This Row],[Multi-lens? 1]]="Dual", 2, IF(Table1[[#This Row],[Multi-lens? 1]]="Quad", 4, ""))),"")</f>
        <v/>
      </c>
      <c r="I945" s="9">
        <f>IFERROR(Table1[[#This Row],[Name]],"")</f>
        <v>0</v>
      </c>
      <c r="K945" s="3" t="str">
        <f t="shared" si="88"/>
        <v/>
      </c>
      <c r="M945" s="4">
        <f>IF(Table1[[#This Row],[Import to Gateway Calculator?]]="Yes",IFERROR(Table1[[#This Row],[Streaming Resolution '[MP']]],""),0)</f>
        <v>0</v>
      </c>
      <c r="N945" s="4">
        <f>IF(Table1[[#This Row],[Import to Gateway Calculator?]]="Yes",IFERROR(Table1[[#This Row],[Recording Resolution '[MP']]],""),0)</f>
        <v>0</v>
      </c>
      <c r="O945" s="4">
        <f>IF(Table1[[#This Row],[Import to Gateway Calculator?]]="Yes",IFERROR(Table1[[#This Row],[Frame Rate '[FPS'] 1]],""),0)</f>
        <v>0</v>
      </c>
      <c r="P945" s="4">
        <f>IF(Table1[[#This Row],[Import to Gateway Calculator?]]="Yes",IFERROR(Table1[[#This Row],[Days of Storage 1]],""),0)</f>
        <v>0</v>
      </c>
    </row>
    <row r="946" spans="1:16" x14ac:dyDescent="0.25">
      <c r="A946" s="5" t="str">
        <f t="shared" si="89"/>
        <v/>
      </c>
      <c r="B946" s="6" t="str">
        <f>IFERROR(IF(Table1[[#This Row],[Multi-lens? 1]]="No", 1, IF(Table1[[#This Row],[Multi-lens? 1]]="Dual", 2, IF(Table1[[#This Row],[Multi-lens? 1]]="Quad", 4, ""))),"")</f>
        <v/>
      </c>
      <c r="C946" s="6">
        <f t="shared" si="90"/>
        <v>0</v>
      </c>
      <c r="D946" s="6">
        <f t="shared" si="91"/>
        <v>0</v>
      </c>
      <c r="E946" s="6">
        <f t="shared" si="92"/>
        <v>0</v>
      </c>
      <c r="F946" s="6">
        <f t="shared" si="93"/>
        <v>0</v>
      </c>
      <c r="H946" s="6" t="str">
        <f>IFERROR(IF(Table1[[#This Row],[Multi-lens? 1]]="No", 1, IF(Table1[[#This Row],[Multi-lens? 1]]="Dual", 2, IF(Table1[[#This Row],[Multi-lens? 1]]="Quad", 4, ""))),"")</f>
        <v/>
      </c>
      <c r="I946" s="9">
        <f>IFERROR(Table1[[#This Row],[Name]],"")</f>
        <v>0</v>
      </c>
      <c r="K946" s="3" t="str">
        <f t="shared" si="88"/>
        <v/>
      </c>
      <c r="M946" s="4">
        <f>IF(Table1[[#This Row],[Import to Gateway Calculator?]]="Yes",IFERROR(Table1[[#This Row],[Streaming Resolution '[MP']]],""),0)</f>
        <v>0</v>
      </c>
      <c r="N946" s="4">
        <f>IF(Table1[[#This Row],[Import to Gateway Calculator?]]="Yes",IFERROR(Table1[[#This Row],[Recording Resolution '[MP']]],""),0)</f>
        <v>0</v>
      </c>
      <c r="O946" s="4">
        <f>IF(Table1[[#This Row],[Import to Gateway Calculator?]]="Yes",IFERROR(Table1[[#This Row],[Frame Rate '[FPS'] 1]],""),0)</f>
        <v>0</v>
      </c>
      <c r="P946" s="4">
        <f>IF(Table1[[#This Row],[Import to Gateway Calculator?]]="Yes",IFERROR(Table1[[#This Row],[Days of Storage 1]],""),0)</f>
        <v>0</v>
      </c>
    </row>
    <row r="947" spans="1:16" x14ac:dyDescent="0.25">
      <c r="A947" s="5" t="str">
        <f t="shared" si="89"/>
        <v/>
      </c>
      <c r="B947" s="6" t="str">
        <f>IFERROR(IF(Table1[[#This Row],[Multi-lens? 1]]="No", 1, IF(Table1[[#This Row],[Multi-lens? 1]]="Dual", 2, IF(Table1[[#This Row],[Multi-lens? 1]]="Quad", 4, ""))),"")</f>
        <v/>
      </c>
      <c r="C947" s="6">
        <f t="shared" si="90"/>
        <v>0</v>
      </c>
      <c r="D947" s="6">
        <f t="shared" si="91"/>
        <v>0</v>
      </c>
      <c r="E947" s="6">
        <f t="shared" si="92"/>
        <v>0</v>
      </c>
      <c r="F947" s="6">
        <f t="shared" si="93"/>
        <v>0</v>
      </c>
      <c r="H947" s="6" t="str">
        <f>IFERROR(IF(Table1[[#This Row],[Multi-lens? 1]]="No", 1, IF(Table1[[#This Row],[Multi-lens? 1]]="Dual", 2, IF(Table1[[#This Row],[Multi-lens? 1]]="Quad", 4, ""))),"")</f>
        <v/>
      </c>
      <c r="I947" s="9">
        <f>IFERROR(Table1[[#This Row],[Name]],"")</f>
        <v>0</v>
      </c>
      <c r="K947" s="3" t="str">
        <f t="shared" si="88"/>
        <v/>
      </c>
      <c r="M947" s="4">
        <f>IF(Table1[[#This Row],[Import to Gateway Calculator?]]="Yes",IFERROR(Table1[[#This Row],[Streaming Resolution '[MP']]],""),0)</f>
        <v>0</v>
      </c>
      <c r="N947" s="4">
        <f>IF(Table1[[#This Row],[Import to Gateway Calculator?]]="Yes",IFERROR(Table1[[#This Row],[Recording Resolution '[MP']]],""),0)</f>
        <v>0</v>
      </c>
      <c r="O947" s="4">
        <f>IF(Table1[[#This Row],[Import to Gateway Calculator?]]="Yes",IFERROR(Table1[[#This Row],[Frame Rate '[FPS'] 1]],""),0)</f>
        <v>0</v>
      </c>
      <c r="P947" s="4">
        <f>IF(Table1[[#This Row],[Import to Gateway Calculator?]]="Yes",IFERROR(Table1[[#This Row],[Days of Storage 1]],""),0)</f>
        <v>0</v>
      </c>
    </row>
    <row r="948" spans="1:16" x14ac:dyDescent="0.25">
      <c r="A948" s="5" t="str">
        <f t="shared" si="89"/>
        <v/>
      </c>
      <c r="B948" s="6" t="str">
        <f>IFERROR(IF(Table1[[#This Row],[Multi-lens? 1]]="No", 1, IF(Table1[[#This Row],[Multi-lens? 1]]="Dual", 2, IF(Table1[[#This Row],[Multi-lens? 1]]="Quad", 4, ""))),"")</f>
        <v/>
      </c>
      <c r="C948" s="6">
        <f t="shared" si="90"/>
        <v>0</v>
      </c>
      <c r="D948" s="6">
        <f t="shared" si="91"/>
        <v>0</v>
      </c>
      <c r="E948" s="6">
        <f t="shared" si="92"/>
        <v>0</v>
      </c>
      <c r="F948" s="6">
        <f t="shared" si="93"/>
        <v>0</v>
      </c>
      <c r="H948" s="6" t="str">
        <f>IFERROR(IF(Table1[[#This Row],[Multi-lens? 1]]="No", 1, IF(Table1[[#This Row],[Multi-lens? 1]]="Dual", 2, IF(Table1[[#This Row],[Multi-lens? 1]]="Quad", 4, ""))),"")</f>
        <v/>
      </c>
      <c r="I948" s="9">
        <f>IFERROR(Table1[[#This Row],[Name]],"")</f>
        <v>0</v>
      </c>
      <c r="K948" s="3" t="str">
        <f t="shared" si="88"/>
        <v/>
      </c>
      <c r="M948" s="4">
        <f>IF(Table1[[#This Row],[Import to Gateway Calculator?]]="Yes",IFERROR(Table1[[#This Row],[Streaming Resolution '[MP']]],""),0)</f>
        <v>0</v>
      </c>
      <c r="N948" s="4">
        <f>IF(Table1[[#This Row],[Import to Gateway Calculator?]]="Yes",IFERROR(Table1[[#This Row],[Recording Resolution '[MP']]],""),0)</f>
        <v>0</v>
      </c>
      <c r="O948" s="4">
        <f>IF(Table1[[#This Row],[Import to Gateway Calculator?]]="Yes",IFERROR(Table1[[#This Row],[Frame Rate '[FPS'] 1]],""),0)</f>
        <v>0</v>
      </c>
      <c r="P948" s="4">
        <f>IF(Table1[[#This Row],[Import to Gateway Calculator?]]="Yes",IFERROR(Table1[[#This Row],[Days of Storage 1]],""),0)</f>
        <v>0</v>
      </c>
    </row>
    <row r="949" spans="1:16" x14ac:dyDescent="0.25">
      <c r="A949" s="5" t="str">
        <f t="shared" si="89"/>
        <v/>
      </c>
      <c r="B949" s="6" t="str">
        <f>IFERROR(IF(Table1[[#This Row],[Multi-lens? 1]]="No", 1, IF(Table1[[#This Row],[Multi-lens? 1]]="Dual", 2, IF(Table1[[#This Row],[Multi-lens? 1]]="Quad", 4, ""))),"")</f>
        <v/>
      </c>
      <c r="C949" s="6">
        <f t="shared" si="90"/>
        <v>0</v>
      </c>
      <c r="D949" s="6">
        <f t="shared" si="91"/>
        <v>0</v>
      </c>
      <c r="E949" s="6">
        <f t="shared" si="92"/>
        <v>0</v>
      </c>
      <c r="F949" s="6">
        <f t="shared" si="93"/>
        <v>0</v>
      </c>
      <c r="H949" s="6" t="str">
        <f>IFERROR(IF(Table1[[#This Row],[Multi-lens? 1]]="No", 1, IF(Table1[[#This Row],[Multi-lens? 1]]="Dual", 2, IF(Table1[[#This Row],[Multi-lens? 1]]="Quad", 4, ""))),"")</f>
        <v/>
      </c>
      <c r="I949" s="9">
        <f>IFERROR(Table1[[#This Row],[Name]],"")</f>
        <v>0</v>
      </c>
      <c r="K949" s="3" t="str">
        <f t="shared" si="88"/>
        <v/>
      </c>
      <c r="M949" s="4">
        <f>IF(Table1[[#This Row],[Import to Gateway Calculator?]]="Yes",IFERROR(Table1[[#This Row],[Streaming Resolution '[MP']]],""),0)</f>
        <v>0</v>
      </c>
      <c r="N949" s="4">
        <f>IF(Table1[[#This Row],[Import to Gateway Calculator?]]="Yes",IFERROR(Table1[[#This Row],[Recording Resolution '[MP']]],""),0)</f>
        <v>0</v>
      </c>
      <c r="O949" s="4">
        <f>IF(Table1[[#This Row],[Import to Gateway Calculator?]]="Yes",IFERROR(Table1[[#This Row],[Frame Rate '[FPS'] 1]],""),0)</f>
        <v>0</v>
      </c>
      <c r="P949" s="4">
        <f>IF(Table1[[#This Row],[Import to Gateway Calculator?]]="Yes",IFERROR(Table1[[#This Row],[Days of Storage 1]],""),0)</f>
        <v>0</v>
      </c>
    </row>
    <row r="950" spans="1:16" x14ac:dyDescent="0.25">
      <c r="A950" s="5" t="str">
        <f t="shared" si="89"/>
        <v/>
      </c>
      <c r="B950" s="6" t="str">
        <f>IFERROR(IF(Table1[[#This Row],[Multi-lens? 1]]="No", 1, IF(Table1[[#This Row],[Multi-lens? 1]]="Dual", 2, IF(Table1[[#This Row],[Multi-lens? 1]]="Quad", 4, ""))),"")</f>
        <v/>
      </c>
      <c r="C950" s="6">
        <f t="shared" si="90"/>
        <v>0</v>
      </c>
      <c r="D950" s="6">
        <f t="shared" si="91"/>
        <v>0</v>
      </c>
      <c r="E950" s="6">
        <f t="shared" si="92"/>
        <v>0</v>
      </c>
      <c r="F950" s="6">
        <f t="shared" si="93"/>
        <v>0</v>
      </c>
      <c r="H950" s="6" t="str">
        <f>IFERROR(IF(Table1[[#This Row],[Multi-lens? 1]]="No", 1, IF(Table1[[#This Row],[Multi-lens? 1]]="Dual", 2, IF(Table1[[#This Row],[Multi-lens? 1]]="Quad", 4, ""))),"")</f>
        <v/>
      </c>
      <c r="I950" s="9">
        <f>IFERROR(Table1[[#This Row],[Name]],"")</f>
        <v>0</v>
      </c>
      <c r="K950" s="3" t="str">
        <f t="shared" si="88"/>
        <v/>
      </c>
      <c r="M950" s="4">
        <f>IF(Table1[[#This Row],[Import to Gateway Calculator?]]="Yes",IFERROR(Table1[[#This Row],[Streaming Resolution '[MP']]],""),0)</f>
        <v>0</v>
      </c>
      <c r="N950" s="4">
        <f>IF(Table1[[#This Row],[Import to Gateway Calculator?]]="Yes",IFERROR(Table1[[#This Row],[Recording Resolution '[MP']]],""),0)</f>
        <v>0</v>
      </c>
      <c r="O950" s="4">
        <f>IF(Table1[[#This Row],[Import to Gateway Calculator?]]="Yes",IFERROR(Table1[[#This Row],[Frame Rate '[FPS'] 1]],""),0)</f>
        <v>0</v>
      </c>
      <c r="P950" s="4">
        <f>IF(Table1[[#This Row],[Import to Gateway Calculator?]]="Yes",IFERROR(Table1[[#This Row],[Days of Storage 1]],""),0)</f>
        <v>0</v>
      </c>
    </row>
    <row r="951" spans="1:16" x14ac:dyDescent="0.25">
      <c r="A951" s="5" t="str">
        <f t="shared" si="89"/>
        <v/>
      </c>
      <c r="B951" s="6" t="str">
        <f>IFERROR(IF(Table1[[#This Row],[Multi-lens? 1]]="No", 1, IF(Table1[[#This Row],[Multi-lens? 1]]="Dual", 2, IF(Table1[[#This Row],[Multi-lens? 1]]="Quad", 4, ""))),"")</f>
        <v/>
      </c>
      <c r="C951" s="6">
        <f t="shared" si="90"/>
        <v>0</v>
      </c>
      <c r="D951" s="6">
        <f t="shared" si="91"/>
        <v>0</v>
      </c>
      <c r="E951" s="6">
        <f t="shared" si="92"/>
        <v>0</v>
      </c>
      <c r="F951" s="6">
        <f t="shared" si="93"/>
        <v>0</v>
      </c>
      <c r="H951" s="6" t="str">
        <f>IFERROR(IF(Table1[[#This Row],[Multi-lens? 1]]="No", 1, IF(Table1[[#This Row],[Multi-lens? 1]]="Dual", 2, IF(Table1[[#This Row],[Multi-lens? 1]]="Quad", 4, ""))),"")</f>
        <v/>
      </c>
      <c r="I951" s="9">
        <f>IFERROR(Table1[[#This Row],[Name]],"")</f>
        <v>0</v>
      </c>
      <c r="K951" s="3" t="str">
        <f t="shared" si="88"/>
        <v/>
      </c>
      <c r="M951" s="4">
        <f>IF(Table1[[#This Row],[Import to Gateway Calculator?]]="Yes",IFERROR(Table1[[#This Row],[Streaming Resolution '[MP']]],""),0)</f>
        <v>0</v>
      </c>
      <c r="N951" s="4">
        <f>IF(Table1[[#This Row],[Import to Gateway Calculator?]]="Yes",IFERROR(Table1[[#This Row],[Recording Resolution '[MP']]],""),0)</f>
        <v>0</v>
      </c>
      <c r="O951" s="4">
        <f>IF(Table1[[#This Row],[Import to Gateway Calculator?]]="Yes",IFERROR(Table1[[#This Row],[Frame Rate '[FPS'] 1]],""),0)</f>
        <v>0</v>
      </c>
      <c r="P951" s="4">
        <f>IF(Table1[[#This Row],[Import to Gateway Calculator?]]="Yes",IFERROR(Table1[[#This Row],[Days of Storage 1]],""),0)</f>
        <v>0</v>
      </c>
    </row>
    <row r="952" spans="1:16" x14ac:dyDescent="0.25">
      <c r="A952" s="5" t="str">
        <f t="shared" si="89"/>
        <v/>
      </c>
      <c r="B952" s="6" t="str">
        <f>IFERROR(IF(Table1[[#This Row],[Multi-lens? 1]]="No", 1, IF(Table1[[#This Row],[Multi-lens? 1]]="Dual", 2, IF(Table1[[#This Row],[Multi-lens? 1]]="Quad", 4, ""))),"")</f>
        <v/>
      </c>
      <c r="C952" s="6">
        <f t="shared" si="90"/>
        <v>0</v>
      </c>
      <c r="D952" s="6">
        <f t="shared" si="91"/>
        <v>0</v>
      </c>
      <c r="E952" s="6">
        <f t="shared" si="92"/>
        <v>0</v>
      </c>
      <c r="F952" s="6">
        <f t="shared" si="93"/>
        <v>0</v>
      </c>
      <c r="H952" s="6" t="str">
        <f>IFERROR(IF(Table1[[#This Row],[Multi-lens? 1]]="No", 1, IF(Table1[[#This Row],[Multi-lens? 1]]="Dual", 2, IF(Table1[[#This Row],[Multi-lens? 1]]="Quad", 4, ""))),"")</f>
        <v/>
      </c>
      <c r="I952" s="9">
        <f>IFERROR(Table1[[#This Row],[Name]],"")</f>
        <v>0</v>
      </c>
      <c r="K952" s="3" t="str">
        <f t="shared" si="88"/>
        <v/>
      </c>
      <c r="M952" s="4">
        <f>IF(Table1[[#This Row],[Import to Gateway Calculator?]]="Yes",IFERROR(Table1[[#This Row],[Streaming Resolution '[MP']]],""),0)</f>
        <v>0</v>
      </c>
      <c r="N952" s="4">
        <f>IF(Table1[[#This Row],[Import to Gateway Calculator?]]="Yes",IFERROR(Table1[[#This Row],[Recording Resolution '[MP']]],""),0)</f>
        <v>0</v>
      </c>
      <c r="O952" s="4">
        <f>IF(Table1[[#This Row],[Import to Gateway Calculator?]]="Yes",IFERROR(Table1[[#This Row],[Frame Rate '[FPS'] 1]],""),0)</f>
        <v>0</v>
      </c>
      <c r="P952" s="4">
        <f>IF(Table1[[#This Row],[Import to Gateway Calculator?]]="Yes",IFERROR(Table1[[#This Row],[Days of Storage 1]],""),0)</f>
        <v>0</v>
      </c>
    </row>
    <row r="953" spans="1:16" x14ac:dyDescent="0.25">
      <c r="A953" s="5" t="str">
        <f t="shared" si="89"/>
        <v/>
      </c>
      <c r="B953" s="6" t="str">
        <f>IFERROR(IF(Table1[[#This Row],[Multi-lens? 1]]="No", 1, IF(Table1[[#This Row],[Multi-lens? 1]]="Dual", 2, IF(Table1[[#This Row],[Multi-lens? 1]]="Quad", 4, ""))),"")</f>
        <v/>
      </c>
      <c r="C953" s="6">
        <f t="shared" si="90"/>
        <v>0</v>
      </c>
      <c r="D953" s="6">
        <f t="shared" si="91"/>
        <v>0</v>
      </c>
      <c r="E953" s="6">
        <f t="shared" si="92"/>
        <v>0</v>
      </c>
      <c r="F953" s="6">
        <f t="shared" si="93"/>
        <v>0</v>
      </c>
      <c r="H953" s="6" t="str">
        <f>IFERROR(IF(Table1[[#This Row],[Multi-lens? 1]]="No", 1, IF(Table1[[#This Row],[Multi-lens? 1]]="Dual", 2, IF(Table1[[#This Row],[Multi-lens? 1]]="Quad", 4, ""))),"")</f>
        <v/>
      </c>
      <c r="I953" s="9">
        <f>IFERROR(Table1[[#This Row],[Name]],"")</f>
        <v>0</v>
      </c>
      <c r="K953" s="3" t="str">
        <f t="shared" si="88"/>
        <v/>
      </c>
      <c r="M953" s="4">
        <f>IF(Table1[[#This Row],[Import to Gateway Calculator?]]="Yes",IFERROR(Table1[[#This Row],[Streaming Resolution '[MP']]],""),0)</f>
        <v>0</v>
      </c>
      <c r="N953" s="4">
        <f>IF(Table1[[#This Row],[Import to Gateway Calculator?]]="Yes",IFERROR(Table1[[#This Row],[Recording Resolution '[MP']]],""),0)</f>
        <v>0</v>
      </c>
      <c r="O953" s="4">
        <f>IF(Table1[[#This Row],[Import to Gateway Calculator?]]="Yes",IFERROR(Table1[[#This Row],[Frame Rate '[FPS'] 1]],""),0)</f>
        <v>0</v>
      </c>
      <c r="P953" s="4">
        <f>IF(Table1[[#This Row],[Import to Gateway Calculator?]]="Yes",IFERROR(Table1[[#This Row],[Days of Storage 1]],""),0)</f>
        <v>0</v>
      </c>
    </row>
    <row r="954" spans="1:16" x14ac:dyDescent="0.25">
      <c r="A954" s="5" t="str">
        <f t="shared" si="89"/>
        <v/>
      </c>
      <c r="B954" s="6" t="str">
        <f>IFERROR(IF(Table1[[#This Row],[Multi-lens? 1]]="No", 1, IF(Table1[[#This Row],[Multi-lens? 1]]="Dual", 2, IF(Table1[[#This Row],[Multi-lens? 1]]="Quad", 4, ""))),"")</f>
        <v/>
      </c>
      <c r="C954" s="6">
        <f t="shared" si="90"/>
        <v>0</v>
      </c>
      <c r="D954" s="6">
        <f t="shared" si="91"/>
        <v>0</v>
      </c>
      <c r="E954" s="6">
        <f t="shared" si="92"/>
        <v>0</v>
      </c>
      <c r="F954" s="6">
        <f t="shared" si="93"/>
        <v>0</v>
      </c>
      <c r="H954" s="6" t="str">
        <f>IFERROR(IF(Table1[[#This Row],[Multi-lens? 1]]="No", 1, IF(Table1[[#This Row],[Multi-lens? 1]]="Dual", 2, IF(Table1[[#This Row],[Multi-lens? 1]]="Quad", 4, ""))),"")</f>
        <v/>
      </c>
      <c r="I954" s="9">
        <f>IFERROR(Table1[[#This Row],[Name]],"")</f>
        <v>0</v>
      </c>
      <c r="K954" s="3" t="str">
        <f t="shared" si="88"/>
        <v/>
      </c>
      <c r="M954" s="4">
        <f>IF(Table1[[#This Row],[Import to Gateway Calculator?]]="Yes",IFERROR(Table1[[#This Row],[Streaming Resolution '[MP']]],""),0)</f>
        <v>0</v>
      </c>
      <c r="N954" s="4">
        <f>IF(Table1[[#This Row],[Import to Gateway Calculator?]]="Yes",IFERROR(Table1[[#This Row],[Recording Resolution '[MP']]],""),0)</f>
        <v>0</v>
      </c>
      <c r="O954" s="4">
        <f>IF(Table1[[#This Row],[Import to Gateway Calculator?]]="Yes",IFERROR(Table1[[#This Row],[Frame Rate '[FPS'] 1]],""),0)</f>
        <v>0</v>
      </c>
      <c r="P954" s="4">
        <f>IF(Table1[[#This Row],[Import to Gateway Calculator?]]="Yes",IFERROR(Table1[[#This Row],[Days of Storage 1]],""),0)</f>
        <v>0</v>
      </c>
    </row>
    <row r="955" spans="1:16" x14ac:dyDescent="0.25">
      <c r="A955" s="5" t="str">
        <f t="shared" si="89"/>
        <v/>
      </c>
      <c r="B955" s="6" t="str">
        <f>IFERROR(IF(Table1[[#This Row],[Multi-lens? 1]]="No", 1, IF(Table1[[#This Row],[Multi-lens? 1]]="Dual", 2, IF(Table1[[#This Row],[Multi-lens? 1]]="Quad", 4, ""))),"")</f>
        <v/>
      </c>
      <c r="C955" s="6">
        <f t="shared" si="90"/>
        <v>0</v>
      </c>
      <c r="D955" s="6">
        <f t="shared" si="91"/>
        <v>0</v>
      </c>
      <c r="E955" s="6">
        <f t="shared" si="92"/>
        <v>0</v>
      </c>
      <c r="F955" s="6">
        <f t="shared" si="93"/>
        <v>0</v>
      </c>
      <c r="H955" s="6" t="str">
        <f>IFERROR(IF(Table1[[#This Row],[Multi-lens? 1]]="No", 1, IF(Table1[[#This Row],[Multi-lens? 1]]="Dual", 2, IF(Table1[[#This Row],[Multi-lens? 1]]="Quad", 4, ""))),"")</f>
        <v/>
      </c>
      <c r="I955" s="9">
        <f>IFERROR(Table1[[#This Row],[Name]],"")</f>
        <v>0</v>
      </c>
      <c r="K955" s="3" t="str">
        <f t="shared" si="88"/>
        <v/>
      </c>
      <c r="M955" s="4">
        <f>IF(Table1[[#This Row],[Import to Gateway Calculator?]]="Yes",IFERROR(Table1[[#This Row],[Streaming Resolution '[MP']]],""),0)</f>
        <v>0</v>
      </c>
      <c r="N955" s="4">
        <f>IF(Table1[[#This Row],[Import to Gateway Calculator?]]="Yes",IFERROR(Table1[[#This Row],[Recording Resolution '[MP']]],""),0)</f>
        <v>0</v>
      </c>
      <c r="O955" s="4">
        <f>IF(Table1[[#This Row],[Import to Gateway Calculator?]]="Yes",IFERROR(Table1[[#This Row],[Frame Rate '[FPS'] 1]],""),0)</f>
        <v>0</v>
      </c>
      <c r="P955" s="4">
        <f>IF(Table1[[#This Row],[Import to Gateway Calculator?]]="Yes",IFERROR(Table1[[#This Row],[Days of Storage 1]],""),0)</f>
        <v>0</v>
      </c>
    </row>
    <row r="956" spans="1:16" x14ac:dyDescent="0.25">
      <c r="A956" s="5" t="str">
        <f t="shared" si="89"/>
        <v/>
      </c>
      <c r="B956" s="6" t="str">
        <f>IFERROR(IF(Table1[[#This Row],[Multi-lens? 1]]="No", 1, IF(Table1[[#This Row],[Multi-lens? 1]]="Dual", 2, IF(Table1[[#This Row],[Multi-lens? 1]]="Quad", 4, ""))),"")</f>
        <v/>
      </c>
      <c r="C956" s="6">
        <f t="shared" si="90"/>
        <v>0</v>
      </c>
      <c r="D956" s="6">
        <f t="shared" si="91"/>
        <v>0</v>
      </c>
      <c r="E956" s="6">
        <f t="shared" si="92"/>
        <v>0</v>
      </c>
      <c r="F956" s="6">
        <f t="shared" si="93"/>
        <v>0</v>
      </c>
      <c r="H956" s="6" t="str">
        <f>IFERROR(IF(Table1[[#This Row],[Multi-lens? 1]]="No", 1, IF(Table1[[#This Row],[Multi-lens? 1]]="Dual", 2, IF(Table1[[#This Row],[Multi-lens? 1]]="Quad", 4, ""))),"")</f>
        <v/>
      </c>
      <c r="I956" s="9">
        <f>IFERROR(Table1[[#This Row],[Name]],"")</f>
        <v>0</v>
      </c>
      <c r="K956" s="3" t="str">
        <f t="shared" si="88"/>
        <v/>
      </c>
      <c r="M956" s="4">
        <f>IF(Table1[[#This Row],[Import to Gateway Calculator?]]="Yes",IFERROR(Table1[[#This Row],[Streaming Resolution '[MP']]],""),0)</f>
        <v>0</v>
      </c>
      <c r="N956" s="4">
        <f>IF(Table1[[#This Row],[Import to Gateway Calculator?]]="Yes",IFERROR(Table1[[#This Row],[Recording Resolution '[MP']]],""),0)</f>
        <v>0</v>
      </c>
      <c r="O956" s="4">
        <f>IF(Table1[[#This Row],[Import to Gateway Calculator?]]="Yes",IFERROR(Table1[[#This Row],[Frame Rate '[FPS'] 1]],""),0)</f>
        <v>0</v>
      </c>
      <c r="P956" s="4">
        <f>IF(Table1[[#This Row],[Import to Gateway Calculator?]]="Yes",IFERROR(Table1[[#This Row],[Days of Storage 1]],""),0)</f>
        <v>0</v>
      </c>
    </row>
    <row r="957" spans="1:16" x14ac:dyDescent="0.25">
      <c r="A957" s="5" t="str">
        <f t="shared" si="89"/>
        <v/>
      </c>
      <c r="B957" s="6" t="str">
        <f>IFERROR(IF(Table1[[#This Row],[Multi-lens? 1]]="No", 1, IF(Table1[[#This Row],[Multi-lens? 1]]="Dual", 2, IF(Table1[[#This Row],[Multi-lens? 1]]="Quad", 4, ""))),"")</f>
        <v/>
      </c>
      <c r="C957" s="6">
        <f t="shared" si="90"/>
        <v>0</v>
      </c>
      <c r="D957" s="6">
        <f t="shared" si="91"/>
        <v>0</v>
      </c>
      <c r="E957" s="6">
        <f t="shared" si="92"/>
        <v>0</v>
      </c>
      <c r="F957" s="6">
        <f t="shared" si="93"/>
        <v>0</v>
      </c>
      <c r="H957" s="6" t="str">
        <f>IFERROR(IF(Table1[[#This Row],[Multi-lens? 1]]="No", 1, IF(Table1[[#This Row],[Multi-lens? 1]]="Dual", 2, IF(Table1[[#This Row],[Multi-lens? 1]]="Quad", 4, ""))),"")</f>
        <v/>
      </c>
      <c r="I957" s="9">
        <f>IFERROR(Table1[[#This Row],[Name]],"")</f>
        <v>0</v>
      </c>
      <c r="K957" s="3" t="str">
        <f t="shared" si="88"/>
        <v/>
      </c>
      <c r="M957" s="4">
        <f>IF(Table1[[#This Row],[Import to Gateway Calculator?]]="Yes",IFERROR(Table1[[#This Row],[Streaming Resolution '[MP']]],""),0)</f>
        <v>0</v>
      </c>
      <c r="N957" s="4">
        <f>IF(Table1[[#This Row],[Import to Gateway Calculator?]]="Yes",IFERROR(Table1[[#This Row],[Recording Resolution '[MP']]],""),0)</f>
        <v>0</v>
      </c>
      <c r="O957" s="4">
        <f>IF(Table1[[#This Row],[Import to Gateway Calculator?]]="Yes",IFERROR(Table1[[#This Row],[Frame Rate '[FPS'] 1]],""),0)</f>
        <v>0</v>
      </c>
      <c r="P957" s="4">
        <f>IF(Table1[[#This Row],[Import to Gateway Calculator?]]="Yes",IFERROR(Table1[[#This Row],[Days of Storage 1]],""),0)</f>
        <v>0</v>
      </c>
    </row>
    <row r="958" spans="1:16" x14ac:dyDescent="0.25">
      <c r="A958" s="5" t="str">
        <f t="shared" si="89"/>
        <v/>
      </c>
      <c r="B958" s="6" t="str">
        <f>IFERROR(IF(Table1[[#This Row],[Multi-lens? 1]]="No", 1, IF(Table1[[#This Row],[Multi-lens? 1]]="Dual", 2, IF(Table1[[#This Row],[Multi-lens? 1]]="Quad", 4, ""))),"")</f>
        <v/>
      </c>
      <c r="C958" s="6">
        <f t="shared" si="90"/>
        <v>0</v>
      </c>
      <c r="D958" s="6">
        <f t="shared" si="91"/>
        <v>0</v>
      </c>
      <c r="E958" s="6">
        <f t="shared" si="92"/>
        <v>0</v>
      </c>
      <c r="F958" s="6">
        <f t="shared" si="93"/>
        <v>0</v>
      </c>
      <c r="H958" s="6" t="str">
        <f>IFERROR(IF(Table1[[#This Row],[Multi-lens? 1]]="No", 1, IF(Table1[[#This Row],[Multi-lens? 1]]="Dual", 2, IF(Table1[[#This Row],[Multi-lens? 1]]="Quad", 4, ""))),"")</f>
        <v/>
      </c>
      <c r="I958" s="9">
        <f>IFERROR(Table1[[#This Row],[Name]],"")</f>
        <v>0</v>
      </c>
      <c r="K958" s="3" t="str">
        <f t="shared" si="88"/>
        <v/>
      </c>
      <c r="M958" s="4">
        <f>IF(Table1[[#This Row],[Import to Gateway Calculator?]]="Yes",IFERROR(Table1[[#This Row],[Streaming Resolution '[MP']]],""),0)</f>
        <v>0</v>
      </c>
      <c r="N958" s="4">
        <f>IF(Table1[[#This Row],[Import to Gateway Calculator?]]="Yes",IFERROR(Table1[[#This Row],[Recording Resolution '[MP']]],""),0)</f>
        <v>0</v>
      </c>
      <c r="O958" s="4">
        <f>IF(Table1[[#This Row],[Import to Gateway Calculator?]]="Yes",IFERROR(Table1[[#This Row],[Frame Rate '[FPS'] 1]],""),0)</f>
        <v>0</v>
      </c>
      <c r="P958" s="4">
        <f>IF(Table1[[#This Row],[Import to Gateway Calculator?]]="Yes",IFERROR(Table1[[#This Row],[Days of Storage 1]],""),0)</f>
        <v>0</v>
      </c>
    </row>
    <row r="959" spans="1:16" x14ac:dyDescent="0.25">
      <c r="A959" s="5" t="str">
        <f t="shared" si="89"/>
        <v/>
      </c>
      <c r="B959" s="6" t="str">
        <f>IFERROR(IF(Table1[[#This Row],[Multi-lens? 1]]="No", 1, IF(Table1[[#This Row],[Multi-lens? 1]]="Dual", 2, IF(Table1[[#This Row],[Multi-lens? 1]]="Quad", 4, ""))),"")</f>
        <v/>
      </c>
      <c r="C959" s="6">
        <f t="shared" si="90"/>
        <v>0</v>
      </c>
      <c r="D959" s="6">
        <f t="shared" si="91"/>
        <v>0</v>
      </c>
      <c r="E959" s="6">
        <f t="shared" si="92"/>
        <v>0</v>
      </c>
      <c r="F959" s="6">
        <f t="shared" si="93"/>
        <v>0</v>
      </c>
      <c r="H959" s="6" t="str">
        <f>IFERROR(IF(Table1[[#This Row],[Multi-lens? 1]]="No", 1, IF(Table1[[#This Row],[Multi-lens? 1]]="Dual", 2, IF(Table1[[#This Row],[Multi-lens? 1]]="Quad", 4, ""))),"")</f>
        <v/>
      </c>
      <c r="I959" s="9">
        <f>IFERROR(Table1[[#This Row],[Name]],"")</f>
        <v>0</v>
      </c>
      <c r="K959" s="3" t="str">
        <f t="shared" si="88"/>
        <v/>
      </c>
      <c r="M959" s="4">
        <f>IF(Table1[[#This Row],[Import to Gateway Calculator?]]="Yes",IFERROR(Table1[[#This Row],[Streaming Resolution '[MP']]],""),0)</f>
        <v>0</v>
      </c>
      <c r="N959" s="4">
        <f>IF(Table1[[#This Row],[Import to Gateway Calculator?]]="Yes",IFERROR(Table1[[#This Row],[Recording Resolution '[MP']]],""),0)</f>
        <v>0</v>
      </c>
      <c r="O959" s="4">
        <f>IF(Table1[[#This Row],[Import to Gateway Calculator?]]="Yes",IFERROR(Table1[[#This Row],[Frame Rate '[FPS'] 1]],""),0)</f>
        <v>0</v>
      </c>
      <c r="P959" s="4">
        <f>IF(Table1[[#This Row],[Import to Gateway Calculator?]]="Yes",IFERROR(Table1[[#This Row],[Days of Storage 1]],""),0)</f>
        <v>0</v>
      </c>
    </row>
    <row r="960" spans="1:16" x14ac:dyDescent="0.25">
      <c r="A960" s="5" t="str">
        <f t="shared" si="89"/>
        <v/>
      </c>
      <c r="B960" s="6" t="str">
        <f>IFERROR(IF(Table1[[#This Row],[Multi-lens? 1]]="No", 1, IF(Table1[[#This Row],[Multi-lens? 1]]="Dual", 2, IF(Table1[[#This Row],[Multi-lens? 1]]="Quad", 4, ""))),"")</f>
        <v/>
      </c>
      <c r="C960" s="6">
        <f t="shared" si="90"/>
        <v>0</v>
      </c>
      <c r="D960" s="6">
        <f t="shared" si="91"/>
        <v>0</v>
      </c>
      <c r="E960" s="6">
        <f t="shared" si="92"/>
        <v>0</v>
      </c>
      <c r="F960" s="6">
        <f t="shared" si="93"/>
        <v>0</v>
      </c>
      <c r="H960" s="6" t="str">
        <f>IFERROR(IF(Table1[[#This Row],[Multi-lens? 1]]="No", 1, IF(Table1[[#This Row],[Multi-lens? 1]]="Dual", 2, IF(Table1[[#This Row],[Multi-lens? 1]]="Quad", 4, ""))),"")</f>
        <v/>
      </c>
      <c r="I960" s="9">
        <f>IFERROR(Table1[[#This Row],[Name]],"")</f>
        <v>0</v>
      </c>
      <c r="K960" s="3" t="str">
        <f t="shared" si="88"/>
        <v/>
      </c>
      <c r="M960" s="4">
        <f>IF(Table1[[#This Row],[Import to Gateway Calculator?]]="Yes",IFERROR(Table1[[#This Row],[Streaming Resolution '[MP']]],""),0)</f>
        <v>0</v>
      </c>
      <c r="N960" s="4">
        <f>IF(Table1[[#This Row],[Import to Gateway Calculator?]]="Yes",IFERROR(Table1[[#This Row],[Recording Resolution '[MP']]],""),0)</f>
        <v>0</v>
      </c>
      <c r="O960" s="4">
        <f>IF(Table1[[#This Row],[Import to Gateway Calculator?]]="Yes",IFERROR(Table1[[#This Row],[Frame Rate '[FPS'] 1]],""),0)</f>
        <v>0</v>
      </c>
      <c r="P960" s="4">
        <f>IF(Table1[[#This Row],[Import to Gateway Calculator?]]="Yes",IFERROR(Table1[[#This Row],[Days of Storage 1]],""),0)</f>
        <v>0</v>
      </c>
    </row>
    <row r="961" spans="1:16" x14ac:dyDescent="0.25">
      <c r="A961" s="5" t="str">
        <f t="shared" si="89"/>
        <v/>
      </c>
      <c r="B961" s="6" t="str">
        <f>IFERROR(IF(Table1[[#This Row],[Multi-lens? 1]]="No", 1, IF(Table1[[#This Row],[Multi-lens? 1]]="Dual", 2, IF(Table1[[#This Row],[Multi-lens? 1]]="Quad", 4, ""))),"")</f>
        <v/>
      </c>
      <c r="C961" s="6">
        <f t="shared" si="90"/>
        <v>0</v>
      </c>
      <c r="D961" s="6">
        <f t="shared" si="91"/>
        <v>0</v>
      </c>
      <c r="E961" s="6">
        <f t="shared" si="92"/>
        <v>0</v>
      </c>
      <c r="F961" s="6">
        <f t="shared" si="93"/>
        <v>0</v>
      </c>
      <c r="H961" s="6" t="str">
        <f>IFERROR(IF(Table1[[#This Row],[Multi-lens? 1]]="No", 1, IF(Table1[[#This Row],[Multi-lens? 1]]="Dual", 2, IF(Table1[[#This Row],[Multi-lens? 1]]="Quad", 4, ""))),"")</f>
        <v/>
      </c>
      <c r="I961" s="9">
        <f>IFERROR(Table1[[#This Row],[Name]],"")</f>
        <v>0</v>
      </c>
      <c r="K961" s="3" t="str">
        <f t="shared" si="88"/>
        <v/>
      </c>
      <c r="M961" s="4">
        <f>IF(Table1[[#This Row],[Import to Gateway Calculator?]]="Yes",IFERROR(Table1[[#This Row],[Streaming Resolution '[MP']]],""),0)</f>
        <v>0</v>
      </c>
      <c r="N961" s="4">
        <f>IF(Table1[[#This Row],[Import to Gateway Calculator?]]="Yes",IFERROR(Table1[[#This Row],[Recording Resolution '[MP']]],""),0)</f>
        <v>0</v>
      </c>
      <c r="O961" s="4">
        <f>IF(Table1[[#This Row],[Import to Gateway Calculator?]]="Yes",IFERROR(Table1[[#This Row],[Frame Rate '[FPS'] 1]],""),0)</f>
        <v>0</v>
      </c>
      <c r="P961" s="4">
        <f>IF(Table1[[#This Row],[Import to Gateway Calculator?]]="Yes",IFERROR(Table1[[#This Row],[Days of Storage 1]],""),0)</f>
        <v>0</v>
      </c>
    </row>
    <row r="962" spans="1:16" x14ac:dyDescent="0.25">
      <c r="A962" s="5" t="str">
        <f t="shared" si="89"/>
        <v/>
      </c>
      <c r="B962" s="6" t="str">
        <f>IFERROR(IF(Table1[[#This Row],[Multi-lens? 1]]="No", 1, IF(Table1[[#This Row],[Multi-lens? 1]]="Dual", 2, IF(Table1[[#This Row],[Multi-lens? 1]]="Quad", 4, ""))),"")</f>
        <v/>
      </c>
      <c r="C962" s="6">
        <f t="shared" si="90"/>
        <v>0</v>
      </c>
      <c r="D962" s="6">
        <f t="shared" si="91"/>
        <v>0</v>
      </c>
      <c r="E962" s="6">
        <f t="shared" si="92"/>
        <v>0</v>
      </c>
      <c r="F962" s="6">
        <f t="shared" si="93"/>
        <v>0</v>
      </c>
      <c r="H962" s="6" t="str">
        <f>IFERROR(IF(Table1[[#This Row],[Multi-lens? 1]]="No", 1, IF(Table1[[#This Row],[Multi-lens? 1]]="Dual", 2, IF(Table1[[#This Row],[Multi-lens? 1]]="Quad", 4, ""))),"")</f>
        <v/>
      </c>
      <c r="I962" s="9">
        <f>IFERROR(Table1[[#This Row],[Name]],"")</f>
        <v>0</v>
      </c>
      <c r="K962" s="3" t="str">
        <f t="shared" si="88"/>
        <v/>
      </c>
      <c r="M962" s="4">
        <f>IF(Table1[[#This Row],[Import to Gateway Calculator?]]="Yes",IFERROR(Table1[[#This Row],[Streaming Resolution '[MP']]],""),0)</f>
        <v>0</v>
      </c>
      <c r="N962" s="4">
        <f>IF(Table1[[#This Row],[Import to Gateway Calculator?]]="Yes",IFERROR(Table1[[#This Row],[Recording Resolution '[MP']]],""),0)</f>
        <v>0</v>
      </c>
      <c r="O962" s="4">
        <f>IF(Table1[[#This Row],[Import to Gateway Calculator?]]="Yes",IFERROR(Table1[[#This Row],[Frame Rate '[FPS'] 1]],""),0)</f>
        <v>0</v>
      </c>
      <c r="P962" s="4">
        <f>IF(Table1[[#This Row],[Import to Gateway Calculator?]]="Yes",IFERROR(Table1[[#This Row],[Days of Storage 1]],""),0)</f>
        <v>0</v>
      </c>
    </row>
    <row r="963" spans="1:16" x14ac:dyDescent="0.25">
      <c r="A963" s="5" t="str">
        <f t="shared" si="89"/>
        <v/>
      </c>
      <c r="B963" s="6" t="str">
        <f>IFERROR(IF(Table1[[#This Row],[Multi-lens? 1]]="No", 1, IF(Table1[[#This Row],[Multi-lens? 1]]="Dual", 2, IF(Table1[[#This Row],[Multi-lens? 1]]="Quad", 4, ""))),"")</f>
        <v/>
      </c>
      <c r="C963" s="6">
        <f t="shared" si="90"/>
        <v>0</v>
      </c>
      <c r="D963" s="6">
        <f t="shared" si="91"/>
        <v>0</v>
      </c>
      <c r="E963" s="6">
        <f t="shared" si="92"/>
        <v>0</v>
      </c>
      <c r="F963" s="6">
        <f t="shared" si="93"/>
        <v>0</v>
      </c>
      <c r="H963" s="6" t="str">
        <f>IFERROR(IF(Table1[[#This Row],[Multi-lens? 1]]="No", 1, IF(Table1[[#This Row],[Multi-lens? 1]]="Dual", 2, IF(Table1[[#This Row],[Multi-lens? 1]]="Quad", 4, ""))),"")</f>
        <v/>
      </c>
      <c r="I963" s="9">
        <f>IFERROR(Table1[[#This Row],[Name]],"")</f>
        <v>0</v>
      </c>
      <c r="K963" s="3" t="str">
        <f t="shared" ref="K963:K1026" si="94">IFERROR(IF(I963=0,"",I963),"")</f>
        <v/>
      </c>
      <c r="M963" s="4">
        <f>IF(Table1[[#This Row],[Import to Gateway Calculator?]]="Yes",IFERROR(Table1[[#This Row],[Streaming Resolution '[MP']]],""),0)</f>
        <v>0</v>
      </c>
      <c r="N963" s="4">
        <f>IF(Table1[[#This Row],[Import to Gateway Calculator?]]="Yes",IFERROR(Table1[[#This Row],[Recording Resolution '[MP']]],""),0)</f>
        <v>0</v>
      </c>
      <c r="O963" s="4">
        <f>IF(Table1[[#This Row],[Import to Gateway Calculator?]]="Yes",IFERROR(Table1[[#This Row],[Frame Rate '[FPS'] 1]],""),0)</f>
        <v>0</v>
      </c>
      <c r="P963" s="4">
        <f>IF(Table1[[#This Row],[Import to Gateway Calculator?]]="Yes",IFERROR(Table1[[#This Row],[Days of Storage 1]],""),0)</f>
        <v>0</v>
      </c>
    </row>
    <row r="964" spans="1:16" x14ac:dyDescent="0.25">
      <c r="A964" s="5" t="str">
        <f t="shared" si="89"/>
        <v/>
      </c>
      <c r="B964" s="6" t="str">
        <f>IFERROR(IF(Table1[[#This Row],[Multi-lens? 1]]="No", 1, IF(Table1[[#This Row],[Multi-lens? 1]]="Dual", 2, IF(Table1[[#This Row],[Multi-lens? 1]]="Quad", 4, ""))),"")</f>
        <v/>
      </c>
      <c r="C964" s="6">
        <f t="shared" si="90"/>
        <v>0</v>
      </c>
      <c r="D964" s="6">
        <f t="shared" si="91"/>
        <v>0</v>
      </c>
      <c r="E964" s="6">
        <f t="shared" si="92"/>
        <v>0</v>
      </c>
      <c r="F964" s="6">
        <f t="shared" si="93"/>
        <v>0</v>
      </c>
      <c r="H964" s="6" t="str">
        <f>IFERROR(IF(Table1[[#This Row],[Multi-lens? 1]]="No", 1, IF(Table1[[#This Row],[Multi-lens? 1]]="Dual", 2, IF(Table1[[#This Row],[Multi-lens? 1]]="Quad", 4, ""))),"")</f>
        <v/>
      </c>
      <c r="I964" s="9">
        <f>IFERROR(Table1[[#This Row],[Name]],"")</f>
        <v>0</v>
      </c>
      <c r="K964" s="3" t="str">
        <f t="shared" si="94"/>
        <v/>
      </c>
      <c r="M964" s="4">
        <f>IF(Table1[[#This Row],[Import to Gateway Calculator?]]="Yes",IFERROR(Table1[[#This Row],[Streaming Resolution '[MP']]],""),0)</f>
        <v>0</v>
      </c>
      <c r="N964" s="4">
        <f>IF(Table1[[#This Row],[Import to Gateway Calculator?]]="Yes",IFERROR(Table1[[#This Row],[Recording Resolution '[MP']]],""),0)</f>
        <v>0</v>
      </c>
      <c r="O964" s="4">
        <f>IF(Table1[[#This Row],[Import to Gateway Calculator?]]="Yes",IFERROR(Table1[[#This Row],[Frame Rate '[FPS'] 1]],""),0)</f>
        <v>0</v>
      </c>
      <c r="P964" s="4">
        <f>IF(Table1[[#This Row],[Import to Gateway Calculator?]]="Yes",IFERROR(Table1[[#This Row],[Days of Storage 1]],""),0)</f>
        <v>0</v>
      </c>
    </row>
    <row r="965" spans="1:16" x14ac:dyDescent="0.25">
      <c r="A965" s="5" t="str">
        <f t="shared" si="89"/>
        <v/>
      </c>
      <c r="B965" s="6" t="str">
        <f>IFERROR(IF(Table1[[#This Row],[Multi-lens? 1]]="No", 1, IF(Table1[[#This Row],[Multi-lens? 1]]="Dual", 2, IF(Table1[[#This Row],[Multi-lens? 1]]="Quad", 4, ""))),"")</f>
        <v/>
      </c>
      <c r="C965" s="6">
        <f t="shared" si="90"/>
        <v>0</v>
      </c>
      <c r="D965" s="6">
        <f t="shared" si="91"/>
        <v>0</v>
      </c>
      <c r="E965" s="6">
        <f t="shared" si="92"/>
        <v>0</v>
      </c>
      <c r="F965" s="6">
        <f t="shared" si="93"/>
        <v>0</v>
      </c>
      <c r="H965" s="6" t="str">
        <f>IFERROR(IF(Table1[[#This Row],[Multi-lens? 1]]="No", 1, IF(Table1[[#This Row],[Multi-lens? 1]]="Dual", 2, IF(Table1[[#This Row],[Multi-lens? 1]]="Quad", 4, ""))),"")</f>
        <v/>
      </c>
      <c r="I965" s="9">
        <f>IFERROR(Table1[[#This Row],[Name]],"")</f>
        <v>0</v>
      </c>
      <c r="K965" s="3" t="str">
        <f t="shared" si="94"/>
        <v/>
      </c>
      <c r="M965" s="4">
        <f>IF(Table1[[#This Row],[Import to Gateway Calculator?]]="Yes",IFERROR(Table1[[#This Row],[Streaming Resolution '[MP']]],""),0)</f>
        <v>0</v>
      </c>
      <c r="N965" s="4">
        <f>IF(Table1[[#This Row],[Import to Gateway Calculator?]]="Yes",IFERROR(Table1[[#This Row],[Recording Resolution '[MP']]],""),0)</f>
        <v>0</v>
      </c>
      <c r="O965" s="4">
        <f>IF(Table1[[#This Row],[Import to Gateway Calculator?]]="Yes",IFERROR(Table1[[#This Row],[Frame Rate '[FPS'] 1]],""),0)</f>
        <v>0</v>
      </c>
      <c r="P965" s="4">
        <f>IF(Table1[[#This Row],[Import to Gateway Calculator?]]="Yes",IFERROR(Table1[[#This Row],[Days of Storage 1]],""),0)</f>
        <v>0</v>
      </c>
    </row>
    <row r="966" spans="1:16" x14ac:dyDescent="0.25">
      <c r="A966" s="5" t="str">
        <f t="shared" si="89"/>
        <v/>
      </c>
      <c r="B966" s="6" t="str">
        <f>IFERROR(IF(Table1[[#This Row],[Multi-lens? 1]]="No", 1, IF(Table1[[#This Row],[Multi-lens? 1]]="Dual", 2, IF(Table1[[#This Row],[Multi-lens? 1]]="Quad", 4, ""))),"")</f>
        <v/>
      </c>
      <c r="C966" s="6">
        <f t="shared" si="90"/>
        <v>0</v>
      </c>
      <c r="D966" s="6">
        <f t="shared" si="91"/>
        <v>0</v>
      </c>
      <c r="E966" s="6">
        <f t="shared" si="92"/>
        <v>0</v>
      </c>
      <c r="F966" s="6">
        <f t="shared" si="93"/>
        <v>0</v>
      </c>
      <c r="H966" s="6" t="str">
        <f>IFERROR(IF(Table1[[#This Row],[Multi-lens? 1]]="No", 1, IF(Table1[[#This Row],[Multi-lens? 1]]="Dual", 2, IF(Table1[[#This Row],[Multi-lens? 1]]="Quad", 4, ""))),"")</f>
        <v/>
      </c>
      <c r="I966" s="9">
        <f>IFERROR(Table1[[#This Row],[Name]],"")</f>
        <v>0</v>
      </c>
      <c r="K966" s="3" t="str">
        <f t="shared" si="94"/>
        <v/>
      </c>
      <c r="M966" s="4">
        <f>IF(Table1[[#This Row],[Import to Gateway Calculator?]]="Yes",IFERROR(Table1[[#This Row],[Streaming Resolution '[MP']]],""),0)</f>
        <v>0</v>
      </c>
      <c r="N966" s="4">
        <f>IF(Table1[[#This Row],[Import to Gateway Calculator?]]="Yes",IFERROR(Table1[[#This Row],[Recording Resolution '[MP']]],""),0)</f>
        <v>0</v>
      </c>
      <c r="O966" s="4">
        <f>IF(Table1[[#This Row],[Import to Gateway Calculator?]]="Yes",IFERROR(Table1[[#This Row],[Frame Rate '[FPS'] 1]],""),0)</f>
        <v>0</v>
      </c>
      <c r="P966" s="4">
        <f>IF(Table1[[#This Row],[Import to Gateway Calculator?]]="Yes",IFERROR(Table1[[#This Row],[Days of Storage 1]],""),0)</f>
        <v>0</v>
      </c>
    </row>
    <row r="967" spans="1:16" x14ac:dyDescent="0.25">
      <c r="A967" s="5" t="str">
        <f t="shared" ref="A967:A1030" si="95">IF(D967=0,"",K967)</f>
        <v/>
      </c>
      <c r="B967" s="6" t="str">
        <f>IFERROR(IF(Table1[[#This Row],[Multi-lens? 1]]="No", 1, IF(Table1[[#This Row],[Multi-lens? 1]]="Dual", 2, IF(Table1[[#This Row],[Multi-lens? 1]]="Quad", 4, ""))),"")</f>
        <v/>
      </c>
      <c r="C967" s="6">
        <f t="shared" ref="C967:C1030" si="96">M967</f>
        <v>0</v>
      </c>
      <c r="D967" s="6">
        <f t="shared" ref="D967:D1030" si="97">N967</f>
        <v>0</v>
      </c>
      <c r="E967" s="6">
        <f t="shared" ref="E967:E1030" si="98">O967</f>
        <v>0</v>
      </c>
      <c r="F967" s="6">
        <f t="shared" ref="F967:F1030" si="99">P967</f>
        <v>0</v>
      </c>
      <c r="H967" s="6" t="str">
        <f>IFERROR(IF(Table1[[#This Row],[Multi-lens? 1]]="No", 1, IF(Table1[[#This Row],[Multi-lens? 1]]="Dual", 2, IF(Table1[[#This Row],[Multi-lens? 1]]="Quad", 4, ""))),"")</f>
        <v/>
      </c>
      <c r="I967" s="9">
        <f>IFERROR(Table1[[#This Row],[Name]],"")</f>
        <v>0</v>
      </c>
      <c r="K967" s="3" t="str">
        <f t="shared" si="94"/>
        <v/>
      </c>
      <c r="M967" s="4">
        <f>IF(Table1[[#This Row],[Import to Gateway Calculator?]]="Yes",IFERROR(Table1[[#This Row],[Streaming Resolution '[MP']]],""),0)</f>
        <v>0</v>
      </c>
      <c r="N967" s="4">
        <f>IF(Table1[[#This Row],[Import to Gateway Calculator?]]="Yes",IFERROR(Table1[[#This Row],[Recording Resolution '[MP']]],""),0)</f>
        <v>0</v>
      </c>
      <c r="O967" s="4">
        <f>IF(Table1[[#This Row],[Import to Gateway Calculator?]]="Yes",IFERROR(Table1[[#This Row],[Frame Rate '[FPS'] 1]],""),0)</f>
        <v>0</v>
      </c>
      <c r="P967" s="4">
        <f>IF(Table1[[#This Row],[Import to Gateway Calculator?]]="Yes",IFERROR(Table1[[#This Row],[Days of Storage 1]],""),0)</f>
        <v>0</v>
      </c>
    </row>
    <row r="968" spans="1:16" x14ac:dyDescent="0.25">
      <c r="A968" s="5" t="str">
        <f t="shared" si="95"/>
        <v/>
      </c>
      <c r="B968" s="6" t="str">
        <f>IFERROR(IF(Table1[[#This Row],[Multi-lens? 1]]="No", 1, IF(Table1[[#This Row],[Multi-lens? 1]]="Dual", 2, IF(Table1[[#This Row],[Multi-lens? 1]]="Quad", 4, ""))),"")</f>
        <v/>
      </c>
      <c r="C968" s="6">
        <f t="shared" si="96"/>
        <v>0</v>
      </c>
      <c r="D968" s="6">
        <f t="shared" si="97"/>
        <v>0</v>
      </c>
      <c r="E968" s="6">
        <f t="shared" si="98"/>
        <v>0</v>
      </c>
      <c r="F968" s="6">
        <f t="shared" si="99"/>
        <v>0</v>
      </c>
      <c r="H968" s="6" t="str">
        <f>IFERROR(IF(Table1[[#This Row],[Multi-lens? 1]]="No", 1, IF(Table1[[#This Row],[Multi-lens? 1]]="Dual", 2, IF(Table1[[#This Row],[Multi-lens? 1]]="Quad", 4, ""))),"")</f>
        <v/>
      </c>
      <c r="I968" s="9">
        <f>IFERROR(Table1[[#This Row],[Name]],"")</f>
        <v>0</v>
      </c>
      <c r="K968" s="3" t="str">
        <f t="shared" si="94"/>
        <v/>
      </c>
      <c r="M968" s="4">
        <f>IF(Table1[[#This Row],[Import to Gateway Calculator?]]="Yes",IFERROR(Table1[[#This Row],[Streaming Resolution '[MP']]],""),0)</f>
        <v>0</v>
      </c>
      <c r="N968" s="4">
        <f>IF(Table1[[#This Row],[Import to Gateway Calculator?]]="Yes",IFERROR(Table1[[#This Row],[Recording Resolution '[MP']]],""),0)</f>
        <v>0</v>
      </c>
      <c r="O968" s="4">
        <f>IF(Table1[[#This Row],[Import to Gateway Calculator?]]="Yes",IFERROR(Table1[[#This Row],[Frame Rate '[FPS'] 1]],""),0)</f>
        <v>0</v>
      </c>
      <c r="P968" s="4">
        <f>IF(Table1[[#This Row],[Import to Gateway Calculator?]]="Yes",IFERROR(Table1[[#This Row],[Days of Storage 1]],""),0)</f>
        <v>0</v>
      </c>
    </row>
    <row r="969" spans="1:16" x14ac:dyDescent="0.25">
      <c r="A969" s="5" t="str">
        <f t="shared" si="95"/>
        <v/>
      </c>
      <c r="B969" s="6" t="str">
        <f>IFERROR(IF(Table1[[#This Row],[Multi-lens? 1]]="No", 1, IF(Table1[[#This Row],[Multi-lens? 1]]="Dual", 2, IF(Table1[[#This Row],[Multi-lens? 1]]="Quad", 4, ""))),"")</f>
        <v/>
      </c>
      <c r="C969" s="6">
        <f t="shared" si="96"/>
        <v>0</v>
      </c>
      <c r="D969" s="6">
        <f t="shared" si="97"/>
        <v>0</v>
      </c>
      <c r="E969" s="6">
        <f t="shared" si="98"/>
        <v>0</v>
      </c>
      <c r="F969" s="6">
        <f t="shared" si="99"/>
        <v>0</v>
      </c>
      <c r="H969" s="6" t="str">
        <f>IFERROR(IF(Table1[[#This Row],[Multi-lens? 1]]="No", 1, IF(Table1[[#This Row],[Multi-lens? 1]]="Dual", 2, IF(Table1[[#This Row],[Multi-lens? 1]]="Quad", 4, ""))),"")</f>
        <v/>
      </c>
      <c r="I969" s="9">
        <f>IFERROR(Table1[[#This Row],[Name]],"")</f>
        <v>0</v>
      </c>
      <c r="K969" s="3" t="str">
        <f t="shared" si="94"/>
        <v/>
      </c>
      <c r="M969" s="4">
        <f>IF(Table1[[#This Row],[Import to Gateway Calculator?]]="Yes",IFERROR(Table1[[#This Row],[Streaming Resolution '[MP']]],""),0)</f>
        <v>0</v>
      </c>
      <c r="N969" s="4">
        <f>IF(Table1[[#This Row],[Import to Gateway Calculator?]]="Yes",IFERROR(Table1[[#This Row],[Recording Resolution '[MP']]],""),0)</f>
        <v>0</v>
      </c>
      <c r="O969" s="4">
        <f>IF(Table1[[#This Row],[Import to Gateway Calculator?]]="Yes",IFERROR(Table1[[#This Row],[Frame Rate '[FPS'] 1]],""),0)</f>
        <v>0</v>
      </c>
      <c r="P969" s="4">
        <f>IF(Table1[[#This Row],[Import to Gateway Calculator?]]="Yes",IFERROR(Table1[[#This Row],[Days of Storage 1]],""),0)</f>
        <v>0</v>
      </c>
    </row>
    <row r="970" spans="1:16" x14ac:dyDescent="0.25">
      <c r="A970" s="5" t="str">
        <f t="shared" si="95"/>
        <v/>
      </c>
      <c r="B970" s="6" t="str">
        <f>IFERROR(IF(Table1[[#This Row],[Multi-lens? 1]]="No", 1, IF(Table1[[#This Row],[Multi-lens? 1]]="Dual", 2, IF(Table1[[#This Row],[Multi-lens? 1]]="Quad", 4, ""))),"")</f>
        <v/>
      </c>
      <c r="C970" s="6">
        <f t="shared" si="96"/>
        <v>0</v>
      </c>
      <c r="D970" s="6">
        <f t="shared" si="97"/>
        <v>0</v>
      </c>
      <c r="E970" s="6">
        <f t="shared" si="98"/>
        <v>0</v>
      </c>
      <c r="F970" s="6">
        <f t="shared" si="99"/>
        <v>0</v>
      </c>
      <c r="H970" s="6" t="str">
        <f>IFERROR(IF(Table1[[#This Row],[Multi-lens? 1]]="No", 1, IF(Table1[[#This Row],[Multi-lens? 1]]="Dual", 2, IF(Table1[[#This Row],[Multi-lens? 1]]="Quad", 4, ""))),"")</f>
        <v/>
      </c>
      <c r="I970" s="9">
        <f>IFERROR(Table1[[#This Row],[Name]],"")</f>
        <v>0</v>
      </c>
      <c r="K970" s="3" t="str">
        <f t="shared" si="94"/>
        <v/>
      </c>
      <c r="M970" s="4">
        <f>IF(Table1[[#This Row],[Import to Gateway Calculator?]]="Yes",IFERROR(Table1[[#This Row],[Streaming Resolution '[MP']]],""),0)</f>
        <v>0</v>
      </c>
      <c r="N970" s="4">
        <f>IF(Table1[[#This Row],[Import to Gateway Calculator?]]="Yes",IFERROR(Table1[[#This Row],[Recording Resolution '[MP']]],""),0)</f>
        <v>0</v>
      </c>
      <c r="O970" s="4">
        <f>IF(Table1[[#This Row],[Import to Gateway Calculator?]]="Yes",IFERROR(Table1[[#This Row],[Frame Rate '[FPS'] 1]],""),0)</f>
        <v>0</v>
      </c>
      <c r="P970" s="4">
        <f>IF(Table1[[#This Row],[Import to Gateway Calculator?]]="Yes",IFERROR(Table1[[#This Row],[Days of Storage 1]],""),0)</f>
        <v>0</v>
      </c>
    </row>
    <row r="971" spans="1:16" x14ac:dyDescent="0.25">
      <c r="A971" s="5" t="str">
        <f t="shared" si="95"/>
        <v/>
      </c>
      <c r="B971" s="6" t="str">
        <f>IFERROR(IF(Table1[[#This Row],[Multi-lens? 1]]="No", 1, IF(Table1[[#This Row],[Multi-lens? 1]]="Dual", 2, IF(Table1[[#This Row],[Multi-lens? 1]]="Quad", 4, ""))),"")</f>
        <v/>
      </c>
      <c r="C971" s="6">
        <f t="shared" si="96"/>
        <v>0</v>
      </c>
      <c r="D971" s="6">
        <f t="shared" si="97"/>
        <v>0</v>
      </c>
      <c r="E971" s="6">
        <f t="shared" si="98"/>
        <v>0</v>
      </c>
      <c r="F971" s="6">
        <f t="shared" si="99"/>
        <v>0</v>
      </c>
      <c r="H971" s="6" t="str">
        <f>IFERROR(IF(Table1[[#This Row],[Multi-lens? 1]]="No", 1, IF(Table1[[#This Row],[Multi-lens? 1]]="Dual", 2, IF(Table1[[#This Row],[Multi-lens? 1]]="Quad", 4, ""))),"")</f>
        <v/>
      </c>
      <c r="I971" s="9">
        <f>IFERROR(Table1[[#This Row],[Name]],"")</f>
        <v>0</v>
      </c>
      <c r="K971" s="3" t="str">
        <f t="shared" si="94"/>
        <v/>
      </c>
      <c r="M971" s="4">
        <f>IF(Table1[[#This Row],[Import to Gateway Calculator?]]="Yes",IFERROR(Table1[[#This Row],[Streaming Resolution '[MP']]],""),0)</f>
        <v>0</v>
      </c>
      <c r="N971" s="4">
        <f>IF(Table1[[#This Row],[Import to Gateway Calculator?]]="Yes",IFERROR(Table1[[#This Row],[Recording Resolution '[MP']]],""),0)</f>
        <v>0</v>
      </c>
      <c r="O971" s="4">
        <f>IF(Table1[[#This Row],[Import to Gateway Calculator?]]="Yes",IFERROR(Table1[[#This Row],[Frame Rate '[FPS'] 1]],""),0)</f>
        <v>0</v>
      </c>
      <c r="P971" s="4">
        <f>IF(Table1[[#This Row],[Import to Gateway Calculator?]]="Yes",IFERROR(Table1[[#This Row],[Days of Storage 1]],""),0)</f>
        <v>0</v>
      </c>
    </row>
    <row r="972" spans="1:16" x14ac:dyDescent="0.25">
      <c r="A972" s="5" t="str">
        <f t="shared" si="95"/>
        <v/>
      </c>
      <c r="B972" s="6" t="str">
        <f>IFERROR(IF(Table1[[#This Row],[Multi-lens? 1]]="No", 1, IF(Table1[[#This Row],[Multi-lens? 1]]="Dual", 2, IF(Table1[[#This Row],[Multi-lens? 1]]="Quad", 4, ""))),"")</f>
        <v/>
      </c>
      <c r="C972" s="6">
        <f t="shared" si="96"/>
        <v>0</v>
      </c>
      <c r="D972" s="6">
        <f t="shared" si="97"/>
        <v>0</v>
      </c>
      <c r="E972" s="6">
        <f t="shared" si="98"/>
        <v>0</v>
      </c>
      <c r="F972" s="6">
        <f t="shared" si="99"/>
        <v>0</v>
      </c>
      <c r="H972" s="6" t="str">
        <f>IFERROR(IF(Table1[[#This Row],[Multi-lens? 1]]="No", 1, IF(Table1[[#This Row],[Multi-lens? 1]]="Dual", 2, IF(Table1[[#This Row],[Multi-lens? 1]]="Quad", 4, ""))),"")</f>
        <v/>
      </c>
      <c r="I972" s="9">
        <f>IFERROR(Table1[[#This Row],[Name]],"")</f>
        <v>0</v>
      </c>
      <c r="K972" s="3" t="str">
        <f t="shared" si="94"/>
        <v/>
      </c>
      <c r="M972" s="4">
        <f>IF(Table1[[#This Row],[Import to Gateway Calculator?]]="Yes",IFERROR(Table1[[#This Row],[Streaming Resolution '[MP']]],""),0)</f>
        <v>0</v>
      </c>
      <c r="N972" s="4">
        <f>IF(Table1[[#This Row],[Import to Gateway Calculator?]]="Yes",IFERROR(Table1[[#This Row],[Recording Resolution '[MP']]],""),0)</f>
        <v>0</v>
      </c>
      <c r="O972" s="4">
        <f>IF(Table1[[#This Row],[Import to Gateway Calculator?]]="Yes",IFERROR(Table1[[#This Row],[Frame Rate '[FPS'] 1]],""),0)</f>
        <v>0</v>
      </c>
      <c r="P972" s="4">
        <f>IF(Table1[[#This Row],[Import to Gateway Calculator?]]="Yes",IFERROR(Table1[[#This Row],[Days of Storage 1]],""),0)</f>
        <v>0</v>
      </c>
    </row>
    <row r="973" spans="1:16" x14ac:dyDescent="0.25">
      <c r="A973" s="5" t="str">
        <f t="shared" si="95"/>
        <v/>
      </c>
      <c r="B973" s="6" t="str">
        <f>IFERROR(IF(Table1[[#This Row],[Multi-lens? 1]]="No", 1, IF(Table1[[#This Row],[Multi-lens? 1]]="Dual", 2, IF(Table1[[#This Row],[Multi-lens? 1]]="Quad", 4, ""))),"")</f>
        <v/>
      </c>
      <c r="C973" s="6">
        <f t="shared" si="96"/>
        <v>0</v>
      </c>
      <c r="D973" s="6">
        <f t="shared" si="97"/>
        <v>0</v>
      </c>
      <c r="E973" s="6">
        <f t="shared" si="98"/>
        <v>0</v>
      </c>
      <c r="F973" s="6">
        <f t="shared" si="99"/>
        <v>0</v>
      </c>
      <c r="H973" s="6" t="str">
        <f>IFERROR(IF(Table1[[#This Row],[Multi-lens? 1]]="No", 1, IF(Table1[[#This Row],[Multi-lens? 1]]="Dual", 2, IF(Table1[[#This Row],[Multi-lens? 1]]="Quad", 4, ""))),"")</f>
        <v/>
      </c>
      <c r="I973" s="9">
        <f>IFERROR(Table1[[#This Row],[Name]],"")</f>
        <v>0</v>
      </c>
      <c r="K973" s="3" t="str">
        <f t="shared" si="94"/>
        <v/>
      </c>
      <c r="M973" s="4">
        <f>IF(Table1[[#This Row],[Import to Gateway Calculator?]]="Yes",IFERROR(Table1[[#This Row],[Streaming Resolution '[MP']]],""),0)</f>
        <v>0</v>
      </c>
      <c r="N973" s="4">
        <f>IF(Table1[[#This Row],[Import to Gateway Calculator?]]="Yes",IFERROR(Table1[[#This Row],[Recording Resolution '[MP']]],""),0)</f>
        <v>0</v>
      </c>
      <c r="O973" s="4">
        <f>IF(Table1[[#This Row],[Import to Gateway Calculator?]]="Yes",IFERROR(Table1[[#This Row],[Frame Rate '[FPS'] 1]],""),0)</f>
        <v>0</v>
      </c>
      <c r="P973" s="4">
        <f>IF(Table1[[#This Row],[Import to Gateway Calculator?]]="Yes",IFERROR(Table1[[#This Row],[Days of Storage 1]],""),0)</f>
        <v>0</v>
      </c>
    </row>
    <row r="974" spans="1:16" x14ac:dyDescent="0.25">
      <c r="A974" s="5" t="str">
        <f t="shared" si="95"/>
        <v/>
      </c>
      <c r="B974" s="6" t="str">
        <f>IFERROR(IF(Table1[[#This Row],[Multi-lens? 1]]="No", 1, IF(Table1[[#This Row],[Multi-lens? 1]]="Dual", 2, IF(Table1[[#This Row],[Multi-lens? 1]]="Quad", 4, ""))),"")</f>
        <v/>
      </c>
      <c r="C974" s="6">
        <f t="shared" si="96"/>
        <v>0</v>
      </c>
      <c r="D974" s="6">
        <f t="shared" si="97"/>
        <v>0</v>
      </c>
      <c r="E974" s="6">
        <f t="shared" si="98"/>
        <v>0</v>
      </c>
      <c r="F974" s="6">
        <f t="shared" si="99"/>
        <v>0</v>
      </c>
      <c r="H974" s="6" t="str">
        <f>IFERROR(IF(Table1[[#This Row],[Multi-lens? 1]]="No", 1, IF(Table1[[#This Row],[Multi-lens? 1]]="Dual", 2, IF(Table1[[#This Row],[Multi-lens? 1]]="Quad", 4, ""))),"")</f>
        <v/>
      </c>
      <c r="I974" s="9">
        <f>IFERROR(Table1[[#This Row],[Name]],"")</f>
        <v>0</v>
      </c>
      <c r="K974" s="3" t="str">
        <f t="shared" si="94"/>
        <v/>
      </c>
      <c r="M974" s="4">
        <f>IF(Table1[[#This Row],[Import to Gateway Calculator?]]="Yes",IFERROR(Table1[[#This Row],[Streaming Resolution '[MP']]],""),0)</f>
        <v>0</v>
      </c>
      <c r="N974" s="4">
        <f>IF(Table1[[#This Row],[Import to Gateway Calculator?]]="Yes",IFERROR(Table1[[#This Row],[Recording Resolution '[MP']]],""),0)</f>
        <v>0</v>
      </c>
      <c r="O974" s="4">
        <f>IF(Table1[[#This Row],[Import to Gateway Calculator?]]="Yes",IFERROR(Table1[[#This Row],[Frame Rate '[FPS'] 1]],""),0)</f>
        <v>0</v>
      </c>
      <c r="P974" s="4">
        <f>IF(Table1[[#This Row],[Import to Gateway Calculator?]]="Yes",IFERROR(Table1[[#This Row],[Days of Storage 1]],""),0)</f>
        <v>0</v>
      </c>
    </row>
    <row r="975" spans="1:16" x14ac:dyDescent="0.25">
      <c r="A975" s="5" t="str">
        <f t="shared" si="95"/>
        <v/>
      </c>
      <c r="B975" s="6" t="str">
        <f>IFERROR(IF(Table1[[#This Row],[Multi-lens? 1]]="No", 1, IF(Table1[[#This Row],[Multi-lens? 1]]="Dual", 2, IF(Table1[[#This Row],[Multi-lens? 1]]="Quad", 4, ""))),"")</f>
        <v/>
      </c>
      <c r="C975" s="6">
        <f t="shared" si="96"/>
        <v>0</v>
      </c>
      <c r="D975" s="6">
        <f t="shared" si="97"/>
        <v>0</v>
      </c>
      <c r="E975" s="6">
        <f t="shared" si="98"/>
        <v>0</v>
      </c>
      <c r="F975" s="6">
        <f t="shared" si="99"/>
        <v>0</v>
      </c>
      <c r="H975" s="6" t="str">
        <f>IFERROR(IF(Table1[[#This Row],[Multi-lens? 1]]="No", 1, IF(Table1[[#This Row],[Multi-lens? 1]]="Dual", 2, IF(Table1[[#This Row],[Multi-lens? 1]]="Quad", 4, ""))),"")</f>
        <v/>
      </c>
      <c r="I975" s="9">
        <f>IFERROR(Table1[[#This Row],[Name]],"")</f>
        <v>0</v>
      </c>
      <c r="K975" s="3" t="str">
        <f t="shared" si="94"/>
        <v/>
      </c>
      <c r="M975" s="4">
        <f>IF(Table1[[#This Row],[Import to Gateway Calculator?]]="Yes",IFERROR(Table1[[#This Row],[Streaming Resolution '[MP']]],""),0)</f>
        <v>0</v>
      </c>
      <c r="N975" s="4">
        <f>IF(Table1[[#This Row],[Import to Gateway Calculator?]]="Yes",IFERROR(Table1[[#This Row],[Recording Resolution '[MP']]],""),0)</f>
        <v>0</v>
      </c>
      <c r="O975" s="4">
        <f>IF(Table1[[#This Row],[Import to Gateway Calculator?]]="Yes",IFERROR(Table1[[#This Row],[Frame Rate '[FPS'] 1]],""),0)</f>
        <v>0</v>
      </c>
      <c r="P975" s="4">
        <f>IF(Table1[[#This Row],[Import to Gateway Calculator?]]="Yes",IFERROR(Table1[[#This Row],[Days of Storage 1]],""),0)</f>
        <v>0</v>
      </c>
    </row>
    <row r="976" spans="1:16" x14ac:dyDescent="0.25">
      <c r="A976" s="5" t="str">
        <f t="shared" si="95"/>
        <v/>
      </c>
      <c r="B976" s="6" t="str">
        <f>IFERROR(IF(Table1[[#This Row],[Multi-lens? 1]]="No", 1, IF(Table1[[#This Row],[Multi-lens? 1]]="Dual", 2, IF(Table1[[#This Row],[Multi-lens? 1]]="Quad", 4, ""))),"")</f>
        <v/>
      </c>
      <c r="C976" s="6">
        <f t="shared" si="96"/>
        <v>0</v>
      </c>
      <c r="D976" s="6">
        <f t="shared" si="97"/>
        <v>0</v>
      </c>
      <c r="E976" s="6">
        <f t="shared" si="98"/>
        <v>0</v>
      </c>
      <c r="F976" s="6">
        <f t="shared" si="99"/>
        <v>0</v>
      </c>
      <c r="H976" s="6" t="str">
        <f>IFERROR(IF(Table1[[#This Row],[Multi-lens? 1]]="No", 1, IF(Table1[[#This Row],[Multi-lens? 1]]="Dual", 2, IF(Table1[[#This Row],[Multi-lens? 1]]="Quad", 4, ""))),"")</f>
        <v/>
      </c>
      <c r="I976" s="9">
        <f>IFERROR(Table1[[#This Row],[Name]],"")</f>
        <v>0</v>
      </c>
      <c r="K976" s="3" t="str">
        <f t="shared" si="94"/>
        <v/>
      </c>
      <c r="M976" s="4">
        <f>IF(Table1[[#This Row],[Import to Gateway Calculator?]]="Yes",IFERROR(Table1[[#This Row],[Streaming Resolution '[MP']]],""),0)</f>
        <v>0</v>
      </c>
      <c r="N976" s="4">
        <f>IF(Table1[[#This Row],[Import to Gateway Calculator?]]="Yes",IFERROR(Table1[[#This Row],[Recording Resolution '[MP']]],""),0)</f>
        <v>0</v>
      </c>
      <c r="O976" s="4">
        <f>IF(Table1[[#This Row],[Import to Gateway Calculator?]]="Yes",IFERROR(Table1[[#This Row],[Frame Rate '[FPS'] 1]],""),0)</f>
        <v>0</v>
      </c>
      <c r="P976" s="4">
        <f>IF(Table1[[#This Row],[Import to Gateway Calculator?]]="Yes",IFERROR(Table1[[#This Row],[Days of Storage 1]],""),0)</f>
        <v>0</v>
      </c>
    </row>
    <row r="977" spans="1:16" x14ac:dyDescent="0.25">
      <c r="A977" s="5" t="str">
        <f t="shared" si="95"/>
        <v/>
      </c>
      <c r="B977" s="6" t="str">
        <f>IFERROR(IF(Table1[[#This Row],[Multi-lens? 1]]="No", 1, IF(Table1[[#This Row],[Multi-lens? 1]]="Dual", 2, IF(Table1[[#This Row],[Multi-lens? 1]]="Quad", 4, ""))),"")</f>
        <v/>
      </c>
      <c r="C977" s="6">
        <f t="shared" si="96"/>
        <v>0</v>
      </c>
      <c r="D977" s="6">
        <f t="shared" si="97"/>
        <v>0</v>
      </c>
      <c r="E977" s="6">
        <f t="shared" si="98"/>
        <v>0</v>
      </c>
      <c r="F977" s="6">
        <f t="shared" si="99"/>
        <v>0</v>
      </c>
      <c r="H977" s="6" t="str">
        <f>IFERROR(IF(Table1[[#This Row],[Multi-lens? 1]]="No", 1, IF(Table1[[#This Row],[Multi-lens? 1]]="Dual", 2, IF(Table1[[#This Row],[Multi-lens? 1]]="Quad", 4, ""))),"")</f>
        <v/>
      </c>
      <c r="I977" s="9">
        <f>IFERROR(Table1[[#This Row],[Name]],"")</f>
        <v>0</v>
      </c>
      <c r="K977" s="3" t="str">
        <f t="shared" si="94"/>
        <v/>
      </c>
      <c r="M977" s="4">
        <f>IF(Table1[[#This Row],[Import to Gateway Calculator?]]="Yes",IFERROR(Table1[[#This Row],[Streaming Resolution '[MP']]],""),0)</f>
        <v>0</v>
      </c>
      <c r="N977" s="4">
        <f>IF(Table1[[#This Row],[Import to Gateway Calculator?]]="Yes",IFERROR(Table1[[#This Row],[Recording Resolution '[MP']]],""),0)</f>
        <v>0</v>
      </c>
      <c r="O977" s="4">
        <f>IF(Table1[[#This Row],[Import to Gateway Calculator?]]="Yes",IFERROR(Table1[[#This Row],[Frame Rate '[FPS'] 1]],""),0)</f>
        <v>0</v>
      </c>
      <c r="P977" s="4">
        <f>IF(Table1[[#This Row],[Import to Gateway Calculator?]]="Yes",IFERROR(Table1[[#This Row],[Days of Storage 1]],""),0)</f>
        <v>0</v>
      </c>
    </row>
    <row r="978" spans="1:16" x14ac:dyDescent="0.25">
      <c r="A978" s="5" t="str">
        <f t="shared" si="95"/>
        <v/>
      </c>
      <c r="B978" s="6" t="str">
        <f>IFERROR(IF(Table1[[#This Row],[Multi-lens? 1]]="No", 1, IF(Table1[[#This Row],[Multi-lens? 1]]="Dual", 2, IF(Table1[[#This Row],[Multi-lens? 1]]="Quad", 4, ""))),"")</f>
        <v/>
      </c>
      <c r="C978" s="6">
        <f t="shared" si="96"/>
        <v>0</v>
      </c>
      <c r="D978" s="6">
        <f t="shared" si="97"/>
        <v>0</v>
      </c>
      <c r="E978" s="6">
        <f t="shared" si="98"/>
        <v>0</v>
      </c>
      <c r="F978" s="6">
        <f t="shared" si="99"/>
        <v>0</v>
      </c>
      <c r="H978" s="6" t="str">
        <f>IFERROR(IF(Table1[[#This Row],[Multi-lens? 1]]="No", 1, IF(Table1[[#This Row],[Multi-lens? 1]]="Dual", 2, IF(Table1[[#This Row],[Multi-lens? 1]]="Quad", 4, ""))),"")</f>
        <v/>
      </c>
      <c r="I978" s="9">
        <f>IFERROR(Table1[[#This Row],[Name]],"")</f>
        <v>0</v>
      </c>
      <c r="K978" s="3" t="str">
        <f t="shared" si="94"/>
        <v/>
      </c>
      <c r="M978" s="4">
        <f>IF(Table1[[#This Row],[Import to Gateway Calculator?]]="Yes",IFERROR(Table1[[#This Row],[Streaming Resolution '[MP']]],""),0)</f>
        <v>0</v>
      </c>
      <c r="N978" s="4">
        <f>IF(Table1[[#This Row],[Import to Gateway Calculator?]]="Yes",IFERROR(Table1[[#This Row],[Recording Resolution '[MP']]],""),0)</f>
        <v>0</v>
      </c>
      <c r="O978" s="4">
        <f>IF(Table1[[#This Row],[Import to Gateway Calculator?]]="Yes",IFERROR(Table1[[#This Row],[Frame Rate '[FPS'] 1]],""),0)</f>
        <v>0</v>
      </c>
      <c r="P978" s="4">
        <f>IF(Table1[[#This Row],[Import to Gateway Calculator?]]="Yes",IFERROR(Table1[[#This Row],[Days of Storage 1]],""),0)</f>
        <v>0</v>
      </c>
    </row>
    <row r="979" spans="1:16" x14ac:dyDescent="0.25">
      <c r="A979" s="5" t="str">
        <f t="shared" si="95"/>
        <v/>
      </c>
      <c r="B979" s="6" t="str">
        <f>IFERROR(IF(Table1[[#This Row],[Multi-lens? 1]]="No", 1, IF(Table1[[#This Row],[Multi-lens? 1]]="Dual", 2, IF(Table1[[#This Row],[Multi-lens? 1]]="Quad", 4, ""))),"")</f>
        <v/>
      </c>
      <c r="C979" s="6">
        <f t="shared" si="96"/>
        <v>0</v>
      </c>
      <c r="D979" s="6">
        <f t="shared" si="97"/>
        <v>0</v>
      </c>
      <c r="E979" s="6">
        <f t="shared" si="98"/>
        <v>0</v>
      </c>
      <c r="F979" s="6">
        <f t="shared" si="99"/>
        <v>0</v>
      </c>
      <c r="H979" s="6" t="str">
        <f>IFERROR(IF(Table1[[#This Row],[Multi-lens? 1]]="No", 1, IF(Table1[[#This Row],[Multi-lens? 1]]="Dual", 2, IF(Table1[[#This Row],[Multi-lens? 1]]="Quad", 4, ""))),"")</f>
        <v/>
      </c>
      <c r="I979" s="9">
        <f>IFERROR(Table1[[#This Row],[Name]],"")</f>
        <v>0</v>
      </c>
      <c r="K979" s="3" t="str">
        <f t="shared" si="94"/>
        <v/>
      </c>
      <c r="M979" s="4">
        <f>IF(Table1[[#This Row],[Import to Gateway Calculator?]]="Yes",IFERROR(Table1[[#This Row],[Streaming Resolution '[MP']]],""),0)</f>
        <v>0</v>
      </c>
      <c r="N979" s="4">
        <f>IF(Table1[[#This Row],[Import to Gateway Calculator?]]="Yes",IFERROR(Table1[[#This Row],[Recording Resolution '[MP']]],""),0)</f>
        <v>0</v>
      </c>
      <c r="O979" s="4">
        <f>IF(Table1[[#This Row],[Import to Gateway Calculator?]]="Yes",IFERROR(Table1[[#This Row],[Frame Rate '[FPS'] 1]],""),0)</f>
        <v>0</v>
      </c>
      <c r="P979" s="4">
        <f>IF(Table1[[#This Row],[Import to Gateway Calculator?]]="Yes",IFERROR(Table1[[#This Row],[Days of Storage 1]],""),0)</f>
        <v>0</v>
      </c>
    </row>
    <row r="980" spans="1:16" x14ac:dyDescent="0.25">
      <c r="A980" s="5" t="str">
        <f t="shared" si="95"/>
        <v/>
      </c>
      <c r="B980" s="6" t="str">
        <f>IFERROR(IF(Table1[[#This Row],[Multi-lens? 1]]="No", 1, IF(Table1[[#This Row],[Multi-lens? 1]]="Dual", 2, IF(Table1[[#This Row],[Multi-lens? 1]]="Quad", 4, ""))),"")</f>
        <v/>
      </c>
      <c r="C980" s="6">
        <f t="shared" si="96"/>
        <v>0</v>
      </c>
      <c r="D980" s="6">
        <f t="shared" si="97"/>
        <v>0</v>
      </c>
      <c r="E980" s="6">
        <f t="shared" si="98"/>
        <v>0</v>
      </c>
      <c r="F980" s="6">
        <f t="shared" si="99"/>
        <v>0</v>
      </c>
      <c r="H980" s="6" t="str">
        <f>IFERROR(IF(Table1[[#This Row],[Multi-lens? 1]]="No", 1, IF(Table1[[#This Row],[Multi-lens? 1]]="Dual", 2, IF(Table1[[#This Row],[Multi-lens? 1]]="Quad", 4, ""))),"")</f>
        <v/>
      </c>
      <c r="I980" s="9">
        <f>IFERROR(Table1[[#This Row],[Name]],"")</f>
        <v>0</v>
      </c>
      <c r="K980" s="3" t="str">
        <f t="shared" si="94"/>
        <v/>
      </c>
      <c r="M980" s="4">
        <f>IF(Table1[[#This Row],[Import to Gateway Calculator?]]="Yes",IFERROR(Table1[[#This Row],[Streaming Resolution '[MP']]],""),0)</f>
        <v>0</v>
      </c>
      <c r="N980" s="4">
        <f>IF(Table1[[#This Row],[Import to Gateway Calculator?]]="Yes",IFERROR(Table1[[#This Row],[Recording Resolution '[MP']]],""),0)</f>
        <v>0</v>
      </c>
      <c r="O980" s="4">
        <f>IF(Table1[[#This Row],[Import to Gateway Calculator?]]="Yes",IFERROR(Table1[[#This Row],[Frame Rate '[FPS'] 1]],""),0)</f>
        <v>0</v>
      </c>
      <c r="P980" s="4">
        <f>IF(Table1[[#This Row],[Import to Gateway Calculator?]]="Yes",IFERROR(Table1[[#This Row],[Days of Storage 1]],""),0)</f>
        <v>0</v>
      </c>
    </row>
    <row r="981" spans="1:16" x14ac:dyDescent="0.25">
      <c r="A981" s="5" t="str">
        <f t="shared" si="95"/>
        <v/>
      </c>
      <c r="B981" s="6" t="str">
        <f>IFERROR(IF(Table1[[#This Row],[Multi-lens? 1]]="No", 1, IF(Table1[[#This Row],[Multi-lens? 1]]="Dual", 2, IF(Table1[[#This Row],[Multi-lens? 1]]="Quad", 4, ""))),"")</f>
        <v/>
      </c>
      <c r="C981" s="6">
        <f t="shared" si="96"/>
        <v>0</v>
      </c>
      <c r="D981" s="6">
        <f t="shared" si="97"/>
        <v>0</v>
      </c>
      <c r="E981" s="6">
        <f t="shared" si="98"/>
        <v>0</v>
      </c>
      <c r="F981" s="6">
        <f t="shared" si="99"/>
        <v>0</v>
      </c>
      <c r="H981" s="6" t="str">
        <f>IFERROR(IF(Table1[[#This Row],[Multi-lens? 1]]="No", 1, IF(Table1[[#This Row],[Multi-lens? 1]]="Dual", 2, IF(Table1[[#This Row],[Multi-lens? 1]]="Quad", 4, ""))),"")</f>
        <v/>
      </c>
      <c r="I981" s="9">
        <f>IFERROR(Table1[[#This Row],[Name]],"")</f>
        <v>0</v>
      </c>
      <c r="K981" s="3" t="str">
        <f t="shared" si="94"/>
        <v/>
      </c>
      <c r="M981" s="4">
        <f>IF(Table1[[#This Row],[Import to Gateway Calculator?]]="Yes",IFERROR(Table1[[#This Row],[Streaming Resolution '[MP']]],""),0)</f>
        <v>0</v>
      </c>
      <c r="N981" s="4">
        <f>IF(Table1[[#This Row],[Import to Gateway Calculator?]]="Yes",IFERROR(Table1[[#This Row],[Recording Resolution '[MP']]],""),0)</f>
        <v>0</v>
      </c>
      <c r="O981" s="4">
        <f>IF(Table1[[#This Row],[Import to Gateway Calculator?]]="Yes",IFERROR(Table1[[#This Row],[Frame Rate '[FPS'] 1]],""),0)</f>
        <v>0</v>
      </c>
      <c r="P981" s="4">
        <f>IF(Table1[[#This Row],[Import to Gateway Calculator?]]="Yes",IFERROR(Table1[[#This Row],[Days of Storage 1]],""),0)</f>
        <v>0</v>
      </c>
    </row>
    <row r="982" spans="1:16" x14ac:dyDescent="0.25">
      <c r="A982" s="5" t="str">
        <f t="shared" si="95"/>
        <v/>
      </c>
      <c r="B982" s="6" t="str">
        <f>IFERROR(IF(Table1[[#This Row],[Multi-lens? 1]]="No", 1, IF(Table1[[#This Row],[Multi-lens? 1]]="Dual", 2, IF(Table1[[#This Row],[Multi-lens? 1]]="Quad", 4, ""))),"")</f>
        <v/>
      </c>
      <c r="C982" s="6">
        <f t="shared" si="96"/>
        <v>0</v>
      </c>
      <c r="D982" s="6">
        <f t="shared" si="97"/>
        <v>0</v>
      </c>
      <c r="E982" s="6">
        <f t="shared" si="98"/>
        <v>0</v>
      </c>
      <c r="F982" s="6">
        <f t="shared" si="99"/>
        <v>0</v>
      </c>
      <c r="H982" s="6" t="str">
        <f>IFERROR(IF(Table1[[#This Row],[Multi-lens? 1]]="No", 1, IF(Table1[[#This Row],[Multi-lens? 1]]="Dual", 2, IF(Table1[[#This Row],[Multi-lens? 1]]="Quad", 4, ""))),"")</f>
        <v/>
      </c>
      <c r="I982" s="9">
        <f>IFERROR(Table1[[#This Row],[Name]],"")</f>
        <v>0</v>
      </c>
      <c r="K982" s="3" t="str">
        <f t="shared" si="94"/>
        <v/>
      </c>
      <c r="M982" s="4">
        <f>IF(Table1[[#This Row],[Import to Gateway Calculator?]]="Yes",IFERROR(Table1[[#This Row],[Streaming Resolution '[MP']]],""),0)</f>
        <v>0</v>
      </c>
      <c r="N982" s="4">
        <f>IF(Table1[[#This Row],[Import to Gateway Calculator?]]="Yes",IFERROR(Table1[[#This Row],[Recording Resolution '[MP']]],""),0)</f>
        <v>0</v>
      </c>
      <c r="O982" s="4">
        <f>IF(Table1[[#This Row],[Import to Gateway Calculator?]]="Yes",IFERROR(Table1[[#This Row],[Frame Rate '[FPS'] 1]],""),0)</f>
        <v>0</v>
      </c>
      <c r="P982" s="4">
        <f>IF(Table1[[#This Row],[Import to Gateway Calculator?]]="Yes",IFERROR(Table1[[#This Row],[Days of Storage 1]],""),0)</f>
        <v>0</v>
      </c>
    </row>
    <row r="983" spans="1:16" x14ac:dyDescent="0.25">
      <c r="A983" s="5" t="str">
        <f t="shared" si="95"/>
        <v/>
      </c>
      <c r="B983" s="6" t="str">
        <f>IFERROR(IF(Table1[[#This Row],[Multi-lens? 1]]="No", 1, IF(Table1[[#This Row],[Multi-lens? 1]]="Dual", 2, IF(Table1[[#This Row],[Multi-lens? 1]]="Quad", 4, ""))),"")</f>
        <v/>
      </c>
      <c r="C983" s="6">
        <f t="shared" si="96"/>
        <v>0</v>
      </c>
      <c r="D983" s="6">
        <f t="shared" si="97"/>
        <v>0</v>
      </c>
      <c r="E983" s="6">
        <f t="shared" si="98"/>
        <v>0</v>
      </c>
      <c r="F983" s="6">
        <f t="shared" si="99"/>
        <v>0</v>
      </c>
      <c r="H983" s="6" t="str">
        <f>IFERROR(IF(Table1[[#This Row],[Multi-lens? 1]]="No", 1, IF(Table1[[#This Row],[Multi-lens? 1]]="Dual", 2, IF(Table1[[#This Row],[Multi-lens? 1]]="Quad", 4, ""))),"")</f>
        <v/>
      </c>
      <c r="I983" s="9">
        <f>IFERROR(Table1[[#This Row],[Name]],"")</f>
        <v>0</v>
      </c>
      <c r="K983" s="3" t="str">
        <f t="shared" si="94"/>
        <v/>
      </c>
      <c r="M983" s="4">
        <f>IF(Table1[[#This Row],[Import to Gateway Calculator?]]="Yes",IFERROR(Table1[[#This Row],[Streaming Resolution '[MP']]],""),0)</f>
        <v>0</v>
      </c>
      <c r="N983" s="4">
        <f>IF(Table1[[#This Row],[Import to Gateway Calculator?]]="Yes",IFERROR(Table1[[#This Row],[Recording Resolution '[MP']]],""),0)</f>
        <v>0</v>
      </c>
      <c r="O983" s="4">
        <f>IF(Table1[[#This Row],[Import to Gateway Calculator?]]="Yes",IFERROR(Table1[[#This Row],[Frame Rate '[FPS'] 1]],""),0)</f>
        <v>0</v>
      </c>
      <c r="P983" s="4">
        <f>IF(Table1[[#This Row],[Import to Gateway Calculator?]]="Yes",IFERROR(Table1[[#This Row],[Days of Storage 1]],""),0)</f>
        <v>0</v>
      </c>
    </row>
    <row r="984" spans="1:16" x14ac:dyDescent="0.25">
      <c r="A984" s="5" t="str">
        <f t="shared" si="95"/>
        <v/>
      </c>
      <c r="B984" s="6" t="str">
        <f>IFERROR(IF(Table1[[#This Row],[Multi-lens? 1]]="No", 1, IF(Table1[[#This Row],[Multi-lens? 1]]="Dual", 2, IF(Table1[[#This Row],[Multi-lens? 1]]="Quad", 4, ""))),"")</f>
        <v/>
      </c>
      <c r="C984" s="6">
        <f t="shared" si="96"/>
        <v>0</v>
      </c>
      <c r="D984" s="6">
        <f t="shared" si="97"/>
        <v>0</v>
      </c>
      <c r="E984" s="6">
        <f t="shared" si="98"/>
        <v>0</v>
      </c>
      <c r="F984" s="6">
        <f t="shared" si="99"/>
        <v>0</v>
      </c>
      <c r="H984" s="6" t="str">
        <f>IFERROR(IF(Table1[[#This Row],[Multi-lens? 1]]="No", 1, IF(Table1[[#This Row],[Multi-lens? 1]]="Dual", 2, IF(Table1[[#This Row],[Multi-lens? 1]]="Quad", 4, ""))),"")</f>
        <v/>
      </c>
      <c r="I984" s="9">
        <f>IFERROR(Table1[[#This Row],[Name]],"")</f>
        <v>0</v>
      </c>
      <c r="K984" s="3" t="str">
        <f t="shared" si="94"/>
        <v/>
      </c>
      <c r="M984" s="4">
        <f>IF(Table1[[#This Row],[Import to Gateway Calculator?]]="Yes",IFERROR(Table1[[#This Row],[Streaming Resolution '[MP']]],""),0)</f>
        <v>0</v>
      </c>
      <c r="N984" s="4">
        <f>IF(Table1[[#This Row],[Import to Gateway Calculator?]]="Yes",IFERROR(Table1[[#This Row],[Recording Resolution '[MP']]],""),0)</f>
        <v>0</v>
      </c>
      <c r="O984" s="4">
        <f>IF(Table1[[#This Row],[Import to Gateway Calculator?]]="Yes",IFERROR(Table1[[#This Row],[Frame Rate '[FPS'] 1]],""),0)</f>
        <v>0</v>
      </c>
      <c r="P984" s="4">
        <f>IF(Table1[[#This Row],[Import to Gateway Calculator?]]="Yes",IFERROR(Table1[[#This Row],[Days of Storage 1]],""),0)</f>
        <v>0</v>
      </c>
    </row>
    <row r="985" spans="1:16" x14ac:dyDescent="0.25">
      <c r="A985" s="5" t="str">
        <f t="shared" si="95"/>
        <v/>
      </c>
      <c r="B985" s="6" t="str">
        <f>IFERROR(IF(Table1[[#This Row],[Multi-lens? 1]]="No", 1, IF(Table1[[#This Row],[Multi-lens? 1]]="Dual", 2, IF(Table1[[#This Row],[Multi-lens? 1]]="Quad", 4, ""))),"")</f>
        <v/>
      </c>
      <c r="C985" s="6">
        <f t="shared" si="96"/>
        <v>0</v>
      </c>
      <c r="D985" s="6">
        <f t="shared" si="97"/>
        <v>0</v>
      </c>
      <c r="E985" s="6">
        <f t="shared" si="98"/>
        <v>0</v>
      </c>
      <c r="F985" s="6">
        <f t="shared" si="99"/>
        <v>0</v>
      </c>
      <c r="H985" s="6" t="str">
        <f>IFERROR(IF(Table1[[#This Row],[Multi-lens? 1]]="No", 1, IF(Table1[[#This Row],[Multi-lens? 1]]="Dual", 2, IF(Table1[[#This Row],[Multi-lens? 1]]="Quad", 4, ""))),"")</f>
        <v/>
      </c>
      <c r="I985" s="9">
        <f>IFERROR(Table1[[#This Row],[Name]],"")</f>
        <v>0</v>
      </c>
      <c r="K985" s="3" t="str">
        <f t="shared" si="94"/>
        <v/>
      </c>
      <c r="M985" s="4">
        <f>IF(Table1[[#This Row],[Import to Gateway Calculator?]]="Yes",IFERROR(Table1[[#This Row],[Streaming Resolution '[MP']]],""),0)</f>
        <v>0</v>
      </c>
      <c r="N985" s="4">
        <f>IF(Table1[[#This Row],[Import to Gateway Calculator?]]="Yes",IFERROR(Table1[[#This Row],[Recording Resolution '[MP']]],""),0)</f>
        <v>0</v>
      </c>
      <c r="O985" s="4">
        <f>IF(Table1[[#This Row],[Import to Gateway Calculator?]]="Yes",IFERROR(Table1[[#This Row],[Frame Rate '[FPS'] 1]],""),0)</f>
        <v>0</v>
      </c>
      <c r="P985" s="4">
        <f>IF(Table1[[#This Row],[Import to Gateway Calculator?]]="Yes",IFERROR(Table1[[#This Row],[Days of Storage 1]],""),0)</f>
        <v>0</v>
      </c>
    </row>
    <row r="986" spans="1:16" x14ac:dyDescent="0.25">
      <c r="A986" s="5" t="str">
        <f t="shared" si="95"/>
        <v/>
      </c>
      <c r="B986" s="6" t="str">
        <f>IFERROR(IF(Table1[[#This Row],[Multi-lens? 1]]="No", 1, IF(Table1[[#This Row],[Multi-lens? 1]]="Dual", 2, IF(Table1[[#This Row],[Multi-lens? 1]]="Quad", 4, ""))),"")</f>
        <v/>
      </c>
      <c r="C986" s="6">
        <f t="shared" si="96"/>
        <v>0</v>
      </c>
      <c r="D986" s="6">
        <f t="shared" si="97"/>
        <v>0</v>
      </c>
      <c r="E986" s="6">
        <f t="shared" si="98"/>
        <v>0</v>
      </c>
      <c r="F986" s="6">
        <f t="shared" si="99"/>
        <v>0</v>
      </c>
      <c r="H986" s="6" t="str">
        <f>IFERROR(IF(Table1[[#This Row],[Multi-lens? 1]]="No", 1, IF(Table1[[#This Row],[Multi-lens? 1]]="Dual", 2, IF(Table1[[#This Row],[Multi-lens? 1]]="Quad", 4, ""))),"")</f>
        <v/>
      </c>
      <c r="I986" s="9">
        <f>IFERROR(Table1[[#This Row],[Name]],"")</f>
        <v>0</v>
      </c>
      <c r="K986" s="3" t="str">
        <f t="shared" si="94"/>
        <v/>
      </c>
      <c r="M986" s="4">
        <f>IF(Table1[[#This Row],[Import to Gateway Calculator?]]="Yes",IFERROR(Table1[[#This Row],[Streaming Resolution '[MP']]],""),0)</f>
        <v>0</v>
      </c>
      <c r="N986" s="4">
        <f>IF(Table1[[#This Row],[Import to Gateway Calculator?]]="Yes",IFERROR(Table1[[#This Row],[Recording Resolution '[MP']]],""),0)</f>
        <v>0</v>
      </c>
      <c r="O986" s="4">
        <f>IF(Table1[[#This Row],[Import to Gateway Calculator?]]="Yes",IFERROR(Table1[[#This Row],[Frame Rate '[FPS'] 1]],""),0)</f>
        <v>0</v>
      </c>
      <c r="P986" s="4">
        <f>IF(Table1[[#This Row],[Import to Gateway Calculator?]]="Yes",IFERROR(Table1[[#This Row],[Days of Storage 1]],""),0)</f>
        <v>0</v>
      </c>
    </row>
    <row r="987" spans="1:16" x14ac:dyDescent="0.25">
      <c r="A987" s="5" t="str">
        <f t="shared" si="95"/>
        <v/>
      </c>
      <c r="B987" s="6" t="str">
        <f>IFERROR(IF(Table1[[#This Row],[Multi-lens? 1]]="No", 1, IF(Table1[[#This Row],[Multi-lens? 1]]="Dual", 2, IF(Table1[[#This Row],[Multi-lens? 1]]="Quad", 4, ""))),"")</f>
        <v/>
      </c>
      <c r="C987" s="6">
        <f t="shared" si="96"/>
        <v>0</v>
      </c>
      <c r="D987" s="6">
        <f t="shared" si="97"/>
        <v>0</v>
      </c>
      <c r="E987" s="6">
        <f t="shared" si="98"/>
        <v>0</v>
      </c>
      <c r="F987" s="6">
        <f t="shared" si="99"/>
        <v>0</v>
      </c>
      <c r="H987" s="6" t="str">
        <f>IFERROR(IF(Table1[[#This Row],[Multi-lens? 1]]="No", 1, IF(Table1[[#This Row],[Multi-lens? 1]]="Dual", 2, IF(Table1[[#This Row],[Multi-lens? 1]]="Quad", 4, ""))),"")</f>
        <v/>
      </c>
      <c r="I987" s="9">
        <f>IFERROR(Table1[[#This Row],[Name]],"")</f>
        <v>0</v>
      </c>
      <c r="K987" s="3" t="str">
        <f t="shared" si="94"/>
        <v/>
      </c>
      <c r="M987" s="4">
        <f>IF(Table1[[#This Row],[Import to Gateway Calculator?]]="Yes",IFERROR(Table1[[#This Row],[Streaming Resolution '[MP']]],""),0)</f>
        <v>0</v>
      </c>
      <c r="N987" s="4">
        <f>IF(Table1[[#This Row],[Import to Gateway Calculator?]]="Yes",IFERROR(Table1[[#This Row],[Recording Resolution '[MP']]],""),0)</f>
        <v>0</v>
      </c>
      <c r="O987" s="4">
        <f>IF(Table1[[#This Row],[Import to Gateway Calculator?]]="Yes",IFERROR(Table1[[#This Row],[Frame Rate '[FPS'] 1]],""),0)</f>
        <v>0</v>
      </c>
      <c r="P987" s="4">
        <f>IF(Table1[[#This Row],[Import to Gateway Calculator?]]="Yes",IFERROR(Table1[[#This Row],[Days of Storage 1]],""),0)</f>
        <v>0</v>
      </c>
    </row>
    <row r="988" spans="1:16" x14ac:dyDescent="0.25">
      <c r="A988" s="5" t="str">
        <f t="shared" si="95"/>
        <v/>
      </c>
      <c r="B988" s="6" t="str">
        <f>IFERROR(IF(Table1[[#This Row],[Multi-lens? 1]]="No", 1, IF(Table1[[#This Row],[Multi-lens? 1]]="Dual", 2, IF(Table1[[#This Row],[Multi-lens? 1]]="Quad", 4, ""))),"")</f>
        <v/>
      </c>
      <c r="C988" s="6">
        <f t="shared" si="96"/>
        <v>0</v>
      </c>
      <c r="D988" s="6">
        <f t="shared" si="97"/>
        <v>0</v>
      </c>
      <c r="E988" s="6">
        <f t="shared" si="98"/>
        <v>0</v>
      </c>
      <c r="F988" s="6">
        <f t="shared" si="99"/>
        <v>0</v>
      </c>
      <c r="H988" s="6" t="str">
        <f>IFERROR(IF(Table1[[#This Row],[Multi-lens? 1]]="No", 1, IF(Table1[[#This Row],[Multi-lens? 1]]="Dual", 2, IF(Table1[[#This Row],[Multi-lens? 1]]="Quad", 4, ""))),"")</f>
        <v/>
      </c>
      <c r="I988" s="9">
        <f>IFERROR(Table1[[#This Row],[Name]],"")</f>
        <v>0</v>
      </c>
      <c r="K988" s="3" t="str">
        <f t="shared" si="94"/>
        <v/>
      </c>
      <c r="M988" s="4">
        <f>IF(Table1[[#This Row],[Import to Gateway Calculator?]]="Yes",IFERROR(Table1[[#This Row],[Streaming Resolution '[MP']]],""),0)</f>
        <v>0</v>
      </c>
      <c r="N988" s="4">
        <f>IF(Table1[[#This Row],[Import to Gateway Calculator?]]="Yes",IFERROR(Table1[[#This Row],[Recording Resolution '[MP']]],""),0)</f>
        <v>0</v>
      </c>
      <c r="O988" s="4">
        <f>IF(Table1[[#This Row],[Import to Gateway Calculator?]]="Yes",IFERROR(Table1[[#This Row],[Frame Rate '[FPS'] 1]],""),0)</f>
        <v>0</v>
      </c>
      <c r="P988" s="4">
        <f>IF(Table1[[#This Row],[Import to Gateway Calculator?]]="Yes",IFERROR(Table1[[#This Row],[Days of Storage 1]],""),0)</f>
        <v>0</v>
      </c>
    </row>
    <row r="989" spans="1:16" x14ac:dyDescent="0.25">
      <c r="A989" s="5" t="str">
        <f t="shared" si="95"/>
        <v/>
      </c>
      <c r="B989" s="6" t="str">
        <f>IFERROR(IF(Table1[[#This Row],[Multi-lens? 1]]="No", 1, IF(Table1[[#This Row],[Multi-lens? 1]]="Dual", 2, IF(Table1[[#This Row],[Multi-lens? 1]]="Quad", 4, ""))),"")</f>
        <v/>
      </c>
      <c r="C989" s="6">
        <f t="shared" si="96"/>
        <v>0</v>
      </c>
      <c r="D989" s="6">
        <f t="shared" si="97"/>
        <v>0</v>
      </c>
      <c r="E989" s="6">
        <f t="shared" si="98"/>
        <v>0</v>
      </c>
      <c r="F989" s="6">
        <f t="shared" si="99"/>
        <v>0</v>
      </c>
      <c r="H989" s="6" t="str">
        <f>IFERROR(IF(Table1[[#This Row],[Multi-lens? 1]]="No", 1, IF(Table1[[#This Row],[Multi-lens? 1]]="Dual", 2, IF(Table1[[#This Row],[Multi-lens? 1]]="Quad", 4, ""))),"")</f>
        <v/>
      </c>
      <c r="I989" s="9">
        <f>IFERROR(Table1[[#This Row],[Name]],"")</f>
        <v>0</v>
      </c>
      <c r="K989" s="3" t="str">
        <f t="shared" si="94"/>
        <v/>
      </c>
      <c r="M989" s="4">
        <f>IF(Table1[[#This Row],[Import to Gateway Calculator?]]="Yes",IFERROR(Table1[[#This Row],[Streaming Resolution '[MP']]],""),0)</f>
        <v>0</v>
      </c>
      <c r="N989" s="4">
        <f>IF(Table1[[#This Row],[Import to Gateway Calculator?]]="Yes",IFERROR(Table1[[#This Row],[Recording Resolution '[MP']]],""),0)</f>
        <v>0</v>
      </c>
      <c r="O989" s="4">
        <f>IF(Table1[[#This Row],[Import to Gateway Calculator?]]="Yes",IFERROR(Table1[[#This Row],[Frame Rate '[FPS'] 1]],""),0)</f>
        <v>0</v>
      </c>
      <c r="P989" s="4">
        <f>IF(Table1[[#This Row],[Import to Gateway Calculator?]]="Yes",IFERROR(Table1[[#This Row],[Days of Storage 1]],""),0)</f>
        <v>0</v>
      </c>
    </row>
    <row r="990" spans="1:16" x14ac:dyDescent="0.25">
      <c r="A990" s="5" t="str">
        <f t="shared" si="95"/>
        <v/>
      </c>
      <c r="B990" s="6" t="str">
        <f>IFERROR(IF(Table1[[#This Row],[Multi-lens? 1]]="No", 1, IF(Table1[[#This Row],[Multi-lens? 1]]="Dual", 2, IF(Table1[[#This Row],[Multi-lens? 1]]="Quad", 4, ""))),"")</f>
        <v/>
      </c>
      <c r="C990" s="6">
        <f t="shared" si="96"/>
        <v>0</v>
      </c>
      <c r="D990" s="6">
        <f t="shared" si="97"/>
        <v>0</v>
      </c>
      <c r="E990" s="6">
        <f t="shared" si="98"/>
        <v>0</v>
      </c>
      <c r="F990" s="6">
        <f t="shared" si="99"/>
        <v>0</v>
      </c>
      <c r="H990" s="6" t="str">
        <f>IFERROR(IF(Table1[[#This Row],[Multi-lens? 1]]="No", 1, IF(Table1[[#This Row],[Multi-lens? 1]]="Dual", 2, IF(Table1[[#This Row],[Multi-lens? 1]]="Quad", 4, ""))),"")</f>
        <v/>
      </c>
      <c r="I990" s="9">
        <f>IFERROR(Table1[[#This Row],[Name]],"")</f>
        <v>0</v>
      </c>
      <c r="K990" s="3" t="str">
        <f t="shared" si="94"/>
        <v/>
      </c>
      <c r="M990" s="4">
        <f>IF(Table1[[#This Row],[Import to Gateway Calculator?]]="Yes",IFERROR(Table1[[#This Row],[Streaming Resolution '[MP']]],""),0)</f>
        <v>0</v>
      </c>
      <c r="N990" s="4">
        <f>IF(Table1[[#This Row],[Import to Gateway Calculator?]]="Yes",IFERROR(Table1[[#This Row],[Recording Resolution '[MP']]],""),0)</f>
        <v>0</v>
      </c>
      <c r="O990" s="4">
        <f>IF(Table1[[#This Row],[Import to Gateway Calculator?]]="Yes",IFERROR(Table1[[#This Row],[Frame Rate '[FPS'] 1]],""),0)</f>
        <v>0</v>
      </c>
      <c r="P990" s="4">
        <f>IF(Table1[[#This Row],[Import to Gateway Calculator?]]="Yes",IFERROR(Table1[[#This Row],[Days of Storage 1]],""),0)</f>
        <v>0</v>
      </c>
    </row>
    <row r="991" spans="1:16" x14ac:dyDescent="0.25">
      <c r="A991" s="5" t="str">
        <f t="shared" si="95"/>
        <v/>
      </c>
      <c r="B991" s="6" t="str">
        <f>IFERROR(IF(Table1[[#This Row],[Multi-lens? 1]]="No", 1, IF(Table1[[#This Row],[Multi-lens? 1]]="Dual", 2, IF(Table1[[#This Row],[Multi-lens? 1]]="Quad", 4, ""))),"")</f>
        <v/>
      </c>
      <c r="C991" s="6">
        <f t="shared" si="96"/>
        <v>0</v>
      </c>
      <c r="D991" s="6">
        <f t="shared" si="97"/>
        <v>0</v>
      </c>
      <c r="E991" s="6">
        <f t="shared" si="98"/>
        <v>0</v>
      </c>
      <c r="F991" s="6">
        <f t="shared" si="99"/>
        <v>0</v>
      </c>
      <c r="H991" s="6" t="str">
        <f>IFERROR(IF(Table1[[#This Row],[Multi-lens? 1]]="No", 1, IF(Table1[[#This Row],[Multi-lens? 1]]="Dual", 2, IF(Table1[[#This Row],[Multi-lens? 1]]="Quad", 4, ""))),"")</f>
        <v/>
      </c>
      <c r="I991" s="9">
        <f>IFERROR(Table1[[#This Row],[Name]],"")</f>
        <v>0</v>
      </c>
      <c r="K991" s="3" t="str">
        <f t="shared" si="94"/>
        <v/>
      </c>
      <c r="M991" s="4">
        <f>IF(Table1[[#This Row],[Import to Gateway Calculator?]]="Yes",IFERROR(Table1[[#This Row],[Streaming Resolution '[MP']]],""),0)</f>
        <v>0</v>
      </c>
      <c r="N991" s="4">
        <f>IF(Table1[[#This Row],[Import to Gateway Calculator?]]="Yes",IFERROR(Table1[[#This Row],[Recording Resolution '[MP']]],""),0)</f>
        <v>0</v>
      </c>
      <c r="O991" s="4">
        <f>IF(Table1[[#This Row],[Import to Gateway Calculator?]]="Yes",IFERROR(Table1[[#This Row],[Frame Rate '[FPS'] 1]],""),0)</f>
        <v>0</v>
      </c>
      <c r="P991" s="4">
        <f>IF(Table1[[#This Row],[Import to Gateway Calculator?]]="Yes",IFERROR(Table1[[#This Row],[Days of Storage 1]],""),0)</f>
        <v>0</v>
      </c>
    </row>
    <row r="992" spans="1:16" x14ac:dyDescent="0.25">
      <c r="A992" s="5" t="str">
        <f t="shared" si="95"/>
        <v/>
      </c>
      <c r="B992" s="6" t="str">
        <f>IFERROR(IF(Table1[[#This Row],[Multi-lens? 1]]="No", 1, IF(Table1[[#This Row],[Multi-lens? 1]]="Dual", 2, IF(Table1[[#This Row],[Multi-lens? 1]]="Quad", 4, ""))),"")</f>
        <v/>
      </c>
      <c r="C992" s="6">
        <f t="shared" si="96"/>
        <v>0</v>
      </c>
      <c r="D992" s="6">
        <f t="shared" si="97"/>
        <v>0</v>
      </c>
      <c r="E992" s="6">
        <f t="shared" si="98"/>
        <v>0</v>
      </c>
      <c r="F992" s="6">
        <f t="shared" si="99"/>
        <v>0</v>
      </c>
      <c r="H992" s="6" t="str">
        <f>IFERROR(IF(Table1[[#This Row],[Multi-lens? 1]]="No", 1, IF(Table1[[#This Row],[Multi-lens? 1]]="Dual", 2, IF(Table1[[#This Row],[Multi-lens? 1]]="Quad", 4, ""))),"")</f>
        <v/>
      </c>
      <c r="I992" s="9">
        <f>IFERROR(Table1[[#This Row],[Name]],"")</f>
        <v>0</v>
      </c>
      <c r="K992" s="3" t="str">
        <f t="shared" si="94"/>
        <v/>
      </c>
      <c r="M992" s="4">
        <f>IF(Table1[[#This Row],[Import to Gateway Calculator?]]="Yes",IFERROR(Table1[[#This Row],[Streaming Resolution '[MP']]],""),0)</f>
        <v>0</v>
      </c>
      <c r="N992" s="4">
        <f>IF(Table1[[#This Row],[Import to Gateway Calculator?]]="Yes",IFERROR(Table1[[#This Row],[Recording Resolution '[MP']]],""),0)</f>
        <v>0</v>
      </c>
      <c r="O992" s="4">
        <f>IF(Table1[[#This Row],[Import to Gateway Calculator?]]="Yes",IFERROR(Table1[[#This Row],[Frame Rate '[FPS'] 1]],""),0)</f>
        <v>0</v>
      </c>
      <c r="P992" s="4">
        <f>IF(Table1[[#This Row],[Import to Gateway Calculator?]]="Yes",IFERROR(Table1[[#This Row],[Days of Storage 1]],""),0)</f>
        <v>0</v>
      </c>
    </row>
    <row r="993" spans="1:16" x14ac:dyDescent="0.25">
      <c r="A993" s="5" t="str">
        <f t="shared" si="95"/>
        <v/>
      </c>
      <c r="B993" s="6" t="str">
        <f>IFERROR(IF(Table1[[#This Row],[Multi-lens? 1]]="No", 1, IF(Table1[[#This Row],[Multi-lens? 1]]="Dual", 2, IF(Table1[[#This Row],[Multi-lens? 1]]="Quad", 4, ""))),"")</f>
        <v/>
      </c>
      <c r="C993" s="6">
        <f t="shared" si="96"/>
        <v>0</v>
      </c>
      <c r="D993" s="6">
        <f t="shared" si="97"/>
        <v>0</v>
      </c>
      <c r="E993" s="6">
        <f t="shared" si="98"/>
        <v>0</v>
      </c>
      <c r="F993" s="6">
        <f t="shared" si="99"/>
        <v>0</v>
      </c>
      <c r="H993" s="6" t="str">
        <f>IFERROR(IF(Table1[[#This Row],[Multi-lens? 1]]="No", 1, IF(Table1[[#This Row],[Multi-lens? 1]]="Dual", 2, IF(Table1[[#This Row],[Multi-lens? 1]]="Quad", 4, ""))),"")</f>
        <v/>
      </c>
      <c r="I993" s="9">
        <f>IFERROR(Table1[[#This Row],[Name]],"")</f>
        <v>0</v>
      </c>
      <c r="K993" s="3" t="str">
        <f t="shared" si="94"/>
        <v/>
      </c>
      <c r="M993" s="4">
        <f>IF(Table1[[#This Row],[Import to Gateway Calculator?]]="Yes",IFERROR(Table1[[#This Row],[Streaming Resolution '[MP']]],""),0)</f>
        <v>0</v>
      </c>
      <c r="N993" s="4">
        <f>IF(Table1[[#This Row],[Import to Gateway Calculator?]]="Yes",IFERROR(Table1[[#This Row],[Recording Resolution '[MP']]],""),0)</f>
        <v>0</v>
      </c>
      <c r="O993" s="4">
        <f>IF(Table1[[#This Row],[Import to Gateway Calculator?]]="Yes",IFERROR(Table1[[#This Row],[Frame Rate '[FPS'] 1]],""),0)</f>
        <v>0</v>
      </c>
      <c r="P993" s="4">
        <f>IF(Table1[[#This Row],[Import to Gateway Calculator?]]="Yes",IFERROR(Table1[[#This Row],[Days of Storage 1]],""),0)</f>
        <v>0</v>
      </c>
    </row>
    <row r="994" spans="1:16" x14ac:dyDescent="0.25">
      <c r="A994" s="5" t="str">
        <f t="shared" si="95"/>
        <v/>
      </c>
      <c r="B994" s="6" t="str">
        <f>IFERROR(IF(Table1[[#This Row],[Multi-lens? 1]]="No", 1, IF(Table1[[#This Row],[Multi-lens? 1]]="Dual", 2, IF(Table1[[#This Row],[Multi-lens? 1]]="Quad", 4, ""))),"")</f>
        <v/>
      </c>
      <c r="C994" s="6">
        <f t="shared" si="96"/>
        <v>0</v>
      </c>
      <c r="D994" s="6">
        <f t="shared" si="97"/>
        <v>0</v>
      </c>
      <c r="E994" s="6">
        <f t="shared" si="98"/>
        <v>0</v>
      </c>
      <c r="F994" s="6">
        <f t="shared" si="99"/>
        <v>0</v>
      </c>
      <c r="H994" s="6" t="str">
        <f>IFERROR(IF(Table1[[#This Row],[Multi-lens? 1]]="No", 1, IF(Table1[[#This Row],[Multi-lens? 1]]="Dual", 2, IF(Table1[[#This Row],[Multi-lens? 1]]="Quad", 4, ""))),"")</f>
        <v/>
      </c>
      <c r="I994" s="9">
        <f>IFERROR(Table1[[#This Row],[Name]],"")</f>
        <v>0</v>
      </c>
      <c r="K994" s="3" t="str">
        <f t="shared" si="94"/>
        <v/>
      </c>
      <c r="M994" s="4">
        <f>IF(Table1[[#This Row],[Import to Gateway Calculator?]]="Yes",IFERROR(Table1[[#This Row],[Streaming Resolution '[MP']]],""),0)</f>
        <v>0</v>
      </c>
      <c r="N994" s="4">
        <f>IF(Table1[[#This Row],[Import to Gateway Calculator?]]="Yes",IFERROR(Table1[[#This Row],[Recording Resolution '[MP']]],""),0)</f>
        <v>0</v>
      </c>
      <c r="O994" s="4">
        <f>IF(Table1[[#This Row],[Import to Gateway Calculator?]]="Yes",IFERROR(Table1[[#This Row],[Frame Rate '[FPS'] 1]],""),0)</f>
        <v>0</v>
      </c>
      <c r="P994" s="4">
        <f>IF(Table1[[#This Row],[Import to Gateway Calculator?]]="Yes",IFERROR(Table1[[#This Row],[Days of Storage 1]],""),0)</f>
        <v>0</v>
      </c>
    </row>
    <row r="995" spans="1:16" x14ac:dyDescent="0.25">
      <c r="A995" s="5" t="str">
        <f t="shared" si="95"/>
        <v/>
      </c>
      <c r="B995" s="6" t="str">
        <f>IFERROR(IF(Table1[[#This Row],[Multi-lens? 1]]="No", 1, IF(Table1[[#This Row],[Multi-lens? 1]]="Dual", 2, IF(Table1[[#This Row],[Multi-lens? 1]]="Quad", 4, ""))),"")</f>
        <v/>
      </c>
      <c r="C995" s="6">
        <f t="shared" si="96"/>
        <v>0</v>
      </c>
      <c r="D995" s="6">
        <f t="shared" si="97"/>
        <v>0</v>
      </c>
      <c r="E995" s="6">
        <f t="shared" si="98"/>
        <v>0</v>
      </c>
      <c r="F995" s="6">
        <f t="shared" si="99"/>
        <v>0</v>
      </c>
      <c r="H995" s="6" t="str">
        <f>IFERROR(IF(Table1[[#This Row],[Multi-lens? 1]]="No", 1, IF(Table1[[#This Row],[Multi-lens? 1]]="Dual", 2, IF(Table1[[#This Row],[Multi-lens? 1]]="Quad", 4, ""))),"")</f>
        <v/>
      </c>
      <c r="I995" s="9">
        <f>IFERROR(Table1[[#This Row],[Name]],"")</f>
        <v>0</v>
      </c>
      <c r="K995" s="3" t="str">
        <f t="shared" si="94"/>
        <v/>
      </c>
      <c r="M995" s="4">
        <f>IF(Table1[[#This Row],[Import to Gateway Calculator?]]="Yes",IFERROR(Table1[[#This Row],[Streaming Resolution '[MP']]],""),0)</f>
        <v>0</v>
      </c>
      <c r="N995" s="4">
        <f>IF(Table1[[#This Row],[Import to Gateway Calculator?]]="Yes",IFERROR(Table1[[#This Row],[Recording Resolution '[MP']]],""),0)</f>
        <v>0</v>
      </c>
      <c r="O995" s="4">
        <f>IF(Table1[[#This Row],[Import to Gateway Calculator?]]="Yes",IFERROR(Table1[[#This Row],[Frame Rate '[FPS'] 1]],""),0)</f>
        <v>0</v>
      </c>
      <c r="P995" s="4">
        <f>IF(Table1[[#This Row],[Import to Gateway Calculator?]]="Yes",IFERROR(Table1[[#This Row],[Days of Storage 1]],""),0)</f>
        <v>0</v>
      </c>
    </row>
    <row r="996" spans="1:16" x14ac:dyDescent="0.25">
      <c r="A996" s="5" t="str">
        <f t="shared" si="95"/>
        <v/>
      </c>
      <c r="B996" s="6" t="str">
        <f>IFERROR(IF(Table1[[#This Row],[Multi-lens? 1]]="No", 1, IF(Table1[[#This Row],[Multi-lens? 1]]="Dual", 2, IF(Table1[[#This Row],[Multi-lens? 1]]="Quad", 4, ""))),"")</f>
        <v/>
      </c>
      <c r="C996" s="6">
        <f t="shared" si="96"/>
        <v>0</v>
      </c>
      <c r="D996" s="6">
        <f t="shared" si="97"/>
        <v>0</v>
      </c>
      <c r="E996" s="6">
        <f t="shared" si="98"/>
        <v>0</v>
      </c>
      <c r="F996" s="6">
        <f t="shared" si="99"/>
        <v>0</v>
      </c>
      <c r="H996" s="6" t="str">
        <f>IFERROR(IF(Table1[[#This Row],[Multi-lens? 1]]="No", 1, IF(Table1[[#This Row],[Multi-lens? 1]]="Dual", 2, IF(Table1[[#This Row],[Multi-lens? 1]]="Quad", 4, ""))),"")</f>
        <v/>
      </c>
      <c r="I996" s="9">
        <f>IFERROR(Table1[[#This Row],[Name]],"")</f>
        <v>0</v>
      </c>
      <c r="K996" s="3" t="str">
        <f t="shared" si="94"/>
        <v/>
      </c>
      <c r="M996" s="4">
        <f>IF(Table1[[#This Row],[Import to Gateway Calculator?]]="Yes",IFERROR(Table1[[#This Row],[Streaming Resolution '[MP']]],""),0)</f>
        <v>0</v>
      </c>
      <c r="N996" s="4">
        <f>IF(Table1[[#This Row],[Import to Gateway Calculator?]]="Yes",IFERROR(Table1[[#This Row],[Recording Resolution '[MP']]],""),0)</f>
        <v>0</v>
      </c>
      <c r="O996" s="4">
        <f>IF(Table1[[#This Row],[Import to Gateway Calculator?]]="Yes",IFERROR(Table1[[#This Row],[Frame Rate '[FPS'] 1]],""),0)</f>
        <v>0</v>
      </c>
      <c r="P996" s="4">
        <f>IF(Table1[[#This Row],[Import to Gateway Calculator?]]="Yes",IFERROR(Table1[[#This Row],[Days of Storage 1]],""),0)</f>
        <v>0</v>
      </c>
    </row>
    <row r="997" spans="1:16" x14ac:dyDescent="0.25">
      <c r="A997" s="5" t="str">
        <f t="shared" si="95"/>
        <v/>
      </c>
      <c r="B997" s="6" t="str">
        <f>IFERROR(IF(Table1[[#This Row],[Multi-lens? 1]]="No", 1, IF(Table1[[#This Row],[Multi-lens? 1]]="Dual", 2, IF(Table1[[#This Row],[Multi-lens? 1]]="Quad", 4, ""))),"")</f>
        <v/>
      </c>
      <c r="C997" s="6">
        <f t="shared" si="96"/>
        <v>0</v>
      </c>
      <c r="D997" s="6">
        <f t="shared" si="97"/>
        <v>0</v>
      </c>
      <c r="E997" s="6">
        <f t="shared" si="98"/>
        <v>0</v>
      </c>
      <c r="F997" s="6">
        <f t="shared" si="99"/>
        <v>0</v>
      </c>
      <c r="H997" s="6" t="str">
        <f>IFERROR(IF(Table1[[#This Row],[Multi-lens? 1]]="No", 1, IF(Table1[[#This Row],[Multi-lens? 1]]="Dual", 2, IF(Table1[[#This Row],[Multi-lens? 1]]="Quad", 4, ""))),"")</f>
        <v/>
      </c>
      <c r="I997" s="9">
        <f>IFERROR(Table1[[#This Row],[Name]],"")</f>
        <v>0</v>
      </c>
      <c r="K997" s="3" t="str">
        <f t="shared" si="94"/>
        <v/>
      </c>
      <c r="M997" s="4">
        <f>IF(Table1[[#This Row],[Import to Gateway Calculator?]]="Yes",IFERROR(Table1[[#This Row],[Streaming Resolution '[MP']]],""),0)</f>
        <v>0</v>
      </c>
      <c r="N997" s="4">
        <f>IF(Table1[[#This Row],[Import to Gateway Calculator?]]="Yes",IFERROR(Table1[[#This Row],[Recording Resolution '[MP']]],""),0)</f>
        <v>0</v>
      </c>
      <c r="O997" s="4">
        <f>IF(Table1[[#This Row],[Import to Gateway Calculator?]]="Yes",IFERROR(Table1[[#This Row],[Frame Rate '[FPS'] 1]],""),0)</f>
        <v>0</v>
      </c>
      <c r="P997" s="4">
        <f>IF(Table1[[#This Row],[Import to Gateway Calculator?]]="Yes",IFERROR(Table1[[#This Row],[Days of Storage 1]],""),0)</f>
        <v>0</v>
      </c>
    </row>
    <row r="998" spans="1:16" x14ac:dyDescent="0.25">
      <c r="A998" s="5" t="str">
        <f t="shared" si="95"/>
        <v/>
      </c>
      <c r="B998" s="6" t="str">
        <f>IFERROR(IF(Table1[[#This Row],[Multi-lens? 1]]="No", 1, IF(Table1[[#This Row],[Multi-lens? 1]]="Dual", 2, IF(Table1[[#This Row],[Multi-lens? 1]]="Quad", 4, ""))),"")</f>
        <v/>
      </c>
      <c r="C998" s="6">
        <f t="shared" si="96"/>
        <v>0</v>
      </c>
      <c r="D998" s="6">
        <f t="shared" si="97"/>
        <v>0</v>
      </c>
      <c r="E998" s="6">
        <f t="shared" si="98"/>
        <v>0</v>
      </c>
      <c r="F998" s="6">
        <f t="shared" si="99"/>
        <v>0</v>
      </c>
      <c r="H998" s="6" t="str">
        <f>IFERROR(IF(Table1[[#This Row],[Multi-lens? 1]]="No", 1, IF(Table1[[#This Row],[Multi-lens? 1]]="Dual", 2, IF(Table1[[#This Row],[Multi-lens? 1]]="Quad", 4, ""))),"")</f>
        <v/>
      </c>
      <c r="I998" s="9">
        <f>IFERROR(Table1[[#This Row],[Name]],"")</f>
        <v>0</v>
      </c>
      <c r="K998" s="3" t="str">
        <f t="shared" si="94"/>
        <v/>
      </c>
      <c r="M998" s="4">
        <f>IF(Table1[[#This Row],[Import to Gateway Calculator?]]="Yes",IFERROR(Table1[[#This Row],[Streaming Resolution '[MP']]],""),0)</f>
        <v>0</v>
      </c>
      <c r="N998" s="4">
        <f>IF(Table1[[#This Row],[Import to Gateway Calculator?]]="Yes",IFERROR(Table1[[#This Row],[Recording Resolution '[MP']]],""),0)</f>
        <v>0</v>
      </c>
      <c r="O998" s="4">
        <f>IF(Table1[[#This Row],[Import to Gateway Calculator?]]="Yes",IFERROR(Table1[[#This Row],[Frame Rate '[FPS'] 1]],""),0)</f>
        <v>0</v>
      </c>
      <c r="P998" s="4">
        <f>IF(Table1[[#This Row],[Import to Gateway Calculator?]]="Yes",IFERROR(Table1[[#This Row],[Days of Storage 1]],""),0)</f>
        <v>0</v>
      </c>
    </row>
    <row r="999" spans="1:16" x14ac:dyDescent="0.25">
      <c r="A999" s="5" t="str">
        <f t="shared" si="95"/>
        <v/>
      </c>
      <c r="B999" s="6" t="str">
        <f>IFERROR(IF(Table1[[#This Row],[Multi-lens? 1]]="No", 1, IF(Table1[[#This Row],[Multi-lens? 1]]="Dual", 2, IF(Table1[[#This Row],[Multi-lens? 1]]="Quad", 4, ""))),"")</f>
        <v/>
      </c>
      <c r="C999" s="6">
        <f t="shared" si="96"/>
        <v>0</v>
      </c>
      <c r="D999" s="6">
        <f t="shared" si="97"/>
        <v>0</v>
      </c>
      <c r="E999" s="6">
        <f t="shared" si="98"/>
        <v>0</v>
      </c>
      <c r="F999" s="6">
        <f t="shared" si="99"/>
        <v>0</v>
      </c>
      <c r="H999" s="6" t="str">
        <f>IFERROR(IF(Table1[[#This Row],[Multi-lens? 1]]="No", 1, IF(Table1[[#This Row],[Multi-lens? 1]]="Dual", 2, IF(Table1[[#This Row],[Multi-lens? 1]]="Quad", 4, ""))),"")</f>
        <v/>
      </c>
      <c r="I999" s="9">
        <f>IFERROR(Table1[[#This Row],[Name]],"")</f>
        <v>0</v>
      </c>
      <c r="K999" s="3" t="str">
        <f t="shared" si="94"/>
        <v/>
      </c>
      <c r="M999" s="4">
        <f>IF(Table1[[#This Row],[Import to Gateway Calculator?]]="Yes",IFERROR(Table1[[#This Row],[Streaming Resolution '[MP']]],""),0)</f>
        <v>0</v>
      </c>
      <c r="N999" s="4">
        <f>IF(Table1[[#This Row],[Import to Gateway Calculator?]]="Yes",IFERROR(Table1[[#This Row],[Recording Resolution '[MP']]],""),0)</f>
        <v>0</v>
      </c>
      <c r="O999" s="4">
        <f>IF(Table1[[#This Row],[Import to Gateway Calculator?]]="Yes",IFERROR(Table1[[#This Row],[Frame Rate '[FPS'] 1]],""),0)</f>
        <v>0</v>
      </c>
      <c r="P999" s="4">
        <f>IF(Table1[[#This Row],[Import to Gateway Calculator?]]="Yes",IFERROR(Table1[[#This Row],[Days of Storage 1]],""),0)</f>
        <v>0</v>
      </c>
    </row>
    <row r="1000" spans="1:16" x14ac:dyDescent="0.25">
      <c r="A1000" s="5" t="str">
        <f t="shared" si="95"/>
        <v/>
      </c>
      <c r="B1000" s="6" t="str">
        <f>IFERROR(IF(Table1[[#This Row],[Multi-lens? 1]]="No", 1, IF(Table1[[#This Row],[Multi-lens? 1]]="Dual", 2, IF(Table1[[#This Row],[Multi-lens? 1]]="Quad", 4, ""))),"")</f>
        <v/>
      </c>
      <c r="C1000" s="6">
        <f t="shared" si="96"/>
        <v>0</v>
      </c>
      <c r="D1000" s="6">
        <f t="shared" si="97"/>
        <v>0</v>
      </c>
      <c r="E1000" s="6">
        <f t="shared" si="98"/>
        <v>0</v>
      </c>
      <c r="F1000" s="6">
        <f t="shared" si="99"/>
        <v>0</v>
      </c>
      <c r="H1000" s="6" t="str">
        <f>IFERROR(IF(Table1[[#This Row],[Multi-lens? 1]]="No", 1, IF(Table1[[#This Row],[Multi-lens? 1]]="Dual", 2, IF(Table1[[#This Row],[Multi-lens? 1]]="Quad", 4, ""))),"")</f>
        <v/>
      </c>
      <c r="I1000" s="9">
        <f>IFERROR(Table1[[#This Row],[Name]],"")</f>
        <v>0</v>
      </c>
      <c r="K1000" s="3" t="str">
        <f t="shared" si="94"/>
        <v/>
      </c>
      <c r="M1000" s="4">
        <f>IF(Table1[[#This Row],[Import to Gateway Calculator?]]="Yes",IFERROR(Table1[[#This Row],[Streaming Resolution '[MP']]],""),0)</f>
        <v>0</v>
      </c>
      <c r="N1000" s="4">
        <f>IF(Table1[[#This Row],[Import to Gateway Calculator?]]="Yes",IFERROR(Table1[[#This Row],[Recording Resolution '[MP']]],""),0)</f>
        <v>0</v>
      </c>
      <c r="O1000" s="4">
        <f>IF(Table1[[#This Row],[Import to Gateway Calculator?]]="Yes",IFERROR(Table1[[#This Row],[Frame Rate '[FPS'] 1]],""),0)</f>
        <v>0</v>
      </c>
      <c r="P1000" s="4">
        <f>IF(Table1[[#This Row],[Import to Gateway Calculator?]]="Yes",IFERROR(Table1[[#This Row],[Days of Storage 1]],""),0)</f>
        <v>0</v>
      </c>
    </row>
    <row r="1001" spans="1:16" x14ac:dyDescent="0.25">
      <c r="A1001" s="5" t="str">
        <f t="shared" si="95"/>
        <v/>
      </c>
      <c r="B1001" s="6" t="str">
        <f>IFERROR(IF(Table1[[#This Row],[Multi-lens? 1]]="No", 1, IF(Table1[[#This Row],[Multi-lens? 1]]="Dual", 2, IF(Table1[[#This Row],[Multi-lens? 1]]="Quad", 4, ""))),"")</f>
        <v/>
      </c>
      <c r="C1001" s="6">
        <f t="shared" si="96"/>
        <v>0</v>
      </c>
      <c r="D1001" s="6">
        <f t="shared" si="97"/>
        <v>0</v>
      </c>
      <c r="E1001" s="6">
        <f t="shared" si="98"/>
        <v>0</v>
      </c>
      <c r="F1001" s="6">
        <f t="shared" si="99"/>
        <v>0</v>
      </c>
      <c r="H1001" s="6" t="str">
        <f>IFERROR(IF(Table1[[#This Row],[Multi-lens? 1]]="No", 1, IF(Table1[[#This Row],[Multi-lens? 1]]="Dual", 2, IF(Table1[[#This Row],[Multi-lens? 1]]="Quad", 4, ""))),"")</f>
        <v/>
      </c>
      <c r="I1001" s="9">
        <f>IFERROR(Table1[[#This Row],[Name]],"")</f>
        <v>0</v>
      </c>
      <c r="K1001" s="3" t="str">
        <f t="shared" si="94"/>
        <v/>
      </c>
      <c r="M1001" s="4">
        <f>IF(Table1[[#This Row],[Import to Gateway Calculator?]]="Yes",IFERROR(Table1[[#This Row],[Streaming Resolution '[MP']]],""),0)</f>
        <v>0</v>
      </c>
      <c r="N1001" s="4">
        <f>IF(Table1[[#This Row],[Import to Gateway Calculator?]]="Yes",IFERROR(Table1[[#This Row],[Recording Resolution '[MP']]],""),0)</f>
        <v>0</v>
      </c>
      <c r="O1001" s="4">
        <f>IF(Table1[[#This Row],[Import to Gateway Calculator?]]="Yes",IFERROR(Table1[[#This Row],[Frame Rate '[FPS'] 1]],""),0)</f>
        <v>0</v>
      </c>
      <c r="P1001" s="4">
        <f>IF(Table1[[#This Row],[Import to Gateway Calculator?]]="Yes",IFERROR(Table1[[#This Row],[Days of Storage 1]],""),0)</f>
        <v>0</v>
      </c>
    </row>
    <row r="1002" spans="1:16" x14ac:dyDescent="0.25">
      <c r="A1002" s="5" t="str">
        <f t="shared" si="95"/>
        <v/>
      </c>
      <c r="B1002" s="6" t="str">
        <f>IFERROR(IF(Table1[[#This Row],[Multi-lens? 1]]="No", 1, IF(Table1[[#This Row],[Multi-lens? 1]]="Dual", 2, IF(Table1[[#This Row],[Multi-lens? 1]]="Quad", 4, ""))),"")</f>
        <v/>
      </c>
      <c r="C1002" s="6">
        <f t="shared" si="96"/>
        <v>0</v>
      </c>
      <c r="D1002" s="6">
        <f t="shared" si="97"/>
        <v>0</v>
      </c>
      <c r="E1002" s="6">
        <f t="shared" si="98"/>
        <v>0</v>
      </c>
      <c r="F1002" s="6">
        <f t="shared" si="99"/>
        <v>0</v>
      </c>
      <c r="H1002" s="6" t="str">
        <f>IFERROR(IF(Table1[[#This Row],[Multi-lens? 1]]="No", 1, IF(Table1[[#This Row],[Multi-lens? 1]]="Dual", 2, IF(Table1[[#This Row],[Multi-lens? 1]]="Quad", 4, ""))),"")</f>
        <v/>
      </c>
      <c r="I1002" s="9">
        <f>IFERROR(Table1[[#This Row],[Name]],"")</f>
        <v>0</v>
      </c>
      <c r="K1002" s="3" t="str">
        <f t="shared" si="94"/>
        <v/>
      </c>
      <c r="M1002" s="4">
        <f>IF(Table1[[#This Row],[Import to Gateway Calculator?]]="Yes",IFERROR(Table1[[#This Row],[Streaming Resolution '[MP']]],""),0)</f>
        <v>0</v>
      </c>
      <c r="N1002" s="4">
        <f>IF(Table1[[#This Row],[Import to Gateway Calculator?]]="Yes",IFERROR(Table1[[#This Row],[Recording Resolution '[MP']]],""),0)</f>
        <v>0</v>
      </c>
      <c r="O1002" s="4">
        <f>IF(Table1[[#This Row],[Import to Gateway Calculator?]]="Yes",IFERROR(Table1[[#This Row],[Frame Rate '[FPS'] 1]],""),0)</f>
        <v>0</v>
      </c>
      <c r="P1002" s="4">
        <f>IF(Table1[[#This Row],[Import to Gateway Calculator?]]="Yes",IFERROR(Table1[[#This Row],[Days of Storage 1]],""),0)</f>
        <v>0</v>
      </c>
    </row>
    <row r="1003" spans="1:16" x14ac:dyDescent="0.25">
      <c r="A1003" s="5" t="str">
        <f t="shared" si="95"/>
        <v/>
      </c>
      <c r="B1003" s="6" t="str">
        <f>IFERROR(IF(Table1[[#This Row],[Multi-lens? 1]]="No", 1, IF(Table1[[#This Row],[Multi-lens? 1]]="Dual", 2, IF(Table1[[#This Row],[Multi-lens? 1]]="Quad", 4, ""))),"")</f>
        <v/>
      </c>
      <c r="C1003" s="6">
        <f t="shared" si="96"/>
        <v>0</v>
      </c>
      <c r="D1003" s="6">
        <f t="shared" si="97"/>
        <v>0</v>
      </c>
      <c r="E1003" s="6">
        <f t="shared" si="98"/>
        <v>0</v>
      </c>
      <c r="F1003" s="6">
        <f t="shared" si="99"/>
        <v>0</v>
      </c>
      <c r="H1003" s="6" t="str">
        <f>IFERROR(IF(Table1[[#This Row],[Multi-lens? 1]]="No", 1, IF(Table1[[#This Row],[Multi-lens? 1]]="Dual", 2, IF(Table1[[#This Row],[Multi-lens? 1]]="Quad", 4, ""))),"")</f>
        <v/>
      </c>
      <c r="I1003" s="9">
        <f>IFERROR(Table1[[#This Row],[Name]],"")</f>
        <v>0</v>
      </c>
      <c r="K1003" s="3" t="str">
        <f t="shared" si="94"/>
        <v/>
      </c>
      <c r="M1003" s="4">
        <f>IF(Table1[[#This Row],[Import to Gateway Calculator?]]="Yes",IFERROR(Table1[[#This Row],[Streaming Resolution '[MP']]],""),0)</f>
        <v>0</v>
      </c>
      <c r="N1003" s="4">
        <f>IF(Table1[[#This Row],[Import to Gateway Calculator?]]="Yes",IFERROR(Table1[[#This Row],[Recording Resolution '[MP']]],""),0)</f>
        <v>0</v>
      </c>
      <c r="O1003" s="4">
        <f>IF(Table1[[#This Row],[Import to Gateway Calculator?]]="Yes",IFERROR(Table1[[#This Row],[Frame Rate '[FPS'] 1]],""),0)</f>
        <v>0</v>
      </c>
      <c r="P1003" s="4">
        <f>IF(Table1[[#This Row],[Import to Gateway Calculator?]]="Yes",IFERROR(Table1[[#This Row],[Days of Storage 1]],""),0)</f>
        <v>0</v>
      </c>
    </row>
    <row r="1004" spans="1:16" x14ac:dyDescent="0.25">
      <c r="A1004" s="5" t="str">
        <f t="shared" si="95"/>
        <v/>
      </c>
      <c r="B1004" s="6" t="str">
        <f>IFERROR(IF(Table1[[#This Row],[Multi-lens? 1]]="No", 1, IF(Table1[[#This Row],[Multi-lens? 1]]="Dual", 2, IF(Table1[[#This Row],[Multi-lens? 1]]="Quad", 4, ""))),"")</f>
        <v/>
      </c>
      <c r="C1004" s="6">
        <f t="shared" si="96"/>
        <v>0</v>
      </c>
      <c r="D1004" s="6">
        <f t="shared" si="97"/>
        <v>0</v>
      </c>
      <c r="E1004" s="6">
        <f t="shared" si="98"/>
        <v>0</v>
      </c>
      <c r="F1004" s="6">
        <f t="shared" si="99"/>
        <v>0</v>
      </c>
      <c r="H1004" s="6" t="str">
        <f>IFERROR(IF(Table1[[#This Row],[Multi-lens? 1]]="No", 1, IF(Table1[[#This Row],[Multi-lens? 1]]="Dual", 2, IF(Table1[[#This Row],[Multi-lens? 1]]="Quad", 4, ""))),"")</f>
        <v/>
      </c>
      <c r="I1004" s="9">
        <f>IFERROR(Table1[[#This Row],[Name]],"")</f>
        <v>0</v>
      </c>
      <c r="K1004" s="3" t="str">
        <f t="shared" si="94"/>
        <v/>
      </c>
      <c r="M1004" s="4">
        <f>IF(Table1[[#This Row],[Import to Gateway Calculator?]]="Yes",IFERROR(Table1[[#This Row],[Streaming Resolution '[MP']]],""),0)</f>
        <v>0</v>
      </c>
      <c r="N1004" s="4">
        <f>IF(Table1[[#This Row],[Import to Gateway Calculator?]]="Yes",IFERROR(Table1[[#This Row],[Recording Resolution '[MP']]],""),0)</f>
        <v>0</v>
      </c>
      <c r="O1004" s="4">
        <f>IF(Table1[[#This Row],[Import to Gateway Calculator?]]="Yes",IFERROR(Table1[[#This Row],[Frame Rate '[FPS'] 1]],""),0)</f>
        <v>0</v>
      </c>
      <c r="P1004" s="4">
        <f>IF(Table1[[#This Row],[Import to Gateway Calculator?]]="Yes",IFERROR(Table1[[#This Row],[Days of Storage 1]],""),0)</f>
        <v>0</v>
      </c>
    </row>
    <row r="1005" spans="1:16" x14ac:dyDescent="0.25">
      <c r="A1005" s="5" t="str">
        <f t="shared" si="95"/>
        <v/>
      </c>
      <c r="B1005" s="6" t="str">
        <f>IFERROR(IF(Table1[[#This Row],[Multi-lens? 1]]="No", 1, IF(Table1[[#This Row],[Multi-lens? 1]]="Dual", 2, IF(Table1[[#This Row],[Multi-lens? 1]]="Quad", 4, ""))),"")</f>
        <v/>
      </c>
      <c r="C1005" s="6">
        <f t="shared" si="96"/>
        <v>0</v>
      </c>
      <c r="D1005" s="6">
        <f t="shared" si="97"/>
        <v>0</v>
      </c>
      <c r="E1005" s="6">
        <f t="shared" si="98"/>
        <v>0</v>
      </c>
      <c r="F1005" s="6">
        <f t="shared" si="99"/>
        <v>0</v>
      </c>
      <c r="H1005" s="6" t="str">
        <f>IFERROR(IF(Table1[[#This Row],[Multi-lens? 1]]="No", 1, IF(Table1[[#This Row],[Multi-lens? 1]]="Dual", 2, IF(Table1[[#This Row],[Multi-lens? 1]]="Quad", 4, ""))),"")</f>
        <v/>
      </c>
      <c r="I1005" s="9">
        <f>IFERROR(Table1[[#This Row],[Name]],"")</f>
        <v>0</v>
      </c>
      <c r="K1005" s="3" t="str">
        <f t="shared" si="94"/>
        <v/>
      </c>
      <c r="M1005" s="4">
        <f>IF(Table1[[#This Row],[Import to Gateway Calculator?]]="Yes",IFERROR(Table1[[#This Row],[Streaming Resolution '[MP']]],""),0)</f>
        <v>0</v>
      </c>
      <c r="N1005" s="4">
        <f>IF(Table1[[#This Row],[Import to Gateway Calculator?]]="Yes",IFERROR(Table1[[#This Row],[Recording Resolution '[MP']]],""),0)</f>
        <v>0</v>
      </c>
      <c r="O1005" s="4">
        <f>IF(Table1[[#This Row],[Import to Gateway Calculator?]]="Yes",IFERROR(Table1[[#This Row],[Frame Rate '[FPS'] 1]],""),0)</f>
        <v>0</v>
      </c>
      <c r="P1005" s="4">
        <f>IF(Table1[[#This Row],[Import to Gateway Calculator?]]="Yes",IFERROR(Table1[[#This Row],[Days of Storage 1]],""),0)</f>
        <v>0</v>
      </c>
    </row>
    <row r="1006" spans="1:16" x14ac:dyDescent="0.25">
      <c r="A1006" s="5" t="str">
        <f t="shared" si="95"/>
        <v/>
      </c>
      <c r="B1006" s="6" t="str">
        <f>IFERROR(IF(Table1[[#This Row],[Multi-lens? 1]]="No", 1, IF(Table1[[#This Row],[Multi-lens? 1]]="Dual", 2, IF(Table1[[#This Row],[Multi-lens? 1]]="Quad", 4, ""))),"")</f>
        <v/>
      </c>
      <c r="C1006" s="6">
        <f t="shared" si="96"/>
        <v>0</v>
      </c>
      <c r="D1006" s="6">
        <f t="shared" si="97"/>
        <v>0</v>
      </c>
      <c r="E1006" s="6">
        <f t="shared" si="98"/>
        <v>0</v>
      </c>
      <c r="F1006" s="6">
        <f t="shared" si="99"/>
        <v>0</v>
      </c>
      <c r="H1006" s="6" t="str">
        <f>IFERROR(IF(Table1[[#This Row],[Multi-lens? 1]]="No", 1, IF(Table1[[#This Row],[Multi-lens? 1]]="Dual", 2, IF(Table1[[#This Row],[Multi-lens? 1]]="Quad", 4, ""))),"")</f>
        <v/>
      </c>
      <c r="I1006" s="9">
        <f>IFERROR(Table1[[#This Row],[Name]],"")</f>
        <v>0</v>
      </c>
      <c r="K1006" s="3" t="str">
        <f t="shared" si="94"/>
        <v/>
      </c>
      <c r="M1006" s="4">
        <f>IF(Table1[[#This Row],[Import to Gateway Calculator?]]="Yes",IFERROR(Table1[[#This Row],[Streaming Resolution '[MP']]],""),0)</f>
        <v>0</v>
      </c>
      <c r="N1006" s="4">
        <f>IF(Table1[[#This Row],[Import to Gateway Calculator?]]="Yes",IFERROR(Table1[[#This Row],[Recording Resolution '[MP']]],""),0)</f>
        <v>0</v>
      </c>
      <c r="O1006" s="4">
        <f>IF(Table1[[#This Row],[Import to Gateway Calculator?]]="Yes",IFERROR(Table1[[#This Row],[Frame Rate '[FPS'] 1]],""),0)</f>
        <v>0</v>
      </c>
      <c r="P1006" s="4">
        <f>IF(Table1[[#This Row],[Import to Gateway Calculator?]]="Yes",IFERROR(Table1[[#This Row],[Days of Storage 1]],""),0)</f>
        <v>0</v>
      </c>
    </row>
    <row r="1007" spans="1:16" x14ac:dyDescent="0.25">
      <c r="A1007" s="5" t="str">
        <f t="shared" si="95"/>
        <v/>
      </c>
      <c r="B1007" s="6" t="str">
        <f>IFERROR(IF(Table1[[#This Row],[Multi-lens? 1]]="No", 1, IF(Table1[[#This Row],[Multi-lens? 1]]="Dual", 2, IF(Table1[[#This Row],[Multi-lens? 1]]="Quad", 4, ""))),"")</f>
        <v/>
      </c>
      <c r="C1007" s="6">
        <f t="shared" si="96"/>
        <v>0</v>
      </c>
      <c r="D1007" s="6">
        <f t="shared" si="97"/>
        <v>0</v>
      </c>
      <c r="E1007" s="6">
        <f t="shared" si="98"/>
        <v>0</v>
      </c>
      <c r="F1007" s="6">
        <f t="shared" si="99"/>
        <v>0</v>
      </c>
      <c r="H1007" s="6" t="str">
        <f>IFERROR(IF(Table1[[#This Row],[Multi-lens? 1]]="No", 1, IF(Table1[[#This Row],[Multi-lens? 1]]="Dual", 2, IF(Table1[[#This Row],[Multi-lens? 1]]="Quad", 4, ""))),"")</f>
        <v/>
      </c>
      <c r="I1007" s="9">
        <f>IFERROR(Table1[[#This Row],[Name]],"")</f>
        <v>0</v>
      </c>
      <c r="K1007" s="3" t="str">
        <f t="shared" si="94"/>
        <v/>
      </c>
      <c r="M1007" s="4">
        <f>IF(Table1[[#This Row],[Import to Gateway Calculator?]]="Yes",IFERROR(Table1[[#This Row],[Streaming Resolution '[MP']]],""),0)</f>
        <v>0</v>
      </c>
      <c r="N1007" s="4">
        <f>IF(Table1[[#This Row],[Import to Gateway Calculator?]]="Yes",IFERROR(Table1[[#This Row],[Recording Resolution '[MP']]],""),0)</f>
        <v>0</v>
      </c>
      <c r="O1007" s="4">
        <f>IF(Table1[[#This Row],[Import to Gateway Calculator?]]="Yes",IFERROR(Table1[[#This Row],[Frame Rate '[FPS'] 1]],""),0)</f>
        <v>0</v>
      </c>
      <c r="P1007" s="4">
        <f>IF(Table1[[#This Row],[Import to Gateway Calculator?]]="Yes",IFERROR(Table1[[#This Row],[Days of Storage 1]],""),0)</f>
        <v>0</v>
      </c>
    </row>
    <row r="1008" spans="1:16" x14ac:dyDescent="0.25">
      <c r="A1008" s="5" t="str">
        <f t="shared" si="95"/>
        <v/>
      </c>
      <c r="B1008" s="6" t="str">
        <f>IFERROR(IF(Table1[[#This Row],[Multi-lens? 1]]="No", 1, IF(Table1[[#This Row],[Multi-lens? 1]]="Dual", 2, IF(Table1[[#This Row],[Multi-lens? 1]]="Quad", 4, ""))),"")</f>
        <v/>
      </c>
      <c r="C1008" s="6">
        <f t="shared" si="96"/>
        <v>0</v>
      </c>
      <c r="D1008" s="6">
        <f t="shared" si="97"/>
        <v>0</v>
      </c>
      <c r="E1008" s="6">
        <f t="shared" si="98"/>
        <v>0</v>
      </c>
      <c r="F1008" s="6">
        <f t="shared" si="99"/>
        <v>0</v>
      </c>
      <c r="H1008" s="6" t="str">
        <f>IFERROR(IF(Table1[[#This Row],[Multi-lens? 1]]="No", 1, IF(Table1[[#This Row],[Multi-lens? 1]]="Dual", 2, IF(Table1[[#This Row],[Multi-lens? 1]]="Quad", 4, ""))),"")</f>
        <v/>
      </c>
      <c r="I1008" s="9">
        <f>IFERROR(Table1[[#This Row],[Name]],"")</f>
        <v>0</v>
      </c>
      <c r="K1008" s="3" t="str">
        <f t="shared" si="94"/>
        <v/>
      </c>
      <c r="M1008" s="4">
        <f>IF(Table1[[#This Row],[Import to Gateway Calculator?]]="Yes",IFERROR(Table1[[#This Row],[Streaming Resolution '[MP']]],""),0)</f>
        <v>0</v>
      </c>
      <c r="N1008" s="4">
        <f>IF(Table1[[#This Row],[Import to Gateway Calculator?]]="Yes",IFERROR(Table1[[#This Row],[Recording Resolution '[MP']]],""),0)</f>
        <v>0</v>
      </c>
      <c r="O1008" s="4">
        <f>IF(Table1[[#This Row],[Import to Gateway Calculator?]]="Yes",IFERROR(Table1[[#This Row],[Frame Rate '[FPS'] 1]],""),0)</f>
        <v>0</v>
      </c>
      <c r="P1008" s="4">
        <f>IF(Table1[[#This Row],[Import to Gateway Calculator?]]="Yes",IFERROR(Table1[[#This Row],[Days of Storage 1]],""),0)</f>
        <v>0</v>
      </c>
    </row>
    <row r="1009" spans="1:16" x14ac:dyDescent="0.25">
      <c r="A1009" s="5" t="str">
        <f t="shared" si="95"/>
        <v/>
      </c>
      <c r="B1009" s="6" t="str">
        <f>IFERROR(IF(Table1[[#This Row],[Multi-lens? 1]]="No", 1, IF(Table1[[#This Row],[Multi-lens? 1]]="Dual", 2, IF(Table1[[#This Row],[Multi-lens? 1]]="Quad", 4, ""))),"")</f>
        <v/>
      </c>
      <c r="C1009" s="6">
        <f t="shared" si="96"/>
        <v>0</v>
      </c>
      <c r="D1009" s="6">
        <f t="shared" si="97"/>
        <v>0</v>
      </c>
      <c r="E1009" s="6">
        <f t="shared" si="98"/>
        <v>0</v>
      </c>
      <c r="F1009" s="6">
        <f t="shared" si="99"/>
        <v>0</v>
      </c>
      <c r="H1009" s="6" t="str">
        <f>IFERROR(IF(Table1[[#This Row],[Multi-lens? 1]]="No", 1, IF(Table1[[#This Row],[Multi-lens? 1]]="Dual", 2, IF(Table1[[#This Row],[Multi-lens? 1]]="Quad", 4, ""))),"")</f>
        <v/>
      </c>
      <c r="I1009" s="9">
        <f>IFERROR(Table1[[#This Row],[Name]],"")</f>
        <v>0</v>
      </c>
      <c r="K1009" s="3" t="str">
        <f t="shared" si="94"/>
        <v/>
      </c>
      <c r="M1009" s="4">
        <f>IF(Table1[[#This Row],[Import to Gateway Calculator?]]="Yes",IFERROR(Table1[[#This Row],[Streaming Resolution '[MP']]],""),0)</f>
        <v>0</v>
      </c>
      <c r="N1009" s="4">
        <f>IF(Table1[[#This Row],[Import to Gateway Calculator?]]="Yes",IFERROR(Table1[[#This Row],[Recording Resolution '[MP']]],""),0)</f>
        <v>0</v>
      </c>
      <c r="O1009" s="4">
        <f>IF(Table1[[#This Row],[Import to Gateway Calculator?]]="Yes",IFERROR(Table1[[#This Row],[Frame Rate '[FPS'] 1]],""),0)</f>
        <v>0</v>
      </c>
      <c r="P1009" s="4">
        <f>IF(Table1[[#This Row],[Import to Gateway Calculator?]]="Yes",IFERROR(Table1[[#This Row],[Days of Storage 1]],""),0)</f>
        <v>0</v>
      </c>
    </row>
    <row r="1010" spans="1:16" x14ac:dyDescent="0.25">
      <c r="A1010" s="5" t="str">
        <f t="shared" si="95"/>
        <v/>
      </c>
      <c r="B1010" s="6" t="str">
        <f>IFERROR(IF(Table1[[#This Row],[Multi-lens? 1]]="No", 1, IF(Table1[[#This Row],[Multi-lens? 1]]="Dual", 2, IF(Table1[[#This Row],[Multi-lens? 1]]="Quad", 4, ""))),"")</f>
        <v/>
      </c>
      <c r="C1010" s="6">
        <f t="shared" si="96"/>
        <v>0</v>
      </c>
      <c r="D1010" s="6">
        <f t="shared" si="97"/>
        <v>0</v>
      </c>
      <c r="E1010" s="6">
        <f t="shared" si="98"/>
        <v>0</v>
      </c>
      <c r="F1010" s="6">
        <f t="shared" si="99"/>
        <v>0</v>
      </c>
      <c r="H1010" s="6" t="str">
        <f>IFERROR(IF(Table1[[#This Row],[Multi-lens? 1]]="No", 1, IF(Table1[[#This Row],[Multi-lens? 1]]="Dual", 2, IF(Table1[[#This Row],[Multi-lens? 1]]="Quad", 4, ""))),"")</f>
        <v/>
      </c>
      <c r="I1010" s="9">
        <f>IFERROR(Table1[[#This Row],[Name]],"")</f>
        <v>0</v>
      </c>
      <c r="K1010" s="3" t="str">
        <f t="shared" si="94"/>
        <v/>
      </c>
      <c r="M1010" s="4">
        <f>IF(Table1[[#This Row],[Import to Gateway Calculator?]]="Yes",IFERROR(Table1[[#This Row],[Streaming Resolution '[MP']]],""),0)</f>
        <v>0</v>
      </c>
      <c r="N1010" s="4">
        <f>IF(Table1[[#This Row],[Import to Gateway Calculator?]]="Yes",IFERROR(Table1[[#This Row],[Recording Resolution '[MP']]],""),0)</f>
        <v>0</v>
      </c>
      <c r="O1010" s="4">
        <f>IF(Table1[[#This Row],[Import to Gateway Calculator?]]="Yes",IFERROR(Table1[[#This Row],[Frame Rate '[FPS'] 1]],""),0)</f>
        <v>0</v>
      </c>
      <c r="P1010" s="4">
        <f>IF(Table1[[#This Row],[Import to Gateway Calculator?]]="Yes",IFERROR(Table1[[#This Row],[Days of Storage 1]],""),0)</f>
        <v>0</v>
      </c>
    </row>
    <row r="1011" spans="1:16" x14ac:dyDescent="0.25">
      <c r="A1011" s="5" t="str">
        <f t="shared" si="95"/>
        <v/>
      </c>
      <c r="B1011" s="6" t="str">
        <f>IFERROR(IF(Table1[[#This Row],[Multi-lens? 1]]="No", 1, IF(Table1[[#This Row],[Multi-lens? 1]]="Dual", 2, IF(Table1[[#This Row],[Multi-lens? 1]]="Quad", 4, ""))),"")</f>
        <v/>
      </c>
      <c r="C1011" s="6">
        <f t="shared" si="96"/>
        <v>0</v>
      </c>
      <c r="D1011" s="6">
        <f t="shared" si="97"/>
        <v>0</v>
      </c>
      <c r="E1011" s="6">
        <f t="shared" si="98"/>
        <v>0</v>
      </c>
      <c r="F1011" s="6">
        <f t="shared" si="99"/>
        <v>0</v>
      </c>
      <c r="H1011" s="6" t="str">
        <f>IFERROR(IF(Table1[[#This Row],[Multi-lens? 1]]="No", 1, IF(Table1[[#This Row],[Multi-lens? 1]]="Dual", 2, IF(Table1[[#This Row],[Multi-lens? 1]]="Quad", 4, ""))),"")</f>
        <v/>
      </c>
      <c r="I1011" s="9">
        <f>IFERROR(Table1[[#This Row],[Name]],"")</f>
        <v>0</v>
      </c>
      <c r="K1011" s="3" t="str">
        <f t="shared" si="94"/>
        <v/>
      </c>
      <c r="M1011" s="4">
        <f>IF(Table1[[#This Row],[Import to Gateway Calculator?]]="Yes",IFERROR(Table1[[#This Row],[Streaming Resolution '[MP']]],""),0)</f>
        <v>0</v>
      </c>
      <c r="N1011" s="4">
        <f>IF(Table1[[#This Row],[Import to Gateway Calculator?]]="Yes",IFERROR(Table1[[#This Row],[Recording Resolution '[MP']]],""),0)</f>
        <v>0</v>
      </c>
      <c r="O1011" s="4">
        <f>IF(Table1[[#This Row],[Import to Gateway Calculator?]]="Yes",IFERROR(Table1[[#This Row],[Frame Rate '[FPS'] 1]],""),0)</f>
        <v>0</v>
      </c>
      <c r="P1011" s="4">
        <f>IF(Table1[[#This Row],[Import to Gateway Calculator?]]="Yes",IFERROR(Table1[[#This Row],[Days of Storage 1]],""),0)</f>
        <v>0</v>
      </c>
    </row>
    <row r="1012" spans="1:16" x14ac:dyDescent="0.25">
      <c r="A1012" s="5" t="str">
        <f t="shared" si="95"/>
        <v/>
      </c>
      <c r="B1012" s="6" t="str">
        <f>IFERROR(IF(Table1[[#This Row],[Multi-lens? 1]]="No", 1, IF(Table1[[#This Row],[Multi-lens? 1]]="Dual", 2, IF(Table1[[#This Row],[Multi-lens? 1]]="Quad", 4, ""))),"")</f>
        <v/>
      </c>
      <c r="C1012" s="6">
        <f t="shared" si="96"/>
        <v>0</v>
      </c>
      <c r="D1012" s="6">
        <f t="shared" si="97"/>
        <v>0</v>
      </c>
      <c r="E1012" s="6">
        <f t="shared" si="98"/>
        <v>0</v>
      </c>
      <c r="F1012" s="6">
        <f t="shared" si="99"/>
        <v>0</v>
      </c>
      <c r="H1012" s="6" t="str">
        <f>IFERROR(IF(Table1[[#This Row],[Multi-lens? 1]]="No", 1, IF(Table1[[#This Row],[Multi-lens? 1]]="Dual", 2, IF(Table1[[#This Row],[Multi-lens? 1]]="Quad", 4, ""))),"")</f>
        <v/>
      </c>
      <c r="I1012" s="9">
        <f>IFERROR(Table1[[#This Row],[Name]],"")</f>
        <v>0</v>
      </c>
      <c r="K1012" s="3" t="str">
        <f t="shared" si="94"/>
        <v/>
      </c>
      <c r="M1012" s="4">
        <f>IF(Table1[[#This Row],[Import to Gateway Calculator?]]="Yes",IFERROR(Table1[[#This Row],[Streaming Resolution '[MP']]],""),0)</f>
        <v>0</v>
      </c>
      <c r="N1012" s="4">
        <f>IF(Table1[[#This Row],[Import to Gateway Calculator?]]="Yes",IFERROR(Table1[[#This Row],[Recording Resolution '[MP']]],""),0)</f>
        <v>0</v>
      </c>
      <c r="O1012" s="4">
        <f>IF(Table1[[#This Row],[Import to Gateway Calculator?]]="Yes",IFERROR(Table1[[#This Row],[Frame Rate '[FPS'] 1]],""),0)</f>
        <v>0</v>
      </c>
      <c r="P1012" s="4">
        <f>IF(Table1[[#This Row],[Import to Gateway Calculator?]]="Yes",IFERROR(Table1[[#This Row],[Days of Storage 1]],""),0)</f>
        <v>0</v>
      </c>
    </row>
    <row r="1013" spans="1:16" x14ac:dyDescent="0.25">
      <c r="A1013" s="5" t="str">
        <f t="shared" si="95"/>
        <v/>
      </c>
      <c r="B1013" s="6" t="str">
        <f>IFERROR(IF(Table1[[#This Row],[Multi-lens? 1]]="No", 1, IF(Table1[[#This Row],[Multi-lens? 1]]="Dual", 2, IF(Table1[[#This Row],[Multi-lens? 1]]="Quad", 4, ""))),"")</f>
        <v/>
      </c>
      <c r="C1013" s="6">
        <f t="shared" si="96"/>
        <v>0</v>
      </c>
      <c r="D1013" s="6">
        <f t="shared" si="97"/>
        <v>0</v>
      </c>
      <c r="E1013" s="6">
        <f t="shared" si="98"/>
        <v>0</v>
      </c>
      <c r="F1013" s="6">
        <f t="shared" si="99"/>
        <v>0</v>
      </c>
      <c r="H1013" s="6" t="str">
        <f>IFERROR(IF(Table1[[#This Row],[Multi-lens? 1]]="No", 1, IF(Table1[[#This Row],[Multi-lens? 1]]="Dual", 2, IF(Table1[[#This Row],[Multi-lens? 1]]="Quad", 4, ""))),"")</f>
        <v/>
      </c>
      <c r="I1013" s="9">
        <f>IFERROR(Table1[[#This Row],[Name]],"")</f>
        <v>0</v>
      </c>
      <c r="K1013" s="3" t="str">
        <f t="shared" si="94"/>
        <v/>
      </c>
      <c r="M1013" s="4">
        <f>IF(Table1[[#This Row],[Import to Gateway Calculator?]]="Yes",IFERROR(Table1[[#This Row],[Streaming Resolution '[MP']]],""),0)</f>
        <v>0</v>
      </c>
      <c r="N1013" s="4">
        <f>IF(Table1[[#This Row],[Import to Gateway Calculator?]]="Yes",IFERROR(Table1[[#This Row],[Recording Resolution '[MP']]],""),0)</f>
        <v>0</v>
      </c>
      <c r="O1013" s="4">
        <f>IF(Table1[[#This Row],[Import to Gateway Calculator?]]="Yes",IFERROR(Table1[[#This Row],[Frame Rate '[FPS'] 1]],""),0)</f>
        <v>0</v>
      </c>
      <c r="P1013" s="4">
        <f>IF(Table1[[#This Row],[Import to Gateway Calculator?]]="Yes",IFERROR(Table1[[#This Row],[Days of Storage 1]],""),0)</f>
        <v>0</v>
      </c>
    </row>
    <row r="1014" spans="1:16" x14ac:dyDescent="0.25">
      <c r="A1014" s="5" t="str">
        <f t="shared" si="95"/>
        <v/>
      </c>
      <c r="B1014" s="6" t="str">
        <f>IFERROR(IF(Table1[[#This Row],[Multi-lens? 1]]="No", 1, IF(Table1[[#This Row],[Multi-lens? 1]]="Dual", 2, IF(Table1[[#This Row],[Multi-lens? 1]]="Quad", 4, ""))),"")</f>
        <v/>
      </c>
      <c r="C1014" s="6">
        <f t="shared" si="96"/>
        <v>0</v>
      </c>
      <c r="D1014" s="6">
        <f t="shared" si="97"/>
        <v>0</v>
      </c>
      <c r="E1014" s="6">
        <f t="shared" si="98"/>
        <v>0</v>
      </c>
      <c r="F1014" s="6">
        <f t="shared" si="99"/>
        <v>0</v>
      </c>
      <c r="H1014" s="6" t="str">
        <f>IFERROR(IF(Table1[[#This Row],[Multi-lens? 1]]="No", 1, IF(Table1[[#This Row],[Multi-lens? 1]]="Dual", 2, IF(Table1[[#This Row],[Multi-lens? 1]]="Quad", 4, ""))),"")</f>
        <v/>
      </c>
      <c r="I1014" s="9">
        <f>IFERROR(Table1[[#This Row],[Name]],"")</f>
        <v>0</v>
      </c>
      <c r="K1014" s="3" t="str">
        <f t="shared" si="94"/>
        <v/>
      </c>
      <c r="M1014" s="4">
        <f>IF(Table1[[#This Row],[Import to Gateway Calculator?]]="Yes",IFERROR(Table1[[#This Row],[Streaming Resolution '[MP']]],""),0)</f>
        <v>0</v>
      </c>
      <c r="N1014" s="4">
        <f>IF(Table1[[#This Row],[Import to Gateway Calculator?]]="Yes",IFERROR(Table1[[#This Row],[Recording Resolution '[MP']]],""),0)</f>
        <v>0</v>
      </c>
      <c r="O1014" s="4">
        <f>IF(Table1[[#This Row],[Import to Gateway Calculator?]]="Yes",IFERROR(Table1[[#This Row],[Frame Rate '[FPS'] 1]],""),0)</f>
        <v>0</v>
      </c>
      <c r="P1014" s="4">
        <f>IF(Table1[[#This Row],[Import to Gateway Calculator?]]="Yes",IFERROR(Table1[[#This Row],[Days of Storage 1]],""),0)</f>
        <v>0</v>
      </c>
    </row>
    <row r="1015" spans="1:16" x14ac:dyDescent="0.25">
      <c r="A1015" s="5" t="str">
        <f t="shared" si="95"/>
        <v/>
      </c>
      <c r="B1015" s="6" t="str">
        <f>IFERROR(IF(Table1[[#This Row],[Multi-lens? 1]]="No", 1, IF(Table1[[#This Row],[Multi-lens? 1]]="Dual", 2, IF(Table1[[#This Row],[Multi-lens? 1]]="Quad", 4, ""))),"")</f>
        <v/>
      </c>
      <c r="C1015" s="6">
        <f t="shared" si="96"/>
        <v>0</v>
      </c>
      <c r="D1015" s="6">
        <f t="shared" si="97"/>
        <v>0</v>
      </c>
      <c r="E1015" s="6">
        <f t="shared" si="98"/>
        <v>0</v>
      </c>
      <c r="F1015" s="6">
        <f t="shared" si="99"/>
        <v>0</v>
      </c>
      <c r="H1015" s="6" t="str">
        <f>IFERROR(IF(Table1[[#This Row],[Multi-lens? 1]]="No", 1, IF(Table1[[#This Row],[Multi-lens? 1]]="Dual", 2, IF(Table1[[#This Row],[Multi-lens? 1]]="Quad", 4, ""))),"")</f>
        <v/>
      </c>
      <c r="I1015" s="9">
        <f>IFERROR(Table1[[#This Row],[Name]],"")</f>
        <v>0</v>
      </c>
      <c r="K1015" s="3" t="str">
        <f t="shared" si="94"/>
        <v/>
      </c>
      <c r="M1015" s="4">
        <f>IF(Table1[[#This Row],[Import to Gateway Calculator?]]="Yes",IFERROR(Table1[[#This Row],[Streaming Resolution '[MP']]],""),0)</f>
        <v>0</v>
      </c>
      <c r="N1015" s="4">
        <f>IF(Table1[[#This Row],[Import to Gateway Calculator?]]="Yes",IFERROR(Table1[[#This Row],[Recording Resolution '[MP']]],""),0)</f>
        <v>0</v>
      </c>
      <c r="O1015" s="4">
        <f>IF(Table1[[#This Row],[Import to Gateway Calculator?]]="Yes",IFERROR(Table1[[#This Row],[Frame Rate '[FPS'] 1]],""),0)</f>
        <v>0</v>
      </c>
      <c r="P1015" s="4">
        <f>IF(Table1[[#This Row],[Import to Gateway Calculator?]]="Yes",IFERROR(Table1[[#This Row],[Days of Storage 1]],""),0)</f>
        <v>0</v>
      </c>
    </row>
    <row r="1016" spans="1:16" x14ac:dyDescent="0.25">
      <c r="A1016" s="5" t="str">
        <f t="shared" si="95"/>
        <v/>
      </c>
      <c r="B1016" s="6" t="str">
        <f>IFERROR(IF(Table1[[#This Row],[Multi-lens? 1]]="No", 1, IF(Table1[[#This Row],[Multi-lens? 1]]="Dual", 2, IF(Table1[[#This Row],[Multi-lens? 1]]="Quad", 4, ""))),"")</f>
        <v/>
      </c>
      <c r="C1016" s="6">
        <f t="shared" si="96"/>
        <v>0</v>
      </c>
      <c r="D1016" s="6">
        <f t="shared" si="97"/>
        <v>0</v>
      </c>
      <c r="E1016" s="6">
        <f t="shared" si="98"/>
        <v>0</v>
      </c>
      <c r="F1016" s="6">
        <f t="shared" si="99"/>
        <v>0</v>
      </c>
      <c r="H1016" s="6" t="str">
        <f>IFERROR(IF(Table1[[#This Row],[Multi-lens? 1]]="No", 1, IF(Table1[[#This Row],[Multi-lens? 1]]="Dual", 2, IF(Table1[[#This Row],[Multi-lens? 1]]="Quad", 4, ""))),"")</f>
        <v/>
      </c>
      <c r="I1016" s="9">
        <f>IFERROR(Table1[[#This Row],[Name]],"")</f>
        <v>0</v>
      </c>
      <c r="K1016" s="3" t="str">
        <f t="shared" si="94"/>
        <v/>
      </c>
      <c r="M1016" s="4">
        <f>IF(Table1[[#This Row],[Import to Gateway Calculator?]]="Yes",IFERROR(Table1[[#This Row],[Streaming Resolution '[MP']]],""),0)</f>
        <v>0</v>
      </c>
      <c r="N1016" s="4">
        <f>IF(Table1[[#This Row],[Import to Gateway Calculator?]]="Yes",IFERROR(Table1[[#This Row],[Recording Resolution '[MP']]],""),0)</f>
        <v>0</v>
      </c>
      <c r="O1016" s="4">
        <f>IF(Table1[[#This Row],[Import to Gateway Calculator?]]="Yes",IFERROR(Table1[[#This Row],[Frame Rate '[FPS'] 1]],""),0)</f>
        <v>0</v>
      </c>
      <c r="P1016" s="4">
        <f>IF(Table1[[#This Row],[Import to Gateway Calculator?]]="Yes",IFERROR(Table1[[#This Row],[Days of Storage 1]],""),0)</f>
        <v>0</v>
      </c>
    </row>
    <row r="1017" spans="1:16" x14ac:dyDescent="0.25">
      <c r="A1017" s="5" t="str">
        <f t="shared" si="95"/>
        <v/>
      </c>
      <c r="B1017" s="6" t="str">
        <f>IFERROR(IF(Table1[[#This Row],[Multi-lens? 1]]="No", 1, IF(Table1[[#This Row],[Multi-lens? 1]]="Dual", 2, IF(Table1[[#This Row],[Multi-lens? 1]]="Quad", 4, ""))),"")</f>
        <v/>
      </c>
      <c r="C1017" s="6">
        <f t="shared" si="96"/>
        <v>0</v>
      </c>
      <c r="D1017" s="6">
        <f t="shared" si="97"/>
        <v>0</v>
      </c>
      <c r="E1017" s="6">
        <f t="shared" si="98"/>
        <v>0</v>
      </c>
      <c r="F1017" s="6">
        <f t="shared" si="99"/>
        <v>0</v>
      </c>
      <c r="H1017" s="6" t="str">
        <f>IFERROR(IF(Table1[[#This Row],[Multi-lens? 1]]="No", 1, IF(Table1[[#This Row],[Multi-lens? 1]]="Dual", 2, IF(Table1[[#This Row],[Multi-lens? 1]]="Quad", 4, ""))),"")</f>
        <v/>
      </c>
      <c r="I1017" s="9">
        <f>IFERROR(Table1[[#This Row],[Name]],"")</f>
        <v>0</v>
      </c>
      <c r="K1017" s="3" t="str">
        <f t="shared" si="94"/>
        <v/>
      </c>
      <c r="M1017" s="4">
        <f>IF(Table1[[#This Row],[Import to Gateway Calculator?]]="Yes",IFERROR(Table1[[#This Row],[Streaming Resolution '[MP']]],""),0)</f>
        <v>0</v>
      </c>
      <c r="N1017" s="4">
        <f>IF(Table1[[#This Row],[Import to Gateway Calculator?]]="Yes",IFERROR(Table1[[#This Row],[Recording Resolution '[MP']]],""),0)</f>
        <v>0</v>
      </c>
      <c r="O1017" s="4">
        <f>IF(Table1[[#This Row],[Import to Gateway Calculator?]]="Yes",IFERROR(Table1[[#This Row],[Frame Rate '[FPS'] 1]],""),0)</f>
        <v>0</v>
      </c>
      <c r="P1017" s="4">
        <f>IF(Table1[[#This Row],[Import to Gateway Calculator?]]="Yes",IFERROR(Table1[[#This Row],[Days of Storage 1]],""),0)</f>
        <v>0</v>
      </c>
    </row>
    <row r="1018" spans="1:16" x14ac:dyDescent="0.25">
      <c r="A1018" s="5" t="str">
        <f t="shared" si="95"/>
        <v/>
      </c>
      <c r="B1018" s="6" t="str">
        <f>IFERROR(IF(Table1[[#This Row],[Multi-lens? 1]]="No", 1, IF(Table1[[#This Row],[Multi-lens? 1]]="Dual", 2, IF(Table1[[#This Row],[Multi-lens? 1]]="Quad", 4, ""))),"")</f>
        <v/>
      </c>
      <c r="C1018" s="6">
        <f t="shared" si="96"/>
        <v>0</v>
      </c>
      <c r="D1018" s="6">
        <f t="shared" si="97"/>
        <v>0</v>
      </c>
      <c r="E1018" s="6">
        <f t="shared" si="98"/>
        <v>0</v>
      </c>
      <c r="F1018" s="6">
        <f t="shared" si="99"/>
        <v>0</v>
      </c>
      <c r="H1018" s="6" t="str">
        <f>IFERROR(IF(Table1[[#This Row],[Multi-lens? 1]]="No", 1, IF(Table1[[#This Row],[Multi-lens? 1]]="Dual", 2, IF(Table1[[#This Row],[Multi-lens? 1]]="Quad", 4, ""))),"")</f>
        <v/>
      </c>
      <c r="I1018" s="9">
        <f>IFERROR(Table1[[#This Row],[Name]],"")</f>
        <v>0</v>
      </c>
      <c r="K1018" s="3" t="str">
        <f t="shared" si="94"/>
        <v/>
      </c>
      <c r="M1018" s="4">
        <f>IF(Table1[[#This Row],[Import to Gateway Calculator?]]="Yes",IFERROR(Table1[[#This Row],[Streaming Resolution '[MP']]],""),0)</f>
        <v>0</v>
      </c>
      <c r="N1018" s="4">
        <f>IF(Table1[[#This Row],[Import to Gateway Calculator?]]="Yes",IFERROR(Table1[[#This Row],[Recording Resolution '[MP']]],""),0)</f>
        <v>0</v>
      </c>
      <c r="O1018" s="4">
        <f>IF(Table1[[#This Row],[Import to Gateway Calculator?]]="Yes",IFERROR(Table1[[#This Row],[Frame Rate '[FPS'] 1]],""),0)</f>
        <v>0</v>
      </c>
      <c r="P1018" s="4">
        <f>IF(Table1[[#This Row],[Import to Gateway Calculator?]]="Yes",IFERROR(Table1[[#This Row],[Days of Storage 1]],""),0)</f>
        <v>0</v>
      </c>
    </row>
    <row r="1019" spans="1:16" x14ac:dyDescent="0.25">
      <c r="A1019" s="5" t="str">
        <f t="shared" si="95"/>
        <v/>
      </c>
      <c r="B1019" s="6" t="str">
        <f>IFERROR(IF(Table1[[#This Row],[Multi-lens? 1]]="No", 1, IF(Table1[[#This Row],[Multi-lens? 1]]="Dual", 2, IF(Table1[[#This Row],[Multi-lens? 1]]="Quad", 4, ""))),"")</f>
        <v/>
      </c>
      <c r="C1019" s="6">
        <f t="shared" si="96"/>
        <v>0</v>
      </c>
      <c r="D1019" s="6">
        <f t="shared" si="97"/>
        <v>0</v>
      </c>
      <c r="E1019" s="6">
        <f t="shared" si="98"/>
        <v>0</v>
      </c>
      <c r="F1019" s="6">
        <f t="shared" si="99"/>
        <v>0</v>
      </c>
      <c r="H1019" s="6" t="str">
        <f>IFERROR(IF(Table1[[#This Row],[Multi-lens? 1]]="No", 1, IF(Table1[[#This Row],[Multi-lens? 1]]="Dual", 2, IF(Table1[[#This Row],[Multi-lens? 1]]="Quad", 4, ""))),"")</f>
        <v/>
      </c>
      <c r="I1019" s="9">
        <f>IFERROR(Table1[[#This Row],[Name]],"")</f>
        <v>0</v>
      </c>
      <c r="K1019" s="3" t="str">
        <f t="shared" si="94"/>
        <v/>
      </c>
      <c r="M1019" s="4">
        <f>IF(Table1[[#This Row],[Import to Gateway Calculator?]]="Yes",IFERROR(Table1[[#This Row],[Streaming Resolution '[MP']]],""),0)</f>
        <v>0</v>
      </c>
      <c r="N1019" s="4">
        <f>IF(Table1[[#This Row],[Import to Gateway Calculator?]]="Yes",IFERROR(Table1[[#This Row],[Recording Resolution '[MP']]],""),0)</f>
        <v>0</v>
      </c>
      <c r="O1019" s="4">
        <f>IF(Table1[[#This Row],[Import to Gateway Calculator?]]="Yes",IFERROR(Table1[[#This Row],[Frame Rate '[FPS'] 1]],""),0)</f>
        <v>0</v>
      </c>
      <c r="P1019" s="4">
        <f>IF(Table1[[#This Row],[Import to Gateway Calculator?]]="Yes",IFERROR(Table1[[#This Row],[Days of Storage 1]],""),0)</f>
        <v>0</v>
      </c>
    </row>
    <row r="1020" spans="1:16" x14ac:dyDescent="0.25">
      <c r="A1020" s="5" t="str">
        <f t="shared" si="95"/>
        <v/>
      </c>
      <c r="B1020" s="6" t="str">
        <f>IFERROR(IF(Table1[[#This Row],[Multi-lens? 1]]="No", 1, IF(Table1[[#This Row],[Multi-lens? 1]]="Dual", 2, IF(Table1[[#This Row],[Multi-lens? 1]]="Quad", 4, ""))),"")</f>
        <v/>
      </c>
      <c r="C1020" s="6">
        <f t="shared" si="96"/>
        <v>0</v>
      </c>
      <c r="D1020" s="6">
        <f t="shared" si="97"/>
        <v>0</v>
      </c>
      <c r="E1020" s="6">
        <f t="shared" si="98"/>
        <v>0</v>
      </c>
      <c r="F1020" s="6">
        <f t="shared" si="99"/>
        <v>0</v>
      </c>
      <c r="H1020" s="6" t="str">
        <f>IFERROR(IF(Table1[[#This Row],[Multi-lens? 1]]="No", 1, IF(Table1[[#This Row],[Multi-lens? 1]]="Dual", 2, IF(Table1[[#This Row],[Multi-lens? 1]]="Quad", 4, ""))),"")</f>
        <v/>
      </c>
      <c r="I1020" s="9">
        <f>IFERROR(Table1[[#This Row],[Name]],"")</f>
        <v>0</v>
      </c>
      <c r="K1020" s="3" t="str">
        <f t="shared" si="94"/>
        <v/>
      </c>
      <c r="M1020" s="4">
        <f>IF(Table1[[#This Row],[Import to Gateway Calculator?]]="Yes",IFERROR(Table1[[#This Row],[Streaming Resolution '[MP']]],""),0)</f>
        <v>0</v>
      </c>
      <c r="N1020" s="4">
        <f>IF(Table1[[#This Row],[Import to Gateway Calculator?]]="Yes",IFERROR(Table1[[#This Row],[Recording Resolution '[MP']]],""),0)</f>
        <v>0</v>
      </c>
      <c r="O1020" s="4">
        <f>IF(Table1[[#This Row],[Import to Gateway Calculator?]]="Yes",IFERROR(Table1[[#This Row],[Frame Rate '[FPS'] 1]],""),0)</f>
        <v>0</v>
      </c>
      <c r="P1020" s="4">
        <f>IF(Table1[[#This Row],[Import to Gateway Calculator?]]="Yes",IFERROR(Table1[[#This Row],[Days of Storage 1]],""),0)</f>
        <v>0</v>
      </c>
    </row>
    <row r="1021" spans="1:16" x14ac:dyDescent="0.25">
      <c r="A1021" s="5" t="str">
        <f t="shared" si="95"/>
        <v/>
      </c>
      <c r="B1021" s="6" t="str">
        <f>IFERROR(IF(Table1[[#This Row],[Multi-lens? 1]]="No", 1, IF(Table1[[#This Row],[Multi-lens? 1]]="Dual", 2, IF(Table1[[#This Row],[Multi-lens? 1]]="Quad", 4, ""))),"")</f>
        <v/>
      </c>
      <c r="C1021" s="6">
        <f t="shared" si="96"/>
        <v>0</v>
      </c>
      <c r="D1021" s="6">
        <f t="shared" si="97"/>
        <v>0</v>
      </c>
      <c r="E1021" s="6">
        <f t="shared" si="98"/>
        <v>0</v>
      </c>
      <c r="F1021" s="6">
        <f t="shared" si="99"/>
        <v>0</v>
      </c>
      <c r="H1021" s="6" t="str">
        <f>IFERROR(IF(Table1[[#This Row],[Multi-lens? 1]]="No", 1, IF(Table1[[#This Row],[Multi-lens? 1]]="Dual", 2, IF(Table1[[#This Row],[Multi-lens? 1]]="Quad", 4, ""))),"")</f>
        <v/>
      </c>
      <c r="I1021" s="9">
        <f>IFERROR(Table1[[#This Row],[Name]],"")</f>
        <v>0</v>
      </c>
      <c r="K1021" s="3" t="str">
        <f t="shared" si="94"/>
        <v/>
      </c>
      <c r="M1021" s="4">
        <f>IF(Table1[[#This Row],[Import to Gateway Calculator?]]="Yes",IFERROR(Table1[[#This Row],[Streaming Resolution '[MP']]],""),0)</f>
        <v>0</v>
      </c>
      <c r="N1021" s="4">
        <f>IF(Table1[[#This Row],[Import to Gateway Calculator?]]="Yes",IFERROR(Table1[[#This Row],[Recording Resolution '[MP']]],""),0)</f>
        <v>0</v>
      </c>
      <c r="O1021" s="4">
        <f>IF(Table1[[#This Row],[Import to Gateway Calculator?]]="Yes",IFERROR(Table1[[#This Row],[Frame Rate '[FPS'] 1]],""),0)</f>
        <v>0</v>
      </c>
      <c r="P1021" s="4">
        <f>IF(Table1[[#This Row],[Import to Gateway Calculator?]]="Yes",IFERROR(Table1[[#This Row],[Days of Storage 1]],""),0)</f>
        <v>0</v>
      </c>
    </row>
    <row r="1022" spans="1:16" x14ac:dyDescent="0.25">
      <c r="A1022" s="5" t="str">
        <f t="shared" si="95"/>
        <v/>
      </c>
      <c r="B1022" s="6" t="str">
        <f>IFERROR(IF(Table1[[#This Row],[Multi-lens? 1]]="No", 1, IF(Table1[[#This Row],[Multi-lens? 1]]="Dual", 2, IF(Table1[[#This Row],[Multi-lens? 1]]="Quad", 4, ""))),"")</f>
        <v/>
      </c>
      <c r="C1022" s="6">
        <f t="shared" si="96"/>
        <v>0</v>
      </c>
      <c r="D1022" s="6">
        <f t="shared" si="97"/>
        <v>0</v>
      </c>
      <c r="E1022" s="6">
        <f t="shared" si="98"/>
        <v>0</v>
      </c>
      <c r="F1022" s="6">
        <f t="shared" si="99"/>
        <v>0</v>
      </c>
      <c r="H1022" s="6" t="str">
        <f>IFERROR(IF(Table1[[#This Row],[Multi-lens? 1]]="No", 1, IF(Table1[[#This Row],[Multi-lens? 1]]="Dual", 2, IF(Table1[[#This Row],[Multi-lens? 1]]="Quad", 4, ""))),"")</f>
        <v/>
      </c>
      <c r="I1022" s="9">
        <f>IFERROR(Table1[[#This Row],[Name]],"")</f>
        <v>0</v>
      </c>
      <c r="K1022" s="3" t="str">
        <f t="shared" si="94"/>
        <v/>
      </c>
      <c r="M1022" s="4">
        <f>IF(Table1[[#This Row],[Import to Gateway Calculator?]]="Yes",IFERROR(Table1[[#This Row],[Streaming Resolution '[MP']]],""),0)</f>
        <v>0</v>
      </c>
      <c r="N1022" s="4">
        <f>IF(Table1[[#This Row],[Import to Gateway Calculator?]]="Yes",IFERROR(Table1[[#This Row],[Recording Resolution '[MP']]],""),0)</f>
        <v>0</v>
      </c>
      <c r="O1022" s="4">
        <f>IF(Table1[[#This Row],[Import to Gateway Calculator?]]="Yes",IFERROR(Table1[[#This Row],[Frame Rate '[FPS'] 1]],""),0)</f>
        <v>0</v>
      </c>
      <c r="P1022" s="4">
        <f>IF(Table1[[#This Row],[Import to Gateway Calculator?]]="Yes",IFERROR(Table1[[#This Row],[Days of Storage 1]],""),0)</f>
        <v>0</v>
      </c>
    </row>
    <row r="1023" spans="1:16" x14ac:dyDescent="0.25">
      <c r="A1023" s="5" t="str">
        <f t="shared" si="95"/>
        <v/>
      </c>
      <c r="B1023" s="6" t="str">
        <f>IFERROR(IF(Table1[[#This Row],[Multi-lens? 1]]="No", 1, IF(Table1[[#This Row],[Multi-lens? 1]]="Dual", 2, IF(Table1[[#This Row],[Multi-lens? 1]]="Quad", 4, ""))),"")</f>
        <v/>
      </c>
      <c r="C1023" s="6">
        <f t="shared" si="96"/>
        <v>0</v>
      </c>
      <c r="D1023" s="6">
        <f t="shared" si="97"/>
        <v>0</v>
      </c>
      <c r="E1023" s="6">
        <f t="shared" si="98"/>
        <v>0</v>
      </c>
      <c r="F1023" s="6">
        <f t="shared" si="99"/>
        <v>0</v>
      </c>
      <c r="H1023" s="6" t="str">
        <f>IFERROR(IF(Table1[[#This Row],[Multi-lens? 1]]="No", 1, IF(Table1[[#This Row],[Multi-lens? 1]]="Dual", 2, IF(Table1[[#This Row],[Multi-lens? 1]]="Quad", 4, ""))),"")</f>
        <v/>
      </c>
      <c r="I1023" s="9">
        <f>IFERROR(Table1[[#This Row],[Name]],"")</f>
        <v>0</v>
      </c>
      <c r="K1023" s="3" t="str">
        <f t="shared" si="94"/>
        <v/>
      </c>
      <c r="M1023" s="4">
        <f>IF(Table1[[#This Row],[Import to Gateway Calculator?]]="Yes",IFERROR(Table1[[#This Row],[Streaming Resolution '[MP']]],""),0)</f>
        <v>0</v>
      </c>
      <c r="N1023" s="4">
        <f>IF(Table1[[#This Row],[Import to Gateway Calculator?]]="Yes",IFERROR(Table1[[#This Row],[Recording Resolution '[MP']]],""),0)</f>
        <v>0</v>
      </c>
      <c r="O1023" s="4">
        <f>IF(Table1[[#This Row],[Import to Gateway Calculator?]]="Yes",IFERROR(Table1[[#This Row],[Frame Rate '[FPS'] 1]],""),0)</f>
        <v>0</v>
      </c>
      <c r="P1023" s="4">
        <f>IF(Table1[[#This Row],[Import to Gateway Calculator?]]="Yes",IFERROR(Table1[[#This Row],[Days of Storage 1]],""),0)</f>
        <v>0</v>
      </c>
    </row>
    <row r="1024" spans="1:16" x14ac:dyDescent="0.25">
      <c r="A1024" s="5" t="str">
        <f t="shared" si="95"/>
        <v/>
      </c>
      <c r="B1024" s="6" t="str">
        <f>IFERROR(IF(Table1[[#This Row],[Multi-lens? 1]]="No", 1, IF(Table1[[#This Row],[Multi-lens? 1]]="Dual", 2, IF(Table1[[#This Row],[Multi-lens? 1]]="Quad", 4, ""))),"")</f>
        <v/>
      </c>
      <c r="C1024" s="6">
        <f t="shared" si="96"/>
        <v>0</v>
      </c>
      <c r="D1024" s="6">
        <f t="shared" si="97"/>
        <v>0</v>
      </c>
      <c r="E1024" s="6">
        <f t="shared" si="98"/>
        <v>0</v>
      </c>
      <c r="F1024" s="6">
        <f t="shared" si="99"/>
        <v>0</v>
      </c>
      <c r="H1024" s="6" t="str">
        <f>IFERROR(IF(Table1[[#This Row],[Multi-lens? 1]]="No", 1, IF(Table1[[#This Row],[Multi-lens? 1]]="Dual", 2, IF(Table1[[#This Row],[Multi-lens? 1]]="Quad", 4, ""))),"")</f>
        <v/>
      </c>
      <c r="I1024" s="9">
        <f>IFERROR(Table1[[#This Row],[Name]],"")</f>
        <v>0</v>
      </c>
      <c r="K1024" s="3" t="str">
        <f t="shared" si="94"/>
        <v/>
      </c>
      <c r="M1024" s="4">
        <f>IF(Table1[[#This Row],[Import to Gateway Calculator?]]="Yes",IFERROR(Table1[[#This Row],[Streaming Resolution '[MP']]],""),0)</f>
        <v>0</v>
      </c>
      <c r="N1024" s="4">
        <f>IF(Table1[[#This Row],[Import to Gateway Calculator?]]="Yes",IFERROR(Table1[[#This Row],[Recording Resolution '[MP']]],""),0)</f>
        <v>0</v>
      </c>
      <c r="O1024" s="4">
        <f>IF(Table1[[#This Row],[Import to Gateway Calculator?]]="Yes",IFERROR(Table1[[#This Row],[Frame Rate '[FPS'] 1]],""),0)</f>
        <v>0</v>
      </c>
      <c r="P1024" s="4">
        <f>IF(Table1[[#This Row],[Import to Gateway Calculator?]]="Yes",IFERROR(Table1[[#This Row],[Days of Storage 1]],""),0)</f>
        <v>0</v>
      </c>
    </row>
    <row r="1025" spans="1:16" x14ac:dyDescent="0.25">
      <c r="A1025" s="5" t="str">
        <f t="shared" si="95"/>
        <v/>
      </c>
      <c r="B1025" s="6" t="str">
        <f>IFERROR(IF(Table1[[#This Row],[Multi-lens? 1]]="No", 1, IF(Table1[[#This Row],[Multi-lens? 1]]="Dual", 2, IF(Table1[[#This Row],[Multi-lens? 1]]="Quad", 4, ""))),"")</f>
        <v/>
      </c>
      <c r="C1025" s="6">
        <f t="shared" si="96"/>
        <v>0</v>
      </c>
      <c r="D1025" s="6">
        <f t="shared" si="97"/>
        <v>0</v>
      </c>
      <c r="E1025" s="6">
        <f t="shared" si="98"/>
        <v>0</v>
      </c>
      <c r="F1025" s="6">
        <f t="shared" si="99"/>
        <v>0</v>
      </c>
      <c r="H1025" s="6" t="str">
        <f>IFERROR(IF(Table1[[#This Row],[Multi-lens? 1]]="No", 1, IF(Table1[[#This Row],[Multi-lens? 1]]="Dual", 2, IF(Table1[[#This Row],[Multi-lens? 1]]="Quad", 4, ""))),"")</f>
        <v/>
      </c>
      <c r="I1025" s="9">
        <f>IFERROR(Table1[[#This Row],[Name]],"")</f>
        <v>0</v>
      </c>
      <c r="K1025" s="3" t="str">
        <f t="shared" si="94"/>
        <v/>
      </c>
      <c r="M1025" s="4">
        <f>IF(Table1[[#This Row],[Import to Gateway Calculator?]]="Yes",IFERROR(Table1[[#This Row],[Streaming Resolution '[MP']]],""),0)</f>
        <v>0</v>
      </c>
      <c r="N1025" s="4">
        <f>IF(Table1[[#This Row],[Import to Gateway Calculator?]]="Yes",IFERROR(Table1[[#This Row],[Recording Resolution '[MP']]],""),0)</f>
        <v>0</v>
      </c>
      <c r="O1025" s="4">
        <f>IF(Table1[[#This Row],[Import to Gateway Calculator?]]="Yes",IFERROR(Table1[[#This Row],[Frame Rate '[FPS'] 1]],""),0)</f>
        <v>0</v>
      </c>
      <c r="P1025" s="4">
        <f>IF(Table1[[#This Row],[Import to Gateway Calculator?]]="Yes",IFERROR(Table1[[#This Row],[Days of Storage 1]],""),0)</f>
        <v>0</v>
      </c>
    </row>
    <row r="1026" spans="1:16" x14ac:dyDescent="0.25">
      <c r="A1026" s="5" t="str">
        <f t="shared" si="95"/>
        <v/>
      </c>
      <c r="B1026" s="6" t="str">
        <f>IFERROR(IF(Table1[[#This Row],[Multi-lens? 1]]="No", 1, IF(Table1[[#This Row],[Multi-lens? 1]]="Dual", 2, IF(Table1[[#This Row],[Multi-lens? 1]]="Quad", 4, ""))),"")</f>
        <v/>
      </c>
      <c r="C1026" s="6">
        <f t="shared" si="96"/>
        <v>0</v>
      </c>
      <c r="D1026" s="6">
        <f t="shared" si="97"/>
        <v>0</v>
      </c>
      <c r="E1026" s="6">
        <f t="shared" si="98"/>
        <v>0</v>
      </c>
      <c r="F1026" s="6">
        <f t="shared" si="99"/>
        <v>0</v>
      </c>
      <c r="H1026" s="6" t="str">
        <f>IFERROR(IF(Table1[[#This Row],[Multi-lens? 1]]="No", 1, IF(Table1[[#This Row],[Multi-lens? 1]]="Dual", 2, IF(Table1[[#This Row],[Multi-lens? 1]]="Quad", 4, ""))),"")</f>
        <v/>
      </c>
      <c r="I1026" s="9">
        <f>IFERROR(Table1[[#This Row],[Name]],"")</f>
        <v>0</v>
      </c>
      <c r="K1026" s="3" t="str">
        <f t="shared" si="94"/>
        <v/>
      </c>
      <c r="M1026" s="4">
        <f>IF(Table1[[#This Row],[Import to Gateway Calculator?]]="Yes",IFERROR(Table1[[#This Row],[Streaming Resolution '[MP']]],""),0)</f>
        <v>0</v>
      </c>
      <c r="N1026" s="4">
        <f>IF(Table1[[#This Row],[Import to Gateway Calculator?]]="Yes",IFERROR(Table1[[#This Row],[Recording Resolution '[MP']]],""),0)</f>
        <v>0</v>
      </c>
      <c r="O1026" s="4">
        <f>IF(Table1[[#This Row],[Import to Gateway Calculator?]]="Yes",IFERROR(Table1[[#This Row],[Frame Rate '[FPS'] 1]],""),0)</f>
        <v>0</v>
      </c>
      <c r="P1026" s="4">
        <f>IF(Table1[[#This Row],[Import to Gateway Calculator?]]="Yes",IFERROR(Table1[[#This Row],[Days of Storage 1]],""),0)</f>
        <v>0</v>
      </c>
    </row>
    <row r="1027" spans="1:16" x14ac:dyDescent="0.25">
      <c r="A1027" s="5" t="str">
        <f t="shared" si="95"/>
        <v/>
      </c>
      <c r="B1027" s="6" t="str">
        <f>IFERROR(IF(Table1[[#This Row],[Multi-lens? 1]]="No", 1, IF(Table1[[#This Row],[Multi-lens? 1]]="Dual", 2, IF(Table1[[#This Row],[Multi-lens? 1]]="Quad", 4, ""))),"")</f>
        <v/>
      </c>
      <c r="C1027" s="6">
        <f t="shared" si="96"/>
        <v>0</v>
      </c>
      <c r="D1027" s="6">
        <f t="shared" si="97"/>
        <v>0</v>
      </c>
      <c r="E1027" s="6">
        <f t="shared" si="98"/>
        <v>0</v>
      </c>
      <c r="F1027" s="6">
        <f t="shared" si="99"/>
        <v>0</v>
      </c>
      <c r="H1027" s="6" t="str">
        <f>IFERROR(IF(Table1[[#This Row],[Multi-lens? 1]]="No", 1, IF(Table1[[#This Row],[Multi-lens? 1]]="Dual", 2, IF(Table1[[#This Row],[Multi-lens? 1]]="Quad", 4, ""))),"")</f>
        <v/>
      </c>
      <c r="I1027" s="9">
        <f>IFERROR(Table1[[#This Row],[Name]],"")</f>
        <v>0</v>
      </c>
      <c r="K1027" s="3" t="str">
        <f t="shared" ref="K1027:K1090" si="100">IFERROR(IF(I1027=0,"",I1027),"")</f>
        <v/>
      </c>
      <c r="M1027" s="4">
        <f>IF(Table1[[#This Row],[Import to Gateway Calculator?]]="Yes",IFERROR(Table1[[#This Row],[Streaming Resolution '[MP']]],""),0)</f>
        <v>0</v>
      </c>
      <c r="N1027" s="4">
        <f>IF(Table1[[#This Row],[Import to Gateway Calculator?]]="Yes",IFERROR(Table1[[#This Row],[Recording Resolution '[MP']]],""),0)</f>
        <v>0</v>
      </c>
      <c r="O1027" s="4">
        <f>IF(Table1[[#This Row],[Import to Gateway Calculator?]]="Yes",IFERROR(Table1[[#This Row],[Frame Rate '[FPS'] 1]],""),0)</f>
        <v>0</v>
      </c>
      <c r="P1027" s="4">
        <f>IF(Table1[[#This Row],[Import to Gateway Calculator?]]="Yes",IFERROR(Table1[[#This Row],[Days of Storage 1]],""),0)</f>
        <v>0</v>
      </c>
    </row>
    <row r="1028" spans="1:16" x14ac:dyDescent="0.25">
      <c r="A1028" s="5" t="str">
        <f t="shared" si="95"/>
        <v/>
      </c>
      <c r="B1028" s="6" t="str">
        <f>IFERROR(IF(Table1[[#This Row],[Multi-lens? 1]]="No", 1, IF(Table1[[#This Row],[Multi-lens? 1]]="Dual", 2, IF(Table1[[#This Row],[Multi-lens? 1]]="Quad", 4, ""))),"")</f>
        <v/>
      </c>
      <c r="C1028" s="6">
        <f t="shared" si="96"/>
        <v>0</v>
      </c>
      <c r="D1028" s="6">
        <f t="shared" si="97"/>
        <v>0</v>
      </c>
      <c r="E1028" s="6">
        <f t="shared" si="98"/>
        <v>0</v>
      </c>
      <c r="F1028" s="6">
        <f t="shared" si="99"/>
        <v>0</v>
      </c>
      <c r="H1028" s="6" t="str">
        <f>IFERROR(IF(Table1[[#This Row],[Multi-lens? 1]]="No", 1, IF(Table1[[#This Row],[Multi-lens? 1]]="Dual", 2, IF(Table1[[#This Row],[Multi-lens? 1]]="Quad", 4, ""))),"")</f>
        <v/>
      </c>
      <c r="I1028" s="9">
        <f>IFERROR(Table1[[#This Row],[Name]],"")</f>
        <v>0</v>
      </c>
      <c r="K1028" s="3" t="str">
        <f t="shared" si="100"/>
        <v/>
      </c>
      <c r="M1028" s="4">
        <f>IF(Table1[[#This Row],[Import to Gateway Calculator?]]="Yes",IFERROR(Table1[[#This Row],[Streaming Resolution '[MP']]],""),0)</f>
        <v>0</v>
      </c>
      <c r="N1028" s="4">
        <f>IF(Table1[[#This Row],[Import to Gateway Calculator?]]="Yes",IFERROR(Table1[[#This Row],[Recording Resolution '[MP']]],""),0)</f>
        <v>0</v>
      </c>
      <c r="O1028" s="4">
        <f>IF(Table1[[#This Row],[Import to Gateway Calculator?]]="Yes",IFERROR(Table1[[#This Row],[Frame Rate '[FPS'] 1]],""),0)</f>
        <v>0</v>
      </c>
      <c r="P1028" s="4">
        <f>IF(Table1[[#This Row],[Import to Gateway Calculator?]]="Yes",IFERROR(Table1[[#This Row],[Days of Storage 1]],""),0)</f>
        <v>0</v>
      </c>
    </row>
    <row r="1029" spans="1:16" x14ac:dyDescent="0.25">
      <c r="A1029" s="5" t="str">
        <f t="shared" si="95"/>
        <v/>
      </c>
      <c r="B1029" s="6" t="str">
        <f>IFERROR(IF(Table1[[#This Row],[Multi-lens? 1]]="No", 1, IF(Table1[[#This Row],[Multi-lens? 1]]="Dual", 2, IF(Table1[[#This Row],[Multi-lens? 1]]="Quad", 4, ""))),"")</f>
        <v/>
      </c>
      <c r="C1029" s="6">
        <f t="shared" si="96"/>
        <v>0</v>
      </c>
      <c r="D1029" s="6">
        <f t="shared" si="97"/>
        <v>0</v>
      </c>
      <c r="E1029" s="6">
        <f t="shared" si="98"/>
        <v>0</v>
      </c>
      <c r="F1029" s="6">
        <f t="shared" si="99"/>
        <v>0</v>
      </c>
      <c r="H1029" s="6" t="str">
        <f>IFERROR(IF(Table1[[#This Row],[Multi-lens? 1]]="No", 1, IF(Table1[[#This Row],[Multi-lens? 1]]="Dual", 2, IF(Table1[[#This Row],[Multi-lens? 1]]="Quad", 4, ""))),"")</f>
        <v/>
      </c>
      <c r="I1029" s="9">
        <f>IFERROR(Table1[[#This Row],[Name]],"")</f>
        <v>0</v>
      </c>
      <c r="K1029" s="3" t="str">
        <f t="shared" si="100"/>
        <v/>
      </c>
      <c r="M1029" s="4">
        <f>IF(Table1[[#This Row],[Import to Gateway Calculator?]]="Yes",IFERROR(Table1[[#This Row],[Streaming Resolution '[MP']]],""),0)</f>
        <v>0</v>
      </c>
      <c r="N1029" s="4">
        <f>IF(Table1[[#This Row],[Import to Gateway Calculator?]]="Yes",IFERROR(Table1[[#This Row],[Recording Resolution '[MP']]],""),0)</f>
        <v>0</v>
      </c>
      <c r="O1029" s="4">
        <f>IF(Table1[[#This Row],[Import to Gateway Calculator?]]="Yes",IFERROR(Table1[[#This Row],[Frame Rate '[FPS'] 1]],""),0)</f>
        <v>0</v>
      </c>
      <c r="P1029" s="4">
        <f>IF(Table1[[#This Row],[Import to Gateway Calculator?]]="Yes",IFERROR(Table1[[#This Row],[Days of Storage 1]],""),0)</f>
        <v>0</v>
      </c>
    </row>
    <row r="1030" spans="1:16" x14ac:dyDescent="0.25">
      <c r="A1030" s="5" t="str">
        <f t="shared" si="95"/>
        <v/>
      </c>
      <c r="B1030" s="6" t="str">
        <f>IFERROR(IF(Table1[[#This Row],[Multi-lens? 1]]="No", 1, IF(Table1[[#This Row],[Multi-lens? 1]]="Dual", 2, IF(Table1[[#This Row],[Multi-lens? 1]]="Quad", 4, ""))),"")</f>
        <v/>
      </c>
      <c r="C1030" s="6">
        <f t="shared" si="96"/>
        <v>0</v>
      </c>
      <c r="D1030" s="6">
        <f t="shared" si="97"/>
        <v>0</v>
      </c>
      <c r="E1030" s="6">
        <f t="shared" si="98"/>
        <v>0</v>
      </c>
      <c r="F1030" s="6">
        <f t="shared" si="99"/>
        <v>0</v>
      </c>
      <c r="H1030" s="6" t="str">
        <f>IFERROR(IF(Table1[[#This Row],[Multi-lens? 1]]="No", 1, IF(Table1[[#This Row],[Multi-lens? 1]]="Dual", 2, IF(Table1[[#This Row],[Multi-lens? 1]]="Quad", 4, ""))),"")</f>
        <v/>
      </c>
      <c r="I1030" s="9">
        <f>IFERROR(Table1[[#This Row],[Name]],"")</f>
        <v>0</v>
      </c>
      <c r="K1030" s="3" t="str">
        <f t="shared" si="100"/>
        <v/>
      </c>
      <c r="M1030" s="4">
        <f>IF(Table1[[#This Row],[Import to Gateway Calculator?]]="Yes",IFERROR(Table1[[#This Row],[Streaming Resolution '[MP']]],""),0)</f>
        <v>0</v>
      </c>
      <c r="N1030" s="4">
        <f>IF(Table1[[#This Row],[Import to Gateway Calculator?]]="Yes",IFERROR(Table1[[#This Row],[Recording Resolution '[MP']]],""),0)</f>
        <v>0</v>
      </c>
      <c r="O1030" s="4">
        <f>IF(Table1[[#This Row],[Import to Gateway Calculator?]]="Yes",IFERROR(Table1[[#This Row],[Frame Rate '[FPS'] 1]],""),0)</f>
        <v>0</v>
      </c>
      <c r="P1030" s="4">
        <f>IF(Table1[[#This Row],[Import to Gateway Calculator?]]="Yes",IFERROR(Table1[[#This Row],[Days of Storage 1]],""),0)</f>
        <v>0</v>
      </c>
    </row>
    <row r="1031" spans="1:16" x14ac:dyDescent="0.25">
      <c r="A1031" s="5" t="str">
        <f t="shared" ref="A1031:A1094" si="101">IF(D1031=0,"",K1031)</f>
        <v/>
      </c>
      <c r="B1031" s="6" t="str">
        <f>IFERROR(IF(Table1[[#This Row],[Multi-lens? 1]]="No", 1, IF(Table1[[#This Row],[Multi-lens? 1]]="Dual", 2, IF(Table1[[#This Row],[Multi-lens? 1]]="Quad", 4, ""))),"")</f>
        <v/>
      </c>
      <c r="C1031" s="6">
        <f t="shared" ref="C1031:C1094" si="102">M1031</f>
        <v>0</v>
      </c>
      <c r="D1031" s="6">
        <f t="shared" ref="D1031:D1094" si="103">N1031</f>
        <v>0</v>
      </c>
      <c r="E1031" s="6">
        <f t="shared" ref="E1031:E1094" si="104">O1031</f>
        <v>0</v>
      </c>
      <c r="F1031" s="6">
        <f t="shared" ref="F1031:F1094" si="105">P1031</f>
        <v>0</v>
      </c>
      <c r="H1031" s="6" t="str">
        <f>IFERROR(IF(Table1[[#This Row],[Multi-lens? 1]]="No", 1, IF(Table1[[#This Row],[Multi-lens? 1]]="Dual", 2, IF(Table1[[#This Row],[Multi-lens? 1]]="Quad", 4, ""))),"")</f>
        <v/>
      </c>
      <c r="I1031" s="9">
        <f>IFERROR(Table1[[#This Row],[Name]],"")</f>
        <v>0</v>
      </c>
      <c r="K1031" s="3" t="str">
        <f t="shared" si="100"/>
        <v/>
      </c>
      <c r="M1031" s="4">
        <f>IF(Table1[[#This Row],[Import to Gateway Calculator?]]="Yes",IFERROR(Table1[[#This Row],[Streaming Resolution '[MP']]],""),0)</f>
        <v>0</v>
      </c>
      <c r="N1031" s="4">
        <f>IF(Table1[[#This Row],[Import to Gateway Calculator?]]="Yes",IFERROR(Table1[[#This Row],[Recording Resolution '[MP']]],""),0)</f>
        <v>0</v>
      </c>
      <c r="O1031" s="4">
        <f>IF(Table1[[#This Row],[Import to Gateway Calculator?]]="Yes",IFERROR(Table1[[#This Row],[Frame Rate '[FPS'] 1]],""),0)</f>
        <v>0</v>
      </c>
      <c r="P1031" s="4">
        <f>IF(Table1[[#This Row],[Import to Gateway Calculator?]]="Yes",IFERROR(Table1[[#This Row],[Days of Storage 1]],""),0)</f>
        <v>0</v>
      </c>
    </row>
    <row r="1032" spans="1:16" x14ac:dyDescent="0.25">
      <c r="A1032" s="5" t="str">
        <f t="shared" si="101"/>
        <v/>
      </c>
      <c r="B1032" s="6" t="str">
        <f>IFERROR(IF(Table1[[#This Row],[Multi-lens? 1]]="No", 1, IF(Table1[[#This Row],[Multi-lens? 1]]="Dual", 2, IF(Table1[[#This Row],[Multi-lens? 1]]="Quad", 4, ""))),"")</f>
        <v/>
      </c>
      <c r="C1032" s="6">
        <f t="shared" si="102"/>
        <v>0</v>
      </c>
      <c r="D1032" s="6">
        <f t="shared" si="103"/>
        <v>0</v>
      </c>
      <c r="E1032" s="6">
        <f t="shared" si="104"/>
        <v>0</v>
      </c>
      <c r="F1032" s="6">
        <f t="shared" si="105"/>
        <v>0</v>
      </c>
      <c r="H1032" s="6" t="str">
        <f>IFERROR(IF(Table1[[#This Row],[Multi-lens? 1]]="No", 1, IF(Table1[[#This Row],[Multi-lens? 1]]="Dual", 2, IF(Table1[[#This Row],[Multi-lens? 1]]="Quad", 4, ""))),"")</f>
        <v/>
      </c>
      <c r="I1032" s="9">
        <f>IFERROR(Table1[[#This Row],[Name]],"")</f>
        <v>0</v>
      </c>
      <c r="K1032" s="3" t="str">
        <f t="shared" si="100"/>
        <v/>
      </c>
      <c r="M1032" s="4">
        <f>IF(Table1[[#This Row],[Import to Gateway Calculator?]]="Yes",IFERROR(Table1[[#This Row],[Streaming Resolution '[MP']]],""),0)</f>
        <v>0</v>
      </c>
      <c r="N1032" s="4">
        <f>IF(Table1[[#This Row],[Import to Gateway Calculator?]]="Yes",IFERROR(Table1[[#This Row],[Recording Resolution '[MP']]],""),0)</f>
        <v>0</v>
      </c>
      <c r="O1032" s="4">
        <f>IF(Table1[[#This Row],[Import to Gateway Calculator?]]="Yes",IFERROR(Table1[[#This Row],[Frame Rate '[FPS'] 1]],""),0)</f>
        <v>0</v>
      </c>
      <c r="P1032" s="4">
        <f>IF(Table1[[#This Row],[Import to Gateway Calculator?]]="Yes",IFERROR(Table1[[#This Row],[Days of Storage 1]],""),0)</f>
        <v>0</v>
      </c>
    </row>
    <row r="1033" spans="1:16" x14ac:dyDescent="0.25">
      <c r="A1033" s="5" t="str">
        <f t="shared" si="101"/>
        <v/>
      </c>
      <c r="B1033" s="6" t="str">
        <f>IFERROR(IF(Table1[[#This Row],[Multi-lens? 1]]="No", 1, IF(Table1[[#This Row],[Multi-lens? 1]]="Dual", 2, IF(Table1[[#This Row],[Multi-lens? 1]]="Quad", 4, ""))),"")</f>
        <v/>
      </c>
      <c r="C1033" s="6">
        <f t="shared" si="102"/>
        <v>0</v>
      </c>
      <c r="D1033" s="6">
        <f t="shared" si="103"/>
        <v>0</v>
      </c>
      <c r="E1033" s="6">
        <f t="shared" si="104"/>
        <v>0</v>
      </c>
      <c r="F1033" s="6">
        <f t="shared" si="105"/>
        <v>0</v>
      </c>
      <c r="H1033" s="6" t="str">
        <f>IFERROR(IF(Table1[[#This Row],[Multi-lens? 1]]="No", 1, IF(Table1[[#This Row],[Multi-lens? 1]]="Dual", 2, IF(Table1[[#This Row],[Multi-lens? 1]]="Quad", 4, ""))),"")</f>
        <v/>
      </c>
      <c r="I1033" s="9">
        <f>IFERROR(Table1[[#This Row],[Name]],"")</f>
        <v>0</v>
      </c>
      <c r="K1033" s="3" t="str">
        <f t="shared" si="100"/>
        <v/>
      </c>
      <c r="M1033" s="4">
        <f>IF(Table1[[#This Row],[Import to Gateway Calculator?]]="Yes",IFERROR(Table1[[#This Row],[Streaming Resolution '[MP']]],""),0)</f>
        <v>0</v>
      </c>
      <c r="N1033" s="4">
        <f>IF(Table1[[#This Row],[Import to Gateway Calculator?]]="Yes",IFERROR(Table1[[#This Row],[Recording Resolution '[MP']]],""),0)</f>
        <v>0</v>
      </c>
      <c r="O1033" s="4">
        <f>IF(Table1[[#This Row],[Import to Gateway Calculator?]]="Yes",IFERROR(Table1[[#This Row],[Frame Rate '[FPS'] 1]],""),0)</f>
        <v>0</v>
      </c>
      <c r="P1033" s="4">
        <f>IF(Table1[[#This Row],[Import to Gateway Calculator?]]="Yes",IFERROR(Table1[[#This Row],[Days of Storage 1]],""),0)</f>
        <v>0</v>
      </c>
    </row>
    <row r="1034" spans="1:16" x14ac:dyDescent="0.25">
      <c r="A1034" s="5" t="str">
        <f t="shared" si="101"/>
        <v/>
      </c>
      <c r="B1034" s="6" t="str">
        <f>IFERROR(IF(Table1[[#This Row],[Multi-lens? 1]]="No", 1, IF(Table1[[#This Row],[Multi-lens? 1]]="Dual", 2, IF(Table1[[#This Row],[Multi-lens? 1]]="Quad", 4, ""))),"")</f>
        <v/>
      </c>
      <c r="C1034" s="6">
        <f t="shared" si="102"/>
        <v>0</v>
      </c>
      <c r="D1034" s="6">
        <f t="shared" si="103"/>
        <v>0</v>
      </c>
      <c r="E1034" s="6">
        <f t="shared" si="104"/>
        <v>0</v>
      </c>
      <c r="F1034" s="6">
        <f t="shared" si="105"/>
        <v>0</v>
      </c>
      <c r="H1034" s="6" t="str">
        <f>IFERROR(IF(Table1[[#This Row],[Multi-lens? 1]]="No", 1, IF(Table1[[#This Row],[Multi-lens? 1]]="Dual", 2, IF(Table1[[#This Row],[Multi-lens? 1]]="Quad", 4, ""))),"")</f>
        <v/>
      </c>
      <c r="I1034" s="9">
        <f>IFERROR(Table1[[#This Row],[Name]],"")</f>
        <v>0</v>
      </c>
      <c r="K1034" s="3" t="str">
        <f t="shared" si="100"/>
        <v/>
      </c>
      <c r="M1034" s="4">
        <f>IF(Table1[[#This Row],[Import to Gateway Calculator?]]="Yes",IFERROR(Table1[[#This Row],[Streaming Resolution '[MP']]],""),0)</f>
        <v>0</v>
      </c>
      <c r="N1034" s="4">
        <f>IF(Table1[[#This Row],[Import to Gateway Calculator?]]="Yes",IFERROR(Table1[[#This Row],[Recording Resolution '[MP']]],""),0)</f>
        <v>0</v>
      </c>
      <c r="O1034" s="4">
        <f>IF(Table1[[#This Row],[Import to Gateway Calculator?]]="Yes",IFERROR(Table1[[#This Row],[Frame Rate '[FPS'] 1]],""),0)</f>
        <v>0</v>
      </c>
      <c r="P1034" s="4">
        <f>IF(Table1[[#This Row],[Import to Gateway Calculator?]]="Yes",IFERROR(Table1[[#This Row],[Days of Storage 1]],""),0)</f>
        <v>0</v>
      </c>
    </row>
    <row r="1035" spans="1:16" x14ac:dyDescent="0.25">
      <c r="A1035" s="5" t="str">
        <f t="shared" si="101"/>
        <v/>
      </c>
      <c r="B1035" s="6" t="str">
        <f>IFERROR(IF(Table1[[#This Row],[Multi-lens? 1]]="No", 1, IF(Table1[[#This Row],[Multi-lens? 1]]="Dual", 2, IF(Table1[[#This Row],[Multi-lens? 1]]="Quad", 4, ""))),"")</f>
        <v/>
      </c>
      <c r="C1035" s="6">
        <f t="shared" si="102"/>
        <v>0</v>
      </c>
      <c r="D1035" s="6">
        <f t="shared" si="103"/>
        <v>0</v>
      </c>
      <c r="E1035" s="6">
        <f t="shared" si="104"/>
        <v>0</v>
      </c>
      <c r="F1035" s="6">
        <f t="shared" si="105"/>
        <v>0</v>
      </c>
      <c r="H1035" s="6" t="str">
        <f>IFERROR(IF(Table1[[#This Row],[Multi-lens? 1]]="No", 1, IF(Table1[[#This Row],[Multi-lens? 1]]="Dual", 2, IF(Table1[[#This Row],[Multi-lens? 1]]="Quad", 4, ""))),"")</f>
        <v/>
      </c>
      <c r="I1035" s="9">
        <f>IFERROR(Table1[[#This Row],[Name]],"")</f>
        <v>0</v>
      </c>
      <c r="K1035" s="3" t="str">
        <f t="shared" si="100"/>
        <v/>
      </c>
      <c r="M1035" s="4">
        <f>IF(Table1[[#This Row],[Import to Gateway Calculator?]]="Yes",IFERROR(Table1[[#This Row],[Streaming Resolution '[MP']]],""),0)</f>
        <v>0</v>
      </c>
      <c r="N1035" s="4">
        <f>IF(Table1[[#This Row],[Import to Gateway Calculator?]]="Yes",IFERROR(Table1[[#This Row],[Recording Resolution '[MP']]],""),0)</f>
        <v>0</v>
      </c>
      <c r="O1035" s="4">
        <f>IF(Table1[[#This Row],[Import to Gateway Calculator?]]="Yes",IFERROR(Table1[[#This Row],[Frame Rate '[FPS'] 1]],""),0)</f>
        <v>0</v>
      </c>
      <c r="P1035" s="4">
        <f>IF(Table1[[#This Row],[Import to Gateway Calculator?]]="Yes",IFERROR(Table1[[#This Row],[Days of Storage 1]],""),0)</f>
        <v>0</v>
      </c>
    </row>
    <row r="1036" spans="1:16" x14ac:dyDescent="0.25">
      <c r="A1036" s="5" t="str">
        <f t="shared" si="101"/>
        <v/>
      </c>
      <c r="B1036" s="6" t="str">
        <f>IFERROR(IF(Table1[[#This Row],[Multi-lens? 1]]="No", 1, IF(Table1[[#This Row],[Multi-lens? 1]]="Dual", 2, IF(Table1[[#This Row],[Multi-lens? 1]]="Quad", 4, ""))),"")</f>
        <v/>
      </c>
      <c r="C1036" s="6">
        <f t="shared" si="102"/>
        <v>0</v>
      </c>
      <c r="D1036" s="6">
        <f t="shared" si="103"/>
        <v>0</v>
      </c>
      <c r="E1036" s="6">
        <f t="shared" si="104"/>
        <v>0</v>
      </c>
      <c r="F1036" s="6">
        <f t="shared" si="105"/>
        <v>0</v>
      </c>
      <c r="H1036" s="6" t="str">
        <f>IFERROR(IF(Table1[[#This Row],[Multi-lens? 1]]="No", 1, IF(Table1[[#This Row],[Multi-lens? 1]]="Dual", 2, IF(Table1[[#This Row],[Multi-lens? 1]]="Quad", 4, ""))),"")</f>
        <v/>
      </c>
      <c r="I1036" s="9">
        <f>IFERROR(Table1[[#This Row],[Name]],"")</f>
        <v>0</v>
      </c>
      <c r="K1036" s="3" t="str">
        <f t="shared" si="100"/>
        <v/>
      </c>
      <c r="M1036" s="4">
        <f>IF(Table1[[#This Row],[Import to Gateway Calculator?]]="Yes",IFERROR(Table1[[#This Row],[Streaming Resolution '[MP']]],""),0)</f>
        <v>0</v>
      </c>
      <c r="N1036" s="4">
        <f>IF(Table1[[#This Row],[Import to Gateway Calculator?]]="Yes",IFERROR(Table1[[#This Row],[Recording Resolution '[MP']]],""),0)</f>
        <v>0</v>
      </c>
      <c r="O1036" s="4">
        <f>IF(Table1[[#This Row],[Import to Gateway Calculator?]]="Yes",IFERROR(Table1[[#This Row],[Frame Rate '[FPS'] 1]],""),0)</f>
        <v>0</v>
      </c>
      <c r="P1036" s="4">
        <f>IF(Table1[[#This Row],[Import to Gateway Calculator?]]="Yes",IFERROR(Table1[[#This Row],[Days of Storage 1]],""),0)</f>
        <v>0</v>
      </c>
    </row>
    <row r="1037" spans="1:16" x14ac:dyDescent="0.25">
      <c r="A1037" s="5" t="str">
        <f t="shared" si="101"/>
        <v/>
      </c>
      <c r="B1037" s="6" t="str">
        <f>IFERROR(IF(Table1[[#This Row],[Multi-lens? 1]]="No", 1, IF(Table1[[#This Row],[Multi-lens? 1]]="Dual", 2, IF(Table1[[#This Row],[Multi-lens? 1]]="Quad", 4, ""))),"")</f>
        <v/>
      </c>
      <c r="C1037" s="6">
        <f t="shared" si="102"/>
        <v>0</v>
      </c>
      <c r="D1037" s="6">
        <f t="shared" si="103"/>
        <v>0</v>
      </c>
      <c r="E1037" s="6">
        <f t="shared" si="104"/>
        <v>0</v>
      </c>
      <c r="F1037" s="6">
        <f t="shared" si="105"/>
        <v>0</v>
      </c>
      <c r="H1037" s="6" t="str">
        <f>IFERROR(IF(Table1[[#This Row],[Multi-lens? 1]]="No", 1, IF(Table1[[#This Row],[Multi-lens? 1]]="Dual", 2, IF(Table1[[#This Row],[Multi-lens? 1]]="Quad", 4, ""))),"")</f>
        <v/>
      </c>
      <c r="I1037" s="9">
        <f>IFERROR(Table1[[#This Row],[Name]],"")</f>
        <v>0</v>
      </c>
      <c r="K1037" s="3" t="str">
        <f t="shared" si="100"/>
        <v/>
      </c>
      <c r="M1037" s="4">
        <f>IF(Table1[[#This Row],[Import to Gateway Calculator?]]="Yes",IFERROR(Table1[[#This Row],[Streaming Resolution '[MP']]],""),0)</f>
        <v>0</v>
      </c>
      <c r="N1037" s="4">
        <f>IF(Table1[[#This Row],[Import to Gateway Calculator?]]="Yes",IFERROR(Table1[[#This Row],[Recording Resolution '[MP']]],""),0)</f>
        <v>0</v>
      </c>
      <c r="O1037" s="4">
        <f>IF(Table1[[#This Row],[Import to Gateway Calculator?]]="Yes",IFERROR(Table1[[#This Row],[Frame Rate '[FPS'] 1]],""),0)</f>
        <v>0</v>
      </c>
      <c r="P1037" s="4">
        <f>IF(Table1[[#This Row],[Import to Gateway Calculator?]]="Yes",IFERROR(Table1[[#This Row],[Days of Storage 1]],""),0)</f>
        <v>0</v>
      </c>
    </row>
    <row r="1038" spans="1:16" x14ac:dyDescent="0.25">
      <c r="A1038" s="5" t="str">
        <f t="shared" si="101"/>
        <v/>
      </c>
      <c r="B1038" s="6" t="str">
        <f>IFERROR(IF(Table1[[#This Row],[Multi-lens? 1]]="No", 1, IF(Table1[[#This Row],[Multi-lens? 1]]="Dual", 2, IF(Table1[[#This Row],[Multi-lens? 1]]="Quad", 4, ""))),"")</f>
        <v/>
      </c>
      <c r="C1038" s="6">
        <f t="shared" si="102"/>
        <v>0</v>
      </c>
      <c r="D1038" s="6">
        <f t="shared" si="103"/>
        <v>0</v>
      </c>
      <c r="E1038" s="6">
        <f t="shared" si="104"/>
        <v>0</v>
      </c>
      <c r="F1038" s="6">
        <f t="shared" si="105"/>
        <v>0</v>
      </c>
      <c r="H1038" s="6" t="str">
        <f>IFERROR(IF(Table1[[#This Row],[Multi-lens? 1]]="No", 1, IF(Table1[[#This Row],[Multi-lens? 1]]="Dual", 2, IF(Table1[[#This Row],[Multi-lens? 1]]="Quad", 4, ""))),"")</f>
        <v/>
      </c>
      <c r="I1038" s="9">
        <f>IFERROR(Table1[[#This Row],[Name]],"")</f>
        <v>0</v>
      </c>
      <c r="K1038" s="3" t="str">
        <f t="shared" si="100"/>
        <v/>
      </c>
      <c r="M1038" s="4">
        <f>IF(Table1[[#This Row],[Import to Gateway Calculator?]]="Yes",IFERROR(Table1[[#This Row],[Streaming Resolution '[MP']]],""),0)</f>
        <v>0</v>
      </c>
      <c r="N1038" s="4">
        <f>IF(Table1[[#This Row],[Import to Gateway Calculator?]]="Yes",IFERROR(Table1[[#This Row],[Recording Resolution '[MP']]],""),0)</f>
        <v>0</v>
      </c>
      <c r="O1038" s="4">
        <f>IF(Table1[[#This Row],[Import to Gateway Calculator?]]="Yes",IFERROR(Table1[[#This Row],[Frame Rate '[FPS'] 1]],""),0)</f>
        <v>0</v>
      </c>
      <c r="P1038" s="4">
        <f>IF(Table1[[#This Row],[Import to Gateway Calculator?]]="Yes",IFERROR(Table1[[#This Row],[Days of Storage 1]],""),0)</f>
        <v>0</v>
      </c>
    </row>
    <row r="1039" spans="1:16" x14ac:dyDescent="0.25">
      <c r="A1039" s="5" t="str">
        <f t="shared" si="101"/>
        <v/>
      </c>
      <c r="B1039" s="6" t="str">
        <f>IFERROR(IF(Table1[[#This Row],[Multi-lens? 1]]="No", 1, IF(Table1[[#This Row],[Multi-lens? 1]]="Dual", 2, IF(Table1[[#This Row],[Multi-lens? 1]]="Quad", 4, ""))),"")</f>
        <v/>
      </c>
      <c r="C1039" s="6">
        <f t="shared" si="102"/>
        <v>0</v>
      </c>
      <c r="D1039" s="6">
        <f t="shared" si="103"/>
        <v>0</v>
      </c>
      <c r="E1039" s="6">
        <f t="shared" si="104"/>
        <v>0</v>
      </c>
      <c r="F1039" s="6">
        <f t="shared" si="105"/>
        <v>0</v>
      </c>
      <c r="H1039" s="6" t="str">
        <f>IFERROR(IF(Table1[[#This Row],[Multi-lens? 1]]="No", 1, IF(Table1[[#This Row],[Multi-lens? 1]]="Dual", 2, IF(Table1[[#This Row],[Multi-lens? 1]]="Quad", 4, ""))),"")</f>
        <v/>
      </c>
      <c r="I1039" s="9">
        <f>IFERROR(Table1[[#This Row],[Name]],"")</f>
        <v>0</v>
      </c>
      <c r="K1039" s="3" t="str">
        <f t="shared" si="100"/>
        <v/>
      </c>
      <c r="M1039" s="4">
        <f>IF(Table1[[#This Row],[Import to Gateway Calculator?]]="Yes",IFERROR(Table1[[#This Row],[Streaming Resolution '[MP']]],""),0)</f>
        <v>0</v>
      </c>
      <c r="N1039" s="4">
        <f>IF(Table1[[#This Row],[Import to Gateway Calculator?]]="Yes",IFERROR(Table1[[#This Row],[Recording Resolution '[MP']]],""),0)</f>
        <v>0</v>
      </c>
      <c r="O1039" s="4">
        <f>IF(Table1[[#This Row],[Import to Gateway Calculator?]]="Yes",IFERROR(Table1[[#This Row],[Frame Rate '[FPS'] 1]],""),0)</f>
        <v>0</v>
      </c>
      <c r="P1039" s="4">
        <f>IF(Table1[[#This Row],[Import to Gateway Calculator?]]="Yes",IFERROR(Table1[[#This Row],[Days of Storage 1]],""),0)</f>
        <v>0</v>
      </c>
    </row>
    <row r="1040" spans="1:16" x14ac:dyDescent="0.25">
      <c r="A1040" s="5" t="str">
        <f t="shared" si="101"/>
        <v/>
      </c>
      <c r="B1040" s="6" t="str">
        <f>IFERROR(IF(Table1[[#This Row],[Multi-lens? 1]]="No", 1, IF(Table1[[#This Row],[Multi-lens? 1]]="Dual", 2, IF(Table1[[#This Row],[Multi-lens? 1]]="Quad", 4, ""))),"")</f>
        <v/>
      </c>
      <c r="C1040" s="6">
        <f t="shared" si="102"/>
        <v>0</v>
      </c>
      <c r="D1040" s="6">
        <f t="shared" si="103"/>
        <v>0</v>
      </c>
      <c r="E1040" s="6">
        <f t="shared" si="104"/>
        <v>0</v>
      </c>
      <c r="F1040" s="6">
        <f t="shared" si="105"/>
        <v>0</v>
      </c>
      <c r="H1040" s="6" t="str">
        <f>IFERROR(IF(Table1[[#This Row],[Multi-lens? 1]]="No", 1, IF(Table1[[#This Row],[Multi-lens? 1]]="Dual", 2, IF(Table1[[#This Row],[Multi-lens? 1]]="Quad", 4, ""))),"")</f>
        <v/>
      </c>
      <c r="I1040" s="9">
        <f>IFERROR(Table1[[#This Row],[Name]],"")</f>
        <v>0</v>
      </c>
      <c r="K1040" s="3" t="str">
        <f t="shared" si="100"/>
        <v/>
      </c>
      <c r="M1040" s="4">
        <f>IF(Table1[[#This Row],[Import to Gateway Calculator?]]="Yes",IFERROR(Table1[[#This Row],[Streaming Resolution '[MP']]],""),0)</f>
        <v>0</v>
      </c>
      <c r="N1040" s="4">
        <f>IF(Table1[[#This Row],[Import to Gateway Calculator?]]="Yes",IFERROR(Table1[[#This Row],[Recording Resolution '[MP']]],""),0)</f>
        <v>0</v>
      </c>
      <c r="O1040" s="4">
        <f>IF(Table1[[#This Row],[Import to Gateway Calculator?]]="Yes",IFERROR(Table1[[#This Row],[Frame Rate '[FPS'] 1]],""),0)</f>
        <v>0</v>
      </c>
      <c r="P1040" s="4">
        <f>IF(Table1[[#This Row],[Import to Gateway Calculator?]]="Yes",IFERROR(Table1[[#This Row],[Days of Storage 1]],""),0)</f>
        <v>0</v>
      </c>
    </row>
    <row r="1041" spans="1:16" x14ac:dyDescent="0.25">
      <c r="A1041" s="5" t="str">
        <f t="shared" si="101"/>
        <v/>
      </c>
      <c r="B1041" s="6" t="str">
        <f>IFERROR(IF(Table1[[#This Row],[Multi-lens? 1]]="No", 1, IF(Table1[[#This Row],[Multi-lens? 1]]="Dual", 2, IF(Table1[[#This Row],[Multi-lens? 1]]="Quad", 4, ""))),"")</f>
        <v/>
      </c>
      <c r="C1041" s="6">
        <f t="shared" si="102"/>
        <v>0</v>
      </c>
      <c r="D1041" s="6">
        <f t="shared" si="103"/>
        <v>0</v>
      </c>
      <c r="E1041" s="6">
        <f t="shared" si="104"/>
        <v>0</v>
      </c>
      <c r="F1041" s="6">
        <f t="shared" si="105"/>
        <v>0</v>
      </c>
      <c r="H1041" s="6" t="str">
        <f>IFERROR(IF(Table1[[#This Row],[Multi-lens? 1]]="No", 1, IF(Table1[[#This Row],[Multi-lens? 1]]="Dual", 2, IF(Table1[[#This Row],[Multi-lens? 1]]="Quad", 4, ""))),"")</f>
        <v/>
      </c>
      <c r="I1041" s="9">
        <f>IFERROR(Table1[[#This Row],[Name]],"")</f>
        <v>0</v>
      </c>
      <c r="K1041" s="3" t="str">
        <f t="shared" si="100"/>
        <v/>
      </c>
      <c r="M1041" s="4">
        <f>IF(Table1[[#This Row],[Import to Gateway Calculator?]]="Yes",IFERROR(Table1[[#This Row],[Streaming Resolution '[MP']]],""),0)</f>
        <v>0</v>
      </c>
      <c r="N1041" s="4">
        <f>IF(Table1[[#This Row],[Import to Gateway Calculator?]]="Yes",IFERROR(Table1[[#This Row],[Recording Resolution '[MP']]],""),0)</f>
        <v>0</v>
      </c>
      <c r="O1041" s="4">
        <f>IF(Table1[[#This Row],[Import to Gateway Calculator?]]="Yes",IFERROR(Table1[[#This Row],[Frame Rate '[FPS'] 1]],""),0)</f>
        <v>0</v>
      </c>
      <c r="P1041" s="4">
        <f>IF(Table1[[#This Row],[Import to Gateway Calculator?]]="Yes",IFERROR(Table1[[#This Row],[Days of Storage 1]],""),0)</f>
        <v>0</v>
      </c>
    </row>
    <row r="1042" spans="1:16" x14ac:dyDescent="0.25">
      <c r="A1042" s="5" t="str">
        <f t="shared" si="101"/>
        <v/>
      </c>
      <c r="B1042" s="6" t="str">
        <f>IFERROR(IF(Table1[[#This Row],[Multi-lens? 1]]="No", 1, IF(Table1[[#This Row],[Multi-lens? 1]]="Dual", 2, IF(Table1[[#This Row],[Multi-lens? 1]]="Quad", 4, ""))),"")</f>
        <v/>
      </c>
      <c r="C1042" s="6">
        <f t="shared" si="102"/>
        <v>0</v>
      </c>
      <c r="D1042" s="6">
        <f t="shared" si="103"/>
        <v>0</v>
      </c>
      <c r="E1042" s="6">
        <f t="shared" si="104"/>
        <v>0</v>
      </c>
      <c r="F1042" s="6">
        <f t="shared" si="105"/>
        <v>0</v>
      </c>
      <c r="H1042" s="6" t="str">
        <f>IFERROR(IF(Table1[[#This Row],[Multi-lens? 1]]="No", 1, IF(Table1[[#This Row],[Multi-lens? 1]]="Dual", 2, IF(Table1[[#This Row],[Multi-lens? 1]]="Quad", 4, ""))),"")</f>
        <v/>
      </c>
      <c r="I1042" s="9">
        <f>IFERROR(Table1[[#This Row],[Name]],"")</f>
        <v>0</v>
      </c>
      <c r="K1042" s="3" t="str">
        <f t="shared" si="100"/>
        <v/>
      </c>
      <c r="M1042" s="4">
        <f>IF(Table1[[#This Row],[Import to Gateway Calculator?]]="Yes",IFERROR(Table1[[#This Row],[Streaming Resolution '[MP']]],""),0)</f>
        <v>0</v>
      </c>
      <c r="N1042" s="4">
        <f>IF(Table1[[#This Row],[Import to Gateway Calculator?]]="Yes",IFERROR(Table1[[#This Row],[Recording Resolution '[MP']]],""),0)</f>
        <v>0</v>
      </c>
      <c r="O1042" s="4">
        <f>IF(Table1[[#This Row],[Import to Gateway Calculator?]]="Yes",IFERROR(Table1[[#This Row],[Frame Rate '[FPS'] 1]],""),0)</f>
        <v>0</v>
      </c>
      <c r="P1042" s="4">
        <f>IF(Table1[[#This Row],[Import to Gateway Calculator?]]="Yes",IFERROR(Table1[[#This Row],[Days of Storage 1]],""),0)</f>
        <v>0</v>
      </c>
    </row>
    <row r="1043" spans="1:16" x14ac:dyDescent="0.25">
      <c r="A1043" s="5" t="str">
        <f t="shared" si="101"/>
        <v/>
      </c>
      <c r="B1043" s="6" t="str">
        <f>IFERROR(IF(Table1[[#This Row],[Multi-lens? 1]]="No", 1, IF(Table1[[#This Row],[Multi-lens? 1]]="Dual", 2, IF(Table1[[#This Row],[Multi-lens? 1]]="Quad", 4, ""))),"")</f>
        <v/>
      </c>
      <c r="C1043" s="6">
        <f t="shared" si="102"/>
        <v>0</v>
      </c>
      <c r="D1043" s="6">
        <f t="shared" si="103"/>
        <v>0</v>
      </c>
      <c r="E1043" s="6">
        <f t="shared" si="104"/>
        <v>0</v>
      </c>
      <c r="F1043" s="6">
        <f t="shared" si="105"/>
        <v>0</v>
      </c>
      <c r="H1043" s="6" t="str">
        <f>IFERROR(IF(Table1[[#This Row],[Multi-lens? 1]]="No", 1, IF(Table1[[#This Row],[Multi-lens? 1]]="Dual", 2, IF(Table1[[#This Row],[Multi-lens? 1]]="Quad", 4, ""))),"")</f>
        <v/>
      </c>
      <c r="I1043" s="9">
        <f>IFERROR(Table1[[#This Row],[Name]],"")</f>
        <v>0</v>
      </c>
      <c r="K1043" s="3" t="str">
        <f t="shared" si="100"/>
        <v/>
      </c>
      <c r="M1043" s="4">
        <f>IF(Table1[[#This Row],[Import to Gateway Calculator?]]="Yes",IFERROR(Table1[[#This Row],[Streaming Resolution '[MP']]],""),0)</f>
        <v>0</v>
      </c>
      <c r="N1043" s="4">
        <f>IF(Table1[[#This Row],[Import to Gateway Calculator?]]="Yes",IFERROR(Table1[[#This Row],[Recording Resolution '[MP']]],""),0)</f>
        <v>0</v>
      </c>
      <c r="O1043" s="4">
        <f>IF(Table1[[#This Row],[Import to Gateway Calculator?]]="Yes",IFERROR(Table1[[#This Row],[Frame Rate '[FPS'] 1]],""),0)</f>
        <v>0</v>
      </c>
      <c r="P1043" s="4">
        <f>IF(Table1[[#This Row],[Import to Gateway Calculator?]]="Yes",IFERROR(Table1[[#This Row],[Days of Storage 1]],""),0)</f>
        <v>0</v>
      </c>
    </row>
    <row r="1044" spans="1:16" x14ac:dyDescent="0.25">
      <c r="A1044" s="5" t="str">
        <f t="shared" si="101"/>
        <v/>
      </c>
      <c r="B1044" s="6" t="str">
        <f>IFERROR(IF(Table1[[#This Row],[Multi-lens? 1]]="No", 1, IF(Table1[[#This Row],[Multi-lens? 1]]="Dual", 2, IF(Table1[[#This Row],[Multi-lens? 1]]="Quad", 4, ""))),"")</f>
        <v/>
      </c>
      <c r="C1044" s="6">
        <f t="shared" si="102"/>
        <v>0</v>
      </c>
      <c r="D1044" s="6">
        <f t="shared" si="103"/>
        <v>0</v>
      </c>
      <c r="E1044" s="6">
        <f t="shared" si="104"/>
        <v>0</v>
      </c>
      <c r="F1044" s="6">
        <f t="shared" si="105"/>
        <v>0</v>
      </c>
      <c r="H1044" s="6" t="str">
        <f>IFERROR(IF(Table1[[#This Row],[Multi-lens? 1]]="No", 1, IF(Table1[[#This Row],[Multi-lens? 1]]="Dual", 2, IF(Table1[[#This Row],[Multi-lens? 1]]="Quad", 4, ""))),"")</f>
        <v/>
      </c>
      <c r="I1044" s="9">
        <f>IFERROR(Table1[[#This Row],[Name]],"")</f>
        <v>0</v>
      </c>
      <c r="K1044" s="3" t="str">
        <f t="shared" si="100"/>
        <v/>
      </c>
      <c r="M1044" s="4">
        <f>IF(Table1[[#This Row],[Import to Gateway Calculator?]]="Yes",IFERROR(Table1[[#This Row],[Streaming Resolution '[MP']]],""),0)</f>
        <v>0</v>
      </c>
      <c r="N1044" s="4">
        <f>IF(Table1[[#This Row],[Import to Gateway Calculator?]]="Yes",IFERROR(Table1[[#This Row],[Recording Resolution '[MP']]],""),0)</f>
        <v>0</v>
      </c>
      <c r="O1044" s="4">
        <f>IF(Table1[[#This Row],[Import to Gateway Calculator?]]="Yes",IFERROR(Table1[[#This Row],[Frame Rate '[FPS'] 1]],""),0)</f>
        <v>0</v>
      </c>
      <c r="P1044" s="4">
        <f>IF(Table1[[#This Row],[Import to Gateway Calculator?]]="Yes",IFERROR(Table1[[#This Row],[Days of Storage 1]],""),0)</f>
        <v>0</v>
      </c>
    </row>
    <row r="1045" spans="1:16" x14ac:dyDescent="0.25">
      <c r="A1045" s="5" t="str">
        <f t="shared" si="101"/>
        <v/>
      </c>
      <c r="B1045" s="6" t="str">
        <f>IFERROR(IF(Table1[[#This Row],[Multi-lens? 1]]="No", 1, IF(Table1[[#This Row],[Multi-lens? 1]]="Dual", 2, IF(Table1[[#This Row],[Multi-lens? 1]]="Quad", 4, ""))),"")</f>
        <v/>
      </c>
      <c r="C1045" s="6">
        <f t="shared" si="102"/>
        <v>0</v>
      </c>
      <c r="D1045" s="6">
        <f t="shared" si="103"/>
        <v>0</v>
      </c>
      <c r="E1045" s="6">
        <f t="shared" si="104"/>
        <v>0</v>
      </c>
      <c r="F1045" s="6">
        <f t="shared" si="105"/>
        <v>0</v>
      </c>
      <c r="H1045" s="6" t="str">
        <f>IFERROR(IF(Table1[[#This Row],[Multi-lens? 1]]="No", 1, IF(Table1[[#This Row],[Multi-lens? 1]]="Dual", 2, IF(Table1[[#This Row],[Multi-lens? 1]]="Quad", 4, ""))),"")</f>
        <v/>
      </c>
      <c r="I1045" s="9">
        <f>IFERROR(Table1[[#This Row],[Name]],"")</f>
        <v>0</v>
      </c>
      <c r="K1045" s="3" t="str">
        <f t="shared" si="100"/>
        <v/>
      </c>
      <c r="M1045" s="4">
        <f>IF(Table1[[#This Row],[Import to Gateway Calculator?]]="Yes",IFERROR(Table1[[#This Row],[Streaming Resolution '[MP']]],""),0)</f>
        <v>0</v>
      </c>
      <c r="N1045" s="4">
        <f>IF(Table1[[#This Row],[Import to Gateway Calculator?]]="Yes",IFERROR(Table1[[#This Row],[Recording Resolution '[MP']]],""),0)</f>
        <v>0</v>
      </c>
      <c r="O1045" s="4">
        <f>IF(Table1[[#This Row],[Import to Gateway Calculator?]]="Yes",IFERROR(Table1[[#This Row],[Frame Rate '[FPS'] 1]],""),0)</f>
        <v>0</v>
      </c>
      <c r="P1045" s="4">
        <f>IF(Table1[[#This Row],[Import to Gateway Calculator?]]="Yes",IFERROR(Table1[[#This Row],[Days of Storage 1]],""),0)</f>
        <v>0</v>
      </c>
    </row>
    <row r="1046" spans="1:16" x14ac:dyDescent="0.25">
      <c r="A1046" s="5" t="str">
        <f t="shared" si="101"/>
        <v/>
      </c>
      <c r="B1046" s="6" t="str">
        <f>IFERROR(IF(Table1[[#This Row],[Multi-lens? 1]]="No", 1, IF(Table1[[#This Row],[Multi-lens? 1]]="Dual", 2, IF(Table1[[#This Row],[Multi-lens? 1]]="Quad", 4, ""))),"")</f>
        <v/>
      </c>
      <c r="C1046" s="6">
        <f t="shared" si="102"/>
        <v>0</v>
      </c>
      <c r="D1046" s="6">
        <f t="shared" si="103"/>
        <v>0</v>
      </c>
      <c r="E1046" s="6">
        <f t="shared" si="104"/>
        <v>0</v>
      </c>
      <c r="F1046" s="6">
        <f t="shared" si="105"/>
        <v>0</v>
      </c>
      <c r="H1046" s="6" t="str">
        <f>IFERROR(IF(Table1[[#This Row],[Multi-lens? 1]]="No", 1, IF(Table1[[#This Row],[Multi-lens? 1]]="Dual", 2, IF(Table1[[#This Row],[Multi-lens? 1]]="Quad", 4, ""))),"")</f>
        <v/>
      </c>
      <c r="I1046" s="9">
        <f>IFERROR(Table1[[#This Row],[Name]],"")</f>
        <v>0</v>
      </c>
      <c r="K1046" s="3" t="str">
        <f t="shared" si="100"/>
        <v/>
      </c>
      <c r="M1046" s="4">
        <f>IF(Table1[[#This Row],[Import to Gateway Calculator?]]="Yes",IFERROR(Table1[[#This Row],[Streaming Resolution '[MP']]],""),0)</f>
        <v>0</v>
      </c>
      <c r="N1046" s="4">
        <f>IF(Table1[[#This Row],[Import to Gateway Calculator?]]="Yes",IFERROR(Table1[[#This Row],[Recording Resolution '[MP']]],""),0)</f>
        <v>0</v>
      </c>
      <c r="O1046" s="4">
        <f>IF(Table1[[#This Row],[Import to Gateway Calculator?]]="Yes",IFERROR(Table1[[#This Row],[Frame Rate '[FPS'] 1]],""),0)</f>
        <v>0</v>
      </c>
      <c r="P1046" s="4">
        <f>IF(Table1[[#This Row],[Import to Gateway Calculator?]]="Yes",IFERROR(Table1[[#This Row],[Days of Storage 1]],""),0)</f>
        <v>0</v>
      </c>
    </row>
    <row r="1047" spans="1:16" x14ac:dyDescent="0.25">
      <c r="A1047" s="5" t="str">
        <f t="shared" si="101"/>
        <v/>
      </c>
      <c r="B1047" s="6" t="str">
        <f>IFERROR(IF(Table1[[#This Row],[Multi-lens? 1]]="No", 1, IF(Table1[[#This Row],[Multi-lens? 1]]="Dual", 2, IF(Table1[[#This Row],[Multi-lens? 1]]="Quad", 4, ""))),"")</f>
        <v/>
      </c>
      <c r="C1047" s="6">
        <f t="shared" si="102"/>
        <v>0</v>
      </c>
      <c r="D1047" s="6">
        <f t="shared" si="103"/>
        <v>0</v>
      </c>
      <c r="E1047" s="6">
        <f t="shared" si="104"/>
        <v>0</v>
      </c>
      <c r="F1047" s="6">
        <f t="shared" si="105"/>
        <v>0</v>
      </c>
      <c r="H1047" s="6" t="str">
        <f>IFERROR(IF(Table1[[#This Row],[Multi-lens? 1]]="No", 1, IF(Table1[[#This Row],[Multi-lens? 1]]="Dual", 2, IF(Table1[[#This Row],[Multi-lens? 1]]="Quad", 4, ""))),"")</f>
        <v/>
      </c>
      <c r="I1047" s="9">
        <f>IFERROR(Table1[[#This Row],[Name]],"")</f>
        <v>0</v>
      </c>
      <c r="K1047" s="3" t="str">
        <f t="shared" si="100"/>
        <v/>
      </c>
      <c r="M1047" s="4">
        <f>IF(Table1[[#This Row],[Import to Gateway Calculator?]]="Yes",IFERROR(Table1[[#This Row],[Streaming Resolution '[MP']]],""),0)</f>
        <v>0</v>
      </c>
      <c r="N1047" s="4">
        <f>IF(Table1[[#This Row],[Import to Gateway Calculator?]]="Yes",IFERROR(Table1[[#This Row],[Recording Resolution '[MP']]],""),0)</f>
        <v>0</v>
      </c>
      <c r="O1047" s="4">
        <f>IF(Table1[[#This Row],[Import to Gateway Calculator?]]="Yes",IFERROR(Table1[[#This Row],[Frame Rate '[FPS'] 1]],""),0)</f>
        <v>0</v>
      </c>
      <c r="P1047" s="4">
        <f>IF(Table1[[#This Row],[Import to Gateway Calculator?]]="Yes",IFERROR(Table1[[#This Row],[Days of Storage 1]],""),0)</f>
        <v>0</v>
      </c>
    </row>
    <row r="1048" spans="1:16" x14ac:dyDescent="0.25">
      <c r="A1048" s="5" t="str">
        <f t="shared" si="101"/>
        <v/>
      </c>
      <c r="B1048" s="6" t="str">
        <f>IFERROR(IF(Table1[[#This Row],[Multi-lens? 1]]="No", 1, IF(Table1[[#This Row],[Multi-lens? 1]]="Dual", 2, IF(Table1[[#This Row],[Multi-lens? 1]]="Quad", 4, ""))),"")</f>
        <v/>
      </c>
      <c r="C1048" s="6">
        <f t="shared" si="102"/>
        <v>0</v>
      </c>
      <c r="D1048" s="6">
        <f t="shared" si="103"/>
        <v>0</v>
      </c>
      <c r="E1048" s="6">
        <f t="shared" si="104"/>
        <v>0</v>
      </c>
      <c r="F1048" s="6">
        <f t="shared" si="105"/>
        <v>0</v>
      </c>
      <c r="H1048" s="6" t="str">
        <f>IFERROR(IF(Table1[[#This Row],[Multi-lens? 1]]="No", 1, IF(Table1[[#This Row],[Multi-lens? 1]]="Dual", 2, IF(Table1[[#This Row],[Multi-lens? 1]]="Quad", 4, ""))),"")</f>
        <v/>
      </c>
      <c r="I1048" s="9">
        <f>IFERROR(Table1[[#This Row],[Name]],"")</f>
        <v>0</v>
      </c>
      <c r="K1048" s="3" t="str">
        <f t="shared" si="100"/>
        <v/>
      </c>
      <c r="M1048" s="4">
        <f>IF(Table1[[#This Row],[Import to Gateway Calculator?]]="Yes",IFERROR(Table1[[#This Row],[Streaming Resolution '[MP']]],""),0)</f>
        <v>0</v>
      </c>
      <c r="N1048" s="4">
        <f>IF(Table1[[#This Row],[Import to Gateway Calculator?]]="Yes",IFERROR(Table1[[#This Row],[Recording Resolution '[MP']]],""),0)</f>
        <v>0</v>
      </c>
      <c r="O1048" s="4">
        <f>IF(Table1[[#This Row],[Import to Gateway Calculator?]]="Yes",IFERROR(Table1[[#This Row],[Frame Rate '[FPS'] 1]],""),0)</f>
        <v>0</v>
      </c>
      <c r="P1048" s="4">
        <f>IF(Table1[[#This Row],[Import to Gateway Calculator?]]="Yes",IFERROR(Table1[[#This Row],[Days of Storage 1]],""),0)</f>
        <v>0</v>
      </c>
    </row>
    <row r="1049" spans="1:16" x14ac:dyDescent="0.25">
      <c r="A1049" s="5" t="str">
        <f t="shared" si="101"/>
        <v/>
      </c>
      <c r="B1049" s="6" t="str">
        <f>IFERROR(IF(Table1[[#This Row],[Multi-lens? 1]]="No", 1, IF(Table1[[#This Row],[Multi-lens? 1]]="Dual", 2, IF(Table1[[#This Row],[Multi-lens? 1]]="Quad", 4, ""))),"")</f>
        <v/>
      </c>
      <c r="C1049" s="6">
        <f t="shared" si="102"/>
        <v>0</v>
      </c>
      <c r="D1049" s="6">
        <f t="shared" si="103"/>
        <v>0</v>
      </c>
      <c r="E1049" s="6">
        <f t="shared" si="104"/>
        <v>0</v>
      </c>
      <c r="F1049" s="6">
        <f t="shared" si="105"/>
        <v>0</v>
      </c>
      <c r="H1049" s="6" t="str">
        <f>IFERROR(IF(Table1[[#This Row],[Multi-lens? 1]]="No", 1, IF(Table1[[#This Row],[Multi-lens? 1]]="Dual", 2, IF(Table1[[#This Row],[Multi-lens? 1]]="Quad", 4, ""))),"")</f>
        <v/>
      </c>
      <c r="I1049" s="9">
        <f>IFERROR(Table1[[#This Row],[Name]],"")</f>
        <v>0</v>
      </c>
      <c r="K1049" s="3" t="str">
        <f t="shared" si="100"/>
        <v/>
      </c>
      <c r="M1049" s="4">
        <f>IF(Table1[[#This Row],[Import to Gateway Calculator?]]="Yes",IFERROR(Table1[[#This Row],[Streaming Resolution '[MP']]],""),0)</f>
        <v>0</v>
      </c>
      <c r="N1049" s="4">
        <f>IF(Table1[[#This Row],[Import to Gateway Calculator?]]="Yes",IFERROR(Table1[[#This Row],[Recording Resolution '[MP']]],""),0)</f>
        <v>0</v>
      </c>
      <c r="O1049" s="4">
        <f>IF(Table1[[#This Row],[Import to Gateway Calculator?]]="Yes",IFERROR(Table1[[#This Row],[Frame Rate '[FPS'] 1]],""),0)</f>
        <v>0</v>
      </c>
      <c r="P1049" s="4">
        <f>IF(Table1[[#This Row],[Import to Gateway Calculator?]]="Yes",IFERROR(Table1[[#This Row],[Days of Storage 1]],""),0)</f>
        <v>0</v>
      </c>
    </row>
    <row r="1050" spans="1:16" x14ac:dyDescent="0.25">
      <c r="A1050" s="5" t="str">
        <f t="shared" si="101"/>
        <v/>
      </c>
      <c r="B1050" s="6" t="str">
        <f>IFERROR(IF(Table1[[#This Row],[Multi-lens? 1]]="No", 1, IF(Table1[[#This Row],[Multi-lens? 1]]="Dual", 2, IF(Table1[[#This Row],[Multi-lens? 1]]="Quad", 4, ""))),"")</f>
        <v/>
      </c>
      <c r="C1050" s="6">
        <f t="shared" si="102"/>
        <v>0</v>
      </c>
      <c r="D1050" s="6">
        <f t="shared" si="103"/>
        <v>0</v>
      </c>
      <c r="E1050" s="6">
        <f t="shared" si="104"/>
        <v>0</v>
      </c>
      <c r="F1050" s="6">
        <f t="shared" si="105"/>
        <v>0</v>
      </c>
      <c r="H1050" s="6" t="str">
        <f>IFERROR(IF(Table1[[#This Row],[Multi-lens? 1]]="No", 1, IF(Table1[[#This Row],[Multi-lens? 1]]="Dual", 2, IF(Table1[[#This Row],[Multi-lens? 1]]="Quad", 4, ""))),"")</f>
        <v/>
      </c>
      <c r="I1050" s="9">
        <f>IFERROR(Table1[[#This Row],[Name]],"")</f>
        <v>0</v>
      </c>
      <c r="K1050" s="3" t="str">
        <f t="shared" si="100"/>
        <v/>
      </c>
      <c r="M1050" s="4">
        <f>IF(Table1[[#This Row],[Import to Gateway Calculator?]]="Yes",IFERROR(Table1[[#This Row],[Streaming Resolution '[MP']]],""),0)</f>
        <v>0</v>
      </c>
      <c r="N1050" s="4">
        <f>IF(Table1[[#This Row],[Import to Gateway Calculator?]]="Yes",IFERROR(Table1[[#This Row],[Recording Resolution '[MP']]],""),0)</f>
        <v>0</v>
      </c>
      <c r="O1050" s="4">
        <f>IF(Table1[[#This Row],[Import to Gateway Calculator?]]="Yes",IFERROR(Table1[[#This Row],[Frame Rate '[FPS'] 1]],""),0)</f>
        <v>0</v>
      </c>
      <c r="P1050" s="4">
        <f>IF(Table1[[#This Row],[Import to Gateway Calculator?]]="Yes",IFERROR(Table1[[#This Row],[Days of Storage 1]],""),0)</f>
        <v>0</v>
      </c>
    </row>
    <row r="1051" spans="1:16" x14ac:dyDescent="0.25">
      <c r="A1051" s="5" t="str">
        <f t="shared" si="101"/>
        <v/>
      </c>
      <c r="B1051" s="6" t="str">
        <f>IFERROR(IF(Table1[[#This Row],[Multi-lens? 1]]="No", 1, IF(Table1[[#This Row],[Multi-lens? 1]]="Dual", 2, IF(Table1[[#This Row],[Multi-lens? 1]]="Quad", 4, ""))),"")</f>
        <v/>
      </c>
      <c r="C1051" s="6">
        <f t="shared" si="102"/>
        <v>0</v>
      </c>
      <c r="D1051" s="6">
        <f t="shared" si="103"/>
        <v>0</v>
      </c>
      <c r="E1051" s="6">
        <f t="shared" si="104"/>
        <v>0</v>
      </c>
      <c r="F1051" s="6">
        <f t="shared" si="105"/>
        <v>0</v>
      </c>
      <c r="H1051" s="6" t="str">
        <f>IFERROR(IF(Table1[[#This Row],[Multi-lens? 1]]="No", 1, IF(Table1[[#This Row],[Multi-lens? 1]]="Dual", 2, IF(Table1[[#This Row],[Multi-lens? 1]]="Quad", 4, ""))),"")</f>
        <v/>
      </c>
      <c r="I1051" s="9">
        <f>IFERROR(Table1[[#This Row],[Name]],"")</f>
        <v>0</v>
      </c>
      <c r="K1051" s="3" t="str">
        <f t="shared" si="100"/>
        <v/>
      </c>
      <c r="M1051" s="4">
        <f>IF(Table1[[#This Row],[Import to Gateway Calculator?]]="Yes",IFERROR(Table1[[#This Row],[Streaming Resolution '[MP']]],""),0)</f>
        <v>0</v>
      </c>
      <c r="N1051" s="4">
        <f>IF(Table1[[#This Row],[Import to Gateway Calculator?]]="Yes",IFERROR(Table1[[#This Row],[Recording Resolution '[MP']]],""),0)</f>
        <v>0</v>
      </c>
      <c r="O1051" s="4">
        <f>IF(Table1[[#This Row],[Import to Gateway Calculator?]]="Yes",IFERROR(Table1[[#This Row],[Frame Rate '[FPS'] 1]],""),0)</f>
        <v>0</v>
      </c>
      <c r="P1051" s="4">
        <f>IF(Table1[[#This Row],[Import to Gateway Calculator?]]="Yes",IFERROR(Table1[[#This Row],[Days of Storage 1]],""),0)</f>
        <v>0</v>
      </c>
    </row>
    <row r="1052" spans="1:16" x14ac:dyDescent="0.25">
      <c r="A1052" s="5" t="str">
        <f t="shared" si="101"/>
        <v/>
      </c>
      <c r="B1052" s="6" t="str">
        <f>IFERROR(IF(Table1[[#This Row],[Multi-lens? 1]]="No", 1, IF(Table1[[#This Row],[Multi-lens? 1]]="Dual", 2, IF(Table1[[#This Row],[Multi-lens? 1]]="Quad", 4, ""))),"")</f>
        <v/>
      </c>
      <c r="C1052" s="6">
        <f t="shared" si="102"/>
        <v>0</v>
      </c>
      <c r="D1052" s="6">
        <f t="shared" si="103"/>
        <v>0</v>
      </c>
      <c r="E1052" s="6">
        <f t="shared" si="104"/>
        <v>0</v>
      </c>
      <c r="F1052" s="6">
        <f t="shared" si="105"/>
        <v>0</v>
      </c>
      <c r="H1052" s="6" t="str">
        <f>IFERROR(IF(Table1[[#This Row],[Multi-lens? 1]]="No", 1, IF(Table1[[#This Row],[Multi-lens? 1]]="Dual", 2, IF(Table1[[#This Row],[Multi-lens? 1]]="Quad", 4, ""))),"")</f>
        <v/>
      </c>
      <c r="I1052" s="9">
        <f>IFERROR(Table1[[#This Row],[Name]],"")</f>
        <v>0</v>
      </c>
      <c r="K1052" s="3" t="str">
        <f t="shared" si="100"/>
        <v/>
      </c>
      <c r="M1052" s="4">
        <f>IF(Table1[[#This Row],[Import to Gateway Calculator?]]="Yes",IFERROR(Table1[[#This Row],[Streaming Resolution '[MP']]],""),0)</f>
        <v>0</v>
      </c>
      <c r="N1052" s="4">
        <f>IF(Table1[[#This Row],[Import to Gateway Calculator?]]="Yes",IFERROR(Table1[[#This Row],[Recording Resolution '[MP']]],""),0)</f>
        <v>0</v>
      </c>
      <c r="O1052" s="4">
        <f>IF(Table1[[#This Row],[Import to Gateway Calculator?]]="Yes",IFERROR(Table1[[#This Row],[Frame Rate '[FPS'] 1]],""),0)</f>
        <v>0</v>
      </c>
      <c r="P1052" s="4">
        <f>IF(Table1[[#This Row],[Import to Gateway Calculator?]]="Yes",IFERROR(Table1[[#This Row],[Days of Storage 1]],""),0)</f>
        <v>0</v>
      </c>
    </row>
    <row r="1053" spans="1:16" x14ac:dyDescent="0.25">
      <c r="A1053" s="5" t="str">
        <f t="shared" si="101"/>
        <v/>
      </c>
      <c r="B1053" s="6" t="str">
        <f>IFERROR(IF(Table1[[#This Row],[Multi-lens? 1]]="No", 1, IF(Table1[[#This Row],[Multi-lens? 1]]="Dual", 2, IF(Table1[[#This Row],[Multi-lens? 1]]="Quad", 4, ""))),"")</f>
        <v/>
      </c>
      <c r="C1053" s="6">
        <f t="shared" si="102"/>
        <v>0</v>
      </c>
      <c r="D1053" s="6">
        <f t="shared" si="103"/>
        <v>0</v>
      </c>
      <c r="E1053" s="6">
        <f t="shared" si="104"/>
        <v>0</v>
      </c>
      <c r="F1053" s="6">
        <f t="shared" si="105"/>
        <v>0</v>
      </c>
      <c r="H1053" s="6" t="str">
        <f>IFERROR(IF(Table1[[#This Row],[Multi-lens? 1]]="No", 1, IF(Table1[[#This Row],[Multi-lens? 1]]="Dual", 2, IF(Table1[[#This Row],[Multi-lens? 1]]="Quad", 4, ""))),"")</f>
        <v/>
      </c>
      <c r="I1053" s="9">
        <f>IFERROR(Table1[[#This Row],[Name]],"")</f>
        <v>0</v>
      </c>
      <c r="K1053" s="3" t="str">
        <f t="shared" si="100"/>
        <v/>
      </c>
      <c r="M1053" s="4">
        <f>IF(Table1[[#This Row],[Import to Gateway Calculator?]]="Yes",IFERROR(Table1[[#This Row],[Streaming Resolution '[MP']]],""),0)</f>
        <v>0</v>
      </c>
      <c r="N1053" s="4">
        <f>IF(Table1[[#This Row],[Import to Gateway Calculator?]]="Yes",IFERROR(Table1[[#This Row],[Recording Resolution '[MP']]],""),0)</f>
        <v>0</v>
      </c>
      <c r="O1053" s="4">
        <f>IF(Table1[[#This Row],[Import to Gateway Calculator?]]="Yes",IFERROR(Table1[[#This Row],[Frame Rate '[FPS'] 1]],""),0)</f>
        <v>0</v>
      </c>
      <c r="P1053" s="4">
        <f>IF(Table1[[#This Row],[Import to Gateway Calculator?]]="Yes",IFERROR(Table1[[#This Row],[Days of Storage 1]],""),0)</f>
        <v>0</v>
      </c>
    </row>
    <row r="1054" spans="1:16" x14ac:dyDescent="0.25">
      <c r="A1054" s="5" t="str">
        <f t="shared" si="101"/>
        <v/>
      </c>
      <c r="B1054" s="6" t="str">
        <f>IFERROR(IF(Table1[[#This Row],[Multi-lens? 1]]="No", 1, IF(Table1[[#This Row],[Multi-lens? 1]]="Dual", 2, IF(Table1[[#This Row],[Multi-lens? 1]]="Quad", 4, ""))),"")</f>
        <v/>
      </c>
      <c r="C1054" s="6">
        <f t="shared" si="102"/>
        <v>0</v>
      </c>
      <c r="D1054" s="6">
        <f t="shared" si="103"/>
        <v>0</v>
      </c>
      <c r="E1054" s="6">
        <f t="shared" si="104"/>
        <v>0</v>
      </c>
      <c r="F1054" s="6">
        <f t="shared" si="105"/>
        <v>0</v>
      </c>
      <c r="H1054" s="6" t="str">
        <f>IFERROR(IF(Table1[[#This Row],[Multi-lens? 1]]="No", 1, IF(Table1[[#This Row],[Multi-lens? 1]]="Dual", 2, IF(Table1[[#This Row],[Multi-lens? 1]]="Quad", 4, ""))),"")</f>
        <v/>
      </c>
      <c r="I1054" s="9">
        <f>IFERROR(Table1[[#This Row],[Name]],"")</f>
        <v>0</v>
      </c>
      <c r="K1054" s="3" t="str">
        <f t="shared" si="100"/>
        <v/>
      </c>
      <c r="M1054" s="4">
        <f>IF(Table1[[#This Row],[Import to Gateway Calculator?]]="Yes",IFERROR(Table1[[#This Row],[Streaming Resolution '[MP']]],""),0)</f>
        <v>0</v>
      </c>
      <c r="N1054" s="4">
        <f>IF(Table1[[#This Row],[Import to Gateway Calculator?]]="Yes",IFERROR(Table1[[#This Row],[Recording Resolution '[MP']]],""),0)</f>
        <v>0</v>
      </c>
      <c r="O1054" s="4">
        <f>IF(Table1[[#This Row],[Import to Gateway Calculator?]]="Yes",IFERROR(Table1[[#This Row],[Frame Rate '[FPS'] 1]],""),0)</f>
        <v>0</v>
      </c>
      <c r="P1054" s="4">
        <f>IF(Table1[[#This Row],[Import to Gateway Calculator?]]="Yes",IFERROR(Table1[[#This Row],[Days of Storage 1]],""),0)</f>
        <v>0</v>
      </c>
    </row>
    <row r="1055" spans="1:16" x14ac:dyDescent="0.25">
      <c r="A1055" s="5" t="str">
        <f t="shared" si="101"/>
        <v/>
      </c>
      <c r="B1055" s="6" t="str">
        <f>IFERROR(IF(Table1[[#This Row],[Multi-lens? 1]]="No", 1, IF(Table1[[#This Row],[Multi-lens? 1]]="Dual", 2, IF(Table1[[#This Row],[Multi-lens? 1]]="Quad", 4, ""))),"")</f>
        <v/>
      </c>
      <c r="C1055" s="6">
        <f t="shared" si="102"/>
        <v>0</v>
      </c>
      <c r="D1055" s="6">
        <f t="shared" si="103"/>
        <v>0</v>
      </c>
      <c r="E1055" s="6">
        <f t="shared" si="104"/>
        <v>0</v>
      </c>
      <c r="F1055" s="6">
        <f t="shared" si="105"/>
        <v>0</v>
      </c>
      <c r="H1055" s="6" t="str">
        <f>IFERROR(IF(Table1[[#This Row],[Multi-lens? 1]]="No", 1, IF(Table1[[#This Row],[Multi-lens? 1]]="Dual", 2, IF(Table1[[#This Row],[Multi-lens? 1]]="Quad", 4, ""))),"")</f>
        <v/>
      </c>
      <c r="I1055" s="9">
        <f>IFERROR(Table1[[#This Row],[Name]],"")</f>
        <v>0</v>
      </c>
      <c r="K1055" s="3" t="str">
        <f t="shared" si="100"/>
        <v/>
      </c>
      <c r="M1055" s="4">
        <f>IF(Table1[[#This Row],[Import to Gateway Calculator?]]="Yes",IFERROR(Table1[[#This Row],[Streaming Resolution '[MP']]],""),0)</f>
        <v>0</v>
      </c>
      <c r="N1055" s="4">
        <f>IF(Table1[[#This Row],[Import to Gateway Calculator?]]="Yes",IFERROR(Table1[[#This Row],[Recording Resolution '[MP']]],""),0)</f>
        <v>0</v>
      </c>
      <c r="O1055" s="4">
        <f>IF(Table1[[#This Row],[Import to Gateway Calculator?]]="Yes",IFERROR(Table1[[#This Row],[Frame Rate '[FPS'] 1]],""),0)</f>
        <v>0</v>
      </c>
      <c r="P1055" s="4">
        <f>IF(Table1[[#This Row],[Import to Gateway Calculator?]]="Yes",IFERROR(Table1[[#This Row],[Days of Storage 1]],""),0)</f>
        <v>0</v>
      </c>
    </row>
    <row r="1056" spans="1:16" x14ac:dyDescent="0.25">
      <c r="A1056" s="5" t="str">
        <f t="shared" si="101"/>
        <v/>
      </c>
      <c r="B1056" s="6" t="str">
        <f>IFERROR(IF(Table1[[#This Row],[Multi-lens? 1]]="No", 1, IF(Table1[[#This Row],[Multi-lens? 1]]="Dual", 2, IF(Table1[[#This Row],[Multi-lens? 1]]="Quad", 4, ""))),"")</f>
        <v/>
      </c>
      <c r="C1056" s="6">
        <f t="shared" si="102"/>
        <v>0</v>
      </c>
      <c r="D1056" s="6">
        <f t="shared" si="103"/>
        <v>0</v>
      </c>
      <c r="E1056" s="6">
        <f t="shared" si="104"/>
        <v>0</v>
      </c>
      <c r="F1056" s="6">
        <f t="shared" si="105"/>
        <v>0</v>
      </c>
      <c r="H1056" s="6" t="str">
        <f>IFERROR(IF(Table1[[#This Row],[Multi-lens? 1]]="No", 1, IF(Table1[[#This Row],[Multi-lens? 1]]="Dual", 2, IF(Table1[[#This Row],[Multi-lens? 1]]="Quad", 4, ""))),"")</f>
        <v/>
      </c>
      <c r="I1056" s="9">
        <f>IFERROR(Table1[[#This Row],[Name]],"")</f>
        <v>0</v>
      </c>
      <c r="K1056" s="3" t="str">
        <f t="shared" si="100"/>
        <v/>
      </c>
      <c r="M1056" s="4">
        <f>IF(Table1[[#This Row],[Import to Gateway Calculator?]]="Yes",IFERROR(Table1[[#This Row],[Streaming Resolution '[MP']]],""),0)</f>
        <v>0</v>
      </c>
      <c r="N1056" s="4">
        <f>IF(Table1[[#This Row],[Import to Gateway Calculator?]]="Yes",IFERROR(Table1[[#This Row],[Recording Resolution '[MP']]],""),0)</f>
        <v>0</v>
      </c>
      <c r="O1056" s="4">
        <f>IF(Table1[[#This Row],[Import to Gateway Calculator?]]="Yes",IFERROR(Table1[[#This Row],[Frame Rate '[FPS'] 1]],""),0)</f>
        <v>0</v>
      </c>
      <c r="P1056" s="4">
        <f>IF(Table1[[#This Row],[Import to Gateway Calculator?]]="Yes",IFERROR(Table1[[#This Row],[Days of Storage 1]],""),0)</f>
        <v>0</v>
      </c>
    </row>
    <row r="1057" spans="1:16" x14ac:dyDescent="0.25">
      <c r="A1057" s="5" t="str">
        <f t="shared" si="101"/>
        <v/>
      </c>
      <c r="B1057" s="6" t="str">
        <f>IFERROR(IF(Table1[[#This Row],[Multi-lens? 1]]="No", 1, IF(Table1[[#This Row],[Multi-lens? 1]]="Dual", 2, IF(Table1[[#This Row],[Multi-lens? 1]]="Quad", 4, ""))),"")</f>
        <v/>
      </c>
      <c r="C1057" s="6">
        <f t="shared" si="102"/>
        <v>0</v>
      </c>
      <c r="D1057" s="6">
        <f t="shared" si="103"/>
        <v>0</v>
      </c>
      <c r="E1057" s="6">
        <f t="shared" si="104"/>
        <v>0</v>
      </c>
      <c r="F1057" s="6">
        <f t="shared" si="105"/>
        <v>0</v>
      </c>
      <c r="H1057" s="6" t="str">
        <f>IFERROR(IF(Table1[[#This Row],[Multi-lens? 1]]="No", 1, IF(Table1[[#This Row],[Multi-lens? 1]]="Dual", 2, IF(Table1[[#This Row],[Multi-lens? 1]]="Quad", 4, ""))),"")</f>
        <v/>
      </c>
      <c r="I1057" s="9">
        <f>IFERROR(Table1[[#This Row],[Name]],"")</f>
        <v>0</v>
      </c>
      <c r="K1057" s="3" t="str">
        <f t="shared" si="100"/>
        <v/>
      </c>
      <c r="M1057" s="4">
        <f>IF(Table1[[#This Row],[Import to Gateway Calculator?]]="Yes",IFERROR(Table1[[#This Row],[Streaming Resolution '[MP']]],""),0)</f>
        <v>0</v>
      </c>
      <c r="N1057" s="4">
        <f>IF(Table1[[#This Row],[Import to Gateway Calculator?]]="Yes",IFERROR(Table1[[#This Row],[Recording Resolution '[MP']]],""),0)</f>
        <v>0</v>
      </c>
      <c r="O1057" s="4">
        <f>IF(Table1[[#This Row],[Import to Gateway Calculator?]]="Yes",IFERROR(Table1[[#This Row],[Frame Rate '[FPS'] 1]],""),0)</f>
        <v>0</v>
      </c>
      <c r="P1057" s="4">
        <f>IF(Table1[[#This Row],[Import to Gateway Calculator?]]="Yes",IFERROR(Table1[[#This Row],[Days of Storage 1]],""),0)</f>
        <v>0</v>
      </c>
    </row>
    <row r="1058" spans="1:16" x14ac:dyDescent="0.25">
      <c r="A1058" s="5" t="e">
        <f t="shared" si="101"/>
        <v>#VALUE!</v>
      </c>
      <c r="B1058" s="6" t="str">
        <f>IFERROR(IF(Table1[[#This Row],[Multi-lens? 1]]="No", 1, IF(Table1[[#This Row],[Multi-lens? 1]]="Dual", 2, IF(Table1[[#This Row],[Multi-lens? 1]]="Quad", 4, ""))),"")</f>
        <v/>
      </c>
      <c r="C1058" s="6" t="e">
        <f t="shared" si="102"/>
        <v>#VALUE!</v>
      </c>
      <c r="D1058" s="6" t="e">
        <f t="shared" si="103"/>
        <v>#VALUE!</v>
      </c>
      <c r="E1058" s="6" t="e">
        <f t="shared" si="104"/>
        <v>#VALUE!</v>
      </c>
      <c r="F1058" s="6" t="e">
        <f t="shared" si="105"/>
        <v>#VALUE!</v>
      </c>
      <c r="H1058" s="6" t="str">
        <f>IFERROR(IF(Table1[[#This Row],[Multi-lens? 1]]="No", 1, IF(Table1[[#This Row],[Multi-lens? 1]]="Dual", 2, IF(Table1[[#This Row],[Multi-lens? 1]]="Quad", 4, ""))),"")</f>
        <v/>
      </c>
      <c r="I1058" s="9" t="str">
        <f>IFERROR(Table1[[#This Row],[Name]],"")</f>
        <v/>
      </c>
      <c r="K1058" s="3" t="str">
        <f t="shared" si="100"/>
        <v/>
      </c>
      <c r="M1058" s="4" t="e">
        <f>IF(Table1[[#This Row],[Import to Gateway Calculator?]]="Yes",IFERROR(Table1[[#This Row],[Streaming Resolution '[MP']]],""),0)</f>
        <v>#VALUE!</v>
      </c>
      <c r="N1058" s="4" t="e">
        <f>IF(Table1[[#This Row],[Import to Gateway Calculator?]]="Yes",IFERROR(Table1[[#This Row],[Recording Resolution '[MP']]],""),0)</f>
        <v>#VALUE!</v>
      </c>
      <c r="O1058" s="4" t="e">
        <f>IF(Table1[[#This Row],[Import to Gateway Calculator?]]="Yes",IFERROR(Table1[[#This Row],[Frame Rate '[FPS'] 1]],""),0)</f>
        <v>#VALUE!</v>
      </c>
      <c r="P1058" s="4" t="e">
        <f>IF(Table1[[#This Row],[Import to Gateway Calculator?]]="Yes",IFERROR(Table1[[#This Row],[Days of Storage 1]],""),0)</f>
        <v>#VALUE!</v>
      </c>
    </row>
    <row r="1059" spans="1:16" x14ac:dyDescent="0.25">
      <c r="A1059" s="5" t="e">
        <f t="shared" si="101"/>
        <v>#VALUE!</v>
      </c>
      <c r="B1059" s="6" t="str">
        <f>IFERROR(IF(Table1[[#This Row],[Multi-lens? 1]]="No", 1, IF(Table1[[#This Row],[Multi-lens? 1]]="Dual", 2, IF(Table1[[#This Row],[Multi-lens? 1]]="Quad", 4, ""))),"")</f>
        <v/>
      </c>
      <c r="C1059" s="6" t="e">
        <f t="shared" si="102"/>
        <v>#VALUE!</v>
      </c>
      <c r="D1059" s="6" t="e">
        <f t="shared" si="103"/>
        <v>#VALUE!</v>
      </c>
      <c r="E1059" s="6" t="e">
        <f t="shared" si="104"/>
        <v>#VALUE!</v>
      </c>
      <c r="F1059" s="6" t="e">
        <f t="shared" si="105"/>
        <v>#VALUE!</v>
      </c>
      <c r="H1059" s="6" t="str">
        <f>IFERROR(IF(Table1[[#This Row],[Multi-lens? 1]]="No", 1, IF(Table1[[#This Row],[Multi-lens? 1]]="Dual", 2, IF(Table1[[#This Row],[Multi-lens? 1]]="Quad", 4, ""))),"")</f>
        <v/>
      </c>
      <c r="I1059" s="9" t="str">
        <f>IFERROR(Table1[[#This Row],[Name]],"")</f>
        <v/>
      </c>
      <c r="K1059" s="3" t="str">
        <f t="shared" si="100"/>
        <v/>
      </c>
      <c r="M1059" s="4" t="e">
        <f>IF(Table1[[#This Row],[Import to Gateway Calculator?]]="Yes",IFERROR(Table1[[#This Row],[Streaming Resolution '[MP']]],""),0)</f>
        <v>#VALUE!</v>
      </c>
      <c r="N1059" s="4" t="e">
        <f>IF(Table1[[#This Row],[Import to Gateway Calculator?]]="Yes",IFERROR(Table1[[#This Row],[Recording Resolution '[MP']]],""),0)</f>
        <v>#VALUE!</v>
      </c>
      <c r="O1059" s="4" t="e">
        <f>IF(Table1[[#This Row],[Import to Gateway Calculator?]]="Yes",IFERROR(Table1[[#This Row],[Frame Rate '[FPS'] 1]],""),0)</f>
        <v>#VALUE!</v>
      </c>
      <c r="P1059" s="4" t="e">
        <f>IF(Table1[[#This Row],[Import to Gateway Calculator?]]="Yes",IFERROR(Table1[[#This Row],[Days of Storage 1]],""),0)</f>
        <v>#VALUE!</v>
      </c>
    </row>
    <row r="1060" spans="1:16" x14ac:dyDescent="0.25">
      <c r="A1060" s="5" t="e">
        <f t="shared" si="101"/>
        <v>#VALUE!</v>
      </c>
      <c r="B1060" s="6" t="str">
        <f>IFERROR(IF(Table1[[#This Row],[Multi-lens? 1]]="No", 1, IF(Table1[[#This Row],[Multi-lens? 1]]="Dual", 2, IF(Table1[[#This Row],[Multi-lens? 1]]="Quad", 4, ""))),"")</f>
        <v/>
      </c>
      <c r="C1060" s="6" t="e">
        <f t="shared" si="102"/>
        <v>#VALUE!</v>
      </c>
      <c r="D1060" s="6" t="e">
        <f t="shared" si="103"/>
        <v>#VALUE!</v>
      </c>
      <c r="E1060" s="6" t="e">
        <f t="shared" si="104"/>
        <v>#VALUE!</v>
      </c>
      <c r="F1060" s="6" t="e">
        <f t="shared" si="105"/>
        <v>#VALUE!</v>
      </c>
      <c r="H1060" s="6" t="str">
        <f>IFERROR(IF(Table1[[#This Row],[Multi-lens? 1]]="No", 1, IF(Table1[[#This Row],[Multi-lens? 1]]="Dual", 2, IF(Table1[[#This Row],[Multi-lens? 1]]="Quad", 4, ""))),"")</f>
        <v/>
      </c>
      <c r="I1060" s="9" t="str">
        <f>IFERROR(Table1[[#This Row],[Name]],"")</f>
        <v/>
      </c>
      <c r="K1060" s="3" t="str">
        <f t="shared" si="100"/>
        <v/>
      </c>
      <c r="M1060" s="4" t="e">
        <f>IF(Table1[[#This Row],[Import to Gateway Calculator?]]="Yes",IFERROR(Table1[[#This Row],[Streaming Resolution '[MP']]],""),0)</f>
        <v>#VALUE!</v>
      </c>
      <c r="N1060" s="4" t="e">
        <f>IF(Table1[[#This Row],[Import to Gateway Calculator?]]="Yes",IFERROR(Table1[[#This Row],[Recording Resolution '[MP']]],""),0)</f>
        <v>#VALUE!</v>
      </c>
      <c r="O1060" s="4" t="e">
        <f>IF(Table1[[#This Row],[Import to Gateway Calculator?]]="Yes",IFERROR(Table1[[#This Row],[Frame Rate '[FPS'] 1]],""),0)</f>
        <v>#VALUE!</v>
      </c>
      <c r="P1060" s="4" t="e">
        <f>IF(Table1[[#This Row],[Import to Gateway Calculator?]]="Yes",IFERROR(Table1[[#This Row],[Days of Storage 1]],""),0)</f>
        <v>#VALUE!</v>
      </c>
    </row>
    <row r="1061" spans="1:16" x14ac:dyDescent="0.25">
      <c r="A1061" s="5" t="e">
        <f t="shared" si="101"/>
        <v>#VALUE!</v>
      </c>
      <c r="B1061" s="6" t="str">
        <f>IFERROR(IF(Table1[[#This Row],[Multi-lens? 1]]="No", 1, IF(Table1[[#This Row],[Multi-lens? 1]]="Dual", 2, IF(Table1[[#This Row],[Multi-lens? 1]]="Quad", 4, ""))),"")</f>
        <v/>
      </c>
      <c r="C1061" s="6" t="e">
        <f t="shared" si="102"/>
        <v>#VALUE!</v>
      </c>
      <c r="D1061" s="6" t="e">
        <f t="shared" si="103"/>
        <v>#VALUE!</v>
      </c>
      <c r="E1061" s="6" t="e">
        <f t="shared" si="104"/>
        <v>#VALUE!</v>
      </c>
      <c r="F1061" s="6" t="e">
        <f t="shared" si="105"/>
        <v>#VALUE!</v>
      </c>
      <c r="H1061" s="6" t="str">
        <f>IFERROR(IF(Table1[[#This Row],[Multi-lens? 1]]="No", 1, IF(Table1[[#This Row],[Multi-lens? 1]]="Dual", 2, IF(Table1[[#This Row],[Multi-lens? 1]]="Quad", 4, ""))),"")</f>
        <v/>
      </c>
      <c r="I1061" s="9" t="str">
        <f>IFERROR(Table1[[#This Row],[Name]],"")</f>
        <v/>
      </c>
      <c r="K1061" s="3" t="str">
        <f t="shared" si="100"/>
        <v/>
      </c>
      <c r="M1061" s="4" t="e">
        <f>IF(Table1[[#This Row],[Import to Gateway Calculator?]]="Yes",IFERROR(Table1[[#This Row],[Streaming Resolution '[MP']]],""),0)</f>
        <v>#VALUE!</v>
      </c>
      <c r="N1061" s="4" t="e">
        <f>IF(Table1[[#This Row],[Import to Gateway Calculator?]]="Yes",IFERROR(Table1[[#This Row],[Recording Resolution '[MP']]],""),0)</f>
        <v>#VALUE!</v>
      </c>
      <c r="O1061" s="4" t="e">
        <f>IF(Table1[[#This Row],[Import to Gateway Calculator?]]="Yes",IFERROR(Table1[[#This Row],[Frame Rate '[FPS'] 1]],""),0)</f>
        <v>#VALUE!</v>
      </c>
      <c r="P1061" s="4" t="e">
        <f>IF(Table1[[#This Row],[Import to Gateway Calculator?]]="Yes",IFERROR(Table1[[#This Row],[Days of Storage 1]],""),0)</f>
        <v>#VALUE!</v>
      </c>
    </row>
    <row r="1062" spans="1:16" x14ac:dyDescent="0.25">
      <c r="A1062" s="5" t="e">
        <f t="shared" si="101"/>
        <v>#VALUE!</v>
      </c>
      <c r="B1062" s="6" t="str">
        <f>IFERROR(IF(Table1[[#This Row],[Multi-lens? 1]]="No", 1, IF(Table1[[#This Row],[Multi-lens? 1]]="Dual", 2, IF(Table1[[#This Row],[Multi-lens? 1]]="Quad", 4, ""))),"")</f>
        <v/>
      </c>
      <c r="C1062" s="6" t="e">
        <f t="shared" si="102"/>
        <v>#VALUE!</v>
      </c>
      <c r="D1062" s="6" t="e">
        <f t="shared" si="103"/>
        <v>#VALUE!</v>
      </c>
      <c r="E1062" s="6" t="e">
        <f t="shared" si="104"/>
        <v>#VALUE!</v>
      </c>
      <c r="F1062" s="6" t="e">
        <f t="shared" si="105"/>
        <v>#VALUE!</v>
      </c>
      <c r="H1062" s="6" t="str">
        <f>IFERROR(IF(Table1[[#This Row],[Multi-lens? 1]]="No", 1, IF(Table1[[#This Row],[Multi-lens? 1]]="Dual", 2, IF(Table1[[#This Row],[Multi-lens? 1]]="Quad", 4, ""))),"")</f>
        <v/>
      </c>
      <c r="I1062" s="9" t="str">
        <f>IFERROR(Table1[[#This Row],[Name]],"")</f>
        <v/>
      </c>
      <c r="K1062" s="3" t="str">
        <f t="shared" si="100"/>
        <v/>
      </c>
      <c r="M1062" s="4" t="e">
        <f>IF(Table1[[#This Row],[Import to Gateway Calculator?]]="Yes",IFERROR(Table1[[#This Row],[Streaming Resolution '[MP']]],""),0)</f>
        <v>#VALUE!</v>
      </c>
      <c r="N1062" s="4" t="e">
        <f>IF(Table1[[#This Row],[Import to Gateway Calculator?]]="Yes",IFERROR(Table1[[#This Row],[Recording Resolution '[MP']]],""),0)</f>
        <v>#VALUE!</v>
      </c>
      <c r="O1062" s="4" t="e">
        <f>IF(Table1[[#This Row],[Import to Gateway Calculator?]]="Yes",IFERROR(Table1[[#This Row],[Frame Rate '[FPS'] 1]],""),0)</f>
        <v>#VALUE!</v>
      </c>
      <c r="P1062" s="4" t="e">
        <f>IF(Table1[[#This Row],[Import to Gateway Calculator?]]="Yes",IFERROR(Table1[[#This Row],[Days of Storage 1]],""),0)</f>
        <v>#VALUE!</v>
      </c>
    </row>
    <row r="1063" spans="1:16" x14ac:dyDescent="0.25">
      <c r="A1063" s="5" t="e">
        <f t="shared" si="101"/>
        <v>#VALUE!</v>
      </c>
      <c r="B1063" s="6" t="str">
        <f>IFERROR(IF(Table1[[#This Row],[Multi-lens? 1]]="No", 1, IF(Table1[[#This Row],[Multi-lens? 1]]="Dual", 2, IF(Table1[[#This Row],[Multi-lens? 1]]="Quad", 4, ""))),"")</f>
        <v/>
      </c>
      <c r="C1063" s="6" t="e">
        <f t="shared" si="102"/>
        <v>#VALUE!</v>
      </c>
      <c r="D1063" s="6" t="e">
        <f t="shared" si="103"/>
        <v>#VALUE!</v>
      </c>
      <c r="E1063" s="6" t="e">
        <f t="shared" si="104"/>
        <v>#VALUE!</v>
      </c>
      <c r="F1063" s="6" t="e">
        <f t="shared" si="105"/>
        <v>#VALUE!</v>
      </c>
      <c r="H1063" s="6" t="str">
        <f>IFERROR(IF(Table1[[#This Row],[Multi-lens? 1]]="No", 1, IF(Table1[[#This Row],[Multi-lens? 1]]="Dual", 2, IF(Table1[[#This Row],[Multi-lens? 1]]="Quad", 4, ""))),"")</f>
        <v/>
      </c>
      <c r="I1063" s="9" t="str">
        <f>IFERROR(Table1[[#This Row],[Name]],"")</f>
        <v/>
      </c>
      <c r="K1063" s="3" t="str">
        <f t="shared" si="100"/>
        <v/>
      </c>
      <c r="M1063" s="4" t="e">
        <f>IF(Table1[[#This Row],[Import to Gateway Calculator?]]="Yes",IFERROR(Table1[[#This Row],[Streaming Resolution '[MP']]],""),0)</f>
        <v>#VALUE!</v>
      </c>
      <c r="N1063" s="4" t="e">
        <f>IF(Table1[[#This Row],[Import to Gateway Calculator?]]="Yes",IFERROR(Table1[[#This Row],[Recording Resolution '[MP']]],""),0)</f>
        <v>#VALUE!</v>
      </c>
      <c r="O1063" s="4" t="e">
        <f>IF(Table1[[#This Row],[Import to Gateway Calculator?]]="Yes",IFERROR(Table1[[#This Row],[Frame Rate '[FPS'] 1]],""),0)</f>
        <v>#VALUE!</v>
      </c>
      <c r="P1063" s="4" t="e">
        <f>IF(Table1[[#This Row],[Import to Gateway Calculator?]]="Yes",IFERROR(Table1[[#This Row],[Days of Storage 1]],""),0)</f>
        <v>#VALUE!</v>
      </c>
    </row>
    <row r="1064" spans="1:16" x14ac:dyDescent="0.25">
      <c r="A1064" s="5" t="e">
        <f t="shared" si="101"/>
        <v>#VALUE!</v>
      </c>
      <c r="B1064" s="6" t="str">
        <f>IFERROR(IF(Table1[[#This Row],[Multi-lens? 1]]="No", 1, IF(Table1[[#This Row],[Multi-lens? 1]]="Dual", 2, IF(Table1[[#This Row],[Multi-lens? 1]]="Quad", 4, ""))),"")</f>
        <v/>
      </c>
      <c r="C1064" s="6" t="e">
        <f t="shared" si="102"/>
        <v>#VALUE!</v>
      </c>
      <c r="D1064" s="6" t="e">
        <f t="shared" si="103"/>
        <v>#VALUE!</v>
      </c>
      <c r="E1064" s="6" t="e">
        <f t="shared" si="104"/>
        <v>#VALUE!</v>
      </c>
      <c r="F1064" s="6" t="e">
        <f t="shared" si="105"/>
        <v>#VALUE!</v>
      </c>
      <c r="H1064" s="6" t="str">
        <f>IFERROR(IF(Table1[[#This Row],[Multi-lens? 1]]="No", 1, IF(Table1[[#This Row],[Multi-lens? 1]]="Dual", 2, IF(Table1[[#This Row],[Multi-lens? 1]]="Quad", 4, ""))),"")</f>
        <v/>
      </c>
      <c r="I1064" s="9" t="str">
        <f>IFERROR(Table1[[#This Row],[Name]],"")</f>
        <v/>
      </c>
      <c r="K1064" s="3" t="str">
        <f t="shared" si="100"/>
        <v/>
      </c>
      <c r="M1064" s="4" t="e">
        <f>IF(Table1[[#This Row],[Import to Gateway Calculator?]]="Yes",IFERROR(Table1[[#This Row],[Streaming Resolution '[MP']]],""),0)</f>
        <v>#VALUE!</v>
      </c>
      <c r="N1064" s="4" t="e">
        <f>IF(Table1[[#This Row],[Import to Gateway Calculator?]]="Yes",IFERROR(Table1[[#This Row],[Recording Resolution '[MP']]],""),0)</f>
        <v>#VALUE!</v>
      </c>
      <c r="O1064" s="4" t="e">
        <f>IF(Table1[[#This Row],[Import to Gateway Calculator?]]="Yes",IFERROR(Table1[[#This Row],[Frame Rate '[FPS'] 1]],""),0)</f>
        <v>#VALUE!</v>
      </c>
      <c r="P1064" s="4" t="e">
        <f>IF(Table1[[#This Row],[Import to Gateway Calculator?]]="Yes",IFERROR(Table1[[#This Row],[Days of Storage 1]],""),0)</f>
        <v>#VALUE!</v>
      </c>
    </row>
    <row r="1065" spans="1:16" x14ac:dyDescent="0.25">
      <c r="A1065" s="5" t="e">
        <f t="shared" si="101"/>
        <v>#VALUE!</v>
      </c>
      <c r="B1065" s="6" t="str">
        <f>IFERROR(IF(Table1[[#This Row],[Multi-lens? 1]]="No", 1, IF(Table1[[#This Row],[Multi-lens? 1]]="Dual", 2, IF(Table1[[#This Row],[Multi-lens? 1]]="Quad", 4, ""))),"")</f>
        <v/>
      </c>
      <c r="C1065" s="6" t="e">
        <f t="shared" si="102"/>
        <v>#VALUE!</v>
      </c>
      <c r="D1065" s="6" t="e">
        <f t="shared" si="103"/>
        <v>#VALUE!</v>
      </c>
      <c r="E1065" s="6" t="e">
        <f t="shared" si="104"/>
        <v>#VALUE!</v>
      </c>
      <c r="F1065" s="6" t="e">
        <f t="shared" si="105"/>
        <v>#VALUE!</v>
      </c>
      <c r="H1065" s="6" t="str">
        <f>IFERROR(IF(Table1[[#This Row],[Multi-lens? 1]]="No", 1, IF(Table1[[#This Row],[Multi-lens? 1]]="Dual", 2, IF(Table1[[#This Row],[Multi-lens? 1]]="Quad", 4, ""))),"")</f>
        <v/>
      </c>
      <c r="I1065" s="9" t="str">
        <f>IFERROR(Table1[[#This Row],[Name]],"")</f>
        <v/>
      </c>
      <c r="K1065" s="3" t="str">
        <f t="shared" si="100"/>
        <v/>
      </c>
      <c r="M1065" s="4" t="e">
        <f>IF(Table1[[#This Row],[Import to Gateway Calculator?]]="Yes",IFERROR(Table1[[#This Row],[Streaming Resolution '[MP']]],""),0)</f>
        <v>#VALUE!</v>
      </c>
      <c r="N1065" s="4" t="e">
        <f>IF(Table1[[#This Row],[Import to Gateway Calculator?]]="Yes",IFERROR(Table1[[#This Row],[Recording Resolution '[MP']]],""),0)</f>
        <v>#VALUE!</v>
      </c>
      <c r="O1065" s="4" t="e">
        <f>IF(Table1[[#This Row],[Import to Gateway Calculator?]]="Yes",IFERROR(Table1[[#This Row],[Frame Rate '[FPS'] 1]],""),0)</f>
        <v>#VALUE!</v>
      </c>
      <c r="P1065" s="4" t="e">
        <f>IF(Table1[[#This Row],[Import to Gateway Calculator?]]="Yes",IFERROR(Table1[[#This Row],[Days of Storage 1]],""),0)</f>
        <v>#VALUE!</v>
      </c>
    </row>
    <row r="1066" spans="1:16" x14ac:dyDescent="0.25">
      <c r="A1066" s="5" t="e">
        <f t="shared" si="101"/>
        <v>#VALUE!</v>
      </c>
      <c r="B1066" s="6" t="str">
        <f>IFERROR(IF(Table1[[#This Row],[Multi-lens? 1]]="No", 1, IF(Table1[[#This Row],[Multi-lens? 1]]="Dual", 2, IF(Table1[[#This Row],[Multi-lens? 1]]="Quad", 4, ""))),"")</f>
        <v/>
      </c>
      <c r="C1066" s="6" t="e">
        <f t="shared" si="102"/>
        <v>#VALUE!</v>
      </c>
      <c r="D1066" s="6" t="e">
        <f t="shared" si="103"/>
        <v>#VALUE!</v>
      </c>
      <c r="E1066" s="6" t="e">
        <f t="shared" si="104"/>
        <v>#VALUE!</v>
      </c>
      <c r="F1066" s="6" t="e">
        <f t="shared" si="105"/>
        <v>#VALUE!</v>
      </c>
      <c r="H1066" s="6" t="str">
        <f>IFERROR(IF(Table1[[#This Row],[Multi-lens? 1]]="No", 1, IF(Table1[[#This Row],[Multi-lens? 1]]="Dual", 2, IF(Table1[[#This Row],[Multi-lens? 1]]="Quad", 4, ""))),"")</f>
        <v/>
      </c>
      <c r="I1066" s="9" t="str">
        <f>IFERROR(Table1[[#This Row],[Name]],"")</f>
        <v/>
      </c>
      <c r="K1066" s="3" t="str">
        <f t="shared" si="100"/>
        <v/>
      </c>
      <c r="M1066" s="4" t="e">
        <f>IF(Table1[[#This Row],[Import to Gateway Calculator?]]="Yes",IFERROR(Table1[[#This Row],[Streaming Resolution '[MP']]],""),0)</f>
        <v>#VALUE!</v>
      </c>
      <c r="N1066" s="4" t="e">
        <f>IF(Table1[[#This Row],[Import to Gateway Calculator?]]="Yes",IFERROR(Table1[[#This Row],[Recording Resolution '[MP']]],""),0)</f>
        <v>#VALUE!</v>
      </c>
      <c r="O1066" s="4" t="e">
        <f>IF(Table1[[#This Row],[Import to Gateway Calculator?]]="Yes",IFERROR(Table1[[#This Row],[Frame Rate '[FPS'] 1]],""),0)</f>
        <v>#VALUE!</v>
      </c>
      <c r="P1066" s="4" t="e">
        <f>IF(Table1[[#This Row],[Import to Gateway Calculator?]]="Yes",IFERROR(Table1[[#This Row],[Days of Storage 1]],""),0)</f>
        <v>#VALUE!</v>
      </c>
    </row>
    <row r="1067" spans="1:16" x14ac:dyDescent="0.25">
      <c r="A1067" s="5" t="e">
        <f t="shared" si="101"/>
        <v>#VALUE!</v>
      </c>
      <c r="B1067" s="6" t="str">
        <f>IFERROR(IF(Table1[[#This Row],[Multi-lens? 1]]="No", 1, IF(Table1[[#This Row],[Multi-lens? 1]]="Dual", 2, IF(Table1[[#This Row],[Multi-lens? 1]]="Quad", 4, ""))),"")</f>
        <v/>
      </c>
      <c r="C1067" s="6" t="e">
        <f t="shared" si="102"/>
        <v>#VALUE!</v>
      </c>
      <c r="D1067" s="6" t="e">
        <f t="shared" si="103"/>
        <v>#VALUE!</v>
      </c>
      <c r="E1067" s="6" t="e">
        <f t="shared" si="104"/>
        <v>#VALUE!</v>
      </c>
      <c r="F1067" s="6" t="e">
        <f t="shared" si="105"/>
        <v>#VALUE!</v>
      </c>
      <c r="H1067" s="6" t="str">
        <f>IFERROR(IF(Table1[[#This Row],[Multi-lens? 1]]="No", 1, IF(Table1[[#This Row],[Multi-lens? 1]]="Dual", 2, IF(Table1[[#This Row],[Multi-lens? 1]]="Quad", 4, ""))),"")</f>
        <v/>
      </c>
      <c r="I1067" s="9" t="str">
        <f>IFERROR(Table1[[#This Row],[Name]],"")</f>
        <v/>
      </c>
      <c r="K1067" s="3" t="str">
        <f t="shared" si="100"/>
        <v/>
      </c>
      <c r="M1067" s="4" t="e">
        <f>IF(Table1[[#This Row],[Import to Gateway Calculator?]]="Yes",IFERROR(Table1[[#This Row],[Streaming Resolution '[MP']]],""),0)</f>
        <v>#VALUE!</v>
      </c>
      <c r="N1067" s="4" t="e">
        <f>IF(Table1[[#This Row],[Import to Gateway Calculator?]]="Yes",IFERROR(Table1[[#This Row],[Recording Resolution '[MP']]],""),0)</f>
        <v>#VALUE!</v>
      </c>
      <c r="O1067" s="4" t="e">
        <f>IF(Table1[[#This Row],[Import to Gateway Calculator?]]="Yes",IFERROR(Table1[[#This Row],[Frame Rate '[FPS'] 1]],""),0)</f>
        <v>#VALUE!</v>
      </c>
      <c r="P1067" s="4" t="e">
        <f>IF(Table1[[#This Row],[Import to Gateway Calculator?]]="Yes",IFERROR(Table1[[#This Row],[Days of Storage 1]],""),0)</f>
        <v>#VALUE!</v>
      </c>
    </row>
    <row r="1068" spans="1:16" x14ac:dyDescent="0.25">
      <c r="A1068" s="5" t="e">
        <f t="shared" si="101"/>
        <v>#VALUE!</v>
      </c>
      <c r="B1068" s="6" t="str">
        <f>IFERROR(IF(Table1[[#This Row],[Multi-lens? 1]]="No", 1, IF(Table1[[#This Row],[Multi-lens? 1]]="Dual", 2, IF(Table1[[#This Row],[Multi-lens? 1]]="Quad", 4, ""))),"")</f>
        <v/>
      </c>
      <c r="C1068" s="6" t="e">
        <f t="shared" si="102"/>
        <v>#VALUE!</v>
      </c>
      <c r="D1068" s="6" t="e">
        <f t="shared" si="103"/>
        <v>#VALUE!</v>
      </c>
      <c r="E1068" s="6" t="e">
        <f t="shared" si="104"/>
        <v>#VALUE!</v>
      </c>
      <c r="F1068" s="6" t="e">
        <f t="shared" si="105"/>
        <v>#VALUE!</v>
      </c>
      <c r="H1068" s="6" t="str">
        <f>IFERROR(IF(Table1[[#This Row],[Multi-lens? 1]]="No", 1, IF(Table1[[#This Row],[Multi-lens? 1]]="Dual", 2, IF(Table1[[#This Row],[Multi-lens? 1]]="Quad", 4, ""))),"")</f>
        <v/>
      </c>
      <c r="I1068" s="9" t="str">
        <f>IFERROR(Table1[[#This Row],[Name]],"")</f>
        <v/>
      </c>
      <c r="K1068" s="3" t="str">
        <f t="shared" si="100"/>
        <v/>
      </c>
      <c r="M1068" s="4" t="e">
        <f>IF(Table1[[#This Row],[Import to Gateway Calculator?]]="Yes",IFERROR(Table1[[#This Row],[Streaming Resolution '[MP']]],""),0)</f>
        <v>#VALUE!</v>
      </c>
      <c r="N1068" s="4" t="e">
        <f>IF(Table1[[#This Row],[Import to Gateway Calculator?]]="Yes",IFERROR(Table1[[#This Row],[Recording Resolution '[MP']]],""),0)</f>
        <v>#VALUE!</v>
      </c>
      <c r="O1068" s="4" t="e">
        <f>IF(Table1[[#This Row],[Import to Gateway Calculator?]]="Yes",IFERROR(Table1[[#This Row],[Frame Rate '[FPS'] 1]],""),0)</f>
        <v>#VALUE!</v>
      </c>
      <c r="P1068" s="4" t="e">
        <f>IF(Table1[[#This Row],[Import to Gateway Calculator?]]="Yes",IFERROR(Table1[[#This Row],[Days of Storage 1]],""),0)</f>
        <v>#VALUE!</v>
      </c>
    </row>
    <row r="1069" spans="1:16" x14ac:dyDescent="0.25">
      <c r="A1069" s="5" t="e">
        <f t="shared" si="101"/>
        <v>#VALUE!</v>
      </c>
      <c r="B1069" s="6" t="str">
        <f>IFERROR(IF(Table1[[#This Row],[Multi-lens? 1]]="No", 1, IF(Table1[[#This Row],[Multi-lens? 1]]="Dual", 2, IF(Table1[[#This Row],[Multi-lens? 1]]="Quad", 4, ""))),"")</f>
        <v/>
      </c>
      <c r="C1069" s="6" t="e">
        <f t="shared" si="102"/>
        <v>#VALUE!</v>
      </c>
      <c r="D1069" s="6" t="e">
        <f t="shared" si="103"/>
        <v>#VALUE!</v>
      </c>
      <c r="E1069" s="6" t="e">
        <f t="shared" si="104"/>
        <v>#VALUE!</v>
      </c>
      <c r="F1069" s="6" t="e">
        <f t="shared" si="105"/>
        <v>#VALUE!</v>
      </c>
      <c r="H1069" s="6" t="str">
        <f>IFERROR(IF(Table1[[#This Row],[Multi-lens? 1]]="No", 1, IF(Table1[[#This Row],[Multi-lens? 1]]="Dual", 2, IF(Table1[[#This Row],[Multi-lens? 1]]="Quad", 4, ""))),"")</f>
        <v/>
      </c>
      <c r="I1069" s="9" t="str">
        <f>IFERROR(Table1[[#This Row],[Name]],"")</f>
        <v/>
      </c>
      <c r="K1069" s="3" t="str">
        <f t="shared" si="100"/>
        <v/>
      </c>
      <c r="M1069" s="4" t="e">
        <f>IF(Table1[[#This Row],[Import to Gateway Calculator?]]="Yes",IFERROR(Table1[[#This Row],[Streaming Resolution '[MP']]],""),0)</f>
        <v>#VALUE!</v>
      </c>
      <c r="N1069" s="4" t="e">
        <f>IF(Table1[[#This Row],[Import to Gateway Calculator?]]="Yes",IFERROR(Table1[[#This Row],[Recording Resolution '[MP']]],""),0)</f>
        <v>#VALUE!</v>
      </c>
      <c r="O1069" s="4" t="e">
        <f>IF(Table1[[#This Row],[Import to Gateway Calculator?]]="Yes",IFERROR(Table1[[#This Row],[Frame Rate '[FPS'] 1]],""),0)</f>
        <v>#VALUE!</v>
      </c>
      <c r="P1069" s="4" t="e">
        <f>IF(Table1[[#This Row],[Import to Gateway Calculator?]]="Yes",IFERROR(Table1[[#This Row],[Days of Storage 1]],""),0)</f>
        <v>#VALUE!</v>
      </c>
    </row>
    <row r="1070" spans="1:16" x14ac:dyDescent="0.25">
      <c r="A1070" s="5" t="e">
        <f t="shared" si="101"/>
        <v>#VALUE!</v>
      </c>
      <c r="B1070" s="6" t="str">
        <f>IFERROR(IF(Table1[[#This Row],[Multi-lens? 1]]="No", 1, IF(Table1[[#This Row],[Multi-lens? 1]]="Dual", 2, IF(Table1[[#This Row],[Multi-lens? 1]]="Quad", 4, ""))),"")</f>
        <v/>
      </c>
      <c r="C1070" s="6" t="e">
        <f t="shared" si="102"/>
        <v>#VALUE!</v>
      </c>
      <c r="D1070" s="6" t="e">
        <f t="shared" si="103"/>
        <v>#VALUE!</v>
      </c>
      <c r="E1070" s="6" t="e">
        <f t="shared" si="104"/>
        <v>#VALUE!</v>
      </c>
      <c r="F1070" s="6" t="e">
        <f t="shared" si="105"/>
        <v>#VALUE!</v>
      </c>
      <c r="H1070" s="6" t="str">
        <f>IFERROR(IF(Table1[[#This Row],[Multi-lens? 1]]="No", 1, IF(Table1[[#This Row],[Multi-lens? 1]]="Dual", 2, IF(Table1[[#This Row],[Multi-lens? 1]]="Quad", 4, ""))),"")</f>
        <v/>
      </c>
      <c r="I1070" s="9" t="str">
        <f>IFERROR(Table1[[#This Row],[Name]],"")</f>
        <v/>
      </c>
      <c r="K1070" s="3" t="str">
        <f t="shared" si="100"/>
        <v/>
      </c>
      <c r="M1070" s="4" t="e">
        <f>IF(Table1[[#This Row],[Import to Gateway Calculator?]]="Yes",IFERROR(Table1[[#This Row],[Streaming Resolution '[MP']]],""),0)</f>
        <v>#VALUE!</v>
      </c>
      <c r="N1070" s="4" t="e">
        <f>IF(Table1[[#This Row],[Import to Gateway Calculator?]]="Yes",IFERROR(Table1[[#This Row],[Recording Resolution '[MP']]],""),0)</f>
        <v>#VALUE!</v>
      </c>
      <c r="O1070" s="4" t="e">
        <f>IF(Table1[[#This Row],[Import to Gateway Calculator?]]="Yes",IFERROR(Table1[[#This Row],[Frame Rate '[FPS'] 1]],""),0)</f>
        <v>#VALUE!</v>
      </c>
      <c r="P1070" s="4" t="e">
        <f>IF(Table1[[#This Row],[Import to Gateway Calculator?]]="Yes",IFERROR(Table1[[#This Row],[Days of Storage 1]],""),0)</f>
        <v>#VALUE!</v>
      </c>
    </row>
    <row r="1071" spans="1:16" x14ac:dyDescent="0.25">
      <c r="A1071" s="5" t="e">
        <f t="shared" si="101"/>
        <v>#VALUE!</v>
      </c>
      <c r="B1071" s="6" t="str">
        <f>IFERROR(IF(Table1[[#This Row],[Multi-lens? 1]]="No", 1, IF(Table1[[#This Row],[Multi-lens? 1]]="Dual", 2, IF(Table1[[#This Row],[Multi-lens? 1]]="Quad", 4, ""))),"")</f>
        <v/>
      </c>
      <c r="C1071" s="6" t="e">
        <f t="shared" si="102"/>
        <v>#VALUE!</v>
      </c>
      <c r="D1071" s="6" t="e">
        <f t="shared" si="103"/>
        <v>#VALUE!</v>
      </c>
      <c r="E1071" s="6" t="e">
        <f t="shared" si="104"/>
        <v>#VALUE!</v>
      </c>
      <c r="F1071" s="6" t="e">
        <f t="shared" si="105"/>
        <v>#VALUE!</v>
      </c>
      <c r="H1071" s="6" t="str">
        <f>IFERROR(IF(Table1[[#This Row],[Multi-lens? 1]]="No", 1, IF(Table1[[#This Row],[Multi-lens? 1]]="Dual", 2, IF(Table1[[#This Row],[Multi-lens? 1]]="Quad", 4, ""))),"")</f>
        <v/>
      </c>
      <c r="I1071" s="9" t="str">
        <f>IFERROR(Table1[[#This Row],[Name]],"")</f>
        <v/>
      </c>
      <c r="K1071" s="3" t="str">
        <f t="shared" si="100"/>
        <v/>
      </c>
      <c r="M1071" s="4" t="e">
        <f>IF(Table1[[#This Row],[Import to Gateway Calculator?]]="Yes",IFERROR(Table1[[#This Row],[Streaming Resolution '[MP']]],""),0)</f>
        <v>#VALUE!</v>
      </c>
      <c r="N1071" s="4" t="e">
        <f>IF(Table1[[#This Row],[Import to Gateway Calculator?]]="Yes",IFERROR(Table1[[#This Row],[Recording Resolution '[MP']]],""),0)</f>
        <v>#VALUE!</v>
      </c>
      <c r="O1071" s="4" t="e">
        <f>IF(Table1[[#This Row],[Import to Gateway Calculator?]]="Yes",IFERROR(Table1[[#This Row],[Frame Rate '[FPS'] 1]],""),0)</f>
        <v>#VALUE!</v>
      </c>
      <c r="P1071" s="4" t="e">
        <f>IF(Table1[[#This Row],[Import to Gateway Calculator?]]="Yes",IFERROR(Table1[[#This Row],[Days of Storage 1]],""),0)</f>
        <v>#VALUE!</v>
      </c>
    </row>
    <row r="1072" spans="1:16" x14ac:dyDescent="0.25">
      <c r="A1072" s="5" t="e">
        <f t="shared" si="101"/>
        <v>#VALUE!</v>
      </c>
      <c r="B1072" s="6" t="str">
        <f>IFERROR(IF(Table1[[#This Row],[Multi-lens? 1]]="No", 1, IF(Table1[[#This Row],[Multi-lens? 1]]="Dual", 2, IF(Table1[[#This Row],[Multi-lens? 1]]="Quad", 4, ""))),"")</f>
        <v/>
      </c>
      <c r="C1072" s="6" t="e">
        <f t="shared" si="102"/>
        <v>#VALUE!</v>
      </c>
      <c r="D1072" s="6" t="e">
        <f t="shared" si="103"/>
        <v>#VALUE!</v>
      </c>
      <c r="E1072" s="6" t="e">
        <f t="shared" si="104"/>
        <v>#VALUE!</v>
      </c>
      <c r="F1072" s="6" t="e">
        <f t="shared" si="105"/>
        <v>#VALUE!</v>
      </c>
      <c r="H1072" s="6" t="str">
        <f>IFERROR(IF(Table1[[#This Row],[Multi-lens? 1]]="No", 1, IF(Table1[[#This Row],[Multi-lens? 1]]="Dual", 2, IF(Table1[[#This Row],[Multi-lens? 1]]="Quad", 4, ""))),"")</f>
        <v/>
      </c>
      <c r="I1072" s="9" t="str">
        <f>IFERROR(Table1[[#This Row],[Name]],"")</f>
        <v/>
      </c>
      <c r="K1072" s="3" t="str">
        <f t="shared" si="100"/>
        <v/>
      </c>
      <c r="M1072" s="4" t="e">
        <f>IF(Table1[[#This Row],[Import to Gateway Calculator?]]="Yes",IFERROR(Table1[[#This Row],[Streaming Resolution '[MP']]],""),0)</f>
        <v>#VALUE!</v>
      </c>
      <c r="N1072" s="4" t="e">
        <f>IF(Table1[[#This Row],[Import to Gateway Calculator?]]="Yes",IFERROR(Table1[[#This Row],[Recording Resolution '[MP']]],""),0)</f>
        <v>#VALUE!</v>
      </c>
      <c r="O1072" s="4" t="e">
        <f>IF(Table1[[#This Row],[Import to Gateway Calculator?]]="Yes",IFERROR(Table1[[#This Row],[Frame Rate '[FPS'] 1]],""),0)</f>
        <v>#VALUE!</v>
      </c>
      <c r="P1072" s="4" t="e">
        <f>IF(Table1[[#This Row],[Import to Gateway Calculator?]]="Yes",IFERROR(Table1[[#This Row],[Days of Storage 1]],""),0)</f>
        <v>#VALUE!</v>
      </c>
    </row>
    <row r="1073" spans="1:16" x14ac:dyDescent="0.25">
      <c r="A1073" s="5" t="e">
        <f t="shared" si="101"/>
        <v>#VALUE!</v>
      </c>
      <c r="B1073" s="6" t="str">
        <f>IFERROR(IF(Table1[[#This Row],[Multi-lens? 1]]="No", 1, IF(Table1[[#This Row],[Multi-lens? 1]]="Dual", 2, IF(Table1[[#This Row],[Multi-lens? 1]]="Quad", 4, ""))),"")</f>
        <v/>
      </c>
      <c r="C1073" s="6" t="e">
        <f t="shared" si="102"/>
        <v>#VALUE!</v>
      </c>
      <c r="D1073" s="6" t="e">
        <f t="shared" si="103"/>
        <v>#VALUE!</v>
      </c>
      <c r="E1073" s="6" t="e">
        <f t="shared" si="104"/>
        <v>#VALUE!</v>
      </c>
      <c r="F1073" s="6" t="e">
        <f t="shared" si="105"/>
        <v>#VALUE!</v>
      </c>
      <c r="H1073" s="6" t="str">
        <f>IFERROR(IF(Table1[[#This Row],[Multi-lens? 1]]="No", 1, IF(Table1[[#This Row],[Multi-lens? 1]]="Dual", 2, IF(Table1[[#This Row],[Multi-lens? 1]]="Quad", 4, ""))),"")</f>
        <v/>
      </c>
      <c r="I1073" s="9" t="str">
        <f>IFERROR(Table1[[#This Row],[Name]],"")</f>
        <v/>
      </c>
      <c r="K1073" s="3" t="str">
        <f t="shared" si="100"/>
        <v/>
      </c>
      <c r="M1073" s="4" t="e">
        <f>IF(Table1[[#This Row],[Import to Gateway Calculator?]]="Yes",IFERROR(Table1[[#This Row],[Streaming Resolution '[MP']]],""),0)</f>
        <v>#VALUE!</v>
      </c>
      <c r="N1073" s="4" t="e">
        <f>IF(Table1[[#This Row],[Import to Gateway Calculator?]]="Yes",IFERROR(Table1[[#This Row],[Recording Resolution '[MP']]],""),0)</f>
        <v>#VALUE!</v>
      </c>
      <c r="O1073" s="4" t="e">
        <f>IF(Table1[[#This Row],[Import to Gateway Calculator?]]="Yes",IFERROR(Table1[[#This Row],[Frame Rate '[FPS'] 1]],""),0)</f>
        <v>#VALUE!</v>
      </c>
      <c r="P1073" s="4" t="e">
        <f>IF(Table1[[#This Row],[Import to Gateway Calculator?]]="Yes",IFERROR(Table1[[#This Row],[Days of Storage 1]],""),0)</f>
        <v>#VALUE!</v>
      </c>
    </row>
    <row r="1074" spans="1:16" x14ac:dyDescent="0.25">
      <c r="A1074" s="5" t="e">
        <f t="shared" si="101"/>
        <v>#VALUE!</v>
      </c>
      <c r="B1074" s="6" t="str">
        <f>IFERROR(IF(Table1[[#This Row],[Multi-lens? 1]]="No", 1, IF(Table1[[#This Row],[Multi-lens? 1]]="Dual", 2, IF(Table1[[#This Row],[Multi-lens? 1]]="Quad", 4, ""))),"")</f>
        <v/>
      </c>
      <c r="C1074" s="6" t="e">
        <f t="shared" si="102"/>
        <v>#VALUE!</v>
      </c>
      <c r="D1074" s="6" t="e">
        <f t="shared" si="103"/>
        <v>#VALUE!</v>
      </c>
      <c r="E1074" s="6" t="e">
        <f t="shared" si="104"/>
        <v>#VALUE!</v>
      </c>
      <c r="F1074" s="6" t="e">
        <f t="shared" si="105"/>
        <v>#VALUE!</v>
      </c>
      <c r="H1074" s="6" t="str">
        <f>IFERROR(IF(Table1[[#This Row],[Multi-lens? 1]]="No", 1, IF(Table1[[#This Row],[Multi-lens? 1]]="Dual", 2, IF(Table1[[#This Row],[Multi-lens? 1]]="Quad", 4, ""))),"")</f>
        <v/>
      </c>
      <c r="I1074" s="9" t="str">
        <f>IFERROR(Table1[[#This Row],[Name]],"")</f>
        <v/>
      </c>
      <c r="K1074" s="3" t="str">
        <f t="shared" si="100"/>
        <v/>
      </c>
      <c r="M1074" s="4" t="e">
        <f>IF(Table1[[#This Row],[Import to Gateway Calculator?]]="Yes",IFERROR(Table1[[#This Row],[Streaming Resolution '[MP']]],""),0)</f>
        <v>#VALUE!</v>
      </c>
      <c r="N1074" s="4" t="e">
        <f>IF(Table1[[#This Row],[Import to Gateway Calculator?]]="Yes",IFERROR(Table1[[#This Row],[Recording Resolution '[MP']]],""),0)</f>
        <v>#VALUE!</v>
      </c>
      <c r="O1074" s="4" t="e">
        <f>IF(Table1[[#This Row],[Import to Gateway Calculator?]]="Yes",IFERROR(Table1[[#This Row],[Frame Rate '[FPS'] 1]],""),0)</f>
        <v>#VALUE!</v>
      </c>
      <c r="P1074" s="4" t="e">
        <f>IF(Table1[[#This Row],[Import to Gateway Calculator?]]="Yes",IFERROR(Table1[[#This Row],[Days of Storage 1]],""),0)</f>
        <v>#VALUE!</v>
      </c>
    </row>
    <row r="1075" spans="1:16" x14ac:dyDescent="0.25">
      <c r="A1075" s="5" t="e">
        <f t="shared" si="101"/>
        <v>#VALUE!</v>
      </c>
      <c r="B1075" s="6" t="str">
        <f>IFERROR(IF(Table1[[#This Row],[Multi-lens? 1]]="No", 1, IF(Table1[[#This Row],[Multi-lens? 1]]="Dual", 2, IF(Table1[[#This Row],[Multi-lens? 1]]="Quad", 4, ""))),"")</f>
        <v/>
      </c>
      <c r="C1075" s="6" t="e">
        <f t="shared" si="102"/>
        <v>#VALUE!</v>
      </c>
      <c r="D1075" s="6" t="e">
        <f t="shared" si="103"/>
        <v>#VALUE!</v>
      </c>
      <c r="E1075" s="6" t="e">
        <f t="shared" si="104"/>
        <v>#VALUE!</v>
      </c>
      <c r="F1075" s="6" t="e">
        <f t="shared" si="105"/>
        <v>#VALUE!</v>
      </c>
      <c r="H1075" s="6" t="str">
        <f>IFERROR(IF(Table1[[#This Row],[Multi-lens? 1]]="No", 1, IF(Table1[[#This Row],[Multi-lens? 1]]="Dual", 2, IF(Table1[[#This Row],[Multi-lens? 1]]="Quad", 4, ""))),"")</f>
        <v/>
      </c>
      <c r="I1075" s="9" t="str">
        <f>IFERROR(Table1[[#This Row],[Name]],"")</f>
        <v/>
      </c>
      <c r="K1075" s="3" t="str">
        <f t="shared" si="100"/>
        <v/>
      </c>
      <c r="M1075" s="4" t="e">
        <f>IF(Table1[[#This Row],[Import to Gateway Calculator?]]="Yes",IFERROR(Table1[[#This Row],[Streaming Resolution '[MP']]],""),0)</f>
        <v>#VALUE!</v>
      </c>
      <c r="N1075" s="4" t="e">
        <f>IF(Table1[[#This Row],[Import to Gateway Calculator?]]="Yes",IFERROR(Table1[[#This Row],[Recording Resolution '[MP']]],""),0)</f>
        <v>#VALUE!</v>
      </c>
      <c r="O1075" s="4" t="e">
        <f>IF(Table1[[#This Row],[Import to Gateway Calculator?]]="Yes",IFERROR(Table1[[#This Row],[Frame Rate '[FPS'] 1]],""),0)</f>
        <v>#VALUE!</v>
      </c>
      <c r="P1075" s="4" t="e">
        <f>IF(Table1[[#This Row],[Import to Gateway Calculator?]]="Yes",IFERROR(Table1[[#This Row],[Days of Storage 1]],""),0)</f>
        <v>#VALUE!</v>
      </c>
    </row>
    <row r="1076" spans="1:16" x14ac:dyDescent="0.25">
      <c r="A1076" s="5" t="e">
        <f t="shared" si="101"/>
        <v>#VALUE!</v>
      </c>
      <c r="B1076" s="6" t="str">
        <f>IFERROR(IF(Table1[[#This Row],[Multi-lens? 1]]="No", 1, IF(Table1[[#This Row],[Multi-lens? 1]]="Dual", 2, IF(Table1[[#This Row],[Multi-lens? 1]]="Quad", 4, ""))),"")</f>
        <v/>
      </c>
      <c r="C1076" s="6" t="e">
        <f t="shared" si="102"/>
        <v>#VALUE!</v>
      </c>
      <c r="D1076" s="6" t="e">
        <f t="shared" si="103"/>
        <v>#VALUE!</v>
      </c>
      <c r="E1076" s="6" t="e">
        <f t="shared" si="104"/>
        <v>#VALUE!</v>
      </c>
      <c r="F1076" s="6" t="e">
        <f t="shared" si="105"/>
        <v>#VALUE!</v>
      </c>
      <c r="H1076" s="6" t="str">
        <f>IFERROR(IF(Table1[[#This Row],[Multi-lens? 1]]="No", 1, IF(Table1[[#This Row],[Multi-lens? 1]]="Dual", 2, IF(Table1[[#This Row],[Multi-lens? 1]]="Quad", 4, ""))),"")</f>
        <v/>
      </c>
      <c r="I1076" s="9" t="str">
        <f>IFERROR(Table1[[#This Row],[Name]],"")</f>
        <v/>
      </c>
      <c r="K1076" s="3" t="str">
        <f t="shared" si="100"/>
        <v/>
      </c>
      <c r="M1076" s="4" t="e">
        <f>IF(Table1[[#This Row],[Import to Gateway Calculator?]]="Yes",IFERROR(Table1[[#This Row],[Streaming Resolution '[MP']]],""),0)</f>
        <v>#VALUE!</v>
      </c>
      <c r="N1076" s="4" t="e">
        <f>IF(Table1[[#This Row],[Import to Gateway Calculator?]]="Yes",IFERROR(Table1[[#This Row],[Recording Resolution '[MP']]],""),0)</f>
        <v>#VALUE!</v>
      </c>
      <c r="O1076" s="4" t="e">
        <f>IF(Table1[[#This Row],[Import to Gateway Calculator?]]="Yes",IFERROR(Table1[[#This Row],[Frame Rate '[FPS'] 1]],""),0)</f>
        <v>#VALUE!</v>
      </c>
      <c r="P1076" s="4" t="e">
        <f>IF(Table1[[#This Row],[Import to Gateway Calculator?]]="Yes",IFERROR(Table1[[#This Row],[Days of Storage 1]],""),0)</f>
        <v>#VALUE!</v>
      </c>
    </row>
    <row r="1077" spans="1:16" x14ac:dyDescent="0.25">
      <c r="A1077" s="5" t="e">
        <f t="shared" si="101"/>
        <v>#VALUE!</v>
      </c>
      <c r="B1077" s="6" t="str">
        <f>IFERROR(IF(Table1[[#This Row],[Multi-lens? 1]]="No", 1, IF(Table1[[#This Row],[Multi-lens? 1]]="Dual", 2, IF(Table1[[#This Row],[Multi-lens? 1]]="Quad", 4, ""))),"")</f>
        <v/>
      </c>
      <c r="C1077" s="6" t="e">
        <f t="shared" si="102"/>
        <v>#VALUE!</v>
      </c>
      <c r="D1077" s="6" t="e">
        <f t="shared" si="103"/>
        <v>#VALUE!</v>
      </c>
      <c r="E1077" s="6" t="e">
        <f t="shared" si="104"/>
        <v>#VALUE!</v>
      </c>
      <c r="F1077" s="6" t="e">
        <f t="shared" si="105"/>
        <v>#VALUE!</v>
      </c>
      <c r="H1077" s="6" t="str">
        <f>IFERROR(IF(Table1[[#This Row],[Multi-lens? 1]]="No", 1, IF(Table1[[#This Row],[Multi-lens? 1]]="Dual", 2, IF(Table1[[#This Row],[Multi-lens? 1]]="Quad", 4, ""))),"")</f>
        <v/>
      </c>
      <c r="I1077" s="9" t="str">
        <f>IFERROR(Table1[[#This Row],[Name]],"")</f>
        <v/>
      </c>
      <c r="K1077" s="3" t="str">
        <f t="shared" si="100"/>
        <v/>
      </c>
      <c r="M1077" s="4" t="e">
        <f>IF(Table1[[#This Row],[Import to Gateway Calculator?]]="Yes",IFERROR(Table1[[#This Row],[Streaming Resolution '[MP']]],""),0)</f>
        <v>#VALUE!</v>
      </c>
      <c r="N1077" s="4" t="e">
        <f>IF(Table1[[#This Row],[Import to Gateway Calculator?]]="Yes",IFERROR(Table1[[#This Row],[Recording Resolution '[MP']]],""),0)</f>
        <v>#VALUE!</v>
      </c>
      <c r="O1077" s="4" t="e">
        <f>IF(Table1[[#This Row],[Import to Gateway Calculator?]]="Yes",IFERROR(Table1[[#This Row],[Frame Rate '[FPS'] 1]],""),0)</f>
        <v>#VALUE!</v>
      </c>
      <c r="P1077" s="4" t="e">
        <f>IF(Table1[[#This Row],[Import to Gateway Calculator?]]="Yes",IFERROR(Table1[[#This Row],[Days of Storage 1]],""),0)</f>
        <v>#VALUE!</v>
      </c>
    </row>
    <row r="1078" spans="1:16" x14ac:dyDescent="0.25">
      <c r="A1078" s="5" t="e">
        <f t="shared" si="101"/>
        <v>#VALUE!</v>
      </c>
      <c r="B1078" s="6" t="str">
        <f>IFERROR(IF(Table1[[#This Row],[Multi-lens? 1]]="No", 1, IF(Table1[[#This Row],[Multi-lens? 1]]="Dual", 2, IF(Table1[[#This Row],[Multi-lens? 1]]="Quad", 4, ""))),"")</f>
        <v/>
      </c>
      <c r="C1078" s="6" t="e">
        <f t="shared" si="102"/>
        <v>#VALUE!</v>
      </c>
      <c r="D1078" s="6" t="e">
        <f t="shared" si="103"/>
        <v>#VALUE!</v>
      </c>
      <c r="E1078" s="6" t="e">
        <f t="shared" si="104"/>
        <v>#VALUE!</v>
      </c>
      <c r="F1078" s="6" t="e">
        <f t="shared" si="105"/>
        <v>#VALUE!</v>
      </c>
      <c r="H1078" s="6" t="str">
        <f>IFERROR(IF(Table1[[#This Row],[Multi-lens? 1]]="No", 1, IF(Table1[[#This Row],[Multi-lens? 1]]="Dual", 2, IF(Table1[[#This Row],[Multi-lens? 1]]="Quad", 4, ""))),"")</f>
        <v/>
      </c>
      <c r="I1078" s="9" t="str">
        <f>IFERROR(Table1[[#This Row],[Name]],"")</f>
        <v/>
      </c>
      <c r="K1078" s="3" t="str">
        <f t="shared" si="100"/>
        <v/>
      </c>
      <c r="M1078" s="4" t="e">
        <f>IF(Table1[[#This Row],[Import to Gateway Calculator?]]="Yes",IFERROR(Table1[[#This Row],[Streaming Resolution '[MP']]],""),0)</f>
        <v>#VALUE!</v>
      </c>
      <c r="N1078" s="4" t="e">
        <f>IF(Table1[[#This Row],[Import to Gateway Calculator?]]="Yes",IFERROR(Table1[[#This Row],[Recording Resolution '[MP']]],""),0)</f>
        <v>#VALUE!</v>
      </c>
      <c r="O1078" s="4" t="e">
        <f>IF(Table1[[#This Row],[Import to Gateway Calculator?]]="Yes",IFERROR(Table1[[#This Row],[Frame Rate '[FPS'] 1]],""),0)</f>
        <v>#VALUE!</v>
      </c>
      <c r="P1078" s="4" t="e">
        <f>IF(Table1[[#This Row],[Import to Gateway Calculator?]]="Yes",IFERROR(Table1[[#This Row],[Days of Storage 1]],""),0)</f>
        <v>#VALUE!</v>
      </c>
    </row>
    <row r="1079" spans="1:16" x14ac:dyDescent="0.25">
      <c r="A1079" s="5" t="e">
        <f t="shared" si="101"/>
        <v>#VALUE!</v>
      </c>
      <c r="B1079" s="6" t="str">
        <f>IFERROR(IF(Table1[[#This Row],[Multi-lens? 1]]="No", 1, IF(Table1[[#This Row],[Multi-lens? 1]]="Dual", 2, IF(Table1[[#This Row],[Multi-lens? 1]]="Quad", 4, ""))),"")</f>
        <v/>
      </c>
      <c r="C1079" s="6" t="e">
        <f t="shared" si="102"/>
        <v>#VALUE!</v>
      </c>
      <c r="D1079" s="6" t="e">
        <f t="shared" si="103"/>
        <v>#VALUE!</v>
      </c>
      <c r="E1079" s="6" t="e">
        <f t="shared" si="104"/>
        <v>#VALUE!</v>
      </c>
      <c r="F1079" s="6" t="e">
        <f t="shared" si="105"/>
        <v>#VALUE!</v>
      </c>
      <c r="H1079" s="6" t="str">
        <f>IFERROR(IF(Table1[[#This Row],[Multi-lens? 1]]="No", 1, IF(Table1[[#This Row],[Multi-lens? 1]]="Dual", 2, IF(Table1[[#This Row],[Multi-lens? 1]]="Quad", 4, ""))),"")</f>
        <v/>
      </c>
      <c r="I1079" s="9" t="str">
        <f>IFERROR(Table1[[#This Row],[Name]],"")</f>
        <v/>
      </c>
      <c r="K1079" s="3" t="str">
        <f t="shared" si="100"/>
        <v/>
      </c>
      <c r="M1079" s="4" t="e">
        <f>IF(Table1[[#This Row],[Import to Gateway Calculator?]]="Yes",IFERROR(Table1[[#This Row],[Streaming Resolution '[MP']]],""),0)</f>
        <v>#VALUE!</v>
      </c>
      <c r="N1079" s="4" t="e">
        <f>IF(Table1[[#This Row],[Import to Gateway Calculator?]]="Yes",IFERROR(Table1[[#This Row],[Recording Resolution '[MP']]],""),0)</f>
        <v>#VALUE!</v>
      </c>
      <c r="O1079" s="4" t="e">
        <f>IF(Table1[[#This Row],[Import to Gateway Calculator?]]="Yes",IFERROR(Table1[[#This Row],[Frame Rate '[FPS'] 1]],""),0)</f>
        <v>#VALUE!</v>
      </c>
      <c r="P1079" s="4" t="e">
        <f>IF(Table1[[#This Row],[Import to Gateway Calculator?]]="Yes",IFERROR(Table1[[#This Row],[Days of Storage 1]],""),0)</f>
        <v>#VALUE!</v>
      </c>
    </row>
    <row r="1080" spans="1:16" x14ac:dyDescent="0.25">
      <c r="A1080" s="5" t="e">
        <f t="shared" si="101"/>
        <v>#VALUE!</v>
      </c>
      <c r="B1080" s="6" t="str">
        <f>IFERROR(IF(Table1[[#This Row],[Multi-lens? 1]]="No", 1, IF(Table1[[#This Row],[Multi-lens? 1]]="Dual", 2, IF(Table1[[#This Row],[Multi-lens? 1]]="Quad", 4, ""))),"")</f>
        <v/>
      </c>
      <c r="C1080" s="6" t="e">
        <f t="shared" si="102"/>
        <v>#VALUE!</v>
      </c>
      <c r="D1080" s="6" t="e">
        <f t="shared" si="103"/>
        <v>#VALUE!</v>
      </c>
      <c r="E1080" s="6" t="e">
        <f t="shared" si="104"/>
        <v>#VALUE!</v>
      </c>
      <c r="F1080" s="6" t="e">
        <f t="shared" si="105"/>
        <v>#VALUE!</v>
      </c>
      <c r="H1080" s="6" t="str">
        <f>IFERROR(IF(Table1[[#This Row],[Multi-lens? 1]]="No", 1, IF(Table1[[#This Row],[Multi-lens? 1]]="Dual", 2, IF(Table1[[#This Row],[Multi-lens? 1]]="Quad", 4, ""))),"")</f>
        <v/>
      </c>
      <c r="I1080" s="9" t="str">
        <f>IFERROR(Table1[[#This Row],[Name]],"")</f>
        <v/>
      </c>
      <c r="K1080" s="3" t="str">
        <f t="shared" si="100"/>
        <v/>
      </c>
      <c r="M1080" s="4" t="e">
        <f>IF(Table1[[#This Row],[Import to Gateway Calculator?]]="Yes",IFERROR(Table1[[#This Row],[Streaming Resolution '[MP']]],""),0)</f>
        <v>#VALUE!</v>
      </c>
      <c r="N1080" s="4" t="e">
        <f>IF(Table1[[#This Row],[Import to Gateway Calculator?]]="Yes",IFERROR(Table1[[#This Row],[Recording Resolution '[MP']]],""),0)</f>
        <v>#VALUE!</v>
      </c>
      <c r="O1080" s="4" t="e">
        <f>IF(Table1[[#This Row],[Import to Gateway Calculator?]]="Yes",IFERROR(Table1[[#This Row],[Frame Rate '[FPS'] 1]],""),0)</f>
        <v>#VALUE!</v>
      </c>
      <c r="P1080" s="4" t="e">
        <f>IF(Table1[[#This Row],[Import to Gateway Calculator?]]="Yes",IFERROR(Table1[[#This Row],[Days of Storage 1]],""),0)</f>
        <v>#VALUE!</v>
      </c>
    </row>
    <row r="1081" spans="1:16" x14ac:dyDescent="0.25">
      <c r="A1081" s="5" t="e">
        <f t="shared" si="101"/>
        <v>#VALUE!</v>
      </c>
      <c r="B1081" s="6" t="str">
        <f>IFERROR(IF(Table1[[#This Row],[Multi-lens? 1]]="No", 1, IF(Table1[[#This Row],[Multi-lens? 1]]="Dual", 2, IF(Table1[[#This Row],[Multi-lens? 1]]="Quad", 4, ""))),"")</f>
        <v/>
      </c>
      <c r="C1081" s="6" t="e">
        <f t="shared" si="102"/>
        <v>#VALUE!</v>
      </c>
      <c r="D1081" s="6" t="e">
        <f t="shared" si="103"/>
        <v>#VALUE!</v>
      </c>
      <c r="E1081" s="6" t="e">
        <f t="shared" si="104"/>
        <v>#VALUE!</v>
      </c>
      <c r="F1081" s="6" t="e">
        <f t="shared" si="105"/>
        <v>#VALUE!</v>
      </c>
      <c r="H1081" s="6" t="str">
        <f>IFERROR(IF(Table1[[#This Row],[Multi-lens? 1]]="No", 1, IF(Table1[[#This Row],[Multi-lens? 1]]="Dual", 2, IF(Table1[[#This Row],[Multi-lens? 1]]="Quad", 4, ""))),"")</f>
        <v/>
      </c>
      <c r="I1081" s="9" t="str">
        <f>IFERROR(Table1[[#This Row],[Name]],"")</f>
        <v/>
      </c>
      <c r="K1081" s="3" t="str">
        <f t="shared" si="100"/>
        <v/>
      </c>
      <c r="M1081" s="4" t="e">
        <f>IF(Table1[[#This Row],[Import to Gateway Calculator?]]="Yes",IFERROR(Table1[[#This Row],[Streaming Resolution '[MP']]],""),0)</f>
        <v>#VALUE!</v>
      </c>
      <c r="N1081" s="4" t="e">
        <f>IF(Table1[[#This Row],[Import to Gateway Calculator?]]="Yes",IFERROR(Table1[[#This Row],[Recording Resolution '[MP']]],""),0)</f>
        <v>#VALUE!</v>
      </c>
      <c r="O1081" s="4" t="e">
        <f>IF(Table1[[#This Row],[Import to Gateway Calculator?]]="Yes",IFERROR(Table1[[#This Row],[Frame Rate '[FPS'] 1]],""),0)</f>
        <v>#VALUE!</v>
      </c>
      <c r="P1081" s="4" t="e">
        <f>IF(Table1[[#This Row],[Import to Gateway Calculator?]]="Yes",IFERROR(Table1[[#This Row],[Days of Storage 1]],""),0)</f>
        <v>#VALUE!</v>
      </c>
    </row>
    <row r="1082" spans="1:16" x14ac:dyDescent="0.25">
      <c r="A1082" s="5" t="e">
        <f t="shared" si="101"/>
        <v>#VALUE!</v>
      </c>
      <c r="B1082" s="6" t="str">
        <f>IFERROR(IF(Table1[[#This Row],[Multi-lens? 1]]="No", 1, IF(Table1[[#This Row],[Multi-lens? 1]]="Dual", 2, IF(Table1[[#This Row],[Multi-lens? 1]]="Quad", 4, ""))),"")</f>
        <v/>
      </c>
      <c r="C1082" s="6" t="e">
        <f t="shared" si="102"/>
        <v>#VALUE!</v>
      </c>
      <c r="D1082" s="6" t="e">
        <f t="shared" si="103"/>
        <v>#VALUE!</v>
      </c>
      <c r="E1082" s="6" t="e">
        <f t="shared" si="104"/>
        <v>#VALUE!</v>
      </c>
      <c r="F1082" s="6" t="e">
        <f t="shared" si="105"/>
        <v>#VALUE!</v>
      </c>
      <c r="H1082" s="6" t="str">
        <f>IFERROR(IF(Table1[[#This Row],[Multi-lens? 1]]="No", 1, IF(Table1[[#This Row],[Multi-lens? 1]]="Dual", 2, IF(Table1[[#This Row],[Multi-lens? 1]]="Quad", 4, ""))),"")</f>
        <v/>
      </c>
      <c r="I1082" s="9" t="str">
        <f>IFERROR(Table1[[#This Row],[Name]],"")</f>
        <v/>
      </c>
      <c r="K1082" s="3" t="str">
        <f t="shared" si="100"/>
        <v/>
      </c>
      <c r="M1082" s="4" t="e">
        <f>IF(Table1[[#This Row],[Import to Gateway Calculator?]]="Yes",IFERROR(Table1[[#This Row],[Streaming Resolution '[MP']]],""),0)</f>
        <v>#VALUE!</v>
      </c>
      <c r="N1082" s="4" t="e">
        <f>IF(Table1[[#This Row],[Import to Gateway Calculator?]]="Yes",IFERROR(Table1[[#This Row],[Recording Resolution '[MP']]],""),0)</f>
        <v>#VALUE!</v>
      </c>
      <c r="O1082" s="4" t="e">
        <f>IF(Table1[[#This Row],[Import to Gateway Calculator?]]="Yes",IFERROR(Table1[[#This Row],[Frame Rate '[FPS'] 1]],""),0)</f>
        <v>#VALUE!</v>
      </c>
      <c r="P1082" s="4" t="e">
        <f>IF(Table1[[#This Row],[Import to Gateway Calculator?]]="Yes",IFERROR(Table1[[#This Row],[Days of Storage 1]],""),0)</f>
        <v>#VALUE!</v>
      </c>
    </row>
    <row r="1083" spans="1:16" x14ac:dyDescent="0.25">
      <c r="A1083" s="5" t="e">
        <f t="shared" si="101"/>
        <v>#VALUE!</v>
      </c>
      <c r="B1083" s="6" t="str">
        <f>IFERROR(IF(Table1[[#This Row],[Multi-lens? 1]]="No", 1, IF(Table1[[#This Row],[Multi-lens? 1]]="Dual", 2, IF(Table1[[#This Row],[Multi-lens? 1]]="Quad", 4, ""))),"")</f>
        <v/>
      </c>
      <c r="C1083" s="6" t="e">
        <f t="shared" si="102"/>
        <v>#VALUE!</v>
      </c>
      <c r="D1083" s="6" t="e">
        <f t="shared" si="103"/>
        <v>#VALUE!</v>
      </c>
      <c r="E1083" s="6" t="e">
        <f t="shared" si="104"/>
        <v>#VALUE!</v>
      </c>
      <c r="F1083" s="6" t="e">
        <f t="shared" si="105"/>
        <v>#VALUE!</v>
      </c>
      <c r="H1083" s="6" t="str">
        <f>IFERROR(IF(Table1[[#This Row],[Multi-lens? 1]]="No", 1, IF(Table1[[#This Row],[Multi-lens? 1]]="Dual", 2, IF(Table1[[#This Row],[Multi-lens? 1]]="Quad", 4, ""))),"")</f>
        <v/>
      </c>
      <c r="I1083" s="9" t="str">
        <f>IFERROR(Table1[[#This Row],[Name]],"")</f>
        <v/>
      </c>
      <c r="K1083" s="3" t="str">
        <f t="shared" si="100"/>
        <v/>
      </c>
      <c r="M1083" s="4" t="e">
        <f>IF(Table1[[#This Row],[Import to Gateway Calculator?]]="Yes",IFERROR(Table1[[#This Row],[Streaming Resolution '[MP']]],""),0)</f>
        <v>#VALUE!</v>
      </c>
      <c r="N1083" s="4" t="e">
        <f>IF(Table1[[#This Row],[Import to Gateway Calculator?]]="Yes",IFERROR(Table1[[#This Row],[Recording Resolution '[MP']]],""),0)</f>
        <v>#VALUE!</v>
      </c>
      <c r="O1083" s="4" t="e">
        <f>IF(Table1[[#This Row],[Import to Gateway Calculator?]]="Yes",IFERROR(Table1[[#This Row],[Frame Rate '[FPS'] 1]],""),0)</f>
        <v>#VALUE!</v>
      </c>
      <c r="P1083" s="4" t="e">
        <f>IF(Table1[[#This Row],[Import to Gateway Calculator?]]="Yes",IFERROR(Table1[[#This Row],[Days of Storage 1]],""),0)</f>
        <v>#VALUE!</v>
      </c>
    </row>
    <row r="1084" spans="1:16" x14ac:dyDescent="0.25">
      <c r="A1084" s="5" t="e">
        <f t="shared" si="101"/>
        <v>#VALUE!</v>
      </c>
      <c r="B1084" s="6" t="str">
        <f>IFERROR(IF(Table1[[#This Row],[Multi-lens? 1]]="No", 1, IF(Table1[[#This Row],[Multi-lens? 1]]="Dual", 2, IF(Table1[[#This Row],[Multi-lens? 1]]="Quad", 4, ""))),"")</f>
        <v/>
      </c>
      <c r="C1084" s="6" t="e">
        <f t="shared" si="102"/>
        <v>#VALUE!</v>
      </c>
      <c r="D1084" s="6" t="e">
        <f t="shared" si="103"/>
        <v>#VALUE!</v>
      </c>
      <c r="E1084" s="6" t="e">
        <f t="shared" si="104"/>
        <v>#VALUE!</v>
      </c>
      <c r="F1084" s="6" t="e">
        <f t="shared" si="105"/>
        <v>#VALUE!</v>
      </c>
      <c r="H1084" s="6" t="str">
        <f>IFERROR(IF(Table1[[#This Row],[Multi-lens? 1]]="No", 1, IF(Table1[[#This Row],[Multi-lens? 1]]="Dual", 2, IF(Table1[[#This Row],[Multi-lens? 1]]="Quad", 4, ""))),"")</f>
        <v/>
      </c>
      <c r="I1084" s="9" t="str">
        <f>IFERROR(Table1[[#This Row],[Name]],"")</f>
        <v/>
      </c>
      <c r="K1084" s="3" t="str">
        <f t="shared" si="100"/>
        <v/>
      </c>
      <c r="M1084" s="4" t="e">
        <f>IF(Table1[[#This Row],[Import to Gateway Calculator?]]="Yes",IFERROR(Table1[[#This Row],[Streaming Resolution '[MP']]],""),0)</f>
        <v>#VALUE!</v>
      </c>
      <c r="N1084" s="4" t="e">
        <f>IF(Table1[[#This Row],[Import to Gateway Calculator?]]="Yes",IFERROR(Table1[[#This Row],[Recording Resolution '[MP']]],""),0)</f>
        <v>#VALUE!</v>
      </c>
      <c r="O1084" s="4" t="e">
        <f>IF(Table1[[#This Row],[Import to Gateway Calculator?]]="Yes",IFERROR(Table1[[#This Row],[Frame Rate '[FPS'] 1]],""),0)</f>
        <v>#VALUE!</v>
      </c>
      <c r="P1084" s="4" t="e">
        <f>IF(Table1[[#This Row],[Import to Gateway Calculator?]]="Yes",IFERROR(Table1[[#This Row],[Days of Storage 1]],""),0)</f>
        <v>#VALUE!</v>
      </c>
    </row>
    <row r="1085" spans="1:16" x14ac:dyDescent="0.25">
      <c r="A1085" s="5" t="e">
        <f t="shared" si="101"/>
        <v>#VALUE!</v>
      </c>
      <c r="B1085" s="6" t="str">
        <f>IFERROR(IF(Table1[[#This Row],[Multi-lens? 1]]="No", 1, IF(Table1[[#This Row],[Multi-lens? 1]]="Dual", 2, IF(Table1[[#This Row],[Multi-lens? 1]]="Quad", 4, ""))),"")</f>
        <v/>
      </c>
      <c r="C1085" s="6" t="e">
        <f t="shared" si="102"/>
        <v>#VALUE!</v>
      </c>
      <c r="D1085" s="6" t="e">
        <f t="shared" si="103"/>
        <v>#VALUE!</v>
      </c>
      <c r="E1085" s="6" t="e">
        <f t="shared" si="104"/>
        <v>#VALUE!</v>
      </c>
      <c r="F1085" s="6" t="e">
        <f t="shared" si="105"/>
        <v>#VALUE!</v>
      </c>
      <c r="H1085" s="6" t="str">
        <f>IFERROR(IF(Table1[[#This Row],[Multi-lens? 1]]="No", 1, IF(Table1[[#This Row],[Multi-lens? 1]]="Dual", 2, IF(Table1[[#This Row],[Multi-lens? 1]]="Quad", 4, ""))),"")</f>
        <v/>
      </c>
      <c r="I1085" s="9" t="str">
        <f>IFERROR(Table1[[#This Row],[Name]],"")</f>
        <v/>
      </c>
      <c r="K1085" s="3" t="str">
        <f t="shared" si="100"/>
        <v/>
      </c>
      <c r="M1085" s="4" t="e">
        <f>IF(Table1[[#This Row],[Import to Gateway Calculator?]]="Yes",IFERROR(Table1[[#This Row],[Streaming Resolution '[MP']]],""),0)</f>
        <v>#VALUE!</v>
      </c>
      <c r="N1085" s="4" t="e">
        <f>IF(Table1[[#This Row],[Import to Gateway Calculator?]]="Yes",IFERROR(Table1[[#This Row],[Recording Resolution '[MP']]],""),0)</f>
        <v>#VALUE!</v>
      </c>
      <c r="O1085" s="4" t="e">
        <f>IF(Table1[[#This Row],[Import to Gateway Calculator?]]="Yes",IFERROR(Table1[[#This Row],[Frame Rate '[FPS'] 1]],""),0)</f>
        <v>#VALUE!</v>
      </c>
      <c r="P1085" s="4" t="e">
        <f>IF(Table1[[#This Row],[Import to Gateway Calculator?]]="Yes",IFERROR(Table1[[#This Row],[Days of Storage 1]],""),0)</f>
        <v>#VALUE!</v>
      </c>
    </row>
    <row r="1086" spans="1:16" x14ac:dyDescent="0.25">
      <c r="A1086" s="5" t="e">
        <f t="shared" si="101"/>
        <v>#VALUE!</v>
      </c>
      <c r="B1086" s="6" t="str">
        <f>IFERROR(IF(Table1[[#This Row],[Multi-lens? 1]]="No", 1, IF(Table1[[#This Row],[Multi-lens? 1]]="Dual", 2, IF(Table1[[#This Row],[Multi-lens? 1]]="Quad", 4, ""))),"")</f>
        <v/>
      </c>
      <c r="C1086" s="6" t="e">
        <f t="shared" si="102"/>
        <v>#VALUE!</v>
      </c>
      <c r="D1086" s="6" t="e">
        <f t="shared" si="103"/>
        <v>#VALUE!</v>
      </c>
      <c r="E1086" s="6" t="e">
        <f t="shared" si="104"/>
        <v>#VALUE!</v>
      </c>
      <c r="F1086" s="6" t="e">
        <f t="shared" si="105"/>
        <v>#VALUE!</v>
      </c>
      <c r="H1086" s="6" t="str">
        <f>IFERROR(IF(Table1[[#This Row],[Multi-lens? 1]]="No", 1, IF(Table1[[#This Row],[Multi-lens? 1]]="Dual", 2, IF(Table1[[#This Row],[Multi-lens? 1]]="Quad", 4, ""))),"")</f>
        <v/>
      </c>
      <c r="I1086" s="9" t="str">
        <f>IFERROR(Table1[[#This Row],[Name]],"")</f>
        <v/>
      </c>
      <c r="K1086" s="3" t="str">
        <f t="shared" si="100"/>
        <v/>
      </c>
      <c r="M1086" s="4" t="e">
        <f>IF(Table1[[#This Row],[Import to Gateway Calculator?]]="Yes",IFERROR(Table1[[#This Row],[Streaming Resolution '[MP']]],""),0)</f>
        <v>#VALUE!</v>
      </c>
      <c r="N1086" s="4" t="e">
        <f>IF(Table1[[#This Row],[Import to Gateway Calculator?]]="Yes",IFERROR(Table1[[#This Row],[Recording Resolution '[MP']]],""),0)</f>
        <v>#VALUE!</v>
      </c>
      <c r="O1086" s="4" t="e">
        <f>IF(Table1[[#This Row],[Import to Gateway Calculator?]]="Yes",IFERROR(Table1[[#This Row],[Frame Rate '[FPS'] 1]],""),0)</f>
        <v>#VALUE!</v>
      </c>
      <c r="P1086" s="4" t="e">
        <f>IF(Table1[[#This Row],[Import to Gateway Calculator?]]="Yes",IFERROR(Table1[[#This Row],[Days of Storage 1]],""),0)</f>
        <v>#VALUE!</v>
      </c>
    </row>
    <row r="1087" spans="1:16" x14ac:dyDescent="0.25">
      <c r="A1087" s="5" t="e">
        <f t="shared" si="101"/>
        <v>#VALUE!</v>
      </c>
      <c r="B1087" s="6" t="str">
        <f>IFERROR(IF(Table1[[#This Row],[Multi-lens? 1]]="No", 1, IF(Table1[[#This Row],[Multi-lens? 1]]="Dual", 2, IF(Table1[[#This Row],[Multi-lens? 1]]="Quad", 4, ""))),"")</f>
        <v/>
      </c>
      <c r="C1087" s="6" t="e">
        <f t="shared" si="102"/>
        <v>#VALUE!</v>
      </c>
      <c r="D1087" s="6" t="e">
        <f t="shared" si="103"/>
        <v>#VALUE!</v>
      </c>
      <c r="E1087" s="6" t="e">
        <f t="shared" si="104"/>
        <v>#VALUE!</v>
      </c>
      <c r="F1087" s="6" t="e">
        <f t="shared" si="105"/>
        <v>#VALUE!</v>
      </c>
      <c r="H1087" s="6" t="str">
        <f>IFERROR(IF(Table1[[#This Row],[Multi-lens? 1]]="No", 1, IF(Table1[[#This Row],[Multi-lens? 1]]="Dual", 2, IF(Table1[[#This Row],[Multi-lens? 1]]="Quad", 4, ""))),"")</f>
        <v/>
      </c>
      <c r="I1087" s="9" t="str">
        <f>IFERROR(Table1[[#This Row],[Name]],"")</f>
        <v/>
      </c>
      <c r="K1087" s="3" t="str">
        <f t="shared" si="100"/>
        <v/>
      </c>
      <c r="M1087" s="4" t="e">
        <f>IF(Table1[[#This Row],[Import to Gateway Calculator?]]="Yes",IFERROR(Table1[[#This Row],[Streaming Resolution '[MP']]],""),0)</f>
        <v>#VALUE!</v>
      </c>
      <c r="N1087" s="4" t="e">
        <f>IF(Table1[[#This Row],[Import to Gateway Calculator?]]="Yes",IFERROR(Table1[[#This Row],[Recording Resolution '[MP']]],""),0)</f>
        <v>#VALUE!</v>
      </c>
      <c r="O1087" s="4" t="e">
        <f>IF(Table1[[#This Row],[Import to Gateway Calculator?]]="Yes",IFERROR(Table1[[#This Row],[Frame Rate '[FPS'] 1]],""),0)</f>
        <v>#VALUE!</v>
      </c>
      <c r="P1087" s="4" t="e">
        <f>IF(Table1[[#This Row],[Import to Gateway Calculator?]]="Yes",IFERROR(Table1[[#This Row],[Days of Storage 1]],""),0)</f>
        <v>#VALUE!</v>
      </c>
    </row>
    <row r="1088" spans="1:16" x14ac:dyDescent="0.25">
      <c r="A1088" s="5" t="e">
        <f t="shared" si="101"/>
        <v>#VALUE!</v>
      </c>
      <c r="B1088" s="6" t="str">
        <f>IFERROR(IF(Table1[[#This Row],[Multi-lens? 1]]="No", 1, IF(Table1[[#This Row],[Multi-lens? 1]]="Dual", 2, IF(Table1[[#This Row],[Multi-lens? 1]]="Quad", 4, ""))),"")</f>
        <v/>
      </c>
      <c r="C1088" s="6" t="e">
        <f t="shared" si="102"/>
        <v>#VALUE!</v>
      </c>
      <c r="D1088" s="6" t="e">
        <f t="shared" si="103"/>
        <v>#VALUE!</v>
      </c>
      <c r="E1088" s="6" t="e">
        <f t="shared" si="104"/>
        <v>#VALUE!</v>
      </c>
      <c r="F1088" s="6" t="e">
        <f t="shared" si="105"/>
        <v>#VALUE!</v>
      </c>
      <c r="H1088" s="6" t="str">
        <f>IFERROR(IF(Table1[[#This Row],[Multi-lens? 1]]="No", 1, IF(Table1[[#This Row],[Multi-lens? 1]]="Dual", 2, IF(Table1[[#This Row],[Multi-lens? 1]]="Quad", 4, ""))),"")</f>
        <v/>
      </c>
      <c r="I1088" s="9" t="str">
        <f>IFERROR(Table1[[#This Row],[Name]],"")</f>
        <v/>
      </c>
      <c r="K1088" s="3" t="str">
        <f t="shared" si="100"/>
        <v/>
      </c>
      <c r="M1088" s="4" t="e">
        <f>IF(Table1[[#This Row],[Import to Gateway Calculator?]]="Yes",IFERROR(Table1[[#This Row],[Streaming Resolution '[MP']]],""),0)</f>
        <v>#VALUE!</v>
      </c>
      <c r="N1088" s="4" t="e">
        <f>IF(Table1[[#This Row],[Import to Gateway Calculator?]]="Yes",IFERROR(Table1[[#This Row],[Recording Resolution '[MP']]],""),0)</f>
        <v>#VALUE!</v>
      </c>
      <c r="O1088" s="4" t="e">
        <f>IF(Table1[[#This Row],[Import to Gateway Calculator?]]="Yes",IFERROR(Table1[[#This Row],[Frame Rate '[FPS'] 1]],""),0)</f>
        <v>#VALUE!</v>
      </c>
      <c r="P1088" s="4" t="e">
        <f>IF(Table1[[#This Row],[Import to Gateway Calculator?]]="Yes",IFERROR(Table1[[#This Row],[Days of Storage 1]],""),0)</f>
        <v>#VALUE!</v>
      </c>
    </row>
    <row r="1089" spans="1:16" x14ac:dyDescent="0.25">
      <c r="A1089" s="5" t="e">
        <f t="shared" si="101"/>
        <v>#VALUE!</v>
      </c>
      <c r="B1089" s="6" t="str">
        <f>IFERROR(IF(Table1[[#This Row],[Multi-lens? 1]]="No", 1, IF(Table1[[#This Row],[Multi-lens? 1]]="Dual", 2, IF(Table1[[#This Row],[Multi-lens? 1]]="Quad", 4, ""))),"")</f>
        <v/>
      </c>
      <c r="C1089" s="6" t="e">
        <f t="shared" si="102"/>
        <v>#VALUE!</v>
      </c>
      <c r="D1089" s="6" t="e">
        <f t="shared" si="103"/>
        <v>#VALUE!</v>
      </c>
      <c r="E1089" s="6" t="e">
        <f t="shared" si="104"/>
        <v>#VALUE!</v>
      </c>
      <c r="F1089" s="6" t="e">
        <f t="shared" si="105"/>
        <v>#VALUE!</v>
      </c>
      <c r="H1089" s="6" t="str">
        <f>IFERROR(IF(Table1[[#This Row],[Multi-lens? 1]]="No", 1, IF(Table1[[#This Row],[Multi-lens? 1]]="Dual", 2, IF(Table1[[#This Row],[Multi-lens? 1]]="Quad", 4, ""))),"")</f>
        <v/>
      </c>
      <c r="I1089" s="9" t="str">
        <f>IFERROR(Table1[[#This Row],[Name]],"")</f>
        <v/>
      </c>
      <c r="K1089" s="3" t="str">
        <f t="shared" si="100"/>
        <v/>
      </c>
      <c r="M1089" s="4" t="e">
        <f>IF(Table1[[#This Row],[Import to Gateway Calculator?]]="Yes",IFERROR(Table1[[#This Row],[Streaming Resolution '[MP']]],""),0)</f>
        <v>#VALUE!</v>
      </c>
      <c r="N1089" s="4" t="e">
        <f>IF(Table1[[#This Row],[Import to Gateway Calculator?]]="Yes",IFERROR(Table1[[#This Row],[Recording Resolution '[MP']]],""),0)</f>
        <v>#VALUE!</v>
      </c>
      <c r="O1089" s="4" t="e">
        <f>IF(Table1[[#This Row],[Import to Gateway Calculator?]]="Yes",IFERROR(Table1[[#This Row],[Frame Rate '[FPS'] 1]],""),0)</f>
        <v>#VALUE!</v>
      </c>
      <c r="P1089" s="4" t="e">
        <f>IF(Table1[[#This Row],[Import to Gateway Calculator?]]="Yes",IFERROR(Table1[[#This Row],[Days of Storage 1]],""),0)</f>
        <v>#VALUE!</v>
      </c>
    </row>
    <row r="1090" spans="1:16" x14ac:dyDescent="0.25">
      <c r="A1090" s="5" t="e">
        <f t="shared" si="101"/>
        <v>#VALUE!</v>
      </c>
      <c r="B1090" s="6" t="str">
        <f>IFERROR(IF(Table1[[#This Row],[Multi-lens? 1]]="No", 1, IF(Table1[[#This Row],[Multi-lens? 1]]="Dual", 2, IF(Table1[[#This Row],[Multi-lens? 1]]="Quad", 4, ""))),"")</f>
        <v/>
      </c>
      <c r="C1090" s="6" t="e">
        <f t="shared" si="102"/>
        <v>#VALUE!</v>
      </c>
      <c r="D1090" s="6" t="e">
        <f t="shared" si="103"/>
        <v>#VALUE!</v>
      </c>
      <c r="E1090" s="6" t="e">
        <f t="shared" si="104"/>
        <v>#VALUE!</v>
      </c>
      <c r="F1090" s="6" t="e">
        <f t="shared" si="105"/>
        <v>#VALUE!</v>
      </c>
      <c r="H1090" s="6" t="str">
        <f>IFERROR(IF(Table1[[#This Row],[Multi-lens? 1]]="No", 1, IF(Table1[[#This Row],[Multi-lens? 1]]="Dual", 2, IF(Table1[[#This Row],[Multi-lens? 1]]="Quad", 4, ""))),"")</f>
        <v/>
      </c>
      <c r="I1090" s="9" t="str">
        <f>IFERROR(Table1[[#This Row],[Name]],"")</f>
        <v/>
      </c>
      <c r="K1090" s="3" t="str">
        <f t="shared" si="100"/>
        <v/>
      </c>
      <c r="M1090" s="4" t="e">
        <f>IF(Table1[[#This Row],[Import to Gateway Calculator?]]="Yes",IFERROR(Table1[[#This Row],[Streaming Resolution '[MP']]],""),0)</f>
        <v>#VALUE!</v>
      </c>
      <c r="N1090" s="4" t="e">
        <f>IF(Table1[[#This Row],[Import to Gateway Calculator?]]="Yes",IFERROR(Table1[[#This Row],[Recording Resolution '[MP']]],""),0)</f>
        <v>#VALUE!</v>
      </c>
      <c r="O1090" s="4" t="e">
        <f>IF(Table1[[#This Row],[Import to Gateway Calculator?]]="Yes",IFERROR(Table1[[#This Row],[Frame Rate '[FPS'] 1]],""),0)</f>
        <v>#VALUE!</v>
      </c>
      <c r="P1090" s="4" t="e">
        <f>IF(Table1[[#This Row],[Import to Gateway Calculator?]]="Yes",IFERROR(Table1[[#This Row],[Days of Storage 1]],""),0)</f>
        <v>#VALUE!</v>
      </c>
    </row>
    <row r="1091" spans="1:16" x14ac:dyDescent="0.25">
      <c r="A1091" s="5" t="e">
        <f t="shared" si="101"/>
        <v>#VALUE!</v>
      </c>
      <c r="B1091" s="6" t="str">
        <f>IFERROR(IF(Table1[[#This Row],[Multi-lens? 1]]="No", 1, IF(Table1[[#This Row],[Multi-lens? 1]]="Dual", 2, IF(Table1[[#This Row],[Multi-lens? 1]]="Quad", 4, ""))),"")</f>
        <v/>
      </c>
      <c r="C1091" s="6" t="e">
        <f t="shared" si="102"/>
        <v>#VALUE!</v>
      </c>
      <c r="D1091" s="6" t="e">
        <f t="shared" si="103"/>
        <v>#VALUE!</v>
      </c>
      <c r="E1091" s="6" t="e">
        <f t="shared" si="104"/>
        <v>#VALUE!</v>
      </c>
      <c r="F1091" s="6" t="e">
        <f t="shared" si="105"/>
        <v>#VALUE!</v>
      </c>
      <c r="H1091" s="6" t="str">
        <f>IFERROR(IF(Table1[[#This Row],[Multi-lens? 1]]="No", 1, IF(Table1[[#This Row],[Multi-lens? 1]]="Dual", 2, IF(Table1[[#This Row],[Multi-lens? 1]]="Quad", 4, ""))),"")</f>
        <v/>
      </c>
      <c r="I1091" s="9" t="str">
        <f>IFERROR(Table1[[#This Row],[Name]],"")</f>
        <v/>
      </c>
      <c r="K1091" s="3" t="str">
        <f t="shared" ref="K1091:K1154" si="106">IFERROR(IF(I1091=0,"",I1091),"")</f>
        <v/>
      </c>
      <c r="M1091" s="4" t="e">
        <f>IF(Table1[[#This Row],[Import to Gateway Calculator?]]="Yes",IFERROR(Table1[[#This Row],[Streaming Resolution '[MP']]],""),0)</f>
        <v>#VALUE!</v>
      </c>
      <c r="N1091" s="4" t="e">
        <f>IF(Table1[[#This Row],[Import to Gateway Calculator?]]="Yes",IFERROR(Table1[[#This Row],[Recording Resolution '[MP']]],""),0)</f>
        <v>#VALUE!</v>
      </c>
      <c r="O1091" s="4" t="e">
        <f>IF(Table1[[#This Row],[Import to Gateway Calculator?]]="Yes",IFERROR(Table1[[#This Row],[Frame Rate '[FPS'] 1]],""),0)</f>
        <v>#VALUE!</v>
      </c>
      <c r="P1091" s="4" t="e">
        <f>IF(Table1[[#This Row],[Import to Gateway Calculator?]]="Yes",IFERROR(Table1[[#This Row],[Days of Storage 1]],""),0)</f>
        <v>#VALUE!</v>
      </c>
    </row>
    <row r="1092" spans="1:16" x14ac:dyDescent="0.25">
      <c r="A1092" s="5" t="e">
        <f t="shared" si="101"/>
        <v>#VALUE!</v>
      </c>
      <c r="B1092" s="6" t="str">
        <f>IFERROR(IF(Table1[[#This Row],[Multi-lens? 1]]="No", 1, IF(Table1[[#This Row],[Multi-lens? 1]]="Dual", 2, IF(Table1[[#This Row],[Multi-lens? 1]]="Quad", 4, ""))),"")</f>
        <v/>
      </c>
      <c r="C1092" s="6" t="e">
        <f t="shared" si="102"/>
        <v>#VALUE!</v>
      </c>
      <c r="D1092" s="6" t="e">
        <f t="shared" si="103"/>
        <v>#VALUE!</v>
      </c>
      <c r="E1092" s="6" t="e">
        <f t="shared" si="104"/>
        <v>#VALUE!</v>
      </c>
      <c r="F1092" s="6" t="e">
        <f t="shared" si="105"/>
        <v>#VALUE!</v>
      </c>
      <c r="H1092" s="6" t="str">
        <f>IFERROR(IF(Table1[[#This Row],[Multi-lens? 1]]="No", 1, IF(Table1[[#This Row],[Multi-lens? 1]]="Dual", 2, IF(Table1[[#This Row],[Multi-lens? 1]]="Quad", 4, ""))),"")</f>
        <v/>
      </c>
      <c r="I1092" s="9" t="str">
        <f>IFERROR(Table1[[#This Row],[Name]],"")</f>
        <v/>
      </c>
      <c r="K1092" s="3" t="str">
        <f t="shared" si="106"/>
        <v/>
      </c>
      <c r="M1092" s="4" t="e">
        <f>IF(Table1[[#This Row],[Import to Gateway Calculator?]]="Yes",IFERROR(Table1[[#This Row],[Streaming Resolution '[MP']]],""),0)</f>
        <v>#VALUE!</v>
      </c>
      <c r="N1092" s="4" t="e">
        <f>IF(Table1[[#This Row],[Import to Gateway Calculator?]]="Yes",IFERROR(Table1[[#This Row],[Recording Resolution '[MP']]],""),0)</f>
        <v>#VALUE!</v>
      </c>
      <c r="O1092" s="4" t="e">
        <f>IF(Table1[[#This Row],[Import to Gateway Calculator?]]="Yes",IFERROR(Table1[[#This Row],[Frame Rate '[FPS'] 1]],""),0)</f>
        <v>#VALUE!</v>
      </c>
      <c r="P1092" s="4" t="e">
        <f>IF(Table1[[#This Row],[Import to Gateway Calculator?]]="Yes",IFERROR(Table1[[#This Row],[Days of Storage 1]],""),0)</f>
        <v>#VALUE!</v>
      </c>
    </row>
    <row r="1093" spans="1:16" x14ac:dyDescent="0.25">
      <c r="A1093" s="5" t="e">
        <f t="shared" si="101"/>
        <v>#VALUE!</v>
      </c>
      <c r="B1093" s="6" t="str">
        <f>IFERROR(IF(Table1[[#This Row],[Multi-lens? 1]]="No", 1, IF(Table1[[#This Row],[Multi-lens? 1]]="Dual", 2, IF(Table1[[#This Row],[Multi-lens? 1]]="Quad", 4, ""))),"")</f>
        <v/>
      </c>
      <c r="C1093" s="6" t="e">
        <f t="shared" si="102"/>
        <v>#VALUE!</v>
      </c>
      <c r="D1093" s="6" t="e">
        <f t="shared" si="103"/>
        <v>#VALUE!</v>
      </c>
      <c r="E1093" s="6" t="e">
        <f t="shared" si="104"/>
        <v>#VALUE!</v>
      </c>
      <c r="F1093" s="6" t="e">
        <f t="shared" si="105"/>
        <v>#VALUE!</v>
      </c>
      <c r="H1093" s="6" t="str">
        <f>IFERROR(IF(Table1[[#This Row],[Multi-lens? 1]]="No", 1, IF(Table1[[#This Row],[Multi-lens? 1]]="Dual", 2, IF(Table1[[#This Row],[Multi-lens? 1]]="Quad", 4, ""))),"")</f>
        <v/>
      </c>
      <c r="I1093" s="9" t="str">
        <f>IFERROR(Table1[[#This Row],[Name]],"")</f>
        <v/>
      </c>
      <c r="K1093" s="3" t="str">
        <f t="shared" si="106"/>
        <v/>
      </c>
      <c r="M1093" s="4" t="e">
        <f>IF(Table1[[#This Row],[Import to Gateway Calculator?]]="Yes",IFERROR(Table1[[#This Row],[Streaming Resolution '[MP']]],""),0)</f>
        <v>#VALUE!</v>
      </c>
      <c r="N1093" s="4" t="e">
        <f>IF(Table1[[#This Row],[Import to Gateway Calculator?]]="Yes",IFERROR(Table1[[#This Row],[Recording Resolution '[MP']]],""),0)</f>
        <v>#VALUE!</v>
      </c>
      <c r="O1093" s="4" t="e">
        <f>IF(Table1[[#This Row],[Import to Gateway Calculator?]]="Yes",IFERROR(Table1[[#This Row],[Frame Rate '[FPS'] 1]],""),0)</f>
        <v>#VALUE!</v>
      </c>
      <c r="P1093" s="4" t="e">
        <f>IF(Table1[[#This Row],[Import to Gateway Calculator?]]="Yes",IFERROR(Table1[[#This Row],[Days of Storage 1]],""),0)</f>
        <v>#VALUE!</v>
      </c>
    </row>
    <row r="1094" spans="1:16" x14ac:dyDescent="0.25">
      <c r="A1094" s="5" t="e">
        <f t="shared" si="101"/>
        <v>#VALUE!</v>
      </c>
      <c r="B1094" s="6" t="str">
        <f>IFERROR(IF(Table1[[#This Row],[Multi-lens? 1]]="No", 1, IF(Table1[[#This Row],[Multi-lens? 1]]="Dual", 2, IF(Table1[[#This Row],[Multi-lens? 1]]="Quad", 4, ""))),"")</f>
        <v/>
      </c>
      <c r="C1094" s="6" t="e">
        <f t="shared" si="102"/>
        <v>#VALUE!</v>
      </c>
      <c r="D1094" s="6" t="e">
        <f t="shared" si="103"/>
        <v>#VALUE!</v>
      </c>
      <c r="E1094" s="6" t="e">
        <f t="shared" si="104"/>
        <v>#VALUE!</v>
      </c>
      <c r="F1094" s="6" t="e">
        <f t="shared" si="105"/>
        <v>#VALUE!</v>
      </c>
      <c r="H1094" s="6" t="str">
        <f>IFERROR(IF(Table1[[#This Row],[Multi-lens? 1]]="No", 1, IF(Table1[[#This Row],[Multi-lens? 1]]="Dual", 2, IF(Table1[[#This Row],[Multi-lens? 1]]="Quad", 4, ""))),"")</f>
        <v/>
      </c>
      <c r="I1094" s="9" t="str">
        <f>IFERROR(Table1[[#This Row],[Name]],"")</f>
        <v/>
      </c>
      <c r="K1094" s="3" t="str">
        <f t="shared" si="106"/>
        <v/>
      </c>
      <c r="M1094" s="4" t="e">
        <f>IF(Table1[[#This Row],[Import to Gateway Calculator?]]="Yes",IFERROR(Table1[[#This Row],[Streaming Resolution '[MP']]],""),0)</f>
        <v>#VALUE!</v>
      </c>
      <c r="N1094" s="4" t="e">
        <f>IF(Table1[[#This Row],[Import to Gateway Calculator?]]="Yes",IFERROR(Table1[[#This Row],[Recording Resolution '[MP']]],""),0)</f>
        <v>#VALUE!</v>
      </c>
      <c r="O1094" s="4" t="e">
        <f>IF(Table1[[#This Row],[Import to Gateway Calculator?]]="Yes",IFERROR(Table1[[#This Row],[Frame Rate '[FPS'] 1]],""),0)</f>
        <v>#VALUE!</v>
      </c>
      <c r="P1094" s="4" t="e">
        <f>IF(Table1[[#This Row],[Import to Gateway Calculator?]]="Yes",IFERROR(Table1[[#This Row],[Days of Storage 1]],""),0)</f>
        <v>#VALUE!</v>
      </c>
    </row>
    <row r="1095" spans="1:16" x14ac:dyDescent="0.25">
      <c r="A1095" s="5" t="e">
        <f t="shared" ref="A1095:A1158" si="107">IF(D1095=0,"",K1095)</f>
        <v>#VALUE!</v>
      </c>
      <c r="B1095" s="6" t="str">
        <f>IFERROR(IF(Table1[[#This Row],[Multi-lens? 1]]="No", 1, IF(Table1[[#This Row],[Multi-lens? 1]]="Dual", 2, IF(Table1[[#This Row],[Multi-lens? 1]]="Quad", 4, ""))),"")</f>
        <v/>
      </c>
      <c r="C1095" s="6" t="e">
        <f t="shared" ref="C1095:C1158" si="108">M1095</f>
        <v>#VALUE!</v>
      </c>
      <c r="D1095" s="6" t="e">
        <f t="shared" ref="D1095:D1158" si="109">N1095</f>
        <v>#VALUE!</v>
      </c>
      <c r="E1095" s="6" t="e">
        <f t="shared" ref="E1095:E1158" si="110">O1095</f>
        <v>#VALUE!</v>
      </c>
      <c r="F1095" s="6" t="e">
        <f t="shared" ref="F1095:F1158" si="111">P1095</f>
        <v>#VALUE!</v>
      </c>
      <c r="H1095" s="6" t="str">
        <f>IFERROR(IF(Table1[[#This Row],[Multi-lens? 1]]="No", 1, IF(Table1[[#This Row],[Multi-lens? 1]]="Dual", 2, IF(Table1[[#This Row],[Multi-lens? 1]]="Quad", 4, ""))),"")</f>
        <v/>
      </c>
      <c r="I1095" s="9" t="str">
        <f>IFERROR(Table1[[#This Row],[Name]],"")</f>
        <v/>
      </c>
      <c r="K1095" s="3" t="str">
        <f t="shared" si="106"/>
        <v/>
      </c>
      <c r="M1095" s="4" t="e">
        <f>IF(Table1[[#This Row],[Import to Gateway Calculator?]]="Yes",IFERROR(Table1[[#This Row],[Streaming Resolution '[MP']]],""),0)</f>
        <v>#VALUE!</v>
      </c>
      <c r="N1095" s="4" t="e">
        <f>IF(Table1[[#This Row],[Import to Gateway Calculator?]]="Yes",IFERROR(Table1[[#This Row],[Recording Resolution '[MP']]],""),0)</f>
        <v>#VALUE!</v>
      </c>
      <c r="O1095" s="4" t="e">
        <f>IF(Table1[[#This Row],[Import to Gateway Calculator?]]="Yes",IFERROR(Table1[[#This Row],[Frame Rate '[FPS'] 1]],""),0)</f>
        <v>#VALUE!</v>
      </c>
      <c r="P1095" s="4" t="e">
        <f>IF(Table1[[#This Row],[Import to Gateway Calculator?]]="Yes",IFERROR(Table1[[#This Row],[Days of Storage 1]],""),0)</f>
        <v>#VALUE!</v>
      </c>
    </row>
    <row r="1096" spans="1:16" x14ac:dyDescent="0.25">
      <c r="A1096" s="5" t="e">
        <f t="shared" si="107"/>
        <v>#VALUE!</v>
      </c>
      <c r="B1096" s="6" t="str">
        <f>IFERROR(IF(Table1[[#This Row],[Multi-lens? 1]]="No", 1, IF(Table1[[#This Row],[Multi-lens? 1]]="Dual", 2, IF(Table1[[#This Row],[Multi-lens? 1]]="Quad", 4, ""))),"")</f>
        <v/>
      </c>
      <c r="C1096" s="6" t="e">
        <f t="shared" si="108"/>
        <v>#VALUE!</v>
      </c>
      <c r="D1096" s="6" t="e">
        <f t="shared" si="109"/>
        <v>#VALUE!</v>
      </c>
      <c r="E1096" s="6" t="e">
        <f t="shared" si="110"/>
        <v>#VALUE!</v>
      </c>
      <c r="F1096" s="6" t="e">
        <f t="shared" si="111"/>
        <v>#VALUE!</v>
      </c>
      <c r="H1096" s="6" t="str">
        <f>IFERROR(IF(Table1[[#This Row],[Multi-lens? 1]]="No", 1, IF(Table1[[#This Row],[Multi-lens? 1]]="Dual", 2, IF(Table1[[#This Row],[Multi-lens? 1]]="Quad", 4, ""))),"")</f>
        <v/>
      </c>
      <c r="I1096" s="9" t="str">
        <f>IFERROR(Table1[[#This Row],[Name]],"")</f>
        <v/>
      </c>
      <c r="K1096" s="3" t="str">
        <f t="shared" si="106"/>
        <v/>
      </c>
      <c r="M1096" s="4" t="e">
        <f>IF(Table1[[#This Row],[Import to Gateway Calculator?]]="Yes",IFERROR(Table1[[#This Row],[Streaming Resolution '[MP']]],""),0)</f>
        <v>#VALUE!</v>
      </c>
      <c r="N1096" s="4" t="e">
        <f>IF(Table1[[#This Row],[Import to Gateway Calculator?]]="Yes",IFERROR(Table1[[#This Row],[Recording Resolution '[MP']]],""),0)</f>
        <v>#VALUE!</v>
      </c>
      <c r="O1096" s="4" t="e">
        <f>IF(Table1[[#This Row],[Import to Gateway Calculator?]]="Yes",IFERROR(Table1[[#This Row],[Frame Rate '[FPS'] 1]],""),0)</f>
        <v>#VALUE!</v>
      </c>
      <c r="P1096" s="4" t="e">
        <f>IF(Table1[[#This Row],[Import to Gateway Calculator?]]="Yes",IFERROR(Table1[[#This Row],[Days of Storage 1]],""),0)</f>
        <v>#VALUE!</v>
      </c>
    </row>
    <row r="1097" spans="1:16" x14ac:dyDescent="0.25">
      <c r="A1097" s="5" t="e">
        <f t="shared" si="107"/>
        <v>#VALUE!</v>
      </c>
      <c r="B1097" s="6" t="str">
        <f>IFERROR(IF(Table1[[#This Row],[Multi-lens? 1]]="No", 1, IF(Table1[[#This Row],[Multi-lens? 1]]="Dual", 2, IF(Table1[[#This Row],[Multi-lens? 1]]="Quad", 4, ""))),"")</f>
        <v/>
      </c>
      <c r="C1097" s="6" t="e">
        <f t="shared" si="108"/>
        <v>#VALUE!</v>
      </c>
      <c r="D1097" s="6" t="e">
        <f t="shared" si="109"/>
        <v>#VALUE!</v>
      </c>
      <c r="E1097" s="6" t="e">
        <f t="shared" si="110"/>
        <v>#VALUE!</v>
      </c>
      <c r="F1097" s="6" t="e">
        <f t="shared" si="111"/>
        <v>#VALUE!</v>
      </c>
      <c r="H1097" s="6" t="str">
        <f>IFERROR(IF(Table1[[#This Row],[Multi-lens? 1]]="No", 1, IF(Table1[[#This Row],[Multi-lens? 1]]="Dual", 2, IF(Table1[[#This Row],[Multi-lens? 1]]="Quad", 4, ""))),"")</f>
        <v/>
      </c>
      <c r="I1097" s="9" t="str">
        <f>IFERROR(Table1[[#This Row],[Name]],"")</f>
        <v/>
      </c>
      <c r="K1097" s="3" t="str">
        <f t="shared" si="106"/>
        <v/>
      </c>
      <c r="M1097" s="4" t="e">
        <f>IF(Table1[[#This Row],[Import to Gateway Calculator?]]="Yes",IFERROR(Table1[[#This Row],[Streaming Resolution '[MP']]],""),0)</f>
        <v>#VALUE!</v>
      </c>
      <c r="N1097" s="4" t="e">
        <f>IF(Table1[[#This Row],[Import to Gateway Calculator?]]="Yes",IFERROR(Table1[[#This Row],[Recording Resolution '[MP']]],""),0)</f>
        <v>#VALUE!</v>
      </c>
      <c r="O1097" s="4" t="e">
        <f>IF(Table1[[#This Row],[Import to Gateway Calculator?]]="Yes",IFERROR(Table1[[#This Row],[Frame Rate '[FPS'] 1]],""),0)</f>
        <v>#VALUE!</v>
      </c>
      <c r="P1097" s="4" t="e">
        <f>IF(Table1[[#This Row],[Import to Gateway Calculator?]]="Yes",IFERROR(Table1[[#This Row],[Days of Storage 1]],""),0)</f>
        <v>#VALUE!</v>
      </c>
    </row>
    <row r="1098" spans="1:16" x14ac:dyDescent="0.25">
      <c r="A1098" s="5" t="e">
        <f t="shared" si="107"/>
        <v>#VALUE!</v>
      </c>
      <c r="B1098" s="6" t="str">
        <f>IFERROR(IF(Table1[[#This Row],[Multi-lens? 1]]="No", 1, IF(Table1[[#This Row],[Multi-lens? 1]]="Dual", 2, IF(Table1[[#This Row],[Multi-lens? 1]]="Quad", 4, ""))),"")</f>
        <v/>
      </c>
      <c r="C1098" s="6" t="e">
        <f t="shared" si="108"/>
        <v>#VALUE!</v>
      </c>
      <c r="D1098" s="6" t="e">
        <f t="shared" si="109"/>
        <v>#VALUE!</v>
      </c>
      <c r="E1098" s="6" t="e">
        <f t="shared" si="110"/>
        <v>#VALUE!</v>
      </c>
      <c r="F1098" s="6" t="e">
        <f t="shared" si="111"/>
        <v>#VALUE!</v>
      </c>
      <c r="H1098" s="6" t="str">
        <f>IFERROR(IF(Table1[[#This Row],[Multi-lens? 1]]="No", 1, IF(Table1[[#This Row],[Multi-lens? 1]]="Dual", 2, IF(Table1[[#This Row],[Multi-lens? 1]]="Quad", 4, ""))),"")</f>
        <v/>
      </c>
      <c r="I1098" s="9" t="str">
        <f>IFERROR(Table1[[#This Row],[Name]],"")</f>
        <v/>
      </c>
      <c r="K1098" s="3" t="str">
        <f t="shared" si="106"/>
        <v/>
      </c>
      <c r="M1098" s="4" t="e">
        <f>IF(Table1[[#This Row],[Import to Gateway Calculator?]]="Yes",IFERROR(Table1[[#This Row],[Streaming Resolution '[MP']]],""),0)</f>
        <v>#VALUE!</v>
      </c>
      <c r="N1098" s="4" t="e">
        <f>IF(Table1[[#This Row],[Import to Gateway Calculator?]]="Yes",IFERROR(Table1[[#This Row],[Recording Resolution '[MP']]],""),0)</f>
        <v>#VALUE!</v>
      </c>
      <c r="O1098" s="4" t="e">
        <f>IF(Table1[[#This Row],[Import to Gateway Calculator?]]="Yes",IFERROR(Table1[[#This Row],[Frame Rate '[FPS'] 1]],""),0)</f>
        <v>#VALUE!</v>
      </c>
      <c r="P1098" s="4" t="e">
        <f>IF(Table1[[#This Row],[Import to Gateway Calculator?]]="Yes",IFERROR(Table1[[#This Row],[Days of Storage 1]],""),0)</f>
        <v>#VALUE!</v>
      </c>
    </row>
    <row r="1099" spans="1:16" x14ac:dyDescent="0.25">
      <c r="A1099" s="5" t="e">
        <f t="shared" si="107"/>
        <v>#VALUE!</v>
      </c>
      <c r="B1099" s="6" t="str">
        <f>IFERROR(IF(Table1[[#This Row],[Multi-lens? 1]]="No", 1, IF(Table1[[#This Row],[Multi-lens? 1]]="Dual", 2, IF(Table1[[#This Row],[Multi-lens? 1]]="Quad", 4, ""))),"")</f>
        <v/>
      </c>
      <c r="C1099" s="6" t="e">
        <f t="shared" si="108"/>
        <v>#VALUE!</v>
      </c>
      <c r="D1099" s="6" t="e">
        <f t="shared" si="109"/>
        <v>#VALUE!</v>
      </c>
      <c r="E1099" s="6" t="e">
        <f t="shared" si="110"/>
        <v>#VALUE!</v>
      </c>
      <c r="F1099" s="6" t="e">
        <f t="shared" si="111"/>
        <v>#VALUE!</v>
      </c>
      <c r="H1099" s="6" t="str">
        <f>IFERROR(IF(Table1[[#This Row],[Multi-lens? 1]]="No", 1, IF(Table1[[#This Row],[Multi-lens? 1]]="Dual", 2, IF(Table1[[#This Row],[Multi-lens? 1]]="Quad", 4, ""))),"")</f>
        <v/>
      </c>
      <c r="I1099" s="9" t="str">
        <f>IFERROR(Table1[[#This Row],[Name]],"")</f>
        <v/>
      </c>
      <c r="K1099" s="3" t="str">
        <f t="shared" si="106"/>
        <v/>
      </c>
      <c r="M1099" s="4" t="e">
        <f>IF(Table1[[#This Row],[Import to Gateway Calculator?]]="Yes",IFERROR(Table1[[#This Row],[Streaming Resolution '[MP']]],""),0)</f>
        <v>#VALUE!</v>
      </c>
      <c r="N1099" s="4" t="e">
        <f>IF(Table1[[#This Row],[Import to Gateway Calculator?]]="Yes",IFERROR(Table1[[#This Row],[Recording Resolution '[MP']]],""),0)</f>
        <v>#VALUE!</v>
      </c>
      <c r="O1099" s="4" t="e">
        <f>IF(Table1[[#This Row],[Import to Gateway Calculator?]]="Yes",IFERROR(Table1[[#This Row],[Frame Rate '[FPS'] 1]],""),0)</f>
        <v>#VALUE!</v>
      </c>
      <c r="P1099" s="4" t="e">
        <f>IF(Table1[[#This Row],[Import to Gateway Calculator?]]="Yes",IFERROR(Table1[[#This Row],[Days of Storage 1]],""),0)</f>
        <v>#VALUE!</v>
      </c>
    </row>
    <row r="1100" spans="1:16" x14ac:dyDescent="0.25">
      <c r="A1100" s="5" t="e">
        <f t="shared" si="107"/>
        <v>#VALUE!</v>
      </c>
      <c r="B1100" s="6" t="str">
        <f>IFERROR(IF(Table1[[#This Row],[Multi-lens? 1]]="No", 1, IF(Table1[[#This Row],[Multi-lens? 1]]="Dual", 2, IF(Table1[[#This Row],[Multi-lens? 1]]="Quad", 4, ""))),"")</f>
        <v/>
      </c>
      <c r="C1100" s="6" t="e">
        <f t="shared" si="108"/>
        <v>#VALUE!</v>
      </c>
      <c r="D1100" s="6" t="e">
        <f t="shared" si="109"/>
        <v>#VALUE!</v>
      </c>
      <c r="E1100" s="6" t="e">
        <f t="shared" si="110"/>
        <v>#VALUE!</v>
      </c>
      <c r="F1100" s="6" t="e">
        <f t="shared" si="111"/>
        <v>#VALUE!</v>
      </c>
      <c r="H1100" s="6" t="str">
        <f>IFERROR(IF(Table1[[#This Row],[Multi-lens? 1]]="No", 1, IF(Table1[[#This Row],[Multi-lens? 1]]="Dual", 2, IF(Table1[[#This Row],[Multi-lens? 1]]="Quad", 4, ""))),"")</f>
        <v/>
      </c>
      <c r="I1100" s="9" t="str">
        <f>IFERROR(Table1[[#This Row],[Name]],"")</f>
        <v/>
      </c>
      <c r="K1100" s="3" t="str">
        <f t="shared" si="106"/>
        <v/>
      </c>
      <c r="M1100" s="4" t="e">
        <f>IF(Table1[[#This Row],[Import to Gateway Calculator?]]="Yes",IFERROR(Table1[[#This Row],[Streaming Resolution '[MP']]],""),0)</f>
        <v>#VALUE!</v>
      </c>
      <c r="N1100" s="4" t="e">
        <f>IF(Table1[[#This Row],[Import to Gateway Calculator?]]="Yes",IFERROR(Table1[[#This Row],[Recording Resolution '[MP']]],""),0)</f>
        <v>#VALUE!</v>
      </c>
      <c r="O1100" s="4" t="e">
        <f>IF(Table1[[#This Row],[Import to Gateway Calculator?]]="Yes",IFERROR(Table1[[#This Row],[Frame Rate '[FPS'] 1]],""),0)</f>
        <v>#VALUE!</v>
      </c>
      <c r="P1100" s="4" t="e">
        <f>IF(Table1[[#This Row],[Import to Gateway Calculator?]]="Yes",IFERROR(Table1[[#This Row],[Days of Storage 1]],""),0)</f>
        <v>#VALUE!</v>
      </c>
    </row>
    <row r="1101" spans="1:16" x14ac:dyDescent="0.25">
      <c r="A1101" s="5" t="e">
        <f t="shared" si="107"/>
        <v>#VALUE!</v>
      </c>
      <c r="B1101" s="6" t="str">
        <f>IFERROR(IF(Table1[[#This Row],[Multi-lens? 1]]="No", 1, IF(Table1[[#This Row],[Multi-lens? 1]]="Dual", 2, IF(Table1[[#This Row],[Multi-lens? 1]]="Quad", 4, ""))),"")</f>
        <v/>
      </c>
      <c r="C1101" s="6" t="e">
        <f t="shared" si="108"/>
        <v>#VALUE!</v>
      </c>
      <c r="D1101" s="6" t="e">
        <f t="shared" si="109"/>
        <v>#VALUE!</v>
      </c>
      <c r="E1101" s="6" t="e">
        <f t="shared" si="110"/>
        <v>#VALUE!</v>
      </c>
      <c r="F1101" s="6" t="e">
        <f t="shared" si="111"/>
        <v>#VALUE!</v>
      </c>
      <c r="H1101" s="6" t="str">
        <f>IFERROR(IF(Table1[[#This Row],[Multi-lens? 1]]="No", 1, IF(Table1[[#This Row],[Multi-lens? 1]]="Dual", 2, IF(Table1[[#This Row],[Multi-lens? 1]]="Quad", 4, ""))),"")</f>
        <v/>
      </c>
      <c r="I1101" s="9" t="str">
        <f>IFERROR(Table1[[#This Row],[Name]],"")</f>
        <v/>
      </c>
      <c r="K1101" s="3" t="str">
        <f t="shared" si="106"/>
        <v/>
      </c>
      <c r="M1101" s="4" t="e">
        <f>IF(Table1[[#This Row],[Import to Gateway Calculator?]]="Yes",IFERROR(Table1[[#This Row],[Streaming Resolution '[MP']]],""),0)</f>
        <v>#VALUE!</v>
      </c>
      <c r="N1101" s="4" t="e">
        <f>IF(Table1[[#This Row],[Import to Gateway Calculator?]]="Yes",IFERROR(Table1[[#This Row],[Recording Resolution '[MP']]],""),0)</f>
        <v>#VALUE!</v>
      </c>
      <c r="O1101" s="4" t="e">
        <f>IF(Table1[[#This Row],[Import to Gateway Calculator?]]="Yes",IFERROR(Table1[[#This Row],[Frame Rate '[FPS'] 1]],""),0)</f>
        <v>#VALUE!</v>
      </c>
      <c r="P1101" s="4" t="e">
        <f>IF(Table1[[#This Row],[Import to Gateway Calculator?]]="Yes",IFERROR(Table1[[#This Row],[Days of Storage 1]],""),0)</f>
        <v>#VALUE!</v>
      </c>
    </row>
    <row r="1102" spans="1:16" x14ac:dyDescent="0.25">
      <c r="A1102" s="5" t="e">
        <f t="shared" si="107"/>
        <v>#VALUE!</v>
      </c>
      <c r="B1102" s="6" t="str">
        <f>IFERROR(IF(Table1[[#This Row],[Multi-lens? 1]]="No", 1, IF(Table1[[#This Row],[Multi-lens? 1]]="Dual", 2, IF(Table1[[#This Row],[Multi-lens? 1]]="Quad", 4, ""))),"")</f>
        <v/>
      </c>
      <c r="C1102" s="6" t="e">
        <f t="shared" si="108"/>
        <v>#VALUE!</v>
      </c>
      <c r="D1102" s="6" t="e">
        <f t="shared" si="109"/>
        <v>#VALUE!</v>
      </c>
      <c r="E1102" s="6" t="e">
        <f t="shared" si="110"/>
        <v>#VALUE!</v>
      </c>
      <c r="F1102" s="6" t="e">
        <f t="shared" si="111"/>
        <v>#VALUE!</v>
      </c>
      <c r="H1102" s="6" t="str">
        <f>IFERROR(IF(Table1[[#This Row],[Multi-lens? 1]]="No", 1, IF(Table1[[#This Row],[Multi-lens? 1]]="Dual", 2, IF(Table1[[#This Row],[Multi-lens? 1]]="Quad", 4, ""))),"")</f>
        <v/>
      </c>
      <c r="I1102" s="9" t="str">
        <f>IFERROR(Table1[[#This Row],[Name]],"")</f>
        <v/>
      </c>
      <c r="K1102" s="3" t="str">
        <f t="shared" si="106"/>
        <v/>
      </c>
      <c r="M1102" s="4" t="e">
        <f>IF(Table1[[#This Row],[Import to Gateway Calculator?]]="Yes",IFERROR(Table1[[#This Row],[Streaming Resolution '[MP']]],""),0)</f>
        <v>#VALUE!</v>
      </c>
      <c r="N1102" s="4" t="e">
        <f>IF(Table1[[#This Row],[Import to Gateway Calculator?]]="Yes",IFERROR(Table1[[#This Row],[Recording Resolution '[MP']]],""),0)</f>
        <v>#VALUE!</v>
      </c>
      <c r="O1102" s="4" t="e">
        <f>IF(Table1[[#This Row],[Import to Gateway Calculator?]]="Yes",IFERROR(Table1[[#This Row],[Frame Rate '[FPS'] 1]],""),0)</f>
        <v>#VALUE!</v>
      </c>
      <c r="P1102" s="4" t="e">
        <f>IF(Table1[[#This Row],[Import to Gateway Calculator?]]="Yes",IFERROR(Table1[[#This Row],[Days of Storage 1]],""),0)</f>
        <v>#VALUE!</v>
      </c>
    </row>
    <row r="1103" spans="1:16" x14ac:dyDescent="0.25">
      <c r="A1103" s="5" t="e">
        <f t="shared" si="107"/>
        <v>#VALUE!</v>
      </c>
      <c r="B1103" s="6" t="str">
        <f>IFERROR(IF(Table1[[#This Row],[Multi-lens? 1]]="No", 1, IF(Table1[[#This Row],[Multi-lens? 1]]="Dual", 2, IF(Table1[[#This Row],[Multi-lens? 1]]="Quad", 4, ""))),"")</f>
        <v/>
      </c>
      <c r="C1103" s="6" t="e">
        <f t="shared" si="108"/>
        <v>#VALUE!</v>
      </c>
      <c r="D1103" s="6" t="e">
        <f t="shared" si="109"/>
        <v>#VALUE!</v>
      </c>
      <c r="E1103" s="6" t="e">
        <f t="shared" si="110"/>
        <v>#VALUE!</v>
      </c>
      <c r="F1103" s="6" t="e">
        <f t="shared" si="111"/>
        <v>#VALUE!</v>
      </c>
      <c r="H1103" s="6" t="str">
        <f>IFERROR(IF(Table1[[#This Row],[Multi-lens? 1]]="No", 1, IF(Table1[[#This Row],[Multi-lens? 1]]="Dual", 2, IF(Table1[[#This Row],[Multi-lens? 1]]="Quad", 4, ""))),"")</f>
        <v/>
      </c>
      <c r="I1103" s="9" t="str">
        <f>IFERROR(Table1[[#This Row],[Name]],"")</f>
        <v/>
      </c>
      <c r="K1103" s="3" t="str">
        <f t="shared" si="106"/>
        <v/>
      </c>
      <c r="M1103" s="4" t="e">
        <f>IF(Table1[[#This Row],[Import to Gateway Calculator?]]="Yes",IFERROR(Table1[[#This Row],[Streaming Resolution '[MP']]],""),0)</f>
        <v>#VALUE!</v>
      </c>
      <c r="N1103" s="4" t="e">
        <f>IF(Table1[[#This Row],[Import to Gateway Calculator?]]="Yes",IFERROR(Table1[[#This Row],[Recording Resolution '[MP']]],""),0)</f>
        <v>#VALUE!</v>
      </c>
      <c r="O1103" s="4" t="e">
        <f>IF(Table1[[#This Row],[Import to Gateway Calculator?]]="Yes",IFERROR(Table1[[#This Row],[Frame Rate '[FPS'] 1]],""),0)</f>
        <v>#VALUE!</v>
      </c>
      <c r="P1103" s="4" t="e">
        <f>IF(Table1[[#This Row],[Import to Gateway Calculator?]]="Yes",IFERROR(Table1[[#This Row],[Days of Storage 1]],""),0)</f>
        <v>#VALUE!</v>
      </c>
    </row>
    <row r="1104" spans="1:16" x14ac:dyDescent="0.25">
      <c r="A1104" s="5" t="e">
        <f t="shared" si="107"/>
        <v>#VALUE!</v>
      </c>
      <c r="B1104" s="6" t="str">
        <f>IFERROR(IF(Table1[[#This Row],[Multi-lens? 1]]="No", 1, IF(Table1[[#This Row],[Multi-lens? 1]]="Dual", 2, IF(Table1[[#This Row],[Multi-lens? 1]]="Quad", 4, ""))),"")</f>
        <v/>
      </c>
      <c r="C1104" s="6" t="e">
        <f t="shared" si="108"/>
        <v>#VALUE!</v>
      </c>
      <c r="D1104" s="6" t="e">
        <f t="shared" si="109"/>
        <v>#VALUE!</v>
      </c>
      <c r="E1104" s="6" t="e">
        <f t="shared" si="110"/>
        <v>#VALUE!</v>
      </c>
      <c r="F1104" s="6" t="e">
        <f t="shared" si="111"/>
        <v>#VALUE!</v>
      </c>
      <c r="H1104" s="6" t="str">
        <f>IFERROR(IF(Table1[[#This Row],[Multi-lens? 1]]="No", 1, IF(Table1[[#This Row],[Multi-lens? 1]]="Dual", 2, IF(Table1[[#This Row],[Multi-lens? 1]]="Quad", 4, ""))),"")</f>
        <v/>
      </c>
      <c r="I1104" s="9" t="str">
        <f>IFERROR(Table1[[#This Row],[Name]],"")</f>
        <v/>
      </c>
      <c r="K1104" s="3" t="str">
        <f t="shared" si="106"/>
        <v/>
      </c>
      <c r="M1104" s="4" t="e">
        <f>IF(Table1[[#This Row],[Import to Gateway Calculator?]]="Yes",IFERROR(Table1[[#This Row],[Streaming Resolution '[MP']]],""),0)</f>
        <v>#VALUE!</v>
      </c>
      <c r="N1104" s="4" t="e">
        <f>IF(Table1[[#This Row],[Import to Gateway Calculator?]]="Yes",IFERROR(Table1[[#This Row],[Recording Resolution '[MP']]],""),0)</f>
        <v>#VALUE!</v>
      </c>
      <c r="O1104" s="4" t="e">
        <f>IF(Table1[[#This Row],[Import to Gateway Calculator?]]="Yes",IFERROR(Table1[[#This Row],[Frame Rate '[FPS'] 1]],""),0)</f>
        <v>#VALUE!</v>
      </c>
      <c r="P1104" s="4" t="e">
        <f>IF(Table1[[#This Row],[Import to Gateway Calculator?]]="Yes",IFERROR(Table1[[#This Row],[Days of Storage 1]],""),0)</f>
        <v>#VALUE!</v>
      </c>
    </row>
    <row r="1105" spans="1:16" x14ac:dyDescent="0.25">
      <c r="A1105" s="5" t="e">
        <f t="shared" si="107"/>
        <v>#VALUE!</v>
      </c>
      <c r="B1105" s="6" t="str">
        <f>IFERROR(IF(Table1[[#This Row],[Multi-lens? 1]]="No", 1, IF(Table1[[#This Row],[Multi-lens? 1]]="Dual", 2, IF(Table1[[#This Row],[Multi-lens? 1]]="Quad", 4, ""))),"")</f>
        <v/>
      </c>
      <c r="C1105" s="6" t="e">
        <f t="shared" si="108"/>
        <v>#VALUE!</v>
      </c>
      <c r="D1105" s="6" t="e">
        <f t="shared" si="109"/>
        <v>#VALUE!</v>
      </c>
      <c r="E1105" s="6" t="e">
        <f t="shared" si="110"/>
        <v>#VALUE!</v>
      </c>
      <c r="F1105" s="6" t="e">
        <f t="shared" si="111"/>
        <v>#VALUE!</v>
      </c>
      <c r="H1105" s="6" t="str">
        <f>IFERROR(IF(Table1[[#This Row],[Multi-lens? 1]]="No", 1, IF(Table1[[#This Row],[Multi-lens? 1]]="Dual", 2, IF(Table1[[#This Row],[Multi-lens? 1]]="Quad", 4, ""))),"")</f>
        <v/>
      </c>
      <c r="I1105" s="9" t="str">
        <f>IFERROR(Table1[[#This Row],[Name]],"")</f>
        <v/>
      </c>
      <c r="K1105" s="3" t="str">
        <f t="shared" si="106"/>
        <v/>
      </c>
      <c r="M1105" s="4" t="e">
        <f>IF(Table1[[#This Row],[Import to Gateway Calculator?]]="Yes",IFERROR(Table1[[#This Row],[Streaming Resolution '[MP']]],""),0)</f>
        <v>#VALUE!</v>
      </c>
      <c r="N1105" s="4" t="e">
        <f>IF(Table1[[#This Row],[Import to Gateway Calculator?]]="Yes",IFERROR(Table1[[#This Row],[Recording Resolution '[MP']]],""),0)</f>
        <v>#VALUE!</v>
      </c>
      <c r="O1105" s="4" t="e">
        <f>IF(Table1[[#This Row],[Import to Gateway Calculator?]]="Yes",IFERROR(Table1[[#This Row],[Frame Rate '[FPS'] 1]],""),0)</f>
        <v>#VALUE!</v>
      </c>
      <c r="P1105" s="4" t="e">
        <f>IF(Table1[[#This Row],[Import to Gateway Calculator?]]="Yes",IFERROR(Table1[[#This Row],[Days of Storage 1]],""),0)</f>
        <v>#VALUE!</v>
      </c>
    </row>
    <row r="1106" spans="1:16" x14ac:dyDescent="0.25">
      <c r="A1106" s="5" t="e">
        <f t="shared" si="107"/>
        <v>#VALUE!</v>
      </c>
      <c r="B1106" s="6" t="str">
        <f>IFERROR(IF(Table1[[#This Row],[Multi-lens? 1]]="No", 1, IF(Table1[[#This Row],[Multi-lens? 1]]="Dual", 2, IF(Table1[[#This Row],[Multi-lens? 1]]="Quad", 4, ""))),"")</f>
        <v/>
      </c>
      <c r="C1106" s="6" t="e">
        <f t="shared" si="108"/>
        <v>#VALUE!</v>
      </c>
      <c r="D1106" s="6" t="e">
        <f t="shared" si="109"/>
        <v>#VALUE!</v>
      </c>
      <c r="E1106" s="6" t="e">
        <f t="shared" si="110"/>
        <v>#VALUE!</v>
      </c>
      <c r="F1106" s="6" t="e">
        <f t="shared" si="111"/>
        <v>#VALUE!</v>
      </c>
      <c r="H1106" s="6" t="str">
        <f>IFERROR(IF(Table1[[#This Row],[Multi-lens? 1]]="No", 1, IF(Table1[[#This Row],[Multi-lens? 1]]="Dual", 2, IF(Table1[[#This Row],[Multi-lens? 1]]="Quad", 4, ""))),"")</f>
        <v/>
      </c>
      <c r="I1106" s="9" t="str">
        <f>IFERROR(Table1[[#This Row],[Name]],"")</f>
        <v/>
      </c>
      <c r="K1106" s="3" t="str">
        <f t="shared" si="106"/>
        <v/>
      </c>
      <c r="M1106" s="4" t="e">
        <f>IF(Table1[[#This Row],[Import to Gateway Calculator?]]="Yes",IFERROR(Table1[[#This Row],[Streaming Resolution '[MP']]],""),0)</f>
        <v>#VALUE!</v>
      </c>
      <c r="N1106" s="4" t="e">
        <f>IF(Table1[[#This Row],[Import to Gateway Calculator?]]="Yes",IFERROR(Table1[[#This Row],[Recording Resolution '[MP']]],""),0)</f>
        <v>#VALUE!</v>
      </c>
      <c r="O1106" s="4" t="e">
        <f>IF(Table1[[#This Row],[Import to Gateway Calculator?]]="Yes",IFERROR(Table1[[#This Row],[Frame Rate '[FPS'] 1]],""),0)</f>
        <v>#VALUE!</v>
      </c>
      <c r="P1106" s="4" t="e">
        <f>IF(Table1[[#This Row],[Import to Gateway Calculator?]]="Yes",IFERROR(Table1[[#This Row],[Days of Storage 1]],""),0)</f>
        <v>#VALUE!</v>
      </c>
    </row>
    <row r="1107" spans="1:16" x14ac:dyDescent="0.25">
      <c r="A1107" s="5" t="e">
        <f t="shared" si="107"/>
        <v>#VALUE!</v>
      </c>
      <c r="B1107" s="6" t="str">
        <f>IFERROR(IF(Table1[[#This Row],[Multi-lens? 1]]="No", 1, IF(Table1[[#This Row],[Multi-lens? 1]]="Dual", 2, IF(Table1[[#This Row],[Multi-lens? 1]]="Quad", 4, ""))),"")</f>
        <v/>
      </c>
      <c r="C1107" s="6" t="e">
        <f t="shared" si="108"/>
        <v>#VALUE!</v>
      </c>
      <c r="D1107" s="6" t="e">
        <f t="shared" si="109"/>
        <v>#VALUE!</v>
      </c>
      <c r="E1107" s="6" t="e">
        <f t="shared" si="110"/>
        <v>#VALUE!</v>
      </c>
      <c r="F1107" s="6" t="e">
        <f t="shared" si="111"/>
        <v>#VALUE!</v>
      </c>
      <c r="H1107" s="6" t="str">
        <f>IFERROR(IF(Table1[[#This Row],[Multi-lens? 1]]="No", 1, IF(Table1[[#This Row],[Multi-lens? 1]]="Dual", 2, IF(Table1[[#This Row],[Multi-lens? 1]]="Quad", 4, ""))),"")</f>
        <v/>
      </c>
      <c r="I1107" s="9" t="str">
        <f>IFERROR(Table1[[#This Row],[Name]],"")</f>
        <v/>
      </c>
      <c r="K1107" s="3" t="str">
        <f t="shared" si="106"/>
        <v/>
      </c>
      <c r="M1107" s="4" t="e">
        <f>IF(Table1[[#This Row],[Import to Gateway Calculator?]]="Yes",IFERROR(Table1[[#This Row],[Streaming Resolution '[MP']]],""),0)</f>
        <v>#VALUE!</v>
      </c>
      <c r="N1107" s="4" t="e">
        <f>IF(Table1[[#This Row],[Import to Gateway Calculator?]]="Yes",IFERROR(Table1[[#This Row],[Recording Resolution '[MP']]],""),0)</f>
        <v>#VALUE!</v>
      </c>
      <c r="O1107" s="4" t="e">
        <f>IF(Table1[[#This Row],[Import to Gateway Calculator?]]="Yes",IFERROR(Table1[[#This Row],[Frame Rate '[FPS'] 1]],""),0)</f>
        <v>#VALUE!</v>
      </c>
      <c r="P1107" s="4" t="e">
        <f>IF(Table1[[#This Row],[Import to Gateway Calculator?]]="Yes",IFERROR(Table1[[#This Row],[Days of Storage 1]],""),0)</f>
        <v>#VALUE!</v>
      </c>
    </row>
    <row r="1108" spans="1:16" x14ac:dyDescent="0.25">
      <c r="A1108" s="5" t="e">
        <f t="shared" si="107"/>
        <v>#VALUE!</v>
      </c>
      <c r="B1108" s="6" t="str">
        <f>IFERROR(IF(Table1[[#This Row],[Multi-lens? 1]]="No", 1, IF(Table1[[#This Row],[Multi-lens? 1]]="Dual", 2, IF(Table1[[#This Row],[Multi-lens? 1]]="Quad", 4, ""))),"")</f>
        <v/>
      </c>
      <c r="C1108" s="6" t="e">
        <f t="shared" si="108"/>
        <v>#VALUE!</v>
      </c>
      <c r="D1108" s="6" t="e">
        <f t="shared" si="109"/>
        <v>#VALUE!</v>
      </c>
      <c r="E1108" s="6" t="e">
        <f t="shared" si="110"/>
        <v>#VALUE!</v>
      </c>
      <c r="F1108" s="6" t="e">
        <f t="shared" si="111"/>
        <v>#VALUE!</v>
      </c>
      <c r="H1108" s="6" t="str">
        <f>IFERROR(IF(Table1[[#This Row],[Multi-lens? 1]]="No", 1, IF(Table1[[#This Row],[Multi-lens? 1]]="Dual", 2, IF(Table1[[#This Row],[Multi-lens? 1]]="Quad", 4, ""))),"")</f>
        <v/>
      </c>
      <c r="I1108" s="9" t="str">
        <f>IFERROR(Table1[[#This Row],[Name]],"")</f>
        <v/>
      </c>
      <c r="K1108" s="3" t="str">
        <f t="shared" si="106"/>
        <v/>
      </c>
      <c r="M1108" s="4" t="e">
        <f>IF(Table1[[#This Row],[Import to Gateway Calculator?]]="Yes",IFERROR(Table1[[#This Row],[Streaming Resolution '[MP']]],""),0)</f>
        <v>#VALUE!</v>
      </c>
      <c r="N1108" s="4" t="e">
        <f>IF(Table1[[#This Row],[Import to Gateway Calculator?]]="Yes",IFERROR(Table1[[#This Row],[Recording Resolution '[MP']]],""),0)</f>
        <v>#VALUE!</v>
      </c>
      <c r="O1108" s="4" t="e">
        <f>IF(Table1[[#This Row],[Import to Gateway Calculator?]]="Yes",IFERROR(Table1[[#This Row],[Frame Rate '[FPS'] 1]],""),0)</f>
        <v>#VALUE!</v>
      </c>
      <c r="P1108" s="4" t="e">
        <f>IF(Table1[[#This Row],[Import to Gateway Calculator?]]="Yes",IFERROR(Table1[[#This Row],[Days of Storage 1]],""),0)</f>
        <v>#VALUE!</v>
      </c>
    </row>
    <row r="1109" spans="1:16" x14ac:dyDescent="0.25">
      <c r="A1109" s="5" t="e">
        <f t="shared" si="107"/>
        <v>#VALUE!</v>
      </c>
      <c r="B1109" s="6" t="str">
        <f>IFERROR(IF(Table1[[#This Row],[Multi-lens? 1]]="No", 1, IF(Table1[[#This Row],[Multi-lens? 1]]="Dual", 2, IF(Table1[[#This Row],[Multi-lens? 1]]="Quad", 4, ""))),"")</f>
        <v/>
      </c>
      <c r="C1109" s="6" t="e">
        <f t="shared" si="108"/>
        <v>#VALUE!</v>
      </c>
      <c r="D1109" s="6" t="e">
        <f t="shared" si="109"/>
        <v>#VALUE!</v>
      </c>
      <c r="E1109" s="6" t="e">
        <f t="shared" si="110"/>
        <v>#VALUE!</v>
      </c>
      <c r="F1109" s="6" t="e">
        <f t="shared" si="111"/>
        <v>#VALUE!</v>
      </c>
      <c r="H1109" s="6" t="str">
        <f>IFERROR(IF(Table1[[#This Row],[Multi-lens? 1]]="No", 1, IF(Table1[[#This Row],[Multi-lens? 1]]="Dual", 2, IF(Table1[[#This Row],[Multi-lens? 1]]="Quad", 4, ""))),"")</f>
        <v/>
      </c>
      <c r="I1109" s="9" t="str">
        <f>IFERROR(Table1[[#This Row],[Name]],"")</f>
        <v/>
      </c>
      <c r="K1109" s="3" t="str">
        <f t="shared" si="106"/>
        <v/>
      </c>
      <c r="M1109" s="4" t="e">
        <f>IF(Table1[[#This Row],[Import to Gateway Calculator?]]="Yes",IFERROR(Table1[[#This Row],[Streaming Resolution '[MP']]],""),0)</f>
        <v>#VALUE!</v>
      </c>
      <c r="N1109" s="4" t="e">
        <f>IF(Table1[[#This Row],[Import to Gateway Calculator?]]="Yes",IFERROR(Table1[[#This Row],[Recording Resolution '[MP']]],""),0)</f>
        <v>#VALUE!</v>
      </c>
      <c r="O1109" s="4" t="e">
        <f>IF(Table1[[#This Row],[Import to Gateway Calculator?]]="Yes",IFERROR(Table1[[#This Row],[Frame Rate '[FPS'] 1]],""),0)</f>
        <v>#VALUE!</v>
      </c>
      <c r="P1109" s="4" t="e">
        <f>IF(Table1[[#This Row],[Import to Gateway Calculator?]]="Yes",IFERROR(Table1[[#This Row],[Days of Storage 1]],""),0)</f>
        <v>#VALUE!</v>
      </c>
    </row>
    <row r="1110" spans="1:16" x14ac:dyDescent="0.25">
      <c r="A1110" s="5" t="e">
        <f t="shared" si="107"/>
        <v>#VALUE!</v>
      </c>
      <c r="B1110" s="6" t="str">
        <f>IFERROR(IF(Table1[[#This Row],[Multi-lens? 1]]="No", 1, IF(Table1[[#This Row],[Multi-lens? 1]]="Dual", 2, IF(Table1[[#This Row],[Multi-lens? 1]]="Quad", 4, ""))),"")</f>
        <v/>
      </c>
      <c r="C1110" s="6" t="e">
        <f t="shared" si="108"/>
        <v>#VALUE!</v>
      </c>
      <c r="D1110" s="6" t="e">
        <f t="shared" si="109"/>
        <v>#VALUE!</v>
      </c>
      <c r="E1110" s="6" t="e">
        <f t="shared" si="110"/>
        <v>#VALUE!</v>
      </c>
      <c r="F1110" s="6" t="e">
        <f t="shared" si="111"/>
        <v>#VALUE!</v>
      </c>
      <c r="H1110" s="6" t="str">
        <f>IFERROR(IF(Table1[[#This Row],[Multi-lens? 1]]="No", 1, IF(Table1[[#This Row],[Multi-lens? 1]]="Dual", 2, IF(Table1[[#This Row],[Multi-lens? 1]]="Quad", 4, ""))),"")</f>
        <v/>
      </c>
      <c r="I1110" s="9" t="str">
        <f>IFERROR(Table1[[#This Row],[Name]],"")</f>
        <v/>
      </c>
      <c r="K1110" s="3" t="str">
        <f t="shared" si="106"/>
        <v/>
      </c>
      <c r="M1110" s="4" t="e">
        <f>IF(Table1[[#This Row],[Import to Gateway Calculator?]]="Yes",IFERROR(Table1[[#This Row],[Streaming Resolution '[MP']]],""),0)</f>
        <v>#VALUE!</v>
      </c>
      <c r="N1110" s="4" t="e">
        <f>IF(Table1[[#This Row],[Import to Gateway Calculator?]]="Yes",IFERROR(Table1[[#This Row],[Recording Resolution '[MP']]],""),0)</f>
        <v>#VALUE!</v>
      </c>
      <c r="O1110" s="4" t="e">
        <f>IF(Table1[[#This Row],[Import to Gateway Calculator?]]="Yes",IFERROR(Table1[[#This Row],[Frame Rate '[FPS'] 1]],""),0)</f>
        <v>#VALUE!</v>
      </c>
      <c r="P1110" s="4" t="e">
        <f>IF(Table1[[#This Row],[Import to Gateway Calculator?]]="Yes",IFERROR(Table1[[#This Row],[Days of Storage 1]],""),0)</f>
        <v>#VALUE!</v>
      </c>
    </row>
    <row r="1111" spans="1:16" x14ac:dyDescent="0.25">
      <c r="A1111" s="5" t="e">
        <f t="shared" si="107"/>
        <v>#VALUE!</v>
      </c>
      <c r="B1111" s="6" t="str">
        <f>IFERROR(IF(Table1[[#This Row],[Multi-lens? 1]]="No", 1, IF(Table1[[#This Row],[Multi-lens? 1]]="Dual", 2, IF(Table1[[#This Row],[Multi-lens? 1]]="Quad", 4, ""))),"")</f>
        <v/>
      </c>
      <c r="C1111" s="6" t="e">
        <f t="shared" si="108"/>
        <v>#VALUE!</v>
      </c>
      <c r="D1111" s="6" t="e">
        <f t="shared" si="109"/>
        <v>#VALUE!</v>
      </c>
      <c r="E1111" s="6" t="e">
        <f t="shared" si="110"/>
        <v>#VALUE!</v>
      </c>
      <c r="F1111" s="6" t="e">
        <f t="shared" si="111"/>
        <v>#VALUE!</v>
      </c>
      <c r="H1111" s="6" t="str">
        <f>IFERROR(IF(Table1[[#This Row],[Multi-lens? 1]]="No", 1, IF(Table1[[#This Row],[Multi-lens? 1]]="Dual", 2, IF(Table1[[#This Row],[Multi-lens? 1]]="Quad", 4, ""))),"")</f>
        <v/>
      </c>
      <c r="I1111" s="9" t="str">
        <f>IFERROR(Table1[[#This Row],[Name]],"")</f>
        <v/>
      </c>
      <c r="K1111" s="3" t="str">
        <f t="shared" si="106"/>
        <v/>
      </c>
      <c r="M1111" s="4" t="e">
        <f>IF(Table1[[#This Row],[Import to Gateway Calculator?]]="Yes",IFERROR(Table1[[#This Row],[Streaming Resolution '[MP']]],""),0)</f>
        <v>#VALUE!</v>
      </c>
      <c r="N1111" s="4" t="e">
        <f>IF(Table1[[#This Row],[Import to Gateway Calculator?]]="Yes",IFERROR(Table1[[#This Row],[Recording Resolution '[MP']]],""),0)</f>
        <v>#VALUE!</v>
      </c>
      <c r="O1111" s="4" t="e">
        <f>IF(Table1[[#This Row],[Import to Gateway Calculator?]]="Yes",IFERROR(Table1[[#This Row],[Frame Rate '[FPS'] 1]],""),0)</f>
        <v>#VALUE!</v>
      </c>
      <c r="P1111" s="4" t="e">
        <f>IF(Table1[[#This Row],[Import to Gateway Calculator?]]="Yes",IFERROR(Table1[[#This Row],[Days of Storage 1]],""),0)</f>
        <v>#VALUE!</v>
      </c>
    </row>
    <row r="1112" spans="1:16" x14ac:dyDescent="0.25">
      <c r="A1112" s="5" t="e">
        <f t="shared" si="107"/>
        <v>#VALUE!</v>
      </c>
      <c r="B1112" s="6" t="str">
        <f>IFERROR(IF(Table1[[#This Row],[Multi-lens? 1]]="No", 1, IF(Table1[[#This Row],[Multi-lens? 1]]="Dual", 2, IF(Table1[[#This Row],[Multi-lens? 1]]="Quad", 4, ""))),"")</f>
        <v/>
      </c>
      <c r="C1112" s="6" t="e">
        <f t="shared" si="108"/>
        <v>#VALUE!</v>
      </c>
      <c r="D1112" s="6" t="e">
        <f t="shared" si="109"/>
        <v>#VALUE!</v>
      </c>
      <c r="E1112" s="6" t="e">
        <f t="shared" si="110"/>
        <v>#VALUE!</v>
      </c>
      <c r="F1112" s="6" t="e">
        <f t="shared" si="111"/>
        <v>#VALUE!</v>
      </c>
      <c r="H1112" s="6" t="str">
        <f>IFERROR(IF(Table1[[#This Row],[Multi-lens? 1]]="No", 1, IF(Table1[[#This Row],[Multi-lens? 1]]="Dual", 2, IF(Table1[[#This Row],[Multi-lens? 1]]="Quad", 4, ""))),"")</f>
        <v/>
      </c>
      <c r="I1112" s="9" t="str">
        <f>IFERROR(Table1[[#This Row],[Name]],"")</f>
        <v/>
      </c>
      <c r="K1112" s="3" t="str">
        <f t="shared" si="106"/>
        <v/>
      </c>
      <c r="M1112" s="4" t="e">
        <f>IF(Table1[[#This Row],[Import to Gateway Calculator?]]="Yes",IFERROR(Table1[[#This Row],[Streaming Resolution '[MP']]],""),0)</f>
        <v>#VALUE!</v>
      </c>
      <c r="N1112" s="4" t="e">
        <f>IF(Table1[[#This Row],[Import to Gateway Calculator?]]="Yes",IFERROR(Table1[[#This Row],[Recording Resolution '[MP']]],""),0)</f>
        <v>#VALUE!</v>
      </c>
      <c r="O1112" s="4" t="e">
        <f>IF(Table1[[#This Row],[Import to Gateway Calculator?]]="Yes",IFERROR(Table1[[#This Row],[Frame Rate '[FPS'] 1]],""),0)</f>
        <v>#VALUE!</v>
      </c>
      <c r="P1112" s="4" t="e">
        <f>IF(Table1[[#This Row],[Import to Gateway Calculator?]]="Yes",IFERROR(Table1[[#This Row],[Days of Storage 1]],""),0)</f>
        <v>#VALUE!</v>
      </c>
    </row>
    <row r="1113" spans="1:16" x14ac:dyDescent="0.25">
      <c r="A1113" s="5" t="e">
        <f t="shared" si="107"/>
        <v>#VALUE!</v>
      </c>
      <c r="B1113" s="6" t="str">
        <f>IFERROR(IF(Table1[[#This Row],[Multi-lens? 1]]="No", 1, IF(Table1[[#This Row],[Multi-lens? 1]]="Dual", 2, IF(Table1[[#This Row],[Multi-lens? 1]]="Quad", 4, ""))),"")</f>
        <v/>
      </c>
      <c r="C1113" s="6" t="e">
        <f t="shared" si="108"/>
        <v>#VALUE!</v>
      </c>
      <c r="D1113" s="6" t="e">
        <f t="shared" si="109"/>
        <v>#VALUE!</v>
      </c>
      <c r="E1113" s="6" t="e">
        <f t="shared" si="110"/>
        <v>#VALUE!</v>
      </c>
      <c r="F1113" s="6" t="e">
        <f t="shared" si="111"/>
        <v>#VALUE!</v>
      </c>
      <c r="H1113" s="6" t="str">
        <f>IFERROR(IF(Table1[[#This Row],[Multi-lens? 1]]="No", 1, IF(Table1[[#This Row],[Multi-lens? 1]]="Dual", 2, IF(Table1[[#This Row],[Multi-lens? 1]]="Quad", 4, ""))),"")</f>
        <v/>
      </c>
      <c r="I1113" s="9" t="str">
        <f>IFERROR(Table1[[#This Row],[Name]],"")</f>
        <v/>
      </c>
      <c r="K1113" s="3" t="str">
        <f t="shared" si="106"/>
        <v/>
      </c>
      <c r="M1113" s="4" t="e">
        <f>IF(Table1[[#This Row],[Import to Gateway Calculator?]]="Yes",IFERROR(Table1[[#This Row],[Streaming Resolution '[MP']]],""),0)</f>
        <v>#VALUE!</v>
      </c>
      <c r="N1113" s="4" t="e">
        <f>IF(Table1[[#This Row],[Import to Gateway Calculator?]]="Yes",IFERROR(Table1[[#This Row],[Recording Resolution '[MP']]],""),0)</f>
        <v>#VALUE!</v>
      </c>
      <c r="O1113" s="4" t="e">
        <f>IF(Table1[[#This Row],[Import to Gateway Calculator?]]="Yes",IFERROR(Table1[[#This Row],[Frame Rate '[FPS'] 1]],""),0)</f>
        <v>#VALUE!</v>
      </c>
      <c r="P1113" s="4" t="e">
        <f>IF(Table1[[#This Row],[Import to Gateway Calculator?]]="Yes",IFERROR(Table1[[#This Row],[Days of Storage 1]],""),0)</f>
        <v>#VALUE!</v>
      </c>
    </row>
    <row r="1114" spans="1:16" x14ac:dyDescent="0.25">
      <c r="A1114" s="5" t="e">
        <f t="shared" si="107"/>
        <v>#VALUE!</v>
      </c>
      <c r="B1114" s="6" t="str">
        <f>IFERROR(IF(Table1[[#This Row],[Multi-lens? 1]]="No", 1, IF(Table1[[#This Row],[Multi-lens? 1]]="Dual", 2, IF(Table1[[#This Row],[Multi-lens? 1]]="Quad", 4, ""))),"")</f>
        <v/>
      </c>
      <c r="C1114" s="6" t="e">
        <f t="shared" si="108"/>
        <v>#VALUE!</v>
      </c>
      <c r="D1114" s="6" t="e">
        <f t="shared" si="109"/>
        <v>#VALUE!</v>
      </c>
      <c r="E1114" s="6" t="e">
        <f t="shared" si="110"/>
        <v>#VALUE!</v>
      </c>
      <c r="F1114" s="6" t="e">
        <f t="shared" si="111"/>
        <v>#VALUE!</v>
      </c>
      <c r="H1114" s="6" t="str">
        <f>IFERROR(IF(Table1[[#This Row],[Multi-lens? 1]]="No", 1, IF(Table1[[#This Row],[Multi-lens? 1]]="Dual", 2, IF(Table1[[#This Row],[Multi-lens? 1]]="Quad", 4, ""))),"")</f>
        <v/>
      </c>
      <c r="I1114" s="9" t="str">
        <f>IFERROR(Table1[[#This Row],[Name]],"")</f>
        <v/>
      </c>
      <c r="K1114" s="3" t="str">
        <f t="shared" si="106"/>
        <v/>
      </c>
      <c r="M1114" s="4" t="e">
        <f>IF(Table1[[#This Row],[Import to Gateway Calculator?]]="Yes",IFERROR(Table1[[#This Row],[Streaming Resolution '[MP']]],""),0)</f>
        <v>#VALUE!</v>
      </c>
      <c r="N1114" s="4" t="e">
        <f>IF(Table1[[#This Row],[Import to Gateway Calculator?]]="Yes",IFERROR(Table1[[#This Row],[Recording Resolution '[MP']]],""),0)</f>
        <v>#VALUE!</v>
      </c>
      <c r="O1114" s="4" t="e">
        <f>IF(Table1[[#This Row],[Import to Gateway Calculator?]]="Yes",IFERROR(Table1[[#This Row],[Frame Rate '[FPS'] 1]],""),0)</f>
        <v>#VALUE!</v>
      </c>
      <c r="P1114" s="4" t="e">
        <f>IF(Table1[[#This Row],[Import to Gateway Calculator?]]="Yes",IFERROR(Table1[[#This Row],[Days of Storage 1]],""),0)</f>
        <v>#VALUE!</v>
      </c>
    </row>
    <row r="1115" spans="1:16" x14ac:dyDescent="0.25">
      <c r="A1115" s="5" t="e">
        <f t="shared" si="107"/>
        <v>#VALUE!</v>
      </c>
      <c r="B1115" s="6" t="str">
        <f>IFERROR(IF(Table1[[#This Row],[Multi-lens? 1]]="No", 1, IF(Table1[[#This Row],[Multi-lens? 1]]="Dual", 2, IF(Table1[[#This Row],[Multi-lens? 1]]="Quad", 4, ""))),"")</f>
        <v/>
      </c>
      <c r="C1115" s="6" t="e">
        <f t="shared" si="108"/>
        <v>#VALUE!</v>
      </c>
      <c r="D1115" s="6" t="e">
        <f t="shared" si="109"/>
        <v>#VALUE!</v>
      </c>
      <c r="E1115" s="6" t="e">
        <f t="shared" si="110"/>
        <v>#VALUE!</v>
      </c>
      <c r="F1115" s="6" t="e">
        <f t="shared" si="111"/>
        <v>#VALUE!</v>
      </c>
      <c r="H1115" s="6" t="str">
        <f>IFERROR(IF(Table1[[#This Row],[Multi-lens? 1]]="No", 1, IF(Table1[[#This Row],[Multi-lens? 1]]="Dual", 2, IF(Table1[[#This Row],[Multi-lens? 1]]="Quad", 4, ""))),"")</f>
        <v/>
      </c>
      <c r="I1115" s="9" t="str">
        <f>IFERROR(Table1[[#This Row],[Name]],"")</f>
        <v/>
      </c>
      <c r="K1115" s="3" t="str">
        <f t="shared" si="106"/>
        <v/>
      </c>
      <c r="M1115" s="4" t="e">
        <f>IF(Table1[[#This Row],[Import to Gateway Calculator?]]="Yes",IFERROR(Table1[[#This Row],[Streaming Resolution '[MP']]],""),0)</f>
        <v>#VALUE!</v>
      </c>
      <c r="N1115" s="4" t="e">
        <f>IF(Table1[[#This Row],[Import to Gateway Calculator?]]="Yes",IFERROR(Table1[[#This Row],[Recording Resolution '[MP']]],""),0)</f>
        <v>#VALUE!</v>
      </c>
      <c r="O1115" s="4" t="e">
        <f>IF(Table1[[#This Row],[Import to Gateway Calculator?]]="Yes",IFERROR(Table1[[#This Row],[Frame Rate '[FPS'] 1]],""),0)</f>
        <v>#VALUE!</v>
      </c>
      <c r="P1115" s="4" t="e">
        <f>IF(Table1[[#This Row],[Import to Gateway Calculator?]]="Yes",IFERROR(Table1[[#This Row],[Days of Storage 1]],""),0)</f>
        <v>#VALUE!</v>
      </c>
    </row>
    <row r="1116" spans="1:16" x14ac:dyDescent="0.25">
      <c r="A1116" s="5" t="e">
        <f t="shared" si="107"/>
        <v>#VALUE!</v>
      </c>
      <c r="B1116" s="6" t="str">
        <f>IFERROR(IF(Table1[[#This Row],[Multi-lens? 1]]="No", 1, IF(Table1[[#This Row],[Multi-lens? 1]]="Dual", 2, IF(Table1[[#This Row],[Multi-lens? 1]]="Quad", 4, ""))),"")</f>
        <v/>
      </c>
      <c r="C1116" s="6" t="e">
        <f t="shared" si="108"/>
        <v>#VALUE!</v>
      </c>
      <c r="D1116" s="6" t="e">
        <f t="shared" si="109"/>
        <v>#VALUE!</v>
      </c>
      <c r="E1116" s="6" t="e">
        <f t="shared" si="110"/>
        <v>#VALUE!</v>
      </c>
      <c r="F1116" s="6" t="e">
        <f t="shared" si="111"/>
        <v>#VALUE!</v>
      </c>
      <c r="H1116" s="6" t="str">
        <f>IFERROR(IF(Table1[[#This Row],[Multi-lens? 1]]="No", 1, IF(Table1[[#This Row],[Multi-lens? 1]]="Dual", 2, IF(Table1[[#This Row],[Multi-lens? 1]]="Quad", 4, ""))),"")</f>
        <v/>
      </c>
      <c r="I1116" s="9" t="str">
        <f>IFERROR(Table1[[#This Row],[Name]],"")</f>
        <v/>
      </c>
      <c r="K1116" s="3" t="str">
        <f t="shared" si="106"/>
        <v/>
      </c>
      <c r="M1116" s="4" t="e">
        <f>IF(Table1[[#This Row],[Import to Gateway Calculator?]]="Yes",IFERROR(Table1[[#This Row],[Streaming Resolution '[MP']]],""),0)</f>
        <v>#VALUE!</v>
      </c>
      <c r="N1116" s="4" t="e">
        <f>IF(Table1[[#This Row],[Import to Gateway Calculator?]]="Yes",IFERROR(Table1[[#This Row],[Recording Resolution '[MP']]],""),0)</f>
        <v>#VALUE!</v>
      </c>
      <c r="O1116" s="4" t="e">
        <f>IF(Table1[[#This Row],[Import to Gateway Calculator?]]="Yes",IFERROR(Table1[[#This Row],[Frame Rate '[FPS'] 1]],""),0)</f>
        <v>#VALUE!</v>
      </c>
      <c r="P1116" s="4" t="e">
        <f>IF(Table1[[#This Row],[Import to Gateway Calculator?]]="Yes",IFERROR(Table1[[#This Row],[Days of Storage 1]],""),0)</f>
        <v>#VALUE!</v>
      </c>
    </row>
    <row r="1117" spans="1:16" x14ac:dyDescent="0.25">
      <c r="A1117" s="5" t="e">
        <f t="shared" si="107"/>
        <v>#VALUE!</v>
      </c>
      <c r="B1117" s="6" t="str">
        <f>IFERROR(IF(Table1[[#This Row],[Multi-lens? 1]]="No", 1, IF(Table1[[#This Row],[Multi-lens? 1]]="Dual", 2, IF(Table1[[#This Row],[Multi-lens? 1]]="Quad", 4, ""))),"")</f>
        <v/>
      </c>
      <c r="C1117" s="6" t="e">
        <f t="shared" si="108"/>
        <v>#VALUE!</v>
      </c>
      <c r="D1117" s="6" t="e">
        <f t="shared" si="109"/>
        <v>#VALUE!</v>
      </c>
      <c r="E1117" s="6" t="e">
        <f t="shared" si="110"/>
        <v>#VALUE!</v>
      </c>
      <c r="F1117" s="6" t="e">
        <f t="shared" si="111"/>
        <v>#VALUE!</v>
      </c>
      <c r="H1117" s="6" t="str">
        <f>IFERROR(IF(Table1[[#This Row],[Multi-lens? 1]]="No", 1, IF(Table1[[#This Row],[Multi-lens? 1]]="Dual", 2, IF(Table1[[#This Row],[Multi-lens? 1]]="Quad", 4, ""))),"")</f>
        <v/>
      </c>
      <c r="I1117" s="9" t="str">
        <f>IFERROR(Table1[[#This Row],[Name]],"")</f>
        <v/>
      </c>
      <c r="K1117" s="3" t="str">
        <f t="shared" si="106"/>
        <v/>
      </c>
      <c r="M1117" s="4" t="e">
        <f>IF(Table1[[#This Row],[Import to Gateway Calculator?]]="Yes",IFERROR(Table1[[#This Row],[Streaming Resolution '[MP']]],""),0)</f>
        <v>#VALUE!</v>
      </c>
      <c r="N1117" s="4" t="e">
        <f>IF(Table1[[#This Row],[Import to Gateway Calculator?]]="Yes",IFERROR(Table1[[#This Row],[Recording Resolution '[MP']]],""),0)</f>
        <v>#VALUE!</v>
      </c>
      <c r="O1117" s="4" t="e">
        <f>IF(Table1[[#This Row],[Import to Gateway Calculator?]]="Yes",IFERROR(Table1[[#This Row],[Frame Rate '[FPS'] 1]],""),0)</f>
        <v>#VALUE!</v>
      </c>
      <c r="P1117" s="4" t="e">
        <f>IF(Table1[[#This Row],[Import to Gateway Calculator?]]="Yes",IFERROR(Table1[[#This Row],[Days of Storage 1]],""),0)</f>
        <v>#VALUE!</v>
      </c>
    </row>
    <row r="1118" spans="1:16" x14ac:dyDescent="0.25">
      <c r="A1118" s="5" t="e">
        <f t="shared" si="107"/>
        <v>#VALUE!</v>
      </c>
      <c r="B1118" s="6" t="str">
        <f>IFERROR(IF(Table1[[#This Row],[Multi-lens? 1]]="No", 1, IF(Table1[[#This Row],[Multi-lens? 1]]="Dual", 2, IF(Table1[[#This Row],[Multi-lens? 1]]="Quad", 4, ""))),"")</f>
        <v/>
      </c>
      <c r="C1118" s="6" t="e">
        <f t="shared" si="108"/>
        <v>#VALUE!</v>
      </c>
      <c r="D1118" s="6" t="e">
        <f t="shared" si="109"/>
        <v>#VALUE!</v>
      </c>
      <c r="E1118" s="6" t="e">
        <f t="shared" si="110"/>
        <v>#VALUE!</v>
      </c>
      <c r="F1118" s="6" t="e">
        <f t="shared" si="111"/>
        <v>#VALUE!</v>
      </c>
      <c r="H1118" s="6" t="str">
        <f>IFERROR(IF(Table1[[#This Row],[Multi-lens? 1]]="No", 1, IF(Table1[[#This Row],[Multi-lens? 1]]="Dual", 2, IF(Table1[[#This Row],[Multi-lens? 1]]="Quad", 4, ""))),"")</f>
        <v/>
      </c>
      <c r="I1118" s="9" t="str">
        <f>IFERROR(Table1[[#This Row],[Name]],"")</f>
        <v/>
      </c>
      <c r="K1118" s="3" t="str">
        <f t="shared" si="106"/>
        <v/>
      </c>
      <c r="M1118" s="4" t="e">
        <f>IF(Table1[[#This Row],[Import to Gateway Calculator?]]="Yes",IFERROR(Table1[[#This Row],[Streaming Resolution '[MP']]],""),0)</f>
        <v>#VALUE!</v>
      </c>
      <c r="N1118" s="4" t="e">
        <f>IF(Table1[[#This Row],[Import to Gateway Calculator?]]="Yes",IFERROR(Table1[[#This Row],[Recording Resolution '[MP']]],""),0)</f>
        <v>#VALUE!</v>
      </c>
      <c r="O1118" s="4" t="e">
        <f>IF(Table1[[#This Row],[Import to Gateway Calculator?]]="Yes",IFERROR(Table1[[#This Row],[Frame Rate '[FPS'] 1]],""),0)</f>
        <v>#VALUE!</v>
      </c>
      <c r="P1118" s="4" t="e">
        <f>IF(Table1[[#This Row],[Import to Gateway Calculator?]]="Yes",IFERROR(Table1[[#This Row],[Days of Storage 1]],""),0)</f>
        <v>#VALUE!</v>
      </c>
    </row>
    <row r="1119" spans="1:16" x14ac:dyDescent="0.25">
      <c r="A1119" s="5" t="e">
        <f t="shared" si="107"/>
        <v>#VALUE!</v>
      </c>
      <c r="B1119" s="6" t="str">
        <f>IFERROR(IF(Table1[[#This Row],[Multi-lens? 1]]="No", 1, IF(Table1[[#This Row],[Multi-lens? 1]]="Dual", 2, IF(Table1[[#This Row],[Multi-lens? 1]]="Quad", 4, ""))),"")</f>
        <v/>
      </c>
      <c r="C1119" s="6" t="e">
        <f t="shared" si="108"/>
        <v>#VALUE!</v>
      </c>
      <c r="D1119" s="6" t="e">
        <f t="shared" si="109"/>
        <v>#VALUE!</v>
      </c>
      <c r="E1119" s="6" t="e">
        <f t="shared" si="110"/>
        <v>#VALUE!</v>
      </c>
      <c r="F1119" s="6" t="e">
        <f t="shared" si="111"/>
        <v>#VALUE!</v>
      </c>
      <c r="H1119" s="6" t="str">
        <f>IFERROR(IF(Table1[[#This Row],[Multi-lens? 1]]="No", 1, IF(Table1[[#This Row],[Multi-lens? 1]]="Dual", 2, IF(Table1[[#This Row],[Multi-lens? 1]]="Quad", 4, ""))),"")</f>
        <v/>
      </c>
      <c r="I1119" s="9" t="str">
        <f>IFERROR(Table1[[#This Row],[Name]],"")</f>
        <v/>
      </c>
      <c r="K1119" s="3" t="str">
        <f t="shared" si="106"/>
        <v/>
      </c>
      <c r="M1119" s="4" t="e">
        <f>IF(Table1[[#This Row],[Import to Gateway Calculator?]]="Yes",IFERROR(Table1[[#This Row],[Streaming Resolution '[MP']]],""),0)</f>
        <v>#VALUE!</v>
      </c>
      <c r="N1119" s="4" t="e">
        <f>IF(Table1[[#This Row],[Import to Gateway Calculator?]]="Yes",IFERROR(Table1[[#This Row],[Recording Resolution '[MP']]],""),0)</f>
        <v>#VALUE!</v>
      </c>
      <c r="O1119" s="4" t="e">
        <f>IF(Table1[[#This Row],[Import to Gateway Calculator?]]="Yes",IFERROR(Table1[[#This Row],[Frame Rate '[FPS'] 1]],""),0)</f>
        <v>#VALUE!</v>
      </c>
      <c r="P1119" s="4" t="e">
        <f>IF(Table1[[#This Row],[Import to Gateway Calculator?]]="Yes",IFERROR(Table1[[#This Row],[Days of Storage 1]],""),0)</f>
        <v>#VALUE!</v>
      </c>
    </row>
    <row r="1120" spans="1:16" x14ac:dyDescent="0.25">
      <c r="A1120" s="5" t="e">
        <f t="shared" si="107"/>
        <v>#VALUE!</v>
      </c>
      <c r="B1120" s="6" t="str">
        <f>IFERROR(IF(Table1[[#This Row],[Multi-lens? 1]]="No", 1, IF(Table1[[#This Row],[Multi-lens? 1]]="Dual", 2, IF(Table1[[#This Row],[Multi-lens? 1]]="Quad", 4, ""))),"")</f>
        <v/>
      </c>
      <c r="C1120" s="6" t="e">
        <f t="shared" si="108"/>
        <v>#VALUE!</v>
      </c>
      <c r="D1120" s="6" t="e">
        <f t="shared" si="109"/>
        <v>#VALUE!</v>
      </c>
      <c r="E1120" s="6" t="e">
        <f t="shared" si="110"/>
        <v>#VALUE!</v>
      </c>
      <c r="F1120" s="6" t="e">
        <f t="shared" si="111"/>
        <v>#VALUE!</v>
      </c>
      <c r="H1120" s="6" t="str">
        <f>IFERROR(IF(Table1[[#This Row],[Multi-lens? 1]]="No", 1, IF(Table1[[#This Row],[Multi-lens? 1]]="Dual", 2, IF(Table1[[#This Row],[Multi-lens? 1]]="Quad", 4, ""))),"")</f>
        <v/>
      </c>
      <c r="I1120" s="9" t="str">
        <f>IFERROR(Table1[[#This Row],[Name]],"")</f>
        <v/>
      </c>
      <c r="K1120" s="3" t="str">
        <f t="shared" si="106"/>
        <v/>
      </c>
      <c r="M1120" s="4" t="e">
        <f>IF(Table1[[#This Row],[Import to Gateway Calculator?]]="Yes",IFERROR(Table1[[#This Row],[Streaming Resolution '[MP']]],""),0)</f>
        <v>#VALUE!</v>
      </c>
      <c r="N1120" s="4" t="e">
        <f>IF(Table1[[#This Row],[Import to Gateway Calculator?]]="Yes",IFERROR(Table1[[#This Row],[Recording Resolution '[MP']]],""),0)</f>
        <v>#VALUE!</v>
      </c>
      <c r="O1120" s="4" t="e">
        <f>IF(Table1[[#This Row],[Import to Gateway Calculator?]]="Yes",IFERROR(Table1[[#This Row],[Frame Rate '[FPS'] 1]],""),0)</f>
        <v>#VALUE!</v>
      </c>
      <c r="P1120" s="4" t="e">
        <f>IF(Table1[[#This Row],[Import to Gateway Calculator?]]="Yes",IFERROR(Table1[[#This Row],[Days of Storage 1]],""),0)</f>
        <v>#VALUE!</v>
      </c>
    </row>
    <row r="1121" spans="1:16" x14ac:dyDescent="0.25">
      <c r="A1121" s="5" t="e">
        <f t="shared" si="107"/>
        <v>#VALUE!</v>
      </c>
      <c r="B1121" s="6" t="str">
        <f>IFERROR(IF(Table1[[#This Row],[Multi-lens? 1]]="No", 1, IF(Table1[[#This Row],[Multi-lens? 1]]="Dual", 2, IF(Table1[[#This Row],[Multi-lens? 1]]="Quad", 4, ""))),"")</f>
        <v/>
      </c>
      <c r="C1121" s="6" t="e">
        <f t="shared" si="108"/>
        <v>#VALUE!</v>
      </c>
      <c r="D1121" s="6" t="e">
        <f t="shared" si="109"/>
        <v>#VALUE!</v>
      </c>
      <c r="E1121" s="6" t="e">
        <f t="shared" si="110"/>
        <v>#VALUE!</v>
      </c>
      <c r="F1121" s="6" t="e">
        <f t="shared" si="111"/>
        <v>#VALUE!</v>
      </c>
      <c r="H1121" s="6" t="str">
        <f>IFERROR(IF(Table1[[#This Row],[Multi-lens? 1]]="No", 1, IF(Table1[[#This Row],[Multi-lens? 1]]="Dual", 2, IF(Table1[[#This Row],[Multi-lens? 1]]="Quad", 4, ""))),"")</f>
        <v/>
      </c>
      <c r="I1121" s="9" t="str">
        <f>IFERROR(Table1[[#This Row],[Name]],"")</f>
        <v/>
      </c>
      <c r="K1121" s="3" t="str">
        <f t="shared" si="106"/>
        <v/>
      </c>
      <c r="M1121" s="4" t="e">
        <f>IF(Table1[[#This Row],[Import to Gateway Calculator?]]="Yes",IFERROR(Table1[[#This Row],[Streaming Resolution '[MP']]],""),0)</f>
        <v>#VALUE!</v>
      </c>
      <c r="N1121" s="4" t="e">
        <f>IF(Table1[[#This Row],[Import to Gateway Calculator?]]="Yes",IFERROR(Table1[[#This Row],[Recording Resolution '[MP']]],""),0)</f>
        <v>#VALUE!</v>
      </c>
      <c r="O1121" s="4" t="e">
        <f>IF(Table1[[#This Row],[Import to Gateway Calculator?]]="Yes",IFERROR(Table1[[#This Row],[Frame Rate '[FPS'] 1]],""),0)</f>
        <v>#VALUE!</v>
      </c>
      <c r="P1121" s="4" t="e">
        <f>IF(Table1[[#This Row],[Import to Gateway Calculator?]]="Yes",IFERROR(Table1[[#This Row],[Days of Storage 1]],""),0)</f>
        <v>#VALUE!</v>
      </c>
    </row>
    <row r="1122" spans="1:16" x14ac:dyDescent="0.25">
      <c r="A1122" s="5" t="e">
        <f t="shared" si="107"/>
        <v>#VALUE!</v>
      </c>
      <c r="B1122" s="6" t="str">
        <f>IFERROR(IF(Table1[[#This Row],[Multi-lens? 1]]="No", 1, IF(Table1[[#This Row],[Multi-lens? 1]]="Dual", 2, IF(Table1[[#This Row],[Multi-lens? 1]]="Quad", 4, ""))),"")</f>
        <v/>
      </c>
      <c r="C1122" s="6" t="e">
        <f t="shared" si="108"/>
        <v>#VALUE!</v>
      </c>
      <c r="D1122" s="6" t="e">
        <f t="shared" si="109"/>
        <v>#VALUE!</v>
      </c>
      <c r="E1122" s="6" t="e">
        <f t="shared" si="110"/>
        <v>#VALUE!</v>
      </c>
      <c r="F1122" s="6" t="e">
        <f t="shared" si="111"/>
        <v>#VALUE!</v>
      </c>
      <c r="H1122" s="6" t="str">
        <f>IFERROR(IF(Table1[[#This Row],[Multi-lens? 1]]="No", 1, IF(Table1[[#This Row],[Multi-lens? 1]]="Dual", 2, IF(Table1[[#This Row],[Multi-lens? 1]]="Quad", 4, ""))),"")</f>
        <v/>
      </c>
      <c r="I1122" s="9" t="str">
        <f>IFERROR(Table1[[#This Row],[Name]],"")</f>
        <v/>
      </c>
      <c r="K1122" s="3" t="str">
        <f t="shared" si="106"/>
        <v/>
      </c>
      <c r="M1122" s="4" t="e">
        <f>IF(Table1[[#This Row],[Import to Gateway Calculator?]]="Yes",IFERROR(Table1[[#This Row],[Streaming Resolution '[MP']]],""),0)</f>
        <v>#VALUE!</v>
      </c>
      <c r="N1122" s="4" t="e">
        <f>IF(Table1[[#This Row],[Import to Gateway Calculator?]]="Yes",IFERROR(Table1[[#This Row],[Recording Resolution '[MP']]],""),0)</f>
        <v>#VALUE!</v>
      </c>
      <c r="O1122" s="4" t="e">
        <f>IF(Table1[[#This Row],[Import to Gateway Calculator?]]="Yes",IFERROR(Table1[[#This Row],[Frame Rate '[FPS'] 1]],""),0)</f>
        <v>#VALUE!</v>
      </c>
      <c r="P1122" s="4" t="e">
        <f>IF(Table1[[#This Row],[Import to Gateway Calculator?]]="Yes",IFERROR(Table1[[#This Row],[Days of Storage 1]],""),0)</f>
        <v>#VALUE!</v>
      </c>
    </row>
    <row r="1123" spans="1:16" x14ac:dyDescent="0.25">
      <c r="A1123" s="5" t="e">
        <f t="shared" si="107"/>
        <v>#VALUE!</v>
      </c>
      <c r="B1123" s="6" t="str">
        <f>IFERROR(IF(Table1[[#This Row],[Multi-lens? 1]]="No", 1, IF(Table1[[#This Row],[Multi-lens? 1]]="Dual", 2, IF(Table1[[#This Row],[Multi-lens? 1]]="Quad", 4, ""))),"")</f>
        <v/>
      </c>
      <c r="C1123" s="6" t="e">
        <f t="shared" si="108"/>
        <v>#VALUE!</v>
      </c>
      <c r="D1123" s="6" t="e">
        <f t="shared" si="109"/>
        <v>#VALUE!</v>
      </c>
      <c r="E1123" s="6" t="e">
        <f t="shared" si="110"/>
        <v>#VALUE!</v>
      </c>
      <c r="F1123" s="6" t="e">
        <f t="shared" si="111"/>
        <v>#VALUE!</v>
      </c>
      <c r="H1123" s="6" t="str">
        <f>IFERROR(IF(Table1[[#This Row],[Multi-lens? 1]]="No", 1, IF(Table1[[#This Row],[Multi-lens? 1]]="Dual", 2, IF(Table1[[#This Row],[Multi-lens? 1]]="Quad", 4, ""))),"")</f>
        <v/>
      </c>
      <c r="I1123" s="9" t="str">
        <f>IFERROR(Table1[[#This Row],[Name]],"")</f>
        <v/>
      </c>
      <c r="K1123" s="3" t="str">
        <f t="shared" si="106"/>
        <v/>
      </c>
      <c r="M1123" s="4" t="e">
        <f>IF(Table1[[#This Row],[Import to Gateway Calculator?]]="Yes",IFERROR(Table1[[#This Row],[Streaming Resolution '[MP']]],""),0)</f>
        <v>#VALUE!</v>
      </c>
      <c r="N1123" s="4" t="e">
        <f>IF(Table1[[#This Row],[Import to Gateway Calculator?]]="Yes",IFERROR(Table1[[#This Row],[Recording Resolution '[MP']]],""),0)</f>
        <v>#VALUE!</v>
      </c>
      <c r="O1123" s="4" t="e">
        <f>IF(Table1[[#This Row],[Import to Gateway Calculator?]]="Yes",IFERROR(Table1[[#This Row],[Frame Rate '[FPS'] 1]],""),0)</f>
        <v>#VALUE!</v>
      </c>
      <c r="P1123" s="4" t="e">
        <f>IF(Table1[[#This Row],[Import to Gateway Calculator?]]="Yes",IFERROR(Table1[[#This Row],[Days of Storage 1]],""),0)</f>
        <v>#VALUE!</v>
      </c>
    </row>
    <row r="1124" spans="1:16" x14ac:dyDescent="0.25">
      <c r="A1124" s="5" t="e">
        <f t="shared" si="107"/>
        <v>#VALUE!</v>
      </c>
      <c r="B1124" s="6" t="str">
        <f>IFERROR(IF(Table1[[#This Row],[Multi-lens? 1]]="No", 1, IF(Table1[[#This Row],[Multi-lens? 1]]="Dual", 2, IF(Table1[[#This Row],[Multi-lens? 1]]="Quad", 4, ""))),"")</f>
        <v/>
      </c>
      <c r="C1124" s="6" t="e">
        <f t="shared" si="108"/>
        <v>#VALUE!</v>
      </c>
      <c r="D1124" s="6" t="e">
        <f t="shared" si="109"/>
        <v>#VALUE!</v>
      </c>
      <c r="E1124" s="6" t="e">
        <f t="shared" si="110"/>
        <v>#VALUE!</v>
      </c>
      <c r="F1124" s="6" t="e">
        <f t="shared" si="111"/>
        <v>#VALUE!</v>
      </c>
      <c r="H1124" s="6" t="str">
        <f>IFERROR(IF(Table1[[#This Row],[Multi-lens? 1]]="No", 1, IF(Table1[[#This Row],[Multi-lens? 1]]="Dual", 2, IF(Table1[[#This Row],[Multi-lens? 1]]="Quad", 4, ""))),"")</f>
        <v/>
      </c>
      <c r="I1124" s="9" t="str">
        <f>IFERROR(Table1[[#This Row],[Name]],"")</f>
        <v/>
      </c>
      <c r="K1124" s="3" t="str">
        <f t="shared" si="106"/>
        <v/>
      </c>
      <c r="M1124" s="4" t="e">
        <f>IF(Table1[[#This Row],[Import to Gateway Calculator?]]="Yes",IFERROR(Table1[[#This Row],[Streaming Resolution '[MP']]],""),0)</f>
        <v>#VALUE!</v>
      </c>
      <c r="N1124" s="4" t="e">
        <f>IF(Table1[[#This Row],[Import to Gateway Calculator?]]="Yes",IFERROR(Table1[[#This Row],[Recording Resolution '[MP']]],""),0)</f>
        <v>#VALUE!</v>
      </c>
      <c r="O1124" s="4" t="e">
        <f>IF(Table1[[#This Row],[Import to Gateway Calculator?]]="Yes",IFERROR(Table1[[#This Row],[Frame Rate '[FPS'] 1]],""),0)</f>
        <v>#VALUE!</v>
      </c>
      <c r="P1124" s="4" t="e">
        <f>IF(Table1[[#This Row],[Import to Gateway Calculator?]]="Yes",IFERROR(Table1[[#This Row],[Days of Storage 1]],""),0)</f>
        <v>#VALUE!</v>
      </c>
    </row>
    <row r="1125" spans="1:16" x14ac:dyDescent="0.25">
      <c r="A1125" s="5" t="e">
        <f t="shared" si="107"/>
        <v>#VALUE!</v>
      </c>
      <c r="B1125" s="6" t="str">
        <f>IFERROR(IF(Table1[[#This Row],[Multi-lens? 1]]="No", 1, IF(Table1[[#This Row],[Multi-lens? 1]]="Dual", 2, IF(Table1[[#This Row],[Multi-lens? 1]]="Quad", 4, ""))),"")</f>
        <v/>
      </c>
      <c r="C1125" s="6" t="e">
        <f t="shared" si="108"/>
        <v>#VALUE!</v>
      </c>
      <c r="D1125" s="6" t="e">
        <f t="shared" si="109"/>
        <v>#VALUE!</v>
      </c>
      <c r="E1125" s="6" t="e">
        <f t="shared" si="110"/>
        <v>#VALUE!</v>
      </c>
      <c r="F1125" s="6" t="e">
        <f t="shared" si="111"/>
        <v>#VALUE!</v>
      </c>
      <c r="H1125" s="6" t="str">
        <f>IFERROR(IF(Table1[[#This Row],[Multi-lens? 1]]="No", 1, IF(Table1[[#This Row],[Multi-lens? 1]]="Dual", 2, IF(Table1[[#This Row],[Multi-lens? 1]]="Quad", 4, ""))),"")</f>
        <v/>
      </c>
      <c r="I1125" s="9" t="str">
        <f>IFERROR(Table1[[#This Row],[Name]],"")</f>
        <v/>
      </c>
      <c r="K1125" s="3" t="str">
        <f t="shared" si="106"/>
        <v/>
      </c>
      <c r="M1125" s="4" t="e">
        <f>IF(Table1[[#This Row],[Import to Gateway Calculator?]]="Yes",IFERROR(Table1[[#This Row],[Streaming Resolution '[MP']]],""),0)</f>
        <v>#VALUE!</v>
      </c>
      <c r="N1125" s="4" t="e">
        <f>IF(Table1[[#This Row],[Import to Gateway Calculator?]]="Yes",IFERROR(Table1[[#This Row],[Recording Resolution '[MP']]],""),0)</f>
        <v>#VALUE!</v>
      </c>
      <c r="O1125" s="4" t="e">
        <f>IF(Table1[[#This Row],[Import to Gateway Calculator?]]="Yes",IFERROR(Table1[[#This Row],[Frame Rate '[FPS'] 1]],""),0)</f>
        <v>#VALUE!</v>
      </c>
      <c r="P1125" s="4" t="e">
        <f>IF(Table1[[#This Row],[Import to Gateway Calculator?]]="Yes",IFERROR(Table1[[#This Row],[Days of Storage 1]],""),0)</f>
        <v>#VALUE!</v>
      </c>
    </row>
    <row r="1126" spans="1:16" x14ac:dyDescent="0.25">
      <c r="A1126" s="5" t="e">
        <f t="shared" si="107"/>
        <v>#VALUE!</v>
      </c>
      <c r="B1126" s="6" t="str">
        <f>IFERROR(IF(Table1[[#This Row],[Multi-lens? 1]]="No", 1, IF(Table1[[#This Row],[Multi-lens? 1]]="Dual", 2, IF(Table1[[#This Row],[Multi-lens? 1]]="Quad", 4, ""))),"")</f>
        <v/>
      </c>
      <c r="C1126" s="6" t="e">
        <f t="shared" si="108"/>
        <v>#VALUE!</v>
      </c>
      <c r="D1126" s="6" t="e">
        <f t="shared" si="109"/>
        <v>#VALUE!</v>
      </c>
      <c r="E1126" s="6" t="e">
        <f t="shared" si="110"/>
        <v>#VALUE!</v>
      </c>
      <c r="F1126" s="6" t="e">
        <f t="shared" si="111"/>
        <v>#VALUE!</v>
      </c>
      <c r="H1126" s="6" t="str">
        <f>IFERROR(IF(Table1[[#This Row],[Multi-lens? 1]]="No", 1, IF(Table1[[#This Row],[Multi-lens? 1]]="Dual", 2, IF(Table1[[#This Row],[Multi-lens? 1]]="Quad", 4, ""))),"")</f>
        <v/>
      </c>
      <c r="I1126" s="9" t="str">
        <f>IFERROR(Table1[[#This Row],[Name]],"")</f>
        <v/>
      </c>
      <c r="K1126" s="3" t="str">
        <f t="shared" si="106"/>
        <v/>
      </c>
      <c r="M1126" s="4" t="e">
        <f>IF(Table1[[#This Row],[Import to Gateway Calculator?]]="Yes",IFERROR(Table1[[#This Row],[Streaming Resolution '[MP']]],""),0)</f>
        <v>#VALUE!</v>
      </c>
      <c r="N1126" s="4" t="e">
        <f>IF(Table1[[#This Row],[Import to Gateway Calculator?]]="Yes",IFERROR(Table1[[#This Row],[Recording Resolution '[MP']]],""),0)</f>
        <v>#VALUE!</v>
      </c>
      <c r="O1126" s="4" t="e">
        <f>IF(Table1[[#This Row],[Import to Gateway Calculator?]]="Yes",IFERROR(Table1[[#This Row],[Frame Rate '[FPS'] 1]],""),0)</f>
        <v>#VALUE!</v>
      </c>
      <c r="P1126" s="4" t="e">
        <f>IF(Table1[[#This Row],[Import to Gateway Calculator?]]="Yes",IFERROR(Table1[[#This Row],[Days of Storage 1]],""),0)</f>
        <v>#VALUE!</v>
      </c>
    </row>
    <row r="1127" spans="1:16" x14ac:dyDescent="0.25">
      <c r="A1127" s="5" t="e">
        <f t="shared" si="107"/>
        <v>#VALUE!</v>
      </c>
      <c r="B1127" s="6" t="str">
        <f>IFERROR(IF(Table1[[#This Row],[Multi-lens? 1]]="No", 1, IF(Table1[[#This Row],[Multi-lens? 1]]="Dual", 2, IF(Table1[[#This Row],[Multi-lens? 1]]="Quad", 4, ""))),"")</f>
        <v/>
      </c>
      <c r="C1127" s="6" t="e">
        <f t="shared" si="108"/>
        <v>#VALUE!</v>
      </c>
      <c r="D1127" s="6" t="e">
        <f t="shared" si="109"/>
        <v>#VALUE!</v>
      </c>
      <c r="E1127" s="6" t="e">
        <f t="shared" si="110"/>
        <v>#VALUE!</v>
      </c>
      <c r="F1127" s="6" t="e">
        <f t="shared" si="111"/>
        <v>#VALUE!</v>
      </c>
      <c r="H1127" s="6" t="str">
        <f>IFERROR(IF(Table1[[#This Row],[Multi-lens? 1]]="No", 1, IF(Table1[[#This Row],[Multi-lens? 1]]="Dual", 2, IF(Table1[[#This Row],[Multi-lens? 1]]="Quad", 4, ""))),"")</f>
        <v/>
      </c>
      <c r="I1127" s="9" t="str">
        <f>IFERROR(Table1[[#This Row],[Name]],"")</f>
        <v/>
      </c>
      <c r="K1127" s="3" t="str">
        <f t="shared" si="106"/>
        <v/>
      </c>
      <c r="M1127" s="4" t="e">
        <f>IF(Table1[[#This Row],[Import to Gateway Calculator?]]="Yes",IFERROR(Table1[[#This Row],[Streaming Resolution '[MP']]],""),0)</f>
        <v>#VALUE!</v>
      </c>
      <c r="N1127" s="4" t="e">
        <f>IF(Table1[[#This Row],[Import to Gateway Calculator?]]="Yes",IFERROR(Table1[[#This Row],[Recording Resolution '[MP']]],""),0)</f>
        <v>#VALUE!</v>
      </c>
      <c r="O1127" s="4" t="e">
        <f>IF(Table1[[#This Row],[Import to Gateway Calculator?]]="Yes",IFERROR(Table1[[#This Row],[Frame Rate '[FPS'] 1]],""),0)</f>
        <v>#VALUE!</v>
      </c>
      <c r="P1127" s="4" t="e">
        <f>IF(Table1[[#This Row],[Import to Gateway Calculator?]]="Yes",IFERROR(Table1[[#This Row],[Days of Storage 1]],""),0)</f>
        <v>#VALUE!</v>
      </c>
    </row>
    <row r="1128" spans="1:16" x14ac:dyDescent="0.25">
      <c r="A1128" s="5" t="e">
        <f t="shared" si="107"/>
        <v>#VALUE!</v>
      </c>
      <c r="B1128" s="6" t="str">
        <f>IFERROR(IF(Table1[[#This Row],[Multi-lens? 1]]="No", 1, IF(Table1[[#This Row],[Multi-lens? 1]]="Dual", 2, IF(Table1[[#This Row],[Multi-lens? 1]]="Quad", 4, ""))),"")</f>
        <v/>
      </c>
      <c r="C1128" s="6" t="e">
        <f t="shared" si="108"/>
        <v>#VALUE!</v>
      </c>
      <c r="D1128" s="6" t="e">
        <f t="shared" si="109"/>
        <v>#VALUE!</v>
      </c>
      <c r="E1128" s="6" t="e">
        <f t="shared" si="110"/>
        <v>#VALUE!</v>
      </c>
      <c r="F1128" s="6" t="e">
        <f t="shared" si="111"/>
        <v>#VALUE!</v>
      </c>
      <c r="H1128" s="6" t="str">
        <f>IFERROR(IF(Table1[[#This Row],[Multi-lens? 1]]="No", 1, IF(Table1[[#This Row],[Multi-lens? 1]]="Dual", 2, IF(Table1[[#This Row],[Multi-lens? 1]]="Quad", 4, ""))),"")</f>
        <v/>
      </c>
      <c r="I1128" s="9" t="str">
        <f>IFERROR(Table1[[#This Row],[Name]],"")</f>
        <v/>
      </c>
      <c r="K1128" s="3" t="str">
        <f t="shared" si="106"/>
        <v/>
      </c>
      <c r="M1128" s="4" t="e">
        <f>IF(Table1[[#This Row],[Import to Gateway Calculator?]]="Yes",IFERROR(Table1[[#This Row],[Streaming Resolution '[MP']]],""),0)</f>
        <v>#VALUE!</v>
      </c>
      <c r="N1128" s="4" t="e">
        <f>IF(Table1[[#This Row],[Import to Gateway Calculator?]]="Yes",IFERROR(Table1[[#This Row],[Recording Resolution '[MP']]],""),0)</f>
        <v>#VALUE!</v>
      </c>
      <c r="O1128" s="4" t="e">
        <f>IF(Table1[[#This Row],[Import to Gateway Calculator?]]="Yes",IFERROR(Table1[[#This Row],[Frame Rate '[FPS'] 1]],""),0)</f>
        <v>#VALUE!</v>
      </c>
      <c r="P1128" s="4" t="e">
        <f>IF(Table1[[#This Row],[Import to Gateway Calculator?]]="Yes",IFERROR(Table1[[#This Row],[Days of Storage 1]],""),0)</f>
        <v>#VALUE!</v>
      </c>
    </row>
    <row r="1129" spans="1:16" x14ac:dyDescent="0.25">
      <c r="A1129" s="5" t="e">
        <f t="shared" si="107"/>
        <v>#VALUE!</v>
      </c>
      <c r="B1129" s="6" t="str">
        <f>IFERROR(IF(Table1[[#This Row],[Multi-lens? 1]]="No", 1, IF(Table1[[#This Row],[Multi-lens? 1]]="Dual", 2, IF(Table1[[#This Row],[Multi-lens? 1]]="Quad", 4, ""))),"")</f>
        <v/>
      </c>
      <c r="C1129" s="6" t="e">
        <f t="shared" si="108"/>
        <v>#VALUE!</v>
      </c>
      <c r="D1129" s="6" t="e">
        <f t="shared" si="109"/>
        <v>#VALUE!</v>
      </c>
      <c r="E1129" s="6" t="e">
        <f t="shared" si="110"/>
        <v>#VALUE!</v>
      </c>
      <c r="F1129" s="6" t="e">
        <f t="shared" si="111"/>
        <v>#VALUE!</v>
      </c>
      <c r="H1129" s="6" t="str">
        <f>IFERROR(IF(Table1[[#This Row],[Multi-lens? 1]]="No", 1, IF(Table1[[#This Row],[Multi-lens? 1]]="Dual", 2, IF(Table1[[#This Row],[Multi-lens? 1]]="Quad", 4, ""))),"")</f>
        <v/>
      </c>
      <c r="I1129" s="9" t="str">
        <f>IFERROR(Table1[[#This Row],[Name]],"")</f>
        <v/>
      </c>
      <c r="K1129" s="3" t="str">
        <f t="shared" si="106"/>
        <v/>
      </c>
      <c r="M1129" s="4" t="e">
        <f>IF(Table1[[#This Row],[Import to Gateway Calculator?]]="Yes",IFERROR(Table1[[#This Row],[Streaming Resolution '[MP']]],""),0)</f>
        <v>#VALUE!</v>
      </c>
      <c r="N1129" s="4" t="e">
        <f>IF(Table1[[#This Row],[Import to Gateway Calculator?]]="Yes",IFERROR(Table1[[#This Row],[Recording Resolution '[MP']]],""),0)</f>
        <v>#VALUE!</v>
      </c>
      <c r="O1129" s="4" t="e">
        <f>IF(Table1[[#This Row],[Import to Gateway Calculator?]]="Yes",IFERROR(Table1[[#This Row],[Frame Rate '[FPS'] 1]],""),0)</f>
        <v>#VALUE!</v>
      </c>
      <c r="P1129" s="4" t="e">
        <f>IF(Table1[[#This Row],[Import to Gateway Calculator?]]="Yes",IFERROR(Table1[[#This Row],[Days of Storage 1]],""),0)</f>
        <v>#VALUE!</v>
      </c>
    </row>
    <row r="1130" spans="1:16" x14ac:dyDescent="0.25">
      <c r="A1130" s="5" t="e">
        <f t="shared" si="107"/>
        <v>#VALUE!</v>
      </c>
      <c r="B1130" s="6" t="str">
        <f>IFERROR(IF(Table1[[#This Row],[Multi-lens? 1]]="No", 1, IF(Table1[[#This Row],[Multi-lens? 1]]="Dual", 2, IF(Table1[[#This Row],[Multi-lens? 1]]="Quad", 4, ""))),"")</f>
        <v/>
      </c>
      <c r="C1130" s="6" t="e">
        <f t="shared" si="108"/>
        <v>#VALUE!</v>
      </c>
      <c r="D1130" s="6" t="e">
        <f t="shared" si="109"/>
        <v>#VALUE!</v>
      </c>
      <c r="E1130" s="6" t="e">
        <f t="shared" si="110"/>
        <v>#VALUE!</v>
      </c>
      <c r="F1130" s="6" t="e">
        <f t="shared" si="111"/>
        <v>#VALUE!</v>
      </c>
      <c r="H1130" s="6" t="str">
        <f>IFERROR(IF(Table1[[#This Row],[Multi-lens? 1]]="No", 1, IF(Table1[[#This Row],[Multi-lens? 1]]="Dual", 2, IF(Table1[[#This Row],[Multi-lens? 1]]="Quad", 4, ""))),"")</f>
        <v/>
      </c>
      <c r="I1130" s="9" t="str">
        <f>IFERROR(Table1[[#This Row],[Name]],"")</f>
        <v/>
      </c>
      <c r="K1130" s="3" t="str">
        <f t="shared" si="106"/>
        <v/>
      </c>
      <c r="M1130" s="4" t="e">
        <f>IF(Table1[[#This Row],[Import to Gateway Calculator?]]="Yes",IFERROR(Table1[[#This Row],[Streaming Resolution '[MP']]],""),0)</f>
        <v>#VALUE!</v>
      </c>
      <c r="N1130" s="4" t="e">
        <f>IF(Table1[[#This Row],[Import to Gateway Calculator?]]="Yes",IFERROR(Table1[[#This Row],[Recording Resolution '[MP']]],""),0)</f>
        <v>#VALUE!</v>
      </c>
      <c r="O1130" s="4" t="e">
        <f>IF(Table1[[#This Row],[Import to Gateway Calculator?]]="Yes",IFERROR(Table1[[#This Row],[Frame Rate '[FPS'] 1]],""),0)</f>
        <v>#VALUE!</v>
      </c>
      <c r="P1130" s="4" t="e">
        <f>IF(Table1[[#This Row],[Import to Gateway Calculator?]]="Yes",IFERROR(Table1[[#This Row],[Days of Storage 1]],""),0)</f>
        <v>#VALUE!</v>
      </c>
    </row>
    <row r="1131" spans="1:16" x14ac:dyDescent="0.25">
      <c r="A1131" s="5" t="e">
        <f t="shared" si="107"/>
        <v>#VALUE!</v>
      </c>
      <c r="B1131" s="6" t="str">
        <f>IFERROR(IF(Table1[[#This Row],[Multi-lens? 1]]="No", 1, IF(Table1[[#This Row],[Multi-lens? 1]]="Dual", 2, IF(Table1[[#This Row],[Multi-lens? 1]]="Quad", 4, ""))),"")</f>
        <v/>
      </c>
      <c r="C1131" s="6" t="e">
        <f t="shared" si="108"/>
        <v>#VALUE!</v>
      </c>
      <c r="D1131" s="6" t="e">
        <f t="shared" si="109"/>
        <v>#VALUE!</v>
      </c>
      <c r="E1131" s="6" t="e">
        <f t="shared" si="110"/>
        <v>#VALUE!</v>
      </c>
      <c r="F1131" s="6" t="e">
        <f t="shared" si="111"/>
        <v>#VALUE!</v>
      </c>
      <c r="H1131" s="6" t="str">
        <f>IFERROR(IF(Table1[[#This Row],[Multi-lens? 1]]="No", 1, IF(Table1[[#This Row],[Multi-lens? 1]]="Dual", 2, IF(Table1[[#This Row],[Multi-lens? 1]]="Quad", 4, ""))),"")</f>
        <v/>
      </c>
      <c r="I1131" s="9" t="str">
        <f>IFERROR(Table1[[#This Row],[Name]],"")</f>
        <v/>
      </c>
      <c r="K1131" s="3" t="str">
        <f t="shared" si="106"/>
        <v/>
      </c>
      <c r="M1131" s="4" t="e">
        <f>IF(Table1[[#This Row],[Import to Gateway Calculator?]]="Yes",IFERROR(Table1[[#This Row],[Streaming Resolution '[MP']]],""),0)</f>
        <v>#VALUE!</v>
      </c>
      <c r="N1131" s="4" t="e">
        <f>IF(Table1[[#This Row],[Import to Gateway Calculator?]]="Yes",IFERROR(Table1[[#This Row],[Recording Resolution '[MP']]],""),0)</f>
        <v>#VALUE!</v>
      </c>
      <c r="O1131" s="4" t="e">
        <f>IF(Table1[[#This Row],[Import to Gateway Calculator?]]="Yes",IFERROR(Table1[[#This Row],[Frame Rate '[FPS'] 1]],""),0)</f>
        <v>#VALUE!</v>
      </c>
      <c r="P1131" s="4" t="e">
        <f>IF(Table1[[#This Row],[Import to Gateway Calculator?]]="Yes",IFERROR(Table1[[#This Row],[Days of Storage 1]],""),0)</f>
        <v>#VALUE!</v>
      </c>
    </row>
    <row r="1132" spans="1:16" x14ac:dyDescent="0.25">
      <c r="A1132" s="5" t="e">
        <f t="shared" si="107"/>
        <v>#VALUE!</v>
      </c>
      <c r="B1132" s="6" t="str">
        <f>IFERROR(IF(Table1[[#This Row],[Multi-lens? 1]]="No", 1, IF(Table1[[#This Row],[Multi-lens? 1]]="Dual", 2, IF(Table1[[#This Row],[Multi-lens? 1]]="Quad", 4, ""))),"")</f>
        <v/>
      </c>
      <c r="C1132" s="6" t="e">
        <f t="shared" si="108"/>
        <v>#VALUE!</v>
      </c>
      <c r="D1132" s="6" t="e">
        <f t="shared" si="109"/>
        <v>#VALUE!</v>
      </c>
      <c r="E1132" s="6" t="e">
        <f t="shared" si="110"/>
        <v>#VALUE!</v>
      </c>
      <c r="F1132" s="6" t="e">
        <f t="shared" si="111"/>
        <v>#VALUE!</v>
      </c>
      <c r="H1132" s="6" t="str">
        <f>IFERROR(IF(Table1[[#This Row],[Multi-lens? 1]]="No", 1, IF(Table1[[#This Row],[Multi-lens? 1]]="Dual", 2, IF(Table1[[#This Row],[Multi-lens? 1]]="Quad", 4, ""))),"")</f>
        <v/>
      </c>
      <c r="I1132" s="9" t="str">
        <f>IFERROR(Table1[[#This Row],[Name]],"")</f>
        <v/>
      </c>
      <c r="K1132" s="3" t="str">
        <f t="shared" si="106"/>
        <v/>
      </c>
      <c r="M1132" s="4" t="e">
        <f>IF(Table1[[#This Row],[Import to Gateway Calculator?]]="Yes",IFERROR(Table1[[#This Row],[Streaming Resolution '[MP']]],""),0)</f>
        <v>#VALUE!</v>
      </c>
      <c r="N1132" s="4" t="e">
        <f>IF(Table1[[#This Row],[Import to Gateway Calculator?]]="Yes",IFERROR(Table1[[#This Row],[Recording Resolution '[MP']]],""),0)</f>
        <v>#VALUE!</v>
      </c>
      <c r="O1132" s="4" t="e">
        <f>IF(Table1[[#This Row],[Import to Gateway Calculator?]]="Yes",IFERROR(Table1[[#This Row],[Frame Rate '[FPS'] 1]],""),0)</f>
        <v>#VALUE!</v>
      </c>
      <c r="P1132" s="4" t="e">
        <f>IF(Table1[[#This Row],[Import to Gateway Calculator?]]="Yes",IFERROR(Table1[[#This Row],[Days of Storage 1]],""),0)</f>
        <v>#VALUE!</v>
      </c>
    </row>
    <row r="1133" spans="1:16" x14ac:dyDescent="0.25">
      <c r="A1133" s="5" t="e">
        <f t="shared" si="107"/>
        <v>#VALUE!</v>
      </c>
      <c r="B1133" s="6" t="str">
        <f>IFERROR(IF(Table1[[#This Row],[Multi-lens? 1]]="No", 1, IF(Table1[[#This Row],[Multi-lens? 1]]="Dual", 2, IF(Table1[[#This Row],[Multi-lens? 1]]="Quad", 4, ""))),"")</f>
        <v/>
      </c>
      <c r="C1133" s="6" t="e">
        <f t="shared" si="108"/>
        <v>#VALUE!</v>
      </c>
      <c r="D1133" s="6" t="e">
        <f t="shared" si="109"/>
        <v>#VALUE!</v>
      </c>
      <c r="E1133" s="6" t="e">
        <f t="shared" si="110"/>
        <v>#VALUE!</v>
      </c>
      <c r="F1133" s="6" t="e">
        <f t="shared" si="111"/>
        <v>#VALUE!</v>
      </c>
      <c r="H1133" s="6" t="str">
        <f>IFERROR(IF(Table1[[#This Row],[Multi-lens? 1]]="No", 1, IF(Table1[[#This Row],[Multi-lens? 1]]="Dual", 2, IF(Table1[[#This Row],[Multi-lens? 1]]="Quad", 4, ""))),"")</f>
        <v/>
      </c>
      <c r="I1133" s="9" t="str">
        <f>IFERROR(Table1[[#This Row],[Name]],"")</f>
        <v/>
      </c>
      <c r="K1133" s="3" t="str">
        <f t="shared" si="106"/>
        <v/>
      </c>
      <c r="M1133" s="4" t="e">
        <f>IF(Table1[[#This Row],[Import to Gateway Calculator?]]="Yes",IFERROR(Table1[[#This Row],[Streaming Resolution '[MP']]],""),0)</f>
        <v>#VALUE!</v>
      </c>
      <c r="N1133" s="4" t="e">
        <f>IF(Table1[[#This Row],[Import to Gateway Calculator?]]="Yes",IFERROR(Table1[[#This Row],[Recording Resolution '[MP']]],""),0)</f>
        <v>#VALUE!</v>
      </c>
      <c r="O1133" s="4" t="e">
        <f>IF(Table1[[#This Row],[Import to Gateway Calculator?]]="Yes",IFERROR(Table1[[#This Row],[Frame Rate '[FPS'] 1]],""),0)</f>
        <v>#VALUE!</v>
      </c>
      <c r="P1133" s="4" t="e">
        <f>IF(Table1[[#This Row],[Import to Gateway Calculator?]]="Yes",IFERROR(Table1[[#This Row],[Days of Storage 1]],""),0)</f>
        <v>#VALUE!</v>
      </c>
    </row>
    <row r="1134" spans="1:16" x14ac:dyDescent="0.25">
      <c r="A1134" s="5" t="e">
        <f t="shared" si="107"/>
        <v>#VALUE!</v>
      </c>
      <c r="B1134" s="6" t="str">
        <f>IFERROR(IF(Table1[[#This Row],[Multi-lens? 1]]="No", 1, IF(Table1[[#This Row],[Multi-lens? 1]]="Dual", 2, IF(Table1[[#This Row],[Multi-lens? 1]]="Quad", 4, ""))),"")</f>
        <v/>
      </c>
      <c r="C1134" s="6" t="e">
        <f t="shared" si="108"/>
        <v>#VALUE!</v>
      </c>
      <c r="D1134" s="6" t="e">
        <f t="shared" si="109"/>
        <v>#VALUE!</v>
      </c>
      <c r="E1134" s="6" t="e">
        <f t="shared" si="110"/>
        <v>#VALUE!</v>
      </c>
      <c r="F1134" s="6" t="e">
        <f t="shared" si="111"/>
        <v>#VALUE!</v>
      </c>
      <c r="H1134" s="6" t="str">
        <f>IFERROR(IF(Table1[[#This Row],[Multi-lens? 1]]="No", 1, IF(Table1[[#This Row],[Multi-lens? 1]]="Dual", 2, IF(Table1[[#This Row],[Multi-lens? 1]]="Quad", 4, ""))),"")</f>
        <v/>
      </c>
      <c r="I1134" s="9" t="str">
        <f>IFERROR(Table1[[#This Row],[Name]],"")</f>
        <v/>
      </c>
      <c r="K1134" s="3" t="str">
        <f t="shared" si="106"/>
        <v/>
      </c>
      <c r="M1134" s="4" t="e">
        <f>IF(Table1[[#This Row],[Import to Gateway Calculator?]]="Yes",IFERROR(Table1[[#This Row],[Streaming Resolution '[MP']]],""),0)</f>
        <v>#VALUE!</v>
      </c>
      <c r="N1134" s="4" t="e">
        <f>IF(Table1[[#This Row],[Import to Gateway Calculator?]]="Yes",IFERROR(Table1[[#This Row],[Recording Resolution '[MP']]],""),0)</f>
        <v>#VALUE!</v>
      </c>
      <c r="O1134" s="4" t="e">
        <f>IF(Table1[[#This Row],[Import to Gateway Calculator?]]="Yes",IFERROR(Table1[[#This Row],[Frame Rate '[FPS'] 1]],""),0)</f>
        <v>#VALUE!</v>
      </c>
      <c r="P1134" s="4" t="e">
        <f>IF(Table1[[#This Row],[Import to Gateway Calculator?]]="Yes",IFERROR(Table1[[#This Row],[Days of Storage 1]],""),0)</f>
        <v>#VALUE!</v>
      </c>
    </row>
    <row r="1135" spans="1:16" x14ac:dyDescent="0.25">
      <c r="A1135" s="5" t="e">
        <f t="shared" si="107"/>
        <v>#VALUE!</v>
      </c>
      <c r="B1135" s="6" t="str">
        <f>IFERROR(IF(Table1[[#This Row],[Multi-lens? 1]]="No", 1, IF(Table1[[#This Row],[Multi-lens? 1]]="Dual", 2, IF(Table1[[#This Row],[Multi-lens? 1]]="Quad", 4, ""))),"")</f>
        <v/>
      </c>
      <c r="C1135" s="6" t="e">
        <f t="shared" si="108"/>
        <v>#VALUE!</v>
      </c>
      <c r="D1135" s="6" t="e">
        <f t="shared" si="109"/>
        <v>#VALUE!</v>
      </c>
      <c r="E1135" s="6" t="e">
        <f t="shared" si="110"/>
        <v>#VALUE!</v>
      </c>
      <c r="F1135" s="6" t="e">
        <f t="shared" si="111"/>
        <v>#VALUE!</v>
      </c>
      <c r="H1135" s="6" t="str">
        <f>IFERROR(IF(Table1[[#This Row],[Multi-lens? 1]]="No", 1, IF(Table1[[#This Row],[Multi-lens? 1]]="Dual", 2, IF(Table1[[#This Row],[Multi-lens? 1]]="Quad", 4, ""))),"")</f>
        <v/>
      </c>
      <c r="I1135" s="9" t="str">
        <f>IFERROR(Table1[[#This Row],[Name]],"")</f>
        <v/>
      </c>
      <c r="K1135" s="3" t="str">
        <f t="shared" si="106"/>
        <v/>
      </c>
      <c r="M1135" s="4" t="e">
        <f>IF(Table1[[#This Row],[Import to Gateway Calculator?]]="Yes",IFERROR(Table1[[#This Row],[Streaming Resolution '[MP']]],""),0)</f>
        <v>#VALUE!</v>
      </c>
      <c r="N1135" s="4" t="e">
        <f>IF(Table1[[#This Row],[Import to Gateway Calculator?]]="Yes",IFERROR(Table1[[#This Row],[Recording Resolution '[MP']]],""),0)</f>
        <v>#VALUE!</v>
      </c>
      <c r="O1135" s="4" t="e">
        <f>IF(Table1[[#This Row],[Import to Gateway Calculator?]]="Yes",IFERROR(Table1[[#This Row],[Frame Rate '[FPS'] 1]],""),0)</f>
        <v>#VALUE!</v>
      </c>
      <c r="P1135" s="4" t="e">
        <f>IF(Table1[[#This Row],[Import to Gateway Calculator?]]="Yes",IFERROR(Table1[[#This Row],[Days of Storage 1]],""),0)</f>
        <v>#VALUE!</v>
      </c>
    </row>
    <row r="1136" spans="1:16" x14ac:dyDescent="0.25">
      <c r="A1136" s="5" t="e">
        <f t="shared" si="107"/>
        <v>#VALUE!</v>
      </c>
      <c r="B1136" s="6" t="str">
        <f>IFERROR(IF(Table1[[#This Row],[Multi-lens? 1]]="No", 1, IF(Table1[[#This Row],[Multi-lens? 1]]="Dual", 2, IF(Table1[[#This Row],[Multi-lens? 1]]="Quad", 4, ""))),"")</f>
        <v/>
      </c>
      <c r="C1136" s="6" t="e">
        <f t="shared" si="108"/>
        <v>#VALUE!</v>
      </c>
      <c r="D1136" s="6" t="e">
        <f t="shared" si="109"/>
        <v>#VALUE!</v>
      </c>
      <c r="E1136" s="6" t="e">
        <f t="shared" si="110"/>
        <v>#VALUE!</v>
      </c>
      <c r="F1136" s="6" t="e">
        <f t="shared" si="111"/>
        <v>#VALUE!</v>
      </c>
      <c r="H1136" s="6" t="str">
        <f>IFERROR(IF(Table1[[#This Row],[Multi-lens? 1]]="No", 1, IF(Table1[[#This Row],[Multi-lens? 1]]="Dual", 2, IF(Table1[[#This Row],[Multi-lens? 1]]="Quad", 4, ""))),"")</f>
        <v/>
      </c>
      <c r="I1136" s="9" t="str">
        <f>IFERROR(Table1[[#This Row],[Name]],"")</f>
        <v/>
      </c>
      <c r="K1136" s="3" t="str">
        <f t="shared" si="106"/>
        <v/>
      </c>
      <c r="M1136" s="4" t="e">
        <f>IF(Table1[[#This Row],[Import to Gateway Calculator?]]="Yes",IFERROR(Table1[[#This Row],[Streaming Resolution '[MP']]],""),0)</f>
        <v>#VALUE!</v>
      </c>
      <c r="N1136" s="4" t="e">
        <f>IF(Table1[[#This Row],[Import to Gateway Calculator?]]="Yes",IFERROR(Table1[[#This Row],[Recording Resolution '[MP']]],""),0)</f>
        <v>#VALUE!</v>
      </c>
      <c r="O1136" s="4" t="e">
        <f>IF(Table1[[#This Row],[Import to Gateway Calculator?]]="Yes",IFERROR(Table1[[#This Row],[Frame Rate '[FPS'] 1]],""),0)</f>
        <v>#VALUE!</v>
      </c>
      <c r="P1136" s="4" t="e">
        <f>IF(Table1[[#This Row],[Import to Gateway Calculator?]]="Yes",IFERROR(Table1[[#This Row],[Days of Storage 1]],""),0)</f>
        <v>#VALUE!</v>
      </c>
    </row>
    <row r="1137" spans="1:16" x14ac:dyDescent="0.25">
      <c r="A1137" s="5" t="e">
        <f t="shared" si="107"/>
        <v>#VALUE!</v>
      </c>
      <c r="B1137" s="6" t="str">
        <f>IFERROR(IF(Table1[[#This Row],[Multi-lens? 1]]="No", 1, IF(Table1[[#This Row],[Multi-lens? 1]]="Dual", 2, IF(Table1[[#This Row],[Multi-lens? 1]]="Quad", 4, ""))),"")</f>
        <v/>
      </c>
      <c r="C1137" s="6" t="e">
        <f t="shared" si="108"/>
        <v>#VALUE!</v>
      </c>
      <c r="D1137" s="6" t="e">
        <f t="shared" si="109"/>
        <v>#VALUE!</v>
      </c>
      <c r="E1137" s="6" t="e">
        <f t="shared" si="110"/>
        <v>#VALUE!</v>
      </c>
      <c r="F1137" s="6" t="e">
        <f t="shared" si="111"/>
        <v>#VALUE!</v>
      </c>
      <c r="H1137" s="6" t="str">
        <f>IFERROR(IF(Table1[[#This Row],[Multi-lens? 1]]="No", 1, IF(Table1[[#This Row],[Multi-lens? 1]]="Dual", 2, IF(Table1[[#This Row],[Multi-lens? 1]]="Quad", 4, ""))),"")</f>
        <v/>
      </c>
      <c r="I1137" s="9" t="str">
        <f>IFERROR(Table1[[#This Row],[Name]],"")</f>
        <v/>
      </c>
      <c r="K1137" s="3" t="str">
        <f t="shared" si="106"/>
        <v/>
      </c>
      <c r="M1137" s="4" t="e">
        <f>IF(Table1[[#This Row],[Import to Gateway Calculator?]]="Yes",IFERROR(Table1[[#This Row],[Streaming Resolution '[MP']]],""),0)</f>
        <v>#VALUE!</v>
      </c>
      <c r="N1137" s="4" t="e">
        <f>IF(Table1[[#This Row],[Import to Gateway Calculator?]]="Yes",IFERROR(Table1[[#This Row],[Recording Resolution '[MP']]],""),0)</f>
        <v>#VALUE!</v>
      </c>
      <c r="O1137" s="4" t="e">
        <f>IF(Table1[[#This Row],[Import to Gateway Calculator?]]="Yes",IFERROR(Table1[[#This Row],[Frame Rate '[FPS'] 1]],""),0)</f>
        <v>#VALUE!</v>
      </c>
      <c r="P1137" s="4" t="e">
        <f>IF(Table1[[#This Row],[Import to Gateway Calculator?]]="Yes",IFERROR(Table1[[#This Row],[Days of Storage 1]],""),0)</f>
        <v>#VALUE!</v>
      </c>
    </row>
    <row r="1138" spans="1:16" x14ac:dyDescent="0.25">
      <c r="A1138" s="5" t="e">
        <f t="shared" si="107"/>
        <v>#VALUE!</v>
      </c>
      <c r="B1138" s="6" t="str">
        <f>IFERROR(IF(Table1[[#This Row],[Multi-lens? 1]]="No", 1, IF(Table1[[#This Row],[Multi-lens? 1]]="Dual", 2, IF(Table1[[#This Row],[Multi-lens? 1]]="Quad", 4, ""))),"")</f>
        <v/>
      </c>
      <c r="C1138" s="6" t="e">
        <f t="shared" si="108"/>
        <v>#VALUE!</v>
      </c>
      <c r="D1138" s="6" t="e">
        <f t="shared" si="109"/>
        <v>#VALUE!</v>
      </c>
      <c r="E1138" s="6" t="e">
        <f t="shared" si="110"/>
        <v>#VALUE!</v>
      </c>
      <c r="F1138" s="6" t="e">
        <f t="shared" si="111"/>
        <v>#VALUE!</v>
      </c>
      <c r="H1138" s="6" t="str">
        <f>IFERROR(IF(Table1[[#This Row],[Multi-lens? 1]]="No", 1, IF(Table1[[#This Row],[Multi-lens? 1]]="Dual", 2, IF(Table1[[#This Row],[Multi-lens? 1]]="Quad", 4, ""))),"")</f>
        <v/>
      </c>
      <c r="I1138" s="9" t="str">
        <f>IFERROR(Table1[[#This Row],[Name]],"")</f>
        <v/>
      </c>
      <c r="K1138" s="3" t="str">
        <f t="shared" si="106"/>
        <v/>
      </c>
      <c r="M1138" s="4" t="e">
        <f>IF(Table1[[#This Row],[Import to Gateway Calculator?]]="Yes",IFERROR(Table1[[#This Row],[Streaming Resolution '[MP']]],""),0)</f>
        <v>#VALUE!</v>
      </c>
      <c r="N1138" s="4" t="e">
        <f>IF(Table1[[#This Row],[Import to Gateway Calculator?]]="Yes",IFERROR(Table1[[#This Row],[Recording Resolution '[MP']]],""),0)</f>
        <v>#VALUE!</v>
      </c>
      <c r="O1138" s="4" t="e">
        <f>IF(Table1[[#This Row],[Import to Gateway Calculator?]]="Yes",IFERROR(Table1[[#This Row],[Frame Rate '[FPS'] 1]],""),0)</f>
        <v>#VALUE!</v>
      </c>
      <c r="P1138" s="4" t="e">
        <f>IF(Table1[[#This Row],[Import to Gateway Calculator?]]="Yes",IFERROR(Table1[[#This Row],[Days of Storage 1]],""),0)</f>
        <v>#VALUE!</v>
      </c>
    </row>
    <row r="1139" spans="1:16" x14ac:dyDescent="0.25">
      <c r="A1139" s="5" t="e">
        <f t="shared" si="107"/>
        <v>#VALUE!</v>
      </c>
      <c r="B1139" s="6" t="str">
        <f>IFERROR(IF(Table1[[#This Row],[Multi-lens? 1]]="No", 1, IF(Table1[[#This Row],[Multi-lens? 1]]="Dual", 2, IF(Table1[[#This Row],[Multi-lens? 1]]="Quad", 4, ""))),"")</f>
        <v/>
      </c>
      <c r="C1139" s="6" t="e">
        <f t="shared" si="108"/>
        <v>#VALUE!</v>
      </c>
      <c r="D1139" s="6" t="e">
        <f t="shared" si="109"/>
        <v>#VALUE!</v>
      </c>
      <c r="E1139" s="6" t="e">
        <f t="shared" si="110"/>
        <v>#VALUE!</v>
      </c>
      <c r="F1139" s="6" t="e">
        <f t="shared" si="111"/>
        <v>#VALUE!</v>
      </c>
      <c r="H1139" s="6" t="str">
        <f>IFERROR(IF(Table1[[#This Row],[Multi-lens? 1]]="No", 1, IF(Table1[[#This Row],[Multi-lens? 1]]="Dual", 2, IF(Table1[[#This Row],[Multi-lens? 1]]="Quad", 4, ""))),"")</f>
        <v/>
      </c>
      <c r="I1139" s="9" t="str">
        <f>IFERROR(Table1[[#This Row],[Name]],"")</f>
        <v/>
      </c>
      <c r="K1139" s="3" t="str">
        <f t="shared" si="106"/>
        <v/>
      </c>
      <c r="M1139" s="4" t="e">
        <f>IF(Table1[[#This Row],[Import to Gateway Calculator?]]="Yes",IFERROR(Table1[[#This Row],[Streaming Resolution '[MP']]],""),0)</f>
        <v>#VALUE!</v>
      </c>
      <c r="N1139" s="4" t="e">
        <f>IF(Table1[[#This Row],[Import to Gateway Calculator?]]="Yes",IFERROR(Table1[[#This Row],[Recording Resolution '[MP']]],""),0)</f>
        <v>#VALUE!</v>
      </c>
      <c r="O1139" s="4" t="e">
        <f>IF(Table1[[#This Row],[Import to Gateway Calculator?]]="Yes",IFERROR(Table1[[#This Row],[Frame Rate '[FPS'] 1]],""),0)</f>
        <v>#VALUE!</v>
      </c>
      <c r="P1139" s="4" t="e">
        <f>IF(Table1[[#This Row],[Import to Gateway Calculator?]]="Yes",IFERROR(Table1[[#This Row],[Days of Storage 1]],""),0)</f>
        <v>#VALUE!</v>
      </c>
    </row>
    <row r="1140" spans="1:16" x14ac:dyDescent="0.25">
      <c r="A1140" s="5" t="e">
        <f t="shared" si="107"/>
        <v>#VALUE!</v>
      </c>
      <c r="B1140" s="6" t="str">
        <f>IFERROR(IF(Table1[[#This Row],[Multi-lens? 1]]="No", 1, IF(Table1[[#This Row],[Multi-lens? 1]]="Dual", 2, IF(Table1[[#This Row],[Multi-lens? 1]]="Quad", 4, ""))),"")</f>
        <v/>
      </c>
      <c r="C1140" s="6" t="e">
        <f t="shared" si="108"/>
        <v>#VALUE!</v>
      </c>
      <c r="D1140" s="6" t="e">
        <f t="shared" si="109"/>
        <v>#VALUE!</v>
      </c>
      <c r="E1140" s="6" t="e">
        <f t="shared" si="110"/>
        <v>#VALUE!</v>
      </c>
      <c r="F1140" s="6" t="e">
        <f t="shared" si="111"/>
        <v>#VALUE!</v>
      </c>
      <c r="H1140" s="6" t="str">
        <f>IFERROR(IF(Table1[[#This Row],[Multi-lens? 1]]="No", 1, IF(Table1[[#This Row],[Multi-lens? 1]]="Dual", 2, IF(Table1[[#This Row],[Multi-lens? 1]]="Quad", 4, ""))),"")</f>
        <v/>
      </c>
      <c r="I1140" s="9" t="str">
        <f>IFERROR(Table1[[#This Row],[Name]],"")</f>
        <v/>
      </c>
      <c r="K1140" s="3" t="str">
        <f t="shared" si="106"/>
        <v/>
      </c>
      <c r="M1140" s="4" t="e">
        <f>IF(Table1[[#This Row],[Import to Gateway Calculator?]]="Yes",IFERROR(Table1[[#This Row],[Streaming Resolution '[MP']]],""),0)</f>
        <v>#VALUE!</v>
      </c>
      <c r="N1140" s="4" t="e">
        <f>IF(Table1[[#This Row],[Import to Gateway Calculator?]]="Yes",IFERROR(Table1[[#This Row],[Recording Resolution '[MP']]],""),0)</f>
        <v>#VALUE!</v>
      </c>
      <c r="O1140" s="4" t="e">
        <f>IF(Table1[[#This Row],[Import to Gateway Calculator?]]="Yes",IFERROR(Table1[[#This Row],[Frame Rate '[FPS'] 1]],""),0)</f>
        <v>#VALUE!</v>
      </c>
      <c r="P1140" s="4" t="e">
        <f>IF(Table1[[#This Row],[Import to Gateway Calculator?]]="Yes",IFERROR(Table1[[#This Row],[Days of Storage 1]],""),0)</f>
        <v>#VALUE!</v>
      </c>
    </row>
    <row r="1141" spans="1:16" x14ac:dyDescent="0.25">
      <c r="A1141" s="5" t="e">
        <f t="shared" si="107"/>
        <v>#VALUE!</v>
      </c>
      <c r="B1141" s="6" t="str">
        <f>IFERROR(IF(Table1[[#This Row],[Multi-lens? 1]]="No", 1, IF(Table1[[#This Row],[Multi-lens? 1]]="Dual", 2, IF(Table1[[#This Row],[Multi-lens? 1]]="Quad", 4, ""))),"")</f>
        <v/>
      </c>
      <c r="C1141" s="6" t="e">
        <f t="shared" si="108"/>
        <v>#VALUE!</v>
      </c>
      <c r="D1141" s="6" t="e">
        <f t="shared" si="109"/>
        <v>#VALUE!</v>
      </c>
      <c r="E1141" s="6" t="e">
        <f t="shared" si="110"/>
        <v>#VALUE!</v>
      </c>
      <c r="F1141" s="6" t="e">
        <f t="shared" si="111"/>
        <v>#VALUE!</v>
      </c>
      <c r="H1141" s="6" t="str">
        <f>IFERROR(IF(Table1[[#This Row],[Multi-lens? 1]]="No", 1, IF(Table1[[#This Row],[Multi-lens? 1]]="Dual", 2, IF(Table1[[#This Row],[Multi-lens? 1]]="Quad", 4, ""))),"")</f>
        <v/>
      </c>
      <c r="I1141" s="9" t="str">
        <f>IFERROR(Table1[[#This Row],[Name]],"")</f>
        <v/>
      </c>
      <c r="K1141" s="3" t="str">
        <f t="shared" si="106"/>
        <v/>
      </c>
      <c r="M1141" s="4" t="e">
        <f>IF(Table1[[#This Row],[Import to Gateway Calculator?]]="Yes",IFERROR(Table1[[#This Row],[Streaming Resolution '[MP']]],""),0)</f>
        <v>#VALUE!</v>
      </c>
      <c r="N1141" s="4" t="e">
        <f>IF(Table1[[#This Row],[Import to Gateway Calculator?]]="Yes",IFERROR(Table1[[#This Row],[Recording Resolution '[MP']]],""),0)</f>
        <v>#VALUE!</v>
      </c>
      <c r="O1141" s="4" t="e">
        <f>IF(Table1[[#This Row],[Import to Gateway Calculator?]]="Yes",IFERROR(Table1[[#This Row],[Frame Rate '[FPS'] 1]],""),0)</f>
        <v>#VALUE!</v>
      </c>
      <c r="P1141" s="4" t="e">
        <f>IF(Table1[[#This Row],[Import to Gateway Calculator?]]="Yes",IFERROR(Table1[[#This Row],[Days of Storage 1]],""),0)</f>
        <v>#VALUE!</v>
      </c>
    </row>
    <row r="1142" spans="1:16" x14ac:dyDescent="0.25">
      <c r="A1142" s="5" t="e">
        <f t="shared" si="107"/>
        <v>#VALUE!</v>
      </c>
      <c r="B1142" s="6" t="str">
        <f>IFERROR(IF(Table1[[#This Row],[Multi-lens? 1]]="No", 1, IF(Table1[[#This Row],[Multi-lens? 1]]="Dual", 2, IF(Table1[[#This Row],[Multi-lens? 1]]="Quad", 4, ""))),"")</f>
        <v/>
      </c>
      <c r="C1142" s="6" t="e">
        <f t="shared" si="108"/>
        <v>#VALUE!</v>
      </c>
      <c r="D1142" s="6" t="e">
        <f t="shared" si="109"/>
        <v>#VALUE!</v>
      </c>
      <c r="E1142" s="6" t="e">
        <f t="shared" si="110"/>
        <v>#VALUE!</v>
      </c>
      <c r="F1142" s="6" t="e">
        <f t="shared" si="111"/>
        <v>#VALUE!</v>
      </c>
      <c r="H1142" s="6" t="str">
        <f>IFERROR(IF(Table1[[#This Row],[Multi-lens? 1]]="No", 1, IF(Table1[[#This Row],[Multi-lens? 1]]="Dual", 2, IF(Table1[[#This Row],[Multi-lens? 1]]="Quad", 4, ""))),"")</f>
        <v/>
      </c>
      <c r="I1142" s="9" t="str">
        <f>IFERROR(Table1[[#This Row],[Name]],"")</f>
        <v/>
      </c>
      <c r="K1142" s="3" t="str">
        <f t="shared" si="106"/>
        <v/>
      </c>
      <c r="M1142" s="4" t="e">
        <f>IF(Table1[[#This Row],[Import to Gateway Calculator?]]="Yes",IFERROR(Table1[[#This Row],[Streaming Resolution '[MP']]],""),0)</f>
        <v>#VALUE!</v>
      </c>
      <c r="N1142" s="4" t="e">
        <f>IF(Table1[[#This Row],[Import to Gateway Calculator?]]="Yes",IFERROR(Table1[[#This Row],[Recording Resolution '[MP']]],""),0)</f>
        <v>#VALUE!</v>
      </c>
      <c r="O1142" s="4" t="e">
        <f>IF(Table1[[#This Row],[Import to Gateway Calculator?]]="Yes",IFERROR(Table1[[#This Row],[Frame Rate '[FPS'] 1]],""),0)</f>
        <v>#VALUE!</v>
      </c>
      <c r="P1142" s="4" t="e">
        <f>IF(Table1[[#This Row],[Import to Gateway Calculator?]]="Yes",IFERROR(Table1[[#This Row],[Days of Storage 1]],""),0)</f>
        <v>#VALUE!</v>
      </c>
    </row>
    <row r="1143" spans="1:16" x14ac:dyDescent="0.25">
      <c r="A1143" s="5" t="e">
        <f t="shared" si="107"/>
        <v>#VALUE!</v>
      </c>
      <c r="B1143" s="6" t="str">
        <f>IFERROR(IF(Table1[[#This Row],[Multi-lens? 1]]="No", 1, IF(Table1[[#This Row],[Multi-lens? 1]]="Dual", 2, IF(Table1[[#This Row],[Multi-lens? 1]]="Quad", 4, ""))),"")</f>
        <v/>
      </c>
      <c r="C1143" s="6" t="e">
        <f t="shared" si="108"/>
        <v>#VALUE!</v>
      </c>
      <c r="D1143" s="6" t="e">
        <f t="shared" si="109"/>
        <v>#VALUE!</v>
      </c>
      <c r="E1143" s="6" t="e">
        <f t="shared" si="110"/>
        <v>#VALUE!</v>
      </c>
      <c r="F1143" s="6" t="e">
        <f t="shared" si="111"/>
        <v>#VALUE!</v>
      </c>
      <c r="H1143" s="6" t="str">
        <f>IFERROR(IF(Table1[[#This Row],[Multi-lens? 1]]="No", 1, IF(Table1[[#This Row],[Multi-lens? 1]]="Dual", 2, IF(Table1[[#This Row],[Multi-lens? 1]]="Quad", 4, ""))),"")</f>
        <v/>
      </c>
      <c r="I1143" s="9" t="str">
        <f>IFERROR(Table1[[#This Row],[Name]],"")</f>
        <v/>
      </c>
      <c r="K1143" s="3" t="str">
        <f t="shared" si="106"/>
        <v/>
      </c>
      <c r="M1143" s="4" t="e">
        <f>IF(Table1[[#This Row],[Import to Gateway Calculator?]]="Yes",IFERROR(Table1[[#This Row],[Streaming Resolution '[MP']]],""),0)</f>
        <v>#VALUE!</v>
      </c>
      <c r="N1143" s="4" t="e">
        <f>IF(Table1[[#This Row],[Import to Gateway Calculator?]]="Yes",IFERROR(Table1[[#This Row],[Recording Resolution '[MP']]],""),0)</f>
        <v>#VALUE!</v>
      </c>
      <c r="O1143" s="4" t="e">
        <f>IF(Table1[[#This Row],[Import to Gateway Calculator?]]="Yes",IFERROR(Table1[[#This Row],[Frame Rate '[FPS'] 1]],""),0)</f>
        <v>#VALUE!</v>
      </c>
      <c r="P1143" s="4" t="e">
        <f>IF(Table1[[#This Row],[Import to Gateway Calculator?]]="Yes",IFERROR(Table1[[#This Row],[Days of Storage 1]],""),0)</f>
        <v>#VALUE!</v>
      </c>
    </row>
    <row r="1144" spans="1:16" x14ac:dyDescent="0.25">
      <c r="A1144" s="5" t="e">
        <f t="shared" si="107"/>
        <v>#VALUE!</v>
      </c>
      <c r="B1144" s="6" t="str">
        <f>IFERROR(IF(Table1[[#This Row],[Multi-lens? 1]]="No", 1, IF(Table1[[#This Row],[Multi-lens? 1]]="Dual", 2, IF(Table1[[#This Row],[Multi-lens? 1]]="Quad", 4, ""))),"")</f>
        <v/>
      </c>
      <c r="C1144" s="6" t="e">
        <f t="shared" si="108"/>
        <v>#VALUE!</v>
      </c>
      <c r="D1144" s="6" t="e">
        <f t="shared" si="109"/>
        <v>#VALUE!</v>
      </c>
      <c r="E1144" s="6" t="e">
        <f t="shared" si="110"/>
        <v>#VALUE!</v>
      </c>
      <c r="F1144" s="6" t="e">
        <f t="shared" si="111"/>
        <v>#VALUE!</v>
      </c>
      <c r="H1144" s="6" t="str">
        <f>IFERROR(IF(Table1[[#This Row],[Multi-lens? 1]]="No", 1, IF(Table1[[#This Row],[Multi-lens? 1]]="Dual", 2, IF(Table1[[#This Row],[Multi-lens? 1]]="Quad", 4, ""))),"")</f>
        <v/>
      </c>
      <c r="I1144" s="9" t="str">
        <f>IFERROR(Table1[[#This Row],[Name]],"")</f>
        <v/>
      </c>
      <c r="K1144" s="3" t="str">
        <f t="shared" si="106"/>
        <v/>
      </c>
      <c r="M1144" s="4" t="e">
        <f>IF(Table1[[#This Row],[Import to Gateway Calculator?]]="Yes",IFERROR(Table1[[#This Row],[Streaming Resolution '[MP']]],""),0)</f>
        <v>#VALUE!</v>
      </c>
      <c r="N1144" s="4" t="e">
        <f>IF(Table1[[#This Row],[Import to Gateway Calculator?]]="Yes",IFERROR(Table1[[#This Row],[Recording Resolution '[MP']]],""),0)</f>
        <v>#VALUE!</v>
      </c>
      <c r="O1144" s="4" t="e">
        <f>IF(Table1[[#This Row],[Import to Gateway Calculator?]]="Yes",IFERROR(Table1[[#This Row],[Frame Rate '[FPS'] 1]],""),0)</f>
        <v>#VALUE!</v>
      </c>
      <c r="P1144" s="4" t="e">
        <f>IF(Table1[[#This Row],[Import to Gateway Calculator?]]="Yes",IFERROR(Table1[[#This Row],[Days of Storage 1]],""),0)</f>
        <v>#VALUE!</v>
      </c>
    </row>
    <row r="1145" spans="1:16" x14ac:dyDescent="0.25">
      <c r="A1145" s="5" t="e">
        <f t="shared" si="107"/>
        <v>#VALUE!</v>
      </c>
      <c r="B1145" s="6" t="str">
        <f>IFERROR(IF(Table1[[#This Row],[Multi-lens? 1]]="No", 1, IF(Table1[[#This Row],[Multi-lens? 1]]="Dual", 2, IF(Table1[[#This Row],[Multi-lens? 1]]="Quad", 4, ""))),"")</f>
        <v/>
      </c>
      <c r="C1145" s="6" t="e">
        <f t="shared" si="108"/>
        <v>#VALUE!</v>
      </c>
      <c r="D1145" s="6" t="e">
        <f t="shared" si="109"/>
        <v>#VALUE!</v>
      </c>
      <c r="E1145" s="6" t="e">
        <f t="shared" si="110"/>
        <v>#VALUE!</v>
      </c>
      <c r="F1145" s="6" t="e">
        <f t="shared" si="111"/>
        <v>#VALUE!</v>
      </c>
      <c r="H1145" s="6" t="str">
        <f>IFERROR(IF(Table1[[#This Row],[Multi-lens? 1]]="No", 1, IF(Table1[[#This Row],[Multi-lens? 1]]="Dual", 2, IF(Table1[[#This Row],[Multi-lens? 1]]="Quad", 4, ""))),"")</f>
        <v/>
      </c>
      <c r="I1145" s="9" t="str">
        <f>IFERROR(Table1[[#This Row],[Name]],"")</f>
        <v/>
      </c>
      <c r="K1145" s="3" t="str">
        <f t="shared" si="106"/>
        <v/>
      </c>
      <c r="M1145" s="4" t="e">
        <f>IF(Table1[[#This Row],[Import to Gateway Calculator?]]="Yes",IFERROR(Table1[[#This Row],[Streaming Resolution '[MP']]],""),0)</f>
        <v>#VALUE!</v>
      </c>
      <c r="N1145" s="4" t="e">
        <f>IF(Table1[[#This Row],[Import to Gateway Calculator?]]="Yes",IFERROR(Table1[[#This Row],[Recording Resolution '[MP']]],""),0)</f>
        <v>#VALUE!</v>
      </c>
      <c r="O1145" s="4" t="e">
        <f>IF(Table1[[#This Row],[Import to Gateway Calculator?]]="Yes",IFERROR(Table1[[#This Row],[Frame Rate '[FPS'] 1]],""),0)</f>
        <v>#VALUE!</v>
      </c>
      <c r="P1145" s="4" t="e">
        <f>IF(Table1[[#This Row],[Import to Gateway Calculator?]]="Yes",IFERROR(Table1[[#This Row],[Days of Storage 1]],""),0)</f>
        <v>#VALUE!</v>
      </c>
    </row>
    <row r="1146" spans="1:16" x14ac:dyDescent="0.25">
      <c r="A1146" s="5" t="e">
        <f t="shared" si="107"/>
        <v>#VALUE!</v>
      </c>
      <c r="B1146" s="6" t="str">
        <f>IFERROR(IF(Table1[[#This Row],[Multi-lens? 1]]="No", 1, IF(Table1[[#This Row],[Multi-lens? 1]]="Dual", 2, IF(Table1[[#This Row],[Multi-lens? 1]]="Quad", 4, ""))),"")</f>
        <v/>
      </c>
      <c r="C1146" s="6" t="e">
        <f t="shared" si="108"/>
        <v>#VALUE!</v>
      </c>
      <c r="D1146" s="6" t="e">
        <f t="shared" si="109"/>
        <v>#VALUE!</v>
      </c>
      <c r="E1146" s="6" t="e">
        <f t="shared" si="110"/>
        <v>#VALUE!</v>
      </c>
      <c r="F1146" s="6" t="e">
        <f t="shared" si="111"/>
        <v>#VALUE!</v>
      </c>
      <c r="H1146" s="6" t="str">
        <f>IFERROR(IF(Table1[[#This Row],[Multi-lens? 1]]="No", 1, IF(Table1[[#This Row],[Multi-lens? 1]]="Dual", 2, IF(Table1[[#This Row],[Multi-lens? 1]]="Quad", 4, ""))),"")</f>
        <v/>
      </c>
      <c r="I1146" s="9" t="str">
        <f>IFERROR(Table1[[#This Row],[Name]],"")</f>
        <v/>
      </c>
      <c r="K1146" s="3" t="str">
        <f t="shared" si="106"/>
        <v/>
      </c>
      <c r="M1146" s="4" t="e">
        <f>IF(Table1[[#This Row],[Import to Gateway Calculator?]]="Yes",IFERROR(Table1[[#This Row],[Streaming Resolution '[MP']]],""),0)</f>
        <v>#VALUE!</v>
      </c>
      <c r="N1146" s="4" t="e">
        <f>IF(Table1[[#This Row],[Import to Gateway Calculator?]]="Yes",IFERROR(Table1[[#This Row],[Recording Resolution '[MP']]],""),0)</f>
        <v>#VALUE!</v>
      </c>
      <c r="O1146" s="4" t="e">
        <f>IF(Table1[[#This Row],[Import to Gateway Calculator?]]="Yes",IFERROR(Table1[[#This Row],[Frame Rate '[FPS'] 1]],""),0)</f>
        <v>#VALUE!</v>
      </c>
      <c r="P1146" s="4" t="e">
        <f>IF(Table1[[#This Row],[Import to Gateway Calculator?]]="Yes",IFERROR(Table1[[#This Row],[Days of Storage 1]],""),0)</f>
        <v>#VALUE!</v>
      </c>
    </row>
    <row r="1147" spans="1:16" x14ac:dyDescent="0.25">
      <c r="A1147" s="5" t="e">
        <f t="shared" si="107"/>
        <v>#VALUE!</v>
      </c>
      <c r="B1147" s="6" t="str">
        <f>IFERROR(IF(Table1[[#This Row],[Multi-lens? 1]]="No", 1, IF(Table1[[#This Row],[Multi-lens? 1]]="Dual", 2, IF(Table1[[#This Row],[Multi-lens? 1]]="Quad", 4, ""))),"")</f>
        <v/>
      </c>
      <c r="C1147" s="6" t="e">
        <f t="shared" si="108"/>
        <v>#VALUE!</v>
      </c>
      <c r="D1147" s="6" t="e">
        <f t="shared" si="109"/>
        <v>#VALUE!</v>
      </c>
      <c r="E1147" s="6" t="e">
        <f t="shared" si="110"/>
        <v>#VALUE!</v>
      </c>
      <c r="F1147" s="6" t="e">
        <f t="shared" si="111"/>
        <v>#VALUE!</v>
      </c>
      <c r="H1147" s="6" t="str">
        <f>IFERROR(IF(Table1[[#This Row],[Multi-lens? 1]]="No", 1, IF(Table1[[#This Row],[Multi-lens? 1]]="Dual", 2, IF(Table1[[#This Row],[Multi-lens? 1]]="Quad", 4, ""))),"")</f>
        <v/>
      </c>
      <c r="I1147" s="9" t="str">
        <f>IFERROR(Table1[[#This Row],[Name]],"")</f>
        <v/>
      </c>
      <c r="K1147" s="3" t="str">
        <f t="shared" si="106"/>
        <v/>
      </c>
      <c r="M1147" s="4" t="e">
        <f>IF(Table1[[#This Row],[Import to Gateway Calculator?]]="Yes",IFERROR(Table1[[#This Row],[Streaming Resolution '[MP']]],""),0)</f>
        <v>#VALUE!</v>
      </c>
      <c r="N1147" s="4" t="e">
        <f>IF(Table1[[#This Row],[Import to Gateway Calculator?]]="Yes",IFERROR(Table1[[#This Row],[Recording Resolution '[MP']]],""),0)</f>
        <v>#VALUE!</v>
      </c>
      <c r="O1147" s="4" t="e">
        <f>IF(Table1[[#This Row],[Import to Gateway Calculator?]]="Yes",IFERROR(Table1[[#This Row],[Frame Rate '[FPS'] 1]],""),0)</f>
        <v>#VALUE!</v>
      </c>
      <c r="P1147" s="4" t="e">
        <f>IF(Table1[[#This Row],[Import to Gateway Calculator?]]="Yes",IFERROR(Table1[[#This Row],[Days of Storage 1]],""),0)</f>
        <v>#VALUE!</v>
      </c>
    </row>
    <row r="1148" spans="1:16" x14ac:dyDescent="0.25">
      <c r="A1148" s="5" t="e">
        <f t="shared" si="107"/>
        <v>#VALUE!</v>
      </c>
      <c r="B1148" s="6" t="str">
        <f>IFERROR(IF(Table1[[#This Row],[Multi-lens? 1]]="No", 1, IF(Table1[[#This Row],[Multi-lens? 1]]="Dual", 2, IF(Table1[[#This Row],[Multi-lens? 1]]="Quad", 4, ""))),"")</f>
        <v/>
      </c>
      <c r="C1148" s="6" t="e">
        <f t="shared" si="108"/>
        <v>#VALUE!</v>
      </c>
      <c r="D1148" s="6" t="e">
        <f t="shared" si="109"/>
        <v>#VALUE!</v>
      </c>
      <c r="E1148" s="6" t="e">
        <f t="shared" si="110"/>
        <v>#VALUE!</v>
      </c>
      <c r="F1148" s="6" t="e">
        <f t="shared" si="111"/>
        <v>#VALUE!</v>
      </c>
      <c r="H1148" s="6" t="str">
        <f>IFERROR(IF(Table1[[#This Row],[Multi-lens? 1]]="No", 1, IF(Table1[[#This Row],[Multi-lens? 1]]="Dual", 2, IF(Table1[[#This Row],[Multi-lens? 1]]="Quad", 4, ""))),"")</f>
        <v/>
      </c>
      <c r="I1148" s="9" t="str">
        <f>IFERROR(Table1[[#This Row],[Name]],"")</f>
        <v/>
      </c>
      <c r="K1148" s="3" t="str">
        <f t="shared" si="106"/>
        <v/>
      </c>
      <c r="M1148" s="4" t="e">
        <f>IF(Table1[[#This Row],[Import to Gateway Calculator?]]="Yes",IFERROR(Table1[[#This Row],[Streaming Resolution '[MP']]],""),0)</f>
        <v>#VALUE!</v>
      </c>
      <c r="N1148" s="4" t="e">
        <f>IF(Table1[[#This Row],[Import to Gateway Calculator?]]="Yes",IFERROR(Table1[[#This Row],[Recording Resolution '[MP']]],""),0)</f>
        <v>#VALUE!</v>
      </c>
      <c r="O1148" s="4" t="e">
        <f>IF(Table1[[#This Row],[Import to Gateway Calculator?]]="Yes",IFERROR(Table1[[#This Row],[Frame Rate '[FPS'] 1]],""),0)</f>
        <v>#VALUE!</v>
      </c>
      <c r="P1148" s="4" t="e">
        <f>IF(Table1[[#This Row],[Import to Gateway Calculator?]]="Yes",IFERROR(Table1[[#This Row],[Days of Storage 1]],""),0)</f>
        <v>#VALUE!</v>
      </c>
    </row>
    <row r="1149" spans="1:16" x14ac:dyDescent="0.25">
      <c r="A1149" s="5" t="e">
        <f t="shared" si="107"/>
        <v>#VALUE!</v>
      </c>
      <c r="B1149" s="6" t="str">
        <f>IFERROR(IF(Table1[[#This Row],[Multi-lens? 1]]="No", 1, IF(Table1[[#This Row],[Multi-lens? 1]]="Dual", 2, IF(Table1[[#This Row],[Multi-lens? 1]]="Quad", 4, ""))),"")</f>
        <v/>
      </c>
      <c r="C1149" s="6" t="e">
        <f t="shared" si="108"/>
        <v>#VALUE!</v>
      </c>
      <c r="D1149" s="6" t="e">
        <f t="shared" si="109"/>
        <v>#VALUE!</v>
      </c>
      <c r="E1149" s="6" t="e">
        <f t="shared" si="110"/>
        <v>#VALUE!</v>
      </c>
      <c r="F1149" s="6" t="e">
        <f t="shared" si="111"/>
        <v>#VALUE!</v>
      </c>
      <c r="H1149" s="6" t="str">
        <f>IFERROR(IF(Table1[[#This Row],[Multi-lens? 1]]="No", 1, IF(Table1[[#This Row],[Multi-lens? 1]]="Dual", 2, IF(Table1[[#This Row],[Multi-lens? 1]]="Quad", 4, ""))),"")</f>
        <v/>
      </c>
      <c r="I1149" s="9" t="str">
        <f>IFERROR(Table1[[#This Row],[Name]],"")</f>
        <v/>
      </c>
      <c r="K1149" s="3" t="str">
        <f t="shared" si="106"/>
        <v/>
      </c>
      <c r="M1149" s="4" t="e">
        <f>IF(Table1[[#This Row],[Import to Gateway Calculator?]]="Yes",IFERROR(Table1[[#This Row],[Streaming Resolution '[MP']]],""),0)</f>
        <v>#VALUE!</v>
      </c>
      <c r="N1149" s="4" t="e">
        <f>IF(Table1[[#This Row],[Import to Gateway Calculator?]]="Yes",IFERROR(Table1[[#This Row],[Recording Resolution '[MP']]],""),0)</f>
        <v>#VALUE!</v>
      </c>
      <c r="O1149" s="4" t="e">
        <f>IF(Table1[[#This Row],[Import to Gateway Calculator?]]="Yes",IFERROR(Table1[[#This Row],[Frame Rate '[FPS'] 1]],""),0)</f>
        <v>#VALUE!</v>
      </c>
      <c r="P1149" s="4" t="e">
        <f>IF(Table1[[#This Row],[Import to Gateway Calculator?]]="Yes",IFERROR(Table1[[#This Row],[Days of Storage 1]],""),0)</f>
        <v>#VALUE!</v>
      </c>
    </row>
    <row r="1150" spans="1:16" x14ac:dyDescent="0.25">
      <c r="A1150" s="5" t="e">
        <f t="shared" si="107"/>
        <v>#VALUE!</v>
      </c>
      <c r="B1150" s="6" t="str">
        <f>IFERROR(IF(Table1[[#This Row],[Multi-lens? 1]]="No", 1, IF(Table1[[#This Row],[Multi-lens? 1]]="Dual", 2, IF(Table1[[#This Row],[Multi-lens? 1]]="Quad", 4, ""))),"")</f>
        <v/>
      </c>
      <c r="C1150" s="6" t="e">
        <f t="shared" si="108"/>
        <v>#VALUE!</v>
      </c>
      <c r="D1150" s="6" t="e">
        <f t="shared" si="109"/>
        <v>#VALUE!</v>
      </c>
      <c r="E1150" s="6" t="e">
        <f t="shared" si="110"/>
        <v>#VALUE!</v>
      </c>
      <c r="F1150" s="6" t="e">
        <f t="shared" si="111"/>
        <v>#VALUE!</v>
      </c>
      <c r="H1150" s="6" t="str">
        <f>IFERROR(IF(Table1[[#This Row],[Multi-lens? 1]]="No", 1, IF(Table1[[#This Row],[Multi-lens? 1]]="Dual", 2, IF(Table1[[#This Row],[Multi-lens? 1]]="Quad", 4, ""))),"")</f>
        <v/>
      </c>
      <c r="I1150" s="9" t="str">
        <f>IFERROR(Table1[[#This Row],[Name]],"")</f>
        <v/>
      </c>
      <c r="K1150" s="3" t="str">
        <f t="shared" si="106"/>
        <v/>
      </c>
      <c r="M1150" s="4" t="e">
        <f>IF(Table1[[#This Row],[Import to Gateway Calculator?]]="Yes",IFERROR(Table1[[#This Row],[Streaming Resolution '[MP']]],""),0)</f>
        <v>#VALUE!</v>
      </c>
      <c r="N1150" s="4" t="e">
        <f>IF(Table1[[#This Row],[Import to Gateway Calculator?]]="Yes",IFERROR(Table1[[#This Row],[Recording Resolution '[MP']]],""),0)</f>
        <v>#VALUE!</v>
      </c>
      <c r="O1150" s="4" t="e">
        <f>IF(Table1[[#This Row],[Import to Gateway Calculator?]]="Yes",IFERROR(Table1[[#This Row],[Frame Rate '[FPS'] 1]],""),0)</f>
        <v>#VALUE!</v>
      </c>
      <c r="P1150" s="4" t="e">
        <f>IF(Table1[[#This Row],[Import to Gateway Calculator?]]="Yes",IFERROR(Table1[[#This Row],[Days of Storage 1]],""),0)</f>
        <v>#VALUE!</v>
      </c>
    </row>
    <row r="1151" spans="1:16" x14ac:dyDescent="0.25">
      <c r="A1151" s="5" t="e">
        <f t="shared" si="107"/>
        <v>#VALUE!</v>
      </c>
      <c r="B1151" s="6" t="str">
        <f>IFERROR(IF(Table1[[#This Row],[Multi-lens? 1]]="No", 1, IF(Table1[[#This Row],[Multi-lens? 1]]="Dual", 2, IF(Table1[[#This Row],[Multi-lens? 1]]="Quad", 4, ""))),"")</f>
        <v/>
      </c>
      <c r="C1151" s="6" t="e">
        <f t="shared" si="108"/>
        <v>#VALUE!</v>
      </c>
      <c r="D1151" s="6" t="e">
        <f t="shared" si="109"/>
        <v>#VALUE!</v>
      </c>
      <c r="E1151" s="6" t="e">
        <f t="shared" si="110"/>
        <v>#VALUE!</v>
      </c>
      <c r="F1151" s="6" t="e">
        <f t="shared" si="111"/>
        <v>#VALUE!</v>
      </c>
      <c r="H1151" s="6" t="str">
        <f>IFERROR(IF(Table1[[#This Row],[Multi-lens? 1]]="No", 1, IF(Table1[[#This Row],[Multi-lens? 1]]="Dual", 2, IF(Table1[[#This Row],[Multi-lens? 1]]="Quad", 4, ""))),"")</f>
        <v/>
      </c>
      <c r="I1151" s="9" t="str">
        <f>IFERROR(Table1[[#This Row],[Name]],"")</f>
        <v/>
      </c>
      <c r="K1151" s="3" t="str">
        <f t="shared" si="106"/>
        <v/>
      </c>
      <c r="M1151" s="4" t="e">
        <f>IF(Table1[[#This Row],[Import to Gateway Calculator?]]="Yes",IFERROR(Table1[[#This Row],[Streaming Resolution '[MP']]],""),0)</f>
        <v>#VALUE!</v>
      </c>
      <c r="N1151" s="4" t="e">
        <f>IF(Table1[[#This Row],[Import to Gateway Calculator?]]="Yes",IFERROR(Table1[[#This Row],[Recording Resolution '[MP']]],""),0)</f>
        <v>#VALUE!</v>
      </c>
      <c r="O1151" s="4" t="e">
        <f>IF(Table1[[#This Row],[Import to Gateway Calculator?]]="Yes",IFERROR(Table1[[#This Row],[Frame Rate '[FPS'] 1]],""),0)</f>
        <v>#VALUE!</v>
      </c>
      <c r="P1151" s="4" t="e">
        <f>IF(Table1[[#This Row],[Import to Gateway Calculator?]]="Yes",IFERROR(Table1[[#This Row],[Days of Storage 1]],""),0)</f>
        <v>#VALUE!</v>
      </c>
    </row>
    <row r="1152" spans="1:16" x14ac:dyDescent="0.25">
      <c r="A1152" s="5" t="e">
        <f t="shared" si="107"/>
        <v>#VALUE!</v>
      </c>
      <c r="B1152" s="6" t="str">
        <f>IFERROR(IF(Table1[[#This Row],[Multi-lens? 1]]="No", 1, IF(Table1[[#This Row],[Multi-lens? 1]]="Dual", 2, IF(Table1[[#This Row],[Multi-lens? 1]]="Quad", 4, ""))),"")</f>
        <v/>
      </c>
      <c r="C1152" s="6" t="e">
        <f t="shared" si="108"/>
        <v>#VALUE!</v>
      </c>
      <c r="D1152" s="6" t="e">
        <f t="shared" si="109"/>
        <v>#VALUE!</v>
      </c>
      <c r="E1152" s="6" t="e">
        <f t="shared" si="110"/>
        <v>#VALUE!</v>
      </c>
      <c r="F1152" s="6" t="e">
        <f t="shared" si="111"/>
        <v>#VALUE!</v>
      </c>
      <c r="H1152" s="6" t="str">
        <f>IFERROR(IF(Table1[[#This Row],[Multi-lens? 1]]="No", 1, IF(Table1[[#This Row],[Multi-lens? 1]]="Dual", 2, IF(Table1[[#This Row],[Multi-lens? 1]]="Quad", 4, ""))),"")</f>
        <v/>
      </c>
      <c r="I1152" s="9" t="str">
        <f>IFERROR(Table1[[#This Row],[Name]],"")</f>
        <v/>
      </c>
      <c r="K1152" s="3" t="str">
        <f t="shared" si="106"/>
        <v/>
      </c>
      <c r="M1152" s="4" t="e">
        <f>IF(Table1[[#This Row],[Import to Gateway Calculator?]]="Yes",IFERROR(Table1[[#This Row],[Streaming Resolution '[MP']]],""),0)</f>
        <v>#VALUE!</v>
      </c>
      <c r="N1152" s="4" t="e">
        <f>IF(Table1[[#This Row],[Import to Gateway Calculator?]]="Yes",IFERROR(Table1[[#This Row],[Recording Resolution '[MP']]],""),0)</f>
        <v>#VALUE!</v>
      </c>
      <c r="O1152" s="4" t="e">
        <f>IF(Table1[[#This Row],[Import to Gateway Calculator?]]="Yes",IFERROR(Table1[[#This Row],[Frame Rate '[FPS'] 1]],""),0)</f>
        <v>#VALUE!</v>
      </c>
      <c r="P1152" s="4" t="e">
        <f>IF(Table1[[#This Row],[Import to Gateway Calculator?]]="Yes",IFERROR(Table1[[#This Row],[Days of Storage 1]],""),0)</f>
        <v>#VALUE!</v>
      </c>
    </row>
    <row r="1153" spans="1:16" x14ac:dyDescent="0.25">
      <c r="A1153" s="5" t="e">
        <f t="shared" si="107"/>
        <v>#VALUE!</v>
      </c>
      <c r="B1153" s="6" t="str">
        <f>IFERROR(IF(Table1[[#This Row],[Multi-lens? 1]]="No", 1, IF(Table1[[#This Row],[Multi-lens? 1]]="Dual", 2, IF(Table1[[#This Row],[Multi-lens? 1]]="Quad", 4, ""))),"")</f>
        <v/>
      </c>
      <c r="C1153" s="6" t="e">
        <f t="shared" si="108"/>
        <v>#VALUE!</v>
      </c>
      <c r="D1153" s="6" t="e">
        <f t="shared" si="109"/>
        <v>#VALUE!</v>
      </c>
      <c r="E1153" s="6" t="e">
        <f t="shared" si="110"/>
        <v>#VALUE!</v>
      </c>
      <c r="F1153" s="6" t="e">
        <f t="shared" si="111"/>
        <v>#VALUE!</v>
      </c>
      <c r="H1153" s="6" t="str">
        <f>IFERROR(IF(Table1[[#This Row],[Multi-lens? 1]]="No", 1, IF(Table1[[#This Row],[Multi-lens? 1]]="Dual", 2, IF(Table1[[#This Row],[Multi-lens? 1]]="Quad", 4, ""))),"")</f>
        <v/>
      </c>
      <c r="I1153" s="9" t="str">
        <f>IFERROR(Table1[[#This Row],[Name]],"")</f>
        <v/>
      </c>
      <c r="K1153" s="3" t="str">
        <f t="shared" si="106"/>
        <v/>
      </c>
      <c r="M1153" s="4" t="e">
        <f>IF(Table1[[#This Row],[Import to Gateway Calculator?]]="Yes",IFERROR(Table1[[#This Row],[Streaming Resolution '[MP']]],""),0)</f>
        <v>#VALUE!</v>
      </c>
      <c r="N1153" s="4" t="e">
        <f>IF(Table1[[#This Row],[Import to Gateway Calculator?]]="Yes",IFERROR(Table1[[#This Row],[Recording Resolution '[MP']]],""),0)</f>
        <v>#VALUE!</v>
      </c>
      <c r="O1153" s="4" t="e">
        <f>IF(Table1[[#This Row],[Import to Gateway Calculator?]]="Yes",IFERROR(Table1[[#This Row],[Frame Rate '[FPS'] 1]],""),0)</f>
        <v>#VALUE!</v>
      </c>
      <c r="P1153" s="4" t="e">
        <f>IF(Table1[[#This Row],[Import to Gateway Calculator?]]="Yes",IFERROR(Table1[[#This Row],[Days of Storage 1]],""),0)</f>
        <v>#VALUE!</v>
      </c>
    </row>
    <row r="1154" spans="1:16" x14ac:dyDescent="0.25">
      <c r="A1154" s="5" t="e">
        <f t="shared" si="107"/>
        <v>#VALUE!</v>
      </c>
      <c r="B1154" s="6" t="str">
        <f>IFERROR(IF(Table1[[#This Row],[Multi-lens? 1]]="No", 1, IF(Table1[[#This Row],[Multi-lens? 1]]="Dual", 2, IF(Table1[[#This Row],[Multi-lens? 1]]="Quad", 4, ""))),"")</f>
        <v/>
      </c>
      <c r="C1154" s="6" t="e">
        <f t="shared" si="108"/>
        <v>#VALUE!</v>
      </c>
      <c r="D1154" s="6" t="e">
        <f t="shared" si="109"/>
        <v>#VALUE!</v>
      </c>
      <c r="E1154" s="6" t="e">
        <f t="shared" si="110"/>
        <v>#VALUE!</v>
      </c>
      <c r="F1154" s="6" t="e">
        <f t="shared" si="111"/>
        <v>#VALUE!</v>
      </c>
      <c r="H1154" s="6" t="str">
        <f>IFERROR(IF(Table1[[#This Row],[Multi-lens? 1]]="No", 1, IF(Table1[[#This Row],[Multi-lens? 1]]="Dual", 2, IF(Table1[[#This Row],[Multi-lens? 1]]="Quad", 4, ""))),"")</f>
        <v/>
      </c>
      <c r="I1154" s="9" t="str">
        <f>IFERROR(Table1[[#This Row],[Name]],"")</f>
        <v/>
      </c>
      <c r="K1154" s="3" t="str">
        <f t="shared" si="106"/>
        <v/>
      </c>
      <c r="M1154" s="4" t="e">
        <f>IF(Table1[[#This Row],[Import to Gateway Calculator?]]="Yes",IFERROR(Table1[[#This Row],[Streaming Resolution '[MP']]],""),0)</f>
        <v>#VALUE!</v>
      </c>
      <c r="N1154" s="4" t="e">
        <f>IF(Table1[[#This Row],[Import to Gateway Calculator?]]="Yes",IFERROR(Table1[[#This Row],[Recording Resolution '[MP']]],""),0)</f>
        <v>#VALUE!</v>
      </c>
      <c r="O1154" s="4" t="e">
        <f>IF(Table1[[#This Row],[Import to Gateway Calculator?]]="Yes",IFERROR(Table1[[#This Row],[Frame Rate '[FPS'] 1]],""),0)</f>
        <v>#VALUE!</v>
      </c>
      <c r="P1154" s="4" t="e">
        <f>IF(Table1[[#This Row],[Import to Gateway Calculator?]]="Yes",IFERROR(Table1[[#This Row],[Days of Storage 1]],""),0)</f>
        <v>#VALUE!</v>
      </c>
    </row>
    <row r="1155" spans="1:16" x14ac:dyDescent="0.25">
      <c r="A1155" s="5" t="e">
        <f t="shared" si="107"/>
        <v>#VALUE!</v>
      </c>
      <c r="B1155" s="6" t="str">
        <f>IFERROR(IF(Table1[[#This Row],[Multi-lens? 1]]="No", 1, IF(Table1[[#This Row],[Multi-lens? 1]]="Dual", 2, IF(Table1[[#This Row],[Multi-lens? 1]]="Quad", 4, ""))),"")</f>
        <v/>
      </c>
      <c r="C1155" s="6" t="e">
        <f t="shared" si="108"/>
        <v>#VALUE!</v>
      </c>
      <c r="D1155" s="6" t="e">
        <f t="shared" si="109"/>
        <v>#VALUE!</v>
      </c>
      <c r="E1155" s="6" t="e">
        <f t="shared" si="110"/>
        <v>#VALUE!</v>
      </c>
      <c r="F1155" s="6" t="e">
        <f t="shared" si="111"/>
        <v>#VALUE!</v>
      </c>
      <c r="H1155" s="6" t="str">
        <f>IFERROR(IF(Table1[[#This Row],[Multi-lens? 1]]="No", 1, IF(Table1[[#This Row],[Multi-lens? 1]]="Dual", 2, IF(Table1[[#This Row],[Multi-lens? 1]]="Quad", 4, ""))),"")</f>
        <v/>
      </c>
      <c r="I1155" s="9" t="str">
        <f>IFERROR(Table1[[#This Row],[Name]],"")</f>
        <v/>
      </c>
      <c r="K1155" s="3" t="str">
        <f t="shared" ref="K1155:K1218" si="112">IFERROR(IF(I1155=0,"",I1155),"")</f>
        <v/>
      </c>
      <c r="M1155" s="4" t="e">
        <f>IF(Table1[[#This Row],[Import to Gateway Calculator?]]="Yes",IFERROR(Table1[[#This Row],[Streaming Resolution '[MP']]],""),0)</f>
        <v>#VALUE!</v>
      </c>
      <c r="N1155" s="4" t="e">
        <f>IF(Table1[[#This Row],[Import to Gateway Calculator?]]="Yes",IFERROR(Table1[[#This Row],[Recording Resolution '[MP']]],""),0)</f>
        <v>#VALUE!</v>
      </c>
      <c r="O1155" s="4" t="e">
        <f>IF(Table1[[#This Row],[Import to Gateway Calculator?]]="Yes",IFERROR(Table1[[#This Row],[Frame Rate '[FPS'] 1]],""),0)</f>
        <v>#VALUE!</v>
      </c>
      <c r="P1155" s="4" t="e">
        <f>IF(Table1[[#This Row],[Import to Gateway Calculator?]]="Yes",IFERROR(Table1[[#This Row],[Days of Storage 1]],""),0)</f>
        <v>#VALUE!</v>
      </c>
    </row>
    <row r="1156" spans="1:16" x14ac:dyDescent="0.25">
      <c r="A1156" s="5" t="e">
        <f t="shared" si="107"/>
        <v>#VALUE!</v>
      </c>
      <c r="B1156" s="6" t="str">
        <f>IFERROR(IF(Table1[[#This Row],[Multi-lens? 1]]="No", 1, IF(Table1[[#This Row],[Multi-lens? 1]]="Dual", 2, IF(Table1[[#This Row],[Multi-lens? 1]]="Quad", 4, ""))),"")</f>
        <v/>
      </c>
      <c r="C1156" s="6" t="e">
        <f t="shared" si="108"/>
        <v>#VALUE!</v>
      </c>
      <c r="D1156" s="6" t="e">
        <f t="shared" si="109"/>
        <v>#VALUE!</v>
      </c>
      <c r="E1156" s="6" t="e">
        <f t="shared" si="110"/>
        <v>#VALUE!</v>
      </c>
      <c r="F1156" s="6" t="e">
        <f t="shared" si="111"/>
        <v>#VALUE!</v>
      </c>
      <c r="H1156" s="6" t="str">
        <f>IFERROR(IF(Table1[[#This Row],[Multi-lens? 1]]="No", 1, IF(Table1[[#This Row],[Multi-lens? 1]]="Dual", 2, IF(Table1[[#This Row],[Multi-lens? 1]]="Quad", 4, ""))),"")</f>
        <v/>
      </c>
      <c r="I1156" s="9" t="str">
        <f>IFERROR(Table1[[#This Row],[Name]],"")</f>
        <v/>
      </c>
      <c r="K1156" s="3" t="str">
        <f t="shared" si="112"/>
        <v/>
      </c>
      <c r="M1156" s="4" t="e">
        <f>IF(Table1[[#This Row],[Import to Gateway Calculator?]]="Yes",IFERROR(Table1[[#This Row],[Streaming Resolution '[MP']]],""),0)</f>
        <v>#VALUE!</v>
      </c>
      <c r="N1156" s="4" t="e">
        <f>IF(Table1[[#This Row],[Import to Gateway Calculator?]]="Yes",IFERROR(Table1[[#This Row],[Recording Resolution '[MP']]],""),0)</f>
        <v>#VALUE!</v>
      </c>
      <c r="O1156" s="4" t="e">
        <f>IF(Table1[[#This Row],[Import to Gateway Calculator?]]="Yes",IFERROR(Table1[[#This Row],[Frame Rate '[FPS'] 1]],""),0)</f>
        <v>#VALUE!</v>
      </c>
      <c r="P1156" s="4" t="e">
        <f>IF(Table1[[#This Row],[Import to Gateway Calculator?]]="Yes",IFERROR(Table1[[#This Row],[Days of Storage 1]],""),0)</f>
        <v>#VALUE!</v>
      </c>
    </row>
    <row r="1157" spans="1:16" x14ac:dyDescent="0.25">
      <c r="A1157" s="5" t="e">
        <f t="shared" si="107"/>
        <v>#VALUE!</v>
      </c>
      <c r="B1157" s="6" t="str">
        <f>IFERROR(IF(Table1[[#This Row],[Multi-lens? 1]]="No", 1, IF(Table1[[#This Row],[Multi-lens? 1]]="Dual", 2, IF(Table1[[#This Row],[Multi-lens? 1]]="Quad", 4, ""))),"")</f>
        <v/>
      </c>
      <c r="C1157" s="6" t="e">
        <f t="shared" si="108"/>
        <v>#VALUE!</v>
      </c>
      <c r="D1157" s="6" t="e">
        <f t="shared" si="109"/>
        <v>#VALUE!</v>
      </c>
      <c r="E1157" s="6" t="e">
        <f t="shared" si="110"/>
        <v>#VALUE!</v>
      </c>
      <c r="F1157" s="6" t="e">
        <f t="shared" si="111"/>
        <v>#VALUE!</v>
      </c>
      <c r="H1157" s="6" t="str">
        <f>IFERROR(IF(Table1[[#This Row],[Multi-lens? 1]]="No", 1, IF(Table1[[#This Row],[Multi-lens? 1]]="Dual", 2, IF(Table1[[#This Row],[Multi-lens? 1]]="Quad", 4, ""))),"")</f>
        <v/>
      </c>
      <c r="I1157" s="9" t="str">
        <f>IFERROR(Table1[[#This Row],[Name]],"")</f>
        <v/>
      </c>
      <c r="K1157" s="3" t="str">
        <f t="shared" si="112"/>
        <v/>
      </c>
      <c r="M1157" s="4" t="e">
        <f>IF(Table1[[#This Row],[Import to Gateway Calculator?]]="Yes",IFERROR(Table1[[#This Row],[Streaming Resolution '[MP']]],""),0)</f>
        <v>#VALUE!</v>
      </c>
      <c r="N1157" s="4" t="e">
        <f>IF(Table1[[#This Row],[Import to Gateway Calculator?]]="Yes",IFERROR(Table1[[#This Row],[Recording Resolution '[MP']]],""),0)</f>
        <v>#VALUE!</v>
      </c>
      <c r="O1157" s="4" t="e">
        <f>IF(Table1[[#This Row],[Import to Gateway Calculator?]]="Yes",IFERROR(Table1[[#This Row],[Frame Rate '[FPS'] 1]],""),0)</f>
        <v>#VALUE!</v>
      </c>
      <c r="P1157" s="4" t="e">
        <f>IF(Table1[[#This Row],[Import to Gateway Calculator?]]="Yes",IFERROR(Table1[[#This Row],[Days of Storage 1]],""),0)</f>
        <v>#VALUE!</v>
      </c>
    </row>
    <row r="1158" spans="1:16" x14ac:dyDescent="0.25">
      <c r="A1158" s="5" t="e">
        <f t="shared" si="107"/>
        <v>#VALUE!</v>
      </c>
      <c r="B1158" s="6" t="str">
        <f>IFERROR(IF(Table1[[#This Row],[Multi-lens? 1]]="No", 1, IF(Table1[[#This Row],[Multi-lens? 1]]="Dual", 2, IF(Table1[[#This Row],[Multi-lens? 1]]="Quad", 4, ""))),"")</f>
        <v/>
      </c>
      <c r="C1158" s="6" t="e">
        <f t="shared" si="108"/>
        <v>#VALUE!</v>
      </c>
      <c r="D1158" s="6" t="e">
        <f t="shared" si="109"/>
        <v>#VALUE!</v>
      </c>
      <c r="E1158" s="6" t="e">
        <f t="shared" si="110"/>
        <v>#VALUE!</v>
      </c>
      <c r="F1158" s="6" t="e">
        <f t="shared" si="111"/>
        <v>#VALUE!</v>
      </c>
      <c r="H1158" s="6" t="str">
        <f>IFERROR(IF(Table1[[#This Row],[Multi-lens? 1]]="No", 1, IF(Table1[[#This Row],[Multi-lens? 1]]="Dual", 2, IF(Table1[[#This Row],[Multi-lens? 1]]="Quad", 4, ""))),"")</f>
        <v/>
      </c>
      <c r="I1158" s="9" t="str">
        <f>IFERROR(Table1[[#This Row],[Name]],"")</f>
        <v/>
      </c>
      <c r="K1158" s="3" t="str">
        <f t="shared" si="112"/>
        <v/>
      </c>
      <c r="M1158" s="4" t="e">
        <f>IF(Table1[[#This Row],[Import to Gateway Calculator?]]="Yes",IFERROR(Table1[[#This Row],[Streaming Resolution '[MP']]],""),0)</f>
        <v>#VALUE!</v>
      </c>
      <c r="N1158" s="4" t="e">
        <f>IF(Table1[[#This Row],[Import to Gateway Calculator?]]="Yes",IFERROR(Table1[[#This Row],[Recording Resolution '[MP']]],""),0)</f>
        <v>#VALUE!</v>
      </c>
      <c r="O1158" s="4" t="e">
        <f>IF(Table1[[#This Row],[Import to Gateway Calculator?]]="Yes",IFERROR(Table1[[#This Row],[Frame Rate '[FPS'] 1]],""),0)</f>
        <v>#VALUE!</v>
      </c>
      <c r="P1158" s="4" t="e">
        <f>IF(Table1[[#This Row],[Import to Gateway Calculator?]]="Yes",IFERROR(Table1[[#This Row],[Days of Storage 1]],""),0)</f>
        <v>#VALUE!</v>
      </c>
    </row>
    <row r="1159" spans="1:16" x14ac:dyDescent="0.25">
      <c r="A1159" s="5" t="e">
        <f t="shared" ref="A1159:A1222" si="113">IF(D1159=0,"",K1159)</f>
        <v>#VALUE!</v>
      </c>
      <c r="B1159" s="6" t="str">
        <f>IFERROR(IF(Table1[[#This Row],[Multi-lens? 1]]="No", 1, IF(Table1[[#This Row],[Multi-lens? 1]]="Dual", 2, IF(Table1[[#This Row],[Multi-lens? 1]]="Quad", 4, ""))),"")</f>
        <v/>
      </c>
      <c r="C1159" s="6" t="e">
        <f t="shared" ref="C1159:C1222" si="114">M1159</f>
        <v>#VALUE!</v>
      </c>
      <c r="D1159" s="6" t="e">
        <f t="shared" ref="D1159:D1222" si="115">N1159</f>
        <v>#VALUE!</v>
      </c>
      <c r="E1159" s="6" t="e">
        <f t="shared" ref="E1159:E1222" si="116">O1159</f>
        <v>#VALUE!</v>
      </c>
      <c r="F1159" s="6" t="e">
        <f t="shared" ref="F1159:F1222" si="117">P1159</f>
        <v>#VALUE!</v>
      </c>
      <c r="H1159" s="6" t="str">
        <f>IFERROR(IF(Table1[[#This Row],[Multi-lens? 1]]="No", 1, IF(Table1[[#This Row],[Multi-lens? 1]]="Dual", 2, IF(Table1[[#This Row],[Multi-lens? 1]]="Quad", 4, ""))),"")</f>
        <v/>
      </c>
      <c r="I1159" s="9" t="str">
        <f>IFERROR(Table1[[#This Row],[Name]],"")</f>
        <v/>
      </c>
      <c r="K1159" s="3" t="str">
        <f t="shared" si="112"/>
        <v/>
      </c>
      <c r="M1159" s="4" t="e">
        <f>IF(Table1[[#This Row],[Import to Gateway Calculator?]]="Yes",IFERROR(Table1[[#This Row],[Streaming Resolution '[MP']]],""),0)</f>
        <v>#VALUE!</v>
      </c>
      <c r="N1159" s="4" t="e">
        <f>IF(Table1[[#This Row],[Import to Gateway Calculator?]]="Yes",IFERROR(Table1[[#This Row],[Recording Resolution '[MP']]],""),0)</f>
        <v>#VALUE!</v>
      </c>
      <c r="O1159" s="4" t="e">
        <f>IF(Table1[[#This Row],[Import to Gateway Calculator?]]="Yes",IFERROR(Table1[[#This Row],[Frame Rate '[FPS'] 1]],""),0)</f>
        <v>#VALUE!</v>
      </c>
      <c r="P1159" s="4" t="e">
        <f>IF(Table1[[#This Row],[Import to Gateway Calculator?]]="Yes",IFERROR(Table1[[#This Row],[Days of Storage 1]],""),0)</f>
        <v>#VALUE!</v>
      </c>
    </row>
    <row r="1160" spans="1:16" x14ac:dyDescent="0.25">
      <c r="A1160" s="5" t="e">
        <f t="shared" si="113"/>
        <v>#VALUE!</v>
      </c>
      <c r="B1160" s="6" t="str">
        <f>IFERROR(IF(Table1[[#This Row],[Multi-lens? 1]]="No", 1, IF(Table1[[#This Row],[Multi-lens? 1]]="Dual", 2, IF(Table1[[#This Row],[Multi-lens? 1]]="Quad", 4, ""))),"")</f>
        <v/>
      </c>
      <c r="C1160" s="6" t="e">
        <f t="shared" si="114"/>
        <v>#VALUE!</v>
      </c>
      <c r="D1160" s="6" t="e">
        <f t="shared" si="115"/>
        <v>#VALUE!</v>
      </c>
      <c r="E1160" s="6" t="e">
        <f t="shared" si="116"/>
        <v>#VALUE!</v>
      </c>
      <c r="F1160" s="6" t="e">
        <f t="shared" si="117"/>
        <v>#VALUE!</v>
      </c>
      <c r="H1160" s="6" t="str">
        <f>IFERROR(IF(Table1[[#This Row],[Multi-lens? 1]]="No", 1, IF(Table1[[#This Row],[Multi-lens? 1]]="Dual", 2, IF(Table1[[#This Row],[Multi-lens? 1]]="Quad", 4, ""))),"")</f>
        <v/>
      </c>
      <c r="I1160" s="9" t="str">
        <f>IFERROR(Table1[[#This Row],[Name]],"")</f>
        <v/>
      </c>
      <c r="K1160" s="3" t="str">
        <f t="shared" si="112"/>
        <v/>
      </c>
      <c r="M1160" s="4" t="e">
        <f>IF(Table1[[#This Row],[Import to Gateway Calculator?]]="Yes",IFERROR(Table1[[#This Row],[Streaming Resolution '[MP']]],""),0)</f>
        <v>#VALUE!</v>
      </c>
      <c r="N1160" s="4" t="e">
        <f>IF(Table1[[#This Row],[Import to Gateway Calculator?]]="Yes",IFERROR(Table1[[#This Row],[Recording Resolution '[MP']]],""),0)</f>
        <v>#VALUE!</v>
      </c>
      <c r="O1160" s="4" t="e">
        <f>IF(Table1[[#This Row],[Import to Gateway Calculator?]]="Yes",IFERROR(Table1[[#This Row],[Frame Rate '[FPS'] 1]],""),0)</f>
        <v>#VALUE!</v>
      </c>
      <c r="P1160" s="4" t="e">
        <f>IF(Table1[[#This Row],[Import to Gateway Calculator?]]="Yes",IFERROR(Table1[[#This Row],[Days of Storage 1]],""),0)</f>
        <v>#VALUE!</v>
      </c>
    </row>
    <row r="1161" spans="1:16" x14ac:dyDescent="0.25">
      <c r="A1161" s="5" t="e">
        <f t="shared" si="113"/>
        <v>#VALUE!</v>
      </c>
      <c r="B1161" s="6" t="str">
        <f>IFERROR(IF(Table1[[#This Row],[Multi-lens? 1]]="No", 1, IF(Table1[[#This Row],[Multi-lens? 1]]="Dual", 2, IF(Table1[[#This Row],[Multi-lens? 1]]="Quad", 4, ""))),"")</f>
        <v/>
      </c>
      <c r="C1161" s="6" t="e">
        <f t="shared" si="114"/>
        <v>#VALUE!</v>
      </c>
      <c r="D1161" s="6" t="e">
        <f t="shared" si="115"/>
        <v>#VALUE!</v>
      </c>
      <c r="E1161" s="6" t="e">
        <f t="shared" si="116"/>
        <v>#VALUE!</v>
      </c>
      <c r="F1161" s="6" t="e">
        <f t="shared" si="117"/>
        <v>#VALUE!</v>
      </c>
      <c r="H1161" s="6" t="str">
        <f>IFERROR(IF(Table1[[#This Row],[Multi-lens? 1]]="No", 1, IF(Table1[[#This Row],[Multi-lens? 1]]="Dual", 2, IF(Table1[[#This Row],[Multi-lens? 1]]="Quad", 4, ""))),"")</f>
        <v/>
      </c>
      <c r="I1161" s="9" t="str">
        <f>IFERROR(Table1[[#This Row],[Name]],"")</f>
        <v/>
      </c>
      <c r="K1161" s="3" t="str">
        <f t="shared" si="112"/>
        <v/>
      </c>
      <c r="M1161" s="4" t="e">
        <f>IF(Table1[[#This Row],[Import to Gateway Calculator?]]="Yes",IFERROR(Table1[[#This Row],[Streaming Resolution '[MP']]],""),0)</f>
        <v>#VALUE!</v>
      </c>
      <c r="N1161" s="4" t="e">
        <f>IF(Table1[[#This Row],[Import to Gateway Calculator?]]="Yes",IFERROR(Table1[[#This Row],[Recording Resolution '[MP']]],""),0)</f>
        <v>#VALUE!</v>
      </c>
      <c r="O1161" s="4" t="e">
        <f>IF(Table1[[#This Row],[Import to Gateway Calculator?]]="Yes",IFERROR(Table1[[#This Row],[Frame Rate '[FPS'] 1]],""),0)</f>
        <v>#VALUE!</v>
      </c>
      <c r="P1161" s="4" t="e">
        <f>IF(Table1[[#This Row],[Import to Gateway Calculator?]]="Yes",IFERROR(Table1[[#This Row],[Days of Storage 1]],""),0)</f>
        <v>#VALUE!</v>
      </c>
    </row>
    <row r="1162" spans="1:16" x14ac:dyDescent="0.25">
      <c r="A1162" s="5" t="e">
        <f t="shared" si="113"/>
        <v>#VALUE!</v>
      </c>
      <c r="B1162" s="6" t="str">
        <f>IFERROR(IF(Table1[[#This Row],[Multi-lens? 1]]="No", 1, IF(Table1[[#This Row],[Multi-lens? 1]]="Dual", 2, IF(Table1[[#This Row],[Multi-lens? 1]]="Quad", 4, ""))),"")</f>
        <v/>
      </c>
      <c r="C1162" s="6" t="e">
        <f t="shared" si="114"/>
        <v>#VALUE!</v>
      </c>
      <c r="D1162" s="6" t="e">
        <f t="shared" si="115"/>
        <v>#VALUE!</v>
      </c>
      <c r="E1162" s="6" t="e">
        <f t="shared" si="116"/>
        <v>#VALUE!</v>
      </c>
      <c r="F1162" s="6" t="e">
        <f t="shared" si="117"/>
        <v>#VALUE!</v>
      </c>
      <c r="H1162" s="6" t="str">
        <f>IFERROR(IF(Table1[[#This Row],[Multi-lens? 1]]="No", 1, IF(Table1[[#This Row],[Multi-lens? 1]]="Dual", 2, IF(Table1[[#This Row],[Multi-lens? 1]]="Quad", 4, ""))),"")</f>
        <v/>
      </c>
      <c r="I1162" s="9" t="str">
        <f>IFERROR(Table1[[#This Row],[Name]],"")</f>
        <v/>
      </c>
      <c r="K1162" s="3" t="str">
        <f t="shared" si="112"/>
        <v/>
      </c>
      <c r="M1162" s="4" t="e">
        <f>IF(Table1[[#This Row],[Import to Gateway Calculator?]]="Yes",IFERROR(Table1[[#This Row],[Streaming Resolution '[MP']]],""),0)</f>
        <v>#VALUE!</v>
      </c>
      <c r="N1162" s="4" t="e">
        <f>IF(Table1[[#This Row],[Import to Gateway Calculator?]]="Yes",IFERROR(Table1[[#This Row],[Recording Resolution '[MP']]],""),0)</f>
        <v>#VALUE!</v>
      </c>
      <c r="O1162" s="4" t="e">
        <f>IF(Table1[[#This Row],[Import to Gateway Calculator?]]="Yes",IFERROR(Table1[[#This Row],[Frame Rate '[FPS'] 1]],""),0)</f>
        <v>#VALUE!</v>
      </c>
      <c r="P1162" s="4" t="e">
        <f>IF(Table1[[#This Row],[Import to Gateway Calculator?]]="Yes",IFERROR(Table1[[#This Row],[Days of Storage 1]],""),0)</f>
        <v>#VALUE!</v>
      </c>
    </row>
    <row r="1163" spans="1:16" x14ac:dyDescent="0.25">
      <c r="A1163" s="5" t="e">
        <f t="shared" si="113"/>
        <v>#VALUE!</v>
      </c>
      <c r="B1163" s="6" t="str">
        <f>IFERROR(IF(Table1[[#This Row],[Multi-lens? 1]]="No", 1, IF(Table1[[#This Row],[Multi-lens? 1]]="Dual", 2, IF(Table1[[#This Row],[Multi-lens? 1]]="Quad", 4, ""))),"")</f>
        <v/>
      </c>
      <c r="C1163" s="6" t="e">
        <f t="shared" si="114"/>
        <v>#VALUE!</v>
      </c>
      <c r="D1163" s="6" t="e">
        <f t="shared" si="115"/>
        <v>#VALUE!</v>
      </c>
      <c r="E1163" s="6" t="e">
        <f t="shared" si="116"/>
        <v>#VALUE!</v>
      </c>
      <c r="F1163" s="6" t="e">
        <f t="shared" si="117"/>
        <v>#VALUE!</v>
      </c>
      <c r="H1163" s="6" t="str">
        <f>IFERROR(IF(Table1[[#This Row],[Multi-lens? 1]]="No", 1, IF(Table1[[#This Row],[Multi-lens? 1]]="Dual", 2, IF(Table1[[#This Row],[Multi-lens? 1]]="Quad", 4, ""))),"")</f>
        <v/>
      </c>
      <c r="I1163" s="9" t="str">
        <f>IFERROR(Table1[[#This Row],[Name]],"")</f>
        <v/>
      </c>
      <c r="K1163" s="3" t="str">
        <f t="shared" si="112"/>
        <v/>
      </c>
      <c r="M1163" s="4" t="e">
        <f>IF(Table1[[#This Row],[Import to Gateway Calculator?]]="Yes",IFERROR(Table1[[#This Row],[Streaming Resolution '[MP']]],""),0)</f>
        <v>#VALUE!</v>
      </c>
      <c r="N1163" s="4" t="e">
        <f>IF(Table1[[#This Row],[Import to Gateway Calculator?]]="Yes",IFERROR(Table1[[#This Row],[Recording Resolution '[MP']]],""),0)</f>
        <v>#VALUE!</v>
      </c>
      <c r="O1163" s="4" t="e">
        <f>IF(Table1[[#This Row],[Import to Gateway Calculator?]]="Yes",IFERROR(Table1[[#This Row],[Frame Rate '[FPS'] 1]],""),0)</f>
        <v>#VALUE!</v>
      </c>
      <c r="P1163" s="4" t="e">
        <f>IF(Table1[[#This Row],[Import to Gateway Calculator?]]="Yes",IFERROR(Table1[[#This Row],[Days of Storage 1]],""),0)</f>
        <v>#VALUE!</v>
      </c>
    </row>
    <row r="1164" spans="1:16" x14ac:dyDescent="0.25">
      <c r="A1164" s="5" t="e">
        <f t="shared" si="113"/>
        <v>#VALUE!</v>
      </c>
      <c r="B1164" s="6" t="str">
        <f>IFERROR(IF(Table1[[#This Row],[Multi-lens? 1]]="No", 1, IF(Table1[[#This Row],[Multi-lens? 1]]="Dual", 2, IF(Table1[[#This Row],[Multi-lens? 1]]="Quad", 4, ""))),"")</f>
        <v/>
      </c>
      <c r="C1164" s="6" t="e">
        <f t="shared" si="114"/>
        <v>#VALUE!</v>
      </c>
      <c r="D1164" s="6" t="e">
        <f t="shared" si="115"/>
        <v>#VALUE!</v>
      </c>
      <c r="E1164" s="6" t="e">
        <f t="shared" si="116"/>
        <v>#VALUE!</v>
      </c>
      <c r="F1164" s="6" t="e">
        <f t="shared" si="117"/>
        <v>#VALUE!</v>
      </c>
      <c r="H1164" s="6" t="str">
        <f>IFERROR(IF(Table1[[#This Row],[Multi-lens? 1]]="No", 1, IF(Table1[[#This Row],[Multi-lens? 1]]="Dual", 2, IF(Table1[[#This Row],[Multi-lens? 1]]="Quad", 4, ""))),"")</f>
        <v/>
      </c>
      <c r="I1164" s="9" t="str">
        <f>IFERROR(Table1[[#This Row],[Name]],"")</f>
        <v/>
      </c>
      <c r="K1164" s="3" t="str">
        <f t="shared" si="112"/>
        <v/>
      </c>
      <c r="M1164" s="4" t="e">
        <f>IF(Table1[[#This Row],[Import to Gateway Calculator?]]="Yes",IFERROR(Table1[[#This Row],[Streaming Resolution '[MP']]],""),0)</f>
        <v>#VALUE!</v>
      </c>
      <c r="N1164" s="4" t="e">
        <f>IF(Table1[[#This Row],[Import to Gateway Calculator?]]="Yes",IFERROR(Table1[[#This Row],[Recording Resolution '[MP']]],""),0)</f>
        <v>#VALUE!</v>
      </c>
      <c r="O1164" s="4" t="e">
        <f>IF(Table1[[#This Row],[Import to Gateway Calculator?]]="Yes",IFERROR(Table1[[#This Row],[Frame Rate '[FPS'] 1]],""),0)</f>
        <v>#VALUE!</v>
      </c>
      <c r="P1164" s="4" t="e">
        <f>IF(Table1[[#This Row],[Import to Gateway Calculator?]]="Yes",IFERROR(Table1[[#This Row],[Days of Storage 1]],""),0)</f>
        <v>#VALUE!</v>
      </c>
    </row>
    <row r="1165" spans="1:16" x14ac:dyDescent="0.25">
      <c r="A1165" s="5" t="e">
        <f t="shared" si="113"/>
        <v>#VALUE!</v>
      </c>
      <c r="B1165" s="6" t="str">
        <f>IFERROR(IF(Table1[[#This Row],[Multi-lens? 1]]="No", 1, IF(Table1[[#This Row],[Multi-lens? 1]]="Dual", 2, IF(Table1[[#This Row],[Multi-lens? 1]]="Quad", 4, ""))),"")</f>
        <v/>
      </c>
      <c r="C1165" s="6" t="e">
        <f t="shared" si="114"/>
        <v>#VALUE!</v>
      </c>
      <c r="D1165" s="6" t="e">
        <f t="shared" si="115"/>
        <v>#VALUE!</v>
      </c>
      <c r="E1165" s="6" t="e">
        <f t="shared" si="116"/>
        <v>#VALUE!</v>
      </c>
      <c r="F1165" s="6" t="e">
        <f t="shared" si="117"/>
        <v>#VALUE!</v>
      </c>
      <c r="H1165" s="6" t="str">
        <f>IFERROR(IF(Table1[[#This Row],[Multi-lens? 1]]="No", 1, IF(Table1[[#This Row],[Multi-lens? 1]]="Dual", 2, IF(Table1[[#This Row],[Multi-lens? 1]]="Quad", 4, ""))),"")</f>
        <v/>
      </c>
      <c r="I1165" s="9" t="str">
        <f>IFERROR(Table1[[#This Row],[Name]],"")</f>
        <v/>
      </c>
      <c r="K1165" s="3" t="str">
        <f t="shared" si="112"/>
        <v/>
      </c>
      <c r="M1165" s="4" t="e">
        <f>IF(Table1[[#This Row],[Import to Gateway Calculator?]]="Yes",IFERROR(Table1[[#This Row],[Streaming Resolution '[MP']]],""),0)</f>
        <v>#VALUE!</v>
      </c>
      <c r="N1165" s="4" t="e">
        <f>IF(Table1[[#This Row],[Import to Gateway Calculator?]]="Yes",IFERROR(Table1[[#This Row],[Recording Resolution '[MP']]],""),0)</f>
        <v>#VALUE!</v>
      </c>
      <c r="O1165" s="4" t="e">
        <f>IF(Table1[[#This Row],[Import to Gateway Calculator?]]="Yes",IFERROR(Table1[[#This Row],[Frame Rate '[FPS'] 1]],""),0)</f>
        <v>#VALUE!</v>
      </c>
      <c r="P1165" s="4" t="e">
        <f>IF(Table1[[#This Row],[Import to Gateway Calculator?]]="Yes",IFERROR(Table1[[#This Row],[Days of Storage 1]],""),0)</f>
        <v>#VALUE!</v>
      </c>
    </row>
    <row r="1166" spans="1:16" x14ac:dyDescent="0.25">
      <c r="A1166" s="5" t="e">
        <f t="shared" si="113"/>
        <v>#VALUE!</v>
      </c>
      <c r="B1166" s="6" t="str">
        <f>IFERROR(IF(Table1[[#This Row],[Multi-lens? 1]]="No", 1, IF(Table1[[#This Row],[Multi-lens? 1]]="Dual", 2, IF(Table1[[#This Row],[Multi-lens? 1]]="Quad", 4, ""))),"")</f>
        <v/>
      </c>
      <c r="C1166" s="6" t="e">
        <f t="shared" si="114"/>
        <v>#VALUE!</v>
      </c>
      <c r="D1166" s="6" t="e">
        <f t="shared" si="115"/>
        <v>#VALUE!</v>
      </c>
      <c r="E1166" s="6" t="e">
        <f t="shared" si="116"/>
        <v>#VALUE!</v>
      </c>
      <c r="F1166" s="6" t="e">
        <f t="shared" si="117"/>
        <v>#VALUE!</v>
      </c>
      <c r="H1166" s="6" t="str">
        <f>IFERROR(IF(Table1[[#This Row],[Multi-lens? 1]]="No", 1, IF(Table1[[#This Row],[Multi-lens? 1]]="Dual", 2, IF(Table1[[#This Row],[Multi-lens? 1]]="Quad", 4, ""))),"")</f>
        <v/>
      </c>
      <c r="I1166" s="9" t="str">
        <f>IFERROR(Table1[[#This Row],[Name]],"")</f>
        <v/>
      </c>
      <c r="K1166" s="3" t="str">
        <f t="shared" si="112"/>
        <v/>
      </c>
      <c r="M1166" s="4" t="e">
        <f>IF(Table1[[#This Row],[Import to Gateway Calculator?]]="Yes",IFERROR(Table1[[#This Row],[Streaming Resolution '[MP']]],""),0)</f>
        <v>#VALUE!</v>
      </c>
      <c r="N1166" s="4" t="e">
        <f>IF(Table1[[#This Row],[Import to Gateway Calculator?]]="Yes",IFERROR(Table1[[#This Row],[Recording Resolution '[MP']]],""),0)</f>
        <v>#VALUE!</v>
      </c>
      <c r="O1166" s="4" t="e">
        <f>IF(Table1[[#This Row],[Import to Gateway Calculator?]]="Yes",IFERROR(Table1[[#This Row],[Frame Rate '[FPS'] 1]],""),0)</f>
        <v>#VALUE!</v>
      </c>
      <c r="P1166" s="4" t="e">
        <f>IF(Table1[[#This Row],[Import to Gateway Calculator?]]="Yes",IFERROR(Table1[[#This Row],[Days of Storage 1]],""),0)</f>
        <v>#VALUE!</v>
      </c>
    </row>
    <row r="1167" spans="1:16" x14ac:dyDescent="0.25">
      <c r="A1167" s="5" t="e">
        <f t="shared" si="113"/>
        <v>#VALUE!</v>
      </c>
      <c r="B1167" s="6" t="str">
        <f>IFERROR(IF(Table1[[#This Row],[Multi-lens? 1]]="No", 1, IF(Table1[[#This Row],[Multi-lens? 1]]="Dual", 2, IF(Table1[[#This Row],[Multi-lens? 1]]="Quad", 4, ""))),"")</f>
        <v/>
      </c>
      <c r="C1167" s="6" t="e">
        <f t="shared" si="114"/>
        <v>#VALUE!</v>
      </c>
      <c r="D1167" s="6" t="e">
        <f t="shared" si="115"/>
        <v>#VALUE!</v>
      </c>
      <c r="E1167" s="6" t="e">
        <f t="shared" si="116"/>
        <v>#VALUE!</v>
      </c>
      <c r="F1167" s="6" t="e">
        <f t="shared" si="117"/>
        <v>#VALUE!</v>
      </c>
      <c r="H1167" s="6" t="str">
        <f>IFERROR(IF(Table1[[#This Row],[Multi-lens? 1]]="No", 1, IF(Table1[[#This Row],[Multi-lens? 1]]="Dual", 2, IF(Table1[[#This Row],[Multi-lens? 1]]="Quad", 4, ""))),"")</f>
        <v/>
      </c>
      <c r="I1167" s="9" t="str">
        <f>IFERROR(Table1[[#This Row],[Name]],"")</f>
        <v/>
      </c>
      <c r="K1167" s="3" t="str">
        <f t="shared" si="112"/>
        <v/>
      </c>
      <c r="M1167" s="4" t="e">
        <f>IF(Table1[[#This Row],[Import to Gateway Calculator?]]="Yes",IFERROR(Table1[[#This Row],[Streaming Resolution '[MP']]],""),0)</f>
        <v>#VALUE!</v>
      </c>
      <c r="N1167" s="4" t="e">
        <f>IF(Table1[[#This Row],[Import to Gateway Calculator?]]="Yes",IFERROR(Table1[[#This Row],[Recording Resolution '[MP']]],""),0)</f>
        <v>#VALUE!</v>
      </c>
      <c r="O1167" s="4" t="e">
        <f>IF(Table1[[#This Row],[Import to Gateway Calculator?]]="Yes",IFERROR(Table1[[#This Row],[Frame Rate '[FPS'] 1]],""),0)</f>
        <v>#VALUE!</v>
      </c>
      <c r="P1167" s="4" t="e">
        <f>IF(Table1[[#This Row],[Import to Gateway Calculator?]]="Yes",IFERROR(Table1[[#This Row],[Days of Storage 1]],""),0)</f>
        <v>#VALUE!</v>
      </c>
    </row>
    <row r="1168" spans="1:16" x14ac:dyDescent="0.25">
      <c r="A1168" s="5" t="e">
        <f t="shared" si="113"/>
        <v>#VALUE!</v>
      </c>
      <c r="B1168" s="6" t="str">
        <f>IFERROR(IF(Table1[[#This Row],[Multi-lens? 1]]="No", 1, IF(Table1[[#This Row],[Multi-lens? 1]]="Dual", 2, IF(Table1[[#This Row],[Multi-lens? 1]]="Quad", 4, ""))),"")</f>
        <v/>
      </c>
      <c r="C1168" s="6" t="e">
        <f t="shared" si="114"/>
        <v>#VALUE!</v>
      </c>
      <c r="D1168" s="6" t="e">
        <f t="shared" si="115"/>
        <v>#VALUE!</v>
      </c>
      <c r="E1168" s="6" t="e">
        <f t="shared" si="116"/>
        <v>#VALUE!</v>
      </c>
      <c r="F1168" s="6" t="e">
        <f t="shared" si="117"/>
        <v>#VALUE!</v>
      </c>
      <c r="H1168" s="6" t="str">
        <f>IFERROR(IF(Table1[[#This Row],[Multi-lens? 1]]="No", 1, IF(Table1[[#This Row],[Multi-lens? 1]]="Dual", 2, IF(Table1[[#This Row],[Multi-lens? 1]]="Quad", 4, ""))),"")</f>
        <v/>
      </c>
      <c r="I1168" s="9" t="str">
        <f>IFERROR(Table1[[#This Row],[Name]],"")</f>
        <v/>
      </c>
      <c r="K1168" s="3" t="str">
        <f t="shared" si="112"/>
        <v/>
      </c>
      <c r="M1168" s="4" t="e">
        <f>IF(Table1[[#This Row],[Import to Gateway Calculator?]]="Yes",IFERROR(Table1[[#This Row],[Streaming Resolution '[MP']]],""),0)</f>
        <v>#VALUE!</v>
      </c>
      <c r="N1168" s="4" t="e">
        <f>IF(Table1[[#This Row],[Import to Gateway Calculator?]]="Yes",IFERROR(Table1[[#This Row],[Recording Resolution '[MP']]],""),0)</f>
        <v>#VALUE!</v>
      </c>
      <c r="O1168" s="4" t="e">
        <f>IF(Table1[[#This Row],[Import to Gateway Calculator?]]="Yes",IFERROR(Table1[[#This Row],[Frame Rate '[FPS'] 1]],""),0)</f>
        <v>#VALUE!</v>
      </c>
      <c r="P1168" s="4" t="e">
        <f>IF(Table1[[#This Row],[Import to Gateway Calculator?]]="Yes",IFERROR(Table1[[#This Row],[Days of Storage 1]],""),0)</f>
        <v>#VALUE!</v>
      </c>
    </row>
    <row r="1169" spans="1:16" x14ac:dyDescent="0.25">
      <c r="A1169" s="5" t="e">
        <f t="shared" si="113"/>
        <v>#VALUE!</v>
      </c>
      <c r="B1169" s="6" t="str">
        <f>IFERROR(IF(Table1[[#This Row],[Multi-lens? 1]]="No", 1, IF(Table1[[#This Row],[Multi-lens? 1]]="Dual", 2, IF(Table1[[#This Row],[Multi-lens? 1]]="Quad", 4, ""))),"")</f>
        <v/>
      </c>
      <c r="C1169" s="6" t="e">
        <f t="shared" si="114"/>
        <v>#VALUE!</v>
      </c>
      <c r="D1169" s="6" t="e">
        <f t="shared" si="115"/>
        <v>#VALUE!</v>
      </c>
      <c r="E1169" s="6" t="e">
        <f t="shared" si="116"/>
        <v>#VALUE!</v>
      </c>
      <c r="F1169" s="6" t="e">
        <f t="shared" si="117"/>
        <v>#VALUE!</v>
      </c>
      <c r="H1169" s="6" t="str">
        <f>IFERROR(IF(Table1[[#This Row],[Multi-lens? 1]]="No", 1, IF(Table1[[#This Row],[Multi-lens? 1]]="Dual", 2, IF(Table1[[#This Row],[Multi-lens? 1]]="Quad", 4, ""))),"")</f>
        <v/>
      </c>
      <c r="I1169" s="9" t="str">
        <f>IFERROR(Table1[[#This Row],[Name]],"")</f>
        <v/>
      </c>
      <c r="K1169" s="3" t="str">
        <f t="shared" si="112"/>
        <v/>
      </c>
      <c r="M1169" s="4" t="e">
        <f>IF(Table1[[#This Row],[Import to Gateway Calculator?]]="Yes",IFERROR(Table1[[#This Row],[Streaming Resolution '[MP']]],""),0)</f>
        <v>#VALUE!</v>
      </c>
      <c r="N1169" s="4" t="e">
        <f>IF(Table1[[#This Row],[Import to Gateway Calculator?]]="Yes",IFERROR(Table1[[#This Row],[Recording Resolution '[MP']]],""),0)</f>
        <v>#VALUE!</v>
      </c>
      <c r="O1169" s="4" t="e">
        <f>IF(Table1[[#This Row],[Import to Gateway Calculator?]]="Yes",IFERROR(Table1[[#This Row],[Frame Rate '[FPS'] 1]],""),0)</f>
        <v>#VALUE!</v>
      </c>
      <c r="P1169" s="4" t="e">
        <f>IF(Table1[[#This Row],[Import to Gateway Calculator?]]="Yes",IFERROR(Table1[[#This Row],[Days of Storage 1]],""),0)</f>
        <v>#VALUE!</v>
      </c>
    </row>
    <row r="1170" spans="1:16" x14ac:dyDescent="0.25">
      <c r="A1170" s="5" t="e">
        <f t="shared" si="113"/>
        <v>#VALUE!</v>
      </c>
      <c r="B1170" s="6" t="str">
        <f>IFERROR(IF(Table1[[#This Row],[Multi-lens? 1]]="No", 1, IF(Table1[[#This Row],[Multi-lens? 1]]="Dual", 2, IF(Table1[[#This Row],[Multi-lens? 1]]="Quad", 4, ""))),"")</f>
        <v/>
      </c>
      <c r="C1170" s="6" t="e">
        <f t="shared" si="114"/>
        <v>#VALUE!</v>
      </c>
      <c r="D1170" s="6" t="e">
        <f t="shared" si="115"/>
        <v>#VALUE!</v>
      </c>
      <c r="E1170" s="6" t="e">
        <f t="shared" si="116"/>
        <v>#VALUE!</v>
      </c>
      <c r="F1170" s="6" t="e">
        <f t="shared" si="117"/>
        <v>#VALUE!</v>
      </c>
      <c r="H1170" s="6" t="str">
        <f>IFERROR(IF(Table1[[#This Row],[Multi-lens? 1]]="No", 1, IF(Table1[[#This Row],[Multi-lens? 1]]="Dual", 2, IF(Table1[[#This Row],[Multi-lens? 1]]="Quad", 4, ""))),"")</f>
        <v/>
      </c>
      <c r="I1170" s="9" t="str">
        <f>IFERROR(Table1[[#This Row],[Name]],"")</f>
        <v/>
      </c>
      <c r="K1170" s="3" t="str">
        <f t="shared" si="112"/>
        <v/>
      </c>
      <c r="M1170" s="4" t="e">
        <f>IF(Table1[[#This Row],[Import to Gateway Calculator?]]="Yes",IFERROR(Table1[[#This Row],[Streaming Resolution '[MP']]],""),0)</f>
        <v>#VALUE!</v>
      </c>
      <c r="N1170" s="4" t="e">
        <f>IF(Table1[[#This Row],[Import to Gateway Calculator?]]="Yes",IFERROR(Table1[[#This Row],[Recording Resolution '[MP']]],""),0)</f>
        <v>#VALUE!</v>
      </c>
      <c r="O1170" s="4" t="e">
        <f>IF(Table1[[#This Row],[Import to Gateway Calculator?]]="Yes",IFERROR(Table1[[#This Row],[Frame Rate '[FPS'] 1]],""),0)</f>
        <v>#VALUE!</v>
      </c>
      <c r="P1170" s="4" t="e">
        <f>IF(Table1[[#This Row],[Import to Gateway Calculator?]]="Yes",IFERROR(Table1[[#This Row],[Days of Storage 1]],""),0)</f>
        <v>#VALUE!</v>
      </c>
    </row>
    <row r="1171" spans="1:16" x14ac:dyDescent="0.25">
      <c r="A1171" s="5" t="e">
        <f t="shared" si="113"/>
        <v>#VALUE!</v>
      </c>
      <c r="B1171" s="6" t="str">
        <f>IFERROR(IF(Table1[[#This Row],[Multi-lens? 1]]="No", 1, IF(Table1[[#This Row],[Multi-lens? 1]]="Dual", 2, IF(Table1[[#This Row],[Multi-lens? 1]]="Quad", 4, ""))),"")</f>
        <v/>
      </c>
      <c r="C1171" s="6" t="e">
        <f t="shared" si="114"/>
        <v>#VALUE!</v>
      </c>
      <c r="D1171" s="6" t="e">
        <f t="shared" si="115"/>
        <v>#VALUE!</v>
      </c>
      <c r="E1171" s="6" t="e">
        <f t="shared" si="116"/>
        <v>#VALUE!</v>
      </c>
      <c r="F1171" s="6" t="e">
        <f t="shared" si="117"/>
        <v>#VALUE!</v>
      </c>
      <c r="H1171" s="6" t="str">
        <f>IFERROR(IF(Table1[[#This Row],[Multi-lens? 1]]="No", 1, IF(Table1[[#This Row],[Multi-lens? 1]]="Dual", 2, IF(Table1[[#This Row],[Multi-lens? 1]]="Quad", 4, ""))),"")</f>
        <v/>
      </c>
      <c r="I1171" s="9" t="str">
        <f>IFERROR(Table1[[#This Row],[Name]],"")</f>
        <v/>
      </c>
      <c r="K1171" s="3" t="str">
        <f t="shared" si="112"/>
        <v/>
      </c>
      <c r="M1171" s="4" t="e">
        <f>IF(Table1[[#This Row],[Import to Gateway Calculator?]]="Yes",IFERROR(Table1[[#This Row],[Streaming Resolution '[MP']]],""),0)</f>
        <v>#VALUE!</v>
      </c>
      <c r="N1171" s="4" t="e">
        <f>IF(Table1[[#This Row],[Import to Gateway Calculator?]]="Yes",IFERROR(Table1[[#This Row],[Recording Resolution '[MP']]],""),0)</f>
        <v>#VALUE!</v>
      </c>
      <c r="O1171" s="4" t="e">
        <f>IF(Table1[[#This Row],[Import to Gateway Calculator?]]="Yes",IFERROR(Table1[[#This Row],[Frame Rate '[FPS'] 1]],""),0)</f>
        <v>#VALUE!</v>
      </c>
      <c r="P1171" s="4" t="e">
        <f>IF(Table1[[#This Row],[Import to Gateway Calculator?]]="Yes",IFERROR(Table1[[#This Row],[Days of Storage 1]],""),0)</f>
        <v>#VALUE!</v>
      </c>
    </row>
    <row r="1172" spans="1:16" x14ac:dyDescent="0.25">
      <c r="A1172" s="5" t="e">
        <f t="shared" si="113"/>
        <v>#VALUE!</v>
      </c>
      <c r="B1172" s="6" t="str">
        <f>IFERROR(IF(Table1[[#This Row],[Multi-lens? 1]]="No", 1, IF(Table1[[#This Row],[Multi-lens? 1]]="Dual", 2, IF(Table1[[#This Row],[Multi-lens? 1]]="Quad", 4, ""))),"")</f>
        <v/>
      </c>
      <c r="C1172" s="6" t="e">
        <f t="shared" si="114"/>
        <v>#VALUE!</v>
      </c>
      <c r="D1172" s="6" t="e">
        <f t="shared" si="115"/>
        <v>#VALUE!</v>
      </c>
      <c r="E1172" s="6" t="e">
        <f t="shared" si="116"/>
        <v>#VALUE!</v>
      </c>
      <c r="F1172" s="6" t="e">
        <f t="shared" si="117"/>
        <v>#VALUE!</v>
      </c>
      <c r="H1172" s="6" t="str">
        <f>IFERROR(IF(Table1[[#This Row],[Multi-lens? 1]]="No", 1, IF(Table1[[#This Row],[Multi-lens? 1]]="Dual", 2, IF(Table1[[#This Row],[Multi-lens? 1]]="Quad", 4, ""))),"")</f>
        <v/>
      </c>
      <c r="I1172" s="9" t="str">
        <f>IFERROR(Table1[[#This Row],[Name]],"")</f>
        <v/>
      </c>
      <c r="K1172" s="3" t="str">
        <f t="shared" si="112"/>
        <v/>
      </c>
      <c r="M1172" s="4" t="e">
        <f>IF(Table1[[#This Row],[Import to Gateway Calculator?]]="Yes",IFERROR(Table1[[#This Row],[Streaming Resolution '[MP']]],""),0)</f>
        <v>#VALUE!</v>
      </c>
      <c r="N1172" s="4" t="e">
        <f>IF(Table1[[#This Row],[Import to Gateway Calculator?]]="Yes",IFERROR(Table1[[#This Row],[Recording Resolution '[MP']]],""),0)</f>
        <v>#VALUE!</v>
      </c>
      <c r="O1172" s="4" t="e">
        <f>IF(Table1[[#This Row],[Import to Gateway Calculator?]]="Yes",IFERROR(Table1[[#This Row],[Frame Rate '[FPS'] 1]],""),0)</f>
        <v>#VALUE!</v>
      </c>
      <c r="P1172" s="4" t="e">
        <f>IF(Table1[[#This Row],[Import to Gateway Calculator?]]="Yes",IFERROR(Table1[[#This Row],[Days of Storage 1]],""),0)</f>
        <v>#VALUE!</v>
      </c>
    </row>
    <row r="1173" spans="1:16" x14ac:dyDescent="0.25">
      <c r="A1173" s="5" t="e">
        <f t="shared" si="113"/>
        <v>#VALUE!</v>
      </c>
      <c r="B1173" s="6" t="str">
        <f>IFERROR(IF(Table1[[#This Row],[Multi-lens? 1]]="No", 1, IF(Table1[[#This Row],[Multi-lens? 1]]="Dual", 2, IF(Table1[[#This Row],[Multi-lens? 1]]="Quad", 4, ""))),"")</f>
        <v/>
      </c>
      <c r="C1173" s="6" t="e">
        <f t="shared" si="114"/>
        <v>#VALUE!</v>
      </c>
      <c r="D1173" s="6" t="e">
        <f t="shared" si="115"/>
        <v>#VALUE!</v>
      </c>
      <c r="E1173" s="6" t="e">
        <f t="shared" si="116"/>
        <v>#VALUE!</v>
      </c>
      <c r="F1173" s="6" t="e">
        <f t="shared" si="117"/>
        <v>#VALUE!</v>
      </c>
      <c r="H1173" s="6" t="str">
        <f>IFERROR(IF(Table1[[#This Row],[Multi-lens? 1]]="No", 1, IF(Table1[[#This Row],[Multi-lens? 1]]="Dual", 2, IF(Table1[[#This Row],[Multi-lens? 1]]="Quad", 4, ""))),"")</f>
        <v/>
      </c>
      <c r="I1173" s="9" t="str">
        <f>IFERROR(Table1[[#This Row],[Name]],"")</f>
        <v/>
      </c>
      <c r="K1173" s="3" t="str">
        <f t="shared" si="112"/>
        <v/>
      </c>
      <c r="M1173" s="4" t="e">
        <f>IF(Table1[[#This Row],[Import to Gateway Calculator?]]="Yes",IFERROR(Table1[[#This Row],[Streaming Resolution '[MP']]],""),0)</f>
        <v>#VALUE!</v>
      </c>
      <c r="N1173" s="4" t="e">
        <f>IF(Table1[[#This Row],[Import to Gateway Calculator?]]="Yes",IFERROR(Table1[[#This Row],[Recording Resolution '[MP']]],""),0)</f>
        <v>#VALUE!</v>
      </c>
      <c r="O1173" s="4" t="e">
        <f>IF(Table1[[#This Row],[Import to Gateway Calculator?]]="Yes",IFERROR(Table1[[#This Row],[Frame Rate '[FPS'] 1]],""),0)</f>
        <v>#VALUE!</v>
      </c>
      <c r="P1173" s="4" t="e">
        <f>IF(Table1[[#This Row],[Import to Gateway Calculator?]]="Yes",IFERROR(Table1[[#This Row],[Days of Storage 1]],""),0)</f>
        <v>#VALUE!</v>
      </c>
    </row>
    <row r="1174" spans="1:16" x14ac:dyDescent="0.25">
      <c r="A1174" s="5" t="e">
        <f t="shared" si="113"/>
        <v>#VALUE!</v>
      </c>
      <c r="B1174" s="6" t="str">
        <f>IFERROR(IF(Table1[[#This Row],[Multi-lens? 1]]="No", 1, IF(Table1[[#This Row],[Multi-lens? 1]]="Dual", 2, IF(Table1[[#This Row],[Multi-lens? 1]]="Quad", 4, ""))),"")</f>
        <v/>
      </c>
      <c r="C1174" s="6" t="e">
        <f t="shared" si="114"/>
        <v>#VALUE!</v>
      </c>
      <c r="D1174" s="6" t="e">
        <f t="shared" si="115"/>
        <v>#VALUE!</v>
      </c>
      <c r="E1174" s="6" t="e">
        <f t="shared" si="116"/>
        <v>#VALUE!</v>
      </c>
      <c r="F1174" s="6" t="e">
        <f t="shared" si="117"/>
        <v>#VALUE!</v>
      </c>
      <c r="H1174" s="6" t="str">
        <f>IFERROR(IF(Table1[[#This Row],[Multi-lens? 1]]="No", 1, IF(Table1[[#This Row],[Multi-lens? 1]]="Dual", 2, IF(Table1[[#This Row],[Multi-lens? 1]]="Quad", 4, ""))),"")</f>
        <v/>
      </c>
      <c r="I1174" s="9" t="str">
        <f>IFERROR(Table1[[#This Row],[Name]],"")</f>
        <v/>
      </c>
      <c r="K1174" s="3" t="str">
        <f t="shared" si="112"/>
        <v/>
      </c>
      <c r="M1174" s="4" t="e">
        <f>IF(Table1[[#This Row],[Import to Gateway Calculator?]]="Yes",IFERROR(Table1[[#This Row],[Streaming Resolution '[MP']]],""),0)</f>
        <v>#VALUE!</v>
      </c>
      <c r="N1174" s="4" t="e">
        <f>IF(Table1[[#This Row],[Import to Gateway Calculator?]]="Yes",IFERROR(Table1[[#This Row],[Recording Resolution '[MP']]],""),0)</f>
        <v>#VALUE!</v>
      </c>
      <c r="O1174" s="4" t="e">
        <f>IF(Table1[[#This Row],[Import to Gateway Calculator?]]="Yes",IFERROR(Table1[[#This Row],[Frame Rate '[FPS'] 1]],""),0)</f>
        <v>#VALUE!</v>
      </c>
      <c r="P1174" s="4" t="e">
        <f>IF(Table1[[#This Row],[Import to Gateway Calculator?]]="Yes",IFERROR(Table1[[#This Row],[Days of Storage 1]],""),0)</f>
        <v>#VALUE!</v>
      </c>
    </row>
    <row r="1175" spans="1:16" x14ac:dyDescent="0.25">
      <c r="A1175" s="5" t="e">
        <f t="shared" si="113"/>
        <v>#VALUE!</v>
      </c>
      <c r="B1175" s="6" t="str">
        <f>IFERROR(IF(Table1[[#This Row],[Multi-lens? 1]]="No", 1, IF(Table1[[#This Row],[Multi-lens? 1]]="Dual", 2, IF(Table1[[#This Row],[Multi-lens? 1]]="Quad", 4, ""))),"")</f>
        <v/>
      </c>
      <c r="C1175" s="6" t="e">
        <f t="shared" si="114"/>
        <v>#VALUE!</v>
      </c>
      <c r="D1175" s="6" t="e">
        <f t="shared" si="115"/>
        <v>#VALUE!</v>
      </c>
      <c r="E1175" s="6" t="e">
        <f t="shared" si="116"/>
        <v>#VALUE!</v>
      </c>
      <c r="F1175" s="6" t="e">
        <f t="shared" si="117"/>
        <v>#VALUE!</v>
      </c>
      <c r="H1175" s="6" t="str">
        <f>IFERROR(IF(Table1[[#This Row],[Multi-lens? 1]]="No", 1, IF(Table1[[#This Row],[Multi-lens? 1]]="Dual", 2, IF(Table1[[#This Row],[Multi-lens? 1]]="Quad", 4, ""))),"")</f>
        <v/>
      </c>
      <c r="I1175" s="9" t="str">
        <f>IFERROR(Table1[[#This Row],[Name]],"")</f>
        <v/>
      </c>
      <c r="K1175" s="3" t="str">
        <f t="shared" si="112"/>
        <v/>
      </c>
      <c r="M1175" s="4" t="e">
        <f>IF(Table1[[#This Row],[Import to Gateway Calculator?]]="Yes",IFERROR(Table1[[#This Row],[Streaming Resolution '[MP']]],""),0)</f>
        <v>#VALUE!</v>
      </c>
      <c r="N1175" s="4" t="e">
        <f>IF(Table1[[#This Row],[Import to Gateway Calculator?]]="Yes",IFERROR(Table1[[#This Row],[Recording Resolution '[MP']]],""),0)</f>
        <v>#VALUE!</v>
      </c>
      <c r="O1175" s="4" t="e">
        <f>IF(Table1[[#This Row],[Import to Gateway Calculator?]]="Yes",IFERROR(Table1[[#This Row],[Frame Rate '[FPS'] 1]],""),0)</f>
        <v>#VALUE!</v>
      </c>
      <c r="P1175" s="4" t="e">
        <f>IF(Table1[[#This Row],[Import to Gateway Calculator?]]="Yes",IFERROR(Table1[[#This Row],[Days of Storage 1]],""),0)</f>
        <v>#VALUE!</v>
      </c>
    </row>
    <row r="1176" spans="1:16" x14ac:dyDescent="0.25">
      <c r="A1176" s="5" t="e">
        <f t="shared" si="113"/>
        <v>#VALUE!</v>
      </c>
      <c r="B1176" s="6" t="str">
        <f>IFERROR(IF(Table1[[#This Row],[Multi-lens? 1]]="No", 1, IF(Table1[[#This Row],[Multi-lens? 1]]="Dual", 2, IF(Table1[[#This Row],[Multi-lens? 1]]="Quad", 4, ""))),"")</f>
        <v/>
      </c>
      <c r="C1176" s="6" t="e">
        <f t="shared" si="114"/>
        <v>#VALUE!</v>
      </c>
      <c r="D1176" s="6" t="e">
        <f t="shared" si="115"/>
        <v>#VALUE!</v>
      </c>
      <c r="E1176" s="6" t="e">
        <f t="shared" si="116"/>
        <v>#VALUE!</v>
      </c>
      <c r="F1176" s="6" t="e">
        <f t="shared" si="117"/>
        <v>#VALUE!</v>
      </c>
      <c r="H1176" s="6" t="str">
        <f>IFERROR(IF(Table1[[#This Row],[Multi-lens? 1]]="No", 1, IF(Table1[[#This Row],[Multi-lens? 1]]="Dual", 2, IF(Table1[[#This Row],[Multi-lens? 1]]="Quad", 4, ""))),"")</f>
        <v/>
      </c>
      <c r="I1176" s="9" t="str">
        <f>IFERROR(Table1[[#This Row],[Name]],"")</f>
        <v/>
      </c>
      <c r="K1176" s="3" t="str">
        <f t="shared" si="112"/>
        <v/>
      </c>
      <c r="M1176" s="4" t="e">
        <f>IF(Table1[[#This Row],[Import to Gateway Calculator?]]="Yes",IFERROR(Table1[[#This Row],[Streaming Resolution '[MP']]],""),0)</f>
        <v>#VALUE!</v>
      </c>
      <c r="N1176" s="4" t="e">
        <f>IF(Table1[[#This Row],[Import to Gateway Calculator?]]="Yes",IFERROR(Table1[[#This Row],[Recording Resolution '[MP']]],""),0)</f>
        <v>#VALUE!</v>
      </c>
      <c r="O1176" s="4" t="e">
        <f>IF(Table1[[#This Row],[Import to Gateway Calculator?]]="Yes",IFERROR(Table1[[#This Row],[Frame Rate '[FPS'] 1]],""),0)</f>
        <v>#VALUE!</v>
      </c>
      <c r="P1176" s="4" t="e">
        <f>IF(Table1[[#This Row],[Import to Gateway Calculator?]]="Yes",IFERROR(Table1[[#This Row],[Days of Storage 1]],""),0)</f>
        <v>#VALUE!</v>
      </c>
    </row>
    <row r="1177" spans="1:16" x14ac:dyDescent="0.25">
      <c r="A1177" s="5" t="e">
        <f t="shared" si="113"/>
        <v>#VALUE!</v>
      </c>
      <c r="B1177" s="6" t="str">
        <f>IFERROR(IF(Table1[[#This Row],[Multi-lens? 1]]="No", 1, IF(Table1[[#This Row],[Multi-lens? 1]]="Dual", 2, IF(Table1[[#This Row],[Multi-lens? 1]]="Quad", 4, ""))),"")</f>
        <v/>
      </c>
      <c r="C1177" s="6" t="e">
        <f t="shared" si="114"/>
        <v>#VALUE!</v>
      </c>
      <c r="D1177" s="6" t="e">
        <f t="shared" si="115"/>
        <v>#VALUE!</v>
      </c>
      <c r="E1177" s="6" t="e">
        <f t="shared" si="116"/>
        <v>#VALUE!</v>
      </c>
      <c r="F1177" s="6" t="e">
        <f t="shared" si="117"/>
        <v>#VALUE!</v>
      </c>
      <c r="H1177" s="6" t="str">
        <f>IFERROR(IF(Table1[[#This Row],[Multi-lens? 1]]="No", 1, IF(Table1[[#This Row],[Multi-lens? 1]]="Dual", 2, IF(Table1[[#This Row],[Multi-lens? 1]]="Quad", 4, ""))),"")</f>
        <v/>
      </c>
      <c r="I1177" s="9" t="str">
        <f>IFERROR(Table1[[#This Row],[Name]],"")</f>
        <v/>
      </c>
      <c r="K1177" s="3" t="str">
        <f t="shared" si="112"/>
        <v/>
      </c>
      <c r="M1177" s="4" t="e">
        <f>IF(Table1[[#This Row],[Import to Gateway Calculator?]]="Yes",IFERROR(Table1[[#This Row],[Streaming Resolution '[MP']]],""),0)</f>
        <v>#VALUE!</v>
      </c>
      <c r="N1177" s="4" t="e">
        <f>IF(Table1[[#This Row],[Import to Gateway Calculator?]]="Yes",IFERROR(Table1[[#This Row],[Recording Resolution '[MP']]],""),0)</f>
        <v>#VALUE!</v>
      </c>
      <c r="O1177" s="4" t="e">
        <f>IF(Table1[[#This Row],[Import to Gateway Calculator?]]="Yes",IFERROR(Table1[[#This Row],[Frame Rate '[FPS'] 1]],""),0)</f>
        <v>#VALUE!</v>
      </c>
      <c r="P1177" s="4" t="e">
        <f>IF(Table1[[#This Row],[Import to Gateway Calculator?]]="Yes",IFERROR(Table1[[#This Row],[Days of Storage 1]],""),0)</f>
        <v>#VALUE!</v>
      </c>
    </row>
    <row r="1178" spans="1:16" x14ac:dyDescent="0.25">
      <c r="A1178" s="5" t="e">
        <f t="shared" si="113"/>
        <v>#VALUE!</v>
      </c>
      <c r="B1178" s="6" t="str">
        <f>IFERROR(IF(Table1[[#This Row],[Multi-lens? 1]]="No", 1, IF(Table1[[#This Row],[Multi-lens? 1]]="Dual", 2, IF(Table1[[#This Row],[Multi-lens? 1]]="Quad", 4, ""))),"")</f>
        <v/>
      </c>
      <c r="C1178" s="6" t="e">
        <f t="shared" si="114"/>
        <v>#VALUE!</v>
      </c>
      <c r="D1178" s="6" t="e">
        <f t="shared" si="115"/>
        <v>#VALUE!</v>
      </c>
      <c r="E1178" s="6" t="e">
        <f t="shared" si="116"/>
        <v>#VALUE!</v>
      </c>
      <c r="F1178" s="6" t="e">
        <f t="shared" si="117"/>
        <v>#VALUE!</v>
      </c>
      <c r="H1178" s="6" t="str">
        <f>IFERROR(IF(Table1[[#This Row],[Multi-lens? 1]]="No", 1, IF(Table1[[#This Row],[Multi-lens? 1]]="Dual", 2, IF(Table1[[#This Row],[Multi-lens? 1]]="Quad", 4, ""))),"")</f>
        <v/>
      </c>
      <c r="I1178" s="9" t="str">
        <f>IFERROR(Table1[[#This Row],[Name]],"")</f>
        <v/>
      </c>
      <c r="K1178" s="3" t="str">
        <f t="shared" si="112"/>
        <v/>
      </c>
      <c r="M1178" s="4" t="e">
        <f>IF(Table1[[#This Row],[Import to Gateway Calculator?]]="Yes",IFERROR(Table1[[#This Row],[Streaming Resolution '[MP']]],""),0)</f>
        <v>#VALUE!</v>
      </c>
      <c r="N1178" s="4" t="e">
        <f>IF(Table1[[#This Row],[Import to Gateway Calculator?]]="Yes",IFERROR(Table1[[#This Row],[Recording Resolution '[MP']]],""),0)</f>
        <v>#VALUE!</v>
      </c>
      <c r="O1178" s="4" t="e">
        <f>IF(Table1[[#This Row],[Import to Gateway Calculator?]]="Yes",IFERROR(Table1[[#This Row],[Frame Rate '[FPS'] 1]],""),0)</f>
        <v>#VALUE!</v>
      </c>
      <c r="P1178" s="4" t="e">
        <f>IF(Table1[[#This Row],[Import to Gateway Calculator?]]="Yes",IFERROR(Table1[[#This Row],[Days of Storage 1]],""),0)</f>
        <v>#VALUE!</v>
      </c>
    </row>
    <row r="1179" spans="1:16" x14ac:dyDescent="0.25">
      <c r="A1179" s="5" t="e">
        <f t="shared" si="113"/>
        <v>#VALUE!</v>
      </c>
      <c r="B1179" s="6" t="str">
        <f>IFERROR(IF(Table1[[#This Row],[Multi-lens? 1]]="No", 1, IF(Table1[[#This Row],[Multi-lens? 1]]="Dual", 2, IF(Table1[[#This Row],[Multi-lens? 1]]="Quad", 4, ""))),"")</f>
        <v/>
      </c>
      <c r="C1179" s="6" t="e">
        <f t="shared" si="114"/>
        <v>#VALUE!</v>
      </c>
      <c r="D1179" s="6" t="e">
        <f t="shared" si="115"/>
        <v>#VALUE!</v>
      </c>
      <c r="E1179" s="6" t="e">
        <f t="shared" si="116"/>
        <v>#VALUE!</v>
      </c>
      <c r="F1179" s="6" t="e">
        <f t="shared" si="117"/>
        <v>#VALUE!</v>
      </c>
      <c r="H1179" s="6" t="str">
        <f>IFERROR(IF(Table1[[#This Row],[Multi-lens? 1]]="No", 1, IF(Table1[[#This Row],[Multi-lens? 1]]="Dual", 2, IF(Table1[[#This Row],[Multi-lens? 1]]="Quad", 4, ""))),"")</f>
        <v/>
      </c>
      <c r="I1179" s="9" t="str">
        <f>IFERROR(Table1[[#This Row],[Name]],"")</f>
        <v/>
      </c>
      <c r="K1179" s="3" t="str">
        <f t="shared" si="112"/>
        <v/>
      </c>
      <c r="M1179" s="4" t="e">
        <f>IF(Table1[[#This Row],[Import to Gateway Calculator?]]="Yes",IFERROR(Table1[[#This Row],[Streaming Resolution '[MP']]],""),0)</f>
        <v>#VALUE!</v>
      </c>
      <c r="N1179" s="4" t="e">
        <f>IF(Table1[[#This Row],[Import to Gateway Calculator?]]="Yes",IFERROR(Table1[[#This Row],[Recording Resolution '[MP']]],""),0)</f>
        <v>#VALUE!</v>
      </c>
      <c r="O1179" s="4" t="e">
        <f>IF(Table1[[#This Row],[Import to Gateway Calculator?]]="Yes",IFERROR(Table1[[#This Row],[Frame Rate '[FPS'] 1]],""),0)</f>
        <v>#VALUE!</v>
      </c>
      <c r="P1179" s="4" t="e">
        <f>IF(Table1[[#This Row],[Import to Gateway Calculator?]]="Yes",IFERROR(Table1[[#This Row],[Days of Storage 1]],""),0)</f>
        <v>#VALUE!</v>
      </c>
    </row>
    <row r="1180" spans="1:16" x14ac:dyDescent="0.25">
      <c r="A1180" s="5" t="e">
        <f t="shared" si="113"/>
        <v>#VALUE!</v>
      </c>
      <c r="B1180" s="6" t="str">
        <f>IFERROR(IF(Table1[[#This Row],[Multi-lens? 1]]="No", 1, IF(Table1[[#This Row],[Multi-lens? 1]]="Dual", 2, IF(Table1[[#This Row],[Multi-lens? 1]]="Quad", 4, ""))),"")</f>
        <v/>
      </c>
      <c r="C1180" s="6" t="e">
        <f t="shared" si="114"/>
        <v>#VALUE!</v>
      </c>
      <c r="D1180" s="6" t="e">
        <f t="shared" si="115"/>
        <v>#VALUE!</v>
      </c>
      <c r="E1180" s="6" t="e">
        <f t="shared" si="116"/>
        <v>#VALUE!</v>
      </c>
      <c r="F1180" s="6" t="e">
        <f t="shared" si="117"/>
        <v>#VALUE!</v>
      </c>
      <c r="H1180" s="6" t="str">
        <f>IFERROR(IF(Table1[[#This Row],[Multi-lens? 1]]="No", 1, IF(Table1[[#This Row],[Multi-lens? 1]]="Dual", 2, IF(Table1[[#This Row],[Multi-lens? 1]]="Quad", 4, ""))),"")</f>
        <v/>
      </c>
      <c r="I1180" s="9" t="str">
        <f>IFERROR(Table1[[#This Row],[Name]],"")</f>
        <v/>
      </c>
      <c r="K1180" s="3" t="str">
        <f t="shared" si="112"/>
        <v/>
      </c>
      <c r="M1180" s="4" t="e">
        <f>IF(Table1[[#This Row],[Import to Gateway Calculator?]]="Yes",IFERROR(Table1[[#This Row],[Streaming Resolution '[MP']]],""),0)</f>
        <v>#VALUE!</v>
      </c>
      <c r="N1180" s="4" t="e">
        <f>IF(Table1[[#This Row],[Import to Gateway Calculator?]]="Yes",IFERROR(Table1[[#This Row],[Recording Resolution '[MP']]],""),0)</f>
        <v>#VALUE!</v>
      </c>
      <c r="O1180" s="4" t="e">
        <f>IF(Table1[[#This Row],[Import to Gateway Calculator?]]="Yes",IFERROR(Table1[[#This Row],[Frame Rate '[FPS'] 1]],""),0)</f>
        <v>#VALUE!</v>
      </c>
      <c r="P1180" s="4" t="e">
        <f>IF(Table1[[#This Row],[Import to Gateway Calculator?]]="Yes",IFERROR(Table1[[#This Row],[Days of Storage 1]],""),0)</f>
        <v>#VALUE!</v>
      </c>
    </row>
    <row r="1181" spans="1:16" x14ac:dyDescent="0.25">
      <c r="A1181" s="5" t="e">
        <f t="shared" si="113"/>
        <v>#VALUE!</v>
      </c>
      <c r="B1181" s="6" t="str">
        <f>IFERROR(IF(Table1[[#This Row],[Multi-lens? 1]]="No", 1, IF(Table1[[#This Row],[Multi-lens? 1]]="Dual", 2, IF(Table1[[#This Row],[Multi-lens? 1]]="Quad", 4, ""))),"")</f>
        <v/>
      </c>
      <c r="C1181" s="6" t="e">
        <f t="shared" si="114"/>
        <v>#VALUE!</v>
      </c>
      <c r="D1181" s="6" t="e">
        <f t="shared" si="115"/>
        <v>#VALUE!</v>
      </c>
      <c r="E1181" s="6" t="e">
        <f t="shared" si="116"/>
        <v>#VALUE!</v>
      </c>
      <c r="F1181" s="6" t="e">
        <f t="shared" si="117"/>
        <v>#VALUE!</v>
      </c>
      <c r="H1181" s="6" t="str">
        <f>IFERROR(IF(Table1[[#This Row],[Multi-lens? 1]]="No", 1, IF(Table1[[#This Row],[Multi-lens? 1]]="Dual", 2, IF(Table1[[#This Row],[Multi-lens? 1]]="Quad", 4, ""))),"")</f>
        <v/>
      </c>
      <c r="I1181" s="9" t="str">
        <f>IFERROR(Table1[[#This Row],[Name]],"")</f>
        <v/>
      </c>
      <c r="K1181" s="3" t="str">
        <f t="shared" si="112"/>
        <v/>
      </c>
      <c r="M1181" s="4" t="e">
        <f>IF(Table1[[#This Row],[Import to Gateway Calculator?]]="Yes",IFERROR(Table1[[#This Row],[Streaming Resolution '[MP']]],""),0)</f>
        <v>#VALUE!</v>
      </c>
      <c r="N1181" s="4" t="e">
        <f>IF(Table1[[#This Row],[Import to Gateway Calculator?]]="Yes",IFERROR(Table1[[#This Row],[Recording Resolution '[MP']]],""),0)</f>
        <v>#VALUE!</v>
      </c>
      <c r="O1181" s="4" t="e">
        <f>IF(Table1[[#This Row],[Import to Gateway Calculator?]]="Yes",IFERROR(Table1[[#This Row],[Frame Rate '[FPS'] 1]],""),0)</f>
        <v>#VALUE!</v>
      </c>
      <c r="P1181" s="4" t="e">
        <f>IF(Table1[[#This Row],[Import to Gateway Calculator?]]="Yes",IFERROR(Table1[[#This Row],[Days of Storage 1]],""),0)</f>
        <v>#VALUE!</v>
      </c>
    </row>
    <row r="1182" spans="1:16" x14ac:dyDescent="0.25">
      <c r="A1182" s="5" t="e">
        <f t="shared" si="113"/>
        <v>#VALUE!</v>
      </c>
      <c r="B1182" s="6" t="str">
        <f>IFERROR(IF(Table1[[#This Row],[Multi-lens? 1]]="No", 1, IF(Table1[[#This Row],[Multi-lens? 1]]="Dual", 2, IF(Table1[[#This Row],[Multi-lens? 1]]="Quad", 4, ""))),"")</f>
        <v/>
      </c>
      <c r="C1182" s="6" t="e">
        <f t="shared" si="114"/>
        <v>#VALUE!</v>
      </c>
      <c r="D1182" s="6" t="e">
        <f t="shared" si="115"/>
        <v>#VALUE!</v>
      </c>
      <c r="E1182" s="6" t="e">
        <f t="shared" si="116"/>
        <v>#VALUE!</v>
      </c>
      <c r="F1182" s="6" t="e">
        <f t="shared" si="117"/>
        <v>#VALUE!</v>
      </c>
      <c r="H1182" s="6" t="str">
        <f>IFERROR(IF(Table1[[#This Row],[Multi-lens? 1]]="No", 1, IF(Table1[[#This Row],[Multi-lens? 1]]="Dual", 2, IF(Table1[[#This Row],[Multi-lens? 1]]="Quad", 4, ""))),"")</f>
        <v/>
      </c>
      <c r="I1182" s="9" t="str">
        <f>IFERROR(Table1[[#This Row],[Name]],"")</f>
        <v/>
      </c>
      <c r="K1182" s="3" t="str">
        <f t="shared" si="112"/>
        <v/>
      </c>
      <c r="M1182" s="4" t="e">
        <f>IF(Table1[[#This Row],[Import to Gateway Calculator?]]="Yes",IFERROR(Table1[[#This Row],[Streaming Resolution '[MP']]],""),0)</f>
        <v>#VALUE!</v>
      </c>
      <c r="N1182" s="4" t="e">
        <f>IF(Table1[[#This Row],[Import to Gateway Calculator?]]="Yes",IFERROR(Table1[[#This Row],[Recording Resolution '[MP']]],""),0)</f>
        <v>#VALUE!</v>
      </c>
      <c r="O1182" s="4" t="e">
        <f>IF(Table1[[#This Row],[Import to Gateway Calculator?]]="Yes",IFERROR(Table1[[#This Row],[Frame Rate '[FPS'] 1]],""),0)</f>
        <v>#VALUE!</v>
      </c>
      <c r="P1182" s="4" t="e">
        <f>IF(Table1[[#This Row],[Import to Gateway Calculator?]]="Yes",IFERROR(Table1[[#This Row],[Days of Storage 1]],""),0)</f>
        <v>#VALUE!</v>
      </c>
    </row>
    <row r="1183" spans="1:16" x14ac:dyDescent="0.25">
      <c r="A1183" s="5" t="e">
        <f t="shared" si="113"/>
        <v>#VALUE!</v>
      </c>
      <c r="B1183" s="6" t="str">
        <f>IFERROR(IF(Table1[[#This Row],[Multi-lens? 1]]="No", 1, IF(Table1[[#This Row],[Multi-lens? 1]]="Dual", 2, IF(Table1[[#This Row],[Multi-lens? 1]]="Quad", 4, ""))),"")</f>
        <v/>
      </c>
      <c r="C1183" s="6" t="e">
        <f t="shared" si="114"/>
        <v>#VALUE!</v>
      </c>
      <c r="D1183" s="6" t="e">
        <f t="shared" si="115"/>
        <v>#VALUE!</v>
      </c>
      <c r="E1183" s="6" t="e">
        <f t="shared" si="116"/>
        <v>#VALUE!</v>
      </c>
      <c r="F1183" s="6" t="e">
        <f t="shared" si="117"/>
        <v>#VALUE!</v>
      </c>
      <c r="H1183" s="6" t="str">
        <f>IFERROR(IF(Table1[[#This Row],[Multi-lens? 1]]="No", 1, IF(Table1[[#This Row],[Multi-lens? 1]]="Dual", 2, IF(Table1[[#This Row],[Multi-lens? 1]]="Quad", 4, ""))),"")</f>
        <v/>
      </c>
      <c r="I1183" s="9" t="str">
        <f>IFERROR(Table1[[#This Row],[Name]],"")</f>
        <v/>
      </c>
      <c r="K1183" s="3" t="str">
        <f t="shared" si="112"/>
        <v/>
      </c>
      <c r="M1183" s="4" t="e">
        <f>IF(Table1[[#This Row],[Import to Gateway Calculator?]]="Yes",IFERROR(Table1[[#This Row],[Streaming Resolution '[MP']]],""),0)</f>
        <v>#VALUE!</v>
      </c>
      <c r="N1183" s="4" t="e">
        <f>IF(Table1[[#This Row],[Import to Gateway Calculator?]]="Yes",IFERROR(Table1[[#This Row],[Recording Resolution '[MP']]],""),0)</f>
        <v>#VALUE!</v>
      </c>
      <c r="O1183" s="4" t="e">
        <f>IF(Table1[[#This Row],[Import to Gateway Calculator?]]="Yes",IFERROR(Table1[[#This Row],[Frame Rate '[FPS'] 1]],""),0)</f>
        <v>#VALUE!</v>
      </c>
      <c r="P1183" s="4" t="e">
        <f>IF(Table1[[#This Row],[Import to Gateway Calculator?]]="Yes",IFERROR(Table1[[#This Row],[Days of Storage 1]],""),0)</f>
        <v>#VALUE!</v>
      </c>
    </row>
    <row r="1184" spans="1:16" x14ac:dyDescent="0.25">
      <c r="A1184" s="5" t="e">
        <f t="shared" si="113"/>
        <v>#VALUE!</v>
      </c>
      <c r="B1184" s="6" t="str">
        <f>IFERROR(IF(Table1[[#This Row],[Multi-lens? 1]]="No", 1, IF(Table1[[#This Row],[Multi-lens? 1]]="Dual", 2, IF(Table1[[#This Row],[Multi-lens? 1]]="Quad", 4, ""))),"")</f>
        <v/>
      </c>
      <c r="C1184" s="6" t="e">
        <f t="shared" si="114"/>
        <v>#VALUE!</v>
      </c>
      <c r="D1184" s="6" t="e">
        <f t="shared" si="115"/>
        <v>#VALUE!</v>
      </c>
      <c r="E1184" s="6" t="e">
        <f t="shared" si="116"/>
        <v>#VALUE!</v>
      </c>
      <c r="F1184" s="6" t="e">
        <f t="shared" si="117"/>
        <v>#VALUE!</v>
      </c>
      <c r="H1184" s="6" t="str">
        <f>IFERROR(IF(Table1[[#This Row],[Multi-lens? 1]]="No", 1, IF(Table1[[#This Row],[Multi-lens? 1]]="Dual", 2, IF(Table1[[#This Row],[Multi-lens? 1]]="Quad", 4, ""))),"")</f>
        <v/>
      </c>
      <c r="I1184" s="9" t="str">
        <f>IFERROR(Table1[[#This Row],[Name]],"")</f>
        <v/>
      </c>
      <c r="K1184" s="3" t="str">
        <f t="shared" si="112"/>
        <v/>
      </c>
      <c r="M1184" s="4" t="e">
        <f>IF(Table1[[#This Row],[Import to Gateway Calculator?]]="Yes",IFERROR(Table1[[#This Row],[Streaming Resolution '[MP']]],""),0)</f>
        <v>#VALUE!</v>
      </c>
      <c r="N1184" s="4" t="e">
        <f>IF(Table1[[#This Row],[Import to Gateway Calculator?]]="Yes",IFERROR(Table1[[#This Row],[Recording Resolution '[MP']]],""),0)</f>
        <v>#VALUE!</v>
      </c>
      <c r="O1184" s="4" t="e">
        <f>IF(Table1[[#This Row],[Import to Gateway Calculator?]]="Yes",IFERROR(Table1[[#This Row],[Frame Rate '[FPS'] 1]],""),0)</f>
        <v>#VALUE!</v>
      </c>
      <c r="P1184" s="4" t="e">
        <f>IF(Table1[[#This Row],[Import to Gateway Calculator?]]="Yes",IFERROR(Table1[[#This Row],[Days of Storage 1]],""),0)</f>
        <v>#VALUE!</v>
      </c>
    </row>
    <row r="1185" spans="1:16" x14ac:dyDescent="0.25">
      <c r="A1185" s="5" t="e">
        <f t="shared" si="113"/>
        <v>#VALUE!</v>
      </c>
      <c r="B1185" s="6" t="str">
        <f>IFERROR(IF(Table1[[#This Row],[Multi-lens? 1]]="No", 1, IF(Table1[[#This Row],[Multi-lens? 1]]="Dual", 2, IF(Table1[[#This Row],[Multi-lens? 1]]="Quad", 4, ""))),"")</f>
        <v/>
      </c>
      <c r="C1185" s="6" t="e">
        <f t="shared" si="114"/>
        <v>#VALUE!</v>
      </c>
      <c r="D1185" s="6" t="e">
        <f t="shared" si="115"/>
        <v>#VALUE!</v>
      </c>
      <c r="E1185" s="6" t="e">
        <f t="shared" si="116"/>
        <v>#VALUE!</v>
      </c>
      <c r="F1185" s="6" t="e">
        <f t="shared" si="117"/>
        <v>#VALUE!</v>
      </c>
      <c r="H1185" s="6" t="str">
        <f>IFERROR(IF(Table1[[#This Row],[Multi-lens? 1]]="No", 1, IF(Table1[[#This Row],[Multi-lens? 1]]="Dual", 2, IF(Table1[[#This Row],[Multi-lens? 1]]="Quad", 4, ""))),"")</f>
        <v/>
      </c>
      <c r="I1185" s="9" t="str">
        <f>IFERROR(Table1[[#This Row],[Name]],"")</f>
        <v/>
      </c>
      <c r="K1185" s="3" t="str">
        <f t="shared" si="112"/>
        <v/>
      </c>
      <c r="M1185" s="4" t="e">
        <f>IF(Table1[[#This Row],[Import to Gateway Calculator?]]="Yes",IFERROR(Table1[[#This Row],[Streaming Resolution '[MP']]],""),0)</f>
        <v>#VALUE!</v>
      </c>
      <c r="N1185" s="4" t="e">
        <f>IF(Table1[[#This Row],[Import to Gateway Calculator?]]="Yes",IFERROR(Table1[[#This Row],[Recording Resolution '[MP']]],""),0)</f>
        <v>#VALUE!</v>
      </c>
      <c r="O1185" s="4" t="e">
        <f>IF(Table1[[#This Row],[Import to Gateway Calculator?]]="Yes",IFERROR(Table1[[#This Row],[Frame Rate '[FPS'] 1]],""),0)</f>
        <v>#VALUE!</v>
      </c>
      <c r="P1185" s="4" t="e">
        <f>IF(Table1[[#This Row],[Import to Gateway Calculator?]]="Yes",IFERROR(Table1[[#This Row],[Days of Storage 1]],""),0)</f>
        <v>#VALUE!</v>
      </c>
    </row>
    <row r="1186" spans="1:16" x14ac:dyDescent="0.25">
      <c r="A1186" s="5" t="e">
        <f t="shared" si="113"/>
        <v>#VALUE!</v>
      </c>
      <c r="B1186" s="6" t="str">
        <f>IFERROR(IF(Table1[[#This Row],[Multi-lens? 1]]="No", 1, IF(Table1[[#This Row],[Multi-lens? 1]]="Dual", 2, IF(Table1[[#This Row],[Multi-lens? 1]]="Quad", 4, ""))),"")</f>
        <v/>
      </c>
      <c r="C1186" s="6" t="e">
        <f t="shared" si="114"/>
        <v>#VALUE!</v>
      </c>
      <c r="D1186" s="6" t="e">
        <f t="shared" si="115"/>
        <v>#VALUE!</v>
      </c>
      <c r="E1186" s="6" t="e">
        <f t="shared" si="116"/>
        <v>#VALUE!</v>
      </c>
      <c r="F1186" s="6" t="e">
        <f t="shared" si="117"/>
        <v>#VALUE!</v>
      </c>
      <c r="H1186" s="6" t="str">
        <f>IFERROR(IF(Table1[[#This Row],[Multi-lens? 1]]="No", 1, IF(Table1[[#This Row],[Multi-lens? 1]]="Dual", 2, IF(Table1[[#This Row],[Multi-lens? 1]]="Quad", 4, ""))),"")</f>
        <v/>
      </c>
      <c r="I1186" s="9" t="str">
        <f>IFERROR(Table1[[#This Row],[Name]],"")</f>
        <v/>
      </c>
      <c r="K1186" s="3" t="str">
        <f t="shared" si="112"/>
        <v/>
      </c>
      <c r="M1186" s="4" t="e">
        <f>IF(Table1[[#This Row],[Import to Gateway Calculator?]]="Yes",IFERROR(Table1[[#This Row],[Streaming Resolution '[MP']]],""),0)</f>
        <v>#VALUE!</v>
      </c>
      <c r="N1186" s="4" t="e">
        <f>IF(Table1[[#This Row],[Import to Gateway Calculator?]]="Yes",IFERROR(Table1[[#This Row],[Recording Resolution '[MP']]],""),0)</f>
        <v>#VALUE!</v>
      </c>
      <c r="O1186" s="4" t="e">
        <f>IF(Table1[[#This Row],[Import to Gateway Calculator?]]="Yes",IFERROR(Table1[[#This Row],[Frame Rate '[FPS'] 1]],""),0)</f>
        <v>#VALUE!</v>
      </c>
      <c r="P1186" s="4" t="e">
        <f>IF(Table1[[#This Row],[Import to Gateway Calculator?]]="Yes",IFERROR(Table1[[#This Row],[Days of Storage 1]],""),0)</f>
        <v>#VALUE!</v>
      </c>
    </row>
    <row r="1187" spans="1:16" x14ac:dyDescent="0.25">
      <c r="A1187" s="5" t="e">
        <f t="shared" si="113"/>
        <v>#VALUE!</v>
      </c>
      <c r="B1187" s="6" t="str">
        <f>IFERROR(IF(Table1[[#This Row],[Multi-lens? 1]]="No", 1, IF(Table1[[#This Row],[Multi-lens? 1]]="Dual", 2, IF(Table1[[#This Row],[Multi-lens? 1]]="Quad", 4, ""))),"")</f>
        <v/>
      </c>
      <c r="C1187" s="6" t="e">
        <f t="shared" si="114"/>
        <v>#VALUE!</v>
      </c>
      <c r="D1187" s="6" t="e">
        <f t="shared" si="115"/>
        <v>#VALUE!</v>
      </c>
      <c r="E1187" s="6" t="e">
        <f t="shared" si="116"/>
        <v>#VALUE!</v>
      </c>
      <c r="F1187" s="6" t="e">
        <f t="shared" si="117"/>
        <v>#VALUE!</v>
      </c>
      <c r="H1187" s="6" t="str">
        <f>IFERROR(IF(Table1[[#This Row],[Multi-lens? 1]]="No", 1, IF(Table1[[#This Row],[Multi-lens? 1]]="Dual", 2, IF(Table1[[#This Row],[Multi-lens? 1]]="Quad", 4, ""))),"")</f>
        <v/>
      </c>
      <c r="I1187" s="9" t="str">
        <f>IFERROR(Table1[[#This Row],[Name]],"")</f>
        <v/>
      </c>
      <c r="K1187" s="3" t="str">
        <f t="shared" si="112"/>
        <v/>
      </c>
      <c r="M1187" s="4" t="e">
        <f>IF(Table1[[#This Row],[Import to Gateway Calculator?]]="Yes",IFERROR(Table1[[#This Row],[Streaming Resolution '[MP']]],""),0)</f>
        <v>#VALUE!</v>
      </c>
      <c r="N1187" s="4" t="e">
        <f>IF(Table1[[#This Row],[Import to Gateway Calculator?]]="Yes",IFERROR(Table1[[#This Row],[Recording Resolution '[MP']]],""),0)</f>
        <v>#VALUE!</v>
      </c>
      <c r="O1187" s="4" t="e">
        <f>IF(Table1[[#This Row],[Import to Gateway Calculator?]]="Yes",IFERROR(Table1[[#This Row],[Frame Rate '[FPS'] 1]],""),0)</f>
        <v>#VALUE!</v>
      </c>
      <c r="P1187" s="4" t="e">
        <f>IF(Table1[[#This Row],[Import to Gateway Calculator?]]="Yes",IFERROR(Table1[[#This Row],[Days of Storage 1]],""),0)</f>
        <v>#VALUE!</v>
      </c>
    </row>
    <row r="1188" spans="1:16" x14ac:dyDescent="0.25">
      <c r="A1188" s="5" t="e">
        <f t="shared" si="113"/>
        <v>#VALUE!</v>
      </c>
      <c r="B1188" s="6" t="str">
        <f>IFERROR(IF(Table1[[#This Row],[Multi-lens? 1]]="No", 1, IF(Table1[[#This Row],[Multi-lens? 1]]="Dual", 2, IF(Table1[[#This Row],[Multi-lens? 1]]="Quad", 4, ""))),"")</f>
        <v/>
      </c>
      <c r="C1188" s="6" t="e">
        <f t="shared" si="114"/>
        <v>#VALUE!</v>
      </c>
      <c r="D1188" s="6" t="e">
        <f t="shared" si="115"/>
        <v>#VALUE!</v>
      </c>
      <c r="E1188" s="6" t="e">
        <f t="shared" si="116"/>
        <v>#VALUE!</v>
      </c>
      <c r="F1188" s="6" t="e">
        <f t="shared" si="117"/>
        <v>#VALUE!</v>
      </c>
      <c r="H1188" s="6" t="str">
        <f>IFERROR(IF(Table1[[#This Row],[Multi-lens? 1]]="No", 1, IF(Table1[[#This Row],[Multi-lens? 1]]="Dual", 2, IF(Table1[[#This Row],[Multi-lens? 1]]="Quad", 4, ""))),"")</f>
        <v/>
      </c>
      <c r="I1188" s="9" t="str">
        <f>IFERROR(Table1[[#This Row],[Name]],"")</f>
        <v/>
      </c>
      <c r="K1188" s="3" t="str">
        <f t="shared" si="112"/>
        <v/>
      </c>
      <c r="M1188" s="4" t="e">
        <f>IF(Table1[[#This Row],[Import to Gateway Calculator?]]="Yes",IFERROR(Table1[[#This Row],[Streaming Resolution '[MP']]],""),0)</f>
        <v>#VALUE!</v>
      </c>
      <c r="N1188" s="4" t="e">
        <f>IF(Table1[[#This Row],[Import to Gateway Calculator?]]="Yes",IFERROR(Table1[[#This Row],[Recording Resolution '[MP']]],""),0)</f>
        <v>#VALUE!</v>
      </c>
      <c r="O1188" s="4" t="e">
        <f>IF(Table1[[#This Row],[Import to Gateway Calculator?]]="Yes",IFERROR(Table1[[#This Row],[Frame Rate '[FPS'] 1]],""),0)</f>
        <v>#VALUE!</v>
      </c>
      <c r="P1188" s="4" t="e">
        <f>IF(Table1[[#This Row],[Import to Gateway Calculator?]]="Yes",IFERROR(Table1[[#This Row],[Days of Storage 1]],""),0)</f>
        <v>#VALUE!</v>
      </c>
    </row>
    <row r="1189" spans="1:16" x14ac:dyDescent="0.25">
      <c r="A1189" s="5" t="e">
        <f t="shared" si="113"/>
        <v>#VALUE!</v>
      </c>
      <c r="B1189" s="6" t="str">
        <f>IFERROR(IF(Table1[[#This Row],[Multi-lens? 1]]="No", 1, IF(Table1[[#This Row],[Multi-lens? 1]]="Dual", 2, IF(Table1[[#This Row],[Multi-lens? 1]]="Quad", 4, ""))),"")</f>
        <v/>
      </c>
      <c r="C1189" s="6" t="e">
        <f t="shared" si="114"/>
        <v>#VALUE!</v>
      </c>
      <c r="D1189" s="6" t="e">
        <f t="shared" si="115"/>
        <v>#VALUE!</v>
      </c>
      <c r="E1189" s="6" t="e">
        <f t="shared" si="116"/>
        <v>#VALUE!</v>
      </c>
      <c r="F1189" s="6" t="e">
        <f t="shared" si="117"/>
        <v>#VALUE!</v>
      </c>
      <c r="H1189" s="6" t="str">
        <f>IFERROR(IF(Table1[[#This Row],[Multi-lens? 1]]="No", 1, IF(Table1[[#This Row],[Multi-lens? 1]]="Dual", 2, IF(Table1[[#This Row],[Multi-lens? 1]]="Quad", 4, ""))),"")</f>
        <v/>
      </c>
      <c r="I1189" s="9" t="str">
        <f>IFERROR(Table1[[#This Row],[Name]],"")</f>
        <v/>
      </c>
      <c r="K1189" s="3" t="str">
        <f t="shared" si="112"/>
        <v/>
      </c>
      <c r="M1189" s="4" t="e">
        <f>IF(Table1[[#This Row],[Import to Gateway Calculator?]]="Yes",IFERROR(Table1[[#This Row],[Streaming Resolution '[MP']]],""),0)</f>
        <v>#VALUE!</v>
      </c>
      <c r="N1189" s="4" t="e">
        <f>IF(Table1[[#This Row],[Import to Gateway Calculator?]]="Yes",IFERROR(Table1[[#This Row],[Recording Resolution '[MP']]],""),0)</f>
        <v>#VALUE!</v>
      </c>
      <c r="O1189" s="4" t="e">
        <f>IF(Table1[[#This Row],[Import to Gateway Calculator?]]="Yes",IFERROR(Table1[[#This Row],[Frame Rate '[FPS'] 1]],""),0)</f>
        <v>#VALUE!</v>
      </c>
      <c r="P1189" s="4" t="e">
        <f>IF(Table1[[#This Row],[Import to Gateway Calculator?]]="Yes",IFERROR(Table1[[#This Row],[Days of Storage 1]],""),0)</f>
        <v>#VALUE!</v>
      </c>
    </row>
    <row r="1190" spans="1:16" x14ac:dyDescent="0.25">
      <c r="A1190" s="5" t="e">
        <f t="shared" si="113"/>
        <v>#VALUE!</v>
      </c>
      <c r="B1190" s="6" t="str">
        <f>IFERROR(IF(Table1[[#This Row],[Multi-lens? 1]]="No", 1, IF(Table1[[#This Row],[Multi-lens? 1]]="Dual", 2, IF(Table1[[#This Row],[Multi-lens? 1]]="Quad", 4, ""))),"")</f>
        <v/>
      </c>
      <c r="C1190" s="6" t="e">
        <f t="shared" si="114"/>
        <v>#VALUE!</v>
      </c>
      <c r="D1190" s="6" t="e">
        <f t="shared" si="115"/>
        <v>#VALUE!</v>
      </c>
      <c r="E1190" s="6" t="e">
        <f t="shared" si="116"/>
        <v>#VALUE!</v>
      </c>
      <c r="F1190" s="6" t="e">
        <f t="shared" si="117"/>
        <v>#VALUE!</v>
      </c>
      <c r="H1190" s="6" t="str">
        <f>IFERROR(IF(Table1[[#This Row],[Multi-lens? 1]]="No", 1, IF(Table1[[#This Row],[Multi-lens? 1]]="Dual", 2, IF(Table1[[#This Row],[Multi-lens? 1]]="Quad", 4, ""))),"")</f>
        <v/>
      </c>
      <c r="I1190" s="9" t="str">
        <f>IFERROR(Table1[[#This Row],[Name]],"")</f>
        <v/>
      </c>
      <c r="K1190" s="3" t="str">
        <f t="shared" si="112"/>
        <v/>
      </c>
      <c r="M1190" s="4" t="e">
        <f>IF(Table1[[#This Row],[Import to Gateway Calculator?]]="Yes",IFERROR(Table1[[#This Row],[Streaming Resolution '[MP']]],""),0)</f>
        <v>#VALUE!</v>
      </c>
      <c r="N1190" s="4" t="e">
        <f>IF(Table1[[#This Row],[Import to Gateway Calculator?]]="Yes",IFERROR(Table1[[#This Row],[Recording Resolution '[MP']]],""),0)</f>
        <v>#VALUE!</v>
      </c>
      <c r="O1190" s="4" t="e">
        <f>IF(Table1[[#This Row],[Import to Gateway Calculator?]]="Yes",IFERROR(Table1[[#This Row],[Frame Rate '[FPS'] 1]],""),0)</f>
        <v>#VALUE!</v>
      </c>
      <c r="P1190" s="4" t="e">
        <f>IF(Table1[[#This Row],[Import to Gateway Calculator?]]="Yes",IFERROR(Table1[[#This Row],[Days of Storage 1]],""),0)</f>
        <v>#VALUE!</v>
      </c>
    </row>
    <row r="1191" spans="1:16" x14ac:dyDescent="0.25">
      <c r="A1191" s="5" t="e">
        <f t="shared" si="113"/>
        <v>#VALUE!</v>
      </c>
      <c r="B1191" s="6" t="str">
        <f>IFERROR(IF(Table1[[#This Row],[Multi-lens? 1]]="No", 1, IF(Table1[[#This Row],[Multi-lens? 1]]="Dual", 2, IF(Table1[[#This Row],[Multi-lens? 1]]="Quad", 4, ""))),"")</f>
        <v/>
      </c>
      <c r="C1191" s="6" t="e">
        <f t="shared" si="114"/>
        <v>#VALUE!</v>
      </c>
      <c r="D1191" s="6" t="e">
        <f t="shared" si="115"/>
        <v>#VALUE!</v>
      </c>
      <c r="E1191" s="6" t="e">
        <f t="shared" si="116"/>
        <v>#VALUE!</v>
      </c>
      <c r="F1191" s="6" t="e">
        <f t="shared" si="117"/>
        <v>#VALUE!</v>
      </c>
      <c r="H1191" s="6" t="str">
        <f>IFERROR(IF(Table1[[#This Row],[Multi-lens? 1]]="No", 1, IF(Table1[[#This Row],[Multi-lens? 1]]="Dual", 2, IF(Table1[[#This Row],[Multi-lens? 1]]="Quad", 4, ""))),"")</f>
        <v/>
      </c>
      <c r="I1191" s="9" t="str">
        <f>IFERROR(Table1[[#This Row],[Name]],"")</f>
        <v/>
      </c>
      <c r="K1191" s="3" t="str">
        <f t="shared" si="112"/>
        <v/>
      </c>
      <c r="M1191" s="4" t="e">
        <f>IF(Table1[[#This Row],[Import to Gateway Calculator?]]="Yes",IFERROR(Table1[[#This Row],[Streaming Resolution '[MP']]],""),0)</f>
        <v>#VALUE!</v>
      </c>
      <c r="N1191" s="4" t="e">
        <f>IF(Table1[[#This Row],[Import to Gateway Calculator?]]="Yes",IFERROR(Table1[[#This Row],[Recording Resolution '[MP']]],""),0)</f>
        <v>#VALUE!</v>
      </c>
      <c r="O1191" s="4" t="e">
        <f>IF(Table1[[#This Row],[Import to Gateway Calculator?]]="Yes",IFERROR(Table1[[#This Row],[Frame Rate '[FPS'] 1]],""),0)</f>
        <v>#VALUE!</v>
      </c>
      <c r="P1191" s="4" t="e">
        <f>IF(Table1[[#This Row],[Import to Gateway Calculator?]]="Yes",IFERROR(Table1[[#This Row],[Days of Storage 1]],""),0)</f>
        <v>#VALUE!</v>
      </c>
    </row>
    <row r="1192" spans="1:16" x14ac:dyDescent="0.25">
      <c r="A1192" s="5" t="e">
        <f t="shared" si="113"/>
        <v>#VALUE!</v>
      </c>
      <c r="B1192" s="6" t="str">
        <f>IFERROR(IF(Table1[[#This Row],[Multi-lens? 1]]="No", 1, IF(Table1[[#This Row],[Multi-lens? 1]]="Dual", 2, IF(Table1[[#This Row],[Multi-lens? 1]]="Quad", 4, ""))),"")</f>
        <v/>
      </c>
      <c r="C1192" s="6" t="e">
        <f t="shared" si="114"/>
        <v>#VALUE!</v>
      </c>
      <c r="D1192" s="6" t="e">
        <f t="shared" si="115"/>
        <v>#VALUE!</v>
      </c>
      <c r="E1192" s="6" t="e">
        <f t="shared" si="116"/>
        <v>#VALUE!</v>
      </c>
      <c r="F1192" s="6" t="e">
        <f t="shared" si="117"/>
        <v>#VALUE!</v>
      </c>
      <c r="H1192" s="6" t="str">
        <f>IFERROR(IF(Table1[[#This Row],[Multi-lens? 1]]="No", 1, IF(Table1[[#This Row],[Multi-lens? 1]]="Dual", 2, IF(Table1[[#This Row],[Multi-lens? 1]]="Quad", 4, ""))),"")</f>
        <v/>
      </c>
      <c r="I1192" s="9" t="str">
        <f>IFERROR(Table1[[#This Row],[Name]],"")</f>
        <v/>
      </c>
      <c r="K1192" s="3" t="str">
        <f t="shared" si="112"/>
        <v/>
      </c>
      <c r="M1192" s="4" t="e">
        <f>IF(Table1[[#This Row],[Import to Gateway Calculator?]]="Yes",IFERROR(Table1[[#This Row],[Streaming Resolution '[MP']]],""),0)</f>
        <v>#VALUE!</v>
      </c>
      <c r="N1192" s="4" t="e">
        <f>IF(Table1[[#This Row],[Import to Gateway Calculator?]]="Yes",IFERROR(Table1[[#This Row],[Recording Resolution '[MP']]],""),0)</f>
        <v>#VALUE!</v>
      </c>
      <c r="O1192" s="4" t="e">
        <f>IF(Table1[[#This Row],[Import to Gateway Calculator?]]="Yes",IFERROR(Table1[[#This Row],[Frame Rate '[FPS'] 1]],""),0)</f>
        <v>#VALUE!</v>
      </c>
      <c r="P1192" s="4" t="e">
        <f>IF(Table1[[#This Row],[Import to Gateway Calculator?]]="Yes",IFERROR(Table1[[#This Row],[Days of Storage 1]],""),0)</f>
        <v>#VALUE!</v>
      </c>
    </row>
    <row r="1193" spans="1:16" x14ac:dyDescent="0.25">
      <c r="A1193" s="5" t="e">
        <f t="shared" si="113"/>
        <v>#VALUE!</v>
      </c>
      <c r="B1193" s="6" t="str">
        <f>IFERROR(IF(Table1[[#This Row],[Multi-lens? 1]]="No", 1, IF(Table1[[#This Row],[Multi-lens? 1]]="Dual", 2, IF(Table1[[#This Row],[Multi-lens? 1]]="Quad", 4, ""))),"")</f>
        <v/>
      </c>
      <c r="C1193" s="6" t="e">
        <f t="shared" si="114"/>
        <v>#VALUE!</v>
      </c>
      <c r="D1193" s="6" t="e">
        <f t="shared" si="115"/>
        <v>#VALUE!</v>
      </c>
      <c r="E1193" s="6" t="e">
        <f t="shared" si="116"/>
        <v>#VALUE!</v>
      </c>
      <c r="F1193" s="6" t="e">
        <f t="shared" si="117"/>
        <v>#VALUE!</v>
      </c>
      <c r="H1193" s="6" t="str">
        <f>IFERROR(IF(Table1[[#This Row],[Multi-lens? 1]]="No", 1, IF(Table1[[#This Row],[Multi-lens? 1]]="Dual", 2, IF(Table1[[#This Row],[Multi-lens? 1]]="Quad", 4, ""))),"")</f>
        <v/>
      </c>
      <c r="I1193" s="9" t="str">
        <f>IFERROR(Table1[[#This Row],[Name]],"")</f>
        <v/>
      </c>
      <c r="K1193" s="3" t="str">
        <f t="shared" si="112"/>
        <v/>
      </c>
      <c r="M1193" s="4" t="e">
        <f>IF(Table1[[#This Row],[Import to Gateway Calculator?]]="Yes",IFERROR(Table1[[#This Row],[Streaming Resolution '[MP']]],""),0)</f>
        <v>#VALUE!</v>
      </c>
      <c r="N1193" s="4" t="e">
        <f>IF(Table1[[#This Row],[Import to Gateway Calculator?]]="Yes",IFERROR(Table1[[#This Row],[Recording Resolution '[MP']]],""),0)</f>
        <v>#VALUE!</v>
      </c>
      <c r="O1193" s="4" t="e">
        <f>IF(Table1[[#This Row],[Import to Gateway Calculator?]]="Yes",IFERROR(Table1[[#This Row],[Frame Rate '[FPS'] 1]],""),0)</f>
        <v>#VALUE!</v>
      </c>
      <c r="P1193" s="4" t="e">
        <f>IF(Table1[[#This Row],[Import to Gateway Calculator?]]="Yes",IFERROR(Table1[[#This Row],[Days of Storage 1]],""),0)</f>
        <v>#VALUE!</v>
      </c>
    </row>
    <row r="1194" spans="1:16" x14ac:dyDescent="0.25">
      <c r="A1194" s="5" t="e">
        <f t="shared" si="113"/>
        <v>#VALUE!</v>
      </c>
      <c r="B1194" s="6" t="str">
        <f>IFERROR(IF(Table1[[#This Row],[Multi-lens? 1]]="No", 1, IF(Table1[[#This Row],[Multi-lens? 1]]="Dual", 2, IF(Table1[[#This Row],[Multi-lens? 1]]="Quad", 4, ""))),"")</f>
        <v/>
      </c>
      <c r="C1194" s="6" t="e">
        <f t="shared" si="114"/>
        <v>#VALUE!</v>
      </c>
      <c r="D1194" s="6" t="e">
        <f t="shared" si="115"/>
        <v>#VALUE!</v>
      </c>
      <c r="E1194" s="6" t="e">
        <f t="shared" si="116"/>
        <v>#VALUE!</v>
      </c>
      <c r="F1194" s="6" t="e">
        <f t="shared" si="117"/>
        <v>#VALUE!</v>
      </c>
      <c r="H1194" s="6" t="str">
        <f>IFERROR(IF(Table1[[#This Row],[Multi-lens? 1]]="No", 1, IF(Table1[[#This Row],[Multi-lens? 1]]="Dual", 2, IF(Table1[[#This Row],[Multi-lens? 1]]="Quad", 4, ""))),"")</f>
        <v/>
      </c>
      <c r="I1194" s="9" t="str">
        <f>IFERROR(Table1[[#This Row],[Name]],"")</f>
        <v/>
      </c>
      <c r="K1194" s="3" t="str">
        <f t="shared" si="112"/>
        <v/>
      </c>
      <c r="M1194" s="4" t="e">
        <f>IF(Table1[[#This Row],[Import to Gateway Calculator?]]="Yes",IFERROR(Table1[[#This Row],[Streaming Resolution '[MP']]],""),0)</f>
        <v>#VALUE!</v>
      </c>
      <c r="N1194" s="4" t="e">
        <f>IF(Table1[[#This Row],[Import to Gateway Calculator?]]="Yes",IFERROR(Table1[[#This Row],[Recording Resolution '[MP']]],""),0)</f>
        <v>#VALUE!</v>
      </c>
      <c r="O1194" s="4" t="e">
        <f>IF(Table1[[#This Row],[Import to Gateway Calculator?]]="Yes",IFERROR(Table1[[#This Row],[Frame Rate '[FPS'] 1]],""),0)</f>
        <v>#VALUE!</v>
      </c>
      <c r="P1194" s="4" t="e">
        <f>IF(Table1[[#This Row],[Import to Gateway Calculator?]]="Yes",IFERROR(Table1[[#This Row],[Days of Storage 1]],""),0)</f>
        <v>#VALUE!</v>
      </c>
    </row>
    <row r="1195" spans="1:16" x14ac:dyDescent="0.25">
      <c r="A1195" s="5" t="e">
        <f t="shared" si="113"/>
        <v>#VALUE!</v>
      </c>
      <c r="B1195" s="6" t="str">
        <f>IFERROR(IF(Table1[[#This Row],[Multi-lens? 1]]="No", 1, IF(Table1[[#This Row],[Multi-lens? 1]]="Dual", 2, IF(Table1[[#This Row],[Multi-lens? 1]]="Quad", 4, ""))),"")</f>
        <v/>
      </c>
      <c r="C1195" s="6" t="e">
        <f t="shared" si="114"/>
        <v>#VALUE!</v>
      </c>
      <c r="D1195" s="6" t="e">
        <f t="shared" si="115"/>
        <v>#VALUE!</v>
      </c>
      <c r="E1195" s="6" t="e">
        <f t="shared" si="116"/>
        <v>#VALUE!</v>
      </c>
      <c r="F1195" s="6" t="e">
        <f t="shared" si="117"/>
        <v>#VALUE!</v>
      </c>
      <c r="H1195" s="6" t="str">
        <f>IFERROR(IF(Table1[[#This Row],[Multi-lens? 1]]="No", 1, IF(Table1[[#This Row],[Multi-lens? 1]]="Dual", 2, IF(Table1[[#This Row],[Multi-lens? 1]]="Quad", 4, ""))),"")</f>
        <v/>
      </c>
      <c r="I1195" s="9" t="str">
        <f>IFERROR(Table1[[#This Row],[Name]],"")</f>
        <v/>
      </c>
      <c r="K1195" s="3" t="str">
        <f t="shared" si="112"/>
        <v/>
      </c>
      <c r="M1195" s="4" t="e">
        <f>IF(Table1[[#This Row],[Import to Gateway Calculator?]]="Yes",IFERROR(Table1[[#This Row],[Streaming Resolution '[MP']]],""),0)</f>
        <v>#VALUE!</v>
      </c>
      <c r="N1195" s="4" t="e">
        <f>IF(Table1[[#This Row],[Import to Gateway Calculator?]]="Yes",IFERROR(Table1[[#This Row],[Recording Resolution '[MP']]],""),0)</f>
        <v>#VALUE!</v>
      </c>
      <c r="O1195" s="4" t="e">
        <f>IF(Table1[[#This Row],[Import to Gateway Calculator?]]="Yes",IFERROR(Table1[[#This Row],[Frame Rate '[FPS'] 1]],""),0)</f>
        <v>#VALUE!</v>
      </c>
      <c r="P1195" s="4" t="e">
        <f>IF(Table1[[#This Row],[Import to Gateway Calculator?]]="Yes",IFERROR(Table1[[#This Row],[Days of Storage 1]],""),0)</f>
        <v>#VALUE!</v>
      </c>
    </row>
    <row r="1196" spans="1:16" x14ac:dyDescent="0.25">
      <c r="A1196" s="5" t="e">
        <f t="shared" si="113"/>
        <v>#VALUE!</v>
      </c>
      <c r="B1196" s="6" t="str">
        <f>IFERROR(IF(Table1[[#This Row],[Multi-lens? 1]]="No", 1, IF(Table1[[#This Row],[Multi-lens? 1]]="Dual", 2, IF(Table1[[#This Row],[Multi-lens? 1]]="Quad", 4, ""))),"")</f>
        <v/>
      </c>
      <c r="C1196" s="6" t="e">
        <f t="shared" si="114"/>
        <v>#VALUE!</v>
      </c>
      <c r="D1196" s="6" t="e">
        <f t="shared" si="115"/>
        <v>#VALUE!</v>
      </c>
      <c r="E1196" s="6" t="e">
        <f t="shared" si="116"/>
        <v>#VALUE!</v>
      </c>
      <c r="F1196" s="6" t="e">
        <f t="shared" si="117"/>
        <v>#VALUE!</v>
      </c>
      <c r="H1196" s="6" t="str">
        <f>IFERROR(IF(Table1[[#This Row],[Multi-lens? 1]]="No", 1, IF(Table1[[#This Row],[Multi-lens? 1]]="Dual", 2, IF(Table1[[#This Row],[Multi-lens? 1]]="Quad", 4, ""))),"")</f>
        <v/>
      </c>
      <c r="I1196" s="9" t="str">
        <f>IFERROR(Table1[[#This Row],[Name]],"")</f>
        <v/>
      </c>
      <c r="K1196" s="3" t="str">
        <f t="shared" si="112"/>
        <v/>
      </c>
      <c r="M1196" s="4" t="e">
        <f>IF(Table1[[#This Row],[Import to Gateway Calculator?]]="Yes",IFERROR(Table1[[#This Row],[Streaming Resolution '[MP']]],""),0)</f>
        <v>#VALUE!</v>
      </c>
      <c r="N1196" s="4" t="e">
        <f>IF(Table1[[#This Row],[Import to Gateway Calculator?]]="Yes",IFERROR(Table1[[#This Row],[Recording Resolution '[MP']]],""),0)</f>
        <v>#VALUE!</v>
      </c>
      <c r="O1196" s="4" t="e">
        <f>IF(Table1[[#This Row],[Import to Gateway Calculator?]]="Yes",IFERROR(Table1[[#This Row],[Frame Rate '[FPS'] 1]],""),0)</f>
        <v>#VALUE!</v>
      </c>
      <c r="P1196" s="4" t="e">
        <f>IF(Table1[[#This Row],[Import to Gateway Calculator?]]="Yes",IFERROR(Table1[[#This Row],[Days of Storage 1]],""),0)</f>
        <v>#VALUE!</v>
      </c>
    </row>
    <row r="1197" spans="1:16" x14ac:dyDescent="0.25">
      <c r="A1197" s="5" t="e">
        <f t="shared" si="113"/>
        <v>#VALUE!</v>
      </c>
      <c r="B1197" s="6" t="str">
        <f>IFERROR(IF(Table1[[#This Row],[Multi-lens? 1]]="No", 1, IF(Table1[[#This Row],[Multi-lens? 1]]="Dual", 2, IF(Table1[[#This Row],[Multi-lens? 1]]="Quad", 4, ""))),"")</f>
        <v/>
      </c>
      <c r="C1197" s="6" t="e">
        <f t="shared" si="114"/>
        <v>#VALUE!</v>
      </c>
      <c r="D1197" s="6" t="e">
        <f t="shared" si="115"/>
        <v>#VALUE!</v>
      </c>
      <c r="E1197" s="6" t="e">
        <f t="shared" si="116"/>
        <v>#VALUE!</v>
      </c>
      <c r="F1197" s="6" t="e">
        <f t="shared" si="117"/>
        <v>#VALUE!</v>
      </c>
      <c r="H1197" s="6" t="str">
        <f>IFERROR(IF(Table1[[#This Row],[Multi-lens? 1]]="No", 1, IF(Table1[[#This Row],[Multi-lens? 1]]="Dual", 2, IF(Table1[[#This Row],[Multi-lens? 1]]="Quad", 4, ""))),"")</f>
        <v/>
      </c>
      <c r="I1197" s="9" t="str">
        <f>IFERROR(Table1[[#This Row],[Name]],"")</f>
        <v/>
      </c>
      <c r="K1197" s="3" t="str">
        <f t="shared" si="112"/>
        <v/>
      </c>
      <c r="M1197" s="4" t="e">
        <f>IF(Table1[[#This Row],[Import to Gateway Calculator?]]="Yes",IFERROR(Table1[[#This Row],[Streaming Resolution '[MP']]],""),0)</f>
        <v>#VALUE!</v>
      </c>
      <c r="N1197" s="4" t="e">
        <f>IF(Table1[[#This Row],[Import to Gateway Calculator?]]="Yes",IFERROR(Table1[[#This Row],[Recording Resolution '[MP']]],""),0)</f>
        <v>#VALUE!</v>
      </c>
      <c r="O1197" s="4" t="e">
        <f>IF(Table1[[#This Row],[Import to Gateway Calculator?]]="Yes",IFERROR(Table1[[#This Row],[Frame Rate '[FPS'] 1]],""),0)</f>
        <v>#VALUE!</v>
      </c>
      <c r="P1197" s="4" t="e">
        <f>IF(Table1[[#This Row],[Import to Gateway Calculator?]]="Yes",IFERROR(Table1[[#This Row],[Days of Storage 1]],""),0)</f>
        <v>#VALUE!</v>
      </c>
    </row>
    <row r="1198" spans="1:16" x14ac:dyDescent="0.25">
      <c r="A1198" s="5" t="e">
        <f t="shared" si="113"/>
        <v>#VALUE!</v>
      </c>
      <c r="B1198" s="6" t="str">
        <f>IFERROR(IF(Table1[[#This Row],[Multi-lens? 1]]="No", 1, IF(Table1[[#This Row],[Multi-lens? 1]]="Dual", 2, IF(Table1[[#This Row],[Multi-lens? 1]]="Quad", 4, ""))),"")</f>
        <v/>
      </c>
      <c r="C1198" s="6" t="e">
        <f t="shared" si="114"/>
        <v>#VALUE!</v>
      </c>
      <c r="D1198" s="6" t="e">
        <f t="shared" si="115"/>
        <v>#VALUE!</v>
      </c>
      <c r="E1198" s="6" t="e">
        <f t="shared" si="116"/>
        <v>#VALUE!</v>
      </c>
      <c r="F1198" s="6" t="e">
        <f t="shared" si="117"/>
        <v>#VALUE!</v>
      </c>
      <c r="H1198" s="6" t="str">
        <f>IFERROR(IF(Table1[[#This Row],[Multi-lens? 1]]="No", 1, IF(Table1[[#This Row],[Multi-lens? 1]]="Dual", 2, IF(Table1[[#This Row],[Multi-lens? 1]]="Quad", 4, ""))),"")</f>
        <v/>
      </c>
      <c r="I1198" s="9" t="str">
        <f>IFERROR(Table1[[#This Row],[Name]],"")</f>
        <v/>
      </c>
      <c r="K1198" s="3" t="str">
        <f t="shared" si="112"/>
        <v/>
      </c>
      <c r="M1198" s="4" t="e">
        <f>IF(Table1[[#This Row],[Import to Gateway Calculator?]]="Yes",IFERROR(Table1[[#This Row],[Streaming Resolution '[MP']]],""),0)</f>
        <v>#VALUE!</v>
      </c>
      <c r="N1198" s="4" t="e">
        <f>IF(Table1[[#This Row],[Import to Gateway Calculator?]]="Yes",IFERROR(Table1[[#This Row],[Recording Resolution '[MP']]],""),0)</f>
        <v>#VALUE!</v>
      </c>
      <c r="O1198" s="4" t="e">
        <f>IF(Table1[[#This Row],[Import to Gateway Calculator?]]="Yes",IFERROR(Table1[[#This Row],[Frame Rate '[FPS'] 1]],""),0)</f>
        <v>#VALUE!</v>
      </c>
      <c r="P1198" s="4" t="e">
        <f>IF(Table1[[#This Row],[Import to Gateway Calculator?]]="Yes",IFERROR(Table1[[#This Row],[Days of Storage 1]],""),0)</f>
        <v>#VALUE!</v>
      </c>
    </row>
    <row r="1199" spans="1:16" x14ac:dyDescent="0.25">
      <c r="A1199" s="5" t="e">
        <f t="shared" si="113"/>
        <v>#VALUE!</v>
      </c>
      <c r="B1199" s="6" t="str">
        <f>IFERROR(IF(Table1[[#This Row],[Multi-lens? 1]]="No", 1, IF(Table1[[#This Row],[Multi-lens? 1]]="Dual", 2, IF(Table1[[#This Row],[Multi-lens? 1]]="Quad", 4, ""))),"")</f>
        <v/>
      </c>
      <c r="C1199" s="6" t="e">
        <f t="shared" si="114"/>
        <v>#VALUE!</v>
      </c>
      <c r="D1199" s="6" t="e">
        <f t="shared" si="115"/>
        <v>#VALUE!</v>
      </c>
      <c r="E1199" s="6" t="e">
        <f t="shared" si="116"/>
        <v>#VALUE!</v>
      </c>
      <c r="F1199" s="6" t="e">
        <f t="shared" si="117"/>
        <v>#VALUE!</v>
      </c>
      <c r="H1199" s="6" t="str">
        <f>IFERROR(IF(Table1[[#This Row],[Multi-lens? 1]]="No", 1, IF(Table1[[#This Row],[Multi-lens? 1]]="Dual", 2, IF(Table1[[#This Row],[Multi-lens? 1]]="Quad", 4, ""))),"")</f>
        <v/>
      </c>
      <c r="I1199" s="9" t="str">
        <f>IFERROR(Table1[[#This Row],[Name]],"")</f>
        <v/>
      </c>
      <c r="K1199" s="3" t="str">
        <f t="shared" si="112"/>
        <v/>
      </c>
      <c r="M1199" s="4" t="e">
        <f>IF(Table1[[#This Row],[Import to Gateway Calculator?]]="Yes",IFERROR(Table1[[#This Row],[Streaming Resolution '[MP']]],""),0)</f>
        <v>#VALUE!</v>
      </c>
      <c r="N1199" s="4" t="e">
        <f>IF(Table1[[#This Row],[Import to Gateway Calculator?]]="Yes",IFERROR(Table1[[#This Row],[Recording Resolution '[MP']]],""),0)</f>
        <v>#VALUE!</v>
      </c>
      <c r="O1199" s="4" t="e">
        <f>IF(Table1[[#This Row],[Import to Gateway Calculator?]]="Yes",IFERROR(Table1[[#This Row],[Frame Rate '[FPS'] 1]],""),0)</f>
        <v>#VALUE!</v>
      </c>
      <c r="P1199" s="4" t="e">
        <f>IF(Table1[[#This Row],[Import to Gateway Calculator?]]="Yes",IFERROR(Table1[[#This Row],[Days of Storage 1]],""),0)</f>
        <v>#VALUE!</v>
      </c>
    </row>
    <row r="1200" spans="1:16" x14ac:dyDescent="0.25">
      <c r="A1200" s="5" t="e">
        <f t="shared" si="113"/>
        <v>#VALUE!</v>
      </c>
      <c r="B1200" s="6" t="str">
        <f>IFERROR(IF(Table1[[#This Row],[Multi-lens? 1]]="No", 1, IF(Table1[[#This Row],[Multi-lens? 1]]="Dual", 2, IF(Table1[[#This Row],[Multi-lens? 1]]="Quad", 4, ""))),"")</f>
        <v/>
      </c>
      <c r="C1200" s="6" t="e">
        <f t="shared" si="114"/>
        <v>#VALUE!</v>
      </c>
      <c r="D1200" s="6" t="e">
        <f t="shared" si="115"/>
        <v>#VALUE!</v>
      </c>
      <c r="E1200" s="6" t="e">
        <f t="shared" si="116"/>
        <v>#VALUE!</v>
      </c>
      <c r="F1200" s="6" t="e">
        <f t="shared" si="117"/>
        <v>#VALUE!</v>
      </c>
      <c r="H1200" s="6" t="str">
        <f>IFERROR(IF(Table1[[#This Row],[Multi-lens? 1]]="No", 1, IF(Table1[[#This Row],[Multi-lens? 1]]="Dual", 2, IF(Table1[[#This Row],[Multi-lens? 1]]="Quad", 4, ""))),"")</f>
        <v/>
      </c>
      <c r="I1200" s="9" t="str">
        <f>IFERROR(Table1[[#This Row],[Name]],"")</f>
        <v/>
      </c>
      <c r="K1200" s="3" t="str">
        <f t="shared" si="112"/>
        <v/>
      </c>
      <c r="M1200" s="4" t="e">
        <f>IF(Table1[[#This Row],[Import to Gateway Calculator?]]="Yes",IFERROR(Table1[[#This Row],[Streaming Resolution '[MP']]],""),0)</f>
        <v>#VALUE!</v>
      </c>
      <c r="N1200" s="4" t="e">
        <f>IF(Table1[[#This Row],[Import to Gateway Calculator?]]="Yes",IFERROR(Table1[[#This Row],[Recording Resolution '[MP']]],""),0)</f>
        <v>#VALUE!</v>
      </c>
      <c r="O1200" s="4" t="e">
        <f>IF(Table1[[#This Row],[Import to Gateway Calculator?]]="Yes",IFERROR(Table1[[#This Row],[Frame Rate '[FPS'] 1]],""),0)</f>
        <v>#VALUE!</v>
      </c>
      <c r="P1200" s="4" t="e">
        <f>IF(Table1[[#This Row],[Import to Gateway Calculator?]]="Yes",IFERROR(Table1[[#This Row],[Days of Storage 1]],""),0)</f>
        <v>#VALUE!</v>
      </c>
    </row>
    <row r="1201" spans="1:16" x14ac:dyDescent="0.25">
      <c r="A1201" s="5" t="e">
        <f t="shared" si="113"/>
        <v>#VALUE!</v>
      </c>
      <c r="B1201" s="6" t="str">
        <f>IFERROR(IF(Table1[[#This Row],[Multi-lens? 1]]="No", 1, IF(Table1[[#This Row],[Multi-lens? 1]]="Dual", 2, IF(Table1[[#This Row],[Multi-lens? 1]]="Quad", 4, ""))),"")</f>
        <v/>
      </c>
      <c r="C1201" s="6" t="e">
        <f t="shared" si="114"/>
        <v>#VALUE!</v>
      </c>
      <c r="D1201" s="6" t="e">
        <f t="shared" si="115"/>
        <v>#VALUE!</v>
      </c>
      <c r="E1201" s="6" t="e">
        <f t="shared" si="116"/>
        <v>#VALUE!</v>
      </c>
      <c r="F1201" s="6" t="e">
        <f t="shared" si="117"/>
        <v>#VALUE!</v>
      </c>
      <c r="H1201" s="6" t="str">
        <f>IFERROR(IF(Table1[[#This Row],[Multi-lens? 1]]="No", 1, IF(Table1[[#This Row],[Multi-lens? 1]]="Dual", 2, IF(Table1[[#This Row],[Multi-lens? 1]]="Quad", 4, ""))),"")</f>
        <v/>
      </c>
      <c r="I1201" s="9" t="str">
        <f>IFERROR(Table1[[#This Row],[Name]],"")</f>
        <v/>
      </c>
      <c r="K1201" s="3" t="str">
        <f t="shared" si="112"/>
        <v/>
      </c>
      <c r="M1201" s="4" t="e">
        <f>IF(Table1[[#This Row],[Import to Gateway Calculator?]]="Yes",IFERROR(Table1[[#This Row],[Streaming Resolution '[MP']]],""),0)</f>
        <v>#VALUE!</v>
      </c>
      <c r="N1201" s="4" t="e">
        <f>IF(Table1[[#This Row],[Import to Gateway Calculator?]]="Yes",IFERROR(Table1[[#This Row],[Recording Resolution '[MP']]],""),0)</f>
        <v>#VALUE!</v>
      </c>
      <c r="O1201" s="4" t="e">
        <f>IF(Table1[[#This Row],[Import to Gateway Calculator?]]="Yes",IFERROR(Table1[[#This Row],[Frame Rate '[FPS'] 1]],""),0)</f>
        <v>#VALUE!</v>
      </c>
      <c r="P1201" s="4" t="e">
        <f>IF(Table1[[#This Row],[Import to Gateway Calculator?]]="Yes",IFERROR(Table1[[#This Row],[Days of Storage 1]],""),0)</f>
        <v>#VALUE!</v>
      </c>
    </row>
    <row r="1202" spans="1:16" x14ac:dyDescent="0.25">
      <c r="A1202" s="5" t="e">
        <f t="shared" si="113"/>
        <v>#VALUE!</v>
      </c>
      <c r="B1202" s="6" t="str">
        <f>IFERROR(IF(Table1[[#This Row],[Multi-lens? 1]]="No", 1, IF(Table1[[#This Row],[Multi-lens? 1]]="Dual", 2, IF(Table1[[#This Row],[Multi-lens? 1]]="Quad", 4, ""))),"")</f>
        <v/>
      </c>
      <c r="C1202" s="6" t="e">
        <f t="shared" si="114"/>
        <v>#VALUE!</v>
      </c>
      <c r="D1202" s="6" t="e">
        <f t="shared" si="115"/>
        <v>#VALUE!</v>
      </c>
      <c r="E1202" s="6" t="e">
        <f t="shared" si="116"/>
        <v>#VALUE!</v>
      </c>
      <c r="F1202" s="6" t="e">
        <f t="shared" si="117"/>
        <v>#VALUE!</v>
      </c>
      <c r="H1202" s="6" t="str">
        <f>IFERROR(IF(Table1[[#This Row],[Multi-lens? 1]]="No", 1, IF(Table1[[#This Row],[Multi-lens? 1]]="Dual", 2, IF(Table1[[#This Row],[Multi-lens? 1]]="Quad", 4, ""))),"")</f>
        <v/>
      </c>
      <c r="I1202" s="9" t="str">
        <f>IFERROR(Table1[[#This Row],[Name]],"")</f>
        <v/>
      </c>
      <c r="K1202" s="3" t="str">
        <f t="shared" si="112"/>
        <v/>
      </c>
      <c r="M1202" s="4" t="e">
        <f>IF(Table1[[#This Row],[Import to Gateway Calculator?]]="Yes",IFERROR(Table1[[#This Row],[Streaming Resolution '[MP']]],""),0)</f>
        <v>#VALUE!</v>
      </c>
      <c r="N1202" s="4" t="e">
        <f>IF(Table1[[#This Row],[Import to Gateway Calculator?]]="Yes",IFERROR(Table1[[#This Row],[Recording Resolution '[MP']]],""),0)</f>
        <v>#VALUE!</v>
      </c>
      <c r="O1202" s="4" t="e">
        <f>IF(Table1[[#This Row],[Import to Gateway Calculator?]]="Yes",IFERROR(Table1[[#This Row],[Frame Rate '[FPS'] 1]],""),0)</f>
        <v>#VALUE!</v>
      </c>
      <c r="P1202" s="4" t="e">
        <f>IF(Table1[[#This Row],[Import to Gateway Calculator?]]="Yes",IFERROR(Table1[[#This Row],[Days of Storage 1]],""),0)</f>
        <v>#VALUE!</v>
      </c>
    </row>
    <row r="1203" spans="1:16" x14ac:dyDescent="0.25">
      <c r="A1203" s="5" t="e">
        <f t="shared" si="113"/>
        <v>#VALUE!</v>
      </c>
      <c r="B1203" s="6" t="str">
        <f>IFERROR(IF(Table1[[#This Row],[Multi-lens? 1]]="No", 1, IF(Table1[[#This Row],[Multi-lens? 1]]="Dual", 2, IF(Table1[[#This Row],[Multi-lens? 1]]="Quad", 4, ""))),"")</f>
        <v/>
      </c>
      <c r="C1203" s="6" t="e">
        <f t="shared" si="114"/>
        <v>#VALUE!</v>
      </c>
      <c r="D1203" s="6" t="e">
        <f t="shared" si="115"/>
        <v>#VALUE!</v>
      </c>
      <c r="E1203" s="6" t="e">
        <f t="shared" si="116"/>
        <v>#VALUE!</v>
      </c>
      <c r="F1203" s="6" t="e">
        <f t="shared" si="117"/>
        <v>#VALUE!</v>
      </c>
      <c r="H1203" s="6" t="str">
        <f>IFERROR(IF(Table1[[#This Row],[Multi-lens? 1]]="No", 1, IF(Table1[[#This Row],[Multi-lens? 1]]="Dual", 2, IF(Table1[[#This Row],[Multi-lens? 1]]="Quad", 4, ""))),"")</f>
        <v/>
      </c>
      <c r="I1203" s="9" t="str">
        <f>IFERROR(Table1[[#This Row],[Name]],"")</f>
        <v/>
      </c>
      <c r="K1203" s="3" t="str">
        <f t="shared" si="112"/>
        <v/>
      </c>
      <c r="M1203" s="4" t="e">
        <f>IF(Table1[[#This Row],[Import to Gateway Calculator?]]="Yes",IFERROR(Table1[[#This Row],[Streaming Resolution '[MP']]],""),0)</f>
        <v>#VALUE!</v>
      </c>
      <c r="N1203" s="4" t="e">
        <f>IF(Table1[[#This Row],[Import to Gateway Calculator?]]="Yes",IFERROR(Table1[[#This Row],[Recording Resolution '[MP']]],""),0)</f>
        <v>#VALUE!</v>
      </c>
      <c r="O1203" s="4" t="e">
        <f>IF(Table1[[#This Row],[Import to Gateway Calculator?]]="Yes",IFERROR(Table1[[#This Row],[Frame Rate '[FPS'] 1]],""),0)</f>
        <v>#VALUE!</v>
      </c>
      <c r="P1203" s="4" t="e">
        <f>IF(Table1[[#This Row],[Import to Gateway Calculator?]]="Yes",IFERROR(Table1[[#This Row],[Days of Storage 1]],""),0)</f>
        <v>#VALUE!</v>
      </c>
    </row>
    <row r="1204" spans="1:16" x14ac:dyDescent="0.25">
      <c r="A1204" s="5" t="e">
        <f t="shared" si="113"/>
        <v>#VALUE!</v>
      </c>
      <c r="B1204" s="6" t="str">
        <f>IFERROR(IF(Table1[[#This Row],[Multi-lens? 1]]="No", 1, IF(Table1[[#This Row],[Multi-lens? 1]]="Dual", 2, IF(Table1[[#This Row],[Multi-lens? 1]]="Quad", 4, ""))),"")</f>
        <v/>
      </c>
      <c r="C1204" s="6" t="e">
        <f t="shared" si="114"/>
        <v>#VALUE!</v>
      </c>
      <c r="D1204" s="6" t="e">
        <f t="shared" si="115"/>
        <v>#VALUE!</v>
      </c>
      <c r="E1204" s="6" t="e">
        <f t="shared" si="116"/>
        <v>#VALUE!</v>
      </c>
      <c r="F1204" s="6" t="e">
        <f t="shared" si="117"/>
        <v>#VALUE!</v>
      </c>
      <c r="H1204" s="6" t="str">
        <f>IFERROR(IF(Table1[[#This Row],[Multi-lens? 1]]="No", 1, IF(Table1[[#This Row],[Multi-lens? 1]]="Dual", 2, IF(Table1[[#This Row],[Multi-lens? 1]]="Quad", 4, ""))),"")</f>
        <v/>
      </c>
      <c r="I1204" s="9" t="str">
        <f>IFERROR(Table1[[#This Row],[Name]],"")</f>
        <v/>
      </c>
      <c r="K1204" s="3" t="str">
        <f t="shared" si="112"/>
        <v/>
      </c>
      <c r="M1204" s="4" t="e">
        <f>IF(Table1[[#This Row],[Import to Gateway Calculator?]]="Yes",IFERROR(Table1[[#This Row],[Streaming Resolution '[MP']]],""),0)</f>
        <v>#VALUE!</v>
      </c>
      <c r="N1204" s="4" t="e">
        <f>IF(Table1[[#This Row],[Import to Gateway Calculator?]]="Yes",IFERROR(Table1[[#This Row],[Recording Resolution '[MP']]],""),0)</f>
        <v>#VALUE!</v>
      </c>
      <c r="O1204" s="4" t="e">
        <f>IF(Table1[[#This Row],[Import to Gateway Calculator?]]="Yes",IFERROR(Table1[[#This Row],[Frame Rate '[FPS'] 1]],""),0)</f>
        <v>#VALUE!</v>
      </c>
      <c r="P1204" s="4" t="e">
        <f>IF(Table1[[#This Row],[Import to Gateway Calculator?]]="Yes",IFERROR(Table1[[#This Row],[Days of Storage 1]],""),0)</f>
        <v>#VALUE!</v>
      </c>
    </row>
    <row r="1205" spans="1:16" x14ac:dyDescent="0.25">
      <c r="A1205" s="5" t="e">
        <f t="shared" si="113"/>
        <v>#VALUE!</v>
      </c>
      <c r="B1205" s="6" t="str">
        <f>IFERROR(IF(Table1[[#This Row],[Multi-lens? 1]]="No", 1, IF(Table1[[#This Row],[Multi-lens? 1]]="Dual", 2, IF(Table1[[#This Row],[Multi-lens? 1]]="Quad", 4, ""))),"")</f>
        <v/>
      </c>
      <c r="C1205" s="6" t="e">
        <f t="shared" si="114"/>
        <v>#VALUE!</v>
      </c>
      <c r="D1205" s="6" t="e">
        <f t="shared" si="115"/>
        <v>#VALUE!</v>
      </c>
      <c r="E1205" s="6" t="e">
        <f t="shared" si="116"/>
        <v>#VALUE!</v>
      </c>
      <c r="F1205" s="6" t="e">
        <f t="shared" si="117"/>
        <v>#VALUE!</v>
      </c>
      <c r="H1205" s="6" t="str">
        <f>IFERROR(IF(Table1[[#This Row],[Multi-lens? 1]]="No", 1, IF(Table1[[#This Row],[Multi-lens? 1]]="Dual", 2, IF(Table1[[#This Row],[Multi-lens? 1]]="Quad", 4, ""))),"")</f>
        <v/>
      </c>
      <c r="I1205" s="9" t="str">
        <f>IFERROR(Table1[[#This Row],[Name]],"")</f>
        <v/>
      </c>
      <c r="K1205" s="3" t="str">
        <f t="shared" si="112"/>
        <v/>
      </c>
      <c r="M1205" s="4" t="e">
        <f>IF(Table1[[#This Row],[Import to Gateway Calculator?]]="Yes",IFERROR(Table1[[#This Row],[Streaming Resolution '[MP']]],""),0)</f>
        <v>#VALUE!</v>
      </c>
      <c r="N1205" s="4" t="e">
        <f>IF(Table1[[#This Row],[Import to Gateway Calculator?]]="Yes",IFERROR(Table1[[#This Row],[Recording Resolution '[MP']]],""),0)</f>
        <v>#VALUE!</v>
      </c>
      <c r="O1205" s="4" t="e">
        <f>IF(Table1[[#This Row],[Import to Gateway Calculator?]]="Yes",IFERROR(Table1[[#This Row],[Frame Rate '[FPS'] 1]],""),0)</f>
        <v>#VALUE!</v>
      </c>
      <c r="P1205" s="4" t="e">
        <f>IF(Table1[[#This Row],[Import to Gateway Calculator?]]="Yes",IFERROR(Table1[[#This Row],[Days of Storage 1]],""),0)</f>
        <v>#VALUE!</v>
      </c>
    </row>
    <row r="1206" spans="1:16" x14ac:dyDescent="0.25">
      <c r="A1206" s="5" t="e">
        <f t="shared" si="113"/>
        <v>#VALUE!</v>
      </c>
      <c r="B1206" s="6" t="str">
        <f>IFERROR(IF(Table1[[#This Row],[Multi-lens? 1]]="No", 1, IF(Table1[[#This Row],[Multi-lens? 1]]="Dual", 2, IF(Table1[[#This Row],[Multi-lens? 1]]="Quad", 4, ""))),"")</f>
        <v/>
      </c>
      <c r="C1206" s="6" t="e">
        <f t="shared" si="114"/>
        <v>#VALUE!</v>
      </c>
      <c r="D1206" s="6" t="e">
        <f t="shared" si="115"/>
        <v>#VALUE!</v>
      </c>
      <c r="E1206" s="6" t="e">
        <f t="shared" si="116"/>
        <v>#VALUE!</v>
      </c>
      <c r="F1206" s="6" t="e">
        <f t="shared" si="117"/>
        <v>#VALUE!</v>
      </c>
      <c r="H1206" s="6" t="str">
        <f>IFERROR(IF(Table1[[#This Row],[Multi-lens? 1]]="No", 1, IF(Table1[[#This Row],[Multi-lens? 1]]="Dual", 2, IF(Table1[[#This Row],[Multi-lens? 1]]="Quad", 4, ""))),"")</f>
        <v/>
      </c>
      <c r="I1206" s="9" t="str">
        <f>IFERROR(Table1[[#This Row],[Name]],"")</f>
        <v/>
      </c>
      <c r="K1206" s="3" t="str">
        <f t="shared" si="112"/>
        <v/>
      </c>
      <c r="M1206" s="4" t="e">
        <f>IF(Table1[[#This Row],[Import to Gateway Calculator?]]="Yes",IFERROR(Table1[[#This Row],[Streaming Resolution '[MP']]],""),0)</f>
        <v>#VALUE!</v>
      </c>
      <c r="N1206" s="4" t="e">
        <f>IF(Table1[[#This Row],[Import to Gateway Calculator?]]="Yes",IFERROR(Table1[[#This Row],[Recording Resolution '[MP']]],""),0)</f>
        <v>#VALUE!</v>
      </c>
      <c r="O1206" s="4" t="e">
        <f>IF(Table1[[#This Row],[Import to Gateway Calculator?]]="Yes",IFERROR(Table1[[#This Row],[Frame Rate '[FPS'] 1]],""),0)</f>
        <v>#VALUE!</v>
      </c>
      <c r="P1206" s="4" t="e">
        <f>IF(Table1[[#This Row],[Import to Gateway Calculator?]]="Yes",IFERROR(Table1[[#This Row],[Days of Storage 1]],""),0)</f>
        <v>#VALUE!</v>
      </c>
    </row>
    <row r="1207" spans="1:16" x14ac:dyDescent="0.25">
      <c r="A1207" s="5" t="e">
        <f t="shared" si="113"/>
        <v>#VALUE!</v>
      </c>
      <c r="B1207" s="6" t="str">
        <f>IFERROR(IF(Table1[[#This Row],[Multi-lens? 1]]="No", 1, IF(Table1[[#This Row],[Multi-lens? 1]]="Dual", 2, IF(Table1[[#This Row],[Multi-lens? 1]]="Quad", 4, ""))),"")</f>
        <v/>
      </c>
      <c r="C1207" s="6" t="e">
        <f t="shared" si="114"/>
        <v>#VALUE!</v>
      </c>
      <c r="D1207" s="6" t="e">
        <f t="shared" si="115"/>
        <v>#VALUE!</v>
      </c>
      <c r="E1207" s="6" t="e">
        <f t="shared" si="116"/>
        <v>#VALUE!</v>
      </c>
      <c r="F1207" s="6" t="e">
        <f t="shared" si="117"/>
        <v>#VALUE!</v>
      </c>
      <c r="H1207" s="6" t="str">
        <f>IFERROR(IF(Table1[[#This Row],[Multi-lens? 1]]="No", 1, IF(Table1[[#This Row],[Multi-lens? 1]]="Dual", 2, IF(Table1[[#This Row],[Multi-lens? 1]]="Quad", 4, ""))),"")</f>
        <v/>
      </c>
      <c r="I1207" s="9" t="str">
        <f>IFERROR(Table1[[#This Row],[Name]],"")</f>
        <v/>
      </c>
      <c r="K1207" s="3" t="str">
        <f t="shared" si="112"/>
        <v/>
      </c>
      <c r="M1207" s="4" t="e">
        <f>IF(Table1[[#This Row],[Import to Gateway Calculator?]]="Yes",IFERROR(Table1[[#This Row],[Streaming Resolution '[MP']]],""),0)</f>
        <v>#VALUE!</v>
      </c>
      <c r="N1207" s="4" t="e">
        <f>IF(Table1[[#This Row],[Import to Gateway Calculator?]]="Yes",IFERROR(Table1[[#This Row],[Recording Resolution '[MP']]],""),0)</f>
        <v>#VALUE!</v>
      </c>
      <c r="O1207" s="4" t="e">
        <f>IF(Table1[[#This Row],[Import to Gateway Calculator?]]="Yes",IFERROR(Table1[[#This Row],[Frame Rate '[FPS'] 1]],""),0)</f>
        <v>#VALUE!</v>
      </c>
      <c r="P1207" s="4" t="e">
        <f>IF(Table1[[#This Row],[Import to Gateway Calculator?]]="Yes",IFERROR(Table1[[#This Row],[Days of Storage 1]],""),0)</f>
        <v>#VALUE!</v>
      </c>
    </row>
    <row r="1208" spans="1:16" x14ac:dyDescent="0.25">
      <c r="A1208" s="5" t="e">
        <f t="shared" si="113"/>
        <v>#VALUE!</v>
      </c>
      <c r="B1208" s="6" t="str">
        <f>IFERROR(IF(Table1[[#This Row],[Multi-lens? 1]]="No", 1, IF(Table1[[#This Row],[Multi-lens? 1]]="Dual", 2, IF(Table1[[#This Row],[Multi-lens? 1]]="Quad", 4, ""))),"")</f>
        <v/>
      </c>
      <c r="C1208" s="6" t="e">
        <f t="shared" si="114"/>
        <v>#VALUE!</v>
      </c>
      <c r="D1208" s="6" t="e">
        <f t="shared" si="115"/>
        <v>#VALUE!</v>
      </c>
      <c r="E1208" s="6" t="e">
        <f t="shared" si="116"/>
        <v>#VALUE!</v>
      </c>
      <c r="F1208" s="6" t="e">
        <f t="shared" si="117"/>
        <v>#VALUE!</v>
      </c>
      <c r="H1208" s="6" t="str">
        <f>IFERROR(IF(Table1[[#This Row],[Multi-lens? 1]]="No", 1, IF(Table1[[#This Row],[Multi-lens? 1]]="Dual", 2, IF(Table1[[#This Row],[Multi-lens? 1]]="Quad", 4, ""))),"")</f>
        <v/>
      </c>
      <c r="I1208" s="9" t="str">
        <f>IFERROR(Table1[[#This Row],[Name]],"")</f>
        <v/>
      </c>
      <c r="K1208" s="3" t="str">
        <f t="shared" si="112"/>
        <v/>
      </c>
      <c r="M1208" s="4" t="e">
        <f>IF(Table1[[#This Row],[Import to Gateway Calculator?]]="Yes",IFERROR(Table1[[#This Row],[Streaming Resolution '[MP']]],""),0)</f>
        <v>#VALUE!</v>
      </c>
      <c r="N1208" s="4" t="e">
        <f>IF(Table1[[#This Row],[Import to Gateway Calculator?]]="Yes",IFERROR(Table1[[#This Row],[Recording Resolution '[MP']]],""),0)</f>
        <v>#VALUE!</v>
      </c>
      <c r="O1208" s="4" t="e">
        <f>IF(Table1[[#This Row],[Import to Gateway Calculator?]]="Yes",IFERROR(Table1[[#This Row],[Frame Rate '[FPS'] 1]],""),0)</f>
        <v>#VALUE!</v>
      </c>
      <c r="P1208" s="4" t="e">
        <f>IF(Table1[[#This Row],[Import to Gateway Calculator?]]="Yes",IFERROR(Table1[[#This Row],[Days of Storage 1]],""),0)</f>
        <v>#VALUE!</v>
      </c>
    </row>
    <row r="1209" spans="1:16" x14ac:dyDescent="0.25">
      <c r="A1209" s="5" t="e">
        <f t="shared" si="113"/>
        <v>#VALUE!</v>
      </c>
      <c r="B1209" s="6" t="str">
        <f>IFERROR(IF(Table1[[#This Row],[Multi-lens? 1]]="No", 1, IF(Table1[[#This Row],[Multi-lens? 1]]="Dual", 2, IF(Table1[[#This Row],[Multi-lens? 1]]="Quad", 4, ""))),"")</f>
        <v/>
      </c>
      <c r="C1209" s="6" t="e">
        <f t="shared" si="114"/>
        <v>#VALUE!</v>
      </c>
      <c r="D1209" s="6" t="e">
        <f t="shared" si="115"/>
        <v>#VALUE!</v>
      </c>
      <c r="E1209" s="6" t="e">
        <f t="shared" si="116"/>
        <v>#VALUE!</v>
      </c>
      <c r="F1209" s="6" t="e">
        <f t="shared" si="117"/>
        <v>#VALUE!</v>
      </c>
      <c r="H1209" s="6" t="str">
        <f>IFERROR(IF(Table1[[#This Row],[Multi-lens? 1]]="No", 1, IF(Table1[[#This Row],[Multi-lens? 1]]="Dual", 2, IF(Table1[[#This Row],[Multi-lens? 1]]="Quad", 4, ""))),"")</f>
        <v/>
      </c>
      <c r="I1209" s="9" t="str">
        <f>IFERROR(Table1[[#This Row],[Name]],"")</f>
        <v/>
      </c>
      <c r="K1209" s="3" t="str">
        <f t="shared" si="112"/>
        <v/>
      </c>
      <c r="M1209" s="4" t="e">
        <f>IF(Table1[[#This Row],[Import to Gateway Calculator?]]="Yes",IFERROR(Table1[[#This Row],[Streaming Resolution '[MP']]],""),0)</f>
        <v>#VALUE!</v>
      </c>
      <c r="N1209" s="4" t="e">
        <f>IF(Table1[[#This Row],[Import to Gateway Calculator?]]="Yes",IFERROR(Table1[[#This Row],[Recording Resolution '[MP']]],""),0)</f>
        <v>#VALUE!</v>
      </c>
      <c r="O1209" s="4" t="e">
        <f>IF(Table1[[#This Row],[Import to Gateway Calculator?]]="Yes",IFERROR(Table1[[#This Row],[Frame Rate '[FPS'] 1]],""),0)</f>
        <v>#VALUE!</v>
      </c>
      <c r="P1209" s="4" t="e">
        <f>IF(Table1[[#This Row],[Import to Gateway Calculator?]]="Yes",IFERROR(Table1[[#This Row],[Days of Storage 1]],""),0)</f>
        <v>#VALUE!</v>
      </c>
    </row>
    <row r="1210" spans="1:16" x14ac:dyDescent="0.25">
      <c r="A1210" s="5" t="e">
        <f t="shared" si="113"/>
        <v>#VALUE!</v>
      </c>
      <c r="B1210" s="6" t="str">
        <f>IFERROR(IF(Table1[[#This Row],[Multi-lens? 1]]="No", 1, IF(Table1[[#This Row],[Multi-lens? 1]]="Dual", 2, IF(Table1[[#This Row],[Multi-lens? 1]]="Quad", 4, ""))),"")</f>
        <v/>
      </c>
      <c r="C1210" s="6" t="e">
        <f t="shared" si="114"/>
        <v>#VALUE!</v>
      </c>
      <c r="D1210" s="6" t="e">
        <f t="shared" si="115"/>
        <v>#VALUE!</v>
      </c>
      <c r="E1210" s="6" t="e">
        <f t="shared" si="116"/>
        <v>#VALUE!</v>
      </c>
      <c r="F1210" s="6" t="e">
        <f t="shared" si="117"/>
        <v>#VALUE!</v>
      </c>
      <c r="H1210" s="6" t="str">
        <f>IFERROR(IF(Table1[[#This Row],[Multi-lens? 1]]="No", 1, IF(Table1[[#This Row],[Multi-lens? 1]]="Dual", 2, IF(Table1[[#This Row],[Multi-lens? 1]]="Quad", 4, ""))),"")</f>
        <v/>
      </c>
      <c r="I1210" s="9" t="str">
        <f>IFERROR(Table1[[#This Row],[Name]],"")</f>
        <v/>
      </c>
      <c r="K1210" s="3" t="str">
        <f t="shared" si="112"/>
        <v/>
      </c>
      <c r="M1210" s="4" t="e">
        <f>IF(Table1[[#This Row],[Import to Gateway Calculator?]]="Yes",IFERROR(Table1[[#This Row],[Streaming Resolution '[MP']]],""),0)</f>
        <v>#VALUE!</v>
      </c>
      <c r="N1210" s="4" t="e">
        <f>IF(Table1[[#This Row],[Import to Gateway Calculator?]]="Yes",IFERROR(Table1[[#This Row],[Recording Resolution '[MP']]],""),0)</f>
        <v>#VALUE!</v>
      </c>
      <c r="O1210" s="4" t="e">
        <f>IF(Table1[[#This Row],[Import to Gateway Calculator?]]="Yes",IFERROR(Table1[[#This Row],[Frame Rate '[FPS'] 1]],""),0)</f>
        <v>#VALUE!</v>
      </c>
      <c r="P1210" s="4" t="e">
        <f>IF(Table1[[#This Row],[Import to Gateway Calculator?]]="Yes",IFERROR(Table1[[#This Row],[Days of Storage 1]],""),0)</f>
        <v>#VALUE!</v>
      </c>
    </row>
    <row r="1211" spans="1:16" x14ac:dyDescent="0.25">
      <c r="A1211" s="5" t="e">
        <f t="shared" si="113"/>
        <v>#VALUE!</v>
      </c>
      <c r="B1211" s="6" t="str">
        <f>IFERROR(IF(Table1[[#This Row],[Multi-lens? 1]]="No", 1, IF(Table1[[#This Row],[Multi-lens? 1]]="Dual", 2, IF(Table1[[#This Row],[Multi-lens? 1]]="Quad", 4, ""))),"")</f>
        <v/>
      </c>
      <c r="C1211" s="6" t="e">
        <f t="shared" si="114"/>
        <v>#VALUE!</v>
      </c>
      <c r="D1211" s="6" t="e">
        <f t="shared" si="115"/>
        <v>#VALUE!</v>
      </c>
      <c r="E1211" s="6" t="e">
        <f t="shared" si="116"/>
        <v>#VALUE!</v>
      </c>
      <c r="F1211" s="6" t="e">
        <f t="shared" si="117"/>
        <v>#VALUE!</v>
      </c>
      <c r="H1211" s="6" t="str">
        <f>IFERROR(IF(Table1[[#This Row],[Multi-lens? 1]]="No", 1, IF(Table1[[#This Row],[Multi-lens? 1]]="Dual", 2, IF(Table1[[#This Row],[Multi-lens? 1]]="Quad", 4, ""))),"")</f>
        <v/>
      </c>
      <c r="I1211" s="9" t="str">
        <f>IFERROR(Table1[[#This Row],[Name]],"")</f>
        <v/>
      </c>
      <c r="K1211" s="3" t="str">
        <f t="shared" si="112"/>
        <v/>
      </c>
      <c r="M1211" s="4" t="e">
        <f>IF(Table1[[#This Row],[Import to Gateway Calculator?]]="Yes",IFERROR(Table1[[#This Row],[Streaming Resolution '[MP']]],""),0)</f>
        <v>#VALUE!</v>
      </c>
      <c r="N1211" s="4" t="e">
        <f>IF(Table1[[#This Row],[Import to Gateway Calculator?]]="Yes",IFERROR(Table1[[#This Row],[Recording Resolution '[MP']]],""),0)</f>
        <v>#VALUE!</v>
      </c>
      <c r="O1211" s="4" t="e">
        <f>IF(Table1[[#This Row],[Import to Gateway Calculator?]]="Yes",IFERROR(Table1[[#This Row],[Frame Rate '[FPS'] 1]],""),0)</f>
        <v>#VALUE!</v>
      </c>
      <c r="P1211" s="4" t="e">
        <f>IF(Table1[[#This Row],[Import to Gateway Calculator?]]="Yes",IFERROR(Table1[[#This Row],[Days of Storage 1]],""),0)</f>
        <v>#VALUE!</v>
      </c>
    </row>
    <row r="1212" spans="1:16" x14ac:dyDescent="0.25">
      <c r="A1212" s="5" t="e">
        <f t="shared" si="113"/>
        <v>#VALUE!</v>
      </c>
      <c r="B1212" s="6" t="str">
        <f>IFERROR(IF(Table1[[#This Row],[Multi-lens? 1]]="No", 1, IF(Table1[[#This Row],[Multi-lens? 1]]="Dual", 2, IF(Table1[[#This Row],[Multi-lens? 1]]="Quad", 4, ""))),"")</f>
        <v/>
      </c>
      <c r="C1212" s="6" t="e">
        <f t="shared" si="114"/>
        <v>#VALUE!</v>
      </c>
      <c r="D1212" s="6" t="e">
        <f t="shared" si="115"/>
        <v>#VALUE!</v>
      </c>
      <c r="E1212" s="6" t="e">
        <f t="shared" si="116"/>
        <v>#VALUE!</v>
      </c>
      <c r="F1212" s="6" t="e">
        <f t="shared" si="117"/>
        <v>#VALUE!</v>
      </c>
      <c r="H1212" s="6" t="str">
        <f>IFERROR(IF(Table1[[#This Row],[Multi-lens? 1]]="No", 1, IF(Table1[[#This Row],[Multi-lens? 1]]="Dual", 2, IF(Table1[[#This Row],[Multi-lens? 1]]="Quad", 4, ""))),"")</f>
        <v/>
      </c>
      <c r="I1212" s="9" t="str">
        <f>IFERROR(Table1[[#This Row],[Name]],"")</f>
        <v/>
      </c>
      <c r="K1212" s="3" t="str">
        <f t="shared" si="112"/>
        <v/>
      </c>
      <c r="M1212" s="4" t="e">
        <f>IF(Table1[[#This Row],[Import to Gateway Calculator?]]="Yes",IFERROR(Table1[[#This Row],[Streaming Resolution '[MP']]],""),0)</f>
        <v>#VALUE!</v>
      </c>
      <c r="N1212" s="4" t="e">
        <f>IF(Table1[[#This Row],[Import to Gateway Calculator?]]="Yes",IFERROR(Table1[[#This Row],[Recording Resolution '[MP']]],""),0)</f>
        <v>#VALUE!</v>
      </c>
      <c r="O1212" s="4" t="e">
        <f>IF(Table1[[#This Row],[Import to Gateway Calculator?]]="Yes",IFERROR(Table1[[#This Row],[Frame Rate '[FPS'] 1]],""),0)</f>
        <v>#VALUE!</v>
      </c>
      <c r="P1212" s="4" t="e">
        <f>IF(Table1[[#This Row],[Import to Gateway Calculator?]]="Yes",IFERROR(Table1[[#This Row],[Days of Storage 1]],""),0)</f>
        <v>#VALUE!</v>
      </c>
    </row>
    <row r="1213" spans="1:16" x14ac:dyDescent="0.25">
      <c r="A1213" s="5" t="e">
        <f t="shared" si="113"/>
        <v>#VALUE!</v>
      </c>
      <c r="B1213" s="6" t="str">
        <f>IFERROR(IF(Table1[[#This Row],[Multi-lens? 1]]="No", 1, IF(Table1[[#This Row],[Multi-lens? 1]]="Dual", 2, IF(Table1[[#This Row],[Multi-lens? 1]]="Quad", 4, ""))),"")</f>
        <v/>
      </c>
      <c r="C1213" s="6" t="e">
        <f t="shared" si="114"/>
        <v>#VALUE!</v>
      </c>
      <c r="D1213" s="6" t="e">
        <f t="shared" si="115"/>
        <v>#VALUE!</v>
      </c>
      <c r="E1213" s="6" t="e">
        <f t="shared" si="116"/>
        <v>#VALUE!</v>
      </c>
      <c r="F1213" s="6" t="e">
        <f t="shared" si="117"/>
        <v>#VALUE!</v>
      </c>
      <c r="H1213" s="6" t="str">
        <f>IFERROR(IF(Table1[[#This Row],[Multi-lens? 1]]="No", 1, IF(Table1[[#This Row],[Multi-lens? 1]]="Dual", 2, IF(Table1[[#This Row],[Multi-lens? 1]]="Quad", 4, ""))),"")</f>
        <v/>
      </c>
      <c r="I1213" s="9" t="str">
        <f>IFERROR(Table1[[#This Row],[Name]],"")</f>
        <v/>
      </c>
      <c r="K1213" s="3" t="str">
        <f t="shared" si="112"/>
        <v/>
      </c>
      <c r="M1213" s="4" t="e">
        <f>IF(Table1[[#This Row],[Import to Gateway Calculator?]]="Yes",IFERROR(Table1[[#This Row],[Streaming Resolution '[MP']]],""),0)</f>
        <v>#VALUE!</v>
      </c>
      <c r="N1213" s="4" t="e">
        <f>IF(Table1[[#This Row],[Import to Gateway Calculator?]]="Yes",IFERROR(Table1[[#This Row],[Recording Resolution '[MP']]],""),0)</f>
        <v>#VALUE!</v>
      </c>
      <c r="O1213" s="4" t="e">
        <f>IF(Table1[[#This Row],[Import to Gateway Calculator?]]="Yes",IFERROR(Table1[[#This Row],[Frame Rate '[FPS'] 1]],""),0)</f>
        <v>#VALUE!</v>
      </c>
      <c r="P1213" s="4" t="e">
        <f>IF(Table1[[#This Row],[Import to Gateway Calculator?]]="Yes",IFERROR(Table1[[#This Row],[Days of Storage 1]],""),0)</f>
        <v>#VALUE!</v>
      </c>
    </row>
    <row r="1214" spans="1:16" x14ac:dyDescent="0.25">
      <c r="A1214" s="5" t="e">
        <f t="shared" si="113"/>
        <v>#VALUE!</v>
      </c>
      <c r="B1214" s="6" t="str">
        <f>IFERROR(IF(Table1[[#This Row],[Multi-lens? 1]]="No", 1, IF(Table1[[#This Row],[Multi-lens? 1]]="Dual", 2, IF(Table1[[#This Row],[Multi-lens? 1]]="Quad", 4, ""))),"")</f>
        <v/>
      </c>
      <c r="C1214" s="6" t="e">
        <f t="shared" si="114"/>
        <v>#VALUE!</v>
      </c>
      <c r="D1214" s="6" t="e">
        <f t="shared" si="115"/>
        <v>#VALUE!</v>
      </c>
      <c r="E1214" s="6" t="e">
        <f t="shared" si="116"/>
        <v>#VALUE!</v>
      </c>
      <c r="F1214" s="6" t="e">
        <f t="shared" si="117"/>
        <v>#VALUE!</v>
      </c>
      <c r="H1214" s="6" t="str">
        <f>IFERROR(IF(Table1[[#This Row],[Multi-lens? 1]]="No", 1, IF(Table1[[#This Row],[Multi-lens? 1]]="Dual", 2, IF(Table1[[#This Row],[Multi-lens? 1]]="Quad", 4, ""))),"")</f>
        <v/>
      </c>
      <c r="I1214" s="9" t="str">
        <f>IFERROR(Table1[[#This Row],[Name]],"")</f>
        <v/>
      </c>
      <c r="K1214" s="3" t="str">
        <f t="shared" si="112"/>
        <v/>
      </c>
      <c r="M1214" s="4" t="e">
        <f>IF(Table1[[#This Row],[Import to Gateway Calculator?]]="Yes",IFERROR(Table1[[#This Row],[Streaming Resolution '[MP']]],""),0)</f>
        <v>#VALUE!</v>
      </c>
      <c r="N1214" s="4" t="e">
        <f>IF(Table1[[#This Row],[Import to Gateway Calculator?]]="Yes",IFERROR(Table1[[#This Row],[Recording Resolution '[MP']]],""),0)</f>
        <v>#VALUE!</v>
      </c>
      <c r="O1214" s="4" t="e">
        <f>IF(Table1[[#This Row],[Import to Gateway Calculator?]]="Yes",IFERROR(Table1[[#This Row],[Frame Rate '[FPS'] 1]],""),0)</f>
        <v>#VALUE!</v>
      </c>
      <c r="P1214" s="4" t="e">
        <f>IF(Table1[[#This Row],[Import to Gateway Calculator?]]="Yes",IFERROR(Table1[[#This Row],[Days of Storage 1]],""),0)</f>
        <v>#VALUE!</v>
      </c>
    </row>
    <row r="1215" spans="1:16" x14ac:dyDescent="0.25">
      <c r="A1215" s="5" t="e">
        <f t="shared" si="113"/>
        <v>#VALUE!</v>
      </c>
      <c r="B1215" s="6" t="str">
        <f>IFERROR(IF(Table1[[#This Row],[Multi-lens? 1]]="No", 1, IF(Table1[[#This Row],[Multi-lens? 1]]="Dual", 2, IF(Table1[[#This Row],[Multi-lens? 1]]="Quad", 4, ""))),"")</f>
        <v/>
      </c>
      <c r="C1215" s="6" t="e">
        <f t="shared" si="114"/>
        <v>#VALUE!</v>
      </c>
      <c r="D1215" s="6" t="e">
        <f t="shared" si="115"/>
        <v>#VALUE!</v>
      </c>
      <c r="E1215" s="6" t="e">
        <f t="shared" si="116"/>
        <v>#VALUE!</v>
      </c>
      <c r="F1215" s="6" t="e">
        <f t="shared" si="117"/>
        <v>#VALUE!</v>
      </c>
      <c r="H1215" s="6" t="str">
        <f>IFERROR(IF(Table1[[#This Row],[Multi-lens? 1]]="No", 1, IF(Table1[[#This Row],[Multi-lens? 1]]="Dual", 2, IF(Table1[[#This Row],[Multi-lens? 1]]="Quad", 4, ""))),"")</f>
        <v/>
      </c>
      <c r="I1215" s="9" t="str">
        <f>IFERROR(Table1[[#This Row],[Name]],"")</f>
        <v/>
      </c>
      <c r="K1215" s="3" t="str">
        <f t="shared" si="112"/>
        <v/>
      </c>
      <c r="M1215" s="4" t="e">
        <f>IF(Table1[[#This Row],[Import to Gateway Calculator?]]="Yes",IFERROR(Table1[[#This Row],[Streaming Resolution '[MP']]],""),0)</f>
        <v>#VALUE!</v>
      </c>
      <c r="N1215" s="4" t="e">
        <f>IF(Table1[[#This Row],[Import to Gateway Calculator?]]="Yes",IFERROR(Table1[[#This Row],[Recording Resolution '[MP']]],""),0)</f>
        <v>#VALUE!</v>
      </c>
      <c r="O1215" s="4" t="e">
        <f>IF(Table1[[#This Row],[Import to Gateway Calculator?]]="Yes",IFERROR(Table1[[#This Row],[Frame Rate '[FPS'] 1]],""),0)</f>
        <v>#VALUE!</v>
      </c>
      <c r="P1215" s="4" t="e">
        <f>IF(Table1[[#This Row],[Import to Gateway Calculator?]]="Yes",IFERROR(Table1[[#This Row],[Days of Storage 1]],""),0)</f>
        <v>#VALUE!</v>
      </c>
    </row>
    <row r="1216" spans="1:16" x14ac:dyDescent="0.25">
      <c r="A1216" s="5" t="e">
        <f t="shared" si="113"/>
        <v>#VALUE!</v>
      </c>
      <c r="B1216" s="6" t="str">
        <f>IFERROR(IF(Table1[[#This Row],[Multi-lens? 1]]="No", 1, IF(Table1[[#This Row],[Multi-lens? 1]]="Dual", 2, IF(Table1[[#This Row],[Multi-lens? 1]]="Quad", 4, ""))),"")</f>
        <v/>
      </c>
      <c r="C1216" s="6" t="e">
        <f t="shared" si="114"/>
        <v>#VALUE!</v>
      </c>
      <c r="D1216" s="6" t="e">
        <f t="shared" si="115"/>
        <v>#VALUE!</v>
      </c>
      <c r="E1216" s="6" t="e">
        <f t="shared" si="116"/>
        <v>#VALUE!</v>
      </c>
      <c r="F1216" s="6" t="e">
        <f t="shared" si="117"/>
        <v>#VALUE!</v>
      </c>
      <c r="H1216" s="6" t="str">
        <f>IFERROR(IF(Table1[[#This Row],[Multi-lens? 1]]="No", 1, IF(Table1[[#This Row],[Multi-lens? 1]]="Dual", 2, IF(Table1[[#This Row],[Multi-lens? 1]]="Quad", 4, ""))),"")</f>
        <v/>
      </c>
      <c r="I1216" s="9" t="str">
        <f>IFERROR(Table1[[#This Row],[Name]],"")</f>
        <v/>
      </c>
      <c r="K1216" s="3" t="str">
        <f t="shared" si="112"/>
        <v/>
      </c>
      <c r="M1216" s="4" t="e">
        <f>IF(Table1[[#This Row],[Import to Gateway Calculator?]]="Yes",IFERROR(Table1[[#This Row],[Streaming Resolution '[MP']]],""),0)</f>
        <v>#VALUE!</v>
      </c>
      <c r="N1216" s="4" t="e">
        <f>IF(Table1[[#This Row],[Import to Gateway Calculator?]]="Yes",IFERROR(Table1[[#This Row],[Recording Resolution '[MP']]],""),0)</f>
        <v>#VALUE!</v>
      </c>
      <c r="O1216" s="4" t="e">
        <f>IF(Table1[[#This Row],[Import to Gateway Calculator?]]="Yes",IFERROR(Table1[[#This Row],[Frame Rate '[FPS'] 1]],""),0)</f>
        <v>#VALUE!</v>
      </c>
      <c r="P1216" s="4" t="e">
        <f>IF(Table1[[#This Row],[Import to Gateway Calculator?]]="Yes",IFERROR(Table1[[#This Row],[Days of Storage 1]],""),0)</f>
        <v>#VALUE!</v>
      </c>
    </row>
    <row r="1217" spans="1:16" x14ac:dyDescent="0.25">
      <c r="A1217" s="5" t="e">
        <f t="shared" si="113"/>
        <v>#VALUE!</v>
      </c>
      <c r="B1217" s="6" t="str">
        <f>IFERROR(IF(Table1[[#This Row],[Multi-lens? 1]]="No", 1, IF(Table1[[#This Row],[Multi-lens? 1]]="Dual", 2, IF(Table1[[#This Row],[Multi-lens? 1]]="Quad", 4, ""))),"")</f>
        <v/>
      </c>
      <c r="C1217" s="6" t="e">
        <f t="shared" si="114"/>
        <v>#VALUE!</v>
      </c>
      <c r="D1217" s="6" t="e">
        <f t="shared" si="115"/>
        <v>#VALUE!</v>
      </c>
      <c r="E1217" s="6" t="e">
        <f t="shared" si="116"/>
        <v>#VALUE!</v>
      </c>
      <c r="F1217" s="6" t="e">
        <f t="shared" si="117"/>
        <v>#VALUE!</v>
      </c>
      <c r="H1217" s="6" t="str">
        <f>IFERROR(IF(Table1[[#This Row],[Multi-lens? 1]]="No", 1, IF(Table1[[#This Row],[Multi-lens? 1]]="Dual", 2, IF(Table1[[#This Row],[Multi-lens? 1]]="Quad", 4, ""))),"")</f>
        <v/>
      </c>
      <c r="I1217" s="9" t="str">
        <f>IFERROR(Table1[[#This Row],[Name]],"")</f>
        <v/>
      </c>
      <c r="K1217" s="3" t="str">
        <f t="shared" si="112"/>
        <v/>
      </c>
      <c r="M1217" s="4" t="e">
        <f>IF(Table1[[#This Row],[Import to Gateway Calculator?]]="Yes",IFERROR(Table1[[#This Row],[Streaming Resolution '[MP']]],""),0)</f>
        <v>#VALUE!</v>
      </c>
      <c r="N1217" s="4" t="e">
        <f>IF(Table1[[#This Row],[Import to Gateway Calculator?]]="Yes",IFERROR(Table1[[#This Row],[Recording Resolution '[MP']]],""),0)</f>
        <v>#VALUE!</v>
      </c>
      <c r="O1217" s="4" t="e">
        <f>IF(Table1[[#This Row],[Import to Gateway Calculator?]]="Yes",IFERROR(Table1[[#This Row],[Frame Rate '[FPS'] 1]],""),0)</f>
        <v>#VALUE!</v>
      </c>
      <c r="P1217" s="4" t="e">
        <f>IF(Table1[[#This Row],[Import to Gateway Calculator?]]="Yes",IFERROR(Table1[[#This Row],[Days of Storage 1]],""),0)</f>
        <v>#VALUE!</v>
      </c>
    </row>
    <row r="1218" spans="1:16" x14ac:dyDescent="0.25">
      <c r="A1218" s="5" t="e">
        <f t="shared" si="113"/>
        <v>#VALUE!</v>
      </c>
      <c r="B1218" s="6" t="str">
        <f>IFERROR(IF(Table1[[#This Row],[Multi-lens? 1]]="No", 1, IF(Table1[[#This Row],[Multi-lens? 1]]="Dual", 2, IF(Table1[[#This Row],[Multi-lens? 1]]="Quad", 4, ""))),"")</f>
        <v/>
      </c>
      <c r="C1218" s="6" t="e">
        <f t="shared" si="114"/>
        <v>#VALUE!</v>
      </c>
      <c r="D1218" s="6" t="e">
        <f t="shared" si="115"/>
        <v>#VALUE!</v>
      </c>
      <c r="E1218" s="6" t="e">
        <f t="shared" si="116"/>
        <v>#VALUE!</v>
      </c>
      <c r="F1218" s="6" t="e">
        <f t="shared" si="117"/>
        <v>#VALUE!</v>
      </c>
      <c r="H1218" s="6" t="str">
        <f>IFERROR(IF(Table1[[#This Row],[Multi-lens? 1]]="No", 1, IF(Table1[[#This Row],[Multi-lens? 1]]="Dual", 2, IF(Table1[[#This Row],[Multi-lens? 1]]="Quad", 4, ""))),"")</f>
        <v/>
      </c>
      <c r="I1218" s="9" t="str">
        <f>IFERROR(Table1[[#This Row],[Name]],"")</f>
        <v/>
      </c>
      <c r="K1218" s="3" t="str">
        <f t="shared" si="112"/>
        <v/>
      </c>
      <c r="M1218" s="4" t="e">
        <f>IF(Table1[[#This Row],[Import to Gateway Calculator?]]="Yes",IFERROR(Table1[[#This Row],[Streaming Resolution '[MP']]],""),0)</f>
        <v>#VALUE!</v>
      </c>
      <c r="N1218" s="4" t="e">
        <f>IF(Table1[[#This Row],[Import to Gateway Calculator?]]="Yes",IFERROR(Table1[[#This Row],[Recording Resolution '[MP']]],""),0)</f>
        <v>#VALUE!</v>
      </c>
      <c r="O1218" s="4" t="e">
        <f>IF(Table1[[#This Row],[Import to Gateway Calculator?]]="Yes",IFERROR(Table1[[#This Row],[Frame Rate '[FPS'] 1]],""),0)</f>
        <v>#VALUE!</v>
      </c>
      <c r="P1218" s="4" t="e">
        <f>IF(Table1[[#This Row],[Import to Gateway Calculator?]]="Yes",IFERROR(Table1[[#This Row],[Days of Storage 1]],""),0)</f>
        <v>#VALUE!</v>
      </c>
    </row>
    <row r="1219" spans="1:16" x14ac:dyDescent="0.25">
      <c r="A1219" s="5" t="e">
        <f t="shared" si="113"/>
        <v>#VALUE!</v>
      </c>
      <c r="B1219" s="6" t="str">
        <f>IFERROR(IF(Table1[[#This Row],[Multi-lens? 1]]="No", 1, IF(Table1[[#This Row],[Multi-lens? 1]]="Dual", 2, IF(Table1[[#This Row],[Multi-lens? 1]]="Quad", 4, ""))),"")</f>
        <v/>
      </c>
      <c r="C1219" s="6" t="e">
        <f t="shared" si="114"/>
        <v>#VALUE!</v>
      </c>
      <c r="D1219" s="6" t="e">
        <f t="shared" si="115"/>
        <v>#VALUE!</v>
      </c>
      <c r="E1219" s="6" t="e">
        <f t="shared" si="116"/>
        <v>#VALUE!</v>
      </c>
      <c r="F1219" s="6" t="e">
        <f t="shared" si="117"/>
        <v>#VALUE!</v>
      </c>
      <c r="H1219" s="6" t="str">
        <f>IFERROR(IF(Table1[[#This Row],[Multi-lens? 1]]="No", 1, IF(Table1[[#This Row],[Multi-lens? 1]]="Dual", 2, IF(Table1[[#This Row],[Multi-lens? 1]]="Quad", 4, ""))),"")</f>
        <v/>
      </c>
      <c r="I1219" s="9" t="str">
        <f>IFERROR(Table1[[#This Row],[Name]],"")</f>
        <v/>
      </c>
      <c r="K1219" s="3" t="str">
        <f t="shared" ref="K1219:K1282" si="118">IFERROR(IF(I1219=0,"",I1219),"")</f>
        <v/>
      </c>
      <c r="M1219" s="4" t="e">
        <f>IF(Table1[[#This Row],[Import to Gateway Calculator?]]="Yes",IFERROR(Table1[[#This Row],[Streaming Resolution '[MP']]],""),0)</f>
        <v>#VALUE!</v>
      </c>
      <c r="N1219" s="4" t="e">
        <f>IF(Table1[[#This Row],[Import to Gateway Calculator?]]="Yes",IFERROR(Table1[[#This Row],[Recording Resolution '[MP']]],""),0)</f>
        <v>#VALUE!</v>
      </c>
      <c r="O1219" s="4" t="e">
        <f>IF(Table1[[#This Row],[Import to Gateway Calculator?]]="Yes",IFERROR(Table1[[#This Row],[Frame Rate '[FPS'] 1]],""),0)</f>
        <v>#VALUE!</v>
      </c>
      <c r="P1219" s="4" t="e">
        <f>IF(Table1[[#This Row],[Import to Gateway Calculator?]]="Yes",IFERROR(Table1[[#This Row],[Days of Storage 1]],""),0)</f>
        <v>#VALUE!</v>
      </c>
    </row>
    <row r="1220" spans="1:16" x14ac:dyDescent="0.25">
      <c r="A1220" s="5" t="e">
        <f t="shared" si="113"/>
        <v>#VALUE!</v>
      </c>
      <c r="B1220" s="6" t="str">
        <f>IFERROR(IF(Table1[[#This Row],[Multi-lens? 1]]="No", 1, IF(Table1[[#This Row],[Multi-lens? 1]]="Dual", 2, IF(Table1[[#This Row],[Multi-lens? 1]]="Quad", 4, ""))),"")</f>
        <v/>
      </c>
      <c r="C1220" s="6" t="e">
        <f t="shared" si="114"/>
        <v>#VALUE!</v>
      </c>
      <c r="D1220" s="6" t="e">
        <f t="shared" si="115"/>
        <v>#VALUE!</v>
      </c>
      <c r="E1220" s="6" t="e">
        <f t="shared" si="116"/>
        <v>#VALUE!</v>
      </c>
      <c r="F1220" s="6" t="e">
        <f t="shared" si="117"/>
        <v>#VALUE!</v>
      </c>
      <c r="H1220" s="6" t="str">
        <f>IFERROR(IF(Table1[[#This Row],[Multi-lens? 1]]="No", 1, IF(Table1[[#This Row],[Multi-lens? 1]]="Dual", 2, IF(Table1[[#This Row],[Multi-lens? 1]]="Quad", 4, ""))),"")</f>
        <v/>
      </c>
      <c r="I1220" s="9" t="str">
        <f>IFERROR(Table1[[#This Row],[Name]],"")</f>
        <v/>
      </c>
      <c r="K1220" s="3" t="str">
        <f t="shared" si="118"/>
        <v/>
      </c>
      <c r="M1220" s="4" t="e">
        <f>IF(Table1[[#This Row],[Import to Gateway Calculator?]]="Yes",IFERROR(Table1[[#This Row],[Streaming Resolution '[MP']]],""),0)</f>
        <v>#VALUE!</v>
      </c>
      <c r="N1220" s="4" t="e">
        <f>IF(Table1[[#This Row],[Import to Gateway Calculator?]]="Yes",IFERROR(Table1[[#This Row],[Recording Resolution '[MP']]],""),0)</f>
        <v>#VALUE!</v>
      </c>
      <c r="O1220" s="4" t="e">
        <f>IF(Table1[[#This Row],[Import to Gateway Calculator?]]="Yes",IFERROR(Table1[[#This Row],[Frame Rate '[FPS'] 1]],""),0)</f>
        <v>#VALUE!</v>
      </c>
      <c r="P1220" s="4" t="e">
        <f>IF(Table1[[#This Row],[Import to Gateway Calculator?]]="Yes",IFERROR(Table1[[#This Row],[Days of Storage 1]],""),0)</f>
        <v>#VALUE!</v>
      </c>
    </row>
    <row r="1221" spans="1:16" x14ac:dyDescent="0.25">
      <c r="A1221" s="5" t="e">
        <f t="shared" si="113"/>
        <v>#VALUE!</v>
      </c>
      <c r="B1221" s="6" t="str">
        <f>IFERROR(IF(Table1[[#This Row],[Multi-lens? 1]]="No", 1, IF(Table1[[#This Row],[Multi-lens? 1]]="Dual", 2, IF(Table1[[#This Row],[Multi-lens? 1]]="Quad", 4, ""))),"")</f>
        <v/>
      </c>
      <c r="C1221" s="6" t="e">
        <f t="shared" si="114"/>
        <v>#VALUE!</v>
      </c>
      <c r="D1221" s="6" t="e">
        <f t="shared" si="115"/>
        <v>#VALUE!</v>
      </c>
      <c r="E1221" s="6" t="e">
        <f t="shared" si="116"/>
        <v>#VALUE!</v>
      </c>
      <c r="F1221" s="6" t="e">
        <f t="shared" si="117"/>
        <v>#VALUE!</v>
      </c>
      <c r="H1221" s="6" t="str">
        <f>IFERROR(IF(Table1[[#This Row],[Multi-lens? 1]]="No", 1, IF(Table1[[#This Row],[Multi-lens? 1]]="Dual", 2, IF(Table1[[#This Row],[Multi-lens? 1]]="Quad", 4, ""))),"")</f>
        <v/>
      </c>
      <c r="I1221" s="9" t="str">
        <f>IFERROR(Table1[[#This Row],[Name]],"")</f>
        <v/>
      </c>
      <c r="K1221" s="3" t="str">
        <f t="shared" si="118"/>
        <v/>
      </c>
      <c r="M1221" s="4" t="e">
        <f>IF(Table1[[#This Row],[Import to Gateway Calculator?]]="Yes",IFERROR(Table1[[#This Row],[Streaming Resolution '[MP']]],""),0)</f>
        <v>#VALUE!</v>
      </c>
      <c r="N1221" s="4" t="e">
        <f>IF(Table1[[#This Row],[Import to Gateway Calculator?]]="Yes",IFERROR(Table1[[#This Row],[Recording Resolution '[MP']]],""),0)</f>
        <v>#VALUE!</v>
      </c>
      <c r="O1221" s="4" t="e">
        <f>IF(Table1[[#This Row],[Import to Gateway Calculator?]]="Yes",IFERROR(Table1[[#This Row],[Frame Rate '[FPS'] 1]],""),0)</f>
        <v>#VALUE!</v>
      </c>
      <c r="P1221" s="4" t="e">
        <f>IF(Table1[[#This Row],[Import to Gateway Calculator?]]="Yes",IFERROR(Table1[[#This Row],[Days of Storage 1]],""),0)</f>
        <v>#VALUE!</v>
      </c>
    </row>
    <row r="1222" spans="1:16" x14ac:dyDescent="0.25">
      <c r="A1222" s="5" t="e">
        <f t="shared" si="113"/>
        <v>#VALUE!</v>
      </c>
      <c r="B1222" s="6" t="str">
        <f>IFERROR(IF(Table1[[#This Row],[Multi-lens? 1]]="No", 1, IF(Table1[[#This Row],[Multi-lens? 1]]="Dual", 2, IF(Table1[[#This Row],[Multi-lens? 1]]="Quad", 4, ""))),"")</f>
        <v/>
      </c>
      <c r="C1222" s="6" t="e">
        <f t="shared" si="114"/>
        <v>#VALUE!</v>
      </c>
      <c r="D1222" s="6" t="e">
        <f t="shared" si="115"/>
        <v>#VALUE!</v>
      </c>
      <c r="E1222" s="6" t="e">
        <f t="shared" si="116"/>
        <v>#VALUE!</v>
      </c>
      <c r="F1222" s="6" t="e">
        <f t="shared" si="117"/>
        <v>#VALUE!</v>
      </c>
      <c r="H1222" s="6" t="str">
        <f>IFERROR(IF(Table1[[#This Row],[Multi-lens? 1]]="No", 1, IF(Table1[[#This Row],[Multi-lens? 1]]="Dual", 2, IF(Table1[[#This Row],[Multi-lens? 1]]="Quad", 4, ""))),"")</f>
        <v/>
      </c>
      <c r="I1222" s="9" t="str">
        <f>IFERROR(Table1[[#This Row],[Name]],"")</f>
        <v/>
      </c>
      <c r="K1222" s="3" t="str">
        <f t="shared" si="118"/>
        <v/>
      </c>
      <c r="M1222" s="4" t="e">
        <f>IF(Table1[[#This Row],[Import to Gateway Calculator?]]="Yes",IFERROR(Table1[[#This Row],[Streaming Resolution '[MP']]],""),0)</f>
        <v>#VALUE!</v>
      </c>
      <c r="N1222" s="4" t="e">
        <f>IF(Table1[[#This Row],[Import to Gateway Calculator?]]="Yes",IFERROR(Table1[[#This Row],[Recording Resolution '[MP']]],""),0)</f>
        <v>#VALUE!</v>
      </c>
      <c r="O1222" s="4" t="e">
        <f>IF(Table1[[#This Row],[Import to Gateway Calculator?]]="Yes",IFERROR(Table1[[#This Row],[Frame Rate '[FPS'] 1]],""),0)</f>
        <v>#VALUE!</v>
      </c>
      <c r="P1222" s="4" t="e">
        <f>IF(Table1[[#This Row],[Import to Gateway Calculator?]]="Yes",IFERROR(Table1[[#This Row],[Days of Storage 1]],""),0)</f>
        <v>#VALUE!</v>
      </c>
    </row>
    <row r="1223" spans="1:16" x14ac:dyDescent="0.25">
      <c r="A1223" s="5" t="e">
        <f t="shared" ref="A1223:A1286" si="119">IF(D1223=0,"",K1223)</f>
        <v>#VALUE!</v>
      </c>
      <c r="B1223" s="6" t="str">
        <f>IFERROR(IF(Table1[[#This Row],[Multi-lens? 1]]="No", 1, IF(Table1[[#This Row],[Multi-lens? 1]]="Dual", 2, IF(Table1[[#This Row],[Multi-lens? 1]]="Quad", 4, ""))),"")</f>
        <v/>
      </c>
      <c r="C1223" s="6" t="e">
        <f t="shared" ref="C1223:C1286" si="120">M1223</f>
        <v>#VALUE!</v>
      </c>
      <c r="D1223" s="6" t="e">
        <f t="shared" ref="D1223:D1286" si="121">N1223</f>
        <v>#VALUE!</v>
      </c>
      <c r="E1223" s="6" t="e">
        <f t="shared" ref="E1223:E1286" si="122">O1223</f>
        <v>#VALUE!</v>
      </c>
      <c r="F1223" s="6" t="e">
        <f t="shared" ref="F1223:F1286" si="123">P1223</f>
        <v>#VALUE!</v>
      </c>
      <c r="H1223" s="6" t="str">
        <f>IFERROR(IF(Table1[[#This Row],[Multi-lens? 1]]="No", 1, IF(Table1[[#This Row],[Multi-lens? 1]]="Dual", 2, IF(Table1[[#This Row],[Multi-lens? 1]]="Quad", 4, ""))),"")</f>
        <v/>
      </c>
      <c r="I1223" s="9" t="str">
        <f>IFERROR(Table1[[#This Row],[Name]],"")</f>
        <v/>
      </c>
      <c r="K1223" s="3" t="str">
        <f t="shared" si="118"/>
        <v/>
      </c>
      <c r="M1223" s="4" t="e">
        <f>IF(Table1[[#This Row],[Import to Gateway Calculator?]]="Yes",IFERROR(Table1[[#This Row],[Streaming Resolution '[MP']]],""),0)</f>
        <v>#VALUE!</v>
      </c>
      <c r="N1223" s="4" t="e">
        <f>IF(Table1[[#This Row],[Import to Gateway Calculator?]]="Yes",IFERROR(Table1[[#This Row],[Recording Resolution '[MP']]],""),0)</f>
        <v>#VALUE!</v>
      </c>
      <c r="O1223" s="4" t="e">
        <f>IF(Table1[[#This Row],[Import to Gateway Calculator?]]="Yes",IFERROR(Table1[[#This Row],[Frame Rate '[FPS'] 1]],""),0)</f>
        <v>#VALUE!</v>
      </c>
      <c r="P1223" s="4" t="e">
        <f>IF(Table1[[#This Row],[Import to Gateway Calculator?]]="Yes",IFERROR(Table1[[#This Row],[Days of Storage 1]],""),0)</f>
        <v>#VALUE!</v>
      </c>
    </row>
    <row r="1224" spans="1:16" x14ac:dyDescent="0.25">
      <c r="A1224" s="5" t="e">
        <f t="shared" si="119"/>
        <v>#VALUE!</v>
      </c>
      <c r="B1224" s="6" t="str">
        <f>IFERROR(IF(Table1[[#This Row],[Multi-lens? 1]]="No", 1, IF(Table1[[#This Row],[Multi-lens? 1]]="Dual", 2, IF(Table1[[#This Row],[Multi-lens? 1]]="Quad", 4, ""))),"")</f>
        <v/>
      </c>
      <c r="C1224" s="6" t="e">
        <f t="shared" si="120"/>
        <v>#VALUE!</v>
      </c>
      <c r="D1224" s="6" t="e">
        <f t="shared" si="121"/>
        <v>#VALUE!</v>
      </c>
      <c r="E1224" s="6" t="e">
        <f t="shared" si="122"/>
        <v>#VALUE!</v>
      </c>
      <c r="F1224" s="6" t="e">
        <f t="shared" si="123"/>
        <v>#VALUE!</v>
      </c>
      <c r="H1224" s="6" t="str">
        <f>IFERROR(IF(Table1[[#This Row],[Multi-lens? 1]]="No", 1, IF(Table1[[#This Row],[Multi-lens? 1]]="Dual", 2, IF(Table1[[#This Row],[Multi-lens? 1]]="Quad", 4, ""))),"")</f>
        <v/>
      </c>
      <c r="I1224" s="9" t="str">
        <f>IFERROR(Table1[[#This Row],[Name]],"")</f>
        <v/>
      </c>
      <c r="K1224" s="3" t="str">
        <f t="shared" si="118"/>
        <v/>
      </c>
      <c r="M1224" s="4" t="e">
        <f>IF(Table1[[#This Row],[Import to Gateway Calculator?]]="Yes",IFERROR(Table1[[#This Row],[Streaming Resolution '[MP']]],""),0)</f>
        <v>#VALUE!</v>
      </c>
      <c r="N1224" s="4" t="e">
        <f>IF(Table1[[#This Row],[Import to Gateway Calculator?]]="Yes",IFERROR(Table1[[#This Row],[Recording Resolution '[MP']]],""),0)</f>
        <v>#VALUE!</v>
      </c>
      <c r="O1224" s="4" t="e">
        <f>IF(Table1[[#This Row],[Import to Gateway Calculator?]]="Yes",IFERROR(Table1[[#This Row],[Frame Rate '[FPS'] 1]],""),0)</f>
        <v>#VALUE!</v>
      </c>
      <c r="P1224" s="4" t="e">
        <f>IF(Table1[[#This Row],[Import to Gateway Calculator?]]="Yes",IFERROR(Table1[[#This Row],[Days of Storage 1]],""),0)</f>
        <v>#VALUE!</v>
      </c>
    </row>
    <row r="1225" spans="1:16" x14ac:dyDescent="0.25">
      <c r="A1225" s="5" t="e">
        <f t="shared" si="119"/>
        <v>#VALUE!</v>
      </c>
      <c r="B1225" s="6" t="str">
        <f>IFERROR(IF(Table1[[#This Row],[Multi-lens? 1]]="No", 1, IF(Table1[[#This Row],[Multi-lens? 1]]="Dual", 2, IF(Table1[[#This Row],[Multi-lens? 1]]="Quad", 4, ""))),"")</f>
        <v/>
      </c>
      <c r="C1225" s="6" t="e">
        <f t="shared" si="120"/>
        <v>#VALUE!</v>
      </c>
      <c r="D1225" s="6" t="e">
        <f t="shared" si="121"/>
        <v>#VALUE!</v>
      </c>
      <c r="E1225" s="6" t="e">
        <f t="shared" si="122"/>
        <v>#VALUE!</v>
      </c>
      <c r="F1225" s="6" t="e">
        <f t="shared" si="123"/>
        <v>#VALUE!</v>
      </c>
      <c r="H1225" s="6" t="str">
        <f>IFERROR(IF(Table1[[#This Row],[Multi-lens? 1]]="No", 1, IF(Table1[[#This Row],[Multi-lens? 1]]="Dual", 2, IF(Table1[[#This Row],[Multi-lens? 1]]="Quad", 4, ""))),"")</f>
        <v/>
      </c>
      <c r="I1225" s="9" t="str">
        <f>IFERROR(Table1[[#This Row],[Name]],"")</f>
        <v/>
      </c>
      <c r="K1225" s="3" t="str">
        <f t="shared" si="118"/>
        <v/>
      </c>
      <c r="M1225" s="4" t="e">
        <f>IF(Table1[[#This Row],[Import to Gateway Calculator?]]="Yes",IFERROR(Table1[[#This Row],[Streaming Resolution '[MP']]],""),0)</f>
        <v>#VALUE!</v>
      </c>
      <c r="N1225" s="4" t="e">
        <f>IF(Table1[[#This Row],[Import to Gateway Calculator?]]="Yes",IFERROR(Table1[[#This Row],[Recording Resolution '[MP']]],""),0)</f>
        <v>#VALUE!</v>
      </c>
      <c r="O1225" s="4" t="e">
        <f>IF(Table1[[#This Row],[Import to Gateway Calculator?]]="Yes",IFERROR(Table1[[#This Row],[Frame Rate '[FPS'] 1]],""),0)</f>
        <v>#VALUE!</v>
      </c>
      <c r="P1225" s="4" t="e">
        <f>IF(Table1[[#This Row],[Import to Gateway Calculator?]]="Yes",IFERROR(Table1[[#This Row],[Days of Storage 1]],""),0)</f>
        <v>#VALUE!</v>
      </c>
    </row>
    <row r="1226" spans="1:16" x14ac:dyDescent="0.25">
      <c r="A1226" s="5" t="e">
        <f t="shared" si="119"/>
        <v>#VALUE!</v>
      </c>
      <c r="B1226" s="6" t="str">
        <f>IFERROR(IF(Table1[[#This Row],[Multi-lens? 1]]="No", 1, IF(Table1[[#This Row],[Multi-lens? 1]]="Dual", 2, IF(Table1[[#This Row],[Multi-lens? 1]]="Quad", 4, ""))),"")</f>
        <v/>
      </c>
      <c r="C1226" s="6" t="e">
        <f t="shared" si="120"/>
        <v>#VALUE!</v>
      </c>
      <c r="D1226" s="6" t="e">
        <f t="shared" si="121"/>
        <v>#VALUE!</v>
      </c>
      <c r="E1226" s="6" t="e">
        <f t="shared" si="122"/>
        <v>#VALUE!</v>
      </c>
      <c r="F1226" s="6" t="e">
        <f t="shared" si="123"/>
        <v>#VALUE!</v>
      </c>
      <c r="H1226" s="6" t="str">
        <f>IFERROR(IF(Table1[[#This Row],[Multi-lens? 1]]="No", 1, IF(Table1[[#This Row],[Multi-lens? 1]]="Dual", 2, IF(Table1[[#This Row],[Multi-lens? 1]]="Quad", 4, ""))),"")</f>
        <v/>
      </c>
      <c r="I1226" s="9" t="str">
        <f>IFERROR(Table1[[#This Row],[Name]],"")</f>
        <v/>
      </c>
      <c r="K1226" s="3" t="str">
        <f t="shared" si="118"/>
        <v/>
      </c>
      <c r="M1226" s="4" t="e">
        <f>IF(Table1[[#This Row],[Import to Gateway Calculator?]]="Yes",IFERROR(Table1[[#This Row],[Streaming Resolution '[MP']]],""),0)</f>
        <v>#VALUE!</v>
      </c>
      <c r="N1226" s="4" t="e">
        <f>IF(Table1[[#This Row],[Import to Gateway Calculator?]]="Yes",IFERROR(Table1[[#This Row],[Recording Resolution '[MP']]],""),0)</f>
        <v>#VALUE!</v>
      </c>
      <c r="O1226" s="4" t="e">
        <f>IF(Table1[[#This Row],[Import to Gateway Calculator?]]="Yes",IFERROR(Table1[[#This Row],[Frame Rate '[FPS'] 1]],""),0)</f>
        <v>#VALUE!</v>
      </c>
      <c r="P1226" s="4" t="e">
        <f>IF(Table1[[#This Row],[Import to Gateway Calculator?]]="Yes",IFERROR(Table1[[#This Row],[Days of Storage 1]],""),0)</f>
        <v>#VALUE!</v>
      </c>
    </row>
    <row r="1227" spans="1:16" x14ac:dyDescent="0.25">
      <c r="A1227" s="5" t="e">
        <f t="shared" si="119"/>
        <v>#VALUE!</v>
      </c>
      <c r="B1227" s="6" t="str">
        <f>IFERROR(IF(Table1[[#This Row],[Multi-lens? 1]]="No", 1, IF(Table1[[#This Row],[Multi-lens? 1]]="Dual", 2, IF(Table1[[#This Row],[Multi-lens? 1]]="Quad", 4, ""))),"")</f>
        <v/>
      </c>
      <c r="C1227" s="6" t="e">
        <f t="shared" si="120"/>
        <v>#VALUE!</v>
      </c>
      <c r="D1227" s="6" t="e">
        <f t="shared" si="121"/>
        <v>#VALUE!</v>
      </c>
      <c r="E1227" s="6" t="e">
        <f t="shared" si="122"/>
        <v>#VALUE!</v>
      </c>
      <c r="F1227" s="6" t="e">
        <f t="shared" si="123"/>
        <v>#VALUE!</v>
      </c>
      <c r="H1227" s="6" t="str">
        <f>IFERROR(IF(Table1[[#This Row],[Multi-lens? 1]]="No", 1, IF(Table1[[#This Row],[Multi-lens? 1]]="Dual", 2, IF(Table1[[#This Row],[Multi-lens? 1]]="Quad", 4, ""))),"")</f>
        <v/>
      </c>
      <c r="I1227" s="9" t="str">
        <f>IFERROR(Table1[[#This Row],[Name]],"")</f>
        <v/>
      </c>
      <c r="K1227" s="3" t="str">
        <f t="shared" si="118"/>
        <v/>
      </c>
      <c r="M1227" s="4" t="e">
        <f>IF(Table1[[#This Row],[Import to Gateway Calculator?]]="Yes",IFERROR(Table1[[#This Row],[Streaming Resolution '[MP']]],""),0)</f>
        <v>#VALUE!</v>
      </c>
      <c r="N1227" s="4" t="e">
        <f>IF(Table1[[#This Row],[Import to Gateway Calculator?]]="Yes",IFERROR(Table1[[#This Row],[Recording Resolution '[MP']]],""),0)</f>
        <v>#VALUE!</v>
      </c>
      <c r="O1227" s="4" t="e">
        <f>IF(Table1[[#This Row],[Import to Gateway Calculator?]]="Yes",IFERROR(Table1[[#This Row],[Frame Rate '[FPS'] 1]],""),0)</f>
        <v>#VALUE!</v>
      </c>
      <c r="P1227" s="4" t="e">
        <f>IF(Table1[[#This Row],[Import to Gateway Calculator?]]="Yes",IFERROR(Table1[[#This Row],[Days of Storage 1]],""),0)</f>
        <v>#VALUE!</v>
      </c>
    </row>
    <row r="1228" spans="1:16" x14ac:dyDescent="0.25">
      <c r="A1228" s="5" t="e">
        <f t="shared" si="119"/>
        <v>#VALUE!</v>
      </c>
      <c r="B1228" s="6" t="str">
        <f>IFERROR(IF(Table1[[#This Row],[Multi-lens? 1]]="No", 1, IF(Table1[[#This Row],[Multi-lens? 1]]="Dual", 2, IF(Table1[[#This Row],[Multi-lens? 1]]="Quad", 4, ""))),"")</f>
        <v/>
      </c>
      <c r="C1228" s="6" t="e">
        <f t="shared" si="120"/>
        <v>#VALUE!</v>
      </c>
      <c r="D1228" s="6" t="e">
        <f t="shared" si="121"/>
        <v>#VALUE!</v>
      </c>
      <c r="E1228" s="6" t="e">
        <f t="shared" si="122"/>
        <v>#VALUE!</v>
      </c>
      <c r="F1228" s="6" t="e">
        <f t="shared" si="123"/>
        <v>#VALUE!</v>
      </c>
      <c r="H1228" s="6" t="str">
        <f>IFERROR(IF(Table1[[#This Row],[Multi-lens? 1]]="No", 1, IF(Table1[[#This Row],[Multi-lens? 1]]="Dual", 2, IF(Table1[[#This Row],[Multi-lens? 1]]="Quad", 4, ""))),"")</f>
        <v/>
      </c>
      <c r="I1228" s="9" t="str">
        <f>IFERROR(Table1[[#This Row],[Name]],"")</f>
        <v/>
      </c>
      <c r="K1228" s="3" t="str">
        <f t="shared" si="118"/>
        <v/>
      </c>
      <c r="M1228" s="4" t="e">
        <f>IF(Table1[[#This Row],[Import to Gateway Calculator?]]="Yes",IFERROR(Table1[[#This Row],[Streaming Resolution '[MP']]],""),0)</f>
        <v>#VALUE!</v>
      </c>
      <c r="N1228" s="4" t="e">
        <f>IF(Table1[[#This Row],[Import to Gateway Calculator?]]="Yes",IFERROR(Table1[[#This Row],[Recording Resolution '[MP']]],""),0)</f>
        <v>#VALUE!</v>
      </c>
      <c r="O1228" s="4" t="e">
        <f>IF(Table1[[#This Row],[Import to Gateway Calculator?]]="Yes",IFERROR(Table1[[#This Row],[Frame Rate '[FPS'] 1]],""),0)</f>
        <v>#VALUE!</v>
      </c>
      <c r="P1228" s="4" t="e">
        <f>IF(Table1[[#This Row],[Import to Gateway Calculator?]]="Yes",IFERROR(Table1[[#This Row],[Days of Storage 1]],""),0)</f>
        <v>#VALUE!</v>
      </c>
    </row>
    <row r="1229" spans="1:16" x14ac:dyDescent="0.25">
      <c r="A1229" s="5" t="e">
        <f t="shared" si="119"/>
        <v>#VALUE!</v>
      </c>
      <c r="B1229" s="6" t="str">
        <f>IFERROR(IF(Table1[[#This Row],[Multi-lens? 1]]="No", 1, IF(Table1[[#This Row],[Multi-lens? 1]]="Dual", 2, IF(Table1[[#This Row],[Multi-lens? 1]]="Quad", 4, ""))),"")</f>
        <v/>
      </c>
      <c r="C1229" s="6" t="e">
        <f t="shared" si="120"/>
        <v>#VALUE!</v>
      </c>
      <c r="D1229" s="6" t="e">
        <f t="shared" si="121"/>
        <v>#VALUE!</v>
      </c>
      <c r="E1229" s="6" t="e">
        <f t="shared" si="122"/>
        <v>#VALUE!</v>
      </c>
      <c r="F1229" s="6" t="e">
        <f t="shared" si="123"/>
        <v>#VALUE!</v>
      </c>
      <c r="H1229" s="6" t="str">
        <f>IFERROR(IF(Table1[[#This Row],[Multi-lens? 1]]="No", 1, IF(Table1[[#This Row],[Multi-lens? 1]]="Dual", 2, IF(Table1[[#This Row],[Multi-lens? 1]]="Quad", 4, ""))),"")</f>
        <v/>
      </c>
      <c r="I1229" s="9" t="str">
        <f>IFERROR(Table1[[#This Row],[Name]],"")</f>
        <v/>
      </c>
      <c r="K1229" s="3" t="str">
        <f t="shared" si="118"/>
        <v/>
      </c>
      <c r="M1229" s="4" t="e">
        <f>IF(Table1[[#This Row],[Import to Gateway Calculator?]]="Yes",IFERROR(Table1[[#This Row],[Streaming Resolution '[MP']]],""),0)</f>
        <v>#VALUE!</v>
      </c>
      <c r="N1229" s="4" t="e">
        <f>IF(Table1[[#This Row],[Import to Gateway Calculator?]]="Yes",IFERROR(Table1[[#This Row],[Recording Resolution '[MP']]],""),0)</f>
        <v>#VALUE!</v>
      </c>
      <c r="O1229" s="4" t="e">
        <f>IF(Table1[[#This Row],[Import to Gateway Calculator?]]="Yes",IFERROR(Table1[[#This Row],[Frame Rate '[FPS'] 1]],""),0)</f>
        <v>#VALUE!</v>
      </c>
      <c r="P1229" s="4" t="e">
        <f>IF(Table1[[#This Row],[Import to Gateway Calculator?]]="Yes",IFERROR(Table1[[#This Row],[Days of Storage 1]],""),0)</f>
        <v>#VALUE!</v>
      </c>
    </row>
    <row r="1230" spans="1:16" x14ac:dyDescent="0.25">
      <c r="A1230" s="5" t="e">
        <f t="shared" si="119"/>
        <v>#VALUE!</v>
      </c>
      <c r="B1230" s="6" t="str">
        <f>IFERROR(IF(Table1[[#This Row],[Multi-lens? 1]]="No", 1, IF(Table1[[#This Row],[Multi-lens? 1]]="Dual", 2, IF(Table1[[#This Row],[Multi-lens? 1]]="Quad", 4, ""))),"")</f>
        <v/>
      </c>
      <c r="C1230" s="6" t="e">
        <f t="shared" si="120"/>
        <v>#VALUE!</v>
      </c>
      <c r="D1230" s="6" t="e">
        <f t="shared" si="121"/>
        <v>#VALUE!</v>
      </c>
      <c r="E1230" s="6" t="e">
        <f t="shared" si="122"/>
        <v>#VALUE!</v>
      </c>
      <c r="F1230" s="6" t="e">
        <f t="shared" si="123"/>
        <v>#VALUE!</v>
      </c>
      <c r="H1230" s="6" t="str">
        <f>IFERROR(IF(Table1[[#This Row],[Multi-lens? 1]]="No", 1, IF(Table1[[#This Row],[Multi-lens? 1]]="Dual", 2, IF(Table1[[#This Row],[Multi-lens? 1]]="Quad", 4, ""))),"")</f>
        <v/>
      </c>
      <c r="I1230" s="9" t="str">
        <f>IFERROR(Table1[[#This Row],[Name]],"")</f>
        <v/>
      </c>
      <c r="K1230" s="3" t="str">
        <f t="shared" si="118"/>
        <v/>
      </c>
      <c r="M1230" s="4" t="e">
        <f>IF(Table1[[#This Row],[Import to Gateway Calculator?]]="Yes",IFERROR(Table1[[#This Row],[Streaming Resolution '[MP']]],""),0)</f>
        <v>#VALUE!</v>
      </c>
      <c r="N1230" s="4" t="e">
        <f>IF(Table1[[#This Row],[Import to Gateway Calculator?]]="Yes",IFERROR(Table1[[#This Row],[Recording Resolution '[MP']]],""),0)</f>
        <v>#VALUE!</v>
      </c>
      <c r="O1230" s="4" t="e">
        <f>IF(Table1[[#This Row],[Import to Gateway Calculator?]]="Yes",IFERROR(Table1[[#This Row],[Frame Rate '[FPS'] 1]],""),0)</f>
        <v>#VALUE!</v>
      </c>
      <c r="P1230" s="4" t="e">
        <f>IF(Table1[[#This Row],[Import to Gateway Calculator?]]="Yes",IFERROR(Table1[[#This Row],[Days of Storage 1]],""),0)</f>
        <v>#VALUE!</v>
      </c>
    </row>
    <row r="1231" spans="1:16" x14ac:dyDescent="0.25">
      <c r="A1231" s="5" t="e">
        <f t="shared" si="119"/>
        <v>#VALUE!</v>
      </c>
      <c r="B1231" s="6" t="str">
        <f>IFERROR(IF(Table1[[#This Row],[Multi-lens? 1]]="No", 1, IF(Table1[[#This Row],[Multi-lens? 1]]="Dual", 2, IF(Table1[[#This Row],[Multi-lens? 1]]="Quad", 4, ""))),"")</f>
        <v/>
      </c>
      <c r="C1231" s="6" t="e">
        <f t="shared" si="120"/>
        <v>#VALUE!</v>
      </c>
      <c r="D1231" s="6" t="e">
        <f t="shared" si="121"/>
        <v>#VALUE!</v>
      </c>
      <c r="E1231" s="6" t="e">
        <f t="shared" si="122"/>
        <v>#VALUE!</v>
      </c>
      <c r="F1231" s="6" t="e">
        <f t="shared" si="123"/>
        <v>#VALUE!</v>
      </c>
      <c r="H1231" s="6" t="str">
        <f>IFERROR(IF(Table1[[#This Row],[Multi-lens? 1]]="No", 1, IF(Table1[[#This Row],[Multi-lens? 1]]="Dual", 2, IF(Table1[[#This Row],[Multi-lens? 1]]="Quad", 4, ""))),"")</f>
        <v/>
      </c>
      <c r="I1231" s="9" t="str">
        <f>IFERROR(Table1[[#This Row],[Name]],"")</f>
        <v/>
      </c>
      <c r="K1231" s="3" t="str">
        <f t="shared" si="118"/>
        <v/>
      </c>
      <c r="M1231" s="4" t="e">
        <f>IF(Table1[[#This Row],[Import to Gateway Calculator?]]="Yes",IFERROR(Table1[[#This Row],[Streaming Resolution '[MP']]],""),0)</f>
        <v>#VALUE!</v>
      </c>
      <c r="N1231" s="4" t="e">
        <f>IF(Table1[[#This Row],[Import to Gateway Calculator?]]="Yes",IFERROR(Table1[[#This Row],[Recording Resolution '[MP']]],""),0)</f>
        <v>#VALUE!</v>
      </c>
      <c r="O1231" s="4" t="e">
        <f>IF(Table1[[#This Row],[Import to Gateway Calculator?]]="Yes",IFERROR(Table1[[#This Row],[Frame Rate '[FPS'] 1]],""),0)</f>
        <v>#VALUE!</v>
      </c>
      <c r="P1231" s="4" t="e">
        <f>IF(Table1[[#This Row],[Import to Gateway Calculator?]]="Yes",IFERROR(Table1[[#This Row],[Days of Storage 1]],""),0)</f>
        <v>#VALUE!</v>
      </c>
    </row>
    <row r="1232" spans="1:16" x14ac:dyDescent="0.25">
      <c r="A1232" s="5" t="e">
        <f t="shared" si="119"/>
        <v>#VALUE!</v>
      </c>
      <c r="B1232" s="6" t="str">
        <f>IFERROR(IF(Table1[[#This Row],[Multi-lens? 1]]="No", 1, IF(Table1[[#This Row],[Multi-lens? 1]]="Dual", 2, IF(Table1[[#This Row],[Multi-lens? 1]]="Quad", 4, ""))),"")</f>
        <v/>
      </c>
      <c r="C1232" s="6" t="e">
        <f t="shared" si="120"/>
        <v>#VALUE!</v>
      </c>
      <c r="D1232" s="6" t="e">
        <f t="shared" si="121"/>
        <v>#VALUE!</v>
      </c>
      <c r="E1232" s="6" t="e">
        <f t="shared" si="122"/>
        <v>#VALUE!</v>
      </c>
      <c r="F1232" s="6" t="e">
        <f t="shared" si="123"/>
        <v>#VALUE!</v>
      </c>
      <c r="H1232" s="6" t="str">
        <f>IFERROR(IF(Table1[[#This Row],[Multi-lens? 1]]="No", 1, IF(Table1[[#This Row],[Multi-lens? 1]]="Dual", 2, IF(Table1[[#This Row],[Multi-lens? 1]]="Quad", 4, ""))),"")</f>
        <v/>
      </c>
      <c r="I1232" s="9" t="str">
        <f>IFERROR(Table1[[#This Row],[Name]],"")</f>
        <v/>
      </c>
      <c r="K1232" s="3" t="str">
        <f t="shared" si="118"/>
        <v/>
      </c>
      <c r="M1232" s="4" t="e">
        <f>IF(Table1[[#This Row],[Import to Gateway Calculator?]]="Yes",IFERROR(Table1[[#This Row],[Streaming Resolution '[MP']]],""),0)</f>
        <v>#VALUE!</v>
      </c>
      <c r="N1232" s="4" t="e">
        <f>IF(Table1[[#This Row],[Import to Gateway Calculator?]]="Yes",IFERROR(Table1[[#This Row],[Recording Resolution '[MP']]],""),0)</f>
        <v>#VALUE!</v>
      </c>
      <c r="O1232" s="4" t="e">
        <f>IF(Table1[[#This Row],[Import to Gateway Calculator?]]="Yes",IFERROR(Table1[[#This Row],[Frame Rate '[FPS'] 1]],""),0)</f>
        <v>#VALUE!</v>
      </c>
      <c r="P1232" s="4" t="e">
        <f>IF(Table1[[#This Row],[Import to Gateway Calculator?]]="Yes",IFERROR(Table1[[#This Row],[Days of Storage 1]],""),0)</f>
        <v>#VALUE!</v>
      </c>
    </row>
    <row r="1233" spans="1:16" x14ac:dyDescent="0.25">
      <c r="A1233" s="5" t="e">
        <f t="shared" si="119"/>
        <v>#VALUE!</v>
      </c>
      <c r="B1233" s="6" t="str">
        <f>IFERROR(IF(Table1[[#This Row],[Multi-lens? 1]]="No", 1, IF(Table1[[#This Row],[Multi-lens? 1]]="Dual", 2, IF(Table1[[#This Row],[Multi-lens? 1]]="Quad", 4, ""))),"")</f>
        <v/>
      </c>
      <c r="C1233" s="6" t="e">
        <f t="shared" si="120"/>
        <v>#VALUE!</v>
      </c>
      <c r="D1233" s="6" t="e">
        <f t="shared" si="121"/>
        <v>#VALUE!</v>
      </c>
      <c r="E1233" s="6" t="e">
        <f t="shared" si="122"/>
        <v>#VALUE!</v>
      </c>
      <c r="F1233" s="6" t="e">
        <f t="shared" si="123"/>
        <v>#VALUE!</v>
      </c>
      <c r="H1233" s="6" t="str">
        <f>IFERROR(IF(Table1[[#This Row],[Multi-lens? 1]]="No", 1, IF(Table1[[#This Row],[Multi-lens? 1]]="Dual", 2, IF(Table1[[#This Row],[Multi-lens? 1]]="Quad", 4, ""))),"")</f>
        <v/>
      </c>
      <c r="I1233" s="9" t="str">
        <f>IFERROR(Table1[[#This Row],[Name]],"")</f>
        <v/>
      </c>
      <c r="K1233" s="3" t="str">
        <f t="shared" si="118"/>
        <v/>
      </c>
      <c r="M1233" s="4" t="e">
        <f>IF(Table1[[#This Row],[Import to Gateway Calculator?]]="Yes",IFERROR(Table1[[#This Row],[Streaming Resolution '[MP']]],""),0)</f>
        <v>#VALUE!</v>
      </c>
      <c r="N1233" s="4" t="e">
        <f>IF(Table1[[#This Row],[Import to Gateway Calculator?]]="Yes",IFERROR(Table1[[#This Row],[Recording Resolution '[MP']]],""),0)</f>
        <v>#VALUE!</v>
      </c>
      <c r="O1233" s="4" t="e">
        <f>IF(Table1[[#This Row],[Import to Gateway Calculator?]]="Yes",IFERROR(Table1[[#This Row],[Frame Rate '[FPS'] 1]],""),0)</f>
        <v>#VALUE!</v>
      </c>
      <c r="P1233" s="4" t="e">
        <f>IF(Table1[[#This Row],[Import to Gateway Calculator?]]="Yes",IFERROR(Table1[[#This Row],[Days of Storage 1]],""),0)</f>
        <v>#VALUE!</v>
      </c>
    </row>
    <row r="1234" spans="1:16" x14ac:dyDescent="0.25">
      <c r="A1234" s="5" t="e">
        <f t="shared" si="119"/>
        <v>#VALUE!</v>
      </c>
      <c r="B1234" s="6" t="str">
        <f>IFERROR(IF(Table1[[#This Row],[Multi-lens? 1]]="No", 1, IF(Table1[[#This Row],[Multi-lens? 1]]="Dual", 2, IF(Table1[[#This Row],[Multi-lens? 1]]="Quad", 4, ""))),"")</f>
        <v/>
      </c>
      <c r="C1234" s="6" t="e">
        <f t="shared" si="120"/>
        <v>#VALUE!</v>
      </c>
      <c r="D1234" s="6" t="e">
        <f t="shared" si="121"/>
        <v>#VALUE!</v>
      </c>
      <c r="E1234" s="6" t="e">
        <f t="shared" si="122"/>
        <v>#VALUE!</v>
      </c>
      <c r="F1234" s="6" t="e">
        <f t="shared" si="123"/>
        <v>#VALUE!</v>
      </c>
      <c r="H1234" s="6" t="str">
        <f>IFERROR(IF(Table1[[#This Row],[Multi-lens? 1]]="No", 1, IF(Table1[[#This Row],[Multi-lens? 1]]="Dual", 2, IF(Table1[[#This Row],[Multi-lens? 1]]="Quad", 4, ""))),"")</f>
        <v/>
      </c>
      <c r="I1234" s="9" t="str">
        <f>IFERROR(Table1[[#This Row],[Name]],"")</f>
        <v/>
      </c>
      <c r="K1234" s="3" t="str">
        <f t="shared" si="118"/>
        <v/>
      </c>
      <c r="M1234" s="4" t="e">
        <f>IF(Table1[[#This Row],[Import to Gateway Calculator?]]="Yes",IFERROR(Table1[[#This Row],[Streaming Resolution '[MP']]],""),0)</f>
        <v>#VALUE!</v>
      </c>
      <c r="N1234" s="4" t="e">
        <f>IF(Table1[[#This Row],[Import to Gateway Calculator?]]="Yes",IFERROR(Table1[[#This Row],[Recording Resolution '[MP']]],""),0)</f>
        <v>#VALUE!</v>
      </c>
      <c r="O1234" s="4" t="e">
        <f>IF(Table1[[#This Row],[Import to Gateway Calculator?]]="Yes",IFERROR(Table1[[#This Row],[Frame Rate '[FPS'] 1]],""),0)</f>
        <v>#VALUE!</v>
      </c>
      <c r="P1234" s="4" t="e">
        <f>IF(Table1[[#This Row],[Import to Gateway Calculator?]]="Yes",IFERROR(Table1[[#This Row],[Days of Storage 1]],""),0)</f>
        <v>#VALUE!</v>
      </c>
    </row>
    <row r="1235" spans="1:16" x14ac:dyDescent="0.25">
      <c r="A1235" s="5" t="e">
        <f t="shared" si="119"/>
        <v>#VALUE!</v>
      </c>
      <c r="B1235" s="6" t="str">
        <f>IFERROR(IF(Table1[[#This Row],[Multi-lens? 1]]="No", 1, IF(Table1[[#This Row],[Multi-lens? 1]]="Dual", 2, IF(Table1[[#This Row],[Multi-lens? 1]]="Quad", 4, ""))),"")</f>
        <v/>
      </c>
      <c r="C1235" s="6" t="e">
        <f t="shared" si="120"/>
        <v>#VALUE!</v>
      </c>
      <c r="D1235" s="6" t="e">
        <f t="shared" si="121"/>
        <v>#VALUE!</v>
      </c>
      <c r="E1235" s="6" t="e">
        <f t="shared" si="122"/>
        <v>#VALUE!</v>
      </c>
      <c r="F1235" s="6" t="e">
        <f t="shared" si="123"/>
        <v>#VALUE!</v>
      </c>
      <c r="H1235" s="6" t="str">
        <f>IFERROR(IF(Table1[[#This Row],[Multi-lens? 1]]="No", 1, IF(Table1[[#This Row],[Multi-lens? 1]]="Dual", 2, IF(Table1[[#This Row],[Multi-lens? 1]]="Quad", 4, ""))),"")</f>
        <v/>
      </c>
      <c r="I1235" s="9" t="str">
        <f>IFERROR(Table1[[#This Row],[Name]],"")</f>
        <v/>
      </c>
      <c r="K1235" s="3" t="str">
        <f t="shared" si="118"/>
        <v/>
      </c>
      <c r="M1235" s="4" t="e">
        <f>IF(Table1[[#This Row],[Import to Gateway Calculator?]]="Yes",IFERROR(Table1[[#This Row],[Streaming Resolution '[MP']]],""),0)</f>
        <v>#VALUE!</v>
      </c>
      <c r="N1235" s="4" t="e">
        <f>IF(Table1[[#This Row],[Import to Gateway Calculator?]]="Yes",IFERROR(Table1[[#This Row],[Recording Resolution '[MP']]],""),0)</f>
        <v>#VALUE!</v>
      </c>
      <c r="O1235" s="4" t="e">
        <f>IF(Table1[[#This Row],[Import to Gateway Calculator?]]="Yes",IFERROR(Table1[[#This Row],[Frame Rate '[FPS'] 1]],""),0)</f>
        <v>#VALUE!</v>
      </c>
      <c r="P1235" s="4" t="e">
        <f>IF(Table1[[#This Row],[Import to Gateway Calculator?]]="Yes",IFERROR(Table1[[#This Row],[Days of Storage 1]],""),0)</f>
        <v>#VALUE!</v>
      </c>
    </row>
    <row r="1236" spans="1:16" x14ac:dyDescent="0.25">
      <c r="A1236" s="5" t="e">
        <f t="shared" si="119"/>
        <v>#VALUE!</v>
      </c>
      <c r="B1236" s="6" t="str">
        <f>IFERROR(IF(Table1[[#This Row],[Multi-lens? 1]]="No", 1, IF(Table1[[#This Row],[Multi-lens? 1]]="Dual", 2, IF(Table1[[#This Row],[Multi-lens? 1]]="Quad", 4, ""))),"")</f>
        <v/>
      </c>
      <c r="C1236" s="6" t="e">
        <f t="shared" si="120"/>
        <v>#VALUE!</v>
      </c>
      <c r="D1236" s="6" t="e">
        <f t="shared" si="121"/>
        <v>#VALUE!</v>
      </c>
      <c r="E1236" s="6" t="e">
        <f t="shared" si="122"/>
        <v>#VALUE!</v>
      </c>
      <c r="F1236" s="6" t="e">
        <f t="shared" si="123"/>
        <v>#VALUE!</v>
      </c>
      <c r="H1236" s="6" t="str">
        <f>IFERROR(IF(Table1[[#This Row],[Multi-lens? 1]]="No", 1, IF(Table1[[#This Row],[Multi-lens? 1]]="Dual", 2, IF(Table1[[#This Row],[Multi-lens? 1]]="Quad", 4, ""))),"")</f>
        <v/>
      </c>
      <c r="I1236" s="9" t="str">
        <f>IFERROR(Table1[[#This Row],[Name]],"")</f>
        <v/>
      </c>
      <c r="K1236" s="3" t="str">
        <f t="shared" si="118"/>
        <v/>
      </c>
      <c r="M1236" s="4" t="e">
        <f>IF(Table1[[#This Row],[Import to Gateway Calculator?]]="Yes",IFERROR(Table1[[#This Row],[Streaming Resolution '[MP']]],""),0)</f>
        <v>#VALUE!</v>
      </c>
      <c r="N1236" s="4" t="e">
        <f>IF(Table1[[#This Row],[Import to Gateway Calculator?]]="Yes",IFERROR(Table1[[#This Row],[Recording Resolution '[MP']]],""),0)</f>
        <v>#VALUE!</v>
      </c>
      <c r="O1236" s="4" t="e">
        <f>IF(Table1[[#This Row],[Import to Gateway Calculator?]]="Yes",IFERROR(Table1[[#This Row],[Frame Rate '[FPS'] 1]],""),0)</f>
        <v>#VALUE!</v>
      </c>
      <c r="P1236" s="4" t="e">
        <f>IF(Table1[[#This Row],[Import to Gateway Calculator?]]="Yes",IFERROR(Table1[[#This Row],[Days of Storage 1]],""),0)</f>
        <v>#VALUE!</v>
      </c>
    </row>
    <row r="1237" spans="1:16" x14ac:dyDescent="0.25">
      <c r="A1237" s="5" t="e">
        <f t="shared" si="119"/>
        <v>#VALUE!</v>
      </c>
      <c r="B1237" s="6" t="str">
        <f>IFERROR(IF(Table1[[#This Row],[Multi-lens? 1]]="No", 1, IF(Table1[[#This Row],[Multi-lens? 1]]="Dual", 2, IF(Table1[[#This Row],[Multi-lens? 1]]="Quad", 4, ""))),"")</f>
        <v/>
      </c>
      <c r="C1237" s="6" t="e">
        <f t="shared" si="120"/>
        <v>#VALUE!</v>
      </c>
      <c r="D1237" s="6" t="e">
        <f t="shared" si="121"/>
        <v>#VALUE!</v>
      </c>
      <c r="E1237" s="6" t="e">
        <f t="shared" si="122"/>
        <v>#VALUE!</v>
      </c>
      <c r="F1237" s="6" t="e">
        <f t="shared" si="123"/>
        <v>#VALUE!</v>
      </c>
      <c r="H1237" s="6" t="str">
        <f>IFERROR(IF(Table1[[#This Row],[Multi-lens? 1]]="No", 1, IF(Table1[[#This Row],[Multi-lens? 1]]="Dual", 2, IF(Table1[[#This Row],[Multi-lens? 1]]="Quad", 4, ""))),"")</f>
        <v/>
      </c>
      <c r="I1237" s="9" t="str">
        <f>IFERROR(Table1[[#This Row],[Name]],"")</f>
        <v/>
      </c>
      <c r="K1237" s="3" t="str">
        <f t="shared" si="118"/>
        <v/>
      </c>
      <c r="M1237" s="4" t="e">
        <f>IF(Table1[[#This Row],[Import to Gateway Calculator?]]="Yes",IFERROR(Table1[[#This Row],[Streaming Resolution '[MP']]],""),0)</f>
        <v>#VALUE!</v>
      </c>
      <c r="N1237" s="4" t="e">
        <f>IF(Table1[[#This Row],[Import to Gateway Calculator?]]="Yes",IFERROR(Table1[[#This Row],[Recording Resolution '[MP']]],""),0)</f>
        <v>#VALUE!</v>
      </c>
      <c r="O1237" s="4" t="e">
        <f>IF(Table1[[#This Row],[Import to Gateway Calculator?]]="Yes",IFERROR(Table1[[#This Row],[Frame Rate '[FPS'] 1]],""),0)</f>
        <v>#VALUE!</v>
      </c>
      <c r="P1237" s="4" t="e">
        <f>IF(Table1[[#This Row],[Import to Gateway Calculator?]]="Yes",IFERROR(Table1[[#This Row],[Days of Storage 1]],""),0)</f>
        <v>#VALUE!</v>
      </c>
    </row>
    <row r="1238" spans="1:16" x14ac:dyDescent="0.25">
      <c r="A1238" s="5" t="e">
        <f t="shared" si="119"/>
        <v>#VALUE!</v>
      </c>
      <c r="B1238" s="6" t="str">
        <f>IFERROR(IF(Table1[[#This Row],[Multi-lens? 1]]="No", 1, IF(Table1[[#This Row],[Multi-lens? 1]]="Dual", 2, IF(Table1[[#This Row],[Multi-lens? 1]]="Quad", 4, ""))),"")</f>
        <v/>
      </c>
      <c r="C1238" s="6" t="e">
        <f t="shared" si="120"/>
        <v>#VALUE!</v>
      </c>
      <c r="D1238" s="6" t="e">
        <f t="shared" si="121"/>
        <v>#VALUE!</v>
      </c>
      <c r="E1238" s="6" t="e">
        <f t="shared" si="122"/>
        <v>#VALUE!</v>
      </c>
      <c r="F1238" s="6" t="e">
        <f t="shared" si="123"/>
        <v>#VALUE!</v>
      </c>
      <c r="H1238" s="6" t="str">
        <f>IFERROR(IF(Table1[[#This Row],[Multi-lens? 1]]="No", 1, IF(Table1[[#This Row],[Multi-lens? 1]]="Dual", 2, IF(Table1[[#This Row],[Multi-lens? 1]]="Quad", 4, ""))),"")</f>
        <v/>
      </c>
      <c r="I1238" s="9" t="str">
        <f>IFERROR(Table1[[#This Row],[Name]],"")</f>
        <v/>
      </c>
      <c r="K1238" s="3" t="str">
        <f t="shared" si="118"/>
        <v/>
      </c>
      <c r="M1238" s="4" t="e">
        <f>IF(Table1[[#This Row],[Import to Gateway Calculator?]]="Yes",IFERROR(Table1[[#This Row],[Streaming Resolution '[MP']]],""),0)</f>
        <v>#VALUE!</v>
      </c>
      <c r="N1238" s="4" t="e">
        <f>IF(Table1[[#This Row],[Import to Gateway Calculator?]]="Yes",IFERROR(Table1[[#This Row],[Recording Resolution '[MP']]],""),0)</f>
        <v>#VALUE!</v>
      </c>
      <c r="O1238" s="4" t="e">
        <f>IF(Table1[[#This Row],[Import to Gateway Calculator?]]="Yes",IFERROR(Table1[[#This Row],[Frame Rate '[FPS'] 1]],""),0)</f>
        <v>#VALUE!</v>
      </c>
      <c r="P1238" s="4" t="e">
        <f>IF(Table1[[#This Row],[Import to Gateway Calculator?]]="Yes",IFERROR(Table1[[#This Row],[Days of Storage 1]],""),0)</f>
        <v>#VALUE!</v>
      </c>
    </row>
    <row r="1239" spans="1:16" x14ac:dyDescent="0.25">
      <c r="A1239" s="5" t="e">
        <f t="shared" si="119"/>
        <v>#VALUE!</v>
      </c>
      <c r="B1239" s="6" t="str">
        <f>IFERROR(IF(Table1[[#This Row],[Multi-lens? 1]]="No", 1, IF(Table1[[#This Row],[Multi-lens? 1]]="Dual", 2, IF(Table1[[#This Row],[Multi-lens? 1]]="Quad", 4, ""))),"")</f>
        <v/>
      </c>
      <c r="C1239" s="6" t="e">
        <f t="shared" si="120"/>
        <v>#VALUE!</v>
      </c>
      <c r="D1239" s="6" t="e">
        <f t="shared" si="121"/>
        <v>#VALUE!</v>
      </c>
      <c r="E1239" s="6" t="e">
        <f t="shared" si="122"/>
        <v>#VALUE!</v>
      </c>
      <c r="F1239" s="6" t="e">
        <f t="shared" si="123"/>
        <v>#VALUE!</v>
      </c>
      <c r="H1239" s="6" t="str">
        <f>IFERROR(IF(Table1[[#This Row],[Multi-lens? 1]]="No", 1, IF(Table1[[#This Row],[Multi-lens? 1]]="Dual", 2, IF(Table1[[#This Row],[Multi-lens? 1]]="Quad", 4, ""))),"")</f>
        <v/>
      </c>
      <c r="I1239" s="9" t="str">
        <f>IFERROR(Table1[[#This Row],[Name]],"")</f>
        <v/>
      </c>
      <c r="K1239" s="3" t="str">
        <f t="shared" si="118"/>
        <v/>
      </c>
      <c r="M1239" s="4" t="e">
        <f>IF(Table1[[#This Row],[Import to Gateway Calculator?]]="Yes",IFERROR(Table1[[#This Row],[Streaming Resolution '[MP']]],""),0)</f>
        <v>#VALUE!</v>
      </c>
      <c r="N1239" s="4" t="e">
        <f>IF(Table1[[#This Row],[Import to Gateway Calculator?]]="Yes",IFERROR(Table1[[#This Row],[Recording Resolution '[MP']]],""),0)</f>
        <v>#VALUE!</v>
      </c>
      <c r="O1239" s="4" t="e">
        <f>IF(Table1[[#This Row],[Import to Gateway Calculator?]]="Yes",IFERROR(Table1[[#This Row],[Frame Rate '[FPS'] 1]],""),0)</f>
        <v>#VALUE!</v>
      </c>
      <c r="P1239" s="4" t="e">
        <f>IF(Table1[[#This Row],[Import to Gateway Calculator?]]="Yes",IFERROR(Table1[[#This Row],[Days of Storage 1]],""),0)</f>
        <v>#VALUE!</v>
      </c>
    </row>
    <row r="1240" spans="1:16" x14ac:dyDescent="0.25">
      <c r="A1240" s="5" t="e">
        <f t="shared" si="119"/>
        <v>#VALUE!</v>
      </c>
      <c r="B1240" s="6" t="str">
        <f>IFERROR(IF(Table1[[#This Row],[Multi-lens? 1]]="No", 1, IF(Table1[[#This Row],[Multi-lens? 1]]="Dual", 2, IF(Table1[[#This Row],[Multi-lens? 1]]="Quad", 4, ""))),"")</f>
        <v/>
      </c>
      <c r="C1240" s="6" t="e">
        <f t="shared" si="120"/>
        <v>#VALUE!</v>
      </c>
      <c r="D1240" s="6" t="e">
        <f t="shared" si="121"/>
        <v>#VALUE!</v>
      </c>
      <c r="E1240" s="6" t="e">
        <f t="shared" si="122"/>
        <v>#VALUE!</v>
      </c>
      <c r="F1240" s="6" t="e">
        <f t="shared" si="123"/>
        <v>#VALUE!</v>
      </c>
      <c r="H1240" s="6" t="str">
        <f>IFERROR(IF(Table1[[#This Row],[Multi-lens? 1]]="No", 1, IF(Table1[[#This Row],[Multi-lens? 1]]="Dual", 2, IF(Table1[[#This Row],[Multi-lens? 1]]="Quad", 4, ""))),"")</f>
        <v/>
      </c>
      <c r="I1240" s="9" t="str">
        <f>IFERROR(Table1[[#This Row],[Name]],"")</f>
        <v/>
      </c>
      <c r="K1240" s="3" t="str">
        <f t="shared" si="118"/>
        <v/>
      </c>
      <c r="M1240" s="4" t="e">
        <f>IF(Table1[[#This Row],[Import to Gateway Calculator?]]="Yes",IFERROR(Table1[[#This Row],[Streaming Resolution '[MP']]],""),0)</f>
        <v>#VALUE!</v>
      </c>
      <c r="N1240" s="4" t="e">
        <f>IF(Table1[[#This Row],[Import to Gateway Calculator?]]="Yes",IFERROR(Table1[[#This Row],[Recording Resolution '[MP']]],""),0)</f>
        <v>#VALUE!</v>
      </c>
      <c r="O1240" s="4" t="e">
        <f>IF(Table1[[#This Row],[Import to Gateway Calculator?]]="Yes",IFERROR(Table1[[#This Row],[Frame Rate '[FPS'] 1]],""),0)</f>
        <v>#VALUE!</v>
      </c>
      <c r="P1240" s="4" t="e">
        <f>IF(Table1[[#This Row],[Import to Gateway Calculator?]]="Yes",IFERROR(Table1[[#This Row],[Days of Storage 1]],""),0)</f>
        <v>#VALUE!</v>
      </c>
    </row>
    <row r="1241" spans="1:16" x14ac:dyDescent="0.25">
      <c r="A1241" s="5" t="e">
        <f t="shared" si="119"/>
        <v>#VALUE!</v>
      </c>
      <c r="B1241" s="6" t="str">
        <f>IFERROR(IF(Table1[[#This Row],[Multi-lens? 1]]="No", 1, IF(Table1[[#This Row],[Multi-lens? 1]]="Dual", 2, IF(Table1[[#This Row],[Multi-lens? 1]]="Quad", 4, ""))),"")</f>
        <v/>
      </c>
      <c r="C1241" s="6" t="e">
        <f t="shared" si="120"/>
        <v>#VALUE!</v>
      </c>
      <c r="D1241" s="6" t="e">
        <f t="shared" si="121"/>
        <v>#VALUE!</v>
      </c>
      <c r="E1241" s="6" t="e">
        <f t="shared" si="122"/>
        <v>#VALUE!</v>
      </c>
      <c r="F1241" s="6" t="e">
        <f t="shared" si="123"/>
        <v>#VALUE!</v>
      </c>
      <c r="H1241" s="6" t="str">
        <f>IFERROR(IF(Table1[[#This Row],[Multi-lens? 1]]="No", 1, IF(Table1[[#This Row],[Multi-lens? 1]]="Dual", 2, IF(Table1[[#This Row],[Multi-lens? 1]]="Quad", 4, ""))),"")</f>
        <v/>
      </c>
      <c r="I1241" s="9" t="str">
        <f>IFERROR(Table1[[#This Row],[Name]],"")</f>
        <v/>
      </c>
      <c r="K1241" s="3" t="str">
        <f t="shared" si="118"/>
        <v/>
      </c>
      <c r="M1241" s="4" t="e">
        <f>IF(Table1[[#This Row],[Import to Gateway Calculator?]]="Yes",IFERROR(Table1[[#This Row],[Streaming Resolution '[MP']]],""),0)</f>
        <v>#VALUE!</v>
      </c>
      <c r="N1241" s="4" t="e">
        <f>IF(Table1[[#This Row],[Import to Gateway Calculator?]]="Yes",IFERROR(Table1[[#This Row],[Recording Resolution '[MP']]],""),0)</f>
        <v>#VALUE!</v>
      </c>
      <c r="O1241" s="4" t="e">
        <f>IF(Table1[[#This Row],[Import to Gateway Calculator?]]="Yes",IFERROR(Table1[[#This Row],[Frame Rate '[FPS'] 1]],""),0)</f>
        <v>#VALUE!</v>
      </c>
      <c r="P1241" s="4" t="e">
        <f>IF(Table1[[#This Row],[Import to Gateway Calculator?]]="Yes",IFERROR(Table1[[#This Row],[Days of Storage 1]],""),0)</f>
        <v>#VALUE!</v>
      </c>
    </row>
    <row r="1242" spans="1:16" x14ac:dyDescent="0.25">
      <c r="A1242" s="5" t="e">
        <f t="shared" si="119"/>
        <v>#VALUE!</v>
      </c>
      <c r="B1242" s="6" t="str">
        <f>IFERROR(IF(Table1[[#This Row],[Multi-lens? 1]]="No", 1, IF(Table1[[#This Row],[Multi-lens? 1]]="Dual", 2, IF(Table1[[#This Row],[Multi-lens? 1]]="Quad", 4, ""))),"")</f>
        <v/>
      </c>
      <c r="C1242" s="6" t="e">
        <f t="shared" si="120"/>
        <v>#VALUE!</v>
      </c>
      <c r="D1242" s="6" t="e">
        <f t="shared" si="121"/>
        <v>#VALUE!</v>
      </c>
      <c r="E1242" s="6" t="e">
        <f t="shared" si="122"/>
        <v>#VALUE!</v>
      </c>
      <c r="F1242" s="6" t="e">
        <f t="shared" si="123"/>
        <v>#VALUE!</v>
      </c>
      <c r="H1242" s="6" t="str">
        <f>IFERROR(IF(Table1[[#This Row],[Multi-lens? 1]]="No", 1, IF(Table1[[#This Row],[Multi-lens? 1]]="Dual", 2, IF(Table1[[#This Row],[Multi-lens? 1]]="Quad", 4, ""))),"")</f>
        <v/>
      </c>
      <c r="I1242" s="9" t="str">
        <f>IFERROR(Table1[[#This Row],[Name]],"")</f>
        <v/>
      </c>
      <c r="K1242" s="3" t="str">
        <f t="shared" si="118"/>
        <v/>
      </c>
      <c r="M1242" s="4" t="e">
        <f>IF(Table1[[#This Row],[Import to Gateway Calculator?]]="Yes",IFERROR(Table1[[#This Row],[Streaming Resolution '[MP']]],""),0)</f>
        <v>#VALUE!</v>
      </c>
      <c r="N1242" s="4" t="e">
        <f>IF(Table1[[#This Row],[Import to Gateway Calculator?]]="Yes",IFERROR(Table1[[#This Row],[Recording Resolution '[MP']]],""),0)</f>
        <v>#VALUE!</v>
      </c>
      <c r="O1242" s="4" t="e">
        <f>IF(Table1[[#This Row],[Import to Gateway Calculator?]]="Yes",IFERROR(Table1[[#This Row],[Frame Rate '[FPS'] 1]],""),0)</f>
        <v>#VALUE!</v>
      </c>
      <c r="P1242" s="4" t="e">
        <f>IF(Table1[[#This Row],[Import to Gateway Calculator?]]="Yes",IFERROR(Table1[[#This Row],[Days of Storage 1]],""),0)</f>
        <v>#VALUE!</v>
      </c>
    </row>
    <row r="1243" spans="1:16" x14ac:dyDescent="0.25">
      <c r="A1243" s="5" t="e">
        <f t="shared" si="119"/>
        <v>#VALUE!</v>
      </c>
      <c r="B1243" s="6" t="str">
        <f>IFERROR(IF(Table1[[#This Row],[Multi-lens? 1]]="No", 1, IF(Table1[[#This Row],[Multi-lens? 1]]="Dual", 2, IF(Table1[[#This Row],[Multi-lens? 1]]="Quad", 4, ""))),"")</f>
        <v/>
      </c>
      <c r="C1243" s="6" t="e">
        <f t="shared" si="120"/>
        <v>#VALUE!</v>
      </c>
      <c r="D1243" s="6" t="e">
        <f t="shared" si="121"/>
        <v>#VALUE!</v>
      </c>
      <c r="E1243" s="6" t="e">
        <f t="shared" si="122"/>
        <v>#VALUE!</v>
      </c>
      <c r="F1243" s="6" t="e">
        <f t="shared" si="123"/>
        <v>#VALUE!</v>
      </c>
      <c r="H1243" s="6" t="str">
        <f>IFERROR(IF(Table1[[#This Row],[Multi-lens? 1]]="No", 1, IF(Table1[[#This Row],[Multi-lens? 1]]="Dual", 2, IF(Table1[[#This Row],[Multi-lens? 1]]="Quad", 4, ""))),"")</f>
        <v/>
      </c>
      <c r="I1243" s="9" t="str">
        <f>IFERROR(Table1[[#This Row],[Name]],"")</f>
        <v/>
      </c>
      <c r="K1243" s="3" t="str">
        <f t="shared" si="118"/>
        <v/>
      </c>
      <c r="M1243" s="4" t="e">
        <f>IF(Table1[[#This Row],[Import to Gateway Calculator?]]="Yes",IFERROR(Table1[[#This Row],[Streaming Resolution '[MP']]],""),0)</f>
        <v>#VALUE!</v>
      </c>
      <c r="N1243" s="4" t="e">
        <f>IF(Table1[[#This Row],[Import to Gateway Calculator?]]="Yes",IFERROR(Table1[[#This Row],[Recording Resolution '[MP']]],""),0)</f>
        <v>#VALUE!</v>
      </c>
      <c r="O1243" s="4" t="e">
        <f>IF(Table1[[#This Row],[Import to Gateway Calculator?]]="Yes",IFERROR(Table1[[#This Row],[Frame Rate '[FPS'] 1]],""),0)</f>
        <v>#VALUE!</v>
      </c>
      <c r="P1243" s="4" t="e">
        <f>IF(Table1[[#This Row],[Import to Gateway Calculator?]]="Yes",IFERROR(Table1[[#This Row],[Days of Storage 1]],""),0)</f>
        <v>#VALUE!</v>
      </c>
    </row>
    <row r="1244" spans="1:16" x14ac:dyDescent="0.25">
      <c r="A1244" s="5" t="e">
        <f t="shared" si="119"/>
        <v>#VALUE!</v>
      </c>
      <c r="B1244" s="6" t="str">
        <f>IFERROR(IF(Table1[[#This Row],[Multi-lens? 1]]="No", 1, IF(Table1[[#This Row],[Multi-lens? 1]]="Dual", 2, IF(Table1[[#This Row],[Multi-lens? 1]]="Quad", 4, ""))),"")</f>
        <v/>
      </c>
      <c r="C1244" s="6" t="e">
        <f t="shared" si="120"/>
        <v>#VALUE!</v>
      </c>
      <c r="D1244" s="6" t="e">
        <f t="shared" si="121"/>
        <v>#VALUE!</v>
      </c>
      <c r="E1244" s="6" t="e">
        <f t="shared" si="122"/>
        <v>#VALUE!</v>
      </c>
      <c r="F1244" s="6" t="e">
        <f t="shared" si="123"/>
        <v>#VALUE!</v>
      </c>
      <c r="H1244" s="6" t="str">
        <f>IFERROR(IF(Table1[[#This Row],[Multi-lens? 1]]="No", 1, IF(Table1[[#This Row],[Multi-lens? 1]]="Dual", 2, IF(Table1[[#This Row],[Multi-lens? 1]]="Quad", 4, ""))),"")</f>
        <v/>
      </c>
      <c r="I1244" s="9" t="str">
        <f>IFERROR(Table1[[#This Row],[Name]],"")</f>
        <v/>
      </c>
      <c r="K1244" s="3" t="str">
        <f t="shared" si="118"/>
        <v/>
      </c>
      <c r="M1244" s="4" t="e">
        <f>IF(Table1[[#This Row],[Import to Gateway Calculator?]]="Yes",IFERROR(Table1[[#This Row],[Streaming Resolution '[MP']]],""),0)</f>
        <v>#VALUE!</v>
      </c>
      <c r="N1244" s="4" t="e">
        <f>IF(Table1[[#This Row],[Import to Gateway Calculator?]]="Yes",IFERROR(Table1[[#This Row],[Recording Resolution '[MP']]],""),0)</f>
        <v>#VALUE!</v>
      </c>
      <c r="O1244" s="4" t="e">
        <f>IF(Table1[[#This Row],[Import to Gateway Calculator?]]="Yes",IFERROR(Table1[[#This Row],[Frame Rate '[FPS'] 1]],""),0)</f>
        <v>#VALUE!</v>
      </c>
      <c r="P1244" s="4" t="e">
        <f>IF(Table1[[#This Row],[Import to Gateway Calculator?]]="Yes",IFERROR(Table1[[#This Row],[Days of Storage 1]],""),0)</f>
        <v>#VALUE!</v>
      </c>
    </row>
    <row r="1245" spans="1:16" x14ac:dyDescent="0.25">
      <c r="A1245" s="5" t="e">
        <f t="shared" si="119"/>
        <v>#VALUE!</v>
      </c>
      <c r="B1245" s="6" t="str">
        <f>IFERROR(IF(Table1[[#This Row],[Multi-lens? 1]]="No", 1, IF(Table1[[#This Row],[Multi-lens? 1]]="Dual", 2, IF(Table1[[#This Row],[Multi-lens? 1]]="Quad", 4, ""))),"")</f>
        <v/>
      </c>
      <c r="C1245" s="6" t="e">
        <f t="shared" si="120"/>
        <v>#VALUE!</v>
      </c>
      <c r="D1245" s="6" t="e">
        <f t="shared" si="121"/>
        <v>#VALUE!</v>
      </c>
      <c r="E1245" s="6" t="e">
        <f t="shared" si="122"/>
        <v>#VALUE!</v>
      </c>
      <c r="F1245" s="6" t="e">
        <f t="shared" si="123"/>
        <v>#VALUE!</v>
      </c>
      <c r="H1245" s="6" t="str">
        <f>IFERROR(IF(Table1[[#This Row],[Multi-lens? 1]]="No", 1, IF(Table1[[#This Row],[Multi-lens? 1]]="Dual", 2, IF(Table1[[#This Row],[Multi-lens? 1]]="Quad", 4, ""))),"")</f>
        <v/>
      </c>
      <c r="I1245" s="9" t="str">
        <f>IFERROR(Table1[[#This Row],[Name]],"")</f>
        <v/>
      </c>
      <c r="K1245" s="3" t="str">
        <f t="shared" si="118"/>
        <v/>
      </c>
      <c r="M1245" s="4" t="e">
        <f>IF(Table1[[#This Row],[Import to Gateway Calculator?]]="Yes",IFERROR(Table1[[#This Row],[Streaming Resolution '[MP']]],""),0)</f>
        <v>#VALUE!</v>
      </c>
      <c r="N1245" s="4" t="e">
        <f>IF(Table1[[#This Row],[Import to Gateway Calculator?]]="Yes",IFERROR(Table1[[#This Row],[Recording Resolution '[MP']]],""),0)</f>
        <v>#VALUE!</v>
      </c>
      <c r="O1245" s="4" t="e">
        <f>IF(Table1[[#This Row],[Import to Gateway Calculator?]]="Yes",IFERROR(Table1[[#This Row],[Frame Rate '[FPS'] 1]],""),0)</f>
        <v>#VALUE!</v>
      </c>
      <c r="P1245" s="4" t="e">
        <f>IF(Table1[[#This Row],[Import to Gateway Calculator?]]="Yes",IFERROR(Table1[[#This Row],[Days of Storage 1]],""),0)</f>
        <v>#VALUE!</v>
      </c>
    </row>
    <row r="1246" spans="1:16" x14ac:dyDescent="0.25">
      <c r="A1246" s="5" t="e">
        <f t="shared" si="119"/>
        <v>#VALUE!</v>
      </c>
      <c r="B1246" s="6" t="str">
        <f>IFERROR(IF(Table1[[#This Row],[Multi-lens? 1]]="No", 1, IF(Table1[[#This Row],[Multi-lens? 1]]="Dual", 2, IF(Table1[[#This Row],[Multi-lens? 1]]="Quad", 4, ""))),"")</f>
        <v/>
      </c>
      <c r="C1246" s="6" t="e">
        <f t="shared" si="120"/>
        <v>#VALUE!</v>
      </c>
      <c r="D1246" s="6" t="e">
        <f t="shared" si="121"/>
        <v>#VALUE!</v>
      </c>
      <c r="E1246" s="6" t="e">
        <f t="shared" si="122"/>
        <v>#VALUE!</v>
      </c>
      <c r="F1246" s="6" t="e">
        <f t="shared" si="123"/>
        <v>#VALUE!</v>
      </c>
      <c r="H1246" s="6" t="str">
        <f>IFERROR(IF(Table1[[#This Row],[Multi-lens? 1]]="No", 1, IF(Table1[[#This Row],[Multi-lens? 1]]="Dual", 2, IF(Table1[[#This Row],[Multi-lens? 1]]="Quad", 4, ""))),"")</f>
        <v/>
      </c>
      <c r="I1246" s="9" t="str">
        <f>IFERROR(Table1[[#This Row],[Name]],"")</f>
        <v/>
      </c>
      <c r="K1246" s="3" t="str">
        <f t="shared" si="118"/>
        <v/>
      </c>
      <c r="M1246" s="4" t="e">
        <f>IF(Table1[[#This Row],[Import to Gateway Calculator?]]="Yes",IFERROR(Table1[[#This Row],[Streaming Resolution '[MP']]],""),0)</f>
        <v>#VALUE!</v>
      </c>
      <c r="N1246" s="4" t="e">
        <f>IF(Table1[[#This Row],[Import to Gateway Calculator?]]="Yes",IFERROR(Table1[[#This Row],[Recording Resolution '[MP']]],""),0)</f>
        <v>#VALUE!</v>
      </c>
      <c r="O1246" s="4" t="e">
        <f>IF(Table1[[#This Row],[Import to Gateway Calculator?]]="Yes",IFERROR(Table1[[#This Row],[Frame Rate '[FPS'] 1]],""),0)</f>
        <v>#VALUE!</v>
      </c>
      <c r="P1246" s="4" t="e">
        <f>IF(Table1[[#This Row],[Import to Gateway Calculator?]]="Yes",IFERROR(Table1[[#This Row],[Days of Storage 1]],""),0)</f>
        <v>#VALUE!</v>
      </c>
    </row>
    <row r="1247" spans="1:16" x14ac:dyDescent="0.25">
      <c r="A1247" s="5" t="e">
        <f t="shared" si="119"/>
        <v>#VALUE!</v>
      </c>
      <c r="B1247" s="6" t="str">
        <f>IFERROR(IF(Table1[[#This Row],[Multi-lens? 1]]="No", 1, IF(Table1[[#This Row],[Multi-lens? 1]]="Dual", 2, IF(Table1[[#This Row],[Multi-lens? 1]]="Quad", 4, ""))),"")</f>
        <v/>
      </c>
      <c r="C1247" s="6" t="e">
        <f t="shared" si="120"/>
        <v>#VALUE!</v>
      </c>
      <c r="D1247" s="6" t="e">
        <f t="shared" si="121"/>
        <v>#VALUE!</v>
      </c>
      <c r="E1247" s="6" t="e">
        <f t="shared" si="122"/>
        <v>#VALUE!</v>
      </c>
      <c r="F1247" s="6" t="e">
        <f t="shared" si="123"/>
        <v>#VALUE!</v>
      </c>
      <c r="H1247" s="6" t="str">
        <f>IFERROR(IF(Table1[[#This Row],[Multi-lens? 1]]="No", 1, IF(Table1[[#This Row],[Multi-lens? 1]]="Dual", 2, IF(Table1[[#This Row],[Multi-lens? 1]]="Quad", 4, ""))),"")</f>
        <v/>
      </c>
      <c r="I1247" s="9" t="str">
        <f>IFERROR(Table1[[#This Row],[Name]],"")</f>
        <v/>
      </c>
      <c r="K1247" s="3" t="str">
        <f t="shared" si="118"/>
        <v/>
      </c>
      <c r="M1247" s="4" t="e">
        <f>IF(Table1[[#This Row],[Import to Gateway Calculator?]]="Yes",IFERROR(Table1[[#This Row],[Streaming Resolution '[MP']]],""),0)</f>
        <v>#VALUE!</v>
      </c>
      <c r="N1247" s="4" t="e">
        <f>IF(Table1[[#This Row],[Import to Gateway Calculator?]]="Yes",IFERROR(Table1[[#This Row],[Recording Resolution '[MP']]],""),0)</f>
        <v>#VALUE!</v>
      </c>
      <c r="O1247" s="4" t="e">
        <f>IF(Table1[[#This Row],[Import to Gateway Calculator?]]="Yes",IFERROR(Table1[[#This Row],[Frame Rate '[FPS'] 1]],""),0)</f>
        <v>#VALUE!</v>
      </c>
      <c r="P1247" s="4" t="e">
        <f>IF(Table1[[#This Row],[Import to Gateway Calculator?]]="Yes",IFERROR(Table1[[#This Row],[Days of Storage 1]],""),0)</f>
        <v>#VALUE!</v>
      </c>
    </row>
    <row r="1248" spans="1:16" x14ac:dyDescent="0.25">
      <c r="A1248" s="5" t="e">
        <f t="shared" si="119"/>
        <v>#VALUE!</v>
      </c>
      <c r="B1248" s="6" t="str">
        <f>IFERROR(IF(Table1[[#This Row],[Multi-lens? 1]]="No", 1, IF(Table1[[#This Row],[Multi-lens? 1]]="Dual", 2, IF(Table1[[#This Row],[Multi-lens? 1]]="Quad", 4, ""))),"")</f>
        <v/>
      </c>
      <c r="C1248" s="6" t="e">
        <f t="shared" si="120"/>
        <v>#VALUE!</v>
      </c>
      <c r="D1248" s="6" t="e">
        <f t="shared" si="121"/>
        <v>#VALUE!</v>
      </c>
      <c r="E1248" s="6" t="e">
        <f t="shared" si="122"/>
        <v>#VALUE!</v>
      </c>
      <c r="F1248" s="6" t="e">
        <f t="shared" si="123"/>
        <v>#VALUE!</v>
      </c>
      <c r="H1248" s="6" t="str">
        <f>IFERROR(IF(Table1[[#This Row],[Multi-lens? 1]]="No", 1, IF(Table1[[#This Row],[Multi-lens? 1]]="Dual", 2, IF(Table1[[#This Row],[Multi-lens? 1]]="Quad", 4, ""))),"")</f>
        <v/>
      </c>
      <c r="I1248" s="9" t="str">
        <f>IFERROR(Table1[[#This Row],[Name]],"")</f>
        <v/>
      </c>
      <c r="K1248" s="3" t="str">
        <f t="shared" si="118"/>
        <v/>
      </c>
      <c r="M1248" s="4" t="e">
        <f>IF(Table1[[#This Row],[Import to Gateway Calculator?]]="Yes",IFERROR(Table1[[#This Row],[Streaming Resolution '[MP']]],""),0)</f>
        <v>#VALUE!</v>
      </c>
      <c r="N1248" s="4" t="e">
        <f>IF(Table1[[#This Row],[Import to Gateway Calculator?]]="Yes",IFERROR(Table1[[#This Row],[Recording Resolution '[MP']]],""),0)</f>
        <v>#VALUE!</v>
      </c>
      <c r="O1248" s="4" t="e">
        <f>IF(Table1[[#This Row],[Import to Gateway Calculator?]]="Yes",IFERROR(Table1[[#This Row],[Frame Rate '[FPS'] 1]],""),0)</f>
        <v>#VALUE!</v>
      </c>
      <c r="P1248" s="4" t="e">
        <f>IF(Table1[[#This Row],[Import to Gateway Calculator?]]="Yes",IFERROR(Table1[[#This Row],[Days of Storage 1]],""),0)</f>
        <v>#VALUE!</v>
      </c>
    </row>
    <row r="1249" spans="1:16" x14ac:dyDescent="0.25">
      <c r="A1249" s="5" t="e">
        <f t="shared" si="119"/>
        <v>#VALUE!</v>
      </c>
      <c r="B1249" s="6" t="str">
        <f>IFERROR(IF(Table1[[#This Row],[Multi-lens? 1]]="No", 1, IF(Table1[[#This Row],[Multi-lens? 1]]="Dual", 2, IF(Table1[[#This Row],[Multi-lens? 1]]="Quad", 4, ""))),"")</f>
        <v/>
      </c>
      <c r="C1249" s="6" t="e">
        <f t="shared" si="120"/>
        <v>#VALUE!</v>
      </c>
      <c r="D1249" s="6" t="e">
        <f t="shared" si="121"/>
        <v>#VALUE!</v>
      </c>
      <c r="E1249" s="6" t="e">
        <f t="shared" si="122"/>
        <v>#VALUE!</v>
      </c>
      <c r="F1249" s="6" t="e">
        <f t="shared" si="123"/>
        <v>#VALUE!</v>
      </c>
      <c r="H1249" s="6" t="str">
        <f>IFERROR(IF(Table1[[#This Row],[Multi-lens? 1]]="No", 1, IF(Table1[[#This Row],[Multi-lens? 1]]="Dual", 2, IF(Table1[[#This Row],[Multi-lens? 1]]="Quad", 4, ""))),"")</f>
        <v/>
      </c>
      <c r="I1249" s="9" t="str">
        <f>IFERROR(Table1[[#This Row],[Name]],"")</f>
        <v/>
      </c>
      <c r="K1249" s="3" t="str">
        <f t="shared" si="118"/>
        <v/>
      </c>
      <c r="M1249" s="4" t="e">
        <f>IF(Table1[[#This Row],[Import to Gateway Calculator?]]="Yes",IFERROR(Table1[[#This Row],[Streaming Resolution '[MP']]],""),0)</f>
        <v>#VALUE!</v>
      </c>
      <c r="N1249" s="4" t="e">
        <f>IF(Table1[[#This Row],[Import to Gateway Calculator?]]="Yes",IFERROR(Table1[[#This Row],[Recording Resolution '[MP']]],""),0)</f>
        <v>#VALUE!</v>
      </c>
      <c r="O1249" s="4" t="e">
        <f>IF(Table1[[#This Row],[Import to Gateway Calculator?]]="Yes",IFERROR(Table1[[#This Row],[Frame Rate '[FPS'] 1]],""),0)</f>
        <v>#VALUE!</v>
      </c>
      <c r="P1249" s="4" t="e">
        <f>IF(Table1[[#This Row],[Import to Gateway Calculator?]]="Yes",IFERROR(Table1[[#This Row],[Days of Storage 1]],""),0)</f>
        <v>#VALUE!</v>
      </c>
    </row>
    <row r="1250" spans="1:16" x14ac:dyDescent="0.25">
      <c r="A1250" s="5" t="e">
        <f t="shared" si="119"/>
        <v>#VALUE!</v>
      </c>
      <c r="B1250" s="6" t="str">
        <f>IFERROR(IF(Table1[[#This Row],[Multi-lens? 1]]="No", 1, IF(Table1[[#This Row],[Multi-lens? 1]]="Dual", 2, IF(Table1[[#This Row],[Multi-lens? 1]]="Quad", 4, ""))),"")</f>
        <v/>
      </c>
      <c r="C1250" s="6" t="e">
        <f t="shared" si="120"/>
        <v>#VALUE!</v>
      </c>
      <c r="D1250" s="6" t="e">
        <f t="shared" si="121"/>
        <v>#VALUE!</v>
      </c>
      <c r="E1250" s="6" t="e">
        <f t="shared" si="122"/>
        <v>#VALUE!</v>
      </c>
      <c r="F1250" s="6" t="e">
        <f t="shared" si="123"/>
        <v>#VALUE!</v>
      </c>
      <c r="H1250" s="6" t="str">
        <f>IFERROR(IF(Table1[[#This Row],[Multi-lens? 1]]="No", 1, IF(Table1[[#This Row],[Multi-lens? 1]]="Dual", 2, IF(Table1[[#This Row],[Multi-lens? 1]]="Quad", 4, ""))),"")</f>
        <v/>
      </c>
      <c r="I1250" s="9" t="str">
        <f>IFERROR(Table1[[#This Row],[Name]],"")</f>
        <v/>
      </c>
      <c r="K1250" s="3" t="str">
        <f t="shared" si="118"/>
        <v/>
      </c>
      <c r="M1250" s="4" t="e">
        <f>IF(Table1[[#This Row],[Import to Gateway Calculator?]]="Yes",IFERROR(Table1[[#This Row],[Streaming Resolution '[MP']]],""),0)</f>
        <v>#VALUE!</v>
      </c>
      <c r="N1250" s="4" t="e">
        <f>IF(Table1[[#This Row],[Import to Gateway Calculator?]]="Yes",IFERROR(Table1[[#This Row],[Recording Resolution '[MP']]],""),0)</f>
        <v>#VALUE!</v>
      </c>
      <c r="O1250" s="4" t="e">
        <f>IF(Table1[[#This Row],[Import to Gateway Calculator?]]="Yes",IFERROR(Table1[[#This Row],[Frame Rate '[FPS'] 1]],""),0)</f>
        <v>#VALUE!</v>
      </c>
      <c r="P1250" s="4" t="e">
        <f>IF(Table1[[#This Row],[Import to Gateway Calculator?]]="Yes",IFERROR(Table1[[#This Row],[Days of Storage 1]],""),0)</f>
        <v>#VALUE!</v>
      </c>
    </row>
    <row r="1251" spans="1:16" x14ac:dyDescent="0.25">
      <c r="A1251" s="5" t="e">
        <f t="shared" si="119"/>
        <v>#VALUE!</v>
      </c>
      <c r="B1251" s="6" t="str">
        <f>IFERROR(IF(Table1[[#This Row],[Multi-lens? 1]]="No", 1, IF(Table1[[#This Row],[Multi-lens? 1]]="Dual", 2, IF(Table1[[#This Row],[Multi-lens? 1]]="Quad", 4, ""))),"")</f>
        <v/>
      </c>
      <c r="C1251" s="6" t="e">
        <f t="shared" si="120"/>
        <v>#VALUE!</v>
      </c>
      <c r="D1251" s="6" t="e">
        <f t="shared" si="121"/>
        <v>#VALUE!</v>
      </c>
      <c r="E1251" s="6" t="e">
        <f t="shared" si="122"/>
        <v>#VALUE!</v>
      </c>
      <c r="F1251" s="6" t="e">
        <f t="shared" si="123"/>
        <v>#VALUE!</v>
      </c>
      <c r="H1251" s="6" t="str">
        <f>IFERROR(IF(Table1[[#This Row],[Multi-lens? 1]]="No", 1, IF(Table1[[#This Row],[Multi-lens? 1]]="Dual", 2, IF(Table1[[#This Row],[Multi-lens? 1]]="Quad", 4, ""))),"")</f>
        <v/>
      </c>
      <c r="I1251" s="9" t="str">
        <f>IFERROR(Table1[[#This Row],[Name]],"")</f>
        <v/>
      </c>
      <c r="K1251" s="3" t="str">
        <f t="shared" si="118"/>
        <v/>
      </c>
      <c r="M1251" s="4" t="e">
        <f>IF(Table1[[#This Row],[Import to Gateway Calculator?]]="Yes",IFERROR(Table1[[#This Row],[Streaming Resolution '[MP']]],""),0)</f>
        <v>#VALUE!</v>
      </c>
      <c r="N1251" s="4" t="e">
        <f>IF(Table1[[#This Row],[Import to Gateway Calculator?]]="Yes",IFERROR(Table1[[#This Row],[Recording Resolution '[MP']]],""),0)</f>
        <v>#VALUE!</v>
      </c>
      <c r="O1251" s="4" t="e">
        <f>IF(Table1[[#This Row],[Import to Gateway Calculator?]]="Yes",IFERROR(Table1[[#This Row],[Frame Rate '[FPS'] 1]],""),0)</f>
        <v>#VALUE!</v>
      </c>
      <c r="P1251" s="4" t="e">
        <f>IF(Table1[[#This Row],[Import to Gateway Calculator?]]="Yes",IFERROR(Table1[[#This Row],[Days of Storage 1]],""),0)</f>
        <v>#VALUE!</v>
      </c>
    </row>
    <row r="1252" spans="1:16" x14ac:dyDescent="0.25">
      <c r="A1252" s="5" t="e">
        <f t="shared" si="119"/>
        <v>#VALUE!</v>
      </c>
      <c r="B1252" s="6" t="str">
        <f>IFERROR(IF(Table1[[#This Row],[Multi-lens? 1]]="No", 1, IF(Table1[[#This Row],[Multi-lens? 1]]="Dual", 2, IF(Table1[[#This Row],[Multi-lens? 1]]="Quad", 4, ""))),"")</f>
        <v/>
      </c>
      <c r="C1252" s="6" t="e">
        <f t="shared" si="120"/>
        <v>#VALUE!</v>
      </c>
      <c r="D1252" s="6" t="e">
        <f t="shared" si="121"/>
        <v>#VALUE!</v>
      </c>
      <c r="E1252" s="6" t="e">
        <f t="shared" si="122"/>
        <v>#VALUE!</v>
      </c>
      <c r="F1252" s="6" t="e">
        <f t="shared" si="123"/>
        <v>#VALUE!</v>
      </c>
      <c r="H1252" s="6" t="str">
        <f>IFERROR(IF(Table1[[#This Row],[Multi-lens? 1]]="No", 1, IF(Table1[[#This Row],[Multi-lens? 1]]="Dual", 2, IF(Table1[[#This Row],[Multi-lens? 1]]="Quad", 4, ""))),"")</f>
        <v/>
      </c>
      <c r="I1252" s="9" t="str">
        <f>IFERROR(Table1[[#This Row],[Name]],"")</f>
        <v/>
      </c>
      <c r="K1252" s="3" t="str">
        <f t="shared" si="118"/>
        <v/>
      </c>
      <c r="M1252" s="4" t="e">
        <f>IF(Table1[[#This Row],[Import to Gateway Calculator?]]="Yes",IFERROR(Table1[[#This Row],[Streaming Resolution '[MP']]],""),0)</f>
        <v>#VALUE!</v>
      </c>
      <c r="N1252" s="4" t="e">
        <f>IF(Table1[[#This Row],[Import to Gateway Calculator?]]="Yes",IFERROR(Table1[[#This Row],[Recording Resolution '[MP']]],""),0)</f>
        <v>#VALUE!</v>
      </c>
      <c r="O1252" s="4" t="e">
        <f>IF(Table1[[#This Row],[Import to Gateway Calculator?]]="Yes",IFERROR(Table1[[#This Row],[Frame Rate '[FPS'] 1]],""),0)</f>
        <v>#VALUE!</v>
      </c>
      <c r="P1252" s="4" t="e">
        <f>IF(Table1[[#This Row],[Import to Gateway Calculator?]]="Yes",IFERROR(Table1[[#This Row],[Days of Storage 1]],""),0)</f>
        <v>#VALUE!</v>
      </c>
    </row>
    <row r="1253" spans="1:16" x14ac:dyDescent="0.25">
      <c r="A1253" s="5" t="e">
        <f t="shared" si="119"/>
        <v>#VALUE!</v>
      </c>
      <c r="B1253" s="6" t="str">
        <f>IFERROR(IF(Table1[[#This Row],[Multi-lens? 1]]="No", 1, IF(Table1[[#This Row],[Multi-lens? 1]]="Dual", 2, IF(Table1[[#This Row],[Multi-lens? 1]]="Quad", 4, ""))),"")</f>
        <v/>
      </c>
      <c r="C1253" s="6" t="e">
        <f t="shared" si="120"/>
        <v>#VALUE!</v>
      </c>
      <c r="D1253" s="6" t="e">
        <f t="shared" si="121"/>
        <v>#VALUE!</v>
      </c>
      <c r="E1253" s="6" t="e">
        <f t="shared" si="122"/>
        <v>#VALUE!</v>
      </c>
      <c r="F1253" s="6" t="e">
        <f t="shared" si="123"/>
        <v>#VALUE!</v>
      </c>
      <c r="H1253" s="6" t="str">
        <f>IFERROR(IF(Table1[[#This Row],[Multi-lens? 1]]="No", 1, IF(Table1[[#This Row],[Multi-lens? 1]]="Dual", 2, IF(Table1[[#This Row],[Multi-lens? 1]]="Quad", 4, ""))),"")</f>
        <v/>
      </c>
      <c r="I1253" s="9" t="str">
        <f>IFERROR(Table1[[#This Row],[Name]],"")</f>
        <v/>
      </c>
      <c r="K1253" s="3" t="str">
        <f t="shared" si="118"/>
        <v/>
      </c>
      <c r="M1253" s="4" t="e">
        <f>IF(Table1[[#This Row],[Import to Gateway Calculator?]]="Yes",IFERROR(Table1[[#This Row],[Streaming Resolution '[MP']]],""),0)</f>
        <v>#VALUE!</v>
      </c>
      <c r="N1253" s="4" t="e">
        <f>IF(Table1[[#This Row],[Import to Gateway Calculator?]]="Yes",IFERROR(Table1[[#This Row],[Recording Resolution '[MP']]],""),0)</f>
        <v>#VALUE!</v>
      </c>
      <c r="O1253" s="4" t="e">
        <f>IF(Table1[[#This Row],[Import to Gateway Calculator?]]="Yes",IFERROR(Table1[[#This Row],[Frame Rate '[FPS'] 1]],""),0)</f>
        <v>#VALUE!</v>
      </c>
      <c r="P1253" s="4" t="e">
        <f>IF(Table1[[#This Row],[Import to Gateway Calculator?]]="Yes",IFERROR(Table1[[#This Row],[Days of Storage 1]],""),0)</f>
        <v>#VALUE!</v>
      </c>
    </row>
    <row r="1254" spans="1:16" x14ac:dyDescent="0.25">
      <c r="A1254" s="5" t="e">
        <f t="shared" si="119"/>
        <v>#VALUE!</v>
      </c>
      <c r="B1254" s="6" t="str">
        <f>IFERROR(IF(Table1[[#This Row],[Multi-lens? 1]]="No", 1, IF(Table1[[#This Row],[Multi-lens? 1]]="Dual", 2, IF(Table1[[#This Row],[Multi-lens? 1]]="Quad", 4, ""))),"")</f>
        <v/>
      </c>
      <c r="C1254" s="6" t="e">
        <f t="shared" si="120"/>
        <v>#VALUE!</v>
      </c>
      <c r="D1254" s="6" t="e">
        <f t="shared" si="121"/>
        <v>#VALUE!</v>
      </c>
      <c r="E1254" s="6" t="e">
        <f t="shared" si="122"/>
        <v>#VALUE!</v>
      </c>
      <c r="F1254" s="6" t="e">
        <f t="shared" si="123"/>
        <v>#VALUE!</v>
      </c>
      <c r="H1254" s="6" t="str">
        <f>IFERROR(IF(Table1[[#This Row],[Multi-lens? 1]]="No", 1, IF(Table1[[#This Row],[Multi-lens? 1]]="Dual", 2, IF(Table1[[#This Row],[Multi-lens? 1]]="Quad", 4, ""))),"")</f>
        <v/>
      </c>
      <c r="I1254" s="9" t="str">
        <f>IFERROR(Table1[[#This Row],[Name]],"")</f>
        <v/>
      </c>
      <c r="K1254" s="3" t="str">
        <f t="shared" si="118"/>
        <v/>
      </c>
      <c r="M1254" s="4" t="e">
        <f>IF(Table1[[#This Row],[Import to Gateway Calculator?]]="Yes",IFERROR(Table1[[#This Row],[Streaming Resolution '[MP']]],""),0)</f>
        <v>#VALUE!</v>
      </c>
      <c r="N1254" s="4" t="e">
        <f>IF(Table1[[#This Row],[Import to Gateway Calculator?]]="Yes",IFERROR(Table1[[#This Row],[Recording Resolution '[MP']]],""),0)</f>
        <v>#VALUE!</v>
      </c>
      <c r="O1254" s="4" t="e">
        <f>IF(Table1[[#This Row],[Import to Gateway Calculator?]]="Yes",IFERROR(Table1[[#This Row],[Frame Rate '[FPS'] 1]],""),0)</f>
        <v>#VALUE!</v>
      </c>
      <c r="P1254" s="4" t="e">
        <f>IF(Table1[[#This Row],[Import to Gateway Calculator?]]="Yes",IFERROR(Table1[[#This Row],[Days of Storage 1]],""),0)</f>
        <v>#VALUE!</v>
      </c>
    </row>
    <row r="1255" spans="1:16" x14ac:dyDescent="0.25">
      <c r="A1255" s="5" t="e">
        <f t="shared" si="119"/>
        <v>#VALUE!</v>
      </c>
      <c r="B1255" s="6" t="str">
        <f>IFERROR(IF(Table1[[#This Row],[Multi-lens? 1]]="No", 1, IF(Table1[[#This Row],[Multi-lens? 1]]="Dual", 2, IF(Table1[[#This Row],[Multi-lens? 1]]="Quad", 4, ""))),"")</f>
        <v/>
      </c>
      <c r="C1255" s="6" t="e">
        <f t="shared" si="120"/>
        <v>#VALUE!</v>
      </c>
      <c r="D1255" s="6" t="e">
        <f t="shared" si="121"/>
        <v>#VALUE!</v>
      </c>
      <c r="E1255" s="6" t="e">
        <f t="shared" si="122"/>
        <v>#VALUE!</v>
      </c>
      <c r="F1255" s="6" t="e">
        <f t="shared" si="123"/>
        <v>#VALUE!</v>
      </c>
      <c r="H1255" s="6" t="str">
        <f>IFERROR(IF(Table1[[#This Row],[Multi-lens? 1]]="No", 1, IF(Table1[[#This Row],[Multi-lens? 1]]="Dual", 2, IF(Table1[[#This Row],[Multi-lens? 1]]="Quad", 4, ""))),"")</f>
        <v/>
      </c>
      <c r="I1255" s="9" t="str">
        <f>IFERROR(Table1[[#This Row],[Name]],"")</f>
        <v/>
      </c>
      <c r="K1255" s="3" t="str">
        <f t="shared" si="118"/>
        <v/>
      </c>
      <c r="M1255" s="4" t="e">
        <f>IF(Table1[[#This Row],[Import to Gateway Calculator?]]="Yes",IFERROR(Table1[[#This Row],[Streaming Resolution '[MP']]],""),0)</f>
        <v>#VALUE!</v>
      </c>
      <c r="N1255" s="4" t="e">
        <f>IF(Table1[[#This Row],[Import to Gateway Calculator?]]="Yes",IFERROR(Table1[[#This Row],[Recording Resolution '[MP']]],""),0)</f>
        <v>#VALUE!</v>
      </c>
      <c r="O1255" s="4" t="e">
        <f>IF(Table1[[#This Row],[Import to Gateway Calculator?]]="Yes",IFERROR(Table1[[#This Row],[Frame Rate '[FPS'] 1]],""),0)</f>
        <v>#VALUE!</v>
      </c>
      <c r="P1255" s="4" t="e">
        <f>IF(Table1[[#This Row],[Import to Gateway Calculator?]]="Yes",IFERROR(Table1[[#This Row],[Days of Storage 1]],""),0)</f>
        <v>#VALUE!</v>
      </c>
    </row>
    <row r="1256" spans="1:16" x14ac:dyDescent="0.25">
      <c r="A1256" s="5" t="e">
        <f t="shared" si="119"/>
        <v>#VALUE!</v>
      </c>
      <c r="B1256" s="6" t="str">
        <f>IFERROR(IF(Table1[[#This Row],[Multi-lens? 1]]="No", 1, IF(Table1[[#This Row],[Multi-lens? 1]]="Dual", 2, IF(Table1[[#This Row],[Multi-lens? 1]]="Quad", 4, ""))),"")</f>
        <v/>
      </c>
      <c r="C1256" s="6" t="e">
        <f t="shared" si="120"/>
        <v>#VALUE!</v>
      </c>
      <c r="D1256" s="6" t="e">
        <f t="shared" si="121"/>
        <v>#VALUE!</v>
      </c>
      <c r="E1256" s="6" t="e">
        <f t="shared" si="122"/>
        <v>#VALUE!</v>
      </c>
      <c r="F1256" s="6" t="e">
        <f t="shared" si="123"/>
        <v>#VALUE!</v>
      </c>
      <c r="H1256" s="6" t="str">
        <f>IFERROR(IF(Table1[[#This Row],[Multi-lens? 1]]="No", 1, IF(Table1[[#This Row],[Multi-lens? 1]]="Dual", 2, IF(Table1[[#This Row],[Multi-lens? 1]]="Quad", 4, ""))),"")</f>
        <v/>
      </c>
      <c r="I1256" s="9" t="str">
        <f>IFERROR(Table1[[#This Row],[Name]],"")</f>
        <v/>
      </c>
      <c r="K1256" s="3" t="str">
        <f t="shared" si="118"/>
        <v/>
      </c>
      <c r="M1256" s="4" t="e">
        <f>IF(Table1[[#This Row],[Import to Gateway Calculator?]]="Yes",IFERROR(Table1[[#This Row],[Streaming Resolution '[MP']]],""),0)</f>
        <v>#VALUE!</v>
      </c>
      <c r="N1256" s="4" t="e">
        <f>IF(Table1[[#This Row],[Import to Gateway Calculator?]]="Yes",IFERROR(Table1[[#This Row],[Recording Resolution '[MP']]],""),0)</f>
        <v>#VALUE!</v>
      </c>
      <c r="O1256" s="4" t="e">
        <f>IF(Table1[[#This Row],[Import to Gateway Calculator?]]="Yes",IFERROR(Table1[[#This Row],[Frame Rate '[FPS'] 1]],""),0)</f>
        <v>#VALUE!</v>
      </c>
      <c r="P1256" s="4" t="e">
        <f>IF(Table1[[#This Row],[Import to Gateway Calculator?]]="Yes",IFERROR(Table1[[#This Row],[Days of Storage 1]],""),0)</f>
        <v>#VALUE!</v>
      </c>
    </row>
    <row r="1257" spans="1:16" x14ac:dyDescent="0.25">
      <c r="A1257" s="5" t="e">
        <f t="shared" si="119"/>
        <v>#VALUE!</v>
      </c>
      <c r="B1257" s="6" t="str">
        <f>IFERROR(IF(Table1[[#This Row],[Multi-lens? 1]]="No", 1, IF(Table1[[#This Row],[Multi-lens? 1]]="Dual", 2, IF(Table1[[#This Row],[Multi-lens? 1]]="Quad", 4, ""))),"")</f>
        <v/>
      </c>
      <c r="C1257" s="6" t="e">
        <f t="shared" si="120"/>
        <v>#VALUE!</v>
      </c>
      <c r="D1257" s="6" t="e">
        <f t="shared" si="121"/>
        <v>#VALUE!</v>
      </c>
      <c r="E1257" s="6" t="e">
        <f t="shared" si="122"/>
        <v>#VALUE!</v>
      </c>
      <c r="F1257" s="6" t="e">
        <f t="shared" si="123"/>
        <v>#VALUE!</v>
      </c>
      <c r="H1257" s="6" t="str">
        <f>IFERROR(IF(Table1[[#This Row],[Multi-lens? 1]]="No", 1, IF(Table1[[#This Row],[Multi-lens? 1]]="Dual", 2, IF(Table1[[#This Row],[Multi-lens? 1]]="Quad", 4, ""))),"")</f>
        <v/>
      </c>
      <c r="I1257" s="9" t="str">
        <f>IFERROR(Table1[[#This Row],[Name]],"")</f>
        <v/>
      </c>
      <c r="K1257" s="3" t="str">
        <f t="shared" si="118"/>
        <v/>
      </c>
      <c r="M1257" s="4" t="e">
        <f>IF(Table1[[#This Row],[Import to Gateway Calculator?]]="Yes",IFERROR(Table1[[#This Row],[Streaming Resolution '[MP']]],""),0)</f>
        <v>#VALUE!</v>
      </c>
      <c r="N1257" s="4" t="e">
        <f>IF(Table1[[#This Row],[Import to Gateway Calculator?]]="Yes",IFERROR(Table1[[#This Row],[Recording Resolution '[MP']]],""),0)</f>
        <v>#VALUE!</v>
      </c>
      <c r="O1257" s="4" t="e">
        <f>IF(Table1[[#This Row],[Import to Gateway Calculator?]]="Yes",IFERROR(Table1[[#This Row],[Frame Rate '[FPS'] 1]],""),0)</f>
        <v>#VALUE!</v>
      </c>
      <c r="P1257" s="4" t="e">
        <f>IF(Table1[[#This Row],[Import to Gateway Calculator?]]="Yes",IFERROR(Table1[[#This Row],[Days of Storage 1]],""),0)</f>
        <v>#VALUE!</v>
      </c>
    </row>
    <row r="1258" spans="1:16" x14ac:dyDescent="0.25">
      <c r="A1258" s="5" t="e">
        <f t="shared" si="119"/>
        <v>#VALUE!</v>
      </c>
      <c r="B1258" s="6" t="str">
        <f>IFERROR(IF(Table1[[#This Row],[Multi-lens? 1]]="No", 1, IF(Table1[[#This Row],[Multi-lens? 1]]="Dual", 2, IF(Table1[[#This Row],[Multi-lens? 1]]="Quad", 4, ""))),"")</f>
        <v/>
      </c>
      <c r="C1258" s="6" t="e">
        <f t="shared" si="120"/>
        <v>#VALUE!</v>
      </c>
      <c r="D1258" s="6" t="e">
        <f t="shared" si="121"/>
        <v>#VALUE!</v>
      </c>
      <c r="E1258" s="6" t="e">
        <f t="shared" si="122"/>
        <v>#VALUE!</v>
      </c>
      <c r="F1258" s="6" t="e">
        <f t="shared" si="123"/>
        <v>#VALUE!</v>
      </c>
      <c r="H1258" s="6" t="str">
        <f>IFERROR(IF(Table1[[#This Row],[Multi-lens? 1]]="No", 1, IF(Table1[[#This Row],[Multi-lens? 1]]="Dual", 2, IF(Table1[[#This Row],[Multi-lens? 1]]="Quad", 4, ""))),"")</f>
        <v/>
      </c>
      <c r="I1258" s="9" t="str">
        <f>IFERROR(Table1[[#This Row],[Name]],"")</f>
        <v/>
      </c>
      <c r="K1258" s="3" t="str">
        <f t="shared" si="118"/>
        <v/>
      </c>
      <c r="M1258" s="4" t="e">
        <f>IF(Table1[[#This Row],[Import to Gateway Calculator?]]="Yes",IFERROR(Table1[[#This Row],[Streaming Resolution '[MP']]],""),0)</f>
        <v>#VALUE!</v>
      </c>
      <c r="N1258" s="4" t="e">
        <f>IF(Table1[[#This Row],[Import to Gateway Calculator?]]="Yes",IFERROR(Table1[[#This Row],[Recording Resolution '[MP']]],""),0)</f>
        <v>#VALUE!</v>
      </c>
      <c r="O1258" s="4" t="e">
        <f>IF(Table1[[#This Row],[Import to Gateway Calculator?]]="Yes",IFERROR(Table1[[#This Row],[Frame Rate '[FPS'] 1]],""),0)</f>
        <v>#VALUE!</v>
      </c>
      <c r="P1258" s="4" t="e">
        <f>IF(Table1[[#This Row],[Import to Gateway Calculator?]]="Yes",IFERROR(Table1[[#This Row],[Days of Storage 1]],""),0)</f>
        <v>#VALUE!</v>
      </c>
    </row>
    <row r="1259" spans="1:16" x14ac:dyDescent="0.25">
      <c r="A1259" s="5" t="e">
        <f t="shared" si="119"/>
        <v>#VALUE!</v>
      </c>
      <c r="B1259" s="6" t="str">
        <f>IFERROR(IF(Table1[[#This Row],[Multi-lens? 1]]="No", 1, IF(Table1[[#This Row],[Multi-lens? 1]]="Dual", 2, IF(Table1[[#This Row],[Multi-lens? 1]]="Quad", 4, ""))),"")</f>
        <v/>
      </c>
      <c r="C1259" s="6" t="e">
        <f t="shared" si="120"/>
        <v>#VALUE!</v>
      </c>
      <c r="D1259" s="6" t="e">
        <f t="shared" si="121"/>
        <v>#VALUE!</v>
      </c>
      <c r="E1259" s="6" t="e">
        <f t="shared" si="122"/>
        <v>#VALUE!</v>
      </c>
      <c r="F1259" s="6" t="e">
        <f t="shared" si="123"/>
        <v>#VALUE!</v>
      </c>
      <c r="H1259" s="6" t="str">
        <f>IFERROR(IF(Table1[[#This Row],[Multi-lens? 1]]="No", 1, IF(Table1[[#This Row],[Multi-lens? 1]]="Dual", 2, IF(Table1[[#This Row],[Multi-lens? 1]]="Quad", 4, ""))),"")</f>
        <v/>
      </c>
      <c r="I1259" s="9" t="str">
        <f>IFERROR(Table1[[#This Row],[Name]],"")</f>
        <v/>
      </c>
      <c r="K1259" s="3" t="str">
        <f t="shared" si="118"/>
        <v/>
      </c>
      <c r="M1259" s="4" t="e">
        <f>IF(Table1[[#This Row],[Import to Gateway Calculator?]]="Yes",IFERROR(Table1[[#This Row],[Streaming Resolution '[MP']]],""),0)</f>
        <v>#VALUE!</v>
      </c>
      <c r="N1259" s="4" t="e">
        <f>IF(Table1[[#This Row],[Import to Gateway Calculator?]]="Yes",IFERROR(Table1[[#This Row],[Recording Resolution '[MP']]],""),0)</f>
        <v>#VALUE!</v>
      </c>
      <c r="O1259" s="4" t="e">
        <f>IF(Table1[[#This Row],[Import to Gateway Calculator?]]="Yes",IFERROR(Table1[[#This Row],[Frame Rate '[FPS'] 1]],""),0)</f>
        <v>#VALUE!</v>
      </c>
      <c r="P1259" s="4" t="e">
        <f>IF(Table1[[#This Row],[Import to Gateway Calculator?]]="Yes",IFERROR(Table1[[#This Row],[Days of Storage 1]],""),0)</f>
        <v>#VALUE!</v>
      </c>
    </row>
    <row r="1260" spans="1:16" x14ac:dyDescent="0.25">
      <c r="A1260" s="5" t="e">
        <f t="shared" si="119"/>
        <v>#VALUE!</v>
      </c>
      <c r="B1260" s="6" t="str">
        <f>IFERROR(IF(Table1[[#This Row],[Multi-lens? 1]]="No", 1, IF(Table1[[#This Row],[Multi-lens? 1]]="Dual", 2, IF(Table1[[#This Row],[Multi-lens? 1]]="Quad", 4, ""))),"")</f>
        <v/>
      </c>
      <c r="C1260" s="6" t="e">
        <f t="shared" si="120"/>
        <v>#VALUE!</v>
      </c>
      <c r="D1260" s="6" t="e">
        <f t="shared" si="121"/>
        <v>#VALUE!</v>
      </c>
      <c r="E1260" s="6" t="e">
        <f t="shared" si="122"/>
        <v>#VALUE!</v>
      </c>
      <c r="F1260" s="6" t="e">
        <f t="shared" si="123"/>
        <v>#VALUE!</v>
      </c>
      <c r="H1260" s="6" t="str">
        <f>IFERROR(IF(Table1[[#This Row],[Multi-lens? 1]]="No", 1, IF(Table1[[#This Row],[Multi-lens? 1]]="Dual", 2, IF(Table1[[#This Row],[Multi-lens? 1]]="Quad", 4, ""))),"")</f>
        <v/>
      </c>
      <c r="I1260" s="9" t="str">
        <f>IFERROR(Table1[[#This Row],[Name]],"")</f>
        <v/>
      </c>
      <c r="K1260" s="3" t="str">
        <f t="shared" si="118"/>
        <v/>
      </c>
      <c r="M1260" s="4" t="e">
        <f>IF(Table1[[#This Row],[Import to Gateway Calculator?]]="Yes",IFERROR(Table1[[#This Row],[Streaming Resolution '[MP']]],""),0)</f>
        <v>#VALUE!</v>
      </c>
      <c r="N1260" s="4" t="e">
        <f>IF(Table1[[#This Row],[Import to Gateway Calculator?]]="Yes",IFERROR(Table1[[#This Row],[Recording Resolution '[MP']]],""),0)</f>
        <v>#VALUE!</v>
      </c>
      <c r="O1260" s="4" t="e">
        <f>IF(Table1[[#This Row],[Import to Gateway Calculator?]]="Yes",IFERROR(Table1[[#This Row],[Frame Rate '[FPS'] 1]],""),0)</f>
        <v>#VALUE!</v>
      </c>
      <c r="P1260" s="4" t="e">
        <f>IF(Table1[[#This Row],[Import to Gateway Calculator?]]="Yes",IFERROR(Table1[[#This Row],[Days of Storage 1]],""),0)</f>
        <v>#VALUE!</v>
      </c>
    </row>
    <row r="1261" spans="1:16" x14ac:dyDescent="0.25">
      <c r="A1261" s="5" t="e">
        <f t="shared" si="119"/>
        <v>#VALUE!</v>
      </c>
      <c r="B1261" s="6" t="str">
        <f>IFERROR(IF(Table1[[#This Row],[Multi-lens? 1]]="No", 1, IF(Table1[[#This Row],[Multi-lens? 1]]="Dual", 2, IF(Table1[[#This Row],[Multi-lens? 1]]="Quad", 4, ""))),"")</f>
        <v/>
      </c>
      <c r="C1261" s="6" t="e">
        <f t="shared" si="120"/>
        <v>#VALUE!</v>
      </c>
      <c r="D1261" s="6" t="e">
        <f t="shared" si="121"/>
        <v>#VALUE!</v>
      </c>
      <c r="E1261" s="6" t="e">
        <f t="shared" si="122"/>
        <v>#VALUE!</v>
      </c>
      <c r="F1261" s="6" t="e">
        <f t="shared" si="123"/>
        <v>#VALUE!</v>
      </c>
      <c r="H1261" s="6" t="str">
        <f>IFERROR(IF(Table1[[#This Row],[Multi-lens? 1]]="No", 1, IF(Table1[[#This Row],[Multi-lens? 1]]="Dual", 2, IF(Table1[[#This Row],[Multi-lens? 1]]="Quad", 4, ""))),"")</f>
        <v/>
      </c>
      <c r="I1261" s="9" t="str">
        <f>IFERROR(Table1[[#This Row],[Name]],"")</f>
        <v/>
      </c>
      <c r="K1261" s="3" t="str">
        <f t="shared" si="118"/>
        <v/>
      </c>
      <c r="M1261" s="4" t="e">
        <f>IF(Table1[[#This Row],[Import to Gateway Calculator?]]="Yes",IFERROR(Table1[[#This Row],[Streaming Resolution '[MP']]],""),0)</f>
        <v>#VALUE!</v>
      </c>
      <c r="N1261" s="4" t="e">
        <f>IF(Table1[[#This Row],[Import to Gateway Calculator?]]="Yes",IFERROR(Table1[[#This Row],[Recording Resolution '[MP']]],""),0)</f>
        <v>#VALUE!</v>
      </c>
      <c r="O1261" s="4" t="e">
        <f>IF(Table1[[#This Row],[Import to Gateway Calculator?]]="Yes",IFERROR(Table1[[#This Row],[Frame Rate '[FPS'] 1]],""),0)</f>
        <v>#VALUE!</v>
      </c>
      <c r="P1261" s="4" t="e">
        <f>IF(Table1[[#This Row],[Import to Gateway Calculator?]]="Yes",IFERROR(Table1[[#This Row],[Days of Storage 1]],""),0)</f>
        <v>#VALUE!</v>
      </c>
    </row>
    <row r="1262" spans="1:16" x14ac:dyDescent="0.25">
      <c r="A1262" s="5" t="e">
        <f t="shared" si="119"/>
        <v>#VALUE!</v>
      </c>
      <c r="B1262" s="6" t="str">
        <f>IFERROR(IF(Table1[[#This Row],[Multi-lens? 1]]="No", 1, IF(Table1[[#This Row],[Multi-lens? 1]]="Dual", 2, IF(Table1[[#This Row],[Multi-lens? 1]]="Quad", 4, ""))),"")</f>
        <v/>
      </c>
      <c r="C1262" s="6" t="e">
        <f t="shared" si="120"/>
        <v>#VALUE!</v>
      </c>
      <c r="D1262" s="6" t="e">
        <f t="shared" si="121"/>
        <v>#VALUE!</v>
      </c>
      <c r="E1262" s="6" t="e">
        <f t="shared" si="122"/>
        <v>#VALUE!</v>
      </c>
      <c r="F1262" s="6" t="e">
        <f t="shared" si="123"/>
        <v>#VALUE!</v>
      </c>
      <c r="H1262" s="6" t="str">
        <f>IFERROR(IF(Table1[[#This Row],[Multi-lens? 1]]="No", 1, IF(Table1[[#This Row],[Multi-lens? 1]]="Dual", 2, IF(Table1[[#This Row],[Multi-lens? 1]]="Quad", 4, ""))),"")</f>
        <v/>
      </c>
      <c r="I1262" s="9" t="str">
        <f>IFERROR(Table1[[#This Row],[Name]],"")</f>
        <v/>
      </c>
      <c r="K1262" s="3" t="str">
        <f t="shared" si="118"/>
        <v/>
      </c>
      <c r="M1262" s="4" t="e">
        <f>IF(Table1[[#This Row],[Import to Gateway Calculator?]]="Yes",IFERROR(Table1[[#This Row],[Streaming Resolution '[MP']]],""),0)</f>
        <v>#VALUE!</v>
      </c>
      <c r="N1262" s="4" t="e">
        <f>IF(Table1[[#This Row],[Import to Gateway Calculator?]]="Yes",IFERROR(Table1[[#This Row],[Recording Resolution '[MP']]],""),0)</f>
        <v>#VALUE!</v>
      </c>
      <c r="O1262" s="4" t="e">
        <f>IF(Table1[[#This Row],[Import to Gateway Calculator?]]="Yes",IFERROR(Table1[[#This Row],[Frame Rate '[FPS'] 1]],""),0)</f>
        <v>#VALUE!</v>
      </c>
      <c r="P1262" s="4" t="e">
        <f>IF(Table1[[#This Row],[Import to Gateway Calculator?]]="Yes",IFERROR(Table1[[#This Row],[Days of Storage 1]],""),0)</f>
        <v>#VALUE!</v>
      </c>
    </row>
    <row r="1263" spans="1:16" x14ac:dyDescent="0.25">
      <c r="A1263" s="5" t="e">
        <f t="shared" si="119"/>
        <v>#VALUE!</v>
      </c>
      <c r="B1263" s="6" t="str">
        <f>IFERROR(IF(Table1[[#This Row],[Multi-lens? 1]]="No", 1, IF(Table1[[#This Row],[Multi-lens? 1]]="Dual", 2, IF(Table1[[#This Row],[Multi-lens? 1]]="Quad", 4, ""))),"")</f>
        <v/>
      </c>
      <c r="C1263" s="6" t="e">
        <f t="shared" si="120"/>
        <v>#VALUE!</v>
      </c>
      <c r="D1263" s="6" t="e">
        <f t="shared" si="121"/>
        <v>#VALUE!</v>
      </c>
      <c r="E1263" s="6" t="e">
        <f t="shared" si="122"/>
        <v>#VALUE!</v>
      </c>
      <c r="F1263" s="6" t="e">
        <f t="shared" si="123"/>
        <v>#VALUE!</v>
      </c>
      <c r="H1263" s="6" t="str">
        <f>IFERROR(IF(Table1[[#This Row],[Multi-lens? 1]]="No", 1, IF(Table1[[#This Row],[Multi-lens? 1]]="Dual", 2, IF(Table1[[#This Row],[Multi-lens? 1]]="Quad", 4, ""))),"")</f>
        <v/>
      </c>
      <c r="I1263" s="9" t="str">
        <f>IFERROR(Table1[[#This Row],[Name]],"")</f>
        <v/>
      </c>
      <c r="K1263" s="3" t="str">
        <f t="shared" si="118"/>
        <v/>
      </c>
      <c r="M1263" s="4" t="e">
        <f>IF(Table1[[#This Row],[Import to Gateway Calculator?]]="Yes",IFERROR(Table1[[#This Row],[Streaming Resolution '[MP']]],""),0)</f>
        <v>#VALUE!</v>
      </c>
      <c r="N1263" s="4" t="e">
        <f>IF(Table1[[#This Row],[Import to Gateway Calculator?]]="Yes",IFERROR(Table1[[#This Row],[Recording Resolution '[MP']]],""),0)</f>
        <v>#VALUE!</v>
      </c>
      <c r="O1263" s="4" t="e">
        <f>IF(Table1[[#This Row],[Import to Gateway Calculator?]]="Yes",IFERROR(Table1[[#This Row],[Frame Rate '[FPS'] 1]],""),0)</f>
        <v>#VALUE!</v>
      </c>
      <c r="P1263" s="4" t="e">
        <f>IF(Table1[[#This Row],[Import to Gateway Calculator?]]="Yes",IFERROR(Table1[[#This Row],[Days of Storage 1]],""),0)</f>
        <v>#VALUE!</v>
      </c>
    </row>
    <row r="1264" spans="1:16" x14ac:dyDescent="0.25">
      <c r="A1264" s="5" t="e">
        <f t="shared" si="119"/>
        <v>#VALUE!</v>
      </c>
      <c r="B1264" s="6" t="str">
        <f>IFERROR(IF(Table1[[#This Row],[Multi-lens? 1]]="No", 1, IF(Table1[[#This Row],[Multi-lens? 1]]="Dual", 2, IF(Table1[[#This Row],[Multi-lens? 1]]="Quad", 4, ""))),"")</f>
        <v/>
      </c>
      <c r="C1264" s="6" t="e">
        <f t="shared" si="120"/>
        <v>#VALUE!</v>
      </c>
      <c r="D1264" s="6" t="e">
        <f t="shared" si="121"/>
        <v>#VALUE!</v>
      </c>
      <c r="E1264" s="6" t="e">
        <f t="shared" si="122"/>
        <v>#VALUE!</v>
      </c>
      <c r="F1264" s="6" t="e">
        <f t="shared" si="123"/>
        <v>#VALUE!</v>
      </c>
      <c r="H1264" s="6" t="str">
        <f>IFERROR(IF(Table1[[#This Row],[Multi-lens? 1]]="No", 1, IF(Table1[[#This Row],[Multi-lens? 1]]="Dual", 2, IF(Table1[[#This Row],[Multi-lens? 1]]="Quad", 4, ""))),"")</f>
        <v/>
      </c>
      <c r="I1264" s="9" t="str">
        <f>IFERROR(Table1[[#This Row],[Name]],"")</f>
        <v/>
      </c>
      <c r="K1264" s="3" t="str">
        <f t="shared" si="118"/>
        <v/>
      </c>
      <c r="M1264" s="4" t="e">
        <f>IF(Table1[[#This Row],[Import to Gateway Calculator?]]="Yes",IFERROR(Table1[[#This Row],[Streaming Resolution '[MP']]],""),0)</f>
        <v>#VALUE!</v>
      </c>
      <c r="N1264" s="4" t="e">
        <f>IF(Table1[[#This Row],[Import to Gateway Calculator?]]="Yes",IFERROR(Table1[[#This Row],[Recording Resolution '[MP']]],""),0)</f>
        <v>#VALUE!</v>
      </c>
      <c r="O1264" s="4" t="e">
        <f>IF(Table1[[#This Row],[Import to Gateway Calculator?]]="Yes",IFERROR(Table1[[#This Row],[Frame Rate '[FPS'] 1]],""),0)</f>
        <v>#VALUE!</v>
      </c>
      <c r="P1264" s="4" t="e">
        <f>IF(Table1[[#This Row],[Import to Gateway Calculator?]]="Yes",IFERROR(Table1[[#This Row],[Days of Storage 1]],""),0)</f>
        <v>#VALUE!</v>
      </c>
    </row>
    <row r="1265" spans="1:16" x14ac:dyDescent="0.25">
      <c r="A1265" s="5" t="e">
        <f t="shared" si="119"/>
        <v>#VALUE!</v>
      </c>
      <c r="B1265" s="6" t="str">
        <f>IFERROR(IF(Table1[[#This Row],[Multi-lens? 1]]="No", 1, IF(Table1[[#This Row],[Multi-lens? 1]]="Dual", 2, IF(Table1[[#This Row],[Multi-lens? 1]]="Quad", 4, ""))),"")</f>
        <v/>
      </c>
      <c r="C1265" s="6" t="e">
        <f t="shared" si="120"/>
        <v>#VALUE!</v>
      </c>
      <c r="D1265" s="6" t="e">
        <f t="shared" si="121"/>
        <v>#VALUE!</v>
      </c>
      <c r="E1265" s="6" t="e">
        <f t="shared" si="122"/>
        <v>#VALUE!</v>
      </c>
      <c r="F1265" s="6" t="e">
        <f t="shared" si="123"/>
        <v>#VALUE!</v>
      </c>
      <c r="H1265" s="6" t="str">
        <f>IFERROR(IF(Table1[[#This Row],[Multi-lens? 1]]="No", 1, IF(Table1[[#This Row],[Multi-lens? 1]]="Dual", 2, IF(Table1[[#This Row],[Multi-lens? 1]]="Quad", 4, ""))),"")</f>
        <v/>
      </c>
      <c r="I1265" s="9" t="str">
        <f>IFERROR(Table1[[#This Row],[Name]],"")</f>
        <v/>
      </c>
      <c r="K1265" s="3" t="str">
        <f t="shared" si="118"/>
        <v/>
      </c>
      <c r="M1265" s="4" t="e">
        <f>IF(Table1[[#This Row],[Import to Gateway Calculator?]]="Yes",IFERROR(Table1[[#This Row],[Streaming Resolution '[MP']]],""),0)</f>
        <v>#VALUE!</v>
      </c>
      <c r="N1265" s="4" t="e">
        <f>IF(Table1[[#This Row],[Import to Gateway Calculator?]]="Yes",IFERROR(Table1[[#This Row],[Recording Resolution '[MP']]],""),0)</f>
        <v>#VALUE!</v>
      </c>
      <c r="O1265" s="4" t="e">
        <f>IF(Table1[[#This Row],[Import to Gateway Calculator?]]="Yes",IFERROR(Table1[[#This Row],[Frame Rate '[FPS'] 1]],""),0)</f>
        <v>#VALUE!</v>
      </c>
      <c r="P1265" s="4" t="e">
        <f>IF(Table1[[#This Row],[Import to Gateway Calculator?]]="Yes",IFERROR(Table1[[#This Row],[Days of Storage 1]],""),0)</f>
        <v>#VALUE!</v>
      </c>
    </row>
    <row r="1266" spans="1:16" x14ac:dyDescent="0.25">
      <c r="A1266" s="5" t="e">
        <f t="shared" si="119"/>
        <v>#VALUE!</v>
      </c>
      <c r="B1266" s="6" t="str">
        <f>IFERROR(IF(Table1[[#This Row],[Multi-lens? 1]]="No", 1, IF(Table1[[#This Row],[Multi-lens? 1]]="Dual", 2, IF(Table1[[#This Row],[Multi-lens? 1]]="Quad", 4, ""))),"")</f>
        <v/>
      </c>
      <c r="C1266" s="6" t="e">
        <f t="shared" si="120"/>
        <v>#VALUE!</v>
      </c>
      <c r="D1266" s="6" t="e">
        <f t="shared" si="121"/>
        <v>#VALUE!</v>
      </c>
      <c r="E1266" s="6" t="e">
        <f t="shared" si="122"/>
        <v>#VALUE!</v>
      </c>
      <c r="F1266" s="6" t="e">
        <f t="shared" si="123"/>
        <v>#VALUE!</v>
      </c>
      <c r="H1266" s="6" t="str">
        <f>IFERROR(IF(Table1[[#This Row],[Multi-lens? 1]]="No", 1, IF(Table1[[#This Row],[Multi-lens? 1]]="Dual", 2, IF(Table1[[#This Row],[Multi-lens? 1]]="Quad", 4, ""))),"")</f>
        <v/>
      </c>
      <c r="I1266" s="9" t="str">
        <f>IFERROR(Table1[[#This Row],[Name]],"")</f>
        <v/>
      </c>
      <c r="K1266" s="3" t="str">
        <f t="shared" si="118"/>
        <v/>
      </c>
      <c r="M1266" s="4" t="e">
        <f>IF(Table1[[#This Row],[Import to Gateway Calculator?]]="Yes",IFERROR(Table1[[#This Row],[Streaming Resolution '[MP']]],""),0)</f>
        <v>#VALUE!</v>
      </c>
      <c r="N1266" s="4" t="e">
        <f>IF(Table1[[#This Row],[Import to Gateway Calculator?]]="Yes",IFERROR(Table1[[#This Row],[Recording Resolution '[MP']]],""),0)</f>
        <v>#VALUE!</v>
      </c>
      <c r="O1266" s="4" t="e">
        <f>IF(Table1[[#This Row],[Import to Gateway Calculator?]]="Yes",IFERROR(Table1[[#This Row],[Frame Rate '[FPS'] 1]],""),0)</f>
        <v>#VALUE!</v>
      </c>
      <c r="P1266" s="4" t="e">
        <f>IF(Table1[[#This Row],[Import to Gateway Calculator?]]="Yes",IFERROR(Table1[[#This Row],[Days of Storage 1]],""),0)</f>
        <v>#VALUE!</v>
      </c>
    </row>
    <row r="1267" spans="1:16" x14ac:dyDescent="0.25">
      <c r="A1267" s="5" t="e">
        <f t="shared" si="119"/>
        <v>#VALUE!</v>
      </c>
      <c r="B1267" s="6" t="str">
        <f>IFERROR(IF(Table1[[#This Row],[Multi-lens? 1]]="No", 1, IF(Table1[[#This Row],[Multi-lens? 1]]="Dual", 2, IF(Table1[[#This Row],[Multi-lens? 1]]="Quad", 4, ""))),"")</f>
        <v/>
      </c>
      <c r="C1267" s="6" t="e">
        <f t="shared" si="120"/>
        <v>#VALUE!</v>
      </c>
      <c r="D1267" s="6" t="e">
        <f t="shared" si="121"/>
        <v>#VALUE!</v>
      </c>
      <c r="E1267" s="6" t="e">
        <f t="shared" si="122"/>
        <v>#VALUE!</v>
      </c>
      <c r="F1267" s="6" t="e">
        <f t="shared" si="123"/>
        <v>#VALUE!</v>
      </c>
      <c r="H1267" s="6" t="str">
        <f>IFERROR(IF(Table1[[#This Row],[Multi-lens? 1]]="No", 1, IF(Table1[[#This Row],[Multi-lens? 1]]="Dual", 2, IF(Table1[[#This Row],[Multi-lens? 1]]="Quad", 4, ""))),"")</f>
        <v/>
      </c>
      <c r="I1267" s="9" t="str">
        <f>IFERROR(Table1[[#This Row],[Name]],"")</f>
        <v/>
      </c>
      <c r="K1267" s="3" t="str">
        <f t="shared" si="118"/>
        <v/>
      </c>
      <c r="M1267" s="4" t="e">
        <f>IF(Table1[[#This Row],[Import to Gateway Calculator?]]="Yes",IFERROR(Table1[[#This Row],[Streaming Resolution '[MP']]],""),0)</f>
        <v>#VALUE!</v>
      </c>
      <c r="N1267" s="4" t="e">
        <f>IF(Table1[[#This Row],[Import to Gateway Calculator?]]="Yes",IFERROR(Table1[[#This Row],[Recording Resolution '[MP']]],""),0)</f>
        <v>#VALUE!</v>
      </c>
      <c r="O1267" s="4" t="e">
        <f>IF(Table1[[#This Row],[Import to Gateway Calculator?]]="Yes",IFERROR(Table1[[#This Row],[Frame Rate '[FPS'] 1]],""),0)</f>
        <v>#VALUE!</v>
      </c>
      <c r="P1267" s="4" t="e">
        <f>IF(Table1[[#This Row],[Import to Gateway Calculator?]]="Yes",IFERROR(Table1[[#This Row],[Days of Storage 1]],""),0)</f>
        <v>#VALUE!</v>
      </c>
    </row>
    <row r="1268" spans="1:16" x14ac:dyDescent="0.25">
      <c r="A1268" s="5" t="e">
        <f t="shared" si="119"/>
        <v>#VALUE!</v>
      </c>
      <c r="B1268" s="6" t="str">
        <f>IFERROR(IF(Table1[[#This Row],[Multi-lens? 1]]="No", 1, IF(Table1[[#This Row],[Multi-lens? 1]]="Dual", 2, IF(Table1[[#This Row],[Multi-lens? 1]]="Quad", 4, ""))),"")</f>
        <v/>
      </c>
      <c r="C1268" s="6" t="e">
        <f t="shared" si="120"/>
        <v>#VALUE!</v>
      </c>
      <c r="D1268" s="6" t="e">
        <f t="shared" si="121"/>
        <v>#VALUE!</v>
      </c>
      <c r="E1268" s="6" t="e">
        <f t="shared" si="122"/>
        <v>#VALUE!</v>
      </c>
      <c r="F1268" s="6" t="e">
        <f t="shared" si="123"/>
        <v>#VALUE!</v>
      </c>
      <c r="H1268" s="6" t="str">
        <f>IFERROR(IF(Table1[[#This Row],[Multi-lens? 1]]="No", 1, IF(Table1[[#This Row],[Multi-lens? 1]]="Dual", 2, IF(Table1[[#This Row],[Multi-lens? 1]]="Quad", 4, ""))),"")</f>
        <v/>
      </c>
      <c r="I1268" s="9" t="str">
        <f>IFERROR(Table1[[#This Row],[Name]],"")</f>
        <v/>
      </c>
      <c r="K1268" s="3" t="str">
        <f t="shared" si="118"/>
        <v/>
      </c>
      <c r="M1268" s="4" t="e">
        <f>IF(Table1[[#This Row],[Import to Gateway Calculator?]]="Yes",IFERROR(Table1[[#This Row],[Streaming Resolution '[MP']]],""),0)</f>
        <v>#VALUE!</v>
      </c>
      <c r="N1268" s="4" t="e">
        <f>IF(Table1[[#This Row],[Import to Gateway Calculator?]]="Yes",IFERROR(Table1[[#This Row],[Recording Resolution '[MP']]],""),0)</f>
        <v>#VALUE!</v>
      </c>
      <c r="O1268" s="4" t="e">
        <f>IF(Table1[[#This Row],[Import to Gateway Calculator?]]="Yes",IFERROR(Table1[[#This Row],[Frame Rate '[FPS'] 1]],""),0)</f>
        <v>#VALUE!</v>
      </c>
      <c r="P1268" s="4" t="e">
        <f>IF(Table1[[#This Row],[Import to Gateway Calculator?]]="Yes",IFERROR(Table1[[#This Row],[Days of Storage 1]],""),0)</f>
        <v>#VALUE!</v>
      </c>
    </row>
    <row r="1269" spans="1:16" x14ac:dyDescent="0.25">
      <c r="A1269" s="5" t="e">
        <f t="shared" si="119"/>
        <v>#VALUE!</v>
      </c>
      <c r="B1269" s="6" t="str">
        <f>IFERROR(IF(Table1[[#This Row],[Multi-lens? 1]]="No", 1, IF(Table1[[#This Row],[Multi-lens? 1]]="Dual", 2, IF(Table1[[#This Row],[Multi-lens? 1]]="Quad", 4, ""))),"")</f>
        <v/>
      </c>
      <c r="C1269" s="6" t="e">
        <f t="shared" si="120"/>
        <v>#VALUE!</v>
      </c>
      <c r="D1269" s="6" t="e">
        <f t="shared" si="121"/>
        <v>#VALUE!</v>
      </c>
      <c r="E1269" s="6" t="e">
        <f t="shared" si="122"/>
        <v>#VALUE!</v>
      </c>
      <c r="F1269" s="6" t="e">
        <f t="shared" si="123"/>
        <v>#VALUE!</v>
      </c>
      <c r="H1269" s="6" t="str">
        <f>IFERROR(IF(Table1[[#This Row],[Multi-lens? 1]]="No", 1, IF(Table1[[#This Row],[Multi-lens? 1]]="Dual", 2, IF(Table1[[#This Row],[Multi-lens? 1]]="Quad", 4, ""))),"")</f>
        <v/>
      </c>
      <c r="I1269" s="9" t="str">
        <f>IFERROR(Table1[[#This Row],[Name]],"")</f>
        <v/>
      </c>
      <c r="K1269" s="3" t="str">
        <f t="shared" si="118"/>
        <v/>
      </c>
      <c r="M1269" s="4" t="e">
        <f>IF(Table1[[#This Row],[Import to Gateway Calculator?]]="Yes",IFERROR(Table1[[#This Row],[Streaming Resolution '[MP']]],""),0)</f>
        <v>#VALUE!</v>
      </c>
      <c r="N1269" s="4" t="e">
        <f>IF(Table1[[#This Row],[Import to Gateway Calculator?]]="Yes",IFERROR(Table1[[#This Row],[Recording Resolution '[MP']]],""),0)</f>
        <v>#VALUE!</v>
      </c>
      <c r="O1269" s="4" t="e">
        <f>IF(Table1[[#This Row],[Import to Gateway Calculator?]]="Yes",IFERROR(Table1[[#This Row],[Frame Rate '[FPS'] 1]],""),0)</f>
        <v>#VALUE!</v>
      </c>
      <c r="P1269" s="4" t="e">
        <f>IF(Table1[[#This Row],[Import to Gateway Calculator?]]="Yes",IFERROR(Table1[[#This Row],[Days of Storage 1]],""),0)</f>
        <v>#VALUE!</v>
      </c>
    </row>
    <row r="1270" spans="1:16" x14ac:dyDescent="0.25">
      <c r="A1270" s="5" t="e">
        <f t="shared" si="119"/>
        <v>#VALUE!</v>
      </c>
      <c r="B1270" s="6" t="str">
        <f>IFERROR(IF(Table1[[#This Row],[Multi-lens? 1]]="No", 1, IF(Table1[[#This Row],[Multi-lens? 1]]="Dual", 2, IF(Table1[[#This Row],[Multi-lens? 1]]="Quad", 4, ""))),"")</f>
        <v/>
      </c>
      <c r="C1270" s="6" t="e">
        <f t="shared" si="120"/>
        <v>#VALUE!</v>
      </c>
      <c r="D1270" s="6" t="e">
        <f t="shared" si="121"/>
        <v>#VALUE!</v>
      </c>
      <c r="E1270" s="6" t="e">
        <f t="shared" si="122"/>
        <v>#VALUE!</v>
      </c>
      <c r="F1270" s="6" t="e">
        <f t="shared" si="123"/>
        <v>#VALUE!</v>
      </c>
      <c r="H1270" s="6" t="str">
        <f>IFERROR(IF(Table1[[#This Row],[Multi-lens? 1]]="No", 1, IF(Table1[[#This Row],[Multi-lens? 1]]="Dual", 2, IF(Table1[[#This Row],[Multi-lens? 1]]="Quad", 4, ""))),"")</f>
        <v/>
      </c>
      <c r="I1270" s="9" t="str">
        <f>IFERROR(Table1[[#This Row],[Name]],"")</f>
        <v/>
      </c>
      <c r="K1270" s="3" t="str">
        <f t="shared" si="118"/>
        <v/>
      </c>
      <c r="M1270" s="4" t="e">
        <f>IF(Table1[[#This Row],[Import to Gateway Calculator?]]="Yes",IFERROR(Table1[[#This Row],[Streaming Resolution '[MP']]],""),0)</f>
        <v>#VALUE!</v>
      </c>
      <c r="N1270" s="4" t="e">
        <f>IF(Table1[[#This Row],[Import to Gateway Calculator?]]="Yes",IFERROR(Table1[[#This Row],[Recording Resolution '[MP']]],""),0)</f>
        <v>#VALUE!</v>
      </c>
      <c r="O1270" s="4" t="e">
        <f>IF(Table1[[#This Row],[Import to Gateway Calculator?]]="Yes",IFERROR(Table1[[#This Row],[Frame Rate '[FPS'] 1]],""),0)</f>
        <v>#VALUE!</v>
      </c>
      <c r="P1270" s="4" t="e">
        <f>IF(Table1[[#This Row],[Import to Gateway Calculator?]]="Yes",IFERROR(Table1[[#This Row],[Days of Storage 1]],""),0)</f>
        <v>#VALUE!</v>
      </c>
    </row>
    <row r="1271" spans="1:16" x14ac:dyDescent="0.25">
      <c r="A1271" s="5" t="e">
        <f t="shared" si="119"/>
        <v>#VALUE!</v>
      </c>
      <c r="B1271" s="6" t="str">
        <f>IFERROR(IF(Table1[[#This Row],[Multi-lens? 1]]="No", 1, IF(Table1[[#This Row],[Multi-lens? 1]]="Dual", 2, IF(Table1[[#This Row],[Multi-lens? 1]]="Quad", 4, ""))),"")</f>
        <v/>
      </c>
      <c r="C1271" s="6" t="e">
        <f t="shared" si="120"/>
        <v>#VALUE!</v>
      </c>
      <c r="D1271" s="6" t="e">
        <f t="shared" si="121"/>
        <v>#VALUE!</v>
      </c>
      <c r="E1271" s="6" t="e">
        <f t="shared" si="122"/>
        <v>#VALUE!</v>
      </c>
      <c r="F1271" s="6" t="e">
        <f t="shared" si="123"/>
        <v>#VALUE!</v>
      </c>
      <c r="H1271" s="6" t="str">
        <f>IFERROR(IF(Table1[[#This Row],[Multi-lens? 1]]="No", 1, IF(Table1[[#This Row],[Multi-lens? 1]]="Dual", 2, IF(Table1[[#This Row],[Multi-lens? 1]]="Quad", 4, ""))),"")</f>
        <v/>
      </c>
      <c r="I1271" s="9" t="str">
        <f>IFERROR(Table1[[#This Row],[Name]],"")</f>
        <v/>
      </c>
      <c r="K1271" s="3" t="str">
        <f t="shared" si="118"/>
        <v/>
      </c>
      <c r="M1271" s="4" t="e">
        <f>IF(Table1[[#This Row],[Import to Gateway Calculator?]]="Yes",IFERROR(Table1[[#This Row],[Streaming Resolution '[MP']]],""),0)</f>
        <v>#VALUE!</v>
      </c>
      <c r="N1271" s="4" t="e">
        <f>IF(Table1[[#This Row],[Import to Gateway Calculator?]]="Yes",IFERROR(Table1[[#This Row],[Recording Resolution '[MP']]],""),0)</f>
        <v>#VALUE!</v>
      </c>
      <c r="O1271" s="4" t="e">
        <f>IF(Table1[[#This Row],[Import to Gateway Calculator?]]="Yes",IFERROR(Table1[[#This Row],[Frame Rate '[FPS'] 1]],""),0)</f>
        <v>#VALUE!</v>
      </c>
      <c r="P1271" s="4" t="e">
        <f>IF(Table1[[#This Row],[Import to Gateway Calculator?]]="Yes",IFERROR(Table1[[#This Row],[Days of Storage 1]],""),0)</f>
        <v>#VALUE!</v>
      </c>
    </row>
    <row r="1272" spans="1:16" x14ac:dyDescent="0.25">
      <c r="A1272" s="5" t="e">
        <f t="shared" si="119"/>
        <v>#VALUE!</v>
      </c>
      <c r="B1272" s="6" t="str">
        <f>IFERROR(IF(Table1[[#This Row],[Multi-lens? 1]]="No", 1, IF(Table1[[#This Row],[Multi-lens? 1]]="Dual", 2, IF(Table1[[#This Row],[Multi-lens? 1]]="Quad", 4, ""))),"")</f>
        <v/>
      </c>
      <c r="C1272" s="6" t="e">
        <f t="shared" si="120"/>
        <v>#VALUE!</v>
      </c>
      <c r="D1272" s="6" t="e">
        <f t="shared" si="121"/>
        <v>#VALUE!</v>
      </c>
      <c r="E1272" s="6" t="e">
        <f t="shared" si="122"/>
        <v>#VALUE!</v>
      </c>
      <c r="F1272" s="6" t="e">
        <f t="shared" si="123"/>
        <v>#VALUE!</v>
      </c>
      <c r="H1272" s="6" t="str">
        <f>IFERROR(IF(Table1[[#This Row],[Multi-lens? 1]]="No", 1, IF(Table1[[#This Row],[Multi-lens? 1]]="Dual", 2, IF(Table1[[#This Row],[Multi-lens? 1]]="Quad", 4, ""))),"")</f>
        <v/>
      </c>
      <c r="I1272" s="9" t="str">
        <f>IFERROR(Table1[[#This Row],[Name]],"")</f>
        <v/>
      </c>
      <c r="K1272" s="3" t="str">
        <f t="shared" si="118"/>
        <v/>
      </c>
      <c r="M1272" s="4" t="e">
        <f>IF(Table1[[#This Row],[Import to Gateway Calculator?]]="Yes",IFERROR(Table1[[#This Row],[Streaming Resolution '[MP']]],""),0)</f>
        <v>#VALUE!</v>
      </c>
      <c r="N1272" s="4" t="e">
        <f>IF(Table1[[#This Row],[Import to Gateway Calculator?]]="Yes",IFERROR(Table1[[#This Row],[Recording Resolution '[MP']]],""),0)</f>
        <v>#VALUE!</v>
      </c>
      <c r="O1272" s="4" t="e">
        <f>IF(Table1[[#This Row],[Import to Gateway Calculator?]]="Yes",IFERROR(Table1[[#This Row],[Frame Rate '[FPS'] 1]],""),0)</f>
        <v>#VALUE!</v>
      </c>
      <c r="P1272" s="4" t="e">
        <f>IF(Table1[[#This Row],[Import to Gateway Calculator?]]="Yes",IFERROR(Table1[[#This Row],[Days of Storage 1]],""),0)</f>
        <v>#VALUE!</v>
      </c>
    </row>
    <row r="1273" spans="1:16" x14ac:dyDescent="0.25">
      <c r="A1273" s="5" t="e">
        <f t="shared" si="119"/>
        <v>#VALUE!</v>
      </c>
      <c r="B1273" s="6" t="str">
        <f>IFERROR(IF(Table1[[#This Row],[Multi-lens? 1]]="No", 1, IF(Table1[[#This Row],[Multi-lens? 1]]="Dual", 2, IF(Table1[[#This Row],[Multi-lens? 1]]="Quad", 4, ""))),"")</f>
        <v/>
      </c>
      <c r="C1273" s="6" t="e">
        <f t="shared" si="120"/>
        <v>#VALUE!</v>
      </c>
      <c r="D1273" s="6" t="e">
        <f t="shared" si="121"/>
        <v>#VALUE!</v>
      </c>
      <c r="E1273" s="6" t="e">
        <f t="shared" si="122"/>
        <v>#VALUE!</v>
      </c>
      <c r="F1273" s="6" t="e">
        <f t="shared" si="123"/>
        <v>#VALUE!</v>
      </c>
      <c r="H1273" s="6" t="str">
        <f>IFERROR(IF(Table1[[#This Row],[Multi-lens? 1]]="No", 1, IF(Table1[[#This Row],[Multi-lens? 1]]="Dual", 2, IF(Table1[[#This Row],[Multi-lens? 1]]="Quad", 4, ""))),"")</f>
        <v/>
      </c>
      <c r="I1273" s="9" t="str">
        <f>IFERROR(Table1[[#This Row],[Name]],"")</f>
        <v/>
      </c>
      <c r="K1273" s="3" t="str">
        <f t="shared" si="118"/>
        <v/>
      </c>
      <c r="M1273" s="4" t="e">
        <f>IF(Table1[[#This Row],[Import to Gateway Calculator?]]="Yes",IFERROR(Table1[[#This Row],[Streaming Resolution '[MP']]],""),0)</f>
        <v>#VALUE!</v>
      </c>
      <c r="N1273" s="4" t="e">
        <f>IF(Table1[[#This Row],[Import to Gateway Calculator?]]="Yes",IFERROR(Table1[[#This Row],[Recording Resolution '[MP']]],""),0)</f>
        <v>#VALUE!</v>
      </c>
      <c r="O1273" s="4" t="e">
        <f>IF(Table1[[#This Row],[Import to Gateway Calculator?]]="Yes",IFERROR(Table1[[#This Row],[Frame Rate '[FPS'] 1]],""),0)</f>
        <v>#VALUE!</v>
      </c>
      <c r="P1273" s="4" t="e">
        <f>IF(Table1[[#This Row],[Import to Gateway Calculator?]]="Yes",IFERROR(Table1[[#This Row],[Days of Storage 1]],""),0)</f>
        <v>#VALUE!</v>
      </c>
    </row>
    <row r="1274" spans="1:16" x14ac:dyDescent="0.25">
      <c r="A1274" s="5" t="e">
        <f t="shared" si="119"/>
        <v>#VALUE!</v>
      </c>
      <c r="B1274" s="6" t="str">
        <f>IFERROR(IF(Table1[[#This Row],[Multi-lens? 1]]="No", 1, IF(Table1[[#This Row],[Multi-lens? 1]]="Dual", 2, IF(Table1[[#This Row],[Multi-lens? 1]]="Quad", 4, ""))),"")</f>
        <v/>
      </c>
      <c r="C1274" s="6" t="e">
        <f t="shared" si="120"/>
        <v>#VALUE!</v>
      </c>
      <c r="D1274" s="6" t="e">
        <f t="shared" si="121"/>
        <v>#VALUE!</v>
      </c>
      <c r="E1274" s="6" t="e">
        <f t="shared" si="122"/>
        <v>#VALUE!</v>
      </c>
      <c r="F1274" s="6" t="e">
        <f t="shared" si="123"/>
        <v>#VALUE!</v>
      </c>
      <c r="H1274" s="6" t="str">
        <f>IFERROR(IF(Table1[[#This Row],[Multi-lens? 1]]="No", 1, IF(Table1[[#This Row],[Multi-lens? 1]]="Dual", 2, IF(Table1[[#This Row],[Multi-lens? 1]]="Quad", 4, ""))),"")</f>
        <v/>
      </c>
      <c r="I1274" s="9" t="str">
        <f>IFERROR(Table1[[#This Row],[Name]],"")</f>
        <v/>
      </c>
      <c r="K1274" s="3" t="str">
        <f t="shared" si="118"/>
        <v/>
      </c>
      <c r="M1274" s="4" t="e">
        <f>IF(Table1[[#This Row],[Import to Gateway Calculator?]]="Yes",IFERROR(Table1[[#This Row],[Streaming Resolution '[MP']]],""),0)</f>
        <v>#VALUE!</v>
      </c>
      <c r="N1274" s="4" t="e">
        <f>IF(Table1[[#This Row],[Import to Gateway Calculator?]]="Yes",IFERROR(Table1[[#This Row],[Recording Resolution '[MP']]],""),0)</f>
        <v>#VALUE!</v>
      </c>
      <c r="O1274" s="4" t="e">
        <f>IF(Table1[[#This Row],[Import to Gateway Calculator?]]="Yes",IFERROR(Table1[[#This Row],[Frame Rate '[FPS'] 1]],""),0)</f>
        <v>#VALUE!</v>
      </c>
      <c r="P1274" s="4" t="e">
        <f>IF(Table1[[#This Row],[Import to Gateway Calculator?]]="Yes",IFERROR(Table1[[#This Row],[Days of Storage 1]],""),0)</f>
        <v>#VALUE!</v>
      </c>
    </row>
    <row r="1275" spans="1:16" x14ac:dyDescent="0.25">
      <c r="A1275" s="5" t="e">
        <f t="shared" si="119"/>
        <v>#VALUE!</v>
      </c>
      <c r="B1275" s="6" t="str">
        <f>IFERROR(IF(Table1[[#This Row],[Multi-lens? 1]]="No", 1, IF(Table1[[#This Row],[Multi-lens? 1]]="Dual", 2, IF(Table1[[#This Row],[Multi-lens? 1]]="Quad", 4, ""))),"")</f>
        <v/>
      </c>
      <c r="C1275" s="6" t="e">
        <f t="shared" si="120"/>
        <v>#VALUE!</v>
      </c>
      <c r="D1275" s="6" t="e">
        <f t="shared" si="121"/>
        <v>#VALUE!</v>
      </c>
      <c r="E1275" s="6" t="e">
        <f t="shared" si="122"/>
        <v>#VALUE!</v>
      </c>
      <c r="F1275" s="6" t="e">
        <f t="shared" si="123"/>
        <v>#VALUE!</v>
      </c>
      <c r="H1275" s="6" t="str">
        <f>IFERROR(IF(Table1[[#This Row],[Multi-lens? 1]]="No", 1, IF(Table1[[#This Row],[Multi-lens? 1]]="Dual", 2, IF(Table1[[#This Row],[Multi-lens? 1]]="Quad", 4, ""))),"")</f>
        <v/>
      </c>
      <c r="I1275" s="9" t="str">
        <f>IFERROR(Table1[[#This Row],[Name]],"")</f>
        <v/>
      </c>
      <c r="K1275" s="3" t="str">
        <f t="shared" si="118"/>
        <v/>
      </c>
      <c r="M1275" s="4" t="e">
        <f>IF(Table1[[#This Row],[Import to Gateway Calculator?]]="Yes",IFERROR(Table1[[#This Row],[Streaming Resolution '[MP']]],""),0)</f>
        <v>#VALUE!</v>
      </c>
      <c r="N1275" s="4" t="e">
        <f>IF(Table1[[#This Row],[Import to Gateway Calculator?]]="Yes",IFERROR(Table1[[#This Row],[Recording Resolution '[MP']]],""),0)</f>
        <v>#VALUE!</v>
      </c>
      <c r="O1275" s="4" t="e">
        <f>IF(Table1[[#This Row],[Import to Gateway Calculator?]]="Yes",IFERROR(Table1[[#This Row],[Frame Rate '[FPS'] 1]],""),0)</f>
        <v>#VALUE!</v>
      </c>
      <c r="P1275" s="4" t="e">
        <f>IF(Table1[[#This Row],[Import to Gateway Calculator?]]="Yes",IFERROR(Table1[[#This Row],[Days of Storage 1]],""),0)</f>
        <v>#VALUE!</v>
      </c>
    </row>
    <row r="1276" spans="1:16" x14ac:dyDescent="0.25">
      <c r="A1276" s="5" t="e">
        <f t="shared" si="119"/>
        <v>#VALUE!</v>
      </c>
      <c r="B1276" s="6" t="str">
        <f>IFERROR(IF(Table1[[#This Row],[Multi-lens? 1]]="No", 1, IF(Table1[[#This Row],[Multi-lens? 1]]="Dual", 2, IF(Table1[[#This Row],[Multi-lens? 1]]="Quad", 4, ""))),"")</f>
        <v/>
      </c>
      <c r="C1276" s="6" t="e">
        <f t="shared" si="120"/>
        <v>#VALUE!</v>
      </c>
      <c r="D1276" s="6" t="e">
        <f t="shared" si="121"/>
        <v>#VALUE!</v>
      </c>
      <c r="E1276" s="6" t="e">
        <f t="shared" si="122"/>
        <v>#VALUE!</v>
      </c>
      <c r="F1276" s="6" t="e">
        <f t="shared" si="123"/>
        <v>#VALUE!</v>
      </c>
      <c r="H1276" s="6" t="str">
        <f>IFERROR(IF(Table1[[#This Row],[Multi-lens? 1]]="No", 1, IF(Table1[[#This Row],[Multi-lens? 1]]="Dual", 2, IF(Table1[[#This Row],[Multi-lens? 1]]="Quad", 4, ""))),"")</f>
        <v/>
      </c>
      <c r="I1276" s="9" t="str">
        <f>IFERROR(Table1[[#This Row],[Name]],"")</f>
        <v/>
      </c>
      <c r="K1276" s="3" t="str">
        <f t="shared" si="118"/>
        <v/>
      </c>
      <c r="M1276" s="4" t="e">
        <f>IF(Table1[[#This Row],[Import to Gateway Calculator?]]="Yes",IFERROR(Table1[[#This Row],[Streaming Resolution '[MP']]],""),0)</f>
        <v>#VALUE!</v>
      </c>
      <c r="N1276" s="4" t="e">
        <f>IF(Table1[[#This Row],[Import to Gateway Calculator?]]="Yes",IFERROR(Table1[[#This Row],[Recording Resolution '[MP']]],""),0)</f>
        <v>#VALUE!</v>
      </c>
      <c r="O1276" s="4" t="e">
        <f>IF(Table1[[#This Row],[Import to Gateway Calculator?]]="Yes",IFERROR(Table1[[#This Row],[Frame Rate '[FPS'] 1]],""),0)</f>
        <v>#VALUE!</v>
      </c>
      <c r="P1276" s="4" t="e">
        <f>IF(Table1[[#This Row],[Import to Gateway Calculator?]]="Yes",IFERROR(Table1[[#This Row],[Days of Storage 1]],""),0)</f>
        <v>#VALUE!</v>
      </c>
    </row>
    <row r="1277" spans="1:16" x14ac:dyDescent="0.25">
      <c r="A1277" s="5" t="e">
        <f t="shared" si="119"/>
        <v>#VALUE!</v>
      </c>
      <c r="B1277" s="6" t="str">
        <f>IFERROR(IF(Table1[[#This Row],[Multi-lens? 1]]="No", 1, IF(Table1[[#This Row],[Multi-lens? 1]]="Dual", 2, IF(Table1[[#This Row],[Multi-lens? 1]]="Quad", 4, ""))),"")</f>
        <v/>
      </c>
      <c r="C1277" s="6" t="e">
        <f t="shared" si="120"/>
        <v>#VALUE!</v>
      </c>
      <c r="D1277" s="6" t="e">
        <f t="shared" si="121"/>
        <v>#VALUE!</v>
      </c>
      <c r="E1277" s="6" t="e">
        <f t="shared" si="122"/>
        <v>#VALUE!</v>
      </c>
      <c r="F1277" s="6" t="e">
        <f t="shared" si="123"/>
        <v>#VALUE!</v>
      </c>
      <c r="H1277" s="6" t="str">
        <f>IFERROR(IF(Table1[[#This Row],[Multi-lens? 1]]="No", 1, IF(Table1[[#This Row],[Multi-lens? 1]]="Dual", 2, IF(Table1[[#This Row],[Multi-lens? 1]]="Quad", 4, ""))),"")</f>
        <v/>
      </c>
      <c r="I1277" s="9" t="str">
        <f>IFERROR(Table1[[#This Row],[Name]],"")</f>
        <v/>
      </c>
      <c r="K1277" s="3" t="str">
        <f t="shared" si="118"/>
        <v/>
      </c>
      <c r="M1277" s="4" t="e">
        <f>IF(Table1[[#This Row],[Import to Gateway Calculator?]]="Yes",IFERROR(Table1[[#This Row],[Streaming Resolution '[MP']]],""),0)</f>
        <v>#VALUE!</v>
      </c>
      <c r="N1277" s="4" t="e">
        <f>IF(Table1[[#This Row],[Import to Gateway Calculator?]]="Yes",IFERROR(Table1[[#This Row],[Recording Resolution '[MP']]],""),0)</f>
        <v>#VALUE!</v>
      </c>
      <c r="O1277" s="4" t="e">
        <f>IF(Table1[[#This Row],[Import to Gateway Calculator?]]="Yes",IFERROR(Table1[[#This Row],[Frame Rate '[FPS'] 1]],""),0)</f>
        <v>#VALUE!</v>
      </c>
      <c r="P1277" s="4" t="e">
        <f>IF(Table1[[#This Row],[Import to Gateway Calculator?]]="Yes",IFERROR(Table1[[#This Row],[Days of Storage 1]],""),0)</f>
        <v>#VALUE!</v>
      </c>
    </row>
    <row r="1278" spans="1:16" x14ac:dyDescent="0.25">
      <c r="A1278" s="5" t="e">
        <f t="shared" si="119"/>
        <v>#VALUE!</v>
      </c>
      <c r="B1278" s="6" t="str">
        <f>IFERROR(IF(Table1[[#This Row],[Multi-lens? 1]]="No", 1, IF(Table1[[#This Row],[Multi-lens? 1]]="Dual", 2, IF(Table1[[#This Row],[Multi-lens? 1]]="Quad", 4, ""))),"")</f>
        <v/>
      </c>
      <c r="C1278" s="6" t="e">
        <f t="shared" si="120"/>
        <v>#VALUE!</v>
      </c>
      <c r="D1278" s="6" t="e">
        <f t="shared" si="121"/>
        <v>#VALUE!</v>
      </c>
      <c r="E1278" s="6" t="e">
        <f t="shared" si="122"/>
        <v>#VALUE!</v>
      </c>
      <c r="F1278" s="6" t="e">
        <f t="shared" si="123"/>
        <v>#VALUE!</v>
      </c>
      <c r="H1278" s="6" t="str">
        <f>IFERROR(IF(Table1[[#This Row],[Multi-lens? 1]]="No", 1, IF(Table1[[#This Row],[Multi-lens? 1]]="Dual", 2, IF(Table1[[#This Row],[Multi-lens? 1]]="Quad", 4, ""))),"")</f>
        <v/>
      </c>
      <c r="I1278" s="9" t="str">
        <f>IFERROR(Table1[[#This Row],[Name]],"")</f>
        <v/>
      </c>
      <c r="K1278" s="3" t="str">
        <f t="shared" si="118"/>
        <v/>
      </c>
      <c r="M1278" s="4" t="e">
        <f>IF(Table1[[#This Row],[Import to Gateway Calculator?]]="Yes",IFERROR(Table1[[#This Row],[Streaming Resolution '[MP']]],""),0)</f>
        <v>#VALUE!</v>
      </c>
      <c r="N1278" s="4" t="e">
        <f>IF(Table1[[#This Row],[Import to Gateway Calculator?]]="Yes",IFERROR(Table1[[#This Row],[Recording Resolution '[MP']]],""),0)</f>
        <v>#VALUE!</v>
      </c>
      <c r="O1278" s="4" t="e">
        <f>IF(Table1[[#This Row],[Import to Gateway Calculator?]]="Yes",IFERROR(Table1[[#This Row],[Frame Rate '[FPS'] 1]],""),0)</f>
        <v>#VALUE!</v>
      </c>
      <c r="P1278" s="4" t="e">
        <f>IF(Table1[[#This Row],[Import to Gateway Calculator?]]="Yes",IFERROR(Table1[[#This Row],[Days of Storage 1]],""),0)</f>
        <v>#VALUE!</v>
      </c>
    </row>
    <row r="1279" spans="1:16" x14ac:dyDescent="0.25">
      <c r="A1279" s="5" t="e">
        <f t="shared" si="119"/>
        <v>#VALUE!</v>
      </c>
      <c r="B1279" s="6" t="str">
        <f>IFERROR(IF(Table1[[#This Row],[Multi-lens? 1]]="No", 1, IF(Table1[[#This Row],[Multi-lens? 1]]="Dual", 2, IF(Table1[[#This Row],[Multi-lens? 1]]="Quad", 4, ""))),"")</f>
        <v/>
      </c>
      <c r="C1279" s="6" t="e">
        <f t="shared" si="120"/>
        <v>#VALUE!</v>
      </c>
      <c r="D1279" s="6" t="e">
        <f t="shared" si="121"/>
        <v>#VALUE!</v>
      </c>
      <c r="E1279" s="6" t="e">
        <f t="shared" si="122"/>
        <v>#VALUE!</v>
      </c>
      <c r="F1279" s="6" t="e">
        <f t="shared" si="123"/>
        <v>#VALUE!</v>
      </c>
      <c r="H1279" s="6" t="str">
        <f>IFERROR(IF(Table1[[#This Row],[Multi-lens? 1]]="No", 1, IF(Table1[[#This Row],[Multi-lens? 1]]="Dual", 2, IF(Table1[[#This Row],[Multi-lens? 1]]="Quad", 4, ""))),"")</f>
        <v/>
      </c>
      <c r="I1279" s="9" t="str">
        <f>IFERROR(Table1[[#This Row],[Name]],"")</f>
        <v/>
      </c>
      <c r="K1279" s="3" t="str">
        <f t="shared" si="118"/>
        <v/>
      </c>
      <c r="M1279" s="4" t="e">
        <f>IF(Table1[[#This Row],[Import to Gateway Calculator?]]="Yes",IFERROR(Table1[[#This Row],[Streaming Resolution '[MP']]],""),0)</f>
        <v>#VALUE!</v>
      </c>
      <c r="N1279" s="4" t="e">
        <f>IF(Table1[[#This Row],[Import to Gateway Calculator?]]="Yes",IFERROR(Table1[[#This Row],[Recording Resolution '[MP']]],""),0)</f>
        <v>#VALUE!</v>
      </c>
      <c r="O1279" s="4" t="e">
        <f>IF(Table1[[#This Row],[Import to Gateway Calculator?]]="Yes",IFERROR(Table1[[#This Row],[Frame Rate '[FPS'] 1]],""),0)</f>
        <v>#VALUE!</v>
      </c>
      <c r="P1279" s="4" t="e">
        <f>IF(Table1[[#This Row],[Import to Gateway Calculator?]]="Yes",IFERROR(Table1[[#This Row],[Days of Storage 1]],""),0)</f>
        <v>#VALUE!</v>
      </c>
    </row>
    <row r="1280" spans="1:16" x14ac:dyDescent="0.25">
      <c r="A1280" s="5" t="e">
        <f t="shared" si="119"/>
        <v>#VALUE!</v>
      </c>
      <c r="B1280" s="6" t="str">
        <f>IFERROR(IF(Table1[[#This Row],[Multi-lens? 1]]="No", 1, IF(Table1[[#This Row],[Multi-lens? 1]]="Dual", 2, IF(Table1[[#This Row],[Multi-lens? 1]]="Quad", 4, ""))),"")</f>
        <v/>
      </c>
      <c r="C1280" s="6" t="e">
        <f t="shared" si="120"/>
        <v>#VALUE!</v>
      </c>
      <c r="D1280" s="6" t="e">
        <f t="shared" si="121"/>
        <v>#VALUE!</v>
      </c>
      <c r="E1280" s="6" t="e">
        <f t="shared" si="122"/>
        <v>#VALUE!</v>
      </c>
      <c r="F1280" s="6" t="e">
        <f t="shared" si="123"/>
        <v>#VALUE!</v>
      </c>
      <c r="H1280" s="6" t="str">
        <f>IFERROR(IF(Table1[[#This Row],[Multi-lens? 1]]="No", 1, IF(Table1[[#This Row],[Multi-lens? 1]]="Dual", 2, IF(Table1[[#This Row],[Multi-lens? 1]]="Quad", 4, ""))),"")</f>
        <v/>
      </c>
      <c r="I1280" s="9" t="str">
        <f>IFERROR(Table1[[#This Row],[Name]],"")</f>
        <v/>
      </c>
      <c r="K1280" s="3" t="str">
        <f t="shared" si="118"/>
        <v/>
      </c>
      <c r="M1280" s="4" t="e">
        <f>IF(Table1[[#This Row],[Import to Gateway Calculator?]]="Yes",IFERROR(Table1[[#This Row],[Streaming Resolution '[MP']]],""),0)</f>
        <v>#VALUE!</v>
      </c>
      <c r="N1280" s="4" t="e">
        <f>IF(Table1[[#This Row],[Import to Gateway Calculator?]]="Yes",IFERROR(Table1[[#This Row],[Recording Resolution '[MP']]],""),0)</f>
        <v>#VALUE!</v>
      </c>
      <c r="O1280" s="4" t="e">
        <f>IF(Table1[[#This Row],[Import to Gateway Calculator?]]="Yes",IFERROR(Table1[[#This Row],[Frame Rate '[FPS'] 1]],""),0)</f>
        <v>#VALUE!</v>
      </c>
      <c r="P1280" s="4" t="e">
        <f>IF(Table1[[#This Row],[Import to Gateway Calculator?]]="Yes",IFERROR(Table1[[#This Row],[Days of Storage 1]],""),0)</f>
        <v>#VALUE!</v>
      </c>
    </row>
    <row r="1281" spans="1:16" x14ac:dyDescent="0.25">
      <c r="A1281" s="5" t="e">
        <f t="shared" si="119"/>
        <v>#VALUE!</v>
      </c>
      <c r="B1281" s="6" t="str">
        <f>IFERROR(IF(Table1[[#This Row],[Multi-lens? 1]]="No", 1, IF(Table1[[#This Row],[Multi-lens? 1]]="Dual", 2, IF(Table1[[#This Row],[Multi-lens? 1]]="Quad", 4, ""))),"")</f>
        <v/>
      </c>
      <c r="C1281" s="6" t="e">
        <f t="shared" si="120"/>
        <v>#VALUE!</v>
      </c>
      <c r="D1281" s="6" t="e">
        <f t="shared" si="121"/>
        <v>#VALUE!</v>
      </c>
      <c r="E1281" s="6" t="e">
        <f t="shared" si="122"/>
        <v>#VALUE!</v>
      </c>
      <c r="F1281" s="6" t="e">
        <f t="shared" si="123"/>
        <v>#VALUE!</v>
      </c>
      <c r="H1281" s="6" t="str">
        <f>IFERROR(IF(Table1[[#This Row],[Multi-lens? 1]]="No", 1, IF(Table1[[#This Row],[Multi-lens? 1]]="Dual", 2, IF(Table1[[#This Row],[Multi-lens? 1]]="Quad", 4, ""))),"")</f>
        <v/>
      </c>
      <c r="I1281" s="9" t="str">
        <f>IFERROR(Table1[[#This Row],[Name]],"")</f>
        <v/>
      </c>
      <c r="K1281" s="3" t="str">
        <f t="shared" si="118"/>
        <v/>
      </c>
      <c r="M1281" s="4" t="e">
        <f>IF(Table1[[#This Row],[Import to Gateway Calculator?]]="Yes",IFERROR(Table1[[#This Row],[Streaming Resolution '[MP']]],""),0)</f>
        <v>#VALUE!</v>
      </c>
      <c r="N1281" s="4" t="e">
        <f>IF(Table1[[#This Row],[Import to Gateway Calculator?]]="Yes",IFERROR(Table1[[#This Row],[Recording Resolution '[MP']]],""),0)</f>
        <v>#VALUE!</v>
      </c>
      <c r="O1281" s="4" t="e">
        <f>IF(Table1[[#This Row],[Import to Gateway Calculator?]]="Yes",IFERROR(Table1[[#This Row],[Frame Rate '[FPS'] 1]],""),0)</f>
        <v>#VALUE!</v>
      </c>
      <c r="P1281" s="4" t="e">
        <f>IF(Table1[[#This Row],[Import to Gateway Calculator?]]="Yes",IFERROR(Table1[[#This Row],[Days of Storage 1]],""),0)</f>
        <v>#VALUE!</v>
      </c>
    </row>
    <row r="1282" spans="1:16" x14ac:dyDescent="0.25">
      <c r="A1282" s="5" t="e">
        <f t="shared" si="119"/>
        <v>#VALUE!</v>
      </c>
      <c r="B1282" s="6" t="str">
        <f>IFERROR(IF(Table1[[#This Row],[Multi-lens? 1]]="No", 1, IF(Table1[[#This Row],[Multi-lens? 1]]="Dual", 2, IF(Table1[[#This Row],[Multi-lens? 1]]="Quad", 4, ""))),"")</f>
        <v/>
      </c>
      <c r="C1282" s="6" t="e">
        <f t="shared" si="120"/>
        <v>#VALUE!</v>
      </c>
      <c r="D1282" s="6" t="e">
        <f t="shared" si="121"/>
        <v>#VALUE!</v>
      </c>
      <c r="E1282" s="6" t="e">
        <f t="shared" si="122"/>
        <v>#VALUE!</v>
      </c>
      <c r="F1282" s="6" t="e">
        <f t="shared" si="123"/>
        <v>#VALUE!</v>
      </c>
      <c r="H1282" s="6" t="str">
        <f>IFERROR(IF(Table1[[#This Row],[Multi-lens? 1]]="No", 1, IF(Table1[[#This Row],[Multi-lens? 1]]="Dual", 2, IF(Table1[[#This Row],[Multi-lens? 1]]="Quad", 4, ""))),"")</f>
        <v/>
      </c>
      <c r="I1282" s="9" t="str">
        <f>IFERROR(Table1[[#This Row],[Name]],"")</f>
        <v/>
      </c>
      <c r="K1282" s="3" t="str">
        <f t="shared" si="118"/>
        <v/>
      </c>
      <c r="M1282" s="4" t="e">
        <f>IF(Table1[[#This Row],[Import to Gateway Calculator?]]="Yes",IFERROR(Table1[[#This Row],[Streaming Resolution '[MP']]],""),0)</f>
        <v>#VALUE!</v>
      </c>
      <c r="N1282" s="4" t="e">
        <f>IF(Table1[[#This Row],[Import to Gateway Calculator?]]="Yes",IFERROR(Table1[[#This Row],[Recording Resolution '[MP']]],""),0)</f>
        <v>#VALUE!</v>
      </c>
      <c r="O1282" s="4" t="e">
        <f>IF(Table1[[#This Row],[Import to Gateway Calculator?]]="Yes",IFERROR(Table1[[#This Row],[Frame Rate '[FPS'] 1]],""),0)</f>
        <v>#VALUE!</v>
      </c>
      <c r="P1282" s="4" t="e">
        <f>IF(Table1[[#This Row],[Import to Gateway Calculator?]]="Yes",IFERROR(Table1[[#This Row],[Days of Storage 1]],""),0)</f>
        <v>#VALUE!</v>
      </c>
    </row>
    <row r="1283" spans="1:16" x14ac:dyDescent="0.25">
      <c r="A1283" s="5" t="e">
        <f t="shared" si="119"/>
        <v>#VALUE!</v>
      </c>
      <c r="B1283" s="6" t="str">
        <f>IFERROR(IF(Table1[[#This Row],[Multi-lens? 1]]="No", 1, IF(Table1[[#This Row],[Multi-lens? 1]]="Dual", 2, IF(Table1[[#This Row],[Multi-lens? 1]]="Quad", 4, ""))),"")</f>
        <v/>
      </c>
      <c r="C1283" s="6" t="e">
        <f t="shared" si="120"/>
        <v>#VALUE!</v>
      </c>
      <c r="D1283" s="6" t="e">
        <f t="shared" si="121"/>
        <v>#VALUE!</v>
      </c>
      <c r="E1283" s="6" t="e">
        <f t="shared" si="122"/>
        <v>#VALUE!</v>
      </c>
      <c r="F1283" s="6" t="e">
        <f t="shared" si="123"/>
        <v>#VALUE!</v>
      </c>
      <c r="H1283" s="6" t="str">
        <f>IFERROR(IF(Table1[[#This Row],[Multi-lens? 1]]="No", 1, IF(Table1[[#This Row],[Multi-lens? 1]]="Dual", 2, IF(Table1[[#This Row],[Multi-lens? 1]]="Quad", 4, ""))),"")</f>
        <v/>
      </c>
      <c r="I1283" s="9" t="str">
        <f>IFERROR(Table1[[#This Row],[Name]],"")</f>
        <v/>
      </c>
      <c r="K1283" s="3" t="str">
        <f t="shared" ref="K1283:K1346" si="124">IFERROR(IF(I1283=0,"",I1283),"")</f>
        <v/>
      </c>
      <c r="M1283" s="4" t="e">
        <f>IF(Table1[[#This Row],[Import to Gateway Calculator?]]="Yes",IFERROR(Table1[[#This Row],[Streaming Resolution '[MP']]],""),0)</f>
        <v>#VALUE!</v>
      </c>
      <c r="N1283" s="4" t="e">
        <f>IF(Table1[[#This Row],[Import to Gateway Calculator?]]="Yes",IFERROR(Table1[[#This Row],[Recording Resolution '[MP']]],""),0)</f>
        <v>#VALUE!</v>
      </c>
      <c r="O1283" s="4" t="e">
        <f>IF(Table1[[#This Row],[Import to Gateway Calculator?]]="Yes",IFERROR(Table1[[#This Row],[Frame Rate '[FPS'] 1]],""),0)</f>
        <v>#VALUE!</v>
      </c>
      <c r="P1283" s="4" t="e">
        <f>IF(Table1[[#This Row],[Import to Gateway Calculator?]]="Yes",IFERROR(Table1[[#This Row],[Days of Storage 1]],""),0)</f>
        <v>#VALUE!</v>
      </c>
    </row>
    <row r="1284" spans="1:16" x14ac:dyDescent="0.25">
      <c r="A1284" s="5" t="e">
        <f t="shared" si="119"/>
        <v>#VALUE!</v>
      </c>
      <c r="B1284" s="6" t="str">
        <f>IFERROR(IF(Table1[[#This Row],[Multi-lens? 1]]="No", 1, IF(Table1[[#This Row],[Multi-lens? 1]]="Dual", 2, IF(Table1[[#This Row],[Multi-lens? 1]]="Quad", 4, ""))),"")</f>
        <v/>
      </c>
      <c r="C1284" s="6" t="e">
        <f t="shared" si="120"/>
        <v>#VALUE!</v>
      </c>
      <c r="D1284" s="6" t="e">
        <f t="shared" si="121"/>
        <v>#VALUE!</v>
      </c>
      <c r="E1284" s="6" t="e">
        <f t="shared" si="122"/>
        <v>#VALUE!</v>
      </c>
      <c r="F1284" s="6" t="e">
        <f t="shared" si="123"/>
        <v>#VALUE!</v>
      </c>
      <c r="H1284" s="6" t="str">
        <f>IFERROR(IF(Table1[[#This Row],[Multi-lens? 1]]="No", 1, IF(Table1[[#This Row],[Multi-lens? 1]]="Dual", 2, IF(Table1[[#This Row],[Multi-lens? 1]]="Quad", 4, ""))),"")</f>
        <v/>
      </c>
      <c r="I1284" s="9" t="str">
        <f>IFERROR(Table1[[#This Row],[Name]],"")</f>
        <v/>
      </c>
      <c r="K1284" s="3" t="str">
        <f t="shared" si="124"/>
        <v/>
      </c>
      <c r="M1284" s="4" t="e">
        <f>IF(Table1[[#This Row],[Import to Gateway Calculator?]]="Yes",IFERROR(Table1[[#This Row],[Streaming Resolution '[MP']]],""),0)</f>
        <v>#VALUE!</v>
      </c>
      <c r="N1284" s="4" t="e">
        <f>IF(Table1[[#This Row],[Import to Gateway Calculator?]]="Yes",IFERROR(Table1[[#This Row],[Recording Resolution '[MP']]],""),0)</f>
        <v>#VALUE!</v>
      </c>
      <c r="O1284" s="4" t="e">
        <f>IF(Table1[[#This Row],[Import to Gateway Calculator?]]="Yes",IFERROR(Table1[[#This Row],[Frame Rate '[FPS'] 1]],""),0)</f>
        <v>#VALUE!</v>
      </c>
      <c r="P1284" s="4" t="e">
        <f>IF(Table1[[#This Row],[Import to Gateway Calculator?]]="Yes",IFERROR(Table1[[#This Row],[Days of Storage 1]],""),0)</f>
        <v>#VALUE!</v>
      </c>
    </row>
    <row r="1285" spans="1:16" x14ac:dyDescent="0.25">
      <c r="A1285" s="5" t="e">
        <f t="shared" si="119"/>
        <v>#VALUE!</v>
      </c>
      <c r="B1285" s="6" t="str">
        <f>IFERROR(IF(Table1[[#This Row],[Multi-lens? 1]]="No", 1, IF(Table1[[#This Row],[Multi-lens? 1]]="Dual", 2, IF(Table1[[#This Row],[Multi-lens? 1]]="Quad", 4, ""))),"")</f>
        <v/>
      </c>
      <c r="C1285" s="6" t="e">
        <f t="shared" si="120"/>
        <v>#VALUE!</v>
      </c>
      <c r="D1285" s="6" t="e">
        <f t="shared" si="121"/>
        <v>#VALUE!</v>
      </c>
      <c r="E1285" s="6" t="e">
        <f t="shared" si="122"/>
        <v>#VALUE!</v>
      </c>
      <c r="F1285" s="6" t="e">
        <f t="shared" si="123"/>
        <v>#VALUE!</v>
      </c>
      <c r="H1285" s="6" t="str">
        <f>IFERROR(IF(Table1[[#This Row],[Multi-lens? 1]]="No", 1, IF(Table1[[#This Row],[Multi-lens? 1]]="Dual", 2, IF(Table1[[#This Row],[Multi-lens? 1]]="Quad", 4, ""))),"")</f>
        <v/>
      </c>
      <c r="I1285" s="9" t="str">
        <f>IFERROR(Table1[[#This Row],[Name]],"")</f>
        <v/>
      </c>
      <c r="K1285" s="3" t="str">
        <f t="shared" si="124"/>
        <v/>
      </c>
      <c r="M1285" s="4" t="e">
        <f>IF(Table1[[#This Row],[Import to Gateway Calculator?]]="Yes",IFERROR(Table1[[#This Row],[Streaming Resolution '[MP']]],""),0)</f>
        <v>#VALUE!</v>
      </c>
      <c r="N1285" s="4" t="e">
        <f>IF(Table1[[#This Row],[Import to Gateway Calculator?]]="Yes",IFERROR(Table1[[#This Row],[Recording Resolution '[MP']]],""),0)</f>
        <v>#VALUE!</v>
      </c>
      <c r="O1285" s="4" t="e">
        <f>IF(Table1[[#This Row],[Import to Gateway Calculator?]]="Yes",IFERROR(Table1[[#This Row],[Frame Rate '[FPS'] 1]],""),0)</f>
        <v>#VALUE!</v>
      </c>
      <c r="P1285" s="4" t="e">
        <f>IF(Table1[[#This Row],[Import to Gateway Calculator?]]="Yes",IFERROR(Table1[[#This Row],[Days of Storage 1]],""),0)</f>
        <v>#VALUE!</v>
      </c>
    </row>
    <row r="1286" spans="1:16" x14ac:dyDescent="0.25">
      <c r="A1286" s="5" t="e">
        <f t="shared" si="119"/>
        <v>#VALUE!</v>
      </c>
      <c r="B1286" s="6" t="str">
        <f>IFERROR(IF(Table1[[#This Row],[Multi-lens? 1]]="No", 1, IF(Table1[[#This Row],[Multi-lens? 1]]="Dual", 2, IF(Table1[[#This Row],[Multi-lens? 1]]="Quad", 4, ""))),"")</f>
        <v/>
      </c>
      <c r="C1286" s="6" t="e">
        <f t="shared" si="120"/>
        <v>#VALUE!</v>
      </c>
      <c r="D1286" s="6" t="e">
        <f t="shared" si="121"/>
        <v>#VALUE!</v>
      </c>
      <c r="E1286" s="6" t="e">
        <f t="shared" si="122"/>
        <v>#VALUE!</v>
      </c>
      <c r="F1286" s="6" t="e">
        <f t="shared" si="123"/>
        <v>#VALUE!</v>
      </c>
      <c r="H1286" s="6" t="str">
        <f>IFERROR(IF(Table1[[#This Row],[Multi-lens? 1]]="No", 1, IF(Table1[[#This Row],[Multi-lens? 1]]="Dual", 2, IF(Table1[[#This Row],[Multi-lens? 1]]="Quad", 4, ""))),"")</f>
        <v/>
      </c>
      <c r="I1286" s="9" t="str">
        <f>IFERROR(Table1[[#This Row],[Name]],"")</f>
        <v/>
      </c>
      <c r="K1286" s="3" t="str">
        <f t="shared" si="124"/>
        <v/>
      </c>
      <c r="M1286" s="4" t="e">
        <f>IF(Table1[[#This Row],[Import to Gateway Calculator?]]="Yes",IFERROR(Table1[[#This Row],[Streaming Resolution '[MP']]],""),0)</f>
        <v>#VALUE!</v>
      </c>
      <c r="N1286" s="4" t="e">
        <f>IF(Table1[[#This Row],[Import to Gateway Calculator?]]="Yes",IFERROR(Table1[[#This Row],[Recording Resolution '[MP']]],""),0)</f>
        <v>#VALUE!</v>
      </c>
      <c r="O1286" s="4" t="e">
        <f>IF(Table1[[#This Row],[Import to Gateway Calculator?]]="Yes",IFERROR(Table1[[#This Row],[Frame Rate '[FPS'] 1]],""),0)</f>
        <v>#VALUE!</v>
      </c>
      <c r="P1286" s="4" t="e">
        <f>IF(Table1[[#This Row],[Import to Gateway Calculator?]]="Yes",IFERROR(Table1[[#This Row],[Days of Storage 1]],""),0)</f>
        <v>#VALUE!</v>
      </c>
    </row>
    <row r="1287" spans="1:16" x14ac:dyDescent="0.25">
      <c r="A1287" s="5" t="e">
        <f t="shared" ref="A1287:A1350" si="125">IF(D1287=0,"",K1287)</f>
        <v>#VALUE!</v>
      </c>
      <c r="B1287" s="6" t="str">
        <f>IFERROR(IF(Table1[[#This Row],[Multi-lens? 1]]="No", 1, IF(Table1[[#This Row],[Multi-lens? 1]]="Dual", 2, IF(Table1[[#This Row],[Multi-lens? 1]]="Quad", 4, ""))),"")</f>
        <v/>
      </c>
      <c r="C1287" s="6" t="e">
        <f t="shared" ref="C1287:C1350" si="126">M1287</f>
        <v>#VALUE!</v>
      </c>
      <c r="D1287" s="6" t="e">
        <f t="shared" ref="D1287:D1350" si="127">N1287</f>
        <v>#VALUE!</v>
      </c>
      <c r="E1287" s="6" t="e">
        <f t="shared" ref="E1287:E1350" si="128">O1287</f>
        <v>#VALUE!</v>
      </c>
      <c r="F1287" s="6" t="e">
        <f t="shared" ref="F1287:F1350" si="129">P1287</f>
        <v>#VALUE!</v>
      </c>
      <c r="H1287" s="6" t="str">
        <f>IFERROR(IF(Table1[[#This Row],[Multi-lens? 1]]="No", 1, IF(Table1[[#This Row],[Multi-lens? 1]]="Dual", 2, IF(Table1[[#This Row],[Multi-lens? 1]]="Quad", 4, ""))),"")</f>
        <v/>
      </c>
      <c r="I1287" s="9" t="str">
        <f>IFERROR(Table1[[#This Row],[Name]],"")</f>
        <v/>
      </c>
      <c r="K1287" s="3" t="str">
        <f t="shared" si="124"/>
        <v/>
      </c>
      <c r="M1287" s="4" t="e">
        <f>IF(Table1[[#This Row],[Import to Gateway Calculator?]]="Yes",IFERROR(Table1[[#This Row],[Streaming Resolution '[MP']]],""),0)</f>
        <v>#VALUE!</v>
      </c>
      <c r="N1287" s="4" t="e">
        <f>IF(Table1[[#This Row],[Import to Gateway Calculator?]]="Yes",IFERROR(Table1[[#This Row],[Recording Resolution '[MP']]],""),0)</f>
        <v>#VALUE!</v>
      </c>
      <c r="O1287" s="4" t="e">
        <f>IF(Table1[[#This Row],[Import to Gateway Calculator?]]="Yes",IFERROR(Table1[[#This Row],[Frame Rate '[FPS'] 1]],""),0)</f>
        <v>#VALUE!</v>
      </c>
      <c r="P1287" s="4" t="e">
        <f>IF(Table1[[#This Row],[Import to Gateway Calculator?]]="Yes",IFERROR(Table1[[#This Row],[Days of Storage 1]],""),0)</f>
        <v>#VALUE!</v>
      </c>
    </row>
    <row r="1288" spans="1:16" x14ac:dyDescent="0.25">
      <c r="A1288" s="5" t="e">
        <f t="shared" si="125"/>
        <v>#VALUE!</v>
      </c>
      <c r="B1288" s="6" t="str">
        <f>IFERROR(IF(Table1[[#This Row],[Multi-lens? 1]]="No", 1, IF(Table1[[#This Row],[Multi-lens? 1]]="Dual", 2, IF(Table1[[#This Row],[Multi-lens? 1]]="Quad", 4, ""))),"")</f>
        <v/>
      </c>
      <c r="C1288" s="6" t="e">
        <f t="shared" si="126"/>
        <v>#VALUE!</v>
      </c>
      <c r="D1288" s="6" t="e">
        <f t="shared" si="127"/>
        <v>#VALUE!</v>
      </c>
      <c r="E1288" s="6" t="e">
        <f t="shared" si="128"/>
        <v>#VALUE!</v>
      </c>
      <c r="F1288" s="6" t="e">
        <f t="shared" si="129"/>
        <v>#VALUE!</v>
      </c>
      <c r="H1288" s="6" t="str">
        <f>IFERROR(IF(Table1[[#This Row],[Multi-lens? 1]]="No", 1, IF(Table1[[#This Row],[Multi-lens? 1]]="Dual", 2, IF(Table1[[#This Row],[Multi-lens? 1]]="Quad", 4, ""))),"")</f>
        <v/>
      </c>
      <c r="I1288" s="9" t="str">
        <f>IFERROR(Table1[[#This Row],[Name]],"")</f>
        <v/>
      </c>
      <c r="K1288" s="3" t="str">
        <f t="shared" si="124"/>
        <v/>
      </c>
      <c r="M1288" s="4" t="e">
        <f>IF(Table1[[#This Row],[Import to Gateway Calculator?]]="Yes",IFERROR(Table1[[#This Row],[Streaming Resolution '[MP']]],""),0)</f>
        <v>#VALUE!</v>
      </c>
      <c r="N1288" s="4" t="e">
        <f>IF(Table1[[#This Row],[Import to Gateway Calculator?]]="Yes",IFERROR(Table1[[#This Row],[Recording Resolution '[MP']]],""),0)</f>
        <v>#VALUE!</v>
      </c>
      <c r="O1288" s="4" t="e">
        <f>IF(Table1[[#This Row],[Import to Gateway Calculator?]]="Yes",IFERROR(Table1[[#This Row],[Frame Rate '[FPS'] 1]],""),0)</f>
        <v>#VALUE!</v>
      </c>
      <c r="P1288" s="4" t="e">
        <f>IF(Table1[[#This Row],[Import to Gateway Calculator?]]="Yes",IFERROR(Table1[[#This Row],[Days of Storage 1]],""),0)</f>
        <v>#VALUE!</v>
      </c>
    </row>
    <row r="1289" spans="1:16" x14ac:dyDescent="0.25">
      <c r="A1289" s="5" t="e">
        <f t="shared" si="125"/>
        <v>#VALUE!</v>
      </c>
      <c r="B1289" s="6" t="str">
        <f>IFERROR(IF(Table1[[#This Row],[Multi-lens? 1]]="No", 1, IF(Table1[[#This Row],[Multi-lens? 1]]="Dual", 2, IF(Table1[[#This Row],[Multi-lens? 1]]="Quad", 4, ""))),"")</f>
        <v/>
      </c>
      <c r="C1289" s="6" t="e">
        <f t="shared" si="126"/>
        <v>#VALUE!</v>
      </c>
      <c r="D1289" s="6" t="e">
        <f t="shared" si="127"/>
        <v>#VALUE!</v>
      </c>
      <c r="E1289" s="6" t="e">
        <f t="shared" si="128"/>
        <v>#VALUE!</v>
      </c>
      <c r="F1289" s="6" t="e">
        <f t="shared" si="129"/>
        <v>#VALUE!</v>
      </c>
      <c r="H1289" s="6" t="str">
        <f>IFERROR(IF(Table1[[#This Row],[Multi-lens? 1]]="No", 1, IF(Table1[[#This Row],[Multi-lens? 1]]="Dual", 2, IF(Table1[[#This Row],[Multi-lens? 1]]="Quad", 4, ""))),"")</f>
        <v/>
      </c>
      <c r="I1289" s="9" t="str">
        <f>IFERROR(Table1[[#This Row],[Name]],"")</f>
        <v/>
      </c>
      <c r="K1289" s="3" t="str">
        <f t="shared" si="124"/>
        <v/>
      </c>
      <c r="M1289" s="4" t="e">
        <f>IF(Table1[[#This Row],[Import to Gateway Calculator?]]="Yes",IFERROR(Table1[[#This Row],[Streaming Resolution '[MP']]],""),0)</f>
        <v>#VALUE!</v>
      </c>
      <c r="N1289" s="4" t="e">
        <f>IF(Table1[[#This Row],[Import to Gateway Calculator?]]="Yes",IFERROR(Table1[[#This Row],[Recording Resolution '[MP']]],""),0)</f>
        <v>#VALUE!</v>
      </c>
      <c r="O1289" s="4" t="e">
        <f>IF(Table1[[#This Row],[Import to Gateway Calculator?]]="Yes",IFERROR(Table1[[#This Row],[Frame Rate '[FPS'] 1]],""),0)</f>
        <v>#VALUE!</v>
      </c>
      <c r="P1289" s="4" t="e">
        <f>IF(Table1[[#This Row],[Import to Gateway Calculator?]]="Yes",IFERROR(Table1[[#This Row],[Days of Storage 1]],""),0)</f>
        <v>#VALUE!</v>
      </c>
    </row>
    <row r="1290" spans="1:16" x14ac:dyDescent="0.25">
      <c r="A1290" s="5" t="e">
        <f t="shared" si="125"/>
        <v>#VALUE!</v>
      </c>
      <c r="B1290" s="6" t="str">
        <f>IFERROR(IF(Table1[[#This Row],[Multi-lens? 1]]="No", 1, IF(Table1[[#This Row],[Multi-lens? 1]]="Dual", 2, IF(Table1[[#This Row],[Multi-lens? 1]]="Quad", 4, ""))),"")</f>
        <v/>
      </c>
      <c r="C1290" s="6" t="e">
        <f t="shared" si="126"/>
        <v>#VALUE!</v>
      </c>
      <c r="D1290" s="6" t="e">
        <f t="shared" si="127"/>
        <v>#VALUE!</v>
      </c>
      <c r="E1290" s="6" t="e">
        <f t="shared" si="128"/>
        <v>#VALUE!</v>
      </c>
      <c r="F1290" s="6" t="e">
        <f t="shared" si="129"/>
        <v>#VALUE!</v>
      </c>
      <c r="H1290" s="6" t="str">
        <f>IFERROR(IF(Table1[[#This Row],[Multi-lens? 1]]="No", 1, IF(Table1[[#This Row],[Multi-lens? 1]]="Dual", 2, IF(Table1[[#This Row],[Multi-lens? 1]]="Quad", 4, ""))),"")</f>
        <v/>
      </c>
      <c r="I1290" s="9" t="str">
        <f>IFERROR(Table1[[#This Row],[Name]],"")</f>
        <v/>
      </c>
      <c r="K1290" s="3" t="str">
        <f t="shared" si="124"/>
        <v/>
      </c>
      <c r="M1290" s="4" t="e">
        <f>IF(Table1[[#This Row],[Import to Gateway Calculator?]]="Yes",IFERROR(Table1[[#This Row],[Streaming Resolution '[MP']]],""),0)</f>
        <v>#VALUE!</v>
      </c>
      <c r="N1290" s="4" t="e">
        <f>IF(Table1[[#This Row],[Import to Gateway Calculator?]]="Yes",IFERROR(Table1[[#This Row],[Recording Resolution '[MP']]],""),0)</f>
        <v>#VALUE!</v>
      </c>
      <c r="O1290" s="4" t="e">
        <f>IF(Table1[[#This Row],[Import to Gateway Calculator?]]="Yes",IFERROR(Table1[[#This Row],[Frame Rate '[FPS'] 1]],""),0)</f>
        <v>#VALUE!</v>
      </c>
      <c r="P1290" s="4" t="e">
        <f>IF(Table1[[#This Row],[Import to Gateway Calculator?]]="Yes",IFERROR(Table1[[#This Row],[Days of Storage 1]],""),0)</f>
        <v>#VALUE!</v>
      </c>
    </row>
    <row r="1291" spans="1:16" x14ac:dyDescent="0.25">
      <c r="A1291" s="5" t="e">
        <f t="shared" si="125"/>
        <v>#VALUE!</v>
      </c>
      <c r="B1291" s="6" t="str">
        <f>IFERROR(IF(Table1[[#This Row],[Multi-lens? 1]]="No", 1, IF(Table1[[#This Row],[Multi-lens? 1]]="Dual", 2, IF(Table1[[#This Row],[Multi-lens? 1]]="Quad", 4, ""))),"")</f>
        <v/>
      </c>
      <c r="C1291" s="6" t="e">
        <f t="shared" si="126"/>
        <v>#VALUE!</v>
      </c>
      <c r="D1291" s="6" t="e">
        <f t="shared" si="127"/>
        <v>#VALUE!</v>
      </c>
      <c r="E1291" s="6" t="e">
        <f t="shared" si="128"/>
        <v>#VALUE!</v>
      </c>
      <c r="F1291" s="6" t="e">
        <f t="shared" si="129"/>
        <v>#VALUE!</v>
      </c>
      <c r="H1291" s="6" t="str">
        <f>IFERROR(IF(Table1[[#This Row],[Multi-lens? 1]]="No", 1, IF(Table1[[#This Row],[Multi-lens? 1]]="Dual", 2, IF(Table1[[#This Row],[Multi-lens? 1]]="Quad", 4, ""))),"")</f>
        <v/>
      </c>
      <c r="I1291" s="9" t="str">
        <f>IFERROR(Table1[[#This Row],[Name]],"")</f>
        <v/>
      </c>
      <c r="K1291" s="3" t="str">
        <f t="shared" si="124"/>
        <v/>
      </c>
      <c r="M1291" s="4" t="e">
        <f>IF(Table1[[#This Row],[Import to Gateway Calculator?]]="Yes",IFERROR(Table1[[#This Row],[Streaming Resolution '[MP']]],""),0)</f>
        <v>#VALUE!</v>
      </c>
      <c r="N1291" s="4" t="e">
        <f>IF(Table1[[#This Row],[Import to Gateway Calculator?]]="Yes",IFERROR(Table1[[#This Row],[Recording Resolution '[MP']]],""),0)</f>
        <v>#VALUE!</v>
      </c>
      <c r="O1291" s="4" t="e">
        <f>IF(Table1[[#This Row],[Import to Gateway Calculator?]]="Yes",IFERROR(Table1[[#This Row],[Frame Rate '[FPS'] 1]],""),0)</f>
        <v>#VALUE!</v>
      </c>
      <c r="P1291" s="4" t="e">
        <f>IF(Table1[[#This Row],[Import to Gateway Calculator?]]="Yes",IFERROR(Table1[[#This Row],[Days of Storage 1]],""),0)</f>
        <v>#VALUE!</v>
      </c>
    </row>
    <row r="1292" spans="1:16" x14ac:dyDescent="0.25">
      <c r="A1292" s="5" t="e">
        <f t="shared" si="125"/>
        <v>#VALUE!</v>
      </c>
      <c r="B1292" s="6" t="str">
        <f>IFERROR(IF(Table1[[#This Row],[Multi-lens? 1]]="No", 1, IF(Table1[[#This Row],[Multi-lens? 1]]="Dual", 2, IF(Table1[[#This Row],[Multi-lens? 1]]="Quad", 4, ""))),"")</f>
        <v/>
      </c>
      <c r="C1292" s="6" t="e">
        <f t="shared" si="126"/>
        <v>#VALUE!</v>
      </c>
      <c r="D1292" s="6" t="e">
        <f t="shared" si="127"/>
        <v>#VALUE!</v>
      </c>
      <c r="E1292" s="6" t="e">
        <f t="shared" si="128"/>
        <v>#VALUE!</v>
      </c>
      <c r="F1292" s="6" t="e">
        <f t="shared" si="129"/>
        <v>#VALUE!</v>
      </c>
      <c r="H1292" s="6" t="str">
        <f>IFERROR(IF(Table1[[#This Row],[Multi-lens? 1]]="No", 1, IF(Table1[[#This Row],[Multi-lens? 1]]="Dual", 2, IF(Table1[[#This Row],[Multi-lens? 1]]="Quad", 4, ""))),"")</f>
        <v/>
      </c>
      <c r="I1292" s="9" t="str">
        <f>IFERROR(Table1[[#This Row],[Name]],"")</f>
        <v/>
      </c>
      <c r="K1292" s="3" t="str">
        <f t="shared" si="124"/>
        <v/>
      </c>
      <c r="M1292" s="4" t="e">
        <f>IF(Table1[[#This Row],[Import to Gateway Calculator?]]="Yes",IFERROR(Table1[[#This Row],[Streaming Resolution '[MP']]],""),0)</f>
        <v>#VALUE!</v>
      </c>
      <c r="N1292" s="4" t="e">
        <f>IF(Table1[[#This Row],[Import to Gateway Calculator?]]="Yes",IFERROR(Table1[[#This Row],[Recording Resolution '[MP']]],""),0)</f>
        <v>#VALUE!</v>
      </c>
      <c r="O1292" s="4" t="e">
        <f>IF(Table1[[#This Row],[Import to Gateway Calculator?]]="Yes",IFERROR(Table1[[#This Row],[Frame Rate '[FPS'] 1]],""),0)</f>
        <v>#VALUE!</v>
      </c>
      <c r="P1292" s="4" t="e">
        <f>IF(Table1[[#This Row],[Import to Gateway Calculator?]]="Yes",IFERROR(Table1[[#This Row],[Days of Storage 1]],""),0)</f>
        <v>#VALUE!</v>
      </c>
    </row>
    <row r="1293" spans="1:16" x14ac:dyDescent="0.25">
      <c r="A1293" s="5" t="e">
        <f t="shared" si="125"/>
        <v>#VALUE!</v>
      </c>
      <c r="B1293" s="6" t="str">
        <f>IFERROR(IF(Table1[[#This Row],[Multi-lens? 1]]="No", 1, IF(Table1[[#This Row],[Multi-lens? 1]]="Dual", 2, IF(Table1[[#This Row],[Multi-lens? 1]]="Quad", 4, ""))),"")</f>
        <v/>
      </c>
      <c r="C1293" s="6" t="e">
        <f t="shared" si="126"/>
        <v>#VALUE!</v>
      </c>
      <c r="D1293" s="6" t="e">
        <f t="shared" si="127"/>
        <v>#VALUE!</v>
      </c>
      <c r="E1293" s="6" t="e">
        <f t="shared" si="128"/>
        <v>#VALUE!</v>
      </c>
      <c r="F1293" s="6" t="e">
        <f t="shared" si="129"/>
        <v>#VALUE!</v>
      </c>
      <c r="H1293" s="6" t="str">
        <f>IFERROR(IF(Table1[[#This Row],[Multi-lens? 1]]="No", 1, IF(Table1[[#This Row],[Multi-lens? 1]]="Dual", 2, IF(Table1[[#This Row],[Multi-lens? 1]]="Quad", 4, ""))),"")</f>
        <v/>
      </c>
      <c r="I1293" s="9" t="str">
        <f>IFERROR(Table1[[#This Row],[Name]],"")</f>
        <v/>
      </c>
      <c r="K1293" s="3" t="str">
        <f t="shared" si="124"/>
        <v/>
      </c>
      <c r="M1293" s="4" t="e">
        <f>IF(Table1[[#This Row],[Import to Gateway Calculator?]]="Yes",IFERROR(Table1[[#This Row],[Streaming Resolution '[MP']]],""),0)</f>
        <v>#VALUE!</v>
      </c>
      <c r="N1293" s="4" t="e">
        <f>IF(Table1[[#This Row],[Import to Gateway Calculator?]]="Yes",IFERROR(Table1[[#This Row],[Recording Resolution '[MP']]],""),0)</f>
        <v>#VALUE!</v>
      </c>
      <c r="O1293" s="4" t="e">
        <f>IF(Table1[[#This Row],[Import to Gateway Calculator?]]="Yes",IFERROR(Table1[[#This Row],[Frame Rate '[FPS'] 1]],""),0)</f>
        <v>#VALUE!</v>
      </c>
      <c r="P1293" s="4" t="e">
        <f>IF(Table1[[#This Row],[Import to Gateway Calculator?]]="Yes",IFERROR(Table1[[#This Row],[Days of Storage 1]],""),0)</f>
        <v>#VALUE!</v>
      </c>
    </row>
    <row r="1294" spans="1:16" x14ac:dyDescent="0.25">
      <c r="A1294" s="5" t="e">
        <f t="shared" si="125"/>
        <v>#VALUE!</v>
      </c>
      <c r="B1294" s="6" t="str">
        <f>IFERROR(IF(Table1[[#This Row],[Multi-lens? 1]]="No", 1, IF(Table1[[#This Row],[Multi-lens? 1]]="Dual", 2, IF(Table1[[#This Row],[Multi-lens? 1]]="Quad", 4, ""))),"")</f>
        <v/>
      </c>
      <c r="C1294" s="6" t="e">
        <f t="shared" si="126"/>
        <v>#VALUE!</v>
      </c>
      <c r="D1294" s="6" t="e">
        <f t="shared" si="127"/>
        <v>#VALUE!</v>
      </c>
      <c r="E1294" s="6" t="e">
        <f t="shared" si="128"/>
        <v>#VALUE!</v>
      </c>
      <c r="F1294" s="6" t="e">
        <f t="shared" si="129"/>
        <v>#VALUE!</v>
      </c>
      <c r="H1294" s="6" t="str">
        <f>IFERROR(IF(Table1[[#This Row],[Multi-lens? 1]]="No", 1, IF(Table1[[#This Row],[Multi-lens? 1]]="Dual", 2, IF(Table1[[#This Row],[Multi-lens? 1]]="Quad", 4, ""))),"")</f>
        <v/>
      </c>
      <c r="I1294" s="9" t="str">
        <f>IFERROR(Table1[[#This Row],[Name]],"")</f>
        <v/>
      </c>
      <c r="K1294" s="3" t="str">
        <f t="shared" si="124"/>
        <v/>
      </c>
      <c r="M1294" s="4" t="e">
        <f>IF(Table1[[#This Row],[Import to Gateway Calculator?]]="Yes",IFERROR(Table1[[#This Row],[Streaming Resolution '[MP']]],""),0)</f>
        <v>#VALUE!</v>
      </c>
      <c r="N1294" s="4" t="e">
        <f>IF(Table1[[#This Row],[Import to Gateway Calculator?]]="Yes",IFERROR(Table1[[#This Row],[Recording Resolution '[MP']]],""),0)</f>
        <v>#VALUE!</v>
      </c>
      <c r="O1294" s="4" t="e">
        <f>IF(Table1[[#This Row],[Import to Gateway Calculator?]]="Yes",IFERROR(Table1[[#This Row],[Frame Rate '[FPS'] 1]],""),0)</f>
        <v>#VALUE!</v>
      </c>
      <c r="P1294" s="4" t="e">
        <f>IF(Table1[[#This Row],[Import to Gateway Calculator?]]="Yes",IFERROR(Table1[[#This Row],[Days of Storage 1]],""),0)</f>
        <v>#VALUE!</v>
      </c>
    </row>
    <row r="1295" spans="1:16" x14ac:dyDescent="0.25">
      <c r="A1295" s="5" t="e">
        <f t="shared" si="125"/>
        <v>#VALUE!</v>
      </c>
      <c r="B1295" s="6" t="str">
        <f>IFERROR(IF(Table1[[#This Row],[Multi-lens? 1]]="No", 1, IF(Table1[[#This Row],[Multi-lens? 1]]="Dual", 2, IF(Table1[[#This Row],[Multi-lens? 1]]="Quad", 4, ""))),"")</f>
        <v/>
      </c>
      <c r="C1295" s="6" t="e">
        <f t="shared" si="126"/>
        <v>#VALUE!</v>
      </c>
      <c r="D1295" s="6" t="e">
        <f t="shared" si="127"/>
        <v>#VALUE!</v>
      </c>
      <c r="E1295" s="6" t="e">
        <f t="shared" si="128"/>
        <v>#VALUE!</v>
      </c>
      <c r="F1295" s="6" t="e">
        <f t="shared" si="129"/>
        <v>#VALUE!</v>
      </c>
      <c r="H1295" s="6" t="str">
        <f>IFERROR(IF(Table1[[#This Row],[Multi-lens? 1]]="No", 1, IF(Table1[[#This Row],[Multi-lens? 1]]="Dual", 2, IF(Table1[[#This Row],[Multi-lens? 1]]="Quad", 4, ""))),"")</f>
        <v/>
      </c>
      <c r="I1295" s="9" t="str">
        <f>IFERROR(Table1[[#This Row],[Name]],"")</f>
        <v/>
      </c>
      <c r="K1295" s="3" t="str">
        <f t="shared" si="124"/>
        <v/>
      </c>
      <c r="M1295" s="4" t="e">
        <f>IF(Table1[[#This Row],[Import to Gateway Calculator?]]="Yes",IFERROR(Table1[[#This Row],[Streaming Resolution '[MP']]],""),0)</f>
        <v>#VALUE!</v>
      </c>
      <c r="N1295" s="4" t="e">
        <f>IF(Table1[[#This Row],[Import to Gateway Calculator?]]="Yes",IFERROR(Table1[[#This Row],[Recording Resolution '[MP']]],""),0)</f>
        <v>#VALUE!</v>
      </c>
      <c r="O1295" s="4" t="e">
        <f>IF(Table1[[#This Row],[Import to Gateway Calculator?]]="Yes",IFERROR(Table1[[#This Row],[Frame Rate '[FPS'] 1]],""),0)</f>
        <v>#VALUE!</v>
      </c>
      <c r="P1295" s="4" t="e">
        <f>IF(Table1[[#This Row],[Import to Gateway Calculator?]]="Yes",IFERROR(Table1[[#This Row],[Days of Storage 1]],""),0)</f>
        <v>#VALUE!</v>
      </c>
    </row>
    <row r="1296" spans="1:16" x14ac:dyDescent="0.25">
      <c r="A1296" s="5" t="e">
        <f t="shared" si="125"/>
        <v>#VALUE!</v>
      </c>
      <c r="B1296" s="6" t="str">
        <f>IFERROR(IF(Table1[[#This Row],[Multi-lens? 1]]="No", 1, IF(Table1[[#This Row],[Multi-lens? 1]]="Dual", 2, IF(Table1[[#This Row],[Multi-lens? 1]]="Quad", 4, ""))),"")</f>
        <v/>
      </c>
      <c r="C1296" s="6" t="e">
        <f t="shared" si="126"/>
        <v>#VALUE!</v>
      </c>
      <c r="D1296" s="6" t="e">
        <f t="shared" si="127"/>
        <v>#VALUE!</v>
      </c>
      <c r="E1296" s="6" t="e">
        <f t="shared" si="128"/>
        <v>#VALUE!</v>
      </c>
      <c r="F1296" s="6" t="e">
        <f t="shared" si="129"/>
        <v>#VALUE!</v>
      </c>
      <c r="H1296" s="6" t="str">
        <f>IFERROR(IF(Table1[[#This Row],[Multi-lens? 1]]="No", 1, IF(Table1[[#This Row],[Multi-lens? 1]]="Dual", 2, IF(Table1[[#This Row],[Multi-lens? 1]]="Quad", 4, ""))),"")</f>
        <v/>
      </c>
      <c r="I1296" s="9" t="str">
        <f>IFERROR(Table1[[#This Row],[Name]],"")</f>
        <v/>
      </c>
      <c r="K1296" s="3" t="str">
        <f t="shared" si="124"/>
        <v/>
      </c>
      <c r="M1296" s="4" t="e">
        <f>IF(Table1[[#This Row],[Import to Gateway Calculator?]]="Yes",IFERROR(Table1[[#This Row],[Streaming Resolution '[MP']]],""),0)</f>
        <v>#VALUE!</v>
      </c>
      <c r="N1296" s="4" t="e">
        <f>IF(Table1[[#This Row],[Import to Gateway Calculator?]]="Yes",IFERROR(Table1[[#This Row],[Recording Resolution '[MP']]],""),0)</f>
        <v>#VALUE!</v>
      </c>
      <c r="O1296" s="4" t="e">
        <f>IF(Table1[[#This Row],[Import to Gateway Calculator?]]="Yes",IFERROR(Table1[[#This Row],[Frame Rate '[FPS'] 1]],""),0)</f>
        <v>#VALUE!</v>
      </c>
      <c r="P1296" s="4" t="e">
        <f>IF(Table1[[#This Row],[Import to Gateway Calculator?]]="Yes",IFERROR(Table1[[#This Row],[Days of Storage 1]],""),0)</f>
        <v>#VALUE!</v>
      </c>
    </row>
    <row r="1297" spans="1:16" x14ac:dyDescent="0.25">
      <c r="A1297" s="5" t="e">
        <f t="shared" si="125"/>
        <v>#VALUE!</v>
      </c>
      <c r="B1297" s="6" t="str">
        <f>IFERROR(IF(Table1[[#This Row],[Multi-lens? 1]]="No", 1, IF(Table1[[#This Row],[Multi-lens? 1]]="Dual", 2, IF(Table1[[#This Row],[Multi-lens? 1]]="Quad", 4, ""))),"")</f>
        <v/>
      </c>
      <c r="C1297" s="6" t="e">
        <f t="shared" si="126"/>
        <v>#VALUE!</v>
      </c>
      <c r="D1297" s="6" t="e">
        <f t="shared" si="127"/>
        <v>#VALUE!</v>
      </c>
      <c r="E1297" s="6" t="e">
        <f t="shared" si="128"/>
        <v>#VALUE!</v>
      </c>
      <c r="F1297" s="6" t="e">
        <f t="shared" si="129"/>
        <v>#VALUE!</v>
      </c>
      <c r="H1297" s="6" t="str">
        <f>IFERROR(IF(Table1[[#This Row],[Multi-lens? 1]]="No", 1, IF(Table1[[#This Row],[Multi-lens? 1]]="Dual", 2, IF(Table1[[#This Row],[Multi-lens? 1]]="Quad", 4, ""))),"")</f>
        <v/>
      </c>
      <c r="I1297" s="9" t="str">
        <f>IFERROR(Table1[[#This Row],[Name]],"")</f>
        <v/>
      </c>
      <c r="K1297" s="3" t="str">
        <f t="shared" si="124"/>
        <v/>
      </c>
      <c r="M1297" s="4" t="e">
        <f>IF(Table1[[#This Row],[Import to Gateway Calculator?]]="Yes",IFERROR(Table1[[#This Row],[Streaming Resolution '[MP']]],""),0)</f>
        <v>#VALUE!</v>
      </c>
      <c r="N1297" s="4" t="e">
        <f>IF(Table1[[#This Row],[Import to Gateway Calculator?]]="Yes",IFERROR(Table1[[#This Row],[Recording Resolution '[MP']]],""),0)</f>
        <v>#VALUE!</v>
      </c>
      <c r="O1297" s="4" t="e">
        <f>IF(Table1[[#This Row],[Import to Gateway Calculator?]]="Yes",IFERROR(Table1[[#This Row],[Frame Rate '[FPS'] 1]],""),0)</f>
        <v>#VALUE!</v>
      </c>
      <c r="P1297" s="4" t="e">
        <f>IF(Table1[[#This Row],[Import to Gateway Calculator?]]="Yes",IFERROR(Table1[[#This Row],[Days of Storage 1]],""),0)</f>
        <v>#VALUE!</v>
      </c>
    </row>
    <row r="1298" spans="1:16" x14ac:dyDescent="0.25">
      <c r="A1298" s="5" t="e">
        <f t="shared" si="125"/>
        <v>#VALUE!</v>
      </c>
      <c r="B1298" s="6" t="str">
        <f>IFERROR(IF(Table1[[#This Row],[Multi-lens? 1]]="No", 1, IF(Table1[[#This Row],[Multi-lens? 1]]="Dual", 2, IF(Table1[[#This Row],[Multi-lens? 1]]="Quad", 4, ""))),"")</f>
        <v/>
      </c>
      <c r="C1298" s="6" t="e">
        <f t="shared" si="126"/>
        <v>#VALUE!</v>
      </c>
      <c r="D1298" s="6" t="e">
        <f t="shared" si="127"/>
        <v>#VALUE!</v>
      </c>
      <c r="E1298" s="6" t="e">
        <f t="shared" si="128"/>
        <v>#VALUE!</v>
      </c>
      <c r="F1298" s="6" t="e">
        <f t="shared" si="129"/>
        <v>#VALUE!</v>
      </c>
      <c r="H1298" s="6" t="str">
        <f>IFERROR(IF(Table1[[#This Row],[Multi-lens? 1]]="No", 1, IF(Table1[[#This Row],[Multi-lens? 1]]="Dual", 2, IF(Table1[[#This Row],[Multi-lens? 1]]="Quad", 4, ""))),"")</f>
        <v/>
      </c>
      <c r="I1298" s="9" t="str">
        <f>IFERROR(Table1[[#This Row],[Name]],"")</f>
        <v/>
      </c>
      <c r="K1298" s="3" t="str">
        <f t="shared" si="124"/>
        <v/>
      </c>
      <c r="M1298" s="4" t="e">
        <f>IF(Table1[[#This Row],[Import to Gateway Calculator?]]="Yes",IFERROR(Table1[[#This Row],[Streaming Resolution '[MP']]],""),0)</f>
        <v>#VALUE!</v>
      </c>
      <c r="N1298" s="4" t="e">
        <f>IF(Table1[[#This Row],[Import to Gateway Calculator?]]="Yes",IFERROR(Table1[[#This Row],[Recording Resolution '[MP']]],""),0)</f>
        <v>#VALUE!</v>
      </c>
      <c r="O1298" s="4" t="e">
        <f>IF(Table1[[#This Row],[Import to Gateway Calculator?]]="Yes",IFERROR(Table1[[#This Row],[Frame Rate '[FPS'] 1]],""),0)</f>
        <v>#VALUE!</v>
      </c>
      <c r="P1298" s="4" t="e">
        <f>IF(Table1[[#This Row],[Import to Gateway Calculator?]]="Yes",IFERROR(Table1[[#This Row],[Days of Storage 1]],""),0)</f>
        <v>#VALUE!</v>
      </c>
    </row>
    <row r="1299" spans="1:16" x14ac:dyDescent="0.25">
      <c r="A1299" s="5" t="e">
        <f t="shared" si="125"/>
        <v>#VALUE!</v>
      </c>
      <c r="B1299" s="6" t="str">
        <f>IFERROR(IF(Table1[[#This Row],[Multi-lens? 1]]="No", 1, IF(Table1[[#This Row],[Multi-lens? 1]]="Dual", 2, IF(Table1[[#This Row],[Multi-lens? 1]]="Quad", 4, ""))),"")</f>
        <v/>
      </c>
      <c r="C1299" s="6" t="e">
        <f t="shared" si="126"/>
        <v>#VALUE!</v>
      </c>
      <c r="D1299" s="6" t="e">
        <f t="shared" si="127"/>
        <v>#VALUE!</v>
      </c>
      <c r="E1299" s="6" t="e">
        <f t="shared" si="128"/>
        <v>#VALUE!</v>
      </c>
      <c r="F1299" s="6" t="e">
        <f t="shared" si="129"/>
        <v>#VALUE!</v>
      </c>
      <c r="H1299" s="6" t="str">
        <f>IFERROR(IF(Table1[[#This Row],[Multi-lens? 1]]="No", 1, IF(Table1[[#This Row],[Multi-lens? 1]]="Dual", 2, IF(Table1[[#This Row],[Multi-lens? 1]]="Quad", 4, ""))),"")</f>
        <v/>
      </c>
      <c r="I1299" s="9" t="str">
        <f>IFERROR(Table1[[#This Row],[Name]],"")</f>
        <v/>
      </c>
      <c r="K1299" s="3" t="str">
        <f t="shared" si="124"/>
        <v/>
      </c>
      <c r="M1299" s="4" t="e">
        <f>IF(Table1[[#This Row],[Import to Gateway Calculator?]]="Yes",IFERROR(Table1[[#This Row],[Streaming Resolution '[MP']]],""),0)</f>
        <v>#VALUE!</v>
      </c>
      <c r="N1299" s="4" t="e">
        <f>IF(Table1[[#This Row],[Import to Gateway Calculator?]]="Yes",IFERROR(Table1[[#This Row],[Recording Resolution '[MP']]],""),0)</f>
        <v>#VALUE!</v>
      </c>
      <c r="O1299" s="4" t="e">
        <f>IF(Table1[[#This Row],[Import to Gateway Calculator?]]="Yes",IFERROR(Table1[[#This Row],[Frame Rate '[FPS'] 1]],""),0)</f>
        <v>#VALUE!</v>
      </c>
      <c r="P1299" s="4" t="e">
        <f>IF(Table1[[#This Row],[Import to Gateway Calculator?]]="Yes",IFERROR(Table1[[#This Row],[Days of Storage 1]],""),0)</f>
        <v>#VALUE!</v>
      </c>
    </row>
    <row r="1300" spans="1:16" x14ac:dyDescent="0.25">
      <c r="A1300" s="5" t="e">
        <f t="shared" si="125"/>
        <v>#VALUE!</v>
      </c>
      <c r="B1300" s="6" t="str">
        <f>IFERROR(IF(Table1[[#This Row],[Multi-lens? 1]]="No", 1, IF(Table1[[#This Row],[Multi-lens? 1]]="Dual", 2, IF(Table1[[#This Row],[Multi-lens? 1]]="Quad", 4, ""))),"")</f>
        <v/>
      </c>
      <c r="C1300" s="6" t="e">
        <f t="shared" si="126"/>
        <v>#VALUE!</v>
      </c>
      <c r="D1300" s="6" t="e">
        <f t="shared" si="127"/>
        <v>#VALUE!</v>
      </c>
      <c r="E1300" s="6" t="e">
        <f t="shared" si="128"/>
        <v>#VALUE!</v>
      </c>
      <c r="F1300" s="6" t="e">
        <f t="shared" si="129"/>
        <v>#VALUE!</v>
      </c>
      <c r="H1300" s="6" t="str">
        <f>IFERROR(IF(Table1[[#This Row],[Multi-lens? 1]]="No", 1, IF(Table1[[#This Row],[Multi-lens? 1]]="Dual", 2, IF(Table1[[#This Row],[Multi-lens? 1]]="Quad", 4, ""))),"")</f>
        <v/>
      </c>
      <c r="I1300" s="9" t="str">
        <f>IFERROR(Table1[[#This Row],[Name]],"")</f>
        <v/>
      </c>
      <c r="K1300" s="3" t="str">
        <f t="shared" si="124"/>
        <v/>
      </c>
      <c r="M1300" s="4" t="e">
        <f>IF(Table1[[#This Row],[Import to Gateway Calculator?]]="Yes",IFERROR(Table1[[#This Row],[Streaming Resolution '[MP']]],""),0)</f>
        <v>#VALUE!</v>
      </c>
      <c r="N1300" s="4" t="e">
        <f>IF(Table1[[#This Row],[Import to Gateway Calculator?]]="Yes",IFERROR(Table1[[#This Row],[Recording Resolution '[MP']]],""),0)</f>
        <v>#VALUE!</v>
      </c>
      <c r="O1300" s="4" t="e">
        <f>IF(Table1[[#This Row],[Import to Gateway Calculator?]]="Yes",IFERROR(Table1[[#This Row],[Frame Rate '[FPS'] 1]],""),0)</f>
        <v>#VALUE!</v>
      </c>
      <c r="P1300" s="4" t="e">
        <f>IF(Table1[[#This Row],[Import to Gateway Calculator?]]="Yes",IFERROR(Table1[[#This Row],[Days of Storage 1]],""),0)</f>
        <v>#VALUE!</v>
      </c>
    </row>
    <row r="1301" spans="1:16" x14ac:dyDescent="0.25">
      <c r="A1301" s="5" t="e">
        <f t="shared" si="125"/>
        <v>#VALUE!</v>
      </c>
      <c r="B1301" s="6" t="str">
        <f>IFERROR(IF(Table1[[#This Row],[Multi-lens? 1]]="No", 1, IF(Table1[[#This Row],[Multi-lens? 1]]="Dual", 2, IF(Table1[[#This Row],[Multi-lens? 1]]="Quad", 4, ""))),"")</f>
        <v/>
      </c>
      <c r="C1301" s="6" t="e">
        <f t="shared" si="126"/>
        <v>#VALUE!</v>
      </c>
      <c r="D1301" s="6" t="e">
        <f t="shared" si="127"/>
        <v>#VALUE!</v>
      </c>
      <c r="E1301" s="6" t="e">
        <f t="shared" si="128"/>
        <v>#VALUE!</v>
      </c>
      <c r="F1301" s="6" t="e">
        <f t="shared" si="129"/>
        <v>#VALUE!</v>
      </c>
      <c r="H1301" s="6" t="str">
        <f>IFERROR(IF(Table1[[#This Row],[Multi-lens? 1]]="No", 1, IF(Table1[[#This Row],[Multi-lens? 1]]="Dual", 2, IF(Table1[[#This Row],[Multi-lens? 1]]="Quad", 4, ""))),"")</f>
        <v/>
      </c>
      <c r="I1301" s="9" t="str">
        <f>IFERROR(Table1[[#This Row],[Name]],"")</f>
        <v/>
      </c>
      <c r="K1301" s="3" t="str">
        <f t="shared" si="124"/>
        <v/>
      </c>
      <c r="M1301" s="4" t="e">
        <f>IF(Table1[[#This Row],[Import to Gateway Calculator?]]="Yes",IFERROR(Table1[[#This Row],[Streaming Resolution '[MP']]],""),0)</f>
        <v>#VALUE!</v>
      </c>
      <c r="N1301" s="4" t="e">
        <f>IF(Table1[[#This Row],[Import to Gateway Calculator?]]="Yes",IFERROR(Table1[[#This Row],[Recording Resolution '[MP']]],""),0)</f>
        <v>#VALUE!</v>
      </c>
      <c r="O1301" s="4" t="e">
        <f>IF(Table1[[#This Row],[Import to Gateway Calculator?]]="Yes",IFERROR(Table1[[#This Row],[Frame Rate '[FPS'] 1]],""),0)</f>
        <v>#VALUE!</v>
      </c>
      <c r="P1301" s="4" t="e">
        <f>IF(Table1[[#This Row],[Import to Gateway Calculator?]]="Yes",IFERROR(Table1[[#This Row],[Days of Storage 1]],""),0)</f>
        <v>#VALUE!</v>
      </c>
    </row>
    <row r="1302" spans="1:16" x14ac:dyDescent="0.25">
      <c r="A1302" s="5" t="e">
        <f t="shared" si="125"/>
        <v>#VALUE!</v>
      </c>
      <c r="B1302" s="6" t="str">
        <f>IFERROR(IF(Table1[[#This Row],[Multi-lens? 1]]="No", 1, IF(Table1[[#This Row],[Multi-lens? 1]]="Dual", 2, IF(Table1[[#This Row],[Multi-lens? 1]]="Quad", 4, ""))),"")</f>
        <v/>
      </c>
      <c r="C1302" s="6" t="e">
        <f t="shared" si="126"/>
        <v>#VALUE!</v>
      </c>
      <c r="D1302" s="6" t="e">
        <f t="shared" si="127"/>
        <v>#VALUE!</v>
      </c>
      <c r="E1302" s="6" t="e">
        <f t="shared" si="128"/>
        <v>#VALUE!</v>
      </c>
      <c r="F1302" s="6" t="e">
        <f t="shared" si="129"/>
        <v>#VALUE!</v>
      </c>
      <c r="H1302" s="6" t="str">
        <f>IFERROR(IF(Table1[[#This Row],[Multi-lens? 1]]="No", 1, IF(Table1[[#This Row],[Multi-lens? 1]]="Dual", 2, IF(Table1[[#This Row],[Multi-lens? 1]]="Quad", 4, ""))),"")</f>
        <v/>
      </c>
      <c r="I1302" s="9" t="str">
        <f>IFERROR(Table1[[#This Row],[Name]],"")</f>
        <v/>
      </c>
      <c r="K1302" s="3" t="str">
        <f t="shared" si="124"/>
        <v/>
      </c>
      <c r="M1302" s="4" t="e">
        <f>IF(Table1[[#This Row],[Import to Gateway Calculator?]]="Yes",IFERROR(Table1[[#This Row],[Streaming Resolution '[MP']]],""),0)</f>
        <v>#VALUE!</v>
      </c>
      <c r="N1302" s="4" t="e">
        <f>IF(Table1[[#This Row],[Import to Gateway Calculator?]]="Yes",IFERROR(Table1[[#This Row],[Recording Resolution '[MP']]],""),0)</f>
        <v>#VALUE!</v>
      </c>
      <c r="O1302" s="4" t="e">
        <f>IF(Table1[[#This Row],[Import to Gateway Calculator?]]="Yes",IFERROR(Table1[[#This Row],[Frame Rate '[FPS'] 1]],""),0)</f>
        <v>#VALUE!</v>
      </c>
      <c r="P1302" s="4" t="e">
        <f>IF(Table1[[#This Row],[Import to Gateway Calculator?]]="Yes",IFERROR(Table1[[#This Row],[Days of Storage 1]],""),0)</f>
        <v>#VALUE!</v>
      </c>
    </row>
    <row r="1303" spans="1:16" x14ac:dyDescent="0.25">
      <c r="A1303" s="5" t="e">
        <f t="shared" si="125"/>
        <v>#VALUE!</v>
      </c>
      <c r="B1303" s="6" t="str">
        <f>IFERROR(IF(Table1[[#This Row],[Multi-lens? 1]]="No", 1, IF(Table1[[#This Row],[Multi-lens? 1]]="Dual", 2, IF(Table1[[#This Row],[Multi-lens? 1]]="Quad", 4, ""))),"")</f>
        <v/>
      </c>
      <c r="C1303" s="6" t="e">
        <f t="shared" si="126"/>
        <v>#VALUE!</v>
      </c>
      <c r="D1303" s="6" t="e">
        <f t="shared" si="127"/>
        <v>#VALUE!</v>
      </c>
      <c r="E1303" s="6" t="e">
        <f t="shared" si="128"/>
        <v>#VALUE!</v>
      </c>
      <c r="F1303" s="6" t="e">
        <f t="shared" si="129"/>
        <v>#VALUE!</v>
      </c>
      <c r="H1303" s="6" t="str">
        <f>IFERROR(IF(Table1[[#This Row],[Multi-lens? 1]]="No", 1, IF(Table1[[#This Row],[Multi-lens? 1]]="Dual", 2, IF(Table1[[#This Row],[Multi-lens? 1]]="Quad", 4, ""))),"")</f>
        <v/>
      </c>
      <c r="I1303" s="9" t="str">
        <f>IFERROR(Table1[[#This Row],[Name]],"")</f>
        <v/>
      </c>
      <c r="K1303" s="3" t="str">
        <f t="shared" si="124"/>
        <v/>
      </c>
      <c r="M1303" s="4" t="e">
        <f>IF(Table1[[#This Row],[Import to Gateway Calculator?]]="Yes",IFERROR(Table1[[#This Row],[Streaming Resolution '[MP']]],""),0)</f>
        <v>#VALUE!</v>
      </c>
      <c r="N1303" s="4" t="e">
        <f>IF(Table1[[#This Row],[Import to Gateway Calculator?]]="Yes",IFERROR(Table1[[#This Row],[Recording Resolution '[MP']]],""),0)</f>
        <v>#VALUE!</v>
      </c>
      <c r="O1303" s="4" t="e">
        <f>IF(Table1[[#This Row],[Import to Gateway Calculator?]]="Yes",IFERROR(Table1[[#This Row],[Frame Rate '[FPS'] 1]],""),0)</f>
        <v>#VALUE!</v>
      </c>
      <c r="P1303" s="4" t="e">
        <f>IF(Table1[[#This Row],[Import to Gateway Calculator?]]="Yes",IFERROR(Table1[[#This Row],[Days of Storage 1]],""),0)</f>
        <v>#VALUE!</v>
      </c>
    </row>
    <row r="1304" spans="1:16" x14ac:dyDescent="0.25">
      <c r="A1304" s="5" t="e">
        <f t="shared" si="125"/>
        <v>#VALUE!</v>
      </c>
      <c r="B1304" s="6" t="str">
        <f>IFERROR(IF(Table1[[#This Row],[Multi-lens? 1]]="No", 1, IF(Table1[[#This Row],[Multi-lens? 1]]="Dual", 2, IF(Table1[[#This Row],[Multi-lens? 1]]="Quad", 4, ""))),"")</f>
        <v/>
      </c>
      <c r="C1304" s="6" t="e">
        <f t="shared" si="126"/>
        <v>#VALUE!</v>
      </c>
      <c r="D1304" s="6" t="e">
        <f t="shared" si="127"/>
        <v>#VALUE!</v>
      </c>
      <c r="E1304" s="6" t="e">
        <f t="shared" si="128"/>
        <v>#VALUE!</v>
      </c>
      <c r="F1304" s="6" t="e">
        <f t="shared" si="129"/>
        <v>#VALUE!</v>
      </c>
      <c r="H1304" s="6" t="str">
        <f>IFERROR(IF(Table1[[#This Row],[Multi-lens? 1]]="No", 1, IF(Table1[[#This Row],[Multi-lens? 1]]="Dual", 2, IF(Table1[[#This Row],[Multi-lens? 1]]="Quad", 4, ""))),"")</f>
        <v/>
      </c>
      <c r="I1304" s="9" t="str">
        <f>IFERROR(Table1[[#This Row],[Name]],"")</f>
        <v/>
      </c>
      <c r="K1304" s="3" t="str">
        <f t="shared" si="124"/>
        <v/>
      </c>
      <c r="M1304" s="4" t="e">
        <f>IF(Table1[[#This Row],[Import to Gateway Calculator?]]="Yes",IFERROR(Table1[[#This Row],[Streaming Resolution '[MP']]],""),0)</f>
        <v>#VALUE!</v>
      </c>
      <c r="N1304" s="4" t="e">
        <f>IF(Table1[[#This Row],[Import to Gateway Calculator?]]="Yes",IFERROR(Table1[[#This Row],[Recording Resolution '[MP']]],""),0)</f>
        <v>#VALUE!</v>
      </c>
      <c r="O1304" s="4" t="e">
        <f>IF(Table1[[#This Row],[Import to Gateway Calculator?]]="Yes",IFERROR(Table1[[#This Row],[Frame Rate '[FPS'] 1]],""),0)</f>
        <v>#VALUE!</v>
      </c>
      <c r="P1304" s="4" t="e">
        <f>IF(Table1[[#This Row],[Import to Gateway Calculator?]]="Yes",IFERROR(Table1[[#This Row],[Days of Storage 1]],""),0)</f>
        <v>#VALUE!</v>
      </c>
    </row>
    <row r="1305" spans="1:16" x14ac:dyDescent="0.25">
      <c r="A1305" s="5" t="e">
        <f t="shared" si="125"/>
        <v>#VALUE!</v>
      </c>
      <c r="B1305" s="6" t="str">
        <f>IFERROR(IF(Table1[[#This Row],[Multi-lens? 1]]="No", 1, IF(Table1[[#This Row],[Multi-lens? 1]]="Dual", 2, IF(Table1[[#This Row],[Multi-lens? 1]]="Quad", 4, ""))),"")</f>
        <v/>
      </c>
      <c r="C1305" s="6" t="e">
        <f t="shared" si="126"/>
        <v>#VALUE!</v>
      </c>
      <c r="D1305" s="6" t="e">
        <f t="shared" si="127"/>
        <v>#VALUE!</v>
      </c>
      <c r="E1305" s="6" t="e">
        <f t="shared" si="128"/>
        <v>#VALUE!</v>
      </c>
      <c r="F1305" s="6" t="e">
        <f t="shared" si="129"/>
        <v>#VALUE!</v>
      </c>
      <c r="H1305" s="6" t="str">
        <f>IFERROR(IF(Table1[[#This Row],[Multi-lens? 1]]="No", 1, IF(Table1[[#This Row],[Multi-lens? 1]]="Dual", 2, IF(Table1[[#This Row],[Multi-lens? 1]]="Quad", 4, ""))),"")</f>
        <v/>
      </c>
      <c r="I1305" s="9" t="str">
        <f>IFERROR(Table1[[#This Row],[Name]],"")</f>
        <v/>
      </c>
      <c r="K1305" s="3" t="str">
        <f t="shared" si="124"/>
        <v/>
      </c>
      <c r="M1305" s="4" t="e">
        <f>IF(Table1[[#This Row],[Import to Gateway Calculator?]]="Yes",IFERROR(Table1[[#This Row],[Streaming Resolution '[MP']]],""),0)</f>
        <v>#VALUE!</v>
      </c>
      <c r="N1305" s="4" t="e">
        <f>IF(Table1[[#This Row],[Import to Gateway Calculator?]]="Yes",IFERROR(Table1[[#This Row],[Recording Resolution '[MP']]],""),0)</f>
        <v>#VALUE!</v>
      </c>
      <c r="O1305" s="4" t="e">
        <f>IF(Table1[[#This Row],[Import to Gateway Calculator?]]="Yes",IFERROR(Table1[[#This Row],[Frame Rate '[FPS'] 1]],""),0)</f>
        <v>#VALUE!</v>
      </c>
      <c r="P1305" s="4" t="e">
        <f>IF(Table1[[#This Row],[Import to Gateway Calculator?]]="Yes",IFERROR(Table1[[#This Row],[Days of Storage 1]],""),0)</f>
        <v>#VALUE!</v>
      </c>
    </row>
    <row r="1306" spans="1:16" x14ac:dyDescent="0.25">
      <c r="A1306" s="5" t="e">
        <f t="shared" si="125"/>
        <v>#VALUE!</v>
      </c>
      <c r="B1306" s="6" t="str">
        <f>IFERROR(IF(Table1[[#This Row],[Multi-lens? 1]]="No", 1, IF(Table1[[#This Row],[Multi-lens? 1]]="Dual", 2, IF(Table1[[#This Row],[Multi-lens? 1]]="Quad", 4, ""))),"")</f>
        <v/>
      </c>
      <c r="C1306" s="6" t="e">
        <f t="shared" si="126"/>
        <v>#VALUE!</v>
      </c>
      <c r="D1306" s="6" t="e">
        <f t="shared" si="127"/>
        <v>#VALUE!</v>
      </c>
      <c r="E1306" s="6" t="e">
        <f t="shared" si="128"/>
        <v>#VALUE!</v>
      </c>
      <c r="F1306" s="6" t="e">
        <f t="shared" si="129"/>
        <v>#VALUE!</v>
      </c>
      <c r="H1306" s="6" t="str">
        <f>IFERROR(IF(Table1[[#This Row],[Multi-lens? 1]]="No", 1, IF(Table1[[#This Row],[Multi-lens? 1]]="Dual", 2, IF(Table1[[#This Row],[Multi-lens? 1]]="Quad", 4, ""))),"")</f>
        <v/>
      </c>
      <c r="I1306" s="9" t="str">
        <f>IFERROR(Table1[[#This Row],[Name]],"")</f>
        <v/>
      </c>
      <c r="K1306" s="3" t="str">
        <f t="shared" si="124"/>
        <v/>
      </c>
      <c r="M1306" s="4" t="e">
        <f>IF(Table1[[#This Row],[Import to Gateway Calculator?]]="Yes",IFERROR(Table1[[#This Row],[Streaming Resolution '[MP']]],""),0)</f>
        <v>#VALUE!</v>
      </c>
      <c r="N1306" s="4" t="e">
        <f>IF(Table1[[#This Row],[Import to Gateway Calculator?]]="Yes",IFERROR(Table1[[#This Row],[Recording Resolution '[MP']]],""),0)</f>
        <v>#VALUE!</v>
      </c>
      <c r="O1306" s="4" t="e">
        <f>IF(Table1[[#This Row],[Import to Gateway Calculator?]]="Yes",IFERROR(Table1[[#This Row],[Frame Rate '[FPS'] 1]],""),0)</f>
        <v>#VALUE!</v>
      </c>
      <c r="P1306" s="4" t="e">
        <f>IF(Table1[[#This Row],[Import to Gateway Calculator?]]="Yes",IFERROR(Table1[[#This Row],[Days of Storage 1]],""),0)</f>
        <v>#VALUE!</v>
      </c>
    </row>
    <row r="1307" spans="1:16" x14ac:dyDescent="0.25">
      <c r="A1307" s="5" t="e">
        <f t="shared" si="125"/>
        <v>#VALUE!</v>
      </c>
      <c r="B1307" s="6" t="str">
        <f>IFERROR(IF(Table1[[#This Row],[Multi-lens? 1]]="No", 1, IF(Table1[[#This Row],[Multi-lens? 1]]="Dual", 2, IF(Table1[[#This Row],[Multi-lens? 1]]="Quad", 4, ""))),"")</f>
        <v/>
      </c>
      <c r="C1307" s="6" t="e">
        <f t="shared" si="126"/>
        <v>#VALUE!</v>
      </c>
      <c r="D1307" s="6" t="e">
        <f t="shared" si="127"/>
        <v>#VALUE!</v>
      </c>
      <c r="E1307" s="6" t="e">
        <f t="shared" si="128"/>
        <v>#VALUE!</v>
      </c>
      <c r="F1307" s="6" t="e">
        <f t="shared" si="129"/>
        <v>#VALUE!</v>
      </c>
      <c r="H1307" s="6" t="str">
        <f>IFERROR(IF(Table1[[#This Row],[Multi-lens? 1]]="No", 1, IF(Table1[[#This Row],[Multi-lens? 1]]="Dual", 2, IF(Table1[[#This Row],[Multi-lens? 1]]="Quad", 4, ""))),"")</f>
        <v/>
      </c>
      <c r="I1307" s="9" t="str">
        <f>IFERROR(Table1[[#This Row],[Name]],"")</f>
        <v/>
      </c>
      <c r="K1307" s="3" t="str">
        <f t="shared" si="124"/>
        <v/>
      </c>
      <c r="M1307" s="4" t="e">
        <f>IF(Table1[[#This Row],[Import to Gateway Calculator?]]="Yes",IFERROR(Table1[[#This Row],[Streaming Resolution '[MP']]],""),0)</f>
        <v>#VALUE!</v>
      </c>
      <c r="N1307" s="4" t="e">
        <f>IF(Table1[[#This Row],[Import to Gateway Calculator?]]="Yes",IFERROR(Table1[[#This Row],[Recording Resolution '[MP']]],""),0)</f>
        <v>#VALUE!</v>
      </c>
      <c r="O1307" s="4" t="e">
        <f>IF(Table1[[#This Row],[Import to Gateway Calculator?]]="Yes",IFERROR(Table1[[#This Row],[Frame Rate '[FPS'] 1]],""),0)</f>
        <v>#VALUE!</v>
      </c>
      <c r="P1307" s="4" t="e">
        <f>IF(Table1[[#This Row],[Import to Gateway Calculator?]]="Yes",IFERROR(Table1[[#This Row],[Days of Storage 1]],""),0)</f>
        <v>#VALUE!</v>
      </c>
    </row>
    <row r="1308" spans="1:16" x14ac:dyDescent="0.25">
      <c r="A1308" s="5" t="e">
        <f t="shared" si="125"/>
        <v>#VALUE!</v>
      </c>
      <c r="B1308" s="6" t="str">
        <f>IFERROR(IF(Table1[[#This Row],[Multi-lens? 1]]="No", 1, IF(Table1[[#This Row],[Multi-lens? 1]]="Dual", 2, IF(Table1[[#This Row],[Multi-lens? 1]]="Quad", 4, ""))),"")</f>
        <v/>
      </c>
      <c r="C1308" s="6" t="e">
        <f t="shared" si="126"/>
        <v>#VALUE!</v>
      </c>
      <c r="D1308" s="6" t="e">
        <f t="shared" si="127"/>
        <v>#VALUE!</v>
      </c>
      <c r="E1308" s="6" t="e">
        <f t="shared" si="128"/>
        <v>#VALUE!</v>
      </c>
      <c r="F1308" s="6" t="e">
        <f t="shared" si="129"/>
        <v>#VALUE!</v>
      </c>
      <c r="H1308" s="6" t="str">
        <f>IFERROR(IF(Table1[[#This Row],[Multi-lens? 1]]="No", 1, IF(Table1[[#This Row],[Multi-lens? 1]]="Dual", 2, IF(Table1[[#This Row],[Multi-lens? 1]]="Quad", 4, ""))),"")</f>
        <v/>
      </c>
      <c r="I1308" s="9" t="str">
        <f>IFERROR(Table1[[#This Row],[Name]],"")</f>
        <v/>
      </c>
      <c r="K1308" s="3" t="str">
        <f t="shared" si="124"/>
        <v/>
      </c>
      <c r="M1308" s="4" t="e">
        <f>IF(Table1[[#This Row],[Import to Gateway Calculator?]]="Yes",IFERROR(Table1[[#This Row],[Streaming Resolution '[MP']]],""),0)</f>
        <v>#VALUE!</v>
      </c>
      <c r="N1308" s="4" t="e">
        <f>IF(Table1[[#This Row],[Import to Gateway Calculator?]]="Yes",IFERROR(Table1[[#This Row],[Recording Resolution '[MP']]],""),0)</f>
        <v>#VALUE!</v>
      </c>
      <c r="O1308" s="4" t="e">
        <f>IF(Table1[[#This Row],[Import to Gateway Calculator?]]="Yes",IFERROR(Table1[[#This Row],[Frame Rate '[FPS'] 1]],""),0)</f>
        <v>#VALUE!</v>
      </c>
      <c r="P1308" s="4" t="e">
        <f>IF(Table1[[#This Row],[Import to Gateway Calculator?]]="Yes",IFERROR(Table1[[#This Row],[Days of Storage 1]],""),0)</f>
        <v>#VALUE!</v>
      </c>
    </row>
    <row r="1309" spans="1:16" x14ac:dyDescent="0.25">
      <c r="A1309" s="5" t="e">
        <f t="shared" si="125"/>
        <v>#VALUE!</v>
      </c>
      <c r="B1309" s="6" t="str">
        <f>IFERROR(IF(Table1[[#This Row],[Multi-lens? 1]]="No", 1, IF(Table1[[#This Row],[Multi-lens? 1]]="Dual", 2, IF(Table1[[#This Row],[Multi-lens? 1]]="Quad", 4, ""))),"")</f>
        <v/>
      </c>
      <c r="C1309" s="6" t="e">
        <f t="shared" si="126"/>
        <v>#VALUE!</v>
      </c>
      <c r="D1309" s="6" t="e">
        <f t="shared" si="127"/>
        <v>#VALUE!</v>
      </c>
      <c r="E1309" s="6" t="e">
        <f t="shared" si="128"/>
        <v>#VALUE!</v>
      </c>
      <c r="F1309" s="6" t="e">
        <f t="shared" si="129"/>
        <v>#VALUE!</v>
      </c>
      <c r="H1309" s="6" t="str">
        <f>IFERROR(IF(Table1[[#This Row],[Multi-lens? 1]]="No", 1, IF(Table1[[#This Row],[Multi-lens? 1]]="Dual", 2, IF(Table1[[#This Row],[Multi-lens? 1]]="Quad", 4, ""))),"")</f>
        <v/>
      </c>
      <c r="I1309" s="9" t="str">
        <f>IFERROR(Table1[[#This Row],[Name]],"")</f>
        <v/>
      </c>
      <c r="K1309" s="3" t="str">
        <f t="shared" si="124"/>
        <v/>
      </c>
      <c r="M1309" s="4" t="e">
        <f>IF(Table1[[#This Row],[Import to Gateway Calculator?]]="Yes",IFERROR(Table1[[#This Row],[Streaming Resolution '[MP']]],""),0)</f>
        <v>#VALUE!</v>
      </c>
      <c r="N1309" s="4" t="e">
        <f>IF(Table1[[#This Row],[Import to Gateway Calculator?]]="Yes",IFERROR(Table1[[#This Row],[Recording Resolution '[MP']]],""),0)</f>
        <v>#VALUE!</v>
      </c>
      <c r="O1309" s="4" t="e">
        <f>IF(Table1[[#This Row],[Import to Gateway Calculator?]]="Yes",IFERROR(Table1[[#This Row],[Frame Rate '[FPS'] 1]],""),0)</f>
        <v>#VALUE!</v>
      </c>
      <c r="P1309" s="4" t="e">
        <f>IF(Table1[[#This Row],[Import to Gateway Calculator?]]="Yes",IFERROR(Table1[[#This Row],[Days of Storage 1]],""),0)</f>
        <v>#VALUE!</v>
      </c>
    </row>
    <row r="1310" spans="1:16" x14ac:dyDescent="0.25">
      <c r="A1310" s="5" t="e">
        <f t="shared" si="125"/>
        <v>#VALUE!</v>
      </c>
      <c r="B1310" s="6" t="str">
        <f>IFERROR(IF(Table1[[#This Row],[Multi-lens? 1]]="No", 1, IF(Table1[[#This Row],[Multi-lens? 1]]="Dual", 2, IF(Table1[[#This Row],[Multi-lens? 1]]="Quad", 4, ""))),"")</f>
        <v/>
      </c>
      <c r="C1310" s="6" t="e">
        <f t="shared" si="126"/>
        <v>#VALUE!</v>
      </c>
      <c r="D1310" s="6" t="e">
        <f t="shared" si="127"/>
        <v>#VALUE!</v>
      </c>
      <c r="E1310" s="6" t="e">
        <f t="shared" si="128"/>
        <v>#VALUE!</v>
      </c>
      <c r="F1310" s="6" t="e">
        <f t="shared" si="129"/>
        <v>#VALUE!</v>
      </c>
      <c r="H1310" s="6" t="str">
        <f>IFERROR(IF(Table1[[#This Row],[Multi-lens? 1]]="No", 1, IF(Table1[[#This Row],[Multi-lens? 1]]="Dual", 2, IF(Table1[[#This Row],[Multi-lens? 1]]="Quad", 4, ""))),"")</f>
        <v/>
      </c>
      <c r="I1310" s="9" t="str">
        <f>IFERROR(Table1[[#This Row],[Name]],"")</f>
        <v/>
      </c>
      <c r="K1310" s="3" t="str">
        <f t="shared" si="124"/>
        <v/>
      </c>
      <c r="M1310" s="4" t="e">
        <f>IF(Table1[[#This Row],[Import to Gateway Calculator?]]="Yes",IFERROR(Table1[[#This Row],[Streaming Resolution '[MP']]],""),0)</f>
        <v>#VALUE!</v>
      </c>
      <c r="N1310" s="4" t="e">
        <f>IF(Table1[[#This Row],[Import to Gateway Calculator?]]="Yes",IFERROR(Table1[[#This Row],[Recording Resolution '[MP']]],""),0)</f>
        <v>#VALUE!</v>
      </c>
      <c r="O1310" s="4" t="e">
        <f>IF(Table1[[#This Row],[Import to Gateway Calculator?]]="Yes",IFERROR(Table1[[#This Row],[Frame Rate '[FPS'] 1]],""),0)</f>
        <v>#VALUE!</v>
      </c>
      <c r="P1310" s="4" t="e">
        <f>IF(Table1[[#This Row],[Import to Gateway Calculator?]]="Yes",IFERROR(Table1[[#This Row],[Days of Storage 1]],""),0)</f>
        <v>#VALUE!</v>
      </c>
    </row>
    <row r="1311" spans="1:16" x14ac:dyDescent="0.25">
      <c r="A1311" s="5" t="e">
        <f t="shared" si="125"/>
        <v>#VALUE!</v>
      </c>
      <c r="B1311" s="6" t="str">
        <f>IFERROR(IF(Table1[[#This Row],[Multi-lens? 1]]="No", 1, IF(Table1[[#This Row],[Multi-lens? 1]]="Dual", 2, IF(Table1[[#This Row],[Multi-lens? 1]]="Quad", 4, ""))),"")</f>
        <v/>
      </c>
      <c r="C1311" s="6" t="e">
        <f t="shared" si="126"/>
        <v>#VALUE!</v>
      </c>
      <c r="D1311" s="6" t="e">
        <f t="shared" si="127"/>
        <v>#VALUE!</v>
      </c>
      <c r="E1311" s="6" t="e">
        <f t="shared" si="128"/>
        <v>#VALUE!</v>
      </c>
      <c r="F1311" s="6" t="e">
        <f t="shared" si="129"/>
        <v>#VALUE!</v>
      </c>
      <c r="H1311" s="6" t="str">
        <f>IFERROR(IF(Table1[[#This Row],[Multi-lens? 1]]="No", 1, IF(Table1[[#This Row],[Multi-lens? 1]]="Dual", 2, IF(Table1[[#This Row],[Multi-lens? 1]]="Quad", 4, ""))),"")</f>
        <v/>
      </c>
      <c r="I1311" s="9" t="str">
        <f>IFERROR(Table1[[#This Row],[Name]],"")</f>
        <v/>
      </c>
      <c r="K1311" s="3" t="str">
        <f t="shared" si="124"/>
        <v/>
      </c>
      <c r="M1311" s="4" t="e">
        <f>IF(Table1[[#This Row],[Import to Gateway Calculator?]]="Yes",IFERROR(Table1[[#This Row],[Streaming Resolution '[MP']]],""),0)</f>
        <v>#VALUE!</v>
      </c>
      <c r="N1311" s="4" t="e">
        <f>IF(Table1[[#This Row],[Import to Gateway Calculator?]]="Yes",IFERROR(Table1[[#This Row],[Recording Resolution '[MP']]],""),0)</f>
        <v>#VALUE!</v>
      </c>
      <c r="O1311" s="4" t="e">
        <f>IF(Table1[[#This Row],[Import to Gateway Calculator?]]="Yes",IFERROR(Table1[[#This Row],[Frame Rate '[FPS'] 1]],""),0)</f>
        <v>#VALUE!</v>
      </c>
      <c r="P1311" s="4" t="e">
        <f>IF(Table1[[#This Row],[Import to Gateway Calculator?]]="Yes",IFERROR(Table1[[#This Row],[Days of Storage 1]],""),0)</f>
        <v>#VALUE!</v>
      </c>
    </row>
    <row r="1312" spans="1:16" x14ac:dyDescent="0.25">
      <c r="A1312" s="5" t="e">
        <f t="shared" si="125"/>
        <v>#VALUE!</v>
      </c>
      <c r="B1312" s="6" t="str">
        <f>IFERROR(IF(Table1[[#This Row],[Multi-lens? 1]]="No", 1, IF(Table1[[#This Row],[Multi-lens? 1]]="Dual", 2, IF(Table1[[#This Row],[Multi-lens? 1]]="Quad", 4, ""))),"")</f>
        <v/>
      </c>
      <c r="C1312" s="6" t="e">
        <f t="shared" si="126"/>
        <v>#VALUE!</v>
      </c>
      <c r="D1312" s="6" t="e">
        <f t="shared" si="127"/>
        <v>#VALUE!</v>
      </c>
      <c r="E1312" s="6" t="e">
        <f t="shared" si="128"/>
        <v>#VALUE!</v>
      </c>
      <c r="F1312" s="6" t="e">
        <f t="shared" si="129"/>
        <v>#VALUE!</v>
      </c>
      <c r="H1312" s="6" t="str">
        <f>IFERROR(IF(Table1[[#This Row],[Multi-lens? 1]]="No", 1, IF(Table1[[#This Row],[Multi-lens? 1]]="Dual", 2, IF(Table1[[#This Row],[Multi-lens? 1]]="Quad", 4, ""))),"")</f>
        <v/>
      </c>
      <c r="I1312" s="9" t="str">
        <f>IFERROR(Table1[[#This Row],[Name]],"")</f>
        <v/>
      </c>
      <c r="K1312" s="3" t="str">
        <f t="shared" si="124"/>
        <v/>
      </c>
      <c r="M1312" s="4" t="e">
        <f>IF(Table1[[#This Row],[Import to Gateway Calculator?]]="Yes",IFERROR(Table1[[#This Row],[Streaming Resolution '[MP']]],""),0)</f>
        <v>#VALUE!</v>
      </c>
      <c r="N1312" s="4" t="e">
        <f>IF(Table1[[#This Row],[Import to Gateway Calculator?]]="Yes",IFERROR(Table1[[#This Row],[Recording Resolution '[MP']]],""),0)</f>
        <v>#VALUE!</v>
      </c>
      <c r="O1312" s="4" t="e">
        <f>IF(Table1[[#This Row],[Import to Gateway Calculator?]]="Yes",IFERROR(Table1[[#This Row],[Frame Rate '[FPS'] 1]],""),0)</f>
        <v>#VALUE!</v>
      </c>
      <c r="P1312" s="4" t="e">
        <f>IF(Table1[[#This Row],[Import to Gateway Calculator?]]="Yes",IFERROR(Table1[[#This Row],[Days of Storage 1]],""),0)</f>
        <v>#VALUE!</v>
      </c>
    </row>
    <row r="1313" spans="1:16" x14ac:dyDescent="0.25">
      <c r="A1313" s="5" t="e">
        <f t="shared" si="125"/>
        <v>#VALUE!</v>
      </c>
      <c r="B1313" s="6" t="str">
        <f>IFERROR(IF(Table1[[#This Row],[Multi-lens? 1]]="No", 1, IF(Table1[[#This Row],[Multi-lens? 1]]="Dual", 2, IF(Table1[[#This Row],[Multi-lens? 1]]="Quad", 4, ""))),"")</f>
        <v/>
      </c>
      <c r="C1313" s="6" t="e">
        <f t="shared" si="126"/>
        <v>#VALUE!</v>
      </c>
      <c r="D1313" s="6" t="e">
        <f t="shared" si="127"/>
        <v>#VALUE!</v>
      </c>
      <c r="E1313" s="6" t="e">
        <f t="shared" si="128"/>
        <v>#VALUE!</v>
      </c>
      <c r="F1313" s="6" t="e">
        <f t="shared" si="129"/>
        <v>#VALUE!</v>
      </c>
      <c r="H1313" s="6" t="str">
        <f>IFERROR(IF(Table1[[#This Row],[Multi-lens? 1]]="No", 1, IF(Table1[[#This Row],[Multi-lens? 1]]="Dual", 2, IF(Table1[[#This Row],[Multi-lens? 1]]="Quad", 4, ""))),"")</f>
        <v/>
      </c>
      <c r="I1313" s="9" t="str">
        <f>IFERROR(Table1[[#This Row],[Name]],"")</f>
        <v/>
      </c>
      <c r="K1313" s="3" t="str">
        <f t="shared" si="124"/>
        <v/>
      </c>
      <c r="M1313" s="4" t="e">
        <f>IF(Table1[[#This Row],[Import to Gateway Calculator?]]="Yes",IFERROR(Table1[[#This Row],[Streaming Resolution '[MP']]],""),0)</f>
        <v>#VALUE!</v>
      </c>
      <c r="N1313" s="4" t="e">
        <f>IF(Table1[[#This Row],[Import to Gateway Calculator?]]="Yes",IFERROR(Table1[[#This Row],[Recording Resolution '[MP']]],""),0)</f>
        <v>#VALUE!</v>
      </c>
      <c r="O1313" s="4" t="e">
        <f>IF(Table1[[#This Row],[Import to Gateway Calculator?]]="Yes",IFERROR(Table1[[#This Row],[Frame Rate '[FPS'] 1]],""),0)</f>
        <v>#VALUE!</v>
      </c>
      <c r="P1313" s="4" t="e">
        <f>IF(Table1[[#This Row],[Import to Gateway Calculator?]]="Yes",IFERROR(Table1[[#This Row],[Days of Storage 1]],""),0)</f>
        <v>#VALUE!</v>
      </c>
    </row>
    <row r="1314" spans="1:16" x14ac:dyDescent="0.25">
      <c r="A1314" s="5" t="e">
        <f t="shared" si="125"/>
        <v>#VALUE!</v>
      </c>
      <c r="B1314" s="6" t="str">
        <f>IFERROR(IF(Table1[[#This Row],[Multi-lens? 1]]="No", 1, IF(Table1[[#This Row],[Multi-lens? 1]]="Dual", 2, IF(Table1[[#This Row],[Multi-lens? 1]]="Quad", 4, ""))),"")</f>
        <v/>
      </c>
      <c r="C1314" s="6" t="e">
        <f t="shared" si="126"/>
        <v>#VALUE!</v>
      </c>
      <c r="D1314" s="6" t="e">
        <f t="shared" si="127"/>
        <v>#VALUE!</v>
      </c>
      <c r="E1314" s="6" t="e">
        <f t="shared" si="128"/>
        <v>#VALUE!</v>
      </c>
      <c r="F1314" s="6" t="e">
        <f t="shared" si="129"/>
        <v>#VALUE!</v>
      </c>
      <c r="H1314" s="6" t="str">
        <f>IFERROR(IF(Table1[[#This Row],[Multi-lens? 1]]="No", 1, IF(Table1[[#This Row],[Multi-lens? 1]]="Dual", 2, IF(Table1[[#This Row],[Multi-lens? 1]]="Quad", 4, ""))),"")</f>
        <v/>
      </c>
      <c r="I1314" s="9" t="str">
        <f>IFERROR(Table1[[#This Row],[Name]],"")</f>
        <v/>
      </c>
      <c r="K1314" s="3" t="str">
        <f t="shared" si="124"/>
        <v/>
      </c>
      <c r="M1314" s="4" t="e">
        <f>IF(Table1[[#This Row],[Import to Gateway Calculator?]]="Yes",IFERROR(Table1[[#This Row],[Streaming Resolution '[MP']]],""),0)</f>
        <v>#VALUE!</v>
      </c>
      <c r="N1314" s="4" t="e">
        <f>IF(Table1[[#This Row],[Import to Gateway Calculator?]]="Yes",IFERROR(Table1[[#This Row],[Recording Resolution '[MP']]],""),0)</f>
        <v>#VALUE!</v>
      </c>
      <c r="O1314" s="4" t="e">
        <f>IF(Table1[[#This Row],[Import to Gateway Calculator?]]="Yes",IFERROR(Table1[[#This Row],[Frame Rate '[FPS'] 1]],""),0)</f>
        <v>#VALUE!</v>
      </c>
      <c r="P1314" s="4" t="e">
        <f>IF(Table1[[#This Row],[Import to Gateway Calculator?]]="Yes",IFERROR(Table1[[#This Row],[Days of Storage 1]],""),0)</f>
        <v>#VALUE!</v>
      </c>
    </row>
    <row r="1315" spans="1:16" x14ac:dyDescent="0.25">
      <c r="A1315" s="5" t="e">
        <f t="shared" si="125"/>
        <v>#VALUE!</v>
      </c>
      <c r="B1315" s="6" t="str">
        <f>IFERROR(IF(Table1[[#This Row],[Multi-lens? 1]]="No", 1, IF(Table1[[#This Row],[Multi-lens? 1]]="Dual", 2, IF(Table1[[#This Row],[Multi-lens? 1]]="Quad", 4, ""))),"")</f>
        <v/>
      </c>
      <c r="C1315" s="6" t="e">
        <f t="shared" si="126"/>
        <v>#VALUE!</v>
      </c>
      <c r="D1315" s="6" t="e">
        <f t="shared" si="127"/>
        <v>#VALUE!</v>
      </c>
      <c r="E1315" s="6" t="e">
        <f t="shared" si="128"/>
        <v>#VALUE!</v>
      </c>
      <c r="F1315" s="6" t="e">
        <f t="shared" si="129"/>
        <v>#VALUE!</v>
      </c>
      <c r="H1315" s="6" t="str">
        <f>IFERROR(IF(Table1[[#This Row],[Multi-lens? 1]]="No", 1, IF(Table1[[#This Row],[Multi-lens? 1]]="Dual", 2, IF(Table1[[#This Row],[Multi-lens? 1]]="Quad", 4, ""))),"")</f>
        <v/>
      </c>
      <c r="I1315" s="9" t="str">
        <f>IFERROR(Table1[[#This Row],[Name]],"")</f>
        <v/>
      </c>
      <c r="K1315" s="3" t="str">
        <f t="shared" si="124"/>
        <v/>
      </c>
      <c r="M1315" s="4" t="e">
        <f>IF(Table1[[#This Row],[Import to Gateway Calculator?]]="Yes",IFERROR(Table1[[#This Row],[Streaming Resolution '[MP']]],""),0)</f>
        <v>#VALUE!</v>
      </c>
      <c r="N1315" s="4" t="e">
        <f>IF(Table1[[#This Row],[Import to Gateway Calculator?]]="Yes",IFERROR(Table1[[#This Row],[Recording Resolution '[MP']]],""),0)</f>
        <v>#VALUE!</v>
      </c>
      <c r="O1315" s="4" t="e">
        <f>IF(Table1[[#This Row],[Import to Gateway Calculator?]]="Yes",IFERROR(Table1[[#This Row],[Frame Rate '[FPS'] 1]],""),0)</f>
        <v>#VALUE!</v>
      </c>
      <c r="P1315" s="4" t="e">
        <f>IF(Table1[[#This Row],[Import to Gateway Calculator?]]="Yes",IFERROR(Table1[[#This Row],[Days of Storage 1]],""),0)</f>
        <v>#VALUE!</v>
      </c>
    </row>
    <row r="1316" spans="1:16" x14ac:dyDescent="0.25">
      <c r="A1316" s="5" t="e">
        <f t="shared" si="125"/>
        <v>#VALUE!</v>
      </c>
      <c r="B1316" s="6" t="str">
        <f>IFERROR(IF(Table1[[#This Row],[Multi-lens? 1]]="No", 1, IF(Table1[[#This Row],[Multi-lens? 1]]="Dual", 2, IF(Table1[[#This Row],[Multi-lens? 1]]="Quad", 4, ""))),"")</f>
        <v/>
      </c>
      <c r="C1316" s="6" t="e">
        <f t="shared" si="126"/>
        <v>#VALUE!</v>
      </c>
      <c r="D1316" s="6" t="e">
        <f t="shared" si="127"/>
        <v>#VALUE!</v>
      </c>
      <c r="E1316" s="6" t="e">
        <f t="shared" si="128"/>
        <v>#VALUE!</v>
      </c>
      <c r="F1316" s="6" t="e">
        <f t="shared" si="129"/>
        <v>#VALUE!</v>
      </c>
      <c r="H1316" s="6" t="str">
        <f>IFERROR(IF(Table1[[#This Row],[Multi-lens? 1]]="No", 1, IF(Table1[[#This Row],[Multi-lens? 1]]="Dual", 2, IF(Table1[[#This Row],[Multi-lens? 1]]="Quad", 4, ""))),"")</f>
        <v/>
      </c>
      <c r="I1316" s="9" t="str">
        <f>IFERROR(Table1[[#This Row],[Name]],"")</f>
        <v/>
      </c>
      <c r="K1316" s="3" t="str">
        <f t="shared" si="124"/>
        <v/>
      </c>
      <c r="M1316" s="4" t="e">
        <f>IF(Table1[[#This Row],[Import to Gateway Calculator?]]="Yes",IFERROR(Table1[[#This Row],[Streaming Resolution '[MP']]],""),0)</f>
        <v>#VALUE!</v>
      </c>
      <c r="N1316" s="4" t="e">
        <f>IF(Table1[[#This Row],[Import to Gateway Calculator?]]="Yes",IFERROR(Table1[[#This Row],[Recording Resolution '[MP']]],""),0)</f>
        <v>#VALUE!</v>
      </c>
      <c r="O1316" s="4" t="e">
        <f>IF(Table1[[#This Row],[Import to Gateway Calculator?]]="Yes",IFERROR(Table1[[#This Row],[Frame Rate '[FPS'] 1]],""),0)</f>
        <v>#VALUE!</v>
      </c>
      <c r="P1316" s="4" t="e">
        <f>IF(Table1[[#This Row],[Import to Gateway Calculator?]]="Yes",IFERROR(Table1[[#This Row],[Days of Storage 1]],""),0)</f>
        <v>#VALUE!</v>
      </c>
    </row>
    <row r="1317" spans="1:16" x14ac:dyDescent="0.25">
      <c r="A1317" s="5" t="e">
        <f t="shared" si="125"/>
        <v>#VALUE!</v>
      </c>
      <c r="B1317" s="6" t="str">
        <f>IFERROR(IF(Table1[[#This Row],[Multi-lens? 1]]="No", 1, IF(Table1[[#This Row],[Multi-lens? 1]]="Dual", 2, IF(Table1[[#This Row],[Multi-lens? 1]]="Quad", 4, ""))),"")</f>
        <v/>
      </c>
      <c r="C1317" s="6" t="e">
        <f t="shared" si="126"/>
        <v>#VALUE!</v>
      </c>
      <c r="D1317" s="6" t="e">
        <f t="shared" si="127"/>
        <v>#VALUE!</v>
      </c>
      <c r="E1317" s="6" t="e">
        <f t="shared" si="128"/>
        <v>#VALUE!</v>
      </c>
      <c r="F1317" s="6" t="e">
        <f t="shared" si="129"/>
        <v>#VALUE!</v>
      </c>
      <c r="H1317" s="6" t="str">
        <f>IFERROR(IF(Table1[[#This Row],[Multi-lens? 1]]="No", 1, IF(Table1[[#This Row],[Multi-lens? 1]]="Dual", 2, IF(Table1[[#This Row],[Multi-lens? 1]]="Quad", 4, ""))),"")</f>
        <v/>
      </c>
      <c r="I1317" s="9" t="str">
        <f>IFERROR(Table1[[#This Row],[Name]],"")</f>
        <v/>
      </c>
      <c r="K1317" s="3" t="str">
        <f t="shared" si="124"/>
        <v/>
      </c>
      <c r="M1317" s="4" t="e">
        <f>IF(Table1[[#This Row],[Import to Gateway Calculator?]]="Yes",IFERROR(Table1[[#This Row],[Streaming Resolution '[MP']]],""),0)</f>
        <v>#VALUE!</v>
      </c>
      <c r="N1317" s="4" t="e">
        <f>IF(Table1[[#This Row],[Import to Gateway Calculator?]]="Yes",IFERROR(Table1[[#This Row],[Recording Resolution '[MP']]],""),0)</f>
        <v>#VALUE!</v>
      </c>
      <c r="O1317" s="4" t="e">
        <f>IF(Table1[[#This Row],[Import to Gateway Calculator?]]="Yes",IFERROR(Table1[[#This Row],[Frame Rate '[FPS'] 1]],""),0)</f>
        <v>#VALUE!</v>
      </c>
      <c r="P1317" s="4" t="e">
        <f>IF(Table1[[#This Row],[Import to Gateway Calculator?]]="Yes",IFERROR(Table1[[#This Row],[Days of Storage 1]],""),0)</f>
        <v>#VALUE!</v>
      </c>
    </row>
    <row r="1318" spans="1:16" x14ac:dyDescent="0.25">
      <c r="A1318" s="5" t="e">
        <f t="shared" si="125"/>
        <v>#VALUE!</v>
      </c>
      <c r="B1318" s="6" t="str">
        <f>IFERROR(IF(Table1[[#This Row],[Multi-lens? 1]]="No", 1, IF(Table1[[#This Row],[Multi-lens? 1]]="Dual", 2, IF(Table1[[#This Row],[Multi-lens? 1]]="Quad", 4, ""))),"")</f>
        <v/>
      </c>
      <c r="C1318" s="6" t="e">
        <f t="shared" si="126"/>
        <v>#VALUE!</v>
      </c>
      <c r="D1318" s="6" t="e">
        <f t="shared" si="127"/>
        <v>#VALUE!</v>
      </c>
      <c r="E1318" s="6" t="e">
        <f t="shared" si="128"/>
        <v>#VALUE!</v>
      </c>
      <c r="F1318" s="6" t="e">
        <f t="shared" si="129"/>
        <v>#VALUE!</v>
      </c>
      <c r="H1318" s="6" t="str">
        <f>IFERROR(IF(Table1[[#This Row],[Multi-lens? 1]]="No", 1, IF(Table1[[#This Row],[Multi-lens? 1]]="Dual", 2, IF(Table1[[#This Row],[Multi-lens? 1]]="Quad", 4, ""))),"")</f>
        <v/>
      </c>
      <c r="I1318" s="9" t="str">
        <f>IFERROR(Table1[[#This Row],[Name]],"")</f>
        <v/>
      </c>
      <c r="K1318" s="3" t="str">
        <f t="shared" si="124"/>
        <v/>
      </c>
      <c r="M1318" s="4" t="e">
        <f>IF(Table1[[#This Row],[Import to Gateway Calculator?]]="Yes",IFERROR(Table1[[#This Row],[Streaming Resolution '[MP']]],""),0)</f>
        <v>#VALUE!</v>
      </c>
      <c r="N1318" s="4" t="e">
        <f>IF(Table1[[#This Row],[Import to Gateway Calculator?]]="Yes",IFERROR(Table1[[#This Row],[Recording Resolution '[MP']]],""),0)</f>
        <v>#VALUE!</v>
      </c>
      <c r="O1318" s="4" t="e">
        <f>IF(Table1[[#This Row],[Import to Gateway Calculator?]]="Yes",IFERROR(Table1[[#This Row],[Frame Rate '[FPS'] 1]],""),0)</f>
        <v>#VALUE!</v>
      </c>
      <c r="P1318" s="4" t="e">
        <f>IF(Table1[[#This Row],[Import to Gateway Calculator?]]="Yes",IFERROR(Table1[[#This Row],[Days of Storage 1]],""),0)</f>
        <v>#VALUE!</v>
      </c>
    </row>
    <row r="1319" spans="1:16" x14ac:dyDescent="0.25">
      <c r="A1319" s="5" t="e">
        <f t="shared" si="125"/>
        <v>#VALUE!</v>
      </c>
      <c r="B1319" s="6" t="str">
        <f>IFERROR(IF(Table1[[#This Row],[Multi-lens? 1]]="No", 1, IF(Table1[[#This Row],[Multi-lens? 1]]="Dual", 2, IF(Table1[[#This Row],[Multi-lens? 1]]="Quad", 4, ""))),"")</f>
        <v/>
      </c>
      <c r="C1319" s="6" t="e">
        <f t="shared" si="126"/>
        <v>#VALUE!</v>
      </c>
      <c r="D1319" s="6" t="e">
        <f t="shared" si="127"/>
        <v>#VALUE!</v>
      </c>
      <c r="E1319" s="6" t="e">
        <f t="shared" si="128"/>
        <v>#VALUE!</v>
      </c>
      <c r="F1319" s="6" t="e">
        <f t="shared" si="129"/>
        <v>#VALUE!</v>
      </c>
      <c r="H1319" s="6" t="str">
        <f>IFERROR(IF(Table1[[#This Row],[Multi-lens? 1]]="No", 1, IF(Table1[[#This Row],[Multi-lens? 1]]="Dual", 2, IF(Table1[[#This Row],[Multi-lens? 1]]="Quad", 4, ""))),"")</f>
        <v/>
      </c>
      <c r="I1319" s="9" t="str">
        <f>IFERROR(Table1[[#This Row],[Name]],"")</f>
        <v/>
      </c>
      <c r="K1319" s="3" t="str">
        <f t="shared" si="124"/>
        <v/>
      </c>
      <c r="M1319" s="4" t="e">
        <f>IF(Table1[[#This Row],[Import to Gateway Calculator?]]="Yes",IFERROR(Table1[[#This Row],[Streaming Resolution '[MP']]],""),0)</f>
        <v>#VALUE!</v>
      </c>
      <c r="N1319" s="4" t="e">
        <f>IF(Table1[[#This Row],[Import to Gateway Calculator?]]="Yes",IFERROR(Table1[[#This Row],[Recording Resolution '[MP']]],""),0)</f>
        <v>#VALUE!</v>
      </c>
      <c r="O1319" s="4" t="e">
        <f>IF(Table1[[#This Row],[Import to Gateway Calculator?]]="Yes",IFERROR(Table1[[#This Row],[Frame Rate '[FPS'] 1]],""),0)</f>
        <v>#VALUE!</v>
      </c>
      <c r="P1319" s="4" t="e">
        <f>IF(Table1[[#This Row],[Import to Gateway Calculator?]]="Yes",IFERROR(Table1[[#This Row],[Days of Storage 1]],""),0)</f>
        <v>#VALUE!</v>
      </c>
    </row>
    <row r="1320" spans="1:16" x14ac:dyDescent="0.25">
      <c r="A1320" s="5" t="e">
        <f t="shared" si="125"/>
        <v>#VALUE!</v>
      </c>
      <c r="B1320" s="6" t="str">
        <f>IFERROR(IF(Table1[[#This Row],[Multi-lens? 1]]="No", 1, IF(Table1[[#This Row],[Multi-lens? 1]]="Dual", 2, IF(Table1[[#This Row],[Multi-lens? 1]]="Quad", 4, ""))),"")</f>
        <v/>
      </c>
      <c r="C1320" s="6" t="e">
        <f t="shared" si="126"/>
        <v>#VALUE!</v>
      </c>
      <c r="D1320" s="6" t="e">
        <f t="shared" si="127"/>
        <v>#VALUE!</v>
      </c>
      <c r="E1320" s="6" t="e">
        <f t="shared" si="128"/>
        <v>#VALUE!</v>
      </c>
      <c r="F1320" s="6" t="e">
        <f t="shared" si="129"/>
        <v>#VALUE!</v>
      </c>
      <c r="H1320" s="6" t="str">
        <f>IFERROR(IF(Table1[[#This Row],[Multi-lens? 1]]="No", 1, IF(Table1[[#This Row],[Multi-lens? 1]]="Dual", 2, IF(Table1[[#This Row],[Multi-lens? 1]]="Quad", 4, ""))),"")</f>
        <v/>
      </c>
      <c r="I1320" s="9" t="str">
        <f>IFERROR(Table1[[#This Row],[Name]],"")</f>
        <v/>
      </c>
      <c r="K1320" s="3" t="str">
        <f t="shared" si="124"/>
        <v/>
      </c>
      <c r="M1320" s="4" t="e">
        <f>IF(Table1[[#This Row],[Import to Gateway Calculator?]]="Yes",IFERROR(Table1[[#This Row],[Streaming Resolution '[MP']]],""),0)</f>
        <v>#VALUE!</v>
      </c>
      <c r="N1320" s="4" t="e">
        <f>IF(Table1[[#This Row],[Import to Gateway Calculator?]]="Yes",IFERROR(Table1[[#This Row],[Recording Resolution '[MP']]],""),0)</f>
        <v>#VALUE!</v>
      </c>
      <c r="O1320" s="4" t="e">
        <f>IF(Table1[[#This Row],[Import to Gateway Calculator?]]="Yes",IFERROR(Table1[[#This Row],[Frame Rate '[FPS'] 1]],""),0)</f>
        <v>#VALUE!</v>
      </c>
      <c r="P1320" s="4" t="e">
        <f>IF(Table1[[#This Row],[Import to Gateway Calculator?]]="Yes",IFERROR(Table1[[#This Row],[Days of Storage 1]],""),0)</f>
        <v>#VALUE!</v>
      </c>
    </row>
    <row r="1321" spans="1:16" x14ac:dyDescent="0.25">
      <c r="A1321" s="5" t="e">
        <f t="shared" si="125"/>
        <v>#VALUE!</v>
      </c>
      <c r="B1321" s="6" t="str">
        <f>IFERROR(IF(Table1[[#This Row],[Multi-lens? 1]]="No", 1, IF(Table1[[#This Row],[Multi-lens? 1]]="Dual", 2, IF(Table1[[#This Row],[Multi-lens? 1]]="Quad", 4, ""))),"")</f>
        <v/>
      </c>
      <c r="C1321" s="6" t="e">
        <f t="shared" si="126"/>
        <v>#VALUE!</v>
      </c>
      <c r="D1321" s="6" t="e">
        <f t="shared" si="127"/>
        <v>#VALUE!</v>
      </c>
      <c r="E1321" s="6" t="e">
        <f t="shared" si="128"/>
        <v>#VALUE!</v>
      </c>
      <c r="F1321" s="6" t="e">
        <f t="shared" si="129"/>
        <v>#VALUE!</v>
      </c>
      <c r="H1321" s="6" t="str">
        <f>IFERROR(IF(Table1[[#This Row],[Multi-lens? 1]]="No", 1, IF(Table1[[#This Row],[Multi-lens? 1]]="Dual", 2, IF(Table1[[#This Row],[Multi-lens? 1]]="Quad", 4, ""))),"")</f>
        <v/>
      </c>
      <c r="I1321" s="9" t="str">
        <f>IFERROR(Table1[[#This Row],[Name]],"")</f>
        <v/>
      </c>
      <c r="K1321" s="3" t="str">
        <f t="shared" si="124"/>
        <v/>
      </c>
      <c r="M1321" s="4" t="e">
        <f>IF(Table1[[#This Row],[Import to Gateway Calculator?]]="Yes",IFERROR(Table1[[#This Row],[Streaming Resolution '[MP']]],""),0)</f>
        <v>#VALUE!</v>
      </c>
      <c r="N1321" s="4" t="e">
        <f>IF(Table1[[#This Row],[Import to Gateway Calculator?]]="Yes",IFERROR(Table1[[#This Row],[Recording Resolution '[MP']]],""),0)</f>
        <v>#VALUE!</v>
      </c>
      <c r="O1321" s="4" t="e">
        <f>IF(Table1[[#This Row],[Import to Gateway Calculator?]]="Yes",IFERROR(Table1[[#This Row],[Frame Rate '[FPS'] 1]],""),0)</f>
        <v>#VALUE!</v>
      </c>
      <c r="P1321" s="4" t="e">
        <f>IF(Table1[[#This Row],[Import to Gateway Calculator?]]="Yes",IFERROR(Table1[[#This Row],[Days of Storage 1]],""),0)</f>
        <v>#VALUE!</v>
      </c>
    </row>
    <row r="1322" spans="1:16" x14ac:dyDescent="0.25">
      <c r="A1322" s="5" t="e">
        <f t="shared" si="125"/>
        <v>#VALUE!</v>
      </c>
      <c r="B1322" s="6" t="str">
        <f>IFERROR(IF(Table1[[#This Row],[Multi-lens? 1]]="No", 1, IF(Table1[[#This Row],[Multi-lens? 1]]="Dual", 2, IF(Table1[[#This Row],[Multi-lens? 1]]="Quad", 4, ""))),"")</f>
        <v/>
      </c>
      <c r="C1322" s="6" t="e">
        <f t="shared" si="126"/>
        <v>#VALUE!</v>
      </c>
      <c r="D1322" s="6" t="e">
        <f t="shared" si="127"/>
        <v>#VALUE!</v>
      </c>
      <c r="E1322" s="6" t="e">
        <f t="shared" si="128"/>
        <v>#VALUE!</v>
      </c>
      <c r="F1322" s="6" t="e">
        <f t="shared" si="129"/>
        <v>#VALUE!</v>
      </c>
      <c r="H1322" s="6" t="str">
        <f>IFERROR(IF(Table1[[#This Row],[Multi-lens? 1]]="No", 1, IF(Table1[[#This Row],[Multi-lens? 1]]="Dual", 2, IF(Table1[[#This Row],[Multi-lens? 1]]="Quad", 4, ""))),"")</f>
        <v/>
      </c>
      <c r="I1322" s="9" t="str">
        <f>IFERROR(Table1[[#This Row],[Name]],"")</f>
        <v/>
      </c>
      <c r="K1322" s="3" t="str">
        <f t="shared" si="124"/>
        <v/>
      </c>
      <c r="M1322" s="4" t="e">
        <f>IF(Table1[[#This Row],[Import to Gateway Calculator?]]="Yes",IFERROR(Table1[[#This Row],[Streaming Resolution '[MP']]],""),0)</f>
        <v>#VALUE!</v>
      </c>
      <c r="N1322" s="4" t="e">
        <f>IF(Table1[[#This Row],[Import to Gateway Calculator?]]="Yes",IFERROR(Table1[[#This Row],[Recording Resolution '[MP']]],""),0)</f>
        <v>#VALUE!</v>
      </c>
      <c r="O1322" s="4" t="e">
        <f>IF(Table1[[#This Row],[Import to Gateway Calculator?]]="Yes",IFERROR(Table1[[#This Row],[Frame Rate '[FPS'] 1]],""),0)</f>
        <v>#VALUE!</v>
      </c>
      <c r="P1322" s="4" t="e">
        <f>IF(Table1[[#This Row],[Import to Gateway Calculator?]]="Yes",IFERROR(Table1[[#This Row],[Days of Storage 1]],""),0)</f>
        <v>#VALUE!</v>
      </c>
    </row>
    <row r="1323" spans="1:16" x14ac:dyDescent="0.25">
      <c r="A1323" s="5" t="e">
        <f t="shared" si="125"/>
        <v>#VALUE!</v>
      </c>
      <c r="B1323" s="6" t="str">
        <f>IFERROR(IF(Table1[[#This Row],[Multi-lens? 1]]="No", 1, IF(Table1[[#This Row],[Multi-lens? 1]]="Dual", 2, IF(Table1[[#This Row],[Multi-lens? 1]]="Quad", 4, ""))),"")</f>
        <v/>
      </c>
      <c r="C1323" s="6" t="e">
        <f t="shared" si="126"/>
        <v>#VALUE!</v>
      </c>
      <c r="D1323" s="6" t="e">
        <f t="shared" si="127"/>
        <v>#VALUE!</v>
      </c>
      <c r="E1323" s="6" t="e">
        <f t="shared" si="128"/>
        <v>#VALUE!</v>
      </c>
      <c r="F1323" s="6" t="e">
        <f t="shared" si="129"/>
        <v>#VALUE!</v>
      </c>
      <c r="H1323" s="6" t="str">
        <f>IFERROR(IF(Table1[[#This Row],[Multi-lens? 1]]="No", 1, IF(Table1[[#This Row],[Multi-lens? 1]]="Dual", 2, IF(Table1[[#This Row],[Multi-lens? 1]]="Quad", 4, ""))),"")</f>
        <v/>
      </c>
      <c r="I1323" s="9" t="str">
        <f>IFERROR(Table1[[#This Row],[Name]],"")</f>
        <v/>
      </c>
      <c r="K1323" s="3" t="str">
        <f t="shared" si="124"/>
        <v/>
      </c>
      <c r="M1323" s="4" t="e">
        <f>IF(Table1[[#This Row],[Import to Gateway Calculator?]]="Yes",IFERROR(Table1[[#This Row],[Streaming Resolution '[MP']]],""),0)</f>
        <v>#VALUE!</v>
      </c>
      <c r="N1323" s="4" t="e">
        <f>IF(Table1[[#This Row],[Import to Gateway Calculator?]]="Yes",IFERROR(Table1[[#This Row],[Recording Resolution '[MP']]],""),0)</f>
        <v>#VALUE!</v>
      </c>
      <c r="O1323" s="4" t="e">
        <f>IF(Table1[[#This Row],[Import to Gateway Calculator?]]="Yes",IFERROR(Table1[[#This Row],[Frame Rate '[FPS'] 1]],""),0)</f>
        <v>#VALUE!</v>
      </c>
      <c r="P1323" s="4" t="e">
        <f>IF(Table1[[#This Row],[Import to Gateway Calculator?]]="Yes",IFERROR(Table1[[#This Row],[Days of Storage 1]],""),0)</f>
        <v>#VALUE!</v>
      </c>
    </row>
    <row r="1324" spans="1:16" x14ac:dyDescent="0.25">
      <c r="A1324" s="5" t="e">
        <f t="shared" si="125"/>
        <v>#VALUE!</v>
      </c>
      <c r="B1324" s="6" t="str">
        <f>IFERROR(IF(Table1[[#This Row],[Multi-lens? 1]]="No", 1, IF(Table1[[#This Row],[Multi-lens? 1]]="Dual", 2, IF(Table1[[#This Row],[Multi-lens? 1]]="Quad", 4, ""))),"")</f>
        <v/>
      </c>
      <c r="C1324" s="6" t="e">
        <f t="shared" si="126"/>
        <v>#VALUE!</v>
      </c>
      <c r="D1324" s="6" t="e">
        <f t="shared" si="127"/>
        <v>#VALUE!</v>
      </c>
      <c r="E1324" s="6" t="e">
        <f t="shared" si="128"/>
        <v>#VALUE!</v>
      </c>
      <c r="F1324" s="6" t="e">
        <f t="shared" si="129"/>
        <v>#VALUE!</v>
      </c>
      <c r="H1324" s="6" t="str">
        <f>IFERROR(IF(Table1[[#This Row],[Multi-lens? 1]]="No", 1, IF(Table1[[#This Row],[Multi-lens? 1]]="Dual", 2, IF(Table1[[#This Row],[Multi-lens? 1]]="Quad", 4, ""))),"")</f>
        <v/>
      </c>
      <c r="I1324" s="9" t="str">
        <f>IFERROR(Table1[[#This Row],[Name]],"")</f>
        <v/>
      </c>
      <c r="K1324" s="3" t="str">
        <f t="shared" si="124"/>
        <v/>
      </c>
      <c r="M1324" s="4" t="e">
        <f>IF(Table1[[#This Row],[Import to Gateway Calculator?]]="Yes",IFERROR(Table1[[#This Row],[Streaming Resolution '[MP']]],""),0)</f>
        <v>#VALUE!</v>
      </c>
      <c r="N1324" s="4" t="e">
        <f>IF(Table1[[#This Row],[Import to Gateway Calculator?]]="Yes",IFERROR(Table1[[#This Row],[Recording Resolution '[MP']]],""),0)</f>
        <v>#VALUE!</v>
      </c>
      <c r="O1324" s="4" t="e">
        <f>IF(Table1[[#This Row],[Import to Gateway Calculator?]]="Yes",IFERROR(Table1[[#This Row],[Frame Rate '[FPS'] 1]],""),0)</f>
        <v>#VALUE!</v>
      </c>
      <c r="P1324" s="4" t="e">
        <f>IF(Table1[[#This Row],[Import to Gateway Calculator?]]="Yes",IFERROR(Table1[[#This Row],[Days of Storage 1]],""),0)</f>
        <v>#VALUE!</v>
      </c>
    </row>
    <row r="1325" spans="1:16" x14ac:dyDescent="0.25">
      <c r="A1325" s="5" t="e">
        <f t="shared" si="125"/>
        <v>#VALUE!</v>
      </c>
      <c r="B1325" s="6" t="str">
        <f>IFERROR(IF(Table1[[#This Row],[Multi-lens? 1]]="No", 1, IF(Table1[[#This Row],[Multi-lens? 1]]="Dual", 2, IF(Table1[[#This Row],[Multi-lens? 1]]="Quad", 4, ""))),"")</f>
        <v/>
      </c>
      <c r="C1325" s="6" t="e">
        <f t="shared" si="126"/>
        <v>#VALUE!</v>
      </c>
      <c r="D1325" s="6" t="e">
        <f t="shared" si="127"/>
        <v>#VALUE!</v>
      </c>
      <c r="E1325" s="6" t="e">
        <f t="shared" si="128"/>
        <v>#VALUE!</v>
      </c>
      <c r="F1325" s="6" t="e">
        <f t="shared" si="129"/>
        <v>#VALUE!</v>
      </c>
      <c r="H1325" s="6" t="str">
        <f>IFERROR(IF(Table1[[#This Row],[Multi-lens? 1]]="No", 1, IF(Table1[[#This Row],[Multi-lens? 1]]="Dual", 2, IF(Table1[[#This Row],[Multi-lens? 1]]="Quad", 4, ""))),"")</f>
        <v/>
      </c>
      <c r="I1325" s="9" t="str">
        <f>IFERROR(Table1[[#This Row],[Name]],"")</f>
        <v/>
      </c>
      <c r="K1325" s="3" t="str">
        <f t="shared" si="124"/>
        <v/>
      </c>
      <c r="M1325" s="4" t="e">
        <f>IF(Table1[[#This Row],[Import to Gateway Calculator?]]="Yes",IFERROR(Table1[[#This Row],[Streaming Resolution '[MP']]],""),0)</f>
        <v>#VALUE!</v>
      </c>
      <c r="N1325" s="4" t="e">
        <f>IF(Table1[[#This Row],[Import to Gateway Calculator?]]="Yes",IFERROR(Table1[[#This Row],[Recording Resolution '[MP']]],""),0)</f>
        <v>#VALUE!</v>
      </c>
      <c r="O1325" s="4" t="e">
        <f>IF(Table1[[#This Row],[Import to Gateway Calculator?]]="Yes",IFERROR(Table1[[#This Row],[Frame Rate '[FPS'] 1]],""),0)</f>
        <v>#VALUE!</v>
      </c>
      <c r="P1325" s="4" t="e">
        <f>IF(Table1[[#This Row],[Import to Gateway Calculator?]]="Yes",IFERROR(Table1[[#This Row],[Days of Storage 1]],""),0)</f>
        <v>#VALUE!</v>
      </c>
    </row>
    <row r="1326" spans="1:16" x14ac:dyDescent="0.25">
      <c r="A1326" s="5" t="e">
        <f t="shared" si="125"/>
        <v>#VALUE!</v>
      </c>
      <c r="B1326" s="6" t="str">
        <f>IFERROR(IF(Table1[[#This Row],[Multi-lens? 1]]="No", 1, IF(Table1[[#This Row],[Multi-lens? 1]]="Dual", 2, IF(Table1[[#This Row],[Multi-lens? 1]]="Quad", 4, ""))),"")</f>
        <v/>
      </c>
      <c r="C1326" s="6" t="e">
        <f t="shared" si="126"/>
        <v>#VALUE!</v>
      </c>
      <c r="D1326" s="6" t="e">
        <f t="shared" si="127"/>
        <v>#VALUE!</v>
      </c>
      <c r="E1326" s="6" t="e">
        <f t="shared" si="128"/>
        <v>#VALUE!</v>
      </c>
      <c r="F1326" s="6" t="e">
        <f t="shared" si="129"/>
        <v>#VALUE!</v>
      </c>
      <c r="H1326" s="6" t="str">
        <f>IFERROR(IF(Table1[[#This Row],[Multi-lens? 1]]="No", 1, IF(Table1[[#This Row],[Multi-lens? 1]]="Dual", 2, IF(Table1[[#This Row],[Multi-lens? 1]]="Quad", 4, ""))),"")</f>
        <v/>
      </c>
      <c r="I1326" s="9" t="str">
        <f>IFERROR(Table1[[#This Row],[Name]],"")</f>
        <v/>
      </c>
      <c r="K1326" s="3" t="str">
        <f t="shared" si="124"/>
        <v/>
      </c>
      <c r="M1326" s="4" t="e">
        <f>IF(Table1[[#This Row],[Import to Gateway Calculator?]]="Yes",IFERROR(Table1[[#This Row],[Streaming Resolution '[MP']]],""),0)</f>
        <v>#VALUE!</v>
      </c>
      <c r="N1326" s="4" t="e">
        <f>IF(Table1[[#This Row],[Import to Gateway Calculator?]]="Yes",IFERROR(Table1[[#This Row],[Recording Resolution '[MP']]],""),0)</f>
        <v>#VALUE!</v>
      </c>
      <c r="O1326" s="4" t="e">
        <f>IF(Table1[[#This Row],[Import to Gateway Calculator?]]="Yes",IFERROR(Table1[[#This Row],[Frame Rate '[FPS'] 1]],""),0)</f>
        <v>#VALUE!</v>
      </c>
      <c r="P1326" s="4" t="e">
        <f>IF(Table1[[#This Row],[Import to Gateway Calculator?]]="Yes",IFERROR(Table1[[#This Row],[Days of Storage 1]],""),0)</f>
        <v>#VALUE!</v>
      </c>
    </row>
    <row r="1327" spans="1:16" x14ac:dyDescent="0.25">
      <c r="A1327" s="5" t="e">
        <f t="shared" si="125"/>
        <v>#VALUE!</v>
      </c>
      <c r="B1327" s="6" t="str">
        <f>IFERROR(IF(Table1[[#This Row],[Multi-lens? 1]]="No", 1, IF(Table1[[#This Row],[Multi-lens? 1]]="Dual", 2, IF(Table1[[#This Row],[Multi-lens? 1]]="Quad", 4, ""))),"")</f>
        <v/>
      </c>
      <c r="C1327" s="6" t="e">
        <f t="shared" si="126"/>
        <v>#VALUE!</v>
      </c>
      <c r="D1327" s="6" t="e">
        <f t="shared" si="127"/>
        <v>#VALUE!</v>
      </c>
      <c r="E1327" s="6" t="e">
        <f t="shared" si="128"/>
        <v>#VALUE!</v>
      </c>
      <c r="F1327" s="6" t="e">
        <f t="shared" si="129"/>
        <v>#VALUE!</v>
      </c>
      <c r="H1327" s="6" t="str">
        <f>IFERROR(IF(Table1[[#This Row],[Multi-lens? 1]]="No", 1, IF(Table1[[#This Row],[Multi-lens? 1]]="Dual", 2, IF(Table1[[#This Row],[Multi-lens? 1]]="Quad", 4, ""))),"")</f>
        <v/>
      </c>
      <c r="I1327" s="9" t="str">
        <f>IFERROR(Table1[[#This Row],[Name]],"")</f>
        <v/>
      </c>
      <c r="K1327" s="3" t="str">
        <f t="shared" si="124"/>
        <v/>
      </c>
      <c r="M1327" s="4" t="e">
        <f>IF(Table1[[#This Row],[Import to Gateway Calculator?]]="Yes",IFERROR(Table1[[#This Row],[Streaming Resolution '[MP']]],""),0)</f>
        <v>#VALUE!</v>
      </c>
      <c r="N1327" s="4" t="e">
        <f>IF(Table1[[#This Row],[Import to Gateway Calculator?]]="Yes",IFERROR(Table1[[#This Row],[Recording Resolution '[MP']]],""),0)</f>
        <v>#VALUE!</v>
      </c>
      <c r="O1327" s="4" t="e">
        <f>IF(Table1[[#This Row],[Import to Gateway Calculator?]]="Yes",IFERROR(Table1[[#This Row],[Frame Rate '[FPS'] 1]],""),0)</f>
        <v>#VALUE!</v>
      </c>
      <c r="P1327" s="4" t="e">
        <f>IF(Table1[[#This Row],[Import to Gateway Calculator?]]="Yes",IFERROR(Table1[[#This Row],[Days of Storage 1]],""),0)</f>
        <v>#VALUE!</v>
      </c>
    </row>
    <row r="1328" spans="1:16" x14ac:dyDescent="0.25">
      <c r="A1328" s="5" t="e">
        <f t="shared" si="125"/>
        <v>#VALUE!</v>
      </c>
      <c r="B1328" s="6" t="str">
        <f>IFERROR(IF(Table1[[#This Row],[Multi-lens? 1]]="No", 1, IF(Table1[[#This Row],[Multi-lens? 1]]="Dual", 2, IF(Table1[[#This Row],[Multi-lens? 1]]="Quad", 4, ""))),"")</f>
        <v/>
      </c>
      <c r="C1328" s="6" t="e">
        <f t="shared" si="126"/>
        <v>#VALUE!</v>
      </c>
      <c r="D1328" s="6" t="e">
        <f t="shared" si="127"/>
        <v>#VALUE!</v>
      </c>
      <c r="E1328" s="6" t="e">
        <f t="shared" si="128"/>
        <v>#VALUE!</v>
      </c>
      <c r="F1328" s="6" t="e">
        <f t="shared" si="129"/>
        <v>#VALUE!</v>
      </c>
      <c r="H1328" s="6" t="str">
        <f>IFERROR(IF(Table1[[#This Row],[Multi-lens? 1]]="No", 1, IF(Table1[[#This Row],[Multi-lens? 1]]="Dual", 2, IF(Table1[[#This Row],[Multi-lens? 1]]="Quad", 4, ""))),"")</f>
        <v/>
      </c>
      <c r="I1328" s="9" t="str">
        <f>IFERROR(Table1[[#This Row],[Name]],"")</f>
        <v/>
      </c>
      <c r="K1328" s="3" t="str">
        <f t="shared" si="124"/>
        <v/>
      </c>
      <c r="M1328" s="4" t="e">
        <f>IF(Table1[[#This Row],[Import to Gateway Calculator?]]="Yes",IFERROR(Table1[[#This Row],[Streaming Resolution '[MP']]],""),0)</f>
        <v>#VALUE!</v>
      </c>
      <c r="N1328" s="4" t="e">
        <f>IF(Table1[[#This Row],[Import to Gateway Calculator?]]="Yes",IFERROR(Table1[[#This Row],[Recording Resolution '[MP']]],""),0)</f>
        <v>#VALUE!</v>
      </c>
      <c r="O1328" s="4" t="e">
        <f>IF(Table1[[#This Row],[Import to Gateway Calculator?]]="Yes",IFERROR(Table1[[#This Row],[Frame Rate '[FPS'] 1]],""),0)</f>
        <v>#VALUE!</v>
      </c>
      <c r="P1328" s="4" t="e">
        <f>IF(Table1[[#This Row],[Import to Gateway Calculator?]]="Yes",IFERROR(Table1[[#This Row],[Days of Storage 1]],""),0)</f>
        <v>#VALUE!</v>
      </c>
    </row>
    <row r="1329" spans="1:16" x14ac:dyDescent="0.25">
      <c r="A1329" s="5" t="e">
        <f t="shared" si="125"/>
        <v>#VALUE!</v>
      </c>
      <c r="B1329" s="6" t="str">
        <f>IFERROR(IF(Table1[[#This Row],[Multi-lens? 1]]="No", 1, IF(Table1[[#This Row],[Multi-lens? 1]]="Dual", 2, IF(Table1[[#This Row],[Multi-lens? 1]]="Quad", 4, ""))),"")</f>
        <v/>
      </c>
      <c r="C1329" s="6" t="e">
        <f t="shared" si="126"/>
        <v>#VALUE!</v>
      </c>
      <c r="D1329" s="6" t="e">
        <f t="shared" si="127"/>
        <v>#VALUE!</v>
      </c>
      <c r="E1329" s="6" t="e">
        <f t="shared" si="128"/>
        <v>#VALUE!</v>
      </c>
      <c r="F1329" s="6" t="e">
        <f t="shared" si="129"/>
        <v>#VALUE!</v>
      </c>
      <c r="H1329" s="6" t="str">
        <f>IFERROR(IF(Table1[[#This Row],[Multi-lens? 1]]="No", 1, IF(Table1[[#This Row],[Multi-lens? 1]]="Dual", 2, IF(Table1[[#This Row],[Multi-lens? 1]]="Quad", 4, ""))),"")</f>
        <v/>
      </c>
      <c r="I1329" s="9" t="str">
        <f>IFERROR(Table1[[#This Row],[Name]],"")</f>
        <v/>
      </c>
      <c r="K1329" s="3" t="str">
        <f t="shared" si="124"/>
        <v/>
      </c>
      <c r="M1329" s="4" t="e">
        <f>IF(Table1[[#This Row],[Import to Gateway Calculator?]]="Yes",IFERROR(Table1[[#This Row],[Streaming Resolution '[MP']]],""),0)</f>
        <v>#VALUE!</v>
      </c>
      <c r="N1329" s="4" t="e">
        <f>IF(Table1[[#This Row],[Import to Gateway Calculator?]]="Yes",IFERROR(Table1[[#This Row],[Recording Resolution '[MP']]],""),0)</f>
        <v>#VALUE!</v>
      </c>
      <c r="O1329" s="4" t="e">
        <f>IF(Table1[[#This Row],[Import to Gateway Calculator?]]="Yes",IFERROR(Table1[[#This Row],[Frame Rate '[FPS'] 1]],""),0)</f>
        <v>#VALUE!</v>
      </c>
      <c r="P1329" s="4" t="e">
        <f>IF(Table1[[#This Row],[Import to Gateway Calculator?]]="Yes",IFERROR(Table1[[#This Row],[Days of Storage 1]],""),0)</f>
        <v>#VALUE!</v>
      </c>
    </row>
    <row r="1330" spans="1:16" x14ac:dyDescent="0.25">
      <c r="A1330" s="5" t="e">
        <f t="shared" si="125"/>
        <v>#VALUE!</v>
      </c>
      <c r="B1330" s="6" t="str">
        <f>IFERROR(IF(Table1[[#This Row],[Multi-lens? 1]]="No", 1, IF(Table1[[#This Row],[Multi-lens? 1]]="Dual", 2, IF(Table1[[#This Row],[Multi-lens? 1]]="Quad", 4, ""))),"")</f>
        <v/>
      </c>
      <c r="C1330" s="6" t="e">
        <f t="shared" si="126"/>
        <v>#VALUE!</v>
      </c>
      <c r="D1330" s="6" t="e">
        <f t="shared" si="127"/>
        <v>#VALUE!</v>
      </c>
      <c r="E1330" s="6" t="e">
        <f t="shared" si="128"/>
        <v>#VALUE!</v>
      </c>
      <c r="F1330" s="6" t="e">
        <f t="shared" si="129"/>
        <v>#VALUE!</v>
      </c>
      <c r="H1330" s="6" t="str">
        <f>IFERROR(IF(Table1[[#This Row],[Multi-lens? 1]]="No", 1, IF(Table1[[#This Row],[Multi-lens? 1]]="Dual", 2, IF(Table1[[#This Row],[Multi-lens? 1]]="Quad", 4, ""))),"")</f>
        <v/>
      </c>
      <c r="I1330" s="9" t="str">
        <f>IFERROR(Table1[[#This Row],[Name]],"")</f>
        <v/>
      </c>
      <c r="K1330" s="3" t="str">
        <f t="shared" si="124"/>
        <v/>
      </c>
      <c r="M1330" s="4" t="e">
        <f>IF(Table1[[#This Row],[Import to Gateway Calculator?]]="Yes",IFERROR(Table1[[#This Row],[Streaming Resolution '[MP']]],""),0)</f>
        <v>#VALUE!</v>
      </c>
      <c r="N1330" s="4" t="e">
        <f>IF(Table1[[#This Row],[Import to Gateway Calculator?]]="Yes",IFERROR(Table1[[#This Row],[Recording Resolution '[MP']]],""),0)</f>
        <v>#VALUE!</v>
      </c>
      <c r="O1330" s="4" t="e">
        <f>IF(Table1[[#This Row],[Import to Gateway Calculator?]]="Yes",IFERROR(Table1[[#This Row],[Frame Rate '[FPS'] 1]],""),0)</f>
        <v>#VALUE!</v>
      </c>
      <c r="P1330" s="4" t="e">
        <f>IF(Table1[[#This Row],[Import to Gateway Calculator?]]="Yes",IFERROR(Table1[[#This Row],[Days of Storage 1]],""),0)</f>
        <v>#VALUE!</v>
      </c>
    </row>
    <row r="1331" spans="1:16" x14ac:dyDescent="0.25">
      <c r="A1331" s="5" t="e">
        <f t="shared" si="125"/>
        <v>#VALUE!</v>
      </c>
      <c r="B1331" s="6" t="str">
        <f>IFERROR(IF(Table1[[#This Row],[Multi-lens? 1]]="No", 1, IF(Table1[[#This Row],[Multi-lens? 1]]="Dual", 2, IF(Table1[[#This Row],[Multi-lens? 1]]="Quad", 4, ""))),"")</f>
        <v/>
      </c>
      <c r="C1331" s="6" t="e">
        <f t="shared" si="126"/>
        <v>#VALUE!</v>
      </c>
      <c r="D1331" s="6" t="e">
        <f t="shared" si="127"/>
        <v>#VALUE!</v>
      </c>
      <c r="E1331" s="6" t="e">
        <f t="shared" si="128"/>
        <v>#VALUE!</v>
      </c>
      <c r="F1331" s="6" t="e">
        <f t="shared" si="129"/>
        <v>#VALUE!</v>
      </c>
      <c r="H1331" s="6" t="str">
        <f>IFERROR(IF(Table1[[#This Row],[Multi-lens? 1]]="No", 1, IF(Table1[[#This Row],[Multi-lens? 1]]="Dual", 2, IF(Table1[[#This Row],[Multi-lens? 1]]="Quad", 4, ""))),"")</f>
        <v/>
      </c>
      <c r="I1331" s="9" t="str">
        <f>IFERROR(Table1[[#This Row],[Name]],"")</f>
        <v/>
      </c>
      <c r="K1331" s="3" t="str">
        <f t="shared" si="124"/>
        <v/>
      </c>
      <c r="M1331" s="4" t="e">
        <f>IF(Table1[[#This Row],[Import to Gateway Calculator?]]="Yes",IFERROR(Table1[[#This Row],[Streaming Resolution '[MP']]],""),0)</f>
        <v>#VALUE!</v>
      </c>
      <c r="N1331" s="4" t="e">
        <f>IF(Table1[[#This Row],[Import to Gateway Calculator?]]="Yes",IFERROR(Table1[[#This Row],[Recording Resolution '[MP']]],""),0)</f>
        <v>#VALUE!</v>
      </c>
      <c r="O1331" s="4" t="e">
        <f>IF(Table1[[#This Row],[Import to Gateway Calculator?]]="Yes",IFERROR(Table1[[#This Row],[Frame Rate '[FPS'] 1]],""),0)</f>
        <v>#VALUE!</v>
      </c>
      <c r="P1331" s="4" t="e">
        <f>IF(Table1[[#This Row],[Import to Gateway Calculator?]]="Yes",IFERROR(Table1[[#This Row],[Days of Storage 1]],""),0)</f>
        <v>#VALUE!</v>
      </c>
    </row>
    <row r="1332" spans="1:16" x14ac:dyDescent="0.25">
      <c r="A1332" s="5" t="e">
        <f t="shared" si="125"/>
        <v>#VALUE!</v>
      </c>
      <c r="B1332" s="6" t="str">
        <f>IFERROR(IF(Table1[[#This Row],[Multi-lens? 1]]="No", 1, IF(Table1[[#This Row],[Multi-lens? 1]]="Dual", 2, IF(Table1[[#This Row],[Multi-lens? 1]]="Quad", 4, ""))),"")</f>
        <v/>
      </c>
      <c r="C1332" s="6" t="e">
        <f t="shared" si="126"/>
        <v>#VALUE!</v>
      </c>
      <c r="D1332" s="6" t="e">
        <f t="shared" si="127"/>
        <v>#VALUE!</v>
      </c>
      <c r="E1332" s="6" t="e">
        <f t="shared" si="128"/>
        <v>#VALUE!</v>
      </c>
      <c r="F1332" s="6" t="e">
        <f t="shared" si="129"/>
        <v>#VALUE!</v>
      </c>
      <c r="H1332" s="6" t="str">
        <f>IFERROR(IF(Table1[[#This Row],[Multi-lens? 1]]="No", 1, IF(Table1[[#This Row],[Multi-lens? 1]]="Dual", 2, IF(Table1[[#This Row],[Multi-lens? 1]]="Quad", 4, ""))),"")</f>
        <v/>
      </c>
      <c r="I1332" s="9" t="str">
        <f>IFERROR(Table1[[#This Row],[Name]],"")</f>
        <v/>
      </c>
      <c r="K1332" s="3" t="str">
        <f t="shared" si="124"/>
        <v/>
      </c>
      <c r="M1332" s="4" t="e">
        <f>IF(Table1[[#This Row],[Import to Gateway Calculator?]]="Yes",IFERROR(Table1[[#This Row],[Streaming Resolution '[MP']]],""),0)</f>
        <v>#VALUE!</v>
      </c>
      <c r="N1332" s="4" t="e">
        <f>IF(Table1[[#This Row],[Import to Gateway Calculator?]]="Yes",IFERROR(Table1[[#This Row],[Recording Resolution '[MP']]],""),0)</f>
        <v>#VALUE!</v>
      </c>
      <c r="O1332" s="4" t="e">
        <f>IF(Table1[[#This Row],[Import to Gateway Calculator?]]="Yes",IFERROR(Table1[[#This Row],[Frame Rate '[FPS'] 1]],""),0)</f>
        <v>#VALUE!</v>
      </c>
      <c r="P1332" s="4" t="e">
        <f>IF(Table1[[#This Row],[Import to Gateway Calculator?]]="Yes",IFERROR(Table1[[#This Row],[Days of Storage 1]],""),0)</f>
        <v>#VALUE!</v>
      </c>
    </row>
    <row r="1333" spans="1:16" x14ac:dyDescent="0.25">
      <c r="A1333" s="5" t="e">
        <f t="shared" si="125"/>
        <v>#VALUE!</v>
      </c>
      <c r="B1333" s="6" t="str">
        <f>IFERROR(IF(Table1[[#This Row],[Multi-lens? 1]]="No", 1, IF(Table1[[#This Row],[Multi-lens? 1]]="Dual", 2, IF(Table1[[#This Row],[Multi-lens? 1]]="Quad", 4, ""))),"")</f>
        <v/>
      </c>
      <c r="C1333" s="6" t="e">
        <f t="shared" si="126"/>
        <v>#VALUE!</v>
      </c>
      <c r="D1333" s="6" t="e">
        <f t="shared" si="127"/>
        <v>#VALUE!</v>
      </c>
      <c r="E1333" s="6" t="e">
        <f t="shared" si="128"/>
        <v>#VALUE!</v>
      </c>
      <c r="F1333" s="6" t="e">
        <f t="shared" si="129"/>
        <v>#VALUE!</v>
      </c>
      <c r="H1333" s="6" t="str">
        <f>IFERROR(IF(Table1[[#This Row],[Multi-lens? 1]]="No", 1, IF(Table1[[#This Row],[Multi-lens? 1]]="Dual", 2, IF(Table1[[#This Row],[Multi-lens? 1]]="Quad", 4, ""))),"")</f>
        <v/>
      </c>
      <c r="I1333" s="9" t="str">
        <f>IFERROR(Table1[[#This Row],[Name]],"")</f>
        <v/>
      </c>
      <c r="K1333" s="3" t="str">
        <f t="shared" si="124"/>
        <v/>
      </c>
      <c r="M1333" s="4" t="e">
        <f>IF(Table1[[#This Row],[Import to Gateway Calculator?]]="Yes",IFERROR(Table1[[#This Row],[Streaming Resolution '[MP']]],""),0)</f>
        <v>#VALUE!</v>
      </c>
      <c r="N1333" s="4" t="e">
        <f>IF(Table1[[#This Row],[Import to Gateway Calculator?]]="Yes",IFERROR(Table1[[#This Row],[Recording Resolution '[MP']]],""),0)</f>
        <v>#VALUE!</v>
      </c>
      <c r="O1333" s="4" t="e">
        <f>IF(Table1[[#This Row],[Import to Gateway Calculator?]]="Yes",IFERROR(Table1[[#This Row],[Frame Rate '[FPS'] 1]],""),0)</f>
        <v>#VALUE!</v>
      </c>
      <c r="P1333" s="4" t="e">
        <f>IF(Table1[[#This Row],[Import to Gateway Calculator?]]="Yes",IFERROR(Table1[[#This Row],[Days of Storage 1]],""),0)</f>
        <v>#VALUE!</v>
      </c>
    </row>
    <row r="1334" spans="1:16" x14ac:dyDescent="0.25">
      <c r="A1334" s="5" t="e">
        <f t="shared" si="125"/>
        <v>#VALUE!</v>
      </c>
      <c r="B1334" s="6" t="str">
        <f>IFERROR(IF(Table1[[#This Row],[Multi-lens? 1]]="No", 1, IF(Table1[[#This Row],[Multi-lens? 1]]="Dual", 2, IF(Table1[[#This Row],[Multi-lens? 1]]="Quad", 4, ""))),"")</f>
        <v/>
      </c>
      <c r="C1334" s="6" t="e">
        <f t="shared" si="126"/>
        <v>#VALUE!</v>
      </c>
      <c r="D1334" s="6" t="e">
        <f t="shared" si="127"/>
        <v>#VALUE!</v>
      </c>
      <c r="E1334" s="6" t="e">
        <f t="shared" si="128"/>
        <v>#VALUE!</v>
      </c>
      <c r="F1334" s="6" t="e">
        <f t="shared" si="129"/>
        <v>#VALUE!</v>
      </c>
      <c r="H1334" s="6" t="str">
        <f>IFERROR(IF(Table1[[#This Row],[Multi-lens? 1]]="No", 1, IF(Table1[[#This Row],[Multi-lens? 1]]="Dual", 2, IF(Table1[[#This Row],[Multi-lens? 1]]="Quad", 4, ""))),"")</f>
        <v/>
      </c>
      <c r="I1334" s="9" t="str">
        <f>IFERROR(Table1[[#This Row],[Name]],"")</f>
        <v/>
      </c>
      <c r="K1334" s="3" t="str">
        <f t="shared" si="124"/>
        <v/>
      </c>
      <c r="M1334" s="4" t="e">
        <f>IF(Table1[[#This Row],[Import to Gateway Calculator?]]="Yes",IFERROR(Table1[[#This Row],[Streaming Resolution '[MP']]],""),0)</f>
        <v>#VALUE!</v>
      </c>
      <c r="N1334" s="4" t="e">
        <f>IF(Table1[[#This Row],[Import to Gateway Calculator?]]="Yes",IFERROR(Table1[[#This Row],[Recording Resolution '[MP']]],""),0)</f>
        <v>#VALUE!</v>
      </c>
      <c r="O1334" s="4" t="e">
        <f>IF(Table1[[#This Row],[Import to Gateway Calculator?]]="Yes",IFERROR(Table1[[#This Row],[Frame Rate '[FPS'] 1]],""),0)</f>
        <v>#VALUE!</v>
      </c>
      <c r="P1334" s="4" t="e">
        <f>IF(Table1[[#This Row],[Import to Gateway Calculator?]]="Yes",IFERROR(Table1[[#This Row],[Days of Storage 1]],""),0)</f>
        <v>#VALUE!</v>
      </c>
    </row>
    <row r="1335" spans="1:16" x14ac:dyDescent="0.25">
      <c r="A1335" s="5" t="e">
        <f t="shared" si="125"/>
        <v>#VALUE!</v>
      </c>
      <c r="B1335" s="6" t="str">
        <f>IFERROR(IF(Table1[[#This Row],[Multi-lens? 1]]="No", 1, IF(Table1[[#This Row],[Multi-lens? 1]]="Dual", 2, IF(Table1[[#This Row],[Multi-lens? 1]]="Quad", 4, ""))),"")</f>
        <v/>
      </c>
      <c r="C1335" s="6" t="e">
        <f t="shared" si="126"/>
        <v>#VALUE!</v>
      </c>
      <c r="D1335" s="6" t="e">
        <f t="shared" si="127"/>
        <v>#VALUE!</v>
      </c>
      <c r="E1335" s="6" t="e">
        <f t="shared" si="128"/>
        <v>#VALUE!</v>
      </c>
      <c r="F1335" s="6" t="e">
        <f t="shared" si="129"/>
        <v>#VALUE!</v>
      </c>
      <c r="H1335" s="6" t="str">
        <f>IFERROR(IF(Table1[[#This Row],[Multi-lens? 1]]="No", 1, IF(Table1[[#This Row],[Multi-lens? 1]]="Dual", 2, IF(Table1[[#This Row],[Multi-lens? 1]]="Quad", 4, ""))),"")</f>
        <v/>
      </c>
      <c r="I1335" s="9" t="str">
        <f>IFERROR(Table1[[#This Row],[Name]],"")</f>
        <v/>
      </c>
      <c r="K1335" s="3" t="str">
        <f t="shared" si="124"/>
        <v/>
      </c>
      <c r="M1335" s="4" t="e">
        <f>IF(Table1[[#This Row],[Import to Gateway Calculator?]]="Yes",IFERROR(Table1[[#This Row],[Streaming Resolution '[MP']]],""),0)</f>
        <v>#VALUE!</v>
      </c>
      <c r="N1335" s="4" t="e">
        <f>IF(Table1[[#This Row],[Import to Gateway Calculator?]]="Yes",IFERROR(Table1[[#This Row],[Recording Resolution '[MP']]],""),0)</f>
        <v>#VALUE!</v>
      </c>
      <c r="O1335" s="4" t="e">
        <f>IF(Table1[[#This Row],[Import to Gateway Calculator?]]="Yes",IFERROR(Table1[[#This Row],[Frame Rate '[FPS'] 1]],""),0)</f>
        <v>#VALUE!</v>
      </c>
      <c r="P1335" s="4" t="e">
        <f>IF(Table1[[#This Row],[Import to Gateway Calculator?]]="Yes",IFERROR(Table1[[#This Row],[Days of Storage 1]],""),0)</f>
        <v>#VALUE!</v>
      </c>
    </row>
    <row r="1336" spans="1:16" x14ac:dyDescent="0.25">
      <c r="A1336" s="5" t="e">
        <f t="shared" si="125"/>
        <v>#VALUE!</v>
      </c>
      <c r="B1336" s="6" t="str">
        <f>IFERROR(IF(Table1[[#This Row],[Multi-lens? 1]]="No", 1, IF(Table1[[#This Row],[Multi-lens? 1]]="Dual", 2, IF(Table1[[#This Row],[Multi-lens? 1]]="Quad", 4, ""))),"")</f>
        <v/>
      </c>
      <c r="C1336" s="6" t="e">
        <f t="shared" si="126"/>
        <v>#VALUE!</v>
      </c>
      <c r="D1336" s="6" t="e">
        <f t="shared" si="127"/>
        <v>#VALUE!</v>
      </c>
      <c r="E1336" s="6" t="e">
        <f t="shared" si="128"/>
        <v>#VALUE!</v>
      </c>
      <c r="F1336" s="6" t="e">
        <f t="shared" si="129"/>
        <v>#VALUE!</v>
      </c>
      <c r="H1336" s="6" t="str">
        <f>IFERROR(IF(Table1[[#This Row],[Multi-lens? 1]]="No", 1, IF(Table1[[#This Row],[Multi-lens? 1]]="Dual", 2, IF(Table1[[#This Row],[Multi-lens? 1]]="Quad", 4, ""))),"")</f>
        <v/>
      </c>
      <c r="I1336" s="9" t="str">
        <f>IFERROR(Table1[[#This Row],[Name]],"")</f>
        <v/>
      </c>
      <c r="K1336" s="3" t="str">
        <f t="shared" si="124"/>
        <v/>
      </c>
      <c r="M1336" s="4" t="e">
        <f>IF(Table1[[#This Row],[Import to Gateway Calculator?]]="Yes",IFERROR(Table1[[#This Row],[Streaming Resolution '[MP']]],""),0)</f>
        <v>#VALUE!</v>
      </c>
      <c r="N1336" s="4" t="e">
        <f>IF(Table1[[#This Row],[Import to Gateway Calculator?]]="Yes",IFERROR(Table1[[#This Row],[Recording Resolution '[MP']]],""),0)</f>
        <v>#VALUE!</v>
      </c>
      <c r="O1336" s="4" t="e">
        <f>IF(Table1[[#This Row],[Import to Gateway Calculator?]]="Yes",IFERROR(Table1[[#This Row],[Frame Rate '[FPS'] 1]],""),0)</f>
        <v>#VALUE!</v>
      </c>
      <c r="P1336" s="4" t="e">
        <f>IF(Table1[[#This Row],[Import to Gateway Calculator?]]="Yes",IFERROR(Table1[[#This Row],[Days of Storage 1]],""),0)</f>
        <v>#VALUE!</v>
      </c>
    </row>
    <row r="1337" spans="1:16" x14ac:dyDescent="0.25">
      <c r="A1337" s="5" t="e">
        <f t="shared" si="125"/>
        <v>#VALUE!</v>
      </c>
      <c r="B1337" s="6" t="str">
        <f>IFERROR(IF(Table1[[#This Row],[Multi-lens? 1]]="No", 1, IF(Table1[[#This Row],[Multi-lens? 1]]="Dual", 2, IF(Table1[[#This Row],[Multi-lens? 1]]="Quad", 4, ""))),"")</f>
        <v/>
      </c>
      <c r="C1337" s="6" t="e">
        <f t="shared" si="126"/>
        <v>#VALUE!</v>
      </c>
      <c r="D1337" s="6" t="e">
        <f t="shared" si="127"/>
        <v>#VALUE!</v>
      </c>
      <c r="E1337" s="6" t="e">
        <f t="shared" si="128"/>
        <v>#VALUE!</v>
      </c>
      <c r="F1337" s="6" t="e">
        <f t="shared" si="129"/>
        <v>#VALUE!</v>
      </c>
      <c r="H1337" s="6" t="str">
        <f>IFERROR(IF(Table1[[#This Row],[Multi-lens? 1]]="No", 1, IF(Table1[[#This Row],[Multi-lens? 1]]="Dual", 2, IF(Table1[[#This Row],[Multi-lens? 1]]="Quad", 4, ""))),"")</f>
        <v/>
      </c>
      <c r="I1337" s="9" t="str">
        <f>IFERROR(Table1[[#This Row],[Name]],"")</f>
        <v/>
      </c>
      <c r="K1337" s="3" t="str">
        <f t="shared" si="124"/>
        <v/>
      </c>
      <c r="M1337" s="4" t="e">
        <f>IF(Table1[[#This Row],[Import to Gateway Calculator?]]="Yes",IFERROR(Table1[[#This Row],[Streaming Resolution '[MP']]],""),0)</f>
        <v>#VALUE!</v>
      </c>
      <c r="N1337" s="4" t="e">
        <f>IF(Table1[[#This Row],[Import to Gateway Calculator?]]="Yes",IFERROR(Table1[[#This Row],[Recording Resolution '[MP']]],""),0)</f>
        <v>#VALUE!</v>
      </c>
      <c r="O1337" s="4" t="e">
        <f>IF(Table1[[#This Row],[Import to Gateway Calculator?]]="Yes",IFERROR(Table1[[#This Row],[Frame Rate '[FPS'] 1]],""),0)</f>
        <v>#VALUE!</v>
      </c>
      <c r="P1337" s="4" t="e">
        <f>IF(Table1[[#This Row],[Import to Gateway Calculator?]]="Yes",IFERROR(Table1[[#This Row],[Days of Storage 1]],""),0)</f>
        <v>#VALUE!</v>
      </c>
    </row>
    <row r="1338" spans="1:16" x14ac:dyDescent="0.25">
      <c r="A1338" s="5" t="e">
        <f t="shared" si="125"/>
        <v>#VALUE!</v>
      </c>
      <c r="B1338" s="6" t="str">
        <f>IFERROR(IF(Table1[[#This Row],[Multi-lens? 1]]="No", 1, IF(Table1[[#This Row],[Multi-lens? 1]]="Dual", 2, IF(Table1[[#This Row],[Multi-lens? 1]]="Quad", 4, ""))),"")</f>
        <v/>
      </c>
      <c r="C1338" s="6" t="e">
        <f t="shared" si="126"/>
        <v>#VALUE!</v>
      </c>
      <c r="D1338" s="6" t="e">
        <f t="shared" si="127"/>
        <v>#VALUE!</v>
      </c>
      <c r="E1338" s="6" t="e">
        <f t="shared" si="128"/>
        <v>#VALUE!</v>
      </c>
      <c r="F1338" s="6" t="e">
        <f t="shared" si="129"/>
        <v>#VALUE!</v>
      </c>
      <c r="H1338" s="6" t="str">
        <f>IFERROR(IF(Table1[[#This Row],[Multi-lens? 1]]="No", 1, IF(Table1[[#This Row],[Multi-lens? 1]]="Dual", 2, IF(Table1[[#This Row],[Multi-lens? 1]]="Quad", 4, ""))),"")</f>
        <v/>
      </c>
      <c r="I1338" s="9" t="str">
        <f>IFERROR(Table1[[#This Row],[Name]],"")</f>
        <v/>
      </c>
      <c r="K1338" s="3" t="str">
        <f t="shared" si="124"/>
        <v/>
      </c>
      <c r="M1338" s="4" t="e">
        <f>IF(Table1[[#This Row],[Import to Gateway Calculator?]]="Yes",IFERROR(Table1[[#This Row],[Streaming Resolution '[MP']]],""),0)</f>
        <v>#VALUE!</v>
      </c>
      <c r="N1338" s="4" t="e">
        <f>IF(Table1[[#This Row],[Import to Gateway Calculator?]]="Yes",IFERROR(Table1[[#This Row],[Recording Resolution '[MP']]],""),0)</f>
        <v>#VALUE!</v>
      </c>
      <c r="O1338" s="4" t="e">
        <f>IF(Table1[[#This Row],[Import to Gateway Calculator?]]="Yes",IFERROR(Table1[[#This Row],[Frame Rate '[FPS'] 1]],""),0)</f>
        <v>#VALUE!</v>
      </c>
      <c r="P1338" s="4" t="e">
        <f>IF(Table1[[#This Row],[Import to Gateway Calculator?]]="Yes",IFERROR(Table1[[#This Row],[Days of Storage 1]],""),0)</f>
        <v>#VALUE!</v>
      </c>
    </row>
    <row r="1339" spans="1:16" x14ac:dyDescent="0.25">
      <c r="A1339" s="5" t="e">
        <f t="shared" si="125"/>
        <v>#VALUE!</v>
      </c>
      <c r="B1339" s="6" t="str">
        <f>IFERROR(IF(Table1[[#This Row],[Multi-lens? 1]]="No", 1, IF(Table1[[#This Row],[Multi-lens? 1]]="Dual", 2, IF(Table1[[#This Row],[Multi-lens? 1]]="Quad", 4, ""))),"")</f>
        <v/>
      </c>
      <c r="C1339" s="6" t="e">
        <f t="shared" si="126"/>
        <v>#VALUE!</v>
      </c>
      <c r="D1339" s="6" t="e">
        <f t="shared" si="127"/>
        <v>#VALUE!</v>
      </c>
      <c r="E1339" s="6" t="e">
        <f t="shared" si="128"/>
        <v>#VALUE!</v>
      </c>
      <c r="F1339" s="6" t="e">
        <f t="shared" si="129"/>
        <v>#VALUE!</v>
      </c>
      <c r="H1339" s="6" t="str">
        <f>IFERROR(IF(Table1[[#This Row],[Multi-lens? 1]]="No", 1, IF(Table1[[#This Row],[Multi-lens? 1]]="Dual", 2, IF(Table1[[#This Row],[Multi-lens? 1]]="Quad", 4, ""))),"")</f>
        <v/>
      </c>
      <c r="I1339" s="9" t="str">
        <f>IFERROR(Table1[[#This Row],[Name]],"")</f>
        <v/>
      </c>
      <c r="K1339" s="3" t="str">
        <f t="shared" si="124"/>
        <v/>
      </c>
      <c r="M1339" s="4" t="e">
        <f>IF(Table1[[#This Row],[Import to Gateway Calculator?]]="Yes",IFERROR(Table1[[#This Row],[Streaming Resolution '[MP']]],""),0)</f>
        <v>#VALUE!</v>
      </c>
      <c r="N1339" s="4" t="e">
        <f>IF(Table1[[#This Row],[Import to Gateway Calculator?]]="Yes",IFERROR(Table1[[#This Row],[Recording Resolution '[MP']]],""),0)</f>
        <v>#VALUE!</v>
      </c>
      <c r="O1339" s="4" t="e">
        <f>IF(Table1[[#This Row],[Import to Gateway Calculator?]]="Yes",IFERROR(Table1[[#This Row],[Frame Rate '[FPS'] 1]],""),0)</f>
        <v>#VALUE!</v>
      </c>
      <c r="P1339" s="4" t="e">
        <f>IF(Table1[[#This Row],[Import to Gateway Calculator?]]="Yes",IFERROR(Table1[[#This Row],[Days of Storage 1]],""),0)</f>
        <v>#VALUE!</v>
      </c>
    </row>
    <row r="1340" spans="1:16" x14ac:dyDescent="0.25">
      <c r="A1340" s="5" t="e">
        <f t="shared" si="125"/>
        <v>#VALUE!</v>
      </c>
      <c r="B1340" s="6" t="str">
        <f>IFERROR(IF(Table1[[#This Row],[Multi-lens? 1]]="No", 1, IF(Table1[[#This Row],[Multi-lens? 1]]="Dual", 2, IF(Table1[[#This Row],[Multi-lens? 1]]="Quad", 4, ""))),"")</f>
        <v/>
      </c>
      <c r="C1340" s="6" t="e">
        <f t="shared" si="126"/>
        <v>#VALUE!</v>
      </c>
      <c r="D1340" s="6" t="e">
        <f t="shared" si="127"/>
        <v>#VALUE!</v>
      </c>
      <c r="E1340" s="6" t="e">
        <f t="shared" si="128"/>
        <v>#VALUE!</v>
      </c>
      <c r="F1340" s="6" t="e">
        <f t="shared" si="129"/>
        <v>#VALUE!</v>
      </c>
      <c r="H1340" s="6" t="str">
        <f>IFERROR(IF(Table1[[#This Row],[Multi-lens? 1]]="No", 1, IF(Table1[[#This Row],[Multi-lens? 1]]="Dual", 2, IF(Table1[[#This Row],[Multi-lens? 1]]="Quad", 4, ""))),"")</f>
        <v/>
      </c>
      <c r="I1340" s="9" t="str">
        <f>IFERROR(Table1[[#This Row],[Name]],"")</f>
        <v/>
      </c>
      <c r="K1340" s="3" t="str">
        <f t="shared" si="124"/>
        <v/>
      </c>
      <c r="M1340" s="4" t="e">
        <f>IF(Table1[[#This Row],[Import to Gateway Calculator?]]="Yes",IFERROR(Table1[[#This Row],[Streaming Resolution '[MP']]],""),0)</f>
        <v>#VALUE!</v>
      </c>
      <c r="N1340" s="4" t="e">
        <f>IF(Table1[[#This Row],[Import to Gateway Calculator?]]="Yes",IFERROR(Table1[[#This Row],[Recording Resolution '[MP']]],""),0)</f>
        <v>#VALUE!</v>
      </c>
      <c r="O1340" s="4" t="e">
        <f>IF(Table1[[#This Row],[Import to Gateway Calculator?]]="Yes",IFERROR(Table1[[#This Row],[Frame Rate '[FPS'] 1]],""),0)</f>
        <v>#VALUE!</v>
      </c>
      <c r="P1340" s="4" t="e">
        <f>IF(Table1[[#This Row],[Import to Gateway Calculator?]]="Yes",IFERROR(Table1[[#This Row],[Days of Storage 1]],""),0)</f>
        <v>#VALUE!</v>
      </c>
    </row>
    <row r="1341" spans="1:16" x14ac:dyDescent="0.25">
      <c r="A1341" s="5" t="e">
        <f t="shared" si="125"/>
        <v>#VALUE!</v>
      </c>
      <c r="B1341" s="6" t="str">
        <f>IFERROR(IF(Table1[[#This Row],[Multi-lens? 1]]="No", 1, IF(Table1[[#This Row],[Multi-lens? 1]]="Dual", 2, IF(Table1[[#This Row],[Multi-lens? 1]]="Quad", 4, ""))),"")</f>
        <v/>
      </c>
      <c r="C1341" s="6" t="e">
        <f t="shared" si="126"/>
        <v>#VALUE!</v>
      </c>
      <c r="D1341" s="6" t="e">
        <f t="shared" si="127"/>
        <v>#VALUE!</v>
      </c>
      <c r="E1341" s="6" t="e">
        <f t="shared" si="128"/>
        <v>#VALUE!</v>
      </c>
      <c r="F1341" s="6" t="e">
        <f t="shared" si="129"/>
        <v>#VALUE!</v>
      </c>
      <c r="H1341" s="6" t="str">
        <f>IFERROR(IF(Table1[[#This Row],[Multi-lens? 1]]="No", 1, IF(Table1[[#This Row],[Multi-lens? 1]]="Dual", 2, IF(Table1[[#This Row],[Multi-lens? 1]]="Quad", 4, ""))),"")</f>
        <v/>
      </c>
      <c r="I1341" s="9" t="str">
        <f>IFERROR(Table1[[#This Row],[Name]],"")</f>
        <v/>
      </c>
      <c r="K1341" s="3" t="str">
        <f t="shared" si="124"/>
        <v/>
      </c>
      <c r="M1341" s="4" t="e">
        <f>IF(Table1[[#This Row],[Import to Gateway Calculator?]]="Yes",IFERROR(Table1[[#This Row],[Streaming Resolution '[MP']]],""),0)</f>
        <v>#VALUE!</v>
      </c>
      <c r="N1341" s="4" t="e">
        <f>IF(Table1[[#This Row],[Import to Gateway Calculator?]]="Yes",IFERROR(Table1[[#This Row],[Recording Resolution '[MP']]],""),0)</f>
        <v>#VALUE!</v>
      </c>
      <c r="O1341" s="4" t="e">
        <f>IF(Table1[[#This Row],[Import to Gateway Calculator?]]="Yes",IFERROR(Table1[[#This Row],[Frame Rate '[FPS'] 1]],""),0)</f>
        <v>#VALUE!</v>
      </c>
      <c r="P1341" s="4" t="e">
        <f>IF(Table1[[#This Row],[Import to Gateway Calculator?]]="Yes",IFERROR(Table1[[#This Row],[Days of Storage 1]],""),0)</f>
        <v>#VALUE!</v>
      </c>
    </row>
    <row r="1342" spans="1:16" x14ac:dyDescent="0.25">
      <c r="A1342" s="5" t="e">
        <f t="shared" si="125"/>
        <v>#VALUE!</v>
      </c>
      <c r="B1342" s="6" t="str">
        <f>IFERROR(IF(Table1[[#This Row],[Multi-lens? 1]]="No", 1, IF(Table1[[#This Row],[Multi-lens? 1]]="Dual", 2, IF(Table1[[#This Row],[Multi-lens? 1]]="Quad", 4, ""))),"")</f>
        <v/>
      </c>
      <c r="C1342" s="6" t="e">
        <f t="shared" si="126"/>
        <v>#VALUE!</v>
      </c>
      <c r="D1342" s="6" t="e">
        <f t="shared" si="127"/>
        <v>#VALUE!</v>
      </c>
      <c r="E1342" s="6" t="e">
        <f t="shared" si="128"/>
        <v>#VALUE!</v>
      </c>
      <c r="F1342" s="6" t="e">
        <f t="shared" si="129"/>
        <v>#VALUE!</v>
      </c>
      <c r="H1342" s="6" t="str">
        <f>IFERROR(IF(Table1[[#This Row],[Multi-lens? 1]]="No", 1, IF(Table1[[#This Row],[Multi-lens? 1]]="Dual", 2, IF(Table1[[#This Row],[Multi-lens? 1]]="Quad", 4, ""))),"")</f>
        <v/>
      </c>
      <c r="I1342" s="9" t="str">
        <f>IFERROR(Table1[[#This Row],[Name]],"")</f>
        <v/>
      </c>
      <c r="K1342" s="3" t="str">
        <f t="shared" si="124"/>
        <v/>
      </c>
      <c r="M1342" s="4" t="e">
        <f>IF(Table1[[#This Row],[Import to Gateway Calculator?]]="Yes",IFERROR(Table1[[#This Row],[Streaming Resolution '[MP']]],""),0)</f>
        <v>#VALUE!</v>
      </c>
      <c r="N1342" s="4" t="e">
        <f>IF(Table1[[#This Row],[Import to Gateway Calculator?]]="Yes",IFERROR(Table1[[#This Row],[Recording Resolution '[MP']]],""),0)</f>
        <v>#VALUE!</v>
      </c>
      <c r="O1342" s="4" t="e">
        <f>IF(Table1[[#This Row],[Import to Gateway Calculator?]]="Yes",IFERROR(Table1[[#This Row],[Frame Rate '[FPS'] 1]],""),0)</f>
        <v>#VALUE!</v>
      </c>
      <c r="P1342" s="4" t="e">
        <f>IF(Table1[[#This Row],[Import to Gateway Calculator?]]="Yes",IFERROR(Table1[[#This Row],[Days of Storage 1]],""),0)</f>
        <v>#VALUE!</v>
      </c>
    </row>
    <row r="1343" spans="1:16" x14ac:dyDescent="0.25">
      <c r="A1343" s="5" t="e">
        <f t="shared" si="125"/>
        <v>#VALUE!</v>
      </c>
      <c r="B1343" s="6" t="str">
        <f>IFERROR(IF(Table1[[#This Row],[Multi-lens? 1]]="No", 1, IF(Table1[[#This Row],[Multi-lens? 1]]="Dual", 2, IF(Table1[[#This Row],[Multi-lens? 1]]="Quad", 4, ""))),"")</f>
        <v/>
      </c>
      <c r="C1343" s="6" t="e">
        <f t="shared" si="126"/>
        <v>#VALUE!</v>
      </c>
      <c r="D1343" s="6" t="e">
        <f t="shared" si="127"/>
        <v>#VALUE!</v>
      </c>
      <c r="E1343" s="6" t="e">
        <f t="shared" si="128"/>
        <v>#VALUE!</v>
      </c>
      <c r="F1343" s="6" t="e">
        <f t="shared" si="129"/>
        <v>#VALUE!</v>
      </c>
      <c r="H1343" s="6" t="str">
        <f>IFERROR(IF(Table1[[#This Row],[Multi-lens? 1]]="No", 1, IF(Table1[[#This Row],[Multi-lens? 1]]="Dual", 2, IF(Table1[[#This Row],[Multi-lens? 1]]="Quad", 4, ""))),"")</f>
        <v/>
      </c>
      <c r="I1343" s="9" t="str">
        <f>IFERROR(Table1[[#This Row],[Name]],"")</f>
        <v/>
      </c>
      <c r="K1343" s="3" t="str">
        <f t="shared" si="124"/>
        <v/>
      </c>
      <c r="M1343" s="4" t="e">
        <f>IF(Table1[[#This Row],[Import to Gateway Calculator?]]="Yes",IFERROR(Table1[[#This Row],[Streaming Resolution '[MP']]],""),0)</f>
        <v>#VALUE!</v>
      </c>
      <c r="N1343" s="4" t="e">
        <f>IF(Table1[[#This Row],[Import to Gateway Calculator?]]="Yes",IFERROR(Table1[[#This Row],[Recording Resolution '[MP']]],""),0)</f>
        <v>#VALUE!</v>
      </c>
      <c r="O1343" s="4" t="e">
        <f>IF(Table1[[#This Row],[Import to Gateway Calculator?]]="Yes",IFERROR(Table1[[#This Row],[Frame Rate '[FPS'] 1]],""),0)</f>
        <v>#VALUE!</v>
      </c>
      <c r="P1343" s="4" t="e">
        <f>IF(Table1[[#This Row],[Import to Gateway Calculator?]]="Yes",IFERROR(Table1[[#This Row],[Days of Storage 1]],""),0)</f>
        <v>#VALUE!</v>
      </c>
    </row>
    <row r="1344" spans="1:16" x14ac:dyDescent="0.25">
      <c r="A1344" s="5" t="e">
        <f t="shared" si="125"/>
        <v>#VALUE!</v>
      </c>
      <c r="B1344" s="6" t="str">
        <f>IFERROR(IF(Table1[[#This Row],[Multi-lens? 1]]="No", 1, IF(Table1[[#This Row],[Multi-lens? 1]]="Dual", 2, IF(Table1[[#This Row],[Multi-lens? 1]]="Quad", 4, ""))),"")</f>
        <v/>
      </c>
      <c r="C1344" s="6" t="e">
        <f t="shared" si="126"/>
        <v>#VALUE!</v>
      </c>
      <c r="D1344" s="6" t="e">
        <f t="shared" si="127"/>
        <v>#VALUE!</v>
      </c>
      <c r="E1344" s="6" t="e">
        <f t="shared" si="128"/>
        <v>#VALUE!</v>
      </c>
      <c r="F1344" s="6" t="e">
        <f t="shared" si="129"/>
        <v>#VALUE!</v>
      </c>
      <c r="H1344" s="6" t="str">
        <f>IFERROR(IF(Table1[[#This Row],[Multi-lens? 1]]="No", 1, IF(Table1[[#This Row],[Multi-lens? 1]]="Dual", 2, IF(Table1[[#This Row],[Multi-lens? 1]]="Quad", 4, ""))),"")</f>
        <v/>
      </c>
      <c r="I1344" s="9" t="str">
        <f>IFERROR(Table1[[#This Row],[Name]],"")</f>
        <v/>
      </c>
      <c r="K1344" s="3" t="str">
        <f t="shared" si="124"/>
        <v/>
      </c>
      <c r="M1344" s="4" t="e">
        <f>IF(Table1[[#This Row],[Import to Gateway Calculator?]]="Yes",IFERROR(Table1[[#This Row],[Streaming Resolution '[MP']]],""),0)</f>
        <v>#VALUE!</v>
      </c>
      <c r="N1344" s="4" t="e">
        <f>IF(Table1[[#This Row],[Import to Gateway Calculator?]]="Yes",IFERROR(Table1[[#This Row],[Recording Resolution '[MP']]],""),0)</f>
        <v>#VALUE!</v>
      </c>
      <c r="O1344" s="4" t="e">
        <f>IF(Table1[[#This Row],[Import to Gateway Calculator?]]="Yes",IFERROR(Table1[[#This Row],[Frame Rate '[FPS'] 1]],""),0)</f>
        <v>#VALUE!</v>
      </c>
      <c r="P1344" s="4" t="e">
        <f>IF(Table1[[#This Row],[Import to Gateway Calculator?]]="Yes",IFERROR(Table1[[#This Row],[Days of Storage 1]],""),0)</f>
        <v>#VALUE!</v>
      </c>
    </row>
    <row r="1345" spans="1:16" x14ac:dyDescent="0.25">
      <c r="A1345" s="5" t="e">
        <f t="shared" si="125"/>
        <v>#VALUE!</v>
      </c>
      <c r="B1345" s="6" t="str">
        <f>IFERROR(IF(Table1[[#This Row],[Multi-lens? 1]]="No", 1, IF(Table1[[#This Row],[Multi-lens? 1]]="Dual", 2, IF(Table1[[#This Row],[Multi-lens? 1]]="Quad", 4, ""))),"")</f>
        <v/>
      </c>
      <c r="C1345" s="6" t="e">
        <f t="shared" si="126"/>
        <v>#VALUE!</v>
      </c>
      <c r="D1345" s="6" t="e">
        <f t="shared" si="127"/>
        <v>#VALUE!</v>
      </c>
      <c r="E1345" s="6" t="e">
        <f t="shared" si="128"/>
        <v>#VALUE!</v>
      </c>
      <c r="F1345" s="6" t="e">
        <f t="shared" si="129"/>
        <v>#VALUE!</v>
      </c>
      <c r="H1345" s="6" t="str">
        <f>IFERROR(IF(Table1[[#This Row],[Multi-lens? 1]]="No", 1, IF(Table1[[#This Row],[Multi-lens? 1]]="Dual", 2, IF(Table1[[#This Row],[Multi-lens? 1]]="Quad", 4, ""))),"")</f>
        <v/>
      </c>
      <c r="I1345" s="9" t="str">
        <f>IFERROR(Table1[[#This Row],[Name]],"")</f>
        <v/>
      </c>
      <c r="K1345" s="3" t="str">
        <f t="shared" si="124"/>
        <v/>
      </c>
      <c r="M1345" s="4" t="e">
        <f>IF(Table1[[#This Row],[Import to Gateway Calculator?]]="Yes",IFERROR(Table1[[#This Row],[Streaming Resolution '[MP']]],""),0)</f>
        <v>#VALUE!</v>
      </c>
      <c r="N1345" s="4" t="e">
        <f>IF(Table1[[#This Row],[Import to Gateway Calculator?]]="Yes",IFERROR(Table1[[#This Row],[Recording Resolution '[MP']]],""),0)</f>
        <v>#VALUE!</v>
      </c>
      <c r="O1345" s="4" t="e">
        <f>IF(Table1[[#This Row],[Import to Gateway Calculator?]]="Yes",IFERROR(Table1[[#This Row],[Frame Rate '[FPS'] 1]],""),0)</f>
        <v>#VALUE!</v>
      </c>
      <c r="P1345" s="4" t="e">
        <f>IF(Table1[[#This Row],[Import to Gateway Calculator?]]="Yes",IFERROR(Table1[[#This Row],[Days of Storage 1]],""),0)</f>
        <v>#VALUE!</v>
      </c>
    </row>
    <row r="1346" spans="1:16" x14ac:dyDescent="0.25">
      <c r="A1346" s="5" t="e">
        <f t="shared" si="125"/>
        <v>#VALUE!</v>
      </c>
      <c r="B1346" s="6" t="str">
        <f>IFERROR(IF(Table1[[#This Row],[Multi-lens? 1]]="No", 1, IF(Table1[[#This Row],[Multi-lens? 1]]="Dual", 2, IF(Table1[[#This Row],[Multi-lens? 1]]="Quad", 4, ""))),"")</f>
        <v/>
      </c>
      <c r="C1346" s="6" t="e">
        <f t="shared" si="126"/>
        <v>#VALUE!</v>
      </c>
      <c r="D1346" s="6" t="e">
        <f t="shared" si="127"/>
        <v>#VALUE!</v>
      </c>
      <c r="E1346" s="6" t="e">
        <f t="shared" si="128"/>
        <v>#VALUE!</v>
      </c>
      <c r="F1346" s="6" t="e">
        <f t="shared" si="129"/>
        <v>#VALUE!</v>
      </c>
      <c r="H1346" s="6" t="str">
        <f>IFERROR(IF(Table1[[#This Row],[Multi-lens? 1]]="No", 1, IF(Table1[[#This Row],[Multi-lens? 1]]="Dual", 2, IF(Table1[[#This Row],[Multi-lens? 1]]="Quad", 4, ""))),"")</f>
        <v/>
      </c>
      <c r="I1346" s="9" t="str">
        <f>IFERROR(Table1[[#This Row],[Name]],"")</f>
        <v/>
      </c>
      <c r="K1346" s="3" t="str">
        <f t="shared" si="124"/>
        <v/>
      </c>
      <c r="M1346" s="4" t="e">
        <f>IF(Table1[[#This Row],[Import to Gateway Calculator?]]="Yes",IFERROR(Table1[[#This Row],[Streaming Resolution '[MP']]],""),0)</f>
        <v>#VALUE!</v>
      </c>
      <c r="N1346" s="4" t="e">
        <f>IF(Table1[[#This Row],[Import to Gateway Calculator?]]="Yes",IFERROR(Table1[[#This Row],[Recording Resolution '[MP']]],""),0)</f>
        <v>#VALUE!</v>
      </c>
      <c r="O1346" s="4" t="e">
        <f>IF(Table1[[#This Row],[Import to Gateway Calculator?]]="Yes",IFERROR(Table1[[#This Row],[Frame Rate '[FPS'] 1]],""),0)</f>
        <v>#VALUE!</v>
      </c>
      <c r="P1346" s="4" t="e">
        <f>IF(Table1[[#This Row],[Import to Gateway Calculator?]]="Yes",IFERROR(Table1[[#This Row],[Days of Storage 1]],""),0)</f>
        <v>#VALUE!</v>
      </c>
    </row>
    <row r="1347" spans="1:16" x14ac:dyDescent="0.25">
      <c r="A1347" s="5" t="e">
        <f t="shared" si="125"/>
        <v>#VALUE!</v>
      </c>
      <c r="B1347" s="6" t="str">
        <f>IFERROR(IF(Table1[[#This Row],[Multi-lens? 1]]="No", 1, IF(Table1[[#This Row],[Multi-lens? 1]]="Dual", 2, IF(Table1[[#This Row],[Multi-lens? 1]]="Quad", 4, ""))),"")</f>
        <v/>
      </c>
      <c r="C1347" s="6" t="e">
        <f t="shared" si="126"/>
        <v>#VALUE!</v>
      </c>
      <c r="D1347" s="6" t="e">
        <f t="shared" si="127"/>
        <v>#VALUE!</v>
      </c>
      <c r="E1347" s="6" t="e">
        <f t="shared" si="128"/>
        <v>#VALUE!</v>
      </c>
      <c r="F1347" s="6" t="e">
        <f t="shared" si="129"/>
        <v>#VALUE!</v>
      </c>
      <c r="H1347" s="6" t="str">
        <f>IFERROR(IF(Table1[[#This Row],[Multi-lens? 1]]="No", 1, IF(Table1[[#This Row],[Multi-lens? 1]]="Dual", 2, IF(Table1[[#This Row],[Multi-lens? 1]]="Quad", 4, ""))),"")</f>
        <v/>
      </c>
      <c r="I1347" s="9" t="str">
        <f>IFERROR(Table1[[#This Row],[Name]],"")</f>
        <v/>
      </c>
      <c r="K1347" s="3" t="str">
        <f t="shared" ref="K1347:K1410" si="130">IFERROR(IF(I1347=0,"",I1347),"")</f>
        <v/>
      </c>
      <c r="M1347" s="4" t="e">
        <f>IF(Table1[[#This Row],[Import to Gateway Calculator?]]="Yes",IFERROR(Table1[[#This Row],[Streaming Resolution '[MP']]],""),0)</f>
        <v>#VALUE!</v>
      </c>
      <c r="N1347" s="4" t="e">
        <f>IF(Table1[[#This Row],[Import to Gateway Calculator?]]="Yes",IFERROR(Table1[[#This Row],[Recording Resolution '[MP']]],""),0)</f>
        <v>#VALUE!</v>
      </c>
      <c r="O1347" s="4" t="e">
        <f>IF(Table1[[#This Row],[Import to Gateway Calculator?]]="Yes",IFERROR(Table1[[#This Row],[Frame Rate '[FPS'] 1]],""),0)</f>
        <v>#VALUE!</v>
      </c>
      <c r="P1347" s="4" t="e">
        <f>IF(Table1[[#This Row],[Import to Gateway Calculator?]]="Yes",IFERROR(Table1[[#This Row],[Days of Storage 1]],""),0)</f>
        <v>#VALUE!</v>
      </c>
    </row>
    <row r="1348" spans="1:16" x14ac:dyDescent="0.25">
      <c r="A1348" s="5" t="e">
        <f t="shared" si="125"/>
        <v>#VALUE!</v>
      </c>
      <c r="B1348" s="6" t="str">
        <f>IFERROR(IF(Table1[[#This Row],[Multi-lens? 1]]="No", 1, IF(Table1[[#This Row],[Multi-lens? 1]]="Dual", 2, IF(Table1[[#This Row],[Multi-lens? 1]]="Quad", 4, ""))),"")</f>
        <v/>
      </c>
      <c r="C1348" s="6" t="e">
        <f t="shared" si="126"/>
        <v>#VALUE!</v>
      </c>
      <c r="D1348" s="6" t="e">
        <f t="shared" si="127"/>
        <v>#VALUE!</v>
      </c>
      <c r="E1348" s="6" t="e">
        <f t="shared" si="128"/>
        <v>#VALUE!</v>
      </c>
      <c r="F1348" s="6" t="e">
        <f t="shared" si="129"/>
        <v>#VALUE!</v>
      </c>
      <c r="H1348" s="6" t="str">
        <f>IFERROR(IF(Table1[[#This Row],[Multi-lens? 1]]="No", 1, IF(Table1[[#This Row],[Multi-lens? 1]]="Dual", 2, IF(Table1[[#This Row],[Multi-lens? 1]]="Quad", 4, ""))),"")</f>
        <v/>
      </c>
      <c r="I1348" s="9" t="str">
        <f>IFERROR(Table1[[#This Row],[Name]],"")</f>
        <v/>
      </c>
      <c r="K1348" s="3" t="str">
        <f t="shared" si="130"/>
        <v/>
      </c>
      <c r="M1348" s="4" t="e">
        <f>IF(Table1[[#This Row],[Import to Gateway Calculator?]]="Yes",IFERROR(Table1[[#This Row],[Streaming Resolution '[MP']]],""),0)</f>
        <v>#VALUE!</v>
      </c>
      <c r="N1348" s="4" t="e">
        <f>IF(Table1[[#This Row],[Import to Gateway Calculator?]]="Yes",IFERROR(Table1[[#This Row],[Recording Resolution '[MP']]],""),0)</f>
        <v>#VALUE!</v>
      </c>
      <c r="O1348" s="4" t="e">
        <f>IF(Table1[[#This Row],[Import to Gateway Calculator?]]="Yes",IFERROR(Table1[[#This Row],[Frame Rate '[FPS'] 1]],""),0)</f>
        <v>#VALUE!</v>
      </c>
      <c r="P1348" s="4" t="e">
        <f>IF(Table1[[#This Row],[Import to Gateway Calculator?]]="Yes",IFERROR(Table1[[#This Row],[Days of Storage 1]],""),0)</f>
        <v>#VALUE!</v>
      </c>
    </row>
    <row r="1349" spans="1:16" x14ac:dyDescent="0.25">
      <c r="A1349" s="5" t="e">
        <f t="shared" si="125"/>
        <v>#VALUE!</v>
      </c>
      <c r="B1349" s="6" t="str">
        <f>IFERROR(IF(Table1[[#This Row],[Multi-lens? 1]]="No", 1, IF(Table1[[#This Row],[Multi-lens? 1]]="Dual", 2, IF(Table1[[#This Row],[Multi-lens? 1]]="Quad", 4, ""))),"")</f>
        <v/>
      </c>
      <c r="C1349" s="6" t="e">
        <f t="shared" si="126"/>
        <v>#VALUE!</v>
      </c>
      <c r="D1349" s="6" t="e">
        <f t="shared" si="127"/>
        <v>#VALUE!</v>
      </c>
      <c r="E1349" s="6" t="e">
        <f t="shared" si="128"/>
        <v>#VALUE!</v>
      </c>
      <c r="F1349" s="6" t="e">
        <f t="shared" si="129"/>
        <v>#VALUE!</v>
      </c>
      <c r="H1349" s="6" t="str">
        <f>IFERROR(IF(Table1[[#This Row],[Multi-lens? 1]]="No", 1, IF(Table1[[#This Row],[Multi-lens? 1]]="Dual", 2, IF(Table1[[#This Row],[Multi-lens? 1]]="Quad", 4, ""))),"")</f>
        <v/>
      </c>
      <c r="I1349" s="9" t="str">
        <f>IFERROR(Table1[[#This Row],[Name]],"")</f>
        <v/>
      </c>
      <c r="K1349" s="3" t="str">
        <f t="shared" si="130"/>
        <v/>
      </c>
      <c r="M1349" s="4" t="e">
        <f>IF(Table1[[#This Row],[Import to Gateway Calculator?]]="Yes",IFERROR(Table1[[#This Row],[Streaming Resolution '[MP']]],""),0)</f>
        <v>#VALUE!</v>
      </c>
      <c r="N1349" s="4" t="e">
        <f>IF(Table1[[#This Row],[Import to Gateway Calculator?]]="Yes",IFERROR(Table1[[#This Row],[Recording Resolution '[MP']]],""),0)</f>
        <v>#VALUE!</v>
      </c>
      <c r="O1349" s="4" t="e">
        <f>IF(Table1[[#This Row],[Import to Gateway Calculator?]]="Yes",IFERROR(Table1[[#This Row],[Frame Rate '[FPS'] 1]],""),0)</f>
        <v>#VALUE!</v>
      </c>
      <c r="P1349" s="4" t="e">
        <f>IF(Table1[[#This Row],[Import to Gateway Calculator?]]="Yes",IFERROR(Table1[[#This Row],[Days of Storage 1]],""),0)</f>
        <v>#VALUE!</v>
      </c>
    </row>
    <row r="1350" spans="1:16" x14ac:dyDescent="0.25">
      <c r="A1350" s="5" t="e">
        <f t="shared" si="125"/>
        <v>#VALUE!</v>
      </c>
      <c r="B1350" s="6" t="str">
        <f>IFERROR(IF(Table1[[#This Row],[Multi-lens? 1]]="No", 1, IF(Table1[[#This Row],[Multi-lens? 1]]="Dual", 2, IF(Table1[[#This Row],[Multi-lens? 1]]="Quad", 4, ""))),"")</f>
        <v/>
      </c>
      <c r="C1350" s="6" t="e">
        <f t="shared" si="126"/>
        <v>#VALUE!</v>
      </c>
      <c r="D1350" s="6" t="e">
        <f t="shared" si="127"/>
        <v>#VALUE!</v>
      </c>
      <c r="E1350" s="6" t="e">
        <f t="shared" si="128"/>
        <v>#VALUE!</v>
      </c>
      <c r="F1350" s="6" t="e">
        <f t="shared" si="129"/>
        <v>#VALUE!</v>
      </c>
      <c r="H1350" s="6" t="str">
        <f>IFERROR(IF(Table1[[#This Row],[Multi-lens? 1]]="No", 1, IF(Table1[[#This Row],[Multi-lens? 1]]="Dual", 2, IF(Table1[[#This Row],[Multi-lens? 1]]="Quad", 4, ""))),"")</f>
        <v/>
      </c>
      <c r="I1350" s="9" t="str">
        <f>IFERROR(Table1[[#This Row],[Name]],"")</f>
        <v/>
      </c>
      <c r="K1350" s="3" t="str">
        <f t="shared" si="130"/>
        <v/>
      </c>
      <c r="M1350" s="4" t="e">
        <f>IF(Table1[[#This Row],[Import to Gateway Calculator?]]="Yes",IFERROR(Table1[[#This Row],[Streaming Resolution '[MP']]],""),0)</f>
        <v>#VALUE!</v>
      </c>
      <c r="N1350" s="4" t="e">
        <f>IF(Table1[[#This Row],[Import to Gateway Calculator?]]="Yes",IFERROR(Table1[[#This Row],[Recording Resolution '[MP']]],""),0)</f>
        <v>#VALUE!</v>
      </c>
      <c r="O1350" s="4" t="e">
        <f>IF(Table1[[#This Row],[Import to Gateway Calculator?]]="Yes",IFERROR(Table1[[#This Row],[Frame Rate '[FPS'] 1]],""),0)</f>
        <v>#VALUE!</v>
      </c>
      <c r="P1350" s="4" t="e">
        <f>IF(Table1[[#This Row],[Import to Gateway Calculator?]]="Yes",IFERROR(Table1[[#This Row],[Days of Storage 1]],""),0)</f>
        <v>#VALUE!</v>
      </c>
    </row>
    <row r="1351" spans="1:16" x14ac:dyDescent="0.25">
      <c r="A1351" s="5" t="e">
        <f t="shared" ref="A1351:A1414" si="131">IF(D1351=0,"",K1351)</f>
        <v>#VALUE!</v>
      </c>
      <c r="B1351" s="6" t="str">
        <f>IFERROR(IF(Table1[[#This Row],[Multi-lens? 1]]="No", 1, IF(Table1[[#This Row],[Multi-lens? 1]]="Dual", 2, IF(Table1[[#This Row],[Multi-lens? 1]]="Quad", 4, ""))),"")</f>
        <v/>
      </c>
      <c r="C1351" s="6" t="e">
        <f t="shared" ref="C1351:C1414" si="132">M1351</f>
        <v>#VALUE!</v>
      </c>
      <c r="D1351" s="6" t="e">
        <f t="shared" ref="D1351:D1414" si="133">N1351</f>
        <v>#VALUE!</v>
      </c>
      <c r="E1351" s="6" t="e">
        <f t="shared" ref="E1351:E1414" si="134">O1351</f>
        <v>#VALUE!</v>
      </c>
      <c r="F1351" s="6" t="e">
        <f t="shared" ref="F1351:F1414" si="135">P1351</f>
        <v>#VALUE!</v>
      </c>
      <c r="H1351" s="6" t="str">
        <f>IFERROR(IF(Table1[[#This Row],[Multi-lens? 1]]="No", 1, IF(Table1[[#This Row],[Multi-lens? 1]]="Dual", 2, IF(Table1[[#This Row],[Multi-lens? 1]]="Quad", 4, ""))),"")</f>
        <v/>
      </c>
      <c r="I1351" s="9" t="str">
        <f>IFERROR(Table1[[#This Row],[Name]],"")</f>
        <v/>
      </c>
      <c r="K1351" s="3" t="str">
        <f t="shared" si="130"/>
        <v/>
      </c>
      <c r="M1351" s="4" t="e">
        <f>IF(Table1[[#This Row],[Import to Gateway Calculator?]]="Yes",IFERROR(Table1[[#This Row],[Streaming Resolution '[MP']]],""),0)</f>
        <v>#VALUE!</v>
      </c>
      <c r="N1351" s="4" t="e">
        <f>IF(Table1[[#This Row],[Import to Gateway Calculator?]]="Yes",IFERROR(Table1[[#This Row],[Recording Resolution '[MP']]],""),0)</f>
        <v>#VALUE!</v>
      </c>
      <c r="O1351" s="4" t="e">
        <f>IF(Table1[[#This Row],[Import to Gateway Calculator?]]="Yes",IFERROR(Table1[[#This Row],[Frame Rate '[FPS'] 1]],""),0)</f>
        <v>#VALUE!</v>
      </c>
      <c r="P1351" s="4" t="e">
        <f>IF(Table1[[#This Row],[Import to Gateway Calculator?]]="Yes",IFERROR(Table1[[#This Row],[Days of Storage 1]],""),0)</f>
        <v>#VALUE!</v>
      </c>
    </row>
    <row r="1352" spans="1:16" x14ac:dyDescent="0.25">
      <c r="A1352" s="5" t="e">
        <f t="shared" si="131"/>
        <v>#VALUE!</v>
      </c>
      <c r="B1352" s="6" t="str">
        <f>IFERROR(IF(Table1[[#This Row],[Multi-lens? 1]]="No", 1, IF(Table1[[#This Row],[Multi-lens? 1]]="Dual", 2, IF(Table1[[#This Row],[Multi-lens? 1]]="Quad", 4, ""))),"")</f>
        <v/>
      </c>
      <c r="C1352" s="6" t="e">
        <f t="shared" si="132"/>
        <v>#VALUE!</v>
      </c>
      <c r="D1352" s="6" t="e">
        <f t="shared" si="133"/>
        <v>#VALUE!</v>
      </c>
      <c r="E1352" s="6" t="e">
        <f t="shared" si="134"/>
        <v>#VALUE!</v>
      </c>
      <c r="F1352" s="6" t="e">
        <f t="shared" si="135"/>
        <v>#VALUE!</v>
      </c>
      <c r="H1352" s="6" t="str">
        <f>IFERROR(IF(Table1[[#This Row],[Multi-lens? 1]]="No", 1, IF(Table1[[#This Row],[Multi-lens? 1]]="Dual", 2, IF(Table1[[#This Row],[Multi-lens? 1]]="Quad", 4, ""))),"")</f>
        <v/>
      </c>
      <c r="I1352" s="9" t="str">
        <f>IFERROR(Table1[[#This Row],[Name]],"")</f>
        <v/>
      </c>
      <c r="K1352" s="3" t="str">
        <f t="shared" si="130"/>
        <v/>
      </c>
      <c r="M1352" s="4" t="e">
        <f>IF(Table1[[#This Row],[Import to Gateway Calculator?]]="Yes",IFERROR(Table1[[#This Row],[Streaming Resolution '[MP']]],""),0)</f>
        <v>#VALUE!</v>
      </c>
      <c r="N1352" s="4" t="e">
        <f>IF(Table1[[#This Row],[Import to Gateway Calculator?]]="Yes",IFERROR(Table1[[#This Row],[Recording Resolution '[MP']]],""),0)</f>
        <v>#VALUE!</v>
      </c>
      <c r="O1352" s="4" t="e">
        <f>IF(Table1[[#This Row],[Import to Gateway Calculator?]]="Yes",IFERROR(Table1[[#This Row],[Frame Rate '[FPS'] 1]],""),0)</f>
        <v>#VALUE!</v>
      </c>
      <c r="P1352" s="4" t="e">
        <f>IF(Table1[[#This Row],[Import to Gateway Calculator?]]="Yes",IFERROR(Table1[[#This Row],[Days of Storage 1]],""),0)</f>
        <v>#VALUE!</v>
      </c>
    </row>
    <row r="1353" spans="1:16" x14ac:dyDescent="0.25">
      <c r="A1353" s="5" t="e">
        <f t="shared" si="131"/>
        <v>#VALUE!</v>
      </c>
      <c r="B1353" s="6" t="str">
        <f>IFERROR(IF(Table1[[#This Row],[Multi-lens? 1]]="No", 1, IF(Table1[[#This Row],[Multi-lens? 1]]="Dual", 2, IF(Table1[[#This Row],[Multi-lens? 1]]="Quad", 4, ""))),"")</f>
        <v/>
      </c>
      <c r="C1353" s="6" t="e">
        <f t="shared" si="132"/>
        <v>#VALUE!</v>
      </c>
      <c r="D1353" s="6" t="e">
        <f t="shared" si="133"/>
        <v>#VALUE!</v>
      </c>
      <c r="E1353" s="6" t="e">
        <f t="shared" si="134"/>
        <v>#VALUE!</v>
      </c>
      <c r="F1353" s="6" t="e">
        <f t="shared" si="135"/>
        <v>#VALUE!</v>
      </c>
      <c r="H1353" s="6" t="str">
        <f>IFERROR(IF(Table1[[#This Row],[Multi-lens? 1]]="No", 1, IF(Table1[[#This Row],[Multi-lens? 1]]="Dual", 2, IF(Table1[[#This Row],[Multi-lens? 1]]="Quad", 4, ""))),"")</f>
        <v/>
      </c>
      <c r="I1353" s="9" t="str">
        <f>IFERROR(Table1[[#This Row],[Name]],"")</f>
        <v/>
      </c>
      <c r="K1353" s="3" t="str">
        <f t="shared" si="130"/>
        <v/>
      </c>
      <c r="M1353" s="4" t="e">
        <f>IF(Table1[[#This Row],[Import to Gateway Calculator?]]="Yes",IFERROR(Table1[[#This Row],[Streaming Resolution '[MP']]],""),0)</f>
        <v>#VALUE!</v>
      </c>
      <c r="N1353" s="4" t="e">
        <f>IF(Table1[[#This Row],[Import to Gateway Calculator?]]="Yes",IFERROR(Table1[[#This Row],[Recording Resolution '[MP']]],""),0)</f>
        <v>#VALUE!</v>
      </c>
      <c r="O1353" s="4" t="e">
        <f>IF(Table1[[#This Row],[Import to Gateway Calculator?]]="Yes",IFERROR(Table1[[#This Row],[Frame Rate '[FPS'] 1]],""),0)</f>
        <v>#VALUE!</v>
      </c>
      <c r="P1353" s="4" t="e">
        <f>IF(Table1[[#This Row],[Import to Gateway Calculator?]]="Yes",IFERROR(Table1[[#This Row],[Days of Storage 1]],""),0)</f>
        <v>#VALUE!</v>
      </c>
    </row>
    <row r="1354" spans="1:16" x14ac:dyDescent="0.25">
      <c r="A1354" s="5" t="e">
        <f t="shared" si="131"/>
        <v>#VALUE!</v>
      </c>
      <c r="B1354" s="6" t="str">
        <f>IFERROR(IF(Table1[[#This Row],[Multi-lens? 1]]="No", 1, IF(Table1[[#This Row],[Multi-lens? 1]]="Dual", 2, IF(Table1[[#This Row],[Multi-lens? 1]]="Quad", 4, ""))),"")</f>
        <v/>
      </c>
      <c r="C1354" s="6" t="e">
        <f t="shared" si="132"/>
        <v>#VALUE!</v>
      </c>
      <c r="D1354" s="6" t="e">
        <f t="shared" si="133"/>
        <v>#VALUE!</v>
      </c>
      <c r="E1354" s="6" t="e">
        <f t="shared" si="134"/>
        <v>#VALUE!</v>
      </c>
      <c r="F1354" s="6" t="e">
        <f t="shared" si="135"/>
        <v>#VALUE!</v>
      </c>
      <c r="H1354" s="6" t="str">
        <f>IFERROR(IF(Table1[[#This Row],[Multi-lens? 1]]="No", 1, IF(Table1[[#This Row],[Multi-lens? 1]]="Dual", 2, IF(Table1[[#This Row],[Multi-lens? 1]]="Quad", 4, ""))),"")</f>
        <v/>
      </c>
      <c r="I1354" s="9" t="str">
        <f>IFERROR(Table1[[#This Row],[Name]],"")</f>
        <v/>
      </c>
      <c r="K1354" s="3" t="str">
        <f t="shared" si="130"/>
        <v/>
      </c>
      <c r="M1354" s="4" t="e">
        <f>IF(Table1[[#This Row],[Import to Gateway Calculator?]]="Yes",IFERROR(Table1[[#This Row],[Streaming Resolution '[MP']]],""),0)</f>
        <v>#VALUE!</v>
      </c>
      <c r="N1354" s="4" t="e">
        <f>IF(Table1[[#This Row],[Import to Gateway Calculator?]]="Yes",IFERROR(Table1[[#This Row],[Recording Resolution '[MP']]],""),0)</f>
        <v>#VALUE!</v>
      </c>
      <c r="O1354" s="4" t="e">
        <f>IF(Table1[[#This Row],[Import to Gateway Calculator?]]="Yes",IFERROR(Table1[[#This Row],[Frame Rate '[FPS'] 1]],""),0)</f>
        <v>#VALUE!</v>
      </c>
      <c r="P1354" s="4" t="e">
        <f>IF(Table1[[#This Row],[Import to Gateway Calculator?]]="Yes",IFERROR(Table1[[#This Row],[Days of Storage 1]],""),0)</f>
        <v>#VALUE!</v>
      </c>
    </row>
    <row r="1355" spans="1:16" x14ac:dyDescent="0.25">
      <c r="A1355" s="5" t="e">
        <f t="shared" si="131"/>
        <v>#VALUE!</v>
      </c>
      <c r="B1355" s="6" t="str">
        <f>IFERROR(IF(Table1[[#This Row],[Multi-lens? 1]]="No", 1, IF(Table1[[#This Row],[Multi-lens? 1]]="Dual", 2, IF(Table1[[#This Row],[Multi-lens? 1]]="Quad", 4, ""))),"")</f>
        <v/>
      </c>
      <c r="C1355" s="6" t="e">
        <f t="shared" si="132"/>
        <v>#VALUE!</v>
      </c>
      <c r="D1355" s="6" t="e">
        <f t="shared" si="133"/>
        <v>#VALUE!</v>
      </c>
      <c r="E1355" s="6" t="e">
        <f t="shared" si="134"/>
        <v>#VALUE!</v>
      </c>
      <c r="F1355" s="6" t="e">
        <f t="shared" si="135"/>
        <v>#VALUE!</v>
      </c>
      <c r="H1355" s="6" t="str">
        <f>IFERROR(IF(Table1[[#This Row],[Multi-lens? 1]]="No", 1, IF(Table1[[#This Row],[Multi-lens? 1]]="Dual", 2, IF(Table1[[#This Row],[Multi-lens? 1]]="Quad", 4, ""))),"")</f>
        <v/>
      </c>
      <c r="I1355" s="9" t="str">
        <f>IFERROR(Table1[[#This Row],[Name]],"")</f>
        <v/>
      </c>
      <c r="K1355" s="3" t="str">
        <f t="shared" si="130"/>
        <v/>
      </c>
      <c r="M1355" s="4" t="e">
        <f>IF(Table1[[#This Row],[Import to Gateway Calculator?]]="Yes",IFERROR(Table1[[#This Row],[Streaming Resolution '[MP']]],""),0)</f>
        <v>#VALUE!</v>
      </c>
      <c r="N1355" s="4" t="e">
        <f>IF(Table1[[#This Row],[Import to Gateway Calculator?]]="Yes",IFERROR(Table1[[#This Row],[Recording Resolution '[MP']]],""),0)</f>
        <v>#VALUE!</v>
      </c>
      <c r="O1355" s="4" t="e">
        <f>IF(Table1[[#This Row],[Import to Gateway Calculator?]]="Yes",IFERROR(Table1[[#This Row],[Frame Rate '[FPS'] 1]],""),0)</f>
        <v>#VALUE!</v>
      </c>
      <c r="P1355" s="4" t="e">
        <f>IF(Table1[[#This Row],[Import to Gateway Calculator?]]="Yes",IFERROR(Table1[[#This Row],[Days of Storage 1]],""),0)</f>
        <v>#VALUE!</v>
      </c>
    </row>
    <row r="1356" spans="1:16" x14ac:dyDescent="0.25">
      <c r="A1356" s="5" t="e">
        <f t="shared" si="131"/>
        <v>#VALUE!</v>
      </c>
      <c r="B1356" s="6" t="str">
        <f>IFERROR(IF(Table1[[#This Row],[Multi-lens? 1]]="No", 1, IF(Table1[[#This Row],[Multi-lens? 1]]="Dual", 2, IF(Table1[[#This Row],[Multi-lens? 1]]="Quad", 4, ""))),"")</f>
        <v/>
      </c>
      <c r="C1356" s="6" t="e">
        <f t="shared" si="132"/>
        <v>#VALUE!</v>
      </c>
      <c r="D1356" s="6" t="e">
        <f t="shared" si="133"/>
        <v>#VALUE!</v>
      </c>
      <c r="E1356" s="6" t="e">
        <f t="shared" si="134"/>
        <v>#VALUE!</v>
      </c>
      <c r="F1356" s="6" t="e">
        <f t="shared" si="135"/>
        <v>#VALUE!</v>
      </c>
      <c r="H1356" s="6" t="str">
        <f>IFERROR(IF(Table1[[#This Row],[Multi-lens? 1]]="No", 1, IF(Table1[[#This Row],[Multi-lens? 1]]="Dual", 2, IF(Table1[[#This Row],[Multi-lens? 1]]="Quad", 4, ""))),"")</f>
        <v/>
      </c>
      <c r="I1356" s="9" t="str">
        <f>IFERROR(Table1[[#This Row],[Name]],"")</f>
        <v/>
      </c>
      <c r="K1356" s="3" t="str">
        <f t="shared" si="130"/>
        <v/>
      </c>
      <c r="M1356" s="4" t="e">
        <f>IF(Table1[[#This Row],[Import to Gateway Calculator?]]="Yes",IFERROR(Table1[[#This Row],[Streaming Resolution '[MP']]],""),0)</f>
        <v>#VALUE!</v>
      </c>
      <c r="N1356" s="4" t="e">
        <f>IF(Table1[[#This Row],[Import to Gateway Calculator?]]="Yes",IFERROR(Table1[[#This Row],[Recording Resolution '[MP']]],""),0)</f>
        <v>#VALUE!</v>
      </c>
      <c r="O1356" s="4" t="e">
        <f>IF(Table1[[#This Row],[Import to Gateway Calculator?]]="Yes",IFERROR(Table1[[#This Row],[Frame Rate '[FPS'] 1]],""),0)</f>
        <v>#VALUE!</v>
      </c>
      <c r="P1356" s="4" t="e">
        <f>IF(Table1[[#This Row],[Import to Gateway Calculator?]]="Yes",IFERROR(Table1[[#This Row],[Days of Storage 1]],""),0)</f>
        <v>#VALUE!</v>
      </c>
    </row>
    <row r="1357" spans="1:16" x14ac:dyDescent="0.25">
      <c r="A1357" s="5" t="e">
        <f t="shared" si="131"/>
        <v>#VALUE!</v>
      </c>
      <c r="B1357" s="6" t="str">
        <f>IFERROR(IF(Table1[[#This Row],[Multi-lens? 1]]="No", 1, IF(Table1[[#This Row],[Multi-lens? 1]]="Dual", 2, IF(Table1[[#This Row],[Multi-lens? 1]]="Quad", 4, ""))),"")</f>
        <v/>
      </c>
      <c r="C1357" s="6" t="e">
        <f t="shared" si="132"/>
        <v>#VALUE!</v>
      </c>
      <c r="D1357" s="6" t="e">
        <f t="shared" si="133"/>
        <v>#VALUE!</v>
      </c>
      <c r="E1357" s="6" t="e">
        <f t="shared" si="134"/>
        <v>#VALUE!</v>
      </c>
      <c r="F1357" s="6" t="e">
        <f t="shared" si="135"/>
        <v>#VALUE!</v>
      </c>
      <c r="H1357" s="6" t="str">
        <f>IFERROR(IF(Table1[[#This Row],[Multi-lens? 1]]="No", 1, IF(Table1[[#This Row],[Multi-lens? 1]]="Dual", 2, IF(Table1[[#This Row],[Multi-lens? 1]]="Quad", 4, ""))),"")</f>
        <v/>
      </c>
      <c r="I1357" s="9" t="str">
        <f>IFERROR(Table1[[#This Row],[Name]],"")</f>
        <v/>
      </c>
      <c r="K1357" s="3" t="str">
        <f t="shared" si="130"/>
        <v/>
      </c>
      <c r="M1357" s="4" t="e">
        <f>IF(Table1[[#This Row],[Import to Gateway Calculator?]]="Yes",IFERROR(Table1[[#This Row],[Streaming Resolution '[MP']]],""),0)</f>
        <v>#VALUE!</v>
      </c>
      <c r="N1357" s="4" t="e">
        <f>IF(Table1[[#This Row],[Import to Gateway Calculator?]]="Yes",IFERROR(Table1[[#This Row],[Recording Resolution '[MP']]],""),0)</f>
        <v>#VALUE!</v>
      </c>
      <c r="O1357" s="4" t="e">
        <f>IF(Table1[[#This Row],[Import to Gateway Calculator?]]="Yes",IFERROR(Table1[[#This Row],[Frame Rate '[FPS'] 1]],""),0)</f>
        <v>#VALUE!</v>
      </c>
      <c r="P1357" s="4" t="e">
        <f>IF(Table1[[#This Row],[Import to Gateway Calculator?]]="Yes",IFERROR(Table1[[#This Row],[Days of Storage 1]],""),0)</f>
        <v>#VALUE!</v>
      </c>
    </row>
    <row r="1358" spans="1:16" x14ac:dyDescent="0.25">
      <c r="A1358" s="5" t="e">
        <f t="shared" si="131"/>
        <v>#VALUE!</v>
      </c>
      <c r="B1358" s="6" t="str">
        <f>IFERROR(IF(Table1[[#This Row],[Multi-lens? 1]]="No", 1, IF(Table1[[#This Row],[Multi-lens? 1]]="Dual", 2, IF(Table1[[#This Row],[Multi-lens? 1]]="Quad", 4, ""))),"")</f>
        <v/>
      </c>
      <c r="C1358" s="6" t="e">
        <f t="shared" si="132"/>
        <v>#VALUE!</v>
      </c>
      <c r="D1358" s="6" t="e">
        <f t="shared" si="133"/>
        <v>#VALUE!</v>
      </c>
      <c r="E1358" s="6" t="e">
        <f t="shared" si="134"/>
        <v>#VALUE!</v>
      </c>
      <c r="F1358" s="6" t="e">
        <f t="shared" si="135"/>
        <v>#VALUE!</v>
      </c>
      <c r="H1358" s="6" t="str">
        <f>IFERROR(IF(Table1[[#This Row],[Multi-lens? 1]]="No", 1, IF(Table1[[#This Row],[Multi-lens? 1]]="Dual", 2, IF(Table1[[#This Row],[Multi-lens? 1]]="Quad", 4, ""))),"")</f>
        <v/>
      </c>
      <c r="I1358" s="9" t="str">
        <f>IFERROR(Table1[[#This Row],[Name]],"")</f>
        <v/>
      </c>
      <c r="K1358" s="3" t="str">
        <f t="shared" si="130"/>
        <v/>
      </c>
      <c r="M1358" s="4" t="e">
        <f>IF(Table1[[#This Row],[Import to Gateway Calculator?]]="Yes",IFERROR(Table1[[#This Row],[Streaming Resolution '[MP']]],""),0)</f>
        <v>#VALUE!</v>
      </c>
      <c r="N1358" s="4" t="e">
        <f>IF(Table1[[#This Row],[Import to Gateway Calculator?]]="Yes",IFERROR(Table1[[#This Row],[Recording Resolution '[MP']]],""),0)</f>
        <v>#VALUE!</v>
      </c>
      <c r="O1358" s="4" t="e">
        <f>IF(Table1[[#This Row],[Import to Gateway Calculator?]]="Yes",IFERROR(Table1[[#This Row],[Frame Rate '[FPS'] 1]],""),0)</f>
        <v>#VALUE!</v>
      </c>
      <c r="P1358" s="4" t="e">
        <f>IF(Table1[[#This Row],[Import to Gateway Calculator?]]="Yes",IFERROR(Table1[[#This Row],[Days of Storage 1]],""),0)</f>
        <v>#VALUE!</v>
      </c>
    </row>
    <row r="1359" spans="1:16" x14ac:dyDescent="0.25">
      <c r="A1359" s="5" t="e">
        <f t="shared" si="131"/>
        <v>#VALUE!</v>
      </c>
      <c r="B1359" s="6" t="str">
        <f>IFERROR(IF(Table1[[#This Row],[Multi-lens? 1]]="No", 1, IF(Table1[[#This Row],[Multi-lens? 1]]="Dual", 2, IF(Table1[[#This Row],[Multi-lens? 1]]="Quad", 4, ""))),"")</f>
        <v/>
      </c>
      <c r="C1359" s="6" t="e">
        <f t="shared" si="132"/>
        <v>#VALUE!</v>
      </c>
      <c r="D1359" s="6" t="e">
        <f t="shared" si="133"/>
        <v>#VALUE!</v>
      </c>
      <c r="E1359" s="6" t="e">
        <f t="shared" si="134"/>
        <v>#VALUE!</v>
      </c>
      <c r="F1359" s="6" t="e">
        <f t="shared" si="135"/>
        <v>#VALUE!</v>
      </c>
      <c r="H1359" s="6" t="str">
        <f>IFERROR(IF(Table1[[#This Row],[Multi-lens? 1]]="No", 1, IF(Table1[[#This Row],[Multi-lens? 1]]="Dual", 2, IF(Table1[[#This Row],[Multi-lens? 1]]="Quad", 4, ""))),"")</f>
        <v/>
      </c>
      <c r="I1359" s="9" t="str">
        <f>IFERROR(Table1[[#This Row],[Name]],"")</f>
        <v/>
      </c>
      <c r="K1359" s="3" t="str">
        <f t="shared" si="130"/>
        <v/>
      </c>
      <c r="M1359" s="4" t="e">
        <f>IF(Table1[[#This Row],[Import to Gateway Calculator?]]="Yes",IFERROR(Table1[[#This Row],[Streaming Resolution '[MP']]],""),0)</f>
        <v>#VALUE!</v>
      </c>
      <c r="N1359" s="4" t="e">
        <f>IF(Table1[[#This Row],[Import to Gateway Calculator?]]="Yes",IFERROR(Table1[[#This Row],[Recording Resolution '[MP']]],""),0)</f>
        <v>#VALUE!</v>
      </c>
      <c r="O1359" s="4" t="e">
        <f>IF(Table1[[#This Row],[Import to Gateway Calculator?]]="Yes",IFERROR(Table1[[#This Row],[Frame Rate '[FPS'] 1]],""),0)</f>
        <v>#VALUE!</v>
      </c>
      <c r="P1359" s="4" t="e">
        <f>IF(Table1[[#This Row],[Import to Gateway Calculator?]]="Yes",IFERROR(Table1[[#This Row],[Days of Storage 1]],""),0)</f>
        <v>#VALUE!</v>
      </c>
    </row>
    <row r="1360" spans="1:16" x14ac:dyDescent="0.25">
      <c r="A1360" s="5" t="e">
        <f t="shared" si="131"/>
        <v>#VALUE!</v>
      </c>
      <c r="B1360" s="6" t="str">
        <f>IFERROR(IF(Table1[[#This Row],[Multi-lens? 1]]="No", 1, IF(Table1[[#This Row],[Multi-lens? 1]]="Dual", 2, IF(Table1[[#This Row],[Multi-lens? 1]]="Quad", 4, ""))),"")</f>
        <v/>
      </c>
      <c r="C1360" s="6" t="e">
        <f t="shared" si="132"/>
        <v>#VALUE!</v>
      </c>
      <c r="D1360" s="6" t="e">
        <f t="shared" si="133"/>
        <v>#VALUE!</v>
      </c>
      <c r="E1360" s="6" t="e">
        <f t="shared" si="134"/>
        <v>#VALUE!</v>
      </c>
      <c r="F1360" s="6" t="e">
        <f t="shared" si="135"/>
        <v>#VALUE!</v>
      </c>
      <c r="H1360" s="6" t="str">
        <f>IFERROR(IF(Table1[[#This Row],[Multi-lens? 1]]="No", 1, IF(Table1[[#This Row],[Multi-lens? 1]]="Dual", 2, IF(Table1[[#This Row],[Multi-lens? 1]]="Quad", 4, ""))),"")</f>
        <v/>
      </c>
      <c r="I1360" s="9" t="str">
        <f>IFERROR(Table1[[#This Row],[Name]],"")</f>
        <v/>
      </c>
      <c r="K1360" s="3" t="str">
        <f t="shared" si="130"/>
        <v/>
      </c>
      <c r="M1360" s="4" t="e">
        <f>IF(Table1[[#This Row],[Import to Gateway Calculator?]]="Yes",IFERROR(Table1[[#This Row],[Streaming Resolution '[MP']]],""),0)</f>
        <v>#VALUE!</v>
      </c>
      <c r="N1360" s="4" t="e">
        <f>IF(Table1[[#This Row],[Import to Gateway Calculator?]]="Yes",IFERROR(Table1[[#This Row],[Recording Resolution '[MP']]],""),0)</f>
        <v>#VALUE!</v>
      </c>
      <c r="O1360" s="4" t="e">
        <f>IF(Table1[[#This Row],[Import to Gateway Calculator?]]="Yes",IFERROR(Table1[[#This Row],[Frame Rate '[FPS'] 1]],""),0)</f>
        <v>#VALUE!</v>
      </c>
      <c r="P1360" s="4" t="e">
        <f>IF(Table1[[#This Row],[Import to Gateway Calculator?]]="Yes",IFERROR(Table1[[#This Row],[Days of Storage 1]],""),0)</f>
        <v>#VALUE!</v>
      </c>
    </row>
    <row r="1361" spans="1:16" x14ac:dyDescent="0.25">
      <c r="A1361" s="5" t="e">
        <f t="shared" si="131"/>
        <v>#VALUE!</v>
      </c>
      <c r="B1361" s="6" t="str">
        <f>IFERROR(IF(Table1[[#This Row],[Multi-lens? 1]]="No", 1, IF(Table1[[#This Row],[Multi-lens? 1]]="Dual", 2, IF(Table1[[#This Row],[Multi-lens? 1]]="Quad", 4, ""))),"")</f>
        <v/>
      </c>
      <c r="C1361" s="6" t="e">
        <f t="shared" si="132"/>
        <v>#VALUE!</v>
      </c>
      <c r="D1361" s="6" t="e">
        <f t="shared" si="133"/>
        <v>#VALUE!</v>
      </c>
      <c r="E1361" s="6" t="e">
        <f t="shared" si="134"/>
        <v>#VALUE!</v>
      </c>
      <c r="F1361" s="6" t="e">
        <f t="shared" si="135"/>
        <v>#VALUE!</v>
      </c>
      <c r="H1361" s="6" t="str">
        <f>IFERROR(IF(Table1[[#This Row],[Multi-lens? 1]]="No", 1, IF(Table1[[#This Row],[Multi-lens? 1]]="Dual", 2, IF(Table1[[#This Row],[Multi-lens? 1]]="Quad", 4, ""))),"")</f>
        <v/>
      </c>
      <c r="I1361" s="9" t="str">
        <f>IFERROR(Table1[[#This Row],[Name]],"")</f>
        <v/>
      </c>
      <c r="K1361" s="3" t="str">
        <f t="shared" si="130"/>
        <v/>
      </c>
      <c r="M1361" s="4" t="e">
        <f>IF(Table1[[#This Row],[Import to Gateway Calculator?]]="Yes",IFERROR(Table1[[#This Row],[Streaming Resolution '[MP']]],""),0)</f>
        <v>#VALUE!</v>
      </c>
      <c r="N1361" s="4" t="e">
        <f>IF(Table1[[#This Row],[Import to Gateway Calculator?]]="Yes",IFERROR(Table1[[#This Row],[Recording Resolution '[MP']]],""),0)</f>
        <v>#VALUE!</v>
      </c>
      <c r="O1361" s="4" t="e">
        <f>IF(Table1[[#This Row],[Import to Gateway Calculator?]]="Yes",IFERROR(Table1[[#This Row],[Frame Rate '[FPS'] 1]],""),0)</f>
        <v>#VALUE!</v>
      </c>
      <c r="P1361" s="4" t="e">
        <f>IF(Table1[[#This Row],[Import to Gateway Calculator?]]="Yes",IFERROR(Table1[[#This Row],[Days of Storage 1]],""),0)</f>
        <v>#VALUE!</v>
      </c>
    </row>
    <row r="1362" spans="1:16" x14ac:dyDescent="0.25">
      <c r="A1362" s="5" t="e">
        <f t="shared" si="131"/>
        <v>#VALUE!</v>
      </c>
      <c r="B1362" s="6" t="str">
        <f>IFERROR(IF(Table1[[#This Row],[Multi-lens? 1]]="No", 1, IF(Table1[[#This Row],[Multi-lens? 1]]="Dual", 2, IF(Table1[[#This Row],[Multi-lens? 1]]="Quad", 4, ""))),"")</f>
        <v/>
      </c>
      <c r="C1362" s="6" t="e">
        <f t="shared" si="132"/>
        <v>#VALUE!</v>
      </c>
      <c r="D1362" s="6" t="e">
        <f t="shared" si="133"/>
        <v>#VALUE!</v>
      </c>
      <c r="E1362" s="6" t="e">
        <f t="shared" si="134"/>
        <v>#VALUE!</v>
      </c>
      <c r="F1362" s="6" t="e">
        <f t="shared" si="135"/>
        <v>#VALUE!</v>
      </c>
      <c r="H1362" s="6" t="str">
        <f>IFERROR(IF(Table1[[#This Row],[Multi-lens? 1]]="No", 1, IF(Table1[[#This Row],[Multi-lens? 1]]="Dual", 2, IF(Table1[[#This Row],[Multi-lens? 1]]="Quad", 4, ""))),"")</f>
        <v/>
      </c>
      <c r="I1362" s="9" t="str">
        <f>IFERROR(Table1[[#This Row],[Name]],"")</f>
        <v/>
      </c>
      <c r="K1362" s="3" t="str">
        <f t="shared" si="130"/>
        <v/>
      </c>
      <c r="M1362" s="4" t="e">
        <f>IF(Table1[[#This Row],[Import to Gateway Calculator?]]="Yes",IFERROR(Table1[[#This Row],[Streaming Resolution '[MP']]],""),0)</f>
        <v>#VALUE!</v>
      </c>
      <c r="N1362" s="4" t="e">
        <f>IF(Table1[[#This Row],[Import to Gateway Calculator?]]="Yes",IFERROR(Table1[[#This Row],[Recording Resolution '[MP']]],""),0)</f>
        <v>#VALUE!</v>
      </c>
      <c r="O1362" s="4" t="e">
        <f>IF(Table1[[#This Row],[Import to Gateway Calculator?]]="Yes",IFERROR(Table1[[#This Row],[Frame Rate '[FPS'] 1]],""),0)</f>
        <v>#VALUE!</v>
      </c>
      <c r="P1362" s="4" t="e">
        <f>IF(Table1[[#This Row],[Import to Gateway Calculator?]]="Yes",IFERROR(Table1[[#This Row],[Days of Storage 1]],""),0)</f>
        <v>#VALUE!</v>
      </c>
    </row>
    <row r="1363" spans="1:16" x14ac:dyDescent="0.25">
      <c r="A1363" s="5" t="e">
        <f t="shared" si="131"/>
        <v>#VALUE!</v>
      </c>
      <c r="B1363" s="6" t="str">
        <f>IFERROR(IF(Table1[[#This Row],[Multi-lens? 1]]="No", 1, IF(Table1[[#This Row],[Multi-lens? 1]]="Dual", 2, IF(Table1[[#This Row],[Multi-lens? 1]]="Quad", 4, ""))),"")</f>
        <v/>
      </c>
      <c r="C1363" s="6" t="e">
        <f t="shared" si="132"/>
        <v>#VALUE!</v>
      </c>
      <c r="D1363" s="6" t="e">
        <f t="shared" si="133"/>
        <v>#VALUE!</v>
      </c>
      <c r="E1363" s="6" t="e">
        <f t="shared" si="134"/>
        <v>#VALUE!</v>
      </c>
      <c r="F1363" s="6" t="e">
        <f t="shared" si="135"/>
        <v>#VALUE!</v>
      </c>
      <c r="H1363" s="6" t="str">
        <f>IFERROR(IF(Table1[[#This Row],[Multi-lens? 1]]="No", 1, IF(Table1[[#This Row],[Multi-lens? 1]]="Dual", 2, IF(Table1[[#This Row],[Multi-lens? 1]]="Quad", 4, ""))),"")</f>
        <v/>
      </c>
      <c r="I1363" s="9" t="str">
        <f>IFERROR(Table1[[#This Row],[Name]],"")</f>
        <v/>
      </c>
      <c r="K1363" s="3" t="str">
        <f t="shared" si="130"/>
        <v/>
      </c>
      <c r="M1363" s="4" t="e">
        <f>IF(Table1[[#This Row],[Import to Gateway Calculator?]]="Yes",IFERROR(Table1[[#This Row],[Streaming Resolution '[MP']]],""),0)</f>
        <v>#VALUE!</v>
      </c>
      <c r="N1363" s="4" t="e">
        <f>IF(Table1[[#This Row],[Import to Gateway Calculator?]]="Yes",IFERROR(Table1[[#This Row],[Recording Resolution '[MP']]],""),0)</f>
        <v>#VALUE!</v>
      </c>
      <c r="O1363" s="4" t="e">
        <f>IF(Table1[[#This Row],[Import to Gateway Calculator?]]="Yes",IFERROR(Table1[[#This Row],[Frame Rate '[FPS'] 1]],""),0)</f>
        <v>#VALUE!</v>
      </c>
      <c r="P1363" s="4" t="e">
        <f>IF(Table1[[#This Row],[Import to Gateway Calculator?]]="Yes",IFERROR(Table1[[#This Row],[Days of Storage 1]],""),0)</f>
        <v>#VALUE!</v>
      </c>
    </row>
    <row r="1364" spans="1:16" x14ac:dyDescent="0.25">
      <c r="A1364" s="5" t="e">
        <f t="shared" si="131"/>
        <v>#VALUE!</v>
      </c>
      <c r="B1364" s="6" t="str">
        <f>IFERROR(IF(Table1[[#This Row],[Multi-lens? 1]]="No", 1, IF(Table1[[#This Row],[Multi-lens? 1]]="Dual", 2, IF(Table1[[#This Row],[Multi-lens? 1]]="Quad", 4, ""))),"")</f>
        <v/>
      </c>
      <c r="C1364" s="6" t="e">
        <f t="shared" si="132"/>
        <v>#VALUE!</v>
      </c>
      <c r="D1364" s="6" t="e">
        <f t="shared" si="133"/>
        <v>#VALUE!</v>
      </c>
      <c r="E1364" s="6" t="e">
        <f t="shared" si="134"/>
        <v>#VALUE!</v>
      </c>
      <c r="F1364" s="6" t="e">
        <f t="shared" si="135"/>
        <v>#VALUE!</v>
      </c>
      <c r="H1364" s="6" t="str">
        <f>IFERROR(IF(Table1[[#This Row],[Multi-lens? 1]]="No", 1, IF(Table1[[#This Row],[Multi-lens? 1]]="Dual", 2, IF(Table1[[#This Row],[Multi-lens? 1]]="Quad", 4, ""))),"")</f>
        <v/>
      </c>
      <c r="I1364" s="9" t="str">
        <f>IFERROR(Table1[[#This Row],[Name]],"")</f>
        <v/>
      </c>
      <c r="K1364" s="3" t="str">
        <f t="shared" si="130"/>
        <v/>
      </c>
      <c r="M1364" s="4" t="e">
        <f>IF(Table1[[#This Row],[Import to Gateway Calculator?]]="Yes",IFERROR(Table1[[#This Row],[Streaming Resolution '[MP']]],""),0)</f>
        <v>#VALUE!</v>
      </c>
      <c r="N1364" s="4" t="e">
        <f>IF(Table1[[#This Row],[Import to Gateway Calculator?]]="Yes",IFERROR(Table1[[#This Row],[Recording Resolution '[MP']]],""),0)</f>
        <v>#VALUE!</v>
      </c>
      <c r="O1364" s="4" t="e">
        <f>IF(Table1[[#This Row],[Import to Gateway Calculator?]]="Yes",IFERROR(Table1[[#This Row],[Frame Rate '[FPS'] 1]],""),0)</f>
        <v>#VALUE!</v>
      </c>
      <c r="P1364" s="4" t="e">
        <f>IF(Table1[[#This Row],[Import to Gateway Calculator?]]="Yes",IFERROR(Table1[[#This Row],[Days of Storage 1]],""),0)</f>
        <v>#VALUE!</v>
      </c>
    </row>
    <row r="1365" spans="1:16" x14ac:dyDescent="0.25">
      <c r="A1365" s="5" t="e">
        <f t="shared" si="131"/>
        <v>#VALUE!</v>
      </c>
      <c r="B1365" s="6" t="str">
        <f>IFERROR(IF(Table1[[#This Row],[Multi-lens? 1]]="No", 1, IF(Table1[[#This Row],[Multi-lens? 1]]="Dual", 2, IF(Table1[[#This Row],[Multi-lens? 1]]="Quad", 4, ""))),"")</f>
        <v/>
      </c>
      <c r="C1365" s="6" t="e">
        <f t="shared" si="132"/>
        <v>#VALUE!</v>
      </c>
      <c r="D1365" s="6" t="e">
        <f t="shared" si="133"/>
        <v>#VALUE!</v>
      </c>
      <c r="E1365" s="6" t="e">
        <f t="shared" si="134"/>
        <v>#VALUE!</v>
      </c>
      <c r="F1365" s="6" t="e">
        <f t="shared" si="135"/>
        <v>#VALUE!</v>
      </c>
      <c r="H1365" s="6" t="str">
        <f>IFERROR(IF(Table1[[#This Row],[Multi-lens? 1]]="No", 1, IF(Table1[[#This Row],[Multi-lens? 1]]="Dual", 2, IF(Table1[[#This Row],[Multi-lens? 1]]="Quad", 4, ""))),"")</f>
        <v/>
      </c>
      <c r="I1365" s="9" t="str">
        <f>IFERROR(Table1[[#This Row],[Name]],"")</f>
        <v/>
      </c>
      <c r="K1365" s="3" t="str">
        <f t="shared" si="130"/>
        <v/>
      </c>
      <c r="M1365" s="4" t="e">
        <f>IF(Table1[[#This Row],[Import to Gateway Calculator?]]="Yes",IFERROR(Table1[[#This Row],[Streaming Resolution '[MP']]],""),0)</f>
        <v>#VALUE!</v>
      </c>
      <c r="N1365" s="4" t="e">
        <f>IF(Table1[[#This Row],[Import to Gateway Calculator?]]="Yes",IFERROR(Table1[[#This Row],[Recording Resolution '[MP']]],""),0)</f>
        <v>#VALUE!</v>
      </c>
      <c r="O1365" s="4" t="e">
        <f>IF(Table1[[#This Row],[Import to Gateway Calculator?]]="Yes",IFERROR(Table1[[#This Row],[Frame Rate '[FPS'] 1]],""),0)</f>
        <v>#VALUE!</v>
      </c>
      <c r="P1365" s="4" t="e">
        <f>IF(Table1[[#This Row],[Import to Gateway Calculator?]]="Yes",IFERROR(Table1[[#This Row],[Days of Storage 1]],""),0)</f>
        <v>#VALUE!</v>
      </c>
    </row>
    <row r="1366" spans="1:16" x14ac:dyDescent="0.25">
      <c r="A1366" s="5" t="e">
        <f t="shared" si="131"/>
        <v>#VALUE!</v>
      </c>
      <c r="B1366" s="6" t="str">
        <f>IFERROR(IF(Table1[[#This Row],[Multi-lens? 1]]="No", 1, IF(Table1[[#This Row],[Multi-lens? 1]]="Dual", 2, IF(Table1[[#This Row],[Multi-lens? 1]]="Quad", 4, ""))),"")</f>
        <v/>
      </c>
      <c r="C1366" s="6" t="e">
        <f t="shared" si="132"/>
        <v>#VALUE!</v>
      </c>
      <c r="D1366" s="6" t="e">
        <f t="shared" si="133"/>
        <v>#VALUE!</v>
      </c>
      <c r="E1366" s="6" t="e">
        <f t="shared" si="134"/>
        <v>#VALUE!</v>
      </c>
      <c r="F1366" s="6" t="e">
        <f t="shared" si="135"/>
        <v>#VALUE!</v>
      </c>
      <c r="H1366" s="6" t="str">
        <f>IFERROR(IF(Table1[[#This Row],[Multi-lens? 1]]="No", 1, IF(Table1[[#This Row],[Multi-lens? 1]]="Dual", 2, IF(Table1[[#This Row],[Multi-lens? 1]]="Quad", 4, ""))),"")</f>
        <v/>
      </c>
      <c r="I1366" s="9" t="str">
        <f>IFERROR(Table1[[#This Row],[Name]],"")</f>
        <v/>
      </c>
      <c r="K1366" s="3" t="str">
        <f t="shared" si="130"/>
        <v/>
      </c>
      <c r="M1366" s="4" t="e">
        <f>IF(Table1[[#This Row],[Import to Gateway Calculator?]]="Yes",IFERROR(Table1[[#This Row],[Streaming Resolution '[MP']]],""),0)</f>
        <v>#VALUE!</v>
      </c>
      <c r="N1366" s="4" t="e">
        <f>IF(Table1[[#This Row],[Import to Gateway Calculator?]]="Yes",IFERROR(Table1[[#This Row],[Recording Resolution '[MP']]],""),0)</f>
        <v>#VALUE!</v>
      </c>
      <c r="O1366" s="4" t="e">
        <f>IF(Table1[[#This Row],[Import to Gateway Calculator?]]="Yes",IFERROR(Table1[[#This Row],[Frame Rate '[FPS'] 1]],""),0)</f>
        <v>#VALUE!</v>
      </c>
      <c r="P1366" s="4" t="e">
        <f>IF(Table1[[#This Row],[Import to Gateway Calculator?]]="Yes",IFERROR(Table1[[#This Row],[Days of Storage 1]],""),0)</f>
        <v>#VALUE!</v>
      </c>
    </row>
    <row r="1367" spans="1:16" x14ac:dyDescent="0.25">
      <c r="A1367" s="5" t="e">
        <f t="shared" si="131"/>
        <v>#VALUE!</v>
      </c>
      <c r="B1367" s="6" t="str">
        <f>IFERROR(IF(Table1[[#This Row],[Multi-lens? 1]]="No", 1, IF(Table1[[#This Row],[Multi-lens? 1]]="Dual", 2, IF(Table1[[#This Row],[Multi-lens? 1]]="Quad", 4, ""))),"")</f>
        <v/>
      </c>
      <c r="C1367" s="6" t="e">
        <f t="shared" si="132"/>
        <v>#VALUE!</v>
      </c>
      <c r="D1367" s="6" t="e">
        <f t="shared" si="133"/>
        <v>#VALUE!</v>
      </c>
      <c r="E1367" s="6" t="e">
        <f t="shared" si="134"/>
        <v>#VALUE!</v>
      </c>
      <c r="F1367" s="6" t="e">
        <f t="shared" si="135"/>
        <v>#VALUE!</v>
      </c>
      <c r="H1367" s="6" t="str">
        <f>IFERROR(IF(Table1[[#This Row],[Multi-lens? 1]]="No", 1, IF(Table1[[#This Row],[Multi-lens? 1]]="Dual", 2, IF(Table1[[#This Row],[Multi-lens? 1]]="Quad", 4, ""))),"")</f>
        <v/>
      </c>
      <c r="I1367" s="9" t="str">
        <f>IFERROR(Table1[[#This Row],[Name]],"")</f>
        <v/>
      </c>
      <c r="K1367" s="3" t="str">
        <f t="shared" si="130"/>
        <v/>
      </c>
      <c r="M1367" s="4" t="e">
        <f>IF(Table1[[#This Row],[Import to Gateway Calculator?]]="Yes",IFERROR(Table1[[#This Row],[Streaming Resolution '[MP']]],""),0)</f>
        <v>#VALUE!</v>
      </c>
      <c r="N1367" s="4" t="e">
        <f>IF(Table1[[#This Row],[Import to Gateway Calculator?]]="Yes",IFERROR(Table1[[#This Row],[Recording Resolution '[MP']]],""),0)</f>
        <v>#VALUE!</v>
      </c>
      <c r="O1367" s="4" t="e">
        <f>IF(Table1[[#This Row],[Import to Gateway Calculator?]]="Yes",IFERROR(Table1[[#This Row],[Frame Rate '[FPS'] 1]],""),0)</f>
        <v>#VALUE!</v>
      </c>
      <c r="P1367" s="4" t="e">
        <f>IF(Table1[[#This Row],[Import to Gateway Calculator?]]="Yes",IFERROR(Table1[[#This Row],[Days of Storage 1]],""),0)</f>
        <v>#VALUE!</v>
      </c>
    </row>
    <row r="1368" spans="1:16" x14ac:dyDescent="0.25">
      <c r="A1368" s="5" t="e">
        <f t="shared" si="131"/>
        <v>#VALUE!</v>
      </c>
      <c r="B1368" s="6" t="str">
        <f>IFERROR(IF(Table1[[#This Row],[Multi-lens? 1]]="No", 1, IF(Table1[[#This Row],[Multi-lens? 1]]="Dual", 2, IF(Table1[[#This Row],[Multi-lens? 1]]="Quad", 4, ""))),"")</f>
        <v/>
      </c>
      <c r="C1368" s="6" t="e">
        <f t="shared" si="132"/>
        <v>#VALUE!</v>
      </c>
      <c r="D1368" s="6" t="e">
        <f t="shared" si="133"/>
        <v>#VALUE!</v>
      </c>
      <c r="E1368" s="6" t="e">
        <f t="shared" si="134"/>
        <v>#VALUE!</v>
      </c>
      <c r="F1368" s="6" t="e">
        <f t="shared" si="135"/>
        <v>#VALUE!</v>
      </c>
      <c r="H1368" s="6" t="str">
        <f>IFERROR(IF(Table1[[#This Row],[Multi-lens? 1]]="No", 1, IF(Table1[[#This Row],[Multi-lens? 1]]="Dual", 2, IF(Table1[[#This Row],[Multi-lens? 1]]="Quad", 4, ""))),"")</f>
        <v/>
      </c>
      <c r="I1368" s="9" t="str">
        <f>IFERROR(Table1[[#This Row],[Name]],"")</f>
        <v/>
      </c>
      <c r="K1368" s="3" t="str">
        <f t="shared" si="130"/>
        <v/>
      </c>
      <c r="M1368" s="4" t="e">
        <f>IF(Table1[[#This Row],[Import to Gateway Calculator?]]="Yes",IFERROR(Table1[[#This Row],[Streaming Resolution '[MP']]],""),0)</f>
        <v>#VALUE!</v>
      </c>
      <c r="N1368" s="4" t="e">
        <f>IF(Table1[[#This Row],[Import to Gateway Calculator?]]="Yes",IFERROR(Table1[[#This Row],[Recording Resolution '[MP']]],""),0)</f>
        <v>#VALUE!</v>
      </c>
      <c r="O1368" s="4" t="e">
        <f>IF(Table1[[#This Row],[Import to Gateway Calculator?]]="Yes",IFERROR(Table1[[#This Row],[Frame Rate '[FPS'] 1]],""),0)</f>
        <v>#VALUE!</v>
      </c>
      <c r="P1368" s="4" t="e">
        <f>IF(Table1[[#This Row],[Import to Gateway Calculator?]]="Yes",IFERROR(Table1[[#This Row],[Days of Storage 1]],""),0)</f>
        <v>#VALUE!</v>
      </c>
    </row>
    <row r="1369" spans="1:16" x14ac:dyDescent="0.25">
      <c r="A1369" s="5" t="e">
        <f t="shared" si="131"/>
        <v>#VALUE!</v>
      </c>
      <c r="B1369" s="6" t="str">
        <f>IFERROR(IF(Table1[[#This Row],[Multi-lens? 1]]="No", 1, IF(Table1[[#This Row],[Multi-lens? 1]]="Dual", 2, IF(Table1[[#This Row],[Multi-lens? 1]]="Quad", 4, ""))),"")</f>
        <v/>
      </c>
      <c r="C1369" s="6" t="e">
        <f t="shared" si="132"/>
        <v>#VALUE!</v>
      </c>
      <c r="D1369" s="6" t="e">
        <f t="shared" si="133"/>
        <v>#VALUE!</v>
      </c>
      <c r="E1369" s="6" t="e">
        <f t="shared" si="134"/>
        <v>#VALUE!</v>
      </c>
      <c r="F1369" s="6" t="e">
        <f t="shared" si="135"/>
        <v>#VALUE!</v>
      </c>
      <c r="H1369" s="6" t="str">
        <f>IFERROR(IF(Table1[[#This Row],[Multi-lens? 1]]="No", 1, IF(Table1[[#This Row],[Multi-lens? 1]]="Dual", 2, IF(Table1[[#This Row],[Multi-lens? 1]]="Quad", 4, ""))),"")</f>
        <v/>
      </c>
      <c r="I1369" s="9" t="str">
        <f>IFERROR(Table1[[#This Row],[Name]],"")</f>
        <v/>
      </c>
      <c r="K1369" s="3" t="str">
        <f t="shared" si="130"/>
        <v/>
      </c>
      <c r="M1369" s="4" t="e">
        <f>IF(Table1[[#This Row],[Import to Gateway Calculator?]]="Yes",IFERROR(Table1[[#This Row],[Streaming Resolution '[MP']]],""),0)</f>
        <v>#VALUE!</v>
      </c>
      <c r="N1369" s="4" t="e">
        <f>IF(Table1[[#This Row],[Import to Gateway Calculator?]]="Yes",IFERROR(Table1[[#This Row],[Recording Resolution '[MP']]],""),0)</f>
        <v>#VALUE!</v>
      </c>
      <c r="O1369" s="4" t="e">
        <f>IF(Table1[[#This Row],[Import to Gateway Calculator?]]="Yes",IFERROR(Table1[[#This Row],[Frame Rate '[FPS'] 1]],""),0)</f>
        <v>#VALUE!</v>
      </c>
      <c r="P1369" s="4" t="e">
        <f>IF(Table1[[#This Row],[Import to Gateway Calculator?]]="Yes",IFERROR(Table1[[#This Row],[Days of Storage 1]],""),0)</f>
        <v>#VALUE!</v>
      </c>
    </row>
    <row r="1370" spans="1:16" x14ac:dyDescent="0.25">
      <c r="A1370" s="5" t="e">
        <f t="shared" si="131"/>
        <v>#VALUE!</v>
      </c>
      <c r="B1370" s="6" t="str">
        <f>IFERROR(IF(Table1[[#This Row],[Multi-lens? 1]]="No", 1, IF(Table1[[#This Row],[Multi-lens? 1]]="Dual", 2, IF(Table1[[#This Row],[Multi-lens? 1]]="Quad", 4, ""))),"")</f>
        <v/>
      </c>
      <c r="C1370" s="6" t="e">
        <f t="shared" si="132"/>
        <v>#VALUE!</v>
      </c>
      <c r="D1370" s="6" t="e">
        <f t="shared" si="133"/>
        <v>#VALUE!</v>
      </c>
      <c r="E1370" s="6" t="e">
        <f t="shared" si="134"/>
        <v>#VALUE!</v>
      </c>
      <c r="F1370" s="6" t="e">
        <f t="shared" si="135"/>
        <v>#VALUE!</v>
      </c>
      <c r="H1370" s="6" t="str">
        <f>IFERROR(IF(Table1[[#This Row],[Multi-lens? 1]]="No", 1, IF(Table1[[#This Row],[Multi-lens? 1]]="Dual", 2, IF(Table1[[#This Row],[Multi-lens? 1]]="Quad", 4, ""))),"")</f>
        <v/>
      </c>
      <c r="I1370" s="9" t="str">
        <f>IFERROR(Table1[[#This Row],[Name]],"")</f>
        <v/>
      </c>
      <c r="K1370" s="3" t="str">
        <f t="shared" si="130"/>
        <v/>
      </c>
      <c r="M1370" s="4" t="e">
        <f>IF(Table1[[#This Row],[Import to Gateway Calculator?]]="Yes",IFERROR(Table1[[#This Row],[Streaming Resolution '[MP']]],""),0)</f>
        <v>#VALUE!</v>
      </c>
      <c r="N1370" s="4" t="e">
        <f>IF(Table1[[#This Row],[Import to Gateway Calculator?]]="Yes",IFERROR(Table1[[#This Row],[Recording Resolution '[MP']]],""),0)</f>
        <v>#VALUE!</v>
      </c>
      <c r="O1370" s="4" t="e">
        <f>IF(Table1[[#This Row],[Import to Gateway Calculator?]]="Yes",IFERROR(Table1[[#This Row],[Frame Rate '[FPS'] 1]],""),0)</f>
        <v>#VALUE!</v>
      </c>
      <c r="P1370" s="4" t="e">
        <f>IF(Table1[[#This Row],[Import to Gateway Calculator?]]="Yes",IFERROR(Table1[[#This Row],[Days of Storage 1]],""),0)</f>
        <v>#VALUE!</v>
      </c>
    </row>
    <row r="1371" spans="1:16" x14ac:dyDescent="0.25">
      <c r="A1371" s="5" t="e">
        <f t="shared" si="131"/>
        <v>#VALUE!</v>
      </c>
      <c r="B1371" s="6" t="str">
        <f>IFERROR(IF(Table1[[#This Row],[Multi-lens? 1]]="No", 1, IF(Table1[[#This Row],[Multi-lens? 1]]="Dual", 2, IF(Table1[[#This Row],[Multi-lens? 1]]="Quad", 4, ""))),"")</f>
        <v/>
      </c>
      <c r="C1371" s="6" t="e">
        <f t="shared" si="132"/>
        <v>#VALUE!</v>
      </c>
      <c r="D1371" s="6" t="e">
        <f t="shared" si="133"/>
        <v>#VALUE!</v>
      </c>
      <c r="E1371" s="6" t="e">
        <f t="shared" si="134"/>
        <v>#VALUE!</v>
      </c>
      <c r="F1371" s="6" t="e">
        <f t="shared" si="135"/>
        <v>#VALUE!</v>
      </c>
      <c r="H1371" s="6" t="str">
        <f>IFERROR(IF(Table1[[#This Row],[Multi-lens? 1]]="No", 1, IF(Table1[[#This Row],[Multi-lens? 1]]="Dual", 2, IF(Table1[[#This Row],[Multi-lens? 1]]="Quad", 4, ""))),"")</f>
        <v/>
      </c>
      <c r="I1371" s="9" t="str">
        <f>IFERROR(Table1[[#This Row],[Name]],"")</f>
        <v/>
      </c>
      <c r="K1371" s="3" t="str">
        <f t="shared" si="130"/>
        <v/>
      </c>
      <c r="M1371" s="4" t="e">
        <f>IF(Table1[[#This Row],[Import to Gateway Calculator?]]="Yes",IFERROR(Table1[[#This Row],[Streaming Resolution '[MP']]],""),0)</f>
        <v>#VALUE!</v>
      </c>
      <c r="N1371" s="4" t="e">
        <f>IF(Table1[[#This Row],[Import to Gateway Calculator?]]="Yes",IFERROR(Table1[[#This Row],[Recording Resolution '[MP']]],""),0)</f>
        <v>#VALUE!</v>
      </c>
      <c r="O1371" s="4" t="e">
        <f>IF(Table1[[#This Row],[Import to Gateway Calculator?]]="Yes",IFERROR(Table1[[#This Row],[Frame Rate '[FPS'] 1]],""),0)</f>
        <v>#VALUE!</v>
      </c>
      <c r="P1371" s="4" t="e">
        <f>IF(Table1[[#This Row],[Import to Gateway Calculator?]]="Yes",IFERROR(Table1[[#This Row],[Days of Storage 1]],""),0)</f>
        <v>#VALUE!</v>
      </c>
    </row>
    <row r="1372" spans="1:16" x14ac:dyDescent="0.25">
      <c r="A1372" s="5" t="e">
        <f t="shared" si="131"/>
        <v>#VALUE!</v>
      </c>
      <c r="B1372" s="6" t="str">
        <f>IFERROR(IF(Table1[[#This Row],[Multi-lens? 1]]="No", 1, IF(Table1[[#This Row],[Multi-lens? 1]]="Dual", 2, IF(Table1[[#This Row],[Multi-lens? 1]]="Quad", 4, ""))),"")</f>
        <v/>
      </c>
      <c r="C1372" s="6" t="e">
        <f t="shared" si="132"/>
        <v>#VALUE!</v>
      </c>
      <c r="D1372" s="6" t="e">
        <f t="shared" si="133"/>
        <v>#VALUE!</v>
      </c>
      <c r="E1372" s="6" t="e">
        <f t="shared" si="134"/>
        <v>#VALUE!</v>
      </c>
      <c r="F1372" s="6" t="e">
        <f t="shared" si="135"/>
        <v>#VALUE!</v>
      </c>
      <c r="H1372" s="6" t="str">
        <f>IFERROR(IF(Table1[[#This Row],[Multi-lens? 1]]="No", 1, IF(Table1[[#This Row],[Multi-lens? 1]]="Dual", 2, IF(Table1[[#This Row],[Multi-lens? 1]]="Quad", 4, ""))),"")</f>
        <v/>
      </c>
      <c r="I1372" s="9" t="str">
        <f>IFERROR(Table1[[#This Row],[Name]],"")</f>
        <v/>
      </c>
      <c r="K1372" s="3" t="str">
        <f t="shared" si="130"/>
        <v/>
      </c>
      <c r="M1372" s="4" t="e">
        <f>IF(Table1[[#This Row],[Import to Gateway Calculator?]]="Yes",IFERROR(Table1[[#This Row],[Streaming Resolution '[MP']]],""),0)</f>
        <v>#VALUE!</v>
      </c>
      <c r="N1372" s="4" t="e">
        <f>IF(Table1[[#This Row],[Import to Gateway Calculator?]]="Yes",IFERROR(Table1[[#This Row],[Recording Resolution '[MP']]],""),0)</f>
        <v>#VALUE!</v>
      </c>
      <c r="O1372" s="4" t="e">
        <f>IF(Table1[[#This Row],[Import to Gateway Calculator?]]="Yes",IFERROR(Table1[[#This Row],[Frame Rate '[FPS'] 1]],""),0)</f>
        <v>#VALUE!</v>
      </c>
      <c r="P1372" s="4" t="e">
        <f>IF(Table1[[#This Row],[Import to Gateway Calculator?]]="Yes",IFERROR(Table1[[#This Row],[Days of Storage 1]],""),0)</f>
        <v>#VALUE!</v>
      </c>
    </row>
    <row r="1373" spans="1:16" x14ac:dyDescent="0.25">
      <c r="A1373" s="5" t="e">
        <f t="shared" si="131"/>
        <v>#VALUE!</v>
      </c>
      <c r="B1373" s="6" t="str">
        <f>IFERROR(IF(Table1[[#This Row],[Multi-lens? 1]]="No", 1, IF(Table1[[#This Row],[Multi-lens? 1]]="Dual", 2, IF(Table1[[#This Row],[Multi-lens? 1]]="Quad", 4, ""))),"")</f>
        <v/>
      </c>
      <c r="C1373" s="6" t="e">
        <f t="shared" si="132"/>
        <v>#VALUE!</v>
      </c>
      <c r="D1373" s="6" t="e">
        <f t="shared" si="133"/>
        <v>#VALUE!</v>
      </c>
      <c r="E1373" s="6" t="e">
        <f t="shared" si="134"/>
        <v>#VALUE!</v>
      </c>
      <c r="F1373" s="6" t="e">
        <f t="shared" si="135"/>
        <v>#VALUE!</v>
      </c>
      <c r="H1373" s="6" t="str">
        <f>IFERROR(IF(Table1[[#This Row],[Multi-lens? 1]]="No", 1, IF(Table1[[#This Row],[Multi-lens? 1]]="Dual", 2, IF(Table1[[#This Row],[Multi-lens? 1]]="Quad", 4, ""))),"")</f>
        <v/>
      </c>
      <c r="I1373" s="9" t="str">
        <f>IFERROR(Table1[[#This Row],[Name]],"")</f>
        <v/>
      </c>
      <c r="K1373" s="3" t="str">
        <f t="shared" si="130"/>
        <v/>
      </c>
      <c r="M1373" s="4" t="e">
        <f>IF(Table1[[#This Row],[Import to Gateway Calculator?]]="Yes",IFERROR(Table1[[#This Row],[Streaming Resolution '[MP']]],""),0)</f>
        <v>#VALUE!</v>
      </c>
      <c r="N1373" s="4" t="e">
        <f>IF(Table1[[#This Row],[Import to Gateway Calculator?]]="Yes",IFERROR(Table1[[#This Row],[Recording Resolution '[MP']]],""),0)</f>
        <v>#VALUE!</v>
      </c>
      <c r="O1373" s="4" t="e">
        <f>IF(Table1[[#This Row],[Import to Gateway Calculator?]]="Yes",IFERROR(Table1[[#This Row],[Frame Rate '[FPS'] 1]],""),0)</f>
        <v>#VALUE!</v>
      </c>
      <c r="P1373" s="4" t="e">
        <f>IF(Table1[[#This Row],[Import to Gateway Calculator?]]="Yes",IFERROR(Table1[[#This Row],[Days of Storage 1]],""),0)</f>
        <v>#VALUE!</v>
      </c>
    </row>
    <row r="1374" spans="1:16" x14ac:dyDescent="0.25">
      <c r="A1374" s="5" t="e">
        <f t="shared" si="131"/>
        <v>#VALUE!</v>
      </c>
      <c r="B1374" s="6" t="str">
        <f>IFERROR(IF(Table1[[#This Row],[Multi-lens? 1]]="No", 1, IF(Table1[[#This Row],[Multi-lens? 1]]="Dual", 2, IF(Table1[[#This Row],[Multi-lens? 1]]="Quad", 4, ""))),"")</f>
        <v/>
      </c>
      <c r="C1374" s="6" t="e">
        <f t="shared" si="132"/>
        <v>#VALUE!</v>
      </c>
      <c r="D1374" s="6" t="e">
        <f t="shared" si="133"/>
        <v>#VALUE!</v>
      </c>
      <c r="E1374" s="6" t="e">
        <f t="shared" si="134"/>
        <v>#VALUE!</v>
      </c>
      <c r="F1374" s="6" t="e">
        <f t="shared" si="135"/>
        <v>#VALUE!</v>
      </c>
      <c r="H1374" s="6" t="str">
        <f>IFERROR(IF(Table1[[#This Row],[Multi-lens? 1]]="No", 1, IF(Table1[[#This Row],[Multi-lens? 1]]="Dual", 2, IF(Table1[[#This Row],[Multi-lens? 1]]="Quad", 4, ""))),"")</f>
        <v/>
      </c>
      <c r="I1374" s="9" t="str">
        <f>IFERROR(Table1[[#This Row],[Name]],"")</f>
        <v/>
      </c>
      <c r="K1374" s="3" t="str">
        <f t="shared" si="130"/>
        <v/>
      </c>
      <c r="M1374" s="4" t="e">
        <f>IF(Table1[[#This Row],[Import to Gateway Calculator?]]="Yes",IFERROR(Table1[[#This Row],[Streaming Resolution '[MP']]],""),0)</f>
        <v>#VALUE!</v>
      </c>
      <c r="N1374" s="4" t="e">
        <f>IF(Table1[[#This Row],[Import to Gateway Calculator?]]="Yes",IFERROR(Table1[[#This Row],[Recording Resolution '[MP']]],""),0)</f>
        <v>#VALUE!</v>
      </c>
      <c r="O1374" s="4" t="e">
        <f>IF(Table1[[#This Row],[Import to Gateway Calculator?]]="Yes",IFERROR(Table1[[#This Row],[Frame Rate '[FPS'] 1]],""),0)</f>
        <v>#VALUE!</v>
      </c>
      <c r="P1374" s="4" t="e">
        <f>IF(Table1[[#This Row],[Import to Gateway Calculator?]]="Yes",IFERROR(Table1[[#This Row],[Days of Storage 1]],""),0)</f>
        <v>#VALUE!</v>
      </c>
    </row>
    <row r="1375" spans="1:16" x14ac:dyDescent="0.25">
      <c r="A1375" s="5" t="e">
        <f t="shared" si="131"/>
        <v>#VALUE!</v>
      </c>
      <c r="B1375" s="6" t="str">
        <f>IFERROR(IF(Table1[[#This Row],[Multi-lens? 1]]="No", 1, IF(Table1[[#This Row],[Multi-lens? 1]]="Dual", 2, IF(Table1[[#This Row],[Multi-lens? 1]]="Quad", 4, ""))),"")</f>
        <v/>
      </c>
      <c r="C1375" s="6" t="e">
        <f t="shared" si="132"/>
        <v>#VALUE!</v>
      </c>
      <c r="D1375" s="6" t="e">
        <f t="shared" si="133"/>
        <v>#VALUE!</v>
      </c>
      <c r="E1375" s="6" t="e">
        <f t="shared" si="134"/>
        <v>#VALUE!</v>
      </c>
      <c r="F1375" s="6" t="e">
        <f t="shared" si="135"/>
        <v>#VALUE!</v>
      </c>
      <c r="H1375" s="6" t="str">
        <f>IFERROR(IF(Table1[[#This Row],[Multi-lens? 1]]="No", 1, IF(Table1[[#This Row],[Multi-lens? 1]]="Dual", 2, IF(Table1[[#This Row],[Multi-lens? 1]]="Quad", 4, ""))),"")</f>
        <v/>
      </c>
      <c r="I1375" s="9" t="str">
        <f>IFERROR(Table1[[#This Row],[Name]],"")</f>
        <v/>
      </c>
      <c r="K1375" s="3" t="str">
        <f t="shared" si="130"/>
        <v/>
      </c>
      <c r="M1375" s="4" t="e">
        <f>IF(Table1[[#This Row],[Import to Gateway Calculator?]]="Yes",IFERROR(Table1[[#This Row],[Streaming Resolution '[MP']]],""),0)</f>
        <v>#VALUE!</v>
      </c>
      <c r="N1375" s="4" t="e">
        <f>IF(Table1[[#This Row],[Import to Gateway Calculator?]]="Yes",IFERROR(Table1[[#This Row],[Recording Resolution '[MP']]],""),0)</f>
        <v>#VALUE!</v>
      </c>
      <c r="O1375" s="4" t="e">
        <f>IF(Table1[[#This Row],[Import to Gateway Calculator?]]="Yes",IFERROR(Table1[[#This Row],[Frame Rate '[FPS'] 1]],""),0)</f>
        <v>#VALUE!</v>
      </c>
      <c r="P1375" s="4" t="e">
        <f>IF(Table1[[#This Row],[Import to Gateway Calculator?]]="Yes",IFERROR(Table1[[#This Row],[Days of Storage 1]],""),0)</f>
        <v>#VALUE!</v>
      </c>
    </row>
    <row r="1376" spans="1:16" x14ac:dyDescent="0.25">
      <c r="A1376" s="5" t="e">
        <f t="shared" si="131"/>
        <v>#VALUE!</v>
      </c>
      <c r="B1376" s="6" t="str">
        <f>IFERROR(IF(Table1[[#This Row],[Multi-lens? 1]]="No", 1, IF(Table1[[#This Row],[Multi-lens? 1]]="Dual", 2, IF(Table1[[#This Row],[Multi-lens? 1]]="Quad", 4, ""))),"")</f>
        <v/>
      </c>
      <c r="C1376" s="6" t="e">
        <f t="shared" si="132"/>
        <v>#VALUE!</v>
      </c>
      <c r="D1376" s="6" t="e">
        <f t="shared" si="133"/>
        <v>#VALUE!</v>
      </c>
      <c r="E1376" s="6" t="e">
        <f t="shared" si="134"/>
        <v>#VALUE!</v>
      </c>
      <c r="F1376" s="6" t="e">
        <f t="shared" si="135"/>
        <v>#VALUE!</v>
      </c>
      <c r="H1376" s="6" t="str">
        <f>IFERROR(IF(Table1[[#This Row],[Multi-lens? 1]]="No", 1, IF(Table1[[#This Row],[Multi-lens? 1]]="Dual", 2, IF(Table1[[#This Row],[Multi-lens? 1]]="Quad", 4, ""))),"")</f>
        <v/>
      </c>
      <c r="I1376" s="9" t="str">
        <f>IFERROR(Table1[[#This Row],[Name]],"")</f>
        <v/>
      </c>
      <c r="K1376" s="3" t="str">
        <f t="shared" si="130"/>
        <v/>
      </c>
      <c r="M1376" s="4" t="e">
        <f>IF(Table1[[#This Row],[Import to Gateway Calculator?]]="Yes",IFERROR(Table1[[#This Row],[Streaming Resolution '[MP']]],""),0)</f>
        <v>#VALUE!</v>
      </c>
      <c r="N1376" s="4" t="e">
        <f>IF(Table1[[#This Row],[Import to Gateway Calculator?]]="Yes",IFERROR(Table1[[#This Row],[Recording Resolution '[MP']]],""),0)</f>
        <v>#VALUE!</v>
      </c>
      <c r="O1376" s="4" t="e">
        <f>IF(Table1[[#This Row],[Import to Gateway Calculator?]]="Yes",IFERROR(Table1[[#This Row],[Frame Rate '[FPS'] 1]],""),0)</f>
        <v>#VALUE!</v>
      </c>
      <c r="P1376" s="4" t="e">
        <f>IF(Table1[[#This Row],[Import to Gateway Calculator?]]="Yes",IFERROR(Table1[[#This Row],[Days of Storage 1]],""),0)</f>
        <v>#VALUE!</v>
      </c>
    </row>
    <row r="1377" spans="1:16" x14ac:dyDescent="0.25">
      <c r="A1377" s="5" t="e">
        <f t="shared" si="131"/>
        <v>#VALUE!</v>
      </c>
      <c r="B1377" s="6" t="str">
        <f>IFERROR(IF(Table1[[#This Row],[Multi-lens? 1]]="No", 1, IF(Table1[[#This Row],[Multi-lens? 1]]="Dual", 2, IF(Table1[[#This Row],[Multi-lens? 1]]="Quad", 4, ""))),"")</f>
        <v/>
      </c>
      <c r="C1377" s="6" t="e">
        <f t="shared" si="132"/>
        <v>#VALUE!</v>
      </c>
      <c r="D1377" s="6" t="e">
        <f t="shared" si="133"/>
        <v>#VALUE!</v>
      </c>
      <c r="E1377" s="6" t="e">
        <f t="shared" si="134"/>
        <v>#VALUE!</v>
      </c>
      <c r="F1377" s="6" t="e">
        <f t="shared" si="135"/>
        <v>#VALUE!</v>
      </c>
      <c r="H1377" s="6" t="str">
        <f>IFERROR(IF(Table1[[#This Row],[Multi-lens? 1]]="No", 1, IF(Table1[[#This Row],[Multi-lens? 1]]="Dual", 2, IF(Table1[[#This Row],[Multi-lens? 1]]="Quad", 4, ""))),"")</f>
        <v/>
      </c>
      <c r="I1377" s="9" t="str">
        <f>IFERROR(Table1[[#This Row],[Name]],"")</f>
        <v/>
      </c>
      <c r="K1377" s="3" t="str">
        <f t="shared" si="130"/>
        <v/>
      </c>
      <c r="M1377" s="4" t="e">
        <f>IF(Table1[[#This Row],[Import to Gateway Calculator?]]="Yes",IFERROR(Table1[[#This Row],[Streaming Resolution '[MP']]],""),0)</f>
        <v>#VALUE!</v>
      </c>
      <c r="N1377" s="4" t="e">
        <f>IF(Table1[[#This Row],[Import to Gateway Calculator?]]="Yes",IFERROR(Table1[[#This Row],[Recording Resolution '[MP']]],""),0)</f>
        <v>#VALUE!</v>
      </c>
      <c r="O1377" s="4" t="e">
        <f>IF(Table1[[#This Row],[Import to Gateway Calculator?]]="Yes",IFERROR(Table1[[#This Row],[Frame Rate '[FPS'] 1]],""),0)</f>
        <v>#VALUE!</v>
      </c>
      <c r="P1377" s="4" t="e">
        <f>IF(Table1[[#This Row],[Import to Gateway Calculator?]]="Yes",IFERROR(Table1[[#This Row],[Days of Storage 1]],""),0)</f>
        <v>#VALUE!</v>
      </c>
    </row>
    <row r="1378" spans="1:16" x14ac:dyDescent="0.25">
      <c r="A1378" s="5" t="e">
        <f t="shared" si="131"/>
        <v>#VALUE!</v>
      </c>
      <c r="B1378" s="6" t="str">
        <f>IFERROR(IF(Table1[[#This Row],[Multi-lens? 1]]="No", 1, IF(Table1[[#This Row],[Multi-lens? 1]]="Dual", 2, IF(Table1[[#This Row],[Multi-lens? 1]]="Quad", 4, ""))),"")</f>
        <v/>
      </c>
      <c r="C1378" s="6" t="e">
        <f t="shared" si="132"/>
        <v>#VALUE!</v>
      </c>
      <c r="D1378" s="6" t="e">
        <f t="shared" si="133"/>
        <v>#VALUE!</v>
      </c>
      <c r="E1378" s="6" t="e">
        <f t="shared" si="134"/>
        <v>#VALUE!</v>
      </c>
      <c r="F1378" s="6" t="e">
        <f t="shared" si="135"/>
        <v>#VALUE!</v>
      </c>
      <c r="H1378" s="6" t="str">
        <f>IFERROR(IF(Table1[[#This Row],[Multi-lens? 1]]="No", 1, IF(Table1[[#This Row],[Multi-lens? 1]]="Dual", 2, IF(Table1[[#This Row],[Multi-lens? 1]]="Quad", 4, ""))),"")</f>
        <v/>
      </c>
      <c r="I1378" s="9" t="str">
        <f>IFERROR(Table1[[#This Row],[Name]],"")</f>
        <v/>
      </c>
      <c r="K1378" s="3" t="str">
        <f t="shared" si="130"/>
        <v/>
      </c>
      <c r="M1378" s="4" t="e">
        <f>IF(Table1[[#This Row],[Import to Gateway Calculator?]]="Yes",IFERROR(Table1[[#This Row],[Streaming Resolution '[MP']]],""),0)</f>
        <v>#VALUE!</v>
      </c>
      <c r="N1378" s="4" t="e">
        <f>IF(Table1[[#This Row],[Import to Gateway Calculator?]]="Yes",IFERROR(Table1[[#This Row],[Recording Resolution '[MP']]],""),0)</f>
        <v>#VALUE!</v>
      </c>
      <c r="O1378" s="4" t="e">
        <f>IF(Table1[[#This Row],[Import to Gateway Calculator?]]="Yes",IFERROR(Table1[[#This Row],[Frame Rate '[FPS'] 1]],""),0)</f>
        <v>#VALUE!</v>
      </c>
      <c r="P1378" s="4" t="e">
        <f>IF(Table1[[#This Row],[Import to Gateway Calculator?]]="Yes",IFERROR(Table1[[#This Row],[Days of Storage 1]],""),0)</f>
        <v>#VALUE!</v>
      </c>
    </row>
    <row r="1379" spans="1:16" x14ac:dyDescent="0.25">
      <c r="A1379" s="5" t="e">
        <f t="shared" si="131"/>
        <v>#VALUE!</v>
      </c>
      <c r="B1379" s="6" t="str">
        <f>IFERROR(IF(Table1[[#This Row],[Multi-lens? 1]]="No", 1, IF(Table1[[#This Row],[Multi-lens? 1]]="Dual", 2, IF(Table1[[#This Row],[Multi-lens? 1]]="Quad", 4, ""))),"")</f>
        <v/>
      </c>
      <c r="C1379" s="6" t="e">
        <f t="shared" si="132"/>
        <v>#VALUE!</v>
      </c>
      <c r="D1379" s="6" t="e">
        <f t="shared" si="133"/>
        <v>#VALUE!</v>
      </c>
      <c r="E1379" s="6" t="e">
        <f t="shared" si="134"/>
        <v>#VALUE!</v>
      </c>
      <c r="F1379" s="6" t="e">
        <f t="shared" si="135"/>
        <v>#VALUE!</v>
      </c>
      <c r="H1379" s="6" t="str">
        <f>IFERROR(IF(Table1[[#This Row],[Multi-lens? 1]]="No", 1, IF(Table1[[#This Row],[Multi-lens? 1]]="Dual", 2, IF(Table1[[#This Row],[Multi-lens? 1]]="Quad", 4, ""))),"")</f>
        <v/>
      </c>
      <c r="I1379" s="9" t="str">
        <f>IFERROR(Table1[[#This Row],[Name]],"")</f>
        <v/>
      </c>
      <c r="K1379" s="3" t="str">
        <f t="shared" si="130"/>
        <v/>
      </c>
      <c r="M1379" s="4" t="e">
        <f>IF(Table1[[#This Row],[Import to Gateway Calculator?]]="Yes",IFERROR(Table1[[#This Row],[Streaming Resolution '[MP']]],""),0)</f>
        <v>#VALUE!</v>
      </c>
      <c r="N1379" s="4" t="e">
        <f>IF(Table1[[#This Row],[Import to Gateway Calculator?]]="Yes",IFERROR(Table1[[#This Row],[Recording Resolution '[MP']]],""),0)</f>
        <v>#VALUE!</v>
      </c>
      <c r="O1379" s="4" t="e">
        <f>IF(Table1[[#This Row],[Import to Gateway Calculator?]]="Yes",IFERROR(Table1[[#This Row],[Frame Rate '[FPS'] 1]],""),0)</f>
        <v>#VALUE!</v>
      </c>
      <c r="P1379" s="4" t="e">
        <f>IF(Table1[[#This Row],[Import to Gateway Calculator?]]="Yes",IFERROR(Table1[[#This Row],[Days of Storage 1]],""),0)</f>
        <v>#VALUE!</v>
      </c>
    </row>
    <row r="1380" spans="1:16" x14ac:dyDescent="0.25">
      <c r="A1380" s="5" t="e">
        <f t="shared" si="131"/>
        <v>#VALUE!</v>
      </c>
      <c r="B1380" s="6" t="str">
        <f>IFERROR(IF(Table1[[#This Row],[Multi-lens? 1]]="No", 1, IF(Table1[[#This Row],[Multi-lens? 1]]="Dual", 2, IF(Table1[[#This Row],[Multi-lens? 1]]="Quad", 4, ""))),"")</f>
        <v/>
      </c>
      <c r="C1380" s="6" t="e">
        <f t="shared" si="132"/>
        <v>#VALUE!</v>
      </c>
      <c r="D1380" s="6" t="e">
        <f t="shared" si="133"/>
        <v>#VALUE!</v>
      </c>
      <c r="E1380" s="6" t="e">
        <f t="shared" si="134"/>
        <v>#VALUE!</v>
      </c>
      <c r="F1380" s="6" t="e">
        <f t="shared" si="135"/>
        <v>#VALUE!</v>
      </c>
      <c r="H1380" s="6" t="str">
        <f>IFERROR(IF(Table1[[#This Row],[Multi-lens? 1]]="No", 1, IF(Table1[[#This Row],[Multi-lens? 1]]="Dual", 2, IF(Table1[[#This Row],[Multi-lens? 1]]="Quad", 4, ""))),"")</f>
        <v/>
      </c>
      <c r="I1380" s="9" t="str">
        <f>IFERROR(Table1[[#This Row],[Name]],"")</f>
        <v/>
      </c>
      <c r="K1380" s="3" t="str">
        <f t="shared" si="130"/>
        <v/>
      </c>
      <c r="M1380" s="4" t="e">
        <f>IF(Table1[[#This Row],[Import to Gateway Calculator?]]="Yes",IFERROR(Table1[[#This Row],[Streaming Resolution '[MP']]],""),0)</f>
        <v>#VALUE!</v>
      </c>
      <c r="N1380" s="4" t="e">
        <f>IF(Table1[[#This Row],[Import to Gateway Calculator?]]="Yes",IFERROR(Table1[[#This Row],[Recording Resolution '[MP']]],""),0)</f>
        <v>#VALUE!</v>
      </c>
      <c r="O1380" s="4" t="e">
        <f>IF(Table1[[#This Row],[Import to Gateway Calculator?]]="Yes",IFERROR(Table1[[#This Row],[Frame Rate '[FPS'] 1]],""),0)</f>
        <v>#VALUE!</v>
      </c>
      <c r="P1380" s="4" t="e">
        <f>IF(Table1[[#This Row],[Import to Gateway Calculator?]]="Yes",IFERROR(Table1[[#This Row],[Days of Storage 1]],""),0)</f>
        <v>#VALUE!</v>
      </c>
    </row>
    <row r="1381" spans="1:16" x14ac:dyDescent="0.25">
      <c r="A1381" s="5" t="e">
        <f t="shared" si="131"/>
        <v>#VALUE!</v>
      </c>
      <c r="B1381" s="6" t="str">
        <f>IFERROR(IF(Table1[[#This Row],[Multi-lens? 1]]="No", 1, IF(Table1[[#This Row],[Multi-lens? 1]]="Dual", 2, IF(Table1[[#This Row],[Multi-lens? 1]]="Quad", 4, ""))),"")</f>
        <v/>
      </c>
      <c r="C1381" s="6" t="e">
        <f t="shared" si="132"/>
        <v>#VALUE!</v>
      </c>
      <c r="D1381" s="6" t="e">
        <f t="shared" si="133"/>
        <v>#VALUE!</v>
      </c>
      <c r="E1381" s="6" t="e">
        <f t="shared" si="134"/>
        <v>#VALUE!</v>
      </c>
      <c r="F1381" s="6" t="e">
        <f t="shared" si="135"/>
        <v>#VALUE!</v>
      </c>
      <c r="H1381" s="6" t="str">
        <f>IFERROR(IF(Table1[[#This Row],[Multi-lens? 1]]="No", 1, IF(Table1[[#This Row],[Multi-lens? 1]]="Dual", 2, IF(Table1[[#This Row],[Multi-lens? 1]]="Quad", 4, ""))),"")</f>
        <v/>
      </c>
      <c r="I1381" s="9" t="str">
        <f>IFERROR(Table1[[#This Row],[Name]],"")</f>
        <v/>
      </c>
      <c r="K1381" s="3" t="str">
        <f t="shared" si="130"/>
        <v/>
      </c>
      <c r="M1381" s="4" t="e">
        <f>IF(Table1[[#This Row],[Import to Gateway Calculator?]]="Yes",IFERROR(Table1[[#This Row],[Streaming Resolution '[MP']]],""),0)</f>
        <v>#VALUE!</v>
      </c>
      <c r="N1381" s="4" t="e">
        <f>IF(Table1[[#This Row],[Import to Gateway Calculator?]]="Yes",IFERROR(Table1[[#This Row],[Recording Resolution '[MP']]],""),0)</f>
        <v>#VALUE!</v>
      </c>
      <c r="O1381" s="4" t="e">
        <f>IF(Table1[[#This Row],[Import to Gateway Calculator?]]="Yes",IFERROR(Table1[[#This Row],[Frame Rate '[FPS'] 1]],""),0)</f>
        <v>#VALUE!</v>
      </c>
      <c r="P1381" s="4" t="e">
        <f>IF(Table1[[#This Row],[Import to Gateway Calculator?]]="Yes",IFERROR(Table1[[#This Row],[Days of Storage 1]],""),0)</f>
        <v>#VALUE!</v>
      </c>
    </row>
    <row r="1382" spans="1:16" x14ac:dyDescent="0.25">
      <c r="A1382" s="5" t="e">
        <f t="shared" si="131"/>
        <v>#VALUE!</v>
      </c>
      <c r="B1382" s="6" t="str">
        <f>IFERROR(IF(Table1[[#This Row],[Multi-lens? 1]]="No", 1, IF(Table1[[#This Row],[Multi-lens? 1]]="Dual", 2, IF(Table1[[#This Row],[Multi-lens? 1]]="Quad", 4, ""))),"")</f>
        <v/>
      </c>
      <c r="C1382" s="6" t="e">
        <f t="shared" si="132"/>
        <v>#VALUE!</v>
      </c>
      <c r="D1382" s="6" t="e">
        <f t="shared" si="133"/>
        <v>#VALUE!</v>
      </c>
      <c r="E1382" s="6" t="e">
        <f t="shared" si="134"/>
        <v>#VALUE!</v>
      </c>
      <c r="F1382" s="6" t="e">
        <f t="shared" si="135"/>
        <v>#VALUE!</v>
      </c>
      <c r="H1382" s="6" t="str">
        <f>IFERROR(IF(Table1[[#This Row],[Multi-lens? 1]]="No", 1, IF(Table1[[#This Row],[Multi-lens? 1]]="Dual", 2, IF(Table1[[#This Row],[Multi-lens? 1]]="Quad", 4, ""))),"")</f>
        <v/>
      </c>
      <c r="I1382" s="9" t="str">
        <f>IFERROR(Table1[[#This Row],[Name]],"")</f>
        <v/>
      </c>
      <c r="K1382" s="3" t="str">
        <f t="shared" si="130"/>
        <v/>
      </c>
      <c r="M1382" s="4" t="e">
        <f>IF(Table1[[#This Row],[Import to Gateway Calculator?]]="Yes",IFERROR(Table1[[#This Row],[Streaming Resolution '[MP']]],""),0)</f>
        <v>#VALUE!</v>
      </c>
      <c r="N1382" s="4" t="e">
        <f>IF(Table1[[#This Row],[Import to Gateway Calculator?]]="Yes",IFERROR(Table1[[#This Row],[Recording Resolution '[MP']]],""),0)</f>
        <v>#VALUE!</v>
      </c>
      <c r="O1382" s="4" t="e">
        <f>IF(Table1[[#This Row],[Import to Gateway Calculator?]]="Yes",IFERROR(Table1[[#This Row],[Frame Rate '[FPS'] 1]],""),0)</f>
        <v>#VALUE!</v>
      </c>
      <c r="P1382" s="4" t="e">
        <f>IF(Table1[[#This Row],[Import to Gateway Calculator?]]="Yes",IFERROR(Table1[[#This Row],[Days of Storage 1]],""),0)</f>
        <v>#VALUE!</v>
      </c>
    </row>
    <row r="1383" spans="1:16" x14ac:dyDescent="0.25">
      <c r="A1383" s="5" t="e">
        <f t="shared" si="131"/>
        <v>#VALUE!</v>
      </c>
      <c r="B1383" s="6" t="str">
        <f>IFERROR(IF(Table1[[#This Row],[Multi-lens? 1]]="No", 1, IF(Table1[[#This Row],[Multi-lens? 1]]="Dual", 2, IF(Table1[[#This Row],[Multi-lens? 1]]="Quad", 4, ""))),"")</f>
        <v/>
      </c>
      <c r="C1383" s="6" t="e">
        <f t="shared" si="132"/>
        <v>#VALUE!</v>
      </c>
      <c r="D1383" s="6" t="e">
        <f t="shared" si="133"/>
        <v>#VALUE!</v>
      </c>
      <c r="E1383" s="6" t="e">
        <f t="shared" si="134"/>
        <v>#VALUE!</v>
      </c>
      <c r="F1383" s="6" t="e">
        <f t="shared" si="135"/>
        <v>#VALUE!</v>
      </c>
      <c r="H1383" s="6" t="str">
        <f>IFERROR(IF(Table1[[#This Row],[Multi-lens? 1]]="No", 1, IF(Table1[[#This Row],[Multi-lens? 1]]="Dual", 2, IF(Table1[[#This Row],[Multi-lens? 1]]="Quad", 4, ""))),"")</f>
        <v/>
      </c>
      <c r="I1383" s="9" t="str">
        <f>IFERROR(Table1[[#This Row],[Name]],"")</f>
        <v/>
      </c>
      <c r="K1383" s="3" t="str">
        <f t="shared" si="130"/>
        <v/>
      </c>
      <c r="M1383" s="4" t="e">
        <f>IF(Table1[[#This Row],[Import to Gateway Calculator?]]="Yes",IFERROR(Table1[[#This Row],[Streaming Resolution '[MP']]],""),0)</f>
        <v>#VALUE!</v>
      </c>
      <c r="N1383" s="4" t="e">
        <f>IF(Table1[[#This Row],[Import to Gateway Calculator?]]="Yes",IFERROR(Table1[[#This Row],[Recording Resolution '[MP']]],""),0)</f>
        <v>#VALUE!</v>
      </c>
      <c r="O1383" s="4" t="e">
        <f>IF(Table1[[#This Row],[Import to Gateway Calculator?]]="Yes",IFERROR(Table1[[#This Row],[Frame Rate '[FPS'] 1]],""),0)</f>
        <v>#VALUE!</v>
      </c>
      <c r="P1383" s="4" t="e">
        <f>IF(Table1[[#This Row],[Import to Gateway Calculator?]]="Yes",IFERROR(Table1[[#This Row],[Days of Storage 1]],""),0)</f>
        <v>#VALUE!</v>
      </c>
    </row>
    <row r="1384" spans="1:16" x14ac:dyDescent="0.25">
      <c r="A1384" s="5" t="e">
        <f t="shared" si="131"/>
        <v>#VALUE!</v>
      </c>
      <c r="B1384" s="6" t="str">
        <f>IFERROR(IF(Table1[[#This Row],[Multi-lens? 1]]="No", 1, IF(Table1[[#This Row],[Multi-lens? 1]]="Dual", 2, IF(Table1[[#This Row],[Multi-lens? 1]]="Quad", 4, ""))),"")</f>
        <v/>
      </c>
      <c r="C1384" s="6" t="e">
        <f t="shared" si="132"/>
        <v>#VALUE!</v>
      </c>
      <c r="D1384" s="6" t="e">
        <f t="shared" si="133"/>
        <v>#VALUE!</v>
      </c>
      <c r="E1384" s="6" t="e">
        <f t="shared" si="134"/>
        <v>#VALUE!</v>
      </c>
      <c r="F1384" s="6" t="e">
        <f t="shared" si="135"/>
        <v>#VALUE!</v>
      </c>
      <c r="H1384" s="6" t="str">
        <f>IFERROR(IF(Table1[[#This Row],[Multi-lens? 1]]="No", 1, IF(Table1[[#This Row],[Multi-lens? 1]]="Dual", 2, IF(Table1[[#This Row],[Multi-lens? 1]]="Quad", 4, ""))),"")</f>
        <v/>
      </c>
      <c r="I1384" s="9" t="str">
        <f>IFERROR(Table1[[#This Row],[Name]],"")</f>
        <v/>
      </c>
      <c r="K1384" s="3" t="str">
        <f t="shared" si="130"/>
        <v/>
      </c>
      <c r="M1384" s="4" t="e">
        <f>IF(Table1[[#This Row],[Import to Gateway Calculator?]]="Yes",IFERROR(Table1[[#This Row],[Streaming Resolution '[MP']]],""),0)</f>
        <v>#VALUE!</v>
      </c>
      <c r="N1384" s="4" t="e">
        <f>IF(Table1[[#This Row],[Import to Gateway Calculator?]]="Yes",IFERROR(Table1[[#This Row],[Recording Resolution '[MP']]],""),0)</f>
        <v>#VALUE!</v>
      </c>
      <c r="O1384" s="4" t="e">
        <f>IF(Table1[[#This Row],[Import to Gateway Calculator?]]="Yes",IFERROR(Table1[[#This Row],[Frame Rate '[FPS'] 1]],""),0)</f>
        <v>#VALUE!</v>
      </c>
      <c r="P1384" s="4" t="e">
        <f>IF(Table1[[#This Row],[Import to Gateway Calculator?]]="Yes",IFERROR(Table1[[#This Row],[Days of Storage 1]],""),0)</f>
        <v>#VALUE!</v>
      </c>
    </row>
    <row r="1385" spans="1:16" x14ac:dyDescent="0.25">
      <c r="A1385" s="5" t="e">
        <f t="shared" si="131"/>
        <v>#VALUE!</v>
      </c>
      <c r="B1385" s="6" t="str">
        <f>IFERROR(IF(Table1[[#This Row],[Multi-lens? 1]]="No", 1, IF(Table1[[#This Row],[Multi-lens? 1]]="Dual", 2, IF(Table1[[#This Row],[Multi-lens? 1]]="Quad", 4, ""))),"")</f>
        <v/>
      </c>
      <c r="C1385" s="6" t="e">
        <f t="shared" si="132"/>
        <v>#VALUE!</v>
      </c>
      <c r="D1385" s="6" t="e">
        <f t="shared" si="133"/>
        <v>#VALUE!</v>
      </c>
      <c r="E1385" s="6" t="e">
        <f t="shared" si="134"/>
        <v>#VALUE!</v>
      </c>
      <c r="F1385" s="6" t="e">
        <f t="shared" si="135"/>
        <v>#VALUE!</v>
      </c>
      <c r="H1385" s="6" t="str">
        <f>IFERROR(IF(Table1[[#This Row],[Multi-lens? 1]]="No", 1, IF(Table1[[#This Row],[Multi-lens? 1]]="Dual", 2, IF(Table1[[#This Row],[Multi-lens? 1]]="Quad", 4, ""))),"")</f>
        <v/>
      </c>
      <c r="I1385" s="9" t="str">
        <f>IFERROR(Table1[[#This Row],[Name]],"")</f>
        <v/>
      </c>
      <c r="K1385" s="3" t="str">
        <f t="shared" si="130"/>
        <v/>
      </c>
      <c r="M1385" s="4" t="e">
        <f>IF(Table1[[#This Row],[Import to Gateway Calculator?]]="Yes",IFERROR(Table1[[#This Row],[Streaming Resolution '[MP']]],""),0)</f>
        <v>#VALUE!</v>
      </c>
      <c r="N1385" s="4" t="e">
        <f>IF(Table1[[#This Row],[Import to Gateway Calculator?]]="Yes",IFERROR(Table1[[#This Row],[Recording Resolution '[MP']]],""),0)</f>
        <v>#VALUE!</v>
      </c>
      <c r="O1385" s="4" t="e">
        <f>IF(Table1[[#This Row],[Import to Gateway Calculator?]]="Yes",IFERROR(Table1[[#This Row],[Frame Rate '[FPS'] 1]],""),0)</f>
        <v>#VALUE!</v>
      </c>
      <c r="P1385" s="4" t="e">
        <f>IF(Table1[[#This Row],[Import to Gateway Calculator?]]="Yes",IFERROR(Table1[[#This Row],[Days of Storage 1]],""),0)</f>
        <v>#VALUE!</v>
      </c>
    </row>
    <row r="1386" spans="1:16" x14ac:dyDescent="0.25">
      <c r="A1386" s="5" t="e">
        <f t="shared" si="131"/>
        <v>#VALUE!</v>
      </c>
      <c r="B1386" s="6" t="str">
        <f>IFERROR(IF(Table1[[#This Row],[Multi-lens? 1]]="No", 1, IF(Table1[[#This Row],[Multi-lens? 1]]="Dual", 2, IF(Table1[[#This Row],[Multi-lens? 1]]="Quad", 4, ""))),"")</f>
        <v/>
      </c>
      <c r="C1386" s="6" t="e">
        <f t="shared" si="132"/>
        <v>#VALUE!</v>
      </c>
      <c r="D1386" s="6" t="e">
        <f t="shared" si="133"/>
        <v>#VALUE!</v>
      </c>
      <c r="E1386" s="6" t="e">
        <f t="shared" si="134"/>
        <v>#VALUE!</v>
      </c>
      <c r="F1386" s="6" t="e">
        <f t="shared" si="135"/>
        <v>#VALUE!</v>
      </c>
      <c r="H1386" s="6" t="str">
        <f>IFERROR(IF(Table1[[#This Row],[Multi-lens? 1]]="No", 1, IF(Table1[[#This Row],[Multi-lens? 1]]="Dual", 2, IF(Table1[[#This Row],[Multi-lens? 1]]="Quad", 4, ""))),"")</f>
        <v/>
      </c>
      <c r="I1386" s="9" t="str">
        <f>IFERROR(Table1[[#This Row],[Name]],"")</f>
        <v/>
      </c>
      <c r="K1386" s="3" t="str">
        <f t="shared" si="130"/>
        <v/>
      </c>
      <c r="M1386" s="4" t="e">
        <f>IF(Table1[[#This Row],[Import to Gateway Calculator?]]="Yes",IFERROR(Table1[[#This Row],[Streaming Resolution '[MP']]],""),0)</f>
        <v>#VALUE!</v>
      </c>
      <c r="N1386" s="4" t="e">
        <f>IF(Table1[[#This Row],[Import to Gateway Calculator?]]="Yes",IFERROR(Table1[[#This Row],[Recording Resolution '[MP']]],""),0)</f>
        <v>#VALUE!</v>
      </c>
      <c r="O1386" s="4" t="e">
        <f>IF(Table1[[#This Row],[Import to Gateway Calculator?]]="Yes",IFERROR(Table1[[#This Row],[Frame Rate '[FPS'] 1]],""),0)</f>
        <v>#VALUE!</v>
      </c>
      <c r="P1386" s="4" t="e">
        <f>IF(Table1[[#This Row],[Import to Gateway Calculator?]]="Yes",IFERROR(Table1[[#This Row],[Days of Storage 1]],""),0)</f>
        <v>#VALUE!</v>
      </c>
    </row>
    <row r="1387" spans="1:16" x14ac:dyDescent="0.25">
      <c r="A1387" s="5" t="e">
        <f t="shared" si="131"/>
        <v>#VALUE!</v>
      </c>
      <c r="B1387" s="6" t="str">
        <f>IFERROR(IF(Table1[[#This Row],[Multi-lens? 1]]="No", 1, IF(Table1[[#This Row],[Multi-lens? 1]]="Dual", 2, IF(Table1[[#This Row],[Multi-lens? 1]]="Quad", 4, ""))),"")</f>
        <v/>
      </c>
      <c r="C1387" s="6" t="e">
        <f t="shared" si="132"/>
        <v>#VALUE!</v>
      </c>
      <c r="D1387" s="6" t="e">
        <f t="shared" si="133"/>
        <v>#VALUE!</v>
      </c>
      <c r="E1387" s="6" t="e">
        <f t="shared" si="134"/>
        <v>#VALUE!</v>
      </c>
      <c r="F1387" s="6" t="e">
        <f t="shared" si="135"/>
        <v>#VALUE!</v>
      </c>
      <c r="H1387" s="6" t="str">
        <f>IFERROR(IF(Table1[[#This Row],[Multi-lens? 1]]="No", 1, IF(Table1[[#This Row],[Multi-lens? 1]]="Dual", 2, IF(Table1[[#This Row],[Multi-lens? 1]]="Quad", 4, ""))),"")</f>
        <v/>
      </c>
      <c r="I1387" s="9" t="str">
        <f>IFERROR(Table1[[#This Row],[Name]],"")</f>
        <v/>
      </c>
      <c r="K1387" s="3" t="str">
        <f t="shared" si="130"/>
        <v/>
      </c>
      <c r="M1387" s="4" t="e">
        <f>IF(Table1[[#This Row],[Import to Gateway Calculator?]]="Yes",IFERROR(Table1[[#This Row],[Streaming Resolution '[MP']]],""),0)</f>
        <v>#VALUE!</v>
      </c>
      <c r="N1387" s="4" t="e">
        <f>IF(Table1[[#This Row],[Import to Gateway Calculator?]]="Yes",IFERROR(Table1[[#This Row],[Recording Resolution '[MP']]],""),0)</f>
        <v>#VALUE!</v>
      </c>
      <c r="O1387" s="4" t="e">
        <f>IF(Table1[[#This Row],[Import to Gateway Calculator?]]="Yes",IFERROR(Table1[[#This Row],[Frame Rate '[FPS'] 1]],""),0)</f>
        <v>#VALUE!</v>
      </c>
      <c r="P1387" s="4" t="e">
        <f>IF(Table1[[#This Row],[Import to Gateway Calculator?]]="Yes",IFERROR(Table1[[#This Row],[Days of Storage 1]],""),0)</f>
        <v>#VALUE!</v>
      </c>
    </row>
    <row r="1388" spans="1:16" x14ac:dyDescent="0.25">
      <c r="A1388" s="5" t="e">
        <f t="shared" si="131"/>
        <v>#VALUE!</v>
      </c>
      <c r="B1388" s="6" t="str">
        <f>IFERROR(IF(Table1[[#This Row],[Multi-lens? 1]]="No", 1, IF(Table1[[#This Row],[Multi-lens? 1]]="Dual", 2, IF(Table1[[#This Row],[Multi-lens? 1]]="Quad", 4, ""))),"")</f>
        <v/>
      </c>
      <c r="C1388" s="6" t="e">
        <f t="shared" si="132"/>
        <v>#VALUE!</v>
      </c>
      <c r="D1388" s="6" t="e">
        <f t="shared" si="133"/>
        <v>#VALUE!</v>
      </c>
      <c r="E1388" s="6" t="e">
        <f t="shared" si="134"/>
        <v>#VALUE!</v>
      </c>
      <c r="F1388" s="6" t="e">
        <f t="shared" si="135"/>
        <v>#VALUE!</v>
      </c>
      <c r="H1388" s="6" t="str">
        <f>IFERROR(IF(Table1[[#This Row],[Multi-lens? 1]]="No", 1, IF(Table1[[#This Row],[Multi-lens? 1]]="Dual", 2, IF(Table1[[#This Row],[Multi-lens? 1]]="Quad", 4, ""))),"")</f>
        <v/>
      </c>
      <c r="I1388" s="9" t="str">
        <f>IFERROR(Table1[[#This Row],[Name]],"")</f>
        <v/>
      </c>
      <c r="K1388" s="3" t="str">
        <f t="shared" si="130"/>
        <v/>
      </c>
      <c r="M1388" s="4" t="e">
        <f>IF(Table1[[#This Row],[Import to Gateway Calculator?]]="Yes",IFERROR(Table1[[#This Row],[Streaming Resolution '[MP']]],""),0)</f>
        <v>#VALUE!</v>
      </c>
      <c r="N1388" s="4" t="e">
        <f>IF(Table1[[#This Row],[Import to Gateway Calculator?]]="Yes",IFERROR(Table1[[#This Row],[Recording Resolution '[MP']]],""),0)</f>
        <v>#VALUE!</v>
      </c>
      <c r="O1388" s="4" t="e">
        <f>IF(Table1[[#This Row],[Import to Gateway Calculator?]]="Yes",IFERROR(Table1[[#This Row],[Frame Rate '[FPS'] 1]],""),0)</f>
        <v>#VALUE!</v>
      </c>
      <c r="P1388" s="4" t="e">
        <f>IF(Table1[[#This Row],[Import to Gateway Calculator?]]="Yes",IFERROR(Table1[[#This Row],[Days of Storage 1]],""),0)</f>
        <v>#VALUE!</v>
      </c>
    </row>
    <row r="1389" spans="1:16" x14ac:dyDescent="0.25">
      <c r="A1389" s="5" t="e">
        <f t="shared" si="131"/>
        <v>#VALUE!</v>
      </c>
      <c r="B1389" s="6" t="str">
        <f>IFERROR(IF(Table1[[#This Row],[Multi-lens? 1]]="No", 1, IF(Table1[[#This Row],[Multi-lens? 1]]="Dual", 2, IF(Table1[[#This Row],[Multi-lens? 1]]="Quad", 4, ""))),"")</f>
        <v/>
      </c>
      <c r="C1389" s="6" t="e">
        <f t="shared" si="132"/>
        <v>#VALUE!</v>
      </c>
      <c r="D1389" s="6" t="e">
        <f t="shared" si="133"/>
        <v>#VALUE!</v>
      </c>
      <c r="E1389" s="6" t="e">
        <f t="shared" si="134"/>
        <v>#VALUE!</v>
      </c>
      <c r="F1389" s="6" t="e">
        <f t="shared" si="135"/>
        <v>#VALUE!</v>
      </c>
      <c r="H1389" s="6" t="str">
        <f>IFERROR(IF(Table1[[#This Row],[Multi-lens? 1]]="No", 1, IF(Table1[[#This Row],[Multi-lens? 1]]="Dual", 2, IF(Table1[[#This Row],[Multi-lens? 1]]="Quad", 4, ""))),"")</f>
        <v/>
      </c>
      <c r="I1389" s="9" t="str">
        <f>IFERROR(Table1[[#This Row],[Name]],"")</f>
        <v/>
      </c>
      <c r="K1389" s="3" t="str">
        <f t="shared" si="130"/>
        <v/>
      </c>
      <c r="M1389" s="4" t="e">
        <f>IF(Table1[[#This Row],[Import to Gateway Calculator?]]="Yes",IFERROR(Table1[[#This Row],[Streaming Resolution '[MP']]],""),0)</f>
        <v>#VALUE!</v>
      </c>
      <c r="N1389" s="4" t="e">
        <f>IF(Table1[[#This Row],[Import to Gateway Calculator?]]="Yes",IFERROR(Table1[[#This Row],[Recording Resolution '[MP']]],""),0)</f>
        <v>#VALUE!</v>
      </c>
      <c r="O1389" s="4" t="e">
        <f>IF(Table1[[#This Row],[Import to Gateway Calculator?]]="Yes",IFERROR(Table1[[#This Row],[Frame Rate '[FPS'] 1]],""),0)</f>
        <v>#VALUE!</v>
      </c>
      <c r="P1389" s="4" t="e">
        <f>IF(Table1[[#This Row],[Import to Gateway Calculator?]]="Yes",IFERROR(Table1[[#This Row],[Days of Storage 1]],""),0)</f>
        <v>#VALUE!</v>
      </c>
    </row>
    <row r="1390" spans="1:16" x14ac:dyDescent="0.25">
      <c r="A1390" s="5" t="e">
        <f t="shared" si="131"/>
        <v>#VALUE!</v>
      </c>
      <c r="B1390" s="6" t="str">
        <f>IFERROR(IF(Table1[[#This Row],[Multi-lens? 1]]="No", 1, IF(Table1[[#This Row],[Multi-lens? 1]]="Dual", 2, IF(Table1[[#This Row],[Multi-lens? 1]]="Quad", 4, ""))),"")</f>
        <v/>
      </c>
      <c r="C1390" s="6" t="e">
        <f t="shared" si="132"/>
        <v>#VALUE!</v>
      </c>
      <c r="D1390" s="6" t="e">
        <f t="shared" si="133"/>
        <v>#VALUE!</v>
      </c>
      <c r="E1390" s="6" t="e">
        <f t="shared" si="134"/>
        <v>#VALUE!</v>
      </c>
      <c r="F1390" s="6" t="e">
        <f t="shared" si="135"/>
        <v>#VALUE!</v>
      </c>
      <c r="H1390" s="6" t="str">
        <f>IFERROR(IF(Table1[[#This Row],[Multi-lens? 1]]="No", 1, IF(Table1[[#This Row],[Multi-lens? 1]]="Dual", 2, IF(Table1[[#This Row],[Multi-lens? 1]]="Quad", 4, ""))),"")</f>
        <v/>
      </c>
      <c r="I1390" s="9" t="str">
        <f>IFERROR(Table1[[#This Row],[Name]],"")</f>
        <v/>
      </c>
      <c r="K1390" s="3" t="str">
        <f t="shared" si="130"/>
        <v/>
      </c>
      <c r="M1390" s="4" t="e">
        <f>IF(Table1[[#This Row],[Import to Gateway Calculator?]]="Yes",IFERROR(Table1[[#This Row],[Streaming Resolution '[MP']]],""),0)</f>
        <v>#VALUE!</v>
      </c>
      <c r="N1390" s="4" t="e">
        <f>IF(Table1[[#This Row],[Import to Gateway Calculator?]]="Yes",IFERROR(Table1[[#This Row],[Recording Resolution '[MP']]],""),0)</f>
        <v>#VALUE!</v>
      </c>
      <c r="O1390" s="4" t="e">
        <f>IF(Table1[[#This Row],[Import to Gateway Calculator?]]="Yes",IFERROR(Table1[[#This Row],[Frame Rate '[FPS'] 1]],""),0)</f>
        <v>#VALUE!</v>
      </c>
      <c r="P1390" s="4" t="e">
        <f>IF(Table1[[#This Row],[Import to Gateway Calculator?]]="Yes",IFERROR(Table1[[#This Row],[Days of Storage 1]],""),0)</f>
        <v>#VALUE!</v>
      </c>
    </row>
    <row r="1391" spans="1:16" x14ac:dyDescent="0.25">
      <c r="A1391" s="5" t="e">
        <f t="shared" si="131"/>
        <v>#VALUE!</v>
      </c>
      <c r="B1391" s="6" t="str">
        <f>IFERROR(IF(Table1[[#This Row],[Multi-lens? 1]]="No", 1, IF(Table1[[#This Row],[Multi-lens? 1]]="Dual", 2, IF(Table1[[#This Row],[Multi-lens? 1]]="Quad", 4, ""))),"")</f>
        <v/>
      </c>
      <c r="C1391" s="6" t="e">
        <f t="shared" si="132"/>
        <v>#VALUE!</v>
      </c>
      <c r="D1391" s="6" t="e">
        <f t="shared" si="133"/>
        <v>#VALUE!</v>
      </c>
      <c r="E1391" s="6" t="e">
        <f t="shared" si="134"/>
        <v>#VALUE!</v>
      </c>
      <c r="F1391" s="6" t="e">
        <f t="shared" si="135"/>
        <v>#VALUE!</v>
      </c>
      <c r="H1391" s="6" t="str">
        <f>IFERROR(IF(Table1[[#This Row],[Multi-lens? 1]]="No", 1, IF(Table1[[#This Row],[Multi-lens? 1]]="Dual", 2, IF(Table1[[#This Row],[Multi-lens? 1]]="Quad", 4, ""))),"")</f>
        <v/>
      </c>
      <c r="I1391" s="9" t="str">
        <f>IFERROR(Table1[[#This Row],[Name]],"")</f>
        <v/>
      </c>
      <c r="K1391" s="3" t="str">
        <f t="shared" si="130"/>
        <v/>
      </c>
      <c r="M1391" s="4" t="e">
        <f>IF(Table1[[#This Row],[Import to Gateway Calculator?]]="Yes",IFERROR(Table1[[#This Row],[Streaming Resolution '[MP']]],""),0)</f>
        <v>#VALUE!</v>
      </c>
      <c r="N1391" s="4" t="e">
        <f>IF(Table1[[#This Row],[Import to Gateway Calculator?]]="Yes",IFERROR(Table1[[#This Row],[Recording Resolution '[MP']]],""),0)</f>
        <v>#VALUE!</v>
      </c>
      <c r="O1391" s="4" t="e">
        <f>IF(Table1[[#This Row],[Import to Gateway Calculator?]]="Yes",IFERROR(Table1[[#This Row],[Frame Rate '[FPS'] 1]],""),0)</f>
        <v>#VALUE!</v>
      </c>
      <c r="P1391" s="4" t="e">
        <f>IF(Table1[[#This Row],[Import to Gateway Calculator?]]="Yes",IFERROR(Table1[[#This Row],[Days of Storage 1]],""),0)</f>
        <v>#VALUE!</v>
      </c>
    </row>
    <row r="1392" spans="1:16" x14ac:dyDescent="0.25">
      <c r="A1392" s="5" t="e">
        <f t="shared" si="131"/>
        <v>#VALUE!</v>
      </c>
      <c r="B1392" s="6" t="str">
        <f>IFERROR(IF(Table1[[#This Row],[Multi-lens? 1]]="No", 1, IF(Table1[[#This Row],[Multi-lens? 1]]="Dual", 2, IF(Table1[[#This Row],[Multi-lens? 1]]="Quad", 4, ""))),"")</f>
        <v/>
      </c>
      <c r="C1392" s="6" t="e">
        <f t="shared" si="132"/>
        <v>#VALUE!</v>
      </c>
      <c r="D1392" s="6" t="e">
        <f t="shared" si="133"/>
        <v>#VALUE!</v>
      </c>
      <c r="E1392" s="6" t="e">
        <f t="shared" si="134"/>
        <v>#VALUE!</v>
      </c>
      <c r="F1392" s="6" t="e">
        <f t="shared" si="135"/>
        <v>#VALUE!</v>
      </c>
      <c r="H1392" s="6" t="str">
        <f>IFERROR(IF(Table1[[#This Row],[Multi-lens? 1]]="No", 1, IF(Table1[[#This Row],[Multi-lens? 1]]="Dual", 2, IF(Table1[[#This Row],[Multi-lens? 1]]="Quad", 4, ""))),"")</f>
        <v/>
      </c>
      <c r="I1392" s="9" t="str">
        <f>IFERROR(Table1[[#This Row],[Name]],"")</f>
        <v/>
      </c>
      <c r="K1392" s="3" t="str">
        <f t="shared" si="130"/>
        <v/>
      </c>
      <c r="M1392" s="4" t="e">
        <f>IF(Table1[[#This Row],[Import to Gateway Calculator?]]="Yes",IFERROR(Table1[[#This Row],[Streaming Resolution '[MP']]],""),0)</f>
        <v>#VALUE!</v>
      </c>
      <c r="N1392" s="4" t="e">
        <f>IF(Table1[[#This Row],[Import to Gateway Calculator?]]="Yes",IFERROR(Table1[[#This Row],[Recording Resolution '[MP']]],""),0)</f>
        <v>#VALUE!</v>
      </c>
      <c r="O1392" s="4" t="e">
        <f>IF(Table1[[#This Row],[Import to Gateway Calculator?]]="Yes",IFERROR(Table1[[#This Row],[Frame Rate '[FPS'] 1]],""),0)</f>
        <v>#VALUE!</v>
      </c>
      <c r="P1392" s="4" t="e">
        <f>IF(Table1[[#This Row],[Import to Gateway Calculator?]]="Yes",IFERROR(Table1[[#This Row],[Days of Storage 1]],""),0)</f>
        <v>#VALUE!</v>
      </c>
    </row>
    <row r="1393" spans="1:16" x14ac:dyDescent="0.25">
      <c r="A1393" s="5" t="e">
        <f t="shared" si="131"/>
        <v>#VALUE!</v>
      </c>
      <c r="B1393" s="6" t="str">
        <f>IFERROR(IF(Table1[[#This Row],[Multi-lens? 1]]="No", 1, IF(Table1[[#This Row],[Multi-lens? 1]]="Dual", 2, IF(Table1[[#This Row],[Multi-lens? 1]]="Quad", 4, ""))),"")</f>
        <v/>
      </c>
      <c r="C1393" s="6" t="e">
        <f t="shared" si="132"/>
        <v>#VALUE!</v>
      </c>
      <c r="D1393" s="6" t="e">
        <f t="shared" si="133"/>
        <v>#VALUE!</v>
      </c>
      <c r="E1393" s="6" t="e">
        <f t="shared" si="134"/>
        <v>#VALUE!</v>
      </c>
      <c r="F1393" s="6" t="e">
        <f t="shared" si="135"/>
        <v>#VALUE!</v>
      </c>
      <c r="H1393" s="6" t="str">
        <f>IFERROR(IF(Table1[[#This Row],[Multi-lens? 1]]="No", 1, IF(Table1[[#This Row],[Multi-lens? 1]]="Dual", 2, IF(Table1[[#This Row],[Multi-lens? 1]]="Quad", 4, ""))),"")</f>
        <v/>
      </c>
      <c r="I1393" s="9" t="str">
        <f>IFERROR(Table1[[#This Row],[Name]],"")</f>
        <v/>
      </c>
      <c r="K1393" s="3" t="str">
        <f t="shared" si="130"/>
        <v/>
      </c>
      <c r="M1393" s="4" t="e">
        <f>IF(Table1[[#This Row],[Import to Gateway Calculator?]]="Yes",IFERROR(Table1[[#This Row],[Streaming Resolution '[MP']]],""),0)</f>
        <v>#VALUE!</v>
      </c>
      <c r="N1393" s="4" t="e">
        <f>IF(Table1[[#This Row],[Import to Gateway Calculator?]]="Yes",IFERROR(Table1[[#This Row],[Recording Resolution '[MP']]],""),0)</f>
        <v>#VALUE!</v>
      </c>
      <c r="O1393" s="4" t="e">
        <f>IF(Table1[[#This Row],[Import to Gateway Calculator?]]="Yes",IFERROR(Table1[[#This Row],[Frame Rate '[FPS'] 1]],""),0)</f>
        <v>#VALUE!</v>
      </c>
      <c r="P1393" s="4" t="e">
        <f>IF(Table1[[#This Row],[Import to Gateway Calculator?]]="Yes",IFERROR(Table1[[#This Row],[Days of Storage 1]],""),0)</f>
        <v>#VALUE!</v>
      </c>
    </row>
    <row r="1394" spans="1:16" x14ac:dyDescent="0.25">
      <c r="A1394" s="5" t="e">
        <f t="shared" si="131"/>
        <v>#VALUE!</v>
      </c>
      <c r="B1394" s="6" t="str">
        <f>IFERROR(IF(Table1[[#This Row],[Multi-lens? 1]]="No", 1, IF(Table1[[#This Row],[Multi-lens? 1]]="Dual", 2, IF(Table1[[#This Row],[Multi-lens? 1]]="Quad", 4, ""))),"")</f>
        <v/>
      </c>
      <c r="C1394" s="6" t="e">
        <f t="shared" si="132"/>
        <v>#VALUE!</v>
      </c>
      <c r="D1394" s="6" t="e">
        <f t="shared" si="133"/>
        <v>#VALUE!</v>
      </c>
      <c r="E1394" s="6" t="e">
        <f t="shared" si="134"/>
        <v>#VALUE!</v>
      </c>
      <c r="F1394" s="6" t="e">
        <f t="shared" si="135"/>
        <v>#VALUE!</v>
      </c>
      <c r="H1394" s="6" t="str">
        <f>IFERROR(IF(Table1[[#This Row],[Multi-lens? 1]]="No", 1, IF(Table1[[#This Row],[Multi-lens? 1]]="Dual", 2, IF(Table1[[#This Row],[Multi-lens? 1]]="Quad", 4, ""))),"")</f>
        <v/>
      </c>
      <c r="I1394" s="9" t="str">
        <f>IFERROR(Table1[[#This Row],[Name]],"")</f>
        <v/>
      </c>
      <c r="K1394" s="3" t="str">
        <f t="shared" si="130"/>
        <v/>
      </c>
      <c r="M1394" s="4" t="e">
        <f>IF(Table1[[#This Row],[Import to Gateway Calculator?]]="Yes",IFERROR(Table1[[#This Row],[Streaming Resolution '[MP']]],""),0)</f>
        <v>#VALUE!</v>
      </c>
      <c r="N1394" s="4" t="e">
        <f>IF(Table1[[#This Row],[Import to Gateway Calculator?]]="Yes",IFERROR(Table1[[#This Row],[Recording Resolution '[MP']]],""),0)</f>
        <v>#VALUE!</v>
      </c>
      <c r="O1394" s="4" t="e">
        <f>IF(Table1[[#This Row],[Import to Gateway Calculator?]]="Yes",IFERROR(Table1[[#This Row],[Frame Rate '[FPS'] 1]],""),0)</f>
        <v>#VALUE!</v>
      </c>
      <c r="P1394" s="4" t="e">
        <f>IF(Table1[[#This Row],[Import to Gateway Calculator?]]="Yes",IFERROR(Table1[[#This Row],[Days of Storage 1]],""),0)</f>
        <v>#VALUE!</v>
      </c>
    </row>
    <row r="1395" spans="1:16" x14ac:dyDescent="0.25">
      <c r="A1395" s="5" t="e">
        <f t="shared" si="131"/>
        <v>#VALUE!</v>
      </c>
      <c r="B1395" s="6" t="str">
        <f>IFERROR(IF(Table1[[#This Row],[Multi-lens? 1]]="No", 1, IF(Table1[[#This Row],[Multi-lens? 1]]="Dual", 2, IF(Table1[[#This Row],[Multi-lens? 1]]="Quad", 4, ""))),"")</f>
        <v/>
      </c>
      <c r="C1395" s="6" t="e">
        <f t="shared" si="132"/>
        <v>#VALUE!</v>
      </c>
      <c r="D1395" s="6" t="e">
        <f t="shared" si="133"/>
        <v>#VALUE!</v>
      </c>
      <c r="E1395" s="6" t="e">
        <f t="shared" si="134"/>
        <v>#VALUE!</v>
      </c>
      <c r="F1395" s="6" t="e">
        <f t="shared" si="135"/>
        <v>#VALUE!</v>
      </c>
      <c r="H1395" s="6" t="str">
        <f>IFERROR(IF(Table1[[#This Row],[Multi-lens? 1]]="No", 1, IF(Table1[[#This Row],[Multi-lens? 1]]="Dual", 2, IF(Table1[[#This Row],[Multi-lens? 1]]="Quad", 4, ""))),"")</f>
        <v/>
      </c>
      <c r="I1395" s="9" t="str">
        <f>IFERROR(Table1[[#This Row],[Name]],"")</f>
        <v/>
      </c>
      <c r="K1395" s="3" t="str">
        <f t="shared" si="130"/>
        <v/>
      </c>
      <c r="M1395" s="4" t="e">
        <f>IF(Table1[[#This Row],[Import to Gateway Calculator?]]="Yes",IFERROR(Table1[[#This Row],[Streaming Resolution '[MP']]],""),0)</f>
        <v>#VALUE!</v>
      </c>
      <c r="N1395" s="4" t="e">
        <f>IF(Table1[[#This Row],[Import to Gateway Calculator?]]="Yes",IFERROR(Table1[[#This Row],[Recording Resolution '[MP']]],""),0)</f>
        <v>#VALUE!</v>
      </c>
      <c r="O1395" s="4" t="e">
        <f>IF(Table1[[#This Row],[Import to Gateway Calculator?]]="Yes",IFERROR(Table1[[#This Row],[Frame Rate '[FPS'] 1]],""),0)</f>
        <v>#VALUE!</v>
      </c>
      <c r="P1395" s="4" t="e">
        <f>IF(Table1[[#This Row],[Import to Gateway Calculator?]]="Yes",IFERROR(Table1[[#This Row],[Days of Storage 1]],""),0)</f>
        <v>#VALUE!</v>
      </c>
    </row>
    <row r="1396" spans="1:16" x14ac:dyDescent="0.25">
      <c r="A1396" s="5" t="e">
        <f t="shared" si="131"/>
        <v>#VALUE!</v>
      </c>
      <c r="B1396" s="6" t="str">
        <f>IFERROR(IF(Table1[[#This Row],[Multi-lens? 1]]="No", 1, IF(Table1[[#This Row],[Multi-lens? 1]]="Dual", 2, IF(Table1[[#This Row],[Multi-lens? 1]]="Quad", 4, ""))),"")</f>
        <v/>
      </c>
      <c r="C1396" s="6" t="e">
        <f t="shared" si="132"/>
        <v>#VALUE!</v>
      </c>
      <c r="D1396" s="6" t="e">
        <f t="shared" si="133"/>
        <v>#VALUE!</v>
      </c>
      <c r="E1396" s="6" t="e">
        <f t="shared" si="134"/>
        <v>#VALUE!</v>
      </c>
      <c r="F1396" s="6" t="e">
        <f t="shared" si="135"/>
        <v>#VALUE!</v>
      </c>
      <c r="H1396" s="6" t="str">
        <f>IFERROR(IF(Table1[[#This Row],[Multi-lens? 1]]="No", 1, IF(Table1[[#This Row],[Multi-lens? 1]]="Dual", 2, IF(Table1[[#This Row],[Multi-lens? 1]]="Quad", 4, ""))),"")</f>
        <v/>
      </c>
      <c r="I1396" s="9" t="str">
        <f>IFERROR(Table1[[#This Row],[Name]],"")</f>
        <v/>
      </c>
      <c r="K1396" s="3" t="str">
        <f t="shared" si="130"/>
        <v/>
      </c>
      <c r="M1396" s="4" t="e">
        <f>IF(Table1[[#This Row],[Import to Gateway Calculator?]]="Yes",IFERROR(Table1[[#This Row],[Streaming Resolution '[MP']]],""),0)</f>
        <v>#VALUE!</v>
      </c>
      <c r="N1396" s="4" t="e">
        <f>IF(Table1[[#This Row],[Import to Gateway Calculator?]]="Yes",IFERROR(Table1[[#This Row],[Recording Resolution '[MP']]],""),0)</f>
        <v>#VALUE!</v>
      </c>
      <c r="O1396" s="4" t="e">
        <f>IF(Table1[[#This Row],[Import to Gateway Calculator?]]="Yes",IFERROR(Table1[[#This Row],[Frame Rate '[FPS'] 1]],""),0)</f>
        <v>#VALUE!</v>
      </c>
      <c r="P1396" s="4" t="e">
        <f>IF(Table1[[#This Row],[Import to Gateway Calculator?]]="Yes",IFERROR(Table1[[#This Row],[Days of Storage 1]],""),0)</f>
        <v>#VALUE!</v>
      </c>
    </row>
    <row r="1397" spans="1:16" x14ac:dyDescent="0.25">
      <c r="A1397" s="5" t="e">
        <f t="shared" si="131"/>
        <v>#VALUE!</v>
      </c>
      <c r="B1397" s="6" t="str">
        <f>IFERROR(IF(Table1[[#This Row],[Multi-lens? 1]]="No", 1, IF(Table1[[#This Row],[Multi-lens? 1]]="Dual", 2, IF(Table1[[#This Row],[Multi-lens? 1]]="Quad", 4, ""))),"")</f>
        <v/>
      </c>
      <c r="C1397" s="6" t="e">
        <f t="shared" si="132"/>
        <v>#VALUE!</v>
      </c>
      <c r="D1397" s="6" t="e">
        <f t="shared" si="133"/>
        <v>#VALUE!</v>
      </c>
      <c r="E1397" s="6" t="e">
        <f t="shared" si="134"/>
        <v>#VALUE!</v>
      </c>
      <c r="F1397" s="6" t="e">
        <f t="shared" si="135"/>
        <v>#VALUE!</v>
      </c>
      <c r="H1397" s="6" t="str">
        <f>IFERROR(IF(Table1[[#This Row],[Multi-lens? 1]]="No", 1, IF(Table1[[#This Row],[Multi-lens? 1]]="Dual", 2, IF(Table1[[#This Row],[Multi-lens? 1]]="Quad", 4, ""))),"")</f>
        <v/>
      </c>
      <c r="I1397" s="9" t="str">
        <f>IFERROR(Table1[[#This Row],[Name]],"")</f>
        <v/>
      </c>
      <c r="K1397" s="3" t="str">
        <f t="shared" si="130"/>
        <v/>
      </c>
      <c r="M1397" s="4" t="e">
        <f>IF(Table1[[#This Row],[Import to Gateway Calculator?]]="Yes",IFERROR(Table1[[#This Row],[Streaming Resolution '[MP']]],""),0)</f>
        <v>#VALUE!</v>
      </c>
      <c r="N1397" s="4" t="e">
        <f>IF(Table1[[#This Row],[Import to Gateway Calculator?]]="Yes",IFERROR(Table1[[#This Row],[Recording Resolution '[MP']]],""),0)</f>
        <v>#VALUE!</v>
      </c>
      <c r="O1397" s="4" t="e">
        <f>IF(Table1[[#This Row],[Import to Gateway Calculator?]]="Yes",IFERROR(Table1[[#This Row],[Frame Rate '[FPS'] 1]],""),0)</f>
        <v>#VALUE!</v>
      </c>
      <c r="P1397" s="4" t="e">
        <f>IF(Table1[[#This Row],[Import to Gateway Calculator?]]="Yes",IFERROR(Table1[[#This Row],[Days of Storage 1]],""),0)</f>
        <v>#VALUE!</v>
      </c>
    </row>
    <row r="1398" spans="1:16" x14ac:dyDescent="0.25">
      <c r="A1398" s="5" t="e">
        <f t="shared" si="131"/>
        <v>#VALUE!</v>
      </c>
      <c r="B1398" s="6" t="str">
        <f>IFERROR(IF(Table1[[#This Row],[Multi-lens? 1]]="No", 1, IF(Table1[[#This Row],[Multi-lens? 1]]="Dual", 2, IF(Table1[[#This Row],[Multi-lens? 1]]="Quad", 4, ""))),"")</f>
        <v/>
      </c>
      <c r="C1398" s="6" t="e">
        <f t="shared" si="132"/>
        <v>#VALUE!</v>
      </c>
      <c r="D1398" s="6" t="e">
        <f t="shared" si="133"/>
        <v>#VALUE!</v>
      </c>
      <c r="E1398" s="6" t="e">
        <f t="shared" si="134"/>
        <v>#VALUE!</v>
      </c>
      <c r="F1398" s="6" t="e">
        <f t="shared" si="135"/>
        <v>#VALUE!</v>
      </c>
      <c r="H1398" s="6" t="str">
        <f>IFERROR(IF(Table1[[#This Row],[Multi-lens? 1]]="No", 1, IF(Table1[[#This Row],[Multi-lens? 1]]="Dual", 2, IF(Table1[[#This Row],[Multi-lens? 1]]="Quad", 4, ""))),"")</f>
        <v/>
      </c>
      <c r="I1398" s="9" t="str">
        <f>IFERROR(Table1[[#This Row],[Name]],"")</f>
        <v/>
      </c>
      <c r="K1398" s="3" t="str">
        <f t="shared" si="130"/>
        <v/>
      </c>
      <c r="M1398" s="4" t="e">
        <f>IF(Table1[[#This Row],[Import to Gateway Calculator?]]="Yes",IFERROR(Table1[[#This Row],[Streaming Resolution '[MP']]],""),0)</f>
        <v>#VALUE!</v>
      </c>
      <c r="N1398" s="4" t="e">
        <f>IF(Table1[[#This Row],[Import to Gateway Calculator?]]="Yes",IFERROR(Table1[[#This Row],[Recording Resolution '[MP']]],""),0)</f>
        <v>#VALUE!</v>
      </c>
      <c r="O1398" s="4" t="e">
        <f>IF(Table1[[#This Row],[Import to Gateway Calculator?]]="Yes",IFERROR(Table1[[#This Row],[Frame Rate '[FPS'] 1]],""),0)</f>
        <v>#VALUE!</v>
      </c>
      <c r="P1398" s="4" t="e">
        <f>IF(Table1[[#This Row],[Import to Gateway Calculator?]]="Yes",IFERROR(Table1[[#This Row],[Days of Storage 1]],""),0)</f>
        <v>#VALUE!</v>
      </c>
    </row>
    <row r="1399" spans="1:16" x14ac:dyDescent="0.25">
      <c r="A1399" s="5" t="e">
        <f t="shared" si="131"/>
        <v>#VALUE!</v>
      </c>
      <c r="B1399" s="6" t="str">
        <f>IFERROR(IF(Table1[[#This Row],[Multi-lens? 1]]="No", 1, IF(Table1[[#This Row],[Multi-lens? 1]]="Dual", 2, IF(Table1[[#This Row],[Multi-lens? 1]]="Quad", 4, ""))),"")</f>
        <v/>
      </c>
      <c r="C1399" s="6" t="e">
        <f t="shared" si="132"/>
        <v>#VALUE!</v>
      </c>
      <c r="D1399" s="6" t="e">
        <f t="shared" si="133"/>
        <v>#VALUE!</v>
      </c>
      <c r="E1399" s="6" t="e">
        <f t="shared" si="134"/>
        <v>#VALUE!</v>
      </c>
      <c r="F1399" s="6" t="e">
        <f t="shared" si="135"/>
        <v>#VALUE!</v>
      </c>
      <c r="H1399" s="6" t="str">
        <f>IFERROR(IF(Table1[[#This Row],[Multi-lens? 1]]="No", 1, IF(Table1[[#This Row],[Multi-lens? 1]]="Dual", 2, IF(Table1[[#This Row],[Multi-lens? 1]]="Quad", 4, ""))),"")</f>
        <v/>
      </c>
      <c r="I1399" s="9" t="str">
        <f>IFERROR(Table1[[#This Row],[Name]],"")</f>
        <v/>
      </c>
      <c r="K1399" s="3" t="str">
        <f t="shared" si="130"/>
        <v/>
      </c>
      <c r="M1399" s="4" t="e">
        <f>IF(Table1[[#This Row],[Import to Gateway Calculator?]]="Yes",IFERROR(Table1[[#This Row],[Streaming Resolution '[MP']]],""),0)</f>
        <v>#VALUE!</v>
      </c>
      <c r="N1399" s="4" t="e">
        <f>IF(Table1[[#This Row],[Import to Gateway Calculator?]]="Yes",IFERROR(Table1[[#This Row],[Recording Resolution '[MP']]],""),0)</f>
        <v>#VALUE!</v>
      </c>
      <c r="O1399" s="4" t="e">
        <f>IF(Table1[[#This Row],[Import to Gateway Calculator?]]="Yes",IFERROR(Table1[[#This Row],[Frame Rate '[FPS'] 1]],""),0)</f>
        <v>#VALUE!</v>
      </c>
      <c r="P1399" s="4" t="e">
        <f>IF(Table1[[#This Row],[Import to Gateway Calculator?]]="Yes",IFERROR(Table1[[#This Row],[Days of Storage 1]],""),0)</f>
        <v>#VALUE!</v>
      </c>
    </row>
    <row r="1400" spans="1:16" x14ac:dyDescent="0.25">
      <c r="A1400" s="5" t="e">
        <f t="shared" si="131"/>
        <v>#VALUE!</v>
      </c>
      <c r="B1400" s="6" t="str">
        <f>IFERROR(IF(Table1[[#This Row],[Multi-lens? 1]]="No", 1, IF(Table1[[#This Row],[Multi-lens? 1]]="Dual", 2, IF(Table1[[#This Row],[Multi-lens? 1]]="Quad", 4, ""))),"")</f>
        <v/>
      </c>
      <c r="C1400" s="6" t="e">
        <f t="shared" si="132"/>
        <v>#VALUE!</v>
      </c>
      <c r="D1400" s="6" t="e">
        <f t="shared" si="133"/>
        <v>#VALUE!</v>
      </c>
      <c r="E1400" s="6" t="e">
        <f t="shared" si="134"/>
        <v>#VALUE!</v>
      </c>
      <c r="F1400" s="6" t="e">
        <f t="shared" si="135"/>
        <v>#VALUE!</v>
      </c>
      <c r="H1400" s="6" t="str">
        <f>IFERROR(IF(Table1[[#This Row],[Multi-lens? 1]]="No", 1, IF(Table1[[#This Row],[Multi-lens? 1]]="Dual", 2, IF(Table1[[#This Row],[Multi-lens? 1]]="Quad", 4, ""))),"")</f>
        <v/>
      </c>
      <c r="I1400" s="9" t="str">
        <f>IFERROR(Table1[[#This Row],[Name]],"")</f>
        <v/>
      </c>
      <c r="K1400" s="3" t="str">
        <f t="shared" si="130"/>
        <v/>
      </c>
      <c r="M1400" s="4" t="e">
        <f>IF(Table1[[#This Row],[Import to Gateway Calculator?]]="Yes",IFERROR(Table1[[#This Row],[Streaming Resolution '[MP']]],""),0)</f>
        <v>#VALUE!</v>
      </c>
      <c r="N1400" s="4" t="e">
        <f>IF(Table1[[#This Row],[Import to Gateway Calculator?]]="Yes",IFERROR(Table1[[#This Row],[Recording Resolution '[MP']]],""),0)</f>
        <v>#VALUE!</v>
      </c>
      <c r="O1400" s="4" t="e">
        <f>IF(Table1[[#This Row],[Import to Gateway Calculator?]]="Yes",IFERROR(Table1[[#This Row],[Frame Rate '[FPS'] 1]],""),0)</f>
        <v>#VALUE!</v>
      </c>
      <c r="P1400" s="4" t="e">
        <f>IF(Table1[[#This Row],[Import to Gateway Calculator?]]="Yes",IFERROR(Table1[[#This Row],[Days of Storage 1]],""),0)</f>
        <v>#VALUE!</v>
      </c>
    </row>
    <row r="1401" spans="1:16" x14ac:dyDescent="0.25">
      <c r="A1401" s="5" t="e">
        <f t="shared" si="131"/>
        <v>#VALUE!</v>
      </c>
      <c r="B1401" s="6" t="str">
        <f>IFERROR(IF(Table1[[#This Row],[Multi-lens? 1]]="No", 1, IF(Table1[[#This Row],[Multi-lens? 1]]="Dual", 2, IF(Table1[[#This Row],[Multi-lens? 1]]="Quad", 4, ""))),"")</f>
        <v/>
      </c>
      <c r="C1401" s="6" t="e">
        <f t="shared" si="132"/>
        <v>#VALUE!</v>
      </c>
      <c r="D1401" s="6" t="e">
        <f t="shared" si="133"/>
        <v>#VALUE!</v>
      </c>
      <c r="E1401" s="6" t="e">
        <f t="shared" si="134"/>
        <v>#VALUE!</v>
      </c>
      <c r="F1401" s="6" t="e">
        <f t="shared" si="135"/>
        <v>#VALUE!</v>
      </c>
      <c r="H1401" s="6" t="str">
        <f>IFERROR(IF(Table1[[#This Row],[Multi-lens? 1]]="No", 1, IF(Table1[[#This Row],[Multi-lens? 1]]="Dual", 2, IF(Table1[[#This Row],[Multi-lens? 1]]="Quad", 4, ""))),"")</f>
        <v/>
      </c>
      <c r="I1401" s="9" t="str">
        <f>IFERROR(Table1[[#This Row],[Name]],"")</f>
        <v/>
      </c>
      <c r="K1401" s="3" t="str">
        <f t="shared" si="130"/>
        <v/>
      </c>
      <c r="M1401" s="4" t="e">
        <f>IF(Table1[[#This Row],[Import to Gateway Calculator?]]="Yes",IFERROR(Table1[[#This Row],[Streaming Resolution '[MP']]],""),0)</f>
        <v>#VALUE!</v>
      </c>
      <c r="N1401" s="4" t="e">
        <f>IF(Table1[[#This Row],[Import to Gateway Calculator?]]="Yes",IFERROR(Table1[[#This Row],[Recording Resolution '[MP']]],""),0)</f>
        <v>#VALUE!</v>
      </c>
      <c r="O1401" s="4" t="e">
        <f>IF(Table1[[#This Row],[Import to Gateway Calculator?]]="Yes",IFERROR(Table1[[#This Row],[Frame Rate '[FPS'] 1]],""),0)</f>
        <v>#VALUE!</v>
      </c>
      <c r="P1401" s="4" t="e">
        <f>IF(Table1[[#This Row],[Import to Gateway Calculator?]]="Yes",IFERROR(Table1[[#This Row],[Days of Storage 1]],""),0)</f>
        <v>#VALUE!</v>
      </c>
    </row>
    <row r="1402" spans="1:16" x14ac:dyDescent="0.25">
      <c r="A1402" s="5" t="e">
        <f t="shared" si="131"/>
        <v>#VALUE!</v>
      </c>
      <c r="B1402" s="6" t="str">
        <f>IFERROR(IF(Table1[[#This Row],[Multi-lens? 1]]="No", 1, IF(Table1[[#This Row],[Multi-lens? 1]]="Dual", 2, IF(Table1[[#This Row],[Multi-lens? 1]]="Quad", 4, ""))),"")</f>
        <v/>
      </c>
      <c r="C1402" s="6" t="e">
        <f t="shared" si="132"/>
        <v>#VALUE!</v>
      </c>
      <c r="D1402" s="6" t="e">
        <f t="shared" si="133"/>
        <v>#VALUE!</v>
      </c>
      <c r="E1402" s="6" t="e">
        <f t="shared" si="134"/>
        <v>#VALUE!</v>
      </c>
      <c r="F1402" s="6" t="e">
        <f t="shared" si="135"/>
        <v>#VALUE!</v>
      </c>
      <c r="H1402" s="6" t="str">
        <f>IFERROR(IF(Table1[[#This Row],[Multi-lens? 1]]="No", 1, IF(Table1[[#This Row],[Multi-lens? 1]]="Dual", 2, IF(Table1[[#This Row],[Multi-lens? 1]]="Quad", 4, ""))),"")</f>
        <v/>
      </c>
      <c r="I1402" s="9" t="str">
        <f>IFERROR(Table1[[#This Row],[Name]],"")</f>
        <v/>
      </c>
      <c r="K1402" s="3" t="str">
        <f t="shared" si="130"/>
        <v/>
      </c>
      <c r="M1402" s="4" t="e">
        <f>IF(Table1[[#This Row],[Import to Gateway Calculator?]]="Yes",IFERROR(Table1[[#This Row],[Streaming Resolution '[MP']]],""),0)</f>
        <v>#VALUE!</v>
      </c>
      <c r="N1402" s="4" t="e">
        <f>IF(Table1[[#This Row],[Import to Gateway Calculator?]]="Yes",IFERROR(Table1[[#This Row],[Recording Resolution '[MP']]],""),0)</f>
        <v>#VALUE!</v>
      </c>
      <c r="O1402" s="4" t="e">
        <f>IF(Table1[[#This Row],[Import to Gateway Calculator?]]="Yes",IFERROR(Table1[[#This Row],[Frame Rate '[FPS'] 1]],""),0)</f>
        <v>#VALUE!</v>
      </c>
      <c r="P1402" s="4" t="e">
        <f>IF(Table1[[#This Row],[Import to Gateway Calculator?]]="Yes",IFERROR(Table1[[#This Row],[Days of Storage 1]],""),0)</f>
        <v>#VALUE!</v>
      </c>
    </row>
    <row r="1403" spans="1:16" x14ac:dyDescent="0.25">
      <c r="A1403" s="5" t="e">
        <f t="shared" si="131"/>
        <v>#VALUE!</v>
      </c>
      <c r="B1403" s="6" t="str">
        <f>IFERROR(IF(Table1[[#This Row],[Multi-lens? 1]]="No", 1, IF(Table1[[#This Row],[Multi-lens? 1]]="Dual", 2, IF(Table1[[#This Row],[Multi-lens? 1]]="Quad", 4, ""))),"")</f>
        <v/>
      </c>
      <c r="C1403" s="6" t="e">
        <f t="shared" si="132"/>
        <v>#VALUE!</v>
      </c>
      <c r="D1403" s="6" t="e">
        <f t="shared" si="133"/>
        <v>#VALUE!</v>
      </c>
      <c r="E1403" s="6" t="e">
        <f t="shared" si="134"/>
        <v>#VALUE!</v>
      </c>
      <c r="F1403" s="6" t="e">
        <f t="shared" si="135"/>
        <v>#VALUE!</v>
      </c>
      <c r="H1403" s="6" t="str">
        <f>IFERROR(IF(Table1[[#This Row],[Multi-lens? 1]]="No", 1, IF(Table1[[#This Row],[Multi-lens? 1]]="Dual", 2, IF(Table1[[#This Row],[Multi-lens? 1]]="Quad", 4, ""))),"")</f>
        <v/>
      </c>
      <c r="I1403" s="9" t="str">
        <f>IFERROR(Table1[[#This Row],[Name]],"")</f>
        <v/>
      </c>
      <c r="K1403" s="3" t="str">
        <f t="shared" si="130"/>
        <v/>
      </c>
      <c r="M1403" s="4" t="e">
        <f>IF(Table1[[#This Row],[Import to Gateway Calculator?]]="Yes",IFERROR(Table1[[#This Row],[Streaming Resolution '[MP']]],""),0)</f>
        <v>#VALUE!</v>
      </c>
      <c r="N1403" s="4" t="e">
        <f>IF(Table1[[#This Row],[Import to Gateway Calculator?]]="Yes",IFERROR(Table1[[#This Row],[Recording Resolution '[MP']]],""),0)</f>
        <v>#VALUE!</v>
      </c>
      <c r="O1403" s="4" t="e">
        <f>IF(Table1[[#This Row],[Import to Gateway Calculator?]]="Yes",IFERROR(Table1[[#This Row],[Frame Rate '[FPS'] 1]],""),0)</f>
        <v>#VALUE!</v>
      </c>
      <c r="P1403" s="4" t="e">
        <f>IF(Table1[[#This Row],[Import to Gateway Calculator?]]="Yes",IFERROR(Table1[[#This Row],[Days of Storage 1]],""),0)</f>
        <v>#VALUE!</v>
      </c>
    </row>
    <row r="1404" spans="1:16" x14ac:dyDescent="0.25">
      <c r="A1404" s="5" t="e">
        <f t="shared" si="131"/>
        <v>#VALUE!</v>
      </c>
      <c r="B1404" s="6" t="str">
        <f>IFERROR(IF(Table1[[#This Row],[Multi-lens? 1]]="No", 1, IF(Table1[[#This Row],[Multi-lens? 1]]="Dual", 2, IF(Table1[[#This Row],[Multi-lens? 1]]="Quad", 4, ""))),"")</f>
        <v/>
      </c>
      <c r="C1404" s="6" t="e">
        <f t="shared" si="132"/>
        <v>#VALUE!</v>
      </c>
      <c r="D1404" s="6" t="e">
        <f t="shared" si="133"/>
        <v>#VALUE!</v>
      </c>
      <c r="E1404" s="6" t="e">
        <f t="shared" si="134"/>
        <v>#VALUE!</v>
      </c>
      <c r="F1404" s="6" t="e">
        <f t="shared" si="135"/>
        <v>#VALUE!</v>
      </c>
      <c r="H1404" s="6" t="str">
        <f>IFERROR(IF(Table1[[#This Row],[Multi-lens? 1]]="No", 1, IF(Table1[[#This Row],[Multi-lens? 1]]="Dual", 2, IF(Table1[[#This Row],[Multi-lens? 1]]="Quad", 4, ""))),"")</f>
        <v/>
      </c>
      <c r="I1404" s="9" t="str">
        <f>IFERROR(Table1[[#This Row],[Name]],"")</f>
        <v/>
      </c>
      <c r="K1404" s="3" t="str">
        <f t="shared" si="130"/>
        <v/>
      </c>
      <c r="M1404" s="4" t="e">
        <f>IF(Table1[[#This Row],[Import to Gateway Calculator?]]="Yes",IFERROR(Table1[[#This Row],[Streaming Resolution '[MP']]],""),0)</f>
        <v>#VALUE!</v>
      </c>
      <c r="N1404" s="4" t="e">
        <f>IF(Table1[[#This Row],[Import to Gateway Calculator?]]="Yes",IFERROR(Table1[[#This Row],[Recording Resolution '[MP']]],""),0)</f>
        <v>#VALUE!</v>
      </c>
      <c r="O1404" s="4" t="e">
        <f>IF(Table1[[#This Row],[Import to Gateway Calculator?]]="Yes",IFERROR(Table1[[#This Row],[Frame Rate '[FPS'] 1]],""),0)</f>
        <v>#VALUE!</v>
      </c>
      <c r="P1404" s="4" t="e">
        <f>IF(Table1[[#This Row],[Import to Gateway Calculator?]]="Yes",IFERROR(Table1[[#This Row],[Days of Storage 1]],""),0)</f>
        <v>#VALUE!</v>
      </c>
    </row>
    <row r="1405" spans="1:16" x14ac:dyDescent="0.25">
      <c r="A1405" s="5" t="e">
        <f t="shared" si="131"/>
        <v>#VALUE!</v>
      </c>
      <c r="B1405" s="6" t="str">
        <f>IFERROR(IF(Table1[[#This Row],[Multi-lens? 1]]="No", 1, IF(Table1[[#This Row],[Multi-lens? 1]]="Dual", 2, IF(Table1[[#This Row],[Multi-lens? 1]]="Quad", 4, ""))),"")</f>
        <v/>
      </c>
      <c r="C1405" s="6" t="e">
        <f t="shared" si="132"/>
        <v>#VALUE!</v>
      </c>
      <c r="D1405" s="6" t="e">
        <f t="shared" si="133"/>
        <v>#VALUE!</v>
      </c>
      <c r="E1405" s="6" t="e">
        <f t="shared" si="134"/>
        <v>#VALUE!</v>
      </c>
      <c r="F1405" s="6" t="e">
        <f t="shared" si="135"/>
        <v>#VALUE!</v>
      </c>
      <c r="H1405" s="6" t="str">
        <f>IFERROR(IF(Table1[[#This Row],[Multi-lens? 1]]="No", 1, IF(Table1[[#This Row],[Multi-lens? 1]]="Dual", 2, IF(Table1[[#This Row],[Multi-lens? 1]]="Quad", 4, ""))),"")</f>
        <v/>
      </c>
      <c r="I1405" s="9" t="str">
        <f>IFERROR(Table1[[#This Row],[Name]],"")</f>
        <v/>
      </c>
      <c r="K1405" s="3" t="str">
        <f t="shared" si="130"/>
        <v/>
      </c>
      <c r="M1405" s="4" t="e">
        <f>IF(Table1[[#This Row],[Import to Gateway Calculator?]]="Yes",IFERROR(Table1[[#This Row],[Streaming Resolution '[MP']]],""),0)</f>
        <v>#VALUE!</v>
      </c>
      <c r="N1405" s="4" t="e">
        <f>IF(Table1[[#This Row],[Import to Gateway Calculator?]]="Yes",IFERROR(Table1[[#This Row],[Recording Resolution '[MP']]],""),0)</f>
        <v>#VALUE!</v>
      </c>
      <c r="O1405" s="4" t="e">
        <f>IF(Table1[[#This Row],[Import to Gateway Calculator?]]="Yes",IFERROR(Table1[[#This Row],[Frame Rate '[FPS'] 1]],""),0)</f>
        <v>#VALUE!</v>
      </c>
      <c r="P1405" s="4" t="e">
        <f>IF(Table1[[#This Row],[Import to Gateway Calculator?]]="Yes",IFERROR(Table1[[#This Row],[Days of Storage 1]],""),0)</f>
        <v>#VALUE!</v>
      </c>
    </row>
    <row r="1406" spans="1:16" x14ac:dyDescent="0.25">
      <c r="A1406" s="5" t="e">
        <f t="shared" si="131"/>
        <v>#VALUE!</v>
      </c>
      <c r="B1406" s="6" t="str">
        <f>IFERROR(IF(Table1[[#This Row],[Multi-lens? 1]]="No", 1, IF(Table1[[#This Row],[Multi-lens? 1]]="Dual", 2, IF(Table1[[#This Row],[Multi-lens? 1]]="Quad", 4, ""))),"")</f>
        <v/>
      </c>
      <c r="C1406" s="6" t="e">
        <f t="shared" si="132"/>
        <v>#VALUE!</v>
      </c>
      <c r="D1406" s="6" t="e">
        <f t="shared" si="133"/>
        <v>#VALUE!</v>
      </c>
      <c r="E1406" s="6" t="e">
        <f t="shared" si="134"/>
        <v>#VALUE!</v>
      </c>
      <c r="F1406" s="6" t="e">
        <f t="shared" si="135"/>
        <v>#VALUE!</v>
      </c>
      <c r="H1406" s="6" t="str">
        <f>IFERROR(IF(Table1[[#This Row],[Multi-lens? 1]]="No", 1, IF(Table1[[#This Row],[Multi-lens? 1]]="Dual", 2, IF(Table1[[#This Row],[Multi-lens? 1]]="Quad", 4, ""))),"")</f>
        <v/>
      </c>
      <c r="I1406" s="9" t="str">
        <f>IFERROR(Table1[[#This Row],[Name]],"")</f>
        <v/>
      </c>
      <c r="K1406" s="3" t="str">
        <f t="shared" si="130"/>
        <v/>
      </c>
      <c r="M1406" s="4" t="e">
        <f>IF(Table1[[#This Row],[Import to Gateway Calculator?]]="Yes",IFERROR(Table1[[#This Row],[Streaming Resolution '[MP']]],""),0)</f>
        <v>#VALUE!</v>
      </c>
      <c r="N1406" s="4" t="e">
        <f>IF(Table1[[#This Row],[Import to Gateway Calculator?]]="Yes",IFERROR(Table1[[#This Row],[Recording Resolution '[MP']]],""),0)</f>
        <v>#VALUE!</v>
      </c>
      <c r="O1406" s="4" t="e">
        <f>IF(Table1[[#This Row],[Import to Gateway Calculator?]]="Yes",IFERROR(Table1[[#This Row],[Frame Rate '[FPS'] 1]],""),0)</f>
        <v>#VALUE!</v>
      </c>
      <c r="P1406" s="4" t="e">
        <f>IF(Table1[[#This Row],[Import to Gateway Calculator?]]="Yes",IFERROR(Table1[[#This Row],[Days of Storage 1]],""),0)</f>
        <v>#VALUE!</v>
      </c>
    </row>
    <row r="1407" spans="1:16" x14ac:dyDescent="0.25">
      <c r="A1407" s="5" t="e">
        <f t="shared" si="131"/>
        <v>#VALUE!</v>
      </c>
      <c r="B1407" s="6" t="str">
        <f>IFERROR(IF(Table1[[#This Row],[Multi-lens? 1]]="No", 1, IF(Table1[[#This Row],[Multi-lens? 1]]="Dual", 2, IF(Table1[[#This Row],[Multi-lens? 1]]="Quad", 4, ""))),"")</f>
        <v/>
      </c>
      <c r="C1407" s="6" t="e">
        <f t="shared" si="132"/>
        <v>#VALUE!</v>
      </c>
      <c r="D1407" s="6" t="e">
        <f t="shared" si="133"/>
        <v>#VALUE!</v>
      </c>
      <c r="E1407" s="6" t="e">
        <f t="shared" si="134"/>
        <v>#VALUE!</v>
      </c>
      <c r="F1407" s="6" t="e">
        <f t="shared" si="135"/>
        <v>#VALUE!</v>
      </c>
      <c r="H1407" s="6" t="str">
        <f>IFERROR(IF(Table1[[#This Row],[Multi-lens? 1]]="No", 1, IF(Table1[[#This Row],[Multi-lens? 1]]="Dual", 2, IF(Table1[[#This Row],[Multi-lens? 1]]="Quad", 4, ""))),"")</f>
        <v/>
      </c>
      <c r="I1407" s="9" t="str">
        <f>IFERROR(Table1[[#This Row],[Name]],"")</f>
        <v/>
      </c>
      <c r="K1407" s="3" t="str">
        <f t="shared" si="130"/>
        <v/>
      </c>
      <c r="M1407" s="4" t="e">
        <f>IF(Table1[[#This Row],[Import to Gateway Calculator?]]="Yes",IFERROR(Table1[[#This Row],[Streaming Resolution '[MP']]],""),0)</f>
        <v>#VALUE!</v>
      </c>
      <c r="N1407" s="4" t="e">
        <f>IF(Table1[[#This Row],[Import to Gateway Calculator?]]="Yes",IFERROR(Table1[[#This Row],[Recording Resolution '[MP']]],""),0)</f>
        <v>#VALUE!</v>
      </c>
      <c r="O1407" s="4" t="e">
        <f>IF(Table1[[#This Row],[Import to Gateway Calculator?]]="Yes",IFERROR(Table1[[#This Row],[Frame Rate '[FPS'] 1]],""),0)</f>
        <v>#VALUE!</v>
      </c>
      <c r="P1407" s="4" t="e">
        <f>IF(Table1[[#This Row],[Import to Gateway Calculator?]]="Yes",IFERROR(Table1[[#This Row],[Days of Storage 1]],""),0)</f>
        <v>#VALUE!</v>
      </c>
    </row>
    <row r="1408" spans="1:16" x14ac:dyDescent="0.25">
      <c r="A1408" s="5" t="e">
        <f t="shared" si="131"/>
        <v>#VALUE!</v>
      </c>
      <c r="B1408" s="6" t="str">
        <f>IFERROR(IF(Table1[[#This Row],[Multi-lens? 1]]="No", 1, IF(Table1[[#This Row],[Multi-lens? 1]]="Dual", 2, IF(Table1[[#This Row],[Multi-lens? 1]]="Quad", 4, ""))),"")</f>
        <v/>
      </c>
      <c r="C1408" s="6" t="e">
        <f t="shared" si="132"/>
        <v>#VALUE!</v>
      </c>
      <c r="D1408" s="6" t="e">
        <f t="shared" si="133"/>
        <v>#VALUE!</v>
      </c>
      <c r="E1408" s="6" t="e">
        <f t="shared" si="134"/>
        <v>#VALUE!</v>
      </c>
      <c r="F1408" s="6" t="e">
        <f t="shared" si="135"/>
        <v>#VALUE!</v>
      </c>
      <c r="H1408" s="6" t="str">
        <f>IFERROR(IF(Table1[[#This Row],[Multi-lens? 1]]="No", 1, IF(Table1[[#This Row],[Multi-lens? 1]]="Dual", 2, IF(Table1[[#This Row],[Multi-lens? 1]]="Quad", 4, ""))),"")</f>
        <v/>
      </c>
      <c r="I1408" s="9" t="str">
        <f>IFERROR(Table1[[#This Row],[Name]],"")</f>
        <v/>
      </c>
      <c r="K1408" s="3" t="str">
        <f t="shared" si="130"/>
        <v/>
      </c>
      <c r="M1408" s="4" t="e">
        <f>IF(Table1[[#This Row],[Import to Gateway Calculator?]]="Yes",IFERROR(Table1[[#This Row],[Streaming Resolution '[MP']]],""),0)</f>
        <v>#VALUE!</v>
      </c>
      <c r="N1408" s="4" t="e">
        <f>IF(Table1[[#This Row],[Import to Gateway Calculator?]]="Yes",IFERROR(Table1[[#This Row],[Recording Resolution '[MP']]],""),0)</f>
        <v>#VALUE!</v>
      </c>
      <c r="O1408" s="4" t="e">
        <f>IF(Table1[[#This Row],[Import to Gateway Calculator?]]="Yes",IFERROR(Table1[[#This Row],[Frame Rate '[FPS'] 1]],""),0)</f>
        <v>#VALUE!</v>
      </c>
      <c r="P1408" s="4" t="e">
        <f>IF(Table1[[#This Row],[Import to Gateway Calculator?]]="Yes",IFERROR(Table1[[#This Row],[Days of Storage 1]],""),0)</f>
        <v>#VALUE!</v>
      </c>
    </row>
    <row r="1409" spans="1:16" x14ac:dyDescent="0.25">
      <c r="A1409" s="5" t="e">
        <f t="shared" si="131"/>
        <v>#VALUE!</v>
      </c>
      <c r="B1409" s="6" t="str">
        <f>IFERROR(IF(Table1[[#This Row],[Multi-lens? 1]]="No", 1, IF(Table1[[#This Row],[Multi-lens? 1]]="Dual", 2, IF(Table1[[#This Row],[Multi-lens? 1]]="Quad", 4, ""))),"")</f>
        <v/>
      </c>
      <c r="C1409" s="6" t="e">
        <f t="shared" si="132"/>
        <v>#VALUE!</v>
      </c>
      <c r="D1409" s="6" t="e">
        <f t="shared" si="133"/>
        <v>#VALUE!</v>
      </c>
      <c r="E1409" s="6" t="e">
        <f t="shared" si="134"/>
        <v>#VALUE!</v>
      </c>
      <c r="F1409" s="6" t="e">
        <f t="shared" si="135"/>
        <v>#VALUE!</v>
      </c>
      <c r="H1409" s="6" t="str">
        <f>IFERROR(IF(Table1[[#This Row],[Multi-lens? 1]]="No", 1, IF(Table1[[#This Row],[Multi-lens? 1]]="Dual", 2, IF(Table1[[#This Row],[Multi-lens? 1]]="Quad", 4, ""))),"")</f>
        <v/>
      </c>
      <c r="I1409" s="9" t="str">
        <f>IFERROR(Table1[[#This Row],[Name]],"")</f>
        <v/>
      </c>
      <c r="K1409" s="3" t="str">
        <f t="shared" si="130"/>
        <v/>
      </c>
      <c r="M1409" s="4" t="e">
        <f>IF(Table1[[#This Row],[Import to Gateway Calculator?]]="Yes",IFERROR(Table1[[#This Row],[Streaming Resolution '[MP']]],""),0)</f>
        <v>#VALUE!</v>
      </c>
      <c r="N1409" s="4" t="e">
        <f>IF(Table1[[#This Row],[Import to Gateway Calculator?]]="Yes",IFERROR(Table1[[#This Row],[Recording Resolution '[MP']]],""),0)</f>
        <v>#VALUE!</v>
      </c>
      <c r="O1409" s="4" t="e">
        <f>IF(Table1[[#This Row],[Import to Gateway Calculator?]]="Yes",IFERROR(Table1[[#This Row],[Frame Rate '[FPS'] 1]],""),0)</f>
        <v>#VALUE!</v>
      </c>
      <c r="P1409" s="4" t="e">
        <f>IF(Table1[[#This Row],[Import to Gateway Calculator?]]="Yes",IFERROR(Table1[[#This Row],[Days of Storage 1]],""),0)</f>
        <v>#VALUE!</v>
      </c>
    </row>
    <row r="1410" spans="1:16" x14ac:dyDescent="0.25">
      <c r="A1410" s="5" t="e">
        <f t="shared" si="131"/>
        <v>#VALUE!</v>
      </c>
      <c r="B1410" s="6" t="str">
        <f>IFERROR(IF(Table1[[#This Row],[Multi-lens? 1]]="No", 1, IF(Table1[[#This Row],[Multi-lens? 1]]="Dual", 2, IF(Table1[[#This Row],[Multi-lens? 1]]="Quad", 4, ""))),"")</f>
        <v/>
      </c>
      <c r="C1410" s="6" t="e">
        <f t="shared" si="132"/>
        <v>#VALUE!</v>
      </c>
      <c r="D1410" s="6" t="e">
        <f t="shared" si="133"/>
        <v>#VALUE!</v>
      </c>
      <c r="E1410" s="6" t="e">
        <f t="shared" si="134"/>
        <v>#VALUE!</v>
      </c>
      <c r="F1410" s="6" t="e">
        <f t="shared" si="135"/>
        <v>#VALUE!</v>
      </c>
      <c r="H1410" s="6" t="str">
        <f>IFERROR(IF(Table1[[#This Row],[Multi-lens? 1]]="No", 1, IF(Table1[[#This Row],[Multi-lens? 1]]="Dual", 2, IF(Table1[[#This Row],[Multi-lens? 1]]="Quad", 4, ""))),"")</f>
        <v/>
      </c>
      <c r="I1410" s="9" t="str">
        <f>IFERROR(Table1[[#This Row],[Name]],"")</f>
        <v/>
      </c>
      <c r="K1410" s="3" t="str">
        <f t="shared" si="130"/>
        <v/>
      </c>
      <c r="M1410" s="4" t="e">
        <f>IF(Table1[[#This Row],[Import to Gateway Calculator?]]="Yes",IFERROR(Table1[[#This Row],[Streaming Resolution '[MP']]],""),0)</f>
        <v>#VALUE!</v>
      </c>
      <c r="N1410" s="4" t="e">
        <f>IF(Table1[[#This Row],[Import to Gateway Calculator?]]="Yes",IFERROR(Table1[[#This Row],[Recording Resolution '[MP']]],""),0)</f>
        <v>#VALUE!</v>
      </c>
      <c r="O1410" s="4" t="e">
        <f>IF(Table1[[#This Row],[Import to Gateway Calculator?]]="Yes",IFERROR(Table1[[#This Row],[Frame Rate '[FPS'] 1]],""),0)</f>
        <v>#VALUE!</v>
      </c>
      <c r="P1410" s="4" t="e">
        <f>IF(Table1[[#This Row],[Import to Gateway Calculator?]]="Yes",IFERROR(Table1[[#This Row],[Days of Storage 1]],""),0)</f>
        <v>#VALUE!</v>
      </c>
    </row>
    <row r="1411" spans="1:16" x14ac:dyDescent="0.25">
      <c r="A1411" s="5" t="e">
        <f t="shared" si="131"/>
        <v>#VALUE!</v>
      </c>
      <c r="B1411" s="6" t="str">
        <f>IFERROR(IF(Table1[[#This Row],[Multi-lens? 1]]="No", 1, IF(Table1[[#This Row],[Multi-lens? 1]]="Dual", 2, IF(Table1[[#This Row],[Multi-lens? 1]]="Quad", 4, ""))),"")</f>
        <v/>
      </c>
      <c r="C1411" s="6" t="e">
        <f t="shared" si="132"/>
        <v>#VALUE!</v>
      </c>
      <c r="D1411" s="6" t="e">
        <f t="shared" si="133"/>
        <v>#VALUE!</v>
      </c>
      <c r="E1411" s="6" t="e">
        <f t="shared" si="134"/>
        <v>#VALUE!</v>
      </c>
      <c r="F1411" s="6" t="e">
        <f t="shared" si="135"/>
        <v>#VALUE!</v>
      </c>
      <c r="H1411" s="6" t="str">
        <f>IFERROR(IF(Table1[[#This Row],[Multi-lens? 1]]="No", 1, IF(Table1[[#This Row],[Multi-lens? 1]]="Dual", 2, IF(Table1[[#This Row],[Multi-lens? 1]]="Quad", 4, ""))),"")</f>
        <v/>
      </c>
      <c r="I1411" s="9" t="str">
        <f>IFERROR(Table1[[#This Row],[Name]],"")</f>
        <v/>
      </c>
      <c r="K1411" s="3" t="str">
        <f t="shared" ref="K1411:K1474" si="136">IFERROR(IF(I1411=0,"",I1411),"")</f>
        <v/>
      </c>
      <c r="M1411" s="4" t="e">
        <f>IF(Table1[[#This Row],[Import to Gateway Calculator?]]="Yes",IFERROR(Table1[[#This Row],[Streaming Resolution '[MP']]],""),0)</f>
        <v>#VALUE!</v>
      </c>
      <c r="N1411" s="4" t="e">
        <f>IF(Table1[[#This Row],[Import to Gateway Calculator?]]="Yes",IFERROR(Table1[[#This Row],[Recording Resolution '[MP']]],""),0)</f>
        <v>#VALUE!</v>
      </c>
      <c r="O1411" s="4" t="e">
        <f>IF(Table1[[#This Row],[Import to Gateway Calculator?]]="Yes",IFERROR(Table1[[#This Row],[Frame Rate '[FPS'] 1]],""),0)</f>
        <v>#VALUE!</v>
      </c>
      <c r="P1411" s="4" t="e">
        <f>IF(Table1[[#This Row],[Import to Gateway Calculator?]]="Yes",IFERROR(Table1[[#This Row],[Days of Storage 1]],""),0)</f>
        <v>#VALUE!</v>
      </c>
    </row>
    <row r="1412" spans="1:16" x14ac:dyDescent="0.25">
      <c r="A1412" s="5" t="e">
        <f t="shared" si="131"/>
        <v>#VALUE!</v>
      </c>
      <c r="B1412" s="6" t="str">
        <f>IFERROR(IF(Table1[[#This Row],[Multi-lens? 1]]="No", 1, IF(Table1[[#This Row],[Multi-lens? 1]]="Dual", 2, IF(Table1[[#This Row],[Multi-lens? 1]]="Quad", 4, ""))),"")</f>
        <v/>
      </c>
      <c r="C1412" s="6" t="e">
        <f t="shared" si="132"/>
        <v>#VALUE!</v>
      </c>
      <c r="D1412" s="6" t="e">
        <f t="shared" si="133"/>
        <v>#VALUE!</v>
      </c>
      <c r="E1412" s="6" t="e">
        <f t="shared" si="134"/>
        <v>#VALUE!</v>
      </c>
      <c r="F1412" s="6" t="e">
        <f t="shared" si="135"/>
        <v>#VALUE!</v>
      </c>
      <c r="H1412" s="6" t="str">
        <f>IFERROR(IF(Table1[[#This Row],[Multi-lens? 1]]="No", 1, IF(Table1[[#This Row],[Multi-lens? 1]]="Dual", 2, IF(Table1[[#This Row],[Multi-lens? 1]]="Quad", 4, ""))),"")</f>
        <v/>
      </c>
      <c r="I1412" s="9" t="str">
        <f>IFERROR(Table1[[#This Row],[Name]],"")</f>
        <v/>
      </c>
      <c r="K1412" s="3" t="str">
        <f t="shared" si="136"/>
        <v/>
      </c>
      <c r="M1412" s="4" t="e">
        <f>IF(Table1[[#This Row],[Import to Gateway Calculator?]]="Yes",IFERROR(Table1[[#This Row],[Streaming Resolution '[MP']]],""),0)</f>
        <v>#VALUE!</v>
      </c>
      <c r="N1412" s="4" t="e">
        <f>IF(Table1[[#This Row],[Import to Gateway Calculator?]]="Yes",IFERROR(Table1[[#This Row],[Recording Resolution '[MP']]],""),0)</f>
        <v>#VALUE!</v>
      </c>
      <c r="O1412" s="4" t="e">
        <f>IF(Table1[[#This Row],[Import to Gateway Calculator?]]="Yes",IFERROR(Table1[[#This Row],[Frame Rate '[FPS'] 1]],""),0)</f>
        <v>#VALUE!</v>
      </c>
      <c r="P1412" s="4" t="e">
        <f>IF(Table1[[#This Row],[Import to Gateway Calculator?]]="Yes",IFERROR(Table1[[#This Row],[Days of Storage 1]],""),0)</f>
        <v>#VALUE!</v>
      </c>
    </row>
    <row r="1413" spans="1:16" x14ac:dyDescent="0.25">
      <c r="A1413" s="5" t="e">
        <f t="shared" si="131"/>
        <v>#VALUE!</v>
      </c>
      <c r="B1413" s="6" t="str">
        <f>IFERROR(IF(Table1[[#This Row],[Multi-lens? 1]]="No", 1, IF(Table1[[#This Row],[Multi-lens? 1]]="Dual", 2, IF(Table1[[#This Row],[Multi-lens? 1]]="Quad", 4, ""))),"")</f>
        <v/>
      </c>
      <c r="C1413" s="6" t="e">
        <f t="shared" si="132"/>
        <v>#VALUE!</v>
      </c>
      <c r="D1413" s="6" t="e">
        <f t="shared" si="133"/>
        <v>#VALUE!</v>
      </c>
      <c r="E1413" s="6" t="e">
        <f t="shared" si="134"/>
        <v>#VALUE!</v>
      </c>
      <c r="F1413" s="6" t="e">
        <f t="shared" si="135"/>
        <v>#VALUE!</v>
      </c>
      <c r="H1413" s="6" t="str">
        <f>IFERROR(IF(Table1[[#This Row],[Multi-lens? 1]]="No", 1, IF(Table1[[#This Row],[Multi-lens? 1]]="Dual", 2, IF(Table1[[#This Row],[Multi-lens? 1]]="Quad", 4, ""))),"")</f>
        <v/>
      </c>
      <c r="I1413" s="9" t="str">
        <f>IFERROR(Table1[[#This Row],[Name]],"")</f>
        <v/>
      </c>
      <c r="K1413" s="3" t="str">
        <f t="shared" si="136"/>
        <v/>
      </c>
      <c r="M1413" s="4" t="e">
        <f>IF(Table1[[#This Row],[Import to Gateway Calculator?]]="Yes",IFERROR(Table1[[#This Row],[Streaming Resolution '[MP']]],""),0)</f>
        <v>#VALUE!</v>
      </c>
      <c r="N1413" s="4" t="e">
        <f>IF(Table1[[#This Row],[Import to Gateway Calculator?]]="Yes",IFERROR(Table1[[#This Row],[Recording Resolution '[MP']]],""),0)</f>
        <v>#VALUE!</v>
      </c>
      <c r="O1413" s="4" t="e">
        <f>IF(Table1[[#This Row],[Import to Gateway Calculator?]]="Yes",IFERROR(Table1[[#This Row],[Frame Rate '[FPS'] 1]],""),0)</f>
        <v>#VALUE!</v>
      </c>
      <c r="P1413" s="4" t="e">
        <f>IF(Table1[[#This Row],[Import to Gateway Calculator?]]="Yes",IFERROR(Table1[[#This Row],[Days of Storage 1]],""),0)</f>
        <v>#VALUE!</v>
      </c>
    </row>
    <row r="1414" spans="1:16" x14ac:dyDescent="0.25">
      <c r="A1414" s="5" t="e">
        <f t="shared" si="131"/>
        <v>#VALUE!</v>
      </c>
      <c r="B1414" s="6" t="str">
        <f>IFERROR(IF(Table1[[#This Row],[Multi-lens? 1]]="No", 1, IF(Table1[[#This Row],[Multi-lens? 1]]="Dual", 2, IF(Table1[[#This Row],[Multi-lens? 1]]="Quad", 4, ""))),"")</f>
        <v/>
      </c>
      <c r="C1414" s="6" t="e">
        <f t="shared" si="132"/>
        <v>#VALUE!</v>
      </c>
      <c r="D1414" s="6" t="e">
        <f t="shared" si="133"/>
        <v>#VALUE!</v>
      </c>
      <c r="E1414" s="6" t="e">
        <f t="shared" si="134"/>
        <v>#VALUE!</v>
      </c>
      <c r="F1414" s="6" t="e">
        <f t="shared" si="135"/>
        <v>#VALUE!</v>
      </c>
      <c r="H1414" s="6" t="str">
        <f>IFERROR(IF(Table1[[#This Row],[Multi-lens? 1]]="No", 1, IF(Table1[[#This Row],[Multi-lens? 1]]="Dual", 2, IF(Table1[[#This Row],[Multi-lens? 1]]="Quad", 4, ""))),"")</f>
        <v/>
      </c>
      <c r="I1414" s="9" t="str">
        <f>IFERROR(Table1[[#This Row],[Name]],"")</f>
        <v/>
      </c>
      <c r="K1414" s="3" t="str">
        <f t="shared" si="136"/>
        <v/>
      </c>
      <c r="M1414" s="4" t="e">
        <f>IF(Table1[[#This Row],[Import to Gateway Calculator?]]="Yes",IFERROR(Table1[[#This Row],[Streaming Resolution '[MP']]],""),0)</f>
        <v>#VALUE!</v>
      </c>
      <c r="N1414" s="4" t="e">
        <f>IF(Table1[[#This Row],[Import to Gateway Calculator?]]="Yes",IFERROR(Table1[[#This Row],[Recording Resolution '[MP']]],""),0)</f>
        <v>#VALUE!</v>
      </c>
      <c r="O1414" s="4" t="e">
        <f>IF(Table1[[#This Row],[Import to Gateway Calculator?]]="Yes",IFERROR(Table1[[#This Row],[Frame Rate '[FPS'] 1]],""),0)</f>
        <v>#VALUE!</v>
      </c>
      <c r="P1414" s="4" t="e">
        <f>IF(Table1[[#This Row],[Import to Gateway Calculator?]]="Yes",IFERROR(Table1[[#This Row],[Days of Storage 1]],""),0)</f>
        <v>#VALUE!</v>
      </c>
    </row>
    <row r="1415" spans="1:16" x14ac:dyDescent="0.25">
      <c r="A1415" s="5" t="e">
        <f t="shared" ref="A1415:A1478" si="137">IF(D1415=0,"",K1415)</f>
        <v>#VALUE!</v>
      </c>
      <c r="B1415" s="6" t="str">
        <f>IFERROR(IF(Table1[[#This Row],[Multi-lens? 1]]="No", 1, IF(Table1[[#This Row],[Multi-lens? 1]]="Dual", 2, IF(Table1[[#This Row],[Multi-lens? 1]]="Quad", 4, ""))),"")</f>
        <v/>
      </c>
      <c r="C1415" s="6" t="e">
        <f t="shared" ref="C1415:C1478" si="138">M1415</f>
        <v>#VALUE!</v>
      </c>
      <c r="D1415" s="6" t="e">
        <f t="shared" ref="D1415:D1478" si="139">N1415</f>
        <v>#VALUE!</v>
      </c>
      <c r="E1415" s="6" t="e">
        <f t="shared" ref="E1415:E1478" si="140">O1415</f>
        <v>#VALUE!</v>
      </c>
      <c r="F1415" s="6" t="e">
        <f t="shared" ref="F1415:F1478" si="141">P1415</f>
        <v>#VALUE!</v>
      </c>
      <c r="H1415" s="6" t="str">
        <f>IFERROR(IF(Table1[[#This Row],[Multi-lens? 1]]="No", 1, IF(Table1[[#This Row],[Multi-lens? 1]]="Dual", 2, IF(Table1[[#This Row],[Multi-lens? 1]]="Quad", 4, ""))),"")</f>
        <v/>
      </c>
      <c r="I1415" s="9" t="str">
        <f>IFERROR(Table1[[#This Row],[Name]],"")</f>
        <v/>
      </c>
      <c r="K1415" s="3" t="str">
        <f t="shared" si="136"/>
        <v/>
      </c>
      <c r="M1415" s="4" t="e">
        <f>IF(Table1[[#This Row],[Import to Gateway Calculator?]]="Yes",IFERROR(Table1[[#This Row],[Streaming Resolution '[MP']]],""),0)</f>
        <v>#VALUE!</v>
      </c>
      <c r="N1415" s="4" t="e">
        <f>IF(Table1[[#This Row],[Import to Gateway Calculator?]]="Yes",IFERROR(Table1[[#This Row],[Recording Resolution '[MP']]],""),0)</f>
        <v>#VALUE!</v>
      </c>
      <c r="O1415" s="4" t="e">
        <f>IF(Table1[[#This Row],[Import to Gateway Calculator?]]="Yes",IFERROR(Table1[[#This Row],[Frame Rate '[FPS'] 1]],""),0)</f>
        <v>#VALUE!</v>
      </c>
      <c r="P1415" s="4" t="e">
        <f>IF(Table1[[#This Row],[Import to Gateway Calculator?]]="Yes",IFERROR(Table1[[#This Row],[Days of Storage 1]],""),0)</f>
        <v>#VALUE!</v>
      </c>
    </row>
    <row r="1416" spans="1:16" x14ac:dyDescent="0.25">
      <c r="A1416" s="5" t="e">
        <f t="shared" si="137"/>
        <v>#VALUE!</v>
      </c>
      <c r="B1416" s="6" t="str">
        <f>IFERROR(IF(Table1[[#This Row],[Multi-lens? 1]]="No", 1, IF(Table1[[#This Row],[Multi-lens? 1]]="Dual", 2, IF(Table1[[#This Row],[Multi-lens? 1]]="Quad", 4, ""))),"")</f>
        <v/>
      </c>
      <c r="C1416" s="6" t="e">
        <f t="shared" si="138"/>
        <v>#VALUE!</v>
      </c>
      <c r="D1416" s="6" t="e">
        <f t="shared" si="139"/>
        <v>#VALUE!</v>
      </c>
      <c r="E1416" s="6" t="e">
        <f t="shared" si="140"/>
        <v>#VALUE!</v>
      </c>
      <c r="F1416" s="6" t="e">
        <f t="shared" si="141"/>
        <v>#VALUE!</v>
      </c>
      <c r="H1416" s="6" t="str">
        <f>IFERROR(IF(Table1[[#This Row],[Multi-lens? 1]]="No", 1, IF(Table1[[#This Row],[Multi-lens? 1]]="Dual", 2, IF(Table1[[#This Row],[Multi-lens? 1]]="Quad", 4, ""))),"")</f>
        <v/>
      </c>
      <c r="I1416" s="9" t="str">
        <f>IFERROR(Table1[[#This Row],[Name]],"")</f>
        <v/>
      </c>
      <c r="K1416" s="3" t="str">
        <f t="shared" si="136"/>
        <v/>
      </c>
      <c r="M1416" s="4" t="e">
        <f>IF(Table1[[#This Row],[Import to Gateway Calculator?]]="Yes",IFERROR(Table1[[#This Row],[Streaming Resolution '[MP']]],""),0)</f>
        <v>#VALUE!</v>
      </c>
      <c r="N1416" s="4" t="e">
        <f>IF(Table1[[#This Row],[Import to Gateway Calculator?]]="Yes",IFERROR(Table1[[#This Row],[Recording Resolution '[MP']]],""),0)</f>
        <v>#VALUE!</v>
      </c>
      <c r="O1416" s="4" t="e">
        <f>IF(Table1[[#This Row],[Import to Gateway Calculator?]]="Yes",IFERROR(Table1[[#This Row],[Frame Rate '[FPS'] 1]],""),0)</f>
        <v>#VALUE!</v>
      </c>
      <c r="P1416" s="4" t="e">
        <f>IF(Table1[[#This Row],[Import to Gateway Calculator?]]="Yes",IFERROR(Table1[[#This Row],[Days of Storage 1]],""),0)</f>
        <v>#VALUE!</v>
      </c>
    </row>
    <row r="1417" spans="1:16" x14ac:dyDescent="0.25">
      <c r="A1417" s="5" t="e">
        <f t="shared" si="137"/>
        <v>#VALUE!</v>
      </c>
      <c r="B1417" s="6" t="str">
        <f>IFERROR(IF(Table1[[#This Row],[Multi-lens? 1]]="No", 1, IF(Table1[[#This Row],[Multi-lens? 1]]="Dual", 2, IF(Table1[[#This Row],[Multi-lens? 1]]="Quad", 4, ""))),"")</f>
        <v/>
      </c>
      <c r="C1417" s="6" t="e">
        <f t="shared" si="138"/>
        <v>#VALUE!</v>
      </c>
      <c r="D1417" s="6" t="e">
        <f t="shared" si="139"/>
        <v>#VALUE!</v>
      </c>
      <c r="E1417" s="6" t="e">
        <f t="shared" si="140"/>
        <v>#VALUE!</v>
      </c>
      <c r="F1417" s="6" t="e">
        <f t="shared" si="141"/>
        <v>#VALUE!</v>
      </c>
      <c r="H1417" s="6" t="str">
        <f>IFERROR(IF(Table1[[#This Row],[Multi-lens? 1]]="No", 1, IF(Table1[[#This Row],[Multi-lens? 1]]="Dual", 2, IF(Table1[[#This Row],[Multi-lens? 1]]="Quad", 4, ""))),"")</f>
        <v/>
      </c>
      <c r="I1417" s="9" t="str">
        <f>IFERROR(Table1[[#This Row],[Name]],"")</f>
        <v/>
      </c>
      <c r="K1417" s="3" t="str">
        <f t="shared" si="136"/>
        <v/>
      </c>
      <c r="M1417" s="4" t="e">
        <f>IF(Table1[[#This Row],[Import to Gateway Calculator?]]="Yes",IFERROR(Table1[[#This Row],[Streaming Resolution '[MP']]],""),0)</f>
        <v>#VALUE!</v>
      </c>
      <c r="N1417" s="4" t="e">
        <f>IF(Table1[[#This Row],[Import to Gateway Calculator?]]="Yes",IFERROR(Table1[[#This Row],[Recording Resolution '[MP']]],""),0)</f>
        <v>#VALUE!</v>
      </c>
      <c r="O1417" s="4" t="e">
        <f>IF(Table1[[#This Row],[Import to Gateway Calculator?]]="Yes",IFERROR(Table1[[#This Row],[Frame Rate '[FPS'] 1]],""),0)</f>
        <v>#VALUE!</v>
      </c>
      <c r="P1417" s="4" t="e">
        <f>IF(Table1[[#This Row],[Import to Gateway Calculator?]]="Yes",IFERROR(Table1[[#This Row],[Days of Storage 1]],""),0)</f>
        <v>#VALUE!</v>
      </c>
    </row>
    <row r="1418" spans="1:16" x14ac:dyDescent="0.25">
      <c r="A1418" s="5" t="e">
        <f t="shared" si="137"/>
        <v>#VALUE!</v>
      </c>
      <c r="B1418" s="6" t="str">
        <f>IFERROR(IF(Table1[[#This Row],[Multi-lens? 1]]="No", 1, IF(Table1[[#This Row],[Multi-lens? 1]]="Dual", 2, IF(Table1[[#This Row],[Multi-lens? 1]]="Quad", 4, ""))),"")</f>
        <v/>
      </c>
      <c r="C1418" s="6" t="e">
        <f t="shared" si="138"/>
        <v>#VALUE!</v>
      </c>
      <c r="D1418" s="6" t="e">
        <f t="shared" si="139"/>
        <v>#VALUE!</v>
      </c>
      <c r="E1418" s="6" t="e">
        <f t="shared" si="140"/>
        <v>#VALUE!</v>
      </c>
      <c r="F1418" s="6" t="e">
        <f t="shared" si="141"/>
        <v>#VALUE!</v>
      </c>
      <c r="H1418" s="6" t="str">
        <f>IFERROR(IF(Table1[[#This Row],[Multi-lens? 1]]="No", 1, IF(Table1[[#This Row],[Multi-lens? 1]]="Dual", 2, IF(Table1[[#This Row],[Multi-lens? 1]]="Quad", 4, ""))),"")</f>
        <v/>
      </c>
      <c r="I1418" s="9" t="str">
        <f>IFERROR(Table1[[#This Row],[Name]],"")</f>
        <v/>
      </c>
      <c r="K1418" s="3" t="str">
        <f t="shared" si="136"/>
        <v/>
      </c>
      <c r="M1418" s="4" t="e">
        <f>IF(Table1[[#This Row],[Import to Gateway Calculator?]]="Yes",IFERROR(Table1[[#This Row],[Streaming Resolution '[MP']]],""),0)</f>
        <v>#VALUE!</v>
      </c>
      <c r="N1418" s="4" t="e">
        <f>IF(Table1[[#This Row],[Import to Gateway Calculator?]]="Yes",IFERROR(Table1[[#This Row],[Recording Resolution '[MP']]],""),0)</f>
        <v>#VALUE!</v>
      </c>
      <c r="O1418" s="4" t="e">
        <f>IF(Table1[[#This Row],[Import to Gateway Calculator?]]="Yes",IFERROR(Table1[[#This Row],[Frame Rate '[FPS'] 1]],""),0)</f>
        <v>#VALUE!</v>
      </c>
      <c r="P1418" s="4" t="e">
        <f>IF(Table1[[#This Row],[Import to Gateway Calculator?]]="Yes",IFERROR(Table1[[#This Row],[Days of Storage 1]],""),0)</f>
        <v>#VALUE!</v>
      </c>
    </row>
    <row r="1419" spans="1:16" x14ac:dyDescent="0.25">
      <c r="A1419" s="5" t="e">
        <f t="shared" si="137"/>
        <v>#VALUE!</v>
      </c>
      <c r="B1419" s="6" t="str">
        <f>IFERROR(IF(Table1[[#This Row],[Multi-lens? 1]]="No", 1, IF(Table1[[#This Row],[Multi-lens? 1]]="Dual", 2, IF(Table1[[#This Row],[Multi-lens? 1]]="Quad", 4, ""))),"")</f>
        <v/>
      </c>
      <c r="C1419" s="6" t="e">
        <f t="shared" si="138"/>
        <v>#VALUE!</v>
      </c>
      <c r="D1419" s="6" t="e">
        <f t="shared" si="139"/>
        <v>#VALUE!</v>
      </c>
      <c r="E1419" s="6" t="e">
        <f t="shared" si="140"/>
        <v>#VALUE!</v>
      </c>
      <c r="F1419" s="6" t="e">
        <f t="shared" si="141"/>
        <v>#VALUE!</v>
      </c>
      <c r="H1419" s="6" t="str">
        <f>IFERROR(IF(Table1[[#This Row],[Multi-lens? 1]]="No", 1, IF(Table1[[#This Row],[Multi-lens? 1]]="Dual", 2, IF(Table1[[#This Row],[Multi-lens? 1]]="Quad", 4, ""))),"")</f>
        <v/>
      </c>
      <c r="I1419" s="9" t="str">
        <f>IFERROR(Table1[[#This Row],[Name]],"")</f>
        <v/>
      </c>
      <c r="K1419" s="3" t="str">
        <f t="shared" si="136"/>
        <v/>
      </c>
      <c r="M1419" s="4" t="e">
        <f>IF(Table1[[#This Row],[Import to Gateway Calculator?]]="Yes",IFERROR(Table1[[#This Row],[Streaming Resolution '[MP']]],""),0)</f>
        <v>#VALUE!</v>
      </c>
      <c r="N1419" s="4" t="e">
        <f>IF(Table1[[#This Row],[Import to Gateway Calculator?]]="Yes",IFERROR(Table1[[#This Row],[Recording Resolution '[MP']]],""),0)</f>
        <v>#VALUE!</v>
      </c>
      <c r="O1419" s="4" t="e">
        <f>IF(Table1[[#This Row],[Import to Gateway Calculator?]]="Yes",IFERROR(Table1[[#This Row],[Frame Rate '[FPS'] 1]],""),0)</f>
        <v>#VALUE!</v>
      </c>
      <c r="P1419" s="4" t="e">
        <f>IF(Table1[[#This Row],[Import to Gateway Calculator?]]="Yes",IFERROR(Table1[[#This Row],[Days of Storage 1]],""),0)</f>
        <v>#VALUE!</v>
      </c>
    </row>
    <row r="1420" spans="1:16" x14ac:dyDescent="0.25">
      <c r="A1420" s="5" t="e">
        <f t="shared" si="137"/>
        <v>#VALUE!</v>
      </c>
      <c r="B1420" s="6" t="str">
        <f>IFERROR(IF(Table1[[#This Row],[Multi-lens? 1]]="No", 1, IF(Table1[[#This Row],[Multi-lens? 1]]="Dual", 2, IF(Table1[[#This Row],[Multi-lens? 1]]="Quad", 4, ""))),"")</f>
        <v/>
      </c>
      <c r="C1420" s="6" t="e">
        <f t="shared" si="138"/>
        <v>#VALUE!</v>
      </c>
      <c r="D1420" s="6" t="e">
        <f t="shared" si="139"/>
        <v>#VALUE!</v>
      </c>
      <c r="E1420" s="6" t="e">
        <f t="shared" si="140"/>
        <v>#VALUE!</v>
      </c>
      <c r="F1420" s="6" t="e">
        <f t="shared" si="141"/>
        <v>#VALUE!</v>
      </c>
      <c r="H1420" s="6" t="str">
        <f>IFERROR(IF(Table1[[#This Row],[Multi-lens? 1]]="No", 1, IF(Table1[[#This Row],[Multi-lens? 1]]="Dual", 2, IF(Table1[[#This Row],[Multi-lens? 1]]="Quad", 4, ""))),"")</f>
        <v/>
      </c>
      <c r="I1420" s="9" t="str">
        <f>IFERROR(Table1[[#This Row],[Name]],"")</f>
        <v/>
      </c>
      <c r="K1420" s="3" t="str">
        <f t="shared" si="136"/>
        <v/>
      </c>
      <c r="M1420" s="4" t="e">
        <f>IF(Table1[[#This Row],[Import to Gateway Calculator?]]="Yes",IFERROR(Table1[[#This Row],[Streaming Resolution '[MP']]],""),0)</f>
        <v>#VALUE!</v>
      </c>
      <c r="N1420" s="4" t="e">
        <f>IF(Table1[[#This Row],[Import to Gateway Calculator?]]="Yes",IFERROR(Table1[[#This Row],[Recording Resolution '[MP']]],""),0)</f>
        <v>#VALUE!</v>
      </c>
      <c r="O1420" s="4" t="e">
        <f>IF(Table1[[#This Row],[Import to Gateway Calculator?]]="Yes",IFERROR(Table1[[#This Row],[Frame Rate '[FPS'] 1]],""),0)</f>
        <v>#VALUE!</v>
      </c>
      <c r="P1420" s="4" t="e">
        <f>IF(Table1[[#This Row],[Import to Gateway Calculator?]]="Yes",IFERROR(Table1[[#This Row],[Days of Storage 1]],""),0)</f>
        <v>#VALUE!</v>
      </c>
    </row>
    <row r="1421" spans="1:16" x14ac:dyDescent="0.25">
      <c r="A1421" s="5" t="e">
        <f t="shared" si="137"/>
        <v>#VALUE!</v>
      </c>
      <c r="B1421" s="6" t="str">
        <f>IFERROR(IF(Table1[[#This Row],[Multi-lens? 1]]="No", 1, IF(Table1[[#This Row],[Multi-lens? 1]]="Dual", 2, IF(Table1[[#This Row],[Multi-lens? 1]]="Quad", 4, ""))),"")</f>
        <v/>
      </c>
      <c r="C1421" s="6" t="e">
        <f t="shared" si="138"/>
        <v>#VALUE!</v>
      </c>
      <c r="D1421" s="6" t="e">
        <f t="shared" si="139"/>
        <v>#VALUE!</v>
      </c>
      <c r="E1421" s="6" t="e">
        <f t="shared" si="140"/>
        <v>#VALUE!</v>
      </c>
      <c r="F1421" s="6" t="e">
        <f t="shared" si="141"/>
        <v>#VALUE!</v>
      </c>
      <c r="H1421" s="6" t="str">
        <f>IFERROR(IF(Table1[[#This Row],[Multi-lens? 1]]="No", 1, IF(Table1[[#This Row],[Multi-lens? 1]]="Dual", 2, IF(Table1[[#This Row],[Multi-lens? 1]]="Quad", 4, ""))),"")</f>
        <v/>
      </c>
      <c r="I1421" s="9" t="str">
        <f>IFERROR(Table1[[#This Row],[Name]],"")</f>
        <v/>
      </c>
      <c r="K1421" s="3" t="str">
        <f t="shared" si="136"/>
        <v/>
      </c>
      <c r="M1421" s="4" t="e">
        <f>IF(Table1[[#This Row],[Import to Gateway Calculator?]]="Yes",IFERROR(Table1[[#This Row],[Streaming Resolution '[MP']]],""),0)</f>
        <v>#VALUE!</v>
      </c>
      <c r="N1421" s="4" t="e">
        <f>IF(Table1[[#This Row],[Import to Gateway Calculator?]]="Yes",IFERROR(Table1[[#This Row],[Recording Resolution '[MP']]],""),0)</f>
        <v>#VALUE!</v>
      </c>
      <c r="O1421" s="4" t="e">
        <f>IF(Table1[[#This Row],[Import to Gateway Calculator?]]="Yes",IFERROR(Table1[[#This Row],[Frame Rate '[FPS'] 1]],""),0)</f>
        <v>#VALUE!</v>
      </c>
      <c r="P1421" s="4" t="e">
        <f>IF(Table1[[#This Row],[Import to Gateway Calculator?]]="Yes",IFERROR(Table1[[#This Row],[Days of Storage 1]],""),0)</f>
        <v>#VALUE!</v>
      </c>
    </row>
    <row r="1422" spans="1:16" x14ac:dyDescent="0.25">
      <c r="A1422" s="5" t="e">
        <f t="shared" si="137"/>
        <v>#VALUE!</v>
      </c>
      <c r="B1422" s="6" t="str">
        <f>IFERROR(IF(Table1[[#This Row],[Multi-lens? 1]]="No", 1, IF(Table1[[#This Row],[Multi-lens? 1]]="Dual", 2, IF(Table1[[#This Row],[Multi-lens? 1]]="Quad", 4, ""))),"")</f>
        <v/>
      </c>
      <c r="C1422" s="6" t="e">
        <f t="shared" si="138"/>
        <v>#VALUE!</v>
      </c>
      <c r="D1422" s="6" t="e">
        <f t="shared" si="139"/>
        <v>#VALUE!</v>
      </c>
      <c r="E1422" s="6" t="e">
        <f t="shared" si="140"/>
        <v>#VALUE!</v>
      </c>
      <c r="F1422" s="6" t="e">
        <f t="shared" si="141"/>
        <v>#VALUE!</v>
      </c>
      <c r="H1422" s="6" t="str">
        <f>IFERROR(IF(Table1[[#This Row],[Multi-lens? 1]]="No", 1, IF(Table1[[#This Row],[Multi-lens? 1]]="Dual", 2, IF(Table1[[#This Row],[Multi-lens? 1]]="Quad", 4, ""))),"")</f>
        <v/>
      </c>
      <c r="I1422" s="9" t="str">
        <f>IFERROR(Table1[[#This Row],[Name]],"")</f>
        <v/>
      </c>
      <c r="K1422" s="3" t="str">
        <f t="shared" si="136"/>
        <v/>
      </c>
      <c r="M1422" s="4" t="e">
        <f>IF(Table1[[#This Row],[Import to Gateway Calculator?]]="Yes",IFERROR(Table1[[#This Row],[Streaming Resolution '[MP']]],""),0)</f>
        <v>#VALUE!</v>
      </c>
      <c r="N1422" s="4" t="e">
        <f>IF(Table1[[#This Row],[Import to Gateway Calculator?]]="Yes",IFERROR(Table1[[#This Row],[Recording Resolution '[MP']]],""),0)</f>
        <v>#VALUE!</v>
      </c>
      <c r="O1422" s="4" t="e">
        <f>IF(Table1[[#This Row],[Import to Gateway Calculator?]]="Yes",IFERROR(Table1[[#This Row],[Frame Rate '[FPS'] 1]],""),0)</f>
        <v>#VALUE!</v>
      </c>
      <c r="P1422" s="4" t="e">
        <f>IF(Table1[[#This Row],[Import to Gateway Calculator?]]="Yes",IFERROR(Table1[[#This Row],[Days of Storage 1]],""),0)</f>
        <v>#VALUE!</v>
      </c>
    </row>
    <row r="1423" spans="1:16" x14ac:dyDescent="0.25">
      <c r="A1423" s="5" t="e">
        <f t="shared" si="137"/>
        <v>#VALUE!</v>
      </c>
      <c r="B1423" s="6" t="str">
        <f>IFERROR(IF(Table1[[#This Row],[Multi-lens? 1]]="No", 1, IF(Table1[[#This Row],[Multi-lens? 1]]="Dual", 2, IF(Table1[[#This Row],[Multi-lens? 1]]="Quad", 4, ""))),"")</f>
        <v/>
      </c>
      <c r="C1423" s="6" t="e">
        <f t="shared" si="138"/>
        <v>#VALUE!</v>
      </c>
      <c r="D1423" s="6" t="e">
        <f t="shared" si="139"/>
        <v>#VALUE!</v>
      </c>
      <c r="E1423" s="6" t="e">
        <f t="shared" si="140"/>
        <v>#VALUE!</v>
      </c>
      <c r="F1423" s="6" t="e">
        <f t="shared" si="141"/>
        <v>#VALUE!</v>
      </c>
      <c r="H1423" s="6" t="str">
        <f>IFERROR(IF(Table1[[#This Row],[Multi-lens? 1]]="No", 1, IF(Table1[[#This Row],[Multi-lens? 1]]="Dual", 2, IF(Table1[[#This Row],[Multi-lens? 1]]="Quad", 4, ""))),"")</f>
        <v/>
      </c>
      <c r="I1423" s="9" t="str">
        <f>IFERROR(Table1[[#This Row],[Name]],"")</f>
        <v/>
      </c>
      <c r="K1423" s="3" t="str">
        <f t="shared" si="136"/>
        <v/>
      </c>
      <c r="M1423" s="4" t="e">
        <f>IF(Table1[[#This Row],[Import to Gateway Calculator?]]="Yes",IFERROR(Table1[[#This Row],[Streaming Resolution '[MP']]],""),0)</f>
        <v>#VALUE!</v>
      </c>
      <c r="N1423" s="4" t="e">
        <f>IF(Table1[[#This Row],[Import to Gateway Calculator?]]="Yes",IFERROR(Table1[[#This Row],[Recording Resolution '[MP']]],""),0)</f>
        <v>#VALUE!</v>
      </c>
      <c r="O1423" s="4" t="e">
        <f>IF(Table1[[#This Row],[Import to Gateway Calculator?]]="Yes",IFERROR(Table1[[#This Row],[Frame Rate '[FPS'] 1]],""),0)</f>
        <v>#VALUE!</v>
      </c>
      <c r="P1423" s="4" t="e">
        <f>IF(Table1[[#This Row],[Import to Gateway Calculator?]]="Yes",IFERROR(Table1[[#This Row],[Days of Storage 1]],""),0)</f>
        <v>#VALUE!</v>
      </c>
    </row>
    <row r="1424" spans="1:16" x14ac:dyDescent="0.25">
      <c r="A1424" s="5" t="e">
        <f t="shared" si="137"/>
        <v>#VALUE!</v>
      </c>
      <c r="B1424" s="6" t="str">
        <f>IFERROR(IF(Table1[[#This Row],[Multi-lens? 1]]="No", 1, IF(Table1[[#This Row],[Multi-lens? 1]]="Dual", 2, IF(Table1[[#This Row],[Multi-lens? 1]]="Quad", 4, ""))),"")</f>
        <v/>
      </c>
      <c r="C1424" s="6" t="e">
        <f t="shared" si="138"/>
        <v>#VALUE!</v>
      </c>
      <c r="D1424" s="6" t="e">
        <f t="shared" si="139"/>
        <v>#VALUE!</v>
      </c>
      <c r="E1424" s="6" t="e">
        <f t="shared" si="140"/>
        <v>#VALUE!</v>
      </c>
      <c r="F1424" s="6" t="e">
        <f t="shared" si="141"/>
        <v>#VALUE!</v>
      </c>
      <c r="H1424" s="6" t="str">
        <f>IFERROR(IF(Table1[[#This Row],[Multi-lens? 1]]="No", 1, IF(Table1[[#This Row],[Multi-lens? 1]]="Dual", 2, IF(Table1[[#This Row],[Multi-lens? 1]]="Quad", 4, ""))),"")</f>
        <v/>
      </c>
      <c r="I1424" s="9" t="str">
        <f>IFERROR(Table1[[#This Row],[Name]],"")</f>
        <v/>
      </c>
      <c r="K1424" s="3" t="str">
        <f t="shared" si="136"/>
        <v/>
      </c>
      <c r="M1424" s="4" t="e">
        <f>IF(Table1[[#This Row],[Import to Gateway Calculator?]]="Yes",IFERROR(Table1[[#This Row],[Streaming Resolution '[MP']]],""),0)</f>
        <v>#VALUE!</v>
      </c>
      <c r="N1424" s="4" t="e">
        <f>IF(Table1[[#This Row],[Import to Gateway Calculator?]]="Yes",IFERROR(Table1[[#This Row],[Recording Resolution '[MP']]],""),0)</f>
        <v>#VALUE!</v>
      </c>
      <c r="O1424" s="4" t="e">
        <f>IF(Table1[[#This Row],[Import to Gateway Calculator?]]="Yes",IFERROR(Table1[[#This Row],[Frame Rate '[FPS'] 1]],""),0)</f>
        <v>#VALUE!</v>
      </c>
      <c r="P1424" s="4" t="e">
        <f>IF(Table1[[#This Row],[Import to Gateway Calculator?]]="Yes",IFERROR(Table1[[#This Row],[Days of Storage 1]],""),0)</f>
        <v>#VALUE!</v>
      </c>
    </row>
    <row r="1425" spans="1:16" x14ac:dyDescent="0.25">
      <c r="A1425" s="5" t="e">
        <f t="shared" si="137"/>
        <v>#VALUE!</v>
      </c>
      <c r="B1425" s="6" t="str">
        <f>IFERROR(IF(Table1[[#This Row],[Multi-lens? 1]]="No", 1, IF(Table1[[#This Row],[Multi-lens? 1]]="Dual", 2, IF(Table1[[#This Row],[Multi-lens? 1]]="Quad", 4, ""))),"")</f>
        <v/>
      </c>
      <c r="C1425" s="6" t="e">
        <f t="shared" si="138"/>
        <v>#VALUE!</v>
      </c>
      <c r="D1425" s="6" t="e">
        <f t="shared" si="139"/>
        <v>#VALUE!</v>
      </c>
      <c r="E1425" s="6" t="e">
        <f t="shared" si="140"/>
        <v>#VALUE!</v>
      </c>
      <c r="F1425" s="6" t="e">
        <f t="shared" si="141"/>
        <v>#VALUE!</v>
      </c>
      <c r="H1425" s="6" t="str">
        <f>IFERROR(IF(Table1[[#This Row],[Multi-lens? 1]]="No", 1, IF(Table1[[#This Row],[Multi-lens? 1]]="Dual", 2, IF(Table1[[#This Row],[Multi-lens? 1]]="Quad", 4, ""))),"")</f>
        <v/>
      </c>
      <c r="I1425" s="9" t="str">
        <f>IFERROR(Table1[[#This Row],[Name]],"")</f>
        <v/>
      </c>
      <c r="K1425" s="3" t="str">
        <f t="shared" si="136"/>
        <v/>
      </c>
      <c r="M1425" s="4" t="e">
        <f>IF(Table1[[#This Row],[Import to Gateway Calculator?]]="Yes",IFERROR(Table1[[#This Row],[Streaming Resolution '[MP']]],""),0)</f>
        <v>#VALUE!</v>
      </c>
      <c r="N1425" s="4" t="e">
        <f>IF(Table1[[#This Row],[Import to Gateway Calculator?]]="Yes",IFERROR(Table1[[#This Row],[Recording Resolution '[MP']]],""),0)</f>
        <v>#VALUE!</v>
      </c>
      <c r="O1425" s="4" t="e">
        <f>IF(Table1[[#This Row],[Import to Gateway Calculator?]]="Yes",IFERROR(Table1[[#This Row],[Frame Rate '[FPS'] 1]],""),0)</f>
        <v>#VALUE!</v>
      </c>
      <c r="P1425" s="4" t="e">
        <f>IF(Table1[[#This Row],[Import to Gateway Calculator?]]="Yes",IFERROR(Table1[[#This Row],[Days of Storage 1]],""),0)</f>
        <v>#VALUE!</v>
      </c>
    </row>
    <row r="1426" spans="1:16" x14ac:dyDescent="0.25">
      <c r="A1426" s="5" t="e">
        <f t="shared" si="137"/>
        <v>#VALUE!</v>
      </c>
      <c r="B1426" s="6" t="str">
        <f>IFERROR(IF(Table1[[#This Row],[Multi-lens? 1]]="No", 1, IF(Table1[[#This Row],[Multi-lens? 1]]="Dual", 2, IF(Table1[[#This Row],[Multi-lens? 1]]="Quad", 4, ""))),"")</f>
        <v/>
      </c>
      <c r="C1426" s="6" t="e">
        <f t="shared" si="138"/>
        <v>#VALUE!</v>
      </c>
      <c r="D1426" s="6" t="e">
        <f t="shared" si="139"/>
        <v>#VALUE!</v>
      </c>
      <c r="E1426" s="6" t="e">
        <f t="shared" si="140"/>
        <v>#VALUE!</v>
      </c>
      <c r="F1426" s="6" t="e">
        <f t="shared" si="141"/>
        <v>#VALUE!</v>
      </c>
      <c r="H1426" s="6" t="str">
        <f>IFERROR(IF(Table1[[#This Row],[Multi-lens? 1]]="No", 1, IF(Table1[[#This Row],[Multi-lens? 1]]="Dual", 2, IF(Table1[[#This Row],[Multi-lens? 1]]="Quad", 4, ""))),"")</f>
        <v/>
      </c>
      <c r="I1426" s="9" t="str">
        <f>IFERROR(Table1[[#This Row],[Name]],"")</f>
        <v/>
      </c>
      <c r="K1426" s="3" t="str">
        <f t="shared" si="136"/>
        <v/>
      </c>
      <c r="M1426" s="4" t="e">
        <f>IF(Table1[[#This Row],[Import to Gateway Calculator?]]="Yes",IFERROR(Table1[[#This Row],[Streaming Resolution '[MP']]],""),0)</f>
        <v>#VALUE!</v>
      </c>
      <c r="N1426" s="4" t="e">
        <f>IF(Table1[[#This Row],[Import to Gateway Calculator?]]="Yes",IFERROR(Table1[[#This Row],[Recording Resolution '[MP']]],""),0)</f>
        <v>#VALUE!</v>
      </c>
      <c r="O1426" s="4" t="e">
        <f>IF(Table1[[#This Row],[Import to Gateway Calculator?]]="Yes",IFERROR(Table1[[#This Row],[Frame Rate '[FPS'] 1]],""),0)</f>
        <v>#VALUE!</v>
      </c>
      <c r="P1426" s="4" t="e">
        <f>IF(Table1[[#This Row],[Import to Gateway Calculator?]]="Yes",IFERROR(Table1[[#This Row],[Days of Storage 1]],""),0)</f>
        <v>#VALUE!</v>
      </c>
    </row>
    <row r="1427" spans="1:16" x14ac:dyDescent="0.25">
      <c r="A1427" s="5" t="e">
        <f t="shared" si="137"/>
        <v>#VALUE!</v>
      </c>
      <c r="B1427" s="6" t="str">
        <f>IFERROR(IF(Table1[[#This Row],[Multi-lens? 1]]="No", 1, IF(Table1[[#This Row],[Multi-lens? 1]]="Dual", 2, IF(Table1[[#This Row],[Multi-lens? 1]]="Quad", 4, ""))),"")</f>
        <v/>
      </c>
      <c r="C1427" s="6" t="e">
        <f t="shared" si="138"/>
        <v>#VALUE!</v>
      </c>
      <c r="D1427" s="6" t="e">
        <f t="shared" si="139"/>
        <v>#VALUE!</v>
      </c>
      <c r="E1427" s="6" t="e">
        <f t="shared" si="140"/>
        <v>#VALUE!</v>
      </c>
      <c r="F1427" s="6" t="e">
        <f t="shared" si="141"/>
        <v>#VALUE!</v>
      </c>
      <c r="H1427" s="6" t="str">
        <f>IFERROR(IF(Table1[[#This Row],[Multi-lens? 1]]="No", 1, IF(Table1[[#This Row],[Multi-lens? 1]]="Dual", 2, IF(Table1[[#This Row],[Multi-lens? 1]]="Quad", 4, ""))),"")</f>
        <v/>
      </c>
      <c r="I1427" s="9" t="str">
        <f>IFERROR(Table1[[#This Row],[Name]],"")</f>
        <v/>
      </c>
      <c r="K1427" s="3" t="str">
        <f t="shared" si="136"/>
        <v/>
      </c>
      <c r="M1427" s="4" t="e">
        <f>IF(Table1[[#This Row],[Import to Gateway Calculator?]]="Yes",IFERROR(Table1[[#This Row],[Streaming Resolution '[MP']]],""),0)</f>
        <v>#VALUE!</v>
      </c>
      <c r="N1427" s="4" t="e">
        <f>IF(Table1[[#This Row],[Import to Gateway Calculator?]]="Yes",IFERROR(Table1[[#This Row],[Recording Resolution '[MP']]],""),0)</f>
        <v>#VALUE!</v>
      </c>
      <c r="O1427" s="4" t="e">
        <f>IF(Table1[[#This Row],[Import to Gateway Calculator?]]="Yes",IFERROR(Table1[[#This Row],[Frame Rate '[FPS'] 1]],""),0)</f>
        <v>#VALUE!</v>
      </c>
      <c r="P1427" s="4" t="e">
        <f>IF(Table1[[#This Row],[Import to Gateway Calculator?]]="Yes",IFERROR(Table1[[#This Row],[Days of Storage 1]],""),0)</f>
        <v>#VALUE!</v>
      </c>
    </row>
    <row r="1428" spans="1:16" x14ac:dyDescent="0.25">
      <c r="A1428" s="5" t="e">
        <f t="shared" si="137"/>
        <v>#VALUE!</v>
      </c>
      <c r="B1428" s="6" t="str">
        <f>IFERROR(IF(Table1[[#This Row],[Multi-lens? 1]]="No", 1, IF(Table1[[#This Row],[Multi-lens? 1]]="Dual", 2, IF(Table1[[#This Row],[Multi-lens? 1]]="Quad", 4, ""))),"")</f>
        <v/>
      </c>
      <c r="C1428" s="6" t="e">
        <f t="shared" si="138"/>
        <v>#VALUE!</v>
      </c>
      <c r="D1428" s="6" t="e">
        <f t="shared" si="139"/>
        <v>#VALUE!</v>
      </c>
      <c r="E1428" s="6" t="e">
        <f t="shared" si="140"/>
        <v>#VALUE!</v>
      </c>
      <c r="F1428" s="6" t="e">
        <f t="shared" si="141"/>
        <v>#VALUE!</v>
      </c>
      <c r="H1428" s="6" t="str">
        <f>IFERROR(IF(Table1[[#This Row],[Multi-lens? 1]]="No", 1, IF(Table1[[#This Row],[Multi-lens? 1]]="Dual", 2, IF(Table1[[#This Row],[Multi-lens? 1]]="Quad", 4, ""))),"")</f>
        <v/>
      </c>
      <c r="I1428" s="9" t="str">
        <f>IFERROR(Table1[[#This Row],[Name]],"")</f>
        <v/>
      </c>
      <c r="K1428" s="3" t="str">
        <f t="shared" si="136"/>
        <v/>
      </c>
      <c r="M1428" s="4" t="e">
        <f>IF(Table1[[#This Row],[Import to Gateway Calculator?]]="Yes",IFERROR(Table1[[#This Row],[Streaming Resolution '[MP']]],""),0)</f>
        <v>#VALUE!</v>
      </c>
      <c r="N1428" s="4" t="e">
        <f>IF(Table1[[#This Row],[Import to Gateway Calculator?]]="Yes",IFERROR(Table1[[#This Row],[Recording Resolution '[MP']]],""),0)</f>
        <v>#VALUE!</v>
      </c>
      <c r="O1428" s="4" t="e">
        <f>IF(Table1[[#This Row],[Import to Gateway Calculator?]]="Yes",IFERROR(Table1[[#This Row],[Frame Rate '[FPS'] 1]],""),0)</f>
        <v>#VALUE!</v>
      </c>
      <c r="P1428" s="4" t="e">
        <f>IF(Table1[[#This Row],[Import to Gateway Calculator?]]="Yes",IFERROR(Table1[[#This Row],[Days of Storage 1]],""),0)</f>
        <v>#VALUE!</v>
      </c>
    </row>
    <row r="1429" spans="1:16" x14ac:dyDescent="0.25">
      <c r="A1429" s="5" t="e">
        <f t="shared" si="137"/>
        <v>#VALUE!</v>
      </c>
      <c r="B1429" s="6" t="str">
        <f>IFERROR(IF(Table1[[#This Row],[Multi-lens? 1]]="No", 1, IF(Table1[[#This Row],[Multi-lens? 1]]="Dual", 2, IF(Table1[[#This Row],[Multi-lens? 1]]="Quad", 4, ""))),"")</f>
        <v/>
      </c>
      <c r="C1429" s="6" t="e">
        <f t="shared" si="138"/>
        <v>#VALUE!</v>
      </c>
      <c r="D1429" s="6" t="e">
        <f t="shared" si="139"/>
        <v>#VALUE!</v>
      </c>
      <c r="E1429" s="6" t="e">
        <f t="shared" si="140"/>
        <v>#VALUE!</v>
      </c>
      <c r="F1429" s="6" t="e">
        <f t="shared" si="141"/>
        <v>#VALUE!</v>
      </c>
      <c r="H1429" s="6" t="str">
        <f>IFERROR(IF(Table1[[#This Row],[Multi-lens? 1]]="No", 1, IF(Table1[[#This Row],[Multi-lens? 1]]="Dual", 2, IF(Table1[[#This Row],[Multi-lens? 1]]="Quad", 4, ""))),"")</f>
        <v/>
      </c>
      <c r="I1429" s="9" t="str">
        <f>IFERROR(Table1[[#This Row],[Name]],"")</f>
        <v/>
      </c>
      <c r="K1429" s="3" t="str">
        <f t="shared" si="136"/>
        <v/>
      </c>
      <c r="M1429" s="4" t="e">
        <f>IF(Table1[[#This Row],[Import to Gateway Calculator?]]="Yes",IFERROR(Table1[[#This Row],[Streaming Resolution '[MP']]],""),0)</f>
        <v>#VALUE!</v>
      </c>
      <c r="N1429" s="4" t="e">
        <f>IF(Table1[[#This Row],[Import to Gateway Calculator?]]="Yes",IFERROR(Table1[[#This Row],[Recording Resolution '[MP']]],""),0)</f>
        <v>#VALUE!</v>
      </c>
      <c r="O1429" s="4" t="e">
        <f>IF(Table1[[#This Row],[Import to Gateway Calculator?]]="Yes",IFERROR(Table1[[#This Row],[Frame Rate '[FPS'] 1]],""),0)</f>
        <v>#VALUE!</v>
      </c>
      <c r="P1429" s="4" t="e">
        <f>IF(Table1[[#This Row],[Import to Gateway Calculator?]]="Yes",IFERROR(Table1[[#This Row],[Days of Storage 1]],""),0)</f>
        <v>#VALUE!</v>
      </c>
    </row>
    <row r="1430" spans="1:16" x14ac:dyDescent="0.25">
      <c r="A1430" s="5" t="e">
        <f t="shared" si="137"/>
        <v>#VALUE!</v>
      </c>
      <c r="B1430" s="6" t="str">
        <f>IFERROR(IF(Table1[[#This Row],[Multi-lens? 1]]="No", 1, IF(Table1[[#This Row],[Multi-lens? 1]]="Dual", 2, IF(Table1[[#This Row],[Multi-lens? 1]]="Quad", 4, ""))),"")</f>
        <v/>
      </c>
      <c r="C1430" s="6" t="e">
        <f t="shared" si="138"/>
        <v>#VALUE!</v>
      </c>
      <c r="D1430" s="6" t="e">
        <f t="shared" si="139"/>
        <v>#VALUE!</v>
      </c>
      <c r="E1430" s="6" t="e">
        <f t="shared" si="140"/>
        <v>#VALUE!</v>
      </c>
      <c r="F1430" s="6" t="e">
        <f t="shared" si="141"/>
        <v>#VALUE!</v>
      </c>
      <c r="H1430" s="6" t="str">
        <f>IFERROR(IF(Table1[[#This Row],[Multi-lens? 1]]="No", 1, IF(Table1[[#This Row],[Multi-lens? 1]]="Dual", 2, IF(Table1[[#This Row],[Multi-lens? 1]]="Quad", 4, ""))),"")</f>
        <v/>
      </c>
      <c r="I1430" s="9" t="str">
        <f>IFERROR(Table1[[#This Row],[Name]],"")</f>
        <v/>
      </c>
      <c r="K1430" s="3" t="str">
        <f t="shared" si="136"/>
        <v/>
      </c>
      <c r="M1430" s="4" t="e">
        <f>IF(Table1[[#This Row],[Import to Gateway Calculator?]]="Yes",IFERROR(Table1[[#This Row],[Streaming Resolution '[MP']]],""),0)</f>
        <v>#VALUE!</v>
      </c>
      <c r="N1430" s="4" t="e">
        <f>IF(Table1[[#This Row],[Import to Gateway Calculator?]]="Yes",IFERROR(Table1[[#This Row],[Recording Resolution '[MP']]],""),0)</f>
        <v>#VALUE!</v>
      </c>
      <c r="O1430" s="4" t="e">
        <f>IF(Table1[[#This Row],[Import to Gateway Calculator?]]="Yes",IFERROR(Table1[[#This Row],[Frame Rate '[FPS'] 1]],""),0)</f>
        <v>#VALUE!</v>
      </c>
      <c r="P1430" s="4" t="e">
        <f>IF(Table1[[#This Row],[Import to Gateway Calculator?]]="Yes",IFERROR(Table1[[#This Row],[Days of Storage 1]],""),0)</f>
        <v>#VALUE!</v>
      </c>
    </row>
    <row r="1431" spans="1:16" x14ac:dyDescent="0.25">
      <c r="A1431" s="5" t="e">
        <f t="shared" si="137"/>
        <v>#VALUE!</v>
      </c>
      <c r="B1431" s="6" t="str">
        <f>IFERROR(IF(Table1[[#This Row],[Multi-lens? 1]]="No", 1, IF(Table1[[#This Row],[Multi-lens? 1]]="Dual", 2, IF(Table1[[#This Row],[Multi-lens? 1]]="Quad", 4, ""))),"")</f>
        <v/>
      </c>
      <c r="C1431" s="6" t="e">
        <f t="shared" si="138"/>
        <v>#VALUE!</v>
      </c>
      <c r="D1431" s="6" t="e">
        <f t="shared" si="139"/>
        <v>#VALUE!</v>
      </c>
      <c r="E1431" s="6" t="e">
        <f t="shared" si="140"/>
        <v>#VALUE!</v>
      </c>
      <c r="F1431" s="6" t="e">
        <f t="shared" si="141"/>
        <v>#VALUE!</v>
      </c>
      <c r="H1431" s="6" t="str">
        <f>IFERROR(IF(Table1[[#This Row],[Multi-lens? 1]]="No", 1, IF(Table1[[#This Row],[Multi-lens? 1]]="Dual", 2, IF(Table1[[#This Row],[Multi-lens? 1]]="Quad", 4, ""))),"")</f>
        <v/>
      </c>
      <c r="I1431" s="9" t="str">
        <f>IFERROR(Table1[[#This Row],[Name]],"")</f>
        <v/>
      </c>
      <c r="K1431" s="3" t="str">
        <f t="shared" si="136"/>
        <v/>
      </c>
      <c r="M1431" s="4" t="e">
        <f>IF(Table1[[#This Row],[Import to Gateway Calculator?]]="Yes",IFERROR(Table1[[#This Row],[Streaming Resolution '[MP']]],""),0)</f>
        <v>#VALUE!</v>
      </c>
      <c r="N1431" s="4" t="e">
        <f>IF(Table1[[#This Row],[Import to Gateway Calculator?]]="Yes",IFERROR(Table1[[#This Row],[Recording Resolution '[MP']]],""),0)</f>
        <v>#VALUE!</v>
      </c>
      <c r="O1431" s="4" t="e">
        <f>IF(Table1[[#This Row],[Import to Gateway Calculator?]]="Yes",IFERROR(Table1[[#This Row],[Frame Rate '[FPS'] 1]],""),0)</f>
        <v>#VALUE!</v>
      </c>
      <c r="P1431" s="4" t="e">
        <f>IF(Table1[[#This Row],[Import to Gateway Calculator?]]="Yes",IFERROR(Table1[[#This Row],[Days of Storage 1]],""),0)</f>
        <v>#VALUE!</v>
      </c>
    </row>
    <row r="1432" spans="1:16" x14ac:dyDescent="0.25">
      <c r="A1432" s="5" t="e">
        <f t="shared" si="137"/>
        <v>#VALUE!</v>
      </c>
      <c r="B1432" s="6" t="str">
        <f>IFERROR(IF(Table1[[#This Row],[Multi-lens? 1]]="No", 1, IF(Table1[[#This Row],[Multi-lens? 1]]="Dual", 2, IF(Table1[[#This Row],[Multi-lens? 1]]="Quad", 4, ""))),"")</f>
        <v/>
      </c>
      <c r="C1432" s="6" t="e">
        <f t="shared" si="138"/>
        <v>#VALUE!</v>
      </c>
      <c r="D1432" s="6" t="e">
        <f t="shared" si="139"/>
        <v>#VALUE!</v>
      </c>
      <c r="E1432" s="6" t="e">
        <f t="shared" si="140"/>
        <v>#VALUE!</v>
      </c>
      <c r="F1432" s="6" t="e">
        <f t="shared" si="141"/>
        <v>#VALUE!</v>
      </c>
      <c r="H1432" s="6" t="str">
        <f>IFERROR(IF(Table1[[#This Row],[Multi-lens? 1]]="No", 1, IF(Table1[[#This Row],[Multi-lens? 1]]="Dual", 2, IF(Table1[[#This Row],[Multi-lens? 1]]="Quad", 4, ""))),"")</f>
        <v/>
      </c>
      <c r="I1432" s="9" t="str">
        <f>IFERROR(Table1[[#This Row],[Name]],"")</f>
        <v/>
      </c>
      <c r="K1432" s="3" t="str">
        <f t="shared" si="136"/>
        <v/>
      </c>
      <c r="M1432" s="4" t="e">
        <f>IF(Table1[[#This Row],[Import to Gateway Calculator?]]="Yes",IFERROR(Table1[[#This Row],[Streaming Resolution '[MP']]],""),0)</f>
        <v>#VALUE!</v>
      </c>
      <c r="N1432" s="4" t="e">
        <f>IF(Table1[[#This Row],[Import to Gateway Calculator?]]="Yes",IFERROR(Table1[[#This Row],[Recording Resolution '[MP']]],""),0)</f>
        <v>#VALUE!</v>
      </c>
      <c r="O1432" s="4" t="e">
        <f>IF(Table1[[#This Row],[Import to Gateway Calculator?]]="Yes",IFERROR(Table1[[#This Row],[Frame Rate '[FPS'] 1]],""),0)</f>
        <v>#VALUE!</v>
      </c>
      <c r="P1432" s="4" t="e">
        <f>IF(Table1[[#This Row],[Import to Gateway Calculator?]]="Yes",IFERROR(Table1[[#This Row],[Days of Storage 1]],""),0)</f>
        <v>#VALUE!</v>
      </c>
    </row>
    <row r="1433" spans="1:16" x14ac:dyDescent="0.25">
      <c r="A1433" s="5" t="e">
        <f t="shared" si="137"/>
        <v>#VALUE!</v>
      </c>
      <c r="B1433" s="6" t="str">
        <f>IFERROR(IF(Table1[[#This Row],[Multi-lens? 1]]="No", 1, IF(Table1[[#This Row],[Multi-lens? 1]]="Dual", 2, IF(Table1[[#This Row],[Multi-lens? 1]]="Quad", 4, ""))),"")</f>
        <v/>
      </c>
      <c r="C1433" s="6" t="e">
        <f t="shared" si="138"/>
        <v>#VALUE!</v>
      </c>
      <c r="D1433" s="6" t="e">
        <f t="shared" si="139"/>
        <v>#VALUE!</v>
      </c>
      <c r="E1433" s="6" t="e">
        <f t="shared" si="140"/>
        <v>#VALUE!</v>
      </c>
      <c r="F1433" s="6" t="e">
        <f t="shared" si="141"/>
        <v>#VALUE!</v>
      </c>
      <c r="H1433" s="6" t="str">
        <f>IFERROR(IF(Table1[[#This Row],[Multi-lens? 1]]="No", 1, IF(Table1[[#This Row],[Multi-lens? 1]]="Dual", 2, IF(Table1[[#This Row],[Multi-lens? 1]]="Quad", 4, ""))),"")</f>
        <v/>
      </c>
      <c r="I1433" s="9" t="str">
        <f>IFERROR(Table1[[#This Row],[Name]],"")</f>
        <v/>
      </c>
      <c r="K1433" s="3" t="str">
        <f t="shared" si="136"/>
        <v/>
      </c>
      <c r="M1433" s="4" t="e">
        <f>IF(Table1[[#This Row],[Import to Gateway Calculator?]]="Yes",IFERROR(Table1[[#This Row],[Streaming Resolution '[MP']]],""),0)</f>
        <v>#VALUE!</v>
      </c>
      <c r="N1433" s="4" t="e">
        <f>IF(Table1[[#This Row],[Import to Gateway Calculator?]]="Yes",IFERROR(Table1[[#This Row],[Recording Resolution '[MP']]],""),0)</f>
        <v>#VALUE!</v>
      </c>
      <c r="O1433" s="4" t="e">
        <f>IF(Table1[[#This Row],[Import to Gateway Calculator?]]="Yes",IFERROR(Table1[[#This Row],[Frame Rate '[FPS'] 1]],""),0)</f>
        <v>#VALUE!</v>
      </c>
      <c r="P1433" s="4" t="e">
        <f>IF(Table1[[#This Row],[Import to Gateway Calculator?]]="Yes",IFERROR(Table1[[#This Row],[Days of Storage 1]],""),0)</f>
        <v>#VALUE!</v>
      </c>
    </row>
    <row r="1434" spans="1:16" x14ac:dyDescent="0.25">
      <c r="A1434" s="5" t="e">
        <f t="shared" si="137"/>
        <v>#VALUE!</v>
      </c>
      <c r="B1434" s="6" t="str">
        <f>IFERROR(IF(Table1[[#This Row],[Multi-lens? 1]]="No", 1, IF(Table1[[#This Row],[Multi-lens? 1]]="Dual", 2, IF(Table1[[#This Row],[Multi-lens? 1]]="Quad", 4, ""))),"")</f>
        <v/>
      </c>
      <c r="C1434" s="6" t="e">
        <f t="shared" si="138"/>
        <v>#VALUE!</v>
      </c>
      <c r="D1434" s="6" t="e">
        <f t="shared" si="139"/>
        <v>#VALUE!</v>
      </c>
      <c r="E1434" s="6" t="e">
        <f t="shared" si="140"/>
        <v>#VALUE!</v>
      </c>
      <c r="F1434" s="6" t="e">
        <f t="shared" si="141"/>
        <v>#VALUE!</v>
      </c>
      <c r="H1434" s="6" t="str">
        <f>IFERROR(IF(Table1[[#This Row],[Multi-lens? 1]]="No", 1, IF(Table1[[#This Row],[Multi-lens? 1]]="Dual", 2, IF(Table1[[#This Row],[Multi-lens? 1]]="Quad", 4, ""))),"")</f>
        <v/>
      </c>
      <c r="I1434" s="9" t="str">
        <f>IFERROR(Table1[[#This Row],[Name]],"")</f>
        <v/>
      </c>
      <c r="K1434" s="3" t="str">
        <f t="shared" si="136"/>
        <v/>
      </c>
      <c r="M1434" s="4" t="e">
        <f>IF(Table1[[#This Row],[Import to Gateway Calculator?]]="Yes",IFERROR(Table1[[#This Row],[Streaming Resolution '[MP']]],""),0)</f>
        <v>#VALUE!</v>
      </c>
      <c r="N1434" s="4" t="e">
        <f>IF(Table1[[#This Row],[Import to Gateway Calculator?]]="Yes",IFERROR(Table1[[#This Row],[Recording Resolution '[MP']]],""),0)</f>
        <v>#VALUE!</v>
      </c>
      <c r="O1434" s="4" t="e">
        <f>IF(Table1[[#This Row],[Import to Gateway Calculator?]]="Yes",IFERROR(Table1[[#This Row],[Frame Rate '[FPS'] 1]],""),0)</f>
        <v>#VALUE!</v>
      </c>
      <c r="P1434" s="4" t="e">
        <f>IF(Table1[[#This Row],[Import to Gateway Calculator?]]="Yes",IFERROR(Table1[[#This Row],[Days of Storage 1]],""),0)</f>
        <v>#VALUE!</v>
      </c>
    </row>
    <row r="1435" spans="1:16" x14ac:dyDescent="0.25">
      <c r="A1435" s="5" t="e">
        <f t="shared" si="137"/>
        <v>#VALUE!</v>
      </c>
      <c r="B1435" s="6" t="str">
        <f>IFERROR(IF(Table1[[#This Row],[Multi-lens? 1]]="No", 1, IF(Table1[[#This Row],[Multi-lens? 1]]="Dual", 2, IF(Table1[[#This Row],[Multi-lens? 1]]="Quad", 4, ""))),"")</f>
        <v/>
      </c>
      <c r="C1435" s="6" t="e">
        <f t="shared" si="138"/>
        <v>#VALUE!</v>
      </c>
      <c r="D1435" s="6" t="e">
        <f t="shared" si="139"/>
        <v>#VALUE!</v>
      </c>
      <c r="E1435" s="6" t="e">
        <f t="shared" si="140"/>
        <v>#VALUE!</v>
      </c>
      <c r="F1435" s="6" t="e">
        <f t="shared" si="141"/>
        <v>#VALUE!</v>
      </c>
      <c r="H1435" s="6" t="str">
        <f>IFERROR(IF(Table1[[#This Row],[Multi-lens? 1]]="No", 1, IF(Table1[[#This Row],[Multi-lens? 1]]="Dual", 2, IF(Table1[[#This Row],[Multi-lens? 1]]="Quad", 4, ""))),"")</f>
        <v/>
      </c>
      <c r="I1435" s="9" t="str">
        <f>IFERROR(Table1[[#This Row],[Name]],"")</f>
        <v/>
      </c>
      <c r="K1435" s="3" t="str">
        <f t="shared" si="136"/>
        <v/>
      </c>
      <c r="M1435" s="4" t="e">
        <f>IF(Table1[[#This Row],[Import to Gateway Calculator?]]="Yes",IFERROR(Table1[[#This Row],[Streaming Resolution '[MP']]],""),0)</f>
        <v>#VALUE!</v>
      </c>
      <c r="N1435" s="4" t="e">
        <f>IF(Table1[[#This Row],[Import to Gateway Calculator?]]="Yes",IFERROR(Table1[[#This Row],[Recording Resolution '[MP']]],""),0)</f>
        <v>#VALUE!</v>
      </c>
      <c r="O1435" s="4" t="e">
        <f>IF(Table1[[#This Row],[Import to Gateway Calculator?]]="Yes",IFERROR(Table1[[#This Row],[Frame Rate '[FPS'] 1]],""),0)</f>
        <v>#VALUE!</v>
      </c>
      <c r="P1435" s="4" t="e">
        <f>IF(Table1[[#This Row],[Import to Gateway Calculator?]]="Yes",IFERROR(Table1[[#This Row],[Days of Storage 1]],""),0)</f>
        <v>#VALUE!</v>
      </c>
    </row>
    <row r="1436" spans="1:16" x14ac:dyDescent="0.25">
      <c r="A1436" s="5" t="e">
        <f t="shared" si="137"/>
        <v>#VALUE!</v>
      </c>
      <c r="B1436" s="6" t="str">
        <f>IFERROR(IF(Table1[[#This Row],[Multi-lens? 1]]="No", 1, IF(Table1[[#This Row],[Multi-lens? 1]]="Dual", 2, IF(Table1[[#This Row],[Multi-lens? 1]]="Quad", 4, ""))),"")</f>
        <v/>
      </c>
      <c r="C1436" s="6" t="e">
        <f t="shared" si="138"/>
        <v>#VALUE!</v>
      </c>
      <c r="D1436" s="6" t="e">
        <f t="shared" si="139"/>
        <v>#VALUE!</v>
      </c>
      <c r="E1436" s="6" t="e">
        <f t="shared" si="140"/>
        <v>#VALUE!</v>
      </c>
      <c r="F1436" s="6" t="e">
        <f t="shared" si="141"/>
        <v>#VALUE!</v>
      </c>
      <c r="H1436" s="6" t="str">
        <f>IFERROR(IF(Table1[[#This Row],[Multi-lens? 1]]="No", 1, IF(Table1[[#This Row],[Multi-lens? 1]]="Dual", 2, IF(Table1[[#This Row],[Multi-lens? 1]]="Quad", 4, ""))),"")</f>
        <v/>
      </c>
      <c r="I1436" s="9" t="str">
        <f>IFERROR(Table1[[#This Row],[Name]],"")</f>
        <v/>
      </c>
      <c r="K1436" s="3" t="str">
        <f t="shared" si="136"/>
        <v/>
      </c>
      <c r="M1436" s="4" t="e">
        <f>IF(Table1[[#This Row],[Import to Gateway Calculator?]]="Yes",IFERROR(Table1[[#This Row],[Streaming Resolution '[MP']]],""),0)</f>
        <v>#VALUE!</v>
      </c>
      <c r="N1436" s="4" t="e">
        <f>IF(Table1[[#This Row],[Import to Gateway Calculator?]]="Yes",IFERROR(Table1[[#This Row],[Recording Resolution '[MP']]],""),0)</f>
        <v>#VALUE!</v>
      </c>
      <c r="O1436" s="4" t="e">
        <f>IF(Table1[[#This Row],[Import to Gateway Calculator?]]="Yes",IFERROR(Table1[[#This Row],[Frame Rate '[FPS'] 1]],""),0)</f>
        <v>#VALUE!</v>
      </c>
      <c r="P1436" s="4" t="e">
        <f>IF(Table1[[#This Row],[Import to Gateway Calculator?]]="Yes",IFERROR(Table1[[#This Row],[Days of Storage 1]],""),0)</f>
        <v>#VALUE!</v>
      </c>
    </row>
    <row r="1437" spans="1:16" x14ac:dyDescent="0.25">
      <c r="A1437" s="5" t="e">
        <f t="shared" si="137"/>
        <v>#VALUE!</v>
      </c>
      <c r="B1437" s="6" t="str">
        <f>IFERROR(IF(Table1[[#This Row],[Multi-lens? 1]]="No", 1, IF(Table1[[#This Row],[Multi-lens? 1]]="Dual", 2, IF(Table1[[#This Row],[Multi-lens? 1]]="Quad", 4, ""))),"")</f>
        <v/>
      </c>
      <c r="C1437" s="6" t="e">
        <f t="shared" si="138"/>
        <v>#VALUE!</v>
      </c>
      <c r="D1437" s="6" t="e">
        <f t="shared" si="139"/>
        <v>#VALUE!</v>
      </c>
      <c r="E1437" s="6" t="e">
        <f t="shared" si="140"/>
        <v>#VALUE!</v>
      </c>
      <c r="F1437" s="6" t="e">
        <f t="shared" si="141"/>
        <v>#VALUE!</v>
      </c>
      <c r="H1437" s="6" t="str">
        <f>IFERROR(IF(Table1[[#This Row],[Multi-lens? 1]]="No", 1, IF(Table1[[#This Row],[Multi-lens? 1]]="Dual", 2, IF(Table1[[#This Row],[Multi-lens? 1]]="Quad", 4, ""))),"")</f>
        <v/>
      </c>
      <c r="I1437" s="9" t="str">
        <f>IFERROR(Table1[[#This Row],[Name]],"")</f>
        <v/>
      </c>
      <c r="K1437" s="3" t="str">
        <f t="shared" si="136"/>
        <v/>
      </c>
      <c r="M1437" s="4" t="e">
        <f>IF(Table1[[#This Row],[Import to Gateway Calculator?]]="Yes",IFERROR(Table1[[#This Row],[Streaming Resolution '[MP']]],""),0)</f>
        <v>#VALUE!</v>
      </c>
      <c r="N1437" s="4" t="e">
        <f>IF(Table1[[#This Row],[Import to Gateway Calculator?]]="Yes",IFERROR(Table1[[#This Row],[Recording Resolution '[MP']]],""),0)</f>
        <v>#VALUE!</v>
      </c>
      <c r="O1437" s="4" t="e">
        <f>IF(Table1[[#This Row],[Import to Gateway Calculator?]]="Yes",IFERROR(Table1[[#This Row],[Frame Rate '[FPS'] 1]],""),0)</f>
        <v>#VALUE!</v>
      </c>
      <c r="P1437" s="4" t="e">
        <f>IF(Table1[[#This Row],[Import to Gateway Calculator?]]="Yes",IFERROR(Table1[[#This Row],[Days of Storage 1]],""),0)</f>
        <v>#VALUE!</v>
      </c>
    </row>
    <row r="1438" spans="1:16" x14ac:dyDescent="0.25">
      <c r="A1438" s="5" t="e">
        <f t="shared" si="137"/>
        <v>#VALUE!</v>
      </c>
      <c r="B1438" s="6" t="str">
        <f>IFERROR(IF(Table1[[#This Row],[Multi-lens? 1]]="No", 1, IF(Table1[[#This Row],[Multi-lens? 1]]="Dual", 2, IF(Table1[[#This Row],[Multi-lens? 1]]="Quad", 4, ""))),"")</f>
        <v/>
      </c>
      <c r="C1438" s="6" t="e">
        <f t="shared" si="138"/>
        <v>#VALUE!</v>
      </c>
      <c r="D1438" s="6" t="e">
        <f t="shared" si="139"/>
        <v>#VALUE!</v>
      </c>
      <c r="E1438" s="6" t="e">
        <f t="shared" si="140"/>
        <v>#VALUE!</v>
      </c>
      <c r="F1438" s="6" t="e">
        <f t="shared" si="141"/>
        <v>#VALUE!</v>
      </c>
      <c r="H1438" s="6" t="str">
        <f>IFERROR(IF(Table1[[#This Row],[Multi-lens? 1]]="No", 1, IF(Table1[[#This Row],[Multi-lens? 1]]="Dual", 2, IF(Table1[[#This Row],[Multi-lens? 1]]="Quad", 4, ""))),"")</f>
        <v/>
      </c>
      <c r="I1438" s="9" t="str">
        <f>IFERROR(Table1[[#This Row],[Name]],"")</f>
        <v/>
      </c>
      <c r="K1438" s="3" t="str">
        <f t="shared" si="136"/>
        <v/>
      </c>
      <c r="M1438" s="4" t="e">
        <f>IF(Table1[[#This Row],[Import to Gateway Calculator?]]="Yes",IFERROR(Table1[[#This Row],[Streaming Resolution '[MP']]],""),0)</f>
        <v>#VALUE!</v>
      </c>
      <c r="N1438" s="4" t="e">
        <f>IF(Table1[[#This Row],[Import to Gateway Calculator?]]="Yes",IFERROR(Table1[[#This Row],[Recording Resolution '[MP']]],""),0)</f>
        <v>#VALUE!</v>
      </c>
      <c r="O1438" s="4" t="e">
        <f>IF(Table1[[#This Row],[Import to Gateway Calculator?]]="Yes",IFERROR(Table1[[#This Row],[Frame Rate '[FPS'] 1]],""),0)</f>
        <v>#VALUE!</v>
      </c>
      <c r="P1438" s="4" t="e">
        <f>IF(Table1[[#This Row],[Import to Gateway Calculator?]]="Yes",IFERROR(Table1[[#This Row],[Days of Storage 1]],""),0)</f>
        <v>#VALUE!</v>
      </c>
    </row>
    <row r="1439" spans="1:16" x14ac:dyDescent="0.25">
      <c r="A1439" s="5" t="e">
        <f t="shared" si="137"/>
        <v>#VALUE!</v>
      </c>
      <c r="B1439" s="6" t="str">
        <f>IFERROR(IF(Table1[[#This Row],[Multi-lens? 1]]="No", 1, IF(Table1[[#This Row],[Multi-lens? 1]]="Dual", 2, IF(Table1[[#This Row],[Multi-lens? 1]]="Quad", 4, ""))),"")</f>
        <v/>
      </c>
      <c r="C1439" s="6" t="e">
        <f t="shared" si="138"/>
        <v>#VALUE!</v>
      </c>
      <c r="D1439" s="6" t="e">
        <f t="shared" si="139"/>
        <v>#VALUE!</v>
      </c>
      <c r="E1439" s="6" t="e">
        <f t="shared" si="140"/>
        <v>#VALUE!</v>
      </c>
      <c r="F1439" s="6" t="e">
        <f t="shared" si="141"/>
        <v>#VALUE!</v>
      </c>
      <c r="H1439" s="6" t="str">
        <f>IFERROR(IF(Table1[[#This Row],[Multi-lens? 1]]="No", 1, IF(Table1[[#This Row],[Multi-lens? 1]]="Dual", 2, IF(Table1[[#This Row],[Multi-lens? 1]]="Quad", 4, ""))),"")</f>
        <v/>
      </c>
      <c r="I1439" s="9" t="str">
        <f>IFERROR(Table1[[#This Row],[Name]],"")</f>
        <v/>
      </c>
      <c r="K1439" s="3" t="str">
        <f t="shared" si="136"/>
        <v/>
      </c>
      <c r="M1439" s="4" t="e">
        <f>IF(Table1[[#This Row],[Import to Gateway Calculator?]]="Yes",IFERROR(Table1[[#This Row],[Streaming Resolution '[MP']]],""),0)</f>
        <v>#VALUE!</v>
      </c>
      <c r="N1439" s="4" t="e">
        <f>IF(Table1[[#This Row],[Import to Gateway Calculator?]]="Yes",IFERROR(Table1[[#This Row],[Recording Resolution '[MP']]],""),0)</f>
        <v>#VALUE!</v>
      </c>
      <c r="O1439" s="4" t="e">
        <f>IF(Table1[[#This Row],[Import to Gateway Calculator?]]="Yes",IFERROR(Table1[[#This Row],[Frame Rate '[FPS'] 1]],""),0)</f>
        <v>#VALUE!</v>
      </c>
      <c r="P1439" s="4" t="e">
        <f>IF(Table1[[#This Row],[Import to Gateway Calculator?]]="Yes",IFERROR(Table1[[#This Row],[Days of Storage 1]],""),0)</f>
        <v>#VALUE!</v>
      </c>
    </row>
    <row r="1440" spans="1:16" x14ac:dyDescent="0.25">
      <c r="A1440" s="5" t="e">
        <f t="shared" si="137"/>
        <v>#VALUE!</v>
      </c>
      <c r="B1440" s="6" t="str">
        <f>IFERROR(IF(Table1[[#This Row],[Multi-lens? 1]]="No", 1, IF(Table1[[#This Row],[Multi-lens? 1]]="Dual", 2, IF(Table1[[#This Row],[Multi-lens? 1]]="Quad", 4, ""))),"")</f>
        <v/>
      </c>
      <c r="C1440" s="6" t="e">
        <f t="shared" si="138"/>
        <v>#VALUE!</v>
      </c>
      <c r="D1440" s="6" t="e">
        <f t="shared" si="139"/>
        <v>#VALUE!</v>
      </c>
      <c r="E1440" s="6" t="e">
        <f t="shared" si="140"/>
        <v>#VALUE!</v>
      </c>
      <c r="F1440" s="6" t="e">
        <f t="shared" si="141"/>
        <v>#VALUE!</v>
      </c>
      <c r="H1440" s="6" t="str">
        <f>IFERROR(IF(Table1[[#This Row],[Multi-lens? 1]]="No", 1, IF(Table1[[#This Row],[Multi-lens? 1]]="Dual", 2, IF(Table1[[#This Row],[Multi-lens? 1]]="Quad", 4, ""))),"")</f>
        <v/>
      </c>
      <c r="I1440" s="9" t="str">
        <f>IFERROR(Table1[[#This Row],[Name]],"")</f>
        <v/>
      </c>
      <c r="K1440" s="3" t="str">
        <f t="shared" si="136"/>
        <v/>
      </c>
      <c r="M1440" s="4" t="e">
        <f>IF(Table1[[#This Row],[Import to Gateway Calculator?]]="Yes",IFERROR(Table1[[#This Row],[Streaming Resolution '[MP']]],""),0)</f>
        <v>#VALUE!</v>
      </c>
      <c r="N1440" s="4" t="e">
        <f>IF(Table1[[#This Row],[Import to Gateway Calculator?]]="Yes",IFERROR(Table1[[#This Row],[Recording Resolution '[MP']]],""),0)</f>
        <v>#VALUE!</v>
      </c>
      <c r="O1440" s="4" t="e">
        <f>IF(Table1[[#This Row],[Import to Gateway Calculator?]]="Yes",IFERROR(Table1[[#This Row],[Frame Rate '[FPS'] 1]],""),0)</f>
        <v>#VALUE!</v>
      </c>
      <c r="P1440" s="4" t="e">
        <f>IF(Table1[[#This Row],[Import to Gateway Calculator?]]="Yes",IFERROR(Table1[[#This Row],[Days of Storage 1]],""),0)</f>
        <v>#VALUE!</v>
      </c>
    </row>
    <row r="1441" spans="1:16" x14ac:dyDescent="0.25">
      <c r="A1441" s="5" t="e">
        <f t="shared" si="137"/>
        <v>#VALUE!</v>
      </c>
      <c r="B1441" s="6" t="str">
        <f>IFERROR(IF(Table1[[#This Row],[Multi-lens? 1]]="No", 1, IF(Table1[[#This Row],[Multi-lens? 1]]="Dual", 2, IF(Table1[[#This Row],[Multi-lens? 1]]="Quad", 4, ""))),"")</f>
        <v/>
      </c>
      <c r="C1441" s="6" t="e">
        <f t="shared" si="138"/>
        <v>#VALUE!</v>
      </c>
      <c r="D1441" s="6" t="e">
        <f t="shared" si="139"/>
        <v>#VALUE!</v>
      </c>
      <c r="E1441" s="6" t="e">
        <f t="shared" si="140"/>
        <v>#VALUE!</v>
      </c>
      <c r="F1441" s="6" t="e">
        <f t="shared" si="141"/>
        <v>#VALUE!</v>
      </c>
      <c r="H1441" s="6" t="str">
        <f>IFERROR(IF(Table1[[#This Row],[Multi-lens? 1]]="No", 1, IF(Table1[[#This Row],[Multi-lens? 1]]="Dual", 2, IF(Table1[[#This Row],[Multi-lens? 1]]="Quad", 4, ""))),"")</f>
        <v/>
      </c>
      <c r="I1441" s="9" t="str">
        <f>IFERROR(Table1[[#This Row],[Name]],"")</f>
        <v/>
      </c>
      <c r="K1441" s="3" t="str">
        <f t="shared" si="136"/>
        <v/>
      </c>
      <c r="M1441" s="4" t="e">
        <f>IF(Table1[[#This Row],[Import to Gateway Calculator?]]="Yes",IFERROR(Table1[[#This Row],[Streaming Resolution '[MP']]],""),0)</f>
        <v>#VALUE!</v>
      </c>
      <c r="N1441" s="4" t="e">
        <f>IF(Table1[[#This Row],[Import to Gateway Calculator?]]="Yes",IFERROR(Table1[[#This Row],[Recording Resolution '[MP']]],""),0)</f>
        <v>#VALUE!</v>
      </c>
      <c r="O1441" s="4" t="e">
        <f>IF(Table1[[#This Row],[Import to Gateway Calculator?]]="Yes",IFERROR(Table1[[#This Row],[Frame Rate '[FPS'] 1]],""),0)</f>
        <v>#VALUE!</v>
      </c>
      <c r="P1441" s="4" t="e">
        <f>IF(Table1[[#This Row],[Import to Gateway Calculator?]]="Yes",IFERROR(Table1[[#This Row],[Days of Storage 1]],""),0)</f>
        <v>#VALUE!</v>
      </c>
    </row>
    <row r="1442" spans="1:16" x14ac:dyDescent="0.25">
      <c r="A1442" s="5" t="e">
        <f t="shared" si="137"/>
        <v>#VALUE!</v>
      </c>
      <c r="B1442" s="6" t="str">
        <f>IFERROR(IF(Table1[[#This Row],[Multi-lens? 1]]="No", 1, IF(Table1[[#This Row],[Multi-lens? 1]]="Dual", 2, IF(Table1[[#This Row],[Multi-lens? 1]]="Quad", 4, ""))),"")</f>
        <v/>
      </c>
      <c r="C1442" s="6" t="e">
        <f t="shared" si="138"/>
        <v>#VALUE!</v>
      </c>
      <c r="D1442" s="6" t="e">
        <f t="shared" si="139"/>
        <v>#VALUE!</v>
      </c>
      <c r="E1442" s="6" t="e">
        <f t="shared" si="140"/>
        <v>#VALUE!</v>
      </c>
      <c r="F1442" s="6" t="e">
        <f t="shared" si="141"/>
        <v>#VALUE!</v>
      </c>
      <c r="H1442" s="6" t="str">
        <f>IFERROR(IF(Table1[[#This Row],[Multi-lens? 1]]="No", 1, IF(Table1[[#This Row],[Multi-lens? 1]]="Dual", 2, IF(Table1[[#This Row],[Multi-lens? 1]]="Quad", 4, ""))),"")</f>
        <v/>
      </c>
      <c r="I1442" s="9" t="str">
        <f>IFERROR(Table1[[#This Row],[Name]],"")</f>
        <v/>
      </c>
      <c r="K1442" s="3" t="str">
        <f t="shared" si="136"/>
        <v/>
      </c>
      <c r="M1442" s="4" t="e">
        <f>IF(Table1[[#This Row],[Import to Gateway Calculator?]]="Yes",IFERROR(Table1[[#This Row],[Streaming Resolution '[MP']]],""),0)</f>
        <v>#VALUE!</v>
      </c>
      <c r="N1442" s="4" t="e">
        <f>IF(Table1[[#This Row],[Import to Gateway Calculator?]]="Yes",IFERROR(Table1[[#This Row],[Recording Resolution '[MP']]],""),0)</f>
        <v>#VALUE!</v>
      </c>
      <c r="O1442" s="4" t="e">
        <f>IF(Table1[[#This Row],[Import to Gateway Calculator?]]="Yes",IFERROR(Table1[[#This Row],[Frame Rate '[FPS'] 1]],""),0)</f>
        <v>#VALUE!</v>
      </c>
      <c r="P1442" s="4" t="e">
        <f>IF(Table1[[#This Row],[Import to Gateway Calculator?]]="Yes",IFERROR(Table1[[#This Row],[Days of Storage 1]],""),0)</f>
        <v>#VALUE!</v>
      </c>
    </row>
    <row r="1443" spans="1:16" x14ac:dyDescent="0.25">
      <c r="A1443" s="5" t="e">
        <f t="shared" si="137"/>
        <v>#VALUE!</v>
      </c>
      <c r="B1443" s="6" t="str">
        <f>IFERROR(IF(Table1[[#This Row],[Multi-lens? 1]]="No", 1, IF(Table1[[#This Row],[Multi-lens? 1]]="Dual", 2, IF(Table1[[#This Row],[Multi-lens? 1]]="Quad", 4, ""))),"")</f>
        <v/>
      </c>
      <c r="C1443" s="6" t="e">
        <f t="shared" si="138"/>
        <v>#VALUE!</v>
      </c>
      <c r="D1443" s="6" t="e">
        <f t="shared" si="139"/>
        <v>#VALUE!</v>
      </c>
      <c r="E1443" s="6" t="e">
        <f t="shared" si="140"/>
        <v>#VALUE!</v>
      </c>
      <c r="F1443" s="6" t="e">
        <f t="shared" si="141"/>
        <v>#VALUE!</v>
      </c>
      <c r="H1443" s="6" t="str">
        <f>IFERROR(IF(Table1[[#This Row],[Multi-lens? 1]]="No", 1, IF(Table1[[#This Row],[Multi-lens? 1]]="Dual", 2, IF(Table1[[#This Row],[Multi-lens? 1]]="Quad", 4, ""))),"")</f>
        <v/>
      </c>
      <c r="I1443" s="9" t="str">
        <f>IFERROR(Table1[[#This Row],[Name]],"")</f>
        <v/>
      </c>
      <c r="K1443" s="3" t="str">
        <f t="shared" si="136"/>
        <v/>
      </c>
      <c r="M1443" s="4" t="e">
        <f>IF(Table1[[#This Row],[Import to Gateway Calculator?]]="Yes",IFERROR(Table1[[#This Row],[Streaming Resolution '[MP']]],""),0)</f>
        <v>#VALUE!</v>
      </c>
      <c r="N1443" s="4" t="e">
        <f>IF(Table1[[#This Row],[Import to Gateway Calculator?]]="Yes",IFERROR(Table1[[#This Row],[Recording Resolution '[MP']]],""),0)</f>
        <v>#VALUE!</v>
      </c>
      <c r="O1443" s="4" t="e">
        <f>IF(Table1[[#This Row],[Import to Gateway Calculator?]]="Yes",IFERROR(Table1[[#This Row],[Frame Rate '[FPS'] 1]],""),0)</f>
        <v>#VALUE!</v>
      </c>
      <c r="P1443" s="4" t="e">
        <f>IF(Table1[[#This Row],[Import to Gateway Calculator?]]="Yes",IFERROR(Table1[[#This Row],[Days of Storage 1]],""),0)</f>
        <v>#VALUE!</v>
      </c>
    </row>
    <row r="1444" spans="1:16" x14ac:dyDescent="0.25">
      <c r="A1444" s="5" t="e">
        <f t="shared" si="137"/>
        <v>#VALUE!</v>
      </c>
      <c r="B1444" s="6" t="str">
        <f>IFERROR(IF(Table1[[#This Row],[Multi-lens? 1]]="No", 1, IF(Table1[[#This Row],[Multi-lens? 1]]="Dual", 2, IF(Table1[[#This Row],[Multi-lens? 1]]="Quad", 4, ""))),"")</f>
        <v/>
      </c>
      <c r="C1444" s="6" t="e">
        <f t="shared" si="138"/>
        <v>#VALUE!</v>
      </c>
      <c r="D1444" s="6" t="e">
        <f t="shared" si="139"/>
        <v>#VALUE!</v>
      </c>
      <c r="E1444" s="6" t="e">
        <f t="shared" si="140"/>
        <v>#VALUE!</v>
      </c>
      <c r="F1444" s="6" t="e">
        <f t="shared" si="141"/>
        <v>#VALUE!</v>
      </c>
      <c r="H1444" s="6" t="str">
        <f>IFERROR(IF(Table1[[#This Row],[Multi-lens? 1]]="No", 1, IF(Table1[[#This Row],[Multi-lens? 1]]="Dual", 2, IF(Table1[[#This Row],[Multi-lens? 1]]="Quad", 4, ""))),"")</f>
        <v/>
      </c>
      <c r="I1444" s="9" t="str">
        <f>IFERROR(Table1[[#This Row],[Name]],"")</f>
        <v/>
      </c>
      <c r="K1444" s="3" t="str">
        <f t="shared" si="136"/>
        <v/>
      </c>
      <c r="M1444" s="4" t="e">
        <f>IF(Table1[[#This Row],[Import to Gateway Calculator?]]="Yes",IFERROR(Table1[[#This Row],[Streaming Resolution '[MP']]],""),0)</f>
        <v>#VALUE!</v>
      </c>
      <c r="N1444" s="4" t="e">
        <f>IF(Table1[[#This Row],[Import to Gateway Calculator?]]="Yes",IFERROR(Table1[[#This Row],[Recording Resolution '[MP']]],""),0)</f>
        <v>#VALUE!</v>
      </c>
      <c r="O1444" s="4" t="e">
        <f>IF(Table1[[#This Row],[Import to Gateway Calculator?]]="Yes",IFERROR(Table1[[#This Row],[Frame Rate '[FPS'] 1]],""),0)</f>
        <v>#VALUE!</v>
      </c>
      <c r="P1444" s="4" t="e">
        <f>IF(Table1[[#This Row],[Import to Gateway Calculator?]]="Yes",IFERROR(Table1[[#This Row],[Days of Storage 1]],""),0)</f>
        <v>#VALUE!</v>
      </c>
    </row>
    <row r="1445" spans="1:16" x14ac:dyDescent="0.25">
      <c r="A1445" s="5" t="e">
        <f t="shared" si="137"/>
        <v>#VALUE!</v>
      </c>
      <c r="B1445" s="6" t="str">
        <f>IFERROR(IF(Table1[[#This Row],[Multi-lens? 1]]="No", 1, IF(Table1[[#This Row],[Multi-lens? 1]]="Dual", 2, IF(Table1[[#This Row],[Multi-lens? 1]]="Quad", 4, ""))),"")</f>
        <v/>
      </c>
      <c r="C1445" s="6" t="e">
        <f t="shared" si="138"/>
        <v>#VALUE!</v>
      </c>
      <c r="D1445" s="6" t="e">
        <f t="shared" si="139"/>
        <v>#VALUE!</v>
      </c>
      <c r="E1445" s="6" t="e">
        <f t="shared" si="140"/>
        <v>#VALUE!</v>
      </c>
      <c r="F1445" s="6" t="e">
        <f t="shared" si="141"/>
        <v>#VALUE!</v>
      </c>
      <c r="H1445" s="6" t="str">
        <f>IFERROR(IF(Table1[[#This Row],[Multi-lens? 1]]="No", 1, IF(Table1[[#This Row],[Multi-lens? 1]]="Dual", 2, IF(Table1[[#This Row],[Multi-lens? 1]]="Quad", 4, ""))),"")</f>
        <v/>
      </c>
      <c r="I1445" s="9" t="str">
        <f>IFERROR(Table1[[#This Row],[Name]],"")</f>
        <v/>
      </c>
      <c r="K1445" s="3" t="str">
        <f t="shared" si="136"/>
        <v/>
      </c>
      <c r="M1445" s="4" t="e">
        <f>IF(Table1[[#This Row],[Import to Gateway Calculator?]]="Yes",IFERROR(Table1[[#This Row],[Streaming Resolution '[MP']]],""),0)</f>
        <v>#VALUE!</v>
      </c>
      <c r="N1445" s="4" t="e">
        <f>IF(Table1[[#This Row],[Import to Gateway Calculator?]]="Yes",IFERROR(Table1[[#This Row],[Recording Resolution '[MP']]],""),0)</f>
        <v>#VALUE!</v>
      </c>
      <c r="O1445" s="4" t="e">
        <f>IF(Table1[[#This Row],[Import to Gateway Calculator?]]="Yes",IFERROR(Table1[[#This Row],[Frame Rate '[FPS'] 1]],""),0)</f>
        <v>#VALUE!</v>
      </c>
      <c r="P1445" s="4" t="e">
        <f>IF(Table1[[#This Row],[Import to Gateway Calculator?]]="Yes",IFERROR(Table1[[#This Row],[Days of Storage 1]],""),0)</f>
        <v>#VALUE!</v>
      </c>
    </row>
    <row r="1446" spans="1:16" x14ac:dyDescent="0.25">
      <c r="A1446" s="5" t="e">
        <f t="shared" si="137"/>
        <v>#VALUE!</v>
      </c>
      <c r="B1446" s="6" t="str">
        <f>IFERROR(IF(Table1[[#This Row],[Multi-lens? 1]]="No", 1, IF(Table1[[#This Row],[Multi-lens? 1]]="Dual", 2, IF(Table1[[#This Row],[Multi-lens? 1]]="Quad", 4, ""))),"")</f>
        <v/>
      </c>
      <c r="C1446" s="6" t="e">
        <f t="shared" si="138"/>
        <v>#VALUE!</v>
      </c>
      <c r="D1446" s="6" t="e">
        <f t="shared" si="139"/>
        <v>#VALUE!</v>
      </c>
      <c r="E1446" s="6" t="e">
        <f t="shared" si="140"/>
        <v>#VALUE!</v>
      </c>
      <c r="F1446" s="6" t="e">
        <f t="shared" si="141"/>
        <v>#VALUE!</v>
      </c>
      <c r="H1446" s="6" t="str">
        <f>IFERROR(IF(Table1[[#This Row],[Multi-lens? 1]]="No", 1, IF(Table1[[#This Row],[Multi-lens? 1]]="Dual", 2, IF(Table1[[#This Row],[Multi-lens? 1]]="Quad", 4, ""))),"")</f>
        <v/>
      </c>
      <c r="I1446" s="9" t="str">
        <f>IFERROR(Table1[[#This Row],[Name]],"")</f>
        <v/>
      </c>
      <c r="K1446" s="3" t="str">
        <f t="shared" si="136"/>
        <v/>
      </c>
      <c r="M1446" s="4" t="e">
        <f>IF(Table1[[#This Row],[Import to Gateway Calculator?]]="Yes",IFERROR(Table1[[#This Row],[Streaming Resolution '[MP']]],""),0)</f>
        <v>#VALUE!</v>
      </c>
      <c r="N1446" s="4" t="e">
        <f>IF(Table1[[#This Row],[Import to Gateway Calculator?]]="Yes",IFERROR(Table1[[#This Row],[Recording Resolution '[MP']]],""),0)</f>
        <v>#VALUE!</v>
      </c>
      <c r="O1446" s="4" t="e">
        <f>IF(Table1[[#This Row],[Import to Gateway Calculator?]]="Yes",IFERROR(Table1[[#This Row],[Frame Rate '[FPS'] 1]],""),0)</f>
        <v>#VALUE!</v>
      </c>
      <c r="P1446" s="4" t="e">
        <f>IF(Table1[[#This Row],[Import to Gateway Calculator?]]="Yes",IFERROR(Table1[[#This Row],[Days of Storage 1]],""),0)</f>
        <v>#VALUE!</v>
      </c>
    </row>
    <row r="1447" spans="1:16" x14ac:dyDescent="0.25">
      <c r="A1447" s="5" t="e">
        <f t="shared" si="137"/>
        <v>#VALUE!</v>
      </c>
      <c r="B1447" s="6" t="str">
        <f>IFERROR(IF(Table1[[#This Row],[Multi-lens? 1]]="No", 1, IF(Table1[[#This Row],[Multi-lens? 1]]="Dual", 2, IF(Table1[[#This Row],[Multi-lens? 1]]="Quad", 4, ""))),"")</f>
        <v/>
      </c>
      <c r="C1447" s="6" t="e">
        <f t="shared" si="138"/>
        <v>#VALUE!</v>
      </c>
      <c r="D1447" s="6" t="e">
        <f t="shared" si="139"/>
        <v>#VALUE!</v>
      </c>
      <c r="E1447" s="6" t="e">
        <f t="shared" si="140"/>
        <v>#VALUE!</v>
      </c>
      <c r="F1447" s="6" t="e">
        <f t="shared" si="141"/>
        <v>#VALUE!</v>
      </c>
      <c r="H1447" s="6" t="str">
        <f>IFERROR(IF(Table1[[#This Row],[Multi-lens? 1]]="No", 1, IF(Table1[[#This Row],[Multi-lens? 1]]="Dual", 2, IF(Table1[[#This Row],[Multi-lens? 1]]="Quad", 4, ""))),"")</f>
        <v/>
      </c>
      <c r="I1447" s="9" t="str">
        <f>IFERROR(Table1[[#This Row],[Name]],"")</f>
        <v/>
      </c>
      <c r="K1447" s="3" t="str">
        <f t="shared" si="136"/>
        <v/>
      </c>
      <c r="M1447" s="4" t="e">
        <f>IF(Table1[[#This Row],[Import to Gateway Calculator?]]="Yes",IFERROR(Table1[[#This Row],[Streaming Resolution '[MP']]],""),0)</f>
        <v>#VALUE!</v>
      </c>
      <c r="N1447" s="4" t="e">
        <f>IF(Table1[[#This Row],[Import to Gateway Calculator?]]="Yes",IFERROR(Table1[[#This Row],[Recording Resolution '[MP']]],""),0)</f>
        <v>#VALUE!</v>
      </c>
      <c r="O1447" s="4" t="e">
        <f>IF(Table1[[#This Row],[Import to Gateway Calculator?]]="Yes",IFERROR(Table1[[#This Row],[Frame Rate '[FPS'] 1]],""),0)</f>
        <v>#VALUE!</v>
      </c>
      <c r="P1447" s="4" t="e">
        <f>IF(Table1[[#This Row],[Import to Gateway Calculator?]]="Yes",IFERROR(Table1[[#This Row],[Days of Storage 1]],""),0)</f>
        <v>#VALUE!</v>
      </c>
    </row>
    <row r="1448" spans="1:16" x14ac:dyDescent="0.25">
      <c r="A1448" s="5" t="e">
        <f t="shared" si="137"/>
        <v>#VALUE!</v>
      </c>
      <c r="B1448" s="6" t="str">
        <f>IFERROR(IF(Table1[[#This Row],[Multi-lens? 1]]="No", 1, IF(Table1[[#This Row],[Multi-lens? 1]]="Dual", 2, IF(Table1[[#This Row],[Multi-lens? 1]]="Quad", 4, ""))),"")</f>
        <v/>
      </c>
      <c r="C1448" s="6" t="e">
        <f t="shared" si="138"/>
        <v>#VALUE!</v>
      </c>
      <c r="D1448" s="6" t="e">
        <f t="shared" si="139"/>
        <v>#VALUE!</v>
      </c>
      <c r="E1448" s="6" t="e">
        <f t="shared" si="140"/>
        <v>#VALUE!</v>
      </c>
      <c r="F1448" s="6" t="e">
        <f t="shared" si="141"/>
        <v>#VALUE!</v>
      </c>
      <c r="H1448" s="6" t="str">
        <f>IFERROR(IF(Table1[[#This Row],[Multi-lens? 1]]="No", 1, IF(Table1[[#This Row],[Multi-lens? 1]]="Dual", 2, IF(Table1[[#This Row],[Multi-lens? 1]]="Quad", 4, ""))),"")</f>
        <v/>
      </c>
      <c r="I1448" s="9" t="str">
        <f>IFERROR(Table1[[#This Row],[Name]],"")</f>
        <v/>
      </c>
      <c r="K1448" s="3" t="str">
        <f t="shared" si="136"/>
        <v/>
      </c>
      <c r="M1448" s="4" t="e">
        <f>IF(Table1[[#This Row],[Import to Gateway Calculator?]]="Yes",IFERROR(Table1[[#This Row],[Streaming Resolution '[MP']]],""),0)</f>
        <v>#VALUE!</v>
      </c>
      <c r="N1448" s="4" t="e">
        <f>IF(Table1[[#This Row],[Import to Gateway Calculator?]]="Yes",IFERROR(Table1[[#This Row],[Recording Resolution '[MP']]],""),0)</f>
        <v>#VALUE!</v>
      </c>
      <c r="O1448" s="4" t="e">
        <f>IF(Table1[[#This Row],[Import to Gateway Calculator?]]="Yes",IFERROR(Table1[[#This Row],[Frame Rate '[FPS'] 1]],""),0)</f>
        <v>#VALUE!</v>
      </c>
      <c r="P1448" s="4" t="e">
        <f>IF(Table1[[#This Row],[Import to Gateway Calculator?]]="Yes",IFERROR(Table1[[#This Row],[Days of Storage 1]],""),0)</f>
        <v>#VALUE!</v>
      </c>
    </row>
    <row r="1449" spans="1:16" x14ac:dyDescent="0.25">
      <c r="A1449" s="5" t="e">
        <f t="shared" si="137"/>
        <v>#VALUE!</v>
      </c>
      <c r="B1449" s="6" t="str">
        <f>IFERROR(IF(Table1[[#This Row],[Multi-lens? 1]]="No", 1, IF(Table1[[#This Row],[Multi-lens? 1]]="Dual", 2, IF(Table1[[#This Row],[Multi-lens? 1]]="Quad", 4, ""))),"")</f>
        <v/>
      </c>
      <c r="C1449" s="6" t="e">
        <f t="shared" si="138"/>
        <v>#VALUE!</v>
      </c>
      <c r="D1449" s="6" t="e">
        <f t="shared" si="139"/>
        <v>#VALUE!</v>
      </c>
      <c r="E1449" s="6" t="e">
        <f t="shared" si="140"/>
        <v>#VALUE!</v>
      </c>
      <c r="F1449" s="6" t="e">
        <f t="shared" si="141"/>
        <v>#VALUE!</v>
      </c>
      <c r="H1449" s="6" t="str">
        <f>IFERROR(IF(Table1[[#This Row],[Multi-lens? 1]]="No", 1, IF(Table1[[#This Row],[Multi-lens? 1]]="Dual", 2, IF(Table1[[#This Row],[Multi-lens? 1]]="Quad", 4, ""))),"")</f>
        <v/>
      </c>
      <c r="I1449" s="9" t="str">
        <f>IFERROR(Table1[[#This Row],[Name]],"")</f>
        <v/>
      </c>
      <c r="K1449" s="3" t="str">
        <f t="shared" si="136"/>
        <v/>
      </c>
      <c r="M1449" s="4" t="e">
        <f>IF(Table1[[#This Row],[Import to Gateway Calculator?]]="Yes",IFERROR(Table1[[#This Row],[Streaming Resolution '[MP']]],""),0)</f>
        <v>#VALUE!</v>
      </c>
      <c r="N1449" s="4" t="e">
        <f>IF(Table1[[#This Row],[Import to Gateway Calculator?]]="Yes",IFERROR(Table1[[#This Row],[Recording Resolution '[MP']]],""),0)</f>
        <v>#VALUE!</v>
      </c>
      <c r="O1449" s="4" t="e">
        <f>IF(Table1[[#This Row],[Import to Gateway Calculator?]]="Yes",IFERROR(Table1[[#This Row],[Frame Rate '[FPS'] 1]],""),0)</f>
        <v>#VALUE!</v>
      </c>
      <c r="P1449" s="4" t="e">
        <f>IF(Table1[[#This Row],[Import to Gateway Calculator?]]="Yes",IFERROR(Table1[[#This Row],[Days of Storage 1]],""),0)</f>
        <v>#VALUE!</v>
      </c>
    </row>
    <row r="1450" spans="1:16" x14ac:dyDescent="0.25">
      <c r="A1450" s="5" t="e">
        <f t="shared" si="137"/>
        <v>#VALUE!</v>
      </c>
      <c r="B1450" s="6" t="str">
        <f>IFERROR(IF(Table1[[#This Row],[Multi-lens? 1]]="No", 1, IF(Table1[[#This Row],[Multi-lens? 1]]="Dual", 2, IF(Table1[[#This Row],[Multi-lens? 1]]="Quad", 4, ""))),"")</f>
        <v/>
      </c>
      <c r="C1450" s="6" t="e">
        <f t="shared" si="138"/>
        <v>#VALUE!</v>
      </c>
      <c r="D1450" s="6" t="e">
        <f t="shared" si="139"/>
        <v>#VALUE!</v>
      </c>
      <c r="E1450" s="6" t="e">
        <f t="shared" si="140"/>
        <v>#VALUE!</v>
      </c>
      <c r="F1450" s="6" t="e">
        <f t="shared" si="141"/>
        <v>#VALUE!</v>
      </c>
      <c r="H1450" s="6" t="str">
        <f>IFERROR(IF(Table1[[#This Row],[Multi-lens? 1]]="No", 1, IF(Table1[[#This Row],[Multi-lens? 1]]="Dual", 2, IF(Table1[[#This Row],[Multi-lens? 1]]="Quad", 4, ""))),"")</f>
        <v/>
      </c>
      <c r="I1450" s="9" t="str">
        <f>IFERROR(Table1[[#This Row],[Name]],"")</f>
        <v/>
      </c>
      <c r="K1450" s="3" t="str">
        <f t="shared" si="136"/>
        <v/>
      </c>
      <c r="M1450" s="4" t="e">
        <f>IF(Table1[[#This Row],[Import to Gateway Calculator?]]="Yes",IFERROR(Table1[[#This Row],[Streaming Resolution '[MP']]],""),0)</f>
        <v>#VALUE!</v>
      </c>
      <c r="N1450" s="4" t="e">
        <f>IF(Table1[[#This Row],[Import to Gateway Calculator?]]="Yes",IFERROR(Table1[[#This Row],[Recording Resolution '[MP']]],""),0)</f>
        <v>#VALUE!</v>
      </c>
      <c r="O1450" s="4" t="e">
        <f>IF(Table1[[#This Row],[Import to Gateway Calculator?]]="Yes",IFERROR(Table1[[#This Row],[Frame Rate '[FPS'] 1]],""),0)</f>
        <v>#VALUE!</v>
      </c>
      <c r="P1450" s="4" t="e">
        <f>IF(Table1[[#This Row],[Import to Gateway Calculator?]]="Yes",IFERROR(Table1[[#This Row],[Days of Storage 1]],""),0)</f>
        <v>#VALUE!</v>
      </c>
    </row>
    <row r="1451" spans="1:16" x14ac:dyDescent="0.25">
      <c r="A1451" s="5" t="e">
        <f t="shared" si="137"/>
        <v>#VALUE!</v>
      </c>
      <c r="B1451" s="6" t="str">
        <f>IFERROR(IF(Table1[[#This Row],[Multi-lens? 1]]="No", 1, IF(Table1[[#This Row],[Multi-lens? 1]]="Dual", 2, IF(Table1[[#This Row],[Multi-lens? 1]]="Quad", 4, ""))),"")</f>
        <v/>
      </c>
      <c r="C1451" s="6" t="e">
        <f t="shared" si="138"/>
        <v>#VALUE!</v>
      </c>
      <c r="D1451" s="6" t="e">
        <f t="shared" si="139"/>
        <v>#VALUE!</v>
      </c>
      <c r="E1451" s="6" t="e">
        <f t="shared" si="140"/>
        <v>#VALUE!</v>
      </c>
      <c r="F1451" s="6" t="e">
        <f t="shared" si="141"/>
        <v>#VALUE!</v>
      </c>
      <c r="H1451" s="6" t="str">
        <f>IFERROR(IF(Table1[[#This Row],[Multi-lens? 1]]="No", 1, IF(Table1[[#This Row],[Multi-lens? 1]]="Dual", 2, IF(Table1[[#This Row],[Multi-lens? 1]]="Quad", 4, ""))),"")</f>
        <v/>
      </c>
      <c r="I1451" s="9" t="str">
        <f>IFERROR(Table1[[#This Row],[Name]],"")</f>
        <v/>
      </c>
      <c r="K1451" s="3" t="str">
        <f t="shared" si="136"/>
        <v/>
      </c>
      <c r="M1451" s="4" t="e">
        <f>IF(Table1[[#This Row],[Import to Gateway Calculator?]]="Yes",IFERROR(Table1[[#This Row],[Streaming Resolution '[MP']]],""),0)</f>
        <v>#VALUE!</v>
      </c>
      <c r="N1451" s="4" t="e">
        <f>IF(Table1[[#This Row],[Import to Gateway Calculator?]]="Yes",IFERROR(Table1[[#This Row],[Recording Resolution '[MP']]],""),0)</f>
        <v>#VALUE!</v>
      </c>
      <c r="O1451" s="4" t="e">
        <f>IF(Table1[[#This Row],[Import to Gateway Calculator?]]="Yes",IFERROR(Table1[[#This Row],[Frame Rate '[FPS'] 1]],""),0)</f>
        <v>#VALUE!</v>
      </c>
      <c r="P1451" s="4" t="e">
        <f>IF(Table1[[#This Row],[Import to Gateway Calculator?]]="Yes",IFERROR(Table1[[#This Row],[Days of Storage 1]],""),0)</f>
        <v>#VALUE!</v>
      </c>
    </row>
    <row r="1452" spans="1:16" x14ac:dyDescent="0.25">
      <c r="A1452" s="5" t="e">
        <f t="shared" si="137"/>
        <v>#VALUE!</v>
      </c>
      <c r="B1452" s="6" t="str">
        <f>IFERROR(IF(Table1[[#This Row],[Multi-lens? 1]]="No", 1, IF(Table1[[#This Row],[Multi-lens? 1]]="Dual", 2, IF(Table1[[#This Row],[Multi-lens? 1]]="Quad", 4, ""))),"")</f>
        <v/>
      </c>
      <c r="C1452" s="6" t="e">
        <f t="shared" si="138"/>
        <v>#VALUE!</v>
      </c>
      <c r="D1452" s="6" t="e">
        <f t="shared" si="139"/>
        <v>#VALUE!</v>
      </c>
      <c r="E1452" s="6" t="e">
        <f t="shared" si="140"/>
        <v>#VALUE!</v>
      </c>
      <c r="F1452" s="6" t="e">
        <f t="shared" si="141"/>
        <v>#VALUE!</v>
      </c>
      <c r="H1452" s="6" t="str">
        <f>IFERROR(IF(Table1[[#This Row],[Multi-lens? 1]]="No", 1, IF(Table1[[#This Row],[Multi-lens? 1]]="Dual", 2, IF(Table1[[#This Row],[Multi-lens? 1]]="Quad", 4, ""))),"")</f>
        <v/>
      </c>
      <c r="I1452" s="9" t="str">
        <f>IFERROR(Table1[[#This Row],[Name]],"")</f>
        <v/>
      </c>
      <c r="K1452" s="3" t="str">
        <f t="shared" si="136"/>
        <v/>
      </c>
      <c r="M1452" s="4" t="e">
        <f>IF(Table1[[#This Row],[Import to Gateway Calculator?]]="Yes",IFERROR(Table1[[#This Row],[Streaming Resolution '[MP']]],""),0)</f>
        <v>#VALUE!</v>
      </c>
      <c r="N1452" s="4" t="e">
        <f>IF(Table1[[#This Row],[Import to Gateway Calculator?]]="Yes",IFERROR(Table1[[#This Row],[Recording Resolution '[MP']]],""),0)</f>
        <v>#VALUE!</v>
      </c>
      <c r="O1452" s="4" t="e">
        <f>IF(Table1[[#This Row],[Import to Gateway Calculator?]]="Yes",IFERROR(Table1[[#This Row],[Frame Rate '[FPS'] 1]],""),0)</f>
        <v>#VALUE!</v>
      </c>
      <c r="P1452" s="4" t="e">
        <f>IF(Table1[[#This Row],[Import to Gateway Calculator?]]="Yes",IFERROR(Table1[[#This Row],[Days of Storage 1]],""),0)</f>
        <v>#VALUE!</v>
      </c>
    </row>
    <row r="1453" spans="1:16" x14ac:dyDescent="0.25">
      <c r="A1453" s="5" t="e">
        <f t="shared" si="137"/>
        <v>#VALUE!</v>
      </c>
      <c r="B1453" s="6" t="str">
        <f>IFERROR(IF(Table1[[#This Row],[Multi-lens? 1]]="No", 1, IF(Table1[[#This Row],[Multi-lens? 1]]="Dual", 2, IF(Table1[[#This Row],[Multi-lens? 1]]="Quad", 4, ""))),"")</f>
        <v/>
      </c>
      <c r="C1453" s="6" t="e">
        <f t="shared" si="138"/>
        <v>#VALUE!</v>
      </c>
      <c r="D1453" s="6" t="e">
        <f t="shared" si="139"/>
        <v>#VALUE!</v>
      </c>
      <c r="E1453" s="6" t="e">
        <f t="shared" si="140"/>
        <v>#VALUE!</v>
      </c>
      <c r="F1453" s="6" t="e">
        <f t="shared" si="141"/>
        <v>#VALUE!</v>
      </c>
      <c r="H1453" s="6" t="str">
        <f>IFERROR(IF(Table1[[#This Row],[Multi-lens? 1]]="No", 1, IF(Table1[[#This Row],[Multi-lens? 1]]="Dual", 2, IF(Table1[[#This Row],[Multi-lens? 1]]="Quad", 4, ""))),"")</f>
        <v/>
      </c>
      <c r="I1453" s="9" t="str">
        <f>IFERROR(Table1[[#This Row],[Name]],"")</f>
        <v/>
      </c>
      <c r="K1453" s="3" t="str">
        <f t="shared" si="136"/>
        <v/>
      </c>
      <c r="M1453" s="4" t="e">
        <f>IF(Table1[[#This Row],[Import to Gateway Calculator?]]="Yes",IFERROR(Table1[[#This Row],[Streaming Resolution '[MP']]],""),0)</f>
        <v>#VALUE!</v>
      </c>
      <c r="N1453" s="4" t="e">
        <f>IF(Table1[[#This Row],[Import to Gateway Calculator?]]="Yes",IFERROR(Table1[[#This Row],[Recording Resolution '[MP']]],""),0)</f>
        <v>#VALUE!</v>
      </c>
      <c r="O1453" s="4" t="e">
        <f>IF(Table1[[#This Row],[Import to Gateway Calculator?]]="Yes",IFERROR(Table1[[#This Row],[Frame Rate '[FPS'] 1]],""),0)</f>
        <v>#VALUE!</v>
      </c>
      <c r="P1453" s="4" t="e">
        <f>IF(Table1[[#This Row],[Import to Gateway Calculator?]]="Yes",IFERROR(Table1[[#This Row],[Days of Storage 1]],""),0)</f>
        <v>#VALUE!</v>
      </c>
    </row>
    <row r="1454" spans="1:16" x14ac:dyDescent="0.25">
      <c r="A1454" s="5" t="e">
        <f t="shared" si="137"/>
        <v>#VALUE!</v>
      </c>
      <c r="B1454" s="6" t="str">
        <f>IFERROR(IF(Table1[[#This Row],[Multi-lens? 1]]="No", 1, IF(Table1[[#This Row],[Multi-lens? 1]]="Dual", 2, IF(Table1[[#This Row],[Multi-lens? 1]]="Quad", 4, ""))),"")</f>
        <v/>
      </c>
      <c r="C1454" s="6" t="e">
        <f t="shared" si="138"/>
        <v>#VALUE!</v>
      </c>
      <c r="D1454" s="6" t="e">
        <f t="shared" si="139"/>
        <v>#VALUE!</v>
      </c>
      <c r="E1454" s="6" t="e">
        <f t="shared" si="140"/>
        <v>#VALUE!</v>
      </c>
      <c r="F1454" s="6" t="e">
        <f t="shared" si="141"/>
        <v>#VALUE!</v>
      </c>
      <c r="H1454" s="6" t="str">
        <f>IFERROR(IF(Table1[[#This Row],[Multi-lens? 1]]="No", 1, IF(Table1[[#This Row],[Multi-lens? 1]]="Dual", 2, IF(Table1[[#This Row],[Multi-lens? 1]]="Quad", 4, ""))),"")</f>
        <v/>
      </c>
      <c r="I1454" s="9" t="str">
        <f>IFERROR(Table1[[#This Row],[Name]],"")</f>
        <v/>
      </c>
      <c r="K1454" s="3" t="str">
        <f t="shared" si="136"/>
        <v/>
      </c>
      <c r="M1454" s="4" t="e">
        <f>IF(Table1[[#This Row],[Import to Gateway Calculator?]]="Yes",IFERROR(Table1[[#This Row],[Streaming Resolution '[MP']]],""),0)</f>
        <v>#VALUE!</v>
      </c>
      <c r="N1454" s="4" t="e">
        <f>IF(Table1[[#This Row],[Import to Gateway Calculator?]]="Yes",IFERROR(Table1[[#This Row],[Recording Resolution '[MP']]],""),0)</f>
        <v>#VALUE!</v>
      </c>
      <c r="O1454" s="4" t="e">
        <f>IF(Table1[[#This Row],[Import to Gateway Calculator?]]="Yes",IFERROR(Table1[[#This Row],[Frame Rate '[FPS'] 1]],""),0)</f>
        <v>#VALUE!</v>
      </c>
      <c r="P1454" s="4" t="e">
        <f>IF(Table1[[#This Row],[Import to Gateway Calculator?]]="Yes",IFERROR(Table1[[#This Row],[Days of Storage 1]],""),0)</f>
        <v>#VALUE!</v>
      </c>
    </row>
    <row r="1455" spans="1:16" x14ac:dyDescent="0.25">
      <c r="A1455" s="5" t="e">
        <f t="shared" si="137"/>
        <v>#VALUE!</v>
      </c>
      <c r="B1455" s="6" t="str">
        <f>IFERROR(IF(Table1[[#This Row],[Multi-lens? 1]]="No", 1, IF(Table1[[#This Row],[Multi-lens? 1]]="Dual", 2, IF(Table1[[#This Row],[Multi-lens? 1]]="Quad", 4, ""))),"")</f>
        <v/>
      </c>
      <c r="C1455" s="6" t="e">
        <f t="shared" si="138"/>
        <v>#VALUE!</v>
      </c>
      <c r="D1455" s="6" t="e">
        <f t="shared" si="139"/>
        <v>#VALUE!</v>
      </c>
      <c r="E1455" s="6" t="e">
        <f t="shared" si="140"/>
        <v>#VALUE!</v>
      </c>
      <c r="F1455" s="6" t="e">
        <f t="shared" si="141"/>
        <v>#VALUE!</v>
      </c>
      <c r="H1455" s="6" t="str">
        <f>IFERROR(IF(Table1[[#This Row],[Multi-lens? 1]]="No", 1, IF(Table1[[#This Row],[Multi-lens? 1]]="Dual", 2, IF(Table1[[#This Row],[Multi-lens? 1]]="Quad", 4, ""))),"")</f>
        <v/>
      </c>
      <c r="I1455" s="9" t="str">
        <f>IFERROR(Table1[[#This Row],[Name]],"")</f>
        <v/>
      </c>
      <c r="K1455" s="3" t="str">
        <f t="shared" si="136"/>
        <v/>
      </c>
      <c r="M1455" s="4" t="e">
        <f>IF(Table1[[#This Row],[Import to Gateway Calculator?]]="Yes",IFERROR(Table1[[#This Row],[Streaming Resolution '[MP']]],""),0)</f>
        <v>#VALUE!</v>
      </c>
      <c r="N1455" s="4" t="e">
        <f>IF(Table1[[#This Row],[Import to Gateway Calculator?]]="Yes",IFERROR(Table1[[#This Row],[Recording Resolution '[MP']]],""),0)</f>
        <v>#VALUE!</v>
      </c>
      <c r="O1455" s="4" t="e">
        <f>IF(Table1[[#This Row],[Import to Gateway Calculator?]]="Yes",IFERROR(Table1[[#This Row],[Frame Rate '[FPS'] 1]],""),0)</f>
        <v>#VALUE!</v>
      </c>
      <c r="P1455" s="4" t="e">
        <f>IF(Table1[[#This Row],[Import to Gateway Calculator?]]="Yes",IFERROR(Table1[[#This Row],[Days of Storage 1]],""),0)</f>
        <v>#VALUE!</v>
      </c>
    </row>
    <row r="1456" spans="1:16" x14ac:dyDescent="0.25">
      <c r="A1456" s="5" t="e">
        <f t="shared" si="137"/>
        <v>#VALUE!</v>
      </c>
      <c r="B1456" s="6" t="str">
        <f>IFERROR(IF(Table1[[#This Row],[Multi-lens? 1]]="No", 1, IF(Table1[[#This Row],[Multi-lens? 1]]="Dual", 2, IF(Table1[[#This Row],[Multi-lens? 1]]="Quad", 4, ""))),"")</f>
        <v/>
      </c>
      <c r="C1456" s="6" t="e">
        <f t="shared" si="138"/>
        <v>#VALUE!</v>
      </c>
      <c r="D1456" s="6" t="e">
        <f t="shared" si="139"/>
        <v>#VALUE!</v>
      </c>
      <c r="E1456" s="6" t="e">
        <f t="shared" si="140"/>
        <v>#VALUE!</v>
      </c>
      <c r="F1456" s="6" t="e">
        <f t="shared" si="141"/>
        <v>#VALUE!</v>
      </c>
      <c r="H1456" s="6" t="str">
        <f>IFERROR(IF(Table1[[#This Row],[Multi-lens? 1]]="No", 1, IF(Table1[[#This Row],[Multi-lens? 1]]="Dual", 2, IF(Table1[[#This Row],[Multi-lens? 1]]="Quad", 4, ""))),"")</f>
        <v/>
      </c>
      <c r="I1456" s="9" t="str">
        <f>IFERROR(Table1[[#This Row],[Name]],"")</f>
        <v/>
      </c>
      <c r="K1456" s="3" t="str">
        <f t="shared" si="136"/>
        <v/>
      </c>
      <c r="M1456" s="4" t="e">
        <f>IF(Table1[[#This Row],[Import to Gateway Calculator?]]="Yes",IFERROR(Table1[[#This Row],[Streaming Resolution '[MP']]],""),0)</f>
        <v>#VALUE!</v>
      </c>
      <c r="N1456" s="4" t="e">
        <f>IF(Table1[[#This Row],[Import to Gateway Calculator?]]="Yes",IFERROR(Table1[[#This Row],[Recording Resolution '[MP']]],""),0)</f>
        <v>#VALUE!</v>
      </c>
      <c r="O1456" s="4" t="e">
        <f>IF(Table1[[#This Row],[Import to Gateway Calculator?]]="Yes",IFERROR(Table1[[#This Row],[Frame Rate '[FPS'] 1]],""),0)</f>
        <v>#VALUE!</v>
      </c>
      <c r="P1456" s="4" t="e">
        <f>IF(Table1[[#This Row],[Import to Gateway Calculator?]]="Yes",IFERROR(Table1[[#This Row],[Days of Storage 1]],""),0)</f>
        <v>#VALUE!</v>
      </c>
    </row>
    <row r="1457" spans="1:16" x14ac:dyDescent="0.25">
      <c r="A1457" s="5" t="e">
        <f t="shared" si="137"/>
        <v>#VALUE!</v>
      </c>
      <c r="B1457" s="6" t="str">
        <f>IFERROR(IF(Table1[[#This Row],[Multi-lens? 1]]="No", 1, IF(Table1[[#This Row],[Multi-lens? 1]]="Dual", 2, IF(Table1[[#This Row],[Multi-lens? 1]]="Quad", 4, ""))),"")</f>
        <v/>
      </c>
      <c r="C1457" s="6" t="e">
        <f t="shared" si="138"/>
        <v>#VALUE!</v>
      </c>
      <c r="D1457" s="6" t="e">
        <f t="shared" si="139"/>
        <v>#VALUE!</v>
      </c>
      <c r="E1457" s="6" t="e">
        <f t="shared" si="140"/>
        <v>#VALUE!</v>
      </c>
      <c r="F1457" s="6" t="e">
        <f t="shared" si="141"/>
        <v>#VALUE!</v>
      </c>
      <c r="H1457" s="6" t="str">
        <f>IFERROR(IF(Table1[[#This Row],[Multi-lens? 1]]="No", 1, IF(Table1[[#This Row],[Multi-lens? 1]]="Dual", 2, IF(Table1[[#This Row],[Multi-lens? 1]]="Quad", 4, ""))),"")</f>
        <v/>
      </c>
      <c r="I1457" s="9" t="str">
        <f>IFERROR(Table1[[#This Row],[Name]],"")</f>
        <v/>
      </c>
      <c r="K1457" s="3" t="str">
        <f t="shared" si="136"/>
        <v/>
      </c>
      <c r="M1457" s="4" t="e">
        <f>IF(Table1[[#This Row],[Import to Gateway Calculator?]]="Yes",IFERROR(Table1[[#This Row],[Streaming Resolution '[MP']]],""),0)</f>
        <v>#VALUE!</v>
      </c>
      <c r="N1457" s="4" t="e">
        <f>IF(Table1[[#This Row],[Import to Gateway Calculator?]]="Yes",IFERROR(Table1[[#This Row],[Recording Resolution '[MP']]],""),0)</f>
        <v>#VALUE!</v>
      </c>
      <c r="O1457" s="4" t="e">
        <f>IF(Table1[[#This Row],[Import to Gateway Calculator?]]="Yes",IFERROR(Table1[[#This Row],[Frame Rate '[FPS'] 1]],""),0)</f>
        <v>#VALUE!</v>
      </c>
      <c r="P1457" s="4" t="e">
        <f>IF(Table1[[#This Row],[Import to Gateway Calculator?]]="Yes",IFERROR(Table1[[#This Row],[Days of Storage 1]],""),0)</f>
        <v>#VALUE!</v>
      </c>
    </row>
    <row r="1458" spans="1:16" x14ac:dyDescent="0.25">
      <c r="A1458" s="5" t="e">
        <f t="shared" si="137"/>
        <v>#VALUE!</v>
      </c>
      <c r="B1458" s="6" t="str">
        <f>IFERROR(IF(Table1[[#This Row],[Multi-lens? 1]]="No", 1, IF(Table1[[#This Row],[Multi-lens? 1]]="Dual", 2, IF(Table1[[#This Row],[Multi-lens? 1]]="Quad", 4, ""))),"")</f>
        <v/>
      </c>
      <c r="C1458" s="6" t="e">
        <f t="shared" si="138"/>
        <v>#VALUE!</v>
      </c>
      <c r="D1458" s="6" t="e">
        <f t="shared" si="139"/>
        <v>#VALUE!</v>
      </c>
      <c r="E1458" s="6" t="e">
        <f t="shared" si="140"/>
        <v>#VALUE!</v>
      </c>
      <c r="F1458" s="6" t="e">
        <f t="shared" si="141"/>
        <v>#VALUE!</v>
      </c>
      <c r="H1458" s="6" t="str">
        <f>IFERROR(IF(Table1[[#This Row],[Multi-lens? 1]]="No", 1, IF(Table1[[#This Row],[Multi-lens? 1]]="Dual", 2, IF(Table1[[#This Row],[Multi-lens? 1]]="Quad", 4, ""))),"")</f>
        <v/>
      </c>
      <c r="I1458" s="9" t="str">
        <f>IFERROR(Table1[[#This Row],[Name]],"")</f>
        <v/>
      </c>
      <c r="K1458" s="3" t="str">
        <f t="shared" si="136"/>
        <v/>
      </c>
      <c r="M1458" s="4" t="e">
        <f>IF(Table1[[#This Row],[Import to Gateway Calculator?]]="Yes",IFERROR(Table1[[#This Row],[Streaming Resolution '[MP']]],""),0)</f>
        <v>#VALUE!</v>
      </c>
      <c r="N1458" s="4" t="e">
        <f>IF(Table1[[#This Row],[Import to Gateway Calculator?]]="Yes",IFERROR(Table1[[#This Row],[Recording Resolution '[MP']]],""),0)</f>
        <v>#VALUE!</v>
      </c>
      <c r="O1458" s="4" t="e">
        <f>IF(Table1[[#This Row],[Import to Gateway Calculator?]]="Yes",IFERROR(Table1[[#This Row],[Frame Rate '[FPS'] 1]],""),0)</f>
        <v>#VALUE!</v>
      </c>
      <c r="P1458" s="4" t="e">
        <f>IF(Table1[[#This Row],[Import to Gateway Calculator?]]="Yes",IFERROR(Table1[[#This Row],[Days of Storage 1]],""),0)</f>
        <v>#VALUE!</v>
      </c>
    </row>
    <row r="1459" spans="1:16" x14ac:dyDescent="0.25">
      <c r="A1459" s="5" t="e">
        <f t="shared" si="137"/>
        <v>#VALUE!</v>
      </c>
      <c r="B1459" s="6" t="str">
        <f>IFERROR(IF(Table1[[#This Row],[Multi-lens? 1]]="No", 1, IF(Table1[[#This Row],[Multi-lens? 1]]="Dual", 2, IF(Table1[[#This Row],[Multi-lens? 1]]="Quad", 4, ""))),"")</f>
        <v/>
      </c>
      <c r="C1459" s="6" t="e">
        <f t="shared" si="138"/>
        <v>#VALUE!</v>
      </c>
      <c r="D1459" s="6" t="e">
        <f t="shared" si="139"/>
        <v>#VALUE!</v>
      </c>
      <c r="E1459" s="6" t="e">
        <f t="shared" si="140"/>
        <v>#VALUE!</v>
      </c>
      <c r="F1459" s="6" t="e">
        <f t="shared" si="141"/>
        <v>#VALUE!</v>
      </c>
      <c r="H1459" s="6" t="str">
        <f>IFERROR(IF(Table1[[#This Row],[Multi-lens? 1]]="No", 1, IF(Table1[[#This Row],[Multi-lens? 1]]="Dual", 2, IF(Table1[[#This Row],[Multi-lens? 1]]="Quad", 4, ""))),"")</f>
        <v/>
      </c>
      <c r="I1459" s="9" t="str">
        <f>IFERROR(Table1[[#This Row],[Name]],"")</f>
        <v/>
      </c>
      <c r="K1459" s="3" t="str">
        <f t="shared" si="136"/>
        <v/>
      </c>
      <c r="M1459" s="4" t="e">
        <f>IF(Table1[[#This Row],[Import to Gateway Calculator?]]="Yes",IFERROR(Table1[[#This Row],[Streaming Resolution '[MP']]],""),0)</f>
        <v>#VALUE!</v>
      </c>
      <c r="N1459" s="4" t="e">
        <f>IF(Table1[[#This Row],[Import to Gateway Calculator?]]="Yes",IFERROR(Table1[[#This Row],[Recording Resolution '[MP']]],""),0)</f>
        <v>#VALUE!</v>
      </c>
      <c r="O1459" s="4" t="e">
        <f>IF(Table1[[#This Row],[Import to Gateway Calculator?]]="Yes",IFERROR(Table1[[#This Row],[Frame Rate '[FPS'] 1]],""),0)</f>
        <v>#VALUE!</v>
      </c>
      <c r="P1459" s="4" t="e">
        <f>IF(Table1[[#This Row],[Import to Gateway Calculator?]]="Yes",IFERROR(Table1[[#This Row],[Days of Storage 1]],""),0)</f>
        <v>#VALUE!</v>
      </c>
    </row>
    <row r="1460" spans="1:16" x14ac:dyDescent="0.25">
      <c r="A1460" s="5" t="e">
        <f t="shared" si="137"/>
        <v>#VALUE!</v>
      </c>
      <c r="B1460" s="6" t="str">
        <f>IFERROR(IF(Table1[[#This Row],[Multi-lens? 1]]="No", 1, IF(Table1[[#This Row],[Multi-lens? 1]]="Dual", 2, IF(Table1[[#This Row],[Multi-lens? 1]]="Quad", 4, ""))),"")</f>
        <v/>
      </c>
      <c r="C1460" s="6" t="e">
        <f t="shared" si="138"/>
        <v>#VALUE!</v>
      </c>
      <c r="D1460" s="6" t="e">
        <f t="shared" si="139"/>
        <v>#VALUE!</v>
      </c>
      <c r="E1460" s="6" t="e">
        <f t="shared" si="140"/>
        <v>#VALUE!</v>
      </c>
      <c r="F1460" s="6" t="e">
        <f t="shared" si="141"/>
        <v>#VALUE!</v>
      </c>
      <c r="H1460" s="6" t="str">
        <f>IFERROR(IF(Table1[[#This Row],[Multi-lens? 1]]="No", 1, IF(Table1[[#This Row],[Multi-lens? 1]]="Dual", 2, IF(Table1[[#This Row],[Multi-lens? 1]]="Quad", 4, ""))),"")</f>
        <v/>
      </c>
      <c r="I1460" s="9" t="str">
        <f>IFERROR(Table1[[#This Row],[Name]],"")</f>
        <v/>
      </c>
      <c r="K1460" s="3" t="str">
        <f t="shared" si="136"/>
        <v/>
      </c>
      <c r="M1460" s="4" t="e">
        <f>IF(Table1[[#This Row],[Import to Gateway Calculator?]]="Yes",IFERROR(Table1[[#This Row],[Streaming Resolution '[MP']]],""),0)</f>
        <v>#VALUE!</v>
      </c>
      <c r="N1460" s="4" t="e">
        <f>IF(Table1[[#This Row],[Import to Gateway Calculator?]]="Yes",IFERROR(Table1[[#This Row],[Recording Resolution '[MP']]],""),0)</f>
        <v>#VALUE!</v>
      </c>
      <c r="O1460" s="4" t="e">
        <f>IF(Table1[[#This Row],[Import to Gateway Calculator?]]="Yes",IFERROR(Table1[[#This Row],[Frame Rate '[FPS'] 1]],""),0)</f>
        <v>#VALUE!</v>
      </c>
      <c r="P1460" s="4" t="e">
        <f>IF(Table1[[#This Row],[Import to Gateway Calculator?]]="Yes",IFERROR(Table1[[#This Row],[Days of Storage 1]],""),0)</f>
        <v>#VALUE!</v>
      </c>
    </row>
    <row r="1461" spans="1:16" x14ac:dyDescent="0.25">
      <c r="A1461" s="5" t="e">
        <f t="shared" si="137"/>
        <v>#VALUE!</v>
      </c>
      <c r="B1461" s="6" t="str">
        <f>IFERROR(IF(Table1[[#This Row],[Multi-lens? 1]]="No", 1, IF(Table1[[#This Row],[Multi-lens? 1]]="Dual", 2, IF(Table1[[#This Row],[Multi-lens? 1]]="Quad", 4, ""))),"")</f>
        <v/>
      </c>
      <c r="C1461" s="6" t="e">
        <f t="shared" si="138"/>
        <v>#VALUE!</v>
      </c>
      <c r="D1461" s="6" t="e">
        <f t="shared" si="139"/>
        <v>#VALUE!</v>
      </c>
      <c r="E1461" s="6" t="e">
        <f t="shared" si="140"/>
        <v>#VALUE!</v>
      </c>
      <c r="F1461" s="6" t="e">
        <f t="shared" si="141"/>
        <v>#VALUE!</v>
      </c>
      <c r="H1461" s="6" t="str">
        <f>IFERROR(IF(Table1[[#This Row],[Multi-lens? 1]]="No", 1, IF(Table1[[#This Row],[Multi-lens? 1]]="Dual", 2, IF(Table1[[#This Row],[Multi-lens? 1]]="Quad", 4, ""))),"")</f>
        <v/>
      </c>
      <c r="I1461" s="9" t="str">
        <f>IFERROR(Table1[[#This Row],[Name]],"")</f>
        <v/>
      </c>
      <c r="K1461" s="3" t="str">
        <f t="shared" si="136"/>
        <v/>
      </c>
      <c r="M1461" s="4" t="e">
        <f>IF(Table1[[#This Row],[Import to Gateway Calculator?]]="Yes",IFERROR(Table1[[#This Row],[Streaming Resolution '[MP']]],""),0)</f>
        <v>#VALUE!</v>
      </c>
      <c r="N1461" s="4" t="e">
        <f>IF(Table1[[#This Row],[Import to Gateway Calculator?]]="Yes",IFERROR(Table1[[#This Row],[Recording Resolution '[MP']]],""),0)</f>
        <v>#VALUE!</v>
      </c>
      <c r="O1461" s="4" t="e">
        <f>IF(Table1[[#This Row],[Import to Gateway Calculator?]]="Yes",IFERROR(Table1[[#This Row],[Frame Rate '[FPS'] 1]],""),0)</f>
        <v>#VALUE!</v>
      </c>
      <c r="P1461" s="4" t="e">
        <f>IF(Table1[[#This Row],[Import to Gateway Calculator?]]="Yes",IFERROR(Table1[[#This Row],[Days of Storage 1]],""),0)</f>
        <v>#VALUE!</v>
      </c>
    </row>
    <row r="1462" spans="1:16" x14ac:dyDescent="0.25">
      <c r="A1462" s="5" t="e">
        <f t="shared" si="137"/>
        <v>#VALUE!</v>
      </c>
      <c r="B1462" s="6" t="str">
        <f>IFERROR(IF(Table1[[#This Row],[Multi-lens? 1]]="No", 1, IF(Table1[[#This Row],[Multi-lens? 1]]="Dual", 2, IF(Table1[[#This Row],[Multi-lens? 1]]="Quad", 4, ""))),"")</f>
        <v/>
      </c>
      <c r="C1462" s="6" t="e">
        <f t="shared" si="138"/>
        <v>#VALUE!</v>
      </c>
      <c r="D1462" s="6" t="e">
        <f t="shared" si="139"/>
        <v>#VALUE!</v>
      </c>
      <c r="E1462" s="6" t="e">
        <f t="shared" si="140"/>
        <v>#VALUE!</v>
      </c>
      <c r="F1462" s="6" t="e">
        <f t="shared" si="141"/>
        <v>#VALUE!</v>
      </c>
      <c r="H1462" s="6" t="str">
        <f>IFERROR(IF(Table1[[#This Row],[Multi-lens? 1]]="No", 1, IF(Table1[[#This Row],[Multi-lens? 1]]="Dual", 2, IF(Table1[[#This Row],[Multi-lens? 1]]="Quad", 4, ""))),"")</f>
        <v/>
      </c>
      <c r="I1462" s="9" t="str">
        <f>IFERROR(Table1[[#This Row],[Name]],"")</f>
        <v/>
      </c>
      <c r="K1462" s="3" t="str">
        <f t="shared" si="136"/>
        <v/>
      </c>
      <c r="M1462" s="4" t="e">
        <f>IF(Table1[[#This Row],[Import to Gateway Calculator?]]="Yes",IFERROR(Table1[[#This Row],[Streaming Resolution '[MP']]],""),0)</f>
        <v>#VALUE!</v>
      </c>
      <c r="N1462" s="4" t="e">
        <f>IF(Table1[[#This Row],[Import to Gateway Calculator?]]="Yes",IFERROR(Table1[[#This Row],[Recording Resolution '[MP']]],""),0)</f>
        <v>#VALUE!</v>
      </c>
      <c r="O1462" s="4" t="e">
        <f>IF(Table1[[#This Row],[Import to Gateway Calculator?]]="Yes",IFERROR(Table1[[#This Row],[Frame Rate '[FPS'] 1]],""),0)</f>
        <v>#VALUE!</v>
      </c>
      <c r="P1462" s="4" t="e">
        <f>IF(Table1[[#This Row],[Import to Gateway Calculator?]]="Yes",IFERROR(Table1[[#This Row],[Days of Storage 1]],""),0)</f>
        <v>#VALUE!</v>
      </c>
    </row>
    <row r="1463" spans="1:16" x14ac:dyDescent="0.25">
      <c r="A1463" s="5" t="e">
        <f t="shared" si="137"/>
        <v>#VALUE!</v>
      </c>
      <c r="B1463" s="6" t="str">
        <f>IFERROR(IF(Table1[[#This Row],[Multi-lens? 1]]="No", 1, IF(Table1[[#This Row],[Multi-lens? 1]]="Dual", 2, IF(Table1[[#This Row],[Multi-lens? 1]]="Quad", 4, ""))),"")</f>
        <v/>
      </c>
      <c r="C1463" s="6" t="e">
        <f t="shared" si="138"/>
        <v>#VALUE!</v>
      </c>
      <c r="D1463" s="6" t="e">
        <f t="shared" si="139"/>
        <v>#VALUE!</v>
      </c>
      <c r="E1463" s="6" t="e">
        <f t="shared" si="140"/>
        <v>#VALUE!</v>
      </c>
      <c r="F1463" s="6" t="e">
        <f t="shared" si="141"/>
        <v>#VALUE!</v>
      </c>
      <c r="H1463" s="6" t="str">
        <f>IFERROR(IF(Table1[[#This Row],[Multi-lens? 1]]="No", 1, IF(Table1[[#This Row],[Multi-lens? 1]]="Dual", 2, IF(Table1[[#This Row],[Multi-lens? 1]]="Quad", 4, ""))),"")</f>
        <v/>
      </c>
      <c r="I1463" s="9" t="str">
        <f>IFERROR(Table1[[#This Row],[Name]],"")</f>
        <v/>
      </c>
      <c r="K1463" s="3" t="str">
        <f t="shared" si="136"/>
        <v/>
      </c>
      <c r="M1463" s="4" t="e">
        <f>IF(Table1[[#This Row],[Import to Gateway Calculator?]]="Yes",IFERROR(Table1[[#This Row],[Streaming Resolution '[MP']]],""),0)</f>
        <v>#VALUE!</v>
      </c>
      <c r="N1463" s="4" t="e">
        <f>IF(Table1[[#This Row],[Import to Gateway Calculator?]]="Yes",IFERROR(Table1[[#This Row],[Recording Resolution '[MP']]],""),0)</f>
        <v>#VALUE!</v>
      </c>
      <c r="O1463" s="4" t="e">
        <f>IF(Table1[[#This Row],[Import to Gateway Calculator?]]="Yes",IFERROR(Table1[[#This Row],[Frame Rate '[FPS'] 1]],""),0)</f>
        <v>#VALUE!</v>
      </c>
      <c r="P1463" s="4" t="e">
        <f>IF(Table1[[#This Row],[Import to Gateway Calculator?]]="Yes",IFERROR(Table1[[#This Row],[Days of Storage 1]],""),0)</f>
        <v>#VALUE!</v>
      </c>
    </row>
    <row r="1464" spans="1:16" x14ac:dyDescent="0.25">
      <c r="A1464" s="5" t="e">
        <f t="shared" si="137"/>
        <v>#VALUE!</v>
      </c>
      <c r="B1464" s="6" t="str">
        <f>IFERROR(IF(Table1[[#This Row],[Multi-lens? 1]]="No", 1, IF(Table1[[#This Row],[Multi-lens? 1]]="Dual", 2, IF(Table1[[#This Row],[Multi-lens? 1]]="Quad", 4, ""))),"")</f>
        <v/>
      </c>
      <c r="C1464" s="6" t="e">
        <f t="shared" si="138"/>
        <v>#VALUE!</v>
      </c>
      <c r="D1464" s="6" t="e">
        <f t="shared" si="139"/>
        <v>#VALUE!</v>
      </c>
      <c r="E1464" s="6" t="e">
        <f t="shared" si="140"/>
        <v>#VALUE!</v>
      </c>
      <c r="F1464" s="6" t="e">
        <f t="shared" si="141"/>
        <v>#VALUE!</v>
      </c>
      <c r="H1464" s="6" t="str">
        <f>IFERROR(IF(Table1[[#This Row],[Multi-lens? 1]]="No", 1, IF(Table1[[#This Row],[Multi-lens? 1]]="Dual", 2, IF(Table1[[#This Row],[Multi-lens? 1]]="Quad", 4, ""))),"")</f>
        <v/>
      </c>
      <c r="I1464" s="9" t="str">
        <f>IFERROR(Table1[[#This Row],[Name]],"")</f>
        <v/>
      </c>
      <c r="K1464" s="3" t="str">
        <f t="shared" si="136"/>
        <v/>
      </c>
      <c r="M1464" s="4" t="e">
        <f>IF(Table1[[#This Row],[Import to Gateway Calculator?]]="Yes",IFERROR(Table1[[#This Row],[Streaming Resolution '[MP']]],""),0)</f>
        <v>#VALUE!</v>
      </c>
      <c r="N1464" s="4" t="e">
        <f>IF(Table1[[#This Row],[Import to Gateway Calculator?]]="Yes",IFERROR(Table1[[#This Row],[Recording Resolution '[MP']]],""),0)</f>
        <v>#VALUE!</v>
      </c>
      <c r="O1464" s="4" t="e">
        <f>IF(Table1[[#This Row],[Import to Gateway Calculator?]]="Yes",IFERROR(Table1[[#This Row],[Frame Rate '[FPS'] 1]],""),0)</f>
        <v>#VALUE!</v>
      </c>
      <c r="P1464" s="4" t="e">
        <f>IF(Table1[[#This Row],[Import to Gateway Calculator?]]="Yes",IFERROR(Table1[[#This Row],[Days of Storage 1]],""),0)</f>
        <v>#VALUE!</v>
      </c>
    </row>
    <row r="1465" spans="1:16" x14ac:dyDescent="0.25">
      <c r="A1465" s="5" t="e">
        <f t="shared" si="137"/>
        <v>#VALUE!</v>
      </c>
      <c r="B1465" s="6" t="str">
        <f>IFERROR(IF(Table1[[#This Row],[Multi-lens? 1]]="No", 1, IF(Table1[[#This Row],[Multi-lens? 1]]="Dual", 2, IF(Table1[[#This Row],[Multi-lens? 1]]="Quad", 4, ""))),"")</f>
        <v/>
      </c>
      <c r="C1465" s="6" t="e">
        <f t="shared" si="138"/>
        <v>#VALUE!</v>
      </c>
      <c r="D1465" s="6" t="e">
        <f t="shared" si="139"/>
        <v>#VALUE!</v>
      </c>
      <c r="E1465" s="6" t="e">
        <f t="shared" si="140"/>
        <v>#VALUE!</v>
      </c>
      <c r="F1465" s="6" t="e">
        <f t="shared" si="141"/>
        <v>#VALUE!</v>
      </c>
      <c r="H1465" s="6" t="str">
        <f>IFERROR(IF(Table1[[#This Row],[Multi-lens? 1]]="No", 1, IF(Table1[[#This Row],[Multi-lens? 1]]="Dual", 2, IF(Table1[[#This Row],[Multi-lens? 1]]="Quad", 4, ""))),"")</f>
        <v/>
      </c>
      <c r="I1465" s="9" t="str">
        <f>IFERROR(Table1[[#This Row],[Name]],"")</f>
        <v/>
      </c>
      <c r="K1465" s="3" t="str">
        <f t="shared" si="136"/>
        <v/>
      </c>
      <c r="M1465" s="4" t="e">
        <f>IF(Table1[[#This Row],[Import to Gateway Calculator?]]="Yes",IFERROR(Table1[[#This Row],[Streaming Resolution '[MP']]],""),0)</f>
        <v>#VALUE!</v>
      </c>
      <c r="N1465" s="4" t="e">
        <f>IF(Table1[[#This Row],[Import to Gateway Calculator?]]="Yes",IFERROR(Table1[[#This Row],[Recording Resolution '[MP']]],""),0)</f>
        <v>#VALUE!</v>
      </c>
      <c r="O1465" s="4" t="e">
        <f>IF(Table1[[#This Row],[Import to Gateway Calculator?]]="Yes",IFERROR(Table1[[#This Row],[Frame Rate '[FPS'] 1]],""),0)</f>
        <v>#VALUE!</v>
      </c>
      <c r="P1465" s="4" t="e">
        <f>IF(Table1[[#This Row],[Import to Gateway Calculator?]]="Yes",IFERROR(Table1[[#This Row],[Days of Storage 1]],""),0)</f>
        <v>#VALUE!</v>
      </c>
    </row>
    <row r="1466" spans="1:16" x14ac:dyDescent="0.25">
      <c r="A1466" s="5" t="e">
        <f t="shared" si="137"/>
        <v>#VALUE!</v>
      </c>
      <c r="B1466" s="6" t="str">
        <f>IFERROR(IF(Table1[[#This Row],[Multi-lens? 1]]="No", 1, IF(Table1[[#This Row],[Multi-lens? 1]]="Dual", 2, IF(Table1[[#This Row],[Multi-lens? 1]]="Quad", 4, ""))),"")</f>
        <v/>
      </c>
      <c r="C1466" s="6" t="e">
        <f t="shared" si="138"/>
        <v>#VALUE!</v>
      </c>
      <c r="D1466" s="6" t="e">
        <f t="shared" si="139"/>
        <v>#VALUE!</v>
      </c>
      <c r="E1466" s="6" t="e">
        <f t="shared" si="140"/>
        <v>#VALUE!</v>
      </c>
      <c r="F1466" s="6" t="e">
        <f t="shared" si="141"/>
        <v>#VALUE!</v>
      </c>
      <c r="H1466" s="6" t="str">
        <f>IFERROR(IF(Table1[[#This Row],[Multi-lens? 1]]="No", 1, IF(Table1[[#This Row],[Multi-lens? 1]]="Dual", 2, IF(Table1[[#This Row],[Multi-lens? 1]]="Quad", 4, ""))),"")</f>
        <v/>
      </c>
      <c r="I1466" s="9" t="str">
        <f>IFERROR(Table1[[#This Row],[Name]],"")</f>
        <v/>
      </c>
      <c r="K1466" s="3" t="str">
        <f t="shared" si="136"/>
        <v/>
      </c>
      <c r="M1466" s="4" t="e">
        <f>IF(Table1[[#This Row],[Import to Gateway Calculator?]]="Yes",IFERROR(Table1[[#This Row],[Streaming Resolution '[MP']]],""),0)</f>
        <v>#VALUE!</v>
      </c>
      <c r="N1466" s="4" t="e">
        <f>IF(Table1[[#This Row],[Import to Gateway Calculator?]]="Yes",IFERROR(Table1[[#This Row],[Recording Resolution '[MP']]],""),0)</f>
        <v>#VALUE!</v>
      </c>
      <c r="O1466" s="4" t="e">
        <f>IF(Table1[[#This Row],[Import to Gateway Calculator?]]="Yes",IFERROR(Table1[[#This Row],[Frame Rate '[FPS'] 1]],""),0)</f>
        <v>#VALUE!</v>
      </c>
      <c r="P1466" s="4" t="e">
        <f>IF(Table1[[#This Row],[Import to Gateway Calculator?]]="Yes",IFERROR(Table1[[#This Row],[Days of Storage 1]],""),0)</f>
        <v>#VALUE!</v>
      </c>
    </row>
    <row r="1467" spans="1:16" x14ac:dyDescent="0.25">
      <c r="A1467" s="5" t="e">
        <f t="shared" si="137"/>
        <v>#VALUE!</v>
      </c>
      <c r="B1467" s="6" t="str">
        <f>IFERROR(IF(Table1[[#This Row],[Multi-lens? 1]]="No", 1, IF(Table1[[#This Row],[Multi-lens? 1]]="Dual", 2, IF(Table1[[#This Row],[Multi-lens? 1]]="Quad", 4, ""))),"")</f>
        <v/>
      </c>
      <c r="C1467" s="6" t="e">
        <f t="shared" si="138"/>
        <v>#VALUE!</v>
      </c>
      <c r="D1467" s="6" t="e">
        <f t="shared" si="139"/>
        <v>#VALUE!</v>
      </c>
      <c r="E1467" s="6" t="e">
        <f t="shared" si="140"/>
        <v>#VALUE!</v>
      </c>
      <c r="F1467" s="6" t="e">
        <f t="shared" si="141"/>
        <v>#VALUE!</v>
      </c>
      <c r="H1467" s="6" t="str">
        <f>IFERROR(IF(Table1[[#This Row],[Multi-lens? 1]]="No", 1, IF(Table1[[#This Row],[Multi-lens? 1]]="Dual", 2, IF(Table1[[#This Row],[Multi-lens? 1]]="Quad", 4, ""))),"")</f>
        <v/>
      </c>
      <c r="I1467" s="9" t="str">
        <f>IFERROR(Table1[[#This Row],[Name]],"")</f>
        <v/>
      </c>
      <c r="K1467" s="3" t="str">
        <f t="shared" si="136"/>
        <v/>
      </c>
      <c r="M1467" s="4" t="e">
        <f>IF(Table1[[#This Row],[Import to Gateway Calculator?]]="Yes",IFERROR(Table1[[#This Row],[Streaming Resolution '[MP']]],""),0)</f>
        <v>#VALUE!</v>
      </c>
      <c r="N1467" s="4" t="e">
        <f>IF(Table1[[#This Row],[Import to Gateway Calculator?]]="Yes",IFERROR(Table1[[#This Row],[Recording Resolution '[MP']]],""),0)</f>
        <v>#VALUE!</v>
      </c>
      <c r="O1467" s="4" t="e">
        <f>IF(Table1[[#This Row],[Import to Gateway Calculator?]]="Yes",IFERROR(Table1[[#This Row],[Frame Rate '[FPS'] 1]],""),0)</f>
        <v>#VALUE!</v>
      </c>
      <c r="P1467" s="4" t="e">
        <f>IF(Table1[[#This Row],[Import to Gateway Calculator?]]="Yes",IFERROR(Table1[[#This Row],[Days of Storage 1]],""),0)</f>
        <v>#VALUE!</v>
      </c>
    </row>
    <row r="1468" spans="1:16" x14ac:dyDescent="0.25">
      <c r="A1468" s="5" t="e">
        <f t="shared" si="137"/>
        <v>#VALUE!</v>
      </c>
      <c r="B1468" s="6" t="str">
        <f>IFERROR(IF(Table1[[#This Row],[Multi-lens? 1]]="No", 1, IF(Table1[[#This Row],[Multi-lens? 1]]="Dual", 2, IF(Table1[[#This Row],[Multi-lens? 1]]="Quad", 4, ""))),"")</f>
        <v/>
      </c>
      <c r="C1468" s="6" t="e">
        <f t="shared" si="138"/>
        <v>#VALUE!</v>
      </c>
      <c r="D1468" s="6" t="e">
        <f t="shared" si="139"/>
        <v>#VALUE!</v>
      </c>
      <c r="E1468" s="6" t="e">
        <f t="shared" si="140"/>
        <v>#VALUE!</v>
      </c>
      <c r="F1468" s="6" t="e">
        <f t="shared" si="141"/>
        <v>#VALUE!</v>
      </c>
      <c r="H1468" s="6" t="str">
        <f>IFERROR(IF(Table1[[#This Row],[Multi-lens? 1]]="No", 1, IF(Table1[[#This Row],[Multi-lens? 1]]="Dual", 2, IF(Table1[[#This Row],[Multi-lens? 1]]="Quad", 4, ""))),"")</f>
        <v/>
      </c>
      <c r="I1468" s="9" t="str">
        <f>IFERROR(Table1[[#This Row],[Name]],"")</f>
        <v/>
      </c>
      <c r="K1468" s="3" t="str">
        <f t="shared" si="136"/>
        <v/>
      </c>
      <c r="M1468" s="4" t="e">
        <f>IF(Table1[[#This Row],[Import to Gateway Calculator?]]="Yes",IFERROR(Table1[[#This Row],[Streaming Resolution '[MP']]],""),0)</f>
        <v>#VALUE!</v>
      </c>
      <c r="N1468" s="4" t="e">
        <f>IF(Table1[[#This Row],[Import to Gateway Calculator?]]="Yes",IFERROR(Table1[[#This Row],[Recording Resolution '[MP']]],""),0)</f>
        <v>#VALUE!</v>
      </c>
      <c r="O1468" s="4" t="e">
        <f>IF(Table1[[#This Row],[Import to Gateway Calculator?]]="Yes",IFERROR(Table1[[#This Row],[Frame Rate '[FPS'] 1]],""),0)</f>
        <v>#VALUE!</v>
      </c>
      <c r="P1468" s="4" t="e">
        <f>IF(Table1[[#This Row],[Import to Gateway Calculator?]]="Yes",IFERROR(Table1[[#This Row],[Days of Storage 1]],""),0)</f>
        <v>#VALUE!</v>
      </c>
    </row>
    <row r="1469" spans="1:16" x14ac:dyDescent="0.25">
      <c r="A1469" s="5" t="e">
        <f t="shared" si="137"/>
        <v>#VALUE!</v>
      </c>
      <c r="B1469" s="6" t="str">
        <f>IFERROR(IF(Table1[[#This Row],[Multi-lens? 1]]="No", 1, IF(Table1[[#This Row],[Multi-lens? 1]]="Dual", 2, IF(Table1[[#This Row],[Multi-lens? 1]]="Quad", 4, ""))),"")</f>
        <v/>
      </c>
      <c r="C1469" s="6" t="e">
        <f t="shared" si="138"/>
        <v>#VALUE!</v>
      </c>
      <c r="D1469" s="6" t="e">
        <f t="shared" si="139"/>
        <v>#VALUE!</v>
      </c>
      <c r="E1469" s="6" t="e">
        <f t="shared" si="140"/>
        <v>#VALUE!</v>
      </c>
      <c r="F1469" s="6" t="e">
        <f t="shared" si="141"/>
        <v>#VALUE!</v>
      </c>
      <c r="H1469" s="6" t="str">
        <f>IFERROR(IF(Table1[[#This Row],[Multi-lens? 1]]="No", 1, IF(Table1[[#This Row],[Multi-lens? 1]]="Dual", 2, IF(Table1[[#This Row],[Multi-lens? 1]]="Quad", 4, ""))),"")</f>
        <v/>
      </c>
      <c r="I1469" s="9" t="str">
        <f>IFERROR(Table1[[#This Row],[Name]],"")</f>
        <v/>
      </c>
      <c r="K1469" s="3" t="str">
        <f t="shared" si="136"/>
        <v/>
      </c>
      <c r="M1469" s="4" t="e">
        <f>IF(Table1[[#This Row],[Import to Gateway Calculator?]]="Yes",IFERROR(Table1[[#This Row],[Streaming Resolution '[MP']]],""),0)</f>
        <v>#VALUE!</v>
      </c>
      <c r="N1469" s="4" t="e">
        <f>IF(Table1[[#This Row],[Import to Gateway Calculator?]]="Yes",IFERROR(Table1[[#This Row],[Recording Resolution '[MP']]],""),0)</f>
        <v>#VALUE!</v>
      </c>
      <c r="O1469" s="4" t="e">
        <f>IF(Table1[[#This Row],[Import to Gateway Calculator?]]="Yes",IFERROR(Table1[[#This Row],[Frame Rate '[FPS'] 1]],""),0)</f>
        <v>#VALUE!</v>
      </c>
      <c r="P1469" s="4" t="e">
        <f>IF(Table1[[#This Row],[Import to Gateway Calculator?]]="Yes",IFERROR(Table1[[#This Row],[Days of Storage 1]],""),0)</f>
        <v>#VALUE!</v>
      </c>
    </row>
    <row r="1470" spans="1:16" x14ac:dyDescent="0.25">
      <c r="A1470" s="5" t="e">
        <f t="shared" si="137"/>
        <v>#VALUE!</v>
      </c>
      <c r="B1470" s="6" t="str">
        <f>IFERROR(IF(Table1[[#This Row],[Multi-lens? 1]]="No", 1, IF(Table1[[#This Row],[Multi-lens? 1]]="Dual", 2, IF(Table1[[#This Row],[Multi-lens? 1]]="Quad", 4, ""))),"")</f>
        <v/>
      </c>
      <c r="C1470" s="6" t="e">
        <f t="shared" si="138"/>
        <v>#VALUE!</v>
      </c>
      <c r="D1470" s="6" t="e">
        <f t="shared" si="139"/>
        <v>#VALUE!</v>
      </c>
      <c r="E1470" s="6" t="e">
        <f t="shared" si="140"/>
        <v>#VALUE!</v>
      </c>
      <c r="F1470" s="6" t="e">
        <f t="shared" si="141"/>
        <v>#VALUE!</v>
      </c>
      <c r="H1470" s="6" t="str">
        <f>IFERROR(IF(Table1[[#This Row],[Multi-lens? 1]]="No", 1, IF(Table1[[#This Row],[Multi-lens? 1]]="Dual", 2, IF(Table1[[#This Row],[Multi-lens? 1]]="Quad", 4, ""))),"")</f>
        <v/>
      </c>
      <c r="I1470" s="9" t="str">
        <f>IFERROR(Table1[[#This Row],[Name]],"")</f>
        <v/>
      </c>
      <c r="K1470" s="3" t="str">
        <f t="shared" si="136"/>
        <v/>
      </c>
      <c r="M1470" s="4" t="e">
        <f>IF(Table1[[#This Row],[Import to Gateway Calculator?]]="Yes",IFERROR(Table1[[#This Row],[Streaming Resolution '[MP']]],""),0)</f>
        <v>#VALUE!</v>
      </c>
      <c r="N1470" s="4" t="e">
        <f>IF(Table1[[#This Row],[Import to Gateway Calculator?]]="Yes",IFERROR(Table1[[#This Row],[Recording Resolution '[MP']]],""),0)</f>
        <v>#VALUE!</v>
      </c>
      <c r="O1470" s="4" t="e">
        <f>IF(Table1[[#This Row],[Import to Gateway Calculator?]]="Yes",IFERROR(Table1[[#This Row],[Frame Rate '[FPS'] 1]],""),0)</f>
        <v>#VALUE!</v>
      </c>
      <c r="P1470" s="4" t="e">
        <f>IF(Table1[[#This Row],[Import to Gateway Calculator?]]="Yes",IFERROR(Table1[[#This Row],[Days of Storage 1]],""),0)</f>
        <v>#VALUE!</v>
      </c>
    </row>
    <row r="1471" spans="1:16" x14ac:dyDescent="0.25">
      <c r="A1471" s="5" t="e">
        <f t="shared" si="137"/>
        <v>#VALUE!</v>
      </c>
      <c r="B1471" s="6" t="str">
        <f>IFERROR(IF(Table1[[#This Row],[Multi-lens? 1]]="No", 1, IF(Table1[[#This Row],[Multi-lens? 1]]="Dual", 2, IF(Table1[[#This Row],[Multi-lens? 1]]="Quad", 4, ""))),"")</f>
        <v/>
      </c>
      <c r="C1471" s="6" t="e">
        <f t="shared" si="138"/>
        <v>#VALUE!</v>
      </c>
      <c r="D1471" s="6" t="e">
        <f t="shared" si="139"/>
        <v>#VALUE!</v>
      </c>
      <c r="E1471" s="6" t="e">
        <f t="shared" si="140"/>
        <v>#VALUE!</v>
      </c>
      <c r="F1471" s="6" t="e">
        <f t="shared" si="141"/>
        <v>#VALUE!</v>
      </c>
      <c r="H1471" s="6" t="str">
        <f>IFERROR(IF(Table1[[#This Row],[Multi-lens? 1]]="No", 1, IF(Table1[[#This Row],[Multi-lens? 1]]="Dual", 2, IF(Table1[[#This Row],[Multi-lens? 1]]="Quad", 4, ""))),"")</f>
        <v/>
      </c>
      <c r="I1471" s="9" t="str">
        <f>IFERROR(Table1[[#This Row],[Name]],"")</f>
        <v/>
      </c>
      <c r="K1471" s="3" t="str">
        <f t="shared" si="136"/>
        <v/>
      </c>
      <c r="M1471" s="4" t="e">
        <f>IF(Table1[[#This Row],[Import to Gateway Calculator?]]="Yes",IFERROR(Table1[[#This Row],[Streaming Resolution '[MP']]],""),0)</f>
        <v>#VALUE!</v>
      </c>
      <c r="N1471" s="4" t="e">
        <f>IF(Table1[[#This Row],[Import to Gateway Calculator?]]="Yes",IFERROR(Table1[[#This Row],[Recording Resolution '[MP']]],""),0)</f>
        <v>#VALUE!</v>
      </c>
      <c r="O1471" s="4" t="e">
        <f>IF(Table1[[#This Row],[Import to Gateway Calculator?]]="Yes",IFERROR(Table1[[#This Row],[Frame Rate '[FPS'] 1]],""),0)</f>
        <v>#VALUE!</v>
      </c>
      <c r="P1471" s="4" t="e">
        <f>IF(Table1[[#This Row],[Import to Gateway Calculator?]]="Yes",IFERROR(Table1[[#This Row],[Days of Storage 1]],""),0)</f>
        <v>#VALUE!</v>
      </c>
    </row>
    <row r="1472" spans="1:16" x14ac:dyDescent="0.25">
      <c r="A1472" s="5" t="e">
        <f t="shared" si="137"/>
        <v>#VALUE!</v>
      </c>
      <c r="B1472" s="6" t="str">
        <f>IFERROR(IF(Table1[[#This Row],[Multi-lens? 1]]="No", 1, IF(Table1[[#This Row],[Multi-lens? 1]]="Dual", 2, IF(Table1[[#This Row],[Multi-lens? 1]]="Quad", 4, ""))),"")</f>
        <v/>
      </c>
      <c r="C1472" s="6" t="e">
        <f t="shared" si="138"/>
        <v>#VALUE!</v>
      </c>
      <c r="D1472" s="6" t="e">
        <f t="shared" si="139"/>
        <v>#VALUE!</v>
      </c>
      <c r="E1472" s="6" t="e">
        <f t="shared" si="140"/>
        <v>#VALUE!</v>
      </c>
      <c r="F1472" s="6" t="e">
        <f t="shared" si="141"/>
        <v>#VALUE!</v>
      </c>
      <c r="H1472" s="6" t="str">
        <f>IFERROR(IF(Table1[[#This Row],[Multi-lens? 1]]="No", 1, IF(Table1[[#This Row],[Multi-lens? 1]]="Dual", 2, IF(Table1[[#This Row],[Multi-lens? 1]]="Quad", 4, ""))),"")</f>
        <v/>
      </c>
      <c r="I1472" s="9" t="str">
        <f>IFERROR(Table1[[#This Row],[Name]],"")</f>
        <v/>
      </c>
      <c r="K1472" s="3" t="str">
        <f t="shared" si="136"/>
        <v/>
      </c>
      <c r="M1472" s="4" t="e">
        <f>IF(Table1[[#This Row],[Import to Gateway Calculator?]]="Yes",IFERROR(Table1[[#This Row],[Streaming Resolution '[MP']]],""),0)</f>
        <v>#VALUE!</v>
      </c>
      <c r="N1472" s="4" t="e">
        <f>IF(Table1[[#This Row],[Import to Gateway Calculator?]]="Yes",IFERROR(Table1[[#This Row],[Recording Resolution '[MP']]],""),0)</f>
        <v>#VALUE!</v>
      </c>
      <c r="O1472" s="4" t="e">
        <f>IF(Table1[[#This Row],[Import to Gateway Calculator?]]="Yes",IFERROR(Table1[[#This Row],[Frame Rate '[FPS'] 1]],""),0)</f>
        <v>#VALUE!</v>
      </c>
      <c r="P1472" s="4" t="e">
        <f>IF(Table1[[#This Row],[Import to Gateway Calculator?]]="Yes",IFERROR(Table1[[#This Row],[Days of Storage 1]],""),0)</f>
        <v>#VALUE!</v>
      </c>
    </row>
    <row r="1473" spans="1:16" x14ac:dyDescent="0.25">
      <c r="A1473" s="5" t="e">
        <f t="shared" si="137"/>
        <v>#VALUE!</v>
      </c>
      <c r="B1473" s="6" t="str">
        <f>IFERROR(IF(Table1[[#This Row],[Multi-lens? 1]]="No", 1, IF(Table1[[#This Row],[Multi-lens? 1]]="Dual", 2, IF(Table1[[#This Row],[Multi-lens? 1]]="Quad", 4, ""))),"")</f>
        <v/>
      </c>
      <c r="C1473" s="6" t="e">
        <f t="shared" si="138"/>
        <v>#VALUE!</v>
      </c>
      <c r="D1473" s="6" t="e">
        <f t="shared" si="139"/>
        <v>#VALUE!</v>
      </c>
      <c r="E1473" s="6" t="e">
        <f t="shared" si="140"/>
        <v>#VALUE!</v>
      </c>
      <c r="F1473" s="6" t="e">
        <f t="shared" si="141"/>
        <v>#VALUE!</v>
      </c>
      <c r="H1473" s="6" t="str">
        <f>IFERROR(IF(Table1[[#This Row],[Multi-lens? 1]]="No", 1, IF(Table1[[#This Row],[Multi-lens? 1]]="Dual", 2, IF(Table1[[#This Row],[Multi-lens? 1]]="Quad", 4, ""))),"")</f>
        <v/>
      </c>
      <c r="I1473" s="9" t="str">
        <f>IFERROR(Table1[[#This Row],[Name]],"")</f>
        <v/>
      </c>
      <c r="K1473" s="3" t="str">
        <f t="shared" si="136"/>
        <v/>
      </c>
      <c r="M1473" s="4" t="e">
        <f>IF(Table1[[#This Row],[Import to Gateway Calculator?]]="Yes",IFERROR(Table1[[#This Row],[Streaming Resolution '[MP']]],""),0)</f>
        <v>#VALUE!</v>
      </c>
      <c r="N1473" s="4" t="e">
        <f>IF(Table1[[#This Row],[Import to Gateway Calculator?]]="Yes",IFERROR(Table1[[#This Row],[Recording Resolution '[MP']]],""),0)</f>
        <v>#VALUE!</v>
      </c>
      <c r="O1473" s="4" t="e">
        <f>IF(Table1[[#This Row],[Import to Gateway Calculator?]]="Yes",IFERROR(Table1[[#This Row],[Frame Rate '[FPS'] 1]],""),0)</f>
        <v>#VALUE!</v>
      </c>
      <c r="P1473" s="4" t="e">
        <f>IF(Table1[[#This Row],[Import to Gateway Calculator?]]="Yes",IFERROR(Table1[[#This Row],[Days of Storage 1]],""),0)</f>
        <v>#VALUE!</v>
      </c>
    </row>
    <row r="1474" spans="1:16" x14ac:dyDescent="0.25">
      <c r="A1474" s="5" t="e">
        <f t="shared" si="137"/>
        <v>#VALUE!</v>
      </c>
      <c r="B1474" s="6" t="str">
        <f>IFERROR(IF(Table1[[#This Row],[Multi-lens? 1]]="No", 1, IF(Table1[[#This Row],[Multi-lens? 1]]="Dual", 2, IF(Table1[[#This Row],[Multi-lens? 1]]="Quad", 4, ""))),"")</f>
        <v/>
      </c>
      <c r="C1474" s="6" t="e">
        <f t="shared" si="138"/>
        <v>#VALUE!</v>
      </c>
      <c r="D1474" s="6" t="e">
        <f t="shared" si="139"/>
        <v>#VALUE!</v>
      </c>
      <c r="E1474" s="6" t="e">
        <f t="shared" si="140"/>
        <v>#VALUE!</v>
      </c>
      <c r="F1474" s="6" t="e">
        <f t="shared" si="141"/>
        <v>#VALUE!</v>
      </c>
      <c r="H1474" s="6" t="str">
        <f>IFERROR(IF(Table1[[#This Row],[Multi-lens? 1]]="No", 1, IF(Table1[[#This Row],[Multi-lens? 1]]="Dual", 2, IF(Table1[[#This Row],[Multi-lens? 1]]="Quad", 4, ""))),"")</f>
        <v/>
      </c>
      <c r="I1474" s="9" t="str">
        <f>IFERROR(Table1[[#This Row],[Name]],"")</f>
        <v/>
      </c>
      <c r="K1474" s="3" t="str">
        <f t="shared" si="136"/>
        <v/>
      </c>
      <c r="M1474" s="4" t="e">
        <f>IF(Table1[[#This Row],[Import to Gateway Calculator?]]="Yes",IFERROR(Table1[[#This Row],[Streaming Resolution '[MP']]],""),0)</f>
        <v>#VALUE!</v>
      </c>
      <c r="N1474" s="4" t="e">
        <f>IF(Table1[[#This Row],[Import to Gateway Calculator?]]="Yes",IFERROR(Table1[[#This Row],[Recording Resolution '[MP']]],""),0)</f>
        <v>#VALUE!</v>
      </c>
      <c r="O1474" s="4" t="e">
        <f>IF(Table1[[#This Row],[Import to Gateway Calculator?]]="Yes",IFERROR(Table1[[#This Row],[Frame Rate '[FPS'] 1]],""),0)</f>
        <v>#VALUE!</v>
      </c>
      <c r="P1474" s="4" t="e">
        <f>IF(Table1[[#This Row],[Import to Gateway Calculator?]]="Yes",IFERROR(Table1[[#This Row],[Days of Storage 1]],""),0)</f>
        <v>#VALUE!</v>
      </c>
    </row>
    <row r="1475" spans="1:16" x14ac:dyDescent="0.25">
      <c r="A1475" s="5" t="e">
        <f t="shared" si="137"/>
        <v>#VALUE!</v>
      </c>
      <c r="B1475" s="6" t="str">
        <f>IFERROR(IF(Table1[[#This Row],[Multi-lens? 1]]="No", 1, IF(Table1[[#This Row],[Multi-lens? 1]]="Dual", 2, IF(Table1[[#This Row],[Multi-lens? 1]]="Quad", 4, ""))),"")</f>
        <v/>
      </c>
      <c r="C1475" s="6" t="e">
        <f t="shared" si="138"/>
        <v>#VALUE!</v>
      </c>
      <c r="D1475" s="6" t="e">
        <f t="shared" si="139"/>
        <v>#VALUE!</v>
      </c>
      <c r="E1475" s="6" t="e">
        <f t="shared" si="140"/>
        <v>#VALUE!</v>
      </c>
      <c r="F1475" s="6" t="e">
        <f t="shared" si="141"/>
        <v>#VALUE!</v>
      </c>
      <c r="H1475" s="6" t="str">
        <f>IFERROR(IF(Table1[[#This Row],[Multi-lens? 1]]="No", 1, IF(Table1[[#This Row],[Multi-lens? 1]]="Dual", 2, IF(Table1[[#This Row],[Multi-lens? 1]]="Quad", 4, ""))),"")</f>
        <v/>
      </c>
      <c r="I1475" s="9" t="str">
        <f>IFERROR(Table1[[#This Row],[Name]],"")</f>
        <v/>
      </c>
      <c r="K1475" s="3" t="str">
        <f t="shared" ref="K1475:K1538" si="142">IFERROR(IF(I1475=0,"",I1475),"")</f>
        <v/>
      </c>
      <c r="M1475" s="4" t="e">
        <f>IF(Table1[[#This Row],[Import to Gateway Calculator?]]="Yes",IFERROR(Table1[[#This Row],[Streaming Resolution '[MP']]],""),0)</f>
        <v>#VALUE!</v>
      </c>
      <c r="N1475" s="4" t="e">
        <f>IF(Table1[[#This Row],[Import to Gateway Calculator?]]="Yes",IFERROR(Table1[[#This Row],[Recording Resolution '[MP']]],""),0)</f>
        <v>#VALUE!</v>
      </c>
      <c r="O1475" s="4" t="e">
        <f>IF(Table1[[#This Row],[Import to Gateway Calculator?]]="Yes",IFERROR(Table1[[#This Row],[Frame Rate '[FPS'] 1]],""),0)</f>
        <v>#VALUE!</v>
      </c>
      <c r="P1475" s="4" t="e">
        <f>IF(Table1[[#This Row],[Import to Gateway Calculator?]]="Yes",IFERROR(Table1[[#This Row],[Days of Storage 1]],""),0)</f>
        <v>#VALUE!</v>
      </c>
    </row>
    <row r="1476" spans="1:16" x14ac:dyDescent="0.25">
      <c r="A1476" s="5" t="e">
        <f t="shared" si="137"/>
        <v>#VALUE!</v>
      </c>
      <c r="B1476" s="6" t="str">
        <f>IFERROR(IF(Table1[[#This Row],[Multi-lens? 1]]="No", 1, IF(Table1[[#This Row],[Multi-lens? 1]]="Dual", 2, IF(Table1[[#This Row],[Multi-lens? 1]]="Quad", 4, ""))),"")</f>
        <v/>
      </c>
      <c r="C1476" s="6" t="e">
        <f t="shared" si="138"/>
        <v>#VALUE!</v>
      </c>
      <c r="D1476" s="6" t="e">
        <f t="shared" si="139"/>
        <v>#VALUE!</v>
      </c>
      <c r="E1476" s="6" t="e">
        <f t="shared" si="140"/>
        <v>#VALUE!</v>
      </c>
      <c r="F1476" s="6" t="e">
        <f t="shared" si="141"/>
        <v>#VALUE!</v>
      </c>
      <c r="H1476" s="6" t="str">
        <f>IFERROR(IF(Table1[[#This Row],[Multi-lens? 1]]="No", 1, IF(Table1[[#This Row],[Multi-lens? 1]]="Dual", 2, IF(Table1[[#This Row],[Multi-lens? 1]]="Quad", 4, ""))),"")</f>
        <v/>
      </c>
      <c r="I1476" s="9" t="str">
        <f>IFERROR(Table1[[#This Row],[Name]],"")</f>
        <v/>
      </c>
      <c r="K1476" s="3" t="str">
        <f t="shared" si="142"/>
        <v/>
      </c>
      <c r="M1476" s="4" t="e">
        <f>IF(Table1[[#This Row],[Import to Gateway Calculator?]]="Yes",IFERROR(Table1[[#This Row],[Streaming Resolution '[MP']]],""),0)</f>
        <v>#VALUE!</v>
      </c>
      <c r="N1476" s="4" t="e">
        <f>IF(Table1[[#This Row],[Import to Gateway Calculator?]]="Yes",IFERROR(Table1[[#This Row],[Recording Resolution '[MP']]],""),0)</f>
        <v>#VALUE!</v>
      </c>
      <c r="O1476" s="4" t="e">
        <f>IF(Table1[[#This Row],[Import to Gateway Calculator?]]="Yes",IFERROR(Table1[[#This Row],[Frame Rate '[FPS'] 1]],""),0)</f>
        <v>#VALUE!</v>
      </c>
      <c r="P1476" s="4" t="e">
        <f>IF(Table1[[#This Row],[Import to Gateway Calculator?]]="Yes",IFERROR(Table1[[#This Row],[Days of Storage 1]],""),0)</f>
        <v>#VALUE!</v>
      </c>
    </row>
    <row r="1477" spans="1:16" x14ac:dyDescent="0.25">
      <c r="A1477" s="5" t="e">
        <f t="shared" si="137"/>
        <v>#VALUE!</v>
      </c>
      <c r="B1477" s="6" t="str">
        <f>IFERROR(IF(Table1[[#This Row],[Multi-lens? 1]]="No", 1, IF(Table1[[#This Row],[Multi-lens? 1]]="Dual", 2, IF(Table1[[#This Row],[Multi-lens? 1]]="Quad", 4, ""))),"")</f>
        <v/>
      </c>
      <c r="C1477" s="6" t="e">
        <f t="shared" si="138"/>
        <v>#VALUE!</v>
      </c>
      <c r="D1477" s="6" t="e">
        <f t="shared" si="139"/>
        <v>#VALUE!</v>
      </c>
      <c r="E1477" s="6" t="e">
        <f t="shared" si="140"/>
        <v>#VALUE!</v>
      </c>
      <c r="F1477" s="6" t="e">
        <f t="shared" si="141"/>
        <v>#VALUE!</v>
      </c>
      <c r="H1477" s="6" t="str">
        <f>IFERROR(IF(Table1[[#This Row],[Multi-lens? 1]]="No", 1, IF(Table1[[#This Row],[Multi-lens? 1]]="Dual", 2, IF(Table1[[#This Row],[Multi-lens? 1]]="Quad", 4, ""))),"")</f>
        <v/>
      </c>
      <c r="I1477" s="9" t="str">
        <f>IFERROR(Table1[[#This Row],[Name]],"")</f>
        <v/>
      </c>
      <c r="K1477" s="3" t="str">
        <f t="shared" si="142"/>
        <v/>
      </c>
      <c r="M1477" s="4" t="e">
        <f>IF(Table1[[#This Row],[Import to Gateway Calculator?]]="Yes",IFERROR(Table1[[#This Row],[Streaming Resolution '[MP']]],""),0)</f>
        <v>#VALUE!</v>
      </c>
      <c r="N1477" s="4" t="e">
        <f>IF(Table1[[#This Row],[Import to Gateway Calculator?]]="Yes",IFERROR(Table1[[#This Row],[Recording Resolution '[MP']]],""),0)</f>
        <v>#VALUE!</v>
      </c>
      <c r="O1477" s="4" t="e">
        <f>IF(Table1[[#This Row],[Import to Gateway Calculator?]]="Yes",IFERROR(Table1[[#This Row],[Frame Rate '[FPS'] 1]],""),0)</f>
        <v>#VALUE!</v>
      </c>
      <c r="P1477" s="4" t="e">
        <f>IF(Table1[[#This Row],[Import to Gateway Calculator?]]="Yes",IFERROR(Table1[[#This Row],[Days of Storage 1]],""),0)</f>
        <v>#VALUE!</v>
      </c>
    </row>
    <row r="1478" spans="1:16" x14ac:dyDescent="0.25">
      <c r="A1478" s="5" t="e">
        <f t="shared" si="137"/>
        <v>#VALUE!</v>
      </c>
      <c r="B1478" s="6" t="str">
        <f>IFERROR(IF(Table1[[#This Row],[Multi-lens? 1]]="No", 1, IF(Table1[[#This Row],[Multi-lens? 1]]="Dual", 2, IF(Table1[[#This Row],[Multi-lens? 1]]="Quad", 4, ""))),"")</f>
        <v/>
      </c>
      <c r="C1478" s="6" t="e">
        <f t="shared" si="138"/>
        <v>#VALUE!</v>
      </c>
      <c r="D1478" s="6" t="e">
        <f t="shared" si="139"/>
        <v>#VALUE!</v>
      </c>
      <c r="E1478" s="6" t="e">
        <f t="shared" si="140"/>
        <v>#VALUE!</v>
      </c>
      <c r="F1478" s="6" t="e">
        <f t="shared" si="141"/>
        <v>#VALUE!</v>
      </c>
      <c r="H1478" s="6" t="str">
        <f>IFERROR(IF(Table1[[#This Row],[Multi-lens? 1]]="No", 1, IF(Table1[[#This Row],[Multi-lens? 1]]="Dual", 2, IF(Table1[[#This Row],[Multi-lens? 1]]="Quad", 4, ""))),"")</f>
        <v/>
      </c>
      <c r="I1478" s="9" t="str">
        <f>IFERROR(Table1[[#This Row],[Name]],"")</f>
        <v/>
      </c>
      <c r="K1478" s="3" t="str">
        <f t="shared" si="142"/>
        <v/>
      </c>
      <c r="M1478" s="4" t="e">
        <f>IF(Table1[[#This Row],[Import to Gateway Calculator?]]="Yes",IFERROR(Table1[[#This Row],[Streaming Resolution '[MP']]],""),0)</f>
        <v>#VALUE!</v>
      </c>
      <c r="N1478" s="4" t="e">
        <f>IF(Table1[[#This Row],[Import to Gateway Calculator?]]="Yes",IFERROR(Table1[[#This Row],[Recording Resolution '[MP']]],""),0)</f>
        <v>#VALUE!</v>
      </c>
      <c r="O1478" s="4" t="e">
        <f>IF(Table1[[#This Row],[Import to Gateway Calculator?]]="Yes",IFERROR(Table1[[#This Row],[Frame Rate '[FPS'] 1]],""),0)</f>
        <v>#VALUE!</v>
      </c>
      <c r="P1478" s="4" t="e">
        <f>IF(Table1[[#This Row],[Import to Gateway Calculator?]]="Yes",IFERROR(Table1[[#This Row],[Days of Storage 1]],""),0)</f>
        <v>#VALUE!</v>
      </c>
    </row>
    <row r="1479" spans="1:16" x14ac:dyDescent="0.25">
      <c r="A1479" s="5" t="e">
        <f t="shared" ref="A1479:A1542" si="143">IF(D1479=0,"",K1479)</f>
        <v>#VALUE!</v>
      </c>
      <c r="B1479" s="6" t="str">
        <f>IFERROR(IF(Table1[[#This Row],[Multi-lens? 1]]="No", 1, IF(Table1[[#This Row],[Multi-lens? 1]]="Dual", 2, IF(Table1[[#This Row],[Multi-lens? 1]]="Quad", 4, ""))),"")</f>
        <v/>
      </c>
      <c r="C1479" s="6" t="e">
        <f t="shared" ref="C1479:C1542" si="144">M1479</f>
        <v>#VALUE!</v>
      </c>
      <c r="D1479" s="6" t="e">
        <f t="shared" ref="D1479:D1542" si="145">N1479</f>
        <v>#VALUE!</v>
      </c>
      <c r="E1479" s="6" t="e">
        <f t="shared" ref="E1479:E1542" si="146">O1479</f>
        <v>#VALUE!</v>
      </c>
      <c r="F1479" s="6" t="e">
        <f t="shared" ref="F1479:F1542" si="147">P1479</f>
        <v>#VALUE!</v>
      </c>
      <c r="H1479" s="6" t="str">
        <f>IFERROR(IF(Table1[[#This Row],[Multi-lens? 1]]="No", 1, IF(Table1[[#This Row],[Multi-lens? 1]]="Dual", 2, IF(Table1[[#This Row],[Multi-lens? 1]]="Quad", 4, ""))),"")</f>
        <v/>
      </c>
      <c r="I1479" s="9" t="str">
        <f>IFERROR(Table1[[#This Row],[Name]],"")</f>
        <v/>
      </c>
      <c r="K1479" s="3" t="str">
        <f t="shared" si="142"/>
        <v/>
      </c>
      <c r="M1479" s="4" t="e">
        <f>IF(Table1[[#This Row],[Import to Gateway Calculator?]]="Yes",IFERROR(Table1[[#This Row],[Streaming Resolution '[MP']]],""),0)</f>
        <v>#VALUE!</v>
      </c>
      <c r="N1479" s="4" t="e">
        <f>IF(Table1[[#This Row],[Import to Gateway Calculator?]]="Yes",IFERROR(Table1[[#This Row],[Recording Resolution '[MP']]],""),0)</f>
        <v>#VALUE!</v>
      </c>
      <c r="O1479" s="4" t="e">
        <f>IF(Table1[[#This Row],[Import to Gateway Calculator?]]="Yes",IFERROR(Table1[[#This Row],[Frame Rate '[FPS'] 1]],""),0)</f>
        <v>#VALUE!</v>
      </c>
      <c r="P1479" s="4" t="e">
        <f>IF(Table1[[#This Row],[Import to Gateway Calculator?]]="Yes",IFERROR(Table1[[#This Row],[Days of Storage 1]],""),0)</f>
        <v>#VALUE!</v>
      </c>
    </row>
    <row r="1480" spans="1:16" x14ac:dyDescent="0.25">
      <c r="A1480" s="5" t="e">
        <f t="shared" si="143"/>
        <v>#VALUE!</v>
      </c>
      <c r="B1480" s="6" t="str">
        <f>IFERROR(IF(Table1[[#This Row],[Multi-lens? 1]]="No", 1, IF(Table1[[#This Row],[Multi-lens? 1]]="Dual", 2, IF(Table1[[#This Row],[Multi-lens? 1]]="Quad", 4, ""))),"")</f>
        <v/>
      </c>
      <c r="C1480" s="6" t="e">
        <f t="shared" si="144"/>
        <v>#VALUE!</v>
      </c>
      <c r="D1480" s="6" t="e">
        <f t="shared" si="145"/>
        <v>#VALUE!</v>
      </c>
      <c r="E1480" s="6" t="e">
        <f t="shared" si="146"/>
        <v>#VALUE!</v>
      </c>
      <c r="F1480" s="6" t="e">
        <f t="shared" si="147"/>
        <v>#VALUE!</v>
      </c>
      <c r="H1480" s="6" t="str">
        <f>IFERROR(IF(Table1[[#This Row],[Multi-lens? 1]]="No", 1, IF(Table1[[#This Row],[Multi-lens? 1]]="Dual", 2, IF(Table1[[#This Row],[Multi-lens? 1]]="Quad", 4, ""))),"")</f>
        <v/>
      </c>
      <c r="I1480" s="9" t="str">
        <f>IFERROR(Table1[[#This Row],[Name]],"")</f>
        <v/>
      </c>
      <c r="K1480" s="3" t="str">
        <f t="shared" si="142"/>
        <v/>
      </c>
      <c r="M1480" s="4" t="e">
        <f>IF(Table1[[#This Row],[Import to Gateway Calculator?]]="Yes",IFERROR(Table1[[#This Row],[Streaming Resolution '[MP']]],""),0)</f>
        <v>#VALUE!</v>
      </c>
      <c r="N1480" s="4" t="e">
        <f>IF(Table1[[#This Row],[Import to Gateway Calculator?]]="Yes",IFERROR(Table1[[#This Row],[Recording Resolution '[MP']]],""),0)</f>
        <v>#VALUE!</v>
      </c>
      <c r="O1480" s="4" t="e">
        <f>IF(Table1[[#This Row],[Import to Gateway Calculator?]]="Yes",IFERROR(Table1[[#This Row],[Frame Rate '[FPS'] 1]],""),0)</f>
        <v>#VALUE!</v>
      </c>
      <c r="P1480" s="4" t="e">
        <f>IF(Table1[[#This Row],[Import to Gateway Calculator?]]="Yes",IFERROR(Table1[[#This Row],[Days of Storage 1]],""),0)</f>
        <v>#VALUE!</v>
      </c>
    </row>
    <row r="1481" spans="1:16" x14ac:dyDescent="0.25">
      <c r="A1481" s="5" t="e">
        <f t="shared" si="143"/>
        <v>#VALUE!</v>
      </c>
      <c r="B1481" s="6" t="str">
        <f>IFERROR(IF(Table1[[#This Row],[Multi-lens? 1]]="No", 1, IF(Table1[[#This Row],[Multi-lens? 1]]="Dual", 2, IF(Table1[[#This Row],[Multi-lens? 1]]="Quad", 4, ""))),"")</f>
        <v/>
      </c>
      <c r="C1481" s="6" t="e">
        <f t="shared" si="144"/>
        <v>#VALUE!</v>
      </c>
      <c r="D1481" s="6" t="e">
        <f t="shared" si="145"/>
        <v>#VALUE!</v>
      </c>
      <c r="E1481" s="6" t="e">
        <f t="shared" si="146"/>
        <v>#VALUE!</v>
      </c>
      <c r="F1481" s="6" t="e">
        <f t="shared" si="147"/>
        <v>#VALUE!</v>
      </c>
      <c r="H1481" s="6" t="str">
        <f>IFERROR(IF(Table1[[#This Row],[Multi-lens? 1]]="No", 1, IF(Table1[[#This Row],[Multi-lens? 1]]="Dual", 2, IF(Table1[[#This Row],[Multi-lens? 1]]="Quad", 4, ""))),"")</f>
        <v/>
      </c>
      <c r="I1481" s="9" t="str">
        <f>IFERROR(Table1[[#This Row],[Name]],"")</f>
        <v/>
      </c>
      <c r="K1481" s="3" t="str">
        <f t="shared" si="142"/>
        <v/>
      </c>
      <c r="M1481" s="4" t="e">
        <f>IF(Table1[[#This Row],[Import to Gateway Calculator?]]="Yes",IFERROR(Table1[[#This Row],[Streaming Resolution '[MP']]],""),0)</f>
        <v>#VALUE!</v>
      </c>
      <c r="N1481" s="4" t="e">
        <f>IF(Table1[[#This Row],[Import to Gateway Calculator?]]="Yes",IFERROR(Table1[[#This Row],[Recording Resolution '[MP']]],""),0)</f>
        <v>#VALUE!</v>
      </c>
      <c r="O1481" s="4" t="e">
        <f>IF(Table1[[#This Row],[Import to Gateway Calculator?]]="Yes",IFERROR(Table1[[#This Row],[Frame Rate '[FPS'] 1]],""),0)</f>
        <v>#VALUE!</v>
      </c>
      <c r="P1481" s="4" t="e">
        <f>IF(Table1[[#This Row],[Import to Gateway Calculator?]]="Yes",IFERROR(Table1[[#This Row],[Days of Storage 1]],""),0)</f>
        <v>#VALUE!</v>
      </c>
    </row>
    <row r="1482" spans="1:16" x14ac:dyDescent="0.25">
      <c r="A1482" s="5" t="e">
        <f t="shared" si="143"/>
        <v>#VALUE!</v>
      </c>
      <c r="B1482" s="6" t="str">
        <f>IFERROR(IF(Table1[[#This Row],[Multi-lens? 1]]="No", 1, IF(Table1[[#This Row],[Multi-lens? 1]]="Dual", 2, IF(Table1[[#This Row],[Multi-lens? 1]]="Quad", 4, ""))),"")</f>
        <v/>
      </c>
      <c r="C1482" s="6" t="e">
        <f t="shared" si="144"/>
        <v>#VALUE!</v>
      </c>
      <c r="D1482" s="6" t="e">
        <f t="shared" si="145"/>
        <v>#VALUE!</v>
      </c>
      <c r="E1482" s="6" t="e">
        <f t="shared" si="146"/>
        <v>#VALUE!</v>
      </c>
      <c r="F1482" s="6" t="e">
        <f t="shared" si="147"/>
        <v>#VALUE!</v>
      </c>
      <c r="H1482" s="6" t="str">
        <f>IFERROR(IF(Table1[[#This Row],[Multi-lens? 1]]="No", 1, IF(Table1[[#This Row],[Multi-lens? 1]]="Dual", 2, IF(Table1[[#This Row],[Multi-lens? 1]]="Quad", 4, ""))),"")</f>
        <v/>
      </c>
      <c r="I1482" s="9" t="str">
        <f>IFERROR(Table1[[#This Row],[Name]],"")</f>
        <v/>
      </c>
      <c r="K1482" s="3" t="str">
        <f t="shared" si="142"/>
        <v/>
      </c>
      <c r="M1482" s="4" t="e">
        <f>IF(Table1[[#This Row],[Import to Gateway Calculator?]]="Yes",IFERROR(Table1[[#This Row],[Streaming Resolution '[MP']]],""),0)</f>
        <v>#VALUE!</v>
      </c>
      <c r="N1482" s="4" t="e">
        <f>IF(Table1[[#This Row],[Import to Gateway Calculator?]]="Yes",IFERROR(Table1[[#This Row],[Recording Resolution '[MP']]],""),0)</f>
        <v>#VALUE!</v>
      </c>
      <c r="O1482" s="4" t="e">
        <f>IF(Table1[[#This Row],[Import to Gateway Calculator?]]="Yes",IFERROR(Table1[[#This Row],[Frame Rate '[FPS'] 1]],""),0)</f>
        <v>#VALUE!</v>
      </c>
      <c r="P1482" s="4" t="e">
        <f>IF(Table1[[#This Row],[Import to Gateway Calculator?]]="Yes",IFERROR(Table1[[#This Row],[Days of Storage 1]],""),0)</f>
        <v>#VALUE!</v>
      </c>
    </row>
    <row r="1483" spans="1:16" x14ac:dyDescent="0.25">
      <c r="A1483" s="5" t="e">
        <f t="shared" si="143"/>
        <v>#VALUE!</v>
      </c>
      <c r="B1483" s="6" t="str">
        <f>IFERROR(IF(Table1[[#This Row],[Multi-lens? 1]]="No", 1, IF(Table1[[#This Row],[Multi-lens? 1]]="Dual", 2, IF(Table1[[#This Row],[Multi-lens? 1]]="Quad", 4, ""))),"")</f>
        <v/>
      </c>
      <c r="C1483" s="6" t="e">
        <f t="shared" si="144"/>
        <v>#VALUE!</v>
      </c>
      <c r="D1483" s="6" t="e">
        <f t="shared" si="145"/>
        <v>#VALUE!</v>
      </c>
      <c r="E1483" s="6" t="e">
        <f t="shared" si="146"/>
        <v>#VALUE!</v>
      </c>
      <c r="F1483" s="6" t="e">
        <f t="shared" si="147"/>
        <v>#VALUE!</v>
      </c>
      <c r="H1483" s="6" t="str">
        <f>IFERROR(IF(Table1[[#This Row],[Multi-lens? 1]]="No", 1, IF(Table1[[#This Row],[Multi-lens? 1]]="Dual", 2, IF(Table1[[#This Row],[Multi-lens? 1]]="Quad", 4, ""))),"")</f>
        <v/>
      </c>
      <c r="I1483" s="9" t="str">
        <f>IFERROR(Table1[[#This Row],[Name]],"")</f>
        <v/>
      </c>
      <c r="K1483" s="3" t="str">
        <f t="shared" si="142"/>
        <v/>
      </c>
      <c r="M1483" s="4" t="e">
        <f>IF(Table1[[#This Row],[Import to Gateway Calculator?]]="Yes",IFERROR(Table1[[#This Row],[Streaming Resolution '[MP']]],""),0)</f>
        <v>#VALUE!</v>
      </c>
      <c r="N1483" s="4" t="e">
        <f>IF(Table1[[#This Row],[Import to Gateway Calculator?]]="Yes",IFERROR(Table1[[#This Row],[Recording Resolution '[MP']]],""),0)</f>
        <v>#VALUE!</v>
      </c>
      <c r="O1483" s="4" t="e">
        <f>IF(Table1[[#This Row],[Import to Gateway Calculator?]]="Yes",IFERROR(Table1[[#This Row],[Frame Rate '[FPS'] 1]],""),0)</f>
        <v>#VALUE!</v>
      </c>
      <c r="P1483" s="4" t="e">
        <f>IF(Table1[[#This Row],[Import to Gateway Calculator?]]="Yes",IFERROR(Table1[[#This Row],[Days of Storage 1]],""),0)</f>
        <v>#VALUE!</v>
      </c>
    </row>
    <row r="1484" spans="1:16" x14ac:dyDescent="0.25">
      <c r="A1484" s="5" t="e">
        <f t="shared" si="143"/>
        <v>#VALUE!</v>
      </c>
      <c r="B1484" s="6" t="str">
        <f>IFERROR(IF(Table1[[#This Row],[Multi-lens? 1]]="No", 1, IF(Table1[[#This Row],[Multi-lens? 1]]="Dual", 2, IF(Table1[[#This Row],[Multi-lens? 1]]="Quad", 4, ""))),"")</f>
        <v/>
      </c>
      <c r="C1484" s="6" t="e">
        <f t="shared" si="144"/>
        <v>#VALUE!</v>
      </c>
      <c r="D1484" s="6" t="e">
        <f t="shared" si="145"/>
        <v>#VALUE!</v>
      </c>
      <c r="E1484" s="6" t="e">
        <f t="shared" si="146"/>
        <v>#VALUE!</v>
      </c>
      <c r="F1484" s="6" t="e">
        <f t="shared" si="147"/>
        <v>#VALUE!</v>
      </c>
      <c r="H1484" s="6" t="str">
        <f>IFERROR(IF(Table1[[#This Row],[Multi-lens? 1]]="No", 1, IF(Table1[[#This Row],[Multi-lens? 1]]="Dual", 2, IF(Table1[[#This Row],[Multi-lens? 1]]="Quad", 4, ""))),"")</f>
        <v/>
      </c>
      <c r="I1484" s="9" t="str">
        <f>IFERROR(Table1[[#This Row],[Name]],"")</f>
        <v/>
      </c>
      <c r="K1484" s="3" t="str">
        <f t="shared" si="142"/>
        <v/>
      </c>
      <c r="M1484" s="4" t="e">
        <f>IF(Table1[[#This Row],[Import to Gateway Calculator?]]="Yes",IFERROR(Table1[[#This Row],[Streaming Resolution '[MP']]],""),0)</f>
        <v>#VALUE!</v>
      </c>
      <c r="N1484" s="4" t="e">
        <f>IF(Table1[[#This Row],[Import to Gateway Calculator?]]="Yes",IFERROR(Table1[[#This Row],[Recording Resolution '[MP']]],""),0)</f>
        <v>#VALUE!</v>
      </c>
      <c r="O1484" s="4" t="e">
        <f>IF(Table1[[#This Row],[Import to Gateway Calculator?]]="Yes",IFERROR(Table1[[#This Row],[Frame Rate '[FPS'] 1]],""),0)</f>
        <v>#VALUE!</v>
      </c>
      <c r="P1484" s="4" t="e">
        <f>IF(Table1[[#This Row],[Import to Gateway Calculator?]]="Yes",IFERROR(Table1[[#This Row],[Days of Storage 1]],""),0)</f>
        <v>#VALUE!</v>
      </c>
    </row>
    <row r="1485" spans="1:16" x14ac:dyDescent="0.25">
      <c r="A1485" s="5" t="e">
        <f t="shared" si="143"/>
        <v>#VALUE!</v>
      </c>
      <c r="B1485" s="6" t="str">
        <f>IFERROR(IF(Table1[[#This Row],[Multi-lens? 1]]="No", 1, IF(Table1[[#This Row],[Multi-lens? 1]]="Dual", 2, IF(Table1[[#This Row],[Multi-lens? 1]]="Quad", 4, ""))),"")</f>
        <v/>
      </c>
      <c r="C1485" s="6" t="e">
        <f t="shared" si="144"/>
        <v>#VALUE!</v>
      </c>
      <c r="D1485" s="6" t="e">
        <f t="shared" si="145"/>
        <v>#VALUE!</v>
      </c>
      <c r="E1485" s="6" t="e">
        <f t="shared" si="146"/>
        <v>#VALUE!</v>
      </c>
      <c r="F1485" s="6" t="e">
        <f t="shared" si="147"/>
        <v>#VALUE!</v>
      </c>
      <c r="H1485" s="6" t="str">
        <f>IFERROR(IF(Table1[[#This Row],[Multi-lens? 1]]="No", 1, IF(Table1[[#This Row],[Multi-lens? 1]]="Dual", 2, IF(Table1[[#This Row],[Multi-lens? 1]]="Quad", 4, ""))),"")</f>
        <v/>
      </c>
      <c r="I1485" s="9" t="str">
        <f>IFERROR(Table1[[#This Row],[Name]],"")</f>
        <v/>
      </c>
      <c r="K1485" s="3" t="str">
        <f t="shared" si="142"/>
        <v/>
      </c>
      <c r="M1485" s="4" t="e">
        <f>IF(Table1[[#This Row],[Import to Gateway Calculator?]]="Yes",IFERROR(Table1[[#This Row],[Streaming Resolution '[MP']]],""),0)</f>
        <v>#VALUE!</v>
      </c>
      <c r="N1485" s="4" t="e">
        <f>IF(Table1[[#This Row],[Import to Gateway Calculator?]]="Yes",IFERROR(Table1[[#This Row],[Recording Resolution '[MP']]],""),0)</f>
        <v>#VALUE!</v>
      </c>
      <c r="O1485" s="4" t="e">
        <f>IF(Table1[[#This Row],[Import to Gateway Calculator?]]="Yes",IFERROR(Table1[[#This Row],[Frame Rate '[FPS'] 1]],""),0)</f>
        <v>#VALUE!</v>
      </c>
      <c r="P1485" s="4" t="e">
        <f>IF(Table1[[#This Row],[Import to Gateway Calculator?]]="Yes",IFERROR(Table1[[#This Row],[Days of Storage 1]],""),0)</f>
        <v>#VALUE!</v>
      </c>
    </row>
    <row r="1486" spans="1:16" x14ac:dyDescent="0.25">
      <c r="A1486" s="5" t="e">
        <f t="shared" si="143"/>
        <v>#VALUE!</v>
      </c>
      <c r="B1486" s="6" t="str">
        <f>IFERROR(IF(Table1[[#This Row],[Multi-lens? 1]]="No", 1, IF(Table1[[#This Row],[Multi-lens? 1]]="Dual", 2, IF(Table1[[#This Row],[Multi-lens? 1]]="Quad", 4, ""))),"")</f>
        <v/>
      </c>
      <c r="C1486" s="6" t="e">
        <f t="shared" si="144"/>
        <v>#VALUE!</v>
      </c>
      <c r="D1486" s="6" t="e">
        <f t="shared" si="145"/>
        <v>#VALUE!</v>
      </c>
      <c r="E1486" s="6" t="e">
        <f t="shared" si="146"/>
        <v>#VALUE!</v>
      </c>
      <c r="F1486" s="6" t="e">
        <f t="shared" si="147"/>
        <v>#VALUE!</v>
      </c>
      <c r="H1486" s="6" t="str">
        <f>IFERROR(IF(Table1[[#This Row],[Multi-lens? 1]]="No", 1, IF(Table1[[#This Row],[Multi-lens? 1]]="Dual", 2, IF(Table1[[#This Row],[Multi-lens? 1]]="Quad", 4, ""))),"")</f>
        <v/>
      </c>
      <c r="I1486" s="9" t="str">
        <f>IFERROR(Table1[[#This Row],[Name]],"")</f>
        <v/>
      </c>
      <c r="K1486" s="3" t="str">
        <f t="shared" si="142"/>
        <v/>
      </c>
      <c r="M1486" s="4" t="e">
        <f>IF(Table1[[#This Row],[Import to Gateway Calculator?]]="Yes",IFERROR(Table1[[#This Row],[Streaming Resolution '[MP']]],""),0)</f>
        <v>#VALUE!</v>
      </c>
      <c r="N1486" s="4" t="e">
        <f>IF(Table1[[#This Row],[Import to Gateway Calculator?]]="Yes",IFERROR(Table1[[#This Row],[Recording Resolution '[MP']]],""),0)</f>
        <v>#VALUE!</v>
      </c>
      <c r="O1486" s="4" t="e">
        <f>IF(Table1[[#This Row],[Import to Gateway Calculator?]]="Yes",IFERROR(Table1[[#This Row],[Frame Rate '[FPS'] 1]],""),0)</f>
        <v>#VALUE!</v>
      </c>
      <c r="P1486" s="4" t="e">
        <f>IF(Table1[[#This Row],[Import to Gateway Calculator?]]="Yes",IFERROR(Table1[[#This Row],[Days of Storage 1]],""),0)</f>
        <v>#VALUE!</v>
      </c>
    </row>
    <row r="1487" spans="1:16" x14ac:dyDescent="0.25">
      <c r="A1487" s="5" t="e">
        <f t="shared" si="143"/>
        <v>#VALUE!</v>
      </c>
      <c r="B1487" s="6" t="str">
        <f>IFERROR(IF(Table1[[#This Row],[Multi-lens? 1]]="No", 1, IF(Table1[[#This Row],[Multi-lens? 1]]="Dual", 2, IF(Table1[[#This Row],[Multi-lens? 1]]="Quad", 4, ""))),"")</f>
        <v/>
      </c>
      <c r="C1487" s="6" t="e">
        <f t="shared" si="144"/>
        <v>#VALUE!</v>
      </c>
      <c r="D1487" s="6" t="e">
        <f t="shared" si="145"/>
        <v>#VALUE!</v>
      </c>
      <c r="E1487" s="6" t="e">
        <f t="shared" si="146"/>
        <v>#VALUE!</v>
      </c>
      <c r="F1487" s="6" t="e">
        <f t="shared" si="147"/>
        <v>#VALUE!</v>
      </c>
      <c r="H1487" s="6" t="str">
        <f>IFERROR(IF(Table1[[#This Row],[Multi-lens? 1]]="No", 1, IF(Table1[[#This Row],[Multi-lens? 1]]="Dual", 2, IF(Table1[[#This Row],[Multi-lens? 1]]="Quad", 4, ""))),"")</f>
        <v/>
      </c>
      <c r="I1487" s="9" t="str">
        <f>IFERROR(Table1[[#This Row],[Name]],"")</f>
        <v/>
      </c>
      <c r="K1487" s="3" t="str">
        <f t="shared" si="142"/>
        <v/>
      </c>
      <c r="M1487" s="4" t="e">
        <f>IF(Table1[[#This Row],[Import to Gateway Calculator?]]="Yes",IFERROR(Table1[[#This Row],[Streaming Resolution '[MP']]],""),0)</f>
        <v>#VALUE!</v>
      </c>
      <c r="N1487" s="4" t="e">
        <f>IF(Table1[[#This Row],[Import to Gateway Calculator?]]="Yes",IFERROR(Table1[[#This Row],[Recording Resolution '[MP']]],""),0)</f>
        <v>#VALUE!</v>
      </c>
      <c r="O1487" s="4" t="e">
        <f>IF(Table1[[#This Row],[Import to Gateway Calculator?]]="Yes",IFERROR(Table1[[#This Row],[Frame Rate '[FPS'] 1]],""),0)</f>
        <v>#VALUE!</v>
      </c>
      <c r="P1487" s="4" t="e">
        <f>IF(Table1[[#This Row],[Import to Gateway Calculator?]]="Yes",IFERROR(Table1[[#This Row],[Days of Storage 1]],""),0)</f>
        <v>#VALUE!</v>
      </c>
    </row>
    <row r="1488" spans="1:16" x14ac:dyDescent="0.25">
      <c r="A1488" s="5" t="e">
        <f t="shared" si="143"/>
        <v>#VALUE!</v>
      </c>
      <c r="B1488" s="6" t="str">
        <f>IFERROR(IF(Table1[[#This Row],[Multi-lens? 1]]="No", 1, IF(Table1[[#This Row],[Multi-lens? 1]]="Dual", 2, IF(Table1[[#This Row],[Multi-lens? 1]]="Quad", 4, ""))),"")</f>
        <v/>
      </c>
      <c r="C1488" s="6" t="e">
        <f t="shared" si="144"/>
        <v>#VALUE!</v>
      </c>
      <c r="D1488" s="6" t="e">
        <f t="shared" si="145"/>
        <v>#VALUE!</v>
      </c>
      <c r="E1488" s="6" t="e">
        <f t="shared" si="146"/>
        <v>#VALUE!</v>
      </c>
      <c r="F1488" s="6" t="e">
        <f t="shared" si="147"/>
        <v>#VALUE!</v>
      </c>
      <c r="H1488" s="6" t="str">
        <f>IFERROR(IF(Table1[[#This Row],[Multi-lens? 1]]="No", 1, IF(Table1[[#This Row],[Multi-lens? 1]]="Dual", 2, IF(Table1[[#This Row],[Multi-lens? 1]]="Quad", 4, ""))),"")</f>
        <v/>
      </c>
      <c r="I1488" s="9" t="str">
        <f>IFERROR(Table1[[#This Row],[Name]],"")</f>
        <v/>
      </c>
      <c r="K1488" s="3" t="str">
        <f t="shared" si="142"/>
        <v/>
      </c>
      <c r="M1488" s="4" t="e">
        <f>IF(Table1[[#This Row],[Import to Gateway Calculator?]]="Yes",IFERROR(Table1[[#This Row],[Streaming Resolution '[MP']]],""),0)</f>
        <v>#VALUE!</v>
      </c>
      <c r="N1488" s="4" t="e">
        <f>IF(Table1[[#This Row],[Import to Gateway Calculator?]]="Yes",IFERROR(Table1[[#This Row],[Recording Resolution '[MP']]],""),0)</f>
        <v>#VALUE!</v>
      </c>
      <c r="O1488" s="4" t="e">
        <f>IF(Table1[[#This Row],[Import to Gateway Calculator?]]="Yes",IFERROR(Table1[[#This Row],[Frame Rate '[FPS'] 1]],""),0)</f>
        <v>#VALUE!</v>
      </c>
      <c r="P1488" s="4" t="e">
        <f>IF(Table1[[#This Row],[Import to Gateway Calculator?]]="Yes",IFERROR(Table1[[#This Row],[Days of Storage 1]],""),0)</f>
        <v>#VALUE!</v>
      </c>
    </row>
    <row r="1489" spans="1:16" x14ac:dyDescent="0.25">
      <c r="A1489" s="5" t="e">
        <f t="shared" si="143"/>
        <v>#VALUE!</v>
      </c>
      <c r="B1489" s="6" t="str">
        <f>IFERROR(IF(Table1[[#This Row],[Multi-lens? 1]]="No", 1, IF(Table1[[#This Row],[Multi-lens? 1]]="Dual", 2, IF(Table1[[#This Row],[Multi-lens? 1]]="Quad", 4, ""))),"")</f>
        <v/>
      </c>
      <c r="C1489" s="6" t="e">
        <f t="shared" si="144"/>
        <v>#VALUE!</v>
      </c>
      <c r="D1489" s="6" t="e">
        <f t="shared" si="145"/>
        <v>#VALUE!</v>
      </c>
      <c r="E1489" s="6" t="e">
        <f t="shared" si="146"/>
        <v>#VALUE!</v>
      </c>
      <c r="F1489" s="6" t="e">
        <f t="shared" si="147"/>
        <v>#VALUE!</v>
      </c>
      <c r="H1489" s="6" t="str">
        <f>IFERROR(IF(Table1[[#This Row],[Multi-lens? 1]]="No", 1, IF(Table1[[#This Row],[Multi-lens? 1]]="Dual", 2, IF(Table1[[#This Row],[Multi-lens? 1]]="Quad", 4, ""))),"")</f>
        <v/>
      </c>
      <c r="I1489" s="9" t="str">
        <f>IFERROR(Table1[[#This Row],[Name]],"")</f>
        <v/>
      </c>
      <c r="K1489" s="3" t="str">
        <f t="shared" si="142"/>
        <v/>
      </c>
      <c r="M1489" s="4" t="e">
        <f>IF(Table1[[#This Row],[Import to Gateway Calculator?]]="Yes",IFERROR(Table1[[#This Row],[Streaming Resolution '[MP']]],""),0)</f>
        <v>#VALUE!</v>
      </c>
      <c r="N1489" s="4" t="e">
        <f>IF(Table1[[#This Row],[Import to Gateway Calculator?]]="Yes",IFERROR(Table1[[#This Row],[Recording Resolution '[MP']]],""),0)</f>
        <v>#VALUE!</v>
      </c>
      <c r="O1489" s="4" t="e">
        <f>IF(Table1[[#This Row],[Import to Gateway Calculator?]]="Yes",IFERROR(Table1[[#This Row],[Frame Rate '[FPS'] 1]],""),0)</f>
        <v>#VALUE!</v>
      </c>
      <c r="P1489" s="4" t="e">
        <f>IF(Table1[[#This Row],[Import to Gateway Calculator?]]="Yes",IFERROR(Table1[[#This Row],[Days of Storage 1]],""),0)</f>
        <v>#VALUE!</v>
      </c>
    </row>
    <row r="1490" spans="1:16" x14ac:dyDescent="0.25">
      <c r="A1490" s="5" t="e">
        <f t="shared" si="143"/>
        <v>#VALUE!</v>
      </c>
      <c r="B1490" s="6" t="str">
        <f>IFERROR(IF(Table1[[#This Row],[Multi-lens? 1]]="No", 1, IF(Table1[[#This Row],[Multi-lens? 1]]="Dual", 2, IF(Table1[[#This Row],[Multi-lens? 1]]="Quad", 4, ""))),"")</f>
        <v/>
      </c>
      <c r="C1490" s="6" t="e">
        <f t="shared" si="144"/>
        <v>#VALUE!</v>
      </c>
      <c r="D1490" s="6" t="e">
        <f t="shared" si="145"/>
        <v>#VALUE!</v>
      </c>
      <c r="E1490" s="6" t="e">
        <f t="shared" si="146"/>
        <v>#VALUE!</v>
      </c>
      <c r="F1490" s="6" t="e">
        <f t="shared" si="147"/>
        <v>#VALUE!</v>
      </c>
      <c r="H1490" s="6" t="str">
        <f>IFERROR(IF(Table1[[#This Row],[Multi-lens? 1]]="No", 1, IF(Table1[[#This Row],[Multi-lens? 1]]="Dual", 2, IF(Table1[[#This Row],[Multi-lens? 1]]="Quad", 4, ""))),"")</f>
        <v/>
      </c>
      <c r="I1490" s="9" t="str">
        <f>IFERROR(Table1[[#This Row],[Name]],"")</f>
        <v/>
      </c>
      <c r="K1490" s="3" t="str">
        <f t="shared" si="142"/>
        <v/>
      </c>
      <c r="M1490" s="4" t="e">
        <f>IF(Table1[[#This Row],[Import to Gateway Calculator?]]="Yes",IFERROR(Table1[[#This Row],[Streaming Resolution '[MP']]],""),0)</f>
        <v>#VALUE!</v>
      </c>
      <c r="N1490" s="4" t="e">
        <f>IF(Table1[[#This Row],[Import to Gateway Calculator?]]="Yes",IFERROR(Table1[[#This Row],[Recording Resolution '[MP']]],""),0)</f>
        <v>#VALUE!</v>
      </c>
      <c r="O1490" s="4" t="e">
        <f>IF(Table1[[#This Row],[Import to Gateway Calculator?]]="Yes",IFERROR(Table1[[#This Row],[Frame Rate '[FPS'] 1]],""),0)</f>
        <v>#VALUE!</v>
      </c>
      <c r="P1490" s="4" t="e">
        <f>IF(Table1[[#This Row],[Import to Gateway Calculator?]]="Yes",IFERROR(Table1[[#This Row],[Days of Storage 1]],""),0)</f>
        <v>#VALUE!</v>
      </c>
    </row>
    <row r="1491" spans="1:16" x14ac:dyDescent="0.25">
      <c r="A1491" s="5" t="e">
        <f t="shared" si="143"/>
        <v>#VALUE!</v>
      </c>
      <c r="B1491" s="6" t="str">
        <f>IFERROR(IF(Table1[[#This Row],[Multi-lens? 1]]="No", 1, IF(Table1[[#This Row],[Multi-lens? 1]]="Dual", 2, IF(Table1[[#This Row],[Multi-lens? 1]]="Quad", 4, ""))),"")</f>
        <v/>
      </c>
      <c r="C1491" s="6" t="e">
        <f t="shared" si="144"/>
        <v>#VALUE!</v>
      </c>
      <c r="D1491" s="6" t="e">
        <f t="shared" si="145"/>
        <v>#VALUE!</v>
      </c>
      <c r="E1491" s="6" t="e">
        <f t="shared" si="146"/>
        <v>#VALUE!</v>
      </c>
      <c r="F1491" s="6" t="e">
        <f t="shared" si="147"/>
        <v>#VALUE!</v>
      </c>
      <c r="H1491" s="6" t="str">
        <f>IFERROR(IF(Table1[[#This Row],[Multi-lens? 1]]="No", 1, IF(Table1[[#This Row],[Multi-lens? 1]]="Dual", 2, IF(Table1[[#This Row],[Multi-lens? 1]]="Quad", 4, ""))),"")</f>
        <v/>
      </c>
      <c r="I1491" s="9" t="str">
        <f>IFERROR(Table1[[#This Row],[Name]],"")</f>
        <v/>
      </c>
      <c r="K1491" s="3" t="str">
        <f t="shared" si="142"/>
        <v/>
      </c>
      <c r="M1491" s="4" t="e">
        <f>IF(Table1[[#This Row],[Import to Gateway Calculator?]]="Yes",IFERROR(Table1[[#This Row],[Streaming Resolution '[MP']]],""),0)</f>
        <v>#VALUE!</v>
      </c>
      <c r="N1491" s="4" t="e">
        <f>IF(Table1[[#This Row],[Import to Gateway Calculator?]]="Yes",IFERROR(Table1[[#This Row],[Recording Resolution '[MP']]],""),0)</f>
        <v>#VALUE!</v>
      </c>
      <c r="O1491" s="4" t="e">
        <f>IF(Table1[[#This Row],[Import to Gateway Calculator?]]="Yes",IFERROR(Table1[[#This Row],[Frame Rate '[FPS'] 1]],""),0)</f>
        <v>#VALUE!</v>
      </c>
      <c r="P1491" s="4" t="e">
        <f>IF(Table1[[#This Row],[Import to Gateway Calculator?]]="Yes",IFERROR(Table1[[#This Row],[Days of Storage 1]],""),0)</f>
        <v>#VALUE!</v>
      </c>
    </row>
    <row r="1492" spans="1:16" x14ac:dyDescent="0.25">
      <c r="A1492" s="5" t="e">
        <f t="shared" si="143"/>
        <v>#VALUE!</v>
      </c>
      <c r="B1492" s="6" t="str">
        <f>IFERROR(IF(Table1[[#This Row],[Multi-lens? 1]]="No", 1, IF(Table1[[#This Row],[Multi-lens? 1]]="Dual", 2, IF(Table1[[#This Row],[Multi-lens? 1]]="Quad", 4, ""))),"")</f>
        <v/>
      </c>
      <c r="C1492" s="6" t="e">
        <f t="shared" si="144"/>
        <v>#VALUE!</v>
      </c>
      <c r="D1492" s="6" t="e">
        <f t="shared" si="145"/>
        <v>#VALUE!</v>
      </c>
      <c r="E1492" s="6" t="e">
        <f t="shared" si="146"/>
        <v>#VALUE!</v>
      </c>
      <c r="F1492" s="6" t="e">
        <f t="shared" si="147"/>
        <v>#VALUE!</v>
      </c>
      <c r="H1492" s="6" t="str">
        <f>IFERROR(IF(Table1[[#This Row],[Multi-lens? 1]]="No", 1, IF(Table1[[#This Row],[Multi-lens? 1]]="Dual", 2, IF(Table1[[#This Row],[Multi-lens? 1]]="Quad", 4, ""))),"")</f>
        <v/>
      </c>
      <c r="I1492" s="9" t="str">
        <f>IFERROR(Table1[[#This Row],[Name]],"")</f>
        <v/>
      </c>
      <c r="K1492" s="3" t="str">
        <f t="shared" si="142"/>
        <v/>
      </c>
      <c r="M1492" s="4" t="e">
        <f>IF(Table1[[#This Row],[Import to Gateway Calculator?]]="Yes",IFERROR(Table1[[#This Row],[Streaming Resolution '[MP']]],""),0)</f>
        <v>#VALUE!</v>
      </c>
      <c r="N1492" s="4" t="e">
        <f>IF(Table1[[#This Row],[Import to Gateway Calculator?]]="Yes",IFERROR(Table1[[#This Row],[Recording Resolution '[MP']]],""),0)</f>
        <v>#VALUE!</v>
      </c>
      <c r="O1492" s="4" t="e">
        <f>IF(Table1[[#This Row],[Import to Gateway Calculator?]]="Yes",IFERROR(Table1[[#This Row],[Frame Rate '[FPS'] 1]],""),0)</f>
        <v>#VALUE!</v>
      </c>
      <c r="P1492" s="4" t="e">
        <f>IF(Table1[[#This Row],[Import to Gateway Calculator?]]="Yes",IFERROR(Table1[[#This Row],[Days of Storage 1]],""),0)</f>
        <v>#VALUE!</v>
      </c>
    </row>
    <row r="1493" spans="1:16" x14ac:dyDescent="0.25">
      <c r="A1493" s="5" t="e">
        <f t="shared" si="143"/>
        <v>#VALUE!</v>
      </c>
      <c r="B1493" s="6" t="str">
        <f>IFERROR(IF(Table1[[#This Row],[Multi-lens? 1]]="No", 1, IF(Table1[[#This Row],[Multi-lens? 1]]="Dual", 2, IF(Table1[[#This Row],[Multi-lens? 1]]="Quad", 4, ""))),"")</f>
        <v/>
      </c>
      <c r="C1493" s="6" t="e">
        <f t="shared" si="144"/>
        <v>#VALUE!</v>
      </c>
      <c r="D1493" s="6" t="e">
        <f t="shared" si="145"/>
        <v>#VALUE!</v>
      </c>
      <c r="E1493" s="6" t="e">
        <f t="shared" si="146"/>
        <v>#VALUE!</v>
      </c>
      <c r="F1493" s="6" t="e">
        <f t="shared" si="147"/>
        <v>#VALUE!</v>
      </c>
      <c r="H1493" s="6" t="str">
        <f>IFERROR(IF(Table1[[#This Row],[Multi-lens? 1]]="No", 1, IF(Table1[[#This Row],[Multi-lens? 1]]="Dual", 2, IF(Table1[[#This Row],[Multi-lens? 1]]="Quad", 4, ""))),"")</f>
        <v/>
      </c>
      <c r="I1493" s="9" t="str">
        <f>IFERROR(Table1[[#This Row],[Name]],"")</f>
        <v/>
      </c>
      <c r="K1493" s="3" t="str">
        <f t="shared" si="142"/>
        <v/>
      </c>
      <c r="M1493" s="4" t="e">
        <f>IF(Table1[[#This Row],[Import to Gateway Calculator?]]="Yes",IFERROR(Table1[[#This Row],[Streaming Resolution '[MP']]],""),0)</f>
        <v>#VALUE!</v>
      </c>
      <c r="N1493" s="4" t="e">
        <f>IF(Table1[[#This Row],[Import to Gateway Calculator?]]="Yes",IFERROR(Table1[[#This Row],[Recording Resolution '[MP']]],""),0)</f>
        <v>#VALUE!</v>
      </c>
      <c r="O1493" s="4" t="e">
        <f>IF(Table1[[#This Row],[Import to Gateway Calculator?]]="Yes",IFERROR(Table1[[#This Row],[Frame Rate '[FPS'] 1]],""),0)</f>
        <v>#VALUE!</v>
      </c>
      <c r="P1493" s="4" t="e">
        <f>IF(Table1[[#This Row],[Import to Gateway Calculator?]]="Yes",IFERROR(Table1[[#This Row],[Days of Storage 1]],""),0)</f>
        <v>#VALUE!</v>
      </c>
    </row>
    <row r="1494" spans="1:16" x14ac:dyDescent="0.25">
      <c r="A1494" s="5" t="e">
        <f t="shared" si="143"/>
        <v>#VALUE!</v>
      </c>
      <c r="B1494" s="6" t="str">
        <f>IFERROR(IF(Table1[[#This Row],[Multi-lens? 1]]="No", 1, IF(Table1[[#This Row],[Multi-lens? 1]]="Dual", 2, IF(Table1[[#This Row],[Multi-lens? 1]]="Quad", 4, ""))),"")</f>
        <v/>
      </c>
      <c r="C1494" s="6" t="e">
        <f t="shared" si="144"/>
        <v>#VALUE!</v>
      </c>
      <c r="D1494" s="6" t="e">
        <f t="shared" si="145"/>
        <v>#VALUE!</v>
      </c>
      <c r="E1494" s="6" t="e">
        <f t="shared" si="146"/>
        <v>#VALUE!</v>
      </c>
      <c r="F1494" s="6" t="e">
        <f t="shared" si="147"/>
        <v>#VALUE!</v>
      </c>
      <c r="H1494" s="6" t="str">
        <f>IFERROR(IF(Table1[[#This Row],[Multi-lens? 1]]="No", 1, IF(Table1[[#This Row],[Multi-lens? 1]]="Dual", 2, IF(Table1[[#This Row],[Multi-lens? 1]]="Quad", 4, ""))),"")</f>
        <v/>
      </c>
      <c r="I1494" s="9" t="str">
        <f>IFERROR(Table1[[#This Row],[Name]],"")</f>
        <v/>
      </c>
      <c r="K1494" s="3" t="str">
        <f t="shared" si="142"/>
        <v/>
      </c>
      <c r="M1494" s="4" t="e">
        <f>IF(Table1[[#This Row],[Import to Gateway Calculator?]]="Yes",IFERROR(Table1[[#This Row],[Streaming Resolution '[MP']]],""),0)</f>
        <v>#VALUE!</v>
      </c>
      <c r="N1494" s="4" t="e">
        <f>IF(Table1[[#This Row],[Import to Gateway Calculator?]]="Yes",IFERROR(Table1[[#This Row],[Recording Resolution '[MP']]],""),0)</f>
        <v>#VALUE!</v>
      </c>
      <c r="O1494" s="4" t="e">
        <f>IF(Table1[[#This Row],[Import to Gateway Calculator?]]="Yes",IFERROR(Table1[[#This Row],[Frame Rate '[FPS'] 1]],""),0)</f>
        <v>#VALUE!</v>
      </c>
      <c r="P1494" s="4" t="e">
        <f>IF(Table1[[#This Row],[Import to Gateway Calculator?]]="Yes",IFERROR(Table1[[#This Row],[Days of Storage 1]],""),0)</f>
        <v>#VALUE!</v>
      </c>
    </row>
    <row r="1495" spans="1:16" x14ac:dyDescent="0.25">
      <c r="A1495" s="5" t="e">
        <f t="shared" si="143"/>
        <v>#VALUE!</v>
      </c>
      <c r="B1495" s="6" t="str">
        <f>IFERROR(IF(Table1[[#This Row],[Multi-lens? 1]]="No", 1, IF(Table1[[#This Row],[Multi-lens? 1]]="Dual", 2, IF(Table1[[#This Row],[Multi-lens? 1]]="Quad", 4, ""))),"")</f>
        <v/>
      </c>
      <c r="C1495" s="6" t="e">
        <f t="shared" si="144"/>
        <v>#VALUE!</v>
      </c>
      <c r="D1495" s="6" t="e">
        <f t="shared" si="145"/>
        <v>#VALUE!</v>
      </c>
      <c r="E1495" s="6" t="e">
        <f t="shared" si="146"/>
        <v>#VALUE!</v>
      </c>
      <c r="F1495" s="6" t="e">
        <f t="shared" si="147"/>
        <v>#VALUE!</v>
      </c>
      <c r="H1495" s="6" t="str">
        <f>IFERROR(IF(Table1[[#This Row],[Multi-lens? 1]]="No", 1, IF(Table1[[#This Row],[Multi-lens? 1]]="Dual", 2, IF(Table1[[#This Row],[Multi-lens? 1]]="Quad", 4, ""))),"")</f>
        <v/>
      </c>
      <c r="I1495" s="9" t="str">
        <f>IFERROR(Table1[[#This Row],[Name]],"")</f>
        <v/>
      </c>
      <c r="K1495" s="3" t="str">
        <f t="shared" si="142"/>
        <v/>
      </c>
      <c r="M1495" s="4" t="e">
        <f>IF(Table1[[#This Row],[Import to Gateway Calculator?]]="Yes",IFERROR(Table1[[#This Row],[Streaming Resolution '[MP']]],""),0)</f>
        <v>#VALUE!</v>
      </c>
      <c r="N1495" s="4" t="e">
        <f>IF(Table1[[#This Row],[Import to Gateway Calculator?]]="Yes",IFERROR(Table1[[#This Row],[Recording Resolution '[MP']]],""),0)</f>
        <v>#VALUE!</v>
      </c>
      <c r="O1495" s="4" t="e">
        <f>IF(Table1[[#This Row],[Import to Gateway Calculator?]]="Yes",IFERROR(Table1[[#This Row],[Frame Rate '[FPS'] 1]],""),0)</f>
        <v>#VALUE!</v>
      </c>
      <c r="P1495" s="4" t="e">
        <f>IF(Table1[[#This Row],[Import to Gateway Calculator?]]="Yes",IFERROR(Table1[[#This Row],[Days of Storage 1]],""),0)</f>
        <v>#VALUE!</v>
      </c>
    </row>
    <row r="1496" spans="1:16" x14ac:dyDescent="0.25">
      <c r="A1496" s="5" t="e">
        <f t="shared" si="143"/>
        <v>#VALUE!</v>
      </c>
      <c r="B1496" s="6" t="str">
        <f>IFERROR(IF(Table1[[#This Row],[Multi-lens? 1]]="No", 1, IF(Table1[[#This Row],[Multi-lens? 1]]="Dual", 2, IF(Table1[[#This Row],[Multi-lens? 1]]="Quad", 4, ""))),"")</f>
        <v/>
      </c>
      <c r="C1496" s="6" t="e">
        <f t="shared" si="144"/>
        <v>#VALUE!</v>
      </c>
      <c r="D1496" s="6" t="e">
        <f t="shared" si="145"/>
        <v>#VALUE!</v>
      </c>
      <c r="E1496" s="6" t="e">
        <f t="shared" si="146"/>
        <v>#VALUE!</v>
      </c>
      <c r="F1496" s="6" t="e">
        <f t="shared" si="147"/>
        <v>#VALUE!</v>
      </c>
      <c r="H1496" s="6" t="str">
        <f>IFERROR(IF(Table1[[#This Row],[Multi-lens? 1]]="No", 1, IF(Table1[[#This Row],[Multi-lens? 1]]="Dual", 2, IF(Table1[[#This Row],[Multi-lens? 1]]="Quad", 4, ""))),"")</f>
        <v/>
      </c>
      <c r="I1496" s="9" t="str">
        <f>IFERROR(Table1[[#This Row],[Name]],"")</f>
        <v/>
      </c>
      <c r="K1496" s="3" t="str">
        <f t="shared" si="142"/>
        <v/>
      </c>
      <c r="M1496" s="4" t="e">
        <f>IF(Table1[[#This Row],[Import to Gateway Calculator?]]="Yes",IFERROR(Table1[[#This Row],[Streaming Resolution '[MP']]],""),0)</f>
        <v>#VALUE!</v>
      </c>
      <c r="N1496" s="4" t="e">
        <f>IF(Table1[[#This Row],[Import to Gateway Calculator?]]="Yes",IFERROR(Table1[[#This Row],[Recording Resolution '[MP']]],""),0)</f>
        <v>#VALUE!</v>
      </c>
      <c r="O1496" s="4" t="e">
        <f>IF(Table1[[#This Row],[Import to Gateway Calculator?]]="Yes",IFERROR(Table1[[#This Row],[Frame Rate '[FPS'] 1]],""),0)</f>
        <v>#VALUE!</v>
      </c>
      <c r="P1496" s="4" t="e">
        <f>IF(Table1[[#This Row],[Import to Gateway Calculator?]]="Yes",IFERROR(Table1[[#This Row],[Days of Storage 1]],""),0)</f>
        <v>#VALUE!</v>
      </c>
    </row>
    <row r="1497" spans="1:16" x14ac:dyDescent="0.25">
      <c r="A1497" s="5" t="e">
        <f t="shared" si="143"/>
        <v>#VALUE!</v>
      </c>
      <c r="B1497" s="6" t="str">
        <f>IFERROR(IF(Table1[[#This Row],[Multi-lens? 1]]="No", 1, IF(Table1[[#This Row],[Multi-lens? 1]]="Dual", 2, IF(Table1[[#This Row],[Multi-lens? 1]]="Quad", 4, ""))),"")</f>
        <v/>
      </c>
      <c r="C1497" s="6" t="e">
        <f t="shared" si="144"/>
        <v>#VALUE!</v>
      </c>
      <c r="D1497" s="6" t="e">
        <f t="shared" si="145"/>
        <v>#VALUE!</v>
      </c>
      <c r="E1497" s="6" t="e">
        <f t="shared" si="146"/>
        <v>#VALUE!</v>
      </c>
      <c r="F1497" s="6" t="e">
        <f t="shared" si="147"/>
        <v>#VALUE!</v>
      </c>
      <c r="H1497" s="6" t="str">
        <f>IFERROR(IF(Table1[[#This Row],[Multi-lens? 1]]="No", 1, IF(Table1[[#This Row],[Multi-lens? 1]]="Dual", 2, IF(Table1[[#This Row],[Multi-lens? 1]]="Quad", 4, ""))),"")</f>
        <v/>
      </c>
      <c r="I1497" s="9" t="str">
        <f>IFERROR(Table1[[#This Row],[Name]],"")</f>
        <v/>
      </c>
      <c r="K1497" s="3" t="str">
        <f t="shared" si="142"/>
        <v/>
      </c>
      <c r="M1497" s="4" t="e">
        <f>IF(Table1[[#This Row],[Import to Gateway Calculator?]]="Yes",IFERROR(Table1[[#This Row],[Streaming Resolution '[MP']]],""),0)</f>
        <v>#VALUE!</v>
      </c>
      <c r="N1497" s="4" t="e">
        <f>IF(Table1[[#This Row],[Import to Gateway Calculator?]]="Yes",IFERROR(Table1[[#This Row],[Recording Resolution '[MP']]],""),0)</f>
        <v>#VALUE!</v>
      </c>
      <c r="O1497" s="4" t="e">
        <f>IF(Table1[[#This Row],[Import to Gateway Calculator?]]="Yes",IFERROR(Table1[[#This Row],[Frame Rate '[FPS'] 1]],""),0)</f>
        <v>#VALUE!</v>
      </c>
      <c r="P1497" s="4" t="e">
        <f>IF(Table1[[#This Row],[Import to Gateway Calculator?]]="Yes",IFERROR(Table1[[#This Row],[Days of Storage 1]],""),0)</f>
        <v>#VALUE!</v>
      </c>
    </row>
    <row r="1498" spans="1:16" x14ac:dyDescent="0.25">
      <c r="A1498" s="5" t="e">
        <f t="shared" si="143"/>
        <v>#VALUE!</v>
      </c>
      <c r="B1498" s="6" t="str">
        <f>IFERROR(IF(Table1[[#This Row],[Multi-lens? 1]]="No", 1, IF(Table1[[#This Row],[Multi-lens? 1]]="Dual", 2, IF(Table1[[#This Row],[Multi-lens? 1]]="Quad", 4, ""))),"")</f>
        <v/>
      </c>
      <c r="C1498" s="6" t="e">
        <f t="shared" si="144"/>
        <v>#VALUE!</v>
      </c>
      <c r="D1498" s="6" t="e">
        <f t="shared" si="145"/>
        <v>#VALUE!</v>
      </c>
      <c r="E1498" s="6" t="e">
        <f t="shared" si="146"/>
        <v>#VALUE!</v>
      </c>
      <c r="F1498" s="6" t="e">
        <f t="shared" si="147"/>
        <v>#VALUE!</v>
      </c>
      <c r="H1498" s="6" t="str">
        <f>IFERROR(IF(Table1[[#This Row],[Multi-lens? 1]]="No", 1, IF(Table1[[#This Row],[Multi-lens? 1]]="Dual", 2, IF(Table1[[#This Row],[Multi-lens? 1]]="Quad", 4, ""))),"")</f>
        <v/>
      </c>
      <c r="I1498" s="9" t="str">
        <f>IFERROR(Table1[[#This Row],[Name]],"")</f>
        <v/>
      </c>
      <c r="K1498" s="3" t="str">
        <f t="shared" si="142"/>
        <v/>
      </c>
      <c r="M1498" s="4" t="e">
        <f>IF(Table1[[#This Row],[Import to Gateway Calculator?]]="Yes",IFERROR(Table1[[#This Row],[Streaming Resolution '[MP']]],""),0)</f>
        <v>#VALUE!</v>
      </c>
      <c r="N1498" s="4" t="e">
        <f>IF(Table1[[#This Row],[Import to Gateway Calculator?]]="Yes",IFERROR(Table1[[#This Row],[Recording Resolution '[MP']]],""),0)</f>
        <v>#VALUE!</v>
      </c>
      <c r="O1498" s="4" t="e">
        <f>IF(Table1[[#This Row],[Import to Gateway Calculator?]]="Yes",IFERROR(Table1[[#This Row],[Frame Rate '[FPS'] 1]],""),0)</f>
        <v>#VALUE!</v>
      </c>
      <c r="P1498" s="4" t="e">
        <f>IF(Table1[[#This Row],[Import to Gateway Calculator?]]="Yes",IFERROR(Table1[[#This Row],[Days of Storage 1]],""),0)</f>
        <v>#VALUE!</v>
      </c>
    </row>
    <row r="1499" spans="1:16" x14ac:dyDescent="0.25">
      <c r="A1499" s="5" t="e">
        <f t="shared" si="143"/>
        <v>#VALUE!</v>
      </c>
      <c r="B1499" s="6" t="str">
        <f>IFERROR(IF(Table1[[#This Row],[Multi-lens? 1]]="No", 1, IF(Table1[[#This Row],[Multi-lens? 1]]="Dual", 2, IF(Table1[[#This Row],[Multi-lens? 1]]="Quad", 4, ""))),"")</f>
        <v/>
      </c>
      <c r="C1499" s="6" t="e">
        <f t="shared" si="144"/>
        <v>#VALUE!</v>
      </c>
      <c r="D1499" s="6" t="e">
        <f t="shared" si="145"/>
        <v>#VALUE!</v>
      </c>
      <c r="E1499" s="6" t="e">
        <f t="shared" si="146"/>
        <v>#VALUE!</v>
      </c>
      <c r="F1499" s="6" t="e">
        <f t="shared" si="147"/>
        <v>#VALUE!</v>
      </c>
      <c r="H1499" s="6" t="str">
        <f>IFERROR(IF(Table1[[#This Row],[Multi-lens? 1]]="No", 1, IF(Table1[[#This Row],[Multi-lens? 1]]="Dual", 2, IF(Table1[[#This Row],[Multi-lens? 1]]="Quad", 4, ""))),"")</f>
        <v/>
      </c>
      <c r="I1499" s="9" t="str">
        <f>IFERROR(Table1[[#This Row],[Name]],"")</f>
        <v/>
      </c>
      <c r="K1499" s="3" t="str">
        <f t="shared" si="142"/>
        <v/>
      </c>
      <c r="M1499" s="4" t="e">
        <f>IF(Table1[[#This Row],[Import to Gateway Calculator?]]="Yes",IFERROR(Table1[[#This Row],[Streaming Resolution '[MP']]],""),0)</f>
        <v>#VALUE!</v>
      </c>
      <c r="N1499" s="4" t="e">
        <f>IF(Table1[[#This Row],[Import to Gateway Calculator?]]="Yes",IFERROR(Table1[[#This Row],[Recording Resolution '[MP']]],""),0)</f>
        <v>#VALUE!</v>
      </c>
      <c r="O1499" s="4" t="e">
        <f>IF(Table1[[#This Row],[Import to Gateway Calculator?]]="Yes",IFERROR(Table1[[#This Row],[Frame Rate '[FPS'] 1]],""),0)</f>
        <v>#VALUE!</v>
      </c>
      <c r="P1499" s="4" t="e">
        <f>IF(Table1[[#This Row],[Import to Gateway Calculator?]]="Yes",IFERROR(Table1[[#This Row],[Days of Storage 1]],""),0)</f>
        <v>#VALUE!</v>
      </c>
    </row>
    <row r="1500" spans="1:16" x14ac:dyDescent="0.25">
      <c r="A1500" s="5" t="e">
        <f t="shared" si="143"/>
        <v>#VALUE!</v>
      </c>
      <c r="B1500" s="6" t="str">
        <f>IFERROR(IF(Table1[[#This Row],[Multi-lens? 1]]="No", 1, IF(Table1[[#This Row],[Multi-lens? 1]]="Dual", 2, IF(Table1[[#This Row],[Multi-lens? 1]]="Quad", 4, ""))),"")</f>
        <v/>
      </c>
      <c r="C1500" s="6" t="e">
        <f t="shared" si="144"/>
        <v>#VALUE!</v>
      </c>
      <c r="D1500" s="6" t="e">
        <f t="shared" si="145"/>
        <v>#VALUE!</v>
      </c>
      <c r="E1500" s="6" t="e">
        <f t="shared" si="146"/>
        <v>#VALUE!</v>
      </c>
      <c r="F1500" s="6" t="e">
        <f t="shared" si="147"/>
        <v>#VALUE!</v>
      </c>
      <c r="H1500" s="6" t="str">
        <f>IFERROR(IF(Table1[[#This Row],[Multi-lens? 1]]="No", 1, IF(Table1[[#This Row],[Multi-lens? 1]]="Dual", 2, IF(Table1[[#This Row],[Multi-lens? 1]]="Quad", 4, ""))),"")</f>
        <v/>
      </c>
      <c r="I1500" s="9" t="str">
        <f>IFERROR(Table1[[#This Row],[Name]],"")</f>
        <v/>
      </c>
      <c r="K1500" s="3" t="str">
        <f t="shared" si="142"/>
        <v/>
      </c>
      <c r="M1500" s="4" t="e">
        <f>IF(Table1[[#This Row],[Import to Gateway Calculator?]]="Yes",IFERROR(Table1[[#This Row],[Streaming Resolution '[MP']]],""),0)</f>
        <v>#VALUE!</v>
      </c>
      <c r="N1500" s="4" t="e">
        <f>IF(Table1[[#This Row],[Import to Gateway Calculator?]]="Yes",IFERROR(Table1[[#This Row],[Recording Resolution '[MP']]],""),0)</f>
        <v>#VALUE!</v>
      </c>
      <c r="O1500" s="4" t="e">
        <f>IF(Table1[[#This Row],[Import to Gateway Calculator?]]="Yes",IFERROR(Table1[[#This Row],[Frame Rate '[FPS'] 1]],""),0)</f>
        <v>#VALUE!</v>
      </c>
      <c r="P1500" s="4" t="e">
        <f>IF(Table1[[#This Row],[Import to Gateway Calculator?]]="Yes",IFERROR(Table1[[#This Row],[Days of Storage 1]],""),0)</f>
        <v>#VALUE!</v>
      </c>
    </row>
    <row r="1501" spans="1:16" x14ac:dyDescent="0.25">
      <c r="A1501" s="5" t="e">
        <f t="shared" si="143"/>
        <v>#VALUE!</v>
      </c>
      <c r="B1501" s="6" t="str">
        <f>IFERROR(IF(Table1[[#This Row],[Multi-lens? 1]]="No", 1, IF(Table1[[#This Row],[Multi-lens? 1]]="Dual", 2, IF(Table1[[#This Row],[Multi-lens? 1]]="Quad", 4, ""))),"")</f>
        <v/>
      </c>
      <c r="C1501" s="6" t="e">
        <f t="shared" si="144"/>
        <v>#VALUE!</v>
      </c>
      <c r="D1501" s="6" t="e">
        <f t="shared" si="145"/>
        <v>#VALUE!</v>
      </c>
      <c r="E1501" s="6" t="e">
        <f t="shared" si="146"/>
        <v>#VALUE!</v>
      </c>
      <c r="F1501" s="6" t="e">
        <f t="shared" si="147"/>
        <v>#VALUE!</v>
      </c>
      <c r="H1501" s="6" t="str">
        <f>IFERROR(IF(Table1[[#This Row],[Multi-lens? 1]]="No", 1, IF(Table1[[#This Row],[Multi-lens? 1]]="Dual", 2, IF(Table1[[#This Row],[Multi-lens? 1]]="Quad", 4, ""))),"")</f>
        <v/>
      </c>
      <c r="I1501" s="9" t="str">
        <f>IFERROR(Table1[[#This Row],[Name]],"")</f>
        <v/>
      </c>
      <c r="K1501" s="3" t="str">
        <f t="shared" si="142"/>
        <v/>
      </c>
      <c r="M1501" s="4" t="e">
        <f>IF(Table1[[#This Row],[Import to Gateway Calculator?]]="Yes",IFERROR(Table1[[#This Row],[Streaming Resolution '[MP']]],""),0)</f>
        <v>#VALUE!</v>
      </c>
      <c r="N1501" s="4" t="e">
        <f>IF(Table1[[#This Row],[Import to Gateway Calculator?]]="Yes",IFERROR(Table1[[#This Row],[Recording Resolution '[MP']]],""),0)</f>
        <v>#VALUE!</v>
      </c>
      <c r="O1501" s="4" t="e">
        <f>IF(Table1[[#This Row],[Import to Gateway Calculator?]]="Yes",IFERROR(Table1[[#This Row],[Frame Rate '[FPS'] 1]],""),0)</f>
        <v>#VALUE!</v>
      </c>
      <c r="P1501" s="4" t="e">
        <f>IF(Table1[[#This Row],[Import to Gateway Calculator?]]="Yes",IFERROR(Table1[[#This Row],[Days of Storage 1]],""),0)</f>
        <v>#VALUE!</v>
      </c>
    </row>
    <row r="1502" spans="1:16" x14ac:dyDescent="0.25">
      <c r="A1502" s="5" t="e">
        <f t="shared" si="143"/>
        <v>#VALUE!</v>
      </c>
      <c r="B1502" s="6" t="str">
        <f>IFERROR(IF(Table1[[#This Row],[Multi-lens? 1]]="No", 1, IF(Table1[[#This Row],[Multi-lens? 1]]="Dual", 2, IF(Table1[[#This Row],[Multi-lens? 1]]="Quad", 4, ""))),"")</f>
        <v/>
      </c>
      <c r="C1502" s="6" t="e">
        <f t="shared" si="144"/>
        <v>#VALUE!</v>
      </c>
      <c r="D1502" s="6" t="e">
        <f t="shared" si="145"/>
        <v>#VALUE!</v>
      </c>
      <c r="E1502" s="6" t="e">
        <f t="shared" si="146"/>
        <v>#VALUE!</v>
      </c>
      <c r="F1502" s="6" t="e">
        <f t="shared" si="147"/>
        <v>#VALUE!</v>
      </c>
      <c r="H1502" s="6" t="str">
        <f>IFERROR(IF(Table1[[#This Row],[Multi-lens? 1]]="No", 1, IF(Table1[[#This Row],[Multi-lens? 1]]="Dual", 2, IF(Table1[[#This Row],[Multi-lens? 1]]="Quad", 4, ""))),"")</f>
        <v/>
      </c>
      <c r="I1502" s="9" t="str">
        <f>IFERROR(Table1[[#This Row],[Name]],"")</f>
        <v/>
      </c>
      <c r="K1502" s="3" t="str">
        <f t="shared" si="142"/>
        <v/>
      </c>
      <c r="M1502" s="4" t="e">
        <f>IF(Table1[[#This Row],[Import to Gateway Calculator?]]="Yes",IFERROR(Table1[[#This Row],[Streaming Resolution '[MP']]],""),0)</f>
        <v>#VALUE!</v>
      </c>
      <c r="N1502" s="4" t="e">
        <f>IF(Table1[[#This Row],[Import to Gateway Calculator?]]="Yes",IFERROR(Table1[[#This Row],[Recording Resolution '[MP']]],""),0)</f>
        <v>#VALUE!</v>
      </c>
      <c r="O1502" s="4" t="e">
        <f>IF(Table1[[#This Row],[Import to Gateway Calculator?]]="Yes",IFERROR(Table1[[#This Row],[Frame Rate '[FPS'] 1]],""),0)</f>
        <v>#VALUE!</v>
      </c>
      <c r="P1502" s="4" t="e">
        <f>IF(Table1[[#This Row],[Import to Gateway Calculator?]]="Yes",IFERROR(Table1[[#This Row],[Days of Storage 1]],""),0)</f>
        <v>#VALUE!</v>
      </c>
    </row>
    <row r="1503" spans="1:16" x14ac:dyDescent="0.25">
      <c r="A1503" s="5" t="e">
        <f t="shared" si="143"/>
        <v>#VALUE!</v>
      </c>
      <c r="B1503" s="6" t="str">
        <f>IFERROR(IF(Table1[[#This Row],[Multi-lens? 1]]="No", 1, IF(Table1[[#This Row],[Multi-lens? 1]]="Dual", 2, IF(Table1[[#This Row],[Multi-lens? 1]]="Quad", 4, ""))),"")</f>
        <v/>
      </c>
      <c r="C1503" s="6" t="e">
        <f t="shared" si="144"/>
        <v>#VALUE!</v>
      </c>
      <c r="D1503" s="6" t="e">
        <f t="shared" si="145"/>
        <v>#VALUE!</v>
      </c>
      <c r="E1503" s="6" t="e">
        <f t="shared" si="146"/>
        <v>#VALUE!</v>
      </c>
      <c r="F1503" s="6" t="e">
        <f t="shared" si="147"/>
        <v>#VALUE!</v>
      </c>
      <c r="H1503" s="6" t="str">
        <f>IFERROR(IF(Table1[[#This Row],[Multi-lens? 1]]="No", 1, IF(Table1[[#This Row],[Multi-lens? 1]]="Dual", 2, IF(Table1[[#This Row],[Multi-lens? 1]]="Quad", 4, ""))),"")</f>
        <v/>
      </c>
      <c r="I1503" s="9" t="str">
        <f>IFERROR(Table1[[#This Row],[Name]],"")</f>
        <v/>
      </c>
      <c r="K1503" s="3" t="str">
        <f t="shared" si="142"/>
        <v/>
      </c>
      <c r="M1503" s="4" t="e">
        <f>IF(Table1[[#This Row],[Import to Gateway Calculator?]]="Yes",IFERROR(Table1[[#This Row],[Streaming Resolution '[MP']]],""),0)</f>
        <v>#VALUE!</v>
      </c>
      <c r="N1503" s="4" t="e">
        <f>IF(Table1[[#This Row],[Import to Gateway Calculator?]]="Yes",IFERROR(Table1[[#This Row],[Recording Resolution '[MP']]],""),0)</f>
        <v>#VALUE!</v>
      </c>
      <c r="O1503" s="4" t="e">
        <f>IF(Table1[[#This Row],[Import to Gateway Calculator?]]="Yes",IFERROR(Table1[[#This Row],[Frame Rate '[FPS'] 1]],""),0)</f>
        <v>#VALUE!</v>
      </c>
      <c r="P1503" s="4" t="e">
        <f>IF(Table1[[#This Row],[Import to Gateway Calculator?]]="Yes",IFERROR(Table1[[#This Row],[Days of Storage 1]],""),0)</f>
        <v>#VALUE!</v>
      </c>
    </row>
    <row r="1504" spans="1:16" x14ac:dyDescent="0.25">
      <c r="A1504" s="5" t="e">
        <f t="shared" si="143"/>
        <v>#VALUE!</v>
      </c>
      <c r="B1504" s="6" t="str">
        <f>IFERROR(IF(Table1[[#This Row],[Multi-lens? 1]]="No", 1, IF(Table1[[#This Row],[Multi-lens? 1]]="Dual", 2, IF(Table1[[#This Row],[Multi-lens? 1]]="Quad", 4, ""))),"")</f>
        <v/>
      </c>
      <c r="C1504" s="6" t="e">
        <f t="shared" si="144"/>
        <v>#VALUE!</v>
      </c>
      <c r="D1504" s="6" t="e">
        <f t="shared" si="145"/>
        <v>#VALUE!</v>
      </c>
      <c r="E1504" s="6" t="e">
        <f t="shared" si="146"/>
        <v>#VALUE!</v>
      </c>
      <c r="F1504" s="6" t="e">
        <f t="shared" si="147"/>
        <v>#VALUE!</v>
      </c>
      <c r="H1504" s="6" t="str">
        <f>IFERROR(IF(Table1[[#This Row],[Multi-lens? 1]]="No", 1, IF(Table1[[#This Row],[Multi-lens? 1]]="Dual", 2, IF(Table1[[#This Row],[Multi-lens? 1]]="Quad", 4, ""))),"")</f>
        <v/>
      </c>
      <c r="I1504" s="9" t="str">
        <f>IFERROR(Table1[[#This Row],[Name]],"")</f>
        <v/>
      </c>
      <c r="K1504" s="3" t="str">
        <f t="shared" si="142"/>
        <v/>
      </c>
      <c r="M1504" s="4" t="e">
        <f>IF(Table1[[#This Row],[Import to Gateway Calculator?]]="Yes",IFERROR(Table1[[#This Row],[Streaming Resolution '[MP']]],""),0)</f>
        <v>#VALUE!</v>
      </c>
      <c r="N1504" s="4" t="e">
        <f>IF(Table1[[#This Row],[Import to Gateway Calculator?]]="Yes",IFERROR(Table1[[#This Row],[Recording Resolution '[MP']]],""),0)</f>
        <v>#VALUE!</v>
      </c>
      <c r="O1504" s="4" t="e">
        <f>IF(Table1[[#This Row],[Import to Gateway Calculator?]]="Yes",IFERROR(Table1[[#This Row],[Frame Rate '[FPS'] 1]],""),0)</f>
        <v>#VALUE!</v>
      </c>
      <c r="P1504" s="4" t="e">
        <f>IF(Table1[[#This Row],[Import to Gateway Calculator?]]="Yes",IFERROR(Table1[[#This Row],[Days of Storage 1]],""),0)</f>
        <v>#VALUE!</v>
      </c>
    </row>
    <row r="1505" spans="1:16" x14ac:dyDescent="0.25">
      <c r="A1505" s="5" t="e">
        <f t="shared" si="143"/>
        <v>#VALUE!</v>
      </c>
      <c r="B1505" s="6" t="str">
        <f>IFERROR(IF(Table1[[#This Row],[Multi-lens? 1]]="No", 1, IF(Table1[[#This Row],[Multi-lens? 1]]="Dual", 2, IF(Table1[[#This Row],[Multi-lens? 1]]="Quad", 4, ""))),"")</f>
        <v/>
      </c>
      <c r="C1505" s="6" t="e">
        <f t="shared" si="144"/>
        <v>#VALUE!</v>
      </c>
      <c r="D1505" s="6" t="e">
        <f t="shared" si="145"/>
        <v>#VALUE!</v>
      </c>
      <c r="E1505" s="6" t="e">
        <f t="shared" si="146"/>
        <v>#VALUE!</v>
      </c>
      <c r="F1505" s="6" t="e">
        <f t="shared" si="147"/>
        <v>#VALUE!</v>
      </c>
      <c r="H1505" s="6" t="str">
        <f>IFERROR(IF(Table1[[#This Row],[Multi-lens? 1]]="No", 1, IF(Table1[[#This Row],[Multi-lens? 1]]="Dual", 2, IF(Table1[[#This Row],[Multi-lens? 1]]="Quad", 4, ""))),"")</f>
        <v/>
      </c>
      <c r="I1505" s="9" t="str">
        <f>IFERROR(Table1[[#This Row],[Name]],"")</f>
        <v/>
      </c>
      <c r="K1505" s="3" t="str">
        <f t="shared" si="142"/>
        <v/>
      </c>
      <c r="M1505" s="4" t="e">
        <f>IF(Table1[[#This Row],[Import to Gateway Calculator?]]="Yes",IFERROR(Table1[[#This Row],[Streaming Resolution '[MP']]],""),0)</f>
        <v>#VALUE!</v>
      </c>
      <c r="N1505" s="4" t="e">
        <f>IF(Table1[[#This Row],[Import to Gateway Calculator?]]="Yes",IFERROR(Table1[[#This Row],[Recording Resolution '[MP']]],""),0)</f>
        <v>#VALUE!</v>
      </c>
      <c r="O1505" s="4" t="e">
        <f>IF(Table1[[#This Row],[Import to Gateway Calculator?]]="Yes",IFERROR(Table1[[#This Row],[Frame Rate '[FPS'] 1]],""),0)</f>
        <v>#VALUE!</v>
      </c>
      <c r="P1505" s="4" t="e">
        <f>IF(Table1[[#This Row],[Import to Gateway Calculator?]]="Yes",IFERROR(Table1[[#This Row],[Days of Storage 1]],""),0)</f>
        <v>#VALUE!</v>
      </c>
    </row>
    <row r="1506" spans="1:16" x14ac:dyDescent="0.25">
      <c r="A1506" s="5" t="e">
        <f t="shared" si="143"/>
        <v>#VALUE!</v>
      </c>
      <c r="B1506" s="6" t="str">
        <f>IFERROR(IF(Table1[[#This Row],[Multi-lens? 1]]="No", 1, IF(Table1[[#This Row],[Multi-lens? 1]]="Dual", 2, IF(Table1[[#This Row],[Multi-lens? 1]]="Quad", 4, ""))),"")</f>
        <v/>
      </c>
      <c r="C1506" s="6" t="e">
        <f t="shared" si="144"/>
        <v>#VALUE!</v>
      </c>
      <c r="D1506" s="6" t="e">
        <f t="shared" si="145"/>
        <v>#VALUE!</v>
      </c>
      <c r="E1506" s="6" t="e">
        <f t="shared" si="146"/>
        <v>#VALUE!</v>
      </c>
      <c r="F1506" s="6" t="e">
        <f t="shared" si="147"/>
        <v>#VALUE!</v>
      </c>
      <c r="H1506" s="6" t="str">
        <f>IFERROR(IF(Table1[[#This Row],[Multi-lens? 1]]="No", 1, IF(Table1[[#This Row],[Multi-lens? 1]]="Dual", 2, IF(Table1[[#This Row],[Multi-lens? 1]]="Quad", 4, ""))),"")</f>
        <v/>
      </c>
      <c r="I1506" s="9" t="str">
        <f>IFERROR(Table1[[#This Row],[Name]],"")</f>
        <v/>
      </c>
      <c r="K1506" s="3" t="str">
        <f t="shared" si="142"/>
        <v/>
      </c>
      <c r="M1506" s="4" t="e">
        <f>IF(Table1[[#This Row],[Import to Gateway Calculator?]]="Yes",IFERROR(Table1[[#This Row],[Streaming Resolution '[MP']]],""),0)</f>
        <v>#VALUE!</v>
      </c>
      <c r="N1506" s="4" t="e">
        <f>IF(Table1[[#This Row],[Import to Gateway Calculator?]]="Yes",IFERROR(Table1[[#This Row],[Recording Resolution '[MP']]],""),0)</f>
        <v>#VALUE!</v>
      </c>
      <c r="O1506" s="4" t="e">
        <f>IF(Table1[[#This Row],[Import to Gateway Calculator?]]="Yes",IFERROR(Table1[[#This Row],[Frame Rate '[FPS'] 1]],""),0)</f>
        <v>#VALUE!</v>
      </c>
      <c r="P1506" s="4" t="e">
        <f>IF(Table1[[#This Row],[Import to Gateway Calculator?]]="Yes",IFERROR(Table1[[#This Row],[Days of Storage 1]],""),0)</f>
        <v>#VALUE!</v>
      </c>
    </row>
    <row r="1507" spans="1:16" x14ac:dyDescent="0.25">
      <c r="A1507" s="5" t="e">
        <f t="shared" si="143"/>
        <v>#VALUE!</v>
      </c>
      <c r="B1507" s="6" t="str">
        <f>IFERROR(IF(Table1[[#This Row],[Multi-lens? 1]]="No", 1, IF(Table1[[#This Row],[Multi-lens? 1]]="Dual", 2, IF(Table1[[#This Row],[Multi-lens? 1]]="Quad", 4, ""))),"")</f>
        <v/>
      </c>
      <c r="C1507" s="6" t="e">
        <f t="shared" si="144"/>
        <v>#VALUE!</v>
      </c>
      <c r="D1507" s="6" t="e">
        <f t="shared" si="145"/>
        <v>#VALUE!</v>
      </c>
      <c r="E1507" s="6" t="e">
        <f t="shared" si="146"/>
        <v>#VALUE!</v>
      </c>
      <c r="F1507" s="6" t="e">
        <f t="shared" si="147"/>
        <v>#VALUE!</v>
      </c>
      <c r="H1507" s="6" t="str">
        <f>IFERROR(IF(Table1[[#This Row],[Multi-lens? 1]]="No", 1, IF(Table1[[#This Row],[Multi-lens? 1]]="Dual", 2, IF(Table1[[#This Row],[Multi-lens? 1]]="Quad", 4, ""))),"")</f>
        <v/>
      </c>
      <c r="I1507" s="9" t="str">
        <f>IFERROR(Table1[[#This Row],[Name]],"")</f>
        <v/>
      </c>
      <c r="K1507" s="3" t="str">
        <f t="shared" si="142"/>
        <v/>
      </c>
      <c r="M1507" s="4" t="e">
        <f>IF(Table1[[#This Row],[Import to Gateway Calculator?]]="Yes",IFERROR(Table1[[#This Row],[Streaming Resolution '[MP']]],""),0)</f>
        <v>#VALUE!</v>
      </c>
      <c r="N1507" s="4" t="e">
        <f>IF(Table1[[#This Row],[Import to Gateway Calculator?]]="Yes",IFERROR(Table1[[#This Row],[Recording Resolution '[MP']]],""),0)</f>
        <v>#VALUE!</v>
      </c>
      <c r="O1507" s="4" t="e">
        <f>IF(Table1[[#This Row],[Import to Gateway Calculator?]]="Yes",IFERROR(Table1[[#This Row],[Frame Rate '[FPS'] 1]],""),0)</f>
        <v>#VALUE!</v>
      </c>
      <c r="P1507" s="4" t="e">
        <f>IF(Table1[[#This Row],[Import to Gateway Calculator?]]="Yes",IFERROR(Table1[[#This Row],[Days of Storage 1]],""),0)</f>
        <v>#VALUE!</v>
      </c>
    </row>
    <row r="1508" spans="1:16" x14ac:dyDescent="0.25">
      <c r="A1508" s="5" t="e">
        <f t="shared" si="143"/>
        <v>#VALUE!</v>
      </c>
      <c r="B1508" s="6" t="str">
        <f>IFERROR(IF(Table1[[#This Row],[Multi-lens? 1]]="No", 1, IF(Table1[[#This Row],[Multi-lens? 1]]="Dual", 2, IF(Table1[[#This Row],[Multi-lens? 1]]="Quad", 4, ""))),"")</f>
        <v/>
      </c>
      <c r="C1508" s="6" t="e">
        <f t="shared" si="144"/>
        <v>#VALUE!</v>
      </c>
      <c r="D1508" s="6" t="e">
        <f t="shared" si="145"/>
        <v>#VALUE!</v>
      </c>
      <c r="E1508" s="6" t="e">
        <f t="shared" si="146"/>
        <v>#VALUE!</v>
      </c>
      <c r="F1508" s="6" t="e">
        <f t="shared" si="147"/>
        <v>#VALUE!</v>
      </c>
      <c r="H1508" s="6" t="str">
        <f>IFERROR(IF(Table1[[#This Row],[Multi-lens? 1]]="No", 1, IF(Table1[[#This Row],[Multi-lens? 1]]="Dual", 2, IF(Table1[[#This Row],[Multi-lens? 1]]="Quad", 4, ""))),"")</f>
        <v/>
      </c>
      <c r="I1508" s="9" t="str">
        <f>IFERROR(Table1[[#This Row],[Name]],"")</f>
        <v/>
      </c>
      <c r="K1508" s="3" t="str">
        <f t="shared" si="142"/>
        <v/>
      </c>
      <c r="M1508" s="4" t="e">
        <f>IF(Table1[[#This Row],[Import to Gateway Calculator?]]="Yes",IFERROR(Table1[[#This Row],[Streaming Resolution '[MP']]],""),0)</f>
        <v>#VALUE!</v>
      </c>
      <c r="N1508" s="4" t="e">
        <f>IF(Table1[[#This Row],[Import to Gateway Calculator?]]="Yes",IFERROR(Table1[[#This Row],[Recording Resolution '[MP']]],""),0)</f>
        <v>#VALUE!</v>
      </c>
      <c r="O1508" s="4" t="e">
        <f>IF(Table1[[#This Row],[Import to Gateway Calculator?]]="Yes",IFERROR(Table1[[#This Row],[Frame Rate '[FPS'] 1]],""),0)</f>
        <v>#VALUE!</v>
      </c>
      <c r="P1508" s="4" t="e">
        <f>IF(Table1[[#This Row],[Import to Gateway Calculator?]]="Yes",IFERROR(Table1[[#This Row],[Days of Storage 1]],""),0)</f>
        <v>#VALUE!</v>
      </c>
    </row>
    <row r="1509" spans="1:16" x14ac:dyDescent="0.25">
      <c r="A1509" s="5" t="e">
        <f t="shared" si="143"/>
        <v>#VALUE!</v>
      </c>
      <c r="B1509" s="6" t="str">
        <f>IFERROR(IF(Table1[[#This Row],[Multi-lens? 1]]="No", 1, IF(Table1[[#This Row],[Multi-lens? 1]]="Dual", 2, IF(Table1[[#This Row],[Multi-lens? 1]]="Quad", 4, ""))),"")</f>
        <v/>
      </c>
      <c r="C1509" s="6" t="e">
        <f t="shared" si="144"/>
        <v>#VALUE!</v>
      </c>
      <c r="D1509" s="6" t="e">
        <f t="shared" si="145"/>
        <v>#VALUE!</v>
      </c>
      <c r="E1509" s="6" t="e">
        <f t="shared" si="146"/>
        <v>#VALUE!</v>
      </c>
      <c r="F1509" s="6" t="e">
        <f t="shared" si="147"/>
        <v>#VALUE!</v>
      </c>
      <c r="H1509" s="6" t="str">
        <f>IFERROR(IF(Table1[[#This Row],[Multi-lens? 1]]="No", 1, IF(Table1[[#This Row],[Multi-lens? 1]]="Dual", 2, IF(Table1[[#This Row],[Multi-lens? 1]]="Quad", 4, ""))),"")</f>
        <v/>
      </c>
      <c r="I1509" s="9" t="str">
        <f>IFERROR(Table1[[#This Row],[Name]],"")</f>
        <v/>
      </c>
      <c r="K1509" s="3" t="str">
        <f t="shared" si="142"/>
        <v/>
      </c>
      <c r="M1509" s="4" t="e">
        <f>IF(Table1[[#This Row],[Import to Gateway Calculator?]]="Yes",IFERROR(Table1[[#This Row],[Streaming Resolution '[MP']]],""),0)</f>
        <v>#VALUE!</v>
      </c>
      <c r="N1509" s="4" t="e">
        <f>IF(Table1[[#This Row],[Import to Gateway Calculator?]]="Yes",IFERROR(Table1[[#This Row],[Recording Resolution '[MP']]],""),0)</f>
        <v>#VALUE!</v>
      </c>
      <c r="O1509" s="4" t="e">
        <f>IF(Table1[[#This Row],[Import to Gateway Calculator?]]="Yes",IFERROR(Table1[[#This Row],[Frame Rate '[FPS'] 1]],""),0)</f>
        <v>#VALUE!</v>
      </c>
      <c r="P1509" s="4" t="e">
        <f>IF(Table1[[#This Row],[Import to Gateway Calculator?]]="Yes",IFERROR(Table1[[#This Row],[Days of Storage 1]],""),0)</f>
        <v>#VALUE!</v>
      </c>
    </row>
    <row r="1510" spans="1:16" x14ac:dyDescent="0.25">
      <c r="A1510" s="5" t="e">
        <f t="shared" si="143"/>
        <v>#VALUE!</v>
      </c>
      <c r="B1510" s="6" t="str">
        <f>IFERROR(IF(Table1[[#This Row],[Multi-lens? 1]]="No", 1, IF(Table1[[#This Row],[Multi-lens? 1]]="Dual", 2, IF(Table1[[#This Row],[Multi-lens? 1]]="Quad", 4, ""))),"")</f>
        <v/>
      </c>
      <c r="C1510" s="6" t="e">
        <f t="shared" si="144"/>
        <v>#VALUE!</v>
      </c>
      <c r="D1510" s="6" t="e">
        <f t="shared" si="145"/>
        <v>#VALUE!</v>
      </c>
      <c r="E1510" s="6" t="e">
        <f t="shared" si="146"/>
        <v>#VALUE!</v>
      </c>
      <c r="F1510" s="6" t="e">
        <f t="shared" si="147"/>
        <v>#VALUE!</v>
      </c>
      <c r="H1510" s="6" t="str">
        <f>IFERROR(IF(Table1[[#This Row],[Multi-lens? 1]]="No", 1, IF(Table1[[#This Row],[Multi-lens? 1]]="Dual", 2, IF(Table1[[#This Row],[Multi-lens? 1]]="Quad", 4, ""))),"")</f>
        <v/>
      </c>
      <c r="I1510" s="9" t="str">
        <f>IFERROR(Table1[[#This Row],[Name]],"")</f>
        <v/>
      </c>
      <c r="K1510" s="3" t="str">
        <f t="shared" si="142"/>
        <v/>
      </c>
      <c r="M1510" s="4" t="e">
        <f>IF(Table1[[#This Row],[Import to Gateway Calculator?]]="Yes",IFERROR(Table1[[#This Row],[Streaming Resolution '[MP']]],""),0)</f>
        <v>#VALUE!</v>
      </c>
      <c r="N1510" s="4" t="e">
        <f>IF(Table1[[#This Row],[Import to Gateway Calculator?]]="Yes",IFERROR(Table1[[#This Row],[Recording Resolution '[MP']]],""),0)</f>
        <v>#VALUE!</v>
      </c>
      <c r="O1510" s="4" t="e">
        <f>IF(Table1[[#This Row],[Import to Gateway Calculator?]]="Yes",IFERROR(Table1[[#This Row],[Frame Rate '[FPS'] 1]],""),0)</f>
        <v>#VALUE!</v>
      </c>
      <c r="P1510" s="4" t="e">
        <f>IF(Table1[[#This Row],[Import to Gateway Calculator?]]="Yes",IFERROR(Table1[[#This Row],[Days of Storage 1]],""),0)</f>
        <v>#VALUE!</v>
      </c>
    </row>
    <row r="1511" spans="1:16" x14ac:dyDescent="0.25">
      <c r="A1511" s="5" t="e">
        <f t="shared" si="143"/>
        <v>#VALUE!</v>
      </c>
      <c r="B1511" s="6" t="str">
        <f>IFERROR(IF(Table1[[#This Row],[Multi-lens? 1]]="No", 1, IF(Table1[[#This Row],[Multi-lens? 1]]="Dual", 2, IF(Table1[[#This Row],[Multi-lens? 1]]="Quad", 4, ""))),"")</f>
        <v/>
      </c>
      <c r="C1511" s="6" t="e">
        <f t="shared" si="144"/>
        <v>#VALUE!</v>
      </c>
      <c r="D1511" s="6" t="e">
        <f t="shared" si="145"/>
        <v>#VALUE!</v>
      </c>
      <c r="E1511" s="6" t="e">
        <f t="shared" si="146"/>
        <v>#VALUE!</v>
      </c>
      <c r="F1511" s="6" t="e">
        <f t="shared" si="147"/>
        <v>#VALUE!</v>
      </c>
      <c r="H1511" s="6" t="str">
        <f>IFERROR(IF(Table1[[#This Row],[Multi-lens? 1]]="No", 1, IF(Table1[[#This Row],[Multi-lens? 1]]="Dual", 2, IF(Table1[[#This Row],[Multi-lens? 1]]="Quad", 4, ""))),"")</f>
        <v/>
      </c>
      <c r="I1511" s="9" t="str">
        <f>IFERROR(Table1[[#This Row],[Name]],"")</f>
        <v/>
      </c>
      <c r="K1511" s="3" t="str">
        <f t="shared" si="142"/>
        <v/>
      </c>
      <c r="M1511" s="4" t="e">
        <f>IF(Table1[[#This Row],[Import to Gateway Calculator?]]="Yes",IFERROR(Table1[[#This Row],[Streaming Resolution '[MP']]],""),0)</f>
        <v>#VALUE!</v>
      </c>
      <c r="N1511" s="4" t="e">
        <f>IF(Table1[[#This Row],[Import to Gateway Calculator?]]="Yes",IFERROR(Table1[[#This Row],[Recording Resolution '[MP']]],""),0)</f>
        <v>#VALUE!</v>
      </c>
      <c r="O1511" s="4" t="e">
        <f>IF(Table1[[#This Row],[Import to Gateway Calculator?]]="Yes",IFERROR(Table1[[#This Row],[Frame Rate '[FPS'] 1]],""),0)</f>
        <v>#VALUE!</v>
      </c>
      <c r="P1511" s="4" t="e">
        <f>IF(Table1[[#This Row],[Import to Gateway Calculator?]]="Yes",IFERROR(Table1[[#This Row],[Days of Storage 1]],""),0)</f>
        <v>#VALUE!</v>
      </c>
    </row>
    <row r="1512" spans="1:16" x14ac:dyDescent="0.25">
      <c r="A1512" s="5" t="e">
        <f t="shared" si="143"/>
        <v>#VALUE!</v>
      </c>
      <c r="B1512" s="6" t="str">
        <f>IFERROR(IF(Table1[[#This Row],[Multi-lens? 1]]="No", 1, IF(Table1[[#This Row],[Multi-lens? 1]]="Dual", 2, IF(Table1[[#This Row],[Multi-lens? 1]]="Quad", 4, ""))),"")</f>
        <v/>
      </c>
      <c r="C1512" s="6" t="e">
        <f t="shared" si="144"/>
        <v>#VALUE!</v>
      </c>
      <c r="D1512" s="6" t="e">
        <f t="shared" si="145"/>
        <v>#VALUE!</v>
      </c>
      <c r="E1512" s="6" t="e">
        <f t="shared" si="146"/>
        <v>#VALUE!</v>
      </c>
      <c r="F1512" s="6" t="e">
        <f t="shared" si="147"/>
        <v>#VALUE!</v>
      </c>
      <c r="H1512" s="6" t="str">
        <f>IFERROR(IF(Table1[[#This Row],[Multi-lens? 1]]="No", 1, IF(Table1[[#This Row],[Multi-lens? 1]]="Dual", 2, IF(Table1[[#This Row],[Multi-lens? 1]]="Quad", 4, ""))),"")</f>
        <v/>
      </c>
      <c r="I1512" s="9" t="str">
        <f>IFERROR(Table1[[#This Row],[Name]],"")</f>
        <v/>
      </c>
      <c r="K1512" s="3" t="str">
        <f t="shared" si="142"/>
        <v/>
      </c>
      <c r="M1512" s="4" t="e">
        <f>IF(Table1[[#This Row],[Import to Gateway Calculator?]]="Yes",IFERROR(Table1[[#This Row],[Streaming Resolution '[MP']]],""),0)</f>
        <v>#VALUE!</v>
      </c>
      <c r="N1512" s="4" t="e">
        <f>IF(Table1[[#This Row],[Import to Gateway Calculator?]]="Yes",IFERROR(Table1[[#This Row],[Recording Resolution '[MP']]],""),0)</f>
        <v>#VALUE!</v>
      </c>
      <c r="O1512" s="4" t="e">
        <f>IF(Table1[[#This Row],[Import to Gateway Calculator?]]="Yes",IFERROR(Table1[[#This Row],[Frame Rate '[FPS'] 1]],""),0)</f>
        <v>#VALUE!</v>
      </c>
      <c r="P1512" s="4" t="e">
        <f>IF(Table1[[#This Row],[Import to Gateway Calculator?]]="Yes",IFERROR(Table1[[#This Row],[Days of Storage 1]],""),0)</f>
        <v>#VALUE!</v>
      </c>
    </row>
    <row r="1513" spans="1:16" x14ac:dyDescent="0.25">
      <c r="A1513" s="5" t="e">
        <f t="shared" si="143"/>
        <v>#VALUE!</v>
      </c>
      <c r="B1513" s="6" t="str">
        <f>IFERROR(IF(Table1[[#This Row],[Multi-lens? 1]]="No", 1, IF(Table1[[#This Row],[Multi-lens? 1]]="Dual", 2, IF(Table1[[#This Row],[Multi-lens? 1]]="Quad", 4, ""))),"")</f>
        <v/>
      </c>
      <c r="C1513" s="6" t="e">
        <f t="shared" si="144"/>
        <v>#VALUE!</v>
      </c>
      <c r="D1513" s="6" t="e">
        <f t="shared" si="145"/>
        <v>#VALUE!</v>
      </c>
      <c r="E1513" s="6" t="e">
        <f t="shared" si="146"/>
        <v>#VALUE!</v>
      </c>
      <c r="F1513" s="6" t="e">
        <f t="shared" si="147"/>
        <v>#VALUE!</v>
      </c>
      <c r="H1513" s="6" t="str">
        <f>IFERROR(IF(Table1[[#This Row],[Multi-lens? 1]]="No", 1, IF(Table1[[#This Row],[Multi-lens? 1]]="Dual", 2, IF(Table1[[#This Row],[Multi-lens? 1]]="Quad", 4, ""))),"")</f>
        <v/>
      </c>
      <c r="I1513" s="9" t="str">
        <f>IFERROR(Table1[[#This Row],[Name]],"")</f>
        <v/>
      </c>
      <c r="K1513" s="3" t="str">
        <f t="shared" si="142"/>
        <v/>
      </c>
      <c r="M1513" s="4" t="e">
        <f>IF(Table1[[#This Row],[Import to Gateway Calculator?]]="Yes",IFERROR(Table1[[#This Row],[Streaming Resolution '[MP']]],""),0)</f>
        <v>#VALUE!</v>
      </c>
      <c r="N1513" s="4" t="e">
        <f>IF(Table1[[#This Row],[Import to Gateway Calculator?]]="Yes",IFERROR(Table1[[#This Row],[Recording Resolution '[MP']]],""),0)</f>
        <v>#VALUE!</v>
      </c>
      <c r="O1513" s="4" t="e">
        <f>IF(Table1[[#This Row],[Import to Gateway Calculator?]]="Yes",IFERROR(Table1[[#This Row],[Frame Rate '[FPS'] 1]],""),0)</f>
        <v>#VALUE!</v>
      </c>
      <c r="P1513" s="4" t="e">
        <f>IF(Table1[[#This Row],[Import to Gateway Calculator?]]="Yes",IFERROR(Table1[[#This Row],[Days of Storage 1]],""),0)</f>
        <v>#VALUE!</v>
      </c>
    </row>
    <row r="1514" spans="1:16" x14ac:dyDescent="0.25">
      <c r="A1514" s="5" t="e">
        <f t="shared" si="143"/>
        <v>#VALUE!</v>
      </c>
      <c r="B1514" s="6" t="str">
        <f>IFERROR(IF(Table1[[#This Row],[Multi-lens? 1]]="No", 1, IF(Table1[[#This Row],[Multi-lens? 1]]="Dual", 2, IF(Table1[[#This Row],[Multi-lens? 1]]="Quad", 4, ""))),"")</f>
        <v/>
      </c>
      <c r="C1514" s="6" t="e">
        <f t="shared" si="144"/>
        <v>#VALUE!</v>
      </c>
      <c r="D1514" s="6" t="e">
        <f t="shared" si="145"/>
        <v>#VALUE!</v>
      </c>
      <c r="E1514" s="6" t="e">
        <f t="shared" si="146"/>
        <v>#VALUE!</v>
      </c>
      <c r="F1514" s="6" t="e">
        <f t="shared" si="147"/>
        <v>#VALUE!</v>
      </c>
      <c r="H1514" s="6" t="str">
        <f>IFERROR(IF(Table1[[#This Row],[Multi-lens? 1]]="No", 1, IF(Table1[[#This Row],[Multi-lens? 1]]="Dual", 2, IF(Table1[[#This Row],[Multi-lens? 1]]="Quad", 4, ""))),"")</f>
        <v/>
      </c>
      <c r="I1514" s="9" t="str">
        <f>IFERROR(Table1[[#This Row],[Name]],"")</f>
        <v/>
      </c>
      <c r="K1514" s="3" t="str">
        <f t="shared" si="142"/>
        <v/>
      </c>
      <c r="M1514" s="4" t="e">
        <f>IF(Table1[[#This Row],[Import to Gateway Calculator?]]="Yes",IFERROR(Table1[[#This Row],[Streaming Resolution '[MP']]],""),0)</f>
        <v>#VALUE!</v>
      </c>
      <c r="N1514" s="4" t="e">
        <f>IF(Table1[[#This Row],[Import to Gateway Calculator?]]="Yes",IFERROR(Table1[[#This Row],[Recording Resolution '[MP']]],""),0)</f>
        <v>#VALUE!</v>
      </c>
      <c r="O1514" s="4" t="e">
        <f>IF(Table1[[#This Row],[Import to Gateway Calculator?]]="Yes",IFERROR(Table1[[#This Row],[Frame Rate '[FPS'] 1]],""),0)</f>
        <v>#VALUE!</v>
      </c>
      <c r="P1514" s="4" t="e">
        <f>IF(Table1[[#This Row],[Import to Gateway Calculator?]]="Yes",IFERROR(Table1[[#This Row],[Days of Storage 1]],""),0)</f>
        <v>#VALUE!</v>
      </c>
    </row>
    <row r="1515" spans="1:16" x14ac:dyDescent="0.25">
      <c r="A1515" s="5" t="e">
        <f t="shared" si="143"/>
        <v>#VALUE!</v>
      </c>
      <c r="B1515" s="6" t="str">
        <f>IFERROR(IF(Table1[[#This Row],[Multi-lens? 1]]="No", 1, IF(Table1[[#This Row],[Multi-lens? 1]]="Dual", 2, IF(Table1[[#This Row],[Multi-lens? 1]]="Quad", 4, ""))),"")</f>
        <v/>
      </c>
      <c r="C1515" s="6" t="e">
        <f t="shared" si="144"/>
        <v>#VALUE!</v>
      </c>
      <c r="D1515" s="6" t="e">
        <f t="shared" si="145"/>
        <v>#VALUE!</v>
      </c>
      <c r="E1515" s="6" t="e">
        <f t="shared" si="146"/>
        <v>#VALUE!</v>
      </c>
      <c r="F1515" s="6" t="e">
        <f t="shared" si="147"/>
        <v>#VALUE!</v>
      </c>
      <c r="H1515" s="6" t="str">
        <f>IFERROR(IF(Table1[[#This Row],[Multi-lens? 1]]="No", 1, IF(Table1[[#This Row],[Multi-lens? 1]]="Dual", 2, IF(Table1[[#This Row],[Multi-lens? 1]]="Quad", 4, ""))),"")</f>
        <v/>
      </c>
      <c r="I1515" s="9" t="str">
        <f>IFERROR(Table1[[#This Row],[Name]],"")</f>
        <v/>
      </c>
      <c r="K1515" s="3" t="str">
        <f t="shared" si="142"/>
        <v/>
      </c>
      <c r="M1515" s="4" t="e">
        <f>IF(Table1[[#This Row],[Import to Gateway Calculator?]]="Yes",IFERROR(Table1[[#This Row],[Streaming Resolution '[MP']]],""),0)</f>
        <v>#VALUE!</v>
      </c>
      <c r="N1515" s="4" t="e">
        <f>IF(Table1[[#This Row],[Import to Gateway Calculator?]]="Yes",IFERROR(Table1[[#This Row],[Recording Resolution '[MP']]],""),0)</f>
        <v>#VALUE!</v>
      </c>
      <c r="O1515" s="4" t="e">
        <f>IF(Table1[[#This Row],[Import to Gateway Calculator?]]="Yes",IFERROR(Table1[[#This Row],[Frame Rate '[FPS'] 1]],""),0)</f>
        <v>#VALUE!</v>
      </c>
      <c r="P1515" s="4" t="e">
        <f>IF(Table1[[#This Row],[Import to Gateway Calculator?]]="Yes",IFERROR(Table1[[#This Row],[Days of Storage 1]],""),0)</f>
        <v>#VALUE!</v>
      </c>
    </row>
    <row r="1516" spans="1:16" x14ac:dyDescent="0.25">
      <c r="A1516" s="5" t="e">
        <f t="shared" si="143"/>
        <v>#VALUE!</v>
      </c>
      <c r="B1516" s="6" t="str">
        <f>IFERROR(IF(Table1[[#This Row],[Multi-lens? 1]]="No", 1, IF(Table1[[#This Row],[Multi-lens? 1]]="Dual", 2, IF(Table1[[#This Row],[Multi-lens? 1]]="Quad", 4, ""))),"")</f>
        <v/>
      </c>
      <c r="C1516" s="6" t="e">
        <f t="shared" si="144"/>
        <v>#VALUE!</v>
      </c>
      <c r="D1516" s="6" t="e">
        <f t="shared" si="145"/>
        <v>#VALUE!</v>
      </c>
      <c r="E1516" s="6" t="e">
        <f t="shared" si="146"/>
        <v>#VALUE!</v>
      </c>
      <c r="F1516" s="6" t="e">
        <f t="shared" si="147"/>
        <v>#VALUE!</v>
      </c>
      <c r="H1516" s="6" t="str">
        <f>IFERROR(IF(Table1[[#This Row],[Multi-lens? 1]]="No", 1, IF(Table1[[#This Row],[Multi-lens? 1]]="Dual", 2, IF(Table1[[#This Row],[Multi-lens? 1]]="Quad", 4, ""))),"")</f>
        <v/>
      </c>
      <c r="I1516" s="9" t="str">
        <f>IFERROR(Table1[[#This Row],[Name]],"")</f>
        <v/>
      </c>
      <c r="K1516" s="3" t="str">
        <f t="shared" si="142"/>
        <v/>
      </c>
      <c r="M1516" s="4" t="e">
        <f>IF(Table1[[#This Row],[Import to Gateway Calculator?]]="Yes",IFERROR(Table1[[#This Row],[Streaming Resolution '[MP']]],""),0)</f>
        <v>#VALUE!</v>
      </c>
      <c r="N1516" s="4" t="e">
        <f>IF(Table1[[#This Row],[Import to Gateway Calculator?]]="Yes",IFERROR(Table1[[#This Row],[Recording Resolution '[MP']]],""),0)</f>
        <v>#VALUE!</v>
      </c>
      <c r="O1516" s="4" t="e">
        <f>IF(Table1[[#This Row],[Import to Gateway Calculator?]]="Yes",IFERROR(Table1[[#This Row],[Frame Rate '[FPS'] 1]],""),0)</f>
        <v>#VALUE!</v>
      </c>
      <c r="P1516" s="4" t="e">
        <f>IF(Table1[[#This Row],[Import to Gateway Calculator?]]="Yes",IFERROR(Table1[[#This Row],[Days of Storage 1]],""),0)</f>
        <v>#VALUE!</v>
      </c>
    </row>
    <row r="1517" spans="1:16" x14ac:dyDescent="0.25">
      <c r="A1517" s="5" t="e">
        <f t="shared" si="143"/>
        <v>#VALUE!</v>
      </c>
      <c r="B1517" s="6" t="str">
        <f>IFERROR(IF(Table1[[#This Row],[Multi-lens? 1]]="No", 1, IF(Table1[[#This Row],[Multi-lens? 1]]="Dual", 2, IF(Table1[[#This Row],[Multi-lens? 1]]="Quad", 4, ""))),"")</f>
        <v/>
      </c>
      <c r="C1517" s="6" t="e">
        <f t="shared" si="144"/>
        <v>#VALUE!</v>
      </c>
      <c r="D1517" s="6" t="e">
        <f t="shared" si="145"/>
        <v>#VALUE!</v>
      </c>
      <c r="E1517" s="6" t="e">
        <f t="shared" si="146"/>
        <v>#VALUE!</v>
      </c>
      <c r="F1517" s="6" t="e">
        <f t="shared" si="147"/>
        <v>#VALUE!</v>
      </c>
      <c r="H1517" s="6" t="str">
        <f>IFERROR(IF(Table1[[#This Row],[Multi-lens? 1]]="No", 1, IF(Table1[[#This Row],[Multi-lens? 1]]="Dual", 2, IF(Table1[[#This Row],[Multi-lens? 1]]="Quad", 4, ""))),"")</f>
        <v/>
      </c>
      <c r="I1517" s="9" t="str">
        <f>IFERROR(Table1[[#This Row],[Name]],"")</f>
        <v/>
      </c>
      <c r="K1517" s="3" t="str">
        <f t="shared" si="142"/>
        <v/>
      </c>
      <c r="M1517" s="4" t="e">
        <f>IF(Table1[[#This Row],[Import to Gateway Calculator?]]="Yes",IFERROR(Table1[[#This Row],[Streaming Resolution '[MP']]],""),0)</f>
        <v>#VALUE!</v>
      </c>
      <c r="N1517" s="4" t="e">
        <f>IF(Table1[[#This Row],[Import to Gateway Calculator?]]="Yes",IFERROR(Table1[[#This Row],[Recording Resolution '[MP']]],""),0)</f>
        <v>#VALUE!</v>
      </c>
      <c r="O1517" s="4" t="e">
        <f>IF(Table1[[#This Row],[Import to Gateway Calculator?]]="Yes",IFERROR(Table1[[#This Row],[Frame Rate '[FPS'] 1]],""),0)</f>
        <v>#VALUE!</v>
      </c>
      <c r="P1517" s="4" t="e">
        <f>IF(Table1[[#This Row],[Import to Gateway Calculator?]]="Yes",IFERROR(Table1[[#This Row],[Days of Storage 1]],""),0)</f>
        <v>#VALUE!</v>
      </c>
    </row>
    <row r="1518" spans="1:16" x14ac:dyDescent="0.25">
      <c r="A1518" s="5" t="e">
        <f t="shared" si="143"/>
        <v>#VALUE!</v>
      </c>
      <c r="B1518" s="6" t="str">
        <f>IFERROR(IF(Table1[[#This Row],[Multi-lens? 1]]="No", 1, IF(Table1[[#This Row],[Multi-lens? 1]]="Dual", 2, IF(Table1[[#This Row],[Multi-lens? 1]]="Quad", 4, ""))),"")</f>
        <v/>
      </c>
      <c r="C1518" s="6" t="e">
        <f t="shared" si="144"/>
        <v>#VALUE!</v>
      </c>
      <c r="D1518" s="6" t="e">
        <f t="shared" si="145"/>
        <v>#VALUE!</v>
      </c>
      <c r="E1518" s="6" t="e">
        <f t="shared" si="146"/>
        <v>#VALUE!</v>
      </c>
      <c r="F1518" s="6" t="e">
        <f t="shared" si="147"/>
        <v>#VALUE!</v>
      </c>
      <c r="H1518" s="6" t="str">
        <f>IFERROR(IF(Table1[[#This Row],[Multi-lens? 1]]="No", 1, IF(Table1[[#This Row],[Multi-lens? 1]]="Dual", 2, IF(Table1[[#This Row],[Multi-lens? 1]]="Quad", 4, ""))),"")</f>
        <v/>
      </c>
      <c r="I1518" s="9" t="str">
        <f>IFERROR(Table1[[#This Row],[Name]],"")</f>
        <v/>
      </c>
      <c r="K1518" s="3" t="str">
        <f t="shared" si="142"/>
        <v/>
      </c>
      <c r="M1518" s="4" t="e">
        <f>IF(Table1[[#This Row],[Import to Gateway Calculator?]]="Yes",IFERROR(Table1[[#This Row],[Streaming Resolution '[MP']]],""),0)</f>
        <v>#VALUE!</v>
      </c>
      <c r="N1518" s="4" t="e">
        <f>IF(Table1[[#This Row],[Import to Gateway Calculator?]]="Yes",IFERROR(Table1[[#This Row],[Recording Resolution '[MP']]],""),0)</f>
        <v>#VALUE!</v>
      </c>
      <c r="O1518" s="4" t="e">
        <f>IF(Table1[[#This Row],[Import to Gateway Calculator?]]="Yes",IFERROR(Table1[[#This Row],[Frame Rate '[FPS'] 1]],""),0)</f>
        <v>#VALUE!</v>
      </c>
      <c r="P1518" s="4" t="e">
        <f>IF(Table1[[#This Row],[Import to Gateway Calculator?]]="Yes",IFERROR(Table1[[#This Row],[Days of Storage 1]],""),0)</f>
        <v>#VALUE!</v>
      </c>
    </row>
    <row r="1519" spans="1:16" x14ac:dyDescent="0.25">
      <c r="A1519" s="5" t="e">
        <f t="shared" si="143"/>
        <v>#VALUE!</v>
      </c>
      <c r="B1519" s="6" t="str">
        <f>IFERROR(IF(Table1[[#This Row],[Multi-lens? 1]]="No", 1, IF(Table1[[#This Row],[Multi-lens? 1]]="Dual", 2, IF(Table1[[#This Row],[Multi-lens? 1]]="Quad", 4, ""))),"")</f>
        <v/>
      </c>
      <c r="C1519" s="6" t="e">
        <f t="shared" si="144"/>
        <v>#VALUE!</v>
      </c>
      <c r="D1519" s="6" t="e">
        <f t="shared" si="145"/>
        <v>#VALUE!</v>
      </c>
      <c r="E1519" s="6" t="e">
        <f t="shared" si="146"/>
        <v>#VALUE!</v>
      </c>
      <c r="F1519" s="6" t="e">
        <f t="shared" si="147"/>
        <v>#VALUE!</v>
      </c>
      <c r="H1519" s="6" t="str">
        <f>IFERROR(IF(Table1[[#This Row],[Multi-lens? 1]]="No", 1, IF(Table1[[#This Row],[Multi-lens? 1]]="Dual", 2, IF(Table1[[#This Row],[Multi-lens? 1]]="Quad", 4, ""))),"")</f>
        <v/>
      </c>
      <c r="I1519" s="9" t="str">
        <f>IFERROR(Table1[[#This Row],[Name]],"")</f>
        <v/>
      </c>
      <c r="K1519" s="3" t="str">
        <f t="shared" si="142"/>
        <v/>
      </c>
      <c r="M1519" s="4" t="e">
        <f>IF(Table1[[#This Row],[Import to Gateway Calculator?]]="Yes",IFERROR(Table1[[#This Row],[Streaming Resolution '[MP']]],""),0)</f>
        <v>#VALUE!</v>
      </c>
      <c r="N1519" s="4" t="e">
        <f>IF(Table1[[#This Row],[Import to Gateway Calculator?]]="Yes",IFERROR(Table1[[#This Row],[Recording Resolution '[MP']]],""),0)</f>
        <v>#VALUE!</v>
      </c>
      <c r="O1519" s="4" t="e">
        <f>IF(Table1[[#This Row],[Import to Gateway Calculator?]]="Yes",IFERROR(Table1[[#This Row],[Frame Rate '[FPS'] 1]],""),0)</f>
        <v>#VALUE!</v>
      </c>
      <c r="P1519" s="4" t="e">
        <f>IF(Table1[[#This Row],[Import to Gateway Calculator?]]="Yes",IFERROR(Table1[[#This Row],[Days of Storage 1]],""),0)</f>
        <v>#VALUE!</v>
      </c>
    </row>
    <row r="1520" spans="1:16" x14ac:dyDescent="0.25">
      <c r="A1520" s="5" t="e">
        <f t="shared" si="143"/>
        <v>#VALUE!</v>
      </c>
      <c r="B1520" s="6" t="str">
        <f>IFERROR(IF(Table1[[#This Row],[Multi-lens? 1]]="No", 1, IF(Table1[[#This Row],[Multi-lens? 1]]="Dual", 2, IF(Table1[[#This Row],[Multi-lens? 1]]="Quad", 4, ""))),"")</f>
        <v/>
      </c>
      <c r="C1520" s="6" t="e">
        <f t="shared" si="144"/>
        <v>#VALUE!</v>
      </c>
      <c r="D1520" s="6" t="e">
        <f t="shared" si="145"/>
        <v>#VALUE!</v>
      </c>
      <c r="E1520" s="6" t="e">
        <f t="shared" si="146"/>
        <v>#VALUE!</v>
      </c>
      <c r="F1520" s="6" t="e">
        <f t="shared" si="147"/>
        <v>#VALUE!</v>
      </c>
      <c r="H1520" s="6" t="str">
        <f>IFERROR(IF(Table1[[#This Row],[Multi-lens? 1]]="No", 1, IF(Table1[[#This Row],[Multi-lens? 1]]="Dual", 2, IF(Table1[[#This Row],[Multi-lens? 1]]="Quad", 4, ""))),"")</f>
        <v/>
      </c>
      <c r="I1520" s="9" t="str">
        <f>IFERROR(Table1[[#This Row],[Name]],"")</f>
        <v/>
      </c>
      <c r="K1520" s="3" t="str">
        <f t="shared" si="142"/>
        <v/>
      </c>
      <c r="M1520" s="4" t="e">
        <f>IF(Table1[[#This Row],[Import to Gateway Calculator?]]="Yes",IFERROR(Table1[[#This Row],[Streaming Resolution '[MP']]],""),0)</f>
        <v>#VALUE!</v>
      </c>
      <c r="N1520" s="4" t="e">
        <f>IF(Table1[[#This Row],[Import to Gateway Calculator?]]="Yes",IFERROR(Table1[[#This Row],[Recording Resolution '[MP']]],""),0)</f>
        <v>#VALUE!</v>
      </c>
      <c r="O1520" s="4" t="e">
        <f>IF(Table1[[#This Row],[Import to Gateway Calculator?]]="Yes",IFERROR(Table1[[#This Row],[Frame Rate '[FPS'] 1]],""),0)</f>
        <v>#VALUE!</v>
      </c>
      <c r="P1520" s="4" t="e">
        <f>IF(Table1[[#This Row],[Import to Gateway Calculator?]]="Yes",IFERROR(Table1[[#This Row],[Days of Storage 1]],""),0)</f>
        <v>#VALUE!</v>
      </c>
    </row>
    <row r="1521" spans="1:16" x14ac:dyDescent="0.25">
      <c r="A1521" s="5" t="e">
        <f t="shared" si="143"/>
        <v>#VALUE!</v>
      </c>
      <c r="B1521" s="6" t="str">
        <f>IFERROR(IF(Table1[[#This Row],[Multi-lens? 1]]="No", 1, IF(Table1[[#This Row],[Multi-lens? 1]]="Dual", 2, IF(Table1[[#This Row],[Multi-lens? 1]]="Quad", 4, ""))),"")</f>
        <v/>
      </c>
      <c r="C1521" s="6" t="e">
        <f t="shared" si="144"/>
        <v>#VALUE!</v>
      </c>
      <c r="D1521" s="6" t="e">
        <f t="shared" si="145"/>
        <v>#VALUE!</v>
      </c>
      <c r="E1521" s="6" t="e">
        <f t="shared" si="146"/>
        <v>#VALUE!</v>
      </c>
      <c r="F1521" s="6" t="e">
        <f t="shared" si="147"/>
        <v>#VALUE!</v>
      </c>
      <c r="H1521" s="6" t="str">
        <f>IFERROR(IF(Table1[[#This Row],[Multi-lens? 1]]="No", 1, IF(Table1[[#This Row],[Multi-lens? 1]]="Dual", 2, IF(Table1[[#This Row],[Multi-lens? 1]]="Quad", 4, ""))),"")</f>
        <v/>
      </c>
      <c r="I1521" s="9" t="str">
        <f>IFERROR(Table1[[#This Row],[Name]],"")</f>
        <v/>
      </c>
      <c r="K1521" s="3" t="str">
        <f t="shared" si="142"/>
        <v/>
      </c>
      <c r="M1521" s="4" t="e">
        <f>IF(Table1[[#This Row],[Import to Gateway Calculator?]]="Yes",IFERROR(Table1[[#This Row],[Streaming Resolution '[MP']]],""),0)</f>
        <v>#VALUE!</v>
      </c>
      <c r="N1521" s="4" t="e">
        <f>IF(Table1[[#This Row],[Import to Gateway Calculator?]]="Yes",IFERROR(Table1[[#This Row],[Recording Resolution '[MP']]],""),0)</f>
        <v>#VALUE!</v>
      </c>
      <c r="O1521" s="4" t="e">
        <f>IF(Table1[[#This Row],[Import to Gateway Calculator?]]="Yes",IFERROR(Table1[[#This Row],[Frame Rate '[FPS'] 1]],""),0)</f>
        <v>#VALUE!</v>
      </c>
      <c r="P1521" s="4" t="e">
        <f>IF(Table1[[#This Row],[Import to Gateway Calculator?]]="Yes",IFERROR(Table1[[#This Row],[Days of Storage 1]],""),0)</f>
        <v>#VALUE!</v>
      </c>
    </row>
    <row r="1522" spans="1:16" x14ac:dyDescent="0.25">
      <c r="A1522" s="5" t="e">
        <f t="shared" si="143"/>
        <v>#VALUE!</v>
      </c>
      <c r="B1522" s="6" t="str">
        <f>IFERROR(IF(Table1[[#This Row],[Multi-lens? 1]]="No", 1, IF(Table1[[#This Row],[Multi-lens? 1]]="Dual", 2, IF(Table1[[#This Row],[Multi-lens? 1]]="Quad", 4, ""))),"")</f>
        <v/>
      </c>
      <c r="C1522" s="6" t="e">
        <f t="shared" si="144"/>
        <v>#VALUE!</v>
      </c>
      <c r="D1522" s="6" t="e">
        <f t="shared" si="145"/>
        <v>#VALUE!</v>
      </c>
      <c r="E1522" s="6" t="e">
        <f t="shared" si="146"/>
        <v>#VALUE!</v>
      </c>
      <c r="F1522" s="6" t="e">
        <f t="shared" si="147"/>
        <v>#VALUE!</v>
      </c>
      <c r="H1522" s="6" t="str">
        <f>IFERROR(IF(Table1[[#This Row],[Multi-lens? 1]]="No", 1, IF(Table1[[#This Row],[Multi-lens? 1]]="Dual", 2, IF(Table1[[#This Row],[Multi-lens? 1]]="Quad", 4, ""))),"")</f>
        <v/>
      </c>
      <c r="I1522" s="9" t="str">
        <f>IFERROR(Table1[[#This Row],[Name]],"")</f>
        <v/>
      </c>
      <c r="K1522" s="3" t="str">
        <f t="shared" si="142"/>
        <v/>
      </c>
      <c r="M1522" s="4" t="e">
        <f>IF(Table1[[#This Row],[Import to Gateway Calculator?]]="Yes",IFERROR(Table1[[#This Row],[Streaming Resolution '[MP']]],""),0)</f>
        <v>#VALUE!</v>
      </c>
      <c r="N1522" s="4" t="e">
        <f>IF(Table1[[#This Row],[Import to Gateway Calculator?]]="Yes",IFERROR(Table1[[#This Row],[Recording Resolution '[MP']]],""),0)</f>
        <v>#VALUE!</v>
      </c>
      <c r="O1522" s="4" t="e">
        <f>IF(Table1[[#This Row],[Import to Gateway Calculator?]]="Yes",IFERROR(Table1[[#This Row],[Frame Rate '[FPS'] 1]],""),0)</f>
        <v>#VALUE!</v>
      </c>
      <c r="P1522" s="4" t="e">
        <f>IF(Table1[[#This Row],[Import to Gateway Calculator?]]="Yes",IFERROR(Table1[[#This Row],[Days of Storage 1]],""),0)</f>
        <v>#VALUE!</v>
      </c>
    </row>
    <row r="1523" spans="1:16" x14ac:dyDescent="0.25">
      <c r="A1523" s="5" t="e">
        <f t="shared" si="143"/>
        <v>#VALUE!</v>
      </c>
      <c r="B1523" s="6" t="str">
        <f>IFERROR(IF(Table1[[#This Row],[Multi-lens? 1]]="No", 1, IF(Table1[[#This Row],[Multi-lens? 1]]="Dual", 2, IF(Table1[[#This Row],[Multi-lens? 1]]="Quad", 4, ""))),"")</f>
        <v/>
      </c>
      <c r="C1523" s="6" t="e">
        <f t="shared" si="144"/>
        <v>#VALUE!</v>
      </c>
      <c r="D1523" s="6" t="e">
        <f t="shared" si="145"/>
        <v>#VALUE!</v>
      </c>
      <c r="E1523" s="6" t="e">
        <f t="shared" si="146"/>
        <v>#VALUE!</v>
      </c>
      <c r="F1523" s="6" t="e">
        <f t="shared" si="147"/>
        <v>#VALUE!</v>
      </c>
      <c r="H1523" s="6" t="str">
        <f>IFERROR(IF(Table1[[#This Row],[Multi-lens? 1]]="No", 1, IF(Table1[[#This Row],[Multi-lens? 1]]="Dual", 2, IF(Table1[[#This Row],[Multi-lens? 1]]="Quad", 4, ""))),"")</f>
        <v/>
      </c>
      <c r="I1523" s="9" t="str">
        <f>IFERROR(Table1[[#This Row],[Name]],"")</f>
        <v/>
      </c>
      <c r="K1523" s="3" t="str">
        <f t="shared" si="142"/>
        <v/>
      </c>
      <c r="M1523" s="4" t="e">
        <f>IF(Table1[[#This Row],[Import to Gateway Calculator?]]="Yes",IFERROR(Table1[[#This Row],[Streaming Resolution '[MP']]],""),0)</f>
        <v>#VALUE!</v>
      </c>
      <c r="N1523" s="4" t="e">
        <f>IF(Table1[[#This Row],[Import to Gateway Calculator?]]="Yes",IFERROR(Table1[[#This Row],[Recording Resolution '[MP']]],""),0)</f>
        <v>#VALUE!</v>
      </c>
      <c r="O1523" s="4" t="e">
        <f>IF(Table1[[#This Row],[Import to Gateway Calculator?]]="Yes",IFERROR(Table1[[#This Row],[Frame Rate '[FPS'] 1]],""),0)</f>
        <v>#VALUE!</v>
      </c>
      <c r="P1523" s="4" t="e">
        <f>IF(Table1[[#This Row],[Import to Gateway Calculator?]]="Yes",IFERROR(Table1[[#This Row],[Days of Storage 1]],""),0)</f>
        <v>#VALUE!</v>
      </c>
    </row>
    <row r="1524" spans="1:16" x14ac:dyDescent="0.25">
      <c r="A1524" s="5" t="e">
        <f t="shared" si="143"/>
        <v>#VALUE!</v>
      </c>
      <c r="B1524" s="6" t="str">
        <f>IFERROR(IF(Table1[[#This Row],[Multi-lens? 1]]="No", 1, IF(Table1[[#This Row],[Multi-lens? 1]]="Dual", 2, IF(Table1[[#This Row],[Multi-lens? 1]]="Quad", 4, ""))),"")</f>
        <v/>
      </c>
      <c r="C1524" s="6" t="e">
        <f t="shared" si="144"/>
        <v>#VALUE!</v>
      </c>
      <c r="D1524" s="6" t="e">
        <f t="shared" si="145"/>
        <v>#VALUE!</v>
      </c>
      <c r="E1524" s="6" t="e">
        <f t="shared" si="146"/>
        <v>#VALUE!</v>
      </c>
      <c r="F1524" s="6" t="e">
        <f t="shared" si="147"/>
        <v>#VALUE!</v>
      </c>
      <c r="H1524" s="6" t="str">
        <f>IFERROR(IF(Table1[[#This Row],[Multi-lens? 1]]="No", 1, IF(Table1[[#This Row],[Multi-lens? 1]]="Dual", 2, IF(Table1[[#This Row],[Multi-lens? 1]]="Quad", 4, ""))),"")</f>
        <v/>
      </c>
      <c r="I1524" s="9" t="str">
        <f>IFERROR(Table1[[#This Row],[Name]],"")</f>
        <v/>
      </c>
      <c r="K1524" s="3" t="str">
        <f t="shared" si="142"/>
        <v/>
      </c>
      <c r="M1524" s="4" t="e">
        <f>IF(Table1[[#This Row],[Import to Gateway Calculator?]]="Yes",IFERROR(Table1[[#This Row],[Streaming Resolution '[MP']]],""),0)</f>
        <v>#VALUE!</v>
      </c>
      <c r="N1524" s="4" t="e">
        <f>IF(Table1[[#This Row],[Import to Gateway Calculator?]]="Yes",IFERROR(Table1[[#This Row],[Recording Resolution '[MP']]],""),0)</f>
        <v>#VALUE!</v>
      </c>
      <c r="O1524" s="4" t="e">
        <f>IF(Table1[[#This Row],[Import to Gateway Calculator?]]="Yes",IFERROR(Table1[[#This Row],[Frame Rate '[FPS'] 1]],""),0)</f>
        <v>#VALUE!</v>
      </c>
      <c r="P1524" s="4" t="e">
        <f>IF(Table1[[#This Row],[Import to Gateway Calculator?]]="Yes",IFERROR(Table1[[#This Row],[Days of Storage 1]],""),0)</f>
        <v>#VALUE!</v>
      </c>
    </row>
    <row r="1525" spans="1:16" x14ac:dyDescent="0.25">
      <c r="A1525" s="5" t="e">
        <f t="shared" si="143"/>
        <v>#VALUE!</v>
      </c>
      <c r="B1525" s="6" t="str">
        <f>IFERROR(IF(Table1[[#This Row],[Multi-lens? 1]]="No", 1, IF(Table1[[#This Row],[Multi-lens? 1]]="Dual", 2, IF(Table1[[#This Row],[Multi-lens? 1]]="Quad", 4, ""))),"")</f>
        <v/>
      </c>
      <c r="C1525" s="6" t="e">
        <f t="shared" si="144"/>
        <v>#VALUE!</v>
      </c>
      <c r="D1525" s="6" t="e">
        <f t="shared" si="145"/>
        <v>#VALUE!</v>
      </c>
      <c r="E1525" s="6" t="e">
        <f t="shared" si="146"/>
        <v>#VALUE!</v>
      </c>
      <c r="F1525" s="6" t="e">
        <f t="shared" si="147"/>
        <v>#VALUE!</v>
      </c>
      <c r="H1525" s="6" t="str">
        <f>IFERROR(IF(Table1[[#This Row],[Multi-lens? 1]]="No", 1, IF(Table1[[#This Row],[Multi-lens? 1]]="Dual", 2, IF(Table1[[#This Row],[Multi-lens? 1]]="Quad", 4, ""))),"")</f>
        <v/>
      </c>
      <c r="I1525" s="9" t="str">
        <f>IFERROR(Table1[[#This Row],[Name]],"")</f>
        <v/>
      </c>
      <c r="K1525" s="3" t="str">
        <f t="shared" si="142"/>
        <v/>
      </c>
      <c r="M1525" s="4" t="e">
        <f>IF(Table1[[#This Row],[Import to Gateway Calculator?]]="Yes",IFERROR(Table1[[#This Row],[Streaming Resolution '[MP']]],""),0)</f>
        <v>#VALUE!</v>
      </c>
      <c r="N1525" s="4" t="e">
        <f>IF(Table1[[#This Row],[Import to Gateway Calculator?]]="Yes",IFERROR(Table1[[#This Row],[Recording Resolution '[MP']]],""),0)</f>
        <v>#VALUE!</v>
      </c>
      <c r="O1525" s="4" t="e">
        <f>IF(Table1[[#This Row],[Import to Gateway Calculator?]]="Yes",IFERROR(Table1[[#This Row],[Frame Rate '[FPS'] 1]],""),0)</f>
        <v>#VALUE!</v>
      </c>
      <c r="P1525" s="4" t="e">
        <f>IF(Table1[[#This Row],[Import to Gateway Calculator?]]="Yes",IFERROR(Table1[[#This Row],[Days of Storage 1]],""),0)</f>
        <v>#VALUE!</v>
      </c>
    </row>
    <row r="1526" spans="1:16" x14ac:dyDescent="0.25">
      <c r="A1526" s="5" t="e">
        <f t="shared" si="143"/>
        <v>#VALUE!</v>
      </c>
      <c r="B1526" s="6" t="str">
        <f>IFERROR(IF(Table1[[#This Row],[Multi-lens? 1]]="No", 1, IF(Table1[[#This Row],[Multi-lens? 1]]="Dual", 2, IF(Table1[[#This Row],[Multi-lens? 1]]="Quad", 4, ""))),"")</f>
        <v/>
      </c>
      <c r="C1526" s="6" t="e">
        <f t="shared" si="144"/>
        <v>#VALUE!</v>
      </c>
      <c r="D1526" s="6" t="e">
        <f t="shared" si="145"/>
        <v>#VALUE!</v>
      </c>
      <c r="E1526" s="6" t="e">
        <f t="shared" si="146"/>
        <v>#VALUE!</v>
      </c>
      <c r="F1526" s="6" t="e">
        <f t="shared" si="147"/>
        <v>#VALUE!</v>
      </c>
      <c r="H1526" s="6" t="str">
        <f>IFERROR(IF(Table1[[#This Row],[Multi-lens? 1]]="No", 1, IF(Table1[[#This Row],[Multi-lens? 1]]="Dual", 2, IF(Table1[[#This Row],[Multi-lens? 1]]="Quad", 4, ""))),"")</f>
        <v/>
      </c>
      <c r="I1526" s="9" t="str">
        <f>IFERROR(Table1[[#This Row],[Name]],"")</f>
        <v/>
      </c>
      <c r="K1526" s="3" t="str">
        <f t="shared" si="142"/>
        <v/>
      </c>
      <c r="M1526" s="4" t="e">
        <f>IF(Table1[[#This Row],[Import to Gateway Calculator?]]="Yes",IFERROR(Table1[[#This Row],[Streaming Resolution '[MP']]],""),0)</f>
        <v>#VALUE!</v>
      </c>
      <c r="N1526" s="4" t="e">
        <f>IF(Table1[[#This Row],[Import to Gateway Calculator?]]="Yes",IFERROR(Table1[[#This Row],[Recording Resolution '[MP']]],""),0)</f>
        <v>#VALUE!</v>
      </c>
      <c r="O1526" s="4" t="e">
        <f>IF(Table1[[#This Row],[Import to Gateway Calculator?]]="Yes",IFERROR(Table1[[#This Row],[Frame Rate '[FPS'] 1]],""),0)</f>
        <v>#VALUE!</v>
      </c>
      <c r="P1526" s="4" t="e">
        <f>IF(Table1[[#This Row],[Import to Gateway Calculator?]]="Yes",IFERROR(Table1[[#This Row],[Days of Storage 1]],""),0)</f>
        <v>#VALUE!</v>
      </c>
    </row>
    <row r="1527" spans="1:16" x14ac:dyDescent="0.25">
      <c r="A1527" s="5" t="e">
        <f t="shared" si="143"/>
        <v>#VALUE!</v>
      </c>
      <c r="B1527" s="6" t="str">
        <f>IFERROR(IF(Table1[[#This Row],[Multi-lens? 1]]="No", 1, IF(Table1[[#This Row],[Multi-lens? 1]]="Dual", 2, IF(Table1[[#This Row],[Multi-lens? 1]]="Quad", 4, ""))),"")</f>
        <v/>
      </c>
      <c r="C1527" s="6" t="e">
        <f t="shared" si="144"/>
        <v>#VALUE!</v>
      </c>
      <c r="D1527" s="6" t="e">
        <f t="shared" si="145"/>
        <v>#VALUE!</v>
      </c>
      <c r="E1527" s="6" t="e">
        <f t="shared" si="146"/>
        <v>#VALUE!</v>
      </c>
      <c r="F1527" s="6" t="e">
        <f t="shared" si="147"/>
        <v>#VALUE!</v>
      </c>
      <c r="H1527" s="6" t="str">
        <f>IFERROR(IF(Table1[[#This Row],[Multi-lens? 1]]="No", 1, IF(Table1[[#This Row],[Multi-lens? 1]]="Dual", 2, IF(Table1[[#This Row],[Multi-lens? 1]]="Quad", 4, ""))),"")</f>
        <v/>
      </c>
      <c r="I1527" s="9" t="str">
        <f>IFERROR(Table1[[#This Row],[Name]],"")</f>
        <v/>
      </c>
      <c r="K1527" s="3" t="str">
        <f t="shared" si="142"/>
        <v/>
      </c>
      <c r="M1527" s="4" t="e">
        <f>IF(Table1[[#This Row],[Import to Gateway Calculator?]]="Yes",IFERROR(Table1[[#This Row],[Streaming Resolution '[MP']]],""),0)</f>
        <v>#VALUE!</v>
      </c>
      <c r="N1527" s="4" t="e">
        <f>IF(Table1[[#This Row],[Import to Gateway Calculator?]]="Yes",IFERROR(Table1[[#This Row],[Recording Resolution '[MP']]],""),0)</f>
        <v>#VALUE!</v>
      </c>
      <c r="O1527" s="4" t="e">
        <f>IF(Table1[[#This Row],[Import to Gateway Calculator?]]="Yes",IFERROR(Table1[[#This Row],[Frame Rate '[FPS'] 1]],""),0)</f>
        <v>#VALUE!</v>
      </c>
      <c r="P1527" s="4" t="e">
        <f>IF(Table1[[#This Row],[Import to Gateway Calculator?]]="Yes",IFERROR(Table1[[#This Row],[Days of Storage 1]],""),0)</f>
        <v>#VALUE!</v>
      </c>
    </row>
    <row r="1528" spans="1:16" x14ac:dyDescent="0.25">
      <c r="A1528" s="5" t="e">
        <f t="shared" si="143"/>
        <v>#VALUE!</v>
      </c>
      <c r="B1528" s="6" t="str">
        <f>IFERROR(IF(Table1[[#This Row],[Multi-lens? 1]]="No", 1, IF(Table1[[#This Row],[Multi-lens? 1]]="Dual", 2, IF(Table1[[#This Row],[Multi-lens? 1]]="Quad", 4, ""))),"")</f>
        <v/>
      </c>
      <c r="C1528" s="6" t="e">
        <f t="shared" si="144"/>
        <v>#VALUE!</v>
      </c>
      <c r="D1528" s="6" t="e">
        <f t="shared" si="145"/>
        <v>#VALUE!</v>
      </c>
      <c r="E1528" s="6" t="e">
        <f t="shared" si="146"/>
        <v>#VALUE!</v>
      </c>
      <c r="F1528" s="6" t="e">
        <f t="shared" si="147"/>
        <v>#VALUE!</v>
      </c>
      <c r="H1528" s="6" t="str">
        <f>IFERROR(IF(Table1[[#This Row],[Multi-lens? 1]]="No", 1, IF(Table1[[#This Row],[Multi-lens? 1]]="Dual", 2, IF(Table1[[#This Row],[Multi-lens? 1]]="Quad", 4, ""))),"")</f>
        <v/>
      </c>
      <c r="I1528" s="9" t="str">
        <f>IFERROR(Table1[[#This Row],[Name]],"")</f>
        <v/>
      </c>
      <c r="K1528" s="3" t="str">
        <f t="shared" si="142"/>
        <v/>
      </c>
      <c r="M1528" s="4" t="e">
        <f>IF(Table1[[#This Row],[Import to Gateway Calculator?]]="Yes",IFERROR(Table1[[#This Row],[Streaming Resolution '[MP']]],""),0)</f>
        <v>#VALUE!</v>
      </c>
      <c r="N1528" s="4" t="e">
        <f>IF(Table1[[#This Row],[Import to Gateway Calculator?]]="Yes",IFERROR(Table1[[#This Row],[Recording Resolution '[MP']]],""),0)</f>
        <v>#VALUE!</v>
      </c>
      <c r="O1528" s="4" t="e">
        <f>IF(Table1[[#This Row],[Import to Gateway Calculator?]]="Yes",IFERROR(Table1[[#This Row],[Frame Rate '[FPS'] 1]],""),0)</f>
        <v>#VALUE!</v>
      </c>
      <c r="P1528" s="4" t="e">
        <f>IF(Table1[[#This Row],[Import to Gateway Calculator?]]="Yes",IFERROR(Table1[[#This Row],[Days of Storage 1]],""),0)</f>
        <v>#VALUE!</v>
      </c>
    </row>
    <row r="1529" spans="1:16" x14ac:dyDescent="0.25">
      <c r="A1529" s="5" t="e">
        <f t="shared" si="143"/>
        <v>#VALUE!</v>
      </c>
      <c r="B1529" s="6" t="str">
        <f>IFERROR(IF(Table1[[#This Row],[Multi-lens? 1]]="No", 1, IF(Table1[[#This Row],[Multi-lens? 1]]="Dual", 2, IF(Table1[[#This Row],[Multi-lens? 1]]="Quad", 4, ""))),"")</f>
        <v/>
      </c>
      <c r="C1529" s="6" t="e">
        <f t="shared" si="144"/>
        <v>#VALUE!</v>
      </c>
      <c r="D1529" s="6" t="e">
        <f t="shared" si="145"/>
        <v>#VALUE!</v>
      </c>
      <c r="E1529" s="6" t="e">
        <f t="shared" si="146"/>
        <v>#VALUE!</v>
      </c>
      <c r="F1529" s="6" t="e">
        <f t="shared" si="147"/>
        <v>#VALUE!</v>
      </c>
      <c r="H1529" s="6" t="str">
        <f>IFERROR(IF(Table1[[#This Row],[Multi-lens? 1]]="No", 1, IF(Table1[[#This Row],[Multi-lens? 1]]="Dual", 2, IF(Table1[[#This Row],[Multi-lens? 1]]="Quad", 4, ""))),"")</f>
        <v/>
      </c>
      <c r="I1529" s="9" t="str">
        <f>IFERROR(Table1[[#This Row],[Name]],"")</f>
        <v/>
      </c>
      <c r="K1529" s="3" t="str">
        <f t="shared" si="142"/>
        <v/>
      </c>
      <c r="M1529" s="4" t="e">
        <f>IF(Table1[[#This Row],[Import to Gateway Calculator?]]="Yes",IFERROR(Table1[[#This Row],[Streaming Resolution '[MP']]],""),0)</f>
        <v>#VALUE!</v>
      </c>
      <c r="N1529" s="4" t="e">
        <f>IF(Table1[[#This Row],[Import to Gateway Calculator?]]="Yes",IFERROR(Table1[[#This Row],[Recording Resolution '[MP']]],""),0)</f>
        <v>#VALUE!</v>
      </c>
      <c r="O1529" s="4" t="e">
        <f>IF(Table1[[#This Row],[Import to Gateway Calculator?]]="Yes",IFERROR(Table1[[#This Row],[Frame Rate '[FPS'] 1]],""),0)</f>
        <v>#VALUE!</v>
      </c>
      <c r="P1529" s="4" t="e">
        <f>IF(Table1[[#This Row],[Import to Gateway Calculator?]]="Yes",IFERROR(Table1[[#This Row],[Days of Storage 1]],""),0)</f>
        <v>#VALUE!</v>
      </c>
    </row>
    <row r="1530" spans="1:16" x14ac:dyDescent="0.25">
      <c r="A1530" s="5" t="e">
        <f t="shared" si="143"/>
        <v>#VALUE!</v>
      </c>
      <c r="B1530" s="6" t="str">
        <f>IFERROR(IF(Table1[[#This Row],[Multi-lens? 1]]="No", 1, IF(Table1[[#This Row],[Multi-lens? 1]]="Dual", 2, IF(Table1[[#This Row],[Multi-lens? 1]]="Quad", 4, ""))),"")</f>
        <v/>
      </c>
      <c r="C1530" s="6" t="e">
        <f t="shared" si="144"/>
        <v>#VALUE!</v>
      </c>
      <c r="D1530" s="6" t="e">
        <f t="shared" si="145"/>
        <v>#VALUE!</v>
      </c>
      <c r="E1530" s="6" t="e">
        <f t="shared" si="146"/>
        <v>#VALUE!</v>
      </c>
      <c r="F1530" s="6" t="e">
        <f t="shared" si="147"/>
        <v>#VALUE!</v>
      </c>
      <c r="H1530" s="6" t="str">
        <f>IFERROR(IF(Table1[[#This Row],[Multi-lens? 1]]="No", 1, IF(Table1[[#This Row],[Multi-lens? 1]]="Dual", 2, IF(Table1[[#This Row],[Multi-lens? 1]]="Quad", 4, ""))),"")</f>
        <v/>
      </c>
      <c r="I1530" s="9" t="str">
        <f>IFERROR(Table1[[#This Row],[Name]],"")</f>
        <v/>
      </c>
      <c r="K1530" s="3" t="str">
        <f t="shared" si="142"/>
        <v/>
      </c>
      <c r="M1530" s="4" t="e">
        <f>IF(Table1[[#This Row],[Import to Gateway Calculator?]]="Yes",IFERROR(Table1[[#This Row],[Streaming Resolution '[MP']]],""),0)</f>
        <v>#VALUE!</v>
      </c>
      <c r="N1530" s="4" t="e">
        <f>IF(Table1[[#This Row],[Import to Gateway Calculator?]]="Yes",IFERROR(Table1[[#This Row],[Recording Resolution '[MP']]],""),0)</f>
        <v>#VALUE!</v>
      </c>
      <c r="O1530" s="4" t="e">
        <f>IF(Table1[[#This Row],[Import to Gateway Calculator?]]="Yes",IFERROR(Table1[[#This Row],[Frame Rate '[FPS'] 1]],""),0)</f>
        <v>#VALUE!</v>
      </c>
      <c r="P1530" s="4" t="e">
        <f>IF(Table1[[#This Row],[Import to Gateway Calculator?]]="Yes",IFERROR(Table1[[#This Row],[Days of Storage 1]],""),0)</f>
        <v>#VALUE!</v>
      </c>
    </row>
    <row r="1531" spans="1:16" x14ac:dyDescent="0.25">
      <c r="A1531" s="5" t="e">
        <f t="shared" si="143"/>
        <v>#VALUE!</v>
      </c>
      <c r="B1531" s="6" t="str">
        <f>IFERROR(IF(Table1[[#This Row],[Multi-lens? 1]]="No", 1, IF(Table1[[#This Row],[Multi-lens? 1]]="Dual", 2, IF(Table1[[#This Row],[Multi-lens? 1]]="Quad", 4, ""))),"")</f>
        <v/>
      </c>
      <c r="C1531" s="6" t="e">
        <f t="shared" si="144"/>
        <v>#VALUE!</v>
      </c>
      <c r="D1531" s="6" t="e">
        <f t="shared" si="145"/>
        <v>#VALUE!</v>
      </c>
      <c r="E1531" s="6" t="e">
        <f t="shared" si="146"/>
        <v>#VALUE!</v>
      </c>
      <c r="F1531" s="6" t="e">
        <f t="shared" si="147"/>
        <v>#VALUE!</v>
      </c>
      <c r="H1531" s="6" t="str">
        <f>IFERROR(IF(Table1[[#This Row],[Multi-lens? 1]]="No", 1, IF(Table1[[#This Row],[Multi-lens? 1]]="Dual", 2, IF(Table1[[#This Row],[Multi-lens? 1]]="Quad", 4, ""))),"")</f>
        <v/>
      </c>
      <c r="I1531" s="9" t="str">
        <f>IFERROR(Table1[[#This Row],[Name]],"")</f>
        <v/>
      </c>
      <c r="K1531" s="3" t="str">
        <f t="shared" si="142"/>
        <v/>
      </c>
      <c r="M1531" s="4" t="e">
        <f>IF(Table1[[#This Row],[Import to Gateway Calculator?]]="Yes",IFERROR(Table1[[#This Row],[Streaming Resolution '[MP']]],""),0)</f>
        <v>#VALUE!</v>
      </c>
      <c r="N1531" s="4" t="e">
        <f>IF(Table1[[#This Row],[Import to Gateway Calculator?]]="Yes",IFERROR(Table1[[#This Row],[Recording Resolution '[MP']]],""),0)</f>
        <v>#VALUE!</v>
      </c>
      <c r="O1531" s="4" t="e">
        <f>IF(Table1[[#This Row],[Import to Gateway Calculator?]]="Yes",IFERROR(Table1[[#This Row],[Frame Rate '[FPS'] 1]],""),0)</f>
        <v>#VALUE!</v>
      </c>
      <c r="P1531" s="4" t="e">
        <f>IF(Table1[[#This Row],[Import to Gateway Calculator?]]="Yes",IFERROR(Table1[[#This Row],[Days of Storage 1]],""),0)</f>
        <v>#VALUE!</v>
      </c>
    </row>
    <row r="1532" spans="1:16" x14ac:dyDescent="0.25">
      <c r="A1532" s="5" t="e">
        <f t="shared" si="143"/>
        <v>#VALUE!</v>
      </c>
      <c r="B1532" s="6" t="str">
        <f>IFERROR(IF(Table1[[#This Row],[Multi-lens? 1]]="No", 1, IF(Table1[[#This Row],[Multi-lens? 1]]="Dual", 2, IF(Table1[[#This Row],[Multi-lens? 1]]="Quad", 4, ""))),"")</f>
        <v/>
      </c>
      <c r="C1532" s="6" t="e">
        <f t="shared" si="144"/>
        <v>#VALUE!</v>
      </c>
      <c r="D1532" s="6" t="e">
        <f t="shared" si="145"/>
        <v>#VALUE!</v>
      </c>
      <c r="E1532" s="6" t="e">
        <f t="shared" si="146"/>
        <v>#VALUE!</v>
      </c>
      <c r="F1532" s="6" t="e">
        <f t="shared" si="147"/>
        <v>#VALUE!</v>
      </c>
      <c r="H1532" s="6" t="str">
        <f>IFERROR(IF(Table1[[#This Row],[Multi-lens? 1]]="No", 1, IF(Table1[[#This Row],[Multi-lens? 1]]="Dual", 2, IF(Table1[[#This Row],[Multi-lens? 1]]="Quad", 4, ""))),"")</f>
        <v/>
      </c>
      <c r="I1532" s="9" t="str">
        <f>IFERROR(Table1[[#This Row],[Name]],"")</f>
        <v/>
      </c>
      <c r="K1532" s="3" t="str">
        <f t="shared" si="142"/>
        <v/>
      </c>
      <c r="M1532" s="4" t="e">
        <f>IF(Table1[[#This Row],[Import to Gateway Calculator?]]="Yes",IFERROR(Table1[[#This Row],[Streaming Resolution '[MP']]],""),0)</f>
        <v>#VALUE!</v>
      </c>
      <c r="N1532" s="4" t="e">
        <f>IF(Table1[[#This Row],[Import to Gateway Calculator?]]="Yes",IFERROR(Table1[[#This Row],[Recording Resolution '[MP']]],""),0)</f>
        <v>#VALUE!</v>
      </c>
      <c r="O1532" s="4" t="e">
        <f>IF(Table1[[#This Row],[Import to Gateway Calculator?]]="Yes",IFERROR(Table1[[#This Row],[Frame Rate '[FPS'] 1]],""),0)</f>
        <v>#VALUE!</v>
      </c>
      <c r="P1532" s="4" t="e">
        <f>IF(Table1[[#This Row],[Import to Gateway Calculator?]]="Yes",IFERROR(Table1[[#This Row],[Days of Storage 1]],""),0)</f>
        <v>#VALUE!</v>
      </c>
    </row>
    <row r="1533" spans="1:16" x14ac:dyDescent="0.25">
      <c r="A1533" s="5" t="e">
        <f t="shared" si="143"/>
        <v>#VALUE!</v>
      </c>
      <c r="B1533" s="6" t="str">
        <f>IFERROR(IF(Table1[[#This Row],[Multi-lens? 1]]="No", 1, IF(Table1[[#This Row],[Multi-lens? 1]]="Dual", 2, IF(Table1[[#This Row],[Multi-lens? 1]]="Quad", 4, ""))),"")</f>
        <v/>
      </c>
      <c r="C1533" s="6" t="e">
        <f t="shared" si="144"/>
        <v>#VALUE!</v>
      </c>
      <c r="D1533" s="6" t="e">
        <f t="shared" si="145"/>
        <v>#VALUE!</v>
      </c>
      <c r="E1533" s="6" t="e">
        <f t="shared" si="146"/>
        <v>#VALUE!</v>
      </c>
      <c r="F1533" s="6" t="e">
        <f t="shared" si="147"/>
        <v>#VALUE!</v>
      </c>
      <c r="H1533" s="6" t="str">
        <f>IFERROR(IF(Table1[[#This Row],[Multi-lens? 1]]="No", 1, IF(Table1[[#This Row],[Multi-lens? 1]]="Dual", 2, IF(Table1[[#This Row],[Multi-lens? 1]]="Quad", 4, ""))),"")</f>
        <v/>
      </c>
      <c r="I1533" s="9" t="str">
        <f>IFERROR(Table1[[#This Row],[Name]],"")</f>
        <v/>
      </c>
      <c r="K1533" s="3" t="str">
        <f t="shared" si="142"/>
        <v/>
      </c>
      <c r="M1533" s="4" t="e">
        <f>IF(Table1[[#This Row],[Import to Gateway Calculator?]]="Yes",IFERROR(Table1[[#This Row],[Streaming Resolution '[MP']]],""),0)</f>
        <v>#VALUE!</v>
      </c>
      <c r="N1533" s="4" t="e">
        <f>IF(Table1[[#This Row],[Import to Gateway Calculator?]]="Yes",IFERROR(Table1[[#This Row],[Recording Resolution '[MP']]],""),0)</f>
        <v>#VALUE!</v>
      </c>
      <c r="O1533" s="4" t="e">
        <f>IF(Table1[[#This Row],[Import to Gateway Calculator?]]="Yes",IFERROR(Table1[[#This Row],[Frame Rate '[FPS'] 1]],""),0)</f>
        <v>#VALUE!</v>
      </c>
      <c r="P1533" s="4" t="e">
        <f>IF(Table1[[#This Row],[Import to Gateway Calculator?]]="Yes",IFERROR(Table1[[#This Row],[Days of Storage 1]],""),0)</f>
        <v>#VALUE!</v>
      </c>
    </row>
    <row r="1534" spans="1:16" x14ac:dyDescent="0.25">
      <c r="A1534" s="5" t="e">
        <f t="shared" si="143"/>
        <v>#VALUE!</v>
      </c>
      <c r="B1534" s="6" t="str">
        <f>IFERROR(IF(Table1[[#This Row],[Multi-lens? 1]]="No", 1, IF(Table1[[#This Row],[Multi-lens? 1]]="Dual", 2, IF(Table1[[#This Row],[Multi-lens? 1]]="Quad", 4, ""))),"")</f>
        <v/>
      </c>
      <c r="C1534" s="6" t="e">
        <f t="shared" si="144"/>
        <v>#VALUE!</v>
      </c>
      <c r="D1534" s="6" t="e">
        <f t="shared" si="145"/>
        <v>#VALUE!</v>
      </c>
      <c r="E1534" s="6" t="e">
        <f t="shared" si="146"/>
        <v>#VALUE!</v>
      </c>
      <c r="F1534" s="6" t="e">
        <f t="shared" si="147"/>
        <v>#VALUE!</v>
      </c>
      <c r="H1534" s="6" t="str">
        <f>IFERROR(IF(Table1[[#This Row],[Multi-lens? 1]]="No", 1, IF(Table1[[#This Row],[Multi-lens? 1]]="Dual", 2, IF(Table1[[#This Row],[Multi-lens? 1]]="Quad", 4, ""))),"")</f>
        <v/>
      </c>
      <c r="I1534" s="9" t="str">
        <f>IFERROR(Table1[[#This Row],[Name]],"")</f>
        <v/>
      </c>
      <c r="K1534" s="3" t="str">
        <f t="shared" si="142"/>
        <v/>
      </c>
      <c r="M1534" s="4" t="e">
        <f>IF(Table1[[#This Row],[Import to Gateway Calculator?]]="Yes",IFERROR(Table1[[#This Row],[Streaming Resolution '[MP']]],""),0)</f>
        <v>#VALUE!</v>
      </c>
      <c r="N1534" s="4" t="e">
        <f>IF(Table1[[#This Row],[Import to Gateway Calculator?]]="Yes",IFERROR(Table1[[#This Row],[Recording Resolution '[MP']]],""),0)</f>
        <v>#VALUE!</v>
      </c>
      <c r="O1534" s="4" t="e">
        <f>IF(Table1[[#This Row],[Import to Gateway Calculator?]]="Yes",IFERROR(Table1[[#This Row],[Frame Rate '[FPS'] 1]],""),0)</f>
        <v>#VALUE!</v>
      </c>
      <c r="P1534" s="4" t="e">
        <f>IF(Table1[[#This Row],[Import to Gateway Calculator?]]="Yes",IFERROR(Table1[[#This Row],[Days of Storage 1]],""),0)</f>
        <v>#VALUE!</v>
      </c>
    </row>
    <row r="1535" spans="1:16" x14ac:dyDescent="0.25">
      <c r="A1535" s="5" t="e">
        <f t="shared" si="143"/>
        <v>#VALUE!</v>
      </c>
      <c r="B1535" s="6" t="str">
        <f>IFERROR(IF(Table1[[#This Row],[Multi-lens? 1]]="No", 1, IF(Table1[[#This Row],[Multi-lens? 1]]="Dual", 2, IF(Table1[[#This Row],[Multi-lens? 1]]="Quad", 4, ""))),"")</f>
        <v/>
      </c>
      <c r="C1535" s="6" t="e">
        <f t="shared" si="144"/>
        <v>#VALUE!</v>
      </c>
      <c r="D1535" s="6" t="e">
        <f t="shared" si="145"/>
        <v>#VALUE!</v>
      </c>
      <c r="E1535" s="6" t="e">
        <f t="shared" si="146"/>
        <v>#VALUE!</v>
      </c>
      <c r="F1535" s="6" t="e">
        <f t="shared" si="147"/>
        <v>#VALUE!</v>
      </c>
      <c r="H1535" s="6" t="str">
        <f>IFERROR(IF(Table1[[#This Row],[Multi-lens? 1]]="No", 1, IF(Table1[[#This Row],[Multi-lens? 1]]="Dual", 2, IF(Table1[[#This Row],[Multi-lens? 1]]="Quad", 4, ""))),"")</f>
        <v/>
      </c>
      <c r="I1535" s="9" t="str">
        <f>IFERROR(Table1[[#This Row],[Name]],"")</f>
        <v/>
      </c>
      <c r="K1535" s="3" t="str">
        <f t="shared" si="142"/>
        <v/>
      </c>
      <c r="M1535" s="4" t="e">
        <f>IF(Table1[[#This Row],[Import to Gateway Calculator?]]="Yes",IFERROR(Table1[[#This Row],[Streaming Resolution '[MP']]],""),0)</f>
        <v>#VALUE!</v>
      </c>
      <c r="N1535" s="4" t="e">
        <f>IF(Table1[[#This Row],[Import to Gateway Calculator?]]="Yes",IFERROR(Table1[[#This Row],[Recording Resolution '[MP']]],""),0)</f>
        <v>#VALUE!</v>
      </c>
      <c r="O1535" s="4" t="e">
        <f>IF(Table1[[#This Row],[Import to Gateway Calculator?]]="Yes",IFERROR(Table1[[#This Row],[Frame Rate '[FPS'] 1]],""),0)</f>
        <v>#VALUE!</v>
      </c>
      <c r="P1535" s="4" t="e">
        <f>IF(Table1[[#This Row],[Import to Gateway Calculator?]]="Yes",IFERROR(Table1[[#This Row],[Days of Storage 1]],""),0)</f>
        <v>#VALUE!</v>
      </c>
    </row>
    <row r="1536" spans="1:16" x14ac:dyDescent="0.25">
      <c r="A1536" s="5" t="e">
        <f t="shared" si="143"/>
        <v>#VALUE!</v>
      </c>
      <c r="B1536" s="6" t="str">
        <f>IFERROR(IF(Table1[[#This Row],[Multi-lens? 1]]="No", 1, IF(Table1[[#This Row],[Multi-lens? 1]]="Dual", 2, IF(Table1[[#This Row],[Multi-lens? 1]]="Quad", 4, ""))),"")</f>
        <v/>
      </c>
      <c r="C1536" s="6" t="e">
        <f t="shared" si="144"/>
        <v>#VALUE!</v>
      </c>
      <c r="D1536" s="6" t="e">
        <f t="shared" si="145"/>
        <v>#VALUE!</v>
      </c>
      <c r="E1536" s="6" t="e">
        <f t="shared" si="146"/>
        <v>#VALUE!</v>
      </c>
      <c r="F1536" s="6" t="e">
        <f t="shared" si="147"/>
        <v>#VALUE!</v>
      </c>
      <c r="H1536" s="6" t="str">
        <f>IFERROR(IF(Table1[[#This Row],[Multi-lens? 1]]="No", 1, IF(Table1[[#This Row],[Multi-lens? 1]]="Dual", 2, IF(Table1[[#This Row],[Multi-lens? 1]]="Quad", 4, ""))),"")</f>
        <v/>
      </c>
      <c r="I1536" s="9" t="str">
        <f>IFERROR(Table1[[#This Row],[Name]],"")</f>
        <v/>
      </c>
      <c r="K1536" s="3" t="str">
        <f t="shared" si="142"/>
        <v/>
      </c>
      <c r="M1536" s="4" t="e">
        <f>IF(Table1[[#This Row],[Import to Gateway Calculator?]]="Yes",IFERROR(Table1[[#This Row],[Streaming Resolution '[MP']]],""),0)</f>
        <v>#VALUE!</v>
      </c>
      <c r="N1536" s="4" t="e">
        <f>IF(Table1[[#This Row],[Import to Gateway Calculator?]]="Yes",IFERROR(Table1[[#This Row],[Recording Resolution '[MP']]],""),0)</f>
        <v>#VALUE!</v>
      </c>
      <c r="O1536" s="4" t="e">
        <f>IF(Table1[[#This Row],[Import to Gateway Calculator?]]="Yes",IFERROR(Table1[[#This Row],[Frame Rate '[FPS'] 1]],""),0)</f>
        <v>#VALUE!</v>
      </c>
      <c r="P1536" s="4" t="e">
        <f>IF(Table1[[#This Row],[Import to Gateway Calculator?]]="Yes",IFERROR(Table1[[#This Row],[Days of Storage 1]],""),0)</f>
        <v>#VALUE!</v>
      </c>
    </row>
    <row r="1537" spans="1:16" x14ac:dyDescent="0.25">
      <c r="A1537" s="5" t="e">
        <f t="shared" si="143"/>
        <v>#VALUE!</v>
      </c>
      <c r="B1537" s="6" t="str">
        <f>IFERROR(IF(Table1[[#This Row],[Multi-lens? 1]]="No", 1, IF(Table1[[#This Row],[Multi-lens? 1]]="Dual", 2, IF(Table1[[#This Row],[Multi-lens? 1]]="Quad", 4, ""))),"")</f>
        <v/>
      </c>
      <c r="C1537" s="6" t="e">
        <f t="shared" si="144"/>
        <v>#VALUE!</v>
      </c>
      <c r="D1537" s="6" t="e">
        <f t="shared" si="145"/>
        <v>#VALUE!</v>
      </c>
      <c r="E1537" s="6" t="e">
        <f t="shared" si="146"/>
        <v>#VALUE!</v>
      </c>
      <c r="F1537" s="6" t="e">
        <f t="shared" si="147"/>
        <v>#VALUE!</v>
      </c>
      <c r="H1537" s="6" t="str">
        <f>IFERROR(IF(Table1[[#This Row],[Multi-lens? 1]]="No", 1, IF(Table1[[#This Row],[Multi-lens? 1]]="Dual", 2, IF(Table1[[#This Row],[Multi-lens? 1]]="Quad", 4, ""))),"")</f>
        <v/>
      </c>
      <c r="I1537" s="9" t="str">
        <f>IFERROR(Table1[[#This Row],[Name]],"")</f>
        <v/>
      </c>
      <c r="K1537" s="3" t="str">
        <f t="shared" si="142"/>
        <v/>
      </c>
      <c r="M1537" s="4" t="e">
        <f>IF(Table1[[#This Row],[Import to Gateway Calculator?]]="Yes",IFERROR(Table1[[#This Row],[Streaming Resolution '[MP']]],""),0)</f>
        <v>#VALUE!</v>
      </c>
      <c r="N1537" s="4" t="e">
        <f>IF(Table1[[#This Row],[Import to Gateway Calculator?]]="Yes",IFERROR(Table1[[#This Row],[Recording Resolution '[MP']]],""),0)</f>
        <v>#VALUE!</v>
      </c>
      <c r="O1537" s="4" t="e">
        <f>IF(Table1[[#This Row],[Import to Gateway Calculator?]]="Yes",IFERROR(Table1[[#This Row],[Frame Rate '[FPS'] 1]],""),0)</f>
        <v>#VALUE!</v>
      </c>
      <c r="P1537" s="4" t="e">
        <f>IF(Table1[[#This Row],[Import to Gateway Calculator?]]="Yes",IFERROR(Table1[[#This Row],[Days of Storage 1]],""),0)</f>
        <v>#VALUE!</v>
      </c>
    </row>
    <row r="1538" spans="1:16" x14ac:dyDescent="0.25">
      <c r="A1538" s="5" t="e">
        <f t="shared" si="143"/>
        <v>#VALUE!</v>
      </c>
      <c r="B1538" s="6" t="str">
        <f>IFERROR(IF(Table1[[#This Row],[Multi-lens? 1]]="No", 1, IF(Table1[[#This Row],[Multi-lens? 1]]="Dual", 2, IF(Table1[[#This Row],[Multi-lens? 1]]="Quad", 4, ""))),"")</f>
        <v/>
      </c>
      <c r="C1538" s="6" t="e">
        <f t="shared" si="144"/>
        <v>#VALUE!</v>
      </c>
      <c r="D1538" s="6" t="e">
        <f t="shared" si="145"/>
        <v>#VALUE!</v>
      </c>
      <c r="E1538" s="6" t="e">
        <f t="shared" si="146"/>
        <v>#VALUE!</v>
      </c>
      <c r="F1538" s="6" t="e">
        <f t="shared" si="147"/>
        <v>#VALUE!</v>
      </c>
      <c r="H1538" s="6" t="str">
        <f>IFERROR(IF(Table1[[#This Row],[Multi-lens? 1]]="No", 1, IF(Table1[[#This Row],[Multi-lens? 1]]="Dual", 2, IF(Table1[[#This Row],[Multi-lens? 1]]="Quad", 4, ""))),"")</f>
        <v/>
      </c>
      <c r="I1538" s="9" t="str">
        <f>IFERROR(Table1[[#This Row],[Name]],"")</f>
        <v/>
      </c>
      <c r="K1538" s="3" t="str">
        <f t="shared" si="142"/>
        <v/>
      </c>
      <c r="M1538" s="4" t="e">
        <f>IF(Table1[[#This Row],[Import to Gateway Calculator?]]="Yes",IFERROR(Table1[[#This Row],[Streaming Resolution '[MP']]],""),0)</f>
        <v>#VALUE!</v>
      </c>
      <c r="N1538" s="4" t="e">
        <f>IF(Table1[[#This Row],[Import to Gateway Calculator?]]="Yes",IFERROR(Table1[[#This Row],[Recording Resolution '[MP']]],""),0)</f>
        <v>#VALUE!</v>
      </c>
      <c r="O1538" s="4" t="e">
        <f>IF(Table1[[#This Row],[Import to Gateway Calculator?]]="Yes",IFERROR(Table1[[#This Row],[Frame Rate '[FPS'] 1]],""),0)</f>
        <v>#VALUE!</v>
      </c>
      <c r="P1538" s="4" t="e">
        <f>IF(Table1[[#This Row],[Import to Gateway Calculator?]]="Yes",IFERROR(Table1[[#This Row],[Days of Storage 1]],""),0)</f>
        <v>#VALUE!</v>
      </c>
    </row>
    <row r="1539" spans="1:16" x14ac:dyDescent="0.25">
      <c r="A1539" s="5" t="e">
        <f t="shared" si="143"/>
        <v>#VALUE!</v>
      </c>
      <c r="B1539" s="6" t="str">
        <f>IFERROR(IF(Table1[[#This Row],[Multi-lens? 1]]="No", 1, IF(Table1[[#This Row],[Multi-lens? 1]]="Dual", 2, IF(Table1[[#This Row],[Multi-lens? 1]]="Quad", 4, ""))),"")</f>
        <v/>
      </c>
      <c r="C1539" s="6" t="e">
        <f t="shared" si="144"/>
        <v>#VALUE!</v>
      </c>
      <c r="D1539" s="6" t="e">
        <f t="shared" si="145"/>
        <v>#VALUE!</v>
      </c>
      <c r="E1539" s="6" t="e">
        <f t="shared" si="146"/>
        <v>#VALUE!</v>
      </c>
      <c r="F1539" s="6" t="e">
        <f t="shared" si="147"/>
        <v>#VALUE!</v>
      </c>
      <c r="H1539" s="6" t="str">
        <f>IFERROR(IF(Table1[[#This Row],[Multi-lens? 1]]="No", 1, IF(Table1[[#This Row],[Multi-lens? 1]]="Dual", 2, IF(Table1[[#This Row],[Multi-lens? 1]]="Quad", 4, ""))),"")</f>
        <v/>
      </c>
      <c r="I1539" s="9" t="str">
        <f>IFERROR(Table1[[#This Row],[Name]],"")</f>
        <v/>
      </c>
      <c r="K1539" s="3" t="str">
        <f t="shared" ref="K1539:K1602" si="148">IFERROR(IF(I1539=0,"",I1539),"")</f>
        <v/>
      </c>
      <c r="M1539" s="4" t="e">
        <f>IF(Table1[[#This Row],[Import to Gateway Calculator?]]="Yes",IFERROR(Table1[[#This Row],[Streaming Resolution '[MP']]],""),0)</f>
        <v>#VALUE!</v>
      </c>
      <c r="N1539" s="4" t="e">
        <f>IF(Table1[[#This Row],[Import to Gateway Calculator?]]="Yes",IFERROR(Table1[[#This Row],[Recording Resolution '[MP']]],""),0)</f>
        <v>#VALUE!</v>
      </c>
      <c r="O1539" s="4" t="e">
        <f>IF(Table1[[#This Row],[Import to Gateway Calculator?]]="Yes",IFERROR(Table1[[#This Row],[Frame Rate '[FPS'] 1]],""),0)</f>
        <v>#VALUE!</v>
      </c>
      <c r="P1539" s="4" t="e">
        <f>IF(Table1[[#This Row],[Import to Gateway Calculator?]]="Yes",IFERROR(Table1[[#This Row],[Days of Storage 1]],""),0)</f>
        <v>#VALUE!</v>
      </c>
    </row>
    <row r="1540" spans="1:16" x14ac:dyDescent="0.25">
      <c r="A1540" s="5" t="e">
        <f t="shared" si="143"/>
        <v>#VALUE!</v>
      </c>
      <c r="B1540" s="6" t="str">
        <f>IFERROR(IF(Table1[[#This Row],[Multi-lens? 1]]="No", 1, IF(Table1[[#This Row],[Multi-lens? 1]]="Dual", 2, IF(Table1[[#This Row],[Multi-lens? 1]]="Quad", 4, ""))),"")</f>
        <v/>
      </c>
      <c r="C1540" s="6" t="e">
        <f t="shared" si="144"/>
        <v>#VALUE!</v>
      </c>
      <c r="D1540" s="6" t="e">
        <f t="shared" si="145"/>
        <v>#VALUE!</v>
      </c>
      <c r="E1540" s="6" t="e">
        <f t="shared" si="146"/>
        <v>#VALUE!</v>
      </c>
      <c r="F1540" s="6" t="e">
        <f t="shared" si="147"/>
        <v>#VALUE!</v>
      </c>
      <c r="H1540" s="6" t="str">
        <f>IFERROR(IF(Table1[[#This Row],[Multi-lens? 1]]="No", 1, IF(Table1[[#This Row],[Multi-lens? 1]]="Dual", 2, IF(Table1[[#This Row],[Multi-lens? 1]]="Quad", 4, ""))),"")</f>
        <v/>
      </c>
      <c r="I1540" s="9" t="str">
        <f>IFERROR(Table1[[#This Row],[Name]],"")</f>
        <v/>
      </c>
      <c r="K1540" s="3" t="str">
        <f t="shared" si="148"/>
        <v/>
      </c>
      <c r="M1540" s="4" t="e">
        <f>IF(Table1[[#This Row],[Import to Gateway Calculator?]]="Yes",IFERROR(Table1[[#This Row],[Streaming Resolution '[MP']]],""),0)</f>
        <v>#VALUE!</v>
      </c>
      <c r="N1540" s="4" t="e">
        <f>IF(Table1[[#This Row],[Import to Gateway Calculator?]]="Yes",IFERROR(Table1[[#This Row],[Recording Resolution '[MP']]],""),0)</f>
        <v>#VALUE!</v>
      </c>
      <c r="O1540" s="4" t="e">
        <f>IF(Table1[[#This Row],[Import to Gateway Calculator?]]="Yes",IFERROR(Table1[[#This Row],[Frame Rate '[FPS'] 1]],""),0)</f>
        <v>#VALUE!</v>
      </c>
      <c r="P1540" s="4" t="e">
        <f>IF(Table1[[#This Row],[Import to Gateway Calculator?]]="Yes",IFERROR(Table1[[#This Row],[Days of Storage 1]],""),0)</f>
        <v>#VALUE!</v>
      </c>
    </row>
    <row r="1541" spans="1:16" x14ac:dyDescent="0.25">
      <c r="A1541" s="5" t="e">
        <f t="shared" si="143"/>
        <v>#VALUE!</v>
      </c>
      <c r="B1541" s="6" t="str">
        <f>IFERROR(IF(Table1[[#This Row],[Multi-lens? 1]]="No", 1, IF(Table1[[#This Row],[Multi-lens? 1]]="Dual", 2, IF(Table1[[#This Row],[Multi-lens? 1]]="Quad", 4, ""))),"")</f>
        <v/>
      </c>
      <c r="C1541" s="6" t="e">
        <f t="shared" si="144"/>
        <v>#VALUE!</v>
      </c>
      <c r="D1541" s="6" t="e">
        <f t="shared" si="145"/>
        <v>#VALUE!</v>
      </c>
      <c r="E1541" s="6" t="e">
        <f t="shared" si="146"/>
        <v>#VALUE!</v>
      </c>
      <c r="F1541" s="6" t="e">
        <f t="shared" si="147"/>
        <v>#VALUE!</v>
      </c>
      <c r="H1541" s="6" t="str">
        <f>IFERROR(IF(Table1[[#This Row],[Multi-lens? 1]]="No", 1, IF(Table1[[#This Row],[Multi-lens? 1]]="Dual", 2, IF(Table1[[#This Row],[Multi-lens? 1]]="Quad", 4, ""))),"")</f>
        <v/>
      </c>
      <c r="I1541" s="9" t="str">
        <f>IFERROR(Table1[[#This Row],[Name]],"")</f>
        <v/>
      </c>
      <c r="K1541" s="3" t="str">
        <f t="shared" si="148"/>
        <v/>
      </c>
      <c r="M1541" s="4" t="e">
        <f>IF(Table1[[#This Row],[Import to Gateway Calculator?]]="Yes",IFERROR(Table1[[#This Row],[Streaming Resolution '[MP']]],""),0)</f>
        <v>#VALUE!</v>
      </c>
      <c r="N1541" s="4" t="e">
        <f>IF(Table1[[#This Row],[Import to Gateway Calculator?]]="Yes",IFERROR(Table1[[#This Row],[Recording Resolution '[MP']]],""),0)</f>
        <v>#VALUE!</v>
      </c>
      <c r="O1541" s="4" t="e">
        <f>IF(Table1[[#This Row],[Import to Gateway Calculator?]]="Yes",IFERROR(Table1[[#This Row],[Frame Rate '[FPS'] 1]],""),0)</f>
        <v>#VALUE!</v>
      </c>
      <c r="P1541" s="4" t="e">
        <f>IF(Table1[[#This Row],[Import to Gateway Calculator?]]="Yes",IFERROR(Table1[[#This Row],[Days of Storage 1]],""),0)</f>
        <v>#VALUE!</v>
      </c>
    </row>
    <row r="1542" spans="1:16" x14ac:dyDescent="0.25">
      <c r="A1542" s="5" t="e">
        <f t="shared" si="143"/>
        <v>#VALUE!</v>
      </c>
      <c r="B1542" s="6" t="str">
        <f>IFERROR(IF(Table1[[#This Row],[Multi-lens? 1]]="No", 1, IF(Table1[[#This Row],[Multi-lens? 1]]="Dual", 2, IF(Table1[[#This Row],[Multi-lens? 1]]="Quad", 4, ""))),"")</f>
        <v/>
      </c>
      <c r="C1542" s="6" t="e">
        <f t="shared" si="144"/>
        <v>#VALUE!</v>
      </c>
      <c r="D1542" s="6" t="e">
        <f t="shared" si="145"/>
        <v>#VALUE!</v>
      </c>
      <c r="E1542" s="6" t="e">
        <f t="shared" si="146"/>
        <v>#VALUE!</v>
      </c>
      <c r="F1542" s="6" t="e">
        <f t="shared" si="147"/>
        <v>#VALUE!</v>
      </c>
      <c r="H1542" s="6" t="str">
        <f>IFERROR(IF(Table1[[#This Row],[Multi-lens? 1]]="No", 1, IF(Table1[[#This Row],[Multi-lens? 1]]="Dual", 2, IF(Table1[[#This Row],[Multi-lens? 1]]="Quad", 4, ""))),"")</f>
        <v/>
      </c>
      <c r="I1542" s="9" t="str">
        <f>IFERROR(Table1[[#This Row],[Name]],"")</f>
        <v/>
      </c>
      <c r="K1542" s="3" t="str">
        <f t="shared" si="148"/>
        <v/>
      </c>
      <c r="M1542" s="4" t="e">
        <f>IF(Table1[[#This Row],[Import to Gateway Calculator?]]="Yes",IFERROR(Table1[[#This Row],[Streaming Resolution '[MP']]],""),0)</f>
        <v>#VALUE!</v>
      </c>
      <c r="N1542" s="4" t="e">
        <f>IF(Table1[[#This Row],[Import to Gateway Calculator?]]="Yes",IFERROR(Table1[[#This Row],[Recording Resolution '[MP']]],""),0)</f>
        <v>#VALUE!</v>
      </c>
      <c r="O1542" s="4" t="e">
        <f>IF(Table1[[#This Row],[Import to Gateway Calculator?]]="Yes",IFERROR(Table1[[#This Row],[Frame Rate '[FPS'] 1]],""),0)</f>
        <v>#VALUE!</v>
      </c>
      <c r="P1542" s="4" t="e">
        <f>IF(Table1[[#This Row],[Import to Gateway Calculator?]]="Yes",IFERROR(Table1[[#This Row],[Days of Storage 1]],""),0)</f>
        <v>#VALUE!</v>
      </c>
    </row>
    <row r="1543" spans="1:16" x14ac:dyDescent="0.25">
      <c r="A1543" s="5" t="e">
        <f t="shared" ref="A1543:A1606" si="149">IF(D1543=0,"",K1543)</f>
        <v>#VALUE!</v>
      </c>
      <c r="B1543" s="6" t="str">
        <f>IFERROR(IF(Table1[[#This Row],[Multi-lens? 1]]="No", 1, IF(Table1[[#This Row],[Multi-lens? 1]]="Dual", 2, IF(Table1[[#This Row],[Multi-lens? 1]]="Quad", 4, ""))),"")</f>
        <v/>
      </c>
      <c r="C1543" s="6" t="e">
        <f t="shared" ref="C1543:C1606" si="150">M1543</f>
        <v>#VALUE!</v>
      </c>
      <c r="D1543" s="6" t="e">
        <f t="shared" ref="D1543:D1606" si="151">N1543</f>
        <v>#VALUE!</v>
      </c>
      <c r="E1543" s="6" t="e">
        <f t="shared" ref="E1543:E1606" si="152">O1543</f>
        <v>#VALUE!</v>
      </c>
      <c r="F1543" s="6" t="e">
        <f t="shared" ref="F1543:F1606" si="153">P1543</f>
        <v>#VALUE!</v>
      </c>
      <c r="H1543" s="6" t="str">
        <f>IFERROR(IF(Table1[[#This Row],[Multi-lens? 1]]="No", 1, IF(Table1[[#This Row],[Multi-lens? 1]]="Dual", 2, IF(Table1[[#This Row],[Multi-lens? 1]]="Quad", 4, ""))),"")</f>
        <v/>
      </c>
      <c r="I1543" s="9" t="str">
        <f>IFERROR(Table1[[#This Row],[Name]],"")</f>
        <v/>
      </c>
      <c r="K1543" s="3" t="str">
        <f t="shared" si="148"/>
        <v/>
      </c>
      <c r="M1543" s="4" t="e">
        <f>IF(Table1[[#This Row],[Import to Gateway Calculator?]]="Yes",IFERROR(Table1[[#This Row],[Streaming Resolution '[MP']]],""),0)</f>
        <v>#VALUE!</v>
      </c>
      <c r="N1543" s="4" t="e">
        <f>IF(Table1[[#This Row],[Import to Gateway Calculator?]]="Yes",IFERROR(Table1[[#This Row],[Recording Resolution '[MP']]],""),0)</f>
        <v>#VALUE!</v>
      </c>
      <c r="O1543" s="4" t="e">
        <f>IF(Table1[[#This Row],[Import to Gateway Calculator?]]="Yes",IFERROR(Table1[[#This Row],[Frame Rate '[FPS'] 1]],""),0)</f>
        <v>#VALUE!</v>
      </c>
      <c r="P1543" s="4" t="e">
        <f>IF(Table1[[#This Row],[Import to Gateway Calculator?]]="Yes",IFERROR(Table1[[#This Row],[Days of Storage 1]],""),0)</f>
        <v>#VALUE!</v>
      </c>
    </row>
    <row r="1544" spans="1:16" x14ac:dyDescent="0.25">
      <c r="A1544" s="5" t="e">
        <f t="shared" si="149"/>
        <v>#VALUE!</v>
      </c>
      <c r="B1544" s="6" t="str">
        <f>IFERROR(IF(Table1[[#This Row],[Multi-lens? 1]]="No", 1, IF(Table1[[#This Row],[Multi-lens? 1]]="Dual", 2, IF(Table1[[#This Row],[Multi-lens? 1]]="Quad", 4, ""))),"")</f>
        <v/>
      </c>
      <c r="C1544" s="6" t="e">
        <f t="shared" si="150"/>
        <v>#VALUE!</v>
      </c>
      <c r="D1544" s="6" t="e">
        <f t="shared" si="151"/>
        <v>#VALUE!</v>
      </c>
      <c r="E1544" s="6" t="e">
        <f t="shared" si="152"/>
        <v>#VALUE!</v>
      </c>
      <c r="F1544" s="6" t="e">
        <f t="shared" si="153"/>
        <v>#VALUE!</v>
      </c>
      <c r="H1544" s="6" t="str">
        <f>IFERROR(IF(Table1[[#This Row],[Multi-lens? 1]]="No", 1, IF(Table1[[#This Row],[Multi-lens? 1]]="Dual", 2, IF(Table1[[#This Row],[Multi-lens? 1]]="Quad", 4, ""))),"")</f>
        <v/>
      </c>
      <c r="I1544" s="9" t="str">
        <f>IFERROR(Table1[[#This Row],[Name]],"")</f>
        <v/>
      </c>
      <c r="K1544" s="3" t="str">
        <f t="shared" si="148"/>
        <v/>
      </c>
      <c r="M1544" s="4" t="e">
        <f>IF(Table1[[#This Row],[Import to Gateway Calculator?]]="Yes",IFERROR(Table1[[#This Row],[Streaming Resolution '[MP']]],""),0)</f>
        <v>#VALUE!</v>
      </c>
      <c r="N1544" s="4" t="e">
        <f>IF(Table1[[#This Row],[Import to Gateway Calculator?]]="Yes",IFERROR(Table1[[#This Row],[Recording Resolution '[MP']]],""),0)</f>
        <v>#VALUE!</v>
      </c>
      <c r="O1544" s="4" t="e">
        <f>IF(Table1[[#This Row],[Import to Gateway Calculator?]]="Yes",IFERROR(Table1[[#This Row],[Frame Rate '[FPS'] 1]],""),0)</f>
        <v>#VALUE!</v>
      </c>
      <c r="P1544" s="4" t="e">
        <f>IF(Table1[[#This Row],[Import to Gateway Calculator?]]="Yes",IFERROR(Table1[[#This Row],[Days of Storage 1]],""),0)</f>
        <v>#VALUE!</v>
      </c>
    </row>
    <row r="1545" spans="1:16" x14ac:dyDescent="0.25">
      <c r="A1545" s="5" t="e">
        <f t="shared" si="149"/>
        <v>#VALUE!</v>
      </c>
      <c r="B1545" s="6" t="str">
        <f>IFERROR(IF(Table1[[#This Row],[Multi-lens? 1]]="No", 1, IF(Table1[[#This Row],[Multi-lens? 1]]="Dual", 2, IF(Table1[[#This Row],[Multi-lens? 1]]="Quad", 4, ""))),"")</f>
        <v/>
      </c>
      <c r="C1545" s="6" t="e">
        <f t="shared" si="150"/>
        <v>#VALUE!</v>
      </c>
      <c r="D1545" s="6" t="e">
        <f t="shared" si="151"/>
        <v>#VALUE!</v>
      </c>
      <c r="E1545" s="6" t="e">
        <f t="shared" si="152"/>
        <v>#VALUE!</v>
      </c>
      <c r="F1545" s="6" t="e">
        <f t="shared" si="153"/>
        <v>#VALUE!</v>
      </c>
      <c r="H1545" s="6" t="str">
        <f>IFERROR(IF(Table1[[#This Row],[Multi-lens? 1]]="No", 1, IF(Table1[[#This Row],[Multi-lens? 1]]="Dual", 2, IF(Table1[[#This Row],[Multi-lens? 1]]="Quad", 4, ""))),"")</f>
        <v/>
      </c>
      <c r="I1545" s="9" t="str">
        <f>IFERROR(Table1[[#This Row],[Name]],"")</f>
        <v/>
      </c>
      <c r="K1545" s="3" t="str">
        <f t="shared" si="148"/>
        <v/>
      </c>
      <c r="M1545" s="4" t="e">
        <f>IF(Table1[[#This Row],[Import to Gateway Calculator?]]="Yes",IFERROR(Table1[[#This Row],[Streaming Resolution '[MP']]],""),0)</f>
        <v>#VALUE!</v>
      </c>
      <c r="N1545" s="4" t="e">
        <f>IF(Table1[[#This Row],[Import to Gateway Calculator?]]="Yes",IFERROR(Table1[[#This Row],[Recording Resolution '[MP']]],""),0)</f>
        <v>#VALUE!</v>
      </c>
      <c r="O1545" s="4" t="e">
        <f>IF(Table1[[#This Row],[Import to Gateway Calculator?]]="Yes",IFERROR(Table1[[#This Row],[Frame Rate '[FPS'] 1]],""),0)</f>
        <v>#VALUE!</v>
      </c>
      <c r="P1545" s="4" t="e">
        <f>IF(Table1[[#This Row],[Import to Gateway Calculator?]]="Yes",IFERROR(Table1[[#This Row],[Days of Storage 1]],""),0)</f>
        <v>#VALUE!</v>
      </c>
    </row>
    <row r="1546" spans="1:16" x14ac:dyDescent="0.25">
      <c r="A1546" s="5" t="e">
        <f t="shared" si="149"/>
        <v>#VALUE!</v>
      </c>
      <c r="B1546" s="6" t="str">
        <f>IFERROR(IF(Table1[[#This Row],[Multi-lens? 1]]="No", 1, IF(Table1[[#This Row],[Multi-lens? 1]]="Dual", 2, IF(Table1[[#This Row],[Multi-lens? 1]]="Quad", 4, ""))),"")</f>
        <v/>
      </c>
      <c r="C1546" s="6" t="e">
        <f t="shared" si="150"/>
        <v>#VALUE!</v>
      </c>
      <c r="D1546" s="6" t="e">
        <f t="shared" si="151"/>
        <v>#VALUE!</v>
      </c>
      <c r="E1546" s="6" t="e">
        <f t="shared" si="152"/>
        <v>#VALUE!</v>
      </c>
      <c r="F1546" s="6" t="e">
        <f t="shared" si="153"/>
        <v>#VALUE!</v>
      </c>
      <c r="H1546" s="6" t="str">
        <f>IFERROR(IF(Table1[[#This Row],[Multi-lens? 1]]="No", 1, IF(Table1[[#This Row],[Multi-lens? 1]]="Dual", 2, IF(Table1[[#This Row],[Multi-lens? 1]]="Quad", 4, ""))),"")</f>
        <v/>
      </c>
      <c r="I1546" s="9" t="str">
        <f>IFERROR(Table1[[#This Row],[Name]],"")</f>
        <v/>
      </c>
      <c r="K1546" s="3" t="str">
        <f t="shared" si="148"/>
        <v/>
      </c>
      <c r="M1546" s="4" t="e">
        <f>IF(Table1[[#This Row],[Import to Gateway Calculator?]]="Yes",IFERROR(Table1[[#This Row],[Streaming Resolution '[MP']]],""),0)</f>
        <v>#VALUE!</v>
      </c>
      <c r="N1546" s="4" t="e">
        <f>IF(Table1[[#This Row],[Import to Gateway Calculator?]]="Yes",IFERROR(Table1[[#This Row],[Recording Resolution '[MP']]],""),0)</f>
        <v>#VALUE!</v>
      </c>
      <c r="O1546" s="4" t="e">
        <f>IF(Table1[[#This Row],[Import to Gateway Calculator?]]="Yes",IFERROR(Table1[[#This Row],[Frame Rate '[FPS'] 1]],""),0)</f>
        <v>#VALUE!</v>
      </c>
      <c r="P1546" s="4" t="e">
        <f>IF(Table1[[#This Row],[Import to Gateway Calculator?]]="Yes",IFERROR(Table1[[#This Row],[Days of Storage 1]],""),0)</f>
        <v>#VALUE!</v>
      </c>
    </row>
    <row r="1547" spans="1:16" x14ac:dyDescent="0.25">
      <c r="A1547" s="5" t="e">
        <f t="shared" si="149"/>
        <v>#VALUE!</v>
      </c>
      <c r="B1547" s="6" t="str">
        <f>IFERROR(IF(Table1[[#This Row],[Multi-lens? 1]]="No", 1, IF(Table1[[#This Row],[Multi-lens? 1]]="Dual", 2, IF(Table1[[#This Row],[Multi-lens? 1]]="Quad", 4, ""))),"")</f>
        <v/>
      </c>
      <c r="C1547" s="6" t="e">
        <f t="shared" si="150"/>
        <v>#VALUE!</v>
      </c>
      <c r="D1547" s="6" t="e">
        <f t="shared" si="151"/>
        <v>#VALUE!</v>
      </c>
      <c r="E1547" s="6" t="e">
        <f t="shared" si="152"/>
        <v>#VALUE!</v>
      </c>
      <c r="F1547" s="6" t="e">
        <f t="shared" si="153"/>
        <v>#VALUE!</v>
      </c>
      <c r="H1547" s="6" t="str">
        <f>IFERROR(IF(Table1[[#This Row],[Multi-lens? 1]]="No", 1, IF(Table1[[#This Row],[Multi-lens? 1]]="Dual", 2, IF(Table1[[#This Row],[Multi-lens? 1]]="Quad", 4, ""))),"")</f>
        <v/>
      </c>
      <c r="I1547" s="9" t="str">
        <f>IFERROR(Table1[[#This Row],[Name]],"")</f>
        <v/>
      </c>
      <c r="K1547" s="3" t="str">
        <f t="shared" si="148"/>
        <v/>
      </c>
      <c r="M1547" s="4" t="e">
        <f>IF(Table1[[#This Row],[Import to Gateway Calculator?]]="Yes",IFERROR(Table1[[#This Row],[Streaming Resolution '[MP']]],""),0)</f>
        <v>#VALUE!</v>
      </c>
      <c r="N1547" s="4" t="e">
        <f>IF(Table1[[#This Row],[Import to Gateway Calculator?]]="Yes",IFERROR(Table1[[#This Row],[Recording Resolution '[MP']]],""),0)</f>
        <v>#VALUE!</v>
      </c>
      <c r="O1547" s="4" t="e">
        <f>IF(Table1[[#This Row],[Import to Gateway Calculator?]]="Yes",IFERROR(Table1[[#This Row],[Frame Rate '[FPS'] 1]],""),0)</f>
        <v>#VALUE!</v>
      </c>
      <c r="P1547" s="4" t="e">
        <f>IF(Table1[[#This Row],[Import to Gateway Calculator?]]="Yes",IFERROR(Table1[[#This Row],[Days of Storage 1]],""),0)</f>
        <v>#VALUE!</v>
      </c>
    </row>
    <row r="1548" spans="1:16" x14ac:dyDescent="0.25">
      <c r="A1548" s="5" t="e">
        <f t="shared" si="149"/>
        <v>#VALUE!</v>
      </c>
      <c r="B1548" s="6" t="str">
        <f>IFERROR(IF(Table1[[#This Row],[Multi-lens? 1]]="No", 1, IF(Table1[[#This Row],[Multi-lens? 1]]="Dual", 2, IF(Table1[[#This Row],[Multi-lens? 1]]="Quad", 4, ""))),"")</f>
        <v/>
      </c>
      <c r="C1548" s="6" t="e">
        <f t="shared" si="150"/>
        <v>#VALUE!</v>
      </c>
      <c r="D1548" s="6" t="e">
        <f t="shared" si="151"/>
        <v>#VALUE!</v>
      </c>
      <c r="E1548" s="6" t="e">
        <f t="shared" si="152"/>
        <v>#VALUE!</v>
      </c>
      <c r="F1548" s="6" t="e">
        <f t="shared" si="153"/>
        <v>#VALUE!</v>
      </c>
      <c r="H1548" s="6" t="str">
        <f>IFERROR(IF(Table1[[#This Row],[Multi-lens? 1]]="No", 1, IF(Table1[[#This Row],[Multi-lens? 1]]="Dual", 2, IF(Table1[[#This Row],[Multi-lens? 1]]="Quad", 4, ""))),"")</f>
        <v/>
      </c>
      <c r="I1548" s="9" t="str">
        <f>IFERROR(Table1[[#This Row],[Name]],"")</f>
        <v/>
      </c>
      <c r="K1548" s="3" t="str">
        <f t="shared" si="148"/>
        <v/>
      </c>
      <c r="M1548" s="4" t="e">
        <f>IF(Table1[[#This Row],[Import to Gateway Calculator?]]="Yes",IFERROR(Table1[[#This Row],[Streaming Resolution '[MP']]],""),0)</f>
        <v>#VALUE!</v>
      </c>
      <c r="N1548" s="4" t="e">
        <f>IF(Table1[[#This Row],[Import to Gateway Calculator?]]="Yes",IFERROR(Table1[[#This Row],[Recording Resolution '[MP']]],""),0)</f>
        <v>#VALUE!</v>
      </c>
      <c r="O1548" s="4" t="e">
        <f>IF(Table1[[#This Row],[Import to Gateway Calculator?]]="Yes",IFERROR(Table1[[#This Row],[Frame Rate '[FPS'] 1]],""),0)</f>
        <v>#VALUE!</v>
      </c>
      <c r="P1548" s="4" t="e">
        <f>IF(Table1[[#This Row],[Import to Gateway Calculator?]]="Yes",IFERROR(Table1[[#This Row],[Days of Storage 1]],""),0)</f>
        <v>#VALUE!</v>
      </c>
    </row>
    <row r="1549" spans="1:16" x14ac:dyDescent="0.25">
      <c r="A1549" s="5" t="e">
        <f t="shared" si="149"/>
        <v>#VALUE!</v>
      </c>
      <c r="B1549" s="6" t="str">
        <f>IFERROR(IF(Table1[[#This Row],[Multi-lens? 1]]="No", 1, IF(Table1[[#This Row],[Multi-lens? 1]]="Dual", 2, IF(Table1[[#This Row],[Multi-lens? 1]]="Quad", 4, ""))),"")</f>
        <v/>
      </c>
      <c r="C1549" s="6" t="e">
        <f t="shared" si="150"/>
        <v>#VALUE!</v>
      </c>
      <c r="D1549" s="6" t="e">
        <f t="shared" si="151"/>
        <v>#VALUE!</v>
      </c>
      <c r="E1549" s="6" t="e">
        <f t="shared" si="152"/>
        <v>#VALUE!</v>
      </c>
      <c r="F1549" s="6" t="e">
        <f t="shared" si="153"/>
        <v>#VALUE!</v>
      </c>
      <c r="H1549" s="6" t="str">
        <f>IFERROR(IF(Table1[[#This Row],[Multi-lens? 1]]="No", 1, IF(Table1[[#This Row],[Multi-lens? 1]]="Dual", 2, IF(Table1[[#This Row],[Multi-lens? 1]]="Quad", 4, ""))),"")</f>
        <v/>
      </c>
      <c r="I1549" s="9" t="str">
        <f>IFERROR(Table1[[#This Row],[Name]],"")</f>
        <v/>
      </c>
      <c r="K1549" s="3" t="str">
        <f t="shared" si="148"/>
        <v/>
      </c>
      <c r="M1549" s="4" t="e">
        <f>IF(Table1[[#This Row],[Import to Gateway Calculator?]]="Yes",IFERROR(Table1[[#This Row],[Streaming Resolution '[MP']]],""),0)</f>
        <v>#VALUE!</v>
      </c>
      <c r="N1549" s="4" t="e">
        <f>IF(Table1[[#This Row],[Import to Gateway Calculator?]]="Yes",IFERROR(Table1[[#This Row],[Recording Resolution '[MP']]],""),0)</f>
        <v>#VALUE!</v>
      </c>
      <c r="O1549" s="4" t="e">
        <f>IF(Table1[[#This Row],[Import to Gateway Calculator?]]="Yes",IFERROR(Table1[[#This Row],[Frame Rate '[FPS'] 1]],""),0)</f>
        <v>#VALUE!</v>
      </c>
      <c r="P1549" s="4" t="e">
        <f>IF(Table1[[#This Row],[Import to Gateway Calculator?]]="Yes",IFERROR(Table1[[#This Row],[Days of Storage 1]],""),0)</f>
        <v>#VALUE!</v>
      </c>
    </row>
    <row r="1550" spans="1:16" x14ac:dyDescent="0.25">
      <c r="A1550" s="5" t="e">
        <f t="shared" si="149"/>
        <v>#VALUE!</v>
      </c>
      <c r="B1550" s="6" t="str">
        <f>IFERROR(IF(Table1[[#This Row],[Multi-lens? 1]]="No", 1, IF(Table1[[#This Row],[Multi-lens? 1]]="Dual", 2, IF(Table1[[#This Row],[Multi-lens? 1]]="Quad", 4, ""))),"")</f>
        <v/>
      </c>
      <c r="C1550" s="6" t="e">
        <f t="shared" si="150"/>
        <v>#VALUE!</v>
      </c>
      <c r="D1550" s="6" t="e">
        <f t="shared" si="151"/>
        <v>#VALUE!</v>
      </c>
      <c r="E1550" s="6" t="e">
        <f t="shared" si="152"/>
        <v>#VALUE!</v>
      </c>
      <c r="F1550" s="6" t="e">
        <f t="shared" si="153"/>
        <v>#VALUE!</v>
      </c>
      <c r="H1550" s="6" t="str">
        <f>IFERROR(IF(Table1[[#This Row],[Multi-lens? 1]]="No", 1, IF(Table1[[#This Row],[Multi-lens? 1]]="Dual", 2, IF(Table1[[#This Row],[Multi-lens? 1]]="Quad", 4, ""))),"")</f>
        <v/>
      </c>
      <c r="I1550" s="9" t="str">
        <f>IFERROR(Table1[[#This Row],[Name]],"")</f>
        <v/>
      </c>
      <c r="K1550" s="3" t="str">
        <f t="shared" si="148"/>
        <v/>
      </c>
      <c r="M1550" s="4" t="e">
        <f>IF(Table1[[#This Row],[Import to Gateway Calculator?]]="Yes",IFERROR(Table1[[#This Row],[Streaming Resolution '[MP']]],""),0)</f>
        <v>#VALUE!</v>
      </c>
      <c r="N1550" s="4" t="e">
        <f>IF(Table1[[#This Row],[Import to Gateway Calculator?]]="Yes",IFERROR(Table1[[#This Row],[Recording Resolution '[MP']]],""),0)</f>
        <v>#VALUE!</v>
      </c>
      <c r="O1550" s="4" t="e">
        <f>IF(Table1[[#This Row],[Import to Gateway Calculator?]]="Yes",IFERROR(Table1[[#This Row],[Frame Rate '[FPS'] 1]],""),0)</f>
        <v>#VALUE!</v>
      </c>
      <c r="P1550" s="4" t="e">
        <f>IF(Table1[[#This Row],[Import to Gateway Calculator?]]="Yes",IFERROR(Table1[[#This Row],[Days of Storage 1]],""),0)</f>
        <v>#VALUE!</v>
      </c>
    </row>
    <row r="1551" spans="1:16" x14ac:dyDescent="0.25">
      <c r="A1551" s="5" t="e">
        <f t="shared" si="149"/>
        <v>#VALUE!</v>
      </c>
      <c r="B1551" s="6" t="str">
        <f>IFERROR(IF(Table1[[#This Row],[Multi-lens? 1]]="No", 1, IF(Table1[[#This Row],[Multi-lens? 1]]="Dual", 2, IF(Table1[[#This Row],[Multi-lens? 1]]="Quad", 4, ""))),"")</f>
        <v/>
      </c>
      <c r="C1551" s="6" t="e">
        <f t="shared" si="150"/>
        <v>#VALUE!</v>
      </c>
      <c r="D1551" s="6" t="e">
        <f t="shared" si="151"/>
        <v>#VALUE!</v>
      </c>
      <c r="E1551" s="6" t="e">
        <f t="shared" si="152"/>
        <v>#VALUE!</v>
      </c>
      <c r="F1551" s="6" t="e">
        <f t="shared" si="153"/>
        <v>#VALUE!</v>
      </c>
      <c r="H1551" s="6" t="str">
        <f>IFERROR(IF(Table1[[#This Row],[Multi-lens? 1]]="No", 1, IF(Table1[[#This Row],[Multi-lens? 1]]="Dual", 2, IF(Table1[[#This Row],[Multi-lens? 1]]="Quad", 4, ""))),"")</f>
        <v/>
      </c>
      <c r="I1551" s="9" t="str">
        <f>IFERROR(Table1[[#This Row],[Name]],"")</f>
        <v/>
      </c>
      <c r="K1551" s="3" t="str">
        <f t="shared" si="148"/>
        <v/>
      </c>
      <c r="M1551" s="4" t="e">
        <f>IF(Table1[[#This Row],[Import to Gateway Calculator?]]="Yes",IFERROR(Table1[[#This Row],[Streaming Resolution '[MP']]],""),0)</f>
        <v>#VALUE!</v>
      </c>
      <c r="N1551" s="4" t="e">
        <f>IF(Table1[[#This Row],[Import to Gateway Calculator?]]="Yes",IFERROR(Table1[[#This Row],[Recording Resolution '[MP']]],""),0)</f>
        <v>#VALUE!</v>
      </c>
      <c r="O1551" s="4" t="e">
        <f>IF(Table1[[#This Row],[Import to Gateway Calculator?]]="Yes",IFERROR(Table1[[#This Row],[Frame Rate '[FPS'] 1]],""),0)</f>
        <v>#VALUE!</v>
      </c>
      <c r="P1551" s="4" t="e">
        <f>IF(Table1[[#This Row],[Import to Gateway Calculator?]]="Yes",IFERROR(Table1[[#This Row],[Days of Storage 1]],""),0)</f>
        <v>#VALUE!</v>
      </c>
    </row>
    <row r="1552" spans="1:16" x14ac:dyDescent="0.25">
      <c r="A1552" s="5" t="e">
        <f t="shared" si="149"/>
        <v>#VALUE!</v>
      </c>
      <c r="B1552" s="6" t="str">
        <f>IFERROR(IF(Table1[[#This Row],[Multi-lens? 1]]="No", 1, IF(Table1[[#This Row],[Multi-lens? 1]]="Dual", 2, IF(Table1[[#This Row],[Multi-lens? 1]]="Quad", 4, ""))),"")</f>
        <v/>
      </c>
      <c r="C1552" s="6" t="e">
        <f t="shared" si="150"/>
        <v>#VALUE!</v>
      </c>
      <c r="D1552" s="6" t="e">
        <f t="shared" si="151"/>
        <v>#VALUE!</v>
      </c>
      <c r="E1552" s="6" t="e">
        <f t="shared" si="152"/>
        <v>#VALUE!</v>
      </c>
      <c r="F1552" s="6" t="e">
        <f t="shared" si="153"/>
        <v>#VALUE!</v>
      </c>
      <c r="H1552" s="6" t="str">
        <f>IFERROR(IF(Table1[[#This Row],[Multi-lens? 1]]="No", 1, IF(Table1[[#This Row],[Multi-lens? 1]]="Dual", 2, IF(Table1[[#This Row],[Multi-lens? 1]]="Quad", 4, ""))),"")</f>
        <v/>
      </c>
      <c r="I1552" s="9" t="str">
        <f>IFERROR(Table1[[#This Row],[Name]],"")</f>
        <v/>
      </c>
      <c r="K1552" s="3" t="str">
        <f t="shared" si="148"/>
        <v/>
      </c>
      <c r="M1552" s="4" t="e">
        <f>IF(Table1[[#This Row],[Import to Gateway Calculator?]]="Yes",IFERROR(Table1[[#This Row],[Streaming Resolution '[MP']]],""),0)</f>
        <v>#VALUE!</v>
      </c>
      <c r="N1552" s="4" t="e">
        <f>IF(Table1[[#This Row],[Import to Gateway Calculator?]]="Yes",IFERROR(Table1[[#This Row],[Recording Resolution '[MP']]],""),0)</f>
        <v>#VALUE!</v>
      </c>
      <c r="O1552" s="4" t="e">
        <f>IF(Table1[[#This Row],[Import to Gateway Calculator?]]="Yes",IFERROR(Table1[[#This Row],[Frame Rate '[FPS'] 1]],""),0)</f>
        <v>#VALUE!</v>
      </c>
      <c r="P1552" s="4" t="e">
        <f>IF(Table1[[#This Row],[Import to Gateway Calculator?]]="Yes",IFERROR(Table1[[#This Row],[Days of Storage 1]],""),0)</f>
        <v>#VALUE!</v>
      </c>
    </row>
    <row r="1553" spans="1:16" x14ac:dyDescent="0.25">
      <c r="A1553" s="5" t="e">
        <f t="shared" si="149"/>
        <v>#VALUE!</v>
      </c>
      <c r="B1553" s="6" t="str">
        <f>IFERROR(IF(Table1[[#This Row],[Multi-lens? 1]]="No", 1, IF(Table1[[#This Row],[Multi-lens? 1]]="Dual", 2, IF(Table1[[#This Row],[Multi-lens? 1]]="Quad", 4, ""))),"")</f>
        <v/>
      </c>
      <c r="C1553" s="6" t="e">
        <f t="shared" si="150"/>
        <v>#VALUE!</v>
      </c>
      <c r="D1553" s="6" t="e">
        <f t="shared" si="151"/>
        <v>#VALUE!</v>
      </c>
      <c r="E1553" s="6" t="e">
        <f t="shared" si="152"/>
        <v>#VALUE!</v>
      </c>
      <c r="F1553" s="6" t="e">
        <f t="shared" si="153"/>
        <v>#VALUE!</v>
      </c>
      <c r="H1553" s="6" t="str">
        <f>IFERROR(IF(Table1[[#This Row],[Multi-lens? 1]]="No", 1, IF(Table1[[#This Row],[Multi-lens? 1]]="Dual", 2, IF(Table1[[#This Row],[Multi-lens? 1]]="Quad", 4, ""))),"")</f>
        <v/>
      </c>
      <c r="I1553" s="9" t="str">
        <f>IFERROR(Table1[[#This Row],[Name]],"")</f>
        <v/>
      </c>
      <c r="K1553" s="3" t="str">
        <f t="shared" si="148"/>
        <v/>
      </c>
      <c r="M1553" s="4" t="e">
        <f>IF(Table1[[#This Row],[Import to Gateway Calculator?]]="Yes",IFERROR(Table1[[#This Row],[Streaming Resolution '[MP']]],""),0)</f>
        <v>#VALUE!</v>
      </c>
      <c r="N1553" s="4" t="e">
        <f>IF(Table1[[#This Row],[Import to Gateway Calculator?]]="Yes",IFERROR(Table1[[#This Row],[Recording Resolution '[MP']]],""),0)</f>
        <v>#VALUE!</v>
      </c>
      <c r="O1553" s="4" t="e">
        <f>IF(Table1[[#This Row],[Import to Gateway Calculator?]]="Yes",IFERROR(Table1[[#This Row],[Frame Rate '[FPS'] 1]],""),0)</f>
        <v>#VALUE!</v>
      </c>
      <c r="P1553" s="4" t="e">
        <f>IF(Table1[[#This Row],[Import to Gateway Calculator?]]="Yes",IFERROR(Table1[[#This Row],[Days of Storage 1]],""),0)</f>
        <v>#VALUE!</v>
      </c>
    </row>
    <row r="1554" spans="1:16" x14ac:dyDescent="0.25">
      <c r="A1554" s="5" t="e">
        <f t="shared" si="149"/>
        <v>#VALUE!</v>
      </c>
      <c r="B1554" s="6" t="str">
        <f>IFERROR(IF(Table1[[#This Row],[Multi-lens? 1]]="No", 1, IF(Table1[[#This Row],[Multi-lens? 1]]="Dual", 2, IF(Table1[[#This Row],[Multi-lens? 1]]="Quad", 4, ""))),"")</f>
        <v/>
      </c>
      <c r="C1554" s="6" t="e">
        <f t="shared" si="150"/>
        <v>#VALUE!</v>
      </c>
      <c r="D1554" s="6" t="e">
        <f t="shared" si="151"/>
        <v>#VALUE!</v>
      </c>
      <c r="E1554" s="6" t="e">
        <f t="shared" si="152"/>
        <v>#VALUE!</v>
      </c>
      <c r="F1554" s="6" t="e">
        <f t="shared" si="153"/>
        <v>#VALUE!</v>
      </c>
      <c r="H1554" s="6" t="str">
        <f>IFERROR(IF(Table1[[#This Row],[Multi-lens? 1]]="No", 1, IF(Table1[[#This Row],[Multi-lens? 1]]="Dual", 2, IF(Table1[[#This Row],[Multi-lens? 1]]="Quad", 4, ""))),"")</f>
        <v/>
      </c>
      <c r="I1554" s="9" t="str">
        <f>IFERROR(Table1[[#This Row],[Name]],"")</f>
        <v/>
      </c>
      <c r="K1554" s="3" t="str">
        <f t="shared" si="148"/>
        <v/>
      </c>
      <c r="M1554" s="4" t="e">
        <f>IF(Table1[[#This Row],[Import to Gateway Calculator?]]="Yes",IFERROR(Table1[[#This Row],[Streaming Resolution '[MP']]],""),0)</f>
        <v>#VALUE!</v>
      </c>
      <c r="N1554" s="4" t="e">
        <f>IF(Table1[[#This Row],[Import to Gateway Calculator?]]="Yes",IFERROR(Table1[[#This Row],[Recording Resolution '[MP']]],""),0)</f>
        <v>#VALUE!</v>
      </c>
      <c r="O1554" s="4" t="e">
        <f>IF(Table1[[#This Row],[Import to Gateway Calculator?]]="Yes",IFERROR(Table1[[#This Row],[Frame Rate '[FPS'] 1]],""),0)</f>
        <v>#VALUE!</v>
      </c>
      <c r="P1554" s="4" t="e">
        <f>IF(Table1[[#This Row],[Import to Gateway Calculator?]]="Yes",IFERROR(Table1[[#This Row],[Days of Storage 1]],""),0)</f>
        <v>#VALUE!</v>
      </c>
    </row>
    <row r="1555" spans="1:16" x14ac:dyDescent="0.25">
      <c r="A1555" s="5" t="e">
        <f t="shared" si="149"/>
        <v>#VALUE!</v>
      </c>
      <c r="B1555" s="6" t="str">
        <f>IFERROR(IF(Table1[[#This Row],[Multi-lens? 1]]="No", 1, IF(Table1[[#This Row],[Multi-lens? 1]]="Dual", 2, IF(Table1[[#This Row],[Multi-lens? 1]]="Quad", 4, ""))),"")</f>
        <v/>
      </c>
      <c r="C1555" s="6" t="e">
        <f t="shared" si="150"/>
        <v>#VALUE!</v>
      </c>
      <c r="D1555" s="6" t="e">
        <f t="shared" si="151"/>
        <v>#VALUE!</v>
      </c>
      <c r="E1555" s="6" t="e">
        <f t="shared" si="152"/>
        <v>#VALUE!</v>
      </c>
      <c r="F1555" s="6" t="e">
        <f t="shared" si="153"/>
        <v>#VALUE!</v>
      </c>
      <c r="H1555" s="6" t="str">
        <f>IFERROR(IF(Table1[[#This Row],[Multi-lens? 1]]="No", 1, IF(Table1[[#This Row],[Multi-lens? 1]]="Dual", 2, IF(Table1[[#This Row],[Multi-lens? 1]]="Quad", 4, ""))),"")</f>
        <v/>
      </c>
      <c r="I1555" s="9" t="str">
        <f>IFERROR(Table1[[#This Row],[Name]],"")</f>
        <v/>
      </c>
      <c r="K1555" s="3" t="str">
        <f t="shared" si="148"/>
        <v/>
      </c>
      <c r="M1555" s="4" t="e">
        <f>IF(Table1[[#This Row],[Import to Gateway Calculator?]]="Yes",IFERROR(Table1[[#This Row],[Streaming Resolution '[MP']]],""),0)</f>
        <v>#VALUE!</v>
      </c>
      <c r="N1555" s="4" t="e">
        <f>IF(Table1[[#This Row],[Import to Gateway Calculator?]]="Yes",IFERROR(Table1[[#This Row],[Recording Resolution '[MP']]],""),0)</f>
        <v>#VALUE!</v>
      </c>
      <c r="O1555" s="4" t="e">
        <f>IF(Table1[[#This Row],[Import to Gateway Calculator?]]="Yes",IFERROR(Table1[[#This Row],[Frame Rate '[FPS'] 1]],""),0)</f>
        <v>#VALUE!</v>
      </c>
      <c r="P1555" s="4" t="e">
        <f>IF(Table1[[#This Row],[Import to Gateway Calculator?]]="Yes",IFERROR(Table1[[#This Row],[Days of Storage 1]],""),0)</f>
        <v>#VALUE!</v>
      </c>
    </row>
    <row r="1556" spans="1:16" x14ac:dyDescent="0.25">
      <c r="A1556" s="5" t="e">
        <f t="shared" si="149"/>
        <v>#VALUE!</v>
      </c>
      <c r="B1556" s="6" t="str">
        <f>IFERROR(IF(Table1[[#This Row],[Multi-lens? 1]]="No", 1, IF(Table1[[#This Row],[Multi-lens? 1]]="Dual", 2, IF(Table1[[#This Row],[Multi-lens? 1]]="Quad", 4, ""))),"")</f>
        <v/>
      </c>
      <c r="C1556" s="6" t="e">
        <f t="shared" si="150"/>
        <v>#VALUE!</v>
      </c>
      <c r="D1556" s="6" t="e">
        <f t="shared" si="151"/>
        <v>#VALUE!</v>
      </c>
      <c r="E1556" s="6" t="e">
        <f t="shared" si="152"/>
        <v>#VALUE!</v>
      </c>
      <c r="F1556" s="6" t="e">
        <f t="shared" si="153"/>
        <v>#VALUE!</v>
      </c>
      <c r="H1556" s="6" t="str">
        <f>IFERROR(IF(Table1[[#This Row],[Multi-lens? 1]]="No", 1, IF(Table1[[#This Row],[Multi-lens? 1]]="Dual", 2, IF(Table1[[#This Row],[Multi-lens? 1]]="Quad", 4, ""))),"")</f>
        <v/>
      </c>
      <c r="I1556" s="9" t="str">
        <f>IFERROR(Table1[[#This Row],[Name]],"")</f>
        <v/>
      </c>
      <c r="K1556" s="3" t="str">
        <f t="shared" si="148"/>
        <v/>
      </c>
      <c r="M1556" s="4" t="e">
        <f>IF(Table1[[#This Row],[Import to Gateway Calculator?]]="Yes",IFERROR(Table1[[#This Row],[Streaming Resolution '[MP']]],""),0)</f>
        <v>#VALUE!</v>
      </c>
      <c r="N1556" s="4" t="e">
        <f>IF(Table1[[#This Row],[Import to Gateway Calculator?]]="Yes",IFERROR(Table1[[#This Row],[Recording Resolution '[MP']]],""),0)</f>
        <v>#VALUE!</v>
      </c>
      <c r="O1556" s="4" t="e">
        <f>IF(Table1[[#This Row],[Import to Gateway Calculator?]]="Yes",IFERROR(Table1[[#This Row],[Frame Rate '[FPS'] 1]],""),0)</f>
        <v>#VALUE!</v>
      </c>
      <c r="P1556" s="4" t="e">
        <f>IF(Table1[[#This Row],[Import to Gateway Calculator?]]="Yes",IFERROR(Table1[[#This Row],[Days of Storage 1]],""),0)</f>
        <v>#VALUE!</v>
      </c>
    </row>
    <row r="1557" spans="1:16" x14ac:dyDescent="0.25">
      <c r="A1557" s="5" t="e">
        <f t="shared" si="149"/>
        <v>#VALUE!</v>
      </c>
      <c r="B1557" s="6" t="str">
        <f>IFERROR(IF(Table1[[#This Row],[Multi-lens? 1]]="No", 1, IF(Table1[[#This Row],[Multi-lens? 1]]="Dual", 2, IF(Table1[[#This Row],[Multi-lens? 1]]="Quad", 4, ""))),"")</f>
        <v/>
      </c>
      <c r="C1557" s="6" t="e">
        <f t="shared" si="150"/>
        <v>#VALUE!</v>
      </c>
      <c r="D1557" s="6" t="e">
        <f t="shared" si="151"/>
        <v>#VALUE!</v>
      </c>
      <c r="E1557" s="6" t="e">
        <f t="shared" si="152"/>
        <v>#VALUE!</v>
      </c>
      <c r="F1557" s="6" t="e">
        <f t="shared" si="153"/>
        <v>#VALUE!</v>
      </c>
      <c r="H1557" s="6" t="str">
        <f>IFERROR(IF(Table1[[#This Row],[Multi-lens? 1]]="No", 1, IF(Table1[[#This Row],[Multi-lens? 1]]="Dual", 2, IF(Table1[[#This Row],[Multi-lens? 1]]="Quad", 4, ""))),"")</f>
        <v/>
      </c>
      <c r="I1557" s="9" t="str">
        <f>IFERROR(Table1[[#This Row],[Name]],"")</f>
        <v/>
      </c>
      <c r="K1557" s="3" t="str">
        <f t="shared" si="148"/>
        <v/>
      </c>
      <c r="M1557" s="4" t="e">
        <f>IF(Table1[[#This Row],[Import to Gateway Calculator?]]="Yes",IFERROR(Table1[[#This Row],[Streaming Resolution '[MP']]],""),0)</f>
        <v>#VALUE!</v>
      </c>
      <c r="N1557" s="4" t="e">
        <f>IF(Table1[[#This Row],[Import to Gateway Calculator?]]="Yes",IFERROR(Table1[[#This Row],[Recording Resolution '[MP']]],""),0)</f>
        <v>#VALUE!</v>
      </c>
      <c r="O1557" s="4" t="e">
        <f>IF(Table1[[#This Row],[Import to Gateway Calculator?]]="Yes",IFERROR(Table1[[#This Row],[Frame Rate '[FPS'] 1]],""),0)</f>
        <v>#VALUE!</v>
      </c>
      <c r="P1557" s="4" t="e">
        <f>IF(Table1[[#This Row],[Import to Gateway Calculator?]]="Yes",IFERROR(Table1[[#This Row],[Days of Storage 1]],""),0)</f>
        <v>#VALUE!</v>
      </c>
    </row>
    <row r="1558" spans="1:16" x14ac:dyDescent="0.25">
      <c r="A1558" s="5" t="e">
        <f t="shared" si="149"/>
        <v>#VALUE!</v>
      </c>
      <c r="B1558" s="6" t="str">
        <f>IFERROR(IF(Table1[[#This Row],[Multi-lens? 1]]="No", 1, IF(Table1[[#This Row],[Multi-lens? 1]]="Dual", 2, IF(Table1[[#This Row],[Multi-lens? 1]]="Quad", 4, ""))),"")</f>
        <v/>
      </c>
      <c r="C1558" s="6" t="e">
        <f t="shared" si="150"/>
        <v>#VALUE!</v>
      </c>
      <c r="D1558" s="6" t="e">
        <f t="shared" si="151"/>
        <v>#VALUE!</v>
      </c>
      <c r="E1558" s="6" t="e">
        <f t="shared" si="152"/>
        <v>#VALUE!</v>
      </c>
      <c r="F1558" s="6" t="e">
        <f t="shared" si="153"/>
        <v>#VALUE!</v>
      </c>
      <c r="H1558" s="6" t="str">
        <f>IFERROR(IF(Table1[[#This Row],[Multi-lens? 1]]="No", 1, IF(Table1[[#This Row],[Multi-lens? 1]]="Dual", 2, IF(Table1[[#This Row],[Multi-lens? 1]]="Quad", 4, ""))),"")</f>
        <v/>
      </c>
      <c r="I1558" s="9" t="str">
        <f>IFERROR(Table1[[#This Row],[Name]],"")</f>
        <v/>
      </c>
      <c r="K1558" s="3" t="str">
        <f t="shared" si="148"/>
        <v/>
      </c>
      <c r="M1558" s="4" t="e">
        <f>IF(Table1[[#This Row],[Import to Gateway Calculator?]]="Yes",IFERROR(Table1[[#This Row],[Streaming Resolution '[MP']]],""),0)</f>
        <v>#VALUE!</v>
      </c>
      <c r="N1558" s="4" t="e">
        <f>IF(Table1[[#This Row],[Import to Gateway Calculator?]]="Yes",IFERROR(Table1[[#This Row],[Recording Resolution '[MP']]],""),0)</f>
        <v>#VALUE!</v>
      </c>
      <c r="O1558" s="4" t="e">
        <f>IF(Table1[[#This Row],[Import to Gateway Calculator?]]="Yes",IFERROR(Table1[[#This Row],[Frame Rate '[FPS'] 1]],""),0)</f>
        <v>#VALUE!</v>
      </c>
      <c r="P1558" s="4" t="e">
        <f>IF(Table1[[#This Row],[Import to Gateway Calculator?]]="Yes",IFERROR(Table1[[#This Row],[Days of Storage 1]],""),0)</f>
        <v>#VALUE!</v>
      </c>
    </row>
    <row r="1559" spans="1:16" x14ac:dyDescent="0.25">
      <c r="A1559" s="5" t="e">
        <f t="shared" si="149"/>
        <v>#VALUE!</v>
      </c>
      <c r="B1559" s="6" t="str">
        <f>IFERROR(IF(Table1[[#This Row],[Multi-lens? 1]]="No", 1, IF(Table1[[#This Row],[Multi-lens? 1]]="Dual", 2, IF(Table1[[#This Row],[Multi-lens? 1]]="Quad", 4, ""))),"")</f>
        <v/>
      </c>
      <c r="C1559" s="6" t="e">
        <f t="shared" si="150"/>
        <v>#VALUE!</v>
      </c>
      <c r="D1559" s="6" t="e">
        <f t="shared" si="151"/>
        <v>#VALUE!</v>
      </c>
      <c r="E1559" s="6" t="e">
        <f t="shared" si="152"/>
        <v>#VALUE!</v>
      </c>
      <c r="F1559" s="6" t="e">
        <f t="shared" si="153"/>
        <v>#VALUE!</v>
      </c>
      <c r="H1559" s="6" t="str">
        <f>IFERROR(IF(Table1[[#This Row],[Multi-lens? 1]]="No", 1, IF(Table1[[#This Row],[Multi-lens? 1]]="Dual", 2, IF(Table1[[#This Row],[Multi-lens? 1]]="Quad", 4, ""))),"")</f>
        <v/>
      </c>
      <c r="I1559" s="9" t="str">
        <f>IFERROR(Table1[[#This Row],[Name]],"")</f>
        <v/>
      </c>
      <c r="K1559" s="3" t="str">
        <f t="shared" si="148"/>
        <v/>
      </c>
      <c r="M1559" s="4" t="e">
        <f>IF(Table1[[#This Row],[Import to Gateway Calculator?]]="Yes",IFERROR(Table1[[#This Row],[Streaming Resolution '[MP']]],""),0)</f>
        <v>#VALUE!</v>
      </c>
      <c r="N1559" s="4" t="e">
        <f>IF(Table1[[#This Row],[Import to Gateway Calculator?]]="Yes",IFERROR(Table1[[#This Row],[Recording Resolution '[MP']]],""),0)</f>
        <v>#VALUE!</v>
      </c>
      <c r="O1559" s="4" t="e">
        <f>IF(Table1[[#This Row],[Import to Gateway Calculator?]]="Yes",IFERROR(Table1[[#This Row],[Frame Rate '[FPS'] 1]],""),0)</f>
        <v>#VALUE!</v>
      </c>
      <c r="P1559" s="4" t="e">
        <f>IF(Table1[[#This Row],[Import to Gateway Calculator?]]="Yes",IFERROR(Table1[[#This Row],[Days of Storage 1]],""),0)</f>
        <v>#VALUE!</v>
      </c>
    </row>
    <row r="1560" spans="1:16" x14ac:dyDescent="0.25">
      <c r="A1560" s="5" t="e">
        <f t="shared" si="149"/>
        <v>#VALUE!</v>
      </c>
      <c r="B1560" s="6" t="str">
        <f>IFERROR(IF(Table1[[#This Row],[Multi-lens? 1]]="No", 1, IF(Table1[[#This Row],[Multi-lens? 1]]="Dual", 2, IF(Table1[[#This Row],[Multi-lens? 1]]="Quad", 4, ""))),"")</f>
        <v/>
      </c>
      <c r="C1560" s="6" t="e">
        <f t="shared" si="150"/>
        <v>#VALUE!</v>
      </c>
      <c r="D1560" s="6" t="e">
        <f t="shared" si="151"/>
        <v>#VALUE!</v>
      </c>
      <c r="E1560" s="6" t="e">
        <f t="shared" si="152"/>
        <v>#VALUE!</v>
      </c>
      <c r="F1560" s="6" t="e">
        <f t="shared" si="153"/>
        <v>#VALUE!</v>
      </c>
      <c r="H1560" s="6" t="str">
        <f>IFERROR(IF(Table1[[#This Row],[Multi-lens? 1]]="No", 1, IF(Table1[[#This Row],[Multi-lens? 1]]="Dual", 2, IF(Table1[[#This Row],[Multi-lens? 1]]="Quad", 4, ""))),"")</f>
        <v/>
      </c>
      <c r="I1560" s="9" t="str">
        <f>IFERROR(Table1[[#This Row],[Name]],"")</f>
        <v/>
      </c>
      <c r="K1560" s="3" t="str">
        <f t="shared" si="148"/>
        <v/>
      </c>
      <c r="M1560" s="4" t="e">
        <f>IF(Table1[[#This Row],[Import to Gateway Calculator?]]="Yes",IFERROR(Table1[[#This Row],[Streaming Resolution '[MP']]],""),0)</f>
        <v>#VALUE!</v>
      </c>
      <c r="N1560" s="4" t="e">
        <f>IF(Table1[[#This Row],[Import to Gateway Calculator?]]="Yes",IFERROR(Table1[[#This Row],[Recording Resolution '[MP']]],""),0)</f>
        <v>#VALUE!</v>
      </c>
      <c r="O1560" s="4" t="e">
        <f>IF(Table1[[#This Row],[Import to Gateway Calculator?]]="Yes",IFERROR(Table1[[#This Row],[Frame Rate '[FPS'] 1]],""),0)</f>
        <v>#VALUE!</v>
      </c>
      <c r="P1560" s="4" t="e">
        <f>IF(Table1[[#This Row],[Import to Gateway Calculator?]]="Yes",IFERROR(Table1[[#This Row],[Days of Storage 1]],""),0)</f>
        <v>#VALUE!</v>
      </c>
    </row>
    <row r="1561" spans="1:16" x14ac:dyDescent="0.25">
      <c r="A1561" s="5" t="e">
        <f t="shared" si="149"/>
        <v>#VALUE!</v>
      </c>
      <c r="B1561" s="6" t="str">
        <f>IFERROR(IF(Table1[[#This Row],[Multi-lens? 1]]="No", 1, IF(Table1[[#This Row],[Multi-lens? 1]]="Dual", 2, IF(Table1[[#This Row],[Multi-lens? 1]]="Quad", 4, ""))),"")</f>
        <v/>
      </c>
      <c r="C1561" s="6" t="e">
        <f t="shared" si="150"/>
        <v>#VALUE!</v>
      </c>
      <c r="D1561" s="6" t="e">
        <f t="shared" si="151"/>
        <v>#VALUE!</v>
      </c>
      <c r="E1561" s="6" t="e">
        <f t="shared" si="152"/>
        <v>#VALUE!</v>
      </c>
      <c r="F1561" s="6" t="e">
        <f t="shared" si="153"/>
        <v>#VALUE!</v>
      </c>
      <c r="H1561" s="6" t="str">
        <f>IFERROR(IF(Table1[[#This Row],[Multi-lens? 1]]="No", 1, IF(Table1[[#This Row],[Multi-lens? 1]]="Dual", 2, IF(Table1[[#This Row],[Multi-lens? 1]]="Quad", 4, ""))),"")</f>
        <v/>
      </c>
      <c r="I1561" s="9" t="str">
        <f>IFERROR(Table1[[#This Row],[Name]],"")</f>
        <v/>
      </c>
      <c r="K1561" s="3" t="str">
        <f t="shared" si="148"/>
        <v/>
      </c>
      <c r="M1561" s="4" t="e">
        <f>IF(Table1[[#This Row],[Import to Gateway Calculator?]]="Yes",IFERROR(Table1[[#This Row],[Streaming Resolution '[MP']]],""),0)</f>
        <v>#VALUE!</v>
      </c>
      <c r="N1561" s="4" t="e">
        <f>IF(Table1[[#This Row],[Import to Gateway Calculator?]]="Yes",IFERROR(Table1[[#This Row],[Recording Resolution '[MP']]],""),0)</f>
        <v>#VALUE!</v>
      </c>
      <c r="O1561" s="4" t="e">
        <f>IF(Table1[[#This Row],[Import to Gateway Calculator?]]="Yes",IFERROR(Table1[[#This Row],[Frame Rate '[FPS'] 1]],""),0)</f>
        <v>#VALUE!</v>
      </c>
      <c r="P1561" s="4" t="e">
        <f>IF(Table1[[#This Row],[Import to Gateway Calculator?]]="Yes",IFERROR(Table1[[#This Row],[Days of Storage 1]],""),0)</f>
        <v>#VALUE!</v>
      </c>
    </row>
    <row r="1562" spans="1:16" x14ac:dyDescent="0.25">
      <c r="A1562" s="5" t="e">
        <f t="shared" si="149"/>
        <v>#VALUE!</v>
      </c>
      <c r="B1562" s="6" t="str">
        <f>IFERROR(IF(Table1[[#This Row],[Multi-lens? 1]]="No", 1, IF(Table1[[#This Row],[Multi-lens? 1]]="Dual", 2, IF(Table1[[#This Row],[Multi-lens? 1]]="Quad", 4, ""))),"")</f>
        <v/>
      </c>
      <c r="C1562" s="6" t="e">
        <f t="shared" si="150"/>
        <v>#VALUE!</v>
      </c>
      <c r="D1562" s="6" t="e">
        <f t="shared" si="151"/>
        <v>#VALUE!</v>
      </c>
      <c r="E1562" s="6" t="e">
        <f t="shared" si="152"/>
        <v>#VALUE!</v>
      </c>
      <c r="F1562" s="6" t="e">
        <f t="shared" si="153"/>
        <v>#VALUE!</v>
      </c>
      <c r="H1562" s="6" t="str">
        <f>IFERROR(IF(Table1[[#This Row],[Multi-lens? 1]]="No", 1, IF(Table1[[#This Row],[Multi-lens? 1]]="Dual", 2, IF(Table1[[#This Row],[Multi-lens? 1]]="Quad", 4, ""))),"")</f>
        <v/>
      </c>
      <c r="I1562" s="9" t="str">
        <f>IFERROR(Table1[[#This Row],[Name]],"")</f>
        <v/>
      </c>
      <c r="K1562" s="3" t="str">
        <f t="shared" si="148"/>
        <v/>
      </c>
      <c r="M1562" s="4" t="e">
        <f>IF(Table1[[#This Row],[Import to Gateway Calculator?]]="Yes",IFERROR(Table1[[#This Row],[Streaming Resolution '[MP']]],""),0)</f>
        <v>#VALUE!</v>
      </c>
      <c r="N1562" s="4" t="e">
        <f>IF(Table1[[#This Row],[Import to Gateway Calculator?]]="Yes",IFERROR(Table1[[#This Row],[Recording Resolution '[MP']]],""),0)</f>
        <v>#VALUE!</v>
      </c>
      <c r="O1562" s="4" t="e">
        <f>IF(Table1[[#This Row],[Import to Gateway Calculator?]]="Yes",IFERROR(Table1[[#This Row],[Frame Rate '[FPS'] 1]],""),0)</f>
        <v>#VALUE!</v>
      </c>
      <c r="P1562" s="4" t="e">
        <f>IF(Table1[[#This Row],[Import to Gateway Calculator?]]="Yes",IFERROR(Table1[[#This Row],[Days of Storage 1]],""),0)</f>
        <v>#VALUE!</v>
      </c>
    </row>
    <row r="1563" spans="1:16" x14ac:dyDescent="0.25">
      <c r="A1563" s="5" t="e">
        <f t="shared" si="149"/>
        <v>#VALUE!</v>
      </c>
      <c r="B1563" s="6" t="str">
        <f>IFERROR(IF(Table1[[#This Row],[Multi-lens? 1]]="No", 1, IF(Table1[[#This Row],[Multi-lens? 1]]="Dual", 2, IF(Table1[[#This Row],[Multi-lens? 1]]="Quad", 4, ""))),"")</f>
        <v/>
      </c>
      <c r="C1563" s="6" t="e">
        <f t="shared" si="150"/>
        <v>#VALUE!</v>
      </c>
      <c r="D1563" s="6" t="e">
        <f t="shared" si="151"/>
        <v>#VALUE!</v>
      </c>
      <c r="E1563" s="6" t="e">
        <f t="shared" si="152"/>
        <v>#VALUE!</v>
      </c>
      <c r="F1563" s="6" t="e">
        <f t="shared" si="153"/>
        <v>#VALUE!</v>
      </c>
      <c r="H1563" s="6" t="str">
        <f>IFERROR(IF(Table1[[#This Row],[Multi-lens? 1]]="No", 1, IF(Table1[[#This Row],[Multi-lens? 1]]="Dual", 2, IF(Table1[[#This Row],[Multi-lens? 1]]="Quad", 4, ""))),"")</f>
        <v/>
      </c>
      <c r="I1563" s="9" t="str">
        <f>IFERROR(Table1[[#This Row],[Name]],"")</f>
        <v/>
      </c>
      <c r="K1563" s="3" t="str">
        <f t="shared" si="148"/>
        <v/>
      </c>
      <c r="M1563" s="4" t="e">
        <f>IF(Table1[[#This Row],[Import to Gateway Calculator?]]="Yes",IFERROR(Table1[[#This Row],[Streaming Resolution '[MP']]],""),0)</f>
        <v>#VALUE!</v>
      </c>
      <c r="N1563" s="4" t="e">
        <f>IF(Table1[[#This Row],[Import to Gateway Calculator?]]="Yes",IFERROR(Table1[[#This Row],[Recording Resolution '[MP']]],""),0)</f>
        <v>#VALUE!</v>
      </c>
      <c r="O1563" s="4" t="e">
        <f>IF(Table1[[#This Row],[Import to Gateway Calculator?]]="Yes",IFERROR(Table1[[#This Row],[Frame Rate '[FPS'] 1]],""),0)</f>
        <v>#VALUE!</v>
      </c>
      <c r="P1563" s="4" t="e">
        <f>IF(Table1[[#This Row],[Import to Gateway Calculator?]]="Yes",IFERROR(Table1[[#This Row],[Days of Storage 1]],""),0)</f>
        <v>#VALUE!</v>
      </c>
    </row>
    <row r="1564" spans="1:16" x14ac:dyDescent="0.25">
      <c r="A1564" s="5" t="e">
        <f t="shared" si="149"/>
        <v>#VALUE!</v>
      </c>
      <c r="B1564" s="6" t="str">
        <f>IFERROR(IF(Table1[[#This Row],[Multi-lens? 1]]="No", 1, IF(Table1[[#This Row],[Multi-lens? 1]]="Dual", 2, IF(Table1[[#This Row],[Multi-lens? 1]]="Quad", 4, ""))),"")</f>
        <v/>
      </c>
      <c r="C1564" s="6" t="e">
        <f t="shared" si="150"/>
        <v>#VALUE!</v>
      </c>
      <c r="D1564" s="6" t="e">
        <f t="shared" si="151"/>
        <v>#VALUE!</v>
      </c>
      <c r="E1564" s="6" t="e">
        <f t="shared" si="152"/>
        <v>#VALUE!</v>
      </c>
      <c r="F1564" s="6" t="e">
        <f t="shared" si="153"/>
        <v>#VALUE!</v>
      </c>
      <c r="H1564" s="6" t="str">
        <f>IFERROR(IF(Table1[[#This Row],[Multi-lens? 1]]="No", 1, IF(Table1[[#This Row],[Multi-lens? 1]]="Dual", 2, IF(Table1[[#This Row],[Multi-lens? 1]]="Quad", 4, ""))),"")</f>
        <v/>
      </c>
      <c r="I1564" s="9" t="str">
        <f>IFERROR(Table1[[#This Row],[Name]],"")</f>
        <v/>
      </c>
      <c r="K1564" s="3" t="str">
        <f t="shared" si="148"/>
        <v/>
      </c>
      <c r="M1564" s="4" t="e">
        <f>IF(Table1[[#This Row],[Import to Gateway Calculator?]]="Yes",IFERROR(Table1[[#This Row],[Streaming Resolution '[MP']]],""),0)</f>
        <v>#VALUE!</v>
      </c>
      <c r="N1564" s="4" t="e">
        <f>IF(Table1[[#This Row],[Import to Gateway Calculator?]]="Yes",IFERROR(Table1[[#This Row],[Recording Resolution '[MP']]],""),0)</f>
        <v>#VALUE!</v>
      </c>
      <c r="O1564" s="4" t="e">
        <f>IF(Table1[[#This Row],[Import to Gateway Calculator?]]="Yes",IFERROR(Table1[[#This Row],[Frame Rate '[FPS'] 1]],""),0)</f>
        <v>#VALUE!</v>
      </c>
      <c r="P1564" s="4" t="e">
        <f>IF(Table1[[#This Row],[Import to Gateway Calculator?]]="Yes",IFERROR(Table1[[#This Row],[Days of Storage 1]],""),0)</f>
        <v>#VALUE!</v>
      </c>
    </row>
    <row r="1565" spans="1:16" x14ac:dyDescent="0.25">
      <c r="A1565" s="5" t="e">
        <f t="shared" si="149"/>
        <v>#VALUE!</v>
      </c>
      <c r="B1565" s="6" t="str">
        <f>IFERROR(IF(Table1[[#This Row],[Multi-lens? 1]]="No", 1, IF(Table1[[#This Row],[Multi-lens? 1]]="Dual", 2, IF(Table1[[#This Row],[Multi-lens? 1]]="Quad", 4, ""))),"")</f>
        <v/>
      </c>
      <c r="C1565" s="6" t="e">
        <f t="shared" si="150"/>
        <v>#VALUE!</v>
      </c>
      <c r="D1565" s="6" t="e">
        <f t="shared" si="151"/>
        <v>#VALUE!</v>
      </c>
      <c r="E1565" s="6" t="e">
        <f t="shared" si="152"/>
        <v>#VALUE!</v>
      </c>
      <c r="F1565" s="6" t="e">
        <f t="shared" si="153"/>
        <v>#VALUE!</v>
      </c>
      <c r="H1565" s="6" t="str">
        <f>IFERROR(IF(Table1[[#This Row],[Multi-lens? 1]]="No", 1, IF(Table1[[#This Row],[Multi-lens? 1]]="Dual", 2, IF(Table1[[#This Row],[Multi-lens? 1]]="Quad", 4, ""))),"")</f>
        <v/>
      </c>
      <c r="I1565" s="9" t="str">
        <f>IFERROR(Table1[[#This Row],[Name]],"")</f>
        <v/>
      </c>
      <c r="K1565" s="3" t="str">
        <f t="shared" si="148"/>
        <v/>
      </c>
      <c r="M1565" s="4" t="e">
        <f>IF(Table1[[#This Row],[Import to Gateway Calculator?]]="Yes",IFERROR(Table1[[#This Row],[Streaming Resolution '[MP']]],""),0)</f>
        <v>#VALUE!</v>
      </c>
      <c r="N1565" s="4" t="e">
        <f>IF(Table1[[#This Row],[Import to Gateway Calculator?]]="Yes",IFERROR(Table1[[#This Row],[Recording Resolution '[MP']]],""),0)</f>
        <v>#VALUE!</v>
      </c>
      <c r="O1565" s="4" t="e">
        <f>IF(Table1[[#This Row],[Import to Gateway Calculator?]]="Yes",IFERROR(Table1[[#This Row],[Frame Rate '[FPS'] 1]],""),0)</f>
        <v>#VALUE!</v>
      </c>
      <c r="P1565" s="4" t="e">
        <f>IF(Table1[[#This Row],[Import to Gateway Calculator?]]="Yes",IFERROR(Table1[[#This Row],[Days of Storage 1]],""),0)</f>
        <v>#VALUE!</v>
      </c>
    </row>
    <row r="1566" spans="1:16" x14ac:dyDescent="0.25">
      <c r="A1566" s="5" t="e">
        <f t="shared" si="149"/>
        <v>#VALUE!</v>
      </c>
      <c r="B1566" s="6" t="str">
        <f>IFERROR(IF(Table1[[#This Row],[Multi-lens? 1]]="No", 1, IF(Table1[[#This Row],[Multi-lens? 1]]="Dual", 2, IF(Table1[[#This Row],[Multi-lens? 1]]="Quad", 4, ""))),"")</f>
        <v/>
      </c>
      <c r="C1566" s="6" t="e">
        <f t="shared" si="150"/>
        <v>#VALUE!</v>
      </c>
      <c r="D1566" s="6" t="e">
        <f t="shared" si="151"/>
        <v>#VALUE!</v>
      </c>
      <c r="E1566" s="6" t="e">
        <f t="shared" si="152"/>
        <v>#VALUE!</v>
      </c>
      <c r="F1566" s="6" t="e">
        <f t="shared" si="153"/>
        <v>#VALUE!</v>
      </c>
      <c r="H1566" s="6" t="str">
        <f>IFERROR(IF(Table1[[#This Row],[Multi-lens? 1]]="No", 1, IF(Table1[[#This Row],[Multi-lens? 1]]="Dual", 2, IF(Table1[[#This Row],[Multi-lens? 1]]="Quad", 4, ""))),"")</f>
        <v/>
      </c>
      <c r="I1566" s="9" t="str">
        <f>IFERROR(Table1[[#This Row],[Name]],"")</f>
        <v/>
      </c>
      <c r="K1566" s="3" t="str">
        <f t="shared" si="148"/>
        <v/>
      </c>
      <c r="M1566" s="4" t="e">
        <f>IF(Table1[[#This Row],[Import to Gateway Calculator?]]="Yes",IFERROR(Table1[[#This Row],[Streaming Resolution '[MP']]],""),0)</f>
        <v>#VALUE!</v>
      </c>
      <c r="N1566" s="4" t="e">
        <f>IF(Table1[[#This Row],[Import to Gateway Calculator?]]="Yes",IFERROR(Table1[[#This Row],[Recording Resolution '[MP']]],""),0)</f>
        <v>#VALUE!</v>
      </c>
      <c r="O1566" s="4" t="e">
        <f>IF(Table1[[#This Row],[Import to Gateway Calculator?]]="Yes",IFERROR(Table1[[#This Row],[Frame Rate '[FPS'] 1]],""),0)</f>
        <v>#VALUE!</v>
      </c>
      <c r="P1566" s="4" t="e">
        <f>IF(Table1[[#This Row],[Import to Gateway Calculator?]]="Yes",IFERROR(Table1[[#This Row],[Days of Storage 1]],""),0)</f>
        <v>#VALUE!</v>
      </c>
    </row>
    <row r="1567" spans="1:16" x14ac:dyDescent="0.25">
      <c r="A1567" s="5" t="e">
        <f t="shared" si="149"/>
        <v>#VALUE!</v>
      </c>
      <c r="B1567" s="6" t="str">
        <f>IFERROR(IF(Table1[[#This Row],[Multi-lens? 1]]="No", 1, IF(Table1[[#This Row],[Multi-lens? 1]]="Dual", 2, IF(Table1[[#This Row],[Multi-lens? 1]]="Quad", 4, ""))),"")</f>
        <v/>
      </c>
      <c r="C1567" s="6" t="e">
        <f t="shared" si="150"/>
        <v>#VALUE!</v>
      </c>
      <c r="D1567" s="6" t="e">
        <f t="shared" si="151"/>
        <v>#VALUE!</v>
      </c>
      <c r="E1567" s="6" t="e">
        <f t="shared" si="152"/>
        <v>#VALUE!</v>
      </c>
      <c r="F1567" s="6" t="e">
        <f t="shared" si="153"/>
        <v>#VALUE!</v>
      </c>
      <c r="H1567" s="6" t="str">
        <f>IFERROR(IF(Table1[[#This Row],[Multi-lens? 1]]="No", 1, IF(Table1[[#This Row],[Multi-lens? 1]]="Dual", 2, IF(Table1[[#This Row],[Multi-lens? 1]]="Quad", 4, ""))),"")</f>
        <v/>
      </c>
      <c r="I1567" s="9" t="str">
        <f>IFERROR(Table1[[#This Row],[Name]],"")</f>
        <v/>
      </c>
      <c r="K1567" s="3" t="str">
        <f t="shared" si="148"/>
        <v/>
      </c>
      <c r="M1567" s="4" t="e">
        <f>IF(Table1[[#This Row],[Import to Gateway Calculator?]]="Yes",IFERROR(Table1[[#This Row],[Streaming Resolution '[MP']]],""),0)</f>
        <v>#VALUE!</v>
      </c>
      <c r="N1567" s="4" t="e">
        <f>IF(Table1[[#This Row],[Import to Gateway Calculator?]]="Yes",IFERROR(Table1[[#This Row],[Recording Resolution '[MP']]],""),0)</f>
        <v>#VALUE!</v>
      </c>
      <c r="O1567" s="4" t="e">
        <f>IF(Table1[[#This Row],[Import to Gateway Calculator?]]="Yes",IFERROR(Table1[[#This Row],[Frame Rate '[FPS'] 1]],""),0)</f>
        <v>#VALUE!</v>
      </c>
      <c r="P1567" s="4" t="e">
        <f>IF(Table1[[#This Row],[Import to Gateway Calculator?]]="Yes",IFERROR(Table1[[#This Row],[Days of Storage 1]],""),0)</f>
        <v>#VALUE!</v>
      </c>
    </row>
    <row r="1568" spans="1:16" x14ac:dyDescent="0.25">
      <c r="A1568" s="5" t="e">
        <f t="shared" si="149"/>
        <v>#VALUE!</v>
      </c>
      <c r="B1568" s="6" t="str">
        <f>IFERROR(IF(Table1[[#This Row],[Multi-lens? 1]]="No", 1, IF(Table1[[#This Row],[Multi-lens? 1]]="Dual", 2, IF(Table1[[#This Row],[Multi-lens? 1]]="Quad", 4, ""))),"")</f>
        <v/>
      </c>
      <c r="C1568" s="6" t="e">
        <f t="shared" si="150"/>
        <v>#VALUE!</v>
      </c>
      <c r="D1568" s="6" t="e">
        <f t="shared" si="151"/>
        <v>#VALUE!</v>
      </c>
      <c r="E1568" s="6" t="e">
        <f t="shared" si="152"/>
        <v>#VALUE!</v>
      </c>
      <c r="F1568" s="6" t="e">
        <f t="shared" si="153"/>
        <v>#VALUE!</v>
      </c>
      <c r="H1568" s="6" t="str">
        <f>IFERROR(IF(Table1[[#This Row],[Multi-lens? 1]]="No", 1, IF(Table1[[#This Row],[Multi-lens? 1]]="Dual", 2, IF(Table1[[#This Row],[Multi-lens? 1]]="Quad", 4, ""))),"")</f>
        <v/>
      </c>
      <c r="I1568" s="9" t="str">
        <f>IFERROR(Table1[[#This Row],[Name]],"")</f>
        <v/>
      </c>
      <c r="K1568" s="3" t="str">
        <f t="shared" si="148"/>
        <v/>
      </c>
      <c r="M1568" s="4" t="e">
        <f>IF(Table1[[#This Row],[Import to Gateway Calculator?]]="Yes",IFERROR(Table1[[#This Row],[Streaming Resolution '[MP']]],""),0)</f>
        <v>#VALUE!</v>
      </c>
      <c r="N1568" s="4" t="e">
        <f>IF(Table1[[#This Row],[Import to Gateway Calculator?]]="Yes",IFERROR(Table1[[#This Row],[Recording Resolution '[MP']]],""),0)</f>
        <v>#VALUE!</v>
      </c>
      <c r="O1568" s="4" t="e">
        <f>IF(Table1[[#This Row],[Import to Gateway Calculator?]]="Yes",IFERROR(Table1[[#This Row],[Frame Rate '[FPS'] 1]],""),0)</f>
        <v>#VALUE!</v>
      </c>
      <c r="P1568" s="4" t="e">
        <f>IF(Table1[[#This Row],[Import to Gateway Calculator?]]="Yes",IFERROR(Table1[[#This Row],[Days of Storage 1]],""),0)</f>
        <v>#VALUE!</v>
      </c>
    </row>
    <row r="1569" spans="1:16" x14ac:dyDescent="0.25">
      <c r="A1569" s="5" t="e">
        <f t="shared" si="149"/>
        <v>#VALUE!</v>
      </c>
      <c r="B1569" s="6" t="str">
        <f>IFERROR(IF(Table1[[#This Row],[Multi-lens? 1]]="No", 1, IF(Table1[[#This Row],[Multi-lens? 1]]="Dual", 2, IF(Table1[[#This Row],[Multi-lens? 1]]="Quad", 4, ""))),"")</f>
        <v/>
      </c>
      <c r="C1569" s="6" t="e">
        <f t="shared" si="150"/>
        <v>#VALUE!</v>
      </c>
      <c r="D1569" s="6" t="e">
        <f t="shared" si="151"/>
        <v>#VALUE!</v>
      </c>
      <c r="E1569" s="6" t="e">
        <f t="shared" si="152"/>
        <v>#VALUE!</v>
      </c>
      <c r="F1569" s="6" t="e">
        <f t="shared" si="153"/>
        <v>#VALUE!</v>
      </c>
      <c r="H1569" s="6" t="str">
        <f>IFERROR(IF(Table1[[#This Row],[Multi-lens? 1]]="No", 1, IF(Table1[[#This Row],[Multi-lens? 1]]="Dual", 2, IF(Table1[[#This Row],[Multi-lens? 1]]="Quad", 4, ""))),"")</f>
        <v/>
      </c>
      <c r="I1569" s="9" t="str">
        <f>IFERROR(Table1[[#This Row],[Name]],"")</f>
        <v/>
      </c>
      <c r="K1569" s="3" t="str">
        <f t="shared" si="148"/>
        <v/>
      </c>
      <c r="M1569" s="4" t="e">
        <f>IF(Table1[[#This Row],[Import to Gateway Calculator?]]="Yes",IFERROR(Table1[[#This Row],[Streaming Resolution '[MP']]],""),0)</f>
        <v>#VALUE!</v>
      </c>
      <c r="N1569" s="4" t="e">
        <f>IF(Table1[[#This Row],[Import to Gateway Calculator?]]="Yes",IFERROR(Table1[[#This Row],[Recording Resolution '[MP']]],""),0)</f>
        <v>#VALUE!</v>
      </c>
      <c r="O1569" s="4" t="e">
        <f>IF(Table1[[#This Row],[Import to Gateway Calculator?]]="Yes",IFERROR(Table1[[#This Row],[Frame Rate '[FPS'] 1]],""),0)</f>
        <v>#VALUE!</v>
      </c>
      <c r="P1569" s="4" t="e">
        <f>IF(Table1[[#This Row],[Import to Gateway Calculator?]]="Yes",IFERROR(Table1[[#This Row],[Days of Storage 1]],""),0)</f>
        <v>#VALUE!</v>
      </c>
    </row>
    <row r="1570" spans="1:16" x14ac:dyDescent="0.25">
      <c r="A1570" s="5" t="e">
        <f t="shared" si="149"/>
        <v>#VALUE!</v>
      </c>
      <c r="B1570" s="6" t="str">
        <f>IFERROR(IF(Table1[[#This Row],[Multi-lens? 1]]="No", 1, IF(Table1[[#This Row],[Multi-lens? 1]]="Dual", 2, IF(Table1[[#This Row],[Multi-lens? 1]]="Quad", 4, ""))),"")</f>
        <v/>
      </c>
      <c r="C1570" s="6" t="e">
        <f t="shared" si="150"/>
        <v>#VALUE!</v>
      </c>
      <c r="D1570" s="6" t="e">
        <f t="shared" si="151"/>
        <v>#VALUE!</v>
      </c>
      <c r="E1570" s="6" t="e">
        <f t="shared" si="152"/>
        <v>#VALUE!</v>
      </c>
      <c r="F1570" s="6" t="e">
        <f t="shared" si="153"/>
        <v>#VALUE!</v>
      </c>
      <c r="H1570" s="6" t="str">
        <f>IFERROR(IF(Table1[[#This Row],[Multi-lens? 1]]="No", 1, IF(Table1[[#This Row],[Multi-lens? 1]]="Dual", 2, IF(Table1[[#This Row],[Multi-lens? 1]]="Quad", 4, ""))),"")</f>
        <v/>
      </c>
      <c r="I1570" s="9" t="str">
        <f>IFERROR(Table1[[#This Row],[Name]],"")</f>
        <v/>
      </c>
      <c r="K1570" s="3" t="str">
        <f t="shared" si="148"/>
        <v/>
      </c>
      <c r="M1570" s="4" t="e">
        <f>IF(Table1[[#This Row],[Import to Gateway Calculator?]]="Yes",IFERROR(Table1[[#This Row],[Streaming Resolution '[MP']]],""),0)</f>
        <v>#VALUE!</v>
      </c>
      <c r="N1570" s="4" t="e">
        <f>IF(Table1[[#This Row],[Import to Gateway Calculator?]]="Yes",IFERROR(Table1[[#This Row],[Recording Resolution '[MP']]],""),0)</f>
        <v>#VALUE!</v>
      </c>
      <c r="O1570" s="4" t="e">
        <f>IF(Table1[[#This Row],[Import to Gateway Calculator?]]="Yes",IFERROR(Table1[[#This Row],[Frame Rate '[FPS'] 1]],""),0)</f>
        <v>#VALUE!</v>
      </c>
      <c r="P1570" s="4" t="e">
        <f>IF(Table1[[#This Row],[Import to Gateway Calculator?]]="Yes",IFERROR(Table1[[#This Row],[Days of Storage 1]],""),0)</f>
        <v>#VALUE!</v>
      </c>
    </row>
    <row r="1571" spans="1:16" x14ac:dyDescent="0.25">
      <c r="A1571" s="5" t="e">
        <f t="shared" si="149"/>
        <v>#VALUE!</v>
      </c>
      <c r="B1571" s="6" t="str">
        <f>IFERROR(IF(Table1[[#This Row],[Multi-lens? 1]]="No", 1, IF(Table1[[#This Row],[Multi-lens? 1]]="Dual", 2, IF(Table1[[#This Row],[Multi-lens? 1]]="Quad", 4, ""))),"")</f>
        <v/>
      </c>
      <c r="C1571" s="6" t="e">
        <f t="shared" si="150"/>
        <v>#VALUE!</v>
      </c>
      <c r="D1571" s="6" t="e">
        <f t="shared" si="151"/>
        <v>#VALUE!</v>
      </c>
      <c r="E1571" s="6" t="e">
        <f t="shared" si="152"/>
        <v>#VALUE!</v>
      </c>
      <c r="F1571" s="6" t="e">
        <f t="shared" si="153"/>
        <v>#VALUE!</v>
      </c>
      <c r="H1571" s="6" t="str">
        <f>IFERROR(IF(Table1[[#This Row],[Multi-lens? 1]]="No", 1, IF(Table1[[#This Row],[Multi-lens? 1]]="Dual", 2, IF(Table1[[#This Row],[Multi-lens? 1]]="Quad", 4, ""))),"")</f>
        <v/>
      </c>
      <c r="I1571" s="9" t="str">
        <f>IFERROR(Table1[[#This Row],[Name]],"")</f>
        <v/>
      </c>
      <c r="K1571" s="3" t="str">
        <f t="shared" si="148"/>
        <v/>
      </c>
      <c r="M1571" s="4" t="e">
        <f>IF(Table1[[#This Row],[Import to Gateway Calculator?]]="Yes",IFERROR(Table1[[#This Row],[Streaming Resolution '[MP']]],""),0)</f>
        <v>#VALUE!</v>
      </c>
      <c r="N1571" s="4" t="e">
        <f>IF(Table1[[#This Row],[Import to Gateway Calculator?]]="Yes",IFERROR(Table1[[#This Row],[Recording Resolution '[MP']]],""),0)</f>
        <v>#VALUE!</v>
      </c>
      <c r="O1571" s="4" t="e">
        <f>IF(Table1[[#This Row],[Import to Gateway Calculator?]]="Yes",IFERROR(Table1[[#This Row],[Frame Rate '[FPS'] 1]],""),0)</f>
        <v>#VALUE!</v>
      </c>
      <c r="P1571" s="4" t="e">
        <f>IF(Table1[[#This Row],[Import to Gateway Calculator?]]="Yes",IFERROR(Table1[[#This Row],[Days of Storage 1]],""),0)</f>
        <v>#VALUE!</v>
      </c>
    </row>
    <row r="1572" spans="1:16" x14ac:dyDescent="0.25">
      <c r="A1572" s="5" t="e">
        <f t="shared" si="149"/>
        <v>#VALUE!</v>
      </c>
      <c r="B1572" s="6" t="str">
        <f>IFERROR(IF(Table1[[#This Row],[Multi-lens? 1]]="No", 1, IF(Table1[[#This Row],[Multi-lens? 1]]="Dual", 2, IF(Table1[[#This Row],[Multi-lens? 1]]="Quad", 4, ""))),"")</f>
        <v/>
      </c>
      <c r="C1572" s="6" t="e">
        <f t="shared" si="150"/>
        <v>#VALUE!</v>
      </c>
      <c r="D1572" s="6" t="e">
        <f t="shared" si="151"/>
        <v>#VALUE!</v>
      </c>
      <c r="E1572" s="6" t="e">
        <f t="shared" si="152"/>
        <v>#VALUE!</v>
      </c>
      <c r="F1572" s="6" t="e">
        <f t="shared" si="153"/>
        <v>#VALUE!</v>
      </c>
      <c r="H1572" s="6" t="str">
        <f>IFERROR(IF(Table1[[#This Row],[Multi-lens? 1]]="No", 1, IF(Table1[[#This Row],[Multi-lens? 1]]="Dual", 2, IF(Table1[[#This Row],[Multi-lens? 1]]="Quad", 4, ""))),"")</f>
        <v/>
      </c>
      <c r="I1572" s="9" t="str">
        <f>IFERROR(Table1[[#This Row],[Name]],"")</f>
        <v/>
      </c>
      <c r="K1572" s="3" t="str">
        <f t="shared" si="148"/>
        <v/>
      </c>
      <c r="M1572" s="4" t="e">
        <f>IF(Table1[[#This Row],[Import to Gateway Calculator?]]="Yes",IFERROR(Table1[[#This Row],[Streaming Resolution '[MP']]],""),0)</f>
        <v>#VALUE!</v>
      </c>
      <c r="N1572" s="4" t="e">
        <f>IF(Table1[[#This Row],[Import to Gateway Calculator?]]="Yes",IFERROR(Table1[[#This Row],[Recording Resolution '[MP']]],""),0)</f>
        <v>#VALUE!</v>
      </c>
      <c r="O1572" s="4" t="e">
        <f>IF(Table1[[#This Row],[Import to Gateway Calculator?]]="Yes",IFERROR(Table1[[#This Row],[Frame Rate '[FPS'] 1]],""),0)</f>
        <v>#VALUE!</v>
      </c>
      <c r="P1572" s="4" t="e">
        <f>IF(Table1[[#This Row],[Import to Gateway Calculator?]]="Yes",IFERROR(Table1[[#This Row],[Days of Storage 1]],""),0)</f>
        <v>#VALUE!</v>
      </c>
    </row>
    <row r="1573" spans="1:16" x14ac:dyDescent="0.25">
      <c r="A1573" s="5" t="e">
        <f t="shared" si="149"/>
        <v>#VALUE!</v>
      </c>
      <c r="B1573" s="6" t="str">
        <f>IFERROR(IF(Table1[[#This Row],[Multi-lens? 1]]="No", 1, IF(Table1[[#This Row],[Multi-lens? 1]]="Dual", 2, IF(Table1[[#This Row],[Multi-lens? 1]]="Quad", 4, ""))),"")</f>
        <v/>
      </c>
      <c r="C1573" s="6" t="e">
        <f t="shared" si="150"/>
        <v>#VALUE!</v>
      </c>
      <c r="D1573" s="6" t="e">
        <f t="shared" si="151"/>
        <v>#VALUE!</v>
      </c>
      <c r="E1573" s="6" t="e">
        <f t="shared" si="152"/>
        <v>#VALUE!</v>
      </c>
      <c r="F1573" s="6" t="e">
        <f t="shared" si="153"/>
        <v>#VALUE!</v>
      </c>
      <c r="H1573" s="6" t="str">
        <f>IFERROR(IF(Table1[[#This Row],[Multi-lens? 1]]="No", 1, IF(Table1[[#This Row],[Multi-lens? 1]]="Dual", 2, IF(Table1[[#This Row],[Multi-lens? 1]]="Quad", 4, ""))),"")</f>
        <v/>
      </c>
      <c r="I1573" s="9" t="str">
        <f>IFERROR(Table1[[#This Row],[Name]],"")</f>
        <v/>
      </c>
      <c r="K1573" s="3" t="str">
        <f t="shared" si="148"/>
        <v/>
      </c>
      <c r="M1573" s="4" t="e">
        <f>IF(Table1[[#This Row],[Import to Gateway Calculator?]]="Yes",IFERROR(Table1[[#This Row],[Streaming Resolution '[MP']]],""),0)</f>
        <v>#VALUE!</v>
      </c>
      <c r="N1573" s="4" t="e">
        <f>IF(Table1[[#This Row],[Import to Gateway Calculator?]]="Yes",IFERROR(Table1[[#This Row],[Recording Resolution '[MP']]],""),0)</f>
        <v>#VALUE!</v>
      </c>
      <c r="O1573" s="4" t="e">
        <f>IF(Table1[[#This Row],[Import to Gateway Calculator?]]="Yes",IFERROR(Table1[[#This Row],[Frame Rate '[FPS'] 1]],""),0)</f>
        <v>#VALUE!</v>
      </c>
      <c r="P1573" s="4" t="e">
        <f>IF(Table1[[#This Row],[Import to Gateway Calculator?]]="Yes",IFERROR(Table1[[#This Row],[Days of Storage 1]],""),0)</f>
        <v>#VALUE!</v>
      </c>
    </row>
    <row r="1574" spans="1:16" x14ac:dyDescent="0.25">
      <c r="A1574" s="5" t="e">
        <f t="shared" si="149"/>
        <v>#VALUE!</v>
      </c>
      <c r="B1574" s="6" t="str">
        <f>IFERROR(IF(Table1[[#This Row],[Multi-lens? 1]]="No", 1, IF(Table1[[#This Row],[Multi-lens? 1]]="Dual", 2, IF(Table1[[#This Row],[Multi-lens? 1]]="Quad", 4, ""))),"")</f>
        <v/>
      </c>
      <c r="C1574" s="6" t="e">
        <f t="shared" si="150"/>
        <v>#VALUE!</v>
      </c>
      <c r="D1574" s="6" t="e">
        <f t="shared" si="151"/>
        <v>#VALUE!</v>
      </c>
      <c r="E1574" s="6" t="e">
        <f t="shared" si="152"/>
        <v>#VALUE!</v>
      </c>
      <c r="F1574" s="6" t="e">
        <f t="shared" si="153"/>
        <v>#VALUE!</v>
      </c>
      <c r="H1574" s="6" t="str">
        <f>IFERROR(IF(Table1[[#This Row],[Multi-lens? 1]]="No", 1, IF(Table1[[#This Row],[Multi-lens? 1]]="Dual", 2, IF(Table1[[#This Row],[Multi-lens? 1]]="Quad", 4, ""))),"")</f>
        <v/>
      </c>
      <c r="I1574" s="9" t="str">
        <f>IFERROR(Table1[[#This Row],[Name]],"")</f>
        <v/>
      </c>
      <c r="K1574" s="3" t="str">
        <f t="shared" si="148"/>
        <v/>
      </c>
      <c r="M1574" s="4" t="e">
        <f>IF(Table1[[#This Row],[Import to Gateway Calculator?]]="Yes",IFERROR(Table1[[#This Row],[Streaming Resolution '[MP']]],""),0)</f>
        <v>#VALUE!</v>
      </c>
      <c r="N1574" s="4" t="e">
        <f>IF(Table1[[#This Row],[Import to Gateway Calculator?]]="Yes",IFERROR(Table1[[#This Row],[Recording Resolution '[MP']]],""),0)</f>
        <v>#VALUE!</v>
      </c>
      <c r="O1574" s="4" t="e">
        <f>IF(Table1[[#This Row],[Import to Gateway Calculator?]]="Yes",IFERROR(Table1[[#This Row],[Frame Rate '[FPS'] 1]],""),0)</f>
        <v>#VALUE!</v>
      </c>
      <c r="P1574" s="4" t="e">
        <f>IF(Table1[[#This Row],[Import to Gateway Calculator?]]="Yes",IFERROR(Table1[[#This Row],[Days of Storage 1]],""),0)</f>
        <v>#VALUE!</v>
      </c>
    </row>
    <row r="1575" spans="1:16" x14ac:dyDescent="0.25">
      <c r="A1575" s="5" t="e">
        <f t="shared" si="149"/>
        <v>#VALUE!</v>
      </c>
      <c r="B1575" s="6" t="str">
        <f>IFERROR(IF(Table1[[#This Row],[Multi-lens? 1]]="No", 1, IF(Table1[[#This Row],[Multi-lens? 1]]="Dual", 2, IF(Table1[[#This Row],[Multi-lens? 1]]="Quad", 4, ""))),"")</f>
        <v/>
      </c>
      <c r="C1575" s="6" t="e">
        <f t="shared" si="150"/>
        <v>#VALUE!</v>
      </c>
      <c r="D1575" s="6" t="e">
        <f t="shared" si="151"/>
        <v>#VALUE!</v>
      </c>
      <c r="E1575" s="6" t="e">
        <f t="shared" si="152"/>
        <v>#VALUE!</v>
      </c>
      <c r="F1575" s="6" t="e">
        <f t="shared" si="153"/>
        <v>#VALUE!</v>
      </c>
      <c r="H1575" s="6" t="str">
        <f>IFERROR(IF(Table1[[#This Row],[Multi-lens? 1]]="No", 1, IF(Table1[[#This Row],[Multi-lens? 1]]="Dual", 2, IF(Table1[[#This Row],[Multi-lens? 1]]="Quad", 4, ""))),"")</f>
        <v/>
      </c>
      <c r="I1575" s="9" t="str">
        <f>IFERROR(Table1[[#This Row],[Name]],"")</f>
        <v/>
      </c>
      <c r="K1575" s="3" t="str">
        <f t="shared" si="148"/>
        <v/>
      </c>
      <c r="M1575" s="4" t="e">
        <f>IF(Table1[[#This Row],[Import to Gateway Calculator?]]="Yes",IFERROR(Table1[[#This Row],[Streaming Resolution '[MP']]],""),0)</f>
        <v>#VALUE!</v>
      </c>
      <c r="N1575" s="4" t="e">
        <f>IF(Table1[[#This Row],[Import to Gateway Calculator?]]="Yes",IFERROR(Table1[[#This Row],[Recording Resolution '[MP']]],""),0)</f>
        <v>#VALUE!</v>
      </c>
      <c r="O1575" s="4" t="e">
        <f>IF(Table1[[#This Row],[Import to Gateway Calculator?]]="Yes",IFERROR(Table1[[#This Row],[Frame Rate '[FPS'] 1]],""),0)</f>
        <v>#VALUE!</v>
      </c>
      <c r="P1575" s="4" t="e">
        <f>IF(Table1[[#This Row],[Import to Gateway Calculator?]]="Yes",IFERROR(Table1[[#This Row],[Days of Storage 1]],""),0)</f>
        <v>#VALUE!</v>
      </c>
    </row>
    <row r="1576" spans="1:16" x14ac:dyDescent="0.25">
      <c r="A1576" s="5" t="e">
        <f t="shared" si="149"/>
        <v>#VALUE!</v>
      </c>
      <c r="B1576" s="6" t="str">
        <f>IFERROR(IF(Table1[[#This Row],[Multi-lens? 1]]="No", 1, IF(Table1[[#This Row],[Multi-lens? 1]]="Dual", 2, IF(Table1[[#This Row],[Multi-lens? 1]]="Quad", 4, ""))),"")</f>
        <v/>
      </c>
      <c r="C1576" s="6" t="e">
        <f t="shared" si="150"/>
        <v>#VALUE!</v>
      </c>
      <c r="D1576" s="6" t="e">
        <f t="shared" si="151"/>
        <v>#VALUE!</v>
      </c>
      <c r="E1576" s="6" t="e">
        <f t="shared" si="152"/>
        <v>#VALUE!</v>
      </c>
      <c r="F1576" s="6" t="e">
        <f t="shared" si="153"/>
        <v>#VALUE!</v>
      </c>
      <c r="H1576" s="6" t="str">
        <f>IFERROR(IF(Table1[[#This Row],[Multi-lens? 1]]="No", 1, IF(Table1[[#This Row],[Multi-lens? 1]]="Dual", 2, IF(Table1[[#This Row],[Multi-lens? 1]]="Quad", 4, ""))),"")</f>
        <v/>
      </c>
      <c r="I1576" s="9" t="str">
        <f>IFERROR(Table1[[#This Row],[Name]],"")</f>
        <v/>
      </c>
      <c r="K1576" s="3" t="str">
        <f t="shared" si="148"/>
        <v/>
      </c>
      <c r="M1576" s="4" t="e">
        <f>IF(Table1[[#This Row],[Import to Gateway Calculator?]]="Yes",IFERROR(Table1[[#This Row],[Streaming Resolution '[MP']]],""),0)</f>
        <v>#VALUE!</v>
      </c>
      <c r="N1576" s="4" t="e">
        <f>IF(Table1[[#This Row],[Import to Gateway Calculator?]]="Yes",IFERROR(Table1[[#This Row],[Recording Resolution '[MP']]],""),0)</f>
        <v>#VALUE!</v>
      </c>
      <c r="O1576" s="4" t="e">
        <f>IF(Table1[[#This Row],[Import to Gateway Calculator?]]="Yes",IFERROR(Table1[[#This Row],[Frame Rate '[FPS'] 1]],""),0)</f>
        <v>#VALUE!</v>
      </c>
      <c r="P1576" s="4" t="e">
        <f>IF(Table1[[#This Row],[Import to Gateway Calculator?]]="Yes",IFERROR(Table1[[#This Row],[Days of Storage 1]],""),0)</f>
        <v>#VALUE!</v>
      </c>
    </row>
    <row r="1577" spans="1:16" x14ac:dyDescent="0.25">
      <c r="A1577" s="5" t="e">
        <f t="shared" si="149"/>
        <v>#VALUE!</v>
      </c>
      <c r="B1577" s="6" t="str">
        <f>IFERROR(IF(Table1[[#This Row],[Multi-lens? 1]]="No", 1, IF(Table1[[#This Row],[Multi-lens? 1]]="Dual", 2, IF(Table1[[#This Row],[Multi-lens? 1]]="Quad", 4, ""))),"")</f>
        <v/>
      </c>
      <c r="C1577" s="6" t="e">
        <f t="shared" si="150"/>
        <v>#VALUE!</v>
      </c>
      <c r="D1577" s="6" t="e">
        <f t="shared" si="151"/>
        <v>#VALUE!</v>
      </c>
      <c r="E1577" s="6" t="e">
        <f t="shared" si="152"/>
        <v>#VALUE!</v>
      </c>
      <c r="F1577" s="6" t="e">
        <f t="shared" si="153"/>
        <v>#VALUE!</v>
      </c>
      <c r="H1577" s="6" t="str">
        <f>IFERROR(IF(Table1[[#This Row],[Multi-lens? 1]]="No", 1, IF(Table1[[#This Row],[Multi-lens? 1]]="Dual", 2, IF(Table1[[#This Row],[Multi-lens? 1]]="Quad", 4, ""))),"")</f>
        <v/>
      </c>
      <c r="I1577" s="9" t="str">
        <f>IFERROR(Table1[[#This Row],[Name]],"")</f>
        <v/>
      </c>
      <c r="K1577" s="3" t="str">
        <f t="shared" si="148"/>
        <v/>
      </c>
      <c r="M1577" s="4" t="e">
        <f>IF(Table1[[#This Row],[Import to Gateway Calculator?]]="Yes",IFERROR(Table1[[#This Row],[Streaming Resolution '[MP']]],""),0)</f>
        <v>#VALUE!</v>
      </c>
      <c r="N1577" s="4" t="e">
        <f>IF(Table1[[#This Row],[Import to Gateway Calculator?]]="Yes",IFERROR(Table1[[#This Row],[Recording Resolution '[MP']]],""),0)</f>
        <v>#VALUE!</v>
      </c>
      <c r="O1577" s="4" t="e">
        <f>IF(Table1[[#This Row],[Import to Gateway Calculator?]]="Yes",IFERROR(Table1[[#This Row],[Frame Rate '[FPS'] 1]],""),0)</f>
        <v>#VALUE!</v>
      </c>
      <c r="P1577" s="4" t="e">
        <f>IF(Table1[[#This Row],[Import to Gateway Calculator?]]="Yes",IFERROR(Table1[[#This Row],[Days of Storage 1]],""),0)</f>
        <v>#VALUE!</v>
      </c>
    </row>
    <row r="1578" spans="1:16" x14ac:dyDescent="0.25">
      <c r="A1578" s="5" t="e">
        <f t="shared" si="149"/>
        <v>#VALUE!</v>
      </c>
      <c r="B1578" s="6" t="str">
        <f>IFERROR(IF(Table1[[#This Row],[Multi-lens? 1]]="No", 1, IF(Table1[[#This Row],[Multi-lens? 1]]="Dual", 2, IF(Table1[[#This Row],[Multi-lens? 1]]="Quad", 4, ""))),"")</f>
        <v/>
      </c>
      <c r="C1578" s="6" t="e">
        <f t="shared" si="150"/>
        <v>#VALUE!</v>
      </c>
      <c r="D1578" s="6" t="e">
        <f t="shared" si="151"/>
        <v>#VALUE!</v>
      </c>
      <c r="E1578" s="6" t="e">
        <f t="shared" si="152"/>
        <v>#VALUE!</v>
      </c>
      <c r="F1578" s="6" t="e">
        <f t="shared" si="153"/>
        <v>#VALUE!</v>
      </c>
      <c r="H1578" s="6" t="str">
        <f>IFERROR(IF(Table1[[#This Row],[Multi-lens? 1]]="No", 1, IF(Table1[[#This Row],[Multi-lens? 1]]="Dual", 2, IF(Table1[[#This Row],[Multi-lens? 1]]="Quad", 4, ""))),"")</f>
        <v/>
      </c>
      <c r="I1578" s="9" t="str">
        <f>IFERROR(Table1[[#This Row],[Name]],"")</f>
        <v/>
      </c>
      <c r="K1578" s="3" t="str">
        <f t="shared" si="148"/>
        <v/>
      </c>
      <c r="M1578" s="4" t="e">
        <f>IF(Table1[[#This Row],[Import to Gateway Calculator?]]="Yes",IFERROR(Table1[[#This Row],[Streaming Resolution '[MP']]],""),0)</f>
        <v>#VALUE!</v>
      </c>
      <c r="N1578" s="4" t="e">
        <f>IF(Table1[[#This Row],[Import to Gateway Calculator?]]="Yes",IFERROR(Table1[[#This Row],[Recording Resolution '[MP']]],""),0)</f>
        <v>#VALUE!</v>
      </c>
      <c r="O1578" s="4" t="e">
        <f>IF(Table1[[#This Row],[Import to Gateway Calculator?]]="Yes",IFERROR(Table1[[#This Row],[Frame Rate '[FPS'] 1]],""),0)</f>
        <v>#VALUE!</v>
      </c>
      <c r="P1578" s="4" t="e">
        <f>IF(Table1[[#This Row],[Import to Gateway Calculator?]]="Yes",IFERROR(Table1[[#This Row],[Days of Storage 1]],""),0)</f>
        <v>#VALUE!</v>
      </c>
    </row>
    <row r="1579" spans="1:16" x14ac:dyDescent="0.25">
      <c r="A1579" s="5" t="e">
        <f t="shared" si="149"/>
        <v>#VALUE!</v>
      </c>
      <c r="B1579" s="6" t="str">
        <f>IFERROR(IF(Table1[[#This Row],[Multi-lens? 1]]="No", 1, IF(Table1[[#This Row],[Multi-lens? 1]]="Dual", 2, IF(Table1[[#This Row],[Multi-lens? 1]]="Quad", 4, ""))),"")</f>
        <v/>
      </c>
      <c r="C1579" s="6" t="e">
        <f t="shared" si="150"/>
        <v>#VALUE!</v>
      </c>
      <c r="D1579" s="6" t="e">
        <f t="shared" si="151"/>
        <v>#VALUE!</v>
      </c>
      <c r="E1579" s="6" t="e">
        <f t="shared" si="152"/>
        <v>#VALUE!</v>
      </c>
      <c r="F1579" s="6" t="e">
        <f t="shared" si="153"/>
        <v>#VALUE!</v>
      </c>
      <c r="H1579" s="6" t="str">
        <f>IFERROR(IF(Table1[[#This Row],[Multi-lens? 1]]="No", 1, IF(Table1[[#This Row],[Multi-lens? 1]]="Dual", 2, IF(Table1[[#This Row],[Multi-lens? 1]]="Quad", 4, ""))),"")</f>
        <v/>
      </c>
      <c r="I1579" s="9" t="str">
        <f>IFERROR(Table1[[#This Row],[Name]],"")</f>
        <v/>
      </c>
      <c r="K1579" s="3" t="str">
        <f t="shared" si="148"/>
        <v/>
      </c>
      <c r="M1579" s="4" t="e">
        <f>IF(Table1[[#This Row],[Import to Gateway Calculator?]]="Yes",IFERROR(Table1[[#This Row],[Streaming Resolution '[MP']]],""),0)</f>
        <v>#VALUE!</v>
      </c>
      <c r="N1579" s="4" t="e">
        <f>IF(Table1[[#This Row],[Import to Gateway Calculator?]]="Yes",IFERROR(Table1[[#This Row],[Recording Resolution '[MP']]],""),0)</f>
        <v>#VALUE!</v>
      </c>
      <c r="O1579" s="4" t="e">
        <f>IF(Table1[[#This Row],[Import to Gateway Calculator?]]="Yes",IFERROR(Table1[[#This Row],[Frame Rate '[FPS'] 1]],""),0)</f>
        <v>#VALUE!</v>
      </c>
      <c r="P1579" s="4" t="e">
        <f>IF(Table1[[#This Row],[Import to Gateway Calculator?]]="Yes",IFERROR(Table1[[#This Row],[Days of Storage 1]],""),0)</f>
        <v>#VALUE!</v>
      </c>
    </row>
    <row r="1580" spans="1:16" x14ac:dyDescent="0.25">
      <c r="A1580" s="5" t="e">
        <f t="shared" si="149"/>
        <v>#VALUE!</v>
      </c>
      <c r="B1580" s="6" t="str">
        <f>IFERROR(IF(Table1[[#This Row],[Multi-lens? 1]]="No", 1, IF(Table1[[#This Row],[Multi-lens? 1]]="Dual", 2, IF(Table1[[#This Row],[Multi-lens? 1]]="Quad", 4, ""))),"")</f>
        <v/>
      </c>
      <c r="C1580" s="6" t="e">
        <f t="shared" si="150"/>
        <v>#VALUE!</v>
      </c>
      <c r="D1580" s="6" t="e">
        <f t="shared" si="151"/>
        <v>#VALUE!</v>
      </c>
      <c r="E1580" s="6" t="e">
        <f t="shared" si="152"/>
        <v>#VALUE!</v>
      </c>
      <c r="F1580" s="6" t="e">
        <f t="shared" si="153"/>
        <v>#VALUE!</v>
      </c>
      <c r="H1580" s="6" t="str">
        <f>IFERROR(IF(Table1[[#This Row],[Multi-lens? 1]]="No", 1, IF(Table1[[#This Row],[Multi-lens? 1]]="Dual", 2, IF(Table1[[#This Row],[Multi-lens? 1]]="Quad", 4, ""))),"")</f>
        <v/>
      </c>
      <c r="I1580" s="9" t="str">
        <f>IFERROR(Table1[[#This Row],[Name]],"")</f>
        <v/>
      </c>
      <c r="K1580" s="3" t="str">
        <f t="shared" si="148"/>
        <v/>
      </c>
      <c r="M1580" s="4" t="e">
        <f>IF(Table1[[#This Row],[Import to Gateway Calculator?]]="Yes",IFERROR(Table1[[#This Row],[Streaming Resolution '[MP']]],""),0)</f>
        <v>#VALUE!</v>
      </c>
      <c r="N1580" s="4" t="e">
        <f>IF(Table1[[#This Row],[Import to Gateway Calculator?]]="Yes",IFERROR(Table1[[#This Row],[Recording Resolution '[MP']]],""),0)</f>
        <v>#VALUE!</v>
      </c>
      <c r="O1580" s="4" t="e">
        <f>IF(Table1[[#This Row],[Import to Gateway Calculator?]]="Yes",IFERROR(Table1[[#This Row],[Frame Rate '[FPS'] 1]],""),0)</f>
        <v>#VALUE!</v>
      </c>
      <c r="P1580" s="4" t="e">
        <f>IF(Table1[[#This Row],[Import to Gateway Calculator?]]="Yes",IFERROR(Table1[[#This Row],[Days of Storage 1]],""),0)</f>
        <v>#VALUE!</v>
      </c>
    </row>
    <row r="1581" spans="1:16" x14ac:dyDescent="0.25">
      <c r="A1581" s="5" t="e">
        <f t="shared" si="149"/>
        <v>#VALUE!</v>
      </c>
      <c r="B1581" s="6" t="str">
        <f>IFERROR(IF(Table1[[#This Row],[Multi-lens? 1]]="No", 1, IF(Table1[[#This Row],[Multi-lens? 1]]="Dual", 2, IF(Table1[[#This Row],[Multi-lens? 1]]="Quad", 4, ""))),"")</f>
        <v/>
      </c>
      <c r="C1581" s="6" t="e">
        <f t="shared" si="150"/>
        <v>#VALUE!</v>
      </c>
      <c r="D1581" s="6" t="e">
        <f t="shared" si="151"/>
        <v>#VALUE!</v>
      </c>
      <c r="E1581" s="6" t="e">
        <f t="shared" si="152"/>
        <v>#VALUE!</v>
      </c>
      <c r="F1581" s="6" t="e">
        <f t="shared" si="153"/>
        <v>#VALUE!</v>
      </c>
      <c r="H1581" s="6" t="str">
        <f>IFERROR(IF(Table1[[#This Row],[Multi-lens? 1]]="No", 1, IF(Table1[[#This Row],[Multi-lens? 1]]="Dual", 2, IF(Table1[[#This Row],[Multi-lens? 1]]="Quad", 4, ""))),"")</f>
        <v/>
      </c>
      <c r="I1581" s="9" t="str">
        <f>IFERROR(Table1[[#This Row],[Name]],"")</f>
        <v/>
      </c>
      <c r="K1581" s="3" t="str">
        <f t="shared" si="148"/>
        <v/>
      </c>
      <c r="M1581" s="4" t="e">
        <f>IF(Table1[[#This Row],[Import to Gateway Calculator?]]="Yes",IFERROR(Table1[[#This Row],[Streaming Resolution '[MP']]],""),0)</f>
        <v>#VALUE!</v>
      </c>
      <c r="N1581" s="4" t="e">
        <f>IF(Table1[[#This Row],[Import to Gateway Calculator?]]="Yes",IFERROR(Table1[[#This Row],[Recording Resolution '[MP']]],""),0)</f>
        <v>#VALUE!</v>
      </c>
      <c r="O1581" s="4" t="e">
        <f>IF(Table1[[#This Row],[Import to Gateway Calculator?]]="Yes",IFERROR(Table1[[#This Row],[Frame Rate '[FPS'] 1]],""),0)</f>
        <v>#VALUE!</v>
      </c>
      <c r="P1581" s="4" t="e">
        <f>IF(Table1[[#This Row],[Import to Gateway Calculator?]]="Yes",IFERROR(Table1[[#This Row],[Days of Storage 1]],""),0)</f>
        <v>#VALUE!</v>
      </c>
    </row>
    <row r="1582" spans="1:16" x14ac:dyDescent="0.25">
      <c r="A1582" s="5" t="e">
        <f t="shared" si="149"/>
        <v>#VALUE!</v>
      </c>
      <c r="B1582" s="6" t="str">
        <f>IFERROR(IF(Table1[[#This Row],[Multi-lens? 1]]="No", 1, IF(Table1[[#This Row],[Multi-lens? 1]]="Dual", 2, IF(Table1[[#This Row],[Multi-lens? 1]]="Quad", 4, ""))),"")</f>
        <v/>
      </c>
      <c r="C1582" s="6" t="e">
        <f t="shared" si="150"/>
        <v>#VALUE!</v>
      </c>
      <c r="D1582" s="6" t="e">
        <f t="shared" si="151"/>
        <v>#VALUE!</v>
      </c>
      <c r="E1582" s="6" t="e">
        <f t="shared" si="152"/>
        <v>#VALUE!</v>
      </c>
      <c r="F1582" s="6" t="e">
        <f t="shared" si="153"/>
        <v>#VALUE!</v>
      </c>
      <c r="H1582" s="6" t="str">
        <f>IFERROR(IF(Table1[[#This Row],[Multi-lens? 1]]="No", 1, IF(Table1[[#This Row],[Multi-lens? 1]]="Dual", 2, IF(Table1[[#This Row],[Multi-lens? 1]]="Quad", 4, ""))),"")</f>
        <v/>
      </c>
      <c r="I1582" s="9" t="str">
        <f>IFERROR(Table1[[#This Row],[Name]],"")</f>
        <v/>
      </c>
      <c r="K1582" s="3" t="str">
        <f t="shared" si="148"/>
        <v/>
      </c>
      <c r="M1582" s="4" t="e">
        <f>IF(Table1[[#This Row],[Import to Gateway Calculator?]]="Yes",IFERROR(Table1[[#This Row],[Streaming Resolution '[MP']]],""),0)</f>
        <v>#VALUE!</v>
      </c>
      <c r="N1582" s="4" t="e">
        <f>IF(Table1[[#This Row],[Import to Gateway Calculator?]]="Yes",IFERROR(Table1[[#This Row],[Recording Resolution '[MP']]],""),0)</f>
        <v>#VALUE!</v>
      </c>
      <c r="O1582" s="4" t="e">
        <f>IF(Table1[[#This Row],[Import to Gateway Calculator?]]="Yes",IFERROR(Table1[[#This Row],[Frame Rate '[FPS'] 1]],""),0)</f>
        <v>#VALUE!</v>
      </c>
      <c r="P1582" s="4" t="e">
        <f>IF(Table1[[#This Row],[Import to Gateway Calculator?]]="Yes",IFERROR(Table1[[#This Row],[Days of Storage 1]],""),0)</f>
        <v>#VALUE!</v>
      </c>
    </row>
    <row r="1583" spans="1:16" x14ac:dyDescent="0.25">
      <c r="A1583" s="5" t="e">
        <f t="shared" si="149"/>
        <v>#VALUE!</v>
      </c>
      <c r="B1583" s="6" t="str">
        <f>IFERROR(IF(Table1[[#This Row],[Multi-lens? 1]]="No", 1, IF(Table1[[#This Row],[Multi-lens? 1]]="Dual", 2, IF(Table1[[#This Row],[Multi-lens? 1]]="Quad", 4, ""))),"")</f>
        <v/>
      </c>
      <c r="C1583" s="6" t="e">
        <f t="shared" si="150"/>
        <v>#VALUE!</v>
      </c>
      <c r="D1583" s="6" t="e">
        <f t="shared" si="151"/>
        <v>#VALUE!</v>
      </c>
      <c r="E1583" s="6" t="e">
        <f t="shared" si="152"/>
        <v>#VALUE!</v>
      </c>
      <c r="F1583" s="6" t="e">
        <f t="shared" si="153"/>
        <v>#VALUE!</v>
      </c>
      <c r="H1583" s="6" t="str">
        <f>IFERROR(IF(Table1[[#This Row],[Multi-lens? 1]]="No", 1, IF(Table1[[#This Row],[Multi-lens? 1]]="Dual", 2, IF(Table1[[#This Row],[Multi-lens? 1]]="Quad", 4, ""))),"")</f>
        <v/>
      </c>
      <c r="I1583" s="9" t="str">
        <f>IFERROR(Table1[[#This Row],[Name]],"")</f>
        <v/>
      </c>
      <c r="K1583" s="3" t="str">
        <f t="shared" si="148"/>
        <v/>
      </c>
      <c r="M1583" s="4" t="e">
        <f>IF(Table1[[#This Row],[Import to Gateway Calculator?]]="Yes",IFERROR(Table1[[#This Row],[Streaming Resolution '[MP']]],""),0)</f>
        <v>#VALUE!</v>
      </c>
      <c r="N1583" s="4" t="e">
        <f>IF(Table1[[#This Row],[Import to Gateway Calculator?]]="Yes",IFERROR(Table1[[#This Row],[Recording Resolution '[MP']]],""),0)</f>
        <v>#VALUE!</v>
      </c>
      <c r="O1583" s="4" t="e">
        <f>IF(Table1[[#This Row],[Import to Gateway Calculator?]]="Yes",IFERROR(Table1[[#This Row],[Frame Rate '[FPS'] 1]],""),0)</f>
        <v>#VALUE!</v>
      </c>
      <c r="P1583" s="4" t="e">
        <f>IF(Table1[[#This Row],[Import to Gateway Calculator?]]="Yes",IFERROR(Table1[[#This Row],[Days of Storage 1]],""),0)</f>
        <v>#VALUE!</v>
      </c>
    </row>
    <row r="1584" spans="1:16" x14ac:dyDescent="0.25">
      <c r="A1584" s="5" t="e">
        <f t="shared" si="149"/>
        <v>#VALUE!</v>
      </c>
      <c r="B1584" s="6" t="str">
        <f>IFERROR(IF(Table1[[#This Row],[Multi-lens? 1]]="No", 1, IF(Table1[[#This Row],[Multi-lens? 1]]="Dual", 2, IF(Table1[[#This Row],[Multi-lens? 1]]="Quad", 4, ""))),"")</f>
        <v/>
      </c>
      <c r="C1584" s="6" t="e">
        <f t="shared" si="150"/>
        <v>#VALUE!</v>
      </c>
      <c r="D1584" s="6" t="e">
        <f t="shared" si="151"/>
        <v>#VALUE!</v>
      </c>
      <c r="E1584" s="6" t="e">
        <f t="shared" si="152"/>
        <v>#VALUE!</v>
      </c>
      <c r="F1584" s="6" t="e">
        <f t="shared" si="153"/>
        <v>#VALUE!</v>
      </c>
      <c r="H1584" s="6" t="str">
        <f>IFERROR(IF(Table1[[#This Row],[Multi-lens? 1]]="No", 1, IF(Table1[[#This Row],[Multi-lens? 1]]="Dual", 2, IF(Table1[[#This Row],[Multi-lens? 1]]="Quad", 4, ""))),"")</f>
        <v/>
      </c>
      <c r="I1584" s="9" t="str">
        <f>IFERROR(Table1[[#This Row],[Name]],"")</f>
        <v/>
      </c>
      <c r="K1584" s="3" t="str">
        <f t="shared" si="148"/>
        <v/>
      </c>
      <c r="M1584" s="4" t="e">
        <f>IF(Table1[[#This Row],[Import to Gateway Calculator?]]="Yes",IFERROR(Table1[[#This Row],[Streaming Resolution '[MP']]],""),0)</f>
        <v>#VALUE!</v>
      </c>
      <c r="N1584" s="4" t="e">
        <f>IF(Table1[[#This Row],[Import to Gateway Calculator?]]="Yes",IFERROR(Table1[[#This Row],[Recording Resolution '[MP']]],""),0)</f>
        <v>#VALUE!</v>
      </c>
      <c r="O1584" s="4" t="e">
        <f>IF(Table1[[#This Row],[Import to Gateway Calculator?]]="Yes",IFERROR(Table1[[#This Row],[Frame Rate '[FPS'] 1]],""),0)</f>
        <v>#VALUE!</v>
      </c>
      <c r="P1584" s="4" t="e">
        <f>IF(Table1[[#This Row],[Import to Gateway Calculator?]]="Yes",IFERROR(Table1[[#This Row],[Days of Storage 1]],""),0)</f>
        <v>#VALUE!</v>
      </c>
    </row>
    <row r="1585" spans="1:16" x14ac:dyDescent="0.25">
      <c r="A1585" s="5" t="e">
        <f t="shared" si="149"/>
        <v>#VALUE!</v>
      </c>
      <c r="B1585" s="6" t="str">
        <f>IFERROR(IF(Table1[[#This Row],[Multi-lens? 1]]="No", 1, IF(Table1[[#This Row],[Multi-lens? 1]]="Dual", 2, IF(Table1[[#This Row],[Multi-lens? 1]]="Quad", 4, ""))),"")</f>
        <v/>
      </c>
      <c r="C1585" s="6" t="e">
        <f t="shared" si="150"/>
        <v>#VALUE!</v>
      </c>
      <c r="D1585" s="6" t="e">
        <f t="shared" si="151"/>
        <v>#VALUE!</v>
      </c>
      <c r="E1585" s="6" t="e">
        <f t="shared" si="152"/>
        <v>#VALUE!</v>
      </c>
      <c r="F1585" s="6" t="e">
        <f t="shared" si="153"/>
        <v>#VALUE!</v>
      </c>
      <c r="H1585" s="6" t="str">
        <f>IFERROR(IF(Table1[[#This Row],[Multi-lens? 1]]="No", 1, IF(Table1[[#This Row],[Multi-lens? 1]]="Dual", 2, IF(Table1[[#This Row],[Multi-lens? 1]]="Quad", 4, ""))),"")</f>
        <v/>
      </c>
      <c r="I1585" s="9" t="str">
        <f>IFERROR(Table1[[#This Row],[Name]],"")</f>
        <v/>
      </c>
      <c r="K1585" s="3" t="str">
        <f t="shared" si="148"/>
        <v/>
      </c>
      <c r="M1585" s="4" t="e">
        <f>IF(Table1[[#This Row],[Import to Gateway Calculator?]]="Yes",IFERROR(Table1[[#This Row],[Streaming Resolution '[MP']]],""),0)</f>
        <v>#VALUE!</v>
      </c>
      <c r="N1585" s="4" t="e">
        <f>IF(Table1[[#This Row],[Import to Gateway Calculator?]]="Yes",IFERROR(Table1[[#This Row],[Recording Resolution '[MP']]],""),0)</f>
        <v>#VALUE!</v>
      </c>
      <c r="O1585" s="4" t="e">
        <f>IF(Table1[[#This Row],[Import to Gateway Calculator?]]="Yes",IFERROR(Table1[[#This Row],[Frame Rate '[FPS'] 1]],""),0)</f>
        <v>#VALUE!</v>
      </c>
      <c r="P1585" s="4" t="e">
        <f>IF(Table1[[#This Row],[Import to Gateway Calculator?]]="Yes",IFERROR(Table1[[#This Row],[Days of Storage 1]],""),0)</f>
        <v>#VALUE!</v>
      </c>
    </row>
    <row r="1586" spans="1:16" x14ac:dyDescent="0.25">
      <c r="A1586" s="5" t="e">
        <f t="shared" si="149"/>
        <v>#VALUE!</v>
      </c>
      <c r="B1586" s="6" t="str">
        <f>IFERROR(IF(Table1[[#This Row],[Multi-lens? 1]]="No", 1, IF(Table1[[#This Row],[Multi-lens? 1]]="Dual", 2, IF(Table1[[#This Row],[Multi-lens? 1]]="Quad", 4, ""))),"")</f>
        <v/>
      </c>
      <c r="C1586" s="6" t="e">
        <f t="shared" si="150"/>
        <v>#VALUE!</v>
      </c>
      <c r="D1586" s="6" t="e">
        <f t="shared" si="151"/>
        <v>#VALUE!</v>
      </c>
      <c r="E1586" s="6" t="e">
        <f t="shared" si="152"/>
        <v>#VALUE!</v>
      </c>
      <c r="F1586" s="6" t="e">
        <f t="shared" si="153"/>
        <v>#VALUE!</v>
      </c>
      <c r="H1586" s="6" t="str">
        <f>IFERROR(IF(Table1[[#This Row],[Multi-lens? 1]]="No", 1, IF(Table1[[#This Row],[Multi-lens? 1]]="Dual", 2, IF(Table1[[#This Row],[Multi-lens? 1]]="Quad", 4, ""))),"")</f>
        <v/>
      </c>
      <c r="I1586" s="9" t="str">
        <f>IFERROR(Table1[[#This Row],[Name]],"")</f>
        <v/>
      </c>
      <c r="K1586" s="3" t="str">
        <f t="shared" si="148"/>
        <v/>
      </c>
      <c r="M1586" s="4" t="e">
        <f>IF(Table1[[#This Row],[Import to Gateway Calculator?]]="Yes",IFERROR(Table1[[#This Row],[Streaming Resolution '[MP']]],""),0)</f>
        <v>#VALUE!</v>
      </c>
      <c r="N1586" s="4" t="e">
        <f>IF(Table1[[#This Row],[Import to Gateway Calculator?]]="Yes",IFERROR(Table1[[#This Row],[Recording Resolution '[MP']]],""),0)</f>
        <v>#VALUE!</v>
      </c>
      <c r="O1586" s="4" t="e">
        <f>IF(Table1[[#This Row],[Import to Gateway Calculator?]]="Yes",IFERROR(Table1[[#This Row],[Frame Rate '[FPS'] 1]],""),0)</f>
        <v>#VALUE!</v>
      </c>
      <c r="P1586" s="4" t="e">
        <f>IF(Table1[[#This Row],[Import to Gateway Calculator?]]="Yes",IFERROR(Table1[[#This Row],[Days of Storage 1]],""),0)</f>
        <v>#VALUE!</v>
      </c>
    </row>
    <row r="1587" spans="1:16" x14ac:dyDescent="0.25">
      <c r="A1587" s="5" t="e">
        <f t="shared" si="149"/>
        <v>#VALUE!</v>
      </c>
      <c r="B1587" s="6" t="str">
        <f>IFERROR(IF(Table1[[#This Row],[Multi-lens? 1]]="No", 1, IF(Table1[[#This Row],[Multi-lens? 1]]="Dual", 2, IF(Table1[[#This Row],[Multi-lens? 1]]="Quad", 4, ""))),"")</f>
        <v/>
      </c>
      <c r="C1587" s="6" t="e">
        <f t="shared" si="150"/>
        <v>#VALUE!</v>
      </c>
      <c r="D1587" s="6" t="e">
        <f t="shared" si="151"/>
        <v>#VALUE!</v>
      </c>
      <c r="E1587" s="6" t="e">
        <f t="shared" si="152"/>
        <v>#VALUE!</v>
      </c>
      <c r="F1587" s="6" t="e">
        <f t="shared" si="153"/>
        <v>#VALUE!</v>
      </c>
      <c r="H1587" s="6" t="str">
        <f>IFERROR(IF(Table1[[#This Row],[Multi-lens? 1]]="No", 1, IF(Table1[[#This Row],[Multi-lens? 1]]="Dual", 2, IF(Table1[[#This Row],[Multi-lens? 1]]="Quad", 4, ""))),"")</f>
        <v/>
      </c>
      <c r="I1587" s="9" t="str">
        <f>IFERROR(Table1[[#This Row],[Name]],"")</f>
        <v/>
      </c>
      <c r="K1587" s="3" t="str">
        <f t="shared" si="148"/>
        <v/>
      </c>
      <c r="M1587" s="4" t="e">
        <f>IF(Table1[[#This Row],[Import to Gateway Calculator?]]="Yes",IFERROR(Table1[[#This Row],[Streaming Resolution '[MP']]],""),0)</f>
        <v>#VALUE!</v>
      </c>
      <c r="N1587" s="4" t="e">
        <f>IF(Table1[[#This Row],[Import to Gateway Calculator?]]="Yes",IFERROR(Table1[[#This Row],[Recording Resolution '[MP']]],""),0)</f>
        <v>#VALUE!</v>
      </c>
      <c r="O1587" s="4" t="e">
        <f>IF(Table1[[#This Row],[Import to Gateway Calculator?]]="Yes",IFERROR(Table1[[#This Row],[Frame Rate '[FPS'] 1]],""),0)</f>
        <v>#VALUE!</v>
      </c>
      <c r="P1587" s="4" t="e">
        <f>IF(Table1[[#This Row],[Import to Gateway Calculator?]]="Yes",IFERROR(Table1[[#This Row],[Days of Storage 1]],""),0)</f>
        <v>#VALUE!</v>
      </c>
    </row>
    <row r="1588" spans="1:16" x14ac:dyDescent="0.25">
      <c r="A1588" s="5" t="e">
        <f t="shared" si="149"/>
        <v>#VALUE!</v>
      </c>
      <c r="B1588" s="6" t="str">
        <f>IFERROR(IF(Table1[[#This Row],[Multi-lens? 1]]="No", 1, IF(Table1[[#This Row],[Multi-lens? 1]]="Dual", 2, IF(Table1[[#This Row],[Multi-lens? 1]]="Quad", 4, ""))),"")</f>
        <v/>
      </c>
      <c r="C1588" s="6" t="e">
        <f t="shared" si="150"/>
        <v>#VALUE!</v>
      </c>
      <c r="D1588" s="6" t="e">
        <f t="shared" si="151"/>
        <v>#VALUE!</v>
      </c>
      <c r="E1588" s="6" t="e">
        <f t="shared" si="152"/>
        <v>#VALUE!</v>
      </c>
      <c r="F1588" s="6" t="e">
        <f t="shared" si="153"/>
        <v>#VALUE!</v>
      </c>
      <c r="H1588" s="6" t="str">
        <f>IFERROR(IF(Table1[[#This Row],[Multi-lens? 1]]="No", 1, IF(Table1[[#This Row],[Multi-lens? 1]]="Dual", 2, IF(Table1[[#This Row],[Multi-lens? 1]]="Quad", 4, ""))),"")</f>
        <v/>
      </c>
      <c r="I1588" s="9" t="str">
        <f>IFERROR(Table1[[#This Row],[Name]],"")</f>
        <v/>
      </c>
      <c r="K1588" s="3" t="str">
        <f t="shared" si="148"/>
        <v/>
      </c>
      <c r="M1588" s="4" t="e">
        <f>IF(Table1[[#This Row],[Import to Gateway Calculator?]]="Yes",IFERROR(Table1[[#This Row],[Streaming Resolution '[MP']]],""),0)</f>
        <v>#VALUE!</v>
      </c>
      <c r="N1588" s="4" t="e">
        <f>IF(Table1[[#This Row],[Import to Gateway Calculator?]]="Yes",IFERROR(Table1[[#This Row],[Recording Resolution '[MP']]],""),0)</f>
        <v>#VALUE!</v>
      </c>
      <c r="O1588" s="4" t="e">
        <f>IF(Table1[[#This Row],[Import to Gateway Calculator?]]="Yes",IFERROR(Table1[[#This Row],[Frame Rate '[FPS'] 1]],""),0)</f>
        <v>#VALUE!</v>
      </c>
      <c r="P1588" s="4" t="e">
        <f>IF(Table1[[#This Row],[Import to Gateway Calculator?]]="Yes",IFERROR(Table1[[#This Row],[Days of Storage 1]],""),0)</f>
        <v>#VALUE!</v>
      </c>
    </row>
    <row r="1589" spans="1:16" x14ac:dyDescent="0.25">
      <c r="A1589" s="5" t="e">
        <f t="shared" si="149"/>
        <v>#VALUE!</v>
      </c>
      <c r="B1589" s="6" t="str">
        <f>IFERROR(IF(Table1[[#This Row],[Multi-lens? 1]]="No", 1, IF(Table1[[#This Row],[Multi-lens? 1]]="Dual", 2, IF(Table1[[#This Row],[Multi-lens? 1]]="Quad", 4, ""))),"")</f>
        <v/>
      </c>
      <c r="C1589" s="6" t="e">
        <f t="shared" si="150"/>
        <v>#VALUE!</v>
      </c>
      <c r="D1589" s="6" t="e">
        <f t="shared" si="151"/>
        <v>#VALUE!</v>
      </c>
      <c r="E1589" s="6" t="e">
        <f t="shared" si="152"/>
        <v>#VALUE!</v>
      </c>
      <c r="F1589" s="6" t="e">
        <f t="shared" si="153"/>
        <v>#VALUE!</v>
      </c>
      <c r="H1589" s="6" t="str">
        <f>IFERROR(IF(Table1[[#This Row],[Multi-lens? 1]]="No", 1, IF(Table1[[#This Row],[Multi-lens? 1]]="Dual", 2, IF(Table1[[#This Row],[Multi-lens? 1]]="Quad", 4, ""))),"")</f>
        <v/>
      </c>
      <c r="I1589" s="9" t="str">
        <f>IFERROR(Table1[[#This Row],[Name]],"")</f>
        <v/>
      </c>
      <c r="K1589" s="3" t="str">
        <f t="shared" si="148"/>
        <v/>
      </c>
      <c r="M1589" s="4" t="e">
        <f>IF(Table1[[#This Row],[Import to Gateway Calculator?]]="Yes",IFERROR(Table1[[#This Row],[Streaming Resolution '[MP']]],""),0)</f>
        <v>#VALUE!</v>
      </c>
      <c r="N1589" s="4" t="e">
        <f>IF(Table1[[#This Row],[Import to Gateway Calculator?]]="Yes",IFERROR(Table1[[#This Row],[Recording Resolution '[MP']]],""),0)</f>
        <v>#VALUE!</v>
      </c>
      <c r="O1589" s="4" t="e">
        <f>IF(Table1[[#This Row],[Import to Gateway Calculator?]]="Yes",IFERROR(Table1[[#This Row],[Frame Rate '[FPS'] 1]],""),0)</f>
        <v>#VALUE!</v>
      </c>
      <c r="P1589" s="4" t="e">
        <f>IF(Table1[[#This Row],[Import to Gateway Calculator?]]="Yes",IFERROR(Table1[[#This Row],[Days of Storage 1]],""),0)</f>
        <v>#VALUE!</v>
      </c>
    </row>
    <row r="1590" spans="1:16" x14ac:dyDescent="0.25">
      <c r="A1590" s="5" t="e">
        <f t="shared" si="149"/>
        <v>#VALUE!</v>
      </c>
      <c r="B1590" s="6" t="str">
        <f>IFERROR(IF(Table1[[#This Row],[Multi-lens? 1]]="No", 1, IF(Table1[[#This Row],[Multi-lens? 1]]="Dual", 2, IF(Table1[[#This Row],[Multi-lens? 1]]="Quad", 4, ""))),"")</f>
        <v/>
      </c>
      <c r="C1590" s="6" t="e">
        <f t="shared" si="150"/>
        <v>#VALUE!</v>
      </c>
      <c r="D1590" s="6" t="e">
        <f t="shared" si="151"/>
        <v>#VALUE!</v>
      </c>
      <c r="E1590" s="6" t="e">
        <f t="shared" si="152"/>
        <v>#VALUE!</v>
      </c>
      <c r="F1590" s="6" t="e">
        <f t="shared" si="153"/>
        <v>#VALUE!</v>
      </c>
      <c r="H1590" s="6" t="str">
        <f>IFERROR(IF(Table1[[#This Row],[Multi-lens? 1]]="No", 1, IF(Table1[[#This Row],[Multi-lens? 1]]="Dual", 2, IF(Table1[[#This Row],[Multi-lens? 1]]="Quad", 4, ""))),"")</f>
        <v/>
      </c>
      <c r="I1590" s="9" t="str">
        <f>IFERROR(Table1[[#This Row],[Name]],"")</f>
        <v/>
      </c>
      <c r="K1590" s="3" t="str">
        <f t="shared" si="148"/>
        <v/>
      </c>
      <c r="M1590" s="4" t="e">
        <f>IF(Table1[[#This Row],[Import to Gateway Calculator?]]="Yes",IFERROR(Table1[[#This Row],[Streaming Resolution '[MP']]],""),0)</f>
        <v>#VALUE!</v>
      </c>
      <c r="N1590" s="4" t="e">
        <f>IF(Table1[[#This Row],[Import to Gateway Calculator?]]="Yes",IFERROR(Table1[[#This Row],[Recording Resolution '[MP']]],""),0)</f>
        <v>#VALUE!</v>
      </c>
      <c r="O1590" s="4" t="e">
        <f>IF(Table1[[#This Row],[Import to Gateway Calculator?]]="Yes",IFERROR(Table1[[#This Row],[Frame Rate '[FPS'] 1]],""),0)</f>
        <v>#VALUE!</v>
      </c>
      <c r="P1590" s="4" t="e">
        <f>IF(Table1[[#This Row],[Import to Gateway Calculator?]]="Yes",IFERROR(Table1[[#This Row],[Days of Storage 1]],""),0)</f>
        <v>#VALUE!</v>
      </c>
    </row>
    <row r="1591" spans="1:16" x14ac:dyDescent="0.25">
      <c r="A1591" s="5" t="e">
        <f t="shared" si="149"/>
        <v>#VALUE!</v>
      </c>
      <c r="B1591" s="6" t="str">
        <f>IFERROR(IF(Table1[[#This Row],[Multi-lens? 1]]="No", 1, IF(Table1[[#This Row],[Multi-lens? 1]]="Dual", 2, IF(Table1[[#This Row],[Multi-lens? 1]]="Quad", 4, ""))),"")</f>
        <v/>
      </c>
      <c r="C1591" s="6" t="e">
        <f t="shared" si="150"/>
        <v>#VALUE!</v>
      </c>
      <c r="D1591" s="6" t="e">
        <f t="shared" si="151"/>
        <v>#VALUE!</v>
      </c>
      <c r="E1591" s="6" t="e">
        <f t="shared" si="152"/>
        <v>#VALUE!</v>
      </c>
      <c r="F1591" s="6" t="e">
        <f t="shared" si="153"/>
        <v>#VALUE!</v>
      </c>
      <c r="H1591" s="6" t="str">
        <f>IFERROR(IF(Table1[[#This Row],[Multi-lens? 1]]="No", 1, IF(Table1[[#This Row],[Multi-lens? 1]]="Dual", 2, IF(Table1[[#This Row],[Multi-lens? 1]]="Quad", 4, ""))),"")</f>
        <v/>
      </c>
      <c r="I1591" s="9" t="str">
        <f>IFERROR(Table1[[#This Row],[Name]],"")</f>
        <v/>
      </c>
      <c r="K1591" s="3" t="str">
        <f t="shared" si="148"/>
        <v/>
      </c>
      <c r="M1591" s="4" t="e">
        <f>IF(Table1[[#This Row],[Import to Gateway Calculator?]]="Yes",IFERROR(Table1[[#This Row],[Streaming Resolution '[MP']]],""),0)</f>
        <v>#VALUE!</v>
      </c>
      <c r="N1591" s="4" t="e">
        <f>IF(Table1[[#This Row],[Import to Gateway Calculator?]]="Yes",IFERROR(Table1[[#This Row],[Recording Resolution '[MP']]],""),0)</f>
        <v>#VALUE!</v>
      </c>
      <c r="O1591" s="4" t="e">
        <f>IF(Table1[[#This Row],[Import to Gateway Calculator?]]="Yes",IFERROR(Table1[[#This Row],[Frame Rate '[FPS'] 1]],""),0)</f>
        <v>#VALUE!</v>
      </c>
      <c r="P1591" s="4" t="e">
        <f>IF(Table1[[#This Row],[Import to Gateway Calculator?]]="Yes",IFERROR(Table1[[#This Row],[Days of Storage 1]],""),0)</f>
        <v>#VALUE!</v>
      </c>
    </row>
    <row r="1592" spans="1:16" x14ac:dyDescent="0.25">
      <c r="A1592" s="5" t="e">
        <f t="shared" si="149"/>
        <v>#VALUE!</v>
      </c>
      <c r="B1592" s="6" t="str">
        <f>IFERROR(IF(Table1[[#This Row],[Multi-lens? 1]]="No", 1, IF(Table1[[#This Row],[Multi-lens? 1]]="Dual", 2, IF(Table1[[#This Row],[Multi-lens? 1]]="Quad", 4, ""))),"")</f>
        <v/>
      </c>
      <c r="C1592" s="6" t="e">
        <f t="shared" si="150"/>
        <v>#VALUE!</v>
      </c>
      <c r="D1592" s="6" t="e">
        <f t="shared" si="151"/>
        <v>#VALUE!</v>
      </c>
      <c r="E1592" s="6" t="e">
        <f t="shared" si="152"/>
        <v>#VALUE!</v>
      </c>
      <c r="F1592" s="6" t="e">
        <f t="shared" si="153"/>
        <v>#VALUE!</v>
      </c>
      <c r="H1592" s="6" t="str">
        <f>IFERROR(IF(Table1[[#This Row],[Multi-lens? 1]]="No", 1, IF(Table1[[#This Row],[Multi-lens? 1]]="Dual", 2, IF(Table1[[#This Row],[Multi-lens? 1]]="Quad", 4, ""))),"")</f>
        <v/>
      </c>
      <c r="I1592" s="9" t="str">
        <f>IFERROR(Table1[[#This Row],[Name]],"")</f>
        <v/>
      </c>
      <c r="K1592" s="3" t="str">
        <f t="shared" si="148"/>
        <v/>
      </c>
      <c r="M1592" s="4" t="e">
        <f>IF(Table1[[#This Row],[Import to Gateway Calculator?]]="Yes",IFERROR(Table1[[#This Row],[Streaming Resolution '[MP']]],""),0)</f>
        <v>#VALUE!</v>
      </c>
      <c r="N1592" s="4" t="e">
        <f>IF(Table1[[#This Row],[Import to Gateway Calculator?]]="Yes",IFERROR(Table1[[#This Row],[Recording Resolution '[MP']]],""),0)</f>
        <v>#VALUE!</v>
      </c>
      <c r="O1592" s="4" t="e">
        <f>IF(Table1[[#This Row],[Import to Gateway Calculator?]]="Yes",IFERROR(Table1[[#This Row],[Frame Rate '[FPS'] 1]],""),0)</f>
        <v>#VALUE!</v>
      </c>
      <c r="P1592" s="4" t="e">
        <f>IF(Table1[[#This Row],[Import to Gateway Calculator?]]="Yes",IFERROR(Table1[[#This Row],[Days of Storage 1]],""),0)</f>
        <v>#VALUE!</v>
      </c>
    </row>
    <row r="1593" spans="1:16" x14ac:dyDescent="0.25">
      <c r="A1593" s="5" t="e">
        <f t="shared" si="149"/>
        <v>#VALUE!</v>
      </c>
      <c r="B1593" s="6" t="str">
        <f>IFERROR(IF(Table1[[#This Row],[Multi-lens? 1]]="No", 1, IF(Table1[[#This Row],[Multi-lens? 1]]="Dual", 2, IF(Table1[[#This Row],[Multi-lens? 1]]="Quad", 4, ""))),"")</f>
        <v/>
      </c>
      <c r="C1593" s="6" t="e">
        <f t="shared" si="150"/>
        <v>#VALUE!</v>
      </c>
      <c r="D1593" s="6" t="e">
        <f t="shared" si="151"/>
        <v>#VALUE!</v>
      </c>
      <c r="E1593" s="6" t="e">
        <f t="shared" si="152"/>
        <v>#VALUE!</v>
      </c>
      <c r="F1593" s="6" t="e">
        <f t="shared" si="153"/>
        <v>#VALUE!</v>
      </c>
      <c r="H1593" s="6" t="str">
        <f>IFERROR(IF(Table1[[#This Row],[Multi-lens? 1]]="No", 1, IF(Table1[[#This Row],[Multi-lens? 1]]="Dual", 2, IF(Table1[[#This Row],[Multi-lens? 1]]="Quad", 4, ""))),"")</f>
        <v/>
      </c>
      <c r="I1593" s="9" t="str">
        <f>IFERROR(Table1[[#This Row],[Name]],"")</f>
        <v/>
      </c>
      <c r="K1593" s="3" t="str">
        <f t="shared" si="148"/>
        <v/>
      </c>
      <c r="M1593" s="4" t="e">
        <f>IF(Table1[[#This Row],[Import to Gateway Calculator?]]="Yes",IFERROR(Table1[[#This Row],[Streaming Resolution '[MP']]],""),0)</f>
        <v>#VALUE!</v>
      </c>
      <c r="N1593" s="4" t="e">
        <f>IF(Table1[[#This Row],[Import to Gateway Calculator?]]="Yes",IFERROR(Table1[[#This Row],[Recording Resolution '[MP']]],""),0)</f>
        <v>#VALUE!</v>
      </c>
      <c r="O1593" s="4" t="e">
        <f>IF(Table1[[#This Row],[Import to Gateway Calculator?]]="Yes",IFERROR(Table1[[#This Row],[Frame Rate '[FPS'] 1]],""),0)</f>
        <v>#VALUE!</v>
      </c>
      <c r="P1593" s="4" t="e">
        <f>IF(Table1[[#This Row],[Import to Gateway Calculator?]]="Yes",IFERROR(Table1[[#This Row],[Days of Storage 1]],""),0)</f>
        <v>#VALUE!</v>
      </c>
    </row>
    <row r="1594" spans="1:16" x14ac:dyDescent="0.25">
      <c r="A1594" s="5" t="e">
        <f t="shared" si="149"/>
        <v>#VALUE!</v>
      </c>
      <c r="B1594" s="6" t="str">
        <f>IFERROR(IF(Table1[[#This Row],[Multi-lens? 1]]="No", 1, IF(Table1[[#This Row],[Multi-lens? 1]]="Dual", 2, IF(Table1[[#This Row],[Multi-lens? 1]]="Quad", 4, ""))),"")</f>
        <v/>
      </c>
      <c r="C1594" s="6" t="e">
        <f t="shared" si="150"/>
        <v>#VALUE!</v>
      </c>
      <c r="D1594" s="6" t="e">
        <f t="shared" si="151"/>
        <v>#VALUE!</v>
      </c>
      <c r="E1594" s="6" t="e">
        <f t="shared" si="152"/>
        <v>#VALUE!</v>
      </c>
      <c r="F1594" s="6" t="e">
        <f t="shared" si="153"/>
        <v>#VALUE!</v>
      </c>
      <c r="H1594" s="6" t="str">
        <f>IFERROR(IF(Table1[[#This Row],[Multi-lens? 1]]="No", 1, IF(Table1[[#This Row],[Multi-lens? 1]]="Dual", 2, IF(Table1[[#This Row],[Multi-lens? 1]]="Quad", 4, ""))),"")</f>
        <v/>
      </c>
      <c r="I1594" s="9" t="str">
        <f>IFERROR(Table1[[#This Row],[Name]],"")</f>
        <v/>
      </c>
      <c r="K1594" s="3" t="str">
        <f t="shared" si="148"/>
        <v/>
      </c>
      <c r="M1594" s="4" t="e">
        <f>IF(Table1[[#This Row],[Import to Gateway Calculator?]]="Yes",IFERROR(Table1[[#This Row],[Streaming Resolution '[MP']]],""),0)</f>
        <v>#VALUE!</v>
      </c>
      <c r="N1594" s="4" t="e">
        <f>IF(Table1[[#This Row],[Import to Gateway Calculator?]]="Yes",IFERROR(Table1[[#This Row],[Recording Resolution '[MP']]],""),0)</f>
        <v>#VALUE!</v>
      </c>
      <c r="O1594" s="4" t="e">
        <f>IF(Table1[[#This Row],[Import to Gateway Calculator?]]="Yes",IFERROR(Table1[[#This Row],[Frame Rate '[FPS'] 1]],""),0)</f>
        <v>#VALUE!</v>
      </c>
      <c r="P1594" s="4" t="e">
        <f>IF(Table1[[#This Row],[Import to Gateway Calculator?]]="Yes",IFERROR(Table1[[#This Row],[Days of Storage 1]],""),0)</f>
        <v>#VALUE!</v>
      </c>
    </row>
    <row r="1595" spans="1:16" x14ac:dyDescent="0.25">
      <c r="A1595" s="5" t="e">
        <f t="shared" si="149"/>
        <v>#VALUE!</v>
      </c>
      <c r="B1595" s="6" t="str">
        <f>IFERROR(IF(Table1[[#This Row],[Multi-lens? 1]]="No", 1, IF(Table1[[#This Row],[Multi-lens? 1]]="Dual", 2, IF(Table1[[#This Row],[Multi-lens? 1]]="Quad", 4, ""))),"")</f>
        <v/>
      </c>
      <c r="C1595" s="6" t="e">
        <f t="shared" si="150"/>
        <v>#VALUE!</v>
      </c>
      <c r="D1595" s="6" t="e">
        <f t="shared" si="151"/>
        <v>#VALUE!</v>
      </c>
      <c r="E1595" s="6" t="e">
        <f t="shared" si="152"/>
        <v>#VALUE!</v>
      </c>
      <c r="F1595" s="6" t="e">
        <f t="shared" si="153"/>
        <v>#VALUE!</v>
      </c>
      <c r="H1595" s="6" t="str">
        <f>IFERROR(IF(Table1[[#This Row],[Multi-lens? 1]]="No", 1, IF(Table1[[#This Row],[Multi-lens? 1]]="Dual", 2, IF(Table1[[#This Row],[Multi-lens? 1]]="Quad", 4, ""))),"")</f>
        <v/>
      </c>
      <c r="I1595" s="9" t="str">
        <f>IFERROR(Table1[[#This Row],[Name]],"")</f>
        <v/>
      </c>
      <c r="K1595" s="3" t="str">
        <f t="shared" si="148"/>
        <v/>
      </c>
      <c r="M1595" s="4" t="e">
        <f>IF(Table1[[#This Row],[Import to Gateway Calculator?]]="Yes",IFERROR(Table1[[#This Row],[Streaming Resolution '[MP']]],""),0)</f>
        <v>#VALUE!</v>
      </c>
      <c r="N1595" s="4" t="e">
        <f>IF(Table1[[#This Row],[Import to Gateway Calculator?]]="Yes",IFERROR(Table1[[#This Row],[Recording Resolution '[MP']]],""),0)</f>
        <v>#VALUE!</v>
      </c>
      <c r="O1595" s="4" t="e">
        <f>IF(Table1[[#This Row],[Import to Gateway Calculator?]]="Yes",IFERROR(Table1[[#This Row],[Frame Rate '[FPS'] 1]],""),0)</f>
        <v>#VALUE!</v>
      </c>
      <c r="P1595" s="4" t="e">
        <f>IF(Table1[[#This Row],[Import to Gateway Calculator?]]="Yes",IFERROR(Table1[[#This Row],[Days of Storage 1]],""),0)</f>
        <v>#VALUE!</v>
      </c>
    </row>
    <row r="1596" spans="1:16" x14ac:dyDescent="0.25">
      <c r="A1596" s="5" t="e">
        <f t="shared" si="149"/>
        <v>#VALUE!</v>
      </c>
      <c r="B1596" s="6" t="str">
        <f>IFERROR(IF(Table1[[#This Row],[Multi-lens? 1]]="No", 1, IF(Table1[[#This Row],[Multi-lens? 1]]="Dual", 2, IF(Table1[[#This Row],[Multi-lens? 1]]="Quad", 4, ""))),"")</f>
        <v/>
      </c>
      <c r="C1596" s="6" t="e">
        <f t="shared" si="150"/>
        <v>#VALUE!</v>
      </c>
      <c r="D1596" s="6" t="e">
        <f t="shared" si="151"/>
        <v>#VALUE!</v>
      </c>
      <c r="E1596" s="6" t="e">
        <f t="shared" si="152"/>
        <v>#VALUE!</v>
      </c>
      <c r="F1596" s="6" t="e">
        <f t="shared" si="153"/>
        <v>#VALUE!</v>
      </c>
      <c r="H1596" s="6" t="str">
        <f>IFERROR(IF(Table1[[#This Row],[Multi-lens? 1]]="No", 1, IF(Table1[[#This Row],[Multi-lens? 1]]="Dual", 2, IF(Table1[[#This Row],[Multi-lens? 1]]="Quad", 4, ""))),"")</f>
        <v/>
      </c>
      <c r="I1596" s="9" t="str">
        <f>IFERROR(Table1[[#This Row],[Name]],"")</f>
        <v/>
      </c>
      <c r="K1596" s="3" t="str">
        <f t="shared" si="148"/>
        <v/>
      </c>
      <c r="M1596" s="4" t="e">
        <f>IF(Table1[[#This Row],[Import to Gateway Calculator?]]="Yes",IFERROR(Table1[[#This Row],[Streaming Resolution '[MP']]],""),0)</f>
        <v>#VALUE!</v>
      </c>
      <c r="N1596" s="4" t="e">
        <f>IF(Table1[[#This Row],[Import to Gateway Calculator?]]="Yes",IFERROR(Table1[[#This Row],[Recording Resolution '[MP']]],""),0)</f>
        <v>#VALUE!</v>
      </c>
      <c r="O1596" s="4" t="e">
        <f>IF(Table1[[#This Row],[Import to Gateway Calculator?]]="Yes",IFERROR(Table1[[#This Row],[Frame Rate '[FPS'] 1]],""),0)</f>
        <v>#VALUE!</v>
      </c>
      <c r="P1596" s="4" t="e">
        <f>IF(Table1[[#This Row],[Import to Gateway Calculator?]]="Yes",IFERROR(Table1[[#This Row],[Days of Storage 1]],""),0)</f>
        <v>#VALUE!</v>
      </c>
    </row>
    <row r="1597" spans="1:16" x14ac:dyDescent="0.25">
      <c r="A1597" s="5" t="e">
        <f t="shared" si="149"/>
        <v>#VALUE!</v>
      </c>
      <c r="B1597" s="6" t="str">
        <f>IFERROR(IF(Table1[[#This Row],[Multi-lens? 1]]="No", 1, IF(Table1[[#This Row],[Multi-lens? 1]]="Dual", 2, IF(Table1[[#This Row],[Multi-lens? 1]]="Quad", 4, ""))),"")</f>
        <v/>
      </c>
      <c r="C1597" s="6" t="e">
        <f t="shared" si="150"/>
        <v>#VALUE!</v>
      </c>
      <c r="D1597" s="6" t="e">
        <f t="shared" si="151"/>
        <v>#VALUE!</v>
      </c>
      <c r="E1597" s="6" t="e">
        <f t="shared" si="152"/>
        <v>#VALUE!</v>
      </c>
      <c r="F1597" s="6" t="e">
        <f t="shared" si="153"/>
        <v>#VALUE!</v>
      </c>
      <c r="H1597" s="6" t="str">
        <f>IFERROR(IF(Table1[[#This Row],[Multi-lens? 1]]="No", 1, IF(Table1[[#This Row],[Multi-lens? 1]]="Dual", 2, IF(Table1[[#This Row],[Multi-lens? 1]]="Quad", 4, ""))),"")</f>
        <v/>
      </c>
      <c r="I1597" s="9" t="str">
        <f>IFERROR(Table1[[#This Row],[Name]],"")</f>
        <v/>
      </c>
      <c r="K1597" s="3" t="str">
        <f t="shared" si="148"/>
        <v/>
      </c>
      <c r="M1597" s="4" t="e">
        <f>IF(Table1[[#This Row],[Import to Gateway Calculator?]]="Yes",IFERROR(Table1[[#This Row],[Streaming Resolution '[MP']]],""),0)</f>
        <v>#VALUE!</v>
      </c>
      <c r="N1597" s="4" t="e">
        <f>IF(Table1[[#This Row],[Import to Gateway Calculator?]]="Yes",IFERROR(Table1[[#This Row],[Recording Resolution '[MP']]],""),0)</f>
        <v>#VALUE!</v>
      </c>
      <c r="O1597" s="4" t="e">
        <f>IF(Table1[[#This Row],[Import to Gateway Calculator?]]="Yes",IFERROR(Table1[[#This Row],[Frame Rate '[FPS'] 1]],""),0)</f>
        <v>#VALUE!</v>
      </c>
      <c r="P1597" s="4" t="e">
        <f>IF(Table1[[#This Row],[Import to Gateway Calculator?]]="Yes",IFERROR(Table1[[#This Row],[Days of Storage 1]],""),0)</f>
        <v>#VALUE!</v>
      </c>
    </row>
    <row r="1598" spans="1:16" x14ac:dyDescent="0.25">
      <c r="A1598" s="5" t="e">
        <f t="shared" si="149"/>
        <v>#VALUE!</v>
      </c>
      <c r="B1598" s="6" t="str">
        <f>IFERROR(IF(Table1[[#This Row],[Multi-lens? 1]]="No", 1, IF(Table1[[#This Row],[Multi-lens? 1]]="Dual", 2, IF(Table1[[#This Row],[Multi-lens? 1]]="Quad", 4, ""))),"")</f>
        <v/>
      </c>
      <c r="C1598" s="6" t="e">
        <f t="shared" si="150"/>
        <v>#VALUE!</v>
      </c>
      <c r="D1598" s="6" t="e">
        <f t="shared" si="151"/>
        <v>#VALUE!</v>
      </c>
      <c r="E1598" s="6" t="e">
        <f t="shared" si="152"/>
        <v>#VALUE!</v>
      </c>
      <c r="F1598" s="6" t="e">
        <f t="shared" si="153"/>
        <v>#VALUE!</v>
      </c>
      <c r="H1598" s="6" t="str">
        <f>IFERROR(IF(Table1[[#This Row],[Multi-lens? 1]]="No", 1, IF(Table1[[#This Row],[Multi-lens? 1]]="Dual", 2, IF(Table1[[#This Row],[Multi-lens? 1]]="Quad", 4, ""))),"")</f>
        <v/>
      </c>
      <c r="I1598" s="9" t="str">
        <f>IFERROR(Table1[[#This Row],[Name]],"")</f>
        <v/>
      </c>
      <c r="K1598" s="3" t="str">
        <f t="shared" si="148"/>
        <v/>
      </c>
      <c r="M1598" s="4" t="e">
        <f>IF(Table1[[#This Row],[Import to Gateway Calculator?]]="Yes",IFERROR(Table1[[#This Row],[Streaming Resolution '[MP']]],""),0)</f>
        <v>#VALUE!</v>
      </c>
      <c r="N1598" s="4" t="e">
        <f>IF(Table1[[#This Row],[Import to Gateway Calculator?]]="Yes",IFERROR(Table1[[#This Row],[Recording Resolution '[MP']]],""),0)</f>
        <v>#VALUE!</v>
      </c>
      <c r="O1598" s="4" t="e">
        <f>IF(Table1[[#This Row],[Import to Gateway Calculator?]]="Yes",IFERROR(Table1[[#This Row],[Frame Rate '[FPS'] 1]],""),0)</f>
        <v>#VALUE!</v>
      </c>
      <c r="P1598" s="4" t="e">
        <f>IF(Table1[[#This Row],[Import to Gateway Calculator?]]="Yes",IFERROR(Table1[[#This Row],[Days of Storage 1]],""),0)</f>
        <v>#VALUE!</v>
      </c>
    </row>
    <row r="1599" spans="1:16" x14ac:dyDescent="0.25">
      <c r="A1599" s="5" t="e">
        <f t="shared" si="149"/>
        <v>#VALUE!</v>
      </c>
      <c r="B1599" s="6" t="str">
        <f>IFERROR(IF(Table1[[#This Row],[Multi-lens? 1]]="No", 1, IF(Table1[[#This Row],[Multi-lens? 1]]="Dual", 2, IF(Table1[[#This Row],[Multi-lens? 1]]="Quad", 4, ""))),"")</f>
        <v/>
      </c>
      <c r="C1599" s="6" t="e">
        <f t="shared" si="150"/>
        <v>#VALUE!</v>
      </c>
      <c r="D1599" s="6" t="e">
        <f t="shared" si="151"/>
        <v>#VALUE!</v>
      </c>
      <c r="E1599" s="6" t="e">
        <f t="shared" si="152"/>
        <v>#VALUE!</v>
      </c>
      <c r="F1599" s="6" t="e">
        <f t="shared" si="153"/>
        <v>#VALUE!</v>
      </c>
      <c r="H1599" s="6" t="str">
        <f>IFERROR(IF(Table1[[#This Row],[Multi-lens? 1]]="No", 1, IF(Table1[[#This Row],[Multi-lens? 1]]="Dual", 2, IF(Table1[[#This Row],[Multi-lens? 1]]="Quad", 4, ""))),"")</f>
        <v/>
      </c>
      <c r="I1599" s="9" t="str">
        <f>IFERROR(Table1[[#This Row],[Name]],"")</f>
        <v/>
      </c>
      <c r="K1599" s="3" t="str">
        <f t="shared" si="148"/>
        <v/>
      </c>
      <c r="M1599" s="4" t="e">
        <f>IF(Table1[[#This Row],[Import to Gateway Calculator?]]="Yes",IFERROR(Table1[[#This Row],[Streaming Resolution '[MP']]],""),0)</f>
        <v>#VALUE!</v>
      </c>
      <c r="N1599" s="4" t="e">
        <f>IF(Table1[[#This Row],[Import to Gateway Calculator?]]="Yes",IFERROR(Table1[[#This Row],[Recording Resolution '[MP']]],""),0)</f>
        <v>#VALUE!</v>
      </c>
      <c r="O1599" s="4" t="e">
        <f>IF(Table1[[#This Row],[Import to Gateway Calculator?]]="Yes",IFERROR(Table1[[#This Row],[Frame Rate '[FPS'] 1]],""),0)</f>
        <v>#VALUE!</v>
      </c>
      <c r="P1599" s="4" t="e">
        <f>IF(Table1[[#This Row],[Import to Gateway Calculator?]]="Yes",IFERROR(Table1[[#This Row],[Days of Storage 1]],""),0)</f>
        <v>#VALUE!</v>
      </c>
    </row>
    <row r="1600" spans="1:16" x14ac:dyDescent="0.25">
      <c r="A1600" s="5" t="e">
        <f t="shared" si="149"/>
        <v>#VALUE!</v>
      </c>
      <c r="B1600" s="6" t="str">
        <f>IFERROR(IF(Table1[[#This Row],[Multi-lens? 1]]="No", 1, IF(Table1[[#This Row],[Multi-lens? 1]]="Dual", 2, IF(Table1[[#This Row],[Multi-lens? 1]]="Quad", 4, ""))),"")</f>
        <v/>
      </c>
      <c r="C1600" s="6" t="e">
        <f t="shared" si="150"/>
        <v>#VALUE!</v>
      </c>
      <c r="D1600" s="6" t="e">
        <f t="shared" si="151"/>
        <v>#VALUE!</v>
      </c>
      <c r="E1600" s="6" t="e">
        <f t="shared" si="152"/>
        <v>#VALUE!</v>
      </c>
      <c r="F1600" s="6" t="e">
        <f t="shared" si="153"/>
        <v>#VALUE!</v>
      </c>
      <c r="H1600" s="6" t="str">
        <f>IFERROR(IF(Table1[[#This Row],[Multi-lens? 1]]="No", 1, IF(Table1[[#This Row],[Multi-lens? 1]]="Dual", 2, IF(Table1[[#This Row],[Multi-lens? 1]]="Quad", 4, ""))),"")</f>
        <v/>
      </c>
      <c r="I1600" s="9" t="str">
        <f>IFERROR(Table1[[#This Row],[Name]],"")</f>
        <v/>
      </c>
      <c r="K1600" s="3" t="str">
        <f t="shared" si="148"/>
        <v/>
      </c>
      <c r="M1600" s="4" t="e">
        <f>IF(Table1[[#This Row],[Import to Gateway Calculator?]]="Yes",IFERROR(Table1[[#This Row],[Streaming Resolution '[MP']]],""),0)</f>
        <v>#VALUE!</v>
      </c>
      <c r="N1600" s="4" t="e">
        <f>IF(Table1[[#This Row],[Import to Gateway Calculator?]]="Yes",IFERROR(Table1[[#This Row],[Recording Resolution '[MP']]],""),0)</f>
        <v>#VALUE!</v>
      </c>
      <c r="O1600" s="4" t="e">
        <f>IF(Table1[[#This Row],[Import to Gateway Calculator?]]="Yes",IFERROR(Table1[[#This Row],[Frame Rate '[FPS'] 1]],""),0)</f>
        <v>#VALUE!</v>
      </c>
      <c r="P1600" s="4" t="e">
        <f>IF(Table1[[#This Row],[Import to Gateway Calculator?]]="Yes",IFERROR(Table1[[#This Row],[Days of Storage 1]],""),0)</f>
        <v>#VALUE!</v>
      </c>
    </row>
    <row r="1601" spans="1:16" x14ac:dyDescent="0.25">
      <c r="A1601" s="5" t="e">
        <f t="shared" si="149"/>
        <v>#VALUE!</v>
      </c>
      <c r="B1601" s="6" t="str">
        <f>IFERROR(IF(Table1[[#This Row],[Multi-lens? 1]]="No", 1, IF(Table1[[#This Row],[Multi-lens? 1]]="Dual", 2, IF(Table1[[#This Row],[Multi-lens? 1]]="Quad", 4, ""))),"")</f>
        <v/>
      </c>
      <c r="C1601" s="6" t="e">
        <f t="shared" si="150"/>
        <v>#VALUE!</v>
      </c>
      <c r="D1601" s="6" t="e">
        <f t="shared" si="151"/>
        <v>#VALUE!</v>
      </c>
      <c r="E1601" s="6" t="e">
        <f t="shared" si="152"/>
        <v>#VALUE!</v>
      </c>
      <c r="F1601" s="6" t="e">
        <f t="shared" si="153"/>
        <v>#VALUE!</v>
      </c>
      <c r="H1601" s="6" t="str">
        <f>IFERROR(IF(Table1[[#This Row],[Multi-lens? 1]]="No", 1, IF(Table1[[#This Row],[Multi-lens? 1]]="Dual", 2, IF(Table1[[#This Row],[Multi-lens? 1]]="Quad", 4, ""))),"")</f>
        <v/>
      </c>
      <c r="I1601" s="9" t="str">
        <f>IFERROR(Table1[[#This Row],[Name]],"")</f>
        <v/>
      </c>
      <c r="K1601" s="3" t="str">
        <f t="shared" si="148"/>
        <v/>
      </c>
      <c r="M1601" s="4" t="e">
        <f>IF(Table1[[#This Row],[Import to Gateway Calculator?]]="Yes",IFERROR(Table1[[#This Row],[Streaming Resolution '[MP']]],""),0)</f>
        <v>#VALUE!</v>
      </c>
      <c r="N1601" s="4" t="e">
        <f>IF(Table1[[#This Row],[Import to Gateway Calculator?]]="Yes",IFERROR(Table1[[#This Row],[Recording Resolution '[MP']]],""),0)</f>
        <v>#VALUE!</v>
      </c>
      <c r="O1601" s="4" t="e">
        <f>IF(Table1[[#This Row],[Import to Gateway Calculator?]]="Yes",IFERROR(Table1[[#This Row],[Frame Rate '[FPS'] 1]],""),0)</f>
        <v>#VALUE!</v>
      </c>
      <c r="P1601" s="4" t="e">
        <f>IF(Table1[[#This Row],[Import to Gateway Calculator?]]="Yes",IFERROR(Table1[[#This Row],[Days of Storage 1]],""),0)</f>
        <v>#VALUE!</v>
      </c>
    </row>
    <row r="1602" spans="1:16" x14ac:dyDescent="0.25">
      <c r="A1602" s="5" t="e">
        <f t="shared" si="149"/>
        <v>#VALUE!</v>
      </c>
      <c r="B1602" s="6" t="str">
        <f>IFERROR(IF(Table1[[#This Row],[Multi-lens? 1]]="No", 1, IF(Table1[[#This Row],[Multi-lens? 1]]="Dual", 2, IF(Table1[[#This Row],[Multi-lens? 1]]="Quad", 4, ""))),"")</f>
        <v/>
      </c>
      <c r="C1602" s="6" t="e">
        <f t="shared" si="150"/>
        <v>#VALUE!</v>
      </c>
      <c r="D1602" s="6" t="e">
        <f t="shared" si="151"/>
        <v>#VALUE!</v>
      </c>
      <c r="E1602" s="6" t="e">
        <f t="shared" si="152"/>
        <v>#VALUE!</v>
      </c>
      <c r="F1602" s="6" t="e">
        <f t="shared" si="153"/>
        <v>#VALUE!</v>
      </c>
      <c r="H1602" s="6" t="str">
        <f>IFERROR(IF(Table1[[#This Row],[Multi-lens? 1]]="No", 1, IF(Table1[[#This Row],[Multi-lens? 1]]="Dual", 2, IF(Table1[[#This Row],[Multi-lens? 1]]="Quad", 4, ""))),"")</f>
        <v/>
      </c>
      <c r="I1602" s="9" t="str">
        <f>IFERROR(Table1[[#This Row],[Name]],"")</f>
        <v/>
      </c>
      <c r="K1602" s="3" t="str">
        <f t="shared" si="148"/>
        <v/>
      </c>
      <c r="M1602" s="4" t="e">
        <f>IF(Table1[[#This Row],[Import to Gateway Calculator?]]="Yes",IFERROR(Table1[[#This Row],[Streaming Resolution '[MP']]],""),0)</f>
        <v>#VALUE!</v>
      </c>
      <c r="N1602" s="4" t="e">
        <f>IF(Table1[[#This Row],[Import to Gateway Calculator?]]="Yes",IFERROR(Table1[[#This Row],[Recording Resolution '[MP']]],""),0)</f>
        <v>#VALUE!</v>
      </c>
      <c r="O1602" s="4" t="e">
        <f>IF(Table1[[#This Row],[Import to Gateway Calculator?]]="Yes",IFERROR(Table1[[#This Row],[Frame Rate '[FPS'] 1]],""),0)</f>
        <v>#VALUE!</v>
      </c>
      <c r="P1602" s="4" t="e">
        <f>IF(Table1[[#This Row],[Import to Gateway Calculator?]]="Yes",IFERROR(Table1[[#This Row],[Days of Storage 1]],""),0)</f>
        <v>#VALUE!</v>
      </c>
    </row>
    <row r="1603" spans="1:16" x14ac:dyDescent="0.25">
      <c r="A1603" s="5" t="e">
        <f t="shared" si="149"/>
        <v>#VALUE!</v>
      </c>
      <c r="B1603" s="6" t="str">
        <f>IFERROR(IF(Table1[[#This Row],[Multi-lens? 1]]="No", 1, IF(Table1[[#This Row],[Multi-lens? 1]]="Dual", 2, IF(Table1[[#This Row],[Multi-lens? 1]]="Quad", 4, ""))),"")</f>
        <v/>
      </c>
      <c r="C1603" s="6" t="e">
        <f t="shared" si="150"/>
        <v>#VALUE!</v>
      </c>
      <c r="D1603" s="6" t="e">
        <f t="shared" si="151"/>
        <v>#VALUE!</v>
      </c>
      <c r="E1603" s="6" t="e">
        <f t="shared" si="152"/>
        <v>#VALUE!</v>
      </c>
      <c r="F1603" s="6" t="e">
        <f t="shared" si="153"/>
        <v>#VALUE!</v>
      </c>
      <c r="H1603" s="6" t="str">
        <f>IFERROR(IF(Table1[[#This Row],[Multi-lens? 1]]="No", 1, IF(Table1[[#This Row],[Multi-lens? 1]]="Dual", 2, IF(Table1[[#This Row],[Multi-lens? 1]]="Quad", 4, ""))),"")</f>
        <v/>
      </c>
      <c r="I1603" s="9" t="str">
        <f>IFERROR(Table1[[#This Row],[Name]],"")</f>
        <v/>
      </c>
      <c r="K1603" s="3" t="str">
        <f t="shared" ref="K1603:K1666" si="154">IFERROR(IF(I1603=0,"",I1603),"")</f>
        <v/>
      </c>
      <c r="M1603" s="4" t="e">
        <f>IF(Table1[[#This Row],[Import to Gateway Calculator?]]="Yes",IFERROR(Table1[[#This Row],[Streaming Resolution '[MP']]],""),0)</f>
        <v>#VALUE!</v>
      </c>
      <c r="N1603" s="4" t="e">
        <f>IF(Table1[[#This Row],[Import to Gateway Calculator?]]="Yes",IFERROR(Table1[[#This Row],[Recording Resolution '[MP']]],""),0)</f>
        <v>#VALUE!</v>
      </c>
      <c r="O1603" s="4" t="e">
        <f>IF(Table1[[#This Row],[Import to Gateway Calculator?]]="Yes",IFERROR(Table1[[#This Row],[Frame Rate '[FPS'] 1]],""),0)</f>
        <v>#VALUE!</v>
      </c>
      <c r="P1603" s="4" t="e">
        <f>IF(Table1[[#This Row],[Import to Gateway Calculator?]]="Yes",IFERROR(Table1[[#This Row],[Days of Storage 1]],""),0)</f>
        <v>#VALUE!</v>
      </c>
    </row>
    <row r="1604" spans="1:16" x14ac:dyDescent="0.25">
      <c r="A1604" s="5" t="e">
        <f t="shared" si="149"/>
        <v>#VALUE!</v>
      </c>
      <c r="B1604" s="6" t="str">
        <f>IFERROR(IF(Table1[[#This Row],[Multi-lens? 1]]="No", 1, IF(Table1[[#This Row],[Multi-lens? 1]]="Dual", 2, IF(Table1[[#This Row],[Multi-lens? 1]]="Quad", 4, ""))),"")</f>
        <v/>
      </c>
      <c r="C1604" s="6" t="e">
        <f t="shared" si="150"/>
        <v>#VALUE!</v>
      </c>
      <c r="D1604" s="6" t="e">
        <f t="shared" si="151"/>
        <v>#VALUE!</v>
      </c>
      <c r="E1604" s="6" t="e">
        <f t="shared" si="152"/>
        <v>#VALUE!</v>
      </c>
      <c r="F1604" s="6" t="e">
        <f t="shared" si="153"/>
        <v>#VALUE!</v>
      </c>
      <c r="H1604" s="6" t="str">
        <f>IFERROR(IF(Table1[[#This Row],[Multi-lens? 1]]="No", 1, IF(Table1[[#This Row],[Multi-lens? 1]]="Dual", 2, IF(Table1[[#This Row],[Multi-lens? 1]]="Quad", 4, ""))),"")</f>
        <v/>
      </c>
      <c r="I1604" s="9" t="str">
        <f>IFERROR(Table1[[#This Row],[Name]],"")</f>
        <v/>
      </c>
      <c r="K1604" s="3" t="str">
        <f t="shared" si="154"/>
        <v/>
      </c>
      <c r="M1604" s="4" t="e">
        <f>IF(Table1[[#This Row],[Import to Gateway Calculator?]]="Yes",IFERROR(Table1[[#This Row],[Streaming Resolution '[MP']]],""),0)</f>
        <v>#VALUE!</v>
      </c>
      <c r="N1604" s="4" t="e">
        <f>IF(Table1[[#This Row],[Import to Gateway Calculator?]]="Yes",IFERROR(Table1[[#This Row],[Recording Resolution '[MP']]],""),0)</f>
        <v>#VALUE!</v>
      </c>
      <c r="O1604" s="4" t="e">
        <f>IF(Table1[[#This Row],[Import to Gateway Calculator?]]="Yes",IFERROR(Table1[[#This Row],[Frame Rate '[FPS'] 1]],""),0)</f>
        <v>#VALUE!</v>
      </c>
      <c r="P1604" s="4" t="e">
        <f>IF(Table1[[#This Row],[Import to Gateway Calculator?]]="Yes",IFERROR(Table1[[#This Row],[Days of Storage 1]],""),0)</f>
        <v>#VALUE!</v>
      </c>
    </row>
    <row r="1605" spans="1:16" x14ac:dyDescent="0.25">
      <c r="A1605" s="5" t="e">
        <f t="shared" si="149"/>
        <v>#VALUE!</v>
      </c>
      <c r="B1605" s="6" t="str">
        <f>IFERROR(IF(Table1[[#This Row],[Multi-lens? 1]]="No", 1, IF(Table1[[#This Row],[Multi-lens? 1]]="Dual", 2, IF(Table1[[#This Row],[Multi-lens? 1]]="Quad", 4, ""))),"")</f>
        <v/>
      </c>
      <c r="C1605" s="6" t="e">
        <f t="shared" si="150"/>
        <v>#VALUE!</v>
      </c>
      <c r="D1605" s="6" t="e">
        <f t="shared" si="151"/>
        <v>#VALUE!</v>
      </c>
      <c r="E1605" s="6" t="e">
        <f t="shared" si="152"/>
        <v>#VALUE!</v>
      </c>
      <c r="F1605" s="6" t="e">
        <f t="shared" si="153"/>
        <v>#VALUE!</v>
      </c>
      <c r="H1605" s="6" t="str">
        <f>IFERROR(IF(Table1[[#This Row],[Multi-lens? 1]]="No", 1, IF(Table1[[#This Row],[Multi-lens? 1]]="Dual", 2, IF(Table1[[#This Row],[Multi-lens? 1]]="Quad", 4, ""))),"")</f>
        <v/>
      </c>
      <c r="I1605" s="9" t="str">
        <f>IFERROR(Table1[[#This Row],[Name]],"")</f>
        <v/>
      </c>
      <c r="K1605" s="3" t="str">
        <f t="shared" si="154"/>
        <v/>
      </c>
      <c r="M1605" s="4" t="e">
        <f>IF(Table1[[#This Row],[Import to Gateway Calculator?]]="Yes",IFERROR(Table1[[#This Row],[Streaming Resolution '[MP']]],""),0)</f>
        <v>#VALUE!</v>
      </c>
      <c r="N1605" s="4" t="e">
        <f>IF(Table1[[#This Row],[Import to Gateway Calculator?]]="Yes",IFERROR(Table1[[#This Row],[Recording Resolution '[MP']]],""),0)</f>
        <v>#VALUE!</v>
      </c>
      <c r="O1605" s="4" t="e">
        <f>IF(Table1[[#This Row],[Import to Gateway Calculator?]]="Yes",IFERROR(Table1[[#This Row],[Frame Rate '[FPS'] 1]],""),0)</f>
        <v>#VALUE!</v>
      </c>
      <c r="P1605" s="4" t="e">
        <f>IF(Table1[[#This Row],[Import to Gateway Calculator?]]="Yes",IFERROR(Table1[[#This Row],[Days of Storage 1]],""),0)</f>
        <v>#VALUE!</v>
      </c>
    </row>
    <row r="1606" spans="1:16" x14ac:dyDescent="0.25">
      <c r="A1606" s="5" t="e">
        <f t="shared" si="149"/>
        <v>#VALUE!</v>
      </c>
      <c r="B1606" s="6" t="str">
        <f>IFERROR(IF(Table1[[#This Row],[Multi-lens? 1]]="No", 1, IF(Table1[[#This Row],[Multi-lens? 1]]="Dual", 2, IF(Table1[[#This Row],[Multi-lens? 1]]="Quad", 4, ""))),"")</f>
        <v/>
      </c>
      <c r="C1606" s="6" t="e">
        <f t="shared" si="150"/>
        <v>#VALUE!</v>
      </c>
      <c r="D1606" s="6" t="e">
        <f t="shared" si="151"/>
        <v>#VALUE!</v>
      </c>
      <c r="E1606" s="6" t="e">
        <f t="shared" si="152"/>
        <v>#VALUE!</v>
      </c>
      <c r="F1606" s="6" t="e">
        <f t="shared" si="153"/>
        <v>#VALUE!</v>
      </c>
      <c r="H1606" s="6" t="str">
        <f>IFERROR(IF(Table1[[#This Row],[Multi-lens? 1]]="No", 1, IF(Table1[[#This Row],[Multi-lens? 1]]="Dual", 2, IF(Table1[[#This Row],[Multi-lens? 1]]="Quad", 4, ""))),"")</f>
        <v/>
      </c>
      <c r="I1606" s="9" t="str">
        <f>IFERROR(Table1[[#This Row],[Name]],"")</f>
        <v/>
      </c>
      <c r="K1606" s="3" t="str">
        <f t="shared" si="154"/>
        <v/>
      </c>
      <c r="M1606" s="4" t="e">
        <f>IF(Table1[[#This Row],[Import to Gateway Calculator?]]="Yes",IFERROR(Table1[[#This Row],[Streaming Resolution '[MP']]],""),0)</f>
        <v>#VALUE!</v>
      </c>
      <c r="N1606" s="4" t="e">
        <f>IF(Table1[[#This Row],[Import to Gateway Calculator?]]="Yes",IFERROR(Table1[[#This Row],[Recording Resolution '[MP']]],""),0)</f>
        <v>#VALUE!</v>
      </c>
      <c r="O1606" s="4" t="e">
        <f>IF(Table1[[#This Row],[Import to Gateway Calculator?]]="Yes",IFERROR(Table1[[#This Row],[Frame Rate '[FPS'] 1]],""),0)</f>
        <v>#VALUE!</v>
      </c>
      <c r="P1606" s="4" t="e">
        <f>IF(Table1[[#This Row],[Import to Gateway Calculator?]]="Yes",IFERROR(Table1[[#This Row],[Days of Storage 1]],""),0)</f>
        <v>#VALUE!</v>
      </c>
    </row>
    <row r="1607" spans="1:16" x14ac:dyDescent="0.25">
      <c r="A1607" s="5" t="e">
        <f t="shared" ref="A1607:A1670" si="155">IF(D1607=0,"",K1607)</f>
        <v>#VALUE!</v>
      </c>
      <c r="B1607" s="6" t="str">
        <f>IFERROR(IF(Table1[[#This Row],[Multi-lens? 1]]="No", 1, IF(Table1[[#This Row],[Multi-lens? 1]]="Dual", 2, IF(Table1[[#This Row],[Multi-lens? 1]]="Quad", 4, ""))),"")</f>
        <v/>
      </c>
      <c r="C1607" s="6" t="e">
        <f t="shared" ref="C1607:C1670" si="156">M1607</f>
        <v>#VALUE!</v>
      </c>
      <c r="D1607" s="6" t="e">
        <f t="shared" ref="D1607:D1670" si="157">N1607</f>
        <v>#VALUE!</v>
      </c>
      <c r="E1607" s="6" t="e">
        <f t="shared" ref="E1607:E1670" si="158">O1607</f>
        <v>#VALUE!</v>
      </c>
      <c r="F1607" s="6" t="e">
        <f t="shared" ref="F1607:F1670" si="159">P1607</f>
        <v>#VALUE!</v>
      </c>
      <c r="H1607" s="6" t="str">
        <f>IFERROR(IF(Table1[[#This Row],[Multi-lens? 1]]="No", 1, IF(Table1[[#This Row],[Multi-lens? 1]]="Dual", 2, IF(Table1[[#This Row],[Multi-lens? 1]]="Quad", 4, ""))),"")</f>
        <v/>
      </c>
      <c r="I1607" s="9" t="str">
        <f>IFERROR(Table1[[#This Row],[Name]],"")</f>
        <v/>
      </c>
      <c r="K1607" s="3" t="str">
        <f t="shared" si="154"/>
        <v/>
      </c>
      <c r="M1607" s="4" t="e">
        <f>IF(Table1[[#This Row],[Import to Gateway Calculator?]]="Yes",IFERROR(Table1[[#This Row],[Streaming Resolution '[MP']]],""),0)</f>
        <v>#VALUE!</v>
      </c>
      <c r="N1607" s="4" t="e">
        <f>IF(Table1[[#This Row],[Import to Gateway Calculator?]]="Yes",IFERROR(Table1[[#This Row],[Recording Resolution '[MP']]],""),0)</f>
        <v>#VALUE!</v>
      </c>
      <c r="O1607" s="4" t="e">
        <f>IF(Table1[[#This Row],[Import to Gateway Calculator?]]="Yes",IFERROR(Table1[[#This Row],[Frame Rate '[FPS'] 1]],""),0)</f>
        <v>#VALUE!</v>
      </c>
      <c r="P1607" s="4" t="e">
        <f>IF(Table1[[#This Row],[Import to Gateway Calculator?]]="Yes",IFERROR(Table1[[#This Row],[Days of Storage 1]],""),0)</f>
        <v>#VALUE!</v>
      </c>
    </row>
    <row r="1608" spans="1:16" x14ac:dyDescent="0.25">
      <c r="A1608" s="5" t="e">
        <f t="shared" si="155"/>
        <v>#VALUE!</v>
      </c>
      <c r="B1608" s="6" t="str">
        <f>IFERROR(IF(Table1[[#This Row],[Multi-lens? 1]]="No", 1, IF(Table1[[#This Row],[Multi-lens? 1]]="Dual", 2, IF(Table1[[#This Row],[Multi-lens? 1]]="Quad", 4, ""))),"")</f>
        <v/>
      </c>
      <c r="C1608" s="6" t="e">
        <f t="shared" si="156"/>
        <v>#VALUE!</v>
      </c>
      <c r="D1608" s="6" t="e">
        <f t="shared" si="157"/>
        <v>#VALUE!</v>
      </c>
      <c r="E1608" s="6" t="e">
        <f t="shared" si="158"/>
        <v>#VALUE!</v>
      </c>
      <c r="F1608" s="6" t="e">
        <f t="shared" si="159"/>
        <v>#VALUE!</v>
      </c>
      <c r="H1608" s="6" t="str">
        <f>IFERROR(IF(Table1[[#This Row],[Multi-lens? 1]]="No", 1, IF(Table1[[#This Row],[Multi-lens? 1]]="Dual", 2, IF(Table1[[#This Row],[Multi-lens? 1]]="Quad", 4, ""))),"")</f>
        <v/>
      </c>
      <c r="I1608" s="9" t="str">
        <f>IFERROR(Table1[[#This Row],[Name]],"")</f>
        <v/>
      </c>
      <c r="K1608" s="3" t="str">
        <f t="shared" si="154"/>
        <v/>
      </c>
      <c r="M1608" s="4" t="e">
        <f>IF(Table1[[#This Row],[Import to Gateway Calculator?]]="Yes",IFERROR(Table1[[#This Row],[Streaming Resolution '[MP']]],""),0)</f>
        <v>#VALUE!</v>
      </c>
      <c r="N1608" s="4" t="e">
        <f>IF(Table1[[#This Row],[Import to Gateway Calculator?]]="Yes",IFERROR(Table1[[#This Row],[Recording Resolution '[MP']]],""),0)</f>
        <v>#VALUE!</v>
      </c>
      <c r="O1608" s="4" t="e">
        <f>IF(Table1[[#This Row],[Import to Gateway Calculator?]]="Yes",IFERROR(Table1[[#This Row],[Frame Rate '[FPS'] 1]],""),0)</f>
        <v>#VALUE!</v>
      </c>
      <c r="P1608" s="4" t="e">
        <f>IF(Table1[[#This Row],[Import to Gateway Calculator?]]="Yes",IFERROR(Table1[[#This Row],[Days of Storage 1]],""),0)</f>
        <v>#VALUE!</v>
      </c>
    </row>
    <row r="1609" spans="1:16" x14ac:dyDescent="0.25">
      <c r="A1609" s="5" t="e">
        <f t="shared" si="155"/>
        <v>#VALUE!</v>
      </c>
      <c r="B1609" s="6" t="str">
        <f>IFERROR(IF(Table1[[#This Row],[Multi-lens? 1]]="No", 1, IF(Table1[[#This Row],[Multi-lens? 1]]="Dual", 2, IF(Table1[[#This Row],[Multi-lens? 1]]="Quad", 4, ""))),"")</f>
        <v/>
      </c>
      <c r="C1609" s="6" t="e">
        <f t="shared" si="156"/>
        <v>#VALUE!</v>
      </c>
      <c r="D1609" s="6" t="e">
        <f t="shared" si="157"/>
        <v>#VALUE!</v>
      </c>
      <c r="E1609" s="6" t="e">
        <f t="shared" si="158"/>
        <v>#VALUE!</v>
      </c>
      <c r="F1609" s="6" t="e">
        <f t="shared" si="159"/>
        <v>#VALUE!</v>
      </c>
      <c r="H1609" s="6" t="str">
        <f>IFERROR(IF(Table1[[#This Row],[Multi-lens? 1]]="No", 1, IF(Table1[[#This Row],[Multi-lens? 1]]="Dual", 2, IF(Table1[[#This Row],[Multi-lens? 1]]="Quad", 4, ""))),"")</f>
        <v/>
      </c>
      <c r="I1609" s="9" t="str">
        <f>IFERROR(Table1[[#This Row],[Name]],"")</f>
        <v/>
      </c>
      <c r="K1609" s="3" t="str">
        <f t="shared" si="154"/>
        <v/>
      </c>
      <c r="M1609" s="4" t="e">
        <f>IF(Table1[[#This Row],[Import to Gateway Calculator?]]="Yes",IFERROR(Table1[[#This Row],[Streaming Resolution '[MP']]],""),0)</f>
        <v>#VALUE!</v>
      </c>
      <c r="N1609" s="4" t="e">
        <f>IF(Table1[[#This Row],[Import to Gateway Calculator?]]="Yes",IFERROR(Table1[[#This Row],[Recording Resolution '[MP']]],""),0)</f>
        <v>#VALUE!</v>
      </c>
      <c r="O1609" s="4" t="e">
        <f>IF(Table1[[#This Row],[Import to Gateway Calculator?]]="Yes",IFERROR(Table1[[#This Row],[Frame Rate '[FPS'] 1]],""),0)</f>
        <v>#VALUE!</v>
      </c>
      <c r="P1609" s="4" t="e">
        <f>IF(Table1[[#This Row],[Import to Gateway Calculator?]]="Yes",IFERROR(Table1[[#This Row],[Days of Storage 1]],""),0)</f>
        <v>#VALUE!</v>
      </c>
    </row>
    <row r="1610" spans="1:16" x14ac:dyDescent="0.25">
      <c r="A1610" s="5" t="e">
        <f t="shared" si="155"/>
        <v>#VALUE!</v>
      </c>
      <c r="B1610" s="6" t="str">
        <f>IFERROR(IF(Table1[[#This Row],[Multi-lens? 1]]="No", 1, IF(Table1[[#This Row],[Multi-lens? 1]]="Dual", 2, IF(Table1[[#This Row],[Multi-lens? 1]]="Quad", 4, ""))),"")</f>
        <v/>
      </c>
      <c r="C1610" s="6" t="e">
        <f t="shared" si="156"/>
        <v>#VALUE!</v>
      </c>
      <c r="D1610" s="6" t="e">
        <f t="shared" si="157"/>
        <v>#VALUE!</v>
      </c>
      <c r="E1610" s="6" t="e">
        <f t="shared" si="158"/>
        <v>#VALUE!</v>
      </c>
      <c r="F1610" s="6" t="e">
        <f t="shared" si="159"/>
        <v>#VALUE!</v>
      </c>
      <c r="H1610" s="6" t="str">
        <f>IFERROR(IF(Table1[[#This Row],[Multi-lens? 1]]="No", 1, IF(Table1[[#This Row],[Multi-lens? 1]]="Dual", 2, IF(Table1[[#This Row],[Multi-lens? 1]]="Quad", 4, ""))),"")</f>
        <v/>
      </c>
      <c r="I1610" s="9" t="str">
        <f>IFERROR(Table1[[#This Row],[Name]],"")</f>
        <v/>
      </c>
      <c r="K1610" s="3" t="str">
        <f t="shared" si="154"/>
        <v/>
      </c>
      <c r="M1610" s="4" t="e">
        <f>IF(Table1[[#This Row],[Import to Gateway Calculator?]]="Yes",IFERROR(Table1[[#This Row],[Streaming Resolution '[MP']]],""),0)</f>
        <v>#VALUE!</v>
      </c>
      <c r="N1610" s="4" t="e">
        <f>IF(Table1[[#This Row],[Import to Gateway Calculator?]]="Yes",IFERROR(Table1[[#This Row],[Recording Resolution '[MP']]],""),0)</f>
        <v>#VALUE!</v>
      </c>
      <c r="O1610" s="4" t="e">
        <f>IF(Table1[[#This Row],[Import to Gateway Calculator?]]="Yes",IFERROR(Table1[[#This Row],[Frame Rate '[FPS'] 1]],""),0)</f>
        <v>#VALUE!</v>
      </c>
      <c r="P1610" s="4" t="e">
        <f>IF(Table1[[#This Row],[Import to Gateway Calculator?]]="Yes",IFERROR(Table1[[#This Row],[Days of Storage 1]],""),0)</f>
        <v>#VALUE!</v>
      </c>
    </row>
    <row r="1611" spans="1:16" x14ac:dyDescent="0.25">
      <c r="A1611" s="5" t="e">
        <f t="shared" si="155"/>
        <v>#VALUE!</v>
      </c>
      <c r="B1611" s="6" t="str">
        <f>IFERROR(IF(Table1[[#This Row],[Multi-lens? 1]]="No", 1, IF(Table1[[#This Row],[Multi-lens? 1]]="Dual", 2, IF(Table1[[#This Row],[Multi-lens? 1]]="Quad", 4, ""))),"")</f>
        <v/>
      </c>
      <c r="C1611" s="6" t="e">
        <f t="shared" si="156"/>
        <v>#VALUE!</v>
      </c>
      <c r="D1611" s="6" t="e">
        <f t="shared" si="157"/>
        <v>#VALUE!</v>
      </c>
      <c r="E1611" s="6" t="e">
        <f t="shared" si="158"/>
        <v>#VALUE!</v>
      </c>
      <c r="F1611" s="6" t="e">
        <f t="shared" si="159"/>
        <v>#VALUE!</v>
      </c>
      <c r="H1611" s="6" t="str">
        <f>IFERROR(IF(Table1[[#This Row],[Multi-lens? 1]]="No", 1, IF(Table1[[#This Row],[Multi-lens? 1]]="Dual", 2, IF(Table1[[#This Row],[Multi-lens? 1]]="Quad", 4, ""))),"")</f>
        <v/>
      </c>
      <c r="I1611" s="9" t="str">
        <f>IFERROR(Table1[[#This Row],[Name]],"")</f>
        <v/>
      </c>
      <c r="K1611" s="3" t="str">
        <f t="shared" si="154"/>
        <v/>
      </c>
      <c r="M1611" s="4" t="e">
        <f>IF(Table1[[#This Row],[Import to Gateway Calculator?]]="Yes",IFERROR(Table1[[#This Row],[Streaming Resolution '[MP']]],""),0)</f>
        <v>#VALUE!</v>
      </c>
      <c r="N1611" s="4" t="e">
        <f>IF(Table1[[#This Row],[Import to Gateway Calculator?]]="Yes",IFERROR(Table1[[#This Row],[Recording Resolution '[MP']]],""),0)</f>
        <v>#VALUE!</v>
      </c>
      <c r="O1611" s="4" t="e">
        <f>IF(Table1[[#This Row],[Import to Gateway Calculator?]]="Yes",IFERROR(Table1[[#This Row],[Frame Rate '[FPS'] 1]],""),0)</f>
        <v>#VALUE!</v>
      </c>
      <c r="P1611" s="4" t="e">
        <f>IF(Table1[[#This Row],[Import to Gateway Calculator?]]="Yes",IFERROR(Table1[[#This Row],[Days of Storage 1]],""),0)</f>
        <v>#VALUE!</v>
      </c>
    </row>
    <row r="1612" spans="1:16" x14ac:dyDescent="0.25">
      <c r="A1612" s="5" t="e">
        <f t="shared" si="155"/>
        <v>#VALUE!</v>
      </c>
      <c r="B1612" s="6" t="str">
        <f>IFERROR(IF(Table1[[#This Row],[Multi-lens? 1]]="No", 1, IF(Table1[[#This Row],[Multi-lens? 1]]="Dual", 2, IF(Table1[[#This Row],[Multi-lens? 1]]="Quad", 4, ""))),"")</f>
        <v/>
      </c>
      <c r="C1612" s="6" t="e">
        <f t="shared" si="156"/>
        <v>#VALUE!</v>
      </c>
      <c r="D1612" s="6" t="e">
        <f t="shared" si="157"/>
        <v>#VALUE!</v>
      </c>
      <c r="E1612" s="6" t="e">
        <f t="shared" si="158"/>
        <v>#VALUE!</v>
      </c>
      <c r="F1612" s="6" t="e">
        <f t="shared" si="159"/>
        <v>#VALUE!</v>
      </c>
      <c r="H1612" s="6" t="str">
        <f>IFERROR(IF(Table1[[#This Row],[Multi-lens? 1]]="No", 1, IF(Table1[[#This Row],[Multi-lens? 1]]="Dual", 2, IF(Table1[[#This Row],[Multi-lens? 1]]="Quad", 4, ""))),"")</f>
        <v/>
      </c>
      <c r="I1612" s="9" t="str">
        <f>IFERROR(Table1[[#This Row],[Name]],"")</f>
        <v/>
      </c>
      <c r="K1612" s="3" t="str">
        <f t="shared" si="154"/>
        <v/>
      </c>
      <c r="M1612" s="4" t="e">
        <f>IF(Table1[[#This Row],[Import to Gateway Calculator?]]="Yes",IFERROR(Table1[[#This Row],[Streaming Resolution '[MP']]],""),0)</f>
        <v>#VALUE!</v>
      </c>
      <c r="N1612" s="4" t="e">
        <f>IF(Table1[[#This Row],[Import to Gateway Calculator?]]="Yes",IFERROR(Table1[[#This Row],[Recording Resolution '[MP']]],""),0)</f>
        <v>#VALUE!</v>
      </c>
      <c r="O1612" s="4" t="e">
        <f>IF(Table1[[#This Row],[Import to Gateway Calculator?]]="Yes",IFERROR(Table1[[#This Row],[Frame Rate '[FPS'] 1]],""),0)</f>
        <v>#VALUE!</v>
      </c>
      <c r="P1612" s="4" t="e">
        <f>IF(Table1[[#This Row],[Import to Gateway Calculator?]]="Yes",IFERROR(Table1[[#This Row],[Days of Storage 1]],""),0)</f>
        <v>#VALUE!</v>
      </c>
    </row>
    <row r="1613" spans="1:16" x14ac:dyDescent="0.25">
      <c r="A1613" s="5" t="e">
        <f t="shared" si="155"/>
        <v>#VALUE!</v>
      </c>
      <c r="B1613" s="6" t="str">
        <f>IFERROR(IF(Table1[[#This Row],[Multi-lens? 1]]="No", 1, IF(Table1[[#This Row],[Multi-lens? 1]]="Dual", 2, IF(Table1[[#This Row],[Multi-lens? 1]]="Quad", 4, ""))),"")</f>
        <v/>
      </c>
      <c r="C1613" s="6" t="e">
        <f t="shared" si="156"/>
        <v>#VALUE!</v>
      </c>
      <c r="D1613" s="6" t="e">
        <f t="shared" si="157"/>
        <v>#VALUE!</v>
      </c>
      <c r="E1613" s="6" t="e">
        <f t="shared" si="158"/>
        <v>#VALUE!</v>
      </c>
      <c r="F1613" s="6" t="e">
        <f t="shared" si="159"/>
        <v>#VALUE!</v>
      </c>
      <c r="H1613" s="6" t="str">
        <f>IFERROR(IF(Table1[[#This Row],[Multi-lens? 1]]="No", 1, IF(Table1[[#This Row],[Multi-lens? 1]]="Dual", 2, IF(Table1[[#This Row],[Multi-lens? 1]]="Quad", 4, ""))),"")</f>
        <v/>
      </c>
      <c r="I1613" s="9" t="str">
        <f>IFERROR(Table1[[#This Row],[Name]],"")</f>
        <v/>
      </c>
      <c r="K1613" s="3" t="str">
        <f t="shared" si="154"/>
        <v/>
      </c>
      <c r="M1613" s="4" t="e">
        <f>IF(Table1[[#This Row],[Import to Gateway Calculator?]]="Yes",IFERROR(Table1[[#This Row],[Streaming Resolution '[MP']]],""),0)</f>
        <v>#VALUE!</v>
      </c>
      <c r="N1613" s="4" t="e">
        <f>IF(Table1[[#This Row],[Import to Gateway Calculator?]]="Yes",IFERROR(Table1[[#This Row],[Recording Resolution '[MP']]],""),0)</f>
        <v>#VALUE!</v>
      </c>
      <c r="O1613" s="4" t="e">
        <f>IF(Table1[[#This Row],[Import to Gateway Calculator?]]="Yes",IFERROR(Table1[[#This Row],[Frame Rate '[FPS'] 1]],""),0)</f>
        <v>#VALUE!</v>
      </c>
      <c r="P1613" s="4" t="e">
        <f>IF(Table1[[#This Row],[Import to Gateway Calculator?]]="Yes",IFERROR(Table1[[#This Row],[Days of Storage 1]],""),0)</f>
        <v>#VALUE!</v>
      </c>
    </row>
    <row r="1614" spans="1:16" x14ac:dyDescent="0.25">
      <c r="A1614" s="5" t="e">
        <f t="shared" si="155"/>
        <v>#VALUE!</v>
      </c>
      <c r="B1614" s="6" t="str">
        <f>IFERROR(IF(Table1[[#This Row],[Multi-lens? 1]]="No", 1, IF(Table1[[#This Row],[Multi-lens? 1]]="Dual", 2, IF(Table1[[#This Row],[Multi-lens? 1]]="Quad", 4, ""))),"")</f>
        <v/>
      </c>
      <c r="C1614" s="6" t="e">
        <f t="shared" si="156"/>
        <v>#VALUE!</v>
      </c>
      <c r="D1614" s="6" t="e">
        <f t="shared" si="157"/>
        <v>#VALUE!</v>
      </c>
      <c r="E1614" s="6" t="e">
        <f t="shared" si="158"/>
        <v>#VALUE!</v>
      </c>
      <c r="F1614" s="6" t="e">
        <f t="shared" si="159"/>
        <v>#VALUE!</v>
      </c>
      <c r="H1614" s="6" t="str">
        <f>IFERROR(IF(Table1[[#This Row],[Multi-lens? 1]]="No", 1, IF(Table1[[#This Row],[Multi-lens? 1]]="Dual", 2, IF(Table1[[#This Row],[Multi-lens? 1]]="Quad", 4, ""))),"")</f>
        <v/>
      </c>
      <c r="I1614" s="9" t="str">
        <f>IFERROR(Table1[[#This Row],[Name]],"")</f>
        <v/>
      </c>
      <c r="K1614" s="3" t="str">
        <f t="shared" si="154"/>
        <v/>
      </c>
      <c r="M1614" s="4" t="e">
        <f>IF(Table1[[#This Row],[Import to Gateway Calculator?]]="Yes",IFERROR(Table1[[#This Row],[Streaming Resolution '[MP']]],""),0)</f>
        <v>#VALUE!</v>
      </c>
      <c r="N1614" s="4" t="e">
        <f>IF(Table1[[#This Row],[Import to Gateway Calculator?]]="Yes",IFERROR(Table1[[#This Row],[Recording Resolution '[MP']]],""),0)</f>
        <v>#VALUE!</v>
      </c>
      <c r="O1614" s="4" t="e">
        <f>IF(Table1[[#This Row],[Import to Gateway Calculator?]]="Yes",IFERROR(Table1[[#This Row],[Frame Rate '[FPS'] 1]],""),0)</f>
        <v>#VALUE!</v>
      </c>
      <c r="P1614" s="4" t="e">
        <f>IF(Table1[[#This Row],[Import to Gateway Calculator?]]="Yes",IFERROR(Table1[[#This Row],[Days of Storage 1]],""),0)</f>
        <v>#VALUE!</v>
      </c>
    </row>
    <row r="1615" spans="1:16" x14ac:dyDescent="0.25">
      <c r="A1615" s="5" t="e">
        <f t="shared" si="155"/>
        <v>#VALUE!</v>
      </c>
      <c r="B1615" s="6" t="str">
        <f>IFERROR(IF(Table1[[#This Row],[Multi-lens? 1]]="No", 1, IF(Table1[[#This Row],[Multi-lens? 1]]="Dual", 2, IF(Table1[[#This Row],[Multi-lens? 1]]="Quad", 4, ""))),"")</f>
        <v/>
      </c>
      <c r="C1615" s="6" t="e">
        <f t="shared" si="156"/>
        <v>#VALUE!</v>
      </c>
      <c r="D1615" s="6" t="e">
        <f t="shared" si="157"/>
        <v>#VALUE!</v>
      </c>
      <c r="E1615" s="6" t="e">
        <f t="shared" si="158"/>
        <v>#VALUE!</v>
      </c>
      <c r="F1615" s="6" t="e">
        <f t="shared" si="159"/>
        <v>#VALUE!</v>
      </c>
      <c r="H1615" s="6" t="str">
        <f>IFERROR(IF(Table1[[#This Row],[Multi-lens? 1]]="No", 1, IF(Table1[[#This Row],[Multi-lens? 1]]="Dual", 2, IF(Table1[[#This Row],[Multi-lens? 1]]="Quad", 4, ""))),"")</f>
        <v/>
      </c>
      <c r="I1615" s="9" t="str">
        <f>IFERROR(Table1[[#This Row],[Name]],"")</f>
        <v/>
      </c>
      <c r="K1615" s="3" t="str">
        <f t="shared" si="154"/>
        <v/>
      </c>
      <c r="M1615" s="4" t="e">
        <f>IF(Table1[[#This Row],[Import to Gateway Calculator?]]="Yes",IFERROR(Table1[[#This Row],[Streaming Resolution '[MP']]],""),0)</f>
        <v>#VALUE!</v>
      </c>
      <c r="N1615" s="4" t="e">
        <f>IF(Table1[[#This Row],[Import to Gateway Calculator?]]="Yes",IFERROR(Table1[[#This Row],[Recording Resolution '[MP']]],""),0)</f>
        <v>#VALUE!</v>
      </c>
      <c r="O1615" s="4" t="e">
        <f>IF(Table1[[#This Row],[Import to Gateway Calculator?]]="Yes",IFERROR(Table1[[#This Row],[Frame Rate '[FPS'] 1]],""),0)</f>
        <v>#VALUE!</v>
      </c>
      <c r="P1615" s="4" t="e">
        <f>IF(Table1[[#This Row],[Import to Gateway Calculator?]]="Yes",IFERROR(Table1[[#This Row],[Days of Storage 1]],""),0)</f>
        <v>#VALUE!</v>
      </c>
    </row>
    <row r="1616" spans="1:16" x14ac:dyDescent="0.25">
      <c r="A1616" s="5" t="e">
        <f t="shared" si="155"/>
        <v>#VALUE!</v>
      </c>
      <c r="B1616" s="6" t="str">
        <f>IFERROR(IF(Table1[[#This Row],[Multi-lens? 1]]="No", 1, IF(Table1[[#This Row],[Multi-lens? 1]]="Dual", 2, IF(Table1[[#This Row],[Multi-lens? 1]]="Quad", 4, ""))),"")</f>
        <v/>
      </c>
      <c r="C1616" s="6" t="e">
        <f t="shared" si="156"/>
        <v>#VALUE!</v>
      </c>
      <c r="D1616" s="6" t="e">
        <f t="shared" si="157"/>
        <v>#VALUE!</v>
      </c>
      <c r="E1616" s="6" t="e">
        <f t="shared" si="158"/>
        <v>#VALUE!</v>
      </c>
      <c r="F1616" s="6" t="e">
        <f t="shared" si="159"/>
        <v>#VALUE!</v>
      </c>
      <c r="H1616" s="6" t="str">
        <f>IFERROR(IF(Table1[[#This Row],[Multi-lens? 1]]="No", 1, IF(Table1[[#This Row],[Multi-lens? 1]]="Dual", 2, IF(Table1[[#This Row],[Multi-lens? 1]]="Quad", 4, ""))),"")</f>
        <v/>
      </c>
      <c r="I1616" s="9" t="str">
        <f>IFERROR(Table1[[#This Row],[Name]],"")</f>
        <v/>
      </c>
      <c r="K1616" s="3" t="str">
        <f t="shared" si="154"/>
        <v/>
      </c>
      <c r="M1616" s="4" t="e">
        <f>IF(Table1[[#This Row],[Import to Gateway Calculator?]]="Yes",IFERROR(Table1[[#This Row],[Streaming Resolution '[MP']]],""),0)</f>
        <v>#VALUE!</v>
      </c>
      <c r="N1616" s="4" t="e">
        <f>IF(Table1[[#This Row],[Import to Gateway Calculator?]]="Yes",IFERROR(Table1[[#This Row],[Recording Resolution '[MP']]],""),0)</f>
        <v>#VALUE!</v>
      </c>
      <c r="O1616" s="4" t="e">
        <f>IF(Table1[[#This Row],[Import to Gateway Calculator?]]="Yes",IFERROR(Table1[[#This Row],[Frame Rate '[FPS'] 1]],""),0)</f>
        <v>#VALUE!</v>
      </c>
      <c r="P1616" s="4" t="e">
        <f>IF(Table1[[#This Row],[Import to Gateway Calculator?]]="Yes",IFERROR(Table1[[#This Row],[Days of Storage 1]],""),0)</f>
        <v>#VALUE!</v>
      </c>
    </row>
    <row r="1617" spans="1:16" x14ac:dyDescent="0.25">
      <c r="A1617" s="5" t="e">
        <f t="shared" si="155"/>
        <v>#VALUE!</v>
      </c>
      <c r="B1617" s="6" t="str">
        <f>IFERROR(IF(Table1[[#This Row],[Multi-lens? 1]]="No", 1, IF(Table1[[#This Row],[Multi-lens? 1]]="Dual", 2, IF(Table1[[#This Row],[Multi-lens? 1]]="Quad", 4, ""))),"")</f>
        <v/>
      </c>
      <c r="C1617" s="6" t="e">
        <f t="shared" si="156"/>
        <v>#VALUE!</v>
      </c>
      <c r="D1617" s="6" t="e">
        <f t="shared" si="157"/>
        <v>#VALUE!</v>
      </c>
      <c r="E1617" s="6" t="e">
        <f t="shared" si="158"/>
        <v>#VALUE!</v>
      </c>
      <c r="F1617" s="6" t="e">
        <f t="shared" si="159"/>
        <v>#VALUE!</v>
      </c>
      <c r="H1617" s="6" t="str">
        <f>IFERROR(IF(Table1[[#This Row],[Multi-lens? 1]]="No", 1, IF(Table1[[#This Row],[Multi-lens? 1]]="Dual", 2, IF(Table1[[#This Row],[Multi-lens? 1]]="Quad", 4, ""))),"")</f>
        <v/>
      </c>
      <c r="I1617" s="9" t="str">
        <f>IFERROR(Table1[[#This Row],[Name]],"")</f>
        <v/>
      </c>
      <c r="K1617" s="3" t="str">
        <f t="shared" si="154"/>
        <v/>
      </c>
      <c r="M1617" s="4" t="e">
        <f>IF(Table1[[#This Row],[Import to Gateway Calculator?]]="Yes",IFERROR(Table1[[#This Row],[Streaming Resolution '[MP']]],""),0)</f>
        <v>#VALUE!</v>
      </c>
      <c r="N1617" s="4" t="e">
        <f>IF(Table1[[#This Row],[Import to Gateway Calculator?]]="Yes",IFERROR(Table1[[#This Row],[Recording Resolution '[MP']]],""),0)</f>
        <v>#VALUE!</v>
      </c>
      <c r="O1617" s="4" t="e">
        <f>IF(Table1[[#This Row],[Import to Gateway Calculator?]]="Yes",IFERROR(Table1[[#This Row],[Frame Rate '[FPS'] 1]],""),0)</f>
        <v>#VALUE!</v>
      </c>
      <c r="P1617" s="4" t="e">
        <f>IF(Table1[[#This Row],[Import to Gateway Calculator?]]="Yes",IFERROR(Table1[[#This Row],[Days of Storage 1]],""),0)</f>
        <v>#VALUE!</v>
      </c>
    </row>
    <row r="1618" spans="1:16" x14ac:dyDescent="0.25">
      <c r="A1618" s="5" t="e">
        <f t="shared" si="155"/>
        <v>#VALUE!</v>
      </c>
      <c r="B1618" s="6" t="str">
        <f>IFERROR(IF(Table1[[#This Row],[Multi-lens? 1]]="No", 1, IF(Table1[[#This Row],[Multi-lens? 1]]="Dual", 2, IF(Table1[[#This Row],[Multi-lens? 1]]="Quad", 4, ""))),"")</f>
        <v/>
      </c>
      <c r="C1618" s="6" t="e">
        <f t="shared" si="156"/>
        <v>#VALUE!</v>
      </c>
      <c r="D1618" s="6" t="e">
        <f t="shared" si="157"/>
        <v>#VALUE!</v>
      </c>
      <c r="E1618" s="6" t="e">
        <f t="shared" si="158"/>
        <v>#VALUE!</v>
      </c>
      <c r="F1618" s="6" t="e">
        <f t="shared" si="159"/>
        <v>#VALUE!</v>
      </c>
      <c r="H1618" s="6" t="str">
        <f>IFERROR(IF(Table1[[#This Row],[Multi-lens? 1]]="No", 1, IF(Table1[[#This Row],[Multi-lens? 1]]="Dual", 2, IF(Table1[[#This Row],[Multi-lens? 1]]="Quad", 4, ""))),"")</f>
        <v/>
      </c>
      <c r="I1618" s="9" t="str">
        <f>IFERROR(Table1[[#This Row],[Name]],"")</f>
        <v/>
      </c>
      <c r="K1618" s="3" t="str">
        <f t="shared" si="154"/>
        <v/>
      </c>
      <c r="M1618" s="4" t="e">
        <f>IF(Table1[[#This Row],[Import to Gateway Calculator?]]="Yes",IFERROR(Table1[[#This Row],[Streaming Resolution '[MP']]],""),0)</f>
        <v>#VALUE!</v>
      </c>
      <c r="N1618" s="4" t="e">
        <f>IF(Table1[[#This Row],[Import to Gateway Calculator?]]="Yes",IFERROR(Table1[[#This Row],[Recording Resolution '[MP']]],""),0)</f>
        <v>#VALUE!</v>
      </c>
      <c r="O1618" s="4" t="e">
        <f>IF(Table1[[#This Row],[Import to Gateway Calculator?]]="Yes",IFERROR(Table1[[#This Row],[Frame Rate '[FPS'] 1]],""),0)</f>
        <v>#VALUE!</v>
      </c>
      <c r="P1618" s="4" t="e">
        <f>IF(Table1[[#This Row],[Import to Gateway Calculator?]]="Yes",IFERROR(Table1[[#This Row],[Days of Storage 1]],""),0)</f>
        <v>#VALUE!</v>
      </c>
    </row>
    <row r="1619" spans="1:16" x14ac:dyDescent="0.25">
      <c r="A1619" s="5" t="e">
        <f t="shared" si="155"/>
        <v>#VALUE!</v>
      </c>
      <c r="B1619" s="6" t="str">
        <f>IFERROR(IF(Table1[[#This Row],[Multi-lens? 1]]="No", 1, IF(Table1[[#This Row],[Multi-lens? 1]]="Dual", 2, IF(Table1[[#This Row],[Multi-lens? 1]]="Quad", 4, ""))),"")</f>
        <v/>
      </c>
      <c r="C1619" s="6" t="e">
        <f t="shared" si="156"/>
        <v>#VALUE!</v>
      </c>
      <c r="D1619" s="6" t="e">
        <f t="shared" si="157"/>
        <v>#VALUE!</v>
      </c>
      <c r="E1619" s="6" t="e">
        <f t="shared" si="158"/>
        <v>#VALUE!</v>
      </c>
      <c r="F1619" s="6" t="e">
        <f t="shared" si="159"/>
        <v>#VALUE!</v>
      </c>
      <c r="H1619" s="6" t="str">
        <f>IFERROR(IF(Table1[[#This Row],[Multi-lens? 1]]="No", 1, IF(Table1[[#This Row],[Multi-lens? 1]]="Dual", 2, IF(Table1[[#This Row],[Multi-lens? 1]]="Quad", 4, ""))),"")</f>
        <v/>
      </c>
      <c r="I1619" s="9" t="str">
        <f>IFERROR(Table1[[#This Row],[Name]],"")</f>
        <v/>
      </c>
      <c r="K1619" s="3" t="str">
        <f t="shared" si="154"/>
        <v/>
      </c>
      <c r="M1619" s="4" t="e">
        <f>IF(Table1[[#This Row],[Import to Gateway Calculator?]]="Yes",IFERROR(Table1[[#This Row],[Streaming Resolution '[MP']]],""),0)</f>
        <v>#VALUE!</v>
      </c>
      <c r="N1619" s="4" t="e">
        <f>IF(Table1[[#This Row],[Import to Gateway Calculator?]]="Yes",IFERROR(Table1[[#This Row],[Recording Resolution '[MP']]],""),0)</f>
        <v>#VALUE!</v>
      </c>
      <c r="O1619" s="4" t="e">
        <f>IF(Table1[[#This Row],[Import to Gateway Calculator?]]="Yes",IFERROR(Table1[[#This Row],[Frame Rate '[FPS'] 1]],""),0)</f>
        <v>#VALUE!</v>
      </c>
      <c r="P1619" s="4" t="e">
        <f>IF(Table1[[#This Row],[Import to Gateway Calculator?]]="Yes",IFERROR(Table1[[#This Row],[Days of Storage 1]],""),0)</f>
        <v>#VALUE!</v>
      </c>
    </row>
    <row r="1620" spans="1:16" x14ac:dyDescent="0.25">
      <c r="A1620" s="5" t="e">
        <f t="shared" si="155"/>
        <v>#VALUE!</v>
      </c>
      <c r="B1620" s="6" t="str">
        <f>IFERROR(IF(Table1[[#This Row],[Multi-lens? 1]]="No", 1, IF(Table1[[#This Row],[Multi-lens? 1]]="Dual", 2, IF(Table1[[#This Row],[Multi-lens? 1]]="Quad", 4, ""))),"")</f>
        <v/>
      </c>
      <c r="C1620" s="6" t="e">
        <f t="shared" si="156"/>
        <v>#VALUE!</v>
      </c>
      <c r="D1620" s="6" t="e">
        <f t="shared" si="157"/>
        <v>#VALUE!</v>
      </c>
      <c r="E1620" s="6" t="e">
        <f t="shared" si="158"/>
        <v>#VALUE!</v>
      </c>
      <c r="F1620" s="6" t="e">
        <f t="shared" si="159"/>
        <v>#VALUE!</v>
      </c>
      <c r="H1620" s="6" t="str">
        <f>IFERROR(IF(Table1[[#This Row],[Multi-lens? 1]]="No", 1, IF(Table1[[#This Row],[Multi-lens? 1]]="Dual", 2, IF(Table1[[#This Row],[Multi-lens? 1]]="Quad", 4, ""))),"")</f>
        <v/>
      </c>
      <c r="I1620" s="9" t="str">
        <f>IFERROR(Table1[[#This Row],[Name]],"")</f>
        <v/>
      </c>
      <c r="K1620" s="3" t="str">
        <f t="shared" si="154"/>
        <v/>
      </c>
      <c r="M1620" s="4" t="e">
        <f>IF(Table1[[#This Row],[Import to Gateway Calculator?]]="Yes",IFERROR(Table1[[#This Row],[Streaming Resolution '[MP']]],""),0)</f>
        <v>#VALUE!</v>
      </c>
      <c r="N1620" s="4" t="e">
        <f>IF(Table1[[#This Row],[Import to Gateway Calculator?]]="Yes",IFERROR(Table1[[#This Row],[Recording Resolution '[MP']]],""),0)</f>
        <v>#VALUE!</v>
      </c>
      <c r="O1620" s="4" t="e">
        <f>IF(Table1[[#This Row],[Import to Gateway Calculator?]]="Yes",IFERROR(Table1[[#This Row],[Frame Rate '[FPS'] 1]],""),0)</f>
        <v>#VALUE!</v>
      </c>
      <c r="P1620" s="4" t="e">
        <f>IF(Table1[[#This Row],[Import to Gateway Calculator?]]="Yes",IFERROR(Table1[[#This Row],[Days of Storage 1]],""),0)</f>
        <v>#VALUE!</v>
      </c>
    </row>
    <row r="1621" spans="1:16" x14ac:dyDescent="0.25">
      <c r="A1621" s="5" t="e">
        <f t="shared" si="155"/>
        <v>#VALUE!</v>
      </c>
      <c r="B1621" s="6" t="str">
        <f>IFERROR(IF(Table1[[#This Row],[Multi-lens? 1]]="No", 1, IF(Table1[[#This Row],[Multi-lens? 1]]="Dual", 2, IF(Table1[[#This Row],[Multi-lens? 1]]="Quad", 4, ""))),"")</f>
        <v/>
      </c>
      <c r="C1621" s="6" t="e">
        <f t="shared" si="156"/>
        <v>#VALUE!</v>
      </c>
      <c r="D1621" s="6" t="e">
        <f t="shared" si="157"/>
        <v>#VALUE!</v>
      </c>
      <c r="E1621" s="6" t="e">
        <f t="shared" si="158"/>
        <v>#VALUE!</v>
      </c>
      <c r="F1621" s="6" t="e">
        <f t="shared" si="159"/>
        <v>#VALUE!</v>
      </c>
      <c r="H1621" s="6" t="str">
        <f>IFERROR(IF(Table1[[#This Row],[Multi-lens? 1]]="No", 1, IF(Table1[[#This Row],[Multi-lens? 1]]="Dual", 2, IF(Table1[[#This Row],[Multi-lens? 1]]="Quad", 4, ""))),"")</f>
        <v/>
      </c>
      <c r="I1621" s="9" t="str">
        <f>IFERROR(Table1[[#This Row],[Name]],"")</f>
        <v/>
      </c>
      <c r="K1621" s="3" t="str">
        <f t="shared" si="154"/>
        <v/>
      </c>
      <c r="M1621" s="4" t="e">
        <f>IF(Table1[[#This Row],[Import to Gateway Calculator?]]="Yes",IFERROR(Table1[[#This Row],[Streaming Resolution '[MP']]],""),0)</f>
        <v>#VALUE!</v>
      </c>
      <c r="N1621" s="4" t="e">
        <f>IF(Table1[[#This Row],[Import to Gateway Calculator?]]="Yes",IFERROR(Table1[[#This Row],[Recording Resolution '[MP']]],""),0)</f>
        <v>#VALUE!</v>
      </c>
      <c r="O1621" s="4" t="e">
        <f>IF(Table1[[#This Row],[Import to Gateway Calculator?]]="Yes",IFERROR(Table1[[#This Row],[Frame Rate '[FPS'] 1]],""),0)</f>
        <v>#VALUE!</v>
      </c>
      <c r="P1621" s="4" t="e">
        <f>IF(Table1[[#This Row],[Import to Gateway Calculator?]]="Yes",IFERROR(Table1[[#This Row],[Days of Storage 1]],""),0)</f>
        <v>#VALUE!</v>
      </c>
    </row>
    <row r="1622" spans="1:16" x14ac:dyDescent="0.25">
      <c r="A1622" s="5" t="e">
        <f t="shared" si="155"/>
        <v>#VALUE!</v>
      </c>
      <c r="B1622" s="6" t="str">
        <f>IFERROR(IF(Table1[[#This Row],[Multi-lens? 1]]="No", 1, IF(Table1[[#This Row],[Multi-lens? 1]]="Dual", 2, IF(Table1[[#This Row],[Multi-lens? 1]]="Quad", 4, ""))),"")</f>
        <v/>
      </c>
      <c r="C1622" s="6" t="e">
        <f t="shared" si="156"/>
        <v>#VALUE!</v>
      </c>
      <c r="D1622" s="6" t="e">
        <f t="shared" si="157"/>
        <v>#VALUE!</v>
      </c>
      <c r="E1622" s="6" t="e">
        <f t="shared" si="158"/>
        <v>#VALUE!</v>
      </c>
      <c r="F1622" s="6" t="e">
        <f t="shared" si="159"/>
        <v>#VALUE!</v>
      </c>
      <c r="H1622" s="6" t="str">
        <f>IFERROR(IF(Table1[[#This Row],[Multi-lens? 1]]="No", 1, IF(Table1[[#This Row],[Multi-lens? 1]]="Dual", 2, IF(Table1[[#This Row],[Multi-lens? 1]]="Quad", 4, ""))),"")</f>
        <v/>
      </c>
      <c r="I1622" s="9" t="str">
        <f>IFERROR(Table1[[#This Row],[Name]],"")</f>
        <v/>
      </c>
      <c r="K1622" s="3" t="str">
        <f t="shared" si="154"/>
        <v/>
      </c>
      <c r="M1622" s="4" t="e">
        <f>IF(Table1[[#This Row],[Import to Gateway Calculator?]]="Yes",IFERROR(Table1[[#This Row],[Streaming Resolution '[MP']]],""),0)</f>
        <v>#VALUE!</v>
      </c>
      <c r="N1622" s="4" t="e">
        <f>IF(Table1[[#This Row],[Import to Gateway Calculator?]]="Yes",IFERROR(Table1[[#This Row],[Recording Resolution '[MP']]],""),0)</f>
        <v>#VALUE!</v>
      </c>
      <c r="O1622" s="4" t="e">
        <f>IF(Table1[[#This Row],[Import to Gateway Calculator?]]="Yes",IFERROR(Table1[[#This Row],[Frame Rate '[FPS'] 1]],""),0)</f>
        <v>#VALUE!</v>
      </c>
      <c r="P1622" s="4" t="e">
        <f>IF(Table1[[#This Row],[Import to Gateway Calculator?]]="Yes",IFERROR(Table1[[#This Row],[Days of Storage 1]],""),0)</f>
        <v>#VALUE!</v>
      </c>
    </row>
    <row r="1623" spans="1:16" x14ac:dyDescent="0.25">
      <c r="A1623" s="5" t="e">
        <f t="shared" si="155"/>
        <v>#VALUE!</v>
      </c>
      <c r="B1623" s="6" t="str">
        <f>IFERROR(IF(Table1[[#This Row],[Multi-lens? 1]]="No", 1, IF(Table1[[#This Row],[Multi-lens? 1]]="Dual", 2, IF(Table1[[#This Row],[Multi-lens? 1]]="Quad", 4, ""))),"")</f>
        <v/>
      </c>
      <c r="C1623" s="6" t="e">
        <f t="shared" si="156"/>
        <v>#VALUE!</v>
      </c>
      <c r="D1623" s="6" t="e">
        <f t="shared" si="157"/>
        <v>#VALUE!</v>
      </c>
      <c r="E1623" s="6" t="e">
        <f t="shared" si="158"/>
        <v>#VALUE!</v>
      </c>
      <c r="F1623" s="6" t="e">
        <f t="shared" si="159"/>
        <v>#VALUE!</v>
      </c>
      <c r="H1623" s="6" t="str">
        <f>IFERROR(IF(Table1[[#This Row],[Multi-lens? 1]]="No", 1, IF(Table1[[#This Row],[Multi-lens? 1]]="Dual", 2, IF(Table1[[#This Row],[Multi-lens? 1]]="Quad", 4, ""))),"")</f>
        <v/>
      </c>
      <c r="I1623" s="9" t="str">
        <f>IFERROR(Table1[[#This Row],[Name]],"")</f>
        <v/>
      </c>
      <c r="K1623" s="3" t="str">
        <f t="shared" si="154"/>
        <v/>
      </c>
      <c r="M1623" s="4" t="e">
        <f>IF(Table1[[#This Row],[Import to Gateway Calculator?]]="Yes",IFERROR(Table1[[#This Row],[Streaming Resolution '[MP']]],""),0)</f>
        <v>#VALUE!</v>
      </c>
      <c r="N1623" s="4" t="e">
        <f>IF(Table1[[#This Row],[Import to Gateway Calculator?]]="Yes",IFERROR(Table1[[#This Row],[Recording Resolution '[MP']]],""),0)</f>
        <v>#VALUE!</v>
      </c>
      <c r="O1623" s="4" t="e">
        <f>IF(Table1[[#This Row],[Import to Gateway Calculator?]]="Yes",IFERROR(Table1[[#This Row],[Frame Rate '[FPS'] 1]],""),0)</f>
        <v>#VALUE!</v>
      </c>
      <c r="P1623" s="4" t="e">
        <f>IF(Table1[[#This Row],[Import to Gateway Calculator?]]="Yes",IFERROR(Table1[[#This Row],[Days of Storage 1]],""),0)</f>
        <v>#VALUE!</v>
      </c>
    </row>
    <row r="1624" spans="1:16" x14ac:dyDescent="0.25">
      <c r="A1624" s="5" t="e">
        <f t="shared" si="155"/>
        <v>#VALUE!</v>
      </c>
      <c r="B1624" s="6" t="str">
        <f>IFERROR(IF(Table1[[#This Row],[Multi-lens? 1]]="No", 1, IF(Table1[[#This Row],[Multi-lens? 1]]="Dual", 2, IF(Table1[[#This Row],[Multi-lens? 1]]="Quad", 4, ""))),"")</f>
        <v/>
      </c>
      <c r="C1624" s="6" t="e">
        <f t="shared" si="156"/>
        <v>#VALUE!</v>
      </c>
      <c r="D1624" s="6" t="e">
        <f t="shared" si="157"/>
        <v>#VALUE!</v>
      </c>
      <c r="E1624" s="6" t="e">
        <f t="shared" si="158"/>
        <v>#VALUE!</v>
      </c>
      <c r="F1624" s="6" t="e">
        <f t="shared" si="159"/>
        <v>#VALUE!</v>
      </c>
      <c r="H1624" s="6" t="str">
        <f>IFERROR(IF(Table1[[#This Row],[Multi-lens? 1]]="No", 1, IF(Table1[[#This Row],[Multi-lens? 1]]="Dual", 2, IF(Table1[[#This Row],[Multi-lens? 1]]="Quad", 4, ""))),"")</f>
        <v/>
      </c>
      <c r="I1624" s="9" t="str">
        <f>IFERROR(Table1[[#This Row],[Name]],"")</f>
        <v/>
      </c>
      <c r="K1624" s="3" t="str">
        <f t="shared" si="154"/>
        <v/>
      </c>
      <c r="M1624" s="4" t="e">
        <f>IF(Table1[[#This Row],[Import to Gateway Calculator?]]="Yes",IFERROR(Table1[[#This Row],[Streaming Resolution '[MP']]],""),0)</f>
        <v>#VALUE!</v>
      </c>
      <c r="N1624" s="4" t="e">
        <f>IF(Table1[[#This Row],[Import to Gateway Calculator?]]="Yes",IFERROR(Table1[[#This Row],[Recording Resolution '[MP']]],""),0)</f>
        <v>#VALUE!</v>
      </c>
      <c r="O1624" s="4" t="e">
        <f>IF(Table1[[#This Row],[Import to Gateway Calculator?]]="Yes",IFERROR(Table1[[#This Row],[Frame Rate '[FPS'] 1]],""),0)</f>
        <v>#VALUE!</v>
      </c>
      <c r="P1624" s="4" t="e">
        <f>IF(Table1[[#This Row],[Import to Gateway Calculator?]]="Yes",IFERROR(Table1[[#This Row],[Days of Storage 1]],""),0)</f>
        <v>#VALUE!</v>
      </c>
    </row>
    <row r="1625" spans="1:16" x14ac:dyDescent="0.25">
      <c r="A1625" s="5" t="e">
        <f t="shared" si="155"/>
        <v>#VALUE!</v>
      </c>
      <c r="B1625" s="6" t="str">
        <f>IFERROR(IF(Table1[[#This Row],[Multi-lens? 1]]="No", 1, IF(Table1[[#This Row],[Multi-lens? 1]]="Dual", 2, IF(Table1[[#This Row],[Multi-lens? 1]]="Quad", 4, ""))),"")</f>
        <v/>
      </c>
      <c r="C1625" s="6" t="e">
        <f t="shared" si="156"/>
        <v>#VALUE!</v>
      </c>
      <c r="D1625" s="6" t="e">
        <f t="shared" si="157"/>
        <v>#VALUE!</v>
      </c>
      <c r="E1625" s="6" t="e">
        <f t="shared" si="158"/>
        <v>#VALUE!</v>
      </c>
      <c r="F1625" s="6" t="e">
        <f t="shared" si="159"/>
        <v>#VALUE!</v>
      </c>
      <c r="H1625" s="6" t="str">
        <f>IFERROR(IF(Table1[[#This Row],[Multi-lens? 1]]="No", 1, IF(Table1[[#This Row],[Multi-lens? 1]]="Dual", 2, IF(Table1[[#This Row],[Multi-lens? 1]]="Quad", 4, ""))),"")</f>
        <v/>
      </c>
      <c r="I1625" s="9" t="str">
        <f>IFERROR(Table1[[#This Row],[Name]],"")</f>
        <v/>
      </c>
      <c r="K1625" s="3" t="str">
        <f t="shared" si="154"/>
        <v/>
      </c>
      <c r="M1625" s="4" t="e">
        <f>IF(Table1[[#This Row],[Import to Gateway Calculator?]]="Yes",IFERROR(Table1[[#This Row],[Streaming Resolution '[MP']]],""),0)</f>
        <v>#VALUE!</v>
      </c>
      <c r="N1625" s="4" t="e">
        <f>IF(Table1[[#This Row],[Import to Gateway Calculator?]]="Yes",IFERROR(Table1[[#This Row],[Recording Resolution '[MP']]],""),0)</f>
        <v>#VALUE!</v>
      </c>
      <c r="O1625" s="4" t="e">
        <f>IF(Table1[[#This Row],[Import to Gateway Calculator?]]="Yes",IFERROR(Table1[[#This Row],[Frame Rate '[FPS'] 1]],""),0)</f>
        <v>#VALUE!</v>
      </c>
      <c r="P1625" s="4" t="e">
        <f>IF(Table1[[#This Row],[Import to Gateway Calculator?]]="Yes",IFERROR(Table1[[#This Row],[Days of Storage 1]],""),0)</f>
        <v>#VALUE!</v>
      </c>
    </row>
    <row r="1626" spans="1:16" x14ac:dyDescent="0.25">
      <c r="A1626" s="5" t="e">
        <f t="shared" si="155"/>
        <v>#VALUE!</v>
      </c>
      <c r="B1626" s="6" t="str">
        <f>IFERROR(IF(Table1[[#This Row],[Multi-lens? 1]]="No", 1, IF(Table1[[#This Row],[Multi-lens? 1]]="Dual", 2, IF(Table1[[#This Row],[Multi-lens? 1]]="Quad", 4, ""))),"")</f>
        <v/>
      </c>
      <c r="C1626" s="6" t="e">
        <f t="shared" si="156"/>
        <v>#VALUE!</v>
      </c>
      <c r="D1626" s="6" t="e">
        <f t="shared" si="157"/>
        <v>#VALUE!</v>
      </c>
      <c r="E1626" s="6" t="e">
        <f t="shared" si="158"/>
        <v>#VALUE!</v>
      </c>
      <c r="F1626" s="6" t="e">
        <f t="shared" si="159"/>
        <v>#VALUE!</v>
      </c>
      <c r="H1626" s="6" t="str">
        <f>IFERROR(IF(Table1[[#This Row],[Multi-lens? 1]]="No", 1, IF(Table1[[#This Row],[Multi-lens? 1]]="Dual", 2, IF(Table1[[#This Row],[Multi-lens? 1]]="Quad", 4, ""))),"")</f>
        <v/>
      </c>
      <c r="I1626" s="9" t="str">
        <f>IFERROR(Table1[[#This Row],[Name]],"")</f>
        <v/>
      </c>
      <c r="K1626" s="3" t="str">
        <f t="shared" si="154"/>
        <v/>
      </c>
      <c r="M1626" s="4" t="e">
        <f>IF(Table1[[#This Row],[Import to Gateway Calculator?]]="Yes",IFERROR(Table1[[#This Row],[Streaming Resolution '[MP']]],""),0)</f>
        <v>#VALUE!</v>
      </c>
      <c r="N1626" s="4" t="e">
        <f>IF(Table1[[#This Row],[Import to Gateway Calculator?]]="Yes",IFERROR(Table1[[#This Row],[Recording Resolution '[MP']]],""),0)</f>
        <v>#VALUE!</v>
      </c>
      <c r="O1626" s="4" t="e">
        <f>IF(Table1[[#This Row],[Import to Gateway Calculator?]]="Yes",IFERROR(Table1[[#This Row],[Frame Rate '[FPS'] 1]],""),0)</f>
        <v>#VALUE!</v>
      </c>
      <c r="P1626" s="4" t="e">
        <f>IF(Table1[[#This Row],[Import to Gateway Calculator?]]="Yes",IFERROR(Table1[[#This Row],[Days of Storage 1]],""),0)</f>
        <v>#VALUE!</v>
      </c>
    </row>
    <row r="1627" spans="1:16" x14ac:dyDescent="0.25">
      <c r="A1627" s="5" t="e">
        <f t="shared" si="155"/>
        <v>#VALUE!</v>
      </c>
      <c r="B1627" s="6" t="str">
        <f>IFERROR(IF(Table1[[#This Row],[Multi-lens? 1]]="No", 1, IF(Table1[[#This Row],[Multi-lens? 1]]="Dual", 2, IF(Table1[[#This Row],[Multi-lens? 1]]="Quad", 4, ""))),"")</f>
        <v/>
      </c>
      <c r="C1627" s="6" t="e">
        <f t="shared" si="156"/>
        <v>#VALUE!</v>
      </c>
      <c r="D1627" s="6" t="e">
        <f t="shared" si="157"/>
        <v>#VALUE!</v>
      </c>
      <c r="E1627" s="6" t="e">
        <f t="shared" si="158"/>
        <v>#VALUE!</v>
      </c>
      <c r="F1627" s="6" t="e">
        <f t="shared" si="159"/>
        <v>#VALUE!</v>
      </c>
      <c r="H1627" s="6" t="str">
        <f>IFERROR(IF(Table1[[#This Row],[Multi-lens? 1]]="No", 1, IF(Table1[[#This Row],[Multi-lens? 1]]="Dual", 2, IF(Table1[[#This Row],[Multi-lens? 1]]="Quad", 4, ""))),"")</f>
        <v/>
      </c>
      <c r="I1627" s="9" t="str">
        <f>IFERROR(Table1[[#This Row],[Name]],"")</f>
        <v/>
      </c>
      <c r="K1627" s="3" t="str">
        <f t="shared" si="154"/>
        <v/>
      </c>
      <c r="M1627" s="4" t="e">
        <f>IF(Table1[[#This Row],[Import to Gateway Calculator?]]="Yes",IFERROR(Table1[[#This Row],[Streaming Resolution '[MP']]],""),0)</f>
        <v>#VALUE!</v>
      </c>
      <c r="N1627" s="4" t="e">
        <f>IF(Table1[[#This Row],[Import to Gateway Calculator?]]="Yes",IFERROR(Table1[[#This Row],[Recording Resolution '[MP']]],""),0)</f>
        <v>#VALUE!</v>
      </c>
      <c r="O1627" s="4" t="e">
        <f>IF(Table1[[#This Row],[Import to Gateway Calculator?]]="Yes",IFERROR(Table1[[#This Row],[Frame Rate '[FPS'] 1]],""),0)</f>
        <v>#VALUE!</v>
      </c>
      <c r="P1627" s="4" t="e">
        <f>IF(Table1[[#This Row],[Import to Gateway Calculator?]]="Yes",IFERROR(Table1[[#This Row],[Days of Storage 1]],""),0)</f>
        <v>#VALUE!</v>
      </c>
    </row>
    <row r="1628" spans="1:16" x14ac:dyDescent="0.25">
      <c r="A1628" s="5" t="e">
        <f t="shared" si="155"/>
        <v>#VALUE!</v>
      </c>
      <c r="B1628" s="6" t="str">
        <f>IFERROR(IF(Table1[[#This Row],[Multi-lens? 1]]="No", 1, IF(Table1[[#This Row],[Multi-lens? 1]]="Dual", 2, IF(Table1[[#This Row],[Multi-lens? 1]]="Quad", 4, ""))),"")</f>
        <v/>
      </c>
      <c r="C1628" s="6" t="e">
        <f t="shared" si="156"/>
        <v>#VALUE!</v>
      </c>
      <c r="D1628" s="6" t="e">
        <f t="shared" si="157"/>
        <v>#VALUE!</v>
      </c>
      <c r="E1628" s="6" t="e">
        <f t="shared" si="158"/>
        <v>#VALUE!</v>
      </c>
      <c r="F1628" s="6" t="e">
        <f t="shared" si="159"/>
        <v>#VALUE!</v>
      </c>
      <c r="H1628" s="6" t="str">
        <f>IFERROR(IF(Table1[[#This Row],[Multi-lens? 1]]="No", 1, IF(Table1[[#This Row],[Multi-lens? 1]]="Dual", 2, IF(Table1[[#This Row],[Multi-lens? 1]]="Quad", 4, ""))),"")</f>
        <v/>
      </c>
      <c r="I1628" s="9" t="str">
        <f>IFERROR(Table1[[#This Row],[Name]],"")</f>
        <v/>
      </c>
      <c r="K1628" s="3" t="str">
        <f t="shared" si="154"/>
        <v/>
      </c>
      <c r="M1628" s="4" t="e">
        <f>IF(Table1[[#This Row],[Import to Gateway Calculator?]]="Yes",IFERROR(Table1[[#This Row],[Streaming Resolution '[MP']]],""),0)</f>
        <v>#VALUE!</v>
      </c>
      <c r="N1628" s="4" t="e">
        <f>IF(Table1[[#This Row],[Import to Gateway Calculator?]]="Yes",IFERROR(Table1[[#This Row],[Recording Resolution '[MP']]],""),0)</f>
        <v>#VALUE!</v>
      </c>
      <c r="O1628" s="4" t="e">
        <f>IF(Table1[[#This Row],[Import to Gateway Calculator?]]="Yes",IFERROR(Table1[[#This Row],[Frame Rate '[FPS'] 1]],""),0)</f>
        <v>#VALUE!</v>
      </c>
      <c r="P1628" s="4" t="e">
        <f>IF(Table1[[#This Row],[Import to Gateway Calculator?]]="Yes",IFERROR(Table1[[#This Row],[Days of Storage 1]],""),0)</f>
        <v>#VALUE!</v>
      </c>
    </row>
    <row r="1629" spans="1:16" x14ac:dyDescent="0.25">
      <c r="A1629" s="5" t="e">
        <f t="shared" si="155"/>
        <v>#VALUE!</v>
      </c>
      <c r="B1629" s="6" t="str">
        <f>IFERROR(IF(Table1[[#This Row],[Multi-lens? 1]]="No", 1, IF(Table1[[#This Row],[Multi-lens? 1]]="Dual", 2, IF(Table1[[#This Row],[Multi-lens? 1]]="Quad", 4, ""))),"")</f>
        <v/>
      </c>
      <c r="C1629" s="6" t="e">
        <f t="shared" si="156"/>
        <v>#VALUE!</v>
      </c>
      <c r="D1629" s="6" t="e">
        <f t="shared" si="157"/>
        <v>#VALUE!</v>
      </c>
      <c r="E1629" s="6" t="e">
        <f t="shared" si="158"/>
        <v>#VALUE!</v>
      </c>
      <c r="F1629" s="6" t="e">
        <f t="shared" si="159"/>
        <v>#VALUE!</v>
      </c>
      <c r="H1629" s="6" t="str">
        <f>IFERROR(IF(Table1[[#This Row],[Multi-lens? 1]]="No", 1, IF(Table1[[#This Row],[Multi-lens? 1]]="Dual", 2, IF(Table1[[#This Row],[Multi-lens? 1]]="Quad", 4, ""))),"")</f>
        <v/>
      </c>
      <c r="I1629" s="9" t="str">
        <f>IFERROR(Table1[[#This Row],[Name]],"")</f>
        <v/>
      </c>
      <c r="K1629" s="3" t="str">
        <f t="shared" si="154"/>
        <v/>
      </c>
      <c r="M1629" s="4" t="e">
        <f>IF(Table1[[#This Row],[Import to Gateway Calculator?]]="Yes",IFERROR(Table1[[#This Row],[Streaming Resolution '[MP']]],""),0)</f>
        <v>#VALUE!</v>
      </c>
      <c r="N1629" s="4" t="e">
        <f>IF(Table1[[#This Row],[Import to Gateway Calculator?]]="Yes",IFERROR(Table1[[#This Row],[Recording Resolution '[MP']]],""),0)</f>
        <v>#VALUE!</v>
      </c>
      <c r="O1629" s="4" t="e">
        <f>IF(Table1[[#This Row],[Import to Gateway Calculator?]]="Yes",IFERROR(Table1[[#This Row],[Frame Rate '[FPS'] 1]],""),0)</f>
        <v>#VALUE!</v>
      </c>
      <c r="P1629" s="4" t="e">
        <f>IF(Table1[[#This Row],[Import to Gateway Calculator?]]="Yes",IFERROR(Table1[[#This Row],[Days of Storage 1]],""),0)</f>
        <v>#VALUE!</v>
      </c>
    </row>
    <row r="1630" spans="1:16" x14ac:dyDescent="0.25">
      <c r="A1630" s="5" t="e">
        <f t="shared" si="155"/>
        <v>#VALUE!</v>
      </c>
      <c r="B1630" s="6" t="str">
        <f>IFERROR(IF(Table1[[#This Row],[Multi-lens? 1]]="No", 1, IF(Table1[[#This Row],[Multi-lens? 1]]="Dual", 2, IF(Table1[[#This Row],[Multi-lens? 1]]="Quad", 4, ""))),"")</f>
        <v/>
      </c>
      <c r="C1630" s="6" t="e">
        <f t="shared" si="156"/>
        <v>#VALUE!</v>
      </c>
      <c r="D1630" s="6" t="e">
        <f t="shared" si="157"/>
        <v>#VALUE!</v>
      </c>
      <c r="E1630" s="6" t="e">
        <f t="shared" si="158"/>
        <v>#VALUE!</v>
      </c>
      <c r="F1630" s="6" t="e">
        <f t="shared" si="159"/>
        <v>#VALUE!</v>
      </c>
      <c r="H1630" s="6" t="str">
        <f>IFERROR(IF(Table1[[#This Row],[Multi-lens? 1]]="No", 1, IF(Table1[[#This Row],[Multi-lens? 1]]="Dual", 2, IF(Table1[[#This Row],[Multi-lens? 1]]="Quad", 4, ""))),"")</f>
        <v/>
      </c>
      <c r="I1630" s="9" t="str">
        <f>IFERROR(Table1[[#This Row],[Name]],"")</f>
        <v/>
      </c>
      <c r="K1630" s="3" t="str">
        <f t="shared" si="154"/>
        <v/>
      </c>
      <c r="M1630" s="4" t="e">
        <f>IF(Table1[[#This Row],[Import to Gateway Calculator?]]="Yes",IFERROR(Table1[[#This Row],[Streaming Resolution '[MP']]],""),0)</f>
        <v>#VALUE!</v>
      </c>
      <c r="N1630" s="4" t="e">
        <f>IF(Table1[[#This Row],[Import to Gateway Calculator?]]="Yes",IFERROR(Table1[[#This Row],[Recording Resolution '[MP']]],""),0)</f>
        <v>#VALUE!</v>
      </c>
      <c r="O1630" s="4" t="e">
        <f>IF(Table1[[#This Row],[Import to Gateway Calculator?]]="Yes",IFERROR(Table1[[#This Row],[Frame Rate '[FPS'] 1]],""),0)</f>
        <v>#VALUE!</v>
      </c>
      <c r="P1630" s="4" t="e">
        <f>IF(Table1[[#This Row],[Import to Gateway Calculator?]]="Yes",IFERROR(Table1[[#This Row],[Days of Storage 1]],""),0)</f>
        <v>#VALUE!</v>
      </c>
    </row>
    <row r="1631" spans="1:16" x14ac:dyDescent="0.25">
      <c r="A1631" s="5" t="e">
        <f t="shared" si="155"/>
        <v>#VALUE!</v>
      </c>
      <c r="B1631" s="6" t="str">
        <f>IFERROR(IF(Table1[[#This Row],[Multi-lens? 1]]="No", 1, IF(Table1[[#This Row],[Multi-lens? 1]]="Dual", 2, IF(Table1[[#This Row],[Multi-lens? 1]]="Quad", 4, ""))),"")</f>
        <v/>
      </c>
      <c r="C1631" s="6" t="e">
        <f t="shared" si="156"/>
        <v>#VALUE!</v>
      </c>
      <c r="D1631" s="6" t="e">
        <f t="shared" si="157"/>
        <v>#VALUE!</v>
      </c>
      <c r="E1631" s="6" t="e">
        <f t="shared" si="158"/>
        <v>#VALUE!</v>
      </c>
      <c r="F1631" s="6" t="e">
        <f t="shared" si="159"/>
        <v>#VALUE!</v>
      </c>
      <c r="H1631" s="6" t="str">
        <f>IFERROR(IF(Table1[[#This Row],[Multi-lens? 1]]="No", 1, IF(Table1[[#This Row],[Multi-lens? 1]]="Dual", 2, IF(Table1[[#This Row],[Multi-lens? 1]]="Quad", 4, ""))),"")</f>
        <v/>
      </c>
      <c r="I1631" s="9" t="str">
        <f>IFERROR(Table1[[#This Row],[Name]],"")</f>
        <v/>
      </c>
      <c r="K1631" s="3" t="str">
        <f t="shared" si="154"/>
        <v/>
      </c>
      <c r="M1631" s="4" t="e">
        <f>IF(Table1[[#This Row],[Import to Gateway Calculator?]]="Yes",IFERROR(Table1[[#This Row],[Streaming Resolution '[MP']]],""),0)</f>
        <v>#VALUE!</v>
      </c>
      <c r="N1631" s="4" t="e">
        <f>IF(Table1[[#This Row],[Import to Gateway Calculator?]]="Yes",IFERROR(Table1[[#This Row],[Recording Resolution '[MP']]],""),0)</f>
        <v>#VALUE!</v>
      </c>
      <c r="O1631" s="4" t="e">
        <f>IF(Table1[[#This Row],[Import to Gateway Calculator?]]="Yes",IFERROR(Table1[[#This Row],[Frame Rate '[FPS'] 1]],""),0)</f>
        <v>#VALUE!</v>
      </c>
      <c r="P1631" s="4" t="e">
        <f>IF(Table1[[#This Row],[Import to Gateway Calculator?]]="Yes",IFERROR(Table1[[#This Row],[Days of Storage 1]],""),0)</f>
        <v>#VALUE!</v>
      </c>
    </row>
    <row r="1632" spans="1:16" x14ac:dyDescent="0.25">
      <c r="A1632" s="5" t="e">
        <f t="shared" si="155"/>
        <v>#VALUE!</v>
      </c>
      <c r="B1632" s="6" t="str">
        <f>IFERROR(IF(Table1[[#This Row],[Multi-lens? 1]]="No", 1, IF(Table1[[#This Row],[Multi-lens? 1]]="Dual", 2, IF(Table1[[#This Row],[Multi-lens? 1]]="Quad", 4, ""))),"")</f>
        <v/>
      </c>
      <c r="C1632" s="6" t="e">
        <f t="shared" si="156"/>
        <v>#VALUE!</v>
      </c>
      <c r="D1632" s="6" t="e">
        <f t="shared" si="157"/>
        <v>#VALUE!</v>
      </c>
      <c r="E1632" s="6" t="e">
        <f t="shared" si="158"/>
        <v>#VALUE!</v>
      </c>
      <c r="F1632" s="6" t="e">
        <f t="shared" si="159"/>
        <v>#VALUE!</v>
      </c>
      <c r="H1632" s="6" t="str">
        <f>IFERROR(IF(Table1[[#This Row],[Multi-lens? 1]]="No", 1, IF(Table1[[#This Row],[Multi-lens? 1]]="Dual", 2, IF(Table1[[#This Row],[Multi-lens? 1]]="Quad", 4, ""))),"")</f>
        <v/>
      </c>
      <c r="I1632" s="9" t="str">
        <f>IFERROR(Table1[[#This Row],[Name]],"")</f>
        <v/>
      </c>
      <c r="K1632" s="3" t="str">
        <f t="shared" si="154"/>
        <v/>
      </c>
      <c r="M1632" s="4" t="e">
        <f>IF(Table1[[#This Row],[Import to Gateway Calculator?]]="Yes",IFERROR(Table1[[#This Row],[Streaming Resolution '[MP']]],""),0)</f>
        <v>#VALUE!</v>
      </c>
      <c r="N1632" s="4" t="e">
        <f>IF(Table1[[#This Row],[Import to Gateway Calculator?]]="Yes",IFERROR(Table1[[#This Row],[Recording Resolution '[MP']]],""),0)</f>
        <v>#VALUE!</v>
      </c>
      <c r="O1632" s="4" t="e">
        <f>IF(Table1[[#This Row],[Import to Gateway Calculator?]]="Yes",IFERROR(Table1[[#This Row],[Frame Rate '[FPS'] 1]],""),0)</f>
        <v>#VALUE!</v>
      </c>
      <c r="P1632" s="4" t="e">
        <f>IF(Table1[[#This Row],[Import to Gateway Calculator?]]="Yes",IFERROR(Table1[[#This Row],[Days of Storage 1]],""),0)</f>
        <v>#VALUE!</v>
      </c>
    </row>
    <row r="1633" spans="1:16" x14ac:dyDescent="0.25">
      <c r="A1633" s="5" t="e">
        <f t="shared" si="155"/>
        <v>#VALUE!</v>
      </c>
      <c r="B1633" s="6" t="str">
        <f>IFERROR(IF(Table1[[#This Row],[Multi-lens? 1]]="No", 1, IF(Table1[[#This Row],[Multi-lens? 1]]="Dual", 2, IF(Table1[[#This Row],[Multi-lens? 1]]="Quad", 4, ""))),"")</f>
        <v/>
      </c>
      <c r="C1633" s="6" t="e">
        <f t="shared" si="156"/>
        <v>#VALUE!</v>
      </c>
      <c r="D1633" s="6" t="e">
        <f t="shared" si="157"/>
        <v>#VALUE!</v>
      </c>
      <c r="E1633" s="6" t="e">
        <f t="shared" si="158"/>
        <v>#VALUE!</v>
      </c>
      <c r="F1633" s="6" t="e">
        <f t="shared" si="159"/>
        <v>#VALUE!</v>
      </c>
      <c r="H1633" s="6" t="str">
        <f>IFERROR(IF(Table1[[#This Row],[Multi-lens? 1]]="No", 1, IF(Table1[[#This Row],[Multi-lens? 1]]="Dual", 2, IF(Table1[[#This Row],[Multi-lens? 1]]="Quad", 4, ""))),"")</f>
        <v/>
      </c>
      <c r="I1633" s="9" t="str">
        <f>IFERROR(Table1[[#This Row],[Name]],"")</f>
        <v/>
      </c>
      <c r="K1633" s="3" t="str">
        <f t="shared" si="154"/>
        <v/>
      </c>
      <c r="M1633" s="4" t="e">
        <f>IF(Table1[[#This Row],[Import to Gateway Calculator?]]="Yes",IFERROR(Table1[[#This Row],[Streaming Resolution '[MP']]],""),0)</f>
        <v>#VALUE!</v>
      </c>
      <c r="N1633" s="4" t="e">
        <f>IF(Table1[[#This Row],[Import to Gateway Calculator?]]="Yes",IFERROR(Table1[[#This Row],[Recording Resolution '[MP']]],""),0)</f>
        <v>#VALUE!</v>
      </c>
      <c r="O1633" s="4" t="e">
        <f>IF(Table1[[#This Row],[Import to Gateway Calculator?]]="Yes",IFERROR(Table1[[#This Row],[Frame Rate '[FPS'] 1]],""),0)</f>
        <v>#VALUE!</v>
      </c>
      <c r="P1633" s="4" t="e">
        <f>IF(Table1[[#This Row],[Import to Gateway Calculator?]]="Yes",IFERROR(Table1[[#This Row],[Days of Storage 1]],""),0)</f>
        <v>#VALUE!</v>
      </c>
    </row>
    <row r="1634" spans="1:16" x14ac:dyDescent="0.25">
      <c r="A1634" s="5" t="e">
        <f t="shared" si="155"/>
        <v>#VALUE!</v>
      </c>
      <c r="B1634" s="6" t="str">
        <f>IFERROR(IF(Table1[[#This Row],[Multi-lens? 1]]="No", 1, IF(Table1[[#This Row],[Multi-lens? 1]]="Dual", 2, IF(Table1[[#This Row],[Multi-lens? 1]]="Quad", 4, ""))),"")</f>
        <v/>
      </c>
      <c r="C1634" s="6" t="e">
        <f t="shared" si="156"/>
        <v>#VALUE!</v>
      </c>
      <c r="D1634" s="6" t="e">
        <f t="shared" si="157"/>
        <v>#VALUE!</v>
      </c>
      <c r="E1634" s="6" t="e">
        <f t="shared" si="158"/>
        <v>#VALUE!</v>
      </c>
      <c r="F1634" s="6" t="e">
        <f t="shared" si="159"/>
        <v>#VALUE!</v>
      </c>
      <c r="H1634" s="6" t="str">
        <f>IFERROR(IF(Table1[[#This Row],[Multi-lens? 1]]="No", 1, IF(Table1[[#This Row],[Multi-lens? 1]]="Dual", 2, IF(Table1[[#This Row],[Multi-lens? 1]]="Quad", 4, ""))),"")</f>
        <v/>
      </c>
      <c r="I1634" s="9" t="str">
        <f>IFERROR(Table1[[#This Row],[Name]],"")</f>
        <v/>
      </c>
      <c r="K1634" s="3" t="str">
        <f t="shared" si="154"/>
        <v/>
      </c>
      <c r="M1634" s="4" t="e">
        <f>IF(Table1[[#This Row],[Import to Gateway Calculator?]]="Yes",IFERROR(Table1[[#This Row],[Streaming Resolution '[MP']]],""),0)</f>
        <v>#VALUE!</v>
      </c>
      <c r="N1634" s="4" t="e">
        <f>IF(Table1[[#This Row],[Import to Gateway Calculator?]]="Yes",IFERROR(Table1[[#This Row],[Recording Resolution '[MP']]],""),0)</f>
        <v>#VALUE!</v>
      </c>
      <c r="O1634" s="4" t="e">
        <f>IF(Table1[[#This Row],[Import to Gateway Calculator?]]="Yes",IFERROR(Table1[[#This Row],[Frame Rate '[FPS'] 1]],""),0)</f>
        <v>#VALUE!</v>
      </c>
      <c r="P1634" s="4" t="e">
        <f>IF(Table1[[#This Row],[Import to Gateway Calculator?]]="Yes",IFERROR(Table1[[#This Row],[Days of Storage 1]],""),0)</f>
        <v>#VALUE!</v>
      </c>
    </row>
    <row r="1635" spans="1:16" x14ac:dyDescent="0.25">
      <c r="A1635" s="5" t="e">
        <f t="shared" si="155"/>
        <v>#VALUE!</v>
      </c>
      <c r="B1635" s="6" t="str">
        <f>IFERROR(IF(Table1[[#This Row],[Multi-lens? 1]]="No", 1, IF(Table1[[#This Row],[Multi-lens? 1]]="Dual", 2, IF(Table1[[#This Row],[Multi-lens? 1]]="Quad", 4, ""))),"")</f>
        <v/>
      </c>
      <c r="C1635" s="6" t="e">
        <f t="shared" si="156"/>
        <v>#VALUE!</v>
      </c>
      <c r="D1635" s="6" t="e">
        <f t="shared" si="157"/>
        <v>#VALUE!</v>
      </c>
      <c r="E1635" s="6" t="e">
        <f t="shared" si="158"/>
        <v>#VALUE!</v>
      </c>
      <c r="F1635" s="6" t="e">
        <f t="shared" si="159"/>
        <v>#VALUE!</v>
      </c>
      <c r="H1635" s="6" t="str">
        <f>IFERROR(IF(Table1[[#This Row],[Multi-lens? 1]]="No", 1, IF(Table1[[#This Row],[Multi-lens? 1]]="Dual", 2, IF(Table1[[#This Row],[Multi-lens? 1]]="Quad", 4, ""))),"")</f>
        <v/>
      </c>
      <c r="I1635" s="9" t="str">
        <f>IFERROR(Table1[[#This Row],[Name]],"")</f>
        <v/>
      </c>
      <c r="K1635" s="3" t="str">
        <f t="shared" si="154"/>
        <v/>
      </c>
      <c r="M1635" s="4" t="e">
        <f>IF(Table1[[#This Row],[Import to Gateway Calculator?]]="Yes",IFERROR(Table1[[#This Row],[Streaming Resolution '[MP']]],""),0)</f>
        <v>#VALUE!</v>
      </c>
      <c r="N1635" s="4" t="e">
        <f>IF(Table1[[#This Row],[Import to Gateway Calculator?]]="Yes",IFERROR(Table1[[#This Row],[Recording Resolution '[MP']]],""),0)</f>
        <v>#VALUE!</v>
      </c>
      <c r="O1635" s="4" t="e">
        <f>IF(Table1[[#This Row],[Import to Gateway Calculator?]]="Yes",IFERROR(Table1[[#This Row],[Frame Rate '[FPS'] 1]],""),0)</f>
        <v>#VALUE!</v>
      </c>
      <c r="P1635" s="4" t="e">
        <f>IF(Table1[[#This Row],[Import to Gateway Calculator?]]="Yes",IFERROR(Table1[[#This Row],[Days of Storage 1]],""),0)</f>
        <v>#VALUE!</v>
      </c>
    </row>
    <row r="1636" spans="1:16" x14ac:dyDescent="0.25">
      <c r="A1636" s="5" t="e">
        <f t="shared" si="155"/>
        <v>#VALUE!</v>
      </c>
      <c r="B1636" s="6" t="str">
        <f>IFERROR(IF(Table1[[#This Row],[Multi-lens? 1]]="No", 1, IF(Table1[[#This Row],[Multi-lens? 1]]="Dual", 2, IF(Table1[[#This Row],[Multi-lens? 1]]="Quad", 4, ""))),"")</f>
        <v/>
      </c>
      <c r="C1636" s="6" t="e">
        <f t="shared" si="156"/>
        <v>#VALUE!</v>
      </c>
      <c r="D1636" s="6" t="e">
        <f t="shared" si="157"/>
        <v>#VALUE!</v>
      </c>
      <c r="E1636" s="6" t="e">
        <f t="shared" si="158"/>
        <v>#VALUE!</v>
      </c>
      <c r="F1636" s="6" t="e">
        <f t="shared" si="159"/>
        <v>#VALUE!</v>
      </c>
      <c r="H1636" s="6" t="str">
        <f>IFERROR(IF(Table1[[#This Row],[Multi-lens? 1]]="No", 1, IF(Table1[[#This Row],[Multi-lens? 1]]="Dual", 2, IF(Table1[[#This Row],[Multi-lens? 1]]="Quad", 4, ""))),"")</f>
        <v/>
      </c>
      <c r="I1636" s="9" t="str">
        <f>IFERROR(Table1[[#This Row],[Name]],"")</f>
        <v/>
      </c>
      <c r="K1636" s="3" t="str">
        <f t="shared" si="154"/>
        <v/>
      </c>
      <c r="M1636" s="4" t="e">
        <f>IF(Table1[[#This Row],[Import to Gateway Calculator?]]="Yes",IFERROR(Table1[[#This Row],[Streaming Resolution '[MP']]],""),0)</f>
        <v>#VALUE!</v>
      </c>
      <c r="N1636" s="4" t="e">
        <f>IF(Table1[[#This Row],[Import to Gateway Calculator?]]="Yes",IFERROR(Table1[[#This Row],[Recording Resolution '[MP']]],""),0)</f>
        <v>#VALUE!</v>
      </c>
      <c r="O1636" s="4" t="e">
        <f>IF(Table1[[#This Row],[Import to Gateway Calculator?]]="Yes",IFERROR(Table1[[#This Row],[Frame Rate '[FPS'] 1]],""),0)</f>
        <v>#VALUE!</v>
      </c>
      <c r="P1636" s="4" t="e">
        <f>IF(Table1[[#This Row],[Import to Gateway Calculator?]]="Yes",IFERROR(Table1[[#This Row],[Days of Storage 1]],""),0)</f>
        <v>#VALUE!</v>
      </c>
    </row>
    <row r="1637" spans="1:16" x14ac:dyDescent="0.25">
      <c r="A1637" s="5" t="e">
        <f t="shared" si="155"/>
        <v>#VALUE!</v>
      </c>
      <c r="B1637" s="6" t="str">
        <f>IFERROR(IF(Table1[[#This Row],[Multi-lens? 1]]="No", 1, IF(Table1[[#This Row],[Multi-lens? 1]]="Dual", 2, IF(Table1[[#This Row],[Multi-lens? 1]]="Quad", 4, ""))),"")</f>
        <v/>
      </c>
      <c r="C1637" s="6" t="e">
        <f t="shared" si="156"/>
        <v>#VALUE!</v>
      </c>
      <c r="D1637" s="6" t="e">
        <f t="shared" si="157"/>
        <v>#VALUE!</v>
      </c>
      <c r="E1637" s="6" t="e">
        <f t="shared" si="158"/>
        <v>#VALUE!</v>
      </c>
      <c r="F1637" s="6" t="e">
        <f t="shared" si="159"/>
        <v>#VALUE!</v>
      </c>
      <c r="H1637" s="6" t="str">
        <f>IFERROR(IF(Table1[[#This Row],[Multi-lens? 1]]="No", 1, IF(Table1[[#This Row],[Multi-lens? 1]]="Dual", 2, IF(Table1[[#This Row],[Multi-lens? 1]]="Quad", 4, ""))),"")</f>
        <v/>
      </c>
      <c r="I1637" s="9" t="str">
        <f>IFERROR(Table1[[#This Row],[Name]],"")</f>
        <v/>
      </c>
      <c r="K1637" s="3" t="str">
        <f t="shared" si="154"/>
        <v/>
      </c>
      <c r="M1637" s="4" t="e">
        <f>IF(Table1[[#This Row],[Import to Gateway Calculator?]]="Yes",IFERROR(Table1[[#This Row],[Streaming Resolution '[MP']]],""),0)</f>
        <v>#VALUE!</v>
      </c>
      <c r="N1637" s="4" t="e">
        <f>IF(Table1[[#This Row],[Import to Gateway Calculator?]]="Yes",IFERROR(Table1[[#This Row],[Recording Resolution '[MP']]],""),0)</f>
        <v>#VALUE!</v>
      </c>
      <c r="O1637" s="4" t="e">
        <f>IF(Table1[[#This Row],[Import to Gateway Calculator?]]="Yes",IFERROR(Table1[[#This Row],[Frame Rate '[FPS'] 1]],""),0)</f>
        <v>#VALUE!</v>
      </c>
      <c r="P1637" s="4" t="e">
        <f>IF(Table1[[#This Row],[Import to Gateway Calculator?]]="Yes",IFERROR(Table1[[#This Row],[Days of Storage 1]],""),0)</f>
        <v>#VALUE!</v>
      </c>
    </row>
    <row r="1638" spans="1:16" x14ac:dyDescent="0.25">
      <c r="A1638" s="5" t="e">
        <f t="shared" si="155"/>
        <v>#VALUE!</v>
      </c>
      <c r="B1638" s="6" t="str">
        <f>IFERROR(IF(Table1[[#This Row],[Multi-lens? 1]]="No", 1, IF(Table1[[#This Row],[Multi-lens? 1]]="Dual", 2, IF(Table1[[#This Row],[Multi-lens? 1]]="Quad", 4, ""))),"")</f>
        <v/>
      </c>
      <c r="C1638" s="6" t="e">
        <f t="shared" si="156"/>
        <v>#VALUE!</v>
      </c>
      <c r="D1638" s="6" t="e">
        <f t="shared" si="157"/>
        <v>#VALUE!</v>
      </c>
      <c r="E1638" s="6" t="e">
        <f t="shared" si="158"/>
        <v>#VALUE!</v>
      </c>
      <c r="F1638" s="6" t="e">
        <f t="shared" si="159"/>
        <v>#VALUE!</v>
      </c>
      <c r="H1638" s="6" t="str">
        <f>IFERROR(IF(Table1[[#This Row],[Multi-lens? 1]]="No", 1, IF(Table1[[#This Row],[Multi-lens? 1]]="Dual", 2, IF(Table1[[#This Row],[Multi-lens? 1]]="Quad", 4, ""))),"")</f>
        <v/>
      </c>
      <c r="I1638" s="9" t="str">
        <f>IFERROR(Table1[[#This Row],[Name]],"")</f>
        <v/>
      </c>
      <c r="K1638" s="3" t="str">
        <f t="shared" si="154"/>
        <v/>
      </c>
      <c r="M1638" s="4" t="e">
        <f>IF(Table1[[#This Row],[Import to Gateway Calculator?]]="Yes",IFERROR(Table1[[#This Row],[Streaming Resolution '[MP']]],""),0)</f>
        <v>#VALUE!</v>
      </c>
      <c r="N1638" s="4" t="e">
        <f>IF(Table1[[#This Row],[Import to Gateway Calculator?]]="Yes",IFERROR(Table1[[#This Row],[Recording Resolution '[MP']]],""),0)</f>
        <v>#VALUE!</v>
      </c>
      <c r="O1638" s="4" t="e">
        <f>IF(Table1[[#This Row],[Import to Gateway Calculator?]]="Yes",IFERROR(Table1[[#This Row],[Frame Rate '[FPS'] 1]],""),0)</f>
        <v>#VALUE!</v>
      </c>
      <c r="P1638" s="4" t="e">
        <f>IF(Table1[[#This Row],[Import to Gateway Calculator?]]="Yes",IFERROR(Table1[[#This Row],[Days of Storage 1]],""),0)</f>
        <v>#VALUE!</v>
      </c>
    </row>
    <row r="1639" spans="1:16" x14ac:dyDescent="0.25">
      <c r="A1639" s="5" t="e">
        <f t="shared" si="155"/>
        <v>#VALUE!</v>
      </c>
      <c r="B1639" s="6" t="str">
        <f>IFERROR(IF(Table1[[#This Row],[Multi-lens? 1]]="No", 1, IF(Table1[[#This Row],[Multi-lens? 1]]="Dual", 2, IF(Table1[[#This Row],[Multi-lens? 1]]="Quad", 4, ""))),"")</f>
        <v/>
      </c>
      <c r="C1639" s="6" t="e">
        <f t="shared" si="156"/>
        <v>#VALUE!</v>
      </c>
      <c r="D1639" s="6" t="e">
        <f t="shared" si="157"/>
        <v>#VALUE!</v>
      </c>
      <c r="E1639" s="6" t="e">
        <f t="shared" si="158"/>
        <v>#VALUE!</v>
      </c>
      <c r="F1639" s="6" t="e">
        <f t="shared" si="159"/>
        <v>#VALUE!</v>
      </c>
      <c r="H1639" s="6" t="str">
        <f>IFERROR(IF(Table1[[#This Row],[Multi-lens? 1]]="No", 1, IF(Table1[[#This Row],[Multi-lens? 1]]="Dual", 2, IF(Table1[[#This Row],[Multi-lens? 1]]="Quad", 4, ""))),"")</f>
        <v/>
      </c>
      <c r="I1639" s="9" t="str">
        <f>IFERROR(Table1[[#This Row],[Name]],"")</f>
        <v/>
      </c>
      <c r="K1639" s="3" t="str">
        <f t="shared" si="154"/>
        <v/>
      </c>
      <c r="M1639" s="4" t="e">
        <f>IF(Table1[[#This Row],[Import to Gateway Calculator?]]="Yes",IFERROR(Table1[[#This Row],[Streaming Resolution '[MP']]],""),0)</f>
        <v>#VALUE!</v>
      </c>
      <c r="N1639" s="4" t="e">
        <f>IF(Table1[[#This Row],[Import to Gateway Calculator?]]="Yes",IFERROR(Table1[[#This Row],[Recording Resolution '[MP']]],""),0)</f>
        <v>#VALUE!</v>
      </c>
      <c r="O1639" s="4" t="e">
        <f>IF(Table1[[#This Row],[Import to Gateway Calculator?]]="Yes",IFERROR(Table1[[#This Row],[Frame Rate '[FPS'] 1]],""),0)</f>
        <v>#VALUE!</v>
      </c>
      <c r="P1639" s="4" t="e">
        <f>IF(Table1[[#This Row],[Import to Gateway Calculator?]]="Yes",IFERROR(Table1[[#This Row],[Days of Storage 1]],""),0)</f>
        <v>#VALUE!</v>
      </c>
    </row>
    <row r="1640" spans="1:16" x14ac:dyDescent="0.25">
      <c r="A1640" s="5" t="e">
        <f t="shared" si="155"/>
        <v>#VALUE!</v>
      </c>
      <c r="B1640" s="6" t="str">
        <f>IFERROR(IF(Table1[[#This Row],[Multi-lens? 1]]="No", 1, IF(Table1[[#This Row],[Multi-lens? 1]]="Dual", 2, IF(Table1[[#This Row],[Multi-lens? 1]]="Quad", 4, ""))),"")</f>
        <v/>
      </c>
      <c r="C1640" s="6" t="e">
        <f t="shared" si="156"/>
        <v>#VALUE!</v>
      </c>
      <c r="D1640" s="6" t="e">
        <f t="shared" si="157"/>
        <v>#VALUE!</v>
      </c>
      <c r="E1640" s="6" t="e">
        <f t="shared" si="158"/>
        <v>#VALUE!</v>
      </c>
      <c r="F1640" s="6" t="e">
        <f t="shared" si="159"/>
        <v>#VALUE!</v>
      </c>
      <c r="H1640" s="6" t="str">
        <f>IFERROR(IF(Table1[[#This Row],[Multi-lens? 1]]="No", 1, IF(Table1[[#This Row],[Multi-lens? 1]]="Dual", 2, IF(Table1[[#This Row],[Multi-lens? 1]]="Quad", 4, ""))),"")</f>
        <v/>
      </c>
      <c r="I1640" s="9" t="str">
        <f>IFERROR(Table1[[#This Row],[Name]],"")</f>
        <v/>
      </c>
      <c r="K1640" s="3" t="str">
        <f t="shared" si="154"/>
        <v/>
      </c>
      <c r="M1640" s="4" t="e">
        <f>IF(Table1[[#This Row],[Import to Gateway Calculator?]]="Yes",IFERROR(Table1[[#This Row],[Streaming Resolution '[MP']]],""),0)</f>
        <v>#VALUE!</v>
      </c>
      <c r="N1640" s="4" t="e">
        <f>IF(Table1[[#This Row],[Import to Gateway Calculator?]]="Yes",IFERROR(Table1[[#This Row],[Recording Resolution '[MP']]],""),0)</f>
        <v>#VALUE!</v>
      </c>
      <c r="O1640" s="4" t="e">
        <f>IF(Table1[[#This Row],[Import to Gateway Calculator?]]="Yes",IFERROR(Table1[[#This Row],[Frame Rate '[FPS'] 1]],""),0)</f>
        <v>#VALUE!</v>
      </c>
      <c r="P1640" s="4" t="e">
        <f>IF(Table1[[#This Row],[Import to Gateway Calculator?]]="Yes",IFERROR(Table1[[#This Row],[Days of Storage 1]],""),0)</f>
        <v>#VALUE!</v>
      </c>
    </row>
    <row r="1641" spans="1:16" x14ac:dyDescent="0.25">
      <c r="A1641" s="5" t="e">
        <f t="shared" si="155"/>
        <v>#VALUE!</v>
      </c>
      <c r="B1641" s="6" t="str">
        <f>IFERROR(IF(Table1[[#This Row],[Multi-lens? 1]]="No", 1, IF(Table1[[#This Row],[Multi-lens? 1]]="Dual", 2, IF(Table1[[#This Row],[Multi-lens? 1]]="Quad", 4, ""))),"")</f>
        <v/>
      </c>
      <c r="C1641" s="6" t="e">
        <f t="shared" si="156"/>
        <v>#VALUE!</v>
      </c>
      <c r="D1641" s="6" t="e">
        <f t="shared" si="157"/>
        <v>#VALUE!</v>
      </c>
      <c r="E1641" s="6" t="e">
        <f t="shared" si="158"/>
        <v>#VALUE!</v>
      </c>
      <c r="F1641" s="6" t="e">
        <f t="shared" si="159"/>
        <v>#VALUE!</v>
      </c>
      <c r="H1641" s="6" t="str">
        <f>IFERROR(IF(Table1[[#This Row],[Multi-lens? 1]]="No", 1, IF(Table1[[#This Row],[Multi-lens? 1]]="Dual", 2, IF(Table1[[#This Row],[Multi-lens? 1]]="Quad", 4, ""))),"")</f>
        <v/>
      </c>
      <c r="I1641" s="9" t="str">
        <f>IFERROR(Table1[[#This Row],[Name]],"")</f>
        <v/>
      </c>
      <c r="K1641" s="3" t="str">
        <f t="shared" si="154"/>
        <v/>
      </c>
      <c r="M1641" s="4" t="e">
        <f>IF(Table1[[#This Row],[Import to Gateway Calculator?]]="Yes",IFERROR(Table1[[#This Row],[Streaming Resolution '[MP']]],""),0)</f>
        <v>#VALUE!</v>
      </c>
      <c r="N1641" s="4" t="e">
        <f>IF(Table1[[#This Row],[Import to Gateway Calculator?]]="Yes",IFERROR(Table1[[#This Row],[Recording Resolution '[MP']]],""),0)</f>
        <v>#VALUE!</v>
      </c>
      <c r="O1641" s="4" t="e">
        <f>IF(Table1[[#This Row],[Import to Gateway Calculator?]]="Yes",IFERROR(Table1[[#This Row],[Frame Rate '[FPS'] 1]],""),0)</f>
        <v>#VALUE!</v>
      </c>
      <c r="P1641" s="4" t="e">
        <f>IF(Table1[[#This Row],[Import to Gateway Calculator?]]="Yes",IFERROR(Table1[[#This Row],[Days of Storage 1]],""),0)</f>
        <v>#VALUE!</v>
      </c>
    </row>
    <row r="1642" spans="1:16" x14ac:dyDescent="0.25">
      <c r="A1642" s="5" t="e">
        <f t="shared" si="155"/>
        <v>#VALUE!</v>
      </c>
      <c r="B1642" s="6" t="str">
        <f>IFERROR(IF(Table1[[#This Row],[Multi-lens? 1]]="No", 1, IF(Table1[[#This Row],[Multi-lens? 1]]="Dual", 2, IF(Table1[[#This Row],[Multi-lens? 1]]="Quad", 4, ""))),"")</f>
        <v/>
      </c>
      <c r="C1642" s="6" t="e">
        <f t="shared" si="156"/>
        <v>#VALUE!</v>
      </c>
      <c r="D1642" s="6" t="e">
        <f t="shared" si="157"/>
        <v>#VALUE!</v>
      </c>
      <c r="E1642" s="6" t="e">
        <f t="shared" si="158"/>
        <v>#VALUE!</v>
      </c>
      <c r="F1642" s="6" t="e">
        <f t="shared" si="159"/>
        <v>#VALUE!</v>
      </c>
      <c r="H1642" s="6" t="str">
        <f>IFERROR(IF(Table1[[#This Row],[Multi-lens? 1]]="No", 1, IF(Table1[[#This Row],[Multi-lens? 1]]="Dual", 2, IF(Table1[[#This Row],[Multi-lens? 1]]="Quad", 4, ""))),"")</f>
        <v/>
      </c>
      <c r="I1642" s="9" t="str">
        <f>IFERROR(Table1[[#This Row],[Name]],"")</f>
        <v/>
      </c>
      <c r="K1642" s="3" t="str">
        <f t="shared" si="154"/>
        <v/>
      </c>
      <c r="M1642" s="4" t="e">
        <f>IF(Table1[[#This Row],[Import to Gateway Calculator?]]="Yes",IFERROR(Table1[[#This Row],[Streaming Resolution '[MP']]],""),0)</f>
        <v>#VALUE!</v>
      </c>
      <c r="N1642" s="4" t="e">
        <f>IF(Table1[[#This Row],[Import to Gateway Calculator?]]="Yes",IFERROR(Table1[[#This Row],[Recording Resolution '[MP']]],""),0)</f>
        <v>#VALUE!</v>
      </c>
      <c r="O1642" s="4" t="e">
        <f>IF(Table1[[#This Row],[Import to Gateway Calculator?]]="Yes",IFERROR(Table1[[#This Row],[Frame Rate '[FPS'] 1]],""),0)</f>
        <v>#VALUE!</v>
      </c>
      <c r="P1642" s="4" t="e">
        <f>IF(Table1[[#This Row],[Import to Gateway Calculator?]]="Yes",IFERROR(Table1[[#This Row],[Days of Storage 1]],""),0)</f>
        <v>#VALUE!</v>
      </c>
    </row>
    <row r="1643" spans="1:16" x14ac:dyDescent="0.25">
      <c r="A1643" s="5" t="e">
        <f t="shared" si="155"/>
        <v>#VALUE!</v>
      </c>
      <c r="B1643" s="6" t="str">
        <f>IFERROR(IF(Table1[[#This Row],[Multi-lens? 1]]="No", 1, IF(Table1[[#This Row],[Multi-lens? 1]]="Dual", 2, IF(Table1[[#This Row],[Multi-lens? 1]]="Quad", 4, ""))),"")</f>
        <v/>
      </c>
      <c r="C1643" s="6" t="e">
        <f t="shared" si="156"/>
        <v>#VALUE!</v>
      </c>
      <c r="D1643" s="6" t="e">
        <f t="shared" si="157"/>
        <v>#VALUE!</v>
      </c>
      <c r="E1643" s="6" t="e">
        <f t="shared" si="158"/>
        <v>#VALUE!</v>
      </c>
      <c r="F1643" s="6" t="e">
        <f t="shared" si="159"/>
        <v>#VALUE!</v>
      </c>
      <c r="H1643" s="6" t="str">
        <f>IFERROR(IF(Table1[[#This Row],[Multi-lens? 1]]="No", 1, IF(Table1[[#This Row],[Multi-lens? 1]]="Dual", 2, IF(Table1[[#This Row],[Multi-lens? 1]]="Quad", 4, ""))),"")</f>
        <v/>
      </c>
      <c r="I1643" s="9" t="str">
        <f>IFERROR(Table1[[#This Row],[Name]],"")</f>
        <v/>
      </c>
      <c r="K1643" s="3" t="str">
        <f t="shared" si="154"/>
        <v/>
      </c>
      <c r="M1643" s="4" t="e">
        <f>IF(Table1[[#This Row],[Import to Gateway Calculator?]]="Yes",IFERROR(Table1[[#This Row],[Streaming Resolution '[MP']]],""),0)</f>
        <v>#VALUE!</v>
      </c>
      <c r="N1643" s="4" t="e">
        <f>IF(Table1[[#This Row],[Import to Gateway Calculator?]]="Yes",IFERROR(Table1[[#This Row],[Recording Resolution '[MP']]],""),0)</f>
        <v>#VALUE!</v>
      </c>
      <c r="O1643" s="4" t="e">
        <f>IF(Table1[[#This Row],[Import to Gateway Calculator?]]="Yes",IFERROR(Table1[[#This Row],[Frame Rate '[FPS'] 1]],""),0)</f>
        <v>#VALUE!</v>
      </c>
      <c r="P1643" s="4" t="e">
        <f>IF(Table1[[#This Row],[Import to Gateway Calculator?]]="Yes",IFERROR(Table1[[#This Row],[Days of Storage 1]],""),0)</f>
        <v>#VALUE!</v>
      </c>
    </row>
    <row r="1644" spans="1:16" x14ac:dyDescent="0.25">
      <c r="A1644" s="5" t="e">
        <f t="shared" si="155"/>
        <v>#VALUE!</v>
      </c>
      <c r="B1644" s="6" t="str">
        <f>IFERROR(IF(Table1[[#This Row],[Multi-lens? 1]]="No", 1, IF(Table1[[#This Row],[Multi-lens? 1]]="Dual", 2, IF(Table1[[#This Row],[Multi-lens? 1]]="Quad", 4, ""))),"")</f>
        <v/>
      </c>
      <c r="C1644" s="6" t="e">
        <f t="shared" si="156"/>
        <v>#VALUE!</v>
      </c>
      <c r="D1644" s="6" t="e">
        <f t="shared" si="157"/>
        <v>#VALUE!</v>
      </c>
      <c r="E1644" s="6" t="e">
        <f t="shared" si="158"/>
        <v>#VALUE!</v>
      </c>
      <c r="F1644" s="6" t="e">
        <f t="shared" si="159"/>
        <v>#VALUE!</v>
      </c>
      <c r="H1644" s="6" t="str">
        <f>IFERROR(IF(Table1[[#This Row],[Multi-lens? 1]]="No", 1, IF(Table1[[#This Row],[Multi-lens? 1]]="Dual", 2, IF(Table1[[#This Row],[Multi-lens? 1]]="Quad", 4, ""))),"")</f>
        <v/>
      </c>
      <c r="I1644" s="9" t="str">
        <f>IFERROR(Table1[[#This Row],[Name]],"")</f>
        <v/>
      </c>
      <c r="K1644" s="3" t="str">
        <f t="shared" si="154"/>
        <v/>
      </c>
      <c r="M1644" s="4" t="e">
        <f>IF(Table1[[#This Row],[Import to Gateway Calculator?]]="Yes",IFERROR(Table1[[#This Row],[Streaming Resolution '[MP']]],""),0)</f>
        <v>#VALUE!</v>
      </c>
      <c r="N1644" s="4" t="e">
        <f>IF(Table1[[#This Row],[Import to Gateway Calculator?]]="Yes",IFERROR(Table1[[#This Row],[Recording Resolution '[MP']]],""),0)</f>
        <v>#VALUE!</v>
      </c>
      <c r="O1644" s="4" t="e">
        <f>IF(Table1[[#This Row],[Import to Gateway Calculator?]]="Yes",IFERROR(Table1[[#This Row],[Frame Rate '[FPS'] 1]],""),0)</f>
        <v>#VALUE!</v>
      </c>
      <c r="P1644" s="4" t="e">
        <f>IF(Table1[[#This Row],[Import to Gateway Calculator?]]="Yes",IFERROR(Table1[[#This Row],[Days of Storage 1]],""),0)</f>
        <v>#VALUE!</v>
      </c>
    </row>
    <row r="1645" spans="1:16" x14ac:dyDescent="0.25">
      <c r="A1645" s="5" t="e">
        <f t="shared" si="155"/>
        <v>#VALUE!</v>
      </c>
      <c r="B1645" s="6" t="str">
        <f>IFERROR(IF(Table1[[#This Row],[Multi-lens? 1]]="No", 1, IF(Table1[[#This Row],[Multi-lens? 1]]="Dual", 2, IF(Table1[[#This Row],[Multi-lens? 1]]="Quad", 4, ""))),"")</f>
        <v/>
      </c>
      <c r="C1645" s="6" t="e">
        <f t="shared" si="156"/>
        <v>#VALUE!</v>
      </c>
      <c r="D1645" s="6" t="e">
        <f t="shared" si="157"/>
        <v>#VALUE!</v>
      </c>
      <c r="E1645" s="6" t="e">
        <f t="shared" si="158"/>
        <v>#VALUE!</v>
      </c>
      <c r="F1645" s="6" t="e">
        <f t="shared" si="159"/>
        <v>#VALUE!</v>
      </c>
      <c r="H1645" s="6" t="str">
        <f>IFERROR(IF(Table1[[#This Row],[Multi-lens? 1]]="No", 1, IF(Table1[[#This Row],[Multi-lens? 1]]="Dual", 2, IF(Table1[[#This Row],[Multi-lens? 1]]="Quad", 4, ""))),"")</f>
        <v/>
      </c>
      <c r="I1645" s="9" t="str">
        <f>IFERROR(Table1[[#This Row],[Name]],"")</f>
        <v/>
      </c>
      <c r="K1645" s="3" t="str">
        <f t="shared" si="154"/>
        <v/>
      </c>
      <c r="M1645" s="4" t="e">
        <f>IF(Table1[[#This Row],[Import to Gateway Calculator?]]="Yes",IFERROR(Table1[[#This Row],[Streaming Resolution '[MP']]],""),0)</f>
        <v>#VALUE!</v>
      </c>
      <c r="N1645" s="4" t="e">
        <f>IF(Table1[[#This Row],[Import to Gateway Calculator?]]="Yes",IFERROR(Table1[[#This Row],[Recording Resolution '[MP']]],""),0)</f>
        <v>#VALUE!</v>
      </c>
      <c r="O1645" s="4" t="e">
        <f>IF(Table1[[#This Row],[Import to Gateway Calculator?]]="Yes",IFERROR(Table1[[#This Row],[Frame Rate '[FPS'] 1]],""),0)</f>
        <v>#VALUE!</v>
      </c>
      <c r="P1645" s="4" t="e">
        <f>IF(Table1[[#This Row],[Import to Gateway Calculator?]]="Yes",IFERROR(Table1[[#This Row],[Days of Storage 1]],""),0)</f>
        <v>#VALUE!</v>
      </c>
    </row>
    <row r="1646" spans="1:16" x14ac:dyDescent="0.25">
      <c r="A1646" s="5" t="e">
        <f t="shared" si="155"/>
        <v>#VALUE!</v>
      </c>
      <c r="B1646" s="6" t="str">
        <f>IFERROR(IF(Table1[[#This Row],[Multi-lens? 1]]="No", 1, IF(Table1[[#This Row],[Multi-lens? 1]]="Dual", 2, IF(Table1[[#This Row],[Multi-lens? 1]]="Quad", 4, ""))),"")</f>
        <v/>
      </c>
      <c r="C1646" s="6" t="e">
        <f t="shared" si="156"/>
        <v>#VALUE!</v>
      </c>
      <c r="D1646" s="6" t="e">
        <f t="shared" si="157"/>
        <v>#VALUE!</v>
      </c>
      <c r="E1646" s="6" t="e">
        <f t="shared" si="158"/>
        <v>#VALUE!</v>
      </c>
      <c r="F1646" s="6" t="e">
        <f t="shared" si="159"/>
        <v>#VALUE!</v>
      </c>
      <c r="H1646" s="6" t="str">
        <f>IFERROR(IF(Table1[[#This Row],[Multi-lens? 1]]="No", 1, IF(Table1[[#This Row],[Multi-lens? 1]]="Dual", 2, IF(Table1[[#This Row],[Multi-lens? 1]]="Quad", 4, ""))),"")</f>
        <v/>
      </c>
      <c r="I1646" s="9" t="str">
        <f>IFERROR(Table1[[#This Row],[Name]],"")</f>
        <v/>
      </c>
      <c r="K1646" s="3" t="str">
        <f t="shared" si="154"/>
        <v/>
      </c>
      <c r="M1646" s="4" t="e">
        <f>IF(Table1[[#This Row],[Import to Gateway Calculator?]]="Yes",IFERROR(Table1[[#This Row],[Streaming Resolution '[MP']]],""),0)</f>
        <v>#VALUE!</v>
      </c>
      <c r="N1646" s="4" t="e">
        <f>IF(Table1[[#This Row],[Import to Gateway Calculator?]]="Yes",IFERROR(Table1[[#This Row],[Recording Resolution '[MP']]],""),0)</f>
        <v>#VALUE!</v>
      </c>
      <c r="O1646" s="4" t="e">
        <f>IF(Table1[[#This Row],[Import to Gateway Calculator?]]="Yes",IFERROR(Table1[[#This Row],[Frame Rate '[FPS'] 1]],""),0)</f>
        <v>#VALUE!</v>
      </c>
      <c r="P1646" s="4" t="e">
        <f>IF(Table1[[#This Row],[Import to Gateway Calculator?]]="Yes",IFERROR(Table1[[#This Row],[Days of Storage 1]],""),0)</f>
        <v>#VALUE!</v>
      </c>
    </row>
    <row r="1647" spans="1:16" x14ac:dyDescent="0.25">
      <c r="A1647" s="5" t="e">
        <f t="shared" si="155"/>
        <v>#VALUE!</v>
      </c>
      <c r="B1647" s="6" t="str">
        <f>IFERROR(IF(Table1[[#This Row],[Multi-lens? 1]]="No", 1, IF(Table1[[#This Row],[Multi-lens? 1]]="Dual", 2, IF(Table1[[#This Row],[Multi-lens? 1]]="Quad", 4, ""))),"")</f>
        <v/>
      </c>
      <c r="C1647" s="6" t="e">
        <f t="shared" si="156"/>
        <v>#VALUE!</v>
      </c>
      <c r="D1647" s="6" t="e">
        <f t="shared" si="157"/>
        <v>#VALUE!</v>
      </c>
      <c r="E1647" s="6" t="e">
        <f t="shared" si="158"/>
        <v>#VALUE!</v>
      </c>
      <c r="F1647" s="6" t="e">
        <f t="shared" si="159"/>
        <v>#VALUE!</v>
      </c>
      <c r="H1647" s="6" t="str">
        <f>IFERROR(IF(Table1[[#This Row],[Multi-lens? 1]]="No", 1, IF(Table1[[#This Row],[Multi-lens? 1]]="Dual", 2, IF(Table1[[#This Row],[Multi-lens? 1]]="Quad", 4, ""))),"")</f>
        <v/>
      </c>
      <c r="I1647" s="9" t="str">
        <f>IFERROR(Table1[[#This Row],[Name]],"")</f>
        <v/>
      </c>
      <c r="K1647" s="3" t="str">
        <f t="shared" si="154"/>
        <v/>
      </c>
      <c r="M1647" s="4" t="e">
        <f>IF(Table1[[#This Row],[Import to Gateway Calculator?]]="Yes",IFERROR(Table1[[#This Row],[Streaming Resolution '[MP']]],""),0)</f>
        <v>#VALUE!</v>
      </c>
      <c r="N1647" s="4" t="e">
        <f>IF(Table1[[#This Row],[Import to Gateway Calculator?]]="Yes",IFERROR(Table1[[#This Row],[Recording Resolution '[MP']]],""),0)</f>
        <v>#VALUE!</v>
      </c>
      <c r="O1647" s="4" t="e">
        <f>IF(Table1[[#This Row],[Import to Gateway Calculator?]]="Yes",IFERROR(Table1[[#This Row],[Frame Rate '[FPS'] 1]],""),0)</f>
        <v>#VALUE!</v>
      </c>
      <c r="P1647" s="4" t="e">
        <f>IF(Table1[[#This Row],[Import to Gateway Calculator?]]="Yes",IFERROR(Table1[[#This Row],[Days of Storage 1]],""),0)</f>
        <v>#VALUE!</v>
      </c>
    </row>
    <row r="1648" spans="1:16" x14ac:dyDescent="0.25">
      <c r="A1648" s="5" t="e">
        <f t="shared" si="155"/>
        <v>#VALUE!</v>
      </c>
      <c r="B1648" s="6" t="str">
        <f>IFERROR(IF(Table1[[#This Row],[Multi-lens? 1]]="No", 1, IF(Table1[[#This Row],[Multi-lens? 1]]="Dual", 2, IF(Table1[[#This Row],[Multi-lens? 1]]="Quad", 4, ""))),"")</f>
        <v/>
      </c>
      <c r="C1648" s="6" t="e">
        <f t="shared" si="156"/>
        <v>#VALUE!</v>
      </c>
      <c r="D1648" s="6" t="e">
        <f t="shared" si="157"/>
        <v>#VALUE!</v>
      </c>
      <c r="E1648" s="6" t="e">
        <f t="shared" si="158"/>
        <v>#VALUE!</v>
      </c>
      <c r="F1648" s="6" t="e">
        <f t="shared" si="159"/>
        <v>#VALUE!</v>
      </c>
      <c r="H1648" s="6" t="str">
        <f>IFERROR(IF(Table1[[#This Row],[Multi-lens? 1]]="No", 1, IF(Table1[[#This Row],[Multi-lens? 1]]="Dual", 2, IF(Table1[[#This Row],[Multi-lens? 1]]="Quad", 4, ""))),"")</f>
        <v/>
      </c>
      <c r="I1648" s="9" t="str">
        <f>IFERROR(Table1[[#This Row],[Name]],"")</f>
        <v/>
      </c>
      <c r="K1648" s="3" t="str">
        <f t="shared" si="154"/>
        <v/>
      </c>
      <c r="M1648" s="4" t="e">
        <f>IF(Table1[[#This Row],[Import to Gateway Calculator?]]="Yes",IFERROR(Table1[[#This Row],[Streaming Resolution '[MP']]],""),0)</f>
        <v>#VALUE!</v>
      </c>
      <c r="N1648" s="4" t="e">
        <f>IF(Table1[[#This Row],[Import to Gateway Calculator?]]="Yes",IFERROR(Table1[[#This Row],[Recording Resolution '[MP']]],""),0)</f>
        <v>#VALUE!</v>
      </c>
      <c r="O1648" s="4" t="e">
        <f>IF(Table1[[#This Row],[Import to Gateway Calculator?]]="Yes",IFERROR(Table1[[#This Row],[Frame Rate '[FPS'] 1]],""),0)</f>
        <v>#VALUE!</v>
      </c>
      <c r="P1648" s="4" t="e">
        <f>IF(Table1[[#This Row],[Import to Gateway Calculator?]]="Yes",IFERROR(Table1[[#This Row],[Days of Storage 1]],""),0)</f>
        <v>#VALUE!</v>
      </c>
    </row>
    <row r="1649" spans="1:16" x14ac:dyDescent="0.25">
      <c r="A1649" s="5" t="e">
        <f t="shared" si="155"/>
        <v>#VALUE!</v>
      </c>
      <c r="B1649" s="6" t="str">
        <f>IFERROR(IF(Table1[[#This Row],[Multi-lens? 1]]="No", 1, IF(Table1[[#This Row],[Multi-lens? 1]]="Dual", 2, IF(Table1[[#This Row],[Multi-lens? 1]]="Quad", 4, ""))),"")</f>
        <v/>
      </c>
      <c r="C1649" s="6" t="e">
        <f t="shared" si="156"/>
        <v>#VALUE!</v>
      </c>
      <c r="D1649" s="6" t="e">
        <f t="shared" si="157"/>
        <v>#VALUE!</v>
      </c>
      <c r="E1649" s="6" t="e">
        <f t="shared" si="158"/>
        <v>#VALUE!</v>
      </c>
      <c r="F1649" s="6" t="e">
        <f t="shared" si="159"/>
        <v>#VALUE!</v>
      </c>
      <c r="H1649" s="6" t="str">
        <f>IFERROR(IF(Table1[[#This Row],[Multi-lens? 1]]="No", 1, IF(Table1[[#This Row],[Multi-lens? 1]]="Dual", 2, IF(Table1[[#This Row],[Multi-lens? 1]]="Quad", 4, ""))),"")</f>
        <v/>
      </c>
      <c r="I1649" s="9" t="str">
        <f>IFERROR(Table1[[#This Row],[Name]],"")</f>
        <v/>
      </c>
      <c r="K1649" s="3" t="str">
        <f t="shared" si="154"/>
        <v/>
      </c>
      <c r="M1649" s="4" t="e">
        <f>IF(Table1[[#This Row],[Import to Gateway Calculator?]]="Yes",IFERROR(Table1[[#This Row],[Streaming Resolution '[MP']]],""),0)</f>
        <v>#VALUE!</v>
      </c>
      <c r="N1649" s="4" t="e">
        <f>IF(Table1[[#This Row],[Import to Gateway Calculator?]]="Yes",IFERROR(Table1[[#This Row],[Recording Resolution '[MP']]],""),0)</f>
        <v>#VALUE!</v>
      </c>
      <c r="O1649" s="4" t="e">
        <f>IF(Table1[[#This Row],[Import to Gateway Calculator?]]="Yes",IFERROR(Table1[[#This Row],[Frame Rate '[FPS'] 1]],""),0)</f>
        <v>#VALUE!</v>
      </c>
      <c r="P1649" s="4" t="e">
        <f>IF(Table1[[#This Row],[Import to Gateway Calculator?]]="Yes",IFERROR(Table1[[#This Row],[Days of Storage 1]],""),0)</f>
        <v>#VALUE!</v>
      </c>
    </row>
    <row r="1650" spans="1:16" x14ac:dyDescent="0.25">
      <c r="A1650" s="5" t="e">
        <f t="shared" si="155"/>
        <v>#VALUE!</v>
      </c>
      <c r="B1650" s="6" t="str">
        <f>IFERROR(IF(Table1[[#This Row],[Multi-lens? 1]]="No", 1, IF(Table1[[#This Row],[Multi-lens? 1]]="Dual", 2, IF(Table1[[#This Row],[Multi-lens? 1]]="Quad", 4, ""))),"")</f>
        <v/>
      </c>
      <c r="C1650" s="6" t="e">
        <f t="shared" si="156"/>
        <v>#VALUE!</v>
      </c>
      <c r="D1650" s="6" t="e">
        <f t="shared" si="157"/>
        <v>#VALUE!</v>
      </c>
      <c r="E1650" s="6" t="e">
        <f t="shared" si="158"/>
        <v>#VALUE!</v>
      </c>
      <c r="F1650" s="6" t="e">
        <f t="shared" si="159"/>
        <v>#VALUE!</v>
      </c>
      <c r="H1650" s="6" t="str">
        <f>IFERROR(IF(Table1[[#This Row],[Multi-lens? 1]]="No", 1, IF(Table1[[#This Row],[Multi-lens? 1]]="Dual", 2, IF(Table1[[#This Row],[Multi-lens? 1]]="Quad", 4, ""))),"")</f>
        <v/>
      </c>
      <c r="I1650" s="9" t="str">
        <f>IFERROR(Table1[[#This Row],[Name]],"")</f>
        <v/>
      </c>
      <c r="K1650" s="3" t="str">
        <f t="shared" si="154"/>
        <v/>
      </c>
      <c r="M1650" s="4" t="e">
        <f>IF(Table1[[#This Row],[Import to Gateway Calculator?]]="Yes",IFERROR(Table1[[#This Row],[Streaming Resolution '[MP']]],""),0)</f>
        <v>#VALUE!</v>
      </c>
      <c r="N1650" s="4" t="e">
        <f>IF(Table1[[#This Row],[Import to Gateway Calculator?]]="Yes",IFERROR(Table1[[#This Row],[Recording Resolution '[MP']]],""),0)</f>
        <v>#VALUE!</v>
      </c>
      <c r="O1650" s="4" t="e">
        <f>IF(Table1[[#This Row],[Import to Gateway Calculator?]]="Yes",IFERROR(Table1[[#This Row],[Frame Rate '[FPS'] 1]],""),0)</f>
        <v>#VALUE!</v>
      </c>
      <c r="P1650" s="4" t="e">
        <f>IF(Table1[[#This Row],[Import to Gateway Calculator?]]="Yes",IFERROR(Table1[[#This Row],[Days of Storage 1]],""),0)</f>
        <v>#VALUE!</v>
      </c>
    </row>
    <row r="1651" spans="1:16" x14ac:dyDescent="0.25">
      <c r="A1651" s="5" t="e">
        <f t="shared" si="155"/>
        <v>#VALUE!</v>
      </c>
      <c r="B1651" s="6" t="str">
        <f>IFERROR(IF(Table1[[#This Row],[Multi-lens? 1]]="No", 1, IF(Table1[[#This Row],[Multi-lens? 1]]="Dual", 2, IF(Table1[[#This Row],[Multi-lens? 1]]="Quad", 4, ""))),"")</f>
        <v/>
      </c>
      <c r="C1651" s="6" t="e">
        <f t="shared" si="156"/>
        <v>#VALUE!</v>
      </c>
      <c r="D1651" s="6" t="e">
        <f t="shared" si="157"/>
        <v>#VALUE!</v>
      </c>
      <c r="E1651" s="6" t="e">
        <f t="shared" si="158"/>
        <v>#VALUE!</v>
      </c>
      <c r="F1651" s="6" t="e">
        <f t="shared" si="159"/>
        <v>#VALUE!</v>
      </c>
      <c r="H1651" s="6" t="str">
        <f>IFERROR(IF(Table1[[#This Row],[Multi-lens? 1]]="No", 1, IF(Table1[[#This Row],[Multi-lens? 1]]="Dual", 2, IF(Table1[[#This Row],[Multi-lens? 1]]="Quad", 4, ""))),"")</f>
        <v/>
      </c>
      <c r="I1651" s="9" t="str">
        <f>IFERROR(Table1[[#This Row],[Name]],"")</f>
        <v/>
      </c>
      <c r="K1651" s="3" t="str">
        <f t="shared" si="154"/>
        <v/>
      </c>
      <c r="M1651" s="4" t="e">
        <f>IF(Table1[[#This Row],[Import to Gateway Calculator?]]="Yes",IFERROR(Table1[[#This Row],[Streaming Resolution '[MP']]],""),0)</f>
        <v>#VALUE!</v>
      </c>
      <c r="N1651" s="4" t="e">
        <f>IF(Table1[[#This Row],[Import to Gateway Calculator?]]="Yes",IFERROR(Table1[[#This Row],[Recording Resolution '[MP']]],""),0)</f>
        <v>#VALUE!</v>
      </c>
      <c r="O1651" s="4" t="e">
        <f>IF(Table1[[#This Row],[Import to Gateway Calculator?]]="Yes",IFERROR(Table1[[#This Row],[Frame Rate '[FPS'] 1]],""),0)</f>
        <v>#VALUE!</v>
      </c>
      <c r="P1651" s="4" t="e">
        <f>IF(Table1[[#This Row],[Import to Gateway Calculator?]]="Yes",IFERROR(Table1[[#This Row],[Days of Storage 1]],""),0)</f>
        <v>#VALUE!</v>
      </c>
    </row>
    <row r="1652" spans="1:16" x14ac:dyDescent="0.25">
      <c r="A1652" s="5" t="e">
        <f t="shared" si="155"/>
        <v>#VALUE!</v>
      </c>
      <c r="B1652" s="6" t="str">
        <f>IFERROR(IF(Table1[[#This Row],[Multi-lens? 1]]="No", 1, IF(Table1[[#This Row],[Multi-lens? 1]]="Dual", 2, IF(Table1[[#This Row],[Multi-lens? 1]]="Quad", 4, ""))),"")</f>
        <v/>
      </c>
      <c r="C1652" s="6" t="e">
        <f t="shared" si="156"/>
        <v>#VALUE!</v>
      </c>
      <c r="D1652" s="6" t="e">
        <f t="shared" si="157"/>
        <v>#VALUE!</v>
      </c>
      <c r="E1652" s="6" t="e">
        <f t="shared" si="158"/>
        <v>#VALUE!</v>
      </c>
      <c r="F1652" s="6" t="e">
        <f t="shared" si="159"/>
        <v>#VALUE!</v>
      </c>
      <c r="H1652" s="6" t="str">
        <f>IFERROR(IF(Table1[[#This Row],[Multi-lens? 1]]="No", 1, IF(Table1[[#This Row],[Multi-lens? 1]]="Dual", 2, IF(Table1[[#This Row],[Multi-lens? 1]]="Quad", 4, ""))),"")</f>
        <v/>
      </c>
      <c r="I1652" s="9" t="str">
        <f>IFERROR(Table1[[#This Row],[Name]],"")</f>
        <v/>
      </c>
      <c r="K1652" s="3" t="str">
        <f t="shared" si="154"/>
        <v/>
      </c>
      <c r="M1652" s="4" t="e">
        <f>IF(Table1[[#This Row],[Import to Gateway Calculator?]]="Yes",IFERROR(Table1[[#This Row],[Streaming Resolution '[MP']]],""),0)</f>
        <v>#VALUE!</v>
      </c>
      <c r="N1652" s="4" t="e">
        <f>IF(Table1[[#This Row],[Import to Gateway Calculator?]]="Yes",IFERROR(Table1[[#This Row],[Recording Resolution '[MP']]],""),0)</f>
        <v>#VALUE!</v>
      </c>
      <c r="O1652" s="4" t="e">
        <f>IF(Table1[[#This Row],[Import to Gateway Calculator?]]="Yes",IFERROR(Table1[[#This Row],[Frame Rate '[FPS'] 1]],""),0)</f>
        <v>#VALUE!</v>
      </c>
      <c r="P1652" s="4" t="e">
        <f>IF(Table1[[#This Row],[Import to Gateway Calculator?]]="Yes",IFERROR(Table1[[#This Row],[Days of Storage 1]],""),0)</f>
        <v>#VALUE!</v>
      </c>
    </row>
    <row r="1653" spans="1:16" x14ac:dyDescent="0.25">
      <c r="A1653" s="5" t="e">
        <f t="shared" si="155"/>
        <v>#VALUE!</v>
      </c>
      <c r="B1653" s="6" t="str">
        <f>IFERROR(IF(Table1[[#This Row],[Multi-lens? 1]]="No", 1, IF(Table1[[#This Row],[Multi-lens? 1]]="Dual", 2, IF(Table1[[#This Row],[Multi-lens? 1]]="Quad", 4, ""))),"")</f>
        <v/>
      </c>
      <c r="C1653" s="6" t="e">
        <f t="shared" si="156"/>
        <v>#VALUE!</v>
      </c>
      <c r="D1653" s="6" t="e">
        <f t="shared" si="157"/>
        <v>#VALUE!</v>
      </c>
      <c r="E1653" s="6" t="e">
        <f t="shared" si="158"/>
        <v>#VALUE!</v>
      </c>
      <c r="F1653" s="6" t="e">
        <f t="shared" si="159"/>
        <v>#VALUE!</v>
      </c>
      <c r="H1653" s="6" t="str">
        <f>IFERROR(IF(Table1[[#This Row],[Multi-lens? 1]]="No", 1, IF(Table1[[#This Row],[Multi-lens? 1]]="Dual", 2, IF(Table1[[#This Row],[Multi-lens? 1]]="Quad", 4, ""))),"")</f>
        <v/>
      </c>
      <c r="I1653" s="9" t="str">
        <f>IFERROR(Table1[[#This Row],[Name]],"")</f>
        <v/>
      </c>
      <c r="K1653" s="3" t="str">
        <f t="shared" si="154"/>
        <v/>
      </c>
      <c r="M1653" s="4" t="e">
        <f>IF(Table1[[#This Row],[Import to Gateway Calculator?]]="Yes",IFERROR(Table1[[#This Row],[Streaming Resolution '[MP']]],""),0)</f>
        <v>#VALUE!</v>
      </c>
      <c r="N1653" s="4" t="e">
        <f>IF(Table1[[#This Row],[Import to Gateway Calculator?]]="Yes",IFERROR(Table1[[#This Row],[Recording Resolution '[MP']]],""),0)</f>
        <v>#VALUE!</v>
      </c>
      <c r="O1653" s="4" t="e">
        <f>IF(Table1[[#This Row],[Import to Gateway Calculator?]]="Yes",IFERROR(Table1[[#This Row],[Frame Rate '[FPS'] 1]],""),0)</f>
        <v>#VALUE!</v>
      </c>
      <c r="P1653" s="4" t="e">
        <f>IF(Table1[[#This Row],[Import to Gateway Calculator?]]="Yes",IFERROR(Table1[[#This Row],[Days of Storage 1]],""),0)</f>
        <v>#VALUE!</v>
      </c>
    </row>
    <row r="1654" spans="1:16" x14ac:dyDescent="0.25">
      <c r="A1654" s="5" t="e">
        <f t="shared" si="155"/>
        <v>#VALUE!</v>
      </c>
      <c r="B1654" s="6" t="str">
        <f>IFERROR(IF(Table1[[#This Row],[Multi-lens? 1]]="No", 1, IF(Table1[[#This Row],[Multi-lens? 1]]="Dual", 2, IF(Table1[[#This Row],[Multi-lens? 1]]="Quad", 4, ""))),"")</f>
        <v/>
      </c>
      <c r="C1654" s="6" t="e">
        <f t="shared" si="156"/>
        <v>#VALUE!</v>
      </c>
      <c r="D1654" s="6" t="e">
        <f t="shared" si="157"/>
        <v>#VALUE!</v>
      </c>
      <c r="E1654" s="6" t="e">
        <f t="shared" si="158"/>
        <v>#VALUE!</v>
      </c>
      <c r="F1654" s="6" t="e">
        <f t="shared" si="159"/>
        <v>#VALUE!</v>
      </c>
      <c r="H1654" s="6" t="str">
        <f>IFERROR(IF(Table1[[#This Row],[Multi-lens? 1]]="No", 1, IF(Table1[[#This Row],[Multi-lens? 1]]="Dual", 2, IF(Table1[[#This Row],[Multi-lens? 1]]="Quad", 4, ""))),"")</f>
        <v/>
      </c>
      <c r="I1654" s="9" t="str">
        <f>IFERROR(Table1[[#This Row],[Name]],"")</f>
        <v/>
      </c>
      <c r="K1654" s="3" t="str">
        <f t="shared" si="154"/>
        <v/>
      </c>
      <c r="M1654" s="4" t="e">
        <f>IF(Table1[[#This Row],[Import to Gateway Calculator?]]="Yes",IFERROR(Table1[[#This Row],[Streaming Resolution '[MP']]],""),0)</f>
        <v>#VALUE!</v>
      </c>
      <c r="N1654" s="4" t="e">
        <f>IF(Table1[[#This Row],[Import to Gateway Calculator?]]="Yes",IFERROR(Table1[[#This Row],[Recording Resolution '[MP']]],""),0)</f>
        <v>#VALUE!</v>
      </c>
      <c r="O1654" s="4" t="e">
        <f>IF(Table1[[#This Row],[Import to Gateway Calculator?]]="Yes",IFERROR(Table1[[#This Row],[Frame Rate '[FPS'] 1]],""),0)</f>
        <v>#VALUE!</v>
      </c>
      <c r="P1654" s="4" t="e">
        <f>IF(Table1[[#This Row],[Import to Gateway Calculator?]]="Yes",IFERROR(Table1[[#This Row],[Days of Storage 1]],""),0)</f>
        <v>#VALUE!</v>
      </c>
    </row>
    <row r="1655" spans="1:16" x14ac:dyDescent="0.25">
      <c r="A1655" s="5" t="e">
        <f t="shared" si="155"/>
        <v>#VALUE!</v>
      </c>
      <c r="B1655" s="6" t="str">
        <f>IFERROR(IF(Table1[[#This Row],[Multi-lens? 1]]="No", 1, IF(Table1[[#This Row],[Multi-lens? 1]]="Dual", 2, IF(Table1[[#This Row],[Multi-lens? 1]]="Quad", 4, ""))),"")</f>
        <v/>
      </c>
      <c r="C1655" s="6" t="e">
        <f t="shared" si="156"/>
        <v>#VALUE!</v>
      </c>
      <c r="D1655" s="6" t="e">
        <f t="shared" si="157"/>
        <v>#VALUE!</v>
      </c>
      <c r="E1655" s="6" t="e">
        <f t="shared" si="158"/>
        <v>#VALUE!</v>
      </c>
      <c r="F1655" s="6" t="e">
        <f t="shared" si="159"/>
        <v>#VALUE!</v>
      </c>
      <c r="H1655" s="6" t="str">
        <f>IFERROR(IF(Table1[[#This Row],[Multi-lens? 1]]="No", 1, IF(Table1[[#This Row],[Multi-lens? 1]]="Dual", 2, IF(Table1[[#This Row],[Multi-lens? 1]]="Quad", 4, ""))),"")</f>
        <v/>
      </c>
      <c r="I1655" s="9" t="str">
        <f>IFERROR(Table1[[#This Row],[Name]],"")</f>
        <v/>
      </c>
      <c r="K1655" s="3" t="str">
        <f t="shared" si="154"/>
        <v/>
      </c>
      <c r="M1655" s="4" t="e">
        <f>IF(Table1[[#This Row],[Import to Gateway Calculator?]]="Yes",IFERROR(Table1[[#This Row],[Streaming Resolution '[MP']]],""),0)</f>
        <v>#VALUE!</v>
      </c>
      <c r="N1655" s="4" t="e">
        <f>IF(Table1[[#This Row],[Import to Gateway Calculator?]]="Yes",IFERROR(Table1[[#This Row],[Recording Resolution '[MP']]],""),0)</f>
        <v>#VALUE!</v>
      </c>
      <c r="O1655" s="4" t="e">
        <f>IF(Table1[[#This Row],[Import to Gateway Calculator?]]="Yes",IFERROR(Table1[[#This Row],[Frame Rate '[FPS'] 1]],""),0)</f>
        <v>#VALUE!</v>
      </c>
      <c r="P1655" s="4" t="e">
        <f>IF(Table1[[#This Row],[Import to Gateway Calculator?]]="Yes",IFERROR(Table1[[#This Row],[Days of Storage 1]],""),0)</f>
        <v>#VALUE!</v>
      </c>
    </row>
    <row r="1656" spans="1:16" x14ac:dyDescent="0.25">
      <c r="A1656" s="5" t="e">
        <f t="shared" si="155"/>
        <v>#VALUE!</v>
      </c>
      <c r="B1656" s="6" t="str">
        <f>IFERROR(IF(Table1[[#This Row],[Multi-lens? 1]]="No", 1, IF(Table1[[#This Row],[Multi-lens? 1]]="Dual", 2, IF(Table1[[#This Row],[Multi-lens? 1]]="Quad", 4, ""))),"")</f>
        <v/>
      </c>
      <c r="C1656" s="6" t="e">
        <f t="shared" si="156"/>
        <v>#VALUE!</v>
      </c>
      <c r="D1656" s="6" t="e">
        <f t="shared" si="157"/>
        <v>#VALUE!</v>
      </c>
      <c r="E1656" s="6" t="e">
        <f t="shared" si="158"/>
        <v>#VALUE!</v>
      </c>
      <c r="F1656" s="6" t="e">
        <f t="shared" si="159"/>
        <v>#VALUE!</v>
      </c>
      <c r="H1656" s="6" t="str">
        <f>IFERROR(IF(Table1[[#This Row],[Multi-lens? 1]]="No", 1, IF(Table1[[#This Row],[Multi-lens? 1]]="Dual", 2, IF(Table1[[#This Row],[Multi-lens? 1]]="Quad", 4, ""))),"")</f>
        <v/>
      </c>
      <c r="I1656" s="9" t="str">
        <f>IFERROR(Table1[[#This Row],[Name]],"")</f>
        <v/>
      </c>
      <c r="K1656" s="3" t="str">
        <f t="shared" si="154"/>
        <v/>
      </c>
      <c r="M1656" s="4" t="e">
        <f>IF(Table1[[#This Row],[Import to Gateway Calculator?]]="Yes",IFERROR(Table1[[#This Row],[Streaming Resolution '[MP']]],""),0)</f>
        <v>#VALUE!</v>
      </c>
      <c r="N1656" s="4" t="e">
        <f>IF(Table1[[#This Row],[Import to Gateway Calculator?]]="Yes",IFERROR(Table1[[#This Row],[Recording Resolution '[MP']]],""),0)</f>
        <v>#VALUE!</v>
      </c>
      <c r="O1656" s="4" t="e">
        <f>IF(Table1[[#This Row],[Import to Gateway Calculator?]]="Yes",IFERROR(Table1[[#This Row],[Frame Rate '[FPS'] 1]],""),0)</f>
        <v>#VALUE!</v>
      </c>
      <c r="P1656" s="4" t="e">
        <f>IF(Table1[[#This Row],[Import to Gateway Calculator?]]="Yes",IFERROR(Table1[[#This Row],[Days of Storage 1]],""),0)</f>
        <v>#VALUE!</v>
      </c>
    </row>
    <row r="1657" spans="1:16" x14ac:dyDescent="0.25">
      <c r="A1657" s="5" t="e">
        <f t="shared" si="155"/>
        <v>#VALUE!</v>
      </c>
      <c r="B1657" s="6" t="str">
        <f>IFERROR(IF(Table1[[#This Row],[Multi-lens? 1]]="No", 1, IF(Table1[[#This Row],[Multi-lens? 1]]="Dual", 2, IF(Table1[[#This Row],[Multi-lens? 1]]="Quad", 4, ""))),"")</f>
        <v/>
      </c>
      <c r="C1657" s="6" t="e">
        <f t="shared" si="156"/>
        <v>#VALUE!</v>
      </c>
      <c r="D1657" s="6" t="e">
        <f t="shared" si="157"/>
        <v>#VALUE!</v>
      </c>
      <c r="E1657" s="6" t="e">
        <f t="shared" si="158"/>
        <v>#VALUE!</v>
      </c>
      <c r="F1657" s="6" t="e">
        <f t="shared" si="159"/>
        <v>#VALUE!</v>
      </c>
      <c r="H1657" s="6" t="str">
        <f>IFERROR(IF(Table1[[#This Row],[Multi-lens? 1]]="No", 1, IF(Table1[[#This Row],[Multi-lens? 1]]="Dual", 2, IF(Table1[[#This Row],[Multi-lens? 1]]="Quad", 4, ""))),"")</f>
        <v/>
      </c>
      <c r="I1657" s="9" t="str">
        <f>IFERROR(Table1[[#This Row],[Name]],"")</f>
        <v/>
      </c>
      <c r="K1657" s="3" t="str">
        <f t="shared" si="154"/>
        <v/>
      </c>
      <c r="M1657" s="4" t="e">
        <f>IF(Table1[[#This Row],[Import to Gateway Calculator?]]="Yes",IFERROR(Table1[[#This Row],[Streaming Resolution '[MP']]],""),0)</f>
        <v>#VALUE!</v>
      </c>
      <c r="N1657" s="4" t="e">
        <f>IF(Table1[[#This Row],[Import to Gateway Calculator?]]="Yes",IFERROR(Table1[[#This Row],[Recording Resolution '[MP']]],""),0)</f>
        <v>#VALUE!</v>
      </c>
      <c r="O1657" s="4" t="e">
        <f>IF(Table1[[#This Row],[Import to Gateway Calculator?]]="Yes",IFERROR(Table1[[#This Row],[Frame Rate '[FPS'] 1]],""),0)</f>
        <v>#VALUE!</v>
      </c>
      <c r="P1657" s="4" t="e">
        <f>IF(Table1[[#This Row],[Import to Gateway Calculator?]]="Yes",IFERROR(Table1[[#This Row],[Days of Storage 1]],""),0)</f>
        <v>#VALUE!</v>
      </c>
    </row>
    <row r="1658" spans="1:16" x14ac:dyDescent="0.25">
      <c r="A1658" s="5" t="e">
        <f t="shared" si="155"/>
        <v>#VALUE!</v>
      </c>
      <c r="B1658" s="6" t="str">
        <f>IFERROR(IF(Table1[[#This Row],[Multi-lens? 1]]="No", 1, IF(Table1[[#This Row],[Multi-lens? 1]]="Dual", 2, IF(Table1[[#This Row],[Multi-lens? 1]]="Quad", 4, ""))),"")</f>
        <v/>
      </c>
      <c r="C1658" s="6" t="e">
        <f t="shared" si="156"/>
        <v>#VALUE!</v>
      </c>
      <c r="D1658" s="6" t="e">
        <f t="shared" si="157"/>
        <v>#VALUE!</v>
      </c>
      <c r="E1658" s="6" t="e">
        <f t="shared" si="158"/>
        <v>#VALUE!</v>
      </c>
      <c r="F1658" s="6" t="e">
        <f t="shared" si="159"/>
        <v>#VALUE!</v>
      </c>
      <c r="H1658" s="6" t="str">
        <f>IFERROR(IF(Table1[[#This Row],[Multi-lens? 1]]="No", 1, IF(Table1[[#This Row],[Multi-lens? 1]]="Dual", 2, IF(Table1[[#This Row],[Multi-lens? 1]]="Quad", 4, ""))),"")</f>
        <v/>
      </c>
      <c r="I1658" s="9" t="str">
        <f>IFERROR(Table1[[#This Row],[Name]],"")</f>
        <v/>
      </c>
      <c r="K1658" s="3" t="str">
        <f t="shared" si="154"/>
        <v/>
      </c>
      <c r="M1658" s="4" t="e">
        <f>IF(Table1[[#This Row],[Import to Gateway Calculator?]]="Yes",IFERROR(Table1[[#This Row],[Streaming Resolution '[MP']]],""),0)</f>
        <v>#VALUE!</v>
      </c>
      <c r="N1658" s="4" t="e">
        <f>IF(Table1[[#This Row],[Import to Gateway Calculator?]]="Yes",IFERROR(Table1[[#This Row],[Recording Resolution '[MP']]],""),0)</f>
        <v>#VALUE!</v>
      </c>
      <c r="O1658" s="4" t="e">
        <f>IF(Table1[[#This Row],[Import to Gateway Calculator?]]="Yes",IFERROR(Table1[[#This Row],[Frame Rate '[FPS'] 1]],""),0)</f>
        <v>#VALUE!</v>
      </c>
      <c r="P1658" s="4" t="e">
        <f>IF(Table1[[#This Row],[Import to Gateway Calculator?]]="Yes",IFERROR(Table1[[#This Row],[Days of Storage 1]],""),0)</f>
        <v>#VALUE!</v>
      </c>
    </row>
    <row r="1659" spans="1:16" x14ac:dyDescent="0.25">
      <c r="A1659" s="5" t="e">
        <f t="shared" si="155"/>
        <v>#VALUE!</v>
      </c>
      <c r="B1659" s="6" t="str">
        <f>IFERROR(IF(Table1[[#This Row],[Multi-lens? 1]]="No", 1, IF(Table1[[#This Row],[Multi-lens? 1]]="Dual", 2, IF(Table1[[#This Row],[Multi-lens? 1]]="Quad", 4, ""))),"")</f>
        <v/>
      </c>
      <c r="C1659" s="6" t="e">
        <f t="shared" si="156"/>
        <v>#VALUE!</v>
      </c>
      <c r="D1659" s="6" t="e">
        <f t="shared" si="157"/>
        <v>#VALUE!</v>
      </c>
      <c r="E1659" s="6" t="e">
        <f t="shared" si="158"/>
        <v>#VALUE!</v>
      </c>
      <c r="F1659" s="6" t="e">
        <f t="shared" si="159"/>
        <v>#VALUE!</v>
      </c>
      <c r="H1659" s="6" t="str">
        <f>IFERROR(IF(Table1[[#This Row],[Multi-lens? 1]]="No", 1, IF(Table1[[#This Row],[Multi-lens? 1]]="Dual", 2, IF(Table1[[#This Row],[Multi-lens? 1]]="Quad", 4, ""))),"")</f>
        <v/>
      </c>
      <c r="I1659" s="9" t="str">
        <f>IFERROR(Table1[[#This Row],[Name]],"")</f>
        <v/>
      </c>
      <c r="K1659" s="3" t="str">
        <f t="shared" si="154"/>
        <v/>
      </c>
      <c r="M1659" s="4" t="e">
        <f>IF(Table1[[#This Row],[Import to Gateway Calculator?]]="Yes",IFERROR(Table1[[#This Row],[Streaming Resolution '[MP']]],""),0)</f>
        <v>#VALUE!</v>
      </c>
      <c r="N1659" s="4" t="e">
        <f>IF(Table1[[#This Row],[Import to Gateway Calculator?]]="Yes",IFERROR(Table1[[#This Row],[Recording Resolution '[MP']]],""),0)</f>
        <v>#VALUE!</v>
      </c>
      <c r="O1659" s="4" t="e">
        <f>IF(Table1[[#This Row],[Import to Gateway Calculator?]]="Yes",IFERROR(Table1[[#This Row],[Frame Rate '[FPS'] 1]],""),0)</f>
        <v>#VALUE!</v>
      </c>
      <c r="P1659" s="4" t="e">
        <f>IF(Table1[[#This Row],[Import to Gateway Calculator?]]="Yes",IFERROR(Table1[[#This Row],[Days of Storage 1]],""),0)</f>
        <v>#VALUE!</v>
      </c>
    </row>
    <row r="1660" spans="1:16" x14ac:dyDescent="0.25">
      <c r="A1660" s="5" t="e">
        <f t="shared" si="155"/>
        <v>#VALUE!</v>
      </c>
      <c r="B1660" s="6" t="str">
        <f>IFERROR(IF(Table1[[#This Row],[Multi-lens? 1]]="No", 1, IF(Table1[[#This Row],[Multi-lens? 1]]="Dual", 2, IF(Table1[[#This Row],[Multi-lens? 1]]="Quad", 4, ""))),"")</f>
        <v/>
      </c>
      <c r="C1660" s="6" t="e">
        <f t="shared" si="156"/>
        <v>#VALUE!</v>
      </c>
      <c r="D1660" s="6" t="e">
        <f t="shared" si="157"/>
        <v>#VALUE!</v>
      </c>
      <c r="E1660" s="6" t="e">
        <f t="shared" si="158"/>
        <v>#VALUE!</v>
      </c>
      <c r="F1660" s="6" t="e">
        <f t="shared" si="159"/>
        <v>#VALUE!</v>
      </c>
      <c r="H1660" s="6" t="str">
        <f>IFERROR(IF(Table1[[#This Row],[Multi-lens? 1]]="No", 1, IF(Table1[[#This Row],[Multi-lens? 1]]="Dual", 2, IF(Table1[[#This Row],[Multi-lens? 1]]="Quad", 4, ""))),"")</f>
        <v/>
      </c>
      <c r="I1660" s="9" t="str">
        <f>IFERROR(Table1[[#This Row],[Name]],"")</f>
        <v/>
      </c>
      <c r="K1660" s="3" t="str">
        <f t="shared" si="154"/>
        <v/>
      </c>
      <c r="M1660" s="4" t="e">
        <f>IF(Table1[[#This Row],[Import to Gateway Calculator?]]="Yes",IFERROR(Table1[[#This Row],[Streaming Resolution '[MP']]],""),0)</f>
        <v>#VALUE!</v>
      </c>
      <c r="N1660" s="4" t="e">
        <f>IF(Table1[[#This Row],[Import to Gateway Calculator?]]="Yes",IFERROR(Table1[[#This Row],[Recording Resolution '[MP']]],""),0)</f>
        <v>#VALUE!</v>
      </c>
      <c r="O1660" s="4" t="e">
        <f>IF(Table1[[#This Row],[Import to Gateway Calculator?]]="Yes",IFERROR(Table1[[#This Row],[Frame Rate '[FPS'] 1]],""),0)</f>
        <v>#VALUE!</v>
      </c>
      <c r="P1660" s="4" t="e">
        <f>IF(Table1[[#This Row],[Import to Gateway Calculator?]]="Yes",IFERROR(Table1[[#This Row],[Days of Storage 1]],""),0)</f>
        <v>#VALUE!</v>
      </c>
    </row>
    <row r="1661" spans="1:16" x14ac:dyDescent="0.25">
      <c r="A1661" s="5" t="e">
        <f t="shared" si="155"/>
        <v>#VALUE!</v>
      </c>
      <c r="B1661" s="6" t="str">
        <f>IFERROR(IF(Table1[[#This Row],[Multi-lens? 1]]="No", 1, IF(Table1[[#This Row],[Multi-lens? 1]]="Dual", 2, IF(Table1[[#This Row],[Multi-lens? 1]]="Quad", 4, ""))),"")</f>
        <v/>
      </c>
      <c r="C1661" s="6" t="e">
        <f t="shared" si="156"/>
        <v>#VALUE!</v>
      </c>
      <c r="D1661" s="6" t="e">
        <f t="shared" si="157"/>
        <v>#VALUE!</v>
      </c>
      <c r="E1661" s="6" t="e">
        <f t="shared" si="158"/>
        <v>#VALUE!</v>
      </c>
      <c r="F1661" s="6" t="e">
        <f t="shared" si="159"/>
        <v>#VALUE!</v>
      </c>
      <c r="H1661" s="6" t="str">
        <f>IFERROR(IF(Table1[[#This Row],[Multi-lens? 1]]="No", 1, IF(Table1[[#This Row],[Multi-lens? 1]]="Dual", 2, IF(Table1[[#This Row],[Multi-lens? 1]]="Quad", 4, ""))),"")</f>
        <v/>
      </c>
      <c r="I1661" s="9" t="str">
        <f>IFERROR(Table1[[#This Row],[Name]],"")</f>
        <v/>
      </c>
      <c r="K1661" s="3" t="str">
        <f t="shared" si="154"/>
        <v/>
      </c>
      <c r="M1661" s="4" t="e">
        <f>IF(Table1[[#This Row],[Import to Gateway Calculator?]]="Yes",IFERROR(Table1[[#This Row],[Streaming Resolution '[MP']]],""),0)</f>
        <v>#VALUE!</v>
      </c>
      <c r="N1661" s="4" t="e">
        <f>IF(Table1[[#This Row],[Import to Gateway Calculator?]]="Yes",IFERROR(Table1[[#This Row],[Recording Resolution '[MP']]],""),0)</f>
        <v>#VALUE!</v>
      </c>
      <c r="O1661" s="4" t="e">
        <f>IF(Table1[[#This Row],[Import to Gateway Calculator?]]="Yes",IFERROR(Table1[[#This Row],[Frame Rate '[FPS'] 1]],""),0)</f>
        <v>#VALUE!</v>
      </c>
      <c r="P1661" s="4" t="e">
        <f>IF(Table1[[#This Row],[Import to Gateway Calculator?]]="Yes",IFERROR(Table1[[#This Row],[Days of Storage 1]],""),0)</f>
        <v>#VALUE!</v>
      </c>
    </row>
    <row r="1662" spans="1:16" x14ac:dyDescent="0.25">
      <c r="A1662" s="5" t="e">
        <f t="shared" si="155"/>
        <v>#VALUE!</v>
      </c>
      <c r="B1662" s="6" t="str">
        <f>IFERROR(IF(Table1[[#This Row],[Multi-lens? 1]]="No", 1, IF(Table1[[#This Row],[Multi-lens? 1]]="Dual", 2, IF(Table1[[#This Row],[Multi-lens? 1]]="Quad", 4, ""))),"")</f>
        <v/>
      </c>
      <c r="C1662" s="6" t="e">
        <f t="shared" si="156"/>
        <v>#VALUE!</v>
      </c>
      <c r="D1662" s="6" t="e">
        <f t="shared" si="157"/>
        <v>#VALUE!</v>
      </c>
      <c r="E1662" s="6" t="e">
        <f t="shared" si="158"/>
        <v>#VALUE!</v>
      </c>
      <c r="F1662" s="6" t="e">
        <f t="shared" si="159"/>
        <v>#VALUE!</v>
      </c>
      <c r="H1662" s="6" t="str">
        <f>IFERROR(IF(Table1[[#This Row],[Multi-lens? 1]]="No", 1, IF(Table1[[#This Row],[Multi-lens? 1]]="Dual", 2, IF(Table1[[#This Row],[Multi-lens? 1]]="Quad", 4, ""))),"")</f>
        <v/>
      </c>
      <c r="I1662" s="9" t="str">
        <f>IFERROR(Table1[[#This Row],[Name]],"")</f>
        <v/>
      </c>
      <c r="K1662" s="3" t="str">
        <f t="shared" si="154"/>
        <v/>
      </c>
      <c r="M1662" s="4" t="e">
        <f>IF(Table1[[#This Row],[Import to Gateway Calculator?]]="Yes",IFERROR(Table1[[#This Row],[Streaming Resolution '[MP']]],""),0)</f>
        <v>#VALUE!</v>
      </c>
      <c r="N1662" s="4" t="e">
        <f>IF(Table1[[#This Row],[Import to Gateway Calculator?]]="Yes",IFERROR(Table1[[#This Row],[Recording Resolution '[MP']]],""),0)</f>
        <v>#VALUE!</v>
      </c>
      <c r="O1662" s="4" t="e">
        <f>IF(Table1[[#This Row],[Import to Gateway Calculator?]]="Yes",IFERROR(Table1[[#This Row],[Frame Rate '[FPS'] 1]],""),0)</f>
        <v>#VALUE!</v>
      </c>
      <c r="P1662" s="4" t="e">
        <f>IF(Table1[[#This Row],[Import to Gateway Calculator?]]="Yes",IFERROR(Table1[[#This Row],[Days of Storage 1]],""),0)</f>
        <v>#VALUE!</v>
      </c>
    </row>
    <row r="1663" spans="1:16" x14ac:dyDescent="0.25">
      <c r="A1663" s="5" t="e">
        <f t="shared" si="155"/>
        <v>#VALUE!</v>
      </c>
      <c r="B1663" s="6" t="str">
        <f>IFERROR(IF(Table1[[#This Row],[Multi-lens? 1]]="No", 1, IF(Table1[[#This Row],[Multi-lens? 1]]="Dual", 2, IF(Table1[[#This Row],[Multi-lens? 1]]="Quad", 4, ""))),"")</f>
        <v/>
      </c>
      <c r="C1663" s="6" t="e">
        <f t="shared" si="156"/>
        <v>#VALUE!</v>
      </c>
      <c r="D1663" s="6" t="e">
        <f t="shared" si="157"/>
        <v>#VALUE!</v>
      </c>
      <c r="E1663" s="6" t="e">
        <f t="shared" si="158"/>
        <v>#VALUE!</v>
      </c>
      <c r="F1663" s="6" t="e">
        <f t="shared" si="159"/>
        <v>#VALUE!</v>
      </c>
      <c r="H1663" s="6" t="str">
        <f>IFERROR(IF(Table1[[#This Row],[Multi-lens? 1]]="No", 1, IF(Table1[[#This Row],[Multi-lens? 1]]="Dual", 2, IF(Table1[[#This Row],[Multi-lens? 1]]="Quad", 4, ""))),"")</f>
        <v/>
      </c>
      <c r="I1663" s="9" t="str">
        <f>IFERROR(Table1[[#This Row],[Name]],"")</f>
        <v/>
      </c>
      <c r="K1663" s="3" t="str">
        <f t="shared" si="154"/>
        <v/>
      </c>
      <c r="M1663" s="4" t="e">
        <f>IF(Table1[[#This Row],[Import to Gateway Calculator?]]="Yes",IFERROR(Table1[[#This Row],[Streaming Resolution '[MP']]],""),0)</f>
        <v>#VALUE!</v>
      </c>
      <c r="N1663" s="4" t="e">
        <f>IF(Table1[[#This Row],[Import to Gateway Calculator?]]="Yes",IFERROR(Table1[[#This Row],[Recording Resolution '[MP']]],""),0)</f>
        <v>#VALUE!</v>
      </c>
      <c r="O1663" s="4" t="e">
        <f>IF(Table1[[#This Row],[Import to Gateway Calculator?]]="Yes",IFERROR(Table1[[#This Row],[Frame Rate '[FPS'] 1]],""),0)</f>
        <v>#VALUE!</v>
      </c>
      <c r="P1663" s="4" t="e">
        <f>IF(Table1[[#This Row],[Import to Gateway Calculator?]]="Yes",IFERROR(Table1[[#This Row],[Days of Storage 1]],""),0)</f>
        <v>#VALUE!</v>
      </c>
    </row>
    <row r="1664" spans="1:16" x14ac:dyDescent="0.25">
      <c r="A1664" s="5" t="e">
        <f t="shared" si="155"/>
        <v>#VALUE!</v>
      </c>
      <c r="B1664" s="6" t="str">
        <f>IFERROR(IF(Table1[[#This Row],[Multi-lens? 1]]="No", 1, IF(Table1[[#This Row],[Multi-lens? 1]]="Dual", 2, IF(Table1[[#This Row],[Multi-lens? 1]]="Quad", 4, ""))),"")</f>
        <v/>
      </c>
      <c r="C1664" s="6" t="e">
        <f t="shared" si="156"/>
        <v>#VALUE!</v>
      </c>
      <c r="D1664" s="6" t="e">
        <f t="shared" si="157"/>
        <v>#VALUE!</v>
      </c>
      <c r="E1664" s="6" t="e">
        <f t="shared" si="158"/>
        <v>#VALUE!</v>
      </c>
      <c r="F1664" s="6" t="e">
        <f t="shared" si="159"/>
        <v>#VALUE!</v>
      </c>
      <c r="H1664" s="6" t="str">
        <f>IFERROR(IF(Table1[[#This Row],[Multi-lens? 1]]="No", 1, IF(Table1[[#This Row],[Multi-lens? 1]]="Dual", 2, IF(Table1[[#This Row],[Multi-lens? 1]]="Quad", 4, ""))),"")</f>
        <v/>
      </c>
      <c r="I1664" s="9" t="str">
        <f>IFERROR(Table1[[#This Row],[Name]],"")</f>
        <v/>
      </c>
      <c r="K1664" s="3" t="str">
        <f t="shared" si="154"/>
        <v/>
      </c>
      <c r="M1664" s="4" t="e">
        <f>IF(Table1[[#This Row],[Import to Gateway Calculator?]]="Yes",IFERROR(Table1[[#This Row],[Streaming Resolution '[MP']]],""),0)</f>
        <v>#VALUE!</v>
      </c>
      <c r="N1664" s="4" t="e">
        <f>IF(Table1[[#This Row],[Import to Gateway Calculator?]]="Yes",IFERROR(Table1[[#This Row],[Recording Resolution '[MP']]],""),0)</f>
        <v>#VALUE!</v>
      </c>
      <c r="O1664" s="4" t="e">
        <f>IF(Table1[[#This Row],[Import to Gateway Calculator?]]="Yes",IFERROR(Table1[[#This Row],[Frame Rate '[FPS'] 1]],""),0)</f>
        <v>#VALUE!</v>
      </c>
      <c r="P1664" s="4" t="e">
        <f>IF(Table1[[#This Row],[Import to Gateway Calculator?]]="Yes",IFERROR(Table1[[#This Row],[Days of Storage 1]],""),0)</f>
        <v>#VALUE!</v>
      </c>
    </row>
    <row r="1665" spans="1:16" x14ac:dyDescent="0.25">
      <c r="A1665" s="5" t="e">
        <f t="shared" si="155"/>
        <v>#VALUE!</v>
      </c>
      <c r="B1665" s="6" t="str">
        <f>IFERROR(IF(Table1[[#This Row],[Multi-lens? 1]]="No", 1, IF(Table1[[#This Row],[Multi-lens? 1]]="Dual", 2, IF(Table1[[#This Row],[Multi-lens? 1]]="Quad", 4, ""))),"")</f>
        <v/>
      </c>
      <c r="C1665" s="6" t="e">
        <f t="shared" si="156"/>
        <v>#VALUE!</v>
      </c>
      <c r="D1665" s="6" t="e">
        <f t="shared" si="157"/>
        <v>#VALUE!</v>
      </c>
      <c r="E1665" s="6" t="e">
        <f t="shared" si="158"/>
        <v>#VALUE!</v>
      </c>
      <c r="F1665" s="6" t="e">
        <f t="shared" si="159"/>
        <v>#VALUE!</v>
      </c>
      <c r="H1665" s="6" t="str">
        <f>IFERROR(IF(Table1[[#This Row],[Multi-lens? 1]]="No", 1, IF(Table1[[#This Row],[Multi-lens? 1]]="Dual", 2, IF(Table1[[#This Row],[Multi-lens? 1]]="Quad", 4, ""))),"")</f>
        <v/>
      </c>
      <c r="I1665" s="9" t="str">
        <f>IFERROR(Table1[[#This Row],[Name]],"")</f>
        <v/>
      </c>
      <c r="K1665" s="3" t="str">
        <f t="shared" si="154"/>
        <v/>
      </c>
      <c r="M1665" s="4" t="e">
        <f>IF(Table1[[#This Row],[Import to Gateway Calculator?]]="Yes",IFERROR(Table1[[#This Row],[Streaming Resolution '[MP']]],""),0)</f>
        <v>#VALUE!</v>
      </c>
      <c r="N1665" s="4" t="e">
        <f>IF(Table1[[#This Row],[Import to Gateway Calculator?]]="Yes",IFERROR(Table1[[#This Row],[Recording Resolution '[MP']]],""),0)</f>
        <v>#VALUE!</v>
      </c>
      <c r="O1665" s="4" t="e">
        <f>IF(Table1[[#This Row],[Import to Gateway Calculator?]]="Yes",IFERROR(Table1[[#This Row],[Frame Rate '[FPS'] 1]],""),0)</f>
        <v>#VALUE!</v>
      </c>
      <c r="P1665" s="4" t="e">
        <f>IF(Table1[[#This Row],[Import to Gateway Calculator?]]="Yes",IFERROR(Table1[[#This Row],[Days of Storage 1]],""),0)</f>
        <v>#VALUE!</v>
      </c>
    </row>
    <row r="1666" spans="1:16" x14ac:dyDescent="0.25">
      <c r="A1666" s="5" t="e">
        <f t="shared" si="155"/>
        <v>#VALUE!</v>
      </c>
      <c r="B1666" s="6" t="str">
        <f>IFERROR(IF(Table1[[#This Row],[Multi-lens? 1]]="No", 1, IF(Table1[[#This Row],[Multi-lens? 1]]="Dual", 2, IF(Table1[[#This Row],[Multi-lens? 1]]="Quad", 4, ""))),"")</f>
        <v/>
      </c>
      <c r="C1666" s="6" t="e">
        <f t="shared" si="156"/>
        <v>#VALUE!</v>
      </c>
      <c r="D1666" s="6" t="e">
        <f t="shared" si="157"/>
        <v>#VALUE!</v>
      </c>
      <c r="E1666" s="6" t="e">
        <f t="shared" si="158"/>
        <v>#VALUE!</v>
      </c>
      <c r="F1666" s="6" t="e">
        <f t="shared" si="159"/>
        <v>#VALUE!</v>
      </c>
      <c r="H1666" s="6" t="str">
        <f>IFERROR(IF(Table1[[#This Row],[Multi-lens? 1]]="No", 1, IF(Table1[[#This Row],[Multi-lens? 1]]="Dual", 2, IF(Table1[[#This Row],[Multi-lens? 1]]="Quad", 4, ""))),"")</f>
        <v/>
      </c>
      <c r="I1666" s="9" t="str">
        <f>IFERROR(Table1[[#This Row],[Name]],"")</f>
        <v/>
      </c>
      <c r="K1666" s="3" t="str">
        <f t="shared" si="154"/>
        <v/>
      </c>
      <c r="M1666" s="4" t="e">
        <f>IF(Table1[[#This Row],[Import to Gateway Calculator?]]="Yes",IFERROR(Table1[[#This Row],[Streaming Resolution '[MP']]],""),0)</f>
        <v>#VALUE!</v>
      </c>
      <c r="N1666" s="4" t="e">
        <f>IF(Table1[[#This Row],[Import to Gateway Calculator?]]="Yes",IFERROR(Table1[[#This Row],[Recording Resolution '[MP']]],""),0)</f>
        <v>#VALUE!</v>
      </c>
      <c r="O1666" s="4" t="e">
        <f>IF(Table1[[#This Row],[Import to Gateway Calculator?]]="Yes",IFERROR(Table1[[#This Row],[Frame Rate '[FPS'] 1]],""),0)</f>
        <v>#VALUE!</v>
      </c>
      <c r="P1666" s="4" t="e">
        <f>IF(Table1[[#This Row],[Import to Gateway Calculator?]]="Yes",IFERROR(Table1[[#This Row],[Days of Storage 1]],""),0)</f>
        <v>#VALUE!</v>
      </c>
    </row>
    <row r="1667" spans="1:16" x14ac:dyDescent="0.25">
      <c r="A1667" s="5" t="e">
        <f t="shared" si="155"/>
        <v>#VALUE!</v>
      </c>
      <c r="B1667" s="6" t="str">
        <f>IFERROR(IF(Table1[[#This Row],[Multi-lens? 1]]="No", 1, IF(Table1[[#This Row],[Multi-lens? 1]]="Dual", 2, IF(Table1[[#This Row],[Multi-lens? 1]]="Quad", 4, ""))),"")</f>
        <v/>
      </c>
      <c r="C1667" s="6" t="e">
        <f t="shared" si="156"/>
        <v>#VALUE!</v>
      </c>
      <c r="D1667" s="6" t="e">
        <f t="shared" si="157"/>
        <v>#VALUE!</v>
      </c>
      <c r="E1667" s="6" t="e">
        <f t="shared" si="158"/>
        <v>#VALUE!</v>
      </c>
      <c r="F1667" s="6" t="e">
        <f t="shared" si="159"/>
        <v>#VALUE!</v>
      </c>
      <c r="H1667" s="6" t="str">
        <f>IFERROR(IF(Table1[[#This Row],[Multi-lens? 1]]="No", 1, IF(Table1[[#This Row],[Multi-lens? 1]]="Dual", 2, IF(Table1[[#This Row],[Multi-lens? 1]]="Quad", 4, ""))),"")</f>
        <v/>
      </c>
      <c r="I1667" s="9" t="str">
        <f>IFERROR(Table1[[#This Row],[Name]],"")</f>
        <v/>
      </c>
      <c r="K1667" s="3" t="str">
        <f t="shared" ref="K1667:K1730" si="160">IFERROR(IF(I1667=0,"",I1667),"")</f>
        <v/>
      </c>
      <c r="M1667" s="4" t="e">
        <f>IF(Table1[[#This Row],[Import to Gateway Calculator?]]="Yes",IFERROR(Table1[[#This Row],[Streaming Resolution '[MP']]],""),0)</f>
        <v>#VALUE!</v>
      </c>
      <c r="N1667" s="4" t="e">
        <f>IF(Table1[[#This Row],[Import to Gateway Calculator?]]="Yes",IFERROR(Table1[[#This Row],[Recording Resolution '[MP']]],""),0)</f>
        <v>#VALUE!</v>
      </c>
      <c r="O1667" s="4" t="e">
        <f>IF(Table1[[#This Row],[Import to Gateway Calculator?]]="Yes",IFERROR(Table1[[#This Row],[Frame Rate '[FPS'] 1]],""),0)</f>
        <v>#VALUE!</v>
      </c>
      <c r="P1667" s="4" t="e">
        <f>IF(Table1[[#This Row],[Import to Gateway Calculator?]]="Yes",IFERROR(Table1[[#This Row],[Days of Storage 1]],""),0)</f>
        <v>#VALUE!</v>
      </c>
    </row>
    <row r="1668" spans="1:16" x14ac:dyDescent="0.25">
      <c r="A1668" s="5" t="e">
        <f t="shared" si="155"/>
        <v>#VALUE!</v>
      </c>
      <c r="B1668" s="6" t="str">
        <f>IFERROR(IF(Table1[[#This Row],[Multi-lens? 1]]="No", 1, IF(Table1[[#This Row],[Multi-lens? 1]]="Dual", 2, IF(Table1[[#This Row],[Multi-lens? 1]]="Quad", 4, ""))),"")</f>
        <v/>
      </c>
      <c r="C1668" s="6" t="e">
        <f t="shared" si="156"/>
        <v>#VALUE!</v>
      </c>
      <c r="D1668" s="6" t="e">
        <f t="shared" si="157"/>
        <v>#VALUE!</v>
      </c>
      <c r="E1668" s="6" t="e">
        <f t="shared" si="158"/>
        <v>#VALUE!</v>
      </c>
      <c r="F1668" s="6" t="e">
        <f t="shared" si="159"/>
        <v>#VALUE!</v>
      </c>
      <c r="H1668" s="6" t="str">
        <f>IFERROR(IF(Table1[[#This Row],[Multi-lens? 1]]="No", 1, IF(Table1[[#This Row],[Multi-lens? 1]]="Dual", 2, IF(Table1[[#This Row],[Multi-lens? 1]]="Quad", 4, ""))),"")</f>
        <v/>
      </c>
      <c r="I1668" s="9" t="str">
        <f>IFERROR(Table1[[#This Row],[Name]],"")</f>
        <v/>
      </c>
      <c r="K1668" s="3" t="str">
        <f t="shared" si="160"/>
        <v/>
      </c>
      <c r="M1668" s="4" t="e">
        <f>IF(Table1[[#This Row],[Import to Gateway Calculator?]]="Yes",IFERROR(Table1[[#This Row],[Streaming Resolution '[MP']]],""),0)</f>
        <v>#VALUE!</v>
      </c>
      <c r="N1668" s="4" t="e">
        <f>IF(Table1[[#This Row],[Import to Gateway Calculator?]]="Yes",IFERROR(Table1[[#This Row],[Recording Resolution '[MP']]],""),0)</f>
        <v>#VALUE!</v>
      </c>
      <c r="O1668" s="4" t="e">
        <f>IF(Table1[[#This Row],[Import to Gateway Calculator?]]="Yes",IFERROR(Table1[[#This Row],[Frame Rate '[FPS'] 1]],""),0)</f>
        <v>#VALUE!</v>
      </c>
      <c r="P1668" s="4" t="e">
        <f>IF(Table1[[#This Row],[Import to Gateway Calculator?]]="Yes",IFERROR(Table1[[#This Row],[Days of Storage 1]],""),0)</f>
        <v>#VALUE!</v>
      </c>
    </row>
    <row r="1669" spans="1:16" x14ac:dyDescent="0.25">
      <c r="A1669" s="5" t="e">
        <f t="shared" si="155"/>
        <v>#VALUE!</v>
      </c>
      <c r="B1669" s="6" t="str">
        <f>IFERROR(IF(Table1[[#This Row],[Multi-lens? 1]]="No", 1, IF(Table1[[#This Row],[Multi-lens? 1]]="Dual", 2, IF(Table1[[#This Row],[Multi-lens? 1]]="Quad", 4, ""))),"")</f>
        <v/>
      </c>
      <c r="C1669" s="6" t="e">
        <f t="shared" si="156"/>
        <v>#VALUE!</v>
      </c>
      <c r="D1669" s="6" t="e">
        <f t="shared" si="157"/>
        <v>#VALUE!</v>
      </c>
      <c r="E1669" s="6" t="e">
        <f t="shared" si="158"/>
        <v>#VALUE!</v>
      </c>
      <c r="F1669" s="6" t="e">
        <f t="shared" si="159"/>
        <v>#VALUE!</v>
      </c>
      <c r="H1669" s="6" t="str">
        <f>IFERROR(IF(Table1[[#This Row],[Multi-lens? 1]]="No", 1, IF(Table1[[#This Row],[Multi-lens? 1]]="Dual", 2, IF(Table1[[#This Row],[Multi-lens? 1]]="Quad", 4, ""))),"")</f>
        <v/>
      </c>
      <c r="I1669" s="9" t="str">
        <f>IFERROR(Table1[[#This Row],[Name]],"")</f>
        <v/>
      </c>
      <c r="K1669" s="3" t="str">
        <f t="shared" si="160"/>
        <v/>
      </c>
      <c r="M1669" s="4" t="e">
        <f>IF(Table1[[#This Row],[Import to Gateway Calculator?]]="Yes",IFERROR(Table1[[#This Row],[Streaming Resolution '[MP']]],""),0)</f>
        <v>#VALUE!</v>
      </c>
      <c r="N1669" s="4" t="e">
        <f>IF(Table1[[#This Row],[Import to Gateway Calculator?]]="Yes",IFERROR(Table1[[#This Row],[Recording Resolution '[MP']]],""),0)</f>
        <v>#VALUE!</v>
      </c>
      <c r="O1669" s="4" t="e">
        <f>IF(Table1[[#This Row],[Import to Gateway Calculator?]]="Yes",IFERROR(Table1[[#This Row],[Frame Rate '[FPS'] 1]],""),0)</f>
        <v>#VALUE!</v>
      </c>
      <c r="P1669" s="4" t="e">
        <f>IF(Table1[[#This Row],[Import to Gateway Calculator?]]="Yes",IFERROR(Table1[[#This Row],[Days of Storage 1]],""),0)</f>
        <v>#VALUE!</v>
      </c>
    </row>
    <row r="1670" spans="1:16" x14ac:dyDescent="0.25">
      <c r="A1670" s="5" t="e">
        <f t="shared" si="155"/>
        <v>#VALUE!</v>
      </c>
      <c r="B1670" s="6" t="str">
        <f>IFERROR(IF(Table1[[#This Row],[Multi-lens? 1]]="No", 1, IF(Table1[[#This Row],[Multi-lens? 1]]="Dual", 2, IF(Table1[[#This Row],[Multi-lens? 1]]="Quad", 4, ""))),"")</f>
        <v/>
      </c>
      <c r="C1670" s="6" t="e">
        <f t="shared" si="156"/>
        <v>#VALUE!</v>
      </c>
      <c r="D1670" s="6" t="e">
        <f t="shared" si="157"/>
        <v>#VALUE!</v>
      </c>
      <c r="E1670" s="6" t="e">
        <f t="shared" si="158"/>
        <v>#VALUE!</v>
      </c>
      <c r="F1670" s="6" t="e">
        <f t="shared" si="159"/>
        <v>#VALUE!</v>
      </c>
      <c r="H1670" s="6" t="str">
        <f>IFERROR(IF(Table1[[#This Row],[Multi-lens? 1]]="No", 1, IF(Table1[[#This Row],[Multi-lens? 1]]="Dual", 2, IF(Table1[[#This Row],[Multi-lens? 1]]="Quad", 4, ""))),"")</f>
        <v/>
      </c>
      <c r="I1670" s="9" t="str">
        <f>IFERROR(Table1[[#This Row],[Name]],"")</f>
        <v/>
      </c>
      <c r="K1670" s="3" t="str">
        <f t="shared" si="160"/>
        <v/>
      </c>
      <c r="M1670" s="4" t="e">
        <f>IF(Table1[[#This Row],[Import to Gateway Calculator?]]="Yes",IFERROR(Table1[[#This Row],[Streaming Resolution '[MP']]],""),0)</f>
        <v>#VALUE!</v>
      </c>
      <c r="N1670" s="4" t="e">
        <f>IF(Table1[[#This Row],[Import to Gateway Calculator?]]="Yes",IFERROR(Table1[[#This Row],[Recording Resolution '[MP']]],""),0)</f>
        <v>#VALUE!</v>
      </c>
      <c r="O1670" s="4" t="e">
        <f>IF(Table1[[#This Row],[Import to Gateway Calculator?]]="Yes",IFERROR(Table1[[#This Row],[Frame Rate '[FPS'] 1]],""),0)</f>
        <v>#VALUE!</v>
      </c>
      <c r="P1670" s="4" t="e">
        <f>IF(Table1[[#This Row],[Import to Gateway Calculator?]]="Yes",IFERROR(Table1[[#This Row],[Days of Storage 1]],""),0)</f>
        <v>#VALUE!</v>
      </c>
    </row>
    <row r="1671" spans="1:16" x14ac:dyDescent="0.25">
      <c r="A1671" s="5" t="e">
        <f t="shared" ref="A1671:A1734" si="161">IF(D1671=0,"",K1671)</f>
        <v>#VALUE!</v>
      </c>
      <c r="B1671" s="6" t="str">
        <f>IFERROR(IF(Table1[[#This Row],[Multi-lens? 1]]="No", 1, IF(Table1[[#This Row],[Multi-lens? 1]]="Dual", 2, IF(Table1[[#This Row],[Multi-lens? 1]]="Quad", 4, ""))),"")</f>
        <v/>
      </c>
      <c r="C1671" s="6" t="e">
        <f t="shared" ref="C1671:C1734" si="162">M1671</f>
        <v>#VALUE!</v>
      </c>
      <c r="D1671" s="6" t="e">
        <f t="shared" ref="D1671:D1734" si="163">N1671</f>
        <v>#VALUE!</v>
      </c>
      <c r="E1671" s="6" t="e">
        <f t="shared" ref="E1671:E1734" si="164">O1671</f>
        <v>#VALUE!</v>
      </c>
      <c r="F1671" s="6" t="e">
        <f t="shared" ref="F1671:F1734" si="165">P1671</f>
        <v>#VALUE!</v>
      </c>
      <c r="H1671" s="6" t="str">
        <f>IFERROR(IF(Table1[[#This Row],[Multi-lens? 1]]="No", 1, IF(Table1[[#This Row],[Multi-lens? 1]]="Dual", 2, IF(Table1[[#This Row],[Multi-lens? 1]]="Quad", 4, ""))),"")</f>
        <v/>
      </c>
      <c r="I1671" s="9" t="str">
        <f>IFERROR(Table1[[#This Row],[Name]],"")</f>
        <v/>
      </c>
      <c r="K1671" s="3" t="str">
        <f t="shared" si="160"/>
        <v/>
      </c>
      <c r="M1671" s="4" t="e">
        <f>IF(Table1[[#This Row],[Import to Gateway Calculator?]]="Yes",IFERROR(Table1[[#This Row],[Streaming Resolution '[MP']]],""),0)</f>
        <v>#VALUE!</v>
      </c>
      <c r="N1671" s="4" t="e">
        <f>IF(Table1[[#This Row],[Import to Gateway Calculator?]]="Yes",IFERROR(Table1[[#This Row],[Recording Resolution '[MP']]],""),0)</f>
        <v>#VALUE!</v>
      </c>
      <c r="O1671" s="4" t="e">
        <f>IF(Table1[[#This Row],[Import to Gateway Calculator?]]="Yes",IFERROR(Table1[[#This Row],[Frame Rate '[FPS'] 1]],""),0)</f>
        <v>#VALUE!</v>
      </c>
      <c r="P1671" s="4" t="e">
        <f>IF(Table1[[#This Row],[Import to Gateway Calculator?]]="Yes",IFERROR(Table1[[#This Row],[Days of Storage 1]],""),0)</f>
        <v>#VALUE!</v>
      </c>
    </row>
    <row r="1672" spans="1:16" x14ac:dyDescent="0.25">
      <c r="A1672" s="5" t="e">
        <f t="shared" si="161"/>
        <v>#VALUE!</v>
      </c>
      <c r="B1672" s="6" t="str">
        <f>IFERROR(IF(Table1[[#This Row],[Multi-lens? 1]]="No", 1, IF(Table1[[#This Row],[Multi-lens? 1]]="Dual", 2, IF(Table1[[#This Row],[Multi-lens? 1]]="Quad", 4, ""))),"")</f>
        <v/>
      </c>
      <c r="C1672" s="6" t="e">
        <f t="shared" si="162"/>
        <v>#VALUE!</v>
      </c>
      <c r="D1672" s="6" t="e">
        <f t="shared" si="163"/>
        <v>#VALUE!</v>
      </c>
      <c r="E1672" s="6" t="e">
        <f t="shared" si="164"/>
        <v>#VALUE!</v>
      </c>
      <c r="F1672" s="6" t="e">
        <f t="shared" si="165"/>
        <v>#VALUE!</v>
      </c>
      <c r="H1672" s="6" t="str">
        <f>IFERROR(IF(Table1[[#This Row],[Multi-lens? 1]]="No", 1, IF(Table1[[#This Row],[Multi-lens? 1]]="Dual", 2, IF(Table1[[#This Row],[Multi-lens? 1]]="Quad", 4, ""))),"")</f>
        <v/>
      </c>
      <c r="I1672" s="9" t="str">
        <f>IFERROR(Table1[[#This Row],[Name]],"")</f>
        <v/>
      </c>
      <c r="K1672" s="3" t="str">
        <f t="shared" si="160"/>
        <v/>
      </c>
      <c r="M1672" s="4" t="e">
        <f>IF(Table1[[#This Row],[Import to Gateway Calculator?]]="Yes",IFERROR(Table1[[#This Row],[Streaming Resolution '[MP']]],""),0)</f>
        <v>#VALUE!</v>
      </c>
      <c r="N1672" s="4" t="e">
        <f>IF(Table1[[#This Row],[Import to Gateway Calculator?]]="Yes",IFERROR(Table1[[#This Row],[Recording Resolution '[MP']]],""),0)</f>
        <v>#VALUE!</v>
      </c>
      <c r="O1672" s="4" t="e">
        <f>IF(Table1[[#This Row],[Import to Gateway Calculator?]]="Yes",IFERROR(Table1[[#This Row],[Frame Rate '[FPS'] 1]],""),0)</f>
        <v>#VALUE!</v>
      </c>
      <c r="P1672" s="4" t="e">
        <f>IF(Table1[[#This Row],[Import to Gateway Calculator?]]="Yes",IFERROR(Table1[[#This Row],[Days of Storage 1]],""),0)</f>
        <v>#VALUE!</v>
      </c>
    </row>
    <row r="1673" spans="1:16" x14ac:dyDescent="0.25">
      <c r="A1673" s="5" t="e">
        <f t="shared" si="161"/>
        <v>#VALUE!</v>
      </c>
      <c r="B1673" s="6" t="str">
        <f>IFERROR(IF(Table1[[#This Row],[Multi-lens? 1]]="No", 1, IF(Table1[[#This Row],[Multi-lens? 1]]="Dual", 2, IF(Table1[[#This Row],[Multi-lens? 1]]="Quad", 4, ""))),"")</f>
        <v/>
      </c>
      <c r="C1673" s="6" t="e">
        <f t="shared" si="162"/>
        <v>#VALUE!</v>
      </c>
      <c r="D1673" s="6" t="e">
        <f t="shared" si="163"/>
        <v>#VALUE!</v>
      </c>
      <c r="E1673" s="6" t="e">
        <f t="shared" si="164"/>
        <v>#VALUE!</v>
      </c>
      <c r="F1673" s="6" t="e">
        <f t="shared" si="165"/>
        <v>#VALUE!</v>
      </c>
      <c r="H1673" s="6" t="str">
        <f>IFERROR(IF(Table1[[#This Row],[Multi-lens? 1]]="No", 1, IF(Table1[[#This Row],[Multi-lens? 1]]="Dual", 2, IF(Table1[[#This Row],[Multi-lens? 1]]="Quad", 4, ""))),"")</f>
        <v/>
      </c>
      <c r="I1673" s="9" t="str">
        <f>IFERROR(Table1[[#This Row],[Name]],"")</f>
        <v/>
      </c>
      <c r="K1673" s="3" t="str">
        <f t="shared" si="160"/>
        <v/>
      </c>
      <c r="M1673" s="4" t="e">
        <f>IF(Table1[[#This Row],[Import to Gateway Calculator?]]="Yes",IFERROR(Table1[[#This Row],[Streaming Resolution '[MP']]],""),0)</f>
        <v>#VALUE!</v>
      </c>
      <c r="N1673" s="4" t="e">
        <f>IF(Table1[[#This Row],[Import to Gateway Calculator?]]="Yes",IFERROR(Table1[[#This Row],[Recording Resolution '[MP']]],""),0)</f>
        <v>#VALUE!</v>
      </c>
      <c r="O1673" s="4" t="e">
        <f>IF(Table1[[#This Row],[Import to Gateway Calculator?]]="Yes",IFERROR(Table1[[#This Row],[Frame Rate '[FPS'] 1]],""),0)</f>
        <v>#VALUE!</v>
      </c>
      <c r="P1673" s="4" t="e">
        <f>IF(Table1[[#This Row],[Import to Gateway Calculator?]]="Yes",IFERROR(Table1[[#This Row],[Days of Storage 1]],""),0)</f>
        <v>#VALUE!</v>
      </c>
    </row>
    <row r="1674" spans="1:16" x14ac:dyDescent="0.25">
      <c r="A1674" s="5" t="e">
        <f t="shared" si="161"/>
        <v>#VALUE!</v>
      </c>
      <c r="B1674" s="6" t="str">
        <f>IFERROR(IF(Table1[[#This Row],[Multi-lens? 1]]="No", 1, IF(Table1[[#This Row],[Multi-lens? 1]]="Dual", 2, IF(Table1[[#This Row],[Multi-lens? 1]]="Quad", 4, ""))),"")</f>
        <v/>
      </c>
      <c r="C1674" s="6" t="e">
        <f t="shared" si="162"/>
        <v>#VALUE!</v>
      </c>
      <c r="D1674" s="6" t="e">
        <f t="shared" si="163"/>
        <v>#VALUE!</v>
      </c>
      <c r="E1674" s="6" t="e">
        <f t="shared" si="164"/>
        <v>#VALUE!</v>
      </c>
      <c r="F1674" s="6" t="e">
        <f t="shared" si="165"/>
        <v>#VALUE!</v>
      </c>
      <c r="H1674" s="6" t="str">
        <f>IFERROR(IF(Table1[[#This Row],[Multi-lens? 1]]="No", 1, IF(Table1[[#This Row],[Multi-lens? 1]]="Dual", 2, IF(Table1[[#This Row],[Multi-lens? 1]]="Quad", 4, ""))),"")</f>
        <v/>
      </c>
      <c r="I1674" s="9" t="str">
        <f>IFERROR(Table1[[#This Row],[Name]],"")</f>
        <v/>
      </c>
      <c r="K1674" s="3" t="str">
        <f t="shared" si="160"/>
        <v/>
      </c>
      <c r="M1674" s="4" t="e">
        <f>IF(Table1[[#This Row],[Import to Gateway Calculator?]]="Yes",IFERROR(Table1[[#This Row],[Streaming Resolution '[MP']]],""),0)</f>
        <v>#VALUE!</v>
      </c>
      <c r="N1674" s="4" t="e">
        <f>IF(Table1[[#This Row],[Import to Gateway Calculator?]]="Yes",IFERROR(Table1[[#This Row],[Recording Resolution '[MP']]],""),0)</f>
        <v>#VALUE!</v>
      </c>
      <c r="O1674" s="4" t="e">
        <f>IF(Table1[[#This Row],[Import to Gateway Calculator?]]="Yes",IFERROR(Table1[[#This Row],[Frame Rate '[FPS'] 1]],""),0)</f>
        <v>#VALUE!</v>
      </c>
      <c r="P1674" s="4" t="e">
        <f>IF(Table1[[#This Row],[Import to Gateway Calculator?]]="Yes",IFERROR(Table1[[#This Row],[Days of Storage 1]],""),0)</f>
        <v>#VALUE!</v>
      </c>
    </row>
    <row r="1675" spans="1:16" x14ac:dyDescent="0.25">
      <c r="A1675" s="5" t="e">
        <f t="shared" si="161"/>
        <v>#VALUE!</v>
      </c>
      <c r="B1675" s="6" t="str">
        <f>IFERROR(IF(Table1[[#This Row],[Multi-lens? 1]]="No", 1, IF(Table1[[#This Row],[Multi-lens? 1]]="Dual", 2, IF(Table1[[#This Row],[Multi-lens? 1]]="Quad", 4, ""))),"")</f>
        <v/>
      </c>
      <c r="C1675" s="6" t="e">
        <f t="shared" si="162"/>
        <v>#VALUE!</v>
      </c>
      <c r="D1675" s="6" t="e">
        <f t="shared" si="163"/>
        <v>#VALUE!</v>
      </c>
      <c r="E1675" s="6" t="e">
        <f t="shared" si="164"/>
        <v>#VALUE!</v>
      </c>
      <c r="F1675" s="6" t="e">
        <f t="shared" si="165"/>
        <v>#VALUE!</v>
      </c>
      <c r="H1675" s="6" t="str">
        <f>IFERROR(IF(Table1[[#This Row],[Multi-lens? 1]]="No", 1, IF(Table1[[#This Row],[Multi-lens? 1]]="Dual", 2, IF(Table1[[#This Row],[Multi-lens? 1]]="Quad", 4, ""))),"")</f>
        <v/>
      </c>
      <c r="I1675" s="9" t="str">
        <f>IFERROR(Table1[[#This Row],[Name]],"")</f>
        <v/>
      </c>
      <c r="K1675" s="3" t="str">
        <f t="shared" si="160"/>
        <v/>
      </c>
      <c r="M1675" s="4" t="e">
        <f>IF(Table1[[#This Row],[Import to Gateway Calculator?]]="Yes",IFERROR(Table1[[#This Row],[Streaming Resolution '[MP']]],""),0)</f>
        <v>#VALUE!</v>
      </c>
      <c r="N1675" s="4" t="e">
        <f>IF(Table1[[#This Row],[Import to Gateway Calculator?]]="Yes",IFERROR(Table1[[#This Row],[Recording Resolution '[MP']]],""),0)</f>
        <v>#VALUE!</v>
      </c>
      <c r="O1675" s="4" t="e">
        <f>IF(Table1[[#This Row],[Import to Gateway Calculator?]]="Yes",IFERROR(Table1[[#This Row],[Frame Rate '[FPS'] 1]],""),0)</f>
        <v>#VALUE!</v>
      </c>
      <c r="P1675" s="4" t="e">
        <f>IF(Table1[[#This Row],[Import to Gateway Calculator?]]="Yes",IFERROR(Table1[[#This Row],[Days of Storage 1]],""),0)</f>
        <v>#VALUE!</v>
      </c>
    </row>
    <row r="1676" spans="1:16" x14ac:dyDescent="0.25">
      <c r="A1676" s="5" t="e">
        <f t="shared" si="161"/>
        <v>#VALUE!</v>
      </c>
      <c r="B1676" s="6" t="str">
        <f>IFERROR(IF(Table1[[#This Row],[Multi-lens? 1]]="No", 1, IF(Table1[[#This Row],[Multi-lens? 1]]="Dual", 2, IF(Table1[[#This Row],[Multi-lens? 1]]="Quad", 4, ""))),"")</f>
        <v/>
      </c>
      <c r="C1676" s="6" t="e">
        <f t="shared" si="162"/>
        <v>#VALUE!</v>
      </c>
      <c r="D1676" s="6" t="e">
        <f t="shared" si="163"/>
        <v>#VALUE!</v>
      </c>
      <c r="E1676" s="6" t="e">
        <f t="shared" si="164"/>
        <v>#VALUE!</v>
      </c>
      <c r="F1676" s="6" t="e">
        <f t="shared" si="165"/>
        <v>#VALUE!</v>
      </c>
      <c r="H1676" s="6" t="str">
        <f>IFERROR(IF(Table1[[#This Row],[Multi-lens? 1]]="No", 1, IF(Table1[[#This Row],[Multi-lens? 1]]="Dual", 2, IF(Table1[[#This Row],[Multi-lens? 1]]="Quad", 4, ""))),"")</f>
        <v/>
      </c>
      <c r="I1676" s="9" t="str">
        <f>IFERROR(Table1[[#This Row],[Name]],"")</f>
        <v/>
      </c>
      <c r="K1676" s="3" t="str">
        <f t="shared" si="160"/>
        <v/>
      </c>
      <c r="M1676" s="4" t="e">
        <f>IF(Table1[[#This Row],[Import to Gateway Calculator?]]="Yes",IFERROR(Table1[[#This Row],[Streaming Resolution '[MP']]],""),0)</f>
        <v>#VALUE!</v>
      </c>
      <c r="N1676" s="4" t="e">
        <f>IF(Table1[[#This Row],[Import to Gateway Calculator?]]="Yes",IFERROR(Table1[[#This Row],[Recording Resolution '[MP']]],""),0)</f>
        <v>#VALUE!</v>
      </c>
      <c r="O1676" s="4" t="e">
        <f>IF(Table1[[#This Row],[Import to Gateway Calculator?]]="Yes",IFERROR(Table1[[#This Row],[Frame Rate '[FPS'] 1]],""),0)</f>
        <v>#VALUE!</v>
      </c>
      <c r="P1676" s="4" t="e">
        <f>IF(Table1[[#This Row],[Import to Gateway Calculator?]]="Yes",IFERROR(Table1[[#This Row],[Days of Storage 1]],""),0)</f>
        <v>#VALUE!</v>
      </c>
    </row>
    <row r="1677" spans="1:16" x14ac:dyDescent="0.25">
      <c r="A1677" s="5" t="e">
        <f t="shared" si="161"/>
        <v>#VALUE!</v>
      </c>
      <c r="B1677" s="6" t="str">
        <f>IFERROR(IF(Table1[[#This Row],[Multi-lens? 1]]="No", 1, IF(Table1[[#This Row],[Multi-lens? 1]]="Dual", 2, IF(Table1[[#This Row],[Multi-lens? 1]]="Quad", 4, ""))),"")</f>
        <v/>
      </c>
      <c r="C1677" s="6" t="e">
        <f t="shared" si="162"/>
        <v>#VALUE!</v>
      </c>
      <c r="D1677" s="6" t="e">
        <f t="shared" si="163"/>
        <v>#VALUE!</v>
      </c>
      <c r="E1677" s="6" t="e">
        <f t="shared" si="164"/>
        <v>#VALUE!</v>
      </c>
      <c r="F1677" s="6" t="e">
        <f t="shared" si="165"/>
        <v>#VALUE!</v>
      </c>
      <c r="H1677" s="6" t="str">
        <f>IFERROR(IF(Table1[[#This Row],[Multi-lens? 1]]="No", 1, IF(Table1[[#This Row],[Multi-lens? 1]]="Dual", 2, IF(Table1[[#This Row],[Multi-lens? 1]]="Quad", 4, ""))),"")</f>
        <v/>
      </c>
      <c r="I1677" s="9" t="str">
        <f>IFERROR(Table1[[#This Row],[Name]],"")</f>
        <v/>
      </c>
      <c r="K1677" s="3" t="str">
        <f t="shared" si="160"/>
        <v/>
      </c>
      <c r="M1677" s="4" t="e">
        <f>IF(Table1[[#This Row],[Import to Gateway Calculator?]]="Yes",IFERROR(Table1[[#This Row],[Streaming Resolution '[MP']]],""),0)</f>
        <v>#VALUE!</v>
      </c>
      <c r="N1677" s="4" t="e">
        <f>IF(Table1[[#This Row],[Import to Gateway Calculator?]]="Yes",IFERROR(Table1[[#This Row],[Recording Resolution '[MP']]],""),0)</f>
        <v>#VALUE!</v>
      </c>
      <c r="O1677" s="4" t="e">
        <f>IF(Table1[[#This Row],[Import to Gateway Calculator?]]="Yes",IFERROR(Table1[[#This Row],[Frame Rate '[FPS'] 1]],""),0)</f>
        <v>#VALUE!</v>
      </c>
      <c r="P1677" s="4" t="e">
        <f>IF(Table1[[#This Row],[Import to Gateway Calculator?]]="Yes",IFERROR(Table1[[#This Row],[Days of Storage 1]],""),0)</f>
        <v>#VALUE!</v>
      </c>
    </row>
    <row r="1678" spans="1:16" x14ac:dyDescent="0.25">
      <c r="A1678" s="5" t="e">
        <f t="shared" si="161"/>
        <v>#VALUE!</v>
      </c>
      <c r="B1678" s="6" t="str">
        <f>IFERROR(IF(Table1[[#This Row],[Multi-lens? 1]]="No", 1, IF(Table1[[#This Row],[Multi-lens? 1]]="Dual", 2, IF(Table1[[#This Row],[Multi-lens? 1]]="Quad", 4, ""))),"")</f>
        <v/>
      </c>
      <c r="C1678" s="6" t="e">
        <f t="shared" si="162"/>
        <v>#VALUE!</v>
      </c>
      <c r="D1678" s="6" t="e">
        <f t="shared" si="163"/>
        <v>#VALUE!</v>
      </c>
      <c r="E1678" s="6" t="e">
        <f t="shared" si="164"/>
        <v>#VALUE!</v>
      </c>
      <c r="F1678" s="6" t="e">
        <f t="shared" si="165"/>
        <v>#VALUE!</v>
      </c>
      <c r="H1678" s="6" t="str">
        <f>IFERROR(IF(Table1[[#This Row],[Multi-lens? 1]]="No", 1, IF(Table1[[#This Row],[Multi-lens? 1]]="Dual", 2, IF(Table1[[#This Row],[Multi-lens? 1]]="Quad", 4, ""))),"")</f>
        <v/>
      </c>
      <c r="I1678" s="9" t="str">
        <f>IFERROR(Table1[[#This Row],[Name]],"")</f>
        <v/>
      </c>
      <c r="K1678" s="3" t="str">
        <f t="shared" si="160"/>
        <v/>
      </c>
      <c r="M1678" s="4" t="e">
        <f>IF(Table1[[#This Row],[Import to Gateway Calculator?]]="Yes",IFERROR(Table1[[#This Row],[Streaming Resolution '[MP']]],""),0)</f>
        <v>#VALUE!</v>
      </c>
      <c r="N1678" s="4" t="e">
        <f>IF(Table1[[#This Row],[Import to Gateway Calculator?]]="Yes",IFERROR(Table1[[#This Row],[Recording Resolution '[MP']]],""),0)</f>
        <v>#VALUE!</v>
      </c>
      <c r="O1678" s="4" t="e">
        <f>IF(Table1[[#This Row],[Import to Gateway Calculator?]]="Yes",IFERROR(Table1[[#This Row],[Frame Rate '[FPS'] 1]],""),0)</f>
        <v>#VALUE!</v>
      </c>
      <c r="P1678" s="4" t="e">
        <f>IF(Table1[[#This Row],[Import to Gateway Calculator?]]="Yes",IFERROR(Table1[[#This Row],[Days of Storage 1]],""),0)</f>
        <v>#VALUE!</v>
      </c>
    </row>
    <row r="1679" spans="1:16" x14ac:dyDescent="0.25">
      <c r="A1679" s="5" t="e">
        <f t="shared" si="161"/>
        <v>#VALUE!</v>
      </c>
      <c r="B1679" s="6" t="str">
        <f>IFERROR(IF(Table1[[#This Row],[Multi-lens? 1]]="No", 1, IF(Table1[[#This Row],[Multi-lens? 1]]="Dual", 2, IF(Table1[[#This Row],[Multi-lens? 1]]="Quad", 4, ""))),"")</f>
        <v/>
      </c>
      <c r="C1679" s="6" t="e">
        <f t="shared" si="162"/>
        <v>#VALUE!</v>
      </c>
      <c r="D1679" s="6" t="e">
        <f t="shared" si="163"/>
        <v>#VALUE!</v>
      </c>
      <c r="E1679" s="6" t="e">
        <f t="shared" si="164"/>
        <v>#VALUE!</v>
      </c>
      <c r="F1679" s="6" t="e">
        <f t="shared" si="165"/>
        <v>#VALUE!</v>
      </c>
      <c r="H1679" s="6" t="str">
        <f>IFERROR(IF(Table1[[#This Row],[Multi-lens? 1]]="No", 1, IF(Table1[[#This Row],[Multi-lens? 1]]="Dual", 2, IF(Table1[[#This Row],[Multi-lens? 1]]="Quad", 4, ""))),"")</f>
        <v/>
      </c>
      <c r="I1679" s="9" t="str">
        <f>IFERROR(Table1[[#This Row],[Name]],"")</f>
        <v/>
      </c>
      <c r="K1679" s="3" t="str">
        <f t="shared" si="160"/>
        <v/>
      </c>
      <c r="M1679" s="4" t="e">
        <f>IF(Table1[[#This Row],[Import to Gateway Calculator?]]="Yes",IFERROR(Table1[[#This Row],[Streaming Resolution '[MP']]],""),0)</f>
        <v>#VALUE!</v>
      </c>
      <c r="N1679" s="4" t="e">
        <f>IF(Table1[[#This Row],[Import to Gateway Calculator?]]="Yes",IFERROR(Table1[[#This Row],[Recording Resolution '[MP']]],""),0)</f>
        <v>#VALUE!</v>
      </c>
      <c r="O1679" s="4" t="e">
        <f>IF(Table1[[#This Row],[Import to Gateway Calculator?]]="Yes",IFERROR(Table1[[#This Row],[Frame Rate '[FPS'] 1]],""),0)</f>
        <v>#VALUE!</v>
      </c>
      <c r="P1679" s="4" t="e">
        <f>IF(Table1[[#This Row],[Import to Gateway Calculator?]]="Yes",IFERROR(Table1[[#This Row],[Days of Storage 1]],""),0)</f>
        <v>#VALUE!</v>
      </c>
    </row>
    <row r="1680" spans="1:16" x14ac:dyDescent="0.25">
      <c r="A1680" s="5" t="e">
        <f t="shared" si="161"/>
        <v>#VALUE!</v>
      </c>
      <c r="B1680" s="6" t="str">
        <f>IFERROR(IF(Table1[[#This Row],[Multi-lens? 1]]="No", 1, IF(Table1[[#This Row],[Multi-lens? 1]]="Dual", 2, IF(Table1[[#This Row],[Multi-lens? 1]]="Quad", 4, ""))),"")</f>
        <v/>
      </c>
      <c r="C1680" s="6" t="e">
        <f t="shared" si="162"/>
        <v>#VALUE!</v>
      </c>
      <c r="D1680" s="6" t="e">
        <f t="shared" si="163"/>
        <v>#VALUE!</v>
      </c>
      <c r="E1680" s="6" t="e">
        <f t="shared" si="164"/>
        <v>#VALUE!</v>
      </c>
      <c r="F1680" s="6" t="e">
        <f t="shared" si="165"/>
        <v>#VALUE!</v>
      </c>
      <c r="H1680" s="6" t="str">
        <f>IFERROR(IF(Table1[[#This Row],[Multi-lens? 1]]="No", 1, IF(Table1[[#This Row],[Multi-lens? 1]]="Dual", 2, IF(Table1[[#This Row],[Multi-lens? 1]]="Quad", 4, ""))),"")</f>
        <v/>
      </c>
      <c r="I1680" s="9" t="str">
        <f>IFERROR(Table1[[#This Row],[Name]],"")</f>
        <v/>
      </c>
      <c r="K1680" s="3" t="str">
        <f t="shared" si="160"/>
        <v/>
      </c>
      <c r="M1680" s="4" t="e">
        <f>IF(Table1[[#This Row],[Import to Gateway Calculator?]]="Yes",IFERROR(Table1[[#This Row],[Streaming Resolution '[MP']]],""),0)</f>
        <v>#VALUE!</v>
      </c>
      <c r="N1680" s="4" t="e">
        <f>IF(Table1[[#This Row],[Import to Gateway Calculator?]]="Yes",IFERROR(Table1[[#This Row],[Recording Resolution '[MP']]],""),0)</f>
        <v>#VALUE!</v>
      </c>
      <c r="O1680" s="4" t="e">
        <f>IF(Table1[[#This Row],[Import to Gateway Calculator?]]="Yes",IFERROR(Table1[[#This Row],[Frame Rate '[FPS'] 1]],""),0)</f>
        <v>#VALUE!</v>
      </c>
      <c r="P1680" s="4" t="e">
        <f>IF(Table1[[#This Row],[Import to Gateway Calculator?]]="Yes",IFERROR(Table1[[#This Row],[Days of Storage 1]],""),0)</f>
        <v>#VALUE!</v>
      </c>
    </row>
    <row r="1681" spans="1:16" x14ac:dyDescent="0.25">
      <c r="A1681" s="5" t="e">
        <f t="shared" si="161"/>
        <v>#VALUE!</v>
      </c>
      <c r="B1681" s="6" t="str">
        <f>IFERROR(IF(Table1[[#This Row],[Multi-lens? 1]]="No", 1, IF(Table1[[#This Row],[Multi-lens? 1]]="Dual", 2, IF(Table1[[#This Row],[Multi-lens? 1]]="Quad", 4, ""))),"")</f>
        <v/>
      </c>
      <c r="C1681" s="6" t="e">
        <f t="shared" si="162"/>
        <v>#VALUE!</v>
      </c>
      <c r="D1681" s="6" t="e">
        <f t="shared" si="163"/>
        <v>#VALUE!</v>
      </c>
      <c r="E1681" s="6" t="e">
        <f t="shared" si="164"/>
        <v>#VALUE!</v>
      </c>
      <c r="F1681" s="6" t="e">
        <f t="shared" si="165"/>
        <v>#VALUE!</v>
      </c>
      <c r="H1681" s="6" t="str">
        <f>IFERROR(IF(Table1[[#This Row],[Multi-lens? 1]]="No", 1, IF(Table1[[#This Row],[Multi-lens? 1]]="Dual", 2, IF(Table1[[#This Row],[Multi-lens? 1]]="Quad", 4, ""))),"")</f>
        <v/>
      </c>
      <c r="I1681" s="9" t="str">
        <f>IFERROR(Table1[[#This Row],[Name]],"")</f>
        <v/>
      </c>
      <c r="K1681" s="3" t="str">
        <f t="shared" si="160"/>
        <v/>
      </c>
      <c r="M1681" s="4" t="e">
        <f>IF(Table1[[#This Row],[Import to Gateway Calculator?]]="Yes",IFERROR(Table1[[#This Row],[Streaming Resolution '[MP']]],""),0)</f>
        <v>#VALUE!</v>
      </c>
      <c r="N1681" s="4" t="e">
        <f>IF(Table1[[#This Row],[Import to Gateway Calculator?]]="Yes",IFERROR(Table1[[#This Row],[Recording Resolution '[MP']]],""),0)</f>
        <v>#VALUE!</v>
      </c>
      <c r="O1681" s="4" t="e">
        <f>IF(Table1[[#This Row],[Import to Gateway Calculator?]]="Yes",IFERROR(Table1[[#This Row],[Frame Rate '[FPS'] 1]],""),0)</f>
        <v>#VALUE!</v>
      </c>
      <c r="P1681" s="4" t="e">
        <f>IF(Table1[[#This Row],[Import to Gateway Calculator?]]="Yes",IFERROR(Table1[[#This Row],[Days of Storage 1]],""),0)</f>
        <v>#VALUE!</v>
      </c>
    </row>
    <row r="1682" spans="1:16" x14ac:dyDescent="0.25">
      <c r="A1682" s="5" t="e">
        <f t="shared" si="161"/>
        <v>#VALUE!</v>
      </c>
      <c r="B1682" s="6" t="str">
        <f>IFERROR(IF(Table1[[#This Row],[Multi-lens? 1]]="No", 1, IF(Table1[[#This Row],[Multi-lens? 1]]="Dual", 2, IF(Table1[[#This Row],[Multi-lens? 1]]="Quad", 4, ""))),"")</f>
        <v/>
      </c>
      <c r="C1682" s="6" t="e">
        <f t="shared" si="162"/>
        <v>#VALUE!</v>
      </c>
      <c r="D1682" s="6" t="e">
        <f t="shared" si="163"/>
        <v>#VALUE!</v>
      </c>
      <c r="E1682" s="6" t="e">
        <f t="shared" si="164"/>
        <v>#VALUE!</v>
      </c>
      <c r="F1682" s="6" t="e">
        <f t="shared" si="165"/>
        <v>#VALUE!</v>
      </c>
      <c r="H1682" s="6" t="str">
        <f>IFERROR(IF(Table1[[#This Row],[Multi-lens? 1]]="No", 1, IF(Table1[[#This Row],[Multi-lens? 1]]="Dual", 2, IF(Table1[[#This Row],[Multi-lens? 1]]="Quad", 4, ""))),"")</f>
        <v/>
      </c>
      <c r="I1682" s="9" t="str">
        <f>IFERROR(Table1[[#This Row],[Name]],"")</f>
        <v/>
      </c>
      <c r="K1682" s="3" t="str">
        <f t="shared" si="160"/>
        <v/>
      </c>
      <c r="M1682" s="4" t="e">
        <f>IF(Table1[[#This Row],[Import to Gateway Calculator?]]="Yes",IFERROR(Table1[[#This Row],[Streaming Resolution '[MP']]],""),0)</f>
        <v>#VALUE!</v>
      </c>
      <c r="N1682" s="4" t="e">
        <f>IF(Table1[[#This Row],[Import to Gateway Calculator?]]="Yes",IFERROR(Table1[[#This Row],[Recording Resolution '[MP']]],""),0)</f>
        <v>#VALUE!</v>
      </c>
      <c r="O1682" s="4" t="e">
        <f>IF(Table1[[#This Row],[Import to Gateway Calculator?]]="Yes",IFERROR(Table1[[#This Row],[Frame Rate '[FPS'] 1]],""),0)</f>
        <v>#VALUE!</v>
      </c>
      <c r="P1682" s="4" t="e">
        <f>IF(Table1[[#This Row],[Import to Gateway Calculator?]]="Yes",IFERROR(Table1[[#This Row],[Days of Storage 1]],""),0)</f>
        <v>#VALUE!</v>
      </c>
    </row>
    <row r="1683" spans="1:16" x14ac:dyDescent="0.25">
      <c r="A1683" s="5" t="e">
        <f t="shared" si="161"/>
        <v>#VALUE!</v>
      </c>
      <c r="B1683" s="6" t="str">
        <f>IFERROR(IF(Table1[[#This Row],[Multi-lens? 1]]="No", 1, IF(Table1[[#This Row],[Multi-lens? 1]]="Dual", 2, IF(Table1[[#This Row],[Multi-lens? 1]]="Quad", 4, ""))),"")</f>
        <v/>
      </c>
      <c r="C1683" s="6" t="e">
        <f t="shared" si="162"/>
        <v>#VALUE!</v>
      </c>
      <c r="D1683" s="6" t="e">
        <f t="shared" si="163"/>
        <v>#VALUE!</v>
      </c>
      <c r="E1683" s="6" t="e">
        <f t="shared" si="164"/>
        <v>#VALUE!</v>
      </c>
      <c r="F1683" s="6" t="e">
        <f t="shared" si="165"/>
        <v>#VALUE!</v>
      </c>
      <c r="H1683" s="6" t="str">
        <f>IFERROR(IF(Table1[[#This Row],[Multi-lens? 1]]="No", 1, IF(Table1[[#This Row],[Multi-lens? 1]]="Dual", 2, IF(Table1[[#This Row],[Multi-lens? 1]]="Quad", 4, ""))),"")</f>
        <v/>
      </c>
      <c r="I1683" s="9" t="str">
        <f>IFERROR(Table1[[#This Row],[Name]],"")</f>
        <v/>
      </c>
      <c r="K1683" s="3" t="str">
        <f t="shared" si="160"/>
        <v/>
      </c>
      <c r="M1683" s="4" t="e">
        <f>IF(Table1[[#This Row],[Import to Gateway Calculator?]]="Yes",IFERROR(Table1[[#This Row],[Streaming Resolution '[MP']]],""),0)</f>
        <v>#VALUE!</v>
      </c>
      <c r="N1683" s="4" t="e">
        <f>IF(Table1[[#This Row],[Import to Gateway Calculator?]]="Yes",IFERROR(Table1[[#This Row],[Recording Resolution '[MP']]],""),0)</f>
        <v>#VALUE!</v>
      </c>
      <c r="O1683" s="4" t="e">
        <f>IF(Table1[[#This Row],[Import to Gateway Calculator?]]="Yes",IFERROR(Table1[[#This Row],[Frame Rate '[FPS'] 1]],""),0)</f>
        <v>#VALUE!</v>
      </c>
      <c r="P1683" s="4" t="e">
        <f>IF(Table1[[#This Row],[Import to Gateway Calculator?]]="Yes",IFERROR(Table1[[#This Row],[Days of Storage 1]],""),0)</f>
        <v>#VALUE!</v>
      </c>
    </row>
    <row r="1684" spans="1:16" x14ac:dyDescent="0.25">
      <c r="A1684" s="5" t="e">
        <f t="shared" si="161"/>
        <v>#VALUE!</v>
      </c>
      <c r="B1684" s="6" t="str">
        <f>IFERROR(IF(Table1[[#This Row],[Multi-lens? 1]]="No", 1, IF(Table1[[#This Row],[Multi-lens? 1]]="Dual", 2, IF(Table1[[#This Row],[Multi-lens? 1]]="Quad", 4, ""))),"")</f>
        <v/>
      </c>
      <c r="C1684" s="6" t="e">
        <f t="shared" si="162"/>
        <v>#VALUE!</v>
      </c>
      <c r="D1684" s="6" t="e">
        <f t="shared" si="163"/>
        <v>#VALUE!</v>
      </c>
      <c r="E1684" s="6" t="e">
        <f t="shared" si="164"/>
        <v>#VALUE!</v>
      </c>
      <c r="F1684" s="6" t="e">
        <f t="shared" si="165"/>
        <v>#VALUE!</v>
      </c>
      <c r="H1684" s="6" t="str">
        <f>IFERROR(IF(Table1[[#This Row],[Multi-lens? 1]]="No", 1, IF(Table1[[#This Row],[Multi-lens? 1]]="Dual", 2, IF(Table1[[#This Row],[Multi-lens? 1]]="Quad", 4, ""))),"")</f>
        <v/>
      </c>
      <c r="I1684" s="9" t="str">
        <f>IFERROR(Table1[[#This Row],[Name]],"")</f>
        <v/>
      </c>
      <c r="K1684" s="3" t="str">
        <f t="shared" si="160"/>
        <v/>
      </c>
      <c r="M1684" s="4" t="e">
        <f>IF(Table1[[#This Row],[Import to Gateway Calculator?]]="Yes",IFERROR(Table1[[#This Row],[Streaming Resolution '[MP']]],""),0)</f>
        <v>#VALUE!</v>
      </c>
      <c r="N1684" s="4" t="e">
        <f>IF(Table1[[#This Row],[Import to Gateway Calculator?]]="Yes",IFERROR(Table1[[#This Row],[Recording Resolution '[MP']]],""),0)</f>
        <v>#VALUE!</v>
      </c>
      <c r="O1684" s="4" t="e">
        <f>IF(Table1[[#This Row],[Import to Gateway Calculator?]]="Yes",IFERROR(Table1[[#This Row],[Frame Rate '[FPS'] 1]],""),0)</f>
        <v>#VALUE!</v>
      </c>
      <c r="P1684" s="4" t="e">
        <f>IF(Table1[[#This Row],[Import to Gateway Calculator?]]="Yes",IFERROR(Table1[[#This Row],[Days of Storage 1]],""),0)</f>
        <v>#VALUE!</v>
      </c>
    </row>
    <row r="1685" spans="1:16" x14ac:dyDescent="0.25">
      <c r="A1685" s="5" t="e">
        <f t="shared" si="161"/>
        <v>#VALUE!</v>
      </c>
      <c r="B1685" s="6" t="str">
        <f>IFERROR(IF(Table1[[#This Row],[Multi-lens? 1]]="No", 1, IF(Table1[[#This Row],[Multi-lens? 1]]="Dual", 2, IF(Table1[[#This Row],[Multi-lens? 1]]="Quad", 4, ""))),"")</f>
        <v/>
      </c>
      <c r="C1685" s="6" t="e">
        <f t="shared" si="162"/>
        <v>#VALUE!</v>
      </c>
      <c r="D1685" s="6" t="e">
        <f t="shared" si="163"/>
        <v>#VALUE!</v>
      </c>
      <c r="E1685" s="6" t="e">
        <f t="shared" si="164"/>
        <v>#VALUE!</v>
      </c>
      <c r="F1685" s="6" t="e">
        <f t="shared" si="165"/>
        <v>#VALUE!</v>
      </c>
      <c r="H1685" s="6" t="str">
        <f>IFERROR(IF(Table1[[#This Row],[Multi-lens? 1]]="No", 1, IF(Table1[[#This Row],[Multi-lens? 1]]="Dual", 2, IF(Table1[[#This Row],[Multi-lens? 1]]="Quad", 4, ""))),"")</f>
        <v/>
      </c>
      <c r="I1685" s="9" t="str">
        <f>IFERROR(Table1[[#This Row],[Name]],"")</f>
        <v/>
      </c>
      <c r="K1685" s="3" t="str">
        <f t="shared" si="160"/>
        <v/>
      </c>
      <c r="M1685" s="4" t="e">
        <f>IF(Table1[[#This Row],[Import to Gateway Calculator?]]="Yes",IFERROR(Table1[[#This Row],[Streaming Resolution '[MP']]],""),0)</f>
        <v>#VALUE!</v>
      </c>
      <c r="N1685" s="4" t="e">
        <f>IF(Table1[[#This Row],[Import to Gateway Calculator?]]="Yes",IFERROR(Table1[[#This Row],[Recording Resolution '[MP']]],""),0)</f>
        <v>#VALUE!</v>
      </c>
      <c r="O1685" s="4" t="e">
        <f>IF(Table1[[#This Row],[Import to Gateway Calculator?]]="Yes",IFERROR(Table1[[#This Row],[Frame Rate '[FPS'] 1]],""),0)</f>
        <v>#VALUE!</v>
      </c>
      <c r="P1685" s="4" t="e">
        <f>IF(Table1[[#This Row],[Import to Gateway Calculator?]]="Yes",IFERROR(Table1[[#This Row],[Days of Storage 1]],""),0)</f>
        <v>#VALUE!</v>
      </c>
    </row>
    <row r="1686" spans="1:16" x14ac:dyDescent="0.25">
      <c r="A1686" s="5" t="e">
        <f t="shared" si="161"/>
        <v>#VALUE!</v>
      </c>
      <c r="B1686" s="6" t="str">
        <f>IFERROR(IF(Table1[[#This Row],[Multi-lens? 1]]="No", 1, IF(Table1[[#This Row],[Multi-lens? 1]]="Dual", 2, IF(Table1[[#This Row],[Multi-lens? 1]]="Quad", 4, ""))),"")</f>
        <v/>
      </c>
      <c r="C1686" s="6" t="e">
        <f t="shared" si="162"/>
        <v>#VALUE!</v>
      </c>
      <c r="D1686" s="6" t="e">
        <f t="shared" si="163"/>
        <v>#VALUE!</v>
      </c>
      <c r="E1686" s="6" t="e">
        <f t="shared" si="164"/>
        <v>#VALUE!</v>
      </c>
      <c r="F1686" s="6" t="e">
        <f t="shared" si="165"/>
        <v>#VALUE!</v>
      </c>
      <c r="H1686" s="6" t="str">
        <f>IFERROR(IF(Table1[[#This Row],[Multi-lens? 1]]="No", 1, IF(Table1[[#This Row],[Multi-lens? 1]]="Dual", 2, IF(Table1[[#This Row],[Multi-lens? 1]]="Quad", 4, ""))),"")</f>
        <v/>
      </c>
      <c r="I1686" s="9" t="str">
        <f>IFERROR(Table1[[#This Row],[Name]],"")</f>
        <v/>
      </c>
      <c r="K1686" s="3" t="str">
        <f t="shared" si="160"/>
        <v/>
      </c>
      <c r="M1686" s="4" t="e">
        <f>IF(Table1[[#This Row],[Import to Gateway Calculator?]]="Yes",IFERROR(Table1[[#This Row],[Streaming Resolution '[MP']]],""),0)</f>
        <v>#VALUE!</v>
      </c>
      <c r="N1686" s="4" t="e">
        <f>IF(Table1[[#This Row],[Import to Gateway Calculator?]]="Yes",IFERROR(Table1[[#This Row],[Recording Resolution '[MP']]],""),0)</f>
        <v>#VALUE!</v>
      </c>
      <c r="O1686" s="4" t="e">
        <f>IF(Table1[[#This Row],[Import to Gateway Calculator?]]="Yes",IFERROR(Table1[[#This Row],[Frame Rate '[FPS'] 1]],""),0)</f>
        <v>#VALUE!</v>
      </c>
      <c r="P1686" s="4" t="e">
        <f>IF(Table1[[#This Row],[Import to Gateway Calculator?]]="Yes",IFERROR(Table1[[#This Row],[Days of Storage 1]],""),0)</f>
        <v>#VALUE!</v>
      </c>
    </row>
    <row r="1687" spans="1:16" x14ac:dyDescent="0.25">
      <c r="A1687" s="5" t="e">
        <f t="shared" si="161"/>
        <v>#VALUE!</v>
      </c>
      <c r="B1687" s="6" t="str">
        <f>IFERROR(IF(Table1[[#This Row],[Multi-lens? 1]]="No", 1, IF(Table1[[#This Row],[Multi-lens? 1]]="Dual", 2, IF(Table1[[#This Row],[Multi-lens? 1]]="Quad", 4, ""))),"")</f>
        <v/>
      </c>
      <c r="C1687" s="6" t="e">
        <f t="shared" si="162"/>
        <v>#VALUE!</v>
      </c>
      <c r="D1687" s="6" t="e">
        <f t="shared" si="163"/>
        <v>#VALUE!</v>
      </c>
      <c r="E1687" s="6" t="e">
        <f t="shared" si="164"/>
        <v>#VALUE!</v>
      </c>
      <c r="F1687" s="6" t="e">
        <f t="shared" si="165"/>
        <v>#VALUE!</v>
      </c>
      <c r="H1687" s="6" t="str">
        <f>IFERROR(IF(Table1[[#This Row],[Multi-lens? 1]]="No", 1, IF(Table1[[#This Row],[Multi-lens? 1]]="Dual", 2, IF(Table1[[#This Row],[Multi-lens? 1]]="Quad", 4, ""))),"")</f>
        <v/>
      </c>
      <c r="I1687" s="9" t="str">
        <f>IFERROR(Table1[[#This Row],[Name]],"")</f>
        <v/>
      </c>
      <c r="K1687" s="3" t="str">
        <f t="shared" si="160"/>
        <v/>
      </c>
      <c r="M1687" s="4" t="e">
        <f>IF(Table1[[#This Row],[Import to Gateway Calculator?]]="Yes",IFERROR(Table1[[#This Row],[Streaming Resolution '[MP']]],""),0)</f>
        <v>#VALUE!</v>
      </c>
      <c r="N1687" s="4" t="e">
        <f>IF(Table1[[#This Row],[Import to Gateway Calculator?]]="Yes",IFERROR(Table1[[#This Row],[Recording Resolution '[MP']]],""),0)</f>
        <v>#VALUE!</v>
      </c>
      <c r="O1687" s="4" t="e">
        <f>IF(Table1[[#This Row],[Import to Gateway Calculator?]]="Yes",IFERROR(Table1[[#This Row],[Frame Rate '[FPS'] 1]],""),0)</f>
        <v>#VALUE!</v>
      </c>
      <c r="P1687" s="4" t="e">
        <f>IF(Table1[[#This Row],[Import to Gateway Calculator?]]="Yes",IFERROR(Table1[[#This Row],[Days of Storage 1]],""),0)</f>
        <v>#VALUE!</v>
      </c>
    </row>
    <row r="1688" spans="1:16" x14ac:dyDescent="0.25">
      <c r="A1688" s="5" t="e">
        <f t="shared" si="161"/>
        <v>#VALUE!</v>
      </c>
      <c r="B1688" s="6" t="str">
        <f>IFERROR(IF(Table1[[#This Row],[Multi-lens? 1]]="No", 1, IF(Table1[[#This Row],[Multi-lens? 1]]="Dual", 2, IF(Table1[[#This Row],[Multi-lens? 1]]="Quad", 4, ""))),"")</f>
        <v/>
      </c>
      <c r="C1688" s="6" t="e">
        <f t="shared" si="162"/>
        <v>#VALUE!</v>
      </c>
      <c r="D1688" s="6" t="e">
        <f t="shared" si="163"/>
        <v>#VALUE!</v>
      </c>
      <c r="E1688" s="6" t="e">
        <f t="shared" si="164"/>
        <v>#VALUE!</v>
      </c>
      <c r="F1688" s="6" t="e">
        <f t="shared" si="165"/>
        <v>#VALUE!</v>
      </c>
      <c r="H1688" s="6" t="str">
        <f>IFERROR(IF(Table1[[#This Row],[Multi-lens? 1]]="No", 1, IF(Table1[[#This Row],[Multi-lens? 1]]="Dual", 2, IF(Table1[[#This Row],[Multi-lens? 1]]="Quad", 4, ""))),"")</f>
        <v/>
      </c>
      <c r="I1688" s="9" t="str">
        <f>IFERROR(Table1[[#This Row],[Name]],"")</f>
        <v/>
      </c>
      <c r="K1688" s="3" t="str">
        <f t="shared" si="160"/>
        <v/>
      </c>
      <c r="M1688" s="4" t="e">
        <f>IF(Table1[[#This Row],[Import to Gateway Calculator?]]="Yes",IFERROR(Table1[[#This Row],[Streaming Resolution '[MP']]],""),0)</f>
        <v>#VALUE!</v>
      </c>
      <c r="N1688" s="4" t="e">
        <f>IF(Table1[[#This Row],[Import to Gateway Calculator?]]="Yes",IFERROR(Table1[[#This Row],[Recording Resolution '[MP']]],""),0)</f>
        <v>#VALUE!</v>
      </c>
      <c r="O1688" s="4" t="e">
        <f>IF(Table1[[#This Row],[Import to Gateway Calculator?]]="Yes",IFERROR(Table1[[#This Row],[Frame Rate '[FPS'] 1]],""),0)</f>
        <v>#VALUE!</v>
      </c>
      <c r="P1688" s="4" t="e">
        <f>IF(Table1[[#This Row],[Import to Gateway Calculator?]]="Yes",IFERROR(Table1[[#This Row],[Days of Storage 1]],""),0)</f>
        <v>#VALUE!</v>
      </c>
    </row>
    <row r="1689" spans="1:16" x14ac:dyDescent="0.25">
      <c r="A1689" s="5" t="e">
        <f t="shared" si="161"/>
        <v>#VALUE!</v>
      </c>
      <c r="B1689" s="6" t="str">
        <f>IFERROR(IF(Table1[[#This Row],[Multi-lens? 1]]="No", 1, IF(Table1[[#This Row],[Multi-lens? 1]]="Dual", 2, IF(Table1[[#This Row],[Multi-lens? 1]]="Quad", 4, ""))),"")</f>
        <v/>
      </c>
      <c r="C1689" s="6" t="e">
        <f t="shared" si="162"/>
        <v>#VALUE!</v>
      </c>
      <c r="D1689" s="6" t="e">
        <f t="shared" si="163"/>
        <v>#VALUE!</v>
      </c>
      <c r="E1689" s="6" t="e">
        <f t="shared" si="164"/>
        <v>#VALUE!</v>
      </c>
      <c r="F1689" s="6" t="e">
        <f t="shared" si="165"/>
        <v>#VALUE!</v>
      </c>
      <c r="H1689" s="6" t="str">
        <f>IFERROR(IF(Table1[[#This Row],[Multi-lens? 1]]="No", 1, IF(Table1[[#This Row],[Multi-lens? 1]]="Dual", 2, IF(Table1[[#This Row],[Multi-lens? 1]]="Quad", 4, ""))),"")</f>
        <v/>
      </c>
      <c r="I1689" s="9" t="str">
        <f>IFERROR(Table1[[#This Row],[Name]],"")</f>
        <v/>
      </c>
      <c r="K1689" s="3" t="str">
        <f t="shared" si="160"/>
        <v/>
      </c>
      <c r="M1689" s="4" t="e">
        <f>IF(Table1[[#This Row],[Import to Gateway Calculator?]]="Yes",IFERROR(Table1[[#This Row],[Streaming Resolution '[MP']]],""),0)</f>
        <v>#VALUE!</v>
      </c>
      <c r="N1689" s="4" t="e">
        <f>IF(Table1[[#This Row],[Import to Gateway Calculator?]]="Yes",IFERROR(Table1[[#This Row],[Recording Resolution '[MP']]],""),0)</f>
        <v>#VALUE!</v>
      </c>
      <c r="O1689" s="4" t="e">
        <f>IF(Table1[[#This Row],[Import to Gateway Calculator?]]="Yes",IFERROR(Table1[[#This Row],[Frame Rate '[FPS'] 1]],""),0)</f>
        <v>#VALUE!</v>
      </c>
      <c r="P1689" s="4" t="e">
        <f>IF(Table1[[#This Row],[Import to Gateway Calculator?]]="Yes",IFERROR(Table1[[#This Row],[Days of Storage 1]],""),0)</f>
        <v>#VALUE!</v>
      </c>
    </row>
    <row r="1690" spans="1:16" x14ac:dyDescent="0.25">
      <c r="A1690" s="5" t="e">
        <f t="shared" si="161"/>
        <v>#VALUE!</v>
      </c>
      <c r="B1690" s="6" t="str">
        <f>IFERROR(IF(Table1[[#This Row],[Multi-lens? 1]]="No", 1, IF(Table1[[#This Row],[Multi-lens? 1]]="Dual", 2, IF(Table1[[#This Row],[Multi-lens? 1]]="Quad", 4, ""))),"")</f>
        <v/>
      </c>
      <c r="C1690" s="6" t="e">
        <f t="shared" si="162"/>
        <v>#VALUE!</v>
      </c>
      <c r="D1690" s="6" t="e">
        <f t="shared" si="163"/>
        <v>#VALUE!</v>
      </c>
      <c r="E1690" s="6" t="e">
        <f t="shared" si="164"/>
        <v>#VALUE!</v>
      </c>
      <c r="F1690" s="6" t="e">
        <f t="shared" si="165"/>
        <v>#VALUE!</v>
      </c>
      <c r="H1690" s="6" t="str">
        <f>IFERROR(IF(Table1[[#This Row],[Multi-lens? 1]]="No", 1, IF(Table1[[#This Row],[Multi-lens? 1]]="Dual", 2, IF(Table1[[#This Row],[Multi-lens? 1]]="Quad", 4, ""))),"")</f>
        <v/>
      </c>
      <c r="I1690" s="9" t="str">
        <f>IFERROR(Table1[[#This Row],[Name]],"")</f>
        <v/>
      </c>
      <c r="K1690" s="3" t="str">
        <f t="shared" si="160"/>
        <v/>
      </c>
      <c r="M1690" s="4" t="e">
        <f>IF(Table1[[#This Row],[Import to Gateway Calculator?]]="Yes",IFERROR(Table1[[#This Row],[Streaming Resolution '[MP']]],""),0)</f>
        <v>#VALUE!</v>
      </c>
      <c r="N1690" s="4" t="e">
        <f>IF(Table1[[#This Row],[Import to Gateway Calculator?]]="Yes",IFERROR(Table1[[#This Row],[Recording Resolution '[MP']]],""),0)</f>
        <v>#VALUE!</v>
      </c>
      <c r="O1690" s="4" t="e">
        <f>IF(Table1[[#This Row],[Import to Gateway Calculator?]]="Yes",IFERROR(Table1[[#This Row],[Frame Rate '[FPS'] 1]],""),0)</f>
        <v>#VALUE!</v>
      </c>
      <c r="P1690" s="4" t="e">
        <f>IF(Table1[[#This Row],[Import to Gateway Calculator?]]="Yes",IFERROR(Table1[[#This Row],[Days of Storage 1]],""),0)</f>
        <v>#VALUE!</v>
      </c>
    </row>
    <row r="1691" spans="1:16" x14ac:dyDescent="0.25">
      <c r="A1691" s="5" t="e">
        <f t="shared" si="161"/>
        <v>#VALUE!</v>
      </c>
      <c r="B1691" s="6" t="str">
        <f>IFERROR(IF(Table1[[#This Row],[Multi-lens? 1]]="No", 1, IF(Table1[[#This Row],[Multi-lens? 1]]="Dual", 2, IF(Table1[[#This Row],[Multi-lens? 1]]="Quad", 4, ""))),"")</f>
        <v/>
      </c>
      <c r="C1691" s="6" t="e">
        <f t="shared" si="162"/>
        <v>#VALUE!</v>
      </c>
      <c r="D1691" s="6" t="e">
        <f t="shared" si="163"/>
        <v>#VALUE!</v>
      </c>
      <c r="E1691" s="6" t="e">
        <f t="shared" si="164"/>
        <v>#VALUE!</v>
      </c>
      <c r="F1691" s="6" t="e">
        <f t="shared" si="165"/>
        <v>#VALUE!</v>
      </c>
      <c r="H1691" s="6" t="str">
        <f>IFERROR(IF(Table1[[#This Row],[Multi-lens? 1]]="No", 1, IF(Table1[[#This Row],[Multi-lens? 1]]="Dual", 2, IF(Table1[[#This Row],[Multi-lens? 1]]="Quad", 4, ""))),"")</f>
        <v/>
      </c>
      <c r="I1691" s="9" t="str">
        <f>IFERROR(Table1[[#This Row],[Name]],"")</f>
        <v/>
      </c>
      <c r="K1691" s="3" t="str">
        <f t="shared" si="160"/>
        <v/>
      </c>
      <c r="M1691" s="4" t="e">
        <f>IF(Table1[[#This Row],[Import to Gateway Calculator?]]="Yes",IFERROR(Table1[[#This Row],[Streaming Resolution '[MP']]],""),0)</f>
        <v>#VALUE!</v>
      </c>
      <c r="N1691" s="4" t="e">
        <f>IF(Table1[[#This Row],[Import to Gateway Calculator?]]="Yes",IFERROR(Table1[[#This Row],[Recording Resolution '[MP']]],""),0)</f>
        <v>#VALUE!</v>
      </c>
      <c r="O1691" s="4" t="e">
        <f>IF(Table1[[#This Row],[Import to Gateway Calculator?]]="Yes",IFERROR(Table1[[#This Row],[Frame Rate '[FPS'] 1]],""),0)</f>
        <v>#VALUE!</v>
      </c>
      <c r="P1691" s="4" t="e">
        <f>IF(Table1[[#This Row],[Import to Gateway Calculator?]]="Yes",IFERROR(Table1[[#This Row],[Days of Storage 1]],""),0)</f>
        <v>#VALUE!</v>
      </c>
    </row>
    <row r="1692" spans="1:16" x14ac:dyDescent="0.25">
      <c r="A1692" s="5" t="e">
        <f t="shared" si="161"/>
        <v>#VALUE!</v>
      </c>
      <c r="B1692" s="6" t="str">
        <f>IFERROR(IF(Table1[[#This Row],[Multi-lens? 1]]="No", 1, IF(Table1[[#This Row],[Multi-lens? 1]]="Dual", 2, IF(Table1[[#This Row],[Multi-lens? 1]]="Quad", 4, ""))),"")</f>
        <v/>
      </c>
      <c r="C1692" s="6" t="e">
        <f t="shared" si="162"/>
        <v>#VALUE!</v>
      </c>
      <c r="D1692" s="6" t="e">
        <f t="shared" si="163"/>
        <v>#VALUE!</v>
      </c>
      <c r="E1692" s="6" t="e">
        <f t="shared" si="164"/>
        <v>#VALUE!</v>
      </c>
      <c r="F1692" s="6" t="e">
        <f t="shared" si="165"/>
        <v>#VALUE!</v>
      </c>
      <c r="H1692" s="6" t="str">
        <f>IFERROR(IF(Table1[[#This Row],[Multi-lens? 1]]="No", 1, IF(Table1[[#This Row],[Multi-lens? 1]]="Dual", 2, IF(Table1[[#This Row],[Multi-lens? 1]]="Quad", 4, ""))),"")</f>
        <v/>
      </c>
      <c r="I1692" s="9" t="str">
        <f>IFERROR(Table1[[#This Row],[Name]],"")</f>
        <v/>
      </c>
      <c r="K1692" s="3" t="str">
        <f t="shared" si="160"/>
        <v/>
      </c>
      <c r="M1692" s="4" t="e">
        <f>IF(Table1[[#This Row],[Import to Gateway Calculator?]]="Yes",IFERROR(Table1[[#This Row],[Streaming Resolution '[MP']]],""),0)</f>
        <v>#VALUE!</v>
      </c>
      <c r="N1692" s="4" t="e">
        <f>IF(Table1[[#This Row],[Import to Gateway Calculator?]]="Yes",IFERROR(Table1[[#This Row],[Recording Resolution '[MP']]],""),0)</f>
        <v>#VALUE!</v>
      </c>
      <c r="O1692" s="4" t="e">
        <f>IF(Table1[[#This Row],[Import to Gateway Calculator?]]="Yes",IFERROR(Table1[[#This Row],[Frame Rate '[FPS'] 1]],""),0)</f>
        <v>#VALUE!</v>
      </c>
      <c r="P1692" s="4" t="e">
        <f>IF(Table1[[#This Row],[Import to Gateway Calculator?]]="Yes",IFERROR(Table1[[#This Row],[Days of Storage 1]],""),0)</f>
        <v>#VALUE!</v>
      </c>
    </row>
    <row r="1693" spans="1:16" x14ac:dyDescent="0.25">
      <c r="A1693" s="5" t="e">
        <f t="shared" si="161"/>
        <v>#VALUE!</v>
      </c>
      <c r="B1693" s="6" t="str">
        <f>IFERROR(IF(Table1[[#This Row],[Multi-lens? 1]]="No", 1, IF(Table1[[#This Row],[Multi-lens? 1]]="Dual", 2, IF(Table1[[#This Row],[Multi-lens? 1]]="Quad", 4, ""))),"")</f>
        <v/>
      </c>
      <c r="C1693" s="6" t="e">
        <f t="shared" si="162"/>
        <v>#VALUE!</v>
      </c>
      <c r="D1693" s="6" t="e">
        <f t="shared" si="163"/>
        <v>#VALUE!</v>
      </c>
      <c r="E1693" s="6" t="e">
        <f t="shared" si="164"/>
        <v>#VALUE!</v>
      </c>
      <c r="F1693" s="6" t="e">
        <f t="shared" si="165"/>
        <v>#VALUE!</v>
      </c>
      <c r="H1693" s="6" t="str">
        <f>IFERROR(IF(Table1[[#This Row],[Multi-lens? 1]]="No", 1, IF(Table1[[#This Row],[Multi-lens? 1]]="Dual", 2, IF(Table1[[#This Row],[Multi-lens? 1]]="Quad", 4, ""))),"")</f>
        <v/>
      </c>
      <c r="I1693" s="9" t="str">
        <f>IFERROR(Table1[[#This Row],[Name]],"")</f>
        <v/>
      </c>
      <c r="K1693" s="3" t="str">
        <f t="shared" si="160"/>
        <v/>
      </c>
      <c r="M1693" s="4" t="e">
        <f>IF(Table1[[#This Row],[Import to Gateway Calculator?]]="Yes",IFERROR(Table1[[#This Row],[Streaming Resolution '[MP']]],""),0)</f>
        <v>#VALUE!</v>
      </c>
      <c r="N1693" s="4" t="e">
        <f>IF(Table1[[#This Row],[Import to Gateway Calculator?]]="Yes",IFERROR(Table1[[#This Row],[Recording Resolution '[MP']]],""),0)</f>
        <v>#VALUE!</v>
      </c>
      <c r="O1693" s="4" t="e">
        <f>IF(Table1[[#This Row],[Import to Gateway Calculator?]]="Yes",IFERROR(Table1[[#This Row],[Frame Rate '[FPS'] 1]],""),0)</f>
        <v>#VALUE!</v>
      </c>
      <c r="P1693" s="4" t="e">
        <f>IF(Table1[[#This Row],[Import to Gateway Calculator?]]="Yes",IFERROR(Table1[[#This Row],[Days of Storage 1]],""),0)</f>
        <v>#VALUE!</v>
      </c>
    </row>
    <row r="1694" spans="1:16" x14ac:dyDescent="0.25">
      <c r="A1694" s="5" t="e">
        <f t="shared" si="161"/>
        <v>#VALUE!</v>
      </c>
      <c r="B1694" s="6" t="str">
        <f>IFERROR(IF(Table1[[#This Row],[Multi-lens? 1]]="No", 1, IF(Table1[[#This Row],[Multi-lens? 1]]="Dual", 2, IF(Table1[[#This Row],[Multi-lens? 1]]="Quad", 4, ""))),"")</f>
        <v/>
      </c>
      <c r="C1694" s="6" t="e">
        <f t="shared" si="162"/>
        <v>#VALUE!</v>
      </c>
      <c r="D1694" s="6" t="e">
        <f t="shared" si="163"/>
        <v>#VALUE!</v>
      </c>
      <c r="E1694" s="6" t="e">
        <f t="shared" si="164"/>
        <v>#VALUE!</v>
      </c>
      <c r="F1694" s="6" t="e">
        <f t="shared" si="165"/>
        <v>#VALUE!</v>
      </c>
      <c r="H1694" s="6" t="str">
        <f>IFERROR(IF(Table1[[#This Row],[Multi-lens? 1]]="No", 1, IF(Table1[[#This Row],[Multi-lens? 1]]="Dual", 2, IF(Table1[[#This Row],[Multi-lens? 1]]="Quad", 4, ""))),"")</f>
        <v/>
      </c>
      <c r="I1694" s="9" t="str">
        <f>IFERROR(Table1[[#This Row],[Name]],"")</f>
        <v/>
      </c>
      <c r="K1694" s="3" t="str">
        <f t="shared" si="160"/>
        <v/>
      </c>
      <c r="M1694" s="4" t="e">
        <f>IF(Table1[[#This Row],[Import to Gateway Calculator?]]="Yes",IFERROR(Table1[[#This Row],[Streaming Resolution '[MP']]],""),0)</f>
        <v>#VALUE!</v>
      </c>
      <c r="N1694" s="4" t="e">
        <f>IF(Table1[[#This Row],[Import to Gateway Calculator?]]="Yes",IFERROR(Table1[[#This Row],[Recording Resolution '[MP']]],""),0)</f>
        <v>#VALUE!</v>
      </c>
      <c r="O1694" s="4" t="e">
        <f>IF(Table1[[#This Row],[Import to Gateway Calculator?]]="Yes",IFERROR(Table1[[#This Row],[Frame Rate '[FPS'] 1]],""),0)</f>
        <v>#VALUE!</v>
      </c>
      <c r="P1694" s="4" t="e">
        <f>IF(Table1[[#This Row],[Import to Gateway Calculator?]]="Yes",IFERROR(Table1[[#This Row],[Days of Storage 1]],""),0)</f>
        <v>#VALUE!</v>
      </c>
    </row>
    <row r="1695" spans="1:16" x14ac:dyDescent="0.25">
      <c r="A1695" s="5" t="e">
        <f t="shared" si="161"/>
        <v>#VALUE!</v>
      </c>
      <c r="B1695" s="6" t="str">
        <f>IFERROR(IF(Table1[[#This Row],[Multi-lens? 1]]="No", 1, IF(Table1[[#This Row],[Multi-lens? 1]]="Dual", 2, IF(Table1[[#This Row],[Multi-lens? 1]]="Quad", 4, ""))),"")</f>
        <v/>
      </c>
      <c r="C1695" s="6" t="e">
        <f t="shared" si="162"/>
        <v>#VALUE!</v>
      </c>
      <c r="D1695" s="6" t="e">
        <f t="shared" si="163"/>
        <v>#VALUE!</v>
      </c>
      <c r="E1695" s="6" t="e">
        <f t="shared" si="164"/>
        <v>#VALUE!</v>
      </c>
      <c r="F1695" s="6" t="e">
        <f t="shared" si="165"/>
        <v>#VALUE!</v>
      </c>
      <c r="H1695" s="6" t="str">
        <f>IFERROR(IF(Table1[[#This Row],[Multi-lens? 1]]="No", 1, IF(Table1[[#This Row],[Multi-lens? 1]]="Dual", 2, IF(Table1[[#This Row],[Multi-lens? 1]]="Quad", 4, ""))),"")</f>
        <v/>
      </c>
      <c r="I1695" s="9" t="str">
        <f>IFERROR(Table1[[#This Row],[Name]],"")</f>
        <v/>
      </c>
      <c r="K1695" s="3" t="str">
        <f t="shared" si="160"/>
        <v/>
      </c>
      <c r="M1695" s="4" t="e">
        <f>IF(Table1[[#This Row],[Import to Gateway Calculator?]]="Yes",IFERROR(Table1[[#This Row],[Streaming Resolution '[MP']]],""),0)</f>
        <v>#VALUE!</v>
      </c>
      <c r="N1695" s="4" t="e">
        <f>IF(Table1[[#This Row],[Import to Gateway Calculator?]]="Yes",IFERROR(Table1[[#This Row],[Recording Resolution '[MP']]],""),0)</f>
        <v>#VALUE!</v>
      </c>
      <c r="O1695" s="4" t="e">
        <f>IF(Table1[[#This Row],[Import to Gateway Calculator?]]="Yes",IFERROR(Table1[[#This Row],[Frame Rate '[FPS'] 1]],""),0)</f>
        <v>#VALUE!</v>
      </c>
      <c r="P1695" s="4" t="e">
        <f>IF(Table1[[#This Row],[Import to Gateway Calculator?]]="Yes",IFERROR(Table1[[#This Row],[Days of Storage 1]],""),0)</f>
        <v>#VALUE!</v>
      </c>
    </row>
    <row r="1696" spans="1:16" x14ac:dyDescent="0.25">
      <c r="A1696" s="5" t="e">
        <f t="shared" si="161"/>
        <v>#VALUE!</v>
      </c>
      <c r="B1696" s="6" t="str">
        <f>IFERROR(IF(Table1[[#This Row],[Multi-lens? 1]]="No", 1, IF(Table1[[#This Row],[Multi-lens? 1]]="Dual", 2, IF(Table1[[#This Row],[Multi-lens? 1]]="Quad", 4, ""))),"")</f>
        <v/>
      </c>
      <c r="C1696" s="6" t="e">
        <f t="shared" si="162"/>
        <v>#VALUE!</v>
      </c>
      <c r="D1696" s="6" t="e">
        <f t="shared" si="163"/>
        <v>#VALUE!</v>
      </c>
      <c r="E1696" s="6" t="e">
        <f t="shared" si="164"/>
        <v>#VALUE!</v>
      </c>
      <c r="F1696" s="6" t="e">
        <f t="shared" si="165"/>
        <v>#VALUE!</v>
      </c>
      <c r="H1696" s="6" t="str">
        <f>IFERROR(IF(Table1[[#This Row],[Multi-lens? 1]]="No", 1, IF(Table1[[#This Row],[Multi-lens? 1]]="Dual", 2, IF(Table1[[#This Row],[Multi-lens? 1]]="Quad", 4, ""))),"")</f>
        <v/>
      </c>
      <c r="I1696" s="9" t="str">
        <f>IFERROR(Table1[[#This Row],[Name]],"")</f>
        <v/>
      </c>
      <c r="K1696" s="3" t="str">
        <f t="shared" si="160"/>
        <v/>
      </c>
      <c r="M1696" s="4" t="e">
        <f>IF(Table1[[#This Row],[Import to Gateway Calculator?]]="Yes",IFERROR(Table1[[#This Row],[Streaming Resolution '[MP']]],""),0)</f>
        <v>#VALUE!</v>
      </c>
      <c r="N1696" s="4" t="e">
        <f>IF(Table1[[#This Row],[Import to Gateway Calculator?]]="Yes",IFERROR(Table1[[#This Row],[Recording Resolution '[MP']]],""),0)</f>
        <v>#VALUE!</v>
      </c>
      <c r="O1696" s="4" t="e">
        <f>IF(Table1[[#This Row],[Import to Gateway Calculator?]]="Yes",IFERROR(Table1[[#This Row],[Frame Rate '[FPS'] 1]],""),0)</f>
        <v>#VALUE!</v>
      </c>
      <c r="P1696" s="4" t="e">
        <f>IF(Table1[[#This Row],[Import to Gateway Calculator?]]="Yes",IFERROR(Table1[[#This Row],[Days of Storage 1]],""),0)</f>
        <v>#VALUE!</v>
      </c>
    </row>
    <row r="1697" spans="1:16" x14ac:dyDescent="0.25">
      <c r="A1697" s="5" t="e">
        <f t="shared" si="161"/>
        <v>#VALUE!</v>
      </c>
      <c r="B1697" s="6" t="str">
        <f>IFERROR(IF(Table1[[#This Row],[Multi-lens? 1]]="No", 1, IF(Table1[[#This Row],[Multi-lens? 1]]="Dual", 2, IF(Table1[[#This Row],[Multi-lens? 1]]="Quad", 4, ""))),"")</f>
        <v/>
      </c>
      <c r="C1697" s="6" t="e">
        <f t="shared" si="162"/>
        <v>#VALUE!</v>
      </c>
      <c r="D1697" s="6" t="e">
        <f t="shared" si="163"/>
        <v>#VALUE!</v>
      </c>
      <c r="E1697" s="6" t="e">
        <f t="shared" si="164"/>
        <v>#VALUE!</v>
      </c>
      <c r="F1697" s="6" t="e">
        <f t="shared" si="165"/>
        <v>#VALUE!</v>
      </c>
      <c r="H1697" s="6" t="str">
        <f>IFERROR(IF(Table1[[#This Row],[Multi-lens? 1]]="No", 1, IF(Table1[[#This Row],[Multi-lens? 1]]="Dual", 2, IF(Table1[[#This Row],[Multi-lens? 1]]="Quad", 4, ""))),"")</f>
        <v/>
      </c>
      <c r="I1697" s="9" t="str">
        <f>IFERROR(Table1[[#This Row],[Name]],"")</f>
        <v/>
      </c>
      <c r="K1697" s="3" t="str">
        <f t="shared" si="160"/>
        <v/>
      </c>
      <c r="M1697" s="4" t="e">
        <f>IF(Table1[[#This Row],[Import to Gateway Calculator?]]="Yes",IFERROR(Table1[[#This Row],[Streaming Resolution '[MP']]],""),0)</f>
        <v>#VALUE!</v>
      </c>
      <c r="N1697" s="4" t="e">
        <f>IF(Table1[[#This Row],[Import to Gateway Calculator?]]="Yes",IFERROR(Table1[[#This Row],[Recording Resolution '[MP']]],""),0)</f>
        <v>#VALUE!</v>
      </c>
      <c r="O1697" s="4" t="e">
        <f>IF(Table1[[#This Row],[Import to Gateway Calculator?]]="Yes",IFERROR(Table1[[#This Row],[Frame Rate '[FPS'] 1]],""),0)</f>
        <v>#VALUE!</v>
      </c>
      <c r="P1697" s="4" t="e">
        <f>IF(Table1[[#This Row],[Import to Gateway Calculator?]]="Yes",IFERROR(Table1[[#This Row],[Days of Storage 1]],""),0)</f>
        <v>#VALUE!</v>
      </c>
    </row>
    <row r="1698" spans="1:16" x14ac:dyDescent="0.25">
      <c r="A1698" s="5" t="e">
        <f t="shared" si="161"/>
        <v>#VALUE!</v>
      </c>
      <c r="B1698" s="6" t="str">
        <f>IFERROR(IF(Table1[[#This Row],[Multi-lens? 1]]="No", 1, IF(Table1[[#This Row],[Multi-lens? 1]]="Dual", 2, IF(Table1[[#This Row],[Multi-lens? 1]]="Quad", 4, ""))),"")</f>
        <v/>
      </c>
      <c r="C1698" s="6" t="e">
        <f t="shared" si="162"/>
        <v>#VALUE!</v>
      </c>
      <c r="D1698" s="6" t="e">
        <f t="shared" si="163"/>
        <v>#VALUE!</v>
      </c>
      <c r="E1698" s="6" t="e">
        <f t="shared" si="164"/>
        <v>#VALUE!</v>
      </c>
      <c r="F1698" s="6" t="e">
        <f t="shared" si="165"/>
        <v>#VALUE!</v>
      </c>
      <c r="H1698" s="6" t="str">
        <f>IFERROR(IF(Table1[[#This Row],[Multi-lens? 1]]="No", 1, IF(Table1[[#This Row],[Multi-lens? 1]]="Dual", 2, IF(Table1[[#This Row],[Multi-lens? 1]]="Quad", 4, ""))),"")</f>
        <v/>
      </c>
      <c r="I1698" s="9" t="str">
        <f>IFERROR(Table1[[#This Row],[Name]],"")</f>
        <v/>
      </c>
      <c r="K1698" s="3" t="str">
        <f t="shared" si="160"/>
        <v/>
      </c>
      <c r="M1698" s="4" t="e">
        <f>IF(Table1[[#This Row],[Import to Gateway Calculator?]]="Yes",IFERROR(Table1[[#This Row],[Streaming Resolution '[MP']]],""),0)</f>
        <v>#VALUE!</v>
      </c>
      <c r="N1698" s="4" t="e">
        <f>IF(Table1[[#This Row],[Import to Gateway Calculator?]]="Yes",IFERROR(Table1[[#This Row],[Recording Resolution '[MP']]],""),0)</f>
        <v>#VALUE!</v>
      </c>
      <c r="O1698" s="4" t="e">
        <f>IF(Table1[[#This Row],[Import to Gateway Calculator?]]="Yes",IFERROR(Table1[[#This Row],[Frame Rate '[FPS'] 1]],""),0)</f>
        <v>#VALUE!</v>
      </c>
      <c r="P1698" s="4" t="e">
        <f>IF(Table1[[#This Row],[Import to Gateway Calculator?]]="Yes",IFERROR(Table1[[#This Row],[Days of Storage 1]],""),0)</f>
        <v>#VALUE!</v>
      </c>
    </row>
    <row r="1699" spans="1:16" x14ac:dyDescent="0.25">
      <c r="A1699" s="5" t="e">
        <f t="shared" si="161"/>
        <v>#VALUE!</v>
      </c>
      <c r="B1699" s="6" t="str">
        <f>IFERROR(IF(Table1[[#This Row],[Multi-lens? 1]]="No", 1, IF(Table1[[#This Row],[Multi-lens? 1]]="Dual", 2, IF(Table1[[#This Row],[Multi-lens? 1]]="Quad", 4, ""))),"")</f>
        <v/>
      </c>
      <c r="C1699" s="6" t="e">
        <f t="shared" si="162"/>
        <v>#VALUE!</v>
      </c>
      <c r="D1699" s="6" t="e">
        <f t="shared" si="163"/>
        <v>#VALUE!</v>
      </c>
      <c r="E1699" s="6" t="e">
        <f t="shared" si="164"/>
        <v>#VALUE!</v>
      </c>
      <c r="F1699" s="6" t="e">
        <f t="shared" si="165"/>
        <v>#VALUE!</v>
      </c>
      <c r="H1699" s="6" t="str">
        <f>IFERROR(IF(Table1[[#This Row],[Multi-lens? 1]]="No", 1, IF(Table1[[#This Row],[Multi-lens? 1]]="Dual", 2, IF(Table1[[#This Row],[Multi-lens? 1]]="Quad", 4, ""))),"")</f>
        <v/>
      </c>
      <c r="I1699" s="9" t="str">
        <f>IFERROR(Table1[[#This Row],[Name]],"")</f>
        <v/>
      </c>
      <c r="K1699" s="3" t="str">
        <f t="shared" si="160"/>
        <v/>
      </c>
      <c r="M1699" s="4" t="e">
        <f>IF(Table1[[#This Row],[Import to Gateway Calculator?]]="Yes",IFERROR(Table1[[#This Row],[Streaming Resolution '[MP']]],""),0)</f>
        <v>#VALUE!</v>
      </c>
      <c r="N1699" s="4" t="e">
        <f>IF(Table1[[#This Row],[Import to Gateway Calculator?]]="Yes",IFERROR(Table1[[#This Row],[Recording Resolution '[MP']]],""),0)</f>
        <v>#VALUE!</v>
      </c>
      <c r="O1699" s="4" t="e">
        <f>IF(Table1[[#This Row],[Import to Gateway Calculator?]]="Yes",IFERROR(Table1[[#This Row],[Frame Rate '[FPS'] 1]],""),0)</f>
        <v>#VALUE!</v>
      </c>
      <c r="P1699" s="4" t="e">
        <f>IF(Table1[[#This Row],[Import to Gateway Calculator?]]="Yes",IFERROR(Table1[[#This Row],[Days of Storage 1]],""),0)</f>
        <v>#VALUE!</v>
      </c>
    </row>
    <row r="1700" spans="1:16" x14ac:dyDescent="0.25">
      <c r="A1700" s="5" t="e">
        <f t="shared" si="161"/>
        <v>#VALUE!</v>
      </c>
      <c r="B1700" s="6" t="str">
        <f>IFERROR(IF(Table1[[#This Row],[Multi-lens? 1]]="No", 1, IF(Table1[[#This Row],[Multi-lens? 1]]="Dual", 2, IF(Table1[[#This Row],[Multi-lens? 1]]="Quad", 4, ""))),"")</f>
        <v/>
      </c>
      <c r="C1700" s="6" t="e">
        <f t="shared" si="162"/>
        <v>#VALUE!</v>
      </c>
      <c r="D1700" s="6" t="e">
        <f t="shared" si="163"/>
        <v>#VALUE!</v>
      </c>
      <c r="E1700" s="6" t="e">
        <f t="shared" si="164"/>
        <v>#VALUE!</v>
      </c>
      <c r="F1700" s="6" t="e">
        <f t="shared" si="165"/>
        <v>#VALUE!</v>
      </c>
      <c r="H1700" s="6" t="str">
        <f>IFERROR(IF(Table1[[#This Row],[Multi-lens? 1]]="No", 1, IF(Table1[[#This Row],[Multi-lens? 1]]="Dual", 2, IF(Table1[[#This Row],[Multi-lens? 1]]="Quad", 4, ""))),"")</f>
        <v/>
      </c>
      <c r="I1700" s="9" t="str">
        <f>IFERROR(Table1[[#This Row],[Name]],"")</f>
        <v/>
      </c>
      <c r="K1700" s="3" t="str">
        <f t="shared" si="160"/>
        <v/>
      </c>
      <c r="M1700" s="4" t="e">
        <f>IF(Table1[[#This Row],[Import to Gateway Calculator?]]="Yes",IFERROR(Table1[[#This Row],[Streaming Resolution '[MP']]],""),0)</f>
        <v>#VALUE!</v>
      </c>
      <c r="N1700" s="4" t="e">
        <f>IF(Table1[[#This Row],[Import to Gateway Calculator?]]="Yes",IFERROR(Table1[[#This Row],[Recording Resolution '[MP']]],""),0)</f>
        <v>#VALUE!</v>
      </c>
      <c r="O1700" s="4" t="e">
        <f>IF(Table1[[#This Row],[Import to Gateway Calculator?]]="Yes",IFERROR(Table1[[#This Row],[Frame Rate '[FPS'] 1]],""),0)</f>
        <v>#VALUE!</v>
      </c>
      <c r="P1700" s="4" t="e">
        <f>IF(Table1[[#This Row],[Import to Gateway Calculator?]]="Yes",IFERROR(Table1[[#This Row],[Days of Storage 1]],""),0)</f>
        <v>#VALUE!</v>
      </c>
    </row>
    <row r="1701" spans="1:16" x14ac:dyDescent="0.25">
      <c r="A1701" s="5" t="e">
        <f t="shared" si="161"/>
        <v>#VALUE!</v>
      </c>
      <c r="B1701" s="6" t="str">
        <f>IFERROR(IF(Table1[[#This Row],[Multi-lens? 1]]="No", 1, IF(Table1[[#This Row],[Multi-lens? 1]]="Dual", 2, IF(Table1[[#This Row],[Multi-lens? 1]]="Quad", 4, ""))),"")</f>
        <v/>
      </c>
      <c r="C1701" s="6" t="e">
        <f t="shared" si="162"/>
        <v>#VALUE!</v>
      </c>
      <c r="D1701" s="6" t="e">
        <f t="shared" si="163"/>
        <v>#VALUE!</v>
      </c>
      <c r="E1701" s="6" t="e">
        <f t="shared" si="164"/>
        <v>#VALUE!</v>
      </c>
      <c r="F1701" s="6" t="e">
        <f t="shared" si="165"/>
        <v>#VALUE!</v>
      </c>
      <c r="H1701" s="6" t="str">
        <f>IFERROR(IF(Table1[[#This Row],[Multi-lens? 1]]="No", 1, IF(Table1[[#This Row],[Multi-lens? 1]]="Dual", 2, IF(Table1[[#This Row],[Multi-lens? 1]]="Quad", 4, ""))),"")</f>
        <v/>
      </c>
      <c r="I1701" s="9" t="str">
        <f>IFERROR(Table1[[#This Row],[Name]],"")</f>
        <v/>
      </c>
      <c r="K1701" s="3" t="str">
        <f t="shared" si="160"/>
        <v/>
      </c>
      <c r="M1701" s="4" t="e">
        <f>IF(Table1[[#This Row],[Import to Gateway Calculator?]]="Yes",IFERROR(Table1[[#This Row],[Streaming Resolution '[MP']]],""),0)</f>
        <v>#VALUE!</v>
      </c>
      <c r="N1701" s="4" t="e">
        <f>IF(Table1[[#This Row],[Import to Gateway Calculator?]]="Yes",IFERROR(Table1[[#This Row],[Recording Resolution '[MP']]],""),0)</f>
        <v>#VALUE!</v>
      </c>
      <c r="O1701" s="4" t="e">
        <f>IF(Table1[[#This Row],[Import to Gateway Calculator?]]="Yes",IFERROR(Table1[[#This Row],[Frame Rate '[FPS'] 1]],""),0)</f>
        <v>#VALUE!</v>
      </c>
      <c r="P1701" s="4" t="e">
        <f>IF(Table1[[#This Row],[Import to Gateway Calculator?]]="Yes",IFERROR(Table1[[#This Row],[Days of Storage 1]],""),0)</f>
        <v>#VALUE!</v>
      </c>
    </row>
    <row r="1702" spans="1:16" x14ac:dyDescent="0.25">
      <c r="A1702" s="5" t="e">
        <f t="shared" si="161"/>
        <v>#VALUE!</v>
      </c>
      <c r="B1702" s="6" t="str">
        <f>IFERROR(IF(Table1[[#This Row],[Multi-lens? 1]]="No", 1, IF(Table1[[#This Row],[Multi-lens? 1]]="Dual", 2, IF(Table1[[#This Row],[Multi-lens? 1]]="Quad", 4, ""))),"")</f>
        <v/>
      </c>
      <c r="C1702" s="6" t="e">
        <f t="shared" si="162"/>
        <v>#VALUE!</v>
      </c>
      <c r="D1702" s="6" t="e">
        <f t="shared" si="163"/>
        <v>#VALUE!</v>
      </c>
      <c r="E1702" s="6" t="e">
        <f t="shared" si="164"/>
        <v>#VALUE!</v>
      </c>
      <c r="F1702" s="6" t="e">
        <f t="shared" si="165"/>
        <v>#VALUE!</v>
      </c>
      <c r="H1702" s="6" t="str">
        <f>IFERROR(IF(Table1[[#This Row],[Multi-lens? 1]]="No", 1, IF(Table1[[#This Row],[Multi-lens? 1]]="Dual", 2, IF(Table1[[#This Row],[Multi-lens? 1]]="Quad", 4, ""))),"")</f>
        <v/>
      </c>
      <c r="I1702" s="9" t="str">
        <f>IFERROR(Table1[[#This Row],[Name]],"")</f>
        <v/>
      </c>
      <c r="K1702" s="3" t="str">
        <f t="shared" si="160"/>
        <v/>
      </c>
      <c r="M1702" s="4" t="e">
        <f>IF(Table1[[#This Row],[Import to Gateway Calculator?]]="Yes",IFERROR(Table1[[#This Row],[Streaming Resolution '[MP']]],""),0)</f>
        <v>#VALUE!</v>
      </c>
      <c r="N1702" s="4" t="e">
        <f>IF(Table1[[#This Row],[Import to Gateway Calculator?]]="Yes",IFERROR(Table1[[#This Row],[Recording Resolution '[MP']]],""),0)</f>
        <v>#VALUE!</v>
      </c>
      <c r="O1702" s="4" t="e">
        <f>IF(Table1[[#This Row],[Import to Gateway Calculator?]]="Yes",IFERROR(Table1[[#This Row],[Frame Rate '[FPS'] 1]],""),0)</f>
        <v>#VALUE!</v>
      </c>
      <c r="P1702" s="4" t="e">
        <f>IF(Table1[[#This Row],[Import to Gateway Calculator?]]="Yes",IFERROR(Table1[[#This Row],[Days of Storage 1]],""),0)</f>
        <v>#VALUE!</v>
      </c>
    </row>
    <row r="1703" spans="1:16" x14ac:dyDescent="0.25">
      <c r="A1703" s="5" t="e">
        <f t="shared" si="161"/>
        <v>#VALUE!</v>
      </c>
      <c r="B1703" s="6" t="str">
        <f>IFERROR(IF(Table1[[#This Row],[Multi-lens? 1]]="No", 1, IF(Table1[[#This Row],[Multi-lens? 1]]="Dual", 2, IF(Table1[[#This Row],[Multi-lens? 1]]="Quad", 4, ""))),"")</f>
        <v/>
      </c>
      <c r="C1703" s="6" t="e">
        <f t="shared" si="162"/>
        <v>#VALUE!</v>
      </c>
      <c r="D1703" s="6" t="e">
        <f t="shared" si="163"/>
        <v>#VALUE!</v>
      </c>
      <c r="E1703" s="6" t="e">
        <f t="shared" si="164"/>
        <v>#VALUE!</v>
      </c>
      <c r="F1703" s="6" t="e">
        <f t="shared" si="165"/>
        <v>#VALUE!</v>
      </c>
      <c r="H1703" s="6" t="str">
        <f>IFERROR(IF(Table1[[#This Row],[Multi-lens? 1]]="No", 1, IF(Table1[[#This Row],[Multi-lens? 1]]="Dual", 2, IF(Table1[[#This Row],[Multi-lens? 1]]="Quad", 4, ""))),"")</f>
        <v/>
      </c>
      <c r="I1703" s="9" t="str">
        <f>IFERROR(Table1[[#This Row],[Name]],"")</f>
        <v/>
      </c>
      <c r="K1703" s="3" t="str">
        <f t="shared" si="160"/>
        <v/>
      </c>
      <c r="M1703" s="4" t="e">
        <f>IF(Table1[[#This Row],[Import to Gateway Calculator?]]="Yes",IFERROR(Table1[[#This Row],[Streaming Resolution '[MP']]],""),0)</f>
        <v>#VALUE!</v>
      </c>
      <c r="N1703" s="4" t="e">
        <f>IF(Table1[[#This Row],[Import to Gateway Calculator?]]="Yes",IFERROR(Table1[[#This Row],[Recording Resolution '[MP']]],""),0)</f>
        <v>#VALUE!</v>
      </c>
      <c r="O1703" s="4" t="e">
        <f>IF(Table1[[#This Row],[Import to Gateway Calculator?]]="Yes",IFERROR(Table1[[#This Row],[Frame Rate '[FPS'] 1]],""),0)</f>
        <v>#VALUE!</v>
      </c>
      <c r="P1703" s="4" t="e">
        <f>IF(Table1[[#This Row],[Import to Gateway Calculator?]]="Yes",IFERROR(Table1[[#This Row],[Days of Storage 1]],""),0)</f>
        <v>#VALUE!</v>
      </c>
    </row>
    <row r="1704" spans="1:16" x14ac:dyDescent="0.25">
      <c r="A1704" s="5" t="e">
        <f t="shared" si="161"/>
        <v>#VALUE!</v>
      </c>
      <c r="B1704" s="6" t="str">
        <f>IFERROR(IF(Table1[[#This Row],[Multi-lens? 1]]="No", 1, IF(Table1[[#This Row],[Multi-lens? 1]]="Dual", 2, IF(Table1[[#This Row],[Multi-lens? 1]]="Quad", 4, ""))),"")</f>
        <v/>
      </c>
      <c r="C1704" s="6" t="e">
        <f t="shared" si="162"/>
        <v>#VALUE!</v>
      </c>
      <c r="D1704" s="6" t="e">
        <f t="shared" si="163"/>
        <v>#VALUE!</v>
      </c>
      <c r="E1704" s="6" t="e">
        <f t="shared" si="164"/>
        <v>#VALUE!</v>
      </c>
      <c r="F1704" s="6" t="e">
        <f t="shared" si="165"/>
        <v>#VALUE!</v>
      </c>
      <c r="H1704" s="6" t="str">
        <f>IFERROR(IF(Table1[[#This Row],[Multi-lens? 1]]="No", 1, IF(Table1[[#This Row],[Multi-lens? 1]]="Dual", 2, IF(Table1[[#This Row],[Multi-lens? 1]]="Quad", 4, ""))),"")</f>
        <v/>
      </c>
      <c r="I1704" s="9" t="str">
        <f>IFERROR(Table1[[#This Row],[Name]],"")</f>
        <v/>
      </c>
      <c r="K1704" s="3" t="str">
        <f t="shared" si="160"/>
        <v/>
      </c>
      <c r="M1704" s="4" t="e">
        <f>IF(Table1[[#This Row],[Import to Gateway Calculator?]]="Yes",IFERROR(Table1[[#This Row],[Streaming Resolution '[MP']]],""),0)</f>
        <v>#VALUE!</v>
      </c>
      <c r="N1704" s="4" t="e">
        <f>IF(Table1[[#This Row],[Import to Gateway Calculator?]]="Yes",IFERROR(Table1[[#This Row],[Recording Resolution '[MP']]],""),0)</f>
        <v>#VALUE!</v>
      </c>
      <c r="O1704" s="4" t="e">
        <f>IF(Table1[[#This Row],[Import to Gateway Calculator?]]="Yes",IFERROR(Table1[[#This Row],[Frame Rate '[FPS'] 1]],""),0)</f>
        <v>#VALUE!</v>
      </c>
      <c r="P1704" s="4" t="e">
        <f>IF(Table1[[#This Row],[Import to Gateway Calculator?]]="Yes",IFERROR(Table1[[#This Row],[Days of Storage 1]],""),0)</f>
        <v>#VALUE!</v>
      </c>
    </row>
    <row r="1705" spans="1:16" x14ac:dyDescent="0.25">
      <c r="A1705" s="5" t="e">
        <f t="shared" si="161"/>
        <v>#VALUE!</v>
      </c>
      <c r="B1705" s="6" t="str">
        <f>IFERROR(IF(Table1[[#This Row],[Multi-lens? 1]]="No", 1, IF(Table1[[#This Row],[Multi-lens? 1]]="Dual", 2, IF(Table1[[#This Row],[Multi-lens? 1]]="Quad", 4, ""))),"")</f>
        <v/>
      </c>
      <c r="C1705" s="6" t="e">
        <f t="shared" si="162"/>
        <v>#VALUE!</v>
      </c>
      <c r="D1705" s="6" t="e">
        <f t="shared" si="163"/>
        <v>#VALUE!</v>
      </c>
      <c r="E1705" s="6" t="e">
        <f t="shared" si="164"/>
        <v>#VALUE!</v>
      </c>
      <c r="F1705" s="6" t="e">
        <f t="shared" si="165"/>
        <v>#VALUE!</v>
      </c>
      <c r="H1705" s="6" t="str">
        <f>IFERROR(IF(Table1[[#This Row],[Multi-lens? 1]]="No", 1, IF(Table1[[#This Row],[Multi-lens? 1]]="Dual", 2, IF(Table1[[#This Row],[Multi-lens? 1]]="Quad", 4, ""))),"")</f>
        <v/>
      </c>
      <c r="I1705" s="9" t="str">
        <f>IFERROR(Table1[[#This Row],[Name]],"")</f>
        <v/>
      </c>
      <c r="K1705" s="3" t="str">
        <f t="shared" si="160"/>
        <v/>
      </c>
      <c r="M1705" s="4" t="e">
        <f>IF(Table1[[#This Row],[Import to Gateway Calculator?]]="Yes",IFERROR(Table1[[#This Row],[Streaming Resolution '[MP']]],""),0)</f>
        <v>#VALUE!</v>
      </c>
      <c r="N1705" s="4" t="e">
        <f>IF(Table1[[#This Row],[Import to Gateway Calculator?]]="Yes",IFERROR(Table1[[#This Row],[Recording Resolution '[MP']]],""),0)</f>
        <v>#VALUE!</v>
      </c>
      <c r="O1705" s="4" t="e">
        <f>IF(Table1[[#This Row],[Import to Gateway Calculator?]]="Yes",IFERROR(Table1[[#This Row],[Frame Rate '[FPS'] 1]],""),0)</f>
        <v>#VALUE!</v>
      </c>
      <c r="P1705" s="4" t="e">
        <f>IF(Table1[[#This Row],[Import to Gateway Calculator?]]="Yes",IFERROR(Table1[[#This Row],[Days of Storage 1]],""),0)</f>
        <v>#VALUE!</v>
      </c>
    </row>
    <row r="1706" spans="1:16" x14ac:dyDescent="0.25">
      <c r="A1706" s="5" t="e">
        <f t="shared" si="161"/>
        <v>#VALUE!</v>
      </c>
      <c r="B1706" s="6" t="str">
        <f>IFERROR(IF(Table1[[#This Row],[Multi-lens? 1]]="No", 1, IF(Table1[[#This Row],[Multi-lens? 1]]="Dual", 2, IF(Table1[[#This Row],[Multi-lens? 1]]="Quad", 4, ""))),"")</f>
        <v/>
      </c>
      <c r="C1706" s="6" t="e">
        <f t="shared" si="162"/>
        <v>#VALUE!</v>
      </c>
      <c r="D1706" s="6" t="e">
        <f t="shared" si="163"/>
        <v>#VALUE!</v>
      </c>
      <c r="E1706" s="6" t="e">
        <f t="shared" si="164"/>
        <v>#VALUE!</v>
      </c>
      <c r="F1706" s="6" t="e">
        <f t="shared" si="165"/>
        <v>#VALUE!</v>
      </c>
      <c r="H1706" s="6" t="str">
        <f>IFERROR(IF(Table1[[#This Row],[Multi-lens? 1]]="No", 1, IF(Table1[[#This Row],[Multi-lens? 1]]="Dual", 2, IF(Table1[[#This Row],[Multi-lens? 1]]="Quad", 4, ""))),"")</f>
        <v/>
      </c>
      <c r="I1706" s="9" t="str">
        <f>IFERROR(Table1[[#This Row],[Name]],"")</f>
        <v/>
      </c>
      <c r="K1706" s="3" t="str">
        <f t="shared" si="160"/>
        <v/>
      </c>
      <c r="M1706" s="4" t="e">
        <f>IF(Table1[[#This Row],[Import to Gateway Calculator?]]="Yes",IFERROR(Table1[[#This Row],[Streaming Resolution '[MP']]],""),0)</f>
        <v>#VALUE!</v>
      </c>
      <c r="N1706" s="4" t="e">
        <f>IF(Table1[[#This Row],[Import to Gateway Calculator?]]="Yes",IFERROR(Table1[[#This Row],[Recording Resolution '[MP']]],""),0)</f>
        <v>#VALUE!</v>
      </c>
      <c r="O1706" s="4" t="e">
        <f>IF(Table1[[#This Row],[Import to Gateway Calculator?]]="Yes",IFERROR(Table1[[#This Row],[Frame Rate '[FPS'] 1]],""),0)</f>
        <v>#VALUE!</v>
      </c>
      <c r="P1706" s="4" t="e">
        <f>IF(Table1[[#This Row],[Import to Gateway Calculator?]]="Yes",IFERROR(Table1[[#This Row],[Days of Storage 1]],""),0)</f>
        <v>#VALUE!</v>
      </c>
    </row>
    <row r="1707" spans="1:16" x14ac:dyDescent="0.25">
      <c r="A1707" s="5" t="e">
        <f t="shared" si="161"/>
        <v>#VALUE!</v>
      </c>
      <c r="B1707" s="6" t="str">
        <f>IFERROR(IF(Table1[[#This Row],[Multi-lens? 1]]="No", 1, IF(Table1[[#This Row],[Multi-lens? 1]]="Dual", 2, IF(Table1[[#This Row],[Multi-lens? 1]]="Quad", 4, ""))),"")</f>
        <v/>
      </c>
      <c r="C1707" s="6" t="e">
        <f t="shared" si="162"/>
        <v>#VALUE!</v>
      </c>
      <c r="D1707" s="6" t="e">
        <f t="shared" si="163"/>
        <v>#VALUE!</v>
      </c>
      <c r="E1707" s="6" t="e">
        <f t="shared" si="164"/>
        <v>#VALUE!</v>
      </c>
      <c r="F1707" s="6" t="e">
        <f t="shared" si="165"/>
        <v>#VALUE!</v>
      </c>
      <c r="H1707" s="6" t="str">
        <f>IFERROR(IF(Table1[[#This Row],[Multi-lens? 1]]="No", 1, IF(Table1[[#This Row],[Multi-lens? 1]]="Dual", 2, IF(Table1[[#This Row],[Multi-lens? 1]]="Quad", 4, ""))),"")</f>
        <v/>
      </c>
      <c r="I1707" s="9" t="str">
        <f>IFERROR(Table1[[#This Row],[Name]],"")</f>
        <v/>
      </c>
      <c r="K1707" s="3" t="str">
        <f t="shared" si="160"/>
        <v/>
      </c>
      <c r="M1707" s="4" t="e">
        <f>IF(Table1[[#This Row],[Import to Gateway Calculator?]]="Yes",IFERROR(Table1[[#This Row],[Streaming Resolution '[MP']]],""),0)</f>
        <v>#VALUE!</v>
      </c>
      <c r="N1707" s="4" t="e">
        <f>IF(Table1[[#This Row],[Import to Gateway Calculator?]]="Yes",IFERROR(Table1[[#This Row],[Recording Resolution '[MP']]],""),0)</f>
        <v>#VALUE!</v>
      </c>
      <c r="O1707" s="4" t="e">
        <f>IF(Table1[[#This Row],[Import to Gateway Calculator?]]="Yes",IFERROR(Table1[[#This Row],[Frame Rate '[FPS'] 1]],""),0)</f>
        <v>#VALUE!</v>
      </c>
      <c r="P1707" s="4" t="e">
        <f>IF(Table1[[#This Row],[Import to Gateway Calculator?]]="Yes",IFERROR(Table1[[#This Row],[Days of Storage 1]],""),0)</f>
        <v>#VALUE!</v>
      </c>
    </row>
    <row r="1708" spans="1:16" x14ac:dyDescent="0.25">
      <c r="A1708" s="5" t="e">
        <f t="shared" si="161"/>
        <v>#VALUE!</v>
      </c>
      <c r="B1708" s="6" t="str">
        <f>IFERROR(IF(Table1[[#This Row],[Multi-lens? 1]]="No", 1, IF(Table1[[#This Row],[Multi-lens? 1]]="Dual", 2, IF(Table1[[#This Row],[Multi-lens? 1]]="Quad", 4, ""))),"")</f>
        <v/>
      </c>
      <c r="C1708" s="6" t="e">
        <f t="shared" si="162"/>
        <v>#VALUE!</v>
      </c>
      <c r="D1708" s="6" t="e">
        <f t="shared" si="163"/>
        <v>#VALUE!</v>
      </c>
      <c r="E1708" s="6" t="e">
        <f t="shared" si="164"/>
        <v>#VALUE!</v>
      </c>
      <c r="F1708" s="6" t="e">
        <f t="shared" si="165"/>
        <v>#VALUE!</v>
      </c>
      <c r="H1708" s="6" t="str">
        <f>IFERROR(IF(Table1[[#This Row],[Multi-lens? 1]]="No", 1, IF(Table1[[#This Row],[Multi-lens? 1]]="Dual", 2, IF(Table1[[#This Row],[Multi-lens? 1]]="Quad", 4, ""))),"")</f>
        <v/>
      </c>
      <c r="I1708" s="9" t="str">
        <f>IFERROR(Table1[[#This Row],[Name]],"")</f>
        <v/>
      </c>
      <c r="K1708" s="3" t="str">
        <f t="shared" si="160"/>
        <v/>
      </c>
      <c r="M1708" s="4" t="e">
        <f>IF(Table1[[#This Row],[Import to Gateway Calculator?]]="Yes",IFERROR(Table1[[#This Row],[Streaming Resolution '[MP']]],""),0)</f>
        <v>#VALUE!</v>
      </c>
      <c r="N1708" s="4" t="e">
        <f>IF(Table1[[#This Row],[Import to Gateway Calculator?]]="Yes",IFERROR(Table1[[#This Row],[Recording Resolution '[MP']]],""),0)</f>
        <v>#VALUE!</v>
      </c>
      <c r="O1708" s="4" t="e">
        <f>IF(Table1[[#This Row],[Import to Gateway Calculator?]]="Yes",IFERROR(Table1[[#This Row],[Frame Rate '[FPS'] 1]],""),0)</f>
        <v>#VALUE!</v>
      </c>
      <c r="P1708" s="4" t="e">
        <f>IF(Table1[[#This Row],[Import to Gateway Calculator?]]="Yes",IFERROR(Table1[[#This Row],[Days of Storage 1]],""),0)</f>
        <v>#VALUE!</v>
      </c>
    </row>
    <row r="1709" spans="1:16" x14ac:dyDescent="0.25">
      <c r="A1709" s="5" t="e">
        <f t="shared" si="161"/>
        <v>#VALUE!</v>
      </c>
      <c r="B1709" s="6" t="str">
        <f>IFERROR(IF(Table1[[#This Row],[Multi-lens? 1]]="No", 1, IF(Table1[[#This Row],[Multi-lens? 1]]="Dual", 2, IF(Table1[[#This Row],[Multi-lens? 1]]="Quad", 4, ""))),"")</f>
        <v/>
      </c>
      <c r="C1709" s="6" t="e">
        <f t="shared" si="162"/>
        <v>#VALUE!</v>
      </c>
      <c r="D1709" s="6" t="e">
        <f t="shared" si="163"/>
        <v>#VALUE!</v>
      </c>
      <c r="E1709" s="6" t="e">
        <f t="shared" si="164"/>
        <v>#VALUE!</v>
      </c>
      <c r="F1709" s="6" t="e">
        <f t="shared" si="165"/>
        <v>#VALUE!</v>
      </c>
      <c r="H1709" s="6" t="str">
        <f>IFERROR(IF(Table1[[#This Row],[Multi-lens? 1]]="No", 1, IF(Table1[[#This Row],[Multi-lens? 1]]="Dual", 2, IF(Table1[[#This Row],[Multi-lens? 1]]="Quad", 4, ""))),"")</f>
        <v/>
      </c>
      <c r="I1709" s="9" t="str">
        <f>IFERROR(Table1[[#This Row],[Name]],"")</f>
        <v/>
      </c>
      <c r="K1709" s="3" t="str">
        <f t="shared" si="160"/>
        <v/>
      </c>
      <c r="M1709" s="4" t="e">
        <f>IF(Table1[[#This Row],[Import to Gateway Calculator?]]="Yes",IFERROR(Table1[[#This Row],[Streaming Resolution '[MP']]],""),0)</f>
        <v>#VALUE!</v>
      </c>
      <c r="N1709" s="4" t="e">
        <f>IF(Table1[[#This Row],[Import to Gateway Calculator?]]="Yes",IFERROR(Table1[[#This Row],[Recording Resolution '[MP']]],""),0)</f>
        <v>#VALUE!</v>
      </c>
      <c r="O1709" s="4" t="e">
        <f>IF(Table1[[#This Row],[Import to Gateway Calculator?]]="Yes",IFERROR(Table1[[#This Row],[Frame Rate '[FPS'] 1]],""),0)</f>
        <v>#VALUE!</v>
      </c>
      <c r="P1709" s="4" t="e">
        <f>IF(Table1[[#This Row],[Import to Gateway Calculator?]]="Yes",IFERROR(Table1[[#This Row],[Days of Storage 1]],""),0)</f>
        <v>#VALUE!</v>
      </c>
    </row>
    <row r="1710" spans="1:16" x14ac:dyDescent="0.25">
      <c r="A1710" s="5" t="e">
        <f t="shared" si="161"/>
        <v>#VALUE!</v>
      </c>
      <c r="B1710" s="6" t="str">
        <f>IFERROR(IF(Table1[[#This Row],[Multi-lens? 1]]="No", 1, IF(Table1[[#This Row],[Multi-lens? 1]]="Dual", 2, IF(Table1[[#This Row],[Multi-lens? 1]]="Quad", 4, ""))),"")</f>
        <v/>
      </c>
      <c r="C1710" s="6" t="e">
        <f t="shared" si="162"/>
        <v>#VALUE!</v>
      </c>
      <c r="D1710" s="6" t="e">
        <f t="shared" si="163"/>
        <v>#VALUE!</v>
      </c>
      <c r="E1710" s="6" t="e">
        <f t="shared" si="164"/>
        <v>#VALUE!</v>
      </c>
      <c r="F1710" s="6" t="e">
        <f t="shared" si="165"/>
        <v>#VALUE!</v>
      </c>
      <c r="H1710" s="6" t="str">
        <f>IFERROR(IF(Table1[[#This Row],[Multi-lens? 1]]="No", 1, IF(Table1[[#This Row],[Multi-lens? 1]]="Dual", 2, IF(Table1[[#This Row],[Multi-lens? 1]]="Quad", 4, ""))),"")</f>
        <v/>
      </c>
      <c r="I1710" s="9" t="str">
        <f>IFERROR(Table1[[#This Row],[Name]],"")</f>
        <v/>
      </c>
      <c r="K1710" s="3" t="str">
        <f t="shared" si="160"/>
        <v/>
      </c>
      <c r="M1710" s="4" t="e">
        <f>IF(Table1[[#This Row],[Import to Gateway Calculator?]]="Yes",IFERROR(Table1[[#This Row],[Streaming Resolution '[MP']]],""),0)</f>
        <v>#VALUE!</v>
      </c>
      <c r="N1710" s="4" t="e">
        <f>IF(Table1[[#This Row],[Import to Gateway Calculator?]]="Yes",IFERROR(Table1[[#This Row],[Recording Resolution '[MP']]],""),0)</f>
        <v>#VALUE!</v>
      </c>
      <c r="O1710" s="4" t="e">
        <f>IF(Table1[[#This Row],[Import to Gateway Calculator?]]="Yes",IFERROR(Table1[[#This Row],[Frame Rate '[FPS'] 1]],""),0)</f>
        <v>#VALUE!</v>
      </c>
      <c r="P1710" s="4" t="e">
        <f>IF(Table1[[#This Row],[Import to Gateway Calculator?]]="Yes",IFERROR(Table1[[#This Row],[Days of Storage 1]],""),0)</f>
        <v>#VALUE!</v>
      </c>
    </row>
    <row r="1711" spans="1:16" x14ac:dyDescent="0.25">
      <c r="A1711" s="5" t="e">
        <f t="shared" si="161"/>
        <v>#VALUE!</v>
      </c>
      <c r="B1711" s="6" t="str">
        <f>IFERROR(IF(Table1[[#This Row],[Multi-lens? 1]]="No", 1, IF(Table1[[#This Row],[Multi-lens? 1]]="Dual", 2, IF(Table1[[#This Row],[Multi-lens? 1]]="Quad", 4, ""))),"")</f>
        <v/>
      </c>
      <c r="C1711" s="6" t="e">
        <f t="shared" si="162"/>
        <v>#VALUE!</v>
      </c>
      <c r="D1711" s="6" t="e">
        <f t="shared" si="163"/>
        <v>#VALUE!</v>
      </c>
      <c r="E1711" s="6" t="e">
        <f t="shared" si="164"/>
        <v>#VALUE!</v>
      </c>
      <c r="F1711" s="6" t="e">
        <f t="shared" si="165"/>
        <v>#VALUE!</v>
      </c>
      <c r="H1711" s="6" t="str">
        <f>IFERROR(IF(Table1[[#This Row],[Multi-lens? 1]]="No", 1, IF(Table1[[#This Row],[Multi-lens? 1]]="Dual", 2, IF(Table1[[#This Row],[Multi-lens? 1]]="Quad", 4, ""))),"")</f>
        <v/>
      </c>
      <c r="I1711" s="9" t="str">
        <f>IFERROR(Table1[[#This Row],[Name]],"")</f>
        <v/>
      </c>
      <c r="K1711" s="3" t="str">
        <f t="shared" si="160"/>
        <v/>
      </c>
      <c r="M1711" s="4" t="e">
        <f>IF(Table1[[#This Row],[Import to Gateway Calculator?]]="Yes",IFERROR(Table1[[#This Row],[Streaming Resolution '[MP']]],""),0)</f>
        <v>#VALUE!</v>
      </c>
      <c r="N1711" s="4" t="e">
        <f>IF(Table1[[#This Row],[Import to Gateway Calculator?]]="Yes",IFERROR(Table1[[#This Row],[Recording Resolution '[MP']]],""),0)</f>
        <v>#VALUE!</v>
      </c>
      <c r="O1711" s="4" t="e">
        <f>IF(Table1[[#This Row],[Import to Gateway Calculator?]]="Yes",IFERROR(Table1[[#This Row],[Frame Rate '[FPS'] 1]],""),0)</f>
        <v>#VALUE!</v>
      </c>
      <c r="P1711" s="4" t="e">
        <f>IF(Table1[[#This Row],[Import to Gateway Calculator?]]="Yes",IFERROR(Table1[[#This Row],[Days of Storage 1]],""),0)</f>
        <v>#VALUE!</v>
      </c>
    </row>
    <row r="1712" spans="1:16" x14ac:dyDescent="0.25">
      <c r="A1712" s="5" t="e">
        <f t="shared" si="161"/>
        <v>#VALUE!</v>
      </c>
      <c r="B1712" s="6" t="str">
        <f>IFERROR(IF(Table1[[#This Row],[Multi-lens? 1]]="No", 1, IF(Table1[[#This Row],[Multi-lens? 1]]="Dual", 2, IF(Table1[[#This Row],[Multi-lens? 1]]="Quad", 4, ""))),"")</f>
        <v/>
      </c>
      <c r="C1712" s="6" t="e">
        <f t="shared" si="162"/>
        <v>#VALUE!</v>
      </c>
      <c r="D1712" s="6" t="e">
        <f t="shared" si="163"/>
        <v>#VALUE!</v>
      </c>
      <c r="E1712" s="6" t="e">
        <f t="shared" si="164"/>
        <v>#VALUE!</v>
      </c>
      <c r="F1712" s="6" t="e">
        <f t="shared" si="165"/>
        <v>#VALUE!</v>
      </c>
      <c r="H1712" s="6" t="str">
        <f>IFERROR(IF(Table1[[#This Row],[Multi-lens? 1]]="No", 1, IF(Table1[[#This Row],[Multi-lens? 1]]="Dual", 2, IF(Table1[[#This Row],[Multi-lens? 1]]="Quad", 4, ""))),"")</f>
        <v/>
      </c>
      <c r="I1712" s="9" t="str">
        <f>IFERROR(Table1[[#This Row],[Name]],"")</f>
        <v/>
      </c>
      <c r="K1712" s="3" t="str">
        <f t="shared" si="160"/>
        <v/>
      </c>
      <c r="M1712" s="4" t="e">
        <f>IF(Table1[[#This Row],[Import to Gateway Calculator?]]="Yes",IFERROR(Table1[[#This Row],[Streaming Resolution '[MP']]],""),0)</f>
        <v>#VALUE!</v>
      </c>
      <c r="N1712" s="4" t="e">
        <f>IF(Table1[[#This Row],[Import to Gateway Calculator?]]="Yes",IFERROR(Table1[[#This Row],[Recording Resolution '[MP']]],""),0)</f>
        <v>#VALUE!</v>
      </c>
      <c r="O1712" s="4" t="e">
        <f>IF(Table1[[#This Row],[Import to Gateway Calculator?]]="Yes",IFERROR(Table1[[#This Row],[Frame Rate '[FPS'] 1]],""),0)</f>
        <v>#VALUE!</v>
      </c>
      <c r="P1712" s="4" t="e">
        <f>IF(Table1[[#This Row],[Import to Gateway Calculator?]]="Yes",IFERROR(Table1[[#This Row],[Days of Storage 1]],""),0)</f>
        <v>#VALUE!</v>
      </c>
    </row>
    <row r="1713" spans="1:16" x14ac:dyDescent="0.25">
      <c r="A1713" s="5" t="e">
        <f t="shared" si="161"/>
        <v>#VALUE!</v>
      </c>
      <c r="B1713" s="6" t="str">
        <f>IFERROR(IF(Table1[[#This Row],[Multi-lens? 1]]="No", 1, IF(Table1[[#This Row],[Multi-lens? 1]]="Dual", 2, IF(Table1[[#This Row],[Multi-lens? 1]]="Quad", 4, ""))),"")</f>
        <v/>
      </c>
      <c r="C1713" s="6" t="e">
        <f t="shared" si="162"/>
        <v>#VALUE!</v>
      </c>
      <c r="D1713" s="6" t="e">
        <f t="shared" si="163"/>
        <v>#VALUE!</v>
      </c>
      <c r="E1713" s="6" t="e">
        <f t="shared" si="164"/>
        <v>#VALUE!</v>
      </c>
      <c r="F1713" s="6" t="e">
        <f t="shared" si="165"/>
        <v>#VALUE!</v>
      </c>
      <c r="H1713" s="6" t="str">
        <f>IFERROR(IF(Table1[[#This Row],[Multi-lens? 1]]="No", 1, IF(Table1[[#This Row],[Multi-lens? 1]]="Dual", 2, IF(Table1[[#This Row],[Multi-lens? 1]]="Quad", 4, ""))),"")</f>
        <v/>
      </c>
      <c r="I1713" s="9" t="str">
        <f>IFERROR(Table1[[#This Row],[Name]],"")</f>
        <v/>
      </c>
      <c r="K1713" s="3" t="str">
        <f t="shared" si="160"/>
        <v/>
      </c>
      <c r="M1713" s="4" t="e">
        <f>IF(Table1[[#This Row],[Import to Gateway Calculator?]]="Yes",IFERROR(Table1[[#This Row],[Streaming Resolution '[MP']]],""),0)</f>
        <v>#VALUE!</v>
      </c>
      <c r="N1713" s="4" t="e">
        <f>IF(Table1[[#This Row],[Import to Gateway Calculator?]]="Yes",IFERROR(Table1[[#This Row],[Recording Resolution '[MP']]],""),0)</f>
        <v>#VALUE!</v>
      </c>
      <c r="O1713" s="4" t="e">
        <f>IF(Table1[[#This Row],[Import to Gateway Calculator?]]="Yes",IFERROR(Table1[[#This Row],[Frame Rate '[FPS'] 1]],""),0)</f>
        <v>#VALUE!</v>
      </c>
      <c r="P1713" s="4" t="e">
        <f>IF(Table1[[#This Row],[Import to Gateway Calculator?]]="Yes",IFERROR(Table1[[#This Row],[Days of Storage 1]],""),0)</f>
        <v>#VALUE!</v>
      </c>
    </row>
    <row r="1714" spans="1:16" x14ac:dyDescent="0.25">
      <c r="A1714" s="5" t="e">
        <f t="shared" si="161"/>
        <v>#VALUE!</v>
      </c>
      <c r="B1714" s="6" t="str">
        <f>IFERROR(IF(Table1[[#This Row],[Multi-lens? 1]]="No", 1, IF(Table1[[#This Row],[Multi-lens? 1]]="Dual", 2, IF(Table1[[#This Row],[Multi-lens? 1]]="Quad", 4, ""))),"")</f>
        <v/>
      </c>
      <c r="C1714" s="6" t="e">
        <f t="shared" si="162"/>
        <v>#VALUE!</v>
      </c>
      <c r="D1714" s="6" t="e">
        <f t="shared" si="163"/>
        <v>#VALUE!</v>
      </c>
      <c r="E1714" s="6" t="e">
        <f t="shared" si="164"/>
        <v>#VALUE!</v>
      </c>
      <c r="F1714" s="6" t="e">
        <f t="shared" si="165"/>
        <v>#VALUE!</v>
      </c>
      <c r="H1714" s="6" t="str">
        <f>IFERROR(IF(Table1[[#This Row],[Multi-lens? 1]]="No", 1, IF(Table1[[#This Row],[Multi-lens? 1]]="Dual", 2, IF(Table1[[#This Row],[Multi-lens? 1]]="Quad", 4, ""))),"")</f>
        <v/>
      </c>
      <c r="I1714" s="9" t="str">
        <f>IFERROR(Table1[[#This Row],[Name]],"")</f>
        <v/>
      </c>
      <c r="K1714" s="3" t="str">
        <f t="shared" si="160"/>
        <v/>
      </c>
      <c r="M1714" s="4" t="e">
        <f>IF(Table1[[#This Row],[Import to Gateway Calculator?]]="Yes",IFERROR(Table1[[#This Row],[Streaming Resolution '[MP']]],""),0)</f>
        <v>#VALUE!</v>
      </c>
      <c r="N1714" s="4" t="e">
        <f>IF(Table1[[#This Row],[Import to Gateway Calculator?]]="Yes",IFERROR(Table1[[#This Row],[Recording Resolution '[MP']]],""),0)</f>
        <v>#VALUE!</v>
      </c>
      <c r="O1714" s="4" t="e">
        <f>IF(Table1[[#This Row],[Import to Gateway Calculator?]]="Yes",IFERROR(Table1[[#This Row],[Frame Rate '[FPS'] 1]],""),0)</f>
        <v>#VALUE!</v>
      </c>
      <c r="P1714" s="4" t="e">
        <f>IF(Table1[[#This Row],[Import to Gateway Calculator?]]="Yes",IFERROR(Table1[[#This Row],[Days of Storage 1]],""),0)</f>
        <v>#VALUE!</v>
      </c>
    </row>
    <row r="1715" spans="1:16" x14ac:dyDescent="0.25">
      <c r="A1715" s="5" t="e">
        <f t="shared" si="161"/>
        <v>#VALUE!</v>
      </c>
      <c r="B1715" s="6" t="str">
        <f>IFERROR(IF(Table1[[#This Row],[Multi-lens? 1]]="No", 1, IF(Table1[[#This Row],[Multi-lens? 1]]="Dual", 2, IF(Table1[[#This Row],[Multi-lens? 1]]="Quad", 4, ""))),"")</f>
        <v/>
      </c>
      <c r="C1715" s="6" t="e">
        <f t="shared" si="162"/>
        <v>#VALUE!</v>
      </c>
      <c r="D1715" s="6" t="e">
        <f t="shared" si="163"/>
        <v>#VALUE!</v>
      </c>
      <c r="E1715" s="6" t="e">
        <f t="shared" si="164"/>
        <v>#VALUE!</v>
      </c>
      <c r="F1715" s="6" t="e">
        <f t="shared" si="165"/>
        <v>#VALUE!</v>
      </c>
      <c r="H1715" s="6" t="str">
        <f>IFERROR(IF(Table1[[#This Row],[Multi-lens? 1]]="No", 1, IF(Table1[[#This Row],[Multi-lens? 1]]="Dual", 2, IF(Table1[[#This Row],[Multi-lens? 1]]="Quad", 4, ""))),"")</f>
        <v/>
      </c>
      <c r="I1715" s="9" t="str">
        <f>IFERROR(Table1[[#This Row],[Name]],"")</f>
        <v/>
      </c>
      <c r="K1715" s="3" t="str">
        <f t="shared" si="160"/>
        <v/>
      </c>
      <c r="M1715" s="4" t="e">
        <f>IF(Table1[[#This Row],[Import to Gateway Calculator?]]="Yes",IFERROR(Table1[[#This Row],[Streaming Resolution '[MP']]],""),0)</f>
        <v>#VALUE!</v>
      </c>
      <c r="N1715" s="4" t="e">
        <f>IF(Table1[[#This Row],[Import to Gateway Calculator?]]="Yes",IFERROR(Table1[[#This Row],[Recording Resolution '[MP']]],""),0)</f>
        <v>#VALUE!</v>
      </c>
      <c r="O1715" s="4" t="e">
        <f>IF(Table1[[#This Row],[Import to Gateway Calculator?]]="Yes",IFERROR(Table1[[#This Row],[Frame Rate '[FPS'] 1]],""),0)</f>
        <v>#VALUE!</v>
      </c>
      <c r="P1715" s="4" t="e">
        <f>IF(Table1[[#This Row],[Import to Gateway Calculator?]]="Yes",IFERROR(Table1[[#This Row],[Days of Storage 1]],""),0)</f>
        <v>#VALUE!</v>
      </c>
    </row>
    <row r="1716" spans="1:16" x14ac:dyDescent="0.25">
      <c r="A1716" s="5" t="e">
        <f t="shared" si="161"/>
        <v>#VALUE!</v>
      </c>
      <c r="B1716" s="6" t="str">
        <f>IFERROR(IF(Table1[[#This Row],[Multi-lens? 1]]="No", 1, IF(Table1[[#This Row],[Multi-lens? 1]]="Dual", 2, IF(Table1[[#This Row],[Multi-lens? 1]]="Quad", 4, ""))),"")</f>
        <v/>
      </c>
      <c r="C1716" s="6" t="e">
        <f t="shared" si="162"/>
        <v>#VALUE!</v>
      </c>
      <c r="D1716" s="6" t="e">
        <f t="shared" si="163"/>
        <v>#VALUE!</v>
      </c>
      <c r="E1716" s="6" t="e">
        <f t="shared" si="164"/>
        <v>#VALUE!</v>
      </c>
      <c r="F1716" s="6" t="e">
        <f t="shared" si="165"/>
        <v>#VALUE!</v>
      </c>
      <c r="H1716" s="6" t="str">
        <f>IFERROR(IF(Table1[[#This Row],[Multi-lens? 1]]="No", 1, IF(Table1[[#This Row],[Multi-lens? 1]]="Dual", 2, IF(Table1[[#This Row],[Multi-lens? 1]]="Quad", 4, ""))),"")</f>
        <v/>
      </c>
      <c r="I1716" s="9" t="str">
        <f>IFERROR(Table1[[#This Row],[Name]],"")</f>
        <v/>
      </c>
      <c r="K1716" s="3" t="str">
        <f t="shared" si="160"/>
        <v/>
      </c>
      <c r="M1716" s="4" t="e">
        <f>IF(Table1[[#This Row],[Import to Gateway Calculator?]]="Yes",IFERROR(Table1[[#This Row],[Streaming Resolution '[MP']]],""),0)</f>
        <v>#VALUE!</v>
      </c>
      <c r="N1716" s="4" t="e">
        <f>IF(Table1[[#This Row],[Import to Gateway Calculator?]]="Yes",IFERROR(Table1[[#This Row],[Recording Resolution '[MP']]],""),0)</f>
        <v>#VALUE!</v>
      </c>
      <c r="O1716" s="4" t="e">
        <f>IF(Table1[[#This Row],[Import to Gateway Calculator?]]="Yes",IFERROR(Table1[[#This Row],[Frame Rate '[FPS'] 1]],""),0)</f>
        <v>#VALUE!</v>
      </c>
      <c r="P1716" s="4" t="e">
        <f>IF(Table1[[#This Row],[Import to Gateway Calculator?]]="Yes",IFERROR(Table1[[#This Row],[Days of Storage 1]],""),0)</f>
        <v>#VALUE!</v>
      </c>
    </row>
    <row r="1717" spans="1:16" x14ac:dyDescent="0.25">
      <c r="A1717" s="5" t="e">
        <f t="shared" si="161"/>
        <v>#VALUE!</v>
      </c>
      <c r="B1717" s="6" t="str">
        <f>IFERROR(IF(Table1[[#This Row],[Multi-lens? 1]]="No", 1, IF(Table1[[#This Row],[Multi-lens? 1]]="Dual", 2, IF(Table1[[#This Row],[Multi-lens? 1]]="Quad", 4, ""))),"")</f>
        <v/>
      </c>
      <c r="C1717" s="6" t="e">
        <f t="shared" si="162"/>
        <v>#VALUE!</v>
      </c>
      <c r="D1717" s="6" t="e">
        <f t="shared" si="163"/>
        <v>#VALUE!</v>
      </c>
      <c r="E1717" s="6" t="e">
        <f t="shared" si="164"/>
        <v>#VALUE!</v>
      </c>
      <c r="F1717" s="6" t="e">
        <f t="shared" si="165"/>
        <v>#VALUE!</v>
      </c>
      <c r="H1717" s="6" t="str">
        <f>IFERROR(IF(Table1[[#This Row],[Multi-lens? 1]]="No", 1, IF(Table1[[#This Row],[Multi-lens? 1]]="Dual", 2, IF(Table1[[#This Row],[Multi-lens? 1]]="Quad", 4, ""))),"")</f>
        <v/>
      </c>
      <c r="I1717" s="9" t="str">
        <f>IFERROR(Table1[[#This Row],[Name]],"")</f>
        <v/>
      </c>
      <c r="K1717" s="3" t="str">
        <f t="shared" si="160"/>
        <v/>
      </c>
      <c r="M1717" s="4" t="e">
        <f>IF(Table1[[#This Row],[Import to Gateway Calculator?]]="Yes",IFERROR(Table1[[#This Row],[Streaming Resolution '[MP']]],""),0)</f>
        <v>#VALUE!</v>
      </c>
      <c r="N1717" s="4" t="e">
        <f>IF(Table1[[#This Row],[Import to Gateway Calculator?]]="Yes",IFERROR(Table1[[#This Row],[Recording Resolution '[MP']]],""),0)</f>
        <v>#VALUE!</v>
      </c>
      <c r="O1717" s="4" t="e">
        <f>IF(Table1[[#This Row],[Import to Gateway Calculator?]]="Yes",IFERROR(Table1[[#This Row],[Frame Rate '[FPS'] 1]],""),0)</f>
        <v>#VALUE!</v>
      </c>
      <c r="P1717" s="4" t="e">
        <f>IF(Table1[[#This Row],[Import to Gateway Calculator?]]="Yes",IFERROR(Table1[[#This Row],[Days of Storage 1]],""),0)</f>
        <v>#VALUE!</v>
      </c>
    </row>
    <row r="1718" spans="1:16" x14ac:dyDescent="0.25">
      <c r="A1718" s="5" t="e">
        <f t="shared" si="161"/>
        <v>#VALUE!</v>
      </c>
      <c r="B1718" s="6" t="str">
        <f>IFERROR(IF(Table1[[#This Row],[Multi-lens? 1]]="No", 1, IF(Table1[[#This Row],[Multi-lens? 1]]="Dual", 2, IF(Table1[[#This Row],[Multi-lens? 1]]="Quad", 4, ""))),"")</f>
        <v/>
      </c>
      <c r="C1718" s="6" t="e">
        <f t="shared" si="162"/>
        <v>#VALUE!</v>
      </c>
      <c r="D1718" s="6" t="e">
        <f t="shared" si="163"/>
        <v>#VALUE!</v>
      </c>
      <c r="E1718" s="6" t="e">
        <f t="shared" si="164"/>
        <v>#VALUE!</v>
      </c>
      <c r="F1718" s="6" t="e">
        <f t="shared" si="165"/>
        <v>#VALUE!</v>
      </c>
      <c r="H1718" s="6" t="str">
        <f>IFERROR(IF(Table1[[#This Row],[Multi-lens? 1]]="No", 1, IF(Table1[[#This Row],[Multi-lens? 1]]="Dual", 2, IF(Table1[[#This Row],[Multi-lens? 1]]="Quad", 4, ""))),"")</f>
        <v/>
      </c>
      <c r="I1718" s="9" t="str">
        <f>IFERROR(Table1[[#This Row],[Name]],"")</f>
        <v/>
      </c>
      <c r="K1718" s="3" t="str">
        <f t="shared" si="160"/>
        <v/>
      </c>
      <c r="M1718" s="4" t="e">
        <f>IF(Table1[[#This Row],[Import to Gateway Calculator?]]="Yes",IFERROR(Table1[[#This Row],[Streaming Resolution '[MP']]],""),0)</f>
        <v>#VALUE!</v>
      </c>
      <c r="N1718" s="4" t="e">
        <f>IF(Table1[[#This Row],[Import to Gateway Calculator?]]="Yes",IFERROR(Table1[[#This Row],[Recording Resolution '[MP']]],""),0)</f>
        <v>#VALUE!</v>
      </c>
      <c r="O1718" s="4" t="e">
        <f>IF(Table1[[#This Row],[Import to Gateway Calculator?]]="Yes",IFERROR(Table1[[#This Row],[Frame Rate '[FPS'] 1]],""),0)</f>
        <v>#VALUE!</v>
      </c>
      <c r="P1718" s="4" t="e">
        <f>IF(Table1[[#This Row],[Import to Gateway Calculator?]]="Yes",IFERROR(Table1[[#This Row],[Days of Storage 1]],""),0)</f>
        <v>#VALUE!</v>
      </c>
    </row>
    <row r="1719" spans="1:16" x14ac:dyDescent="0.25">
      <c r="A1719" s="5" t="e">
        <f t="shared" si="161"/>
        <v>#VALUE!</v>
      </c>
      <c r="B1719" s="6" t="str">
        <f>IFERROR(IF(Table1[[#This Row],[Multi-lens? 1]]="No", 1, IF(Table1[[#This Row],[Multi-lens? 1]]="Dual", 2, IF(Table1[[#This Row],[Multi-lens? 1]]="Quad", 4, ""))),"")</f>
        <v/>
      </c>
      <c r="C1719" s="6" t="e">
        <f t="shared" si="162"/>
        <v>#VALUE!</v>
      </c>
      <c r="D1719" s="6" t="e">
        <f t="shared" si="163"/>
        <v>#VALUE!</v>
      </c>
      <c r="E1719" s="6" t="e">
        <f t="shared" si="164"/>
        <v>#VALUE!</v>
      </c>
      <c r="F1719" s="6" t="e">
        <f t="shared" si="165"/>
        <v>#VALUE!</v>
      </c>
      <c r="H1719" s="6" t="str">
        <f>IFERROR(IF(Table1[[#This Row],[Multi-lens? 1]]="No", 1, IF(Table1[[#This Row],[Multi-lens? 1]]="Dual", 2, IF(Table1[[#This Row],[Multi-lens? 1]]="Quad", 4, ""))),"")</f>
        <v/>
      </c>
      <c r="I1719" s="9" t="str">
        <f>IFERROR(Table1[[#This Row],[Name]],"")</f>
        <v/>
      </c>
      <c r="K1719" s="3" t="str">
        <f t="shared" si="160"/>
        <v/>
      </c>
      <c r="M1719" s="4" t="e">
        <f>IF(Table1[[#This Row],[Import to Gateway Calculator?]]="Yes",IFERROR(Table1[[#This Row],[Streaming Resolution '[MP']]],""),0)</f>
        <v>#VALUE!</v>
      </c>
      <c r="N1719" s="4" t="e">
        <f>IF(Table1[[#This Row],[Import to Gateway Calculator?]]="Yes",IFERROR(Table1[[#This Row],[Recording Resolution '[MP']]],""),0)</f>
        <v>#VALUE!</v>
      </c>
      <c r="O1719" s="4" t="e">
        <f>IF(Table1[[#This Row],[Import to Gateway Calculator?]]="Yes",IFERROR(Table1[[#This Row],[Frame Rate '[FPS'] 1]],""),0)</f>
        <v>#VALUE!</v>
      </c>
      <c r="P1719" s="4" t="e">
        <f>IF(Table1[[#This Row],[Import to Gateway Calculator?]]="Yes",IFERROR(Table1[[#This Row],[Days of Storage 1]],""),0)</f>
        <v>#VALUE!</v>
      </c>
    </row>
    <row r="1720" spans="1:16" x14ac:dyDescent="0.25">
      <c r="A1720" s="5" t="e">
        <f t="shared" si="161"/>
        <v>#VALUE!</v>
      </c>
      <c r="B1720" s="6" t="str">
        <f>IFERROR(IF(Table1[[#This Row],[Multi-lens? 1]]="No", 1, IF(Table1[[#This Row],[Multi-lens? 1]]="Dual", 2, IF(Table1[[#This Row],[Multi-lens? 1]]="Quad", 4, ""))),"")</f>
        <v/>
      </c>
      <c r="C1720" s="6" t="e">
        <f t="shared" si="162"/>
        <v>#VALUE!</v>
      </c>
      <c r="D1720" s="6" t="e">
        <f t="shared" si="163"/>
        <v>#VALUE!</v>
      </c>
      <c r="E1720" s="6" t="e">
        <f t="shared" si="164"/>
        <v>#VALUE!</v>
      </c>
      <c r="F1720" s="6" t="e">
        <f t="shared" si="165"/>
        <v>#VALUE!</v>
      </c>
      <c r="H1720" s="6" t="str">
        <f>IFERROR(IF(Table1[[#This Row],[Multi-lens? 1]]="No", 1, IF(Table1[[#This Row],[Multi-lens? 1]]="Dual", 2, IF(Table1[[#This Row],[Multi-lens? 1]]="Quad", 4, ""))),"")</f>
        <v/>
      </c>
      <c r="I1720" s="9" t="str">
        <f>IFERROR(Table1[[#This Row],[Name]],"")</f>
        <v/>
      </c>
      <c r="K1720" s="3" t="str">
        <f t="shared" si="160"/>
        <v/>
      </c>
      <c r="M1720" s="4" t="e">
        <f>IF(Table1[[#This Row],[Import to Gateway Calculator?]]="Yes",IFERROR(Table1[[#This Row],[Streaming Resolution '[MP']]],""),0)</f>
        <v>#VALUE!</v>
      </c>
      <c r="N1720" s="4" t="e">
        <f>IF(Table1[[#This Row],[Import to Gateway Calculator?]]="Yes",IFERROR(Table1[[#This Row],[Recording Resolution '[MP']]],""),0)</f>
        <v>#VALUE!</v>
      </c>
      <c r="O1720" s="4" t="e">
        <f>IF(Table1[[#This Row],[Import to Gateway Calculator?]]="Yes",IFERROR(Table1[[#This Row],[Frame Rate '[FPS'] 1]],""),0)</f>
        <v>#VALUE!</v>
      </c>
      <c r="P1720" s="4" t="e">
        <f>IF(Table1[[#This Row],[Import to Gateway Calculator?]]="Yes",IFERROR(Table1[[#This Row],[Days of Storage 1]],""),0)</f>
        <v>#VALUE!</v>
      </c>
    </row>
    <row r="1721" spans="1:16" x14ac:dyDescent="0.25">
      <c r="A1721" s="5" t="e">
        <f t="shared" si="161"/>
        <v>#VALUE!</v>
      </c>
      <c r="B1721" s="6" t="str">
        <f>IFERROR(IF(Table1[[#This Row],[Multi-lens? 1]]="No", 1, IF(Table1[[#This Row],[Multi-lens? 1]]="Dual", 2, IF(Table1[[#This Row],[Multi-lens? 1]]="Quad", 4, ""))),"")</f>
        <v/>
      </c>
      <c r="C1721" s="6" t="e">
        <f t="shared" si="162"/>
        <v>#VALUE!</v>
      </c>
      <c r="D1721" s="6" t="e">
        <f t="shared" si="163"/>
        <v>#VALUE!</v>
      </c>
      <c r="E1721" s="6" t="e">
        <f t="shared" si="164"/>
        <v>#VALUE!</v>
      </c>
      <c r="F1721" s="6" t="e">
        <f t="shared" si="165"/>
        <v>#VALUE!</v>
      </c>
      <c r="H1721" s="6" t="str">
        <f>IFERROR(IF(Table1[[#This Row],[Multi-lens? 1]]="No", 1, IF(Table1[[#This Row],[Multi-lens? 1]]="Dual", 2, IF(Table1[[#This Row],[Multi-lens? 1]]="Quad", 4, ""))),"")</f>
        <v/>
      </c>
      <c r="I1721" s="9" t="str">
        <f>IFERROR(Table1[[#This Row],[Name]],"")</f>
        <v/>
      </c>
      <c r="K1721" s="3" t="str">
        <f t="shared" si="160"/>
        <v/>
      </c>
      <c r="M1721" s="4" t="e">
        <f>IF(Table1[[#This Row],[Import to Gateway Calculator?]]="Yes",IFERROR(Table1[[#This Row],[Streaming Resolution '[MP']]],""),0)</f>
        <v>#VALUE!</v>
      </c>
      <c r="N1721" s="4" t="e">
        <f>IF(Table1[[#This Row],[Import to Gateway Calculator?]]="Yes",IFERROR(Table1[[#This Row],[Recording Resolution '[MP']]],""),0)</f>
        <v>#VALUE!</v>
      </c>
      <c r="O1721" s="4" t="e">
        <f>IF(Table1[[#This Row],[Import to Gateway Calculator?]]="Yes",IFERROR(Table1[[#This Row],[Frame Rate '[FPS'] 1]],""),0)</f>
        <v>#VALUE!</v>
      </c>
      <c r="P1721" s="4" t="e">
        <f>IF(Table1[[#This Row],[Import to Gateway Calculator?]]="Yes",IFERROR(Table1[[#This Row],[Days of Storage 1]],""),0)</f>
        <v>#VALUE!</v>
      </c>
    </row>
    <row r="1722" spans="1:16" x14ac:dyDescent="0.25">
      <c r="A1722" s="5" t="e">
        <f t="shared" si="161"/>
        <v>#VALUE!</v>
      </c>
      <c r="B1722" s="6" t="str">
        <f>IFERROR(IF(Table1[[#This Row],[Multi-lens? 1]]="No", 1, IF(Table1[[#This Row],[Multi-lens? 1]]="Dual", 2, IF(Table1[[#This Row],[Multi-lens? 1]]="Quad", 4, ""))),"")</f>
        <v/>
      </c>
      <c r="C1722" s="6" t="e">
        <f t="shared" si="162"/>
        <v>#VALUE!</v>
      </c>
      <c r="D1722" s="6" t="e">
        <f t="shared" si="163"/>
        <v>#VALUE!</v>
      </c>
      <c r="E1722" s="6" t="e">
        <f t="shared" si="164"/>
        <v>#VALUE!</v>
      </c>
      <c r="F1722" s="6" t="e">
        <f t="shared" si="165"/>
        <v>#VALUE!</v>
      </c>
      <c r="H1722" s="6" t="str">
        <f>IFERROR(IF(Table1[[#This Row],[Multi-lens? 1]]="No", 1, IF(Table1[[#This Row],[Multi-lens? 1]]="Dual", 2, IF(Table1[[#This Row],[Multi-lens? 1]]="Quad", 4, ""))),"")</f>
        <v/>
      </c>
      <c r="I1722" s="9" t="str">
        <f>IFERROR(Table1[[#This Row],[Name]],"")</f>
        <v/>
      </c>
      <c r="K1722" s="3" t="str">
        <f t="shared" si="160"/>
        <v/>
      </c>
      <c r="M1722" s="4" t="e">
        <f>IF(Table1[[#This Row],[Import to Gateway Calculator?]]="Yes",IFERROR(Table1[[#This Row],[Streaming Resolution '[MP']]],""),0)</f>
        <v>#VALUE!</v>
      </c>
      <c r="N1722" s="4" t="e">
        <f>IF(Table1[[#This Row],[Import to Gateway Calculator?]]="Yes",IFERROR(Table1[[#This Row],[Recording Resolution '[MP']]],""),0)</f>
        <v>#VALUE!</v>
      </c>
      <c r="O1722" s="4" t="e">
        <f>IF(Table1[[#This Row],[Import to Gateway Calculator?]]="Yes",IFERROR(Table1[[#This Row],[Frame Rate '[FPS'] 1]],""),0)</f>
        <v>#VALUE!</v>
      </c>
      <c r="P1722" s="4" t="e">
        <f>IF(Table1[[#This Row],[Import to Gateway Calculator?]]="Yes",IFERROR(Table1[[#This Row],[Days of Storage 1]],""),0)</f>
        <v>#VALUE!</v>
      </c>
    </row>
    <row r="1723" spans="1:16" x14ac:dyDescent="0.25">
      <c r="A1723" s="5" t="e">
        <f t="shared" si="161"/>
        <v>#VALUE!</v>
      </c>
      <c r="B1723" s="6" t="str">
        <f>IFERROR(IF(Table1[[#This Row],[Multi-lens? 1]]="No", 1, IF(Table1[[#This Row],[Multi-lens? 1]]="Dual", 2, IF(Table1[[#This Row],[Multi-lens? 1]]="Quad", 4, ""))),"")</f>
        <v/>
      </c>
      <c r="C1723" s="6" t="e">
        <f t="shared" si="162"/>
        <v>#VALUE!</v>
      </c>
      <c r="D1723" s="6" t="e">
        <f t="shared" si="163"/>
        <v>#VALUE!</v>
      </c>
      <c r="E1723" s="6" t="e">
        <f t="shared" si="164"/>
        <v>#VALUE!</v>
      </c>
      <c r="F1723" s="6" t="e">
        <f t="shared" si="165"/>
        <v>#VALUE!</v>
      </c>
      <c r="H1723" s="6" t="str">
        <f>IFERROR(IF(Table1[[#This Row],[Multi-lens? 1]]="No", 1, IF(Table1[[#This Row],[Multi-lens? 1]]="Dual", 2, IF(Table1[[#This Row],[Multi-lens? 1]]="Quad", 4, ""))),"")</f>
        <v/>
      </c>
      <c r="I1723" s="9" t="str">
        <f>IFERROR(Table1[[#This Row],[Name]],"")</f>
        <v/>
      </c>
      <c r="K1723" s="3" t="str">
        <f t="shared" si="160"/>
        <v/>
      </c>
      <c r="M1723" s="4" t="e">
        <f>IF(Table1[[#This Row],[Import to Gateway Calculator?]]="Yes",IFERROR(Table1[[#This Row],[Streaming Resolution '[MP']]],""),0)</f>
        <v>#VALUE!</v>
      </c>
      <c r="N1723" s="4" t="e">
        <f>IF(Table1[[#This Row],[Import to Gateway Calculator?]]="Yes",IFERROR(Table1[[#This Row],[Recording Resolution '[MP']]],""),0)</f>
        <v>#VALUE!</v>
      </c>
      <c r="O1723" s="4" t="e">
        <f>IF(Table1[[#This Row],[Import to Gateway Calculator?]]="Yes",IFERROR(Table1[[#This Row],[Frame Rate '[FPS'] 1]],""),0)</f>
        <v>#VALUE!</v>
      </c>
      <c r="P1723" s="4" t="e">
        <f>IF(Table1[[#This Row],[Import to Gateway Calculator?]]="Yes",IFERROR(Table1[[#This Row],[Days of Storage 1]],""),0)</f>
        <v>#VALUE!</v>
      </c>
    </row>
    <row r="1724" spans="1:16" x14ac:dyDescent="0.25">
      <c r="A1724" s="5" t="e">
        <f t="shared" si="161"/>
        <v>#VALUE!</v>
      </c>
      <c r="B1724" s="6" t="str">
        <f>IFERROR(IF(Table1[[#This Row],[Multi-lens? 1]]="No", 1, IF(Table1[[#This Row],[Multi-lens? 1]]="Dual", 2, IF(Table1[[#This Row],[Multi-lens? 1]]="Quad", 4, ""))),"")</f>
        <v/>
      </c>
      <c r="C1724" s="6" t="e">
        <f t="shared" si="162"/>
        <v>#VALUE!</v>
      </c>
      <c r="D1724" s="6" t="e">
        <f t="shared" si="163"/>
        <v>#VALUE!</v>
      </c>
      <c r="E1724" s="6" t="e">
        <f t="shared" si="164"/>
        <v>#VALUE!</v>
      </c>
      <c r="F1724" s="6" t="e">
        <f t="shared" si="165"/>
        <v>#VALUE!</v>
      </c>
      <c r="H1724" s="6" t="str">
        <f>IFERROR(IF(Table1[[#This Row],[Multi-lens? 1]]="No", 1, IF(Table1[[#This Row],[Multi-lens? 1]]="Dual", 2, IF(Table1[[#This Row],[Multi-lens? 1]]="Quad", 4, ""))),"")</f>
        <v/>
      </c>
      <c r="I1724" s="9" t="str">
        <f>IFERROR(Table1[[#This Row],[Name]],"")</f>
        <v/>
      </c>
      <c r="K1724" s="3" t="str">
        <f t="shared" si="160"/>
        <v/>
      </c>
      <c r="M1724" s="4" t="e">
        <f>IF(Table1[[#This Row],[Import to Gateway Calculator?]]="Yes",IFERROR(Table1[[#This Row],[Streaming Resolution '[MP']]],""),0)</f>
        <v>#VALUE!</v>
      </c>
      <c r="N1724" s="4" t="e">
        <f>IF(Table1[[#This Row],[Import to Gateway Calculator?]]="Yes",IFERROR(Table1[[#This Row],[Recording Resolution '[MP']]],""),0)</f>
        <v>#VALUE!</v>
      </c>
      <c r="O1724" s="4" t="e">
        <f>IF(Table1[[#This Row],[Import to Gateway Calculator?]]="Yes",IFERROR(Table1[[#This Row],[Frame Rate '[FPS'] 1]],""),0)</f>
        <v>#VALUE!</v>
      </c>
      <c r="P1724" s="4" t="e">
        <f>IF(Table1[[#This Row],[Import to Gateway Calculator?]]="Yes",IFERROR(Table1[[#This Row],[Days of Storage 1]],""),0)</f>
        <v>#VALUE!</v>
      </c>
    </row>
    <row r="1725" spans="1:16" x14ac:dyDescent="0.25">
      <c r="A1725" s="5" t="e">
        <f t="shared" si="161"/>
        <v>#VALUE!</v>
      </c>
      <c r="B1725" s="6" t="str">
        <f>IFERROR(IF(Table1[[#This Row],[Multi-lens? 1]]="No", 1, IF(Table1[[#This Row],[Multi-lens? 1]]="Dual", 2, IF(Table1[[#This Row],[Multi-lens? 1]]="Quad", 4, ""))),"")</f>
        <v/>
      </c>
      <c r="C1725" s="6" t="e">
        <f t="shared" si="162"/>
        <v>#VALUE!</v>
      </c>
      <c r="D1725" s="6" t="e">
        <f t="shared" si="163"/>
        <v>#VALUE!</v>
      </c>
      <c r="E1725" s="6" t="e">
        <f t="shared" si="164"/>
        <v>#VALUE!</v>
      </c>
      <c r="F1725" s="6" t="e">
        <f t="shared" si="165"/>
        <v>#VALUE!</v>
      </c>
      <c r="H1725" s="6" t="str">
        <f>IFERROR(IF(Table1[[#This Row],[Multi-lens? 1]]="No", 1, IF(Table1[[#This Row],[Multi-lens? 1]]="Dual", 2, IF(Table1[[#This Row],[Multi-lens? 1]]="Quad", 4, ""))),"")</f>
        <v/>
      </c>
      <c r="I1725" s="9" t="str">
        <f>IFERROR(Table1[[#This Row],[Name]],"")</f>
        <v/>
      </c>
      <c r="K1725" s="3" t="str">
        <f t="shared" si="160"/>
        <v/>
      </c>
      <c r="M1725" s="4" t="e">
        <f>IF(Table1[[#This Row],[Import to Gateway Calculator?]]="Yes",IFERROR(Table1[[#This Row],[Streaming Resolution '[MP']]],""),0)</f>
        <v>#VALUE!</v>
      </c>
      <c r="N1725" s="4" t="e">
        <f>IF(Table1[[#This Row],[Import to Gateway Calculator?]]="Yes",IFERROR(Table1[[#This Row],[Recording Resolution '[MP']]],""),0)</f>
        <v>#VALUE!</v>
      </c>
      <c r="O1725" s="4" t="e">
        <f>IF(Table1[[#This Row],[Import to Gateway Calculator?]]="Yes",IFERROR(Table1[[#This Row],[Frame Rate '[FPS'] 1]],""),0)</f>
        <v>#VALUE!</v>
      </c>
      <c r="P1725" s="4" t="e">
        <f>IF(Table1[[#This Row],[Import to Gateway Calculator?]]="Yes",IFERROR(Table1[[#This Row],[Days of Storage 1]],""),0)</f>
        <v>#VALUE!</v>
      </c>
    </row>
    <row r="1726" spans="1:16" x14ac:dyDescent="0.25">
      <c r="A1726" s="5" t="e">
        <f t="shared" si="161"/>
        <v>#VALUE!</v>
      </c>
      <c r="B1726" s="6" t="str">
        <f>IFERROR(IF(Table1[[#This Row],[Multi-lens? 1]]="No", 1, IF(Table1[[#This Row],[Multi-lens? 1]]="Dual", 2, IF(Table1[[#This Row],[Multi-lens? 1]]="Quad", 4, ""))),"")</f>
        <v/>
      </c>
      <c r="C1726" s="6" t="e">
        <f t="shared" si="162"/>
        <v>#VALUE!</v>
      </c>
      <c r="D1726" s="6" t="e">
        <f t="shared" si="163"/>
        <v>#VALUE!</v>
      </c>
      <c r="E1726" s="6" t="e">
        <f t="shared" si="164"/>
        <v>#VALUE!</v>
      </c>
      <c r="F1726" s="6" t="e">
        <f t="shared" si="165"/>
        <v>#VALUE!</v>
      </c>
      <c r="H1726" s="6" t="str">
        <f>IFERROR(IF(Table1[[#This Row],[Multi-lens? 1]]="No", 1, IF(Table1[[#This Row],[Multi-lens? 1]]="Dual", 2, IF(Table1[[#This Row],[Multi-lens? 1]]="Quad", 4, ""))),"")</f>
        <v/>
      </c>
      <c r="I1726" s="9" t="str">
        <f>IFERROR(Table1[[#This Row],[Name]],"")</f>
        <v/>
      </c>
      <c r="K1726" s="3" t="str">
        <f t="shared" si="160"/>
        <v/>
      </c>
      <c r="M1726" s="4" t="e">
        <f>IF(Table1[[#This Row],[Import to Gateway Calculator?]]="Yes",IFERROR(Table1[[#This Row],[Streaming Resolution '[MP']]],""),0)</f>
        <v>#VALUE!</v>
      </c>
      <c r="N1726" s="4" t="e">
        <f>IF(Table1[[#This Row],[Import to Gateway Calculator?]]="Yes",IFERROR(Table1[[#This Row],[Recording Resolution '[MP']]],""),0)</f>
        <v>#VALUE!</v>
      </c>
      <c r="O1726" s="4" t="e">
        <f>IF(Table1[[#This Row],[Import to Gateway Calculator?]]="Yes",IFERROR(Table1[[#This Row],[Frame Rate '[FPS'] 1]],""),0)</f>
        <v>#VALUE!</v>
      </c>
      <c r="P1726" s="4" t="e">
        <f>IF(Table1[[#This Row],[Import to Gateway Calculator?]]="Yes",IFERROR(Table1[[#This Row],[Days of Storage 1]],""),0)</f>
        <v>#VALUE!</v>
      </c>
    </row>
    <row r="1727" spans="1:16" x14ac:dyDescent="0.25">
      <c r="A1727" s="5" t="e">
        <f t="shared" si="161"/>
        <v>#VALUE!</v>
      </c>
      <c r="B1727" s="6" t="str">
        <f>IFERROR(IF(Table1[[#This Row],[Multi-lens? 1]]="No", 1, IF(Table1[[#This Row],[Multi-lens? 1]]="Dual", 2, IF(Table1[[#This Row],[Multi-lens? 1]]="Quad", 4, ""))),"")</f>
        <v/>
      </c>
      <c r="C1727" s="6" t="e">
        <f t="shared" si="162"/>
        <v>#VALUE!</v>
      </c>
      <c r="D1727" s="6" t="e">
        <f t="shared" si="163"/>
        <v>#VALUE!</v>
      </c>
      <c r="E1727" s="6" t="e">
        <f t="shared" si="164"/>
        <v>#VALUE!</v>
      </c>
      <c r="F1727" s="6" t="e">
        <f t="shared" si="165"/>
        <v>#VALUE!</v>
      </c>
      <c r="H1727" s="6" t="str">
        <f>IFERROR(IF(Table1[[#This Row],[Multi-lens? 1]]="No", 1, IF(Table1[[#This Row],[Multi-lens? 1]]="Dual", 2, IF(Table1[[#This Row],[Multi-lens? 1]]="Quad", 4, ""))),"")</f>
        <v/>
      </c>
      <c r="I1727" s="9" t="str">
        <f>IFERROR(Table1[[#This Row],[Name]],"")</f>
        <v/>
      </c>
      <c r="K1727" s="3" t="str">
        <f t="shared" si="160"/>
        <v/>
      </c>
      <c r="M1727" s="4" t="e">
        <f>IF(Table1[[#This Row],[Import to Gateway Calculator?]]="Yes",IFERROR(Table1[[#This Row],[Streaming Resolution '[MP']]],""),0)</f>
        <v>#VALUE!</v>
      </c>
      <c r="N1727" s="4" t="e">
        <f>IF(Table1[[#This Row],[Import to Gateway Calculator?]]="Yes",IFERROR(Table1[[#This Row],[Recording Resolution '[MP']]],""),0)</f>
        <v>#VALUE!</v>
      </c>
      <c r="O1727" s="4" t="e">
        <f>IF(Table1[[#This Row],[Import to Gateway Calculator?]]="Yes",IFERROR(Table1[[#This Row],[Frame Rate '[FPS'] 1]],""),0)</f>
        <v>#VALUE!</v>
      </c>
      <c r="P1727" s="4" t="e">
        <f>IF(Table1[[#This Row],[Import to Gateway Calculator?]]="Yes",IFERROR(Table1[[#This Row],[Days of Storage 1]],""),0)</f>
        <v>#VALUE!</v>
      </c>
    </row>
    <row r="1728" spans="1:16" x14ac:dyDescent="0.25">
      <c r="A1728" s="5" t="e">
        <f t="shared" si="161"/>
        <v>#VALUE!</v>
      </c>
      <c r="B1728" s="6" t="str">
        <f>IFERROR(IF(Table1[[#This Row],[Multi-lens? 1]]="No", 1, IF(Table1[[#This Row],[Multi-lens? 1]]="Dual", 2, IF(Table1[[#This Row],[Multi-lens? 1]]="Quad", 4, ""))),"")</f>
        <v/>
      </c>
      <c r="C1728" s="6" t="e">
        <f t="shared" si="162"/>
        <v>#VALUE!</v>
      </c>
      <c r="D1728" s="6" t="e">
        <f t="shared" si="163"/>
        <v>#VALUE!</v>
      </c>
      <c r="E1728" s="6" t="e">
        <f t="shared" si="164"/>
        <v>#VALUE!</v>
      </c>
      <c r="F1728" s="6" t="e">
        <f t="shared" si="165"/>
        <v>#VALUE!</v>
      </c>
      <c r="H1728" s="6" t="str">
        <f>IFERROR(IF(Table1[[#This Row],[Multi-lens? 1]]="No", 1, IF(Table1[[#This Row],[Multi-lens? 1]]="Dual", 2, IF(Table1[[#This Row],[Multi-lens? 1]]="Quad", 4, ""))),"")</f>
        <v/>
      </c>
      <c r="I1728" s="9" t="str">
        <f>IFERROR(Table1[[#This Row],[Name]],"")</f>
        <v/>
      </c>
      <c r="K1728" s="3" t="str">
        <f t="shared" si="160"/>
        <v/>
      </c>
      <c r="M1728" s="4" t="e">
        <f>IF(Table1[[#This Row],[Import to Gateway Calculator?]]="Yes",IFERROR(Table1[[#This Row],[Streaming Resolution '[MP']]],""),0)</f>
        <v>#VALUE!</v>
      </c>
      <c r="N1728" s="4" t="e">
        <f>IF(Table1[[#This Row],[Import to Gateway Calculator?]]="Yes",IFERROR(Table1[[#This Row],[Recording Resolution '[MP']]],""),0)</f>
        <v>#VALUE!</v>
      </c>
      <c r="O1728" s="4" t="e">
        <f>IF(Table1[[#This Row],[Import to Gateway Calculator?]]="Yes",IFERROR(Table1[[#This Row],[Frame Rate '[FPS'] 1]],""),0)</f>
        <v>#VALUE!</v>
      </c>
      <c r="P1728" s="4" t="e">
        <f>IF(Table1[[#This Row],[Import to Gateway Calculator?]]="Yes",IFERROR(Table1[[#This Row],[Days of Storage 1]],""),0)</f>
        <v>#VALUE!</v>
      </c>
    </row>
    <row r="1729" spans="1:16" x14ac:dyDescent="0.25">
      <c r="A1729" s="5" t="e">
        <f t="shared" si="161"/>
        <v>#VALUE!</v>
      </c>
      <c r="B1729" s="6" t="str">
        <f>IFERROR(IF(Table1[[#This Row],[Multi-lens? 1]]="No", 1, IF(Table1[[#This Row],[Multi-lens? 1]]="Dual", 2, IF(Table1[[#This Row],[Multi-lens? 1]]="Quad", 4, ""))),"")</f>
        <v/>
      </c>
      <c r="C1729" s="6" t="e">
        <f t="shared" si="162"/>
        <v>#VALUE!</v>
      </c>
      <c r="D1729" s="6" t="e">
        <f t="shared" si="163"/>
        <v>#VALUE!</v>
      </c>
      <c r="E1729" s="6" t="e">
        <f t="shared" si="164"/>
        <v>#VALUE!</v>
      </c>
      <c r="F1729" s="6" t="e">
        <f t="shared" si="165"/>
        <v>#VALUE!</v>
      </c>
      <c r="H1729" s="6" t="str">
        <f>IFERROR(IF(Table1[[#This Row],[Multi-lens? 1]]="No", 1, IF(Table1[[#This Row],[Multi-lens? 1]]="Dual", 2, IF(Table1[[#This Row],[Multi-lens? 1]]="Quad", 4, ""))),"")</f>
        <v/>
      </c>
      <c r="I1729" s="9" t="str">
        <f>IFERROR(Table1[[#This Row],[Name]],"")</f>
        <v/>
      </c>
      <c r="K1729" s="3" t="str">
        <f t="shared" si="160"/>
        <v/>
      </c>
      <c r="M1729" s="4" t="e">
        <f>IF(Table1[[#This Row],[Import to Gateway Calculator?]]="Yes",IFERROR(Table1[[#This Row],[Streaming Resolution '[MP']]],""),0)</f>
        <v>#VALUE!</v>
      </c>
      <c r="N1729" s="4" t="e">
        <f>IF(Table1[[#This Row],[Import to Gateway Calculator?]]="Yes",IFERROR(Table1[[#This Row],[Recording Resolution '[MP']]],""),0)</f>
        <v>#VALUE!</v>
      </c>
      <c r="O1729" s="4" t="e">
        <f>IF(Table1[[#This Row],[Import to Gateway Calculator?]]="Yes",IFERROR(Table1[[#This Row],[Frame Rate '[FPS'] 1]],""),0)</f>
        <v>#VALUE!</v>
      </c>
      <c r="P1729" s="4" t="e">
        <f>IF(Table1[[#This Row],[Import to Gateway Calculator?]]="Yes",IFERROR(Table1[[#This Row],[Days of Storage 1]],""),0)</f>
        <v>#VALUE!</v>
      </c>
    </row>
    <row r="1730" spans="1:16" x14ac:dyDescent="0.25">
      <c r="A1730" s="5" t="e">
        <f t="shared" si="161"/>
        <v>#VALUE!</v>
      </c>
      <c r="B1730" s="6" t="str">
        <f>IFERROR(IF(Table1[[#This Row],[Multi-lens? 1]]="No", 1, IF(Table1[[#This Row],[Multi-lens? 1]]="Dual", 2, IF(Table1[[#This Row],[Multi-lens? 1]]="Quad", 4, ""))),"")</f>
        <v/>
      </c>
      <c r="C1730" s="6" t="e">
        <f t="shared" si="162"/>
        <v>#VALUE!</v>
      </c>
      <c r="D1730" s="6" t="e">
        <f t="shared" si="163"/>
        <v>#VALUE!</v>
      </c>
      <c r="E1730" s="6" t="e">
        <f t="shared" si="164"/>
        <v>#VALUE!</v>
      </c>
      <c r="F1730" s="6" t="e">
        <f t="shared" si="165"/>
        <v>#VALUE!</v>
      </c>
      <c r="H1730" s="6" t="str">
        <f>IFERROR(IF(Table1[[#This Row],[Multi-lens? 1]]="No", 1, IF(Table1[[#This Row],[Multi-lens? 1]]="Dual", 2, IF(Table1[[#This Row],[Multi-lens? 1]]="Quad", 4, ""))),"")</f>
        <v/>
      </c>
      <c r="I1730" s="9" t="str">
        <f>IFERROR(Table1[[#This Row],[Name]],"")</f>
        <v/>
      </c>
      <c r="K1730" s="3" t="str">
        <f t="shared" si="160"/>
        <v/>
      </c>
      <c r="M1730" s="4" t="e">
        <f>IF(Table1[[#This Row],[Import to Gateway Calculator?]]="Yes",IFERROR(Table1[[#This Row],[Streaming Resolution '[MP']]],""),0)</f>
        <v>#VALUE!</v>
      </c>
      <c r="N1730" s="4" t="e">
        <f>IF(Table1[[#This Row],[Import to Gateway Calculator?]]="Yes",IFERROR(Table1[[#This Row],[Recording Resolution '[MP']]],""),0)</f>
        <v>#VALUE!</v>
      </c>
      <c r="O1730" s="4" t="e">
        <f>IF(Table1[[#This Row],[Import to Gateway Calculator?]]="Yes",IFERROR(Table1[[#This Row],[Frame Rate '[FPS'] 1]],""),0)</f>
        <v>#VALUE!</v>
      </c>
      <c r="P1730" s="4" t="e">
        <f>IF(Table1[[#This Row],[Import to Gateway Calculator?]]="Yes",IFERROR(Table1[[#This Row],[Days of Storage 1]],""),0)</f>
        <v>#VALUE!</v>
      </c>
    </row>
    <row r="1731" spans="1:16" x14ac:dyDescent="0.25">
      <c r="A1731" s="5" t="e">
        <f t="shared" si="161"/>
        <v>#VALUE!</v>
      </c>
      <c r="B1731" s="6" t="str">
        <f>IFERROR(IF(Table1[[#This Row],[Multi-lens? 1]]="No", 1, IF(Table1[[#This Row],[Multi-lens? 1]]="Dual", 2, IF(Table1[[#This Row],[Multi-lens? 1]]="Quad", 4, ""))),"")</f>
        <v/>
      </c>
      <c r="C1731" s="6" t="e">
        <f t="shared" si="162"/>
        <v>#VALUE!</v>
      </c>
      <c r="D1731" s="6" t="e">
        <f t="shared" si="163"/>
        <v>#VALUE!</v>
      </c>
      <c r="E1731" s="6" t="e">
        <f t="shared" si="164"/>
        <v>#VALUE!</v>
      </c>
      <c r="F1731" s="6" t="e">
        <f t="shared" si="165"/>
        <v>#VALUE!</v>
      </c>
      <c r="H1731" s="6" t="str">
        <f>IFERROR(IF(Table1[[#This Row],[Multi-lens? 1]]="No", 1, IF(Table1[[#This Row],[Multi-lens? 1]]="Dual", 2, IF(Table1[[#This Row],[Multi-lens? 1]]="Quad", 4, ""))),"")</f>
        <v/>
      </c>
      <c r="I1731" s="9" t="str">
        <f>IFERROR(Table1[[#This Row],[Name]],"")</f>
        <v/>
      </c>
      <c r="K1731" s="3" t="str">
        <f t="shared" ref="K1731:K1794" si="166">IFERROR(IF(I1731=0,"",I1731),"")</f>
        <v/>
      </c>
      <c r="M1731" s="4" t="e">
        <f>IF(Table1[[#This Row],[Import to Gateway Calculator?]]="Yes",IFERROR(Table1[[#This Row],[Streaming Resolution '[MP']]],""),0)</f>
        <v>#VALUE!</v>
      </c>
      <c r="N1731" s="4" t="e">
        <f>IF(Table1[[#This Row],[Import to Gateway Calculator?]]="Yes",IFERROR(Table1[[#This Row],[Recording Resolution '[MP']]],""),0)</f>
        <v>#VALUE!</v>
      </c>
      <c r="O1731" s="4" t="e">
        <f>IF(Table1[[#This Row],[Import to Gateway Calculator?]]="Yes",IFERROR(Table1[[#This Row],[Frame Rate '[FPS'] 1]],""),0)</f>
        <v>#VALUE!</v>
      </c>
      <c r="P1731" s="4" t="e">
        <f>IF(Table1[[#This Row],[Import to Gateway Calculator?]]="Yes",IFERROR(Table1[[#This Row],[Days of Storage 1]],""),0)</f>
        <v>#VALUE!</v>
      </c>
    </row>
    <row r="1732" spans="1:16" x14ac:dyDescent="0.25">
      <c r="A1732" s="5" t="e">
        <f t="shared" si="161"/>
        <v>#VALUE!</v>
      </c>
      <c r="B1732" s="6" t="str">
        <f>IFERROR(IF(Table1[[#This Row],[Multi-lens? 1]]="No", 1, IF(Table1[[#This Row],[Multi-lens? 1]]="Dual", 2, IF(Table1[[#This Row],[Multi-lens? 1]]="Quad", 4, ""))),"")</f>
        <v/>
      </c>
      <c r="C1732" s="6" t="e">
        <f t="shared" si="162"/>
        <v>#VALUE!</v>
      </c>
      <c r="D1732" s="6" t="e">
        <f t="shared" si="163"/>
        <v>#VALUE!</v>
      </c>
      <c r="E1732" s="6" t="e">
        <f t="shared" si="164"/>
        <v>#VALUE!</v>
      </c>
      <c r="F1732" s="6" t="e">
        <f t="shared" si="165"/>
        <v>#VALUE!</v>
      </c>
      <c r="H1732" s="6" t="str">
        <f>IFERROR(IF(Table1[[#This Row],[Multi-lens? 1]]="No", 1, IF(Table1[[#This Row],[Multi-lens? 1]]="Dual", 2, IF(Table1[[#This Row],[Multi-lens? 1]]="Quad", 4, ""))),"")</f>
        <v/>
      </c>
      <c r="I1732" s="9" t="str">
        <f>IFERROR(Table1[[#This Row],[Name]],"")</f>
        <v/>
      </c>
      <c r="K1732" s="3" t="str">
        <f t="shared" si="166"/>
        <v/>
      </c>
      <c r="M1732" s="4" t="e">
        <f>IF(Table1[[#This Row],[Import to Gateway Calculator?]]="Yes",IFERROR(Table1[[#This Row],[Streaming Resolution '[MP']]],""),0)</f>
        <v>#VALUE!</v>
      </c>
      <c r="N1732" s="4" t="e">
        <f>IF(Table1[[#This Row],[Import to Gateway Calculator?]]="Yes",IFERROR(Table1[[#This Row],[Recording Resolution '[MP']]],""),0)</f>
        <v>#VALUE!</v>
      </c>
      <c r="O1732" s="4" t="e">
        <f>IF(Table1[[#This Row],[Import to Gateway Calculator?]]="Yes",IFERROR(Table1[[#This Row],[Frame Rate '[FPS'] 1]],""),0)</f>
        <v>#VALUE!</v>
      </c>
      <c r="P1732" s="4" t="e">
        <f>IF(Table1[[#This Row],[Import to Gateway Calculator?]]="Yes",IFERROR(Table1[[#This Row],[Days of Storage 1]],""),0)</f>
        <v>#VALUE!</v>
      </c>
    </row>
    <row r="1733" spans="1:16" x14ac:dyDescent="0.25">
      <c r="A1733" s="5" t="e">
        <f t="shared" si="161"/>
        <v>#VALUE!</v>
      </c>
      <c r="B1733" s="6" t="str">
        <f>IFERROR(IF(Table1[[#This Row],[Multi-lens? 1]]="No", 1, IF(Table1[[#This Row],[Multi-lens? 1]]="Dual", 2, IF(Table1[[#This Row],[Multi-lens? 1]]="Quad", 4, ""))),"")</f>
        <v/>
      </c>
      <c r="C1733" s="6" t="e">
        <f t="shared" si="162"/>
        <v>#VALUE!</v>
      </c>
      <c r="D1733" s="6" t="e">
        <f t="shared" si="163"/>
        <v>#VALUE!</v>
      </c>
      <c r="E1733" s="6" t="e">
        <f t="shared" si="164"/>
        <v>#VALUE!</v>
      </c>
      <c r="F1733" s="6" t="e">
        <f t="shared" si="165"/>
        <v>#VALUE!</v>
      </c>
      <c r="H1733" s="6" t="str">
        <f>IFERROR(IF(Table1[[#This Row],[Multi-lens? 1]]="No", 1, IF(Table1[[#This Row],[Multi-lens? 1]]="Dual", 2, IF(Table1[[#This Row],[Multi-lens? 1]]="Quad", 4, ""))),"")</f>
        <v/>
      </c>
      <c r="I1733" s="9" t="str">
        <f>IFERROR(Table1[[#This Row],[Name]],"")</f>
        <v/>
      </c>
      <c r="K1733" s="3" t="str">
        <f t="shared" si="166"/>
        <v/>
      </c>
      <c r="M1733" s="4" t="e">
        <f>IF(Table1[[#This Row],[Import to Gateway Calculator?]]="Yes",IFERROR(Table1[[#This Row],[Streaming Resolution '[MP']]],""),0)</f>
        <v>#VALUE!</v>
      </c>
      <c r="N1733" s="4" t="e">
        <f>IF(Table1[[#This Row],[Import to Gateway Calculator?]]="Yes",IFERROR(Table1[[#This Row],[Recording Resolution '[MP']]],""),0)</f>
        <v>#VALUE!</v>
      </c>
      <c r="O1733" s="4" t="e">
        <f>IF(Table1[[#This Row],[Import to Gateway Calculator?]]="Yes",IFERROR(Table1[[#This Row],[Frame Rate '[FPS'] 1]],""),0)</f>
        <v>#VALUE!</v>
      </c>
      <c r="P1733" s="4" t="e">
        <f>IF(Table1[[#This Row],[Import to Gateway Calculator?]]="Yes",IFERROR(Table1[[#This Row],[Days of Storage 1]],""),0)</f>
        <v>#VALUE!</v>
      </c>
    </row>
    <row r="1734" spans="1:16" x14ac:dyDescent="0.25">
      <c r="A1734" s="5" t="e">
        <f t="shared" si="161"/>
        <v>#VALUE!</v>
      </c>
      <c r="B1734" s="6" t="str">
        <f>IFERROR(IF(Table1[[#This Row],[Multi-lens? 1]]="No", 1, IF(Table1[[#This Row],[Multi-lens? 1]]="Dual", 2, IF(Table1[[#This Row],[Multi-lens? 1]]="Quad", 4, ""))),"")</f>
        <v/>
      </c>
      <c r="C1734" s="6" t="e">
        <f t="shared" si="162"/>
        <v>#VALUE!</v>
      </c>
      <c r="D1734" s="6" t="e">
        <f t="shared" si="163"/>
        <v>#VALUE!</v>
      </c>
      <c r="E1734" s="6" t="e">
        <f t="shared" si="164"/>
        <v>#VALUE!</v>
      </c>
      <c r="F1734" s="6" t="e">
        <f t="shared" si="165"/>
        <v>#VALUE!</v>
      </c>
      <c r="H1734" s="6" t="str">
        <f>IFERROR(IF(Table1[[#This Row],[Multi-lens? 1]]="No", 1, IF(Table1[[#This Row],[Multi-lens? 1]]="Dual", 2, IF(Table1[[#This Row],[Multi-lens? 1]]="Quad", 4, ""))),"")</f>
        <v/>
      </c>
      <c r="I1734" s="9" t="str">
        <f>IFERROR(Table1[[#This Row],[Name]],"")</f>
        <v/>
      </c>
      <c r="K1734" s="3" t="str">
        <f t="shared" si="166"/>
        <v/>
      </c>
      <c r="M1734" s="4" t="e">
        <f>IF(Table1[[#This Row],[Import to Gateway Calculator?]]="Yes",IFERROR(Table1[[#This Row],[Streaming Resolution '[MP']]],""),0)</f>
        <v>#VALUE!</v>
      </c>
      <c r="N1734" s="4" t="e">
        <f>IF(Table1[[#This Row],[Import to Gateway Calculator?]]="Yes",IFERROR(Table1[[#This Row],[Recording Resolution '[MP']]],""),0)</f>
        <v>#VALUE!</v>
      </c>
      <c r="O1734" s="4" t="e">
        <f>IF(Table1[[#This Row],[Import to Gateway Calculator?]]="Yes",IFERROR(Table1[[#This Row],[Frame Rate '[FPS'] 1]],""),0)</f>
        <v>#VALUE!</v>
      </c>
      <c r="P1734" s="4" t="e">
        <f>IF(Table1[[#This Row],[Import to Gateway Calculator?]]="Yes",IFERROR(Table1[[#This Row],[Days of Storage 1]],""),0)</f>
        <v>#VALUE!</v>
      </c>
    </row>
    <row r="1735" spans="1:16" x14ac:dyDescent="0.25">
      <c r="A1735" s="5" t="e">
        <f t="shared" ref="A1735:A1798" si="167">IF(D1735=0,"",K1735)</f>
        <v>#VALUE!</v>
      </c>
      <c r="B1735" s="6" t="str">
        <f>IFERROR(IF(Table1[[#This Row],[Multi-lens? 1]]="No", 1, IF(Table1[[#This Row],[Multi-lens? 1]]="Dual", 2, IF(Table1[[#This Row],[Multi-lens? 1]]="Quad", 4, ""))),"")</f>
        <v/>
      </c>
      <c r="C1735" s="6" t="e">
        <f t="shared" ref="C1735:C1798" si="168">M1735</f>
        <v>#VALUE!</v>
      </c>
      <c r="D1735" s="6" t="e">
        <f t="shared" ref="D1735:D1798" si="169">N1735</f>
        <v>#VALUE!</v>
      </c>
      <c r="E1735" s="6" t="e">
        <f t="shared" ref="E1735:E1798" si="170">O1735</f>
        <v>#VALUE!</v>
      </c>
      <c r="F1735" s="6" t="e">
        <f t="shared" ref="F1735:F1798" si="171">P1735</f>
        <v>#VALUE!</v>
      </c>
      <c r="H1735" s="6" t="str">
        <f>IFERROR(IF(Table1[[#This Row],[Multi-lens? 1]]="No", 1, IF(Table1[[#This Row],[Multi-lens? 1]]="Dual", 2, IF(Table1[[#This Row],[Multi-lens? 1]]="Quad", 4, ""))),"")</f>
        <v/>
      </c>
      <c r="I1735" s="9" t="str">
        <f>IFERROR(Table1[[#This Row],[Name]],"")</f>
        <v/>
      </c>
      <c r="K1735" s="3" t="str">
        <f t="shared" si="166"/>
        <v/>
      </c>
      <c r="M1735" s="4" t="e">
        <f>IF(Table1[[#This Row],[Import to Gateway Calculator?]]="Yes",IFERROR(Table1[[#This Row],[Streaming Resolution '[MP']]],""),0)</f>
        <v>#VALUE!</v>
      </c>
      <c r="N1735" s="4" t="e">
        <f>IF(Table1[[#This Row],[Import to Gateway Calculator?]]="Yes",IFERROR(Table1[[#This Row],[Recording Resolution '[MP']]],""),0)</f>
        <v>#VALUE!</v>
      </c>
      <c r="O1735" s="4" t="e">
        <f>IF(Table1[[#This Row],[Import to Gateway Calculator?]]="Yes",IFERROR(Table1[[#This Row],[Frame Rate '[FPS'] 1]],""),0)</f>
        <v>#VALUE!</v>
      </c>
      <c r="P1735" s="4" t="e">
        <f>IF(Table1[[#This Row],[Import to Gateway Calculator?]]="Yes",IFERROR(Table1[[#This Row],[Days of Storage 1]],""),0)</f>
        <v>#VALUE!</v>
      </c>
    </row>
    <row r="1736" spans="1:16" x14ac:dyDescent="0.25">
      <c r="A1736" s="5" t="e">
        <f t="shared" si="167"/>
        <v>#VALUE!</v>
      </c>
      <c r="B1736" s="6" t="str">
        <f>IFERROR(IF(Table1[[#This Row],[Multi-lens? 1]]="No", 1, IF(Table1[[#This Row],[Multi-lens? 1]]="Dual", 2, IF(Table1[[#This Row],[Multi-lens? 1]]="Quad", 4, ""))),"")</f>
        <v/>
      </c>
      <c r="C1736" s="6" t="e">
        <f t="shared" si="168"/>
        <v>#VALUE!</v>
      </c>
      <c r="D1736" s="6" t="e">
        <f t="shared" si="169"/>
        <v>#VALUE!</v>
      </c>
      <c r="E1736" s="6" t="e">
        <f t="shared" si="170"/>
        <v>#VALUE!</v>
      </c>
      <c r="F1736" s="6" t="e">
        <f t="shared" si="171"/>
        <v>#VALUE!</v>
      </c>
      <c r="H1736" s="6" t="str">
        <f>IFERROR(IF(Table1[[#This Row],[Multi-lens? 1]]="No", 1, IF(Table1[[#This Row],[Multi-lens? 1]]="Dual", 2, IF(Table1[[#This Row],[Multi-lens? 1]]="Quad", 4, ""))),"")</f>
        <v/>
      </c>
      <c r="I1736" s="9" t="str">
        <f>IFERROR(Table1[[#This Row],[Name]],"")</f>
        <v/>
      </c>
      <c r="K1736" s="3" t="str">
        <f t="shared" si="166"/>
        <v/>
      </c>
      <c r="M1736" s="4" t="e">
        <f>IF(Table1[[#This Row],[Import to Gateway Calculator?]]="Yes",IFERROR(Table1[[#This Row],[Streaming Resolution '[MP']]],""),0)</f>
        <v>#VALUE!</v>
      </c>
      <c r="N1736" s="4" t="e">
        <f>IF(Table1[[#This Row],[Import to Gateway Calculator?]]="Yes",IFERROR(Table1[[#This Row],[Recording Resolution '[MP']]],""),0)</f>
        <v>#VALUE!</v>
      </c>
      <c r="O1736" s="4" t="e">
        <f>IF(Table1[[#This Row],[Import to Gateway Calculator?]]="Yes",IFERROR(Table1[[#This Row],[Frame Rate '[FPS'] 1]],""),0)</f>
        <v>#VALUE!</v>
      </c>
      <c r="P1736" s="4" t="e">
        <f>IF(Table1[[#This Row],[Import to Gateway Calculator?]]="Yes",IFERROR(Table1[[#This Row],[Days of Storage 1]],""),0)</f>
        <v>#VALUE!</v>
      </c>
    </row>
    <row r="1737" spans="1:16" x14ac:dyDescent="0.25">
      <c r="A1737" s="5" t="e">
        <f t="shared" si="167"/>
        <v>#VALUE!</v>
      </c>
      <c r="B1737" s="6" t="str">
        <f>IFERROR(IF(Table1[[#This Row],[Multi-lens? 1]]="No", 1, IF(Table1[[#This Row],[Multi-lens? 1]]="Dual", 2, IF(Table1[[#This Row],[Multi-lens? 1]]="Quad", 4, ""))),"")</f>
        <v/>
      </c>
      <c r="C1737" s="6" t="e">
        <f t="shared" si="168"/>
        <v>#VALUE!</v>
      </c>
      <c r="D1737" s="6" t="e">
        <f t="shared" si="169"/>
        <v>#VALUE!</v>
      </c>
      <c r="E1737" s="6" t="e">
        <f t="shared" si="170"/>
        <v>#VALUE!</v>
      </c>
      <c r="F1737" s="6" t="e">
        <f t="shared" si="171"/>
        <v>#VALUE!</v>
      </c>
      <c r="H1737" s="6" t="str">
        <f>IFERROR(IF(Table1[[#This Row],[Multi-lens? 1]]="No", 1, IF(Table1[[#This Row],[Multi-lens? 1]]="Dual", 2, IF(Table1[[#This Row],[Multi-lens? 1]]="Quad", 4, ""))),"")</f>
        <v/>
      </c>
      <c r="I1737" s="9" t="str">
        <f>IFERROR(Table1[[#This Row],[Name]],"")</f>
        <v/>
      </c>
      <c r="K1737" s="3" t="str">
        <f t="shared" si="166"/>
        <v/>
      </c>
      <c r="M1737" s="4" t="e">
        <f>IF(Table1[[#This Row],[Import to Gateway Calculator?]]="Yes",IFERROR(Table1[[#This Row],[Streaming Resolution '[MP']]],""),0)</f>
        <v>#VALUE!</v>
      </c>
      <c r="N1737" s="4" t="e">
        <f>IF(Table1[[#This Row],[Import to Gateway Calculator?]]="Yes",IFERROR(Table1[[#This Row],[Recording Resolution '[MP']]],""),0)</f>
        <v>#VALUE!</v>
      </c>
      <c r="O1737" s="4" t="e">
        <f>IF(Table1[[#This Row],[Import to Gateway Calculator?]]="Yes",IFERROR(Table1[[#This Row],[Frame Rate '[FPS'] 1]],""),0)</f>
        <v>#VALUE!</v>
      </c>
      <c r="P1737" s="4" t="e">
        <f>IF(Table1[[#This Row],[Import to Gateway Calculator?]]="Yes",IFERROR(Table1[[#This Row],[Days of Storage 1]],""),0)</f>
        <v>#VALUE!</v>
      </c>
    </row>
    <row r="1738" spans="1:16" x14ac:dyDescent="0.25">
      <c r="A1738" s="5" t="e">
        <f t="shared" si="167"/>
        <v>#VALUE!</v>
      </c>
      <c r="B1738" s="6" t="str">
        <f>IFERROR(IF(Table1[[#This Row],[Multi-lens? 1]]="No", 1, IF(Table1[[#This Row],[Multi-lens? 1]]="Dual", 2, IF(Table1[[#This Row],[Multi-lens? 1]]="Quad", 4, ""))),"")</f>
        <v/>
      </c>
      <c r="C1738" s="6" t="e">
        <f t="shared" si="168"/>
        <v>#VALUE!</v>
      </c>
      <c r="D1738" s="6" t="e">
        <f t="shared" si="169"/>
        <v>#VALUE!</v>
      </c>
      <c r="E1738" s="6" t="e">
        <f t="shared" si="170"/>
        <v>#VALUE!</v>
      </c>
      <c r="F1738" s="6" t="e">
        <f t="shared" si="171"/>
        <v>#VALUE!</v>
      </c>
      <c r="H1738" s="6" t="str">
        <f>IFERROR(IF(Table1[[#This Row],[Multi-lens? 1]]="No", 1, IF(Table1[[#This Row],[Multi-lens? 1]]="Dual", 2, IF(Table1[[#This Row],[Multi-lens? 1]]="Quad", 4, ""))),"")</f>
        <v/>
      </c>
      <c r="I1738" s="9" t="str">
        <f>IFERROR(Table1[[#This Row],[Name]],"")</f>
        <v/>
      </c>
      <c r="K1738" s="3" t="str">
        <f t="shared" si="166"/>
        <v/>
      </c>
      <c r="M1738" s="4" t="e">
        <f>IF(Table1[[#This Row],[Import to Gateway Calculator?]]="Yes",IFERROR(Table1[[#This Row],[Streaming Resolution '[MP']]],""),0)</f>
        <v>#VALUE!</v>
      </c>
      <c r="N1738" s="4" t="e">
        <f>IF(Table1[[#This Row],[Import to Gateway Calculator?]]="Yes",IFERROR(Table1[[#This Row],[Recording Resolution '[MP']]],""),0)</f>
        <v>#VALUE!</v>
      </c>
      <c r="O1738" s="4" t="e">
        <f>IF(Table1[[#This Row],[Import to Gateway Calculator?]]="Yes",IFERROR(Table1[[#This Row],[Frame Rate '[FPS'] 1]],""),0)</f>
        <v>#VALUE!</v>
      </c>
      <c r="P1738" s="4" t="e">
        <f>IF(Table1[[#This Row],[Import to Gateway Calculator?]]="Yes",IFERROR(Table1[[#This Row],[Days of Storage 1]],""),0)</f>
        <v>#VALUE!</v>
      </c>
    </row>
    <row r="1739" spans="1:16" x14ac:dyDescent="0.25">
      <c r="A1739" s="5" t="e">
        <f t="shared" si="167"/>
        <v>#VALUE!</v>
      </c>
      <c r="B1739" s="6" t="str">
        <f>IFERROR(IF(Table1[[#This Row],[Multi-lens? 1]]="No", 1, IF(Table1[[#This Row],[Multi-lens? 1]]="Dual", 2, IF(Table1[[#This Row],[Multi-lens? 1]]="Quad", 4, ""))),"")</f>
        <v/>
      </c>
      <c r="C1739" s="6" t="e">
        <f t="shared" si="168"/>
        <v>#VALUE!</v>
      </c>
      <c r="D1739" s="6" t="e">
        <f t="shared" si="169"/>
        <v>#VALUE!</v>
      </c>
      <c r="E1739" s="6" t="e">
        <f t="shared" si="170"/>
        <v>#VALUE!</v>
      </c>
      <c r="F1739" s="6" t="e">
        <f t="shared" si="171"/>
        <v>#VALUE!</v>
      </c>
      <c r="H1739" s="6" t="str">
        <f>IFERROR(IF(Table1[[#This Row],[Multi-lens? 1]]="No", 1, IF(Table1[[#This Row],[Multi-lens? 1]]="Dual", 2, IF(Table1[[#This Row],[Multi-lens? 1]]="Quad", 4, ""))),"")</f>
        <v/>
      </c>
      <c r="I1739" s="9" t="str">
        <f>IFERROR(Table1[[#This Row],[Name]],"")</f>
        <v/>
      </c>
      <c r="K1739" s="3" t="str">
        <f t="shared" si="166"/>
        <v/>
      </c>
      <c r="M1739" s="4" t="e">
        <f>IF(Table1[[#This Row],[Import to Gateway Calculator?]]="Yes",IFERROR(Table1[[#This Row],[Streaming Resolution '[MP']]],""),0)</f>
        <v>#VALUE!</v>
      </c>
      <c r="N1739" s="4" t="e">
        <f>IF(Table1[[#This Row],[Import to Gateway Calculator?]]="Yes",IFERROR(Table1[[#This Row],[Recording Resolution '[MP']]],""),0)</f>
        <v>#VALUE!</v>
      </c>
      <c r="O1739" s="4" t="e">
        <f>IF(Table1[[#This Row],[Import to Gateway Calculator?]]="Yes",IFERROR(Table1[[#This Row],[Frame Rate '[FPS'] 1]],""),0)</f>
        <v>#VALUE!</v>
      </c>
      <c r="P1739" s="4" t="e">
        <f>IF(Table1[[#This Row],[Import to Gateway Calculator?]]="Yes",IFERROR(Table1[[#This Row],[Days of Storage 1]],""),0)</f>
        <v>#VALUE!</v>
      </c>
    </row>
    <row r="1740" spans="1:16" x14ac:dyDescent="0.25">
      <c r="A1740" s="5" t="e">
        <f t="shared" si="167"/>
        <v>#VALUE!</v>
      </c>
      <c r="B1740" s="6" t="str">
        <f>IFERROR(IF(Table1[[#This Row],[Multi-lens? 1]]="No", 1, IF(Table1[[#This Row],[Multi-lens? 1]]="Dual", 2, IF(Table1[[#This Row],[Multi-lens? 1]]="Quad", 4, ""))),"")</f>
        <v/>
      </c>
      <c r="C1740" s="6" t="e">
        <f t="shared" si="168"/>
        <v>#VALUE!</v>
      </c>
      <c r="D1740" s="6" t="e">
        <f t="shared" si="169"/>
        <v>#VALUE!</v>
      </c>
      <c r="E1740" s="6" t="e">
        <f t="shared" si="170"/>
        <v>#VALUE!</v>
      </c>
      <c r="F1740" s="6" t="e">
        <f t="shared" si="171"/>
        <v>#VALUE!</v>
      </c>
      <c r="H1740" s="6" t="str">
        <f>IFERROR(IF(Table1[[#This Row],[Multi-lens? 1]]="No", 1, IF(Table1[[#This Row],[Multi-lens? 1]]="Dual", 2, IF(Table1[[#This Row],[Multi-lens? 1]]="Quad", 4, ""))),"")</f>
        <v/>
      </c>
      <c r="I1740" s="9" t="str">
        <f>IFERROR(Table1[[#This Row],[Name]],"")</f>
        <v/>
      </c>
      <c r="K1740" s="3" t="str">
        <f t="shared" si="166"/>
        <v/>
      </c>
      <c r="M1740" s="4" t="e">
        <f>IF(Table1[[#This Row],[Import to Gateway Calculator?]]="Yes",IFERROR(Table1[[#This Row],[Streaming Resolution '[MP']]],""),0)</f>
        <v>#VALUE!</v>
      </c>
      <c r="N1740" s="4" t="e">
        <f>IF(Table1[[#This Row],[Import to Gateway Calculator?]]="Yes",IFERROR(Table1[[#This Row],[Recording Resolution '[MP']]],""),0)</f>
        <v>#VALUE!</v>
      </c>
      <c r="O1740" s="4" t="e">
        <f>IF(Table1[[#This Row],[Import to Gateway Calculator?]]="Yes",IFERROR(Table1[[#This Row],[Frame Rate '[FPS'] 1]],""),0)</f>
        <v>#VALUE!</v>
      </c>
      <c r="P1740" s="4" t="e">
        <f>IF(Table1[[#This Row],[Import to Gateway Calculator?]]="Yes",IFERROR(Table1[[#This Row],[Days of Storage 1]],""),0)</f>
        <v>#VALUE!</v>
      </c>
    </row>
    <row r="1741" spans="1:16" x14ac:dyDescent="0.25">
      <c r="A1741" s="5" t="e">
        <f t="shared" si="167"/>
        <v>#VALUE!</v>
      </c>
      <c r="B1741" s="6" t="str">
        <f>IFERROR(IF(Table1[[#This Row],[Multi-lens? 1]]="No", 1, IF(Table1[[#This Row],[Multi-lens? 1]]="Dual", 2, IF(Table1[[#This Row],[Multi-lens? 1]]="Quad", 4, ""))),"")</f>
        <v/>
      </c>
      <c r="C1741" s="6" t="e">
        <f t="shared" si="168"/>
        <v>#VALUE!</v>
      </c>
      <c r="D1741" s="6" t="e">
        <f t="shared" si="169"/>
        <v>#VALUE!</v>
      </c>
      <c r="E1741" s="6" t="e">
        <f t="shared" si="170"/>
        <v>#VALUE!</v>
      </c>
      <c r="F1741" s="6" t="e">
        <f t="shared" si="171"/>
        <v>#VALUE!</v>
      </c>
      <c r="H1741" s="6" t="str">
        <f>IFERROR(IF(Table1[[#This Row],[Multi-lens? 1]]="No", 1, IF(Table1[[#This Row],[Multi-lens? 1]]="Dual", 2, IF(Table1[[#This Row],[Multi-lens? 1]]="Quad", 4, ""))),"")</f>
        <v/>
      </c>
      <c r="I1741" s="9" t="str">
        <f>IFERROR(Table1[[#This Row],[Name]],"")</f>
        <v/>
      </c>
      <c r="K1741" s="3" t="str">
        <f t="shared" si="166"/>
        <v/>
      </c>
      <c r="M1741" s="4" t="e">
        <f>IF(Table1[[#This Row],[Import to Gateway Calculator?]]="Yes",IFERROR(Table1[[#This Row],[Streaming Resolution '[MP']]],""),0)</f>
        <v>#VALUE!</v>
      </c>
      <c r="N1741" s="4" t="e">
        <f>IF(Table1[[#This Row],[Import to Gateway Calculator?]]="Yes",IFERROR(Table1[[#This Row],[Recording Resolution '[MP']]],""),0)</f>
        <v>#VALUE!</v>
      </c>
      <c r="O1741" s="4" t="e">
        <f>IF(Table1[[#This Row],[Import to Gateway Calculator?]]="Yes",IFERROR(Table1[[#This Row],[Frame Rate '[FPS'] 1]],""),0)</f>
        <v>#VALUE!</v>
      </c>
      <c r="P1741" s="4" t="e">
        <f>IF(Table1[[#This Row],[Import to Gateway Calculator?]]="Yes",IFERROR(Table1[[#This Row],[Days of Storage 1]],""),0)</f>
        <v>#VALUE!</v>
      </c>
    </row>
    <row r="1742" spans="1:16" x14ac:dyDescent="0.25">
      <c r="A1742" s="5" t="e">
        <f t="shared" si="167"/>
        <v>#VALUE!</v>
      </c>
      <c r="B1742" s="6" t="str">
        <f>IFERROR(IF(Table1[[#This Row],[Multi-lens? 1]]="No", 1, IF(Table1[[#This Row],[Multi-lens? 1]]="Dual", 2, IF(Table1[[#This Row],[Multi-lens? 1]]="Quad", 4, ""))),"")</f>
        <v/>
      </c>
      <c r="C1742" s="6" t="e">
        <f t="shared" si="168"/>
        <v>#VALUE!</v>
      </c>
      <c r="D1742" s="6" t="e">
        <f t="shared" si="169"/>
        <v>#VALUE!</v>
      </c>
      <c r="E1742" s="6" t="e">
        <f t="shared" si="170"/>
        <v>#VALUE!</v>
      </c>
      <c r="F1742" s="6" t="e">
        <f t="shared" si="171"/>
        <v>#VALUE!</v>
      </c>
      <c r="H1742" s="6" t="str">
        <f>IFERROR(IF(Table1[[#This Row],[Multi-lens? 1]]="No", 1, IF(Table1[[#This Row],[Multi-lens? 1]]="Dual", 2, IF(Table1[[#This Row],[Multi-lens? 1]]="Quad", 4, ""))),"")</f>
        <v/>
      </c>
      <c r="I1742" s="9" t="str">
        <f>IFERROR(Table1[[#This Row],[Name]],"")</f>
        <v/>
      </c>
      <c r="K1742" s="3" t="str">
        <f t="shared" si="166"/>
        <v/>
      </c>
      <c r="M1742" s="4" t="e">
        <f>IF(Table1[[#This Row],[Import to Gateway Calculator?]]="Yes",IFERROR(Table1[[#This Row],[Streaming Resolution '[MP']]],""),0)</f>
        <v>#VALUE!</v>
      </c>
      <c r="N1742" s="4" t="e">
        <f>IF(Table1[[#This Row],[Import to Gateway Calculator?]]="Yes",IFERROR(Table1[[#This Row],[Recording Resolution '[MP']]],""),0)</f>
        <v>#VALUE!</v>
      </c>
      <c r="O1742" s="4" t="e">
        <f>IF(Table1[[#This Row],[Import to Gateway Calculator?]]="Yes",IFERROR(Table1[[#This Row],[Frame Rate '[FPS'] 1]],""),0)</f>
        <v>#VALUE!</v>
      </c>
      <c r="P1742" s="4" t="e">
        <f>IF(Table1[[#This Row],[Import to Gateway Calculator?]]="Yes",IFERROR(Table1[[#This Row],[Days of Storage 1]],""),0)</f>
        <v>#VALUE!</v>
      </c>
    </row>
    <row r="1743" spans="1:16" x14ac:dyDescent="0.25">
      <c r="A1743" s="5" t="e">
        <f t="shared" si="167"/>
        <v>#VALUE!</v>
      </c>
      <c r="B1743" s="6" t="str">
        <f>IFERROR(IF(Table1[[#This Row],[Multi-lens? 1]]="No", 1, IF(Table1[[#This Row],[Multi-lens? 1]]="Dual", 2, IF(Table1[[#This Row],[Multi-lens? 1]]="Quad", 4, ""))),"")</f>
        <v/>
      </c>
      <c r="C1743" s="6" t="e">
        <f t="shared" si="168"/>
        <v>#VALUE!</v>
      </c>
      <c r="D1743" s="6" t="e">
        <f t="shared" si="169"/>
        <v>#VALUE!</v>
      </c>
      <c r="E1743" s="6" t="e">
        <f t="shared" si="170"/>
        <v>#VALUE!</v>
      </c>
      <c r="F1743" s="6" t="e">
        <f t="shared" si="171"/>
        <v>#VALUE!</v>
      </c>
      <c r="H1743" s="6" t="str">
        <f>IFERROR(IF(Table1[[#This Row],[Multi-lens? 1]]="No", 1, IF(Table1[[#This Row],[Multi-lens? 1]]="Dual", 2, IF(Table1[[#This Row],[Multi-lens? 1]]="Quad", 4, ""))),"")</f>
        <v/>
      </c>
      <c r="I1743" s="9" t="str">
        <f>IFERROR(Table1[[#This Row],[Name]],"")</f>
        <v/>
      </c>
      <c r="K1743" s="3" t="str">
        <f t="shared" si="166"/>
        <v/>
      </c>
      <c r="M1743" s="4" t="e">
        <f>IF(Table1[[#This Row],[Import to Gateway Calculator?]]="Yes",IFERROR(Table1[[#This Row],[Streaming Resolution '[MP']]],""),0)</f>
        <v>#VALUE!</v>
      </c>
      <c r="N1743" s="4" t="e">
        <f>IF(Table1[[#This Row],[Import to Gateway Calculator?]]="Yes",IFERROR(Table1[[#This Row],[Recording Resolution '[MP']]],""),0)</f>
        <v>#VALUE!</v>
      </c>
      <c r="O1743" s="4" t="e">
        <f>IF(Table1[[#This Row],[Import to Gateway Calculator?]]="Yes",IFERROR(Table1[[#This Row],[Frame Rate '[FPS'] 1]],""),0)</f>
        <v>#VALUE!</v>
      </c>
      <c r="P1743" s="4" t="e">
        <f>IF(Table1[[#This Row],[Import to Gateway Calculator?]]="Yes",IFERROR(Table1[[#This Row],[Days of Storage 1]],""),0)</f>
        <v>#VALUE!</v>
      </c>
    </row>
    <row r="1744" spans="1:16" x14ac:dyDescent="0.25">
      <c r="A1744" s="5" t="e">
        <f t="shared" si="167"/>
        <v>#VALUE!</v>
      </c>
      <c r="B1744" s="6" t="str">
        <f>IFERROR(IF(Table1[[#This Row],[Multi-lens? 1]]="No", 1, IF(Table1[[#This Row],[Multi-lens? 1]]="Dual", 2, IF(Table1[[#This Row],[Multi-lens? 1]]="Quad", 4, ""))),"")</f>
        <v/>
      </c>
      <c r="C1744" s="6" t="e">
        <f t="shared" si="168"/>
        <v>#VALUE!</v>
      </c>
      <c r="D1744" s="6" t="e">
        <f t="shared" si="169"/>
        <v>#VALUE!</v>
      </c>
      <c r="E1744" s="6" t="e">
        <f t="shared" si="170"/>
        <v>#VALUE!</v>
      </c>
      <c r="F1744" s="6" t="e">
        <f t="shared" si="171"/>
        <v>#VALUE!</v>
      </c>
      <c r="H1744" s="6" t="str">
        <f>IFERROR(IF(Table1[[#This Row],[Multi-lens? 1]]="No", 1, IF(Table1[[#This Row],[Multi-lens? 1]]="Dual", 2, IF(Table1[[#This Row],[Multi-lens? 1]]="Quad", 4, ""))),"")</f>
        <v/>
      </c>
      <c r="I1744" s="9" t="str">
        <f>IFERROR(Table1[[#This Row],[Name]],"")</f>
        <v/>
      </c>
      <c r="K1744" s="3" t="str">
        <f t="shared" si="166"/>
        <v/>
      </c>
      <c r="M1744" s="4" t="e">
        <f>IF(Table1[[#This Row],[Import to Gateway Calculator?]]="Yes",IFERROR(Table1[[#This Row],[Streaming Resolution '[MP']]],""),0)</f>
        <v>#VALUE!</v>
      </c>
      <c r="N1744" s="4" t="e">
        <f>IF(Table1[[#This Row],[Import to Gateway Calculator?]]="Yes",IFERROR(Table1[[#This Row],[Recording Resolution '[MP']]],""),0)</f>
        <v>#VALUE!</v>
      </c>
      <c r="O1744" s="4" t="e">
        <f>IF(Table1[[#This Row],[Import to Gateway Calculator?]]="Yes",IFERROR(Table1[[#This Row],[Frame Rate '[FPS'] 1]],""),0)</f>
        <v>#VALUE!</v>
      </c>
      <c r="P1744" s="4" t="e">
        <f>IF(Table1[[#This Row],[Import to Gateway Calculator?]]="Yes",IFERROR(Table1[[#This Row],[Days of Storage 1]],""),0)</f>
        <v>#VALUE!</v>
      </c>
    </row>
    <row r="1745" spans="1:16" x14ac:dyDescent="0.25">
      <c r="A1745" s="5" t="e">
        <f t="shared" si="167"/>
        <v>#VALUE!</v>
      </c>
      <c r="B1745" s="6" t="str">
        <f>IFERROR(IF(Table1[[#This Row],[Multi-lens? 1]]="No", 1, IF(Table1[[#This Row],[Multi-lens? 1]]="Dual", 2, IF(Table1[[#This Row],[Multi-lens? 1]]="Quad", 4, ""))),"")</f>
        <v/>
      </c>
      <c r="C1745" s="6" t="e">
        <f t="shared" si="168"/>
        <v>#VALUE!</v>
      </c>
      <c r="D1745" s="6" t="e">
        <f t="shared" si="169"/>
        <v>#VALUE!</v>
      </c>
      <c r="E1745" s="6" t="e">
        <f t="shared" si="170"/>
        <v>#VALUE!</v>
      </c>
      <c r="F1745" s="6" t="e">
        <f t="shared" si="171"/>
        <v>#VALUE!</v>
      </c>
      <c r="H1745" s="6" t="str">
        <f>IFERROR(IF(Table1[[#This Row],[Multi-lens? 1]]="No", 1, IF(Table1[[#This Row],[Multi-lens? 1]]="Dual", 2, IF(Table1[[#This Row],[Multi-lens? 1]]="Quad", 4, ""))),"")</f>
        <v/>
      </c>
      <c r="I1745" s="9" t="str">
        <f>IFERROR(Table1[[#This Row],[Name]],"")</f>
        <v/>
      </c>
      <c r="K1745" s="3" t="str">
        <f t="shared" si="166"/>
        <v/>
      </c>
      <c r="M1745" s="4" t="e">
        <f>IF(Table1[[#This Row],[Import to Gateway Calculator?]]="Yes",IFERROR(Table1[[#This Row],[Streaming Resolution '[MP']]],""),0)</f>
        <v>#VALUE!</v>
      </c>
      <c r="N1745" s="4" t="e">
        <f>IF(Table1[[#This Row],[Import to Gateway Calculator?]]="Yes",IFERROR(Table1[[#This Row],[Recording Resolution '[MP']]],""),0)</f>
        <v>#VALUE!</v>
      </c>
      <c r="O1745" s="4" t="e">
        <f>IF(Table1[[#This Row],[Import to Gateway Calculator?]]="Yes",IFERROR(Table1[[#This Row],[Frame Rate '[FPS'] 1]],""),0)</f>
        <v>#VALUE!</v>
      </c>
      <c r="P1745" s="4" t="e">
        <f>IF(Table1[[#This Row],[Import to Gateway Calculator?]]="Yes",IFERROR(Table1[[#This Row],[Days of Storage 1]],""),0)</f>
        <v>#VALUE!</v>
      </c>
    </row>
    <row r="1746" spans="1:16" x14ac:dyDescent="0.25">
      <c r="A1746" s="5" t="e">
        <f t="shared" si="167"/>
        <v>#VALUE!</v>
      </c>
      <c r="B1746" s="6" t="str">
        <f>IFERROR(IF(Table1[[#This Row],[Multi-lens? 1]]="No", 1, IF(Table1[[#This Row],[Multi-lens? 1]]="Dual", 2, IF(Table1[[#This Row],[Multi-lens? 1]]="Quad", 4, ""))),"")</f>
        <v/>
      </c>
      <c r="C1746" s="6" t="e">
        <f t="shared" si="168"/>
        <v>#VALUE!</v>
      </c>
      <c r="D1746" s="6" t="e">
        <f t="shared" si="169"/>
        <v>#VALUE!</v>
      </c>
      <c r="E1746" s="6" t="e">
        <f t="shared" si="170"/>
        <v>#VALUE!</v>
      </c>
      <c r="F1746" s="6" t="e">
        <f t="shared" si="171"/>
        <v>#VALUE!</v>
      </c>
      <c r="H1746" s="6" t="str">
        <f>IFERROR(IF(Table1[[#This Row],[Multi-lens? 1]]="No", 1, IF(Table1[[#This Row],[Multi-lens? 1]]="Dual", 2, IF(Table1[[#This Row],[Multi-lens? 1]]="Quad", 4, ""))),"")</f>
        <v/>
      </c>
      <c r="I1746" s="9" t="str">
        <f>IFERROR(Table1[[#This Row],[Name]],"")</f>
        <v/>
      </c>
      <c r="K1746" s="3" t="str">
        <f t="shared" si="166"/>
        <v/>
      </c>
      <c r="M1746" s="4" t="e">
        <f>IF(Table1[[#This Row],[Import to Gateway Calculator?]]="Yes",IFERROR(Table1[[#This Row],[Streaming Resolution '[MP']]],""),0)</f>
        <v>#VALUE!</v>
      </c>
      <c r="N1746" s="4" t="e">
        <f>IF(Table1[[#This Row],[Import to Gateway Calculator?]]="Yes",IFERROR(Table1[[#This Row],[Recording Resolution '[MP']]],""),0)</f>
        <v>#VALUE!</v>
      </c>
      <c r="O1746" s="4" t="e">
        <f>IF(Table1[[#This Row],[Import to Gateway Calculator?]]="Yes",IFERROR(Table1[[#This Row],[Frame Rate '[FPS'] 1]],""),0)</f>
        <v>#VALUE!</v>
      </c>
      <c r="P1746" s="4" t="e">
        <f>IF(Table1[[#This Row],[Import to Gateway Calculator?]]="Yes",IFERROR(Table1[[#This Row],[Days of Storage 1]],""),0)</f>
        <v>#VALUE!</v>
      </c>
    </row>
    <row r="1747" spans="1:16" x14ac:dyDescent="0.25">
      <c r="A1747" s="5" t="e">
        <f t="shared" si="167"/>
        <v>#VALUE!</v>
      </c>
      <c r="B1747" s="6" t="str">
        <f>IFERROR(IF(Table1[[#This Row],[Multi-lens? 1]]="No", 1, IF(Table1[[#This Row],[Multi-lens? 1]]="Dual", 2, IF(Table1[[#This Row],[Multi-lens? 1]]="Quad", 4, ""))),"")</f>
        <v/>
      </c>
      <c r="C1747" s="6" t="e">
        <f t="shared" si="168"/>
        <v>#VALUE!</v>
      </c>
      <c r="D1747" s="6" t="e">
        <f t="shared" si="169"/>
        <v>#VALUE!</v>
      </c>
      <c r="E1747" s="6" t="e">
        <f t="shared" si="170"/>
        <v>#VALUE!</v>
      </c>
      <c r="F1747" s="6" t="e">
        <f t="shared" si="171"/>
        <v>#VALUE!</v>
      </c>
      <c r="H1747" s="6" t="str">
        <f>IFERROR(IF(Table1[[#This Row],[Multi-lens? 1]]="No", 1, IF(Table1[[#This Row],[Multi-lens? 1]]="Dual", 2, IF(Table1[[#This Row],[Multi-lens? 1]]="Quad", 4, ""))),"")</f>
        <v/>
      </c>
      <c r="I1747" s="9" t="str">
        <f>IFERROR(Table1[[#This Row],[Name]],"")</f>
        <v/>
      </c>
      <c r="K1747" s="3" t="str">
        <f t="shared" si="166"/>
        <v/>
      </c>
      <c r="M1747" s="4" t="e">
        <f>IF(Table1[[#This Row],[Import to Gateway Calculator?]]="Yes",IFERROR(Table1[[#This Row],[Streaming Resolution '[MP']]],""),0)</f>
        <v>#VALUE!</v>
      </c>
      <c r="N1747" s="4" t="e">
        <f>IF(Table1[[#This Row],[Import to Gateway Calculator?]]="Yes",IFERROR(Table1[[#This Row],[Recording Resolution '[MP']]],""),0)</f>
        <v>#VALUE!</v>
      </c>
      <c r="O1747" s="4" t="e">
        <f>IF(Table1[[#This Row],[Import to Gateway Calculator?]]="Yes",IFERROR(Table1[[#This Row],[Frame Rate '[FPS'] 1]],""),0)</f>
        <v>#VALUE!</v>
      </c>
      <c r="P1747" s="4" t="e">
        <f>IF(Table1[[#This Row],[Import to Gateway Calculator?]]="Yes",IFERROR(Table1[[#This Row],[Days of Storage 1]],""),0)</f>
        <v>#VALUE!</v>
      </c>
    </row>
    <row r="1748" spans="1:16" x14ac:dyDescent="0.25">
      <c r="A1748" s="5" t="e">
        <f t="shared" si="167"/>
        <v>#VALUE!</v>
      </c>
      <c r="B1748" s="6" t="str">
        <f>IFERROR(IF(Table1[[#This Row],[Multi-lens? 1]]="No", 1, IF(Table1[[#This Row],[Multi-lens? 1]]="Dual", 2, IF(Table1[[#This Row],[Multi-lens? 1]]="Quad", 4, ""))),"")</f>
        <v/>
      </c>
      <c r="C1748" s="6" t="e">
        <f t="shared" si="168"/>
        <v>#VALUE!</v>
      </c>
      <c r="D1748" s="6" t="e">
        <f t="shared" si="169"/>
        <v>#VALUE!</v>
      </c>
      <c r="E1748" s="6" t="e">
        <f t="shared" si="170"/>
        <v>#VALUE!</v>
      </c>
      <c r="F1748" s="6" t="e">
        <f t="shared" si="171"/>
        <v>#VALUE!</v>
      </c>
      <c r="H1748" s="6" t="str">
        <f>IFERROR(IF(Table1[[#This Row],[Multi-lens? 1]]="No", 1, IF(Table1[[#This Row],[Multi-lens? 1]]="Dual", 2, IF(Table1[[#This Row],[Multi-lens? 1]]="Quad", 4, ""))),"")</f>
        <v/>
      </c>
      <c r="I1748" s="9" t="str">
        <f>IFERROR(Table1[[#This Row],[Name]],"")</f>
        <v/>
      </c>
      <c r="K1748" s="3" t="str">
        <f t="shared" si="166"/>
        <v/>
      </c>
      <c r="M1748" s="4" t="e">
        <f>IF(Table1[[#This Row],[Import to Gateway Calculator?]]="Yes",IFERROR(Table1[[#This Row],[Streaming Resolution '[MP']]],""),0)</f>
        <v>#VALUE!</v>
      </c>
      <c r="N1748" s="4" t="e">
        <f>IF(Table1[[#This Row],[Import to Gateway Calculator?]]="Yes",IFERROR(Table1[[#This Row],[Recording Resolution '[MP']]],""),0)</f>
        <v>#VALUE!</v>
      </c>
      <c r="O1748" s="4" t="e">
        <f>IF(Table1[[#This Row],[Import to Gateway Calculator?]]="Yes",IFERROR(Table1[[#This Row],[Frame Rate '[FPS'] 1]],""),0)</f>
        <v>#VALUE!</v>
      </c>
      <c r="P1748" s="4" t="e">
        <f>IF(Table1[[#This Row],[Import to Gateway Calculator?]]="Yes",IFERROR(Table1[[#This Row],[Days of Storage 1]],""),0)</f>
        <v>#VALUE!</v>
      </c>
    </row>
    <row r="1749" spans="1:16" x14ac:dyDescent="0.25">
      <c r="A1749" s="5" t="e">
        <f t="shared" si="167"/>
        <v>#VALUE!</v>
      </c>
      <c r="B1749" s="6" t="str">
        <f>IFERROR(IF(Table1[[#This Row],[Multi-lens? 1]]="No", 1, IF(Table1[[#This Row],[Multi-lens? 1]]="Dual", 2, IF(Table1[[#This Row],[Multi-lens? 1]]="Quad", 4, ""))),"")</f>
        <v/>
      </c>
      <c r="C1749" s="6" t="e">
        <f t="shared" si="168"/>
        <v>#VALUE!</v>
      </c>
      <c r="D1749" s="6" t="e">
        <f t="shared" si="169"/>
        <v>#VALUE!</v>
      </c>
      <c r="E1749" s="6" t="e">
        <f t="shared" si="170"/>
        <v>#VALUE!</v>
      </c>
      <c r="F1749" s="6" t="e">
        <f t="shared" si="171"/>
        <v>#VALUE!</v>
      </c>
      <c r="H1749" s="6" t="str">
        <f>IFERROR(IF(Table1[[#This Row],[Multi-lens? 1]]="No", 1, IF(Table1[[#This Row],[Multi-lens? 1]]="Dual", 2, IF(Table1[[#This Row],[Multi-lens? 1]]="Quad", 4, ""))),"")</f>
        <v/>
      </c>
      <c r="I1749" s="9" t="str">
        <f>IFERROR(Table1[[#This Row],[Name]],"")</f>
        <v/>
      </c>
      <c r="K1749" s="3" t="str">
        <f t="shared" si="166"/>
        <v/>
      </c>
      <c r="M1749" s="4" t="e">
        <f>IF(Table1[[#This Row],[Import to Gateway Calculator?]]="Yes",IFERROR(Table1[[#This Row],[Streaming Resolution '[MP']]],""),0)</f>
        <v>#VALUE!</v>
      </c>
      <c r="N1749" s="4" t="e">
        <f>IF(Table1[[#This Row],[Import to Gateway Calculator?]]="Yes",IFERROR(Table1[[#This Row],[Recording Resolution '[MP']]],""),0)</f>
        <v>#VALUE!</v>
      </c>
      <c r="O1749" s="4" t="e">
        <f>IF(Table1[[#This Row],[Import to Gateway Calculator?]]="Yes",IFERROR(Table1[[#This Row],[Frame Rate '[FPS'] 1]],""),0)</f>
        <v>#VALUE!</v>
      </c>
      <c r="P1749" s="4" t="e">
        <f>IF(Table1[[#This Row],[Import to Gateway Calculator?]]="Yes",IFERROR(Table1[[#This Row],[Days of Storage 1]],""),0)</f>
        <v>#VALUE!</v>
      </c>
    </row>
    <row r="1750" spans="1:16" x14ac:dyDescent="0.25">
      <c r="A1750" s="5" t="e">
        <f t="shared" si="167"/>
        <v>#VALUE!</v>
      </c>
      <c r="B1750" s="6" t="str">
        <f>IFERROR(IF(Table1[[#This Row],[Multi-lens? 1]]="No", 1, IF(Table1[[#This Row],[Multi-lens? 1]]="Dual", 2, IF(Table1[[#This Row],[Multi-lens? 1]]="Quad", 4, ""))),"")</f>
        <v/>
      </c>
      <c r="C1750" s="6" t="e">
        <f t="shared" si="168"/>
        <v>#VALUE!</v>
      </c>
      <c r="D1750" s="6" t="e">
        <f t="shared" si="169"/>
        <v>#VALUE!</v>
      </c>
      <c r="E1750" s="6" t="e">
        <f t="shared" si="170"/>
        <v>#VALUE!</v>
      </c>
      <c r="F1750" s="6" t="e">
        <f t="shared" si="171"/>
        <v>#VALUE!</v>
      </c>
      <c r="H1750" s="6" t="str">
        <f>IFERROR(IF(Table1[[#This Row],[Multi-lens? 1]]="No", 1, IF(Table1[[#This Row],[Multi-lens? 1]]="Dual", 2, IF(Table1[[#This Row],[Multi-lens? 1]]="Quad", 4, ""))),"")</f>
        <v/>
      </c>
      <c r="I1750" s="9" t="str">
        <f>IFERROR(Table1[[#This Row],[Name]],"")</f>
        <v/>
      </c>
      <c r="K1750" s="3" t="str">
        <f t="shared" si="166"/>
        <v/>
      </c>
      <c r="M1750" s="4" t="e">
        <f>IF(Table1[[#This Row],[Import to Gateway Calculator?]]="Yes",IFERROR(Table1[[#This Row],[Streaming Resolution '[MP']]],""),0)</f>
        <v>#VALUE!</v>
      </c>
      <c r="N1750" s="4" t="e">
        <f>IF(Table1[[#This Row],[Import to Gateway Calculator?]]="Yes",IFERROR(Table1[[#This Row],[Recording Resolution '[MP']]],""),0)</f>
        <v>#VALUE!</v>
      </c>
      <c r="O1750" s="4" t="e">
        <f>IF(Table1[[#This Row],[Import to Gateway Calculator?]]="Yes",IFERROR(Table1[[#This Row],[Frame Rate '[FPS'] 1]],""),0)</f>
        <v>#VALUE!</v>
      </c>
      <c r="P1750" s="4" t="e">
        <f>IF(Table1[[#This Row],[Import to Gateway Calculator?]]="Yes",IFERROR(Table1[[#This Row],[Days of Storage 1]],""),0)</f>
        <v>#VALUE!</v>
      </c>
    </row>
    <row r="1751" spans="1:16" x14ac:dyDescent="0.25">
      <c r="A1751" s="5" t="e">
        <f t="shared" si="167"/>
        <v>#VALUE!</v>
      </c>
      <c r="B1751" s="6" t="str">
        <f>IFERROR(IF(Table1[[#This Row],[Multi-lens? 1]]="No", 1, IF(Table1[[#This Row],[Multi-lens? 1]]="Dual", 2, IF(Table1[[#This Row],[Multi-lens? 1]]="Quad", 4, ""))),"")</f>
        <v/>
      </c>
      <c r="C1751" s="6" t="e">
        <f t="shared" si="168"/>
        <v>#VALUE!</v>
      </c>
      <c r="D1751" s="6" t="e">
        <f t="shared" si="169"/>
        <v>#VALUE!</v>
      </c>
      <c r="E1751" s="6" t="e">
        <f t="shared" si="170"/>
        <v>#VALUE!</v>
      </c>
      <c r="F1751" s="6" t="e">
        <f t="shared" si="171"/>
        <v>#VALUE!</v>
      </c>
      <c r="H1751" s="6" t="str">
        <f>IFERROR(IF(Table1[[#This Row],[Multi-lens? 1]]="No", 1, IF(Table1[[#This Row],[Multi-lens? 1]]="Dual", 2, IF(Table1[[#This Row],[Multi-lens? 1]]="Quad", 4, ""))),"")</f>
        <v/>
      </c>
      <c r="I1751" s="9" t="str">
        <f>IFERROR(Table1[[#This Row],[Name]],"")</f>
        <v/>
      </c>
      <c r="K1751" s="3" t="str">
        <f t="shared" si="166"/>
        <v/>
      </c>
      <c r="M1751" s="4" t="e">
        <f>IF(Table1[[#This Row],[Import to Gateway Calculator?]]="Yes",IFERROR(Table1[[#This Row],[Streaming Resolution '[MP']]],""),0)</f>
        <v>#VALUE!</v>
      </c>
      <c r="N1751" s="4" t="e">
        <f>IF(Table1[[#This Row],[Import to Gateway Calculator?]]="Yes",IFERROR(Table1[[#This Row],[Recording Resolution '[MP']]],""),0)</f>
        <v>#VALUE!</v>
      </c>
      <c r="O1751" s="4" t="e">
        <f>IF(Table1[[#This Row],[Import to Gateway Calculator?]]="Yes",IFERROR(Table1[[#This Row],[Frame Rate '[FPS'] 1]],""),0)</f>
        <v>#VALUE!</v>
      </c>
      <c r="P1751" s="4" t="e">
        <f>IF(Table1[[#This Row],[Import to Gateway Calculator?]]="Yes",IFERROR(Table1[[#This Row],[Days of Storage 1]],""),0)</f>
        <v>#VALUE!</v>
      </c>
    </row>
    <row r="1752" spans="1:16" x14ac:dyDescent="0.25">
      <c r="A1752" s="5" t="e">
        <f t="shared" si="167"/>
        <v>#VALUE!</v>
      </c>
      <c r="B1752" s="6" t="str">
        <f>IFERROR(IF(Table1[[#This Row],[Multi-lens? 1]]="No", 1, IF(Table1[[#This Row],[Multi-lens? 1]]="Dual", 2, IF(Table1[[#This Row],[Multi-lens? 1]]="Quad", 4, ""))),"")</f>
        <v/>
      </c>
      <c r="C1752" s="6" t="e">
        <f t="shared" si="168"/>
        <v>#VALUE!</v>
      </c>
      <c r="D1752" s="6" t="e">
        <f t="shared" si="169"/>
        <v>#VALUE!</v>
      </c>
      <c r="E1752" s="6" t="e">
        <f t="shared" si="170"/>
        <v>#VALUE!</v>
      </c>
      <c r="F1752" s="6" t="e">
        <f t="shared" si="171"/>
        <v>#VALUE!</v>
      </c>
      <c r="H1752" s="6" t="str">
        <f>IFERROR(IF(Table1[[#This Row],[Multi-lens? 1]]="No", 1, IF(Table1[[#This Row],[Multi-lens? 1]]="Dual", 2, IF(Table1[[#This Row],[Multi-lens? 1]]="Quad", 4, ""))),"")</f>
        <v/>
      </c>
      <c r="I1752" s="9" t="str">
        <f>IFERROR(Table1[[#This Row],[Name]],"")</f>
        <v/>
      </c>
      <c r="K1752" s="3" t="str">
        <f t="shared" si="166"/>
        <v/>
      </c>
      <c r="M1752" s="4" t="e">
        <f>IF(Table1[[#This Row],[Import to Gateway Calculator?]]="Yes",IFERROR(Table1[[#This Row],[Streaming Resolution '[MP']]],""),0)</f>
        <v>#VALUE!</v>
      </c>
      <c r="N1752" s="4" t="e">
        <f>IF(Table1[[#This Row],[Import to Gateway Calculator?]]="Yes",IFERROR(Table1[[#This Row],[Recording Resolution '[MP']]],""),0)</f>
        <v>#VALUE!</v>
      </c>
      <c r="O1752" s="4" t="e">
        <f>IF(Table1[[#This Row],[Import to Gateway Calculator?]]="Yes",IFERROR(Table1[[#This Row],[Frame Rate '[FPS'] 1]],""),0)</f>
        <v>#VALUE!</v>
      </c>
      <c r="P1752" s="4" t="e">
        <f>IF(Table1[[#This Row],[Import to Gateway Calculator?]]="Yes",IFERROR(Table1[[#This Row],[Days of Storage 1]],""),0)</f>
        <v>#VALUE!</v>
      </c>
    </row>
    <row r="1753" spans="1:16" x14ac:dyDescent="0.25">
      <c r="A1753" s="5" t="e">
        <f t="shared" si="167"/>
        <v>#VALUE!</v>
      </c>
      <c r="B1753" s="6" t="str">
        <f>IFERROR(IF(Table1[[#This Row],[Multi-lens? 1]]="No", 1, IF(Table1[[#This Row],[Multi-lens? 1]]="Dual", 2, IF(Table1[[#This Row],[Multi-lens? 1]]="Quad", 4, ""))),"")</f>
        <v/>
      </c>
      <c r="C1753" s="6" t="e">
        <f t="shared" si="168"/>
        <v>#VALUE!</v>
      </c>
      <c r="D1753" s="6" t="e">
        <f t="shared" si="169"/>
        <v>#VALUE!</v>
      </c>
      <c r="E1753" s="6" t="e">
        <f t="shared" si="170"/>
        <v>#VALUE!</v>
      </c>
      <c r="F1753" s="6" t="e">
        <f t="shared" si="171"/>
        <v>#VALUE!</v>
      </c>
      <c r="H1753" s="6" t="str">
        <f>IFERROR(IF(Table1[[#This Row],[Multi-lens? 1]]="No", 1, IF(Table1[[#This Row],[Multi-lens? 1]]="Dual", 2, IF(Table1[[#This Row],[Multi-lens? 1]]="Quad", 4, ""))),"")</f>
        <v/>
      </c>
      <c r="I1753" s="9" t="str">
        <f>IFERROR(Table1[[#This Row],[Name]],"")</f>
        <v/>
      </c>
      <c r="K1753" s="3" t="str">
        <f t="shared" si="166"/>
        <v/>
      </c>
      <c r="M1753" s="4" t="e">
        <f>IF(Table1[[#This Row],[Import to Gateway Calculator?]]="Yes",IFERROR(Table1[[#This Row],[Streaming Resolution '[MP']]],""),0)</f>
        <v>#VALUE!</v>
      </c>
      <c r="N1753" s="4" t="e">
        <f>IF(Table1[[#This Row],[Import to Gateway Calculator?]]="Yes",IFERROR(Table1[[#This Row],[Recording Resolution '[MP']]],""),0)</f>
        <v>#VALUE!</v>
      </c>
      <c r="O1753" s="4" t="e">
        <f>IF(Table1[[#This Row],[Import to Gateway Calculator?]]="Yes",IFERROR(Table1[[#This Row],[Frame Rate '[FPS'] 1]],""),0)</f>
        <v>#VALUE!</v>
      </c>
      <c r="P1753" s="4" t="e">
        <f>IF(Table1[[#This Row],[Import to Gateway Calculator?]]="Yes",IFERROR(Table1[[#This Row],[Days of Storage 1]],""),0)</f>
        <v>#VALUE!</v>
      </c>
    </row>
    <row r="1754" spans="1:16" x14ac:dyDescent="0.25">
      <c r="A1754" s="5" t="e">
        <f t="shared" si="167"/>
        <v>#VALUE!</v>
      </c>
      <c r="B1754" s="6" t="str">
        <f>IFERROR(IF(Table1[[#This Row],[Multi-lens? 1]]="No", 1, IF(Table1[[#This Row],[Multi-lens? 1]]="Dual", 2, IF(Table1[[#This Row],[Multi-lens? 1]]="Quad", 4, ""))),"")</f>
        <v/>
      </c>
      <c r="C1754" s="6" t="e">
        <f t="shared" si="168"/>
        <v>#VALUE!</v>
      </c>
      <c r="D1754" s="6" t="e">
        <f t="shared" si="169"/>
        <v>#VALUE!</v>
      </c>
      <c r="E1754" s="6" t="e">
        <f t="shared" si="170"/>
        <v>#VALUE!</v>
      </c>
      <c r="F1754" s="6" t="e">
        <f t="shared" si="171"/>
        <v>#VALUE!</v>
      </c>
      <c r="H1754" s="6" t="str">
        <f>IFERROR(IF(Table1[[#This Row],[Multi-lens? 1]]="No", 1, IF(Table1[[#This Row],[Multi-lens? 1]]="Dual", 2, IF(Table1[[#This Row],[Multi-lens? 1]]="Quad", 4, ""))),"")</f>
        <v/>
      </c>
      <c r="I1754" s="9" t="str">
        <f>IFERROR(Table1[[#This Row],[Name]],"")</f>
        <v/>
      </c>
      <c r="K1754" s="3" t="str">
        <f t="shared" si="166"/>
        <v/>
      </c>
      <c r="M1754" s="4" t="e">
        <f>IF(Table1[[#This Row],[Import to Gateway Calculator?]]="Yes",IFERROR(Table1[[#This Row],[Streaming Resolution '[MP']]],""),0)</f>
        <v>#VALUE!</v>
      </c>
      <c r="N1754" s="4" t="e">
        <f>IF(Table1[[#This Row],[Import to Gateway Calculator?]]="Yes",IFERROR(Table1[[#This Row],[Recording Resolution '[MP']]],""),0)</f>
        <v>#VALUE!</v>
      </c>
      <c r="O1754" s="4" t="e">
        <f>IF(Table1[[#This Row],[Import to Gateway Calculator?]]="Yes",IFERROR(Table1[[#This Row],[Frame Rate '[FPS'] 1]],""),0)</f>
        <v>#VALUE!</v>
      </c>
      <c r="P1754" s="4" t="e">
        <f>IF(Table1[[#This Row],[Import to Gateway Calculator?]]="Yes",IFERROR(Table1[[#This Row],[Days of Storage 1]],""),0)</f>
        <v>#VALUE!</v>
      </c>
    </row>
    <row r="1755" spans="1:16" x14ac:dyDescent="0.25">
      <c r="A1755" s="5" t="e">
        <f t="shared" si="167"/>
        <v>#VALUE!</v>
      </c>
      <c r="B1755" s="6" t="str">
        <f>IFERROR(IF(Table1[[#This Row],[Multi-lens? 1]]="No", 1, IF(Table1[[#This Row],[Multi-lens? 1]]="Dual", 2, IF(Table1[[#This Row],[Multi-lens? 1]]="Quad", 4, ""))),"")</f>
        <v/>
      </c>
      <c r="C1755" s="6" t="e">
        <f t="shared" si="168"/>
        <v>#VALUE!</v>
      </c>
      <c r="D1755" s="6" t="e">
        <f t="shared" si="169"/>
        <v>#VALUE!</v>
      </c>
      <c r="E1755" s="6" t="e">
        <f t="shared" si="170"/>
        <v>#VALUE!</v>
      </c>
      <c r="F1755" s="6" t="e">
        <f t="shared" si="171"/>
        <v>#VALUE!</v>
      </c>
      <c r="H1755" s="6" t="str">
        <f>IFERROR(IF(Table1[[#This Row],[Multi-lens? 1]]="No", 1, IF(Table1[[#This Row],[Multi-lens? 1]]="Dual", 2, IF(Table1[[#This Row],[Multi-lens? 1]]="Quad", 4, ""))),"")</f>
        <v/>
      </c>
      <c r="I1755" s="9" t="str">
        <f>IFERROR(Table1[[#This Row],[Name]],"")</f>
        <v/>
      </c>
      <c r="K1755" s="3" t="str">
        <f t="shared" si="166"/>
        <v/>
      </c>
      <c r="M1755" s="4" t="e">
        <f>IF(Table1[[#This Row],[Import to Gateway Calculator?]]="Yes",IFERROR(Table1[[#This Row],[Streaming Resolution '[MP']]],""),0)</f>
        <v>#VALUE!</v>
      </c>
      <c r="N1755" s="4" t="e">
        <f>IF(Table1[[#This Row],[Import to Gateway Calculator?]]="Yes",IFERROR(Table1[[#This Row],[Recording Resolution '[MP']]],""),0)</f>
        <v>#VALUE!</v>
      </c>
      <c r="O1755" s="4" t="e">
        <f>IF(Table1[[#This Row],[Import to Gateway Calculator?]]="Yes",IFERROR(Table1[[#This Row],[Frame Rate '[FPS'] 1]],""),0)</f>
        <v>#VALUE!</v>
      </c>
      <c r="P1755" s="4" t="e">
        <f>IF(Table1[[#This Row],[Import to Gateway Calculator?]]="Yes",IFERROR(Table1[[#This Row],[Days of Storage 1]],""),0)</f>
        <v>#VALUE!</v>
      </c>
    </row>
    <row r="1756" spans="1:16" x14ac:dyDescent="0.25">
      <c r="A1756" s="5" t="e">
        <f t="shared" si="167"/>
        <v>#VALUE!</v>
      </c>
      <c r="B1756" s="6" t="str">
        <f>IFERROR(IF(Table1[[#This Row],[Multi-lens? 1]]="No", 1, IF(Table1[[#This Row],[Multi-lens? 1]]="Dual", 2, IF(Table1[[#This Row],[Multi-lens? 1]]="Quad", 4, ""))),"")</f>
        <v/>
      </c>
      <c r="C1756" s="6" t="e">
        <f t="shared" si="168"/>
        <v>#VALUE!</v>
      </c>
      <c r="D1756" s="6" t="e">
        <f t="shared" si="169"/>
        <v>#VALUE!</v>
      </c>
      <c r="E1756" s="6" t="e">
        <f t="shared" si="170"/>
        <v>#VALUE!</v>
      </c>
      <c r="F1756" s="6" t="e">
        <f t="shared" si="171"/>
        <v>#VALUE!</v>
      </c>
      <c r="H1756" s="6" t="str">
        <f>IFERROR(IF(Table1[[#This Row],[Multi-lens? 1]]="No", 1, IF(Table1[[#This Row],[Multi-lens? 1]]="Dual", 2, IF(Table1[[#This Row],[Multi-lens? 1]]="Quad", 4, ""))),"")</f>
        <v/>
      </c>
      <c r="I1756" s="9" t="str">
        <f>IFERROR(Table1[[#This Row],[Name]],"")</f>
        <v/>
      </c>
      <c r="K1756" s="3" t="str">
        <f t="shared" si="166"/>
        <v/>
      </c>
      <c r="M1756" s="4" t="e">
        <f>IF(Table1[[#This Row],[Import to Gateway Calculator?]]="Yes",IFERROR(Table1[[#This Row],[Streaming Resolution '[MP']]],""),0)</f>
        <v>#VALUE!</v>
      </c>
      <c r="N1756" s="4" t="e">
        <f>IF(Table1[[#This Row],[Import to Gateway Calculator?]]="Yes",IFERROR(Table1[[#This Row],[Recording Resolution '[MP']]],""),0)</f>
        <v>#VALUE!</v>
      </c>
      <c r="O1756" s="4" t="e">
        <f>IF(Table1[[#This Row],[Import to Gateway Calculator?]]="Yes",IFERROR(Table1[[#This Row],[Frame Rate '[FPS'] 1]],""),0)</f>
        <v>#VALUE!</v>
      </c>
      <c r="P1756" s="4" t="e">
        <f>IF(Table1[[#This Row],[Import to Gateway Calculator?]]="Yes",IFERROR(Table1[[#This Row],[Days of Storage 1]],""),0)</f>
        <v>#VALUE!</v>
      </c>
    </row>
    <row r="1757" spans="1:16" x14ac:dyDescent="0.25">
      <c r="A1757" s="5" t="e">
        <f t="shared" si="167"/>
        <v>#VALUE!</v>
      </c>
      <c r="B1757" s="6" t="str">
        <f>IFERROR(IF(Table1[[#This Row],[Multi-lens? 1]]="No", 1, IF(Table1[[#This Row],[Multi-lens? 1]]="Dual", 2, IF(Table1[[#This Row],[Multi-lens? 1]]="Quad", 4, ""))),"")</f>
        <v/>
      </c>
      <c r="C1757" s="6" t="e">
        <f t="shared" si="168"/>
        <v>#VALUE!</v>
      </c>
      <c r="D1757" s="6" t="e">
        <f t="shared" si="169"/>
        <v>#VALUE!</v>
      </c>
      <c r="E1757" s="6" t="e">
        <f t="shared" si="170"/>
        <v>#VALUE!</v>
      </c>
      <c r="F1757" s="6" t="e">
        <f t="shared" si="171"/>
        <v>#VALUE!</v>
      </c>
      <c r="H1757" s="6" t="str">
        <f>IFERROR(IF(Table1[[#This Row],[Multi-lens? 1]]="No", 1, IF(Table1[[#This Row],[Multi-lens? 1]]="Dual", 2, IF(Table1[[#This Row],[Multi-lens? 1]]="Quad", 4, ""))),"")</f>
        <v/>
      </c>
      <c r="I1757" s="9" t="str">
        <f>IFERROR(Table1[[#This Row],[Name]],"")</f>
        <v/>
      </c>
      <c r="K1757" s="3" t="str">
        <f t="shared" si="166"/>
        <v/>
      </c>
      <c r="M1757" s="4" t="e">
        <f>IF(Table1[[#This Row],[Import to Gateway Calculator?]]="Yes",IFERROR(Table1[[#This Row],[Streaming Resolution '[MP']]],""),0)</f>
        <v>#VALUE!</v>
      </c>
      <c r="N1757" s="4" t="e">
        <f>IF(Table1[[#This Row],[Import to Gateway Calculator?]]="Yes",IFERROR(Table1[[#This Row],[Recording Resolution '[MP']]],""),0)</f>
        <v>#VALUE!</v>
      </c>
      <c r="O1757" s="4" t="e">
        <f>IF(Table1[[#This Row],[Import to Gateway Calculator?]]="Yes",IFERROR(Table1[[#This Row],[Frame Rate '[FPS'] 1]],""),0)</f>
        <v>#VALUE!</v>
      </c>
      <c r="P1757" s="4" t="e">
        <f>IF(Table1[[#This Row],[Import to Gateway Calculator?]]="Yes",IFERROR(Table1[[#This Row],[Days of Storage 1]],""),0)</f>
        <v>#VALUE!</v>
      </c>
    </row>
    <row r="1758" spans="1:16" x14ac:dyDescent="0.25">
      <c r="A1758" s="5" t="e">
        <f t="shared" si="167"/>
        <v>#VALUE!</v>
      </c>
      <c r="B1758" s="6" t="str">
        <f>IFERROR(IF(Table1[[#This Row],[Multi-lens? 1]]="No", 1, IF(Table1[[#This Row],[Multi-lens? 1]]="Dual", 2, IF(Table1[[#This Row],[Multi-lens? 1]]="Quad", 4, ""))),"")</f>
        <v/>
      </c>
      <c r="C1758" s="6" t="e">
        <f t="shared" si="168"/>
        <v>#VALUE!</v>
      </c>
      <c r="D1758" s="6" t="e">
        <f t="shared" si="169"/>
        <v>#VALUE!</v>
      </c>
      <c r="E1758" s="6" t="e">
        <f t="shared" si="170"/>
        <v>#VALUE!</v>
      </c>
      <c r="F1758" s="6" t="e">
        <f t="shared" si="171"/>
        <v>#VALUE!</v>
      </c>
      <c r="H1758" s="6" t="str">
        <f>IFERROR(IF(Table1[[#This Row],[Multi-lens? 1]]="No", 1, IF(Table1[[#This Row],[Multi-lens? 1]]="Dual", 2, IF(Table1[[#This Row],[Multi-lens? 1]]="Quad", 4, ""))),"")</f>
        <v/>
      </c>
      <c r="I1758" s="9" t="str">
        <f>IFERROR(Table1[[#This Row],[Name]],"")</f>
        <v/>
      </c>
      <c r="K1758" s="3" t="str">
        <f t="shared" si="166"/>
        <v/>
      </c>
      <c r="M1758" s="4" t="e">
        <f>IF(Table1[[#This Row],[Import to Gateway Calculator?]]="Yes",IFERROR(Table1[[#This Row],[Streaming Resolution '[MP']]],""),0)</f>
        <v>#VALUE!</v>
      </c>
      <c r="N1758" s="4" t="e">
        <f>IF(Table1[[#This Row],[Import to Gateway Calculator?]]="Yes",IFERROR(Table1[[#This Row],[Recording Resolution '[MP']]],""),0)</f>
        <v>#VALUE!</v>
      </c>
      <c r="O1758" s="4" t="e">
        <f>IF(Table1[[#This Row],[Import to Gateway Calculator?]]="Yes",IFERROR(Table1[[#This Row],[Frame Rate '[FPS'] 1]],""),0)</f>
        <v>#VALUE!</v>
      </c>
      <c r="P1758" s="4" t="e">
        <f>IF(Table1[[#This Row],[Import to Gateway Calculator?]]="Yes",IFERROR(Table1[[#This Row],[Days of Storage 1]],""),0)</f>
        <v>#VALUE!</v>
      </c>
    </row>
    <row r="1759" spans="1:16" x14ac:dyDescent="0.25">
      <c r="A1759" s="5" t="e">
        <f t="shared" si="167"/>
        <v>#VALUE!</v>
      </c>
      <c r="B1759" s="6" t="str">
        <f>IFERROR(IF(Table1[[#This Row],[Multi-lens? 1]]="No", 1, IF(Table1[[#This Row],[Multi-lens? 1]]="Dual", 2, IF(Table1[[#This Row],[Multi-lens? 1]]="Quad", 4, ""))),"")</f>
        <v/>
      </c>
      <c r="C1759" s="6" t="e">
        <f t="shared" si="168"/>
        <v>#VALUE!</v>
      </c>
      <c r="D1759" s="6" t="e">
        <f t="shared" si="169"/>
        <v>#VALUE!</v>
      </c>
      <c r="E1759" s="6" t="e">
        <f t="shared" si="170"/>
        <v>#VALUE!</v>
      </c>
      <c r="F1759" s="6" t="e">
        <f t="shared" si="171"/>
        <v>#VALUE!</v>
      </c>
      <c r="H1759" s="6" t="str">
        <f>IFERROR(IF(Table1[[#This Row],[Multi-lens? 1]]="No", 1, IF(Table1[[#This Row],[Multi-lens? 1]]="Dual", 2, IF(Table1[[#This Row],[Multi-lens? 1]]="Quad", 4, ""))),"")</f>
        <v/>
      </c>
      <c r="I1759" s="9" t="str">
        <f>IFERROR(Table1[[#This Row],[Name]],"")</f>
        <v/>
      </c>
      <c r="K1759" s="3" t="str">
        <f t="shared" si="166"/>
        <v/>
      </c>
      <c r="M1759" s="4" t="e">
        <f>IF(Table1[[#This Row],[Import to Gateway Calculator?]]="Yes",IFERROR(Table1[[#This Row],[Streaming Resolution '[MP']]],""),0)</f>
        <v>#VALUE!</v>
      </c>
      <c r="N1759" s="4" t="e">
        <f>IF(Table1[[#This Row],[Import to Gateway Calculator?]]="Yes",IFERROR(Table1[[#This Row],[Recording Resolution '[MP']]],""),0)</f>
        <v>#VALUE!</v>
      </c>
      <c r="O1759" s="4" t="e">
        <f>IF(Table1[[#This Row],[Import to Gateway Calculator?]]="Yes",IFERROR(Table1[[#This Row],[Frame Rate '[FPS'] 1]],""),0)</f>
        <v>#VALUE!</v>
      </c>
      <c r="P1759" s="4" t="e">
        <f>IF(Table1[[#This Row],[Import to Gateway Calculator?]]="Yes",IFERROR(Table1[[#This Row],[Days of Storage 1]],""),0)</f>
        <v>#VALUE!</v>
      </c>
    </row>
    <row r="1760" spans="1:16" x14ac:dyDescent="0.25">
      <c r="A1760" s="5" t="e">
        <f t="shared" si="167"/>
        <v>#VALUE!</v>
      </c>
      <c r="B1760" s="6" t="str">
        <f>IFERROR(IF(Table1[[#This Row],[Multi-lens? 1]]="No", 1, IF(Table1[[#This Row],[Multi-lens? 1]]="Dual", 2, IF(Table1[[#This Row],[Multi-lens? 1]]="Quad", 4, ""))),"")</f>
        <v/>
      </c>
      <c r="C1760" s="6" t="e">
        <f t="shared" si="168"/>
        <v>#VALUE!</v>
      </c>
      <c r="D1760" s="6" t="e">
        <f t="shared" si="169"/>
        <v>#VALUE!</v>
      </c>
      <c r="E1760" s="6" t="e">
        <f t="shared" si="170"/>
        <v>#VALUE!</v>
      </c>
      <c r="F1760" s="6" t="e">
        <f t="shared" si="171"/>
        <v>#VALUE!</v>
      </c>
      <c r="H1760" s="6" t="str">
        <f>IFERROR(IF(Table1[[#This Row],[Multi-lens? 1]]="No", 1, IF(Table1[[#This Row],[Multi-lens? 1]]="Dual", 2, IF(Table1[[#This Row],[Multi-lens? 1]]="Quad", 4, ""))),"")</f>
        <v/>
      </c>
      <c r="I1760" s="9" t="str">
        <f>IFERROR(Table1[[#This Row],[Name]],"")</f>
        <v/>
      </c>
      <c r="K1760" s="3" t="str">
        <f t="shared" si="166"/>
        <v/>
      </c>
      <c r="M1760" s="4" t="e">
        <f>IF(Table1[[#This Row],[Import to Gateway Calculator?]]="Yes",IFERROR(Table1[[#This Row],[Streaming Resolution '[MP']]],""),0)</f>
        <v>#VALUE!</v>
      </c>
      <c r="N1760" s="4" t="e">
        <f>IF(Table1[[#This Row],[Import to Gateway Calculator?]]="Yes",IFERROR(Table1[[#This Row],[Recording Resolution '[MP']]],""),0)</f>
        <v>#VALUE!</v>
      </c>
      <c r="O1760" s="4" t="e">
        <f>IF(Table1[[#This Row],[Import to Gateway Calculator?]]="Yes",IFERROR(Table1[[#This Row],[Frame Rate '[FPS'] 1]],""),0)</f>
        <v>#VALUE!</v>
      </c>
      <c r="P1760" s="4" t="e">
        <f>IF(Table1[[#This Row],[Import to Gateway Calculator?]]="Yes",IFERROR(Table1[[#This Row],[Days of Storage 1]],""),0)</f>
        <v>#VALUE!</v>
      </c>
    </row>
    <row r="1761" spans="1:16" x14ac:dyDescent="0.25">
      <c r="A1761" s="5" t="e">
        <f t="shared" si="167"/>
        <v>#VALUE!</v>
      </c>
      <c r="B1761" s="6" t="str">
        <f>IFERROR(IF(Table1[[#This Row],[Multi-lens? 1]]="No", 1, IF(Table1[[#This Row],[Multi-lens? 1]]="Dual", 2, IF(Table1[[#This Row],[Multi-lens? 1]]="Quad", 4, ""))),"")</f>
        <v/>
      </c>
      <c r="C1761" s="6" t="e">
        <f t="shared" si="168"/>
        <v>#VALUE!</v>
      </c>
      <c r="D1761" s="6" t="e">
        <f t="shared" si="169"/>
        <v>#VALUE!</v>
      </c>
      <c r="E1761" s="6" t="e">
        <f t="shared" si="170"/>
        <v>#VALUE!</v>
      </c>
      <c r="F1761" s="6" t="e">
        <f t="shared" si="171"/>
        <v>#VALUE!</v>
      </c>
      <c r="H1761" s="6" t="str">
        <f>IFERROR(IF(Table1[[#This Row],[Multi-lens? 1]]="No", 1, IF(Table1[[#This Row],[Multi-lens? 1]]="Dual", 2, IF(Table1[[#This Row],[Multi-lens? 1]]="Quad", 4, ""))),"")</f>
        <v/>
      </c>
      <c r="I1761" s="9" t="str">
        <f>IFERROR(Table1[[#This Row],[Name]],"")</f>
        <v/>
      </c>
      <c r="K1761" s="3" t="str">
        <f t="shared" si="166"/>
        <v/>
      </c>
      <c r="M1761" s="4" t="e">
        <f>IF(Table1[[#This Row],[Import to Gateway Calculator?]]="Yes",IFERROR(Table1[[#This Row],[Streaming Resolution '[MP']]],""),0)</f>
        <v>#VALUE!</v>
      </c>
      <c r="N1761" s="4" t="e">
        <f>IF(Table1[[#This Row],[Import to Gateway Calculator?]]="Yes",IFERROR(Table1[[#This Row],[Recording Resolution '[MP']]],""),0)</f>
        <v>#VALUE!</v>
      </c>
      <c r="O1761" s="4" t="e">
        <f>IF(Table1[[#This Row],[Import to Gateway Calculator?]]="Yes",IFERROR(Table1[[#This Row],[Frame Rate '[FPS'] 1]],""),0)</f>
        <v>#VALUE!</v>
      </c>
      <c r="P1761" s="4" t="e">
        <f>IF(Table1[[#This Row],[Import to Gateway Calculator?]]="Yes",IFERROR(Table1[[#This Row],[Days of Storage 1]],""),0)</f>
        <v>#VALUE!</v>
      </c>
    </row>
    <row r="1762" spans="1:16" x14ac:dyDescent="0.25">
      <c r="A1762" s="5" t="e">
        <f t="shared" si="167"/>
        <v>#VALUE!</v>
      </c>
      <c r="B1762" s="6" t="str">
        <f>IFERROR(IF(Table1[[#This Row],[Multi-lens? 1]]="No", 1, IF(Table1[[#This Row],[Multi-lens? 1]]="Dual", 2, IF(Table1[[#This Row],[Multi-lens? 1]]="Quad", 4, ""))),"")</f>
        <v/>
      </c>
      <c r="C1762" s="6" t="e">
        <f t="shared" si="168"/>
        <v>#VALUE!</v>
      </c>
      <c r="D1762" s="6" t="e">
        <f t="shared" si="169"/>
        <v>#VALUE!</v>
      </c>
      <c r="E1762" s="6" t="e">
        <f t="shared" si="170"/>
        <v>#VALUE!</v>
      </c>
      <c r="F1762" s="6" t="e">
        <f t="shared" si="171"/>
        <v>#VALUE!</v>
      </c>
      <c r="H1762" s="6" t="str">
        <f>IFERROR(IF(Table1[[#This Row],[Multi-lens? 1]]="No", 1, IF(Table1[[#This Row],[Multi-lens? 1]]="Dual", 2, IF(Table1[[#This Row],[Multi-lens? 1]]="Quad", 4, ""))),"")</f>
        <v/>
      </c>
      <c r="I1762" s="9" t="str">
        <f>IFERROR(Table1[[#This Row],[Name]],"")</f>
        <v/>
      </c>
      <c r="K1762" s="3" t="str">
        <f t="shared" si="166"/>
        <v/>
      </c>
      <c r="M1762" s="4" t="e">
        <f>IF(Table1[[#This Row],[Import to Gateway Calculator?]]="Yes",IFERROR(Table1[[#This Row],[Streaming Resolution '[MP']]],""),0)</f>
        <v>#VALUE!</v>
      </c>
      <c r="N1762" s="4" t="e">
        <f>IF(Table1[[#This Row],[Import to Gateway Calculator?]]="Yes",IFERROR(Table1[[#This Row],[Recording Resolution '[MP']]],""),0)</f>
        <v>#VALUE!</v>
      </c>
      <c r="O1762" s="4" t="e">
        <f>IF(Table1[[#This Row],[Import to Gateway Calculator?]]="Yes",IFERROR(Table1[[#This Row],[Frame Rate '[FPS'] 1]],""),0)</f>
        <v>#VALUE!</v>
      </c>
      <c r="P1762" s="4" t="e">
        <f>IF(Table1[[#This Row],[Import to Gateway Calculator?]]="Yes",IFERROR(Table1[[#This Row],[Days of Storage 1]],""),0)</f>
        <v>#VALUE!</v>
      </c>
    </row>
    <row r="1763" spans="1:16" x14ac:dyDescent="0.25">
      <c r="A1763" s="5" t="e">
        <f t="shared" si="167"/>
        <v>#VALUE!</v>
      </c>
      <c r="B1763" s="6" t="str">
        <f>IFERROR(IF(Table1[[#This Row],[Multi-lens? 1]]="No", 1, IF(Table1[[#This Row],[Multi-lens? 1]]="Dual", 2, IF(Table1[[#This Row],[Multi-lens? 1]]="Quad", 4, ""))),"")</f>
        <v/>
      </c>
      <c r="C1763" s="6" t="e">
        <f t="shared" si="168"/>
        <v>#VALUE!</v>
      </c>
      <c r="D1763" s="6" t="e">
        <f t="shared" si="169"/>
        <v>#VALUE!</v>
      </c>
      <c r="E1763" s="6" t="e">
        <f t="shared" si="170"/>
        <v>#VALUE!</v>
      </c>
      <c r="F1763" s="6" t="e">
        <f t="shared" si="171"/>
        <v>#VALUE!</v>
      </c>
      <c r="H1763" s="6" t="str">
        <f>IFERROR(IF(Table1[[#This Row],[Multi-lens? 1]]="No", 1, IF(Table1[[#This Row],[Multi-lens? 1]]="Dual", 2, IF(Table1[[#This Row],[Multi-lens? 1]]="Quad", 4, ""))),"")</f>
        <v/>
      </c>
      <c r="I1763" s="9" t="str">
        <f>IFERROR(Table1[[#This Row],[Name]],"")</f>
        <v/>
      </c>
      <c r="K1763" s="3" t="str">
        <f t="shared" si="166"/>
        <v/>
      </c>
      <c r="M1763" s="4" t="e">
        <f>IF(Table1[[#This Row],[Import to Gateway Calculator?]]="Yes",IFERROR(Table1[[#This Row],[Streaming Resolution '[MP']]],""),0)</f>
        <v>#VALUE!</v>
      </c>
      <c r="N1763" s="4" t="e">
        <f>IF(Table1[[#This Row],[Import to Gateway Calculator?]]="Yes",IFERROR(Table1[[#This Row],[Recording Resolution '[MP']]],""),0)</f>
        <v>#VALUE!</v>
      </c>
      <c r="O1763" s="4" t="e">
        <f>IF(Table1[[#This Row],[Import to Gateway Calculator?]]="Yes",IFERROR(Table1[[#This Row],[Frame Rate '[FPS'] 1]],""),0)</f>
        <v>#VALUE!</v>
      </c>
      <c r="P1763" s="4" t="e">
        <f>IF(Table1[[#This Row],[Import to Gateway Calculator?]]="Yes",IFERROR(Table1[[#This Row],[Days of Storage 1]],""),0)</f>
        <v>#VALUE!</v>
      </c>
    </row>
    <row r="1764" spans="1:16" x14ac:dyDescent="0.25">
      <c r="A1764" s="5" t="e">
        <f t="shared" si="167"/>
        <v>#VALUE!</v>
      </c>
      <c r="B1764" s="6" t="str">
        <f>IFERROR(IF(Table1[[#This Row],[Multi-lens? 1]]="No", 1, IF(Table1[[#This Row],[Multi-lens? 1]]="Dual", 2, IF(Table1[[#This Row],[Multi-lens? 1]]="Quad", 4, ""))),"")</f>
        <v/>
      </c>
      <c r="C1764" s="6" t="e">
        <f t="shared" si="168"/>
        <v>#VALUE!</v>
      </c>
      <c r="D1764" s="6" t="e">
        <f t="shared" si="169"/>
        <v>#VALUE!</v>
      </c>
      <c r="E1764" s="6" t="e">
        <f t="shared" si="170"/>
        <v>#VALUE!</v>
      </c>
      <c r="F1764" s="6" t="e">
        <f t="shared" si="171"/>
        <v>#VALUE!</v>
      </c>
      <c r="H1764" s="6" t="str">
        <f>IFERROR(IF(Table1[[#This Row],[Multi-lens? 1]]="No", 1, IF(Table1[[#This Row],[Multi-lens? 1]]="Dual", 2, IF(Table1[[#This Row],[Multi-lens? 1]]="Quad", 4, ""))),"")</f>
        <v/>
      </c>
      <c r="I1764" s="9" t="str">
        <f>IFERROR(Table1[[#This Row],[Name]],"")</f>
        <v/>
      </c>
      <c r="K1764" s="3" t="str">
        <f t="shared" si="166"/>
        <v/>
      </c>
      <c r="M1764" s="4" t="e">
        <f>IF(Table1[[#This Row],[Import to Gateway Calculator?]]="Yes",IFERROR(Table1[[#This Row],[Streaming Resolution '[MP']]],""),0)</f>
        <v>#VALUE!</v>
      </c>
      <c r="N1764" s="4" t="e">
        <f>IF(Table1[[#This Row],[Import to Gateway Calculator?]]="Yes",IFERROR(Table1[[#This Row],[Recording Resolution '[MP']]],""),0)</f>
        <v>#VALUE!</v>
      </c>
      <c r="O1764" s="4" t="e">
        <f>IF(Table1[[#This Row],[Import to Gateway Calculator?]]="Yes",IFERROR(Table1[[#This Row],[Frame Rate '[FPS'] 1]],""),0)</f>
        <v>#VALUE!</v>
      </c>
      <c r="P1764" s="4" t="e">
        <f>IF(Table1[[#This Row],[Import to Gateway Calculator?]]="Yes",IFERROR(Table1[[#This Row],[Days of Storage 1]],""),0)</f>
        <v>#VALUE!</v>
      </c>
    </row>
    <row r="1765" spans="1:16" x14ac:dyDescent="0.25">
      <c r="A1765" s="5" t="e">
        <f t="shared" si="167"/>
        <v>#VALUE!</v>
      </c>
      <c r="B1765" s="6" t="str">
        <f>IFERROR(IF(Table1[[#This Row],[Multi-lens? 1]]="No", 1, IF(Table1[[#This Row],[Multi-lens? 1]]="Dual", 2, IF(Table1[[#This Row],[Multi-lens? 1]]="Quad", 4, ""))),"")</f>
        <v/>
      </c>
      <c r="C1765" s="6" t="e">
        <f t="shared" si="168"/>
        <v>#VALUE!</v>
      </c>
      <c r="D1765" s="6" t="e">
        <f t="shared" si="169"/>
        <v>#VALUE!</v>
      </c>
      <c r="E1765" s="6" t="e">
        <f t="shared" si="170"/>
        <v>#VALUE!</v>
      </c>
      <c r="F1765" s="6" t="e">
        <f t="shared" si="171"/>
        <v>#VALUE!</v>
      </c>
      <c r="H1765" s="6" t="str">
        <f>IFERROR(IF(Table1[[#This Row],[Multi-lens? 1]]="No", 1, IF(Table1[[#This Row],[Multi-lens? 1]]="Dual", 2, IF(Table1[[#This Row],[Multi-lens? 1]]="Quad", 4, ""))),"")</f>
        <v/>
      </c>
      <c r="I1765" s="9" t="str">
        <f>IFERROR(Table1[[#This Row],[Name]],"")</f>
        <v/>
      </c>
      <c r="K1765" s="3" t="str">
        <f t="shared" si="166"/>
        <v/>
      </c>
      <c r="M1765" s="4" t="e">
        <f>IF(Table1[[#This Row],[Import to Gateway Calculator?]]="Yes",IFERROR(Table1[[#This Row],[Streaming Resolution '[MP']]],""),0)</f>
        <v>#VALUE!</v>
      </c>
      <c r="N1765" s="4" t="e">
        <f>IF(Table1[[#This Row],[Import to Gateway Calculator?]]="Yes",IFERROR(Table1[[#This Row],[Recording Resolution '[MP']]],""),0)</f>
        <v>#VALUE!</v>
      </c>
      <c r="O1765" s="4" t="e">
        <f>IF(Table1[[#This Row],[Import to Gateway Calculator?]]="Yes",IFERROR(Table1[[#This Row],[Frame Rate '[FPS'] 1]],""),0)</f>
        <v>#VALUE!</v>
      </c>
      <c r="P1765" s="4" t="e">
        <f>IF(Table1[[#This Row],[Import to Gateway Calculator?]]="Yes",IFERROR(Table1[[#This Row],[Days of Storage 1]],""),0)</f>
        <v>#VALUE!</v>
      </c>
    </row>
    <row r="1766" spans="1:16" x14ac:dyDescent="0.25">
      <c r="A1766" s="5" t="e">
        <f t="shared" si="167"/>
        <v>#VALUE!</v>
      </c>
      <c r="B1766" s="6" t="str">
        <f>IFERROR(IF(Table1[[#This Row],[Multi-lens? 1]]="No", 1, IF(Table1[[#This Row],[Multi-lens? 1]]="Dual", 2, IF(Table1[[#This Row],[Multi-lens? 1]]="Quad", 4, ""))),"")</f>
        <v/>
      </c>
      <c r="C1766" s="6" t="e">
        <f t="shared" si="168"/>
        <v>#VALUE!</v>
      </c>
      <c r="D1766" s="6" t="e">
        <f t="shared" si="169"/>
        <v>#VALUE!</v>
      </c>
      <c r="E1766" s="6" t="e">
        <f t="shared" si="170"/>
        <v>#VALUE!</v>
      </c>
      <c r="F1766" s="6" t="e">
        <f t="shared" si="171"/>
        <v>#VALUE!</v>
      </c>
      <c r="H1766" s="6" t="str">
        <f>IFERROR(IF(Table1[[#This Row],[Multi-lens? 1]]="No", 1, IF(Table1[[#This Row],[Multi-lens? 1]]="Dual", 2, IF(Table1[[#This Row],[Multi-lens? 1]]="Quad", 4, ""))),"")</f>
        <v/>
      </c>
      <c r="I1766" s="9" t="str">
        <f>IFERROR(Table1[[#This Row],[Name]],"")</f>
        <v/>
      </c>
      <c r="K1766" s="3" t="str">
        <f t="shared" si="166"/>
        <v/>
      </c>
      <c r="M1766" s="4" t="e">
        <f>IF(Table1[[#This Row],[Import to Gateway Calculator?]]="Yes",IFERROR(Table1[[#This Row],[Streaming Resolution '[MP']]],""),0)</f>
        <v>#VALUE!</v>
      </c>
      <c r="N1766" s="4" t="e">
        <f>IF(Table1[[#This Row],[Import to Gateway Calculator?]]="Yes",IFERROR(Table1[[#This Row],[Recording Resolution '[MP']]],""),0)</f>
        <v>#VALUE!</v>
      </c>
      <c r="O1766" s="4" t="e">
        <f>IF(Table1[[#This Row],[Import to Gateway Calculator?]]="Yes",IFERROR(Table1[[#This Row],[Frame Rate '[FPS'] 1]],""),0)</f>
        <v>#VALUE!</v>
      </c>
      <c r="P1766" s="4" t="e">
        <f>IF(Table1[[#This Row],[Import to Gateway Calculator?]]="Yes",IFERROR(Table1[[#This Row],[Days of Storage 1]],""),0)</f>
        <v>#VALUE!</v>
      </c>
    </row>
    <row r="1767" spans="1:16" x14ac:dyDescent="0.25">
      <c r="A1767" s="5" t="e">
        <f t="shared" si="167"/>
        <v>#VALUE!</v>
      </c>
      <c r="B1767" s="6" t="str">
        <f>IFERROR(IF(Table1[[#This Row],[Multi-lens? 1]]="No", 1, IF(Table1[[#This Row],[Multi-lens? 1]]="Dual", 2, IF(Table1[[#This Row],[Multi-lens? 1]]="Quad", 4, ""))),"")</f>
        <v/>
      </c>
      <c r="C1767" s="6" t="e">
        <f t="shared" si="168"/>
        <v>#VALUE!</v>
      </c>
      <c r="D1767" s="6" t="e">
        <f t="shared" si="169"/>
        <v>#VALUE!</v>
      </c>
      <c r="E1767" s="6" t="e">
        <f t="shared" si="170"/>
        <v>#VALUE!</v>
      </c>
      <c r="F1767" s="6" t="e">
        <f t="shared" si="171"/>
        <v>#VALUE!</v>
      </c>
      <c r="H1767" s="6" t="str">
        <f>IFERROR(IF(Table1[[#This Row],[Multi-lens? 1]]="No", 1, IF(Table1[[#This Row],[Multi-lens? 1]]="Dual", 2, IF(Table1[[#This Row],[Multi-lens? 1]]="Quad", 4, ""))),"")</f>
        <v/>
      </c>
      <c r="I1767" s="9" t="str">
        <f>IFERROR(Table1[[#This Row],[Name]],"")</f>
        <v/>
      </c>
      <c r="K1767" s="3" t="str">
        <f t="shared" si="166"/>
        <v/>
      </c>
      <c r="M1767" s="4" t="e">
        <f>IF(Table1[[#This Row],[Import to Gateway Calculator?]]="Yes",IFERROR(Table1[[#This Row],[Streaming Resolution '[MP']]],""),0)</f>
        <v>#VALUE!</v>
      </c>
      <c r="N1767" s="4" t="e">
        <f>IF(Table1[[#This Row],[Import to Gateway Calculator?]]="Yes",IFERROR(Table1[[#This Row],[Recording Resolution '[MP']]],""),0)</f>
        <v>#VALUE!</v>
      </c>
      <c r="O1767" s="4" t="e">
        <f>IF(Table1[[#This Row],[Import to Gateway Calculator?]]="Yes",IFERROR(Table1[[#This Row],[Frame Rate '[FPS'] 1]],""),0)</f>
        <v>#VALUE!</v>
      </c>
      <c r="P1767" s="4" t="e">
        <f>IF(Table1[[#This Row],[Import to Gateway Calculator?]]="Yes",IFERROR(Table1[[#This Row],[Days of Storage 1]],""),0)</f>
        <v>#VALUE!</v>
      </c>
    </row>
    <row r="1768" spans="1:16" x14ac:dyDescent="0.25">
      <c r="A1768" s="5" t="e">
        <f t="shared" si="167"/>
        <v>#VALUE!</v>
      </c>
      <c r="B1768" s="6" t="str">
        <f>IFERROR(IF(Table1[[#This Row],[Multi-lens? 1]]="No", 1, IF(Table1[[#This Row],[Multi-lens? 1]]="Dual", 2, IF(Table1[[#This Row],[Multi-lens? 1]]="Quad", 4, ""))),"")</f>
        <v/>
      </c>
      <c r="C1768" s="6" t="e">
        <f t="shared" si="168"/>
        <v>#VALUE!</v>
      </c>
      <c r="D1768" s="6" t="e">
        <f t="shared" si="169"/>
        <v>#VALUE!</v>
      </c>
      <c r="E1768" s="6" t="e">
        <f t="shared" si="170"/>
        <v>#VALUE!</v>
      </c>
      <c r="F1768" s="6" t="e">
        <f t="shared" si="171"/>
        <v>#VALUE!</v>
      </c>
      <c r="H1768" s="6" t="str">
        <f>IFERROR(IF(Table1[[#This Row],[Multi-lens? 1]]="No", 1, IF(Table1[[#This Row],[Multi-lens? 1]]="Dual", 2, IF(Table1[[#This Row],[Multi-lens? 1]]="Quad", 4, ""))),"")</f>
        <v/>
      </c>
      <c r="I1768" s="9" t="str">
        <f>IFERROR(Table1[[#This Row],[Name]],"")</f>
        <v/>
      </c>
      <c r="K1768" s="3" t="str">
        <f t="shared" si="166"/>
        <v/>
      </c>
      <c r="M1768" s="4" t="e">
        <f>IF(Table1[[#This Row],[Import to Gateway Calculator?]]="Yes",IFERROR(Table1[[#This Row],[Streaming Resolution '[MP']]],""),0)</f>
        <v>#VALUE!</v>
      </c>
      <c r="N1768" s="4" t="e">
        <f>IF(Table1[[#This Row],[Import to Gateway Calculator?]]="Yes",IFERROR(Table1[[#This Row],[Recording Resolution '[MP']]],""),0)</f>
        <v>#VALUE!</v>
      </c>
      <c r="O1768" s="4" t="e">
        <f>IF(Table1[[#This Row],[Import to Gateway Calculator?]]="Yes",IFERROR(Table1[[#This Row],[Frame Rate '[FPS'] 1]],""),0)</f>
        <v>#VALUE!</v>
      </c>
      <c r="P1768" s="4" t="e">
        <f>IF(Table1[[#This Row],[Import to Gateway Calculator?]]="Yes",IFERROR(Table1[[#This Row],[Days of Storage 1]],""),0)</f>
        <v>#VALUE!</v>
      </c>
    </row>
    <row r="1769" spans="1:16" x14ac:dyDescent="0.25">
      <c r="A1769" s="5" t="e">
        <f t="shared" si="167"/>
        <v>#VALUE!</v>
      </c>
      <c r="B1769" s="6" t="str">
        <f>IFERROR(IF(Table1[[#This Row],[Multi-lens? 1]]="No", 1, IF(Table1[[#This Row],[Multi-lens? 1]]="Dual", 2, IF(Table1[[#This Row],[Multi-lens? 1]]="Quad", 4, ""))),"")</f>
        <v/>
      </c>
      <c r="C1769" s="6" t="e">
        <f t="shared" si="168"/>
        <v>#VALUE!</v>
      </c>
      <c r="D1769" s="6" t="e">
        <f t="shared" si="169"/>
        <v>#VALUE!</v>
      </c>
      <c r="E1769" s="6" t="e">
        <f t="shared" si="170"/>
        <v>#VALUE!</v>
      </c>
      <c r="F1769" s="6" t="e">
        <f t="shared" si="171"/>
        <v>#VALUE!</v>
      </c>
      <c r="H1769" s="6" t="str">
        <f>IFERROR(IF(Table1[[#This Row],[Multi-lens? 1]]="No", 1, IF(Table1[[#This Row],[Multi-lens? 1]]="Dual", 2, IF(Table1[[#This Row],[Multi-lens? 1]]="Quad", 4, ""))),"")</f>
        <v/>
      </c>
      <c r="I1769" s="9" t="str">
        <f>IFERROR(Table1[[#This Row],[Name]],"")</f>
        <v/>
      </c>
      <c r="K1769" s="3" t="str">
        <f t="shared" si="166"/>
        <v/>
      </c>
      <c r="M1769" s="4" t="e">
        <f>IF(Table1[[#This Row],[Import to Gateway Calculator?]]="Yes",IFERROR(Table1[[#This Row],[Streaming Resolution '[MP']]],""),0)</f>
        <v>#VALUE!</v>
      </c>
      <c r="N1769" s="4" t="e">
        <f>IF(Table1[[#This Row],[Import to Gateway Calculator?]]="Yes",IFERROR(Table1[[#This Row],[Recording Resolution '[MP']]],""),0)</f>
        <v>#VALUE!</v>
      </c>
      <c r="O1769" s="4" t="e">
        <f>IF(Table1[[#This Row],[Import to Gateway Calculator?]]="Yes",IFERROR(Table1[[#This Row],[Frame Rate '[FPS'] 1]],""),0)</f>
        <v>#VALUE!</v>
      </c>
      <c r="P1769" s="4" t="e">
        <f>IF(Table1[[#This Row],[Import to Gateway Calculator?]]="Yes",IFERROR(Table1[[#This Row],[Days of Storage 1]],""),0)</f>
        <v>#VALUE!</v>
      </c>
    </row>
    <row r="1770" spans="1:16" x14ac:dyDescent="0.25">
      <c r="A1770" s="5" t="e">
        <f t="shared" si="167"/>
        <v>#VALUE!</v>
      </c>
      <c r="B1770" s="6" t="str">
        <f>IFERROR(IF(Table1[[#This Row],[Multi-lens? 1]]="No", 1, IF(Table1[[#This Row],[Multi-lens? 1]]="Dual", 2, IF(Table1[[#This Row],[Multi-lens? 1]]="Quad", 4, ""))),"")</f>
        <v/>
      </c>
      <c r="C1770" s="6" t="e">
        <f t="shared" si="168"/>
        <v>#VALUE!</v>
      </c>
      <c r="D1770" s="6" t="e">
        <f t="shared" si="169"/>
        <v>#VALUE!</v>
      </c>
      <c r="E1770" s="6" t="e">
        <f t="shared" si="170"/>
        <v>#VALUE!</v>
      </c>
      <c r="F1770" s="6" t="e">
        <f t="shared" si="171"/>
        <v>#VALUE!</v>
      </c>
      <c r="H1770" s="6" t="str">
        <f>IFERROR(IF(Table1[[#This Row],[Multi-lens? 1]]="No", 1, IF(Table1[[#This Row],[Multi-lens? 1]]="Dual", 2, IF(Table1[[#This Row],[Multi-lens? 1]]="Quad", 4, ""))),"")</f>
        <v/>
      </c>
      <c r="I1770" s="9" t="str">
        <f>IFERROR(Table1[[#This Row],[Name]],"")</f>
        <v/>
      </c>
      <c r="K1770" s="3" t="str">
        <f t="shared" si="166"/>
        <v/>
      </c>
      <c r="M1770" s="4" t="e">
        <f>IF(Table1[[#This Row],[Import to Gateway Calculator?]]="Yes",IFERROR(Table1[[#This Row],[Streaming Resolution '[MP']]],""),0)</f>
        <v>#VALUE!</v>
      </c>
      <c r="N1770" s="4" t="e">
        <f>IF(Table1[[#This Row],[Import to Gateway Calculator?]]="Yes",IFERROR(Table1[[#This Row],[Recording Resolution '[MP']]],""),0)</f>
        <v>#VALUE!</v>
      </c>
      <c r="O1770" s="4" t="e">
        <f>IF(Table1[[#This Row],[Import to Gateway Calculator?]]="Yes",IFERROR(Table1[[#This Row],[Frame Rate '[FPS'] 1]],""),0)</f>
        <v>#VALUE!</v>
      </c>
      <c r="P1770" s="4" t="e">
        <f>IF(Table1[[#This Row],[Import to Gateway Calculator?]]="Yes",IFERROR(Table1[[#This Row],[Days of Storage 1]],""),0)</f>
        <v>#VALUE!</v>
      </c>
    </row>
    <row r="1771" spans="1:16" x14ac:dyDescent="0.25">
      <c r="A1771" s="5" t="e">
        <f t="shared" si="167"/>
        <v>#VALUE!</v>
      </c>
      <c r="B1771" s="6" t="str">
        <f>IFERROR(IF(Table1[[#This Row],[Multi-lens? 1]]="No", 1, IF(Table1[[#This Row],[Multi-lens? 1]]="Dual", 2, IF(Table1[[#This Row],[Multi-lens? 1]]="Quad", 4, ""))),"")</f>
        <v/>
      </c>
      <c r="C1771" s="6" t="e">
        <f t="shared" si="168"/>
        <v>#VALUE!</v>
      </c>
      <c r="D1771" s="6" t="e">
        <f t="shared" si="169"/>
        <v>#VALUE!</v>
      </c>
      <c r="E1771" s="6" t="e">
        <f t="shared" si="170"/>
        <v>#VALUE!</v>
      </c>
      <c r="F1771" s="6" t="e">
        <f t="shared" si="171"/>
        <v>#VALUE!</v>
      </c>
      <c r="H1771" s="6" t="str">
        <f>IFERROR(IF(Table1[[#This Row],[Multi-lens? 1]]="No", 1, IF(Table1[[#This Row],[Multi-lens? 1]]="Dual", 2, IF(Table1[[#This Row],[Multi-lens? 1]]="Quad", 4, ""))),"")</f>
        <v/>
      </c>
      <c r="I1771" s="9" t="str">
        <f>IFERROR(Table1[[#This Row],[Name]],"")</f>
        <v/>
      </c>
      <c r="K1771" s="3" t="str">
        <f t="shared" si="166"/>
        <v/>
      </c>
      <c r="M1771" s="4" t="e">
        <f>IF(Table1[[#This Row],[Import to Gateway Calculator?]]="Yes",IFERROR(Table1[[#This Row],[Streaming Resolution '[MP']]],""),0)</f>
        <v>#VALUE!</v>
      </c>
      <c r="N1771" s="4" t="e">
        <f>IF(Table1[[#This Row],[Import to Gateway Calculator?]]="Yes",IFERROR(Table1[[#This Row],[Recording Resolution '[MP']]],""),0)</f>
        <v>#VALUE!</v>
      </c>
      <c r="O1771" s="4" t="e">
        <f>IF(Table1[[#This Row],[Import to Gateway Calculator?]]="Yes",IFERROR(Table1[[#This Row],[Frame Rate '[FPS'] 1]],""),0)</f>
        <v>#VALUE!</v>
      </c>
      <c r="P1771" s="4" t="e">
        <f>IF(Table1[[#This Row],[Import to Gateway Calculator?]]="Yes",IFERROR(Table1[[#This Row],[Days of Storage 1]],""),0)</f>
        <v>#VALUE!</v>
      </c>
    </row>
    <row r="1772" spans="1:16" x14ac:dyDescent="0.25">
      <c r="A1772" s="5" t="e">
        <f t="shared" si="167"/>
        <v>#VALUE!</v>
      </c>
      <c r="B1772" s="6" t="str">
        <f>IFERROR(IF(Table1[[#This Row],[Multi-lens? 1]]="No", 1, IF(Table1[[#This Row],[Multi-lens? 1]]="Dual", 2, IF(Table1[[#This Row],[Multi-lens? 1]]="Quad", 4, ""))),"")</f>
        <v/>
      </c>
      <c r="C1772" s="6" t="e">
        <f t="shared" si="168"/>
        <v>#VALUE!</v>
      </c>
      <c r="D1772" s="6" t="e">
        <f t="shared" si="169"/>
        <v>#VALUE!</v>
      </c>
      <c r="E1772" s="6" t="e">
        <f t="shared" si="170"/>
        <v>#VALUE!</v>
      </c>
      <c r="F1772" s="6" t="e">
        <f t="shared" si="171"/>
        <v>#VALUE!</v>
      </c>
      <c r="H1772" s="6" t="str">
        <f>IFERROR(IF(Table1[[#This Row],[Multi-lens? 1]]="No", 1, IF(Table1[[#This Row],[Multi-lens? 1]]="Dual", 2, IF(Table1[[#This Row],[Multi-lens? 1]]="Quad", 4, ""))),"")</f>
        <v/>
      </c>
      <c r="I1772" s="9" t="str">
        <f>IFERROR(Table1[[#This Row],[Name]],"")</f>
        <v/>
      </c>
      <c r="K1772" s="3" t="str">
        <f t="shared" si="166"/>
        <v/>
      </c>
      <c r="M1772" s="4" t="e">
        <f>IF(Table1[[#This Row],[Import to Gateway Calculator?]]="Yes",IFERROR(Table1[[#This Row],[Streaming Resolution '[MP']]],""),0)</f>
        <v>#VALUE!</v>
      </c>
      <c r="N1772" s="4" t="e">
        <f>IF(Table1[[#This Row],[Import to Gateway Calculator?]]="Yes",IFERROR(Table1[[#This Row],[Recording Resolution '[MP']]],""),0)</f>
        <v>#VALUE!</v>
      </c>
      <c r="O1772" s="4" t="e">
        <f>IF(Table1[[#This Row],[Import to Gateway Calculator?]]="Yes",IFERROR(Table1[[#This Row],[Frame Rate '[FPS'] 1]],""),0)</f>
        <v>#VALUE!</v>
      </c>
      <c r="P1772" s="4" t="e">
        <f>IF(Table1[[#This Row],[Import to Gateway Calculator?]]="Yes",IFERROR(Table1[[#This Row],[Days of Storage 1]],""),0)</f>
        <v>#VALUE!</v>
      </c>
    </row>
    <row r="1773" spans="1:16" x14ac:dyDescent="0.25">
      <c r="A1773" s="5" t="e">
        <f t="shared" si="167"/>
        <v>#VALUE!</v>
      </c>
      <c r="B1773" s="6" t="str">
        <f>IFERROR(IF(Table1[[#This Row],[Multi-lens? 1]]="No", 1, IF(Table1[[#This Row],[Multi-lens? 1]]="Dual", 2, IF(Table1[[#This Row],[Multi-lens? 1]]="Quad", 4, ""))),"")</f>
        <v/>
      </c>
      <c r="C1773" s="6" t="e">
        <f t="shared" si="168"/>
        <v>#VALUE!</v>
      </c>
      <c r="D1773" s="6" t="e">
        <f t="shared" si="169"/>
        <v>#VALUE!</v>
      </c>
      <c r="E1773" s="6" t="e">
        <f t="shared" si="170"/>
        <v>#VALUE!</v>
      </c>
      <c r="F1773" s="6" t="e">
        <f t="shared" si="171"/>
        <v>#VALUE!</v>
      </c>
      <c r="H1773" s="6" t="str">
        <f>IFERROR(IF(Table1[[#This Row],[Multi-lens? 1]]="No", 1, IF(Table1[[#This Row],[Multi-lens? 1]]="Dual", 2, IF(Table1[[#This Row],[Multi-lens? 1]]="Quad", 4, ""))),"")</f>
        <v/>
      </c>
      <c r="I1773" s="9" t="str">
        <f>IFERROR(Table1[[#This Row],[Name]],"")</f>
        <v/>
      </c>
      <c r="K1773" s="3" t="str">
        <f t="shared" si="166"/>
        <v/>
      </c>
      <c r="M1773" s="4" t="e">
        <f>IF(Table1[[#This Row],[Import to Gateway Calculator?]]="Yes",IFERROR(Table1[[#This Row],[Streaming Resolution '[MP']]],""),0)</f>
        <v>#VALUE!</v>
      </c>
      <c r="N1773" s="4" t="e">
        <f>IF(Table1[[#This Row],[Import to Gateway Calculator?]]="Yes",IFERROR(Table1[[#This Row],[Recording Resolution '[MP']]],""),0)</f>
        <v>#VALUE!</v>
      </c>
      <c r="O1773" s="4" t="e">
        <f>IF(Table1[[#This Row],[Import to Gateway Calculator?]]="Yes",IFERROR(Table1[[#This Row],[Frame Rate '[FPS'] 1]],""),0)</f>
        <v>#VALUE!</v>
      </c>
      <c r="P1773" s="4" t="e">
        <f>IF(Table1[[#This Row],[Import to Gateway Calculator?]]="Yes",IFERROR(Table1[[#This Row],[Days of Storage 1]],""),0)</f>
        <v>#VALUE!</v>
      </c>
    </row>
    <row r="1774" spans="1:16" x14ac:dyDescent="0.25">
      <c r="A1774" s="5" t="e">
        <f t="shared" si="167"/>
        <v>#VALUE!</v>
      </c>
      <c r="B1774" s="6" t="str">
        <f>IFERROR(IF(Table1[[#This Row],[Multi-lens? 1]]="No", 1, IF(Table1[[#This Row],[Multi-lens? 1]]="Dual", 2, IF(Table1[[#This Row],[Multi-lens? 1]]="Quad", 4, ""))),"")</f>
        <v/>
      </c>
      <c r="C1774" s="6" t="e">
        <f t="shared" si="168"/>
        <v>#VALUE!</v>
      </c>
      <c r="D1774" s="6" t="e">
        <f t="shared" si="169"/>
        <v>#VALUE!</v>
      </c>
      <c r="E1774" s="6" t="e">
        <f t="shared" si="170"/>
        <v>#VALUE!</v>
      </c>
      <c r="F1774" s="6" t="e">
        <f t="shared" si="171"/>
        <v>#VALUE!</v>
      </c>
      <c r="H1774" s="6" t="str">
        <f>IFERROR(IF(Table1[[#This Row],[Multi-lens? 1]]="No", 1, IF(Table1[[#This Row],[Multi-lens? 1]]="Dual", 2, IF(Table1[[#This Row],[Multi-lens? 1]]="Quad", 4, ""))),"")</f>
        <v/>
      </c>
      <c r="I1774" s="9" t="str">
        <f>IFERROR(Table1[[#This Row],[Name]],"")</f>
        <v/>
      </c>
      <c r="K1774" s="3" t="str">
        <f t="shared" si="166"/>
        <v/>
      </c>
      <c r="M1774" s="4" t="e">
        <f>IF(Table1[[#This Row],[Import to Gateway Calculator?]]="Yes",IFERROR(Table1[[#This Row],[Streaming Resolution '[MP']]],""),0)</f>
        <v>#VALUE!</v>
      </c>
      <c r="N1774" s="4" t="e">
        <f>IF(Table1[[#This Row],[Import to Gateway Calculator?]]="Yes",IFERROR(Table1[[#This Row],[Recording Resolution '[MP']]],""),0)</f>
        <v>#VALUE!</v>
      </c>
      <c r="O1774" s="4" t="e">
        <f>IF(Table1[[#This Row],[Import to Gateway Calculator?]]="Yes",IFERROR(Table1[[#This Row],[Frame Rate '[FPS'] 1]],""),0)</f>
        <v>#VALUE!</v>
      </c>
      <c r="P1774" s="4" t="e">
        <f>IF(Table1[[#This Row],[Import to Gateway Calculator?]]="Yes",IFERROR(Table1[[#This Row],[Days of Storage 1]],""),0)</f>
        <v>#VALUE!</v>
      </c>
    </row>
    <row r="1775" spans="1:16" x14ac:dyDescent="0.25">
      <c r="A1775" s="5" t="e">
        <f t="shared" si="167"/>
        <v>#VALUE!</v>
      </c>
      <c r="B1775" s="6" t="str">
        <f>IFERROR(IF(Table1[[#This Row],[Multi-lens? 1]]="No", 1, IF(Table1[[#This Row],[Multi-lens? 1]]="Dual", 2, IF(Table1[[#This Row],[Multi-lens? 1]]="Quad", 4, ""))),"")</f>
        <v/>
      </c>
      <c r="C1775" s="6" t="e">
        <f t="shared" si="168"/>
        <v>#VALUE!</v>
      </c>
      <c r="D1775" s="6" t="e">
        <f t="shared" si="169"/>
        <v>#VALUE!</v>
      </c>
      <c r="E1775" s="6" t="e">
        <f t="shared" si="170"/>
        <v>#VALUE!</v>
      </c>
      <c r="F1775" s="6" t="e">
        <f t="shared" si="171"/>
        <v>#VALUE!</v>
      </c>
      <c r="H1775" s="6" t="str">
        <f>IFERROR(IF(Table1[[#This Row],[Multi-lens? 1]]="No", 1, IF(Table1[[#This Row],[Multi-lens? 1]]="Dual", 2, IF(Table1[[#This Row],[Multi-lens? 1]]="Quad", 4, ""))),"")</f>
        <v/>
      </c>
      <c r="I1775" s="9" t="str">
        <f>IFERROR(Table1[[#This Row],[Name]],"")</f>
        <v/>
      </c>
      <c r="K1775" s="3" t="str">
        <f t="shared" si="166"/>
        <v/>
      </c>
      <c r="M1775" s="4" t="e">
        <f>IF(Table1[[#This Row],[Import to Gateway Calculator?]]="Yes",IFERROR(Table1[[#This Row],[Streaming Resolution '[MP']]],""),0)</f>
        <v>#VALUE!</v>
      </c>
      <c r="N1775" s="4" t="e">
        <f>IF(Table1[[#This Row],[Import to Gateway Calculator?]]="Yes",IFERROR(Table1[[#This Row],[Recording Resolution '[MP']]],""),0)</f>
        <v>#VALUE!</v>
      </c>
      <c r="O1775" s="4" t="e">
        <f>IF(Table1[[#This Row],[Import to Gateway Calculator?]]="Yes",IFERROR(Table1[[#This Row],[Frame Rate '[FPS'] 1]],""),0)</f>
        <v>#VALUE!</v>
      </c>
      <c r="P1775" s="4" t="e">
        <f>IF(Table1[[#This Row],[Import to Gateway Calculator?]]="Yes",IFERROR(Table1[[#This Row],[Days of Storage 1]],""),0)</f>
        <v>#VALUE!</v>
      </c>
    </row>
    <row r="1776" spans="1:16" x14ac:dyDescent="0.25">
      <c r="A1776" s="5" t="e">
        <f t="shared" si="167"/>
        <v>#VALUE!</v>
      </c>
      <c r="B1776" s="6" t="str">
        <f>IFERROR(IF(Table1[[#This Row],[Multi-lens? 1]]="No", 1, IF(Table1[[#This Row],[Multi-lens? 1]]="Dual", 2, IF(Table1[[#This Row],[Multi-lens? 1]]="Quad", 4, ""))),"")</f>
        <v/>
      </c>
      <c r="C1776" s="6" t="e">
        <f t="shared" si="168"/>
        <v>#VALUE!</v>
      </c>
      <c r="D1776" s="6" t="e">
        <f t="shared" si="169"/>
        <v>#VALUE!</v>
      </c>
      <c r="E1776" s="6" t="e">
        <f t="shared" si="170"/>
        <v>#VALUE!</v>
      </c>
      <c r="F1776" s="6" t="e">
        <f t="shared" si="171"/>
        <v>#VALUE!</v>
      </c>
      <c r="H1776" s="6" t="str">
        <f>IFERROR(IF(Table1[[#This Row],[Multi-lens? 1]]="No", 1, IF(Table1[[#This Row],[Multi-lens? 1]]="Dual", 2, IF(Table1[[#This Row],[Multi-lens? 1]]="Quad", 4, ""))),"")</f>
        <v/>
      </c>
      <c r="I1776" s="9" t="str">
        <f>IFERROR(Table1[[#This Row],[Name]],"")</f>
        <v/>
      </c>
      <c r="K1776" s="3" t="str">
        <f t="shared" si="166"/>
        <v/>
      </c>
      <c r="M1776" s="4" t="e">
        <f>IF(Table1[[#This Row],[Import to Gateway Calculator?]]="Yes",IFERROR(Table1[[#This Row],[Streaming Resolution '[MP']]],""),0)</f>
        <v>#VALUE!</v>
      </c>
      <c r="N1776" s="4" t="e">
        <f>IF(Table1[[#This Row],[Import to Gateway Calculator?]]="Yes",IFERROR(Table1[[#This Row],[Recording Resolution '[MP']]],""),0)</f>
        <v>#VALUE!</v>
      </c>
      <c r="O1776" s="4" t="e">
        <f>IF(Table1[[#This Row],[Import to Gateway Calculator?]]="Yes",IFERROR(Table1[[#This Row],[Frame Rate '[FPS'] 1]],""),0)</f>
        <v>#VALUE!</v>
      </c>
      <c r="P1776" s="4" t="e">
        <f>IF(Table1[[#This Row],[Import to Gateway Calculator?]]="Yes",IFERROR(Table1[[#This Row],[Days of Storage 1]],""),0)</f>
        <v>#VALUE!</v>
      </c>
    </row>
    <row r="1777" spans="1:16" x14ac:dyDescent="0.25">
      <c r="A1777" s="5" t="e">
        <f t="shared" si="167"/>
        <v>#VALUE!</v>
      </c>
      <c r="B1777" s="6" t="str">
        <f>IFERROR(IF(Table1[[#This Row],[Multi-lens? 1]]="No", 1, IF(Table1[[#This Row],[Multi-lens? 1]]="Dual", 2, IF(Table1[[#This Row],[Multi-lens? 1]]="Quad", 4, ""))),"")</f>
        <v/>
      </c>
      <c r="C1777" s="6" t="e">
        <f t="shared" si="168"/>
        <v>#VALUE!</v>
      </c>
      <c r="D1777" s="6" t="e">
        <f t="shared" si="169"/>
        <v>#VALUE!</v>
      </c>
      <c r="E1777" s="6" t="e">
        <f t="shared" si="170"/>
        <v>#VALUE!</v>
      </c>
      <c r="F1777" s="6" t="e">
        <f t="shared" si="171"/>
        <v>#VALUE!</v>
      </c>
      <c r="H1777" s="6" t="str">
        <f>IFERROR(IF(Table1[[#This Row],[Multi-lens? 1]]="No", 1, IF(Table1[[#This Row],[Multi-lens? 1]]="Dual", 2, IF(Table1[[#This Row],[Multi-lens? 1]]="Quad", 4, ""))),"")</f>
        <v/>
      </c>
      <c r="I1777" s="9" t="str">
        <f>IFERROR(Table1[[#This Row],[Name]],"")</f>
        <v/>
      </c>
      <c r="K1777" s="3" t="str">
        <f t="shared" si="166"/>
        <v/>
      </c>
      <c r="M1777" s="4" t="e">
        <f>IF(Table1[[#This Row],[Import to Gateway Calculator?]]="Yes",IFERROR(Table1[[#This Row],[Streaming Resolution '[MP']]],""),0)</f>
        <v>#VALUE!</v>
      </c>
      <c r="N1777" s="4" t="e">
        <f>IF(Table1[[#This Row],[Import to Gateway Calculator?]]="Yes",IFERROR(Table1[[#This Row],[Recording Resolution '[MP']]],""),0)</f>
        <v>#VALUE!</v>
      </c>
      <c r="O1777" s="4" t="e">
        <f>IF(Table1[[#This Row],[Import to Gateway Calculator?]]="Yes",IFERROR(Table1[[#This Row],[Frame Rate '[FPS'] 1]],""),0)</f>
        <v>#VALUE!</v>
      </c>
      <c r="P1777" s="4" t="e">
        <f>IF(Table1[[#This Row],[Import to Gateway Calculator?]]="Yes",IFERROR(Table1[[#This Row],[Days of Storage 1]],""),0)</f>
        <v>#VALUE!</v>
      </c>
    </row>
    <row r="1778" spans="1:16" x14ac:dyDescent="0.25">
      <c r="A1778" s="5" t="e">
        <f t="shared" si="167"/>
        <v>#VALUE!</v>
      </c>
      <c r="B1778" s="6" t="str">
        <f>IFERROR(IF(Table1[[#This Row],[Multi-lens? 1]]="No", 1, IF(Table1[[#This Row],[Multi-lens? 1]]="Dual", 2, IF(Table1[[#This Row],[Multi-lens? 1]]="Quad", 4, ""))),"")</f>
        <v/>
      </c>
      <c r="C1778" s="6" t="e">
        <f t="shared" si="168"/>
        <v>#VALUE!</v>
      </c>
      <c r="D1778" s="6" t="e">
        <f t="shared" si="169"/>
        <v>#VALUE!</v>
      </c>
      <c r="E1778" s="6" t="e">
        <f t="shared" si="170"/>
        <v>#VALUE!</v>
      </c>
      <c r="F1778" s="6" t="e">
        <f t="shared" si="171"/>
        <v>#VALUE!</v>
      </c>
      <c r="H1778" s="6" t="str">
        <f>IFERROR(IF(Table1[[#This Row],[Multi-lens? 1]]="No", 1, IF(Table1[[#This Row],[Multi-lens? 1]]="Dual", 2, IF(Table1[[#This Row],[Multi-lens? 1]]="Quad", 4, ""))),"")</f>
        <v/>
      </c>
      <c r="I1778" s="9" t="str">
        <f>IFERROR(Table1[[#This Row],[Name]],"")</f>
        <v/>
      </c>
      <c r="K1778" s="3" t="str">
        <f t="shared" si="166"/>
        <v/>
      </c>
      <c r="M1778" s="4" t="e">
        <f>IF(Table1[[#This Row],[Import to Gateway Calculator?]]="Yes",IFERROR(Table1[[#This Row],[Streaming Resolution '[MP']]],""),0)</f>
        <v>#VALUE!</v>
      </c>
      <c r="N1778" s="4" t="e">
        <f>IF(Table1[[#This Row],[Import to Gateway Calculator?]]="Yes",IFERROR(Table1[[#This Row],[Recording Resolution '[MP']]],""),0)</f>
        <v>#VALUE!</v>
      </c>
      <c r="O1778" s="4" t="e">
        <f>IF(Table1[[#This Row],[Import to Gateway Calculator?]]="Yes",IFERROR(Table1[[#This Row],[Frame Rate '[FPS'] 1]],""),0)</f>
        <v>#VALUE!</v>
      </c>
      <c r="P1778" s="4" t="e">
        <f>IF(Table1[[#This Row],[Import to Gateway Calculator?]]="Yes",IFERROR(Table1[[#This Row],[Days of Storage 1]],""),0)</f>
        <v>#VALUE!</v>
      </c>
    </row>
    <row r="1779" spans="1:16" x14ac:dyDescent="0.25">
      <c r="A1779" s="5" t="e">
        <f t="shared" si="167"/>
        <v>#VALUE!</v>
      </c>
      <c r="B1779" s="6" t="str">
        <f>IFERROR(IF(Table1[[#This Row],[Multi-lens? 1]]="No", 1, IF(Table1[[#This Row],[Multi-lens? 1]]="Dual", 2, IF(Table1[[#This Row],[Multi-lens? 1]]="Quad", 4, ""))),"")</f>
        <v/>
      </c>
      <c r="C1779" s="6" t="e">
        <f t="shared" si="168"/>
        <v>#VALUE!</v>
      </c>
      <c r="D1779" s="6" t="e">
        <f t="shared" si="169"/>
        <v>#VALUE!</v>
      </c>
      <c r="E1779" s="6" t="e">
        <f t="shared" si="170"/>
        <v>#VALUE!</v>
      </c>
      <c r="F1779" s="6" t="e">
        <f t="shared" si="171"/>
        <v>#VALUE!</v>
      </c>
      <c r="H1779" s="6" t="str">
        <f>IFERROR(IF(Table1[[#This Row],[Multi-lens? 1]]="No", 1, IF(Table1[[#This Row],[Multi-lens? 1]]="Dual", 2, IF(Table1[[#This Row],[Multi-lens? 1]]="Quad", 4, ""))),"")</f>
        <v/>
      </c>
      <c r="I1779" s="9" t="str">
        <f>IFERROR(Table1[[#This Row],[Name]],"")</f>
        <v/>
      </c>
      <c r="K1779" s="3" t="str">
        <f t="shared" si="166"/>
        <v/>
      </c>
      <c r="M1779" s="4" t="e">
        <f>IF(Table1[[#This Row],[Import to Gateway Calculator?]]="Yes",IFERROR(Table1[[#This Row],[Streaming Resolution '[MP']]],""),0)</f>
        <v>#VALUE!</v>
      </c>
      <c r="N1779" s="4" t="e">
        <f>IF(Table1[[#This Row],[Import to Gateway Calculator?]]="Yes",IFERROR(Table1[[#This Row],[Recording Resolution '[MP']]],""),0)</f>
        <v>#VALUE!</v>
      </c>
      <c r="O1779" s="4" t="e">
        <f>IF(Table1[[#This Row],[Import to Gateway Calculator?]]="Yes",IFERROR(Table1[[#This Row],[Frame Rate '[FPS'] 1]],""),0)</f>
        <v>#VALUE!</v>
      </c>
      <c r="P1779" s="4" t="e">
        <f>IF(Table1[[#This Row],[Import to Gateway Calculator?]]="Yes",IFERROR(Table1[[#This Row],[Days of Storage 1]],""),0)</f>
        <v>#VALUE!</v>
      </c>
    </row>
    <row r="1780" spans="1:16" x14ac:dyDescent="0.25">
      <c r="A1780" s="5" t="e">
        <f t="shared" si="167"/>
        <v>#VALUE!</v>
      </c>
      <c r="B1780" s="6" t="str">
        <f>IFERROR(IF(Table1[[#This Row],[Multi-lens? 1]]="No", 1, IF(Table1[[#This Row],[Multi-lens? 1]]="Dual", 2, IF(Table1[[#This Row],[Multi-lens? 1]]="Quad", 4, ""))),"")</f>
        <v/>
      </c>
      <c r="C1780" s="6" t="e">
        <f t="shared" si="168"/>
        <v>#VALUE!</v>
      </c>
      <c r="D1780" s="6" t="e">
        <f t="shared" si="169"/>
        <v>#VALUE!</v>
      </c>
      <c r="E1780" s="6" t="e">
        <f t="shared" si="170"/>
        <v>#VALUE!</v>
      </c>
      <c r="F1780" s="6" t="e">
        <f t="shared" si="171"/>
        <v>#VALUE!</v>
      </c>
      <c r="H1780" s="6" t="str">
        <f>IFERROR(IF(Table1[[#This Row],[Multi-lens? 1]]="No", 1, IF(Table1[[#This Row],[Multi-lens? 1]]="Dual", 2, IF(Table1[[#This Row],[Multi-lens? 1]]="Quad", 4, ""))),"")</f>
        <v/>
      </c>
      <c r="I1780" s="9" t="str">
        <f>IFERROR(Table1[[#This Row],[Name]],"")</f>
        <v/>
      </c>
      <c r="K1780" s="3" t="str">
        <f t="shared" si="166"/>
        <v/>
      </c>
      <c r="M1780" s="4" t="e">
        <f>IF(Table1[[#This Row],[Import to Gateway Calculator?]]="Yes",IFERROR(Table1[[#This Row],[Streaming Resolution '[MP']]],""),0)</f>
        <v>#VALUE!</v>
      </c>
      <c r="N1780" s="4" t="e">
        <f>IF(Table1[[#This Row],[Import to Gateway Calculator?]]="Yes",IFERROR(Table1[[#This Row],[Recording Resolution '[MP']]],""),0)</f>
        <v>#VALUE!</v>
      </c>
      <c r="O1780" s="4" t="e">
        <f>IF(Table1[[#This Row],[Import to Gateway Calculator?]]="Yes",IFERROR(Table1[[#This Row],[Frame Rate '[FPS'] 1]],""),0)</f>
        <v>#VALUE!</v>
      </c>
      <c r="P1780" s="4" t="e">
        <f>IF(Table1[[#This Row],[Import to Gateway Calculator?]]="Yes",IFERROR(Table1[[#This Row],[Days of Storage 1]],""),0)</f>
        <v>#VALUE!</v>
      </c>
    </row>
    <row r="1781" spans="1:16" x14ac:dyDescent="0.25">
      <c r="A1781" s="5" t="e">
        <f t="shared" si="167"/>
        <v>#VALUE!</v>
      </c>
      <c r="B1781" s="6" t="str">
        <f>IFERROR(IF(Table1[[#This Row],[Multi-lens? 1]]="No", 1, IF(Table1[[#This Row],[Multi-lens? 1]]="Dual", 2, IF(Table1[[#This Row],[Multi-lens? 1]]="Quad", 4, ""))),"")</f>
        <v/>
      </c>
      <c r="C1781" s="6" t="e">
        <f t="shared" si="168"/>
        <v>#VALUE!</v>
      </c>
      <c r="D1781" s="6" t="e">
        <f t="shared" si="169"/>
        <v>#VALUE!</v>
      </c>
      <c r="E1781" s="6" t="e">
        <f t="shared" si="170"/>
        <v>#VALUE!</v>
      </c>
      <c r="F1781" s="6" t="e">
        <f t="shared" si="171"/>
        <v>#VALUE!</v>
      </c>
      <c r="H1781" s="6" t="str">
        <f>IFERROR(IF(Table1[[#This Row],[Multi-lens? 1]]="No", 1, IF(Table1[[#This Row],[Multi-lens? 1]]="Dual", 2, IF(Table1[[#This Row],[Multi-lens? 1]]="Quad", 4, ""))),"")</f>
        <v/>
      </c>
      <c r="I1781" s="9" t="str">
        <f>IFERROR(Table1[[#This Row],[Name]],"")</f>
        <v/>
      </c>
      <c r="K1781" s="3" t="str">
        <f t="shared" si="166"/>
        <v/>
      </c>
      <c r="M1781" s="4" t="e">
        <f>IF(Table1[[#This Row],[Import to Gateway Calculator?]]="Yes",IFERROR(Table1[[#This Row],[Streaming Resolution '[MP']]],""),0)</f>
        <v>#VALUE!</v>
      </c>
      <c r="N1781" s="4" t="e">
        <f>IF(Table1[[#This Row],[Import to Gateway Calculator?]]="Yes",IFERROR(Table1[[#This Row],[Recording Resolution '[MP']]],""),0)</f>
        <v>#VALUE!</v>
      </c>
      <c r="O1781" s="4" t="e">
        <f>IF(Table1[[#This Row],[Import to Gateway Calculator?]]="Yes",IFERROR(Table1[[#This Row],[Frame Rate '[FPS'] 1]],""),0)</f>
        <v>#VALUE!</v>
      </c>
      <c r="P1781" s="4" t="e">
        <f>IF(Table1[[#This Row],[Import to Gateway Calculator?]]="Yes",IFERROR(Table1[[#This Row],[Days of Storage 1]],""),0)</f>
        <v>#VALUE!</v>
      </c>
    </row>
    <row r="1782" spans="1:16" x14ac:dyDescent="0.25">
      <c r="A1782" s="5" t="e">
        <f t="shared" si="167"/>
        <v>#VALUE!</v>
      </c>
      <c r="B1782" s="6" t="str">
        <f>IFERROR(IF(Table1[[#This Row],[Multi-lens? 1]]="No", 1, IF(Table1[[#This Row],[Multi-lens? 1]]="Dual", 2, IF(Table1[[#This Row],[Multi-lens? 1]]="Quad", 4, ""))),"")</f>
        <v/>
      </c>
      <c r="C1782" s="6" t="e">
        <f t="shared" si="168"/>
        <v>#VALUE!</v>
      </c>
      <c r="D1782" s="6" t="e">
        <f t="shared" si="169"/>
        <v>#VALUE!</v>
      </c>
      <c r="E1782" s="6" t="e">
        <f t="shared" si="170"/>
        <v>#VALUE!</v>
      </c>
      <c r="F1782" s="6" t="e">
        <f t="shared" si="171"/>
        <v>#VALUE!</v>
      </c>
      <c r="H1782" s="6" t="str">
        <f>IFERROR(IF(Table1[[#This Row],[Multi-lens? 1]]="No", 1, IF(Table1[[#This Row],[Multi-lens? 1]]="Dual", 2, IF(Table1[[#This Row],[Multi-lens? 1]]="Quad", 4, ""))),"")</f>
        <v/>
      </c>
      <c r="I1782" s="9" t="str">
        <f>IFERROR(Table1[[#This Row],[Name]],"")</f>
        <v/>
      </c>
      <c r="K1782" s="3" t="str">
        <f t="shared" si="166"/>
        <v/>
      </c>
      <c r="M1782" s="4" t="e">
        <f>IF(Table1[[#This Row],[Import to Gateway Calculator?]]="Yes",IFERROR(Table1[[#This Row],[Streaming Resolution '[MP']]],""),0)</f>
        <v>#VALUE!</v>
      </c>
      <c r="N1782" s="4" t="e">
        <f>IF(Table1[[#This Row],[Import to Gateway Calculator?]]="Yes",IFERROR(Table1[[#This Row],[Recording Resolution '[MP']]],""),0)</f>
        <v>#VALUE!</v>
      </c>
      <c r="O1782" s="4" t="e">
        <f>IF(Table1[[#This Row],[Import to Gateway Calculator?]]="Yes",IFERROR(Table1[[#This Row],[Frame Rate '[FPS'] 1]],""),0)</f>
        <v>#VALUE!</v>
      </c>
      <c r="P1782" s="4" t="e">
        <f>IF(Table1[[#This Row],[Import to Gateway Calculator?]]="Yes",IFERROR(Table1[[#This Row],[Days of Storage 1]],""),0)</f>
        <v>#VALUE!</v>
      </c>
    </row>
    <row r="1783" spans="1:16" x14ac:dyDescent="0.25">
      <c r="A1783" s="5" t="e">
        <f t="shared" si="167"/>
        <v>#VALUE!</v>
      </c>
      <c r="B1783" s="6" t="str">
        <f>IFERROR(IF(Table1[[#This Row],[Multi-lens? 1]]="No", 1, IF(Table1[[#This Row],[Multi-lens? 1]]="Dual", 2, IF(Table1[[#This Row],[Multi-lens? 1]]="Quad", 4, ""))),"")</f>
        <v/>
      </c>
      <c r="C1783" s="6" t="e">
        <f t="shared" si="168"/>
        <v>#VALUE!</v>
      </c>
      <c r="D1783" s="6" t="e">
        <f t="shared" si="169"/>
        <v>#VALUE!</v>
      </c>
      <c r="E1783" s="6" t="e">
        <f t="shared" si="170"/>
        <v>#VALUE!</v>
      </c>
      <c r="F1783" s="6" t="e">
        <f t="shared" si="171"/>
        <v>#VALUE!</v>
      </c>
      <c r="H1783" s="6" t="str">
        <f>IFERROR(IF(Table1[[#This Row],[Multi-lens? 1]]="No", 1, IF(Table1[[#This Row],[Multi-lens? 1]]="Dual", 2, IF(Table1[[#This Row],[Multi-lens? 1]]="Quad", 4, ""))),"")</f>
        <v/>
      </c>
      <c r="I1783" s="9" t="str">
        <f>IFERROR(Table1[[#This Row],[Name]],"")</f>
        <v/>
      </c>
      <c r="K1783" s="3" t="str">
        <f t="shared" si="166"/>
        <v/>
      </c>
      <c r="M1783" s="4" t="e">
        <f>IF(Table1[[#This Row],[Import to Gateway Calculator?]]="Yes",IFERROR(Table1[[#This Row],[Streaming Resolution '[MP']]],""),0)</f>
        <v>#VALUE!</v>
      </c>
      <c r="N1783" s="4" t="e">
        <f>IF(Table1[[#This Row],[Import to Gateway Calculator?]]="Yes",IFERROR(Table1[[#This Row],[Recording Resolution '[MP']]],""),0)</f>
        <v>#VALUE!</v>
      </c>
      <c r="O1783" s="4" t="e">
        <f>IF(Table1[[#This Row],[Import to Gateway Calculator?]]="Yes",IFERROR(Table1[[#This Row],[Frame Rate '[FPS'] 1]],""),0)</f>
        <v>#VALUE!</v>
      </c>
      <c r="P1783" s="4" t="e">
        <f>IF(Table1[[#This Row],[Import to Gateway Calculator?]]="Yes",IFERROR(Table1[[#This Row],[Days of Storage 1]],""),0)</f>
        <v>#VALUE!</v>
      </c>
    </row>
    <row r="1784" spans="1:16" x14ac:dyDescent="0.25">
      <c r="A1784" s="5" t="e">
        <f t="shared" si="167"/>
        <v>#VALUE!</v>
      </c>
      <c r="B1784" s="6" t="str">
        <f>IFERROR(IF(Table1[[#This Row],[Multi-lens? 1]]="No", 1, IF(Table1[[#This Row],[Multi-lens? 1]]="Dual", 2, IF(Table1[[#This Row],[Multi-lens? 1]]="Quad", 4, ""))),"")</f>
        <v/>
      </c>
      <c r="C1784" s="6" t="e">
        <f t="shared" si="168"/>
        <v>#VALUE!</v>
      </c>
      <c r="D1784" s="6" t="e">
        <f t="shared" si="169"/>
        <v>#VALUE!</v>
      </c>
      <c r="E1784" s="6" t="e">
        <f t="shared" si="170"/>
        <v>#VALUE!</v>
      </c>
      <c r="F1784" s="6" t="e">
        <f t="shared" si="171"/>
        <v>#VALUE!</v>
      </c>
      <c r="H1784" s="6" t="str">
        <f>IFERROR(IF(Table1[[#This Row],[Multi-lens? 1]]="No", 1, IF(Table1[[#This Row],[Multi-lens? 1]]="Dual", 2, IF(Table1[[#This Row],[Multi-lens? 1]]="Quad", 4, ""))),"")</f>
        <v/>
      </c>
      <c r="I1784" s="9" t="str">
        <f>IFERROR(Table1[[#This Row],[Name]],"")</f>
        <v/>
      </c>
      <c r="K1784" s="3" t="str">
        <f t="shared" si="166"/>
        <v/>
      </c>
      <c r="M1784" s="4" t="e">
        <f>IF(Table1[[#This Row],[Import to Gateway Calculator?]]="Yes",IFERROR(Table1[[#This Row],[Streaming Resolution '[MP']]],""),0)</f>
        <v>#VALUE!</v>
      </c>
      <c r="N1784" s="4" t="e">
        <f>IF(Table1[[#This Row],[Import to Gateway Calculator?]]="Yes",IFERROR(Table1[[#This Row],[Recording Resolution '[MP']]],""),0)</f>
        <v>#VALUE!</v>
      </c>
      <c r="O1784" s="4" t="e">
        <f>IF(Table1[[#This Row],[Import to Gateway Calculator?]]="Yes",IFERROR(Table1[[#This Row],[Frame Rate '[FPS'] 1]],""),0)</f>
        <v>#VALUE!</v>
      </c>
      <c r="P1784" s="4" t="e">
        <f>IF(Table1[[#This Row],[Import to Gateway Calculator?]]="Yes",IFERROR(Table1[[#This Row],[Days of Storage 1]],""),0)</f>
        <v>#VALUE!</v>
      </c>
    </row>
    <row r="1785" spans="1:16" x14ac:dyDescent="0.25">
      <c r="A1785" s="5" t="e">
        <f t="shared" si="167"/>
        <v>#VALUE!</v>
      </c>
      <c r="B1785" s="6" t="str">
        <f>IFERROR(IF(Table1[[#This Row],[Multi-lens? 1]]="No", 1, IF(Table1[[#This Row],[Multi-lens? 1]]="Dual", 2, IF(Table1[[#This Row],[Multi-lens? 1]]="Quad", 4, ""))),"")</f>
        <v/>
      </c>
      <c r="C1785" s="6" t="e">
        <f t="shared" si="168"/>
        <v>#VALUE!</v>
      </c>
      <c r="D1785" s="6" t="e">
        <f t="shared" si="169"/>
        <v>#VALUE!</v>
      </c>
      <c r="E1785" s="6" t="e">
        <f t="shared" si="170"/>
        <v>#VALUE!</v>
      </c>
      <c r="F1785" s="6" t="e">
        <f t="shared" si="171"/>
        <v>#VALUE!</v>
      </c>
      <c r="H1785" s="6" t="str">
        <f>IFERROR(IF(Table1[[#This Row],[Multi-lens? 1]]="No", 1, IF(Table1[[#This Row],[Multi-lens? 1]]="Dual", 2, IF(Table1[[#This Row],[Multi-lens? 1]]="Quad", 4, ""))),"")</f>
        <v/>
      </c>
      <c r="I1785" s="9" t="str">
        <f>IFERROR(Table1[[#This Row],[Name]],"")</f>
        <v/>
      </c>
      <c r="K1785" s="3" t="str">
        <f t="shared" si="166"/>
        <v/>
      </c>
      <c r="M1785" s="4" t="e">
        <f>IF(Table1[[#This Row],[Import to Gateway Calculator?]]="Yes",IFERROR(Table1[[#This Row],[Streaming Resolution '[MP']]],""),0)</f>
        <v>#VALUE!</v>
      </c>
      <c r="N1785" s="4" t="e">
        <f>IF(Table1[[#This Row],[Import to Gateway Calculator?]]="Yes",IFERROR(Table1[[#This Row],[Recording Resolution '[MP']]],""),0)</f>
        <v>#VALUE!</v>
      </c>
      <c r="O1785" s="4" t="e">
        <f>IF(Table1[[#This Row],[Import to Gateway Calculator?]]="Yes",IFERROR(Table1[[#This Row],[Frame Rate '[FPS'] 1]],""),0)</f>
        <v>#VALUE!</v>
      </c>
      <c r="P1785" s="4" t="e">
        <f>IF(Table1[[#This Row],[Import to Gateway Calculator?]]="Yes",IFERROR(Table1[[#This Row],[Days of Storage 1]],""),0)</f>
        <v>#VALUE!</v>
      </c>
    </row>
    <row r="1786" spans="1:16" x14ac:dyDescent="0.25">
      <c r="A1786" s="5" t="e">
        <f t="shared" si="167"/>
        <v>#VALUE!</v>
      </c>
      <c r="B1786" s="6" t="str">
        <f>IFERROR(IF(Table1[[#This Row],[Multi-lens? 1]]="No", 1, IF(Table1[[#This Row],[Multi-lens? 1]]="Dual", 2, IF(Table1[[#This Row],[Multi-lens? 1]]="Quad", 4, ""))),"")</f>
        <v/>
      </c>
      <c r="C1786" s="6" t="e">
        <f t="shared" si="168"/>
        <v>#VALUE!</v>
      </c>
      <c r="D1786" s="6" t="e">
        <f t="shared" si="169"/>
        <v>#VALUE!</v>
      </c>
      <c r="E1786" s="6" t="e">
        <f t="shared" si="170"/>
        <v>#VALUE!</v>
      </c>
      <c r="F1786" s="6" t="e">
        <f t="shared" si="171"/>
        <v>#VALUE!</v>
      </c>
      <c r="H1786" s="6" t="str">
        <f>IFERROR(IF(Table1[[#This Row],[Multi-lens? 1]]="No", 1, IF(Table1[[#This Row],[Multi-lens? 1]]="Dual", 2, IF(Table1[[#This Row],[Multi-lens? 1]]="Quad", 4, ""))),"")</f>
        <v/>
      </c>
      <c r="I1786" s="9" t="str">
        <f>IFERROR(Table1[[#This Row],[Name]],"")</f>
        <v/>
      </c>
      <c r="K1786" s="3" t="str">
        <f t="shared" si="166"/>
        <v/>
      </c>
      <c r="M1786" s="4" t="e">
        <f>IF(Table1[[#This Row],[Import to Gateway Calculator?]]="Yes",IFERROR(Table1[[#This Row],[Streaming Resolution '[MP']]],""),0)</f>
        <v>#VALUE!</v>
      </c>
      <c r="N1786" s="4" t="e">
        <f>IF(Table1[[#This Row],[Import to Gateway Calculator?]]="Yes",IFERROR(Table1[[#This Row],[Recording Resolution '[MP']]],""),0)</f>
        <v>#VALUE!</v>
      </c>
      <c r="O1786" s="4" t="e">
        <f>IF(Table1[[#This Row],[Import to Gateway Calculator?]]="Yes",IFERROR(Table1[[#This Row],[Frame Rate '[FPS'] 1]],""),0)</f>
        <v>#VALUE!</v>
      </c>
      <c r="P1786" s="4" t="e">
        <f>IF(Table1[[#This Row],[Import to Gateway Calculator?]]="Yes",IFERROR(Table1[[#This Row],[Days of Storage 1]],""),0)</f>
        <v>#VALUE!</v>
      </c>
    </row>
    <row r="1787" spans="1:16" x14ac:dyDescent="0.25">
      <c r="A1787" s="5" t="e">
        <f t="shared" si="167"/>
        <v>#VALUE!</v>
      </c>
      <c r="B1787" s="6" t="str">
        <f>IFERROR(IF(Table1[[#This Row],[Multi-lens? 1]]="No", 1, IF(Table1[[#This Row],[Multi-lens? 1]]="Dual", 2, IF(Table1[[#This Row],[Multi-lens? 1]]="Quad", 4, ""))),"")</f>
        <v/>
      </c>
      <c r="C1787" s="6" t="e">
        <f t="shared" si="168"/>
        <v>#VALUE!</v>
      </c>
      <c r="D1787" s="6" t="e">
        <f t="shared" si="169"/>
        <v>#VALUE!</v>
      </c>
      <c r="E1787" s="6" t="e">
        <f t="shared" si="170"/>
        <v>#VALUE!</v>
      </c>
      <c r="F1787" s="6" t="e">
        <f t="shared" si="171"/>
        <v>#VALUE!</v>
      </c>
      <c r="H1787" s="6" t="str">
        <f>IFERROR(IF(Table1[[#This Row],[Multi-lens? 1]]="No", 1, IF(Table1[[#This Row],[Multi-lens? 1]]="Dual", 2, IF(Table1[[#This Row],[Multi-lens? 1]]="Quad", 4, ""))),"")</f>
        <v/>
      </c>
      <c r="I1787" s="9" t="str">
        <f>IFERROR(Table1[[#This Row],[Name]],"")</f>
        <v/>
      </c>
      <c r="K1787" s="3" t="str">
        <f t="shared" si="166"/>
        <v/>
      </c>
      <c r="M1787" s="4" t="e">
        <f>IF(Table1[[#This Row],[Import to Gateway Calculator?]]="Yes",IFERROR(Table1[[#This Row],[Streaming Resolution '[MP']]],""),0)</f>
        <v>#VALUE!</v>
      </c>
      <c r="N1787" s="4" t="e">
        <f>IF(Table1[[#This Row],[Import to Gateway Calculator?]]="Yes",IFERROR(Table1[[#This Row],[Recording Resolution '[MP']]],""),0)</f>
        <v>#VALUE!</v>
      </c>
      <c r="O1787" s="4" t="e">
        <f>IF(Table1[[#This Row],[Import to Gateway Calculator?]]="Yes",IFERROR(Table1[[#This Row],[Frame Rate '[FPS'] 1]],""),0)</f>
        <v>#VALUE!</v>
      </c>
      <c r="P1787" s="4" t="e">
        <f>IF(Table1[[#This Row],[Import to Gateway Calculator?]]="Yes",IFERROR(Table1[[#This Row],[Days of Storage 1]],""),0)</f>
        <v>#VALUE!</v>
      </c>
    </row>
    <row r="1788" spans="1:16" x14ac:dyDescent="0.25">
      <c r="A1788" s="5" t="e">
        <f t="shared" si="167"/>
        <v>#VALUE!</v>
      </c>
      <c r="B1788" s="6" t="str">
        <f>IFERROR(IF(Table1[[#This Row],[Multi-lens? 1]]="No", 1, IF(Table1[[#This Row],[Multi-lens? 1]]="Dual", 2, IF(Table1[[#This Row],[Multi-lens? 1]]="Quad", 4, ""))),"")</f>
        <v/>
      </c>
      <c r="C1788" s="6" t="e">
        <f t="shared" si="168"/>
        <v>#VALUE!</v>
      </c>
      <c r="D1788" s="6" t="e">
        <f t="shared" si="169"/>
        <v>#VALUE!</v>
      </c>
      <c r="E1788" s="6" t="e">
        <f t="shared" si="170"/>
        <v>#VALUE!</v>
      </c>
      <c r="F1788" s="6" t="e">
        <f t="shared" si="171"/>
        <v>#VALUE!</v>
      </c>
      <c r="H1788" s="6" t="str">
        <f>IFERROR(IF(Table1[[#This Row],[Multi-lens? 1]]="No", 1, IF(Table1[[#This Row],[Multi-lens? 1]]="Dual", 2, IF(Table1[[#This Row],[Multi-lens? 1]]="Quad", 4, ""))),"")</f>
        <v/>
      </c>
      <c r="I1788" s="9" t="str">
        <f>IFERROR(Table1[[#This Row],[Name]],"")</f>
        <v/>
      </c>
      <c r="K1788" s="3" t="str">
        <f t="shared" si="166"/>
        <v/>
      </c>
      <c r="M1788" s="4" t="e">
        <f>IF(Table1[[#This Row],[Import to Gateway Calculator?]]="Yes",IFERROR(Table1[[#This Row],[Streaming Resolution '[MP']]],""),0)</f>
        <v>#VALUE!</v>
      </c>
      <c r="N1788" s="4" t="e">
        <f>IF(Table1[[#This Row],[Import to Gateway Calculator?]]="Yes",IFERROR(Table1[[#This Row],[Recording Resolution '[MP']]],""),0)</f>
        <v>#VALUE!</v>
      </c>
      <c r="O1788" s="4" t="e">
        <f>IF(Table1[[#This Row],[Import to Gateway Calculator?]]="Yes",IFERROR(Table1[[#This Row],[Frame Rate '[FPS'] 1]],""),0)</f>
        <v>#VALUE!</v>
      </c>
      <c r="P1788" s="4" t="e">
        <f>IF(Table1[[#This Row],[Import to Gateway Calculator?]]="Yes",IFERROR(Table1[[#This Row],[Days of Storage 1]],""),0)</f>
        <v>#VALUE!</v>
      </c>
    </row>
    <row r="1789" spans="1:16" x14ac:dyDescent="0.25">
      <c r="A1789" s="5" t="e">
        <f t="shared" si="167"/>
        <v>#VALUE!</v>
      </c>
      <c r="B1789" s="6" t="str">
        <f>IFERROR(IF(Table1[[#This Row],[Multi-lens? 1]]="No", 1, IF(Table1[[#This Row],[Multi-lens? 1]]="Dual", 2, IF(Table1[[#This Row],[Multi-lens? 1]]="Quad", 4, ""))),"")</f>
        <v/>
      </c>
      <c r="C1789" s="6" t="e">
        <f t="shared" si="168"/>
        <v>#VALUE!</v>
      </c>
      <c r="D1789" s="6" t="e">
        <f t="shared" si="169"/>
        <v>#VALUE!</v>
      </c>
      <c r="E1789" s="6" t="e">
        <f t="shared" si="170"/>
        <v>#VALUE!</v>
      </c>
      <c r="F1789" s="6" t="e">
        <f t="shared" si="171"/>
        <v>#VALUE!</v>
      </c>
      <c r="H1789" s="6" t="str">
        <f>IFERROR(IF(Table1[[#This Row],[Multi-lens? 1]]="No", 1, IF(Table1[[#This Row],[Multi-lens? 1]]="Dual", 2, IF(Table1[[#This Row],[Multi-lens? 1]]="Quad", 4, ""))),"")</f>
        <v/>
      </c>
      <c r="I1789" s="9" t="str">
        <f>IFERROR(Table1[[#This Row],[Name]],"")</f>
        <v/>
      </c>
      <c r="K1789" s="3" t="str">
        <f t="shared" si="166"/>
        <v/>
      </c>
      <c r="M1789" s="4" t="e">
        <f>IF(Table1[[#This Row],[Import to Gateway Calculator?]]="Yes",IFERROR(Table1[[#This Row],[Streaming Resolution '[MP']]],""),0)</f>
        <v>#VALUE!</v>
      </c>
      <c r="N1789" s="4" t="e">
        <f>IF(Table1[[#This Row],[Import to Gateway Calculator?]]="Yes",IFERROR(Table1[[#This Row],[Recording Resolution '[MP']]],""),0)</f>
        <v>#VALUE!</v>
      </c>
      <c r="O1789" s="4" t="e">
        <f>IF(Table1[[#This Row],[Import to Gateway Calculator?]]="Yes",IFERROR(Table1[[#This Row],[Frame Rate '[FPS'] 1]],""),0)</f>
        <v>#VALUE!</v>
      </c>
      <c r="P1789" s="4" t="e">
        <f>IF(Table1[[#This Row],[Import to Gateway Calculator?]]="Yes",IFERROR(Table1[[#This Row],[Days of Storage 1]],""),0)</f>
        <v>#VALUE!</v>
      </c>
    </row>
    <row r="1790" spans="1:16" x14ac:dyDescent="0.25">
      <c r="A1790" s="5" t="e">
        <f t="shared" si="167"/>
        <v>#VALUE!</v>
      </c>
      <c r="B1790" s="6" t="str">
        <f>IFERROR(IF(Table1[[#This Row],[Multi-lens? 1]]="No", 1, IF(Table1[[#This Row],[Multi-lens? 1]]="Dual", 2, IF(Table1[[#This Row],[Multi-lens? 1]]="Quad", 4, ""))),"")</f>
        <v/>
      </c>
      <c r="C1790" s="6" t="e">
        <f t="shared" si="168"/>
        <v>#VALUE!</v>
      </c>
      <c r="D1790" s="6" t="e">
        <f t="shared" si="169"/>
        <v>#VALUE!</v>
      </c>
      <c r="E1790" s="6" t="e">
        <f t="shared" si="170"/>
        <v>#VALUE!</v>
      </c>
      <c r="F1790" s="6" t="e">
        <f t="shared" si="171"/>
        <v>#VALUE!</v>
      </c>
      <c r="H1790" s="6" t="str">
        <f>IFERROR(IF(Table1[[#This Row],[Multi-lens? 1]]="No", 1, IF(Table1[[#This Row],[Multi-lens? 1]]="Dual", 2, IF(Table1[[#This Row],[Multi-lens? 1]]="Quad", 4, ""))),"")</f>
        <v/>
      </c>
      <c r="I1790" s="9" t="str">
        <f>IFERROR(Table1[[#This Row],[Name]],"")</f>
        <v/>
      </c>
      <c r="K1790" s="3" t="str">
        <f t="shared" si="166"/>
        <v/>
      </c>
      <c r="M1790" s="4" t="e">
        <f>IF(Table1[[#This Row],[Import to Gateway Calculator?]]="Yes",IFERROR(Table1[[#This Row],[Streaming Resolution '[MP']]],""),0)</f>
        <v>#VALUE!</v>
      </c>
      <c r="N1790" s="4" t="e">
        <f>IF(Table1[[#This Row],[Import to Gateway Calculator?]]="Yes",IFERROR(Table1[[#This Row],[Recording Resolution '[MP']]],""),0)</f>
        <v>#VALUE!</v>
      </c>
      <c r="O1790" s="4" t="e">
        <f>IF(Table1[[#This Row],[Import to Gateway Calculator?]]="Yes",IFERROR(Table1[[#This Row],[Frame Rate '[FPS'] 1]],""),0)</f>
        <v>#VALUE!</v>
      </c>
      <c r="P1790" s="4" t="e">
        <f>IF(Table1[[#This Row],[Import to Gateway Calculator?]]="Yes",IFERROR(Table1[[#This Row],[Days of Storage 1]],""),0)</f>
        <v>#VALUE!</v>
      </c>
    </row>
    <row r="1791" spans="1:16" x14ac:dyDescent="0.25">
      <c r="A1791" s="5" t="e">
        <f t="shared" si="167"/>
        <v>#VALUE!</v>
      </c>
      <c r="B1791" s="6" t="str">
        <f>IFERROR(IF(Table1[[#This Row],[Multi-lens? 1]]="No", 1, IF(Table1[[#This Row],[Multi-lens? 1]]="Dual", 2, IF(Table1[[#This Row],[Multi-lens? 1]]="Quad", 4, ""))),"")</f>
        <v/>
      </c>
      <c r="C1791" s="6" t="e">
        <f t="shared" si="168"/>
        <v>#VALUE!</v>
      </c>
      <c r="D1791" s="6" t="e">
        <f t="shared" si="169"/>
        <v>#VALUE!</v>
      </c>
      <c r="E1791" s="6" t="e">
        <f t="shared" si="170"/>
        <v>#VALUE!</v>
      </c>
      <c r="F1791" s="6" t="e">
        <f t="shared" si="171"/>
        <v>#VALUE!</v>
      </c>
      <c r="H1791" s="6" t="str">
        <f>IFERROR(IF(Table1[[#This Row],[Multi-lens? 1]]="No", 1, IF(Table1[[#This Row],[Multi-lens? 1]]="Dual", 2, IF(Table1[[#This Row],[Multi-lens? 1]]="Quad", 4, ""))),"")</f>
        <v/>
      </c>
      <c r="I1791" s="9" t="str">
        <f>IFERROR(Table1[[#This Row],[Name]],"")</f>
        <v/>
      </c>
      <c r="K1791" s="3" t="str">
        <f t="shared" si="166"/>
        <v/>
      </c>
      <c r="M1791" s="4" t="e">
        <f>IF(Table1[[#This Row],[Import to Gateway Calculator?]]="Yes",IFERROR(Table1[[#This Row],[Streaming Resolution '[MP']]],""),0)</f>
        <v>#VALUE!</v>
      </c>
      <c r="N1791" s="4" t="e">
        <f>IF(Table1[[#This Row],[Import to Gateway Calculator?]]="Yes",IFERROR(Table1[[#This Row],[Recording Resolution '[MP']]],""),0)</f>
        <v>#VALUE!</v>
      </c>
      <c r="O1791" s="4" t="e">
        <f>IF(Table1[[#This Row],[Import to Gateway Calculator?]]="Yes",IFERROR(Table1[[#This Row],[Frame Rate '[FPS'] 1]],""),0)</f>
        <v>#VALUE!</v>
      </c>
      <c r="P1791" s="4" t="e">
        <f>IF(Table1[[#This Row],[Import to Gateway Calculator?]]="Yes",IFERROR(Table1[[#This Row],[Days of Storage 1]],""),0)</f>
        <v>#VALUE!</v>
      </c>
    </row>
    <row r="1792" spans="1:16" x14ac:dyDescent="0.25">
      <c r="A1792" s="5" t="e">
        <f t="shared" si="167"/>
        <v>#VALUE!</v>
      </c>
      <c r="B1792" s="6" t="str">
        <f>IFERROR(IF(Table1[[#This Row],[Multi-lens? 1]]="No", 1, IF(Table1[[#This Row],[Multi-lens? 1]]="Dual", 2, IF(Table1[[#This Row],[Multi-lens? 1]]="Quad", 4, ""))),"")</f>
        <v/>
      </c>
      <c r="C1792" s="6" t="e">
        <f t="shared" si="168"/>
        <v>#VALUE!</v>
      </c>
      <c r="D1792" s="6" t="e">
        <f t="shared" si="169"/>
        <v>#VALUE!</v>
      </c>
      <c r="E1792" s="6" t="e">
        <f t="shared" si="170"/>
        <v>#VALUE!</v>
      </c>
      <c r="F1792" s="6" t="e">
        <f t="shared" si="171"/>
        <v>#VALUE!</v>
      </c>
      <c r="H1792" s="6" t="str">
        <f>IFERROR(IF(Table1[[#This Row],[Multi-lens? 1]]="No", 1, IF(Table1[[#This Row],[Multi-lens? 1]]="Dual", 2, IF(Table1[[#This Row],[Multi-lens? 1]]="Quad", 4, ""))),"")</f>
        <v/>
      </c>
      <c r="I1792" s="9" t="str">
        <f>IFERROR(Table1[[#This Row],[Name]],"")</f>
        <v/>
      </c>
      <c r="K1792" s="3" t="str">
        <f t="shared" si="166"/>
        <v/>
      </c>
      <c r="M1792" s="4" t="e">
        <f>IF(Table1[[#This Row],[Import to Gateway Calculator?]]="Yes",IFERROR(Table1[[#This Row],[Streaming Resolution '[MP']]],""),0)</f>
        <v>#VALUE!</v>
      </c>
      <c r="N1792" s="4" t="e">
        <f>IF(Table1[[#This Row],[Import to Gateway Calculator?]]="Yes",IFERROR(Table1[[#This Row],[Recording Resolution '[MP']]],""),0)</f>
        <v>#VALUE!</v>
      </c>
      <c r="O1792" s="4" t="e">
        <f>IF(Table1[[#This Row],[Import to Gateway Calculator?]]="Yes",IFERROR(Table1[[#This Row],[Frame Rate '[FPS'] 1]],""),0)</f>
        <v>#VALUE!</v>
      </c>
      <c r="P1792" s="4" t="e">
        <f>IF(Table1[[#This Row],[Import to Gateway Calculator?]]="Yes",IFERROR(Table1[[#This Row],[Days of Storage 1]],""),0)</f>
        <v>#VALUE!</v>
      </c>
    </row>
    <row r="1793" spans="1:16" x14ac:dyDescent="0.25">
      <c r="A1793" s="5" t="e">
        <f t="shared" si="167"/>
        <v>#VALUE!</v>
      </c>
      <c r="B1793" s="6" t="str">
        <f>IFERROR(IF(Table1[[#This Row],[Multi-lens? 1]]="No", 1, IF(Table1[[#This Row],[Multi-lens? 1]]="Dual", 2, IF(Table1[[#This Row],[Multi-lens? 1]]="Quad", 4, ""))),"")</f>
        <v/>
      </c>
      <c r="C1793" s="6" t="e">
        <f t="shared" si="168"/>
        <v>#VALUE!</v>
      </c>
      <c r="D1793" s="6" t="e">
        <f t="shared" si="169"/>
        <v>#VALUE!</v>
      </c>
      <c r="E1793" s="6" t="e">
        <f t="shared" si="170"/>
        <v>#VALUE!</v>
      </c>
      <c r="F1793" s="6" t="e">
        <f t="shared" si="171"/>
        <v>#VALUE!</v>
      </c>
      <c r="H1793" s="6" t="str">
        <f>IFERROR(IF(Table1[[#This Row],[Multi-lens? 1]]="No", 1, IF(Table1[[#This Row],[Multi-lens? 1]]="Dual", 2, IF(Table1[[#This Row],[Multi-lens? 1]]="Quad", 4, ""))),"")</f>
        <v/>
      </c>
      <c r="I1793" s="9" t="str">
        <f>IFERROR(Table1[[#This Row],[Name]],"")</f>
        <v/>
      </c>
      <c r="K1793" s="3" t="str">
        <f t="shared" si="166"/>
        <v/>
      </c>
      <c r="M1793" s="4" t="e">
        <f>IF(Table1[[#This Row],[Import to Gateway Calculator?]]="Yes",IFERROR(Table1[[#This Row],[Streaming Resolution '[MP']]],""),0)</f>
        <v>#VALUE!</v>
      </c>
      <c r="N1793" s="4" t="e">
        <f>IF(Table1[[#This Row],[Import to Gateway Calculator?]]="Yes",IFERROR(Table1[[#This Row],[Recording Resolution '[MP']]],""),0)</f>
        <v>#VALUE!</v>
      </c>
      <c r="O1793" s="4" t="e">
        <f>IF(Table1[[#This Row],[Import to Gateway Calculator?]]="Yes",IFERROR(Table1[[#This Row],[Frame Rate '[FPS'] 1]],""),0)</f>
        <v>#VALUE!</v>
      </c>
      <c r="P1793" s="4" t="e">
        <f>IF(Table1[[#This Row],[Import to Gateway Calculator?]]="Yes",IFERROR(Table1[[#This Row],[Days of Storage 1]],""),0)</f>
        <v>#VALUE!</v>
      </c>
    </row>
    <row r="1794" spans="1:16" x14ac:dyDescent="0.25">
      <c r="A1794" s="5" t="e">
        <f t="shared" si="167"/>
        <v>#VALUE!</v>
      </c>
      <c r="B1794" s="6" t="str">
        <f>IFERROR(IF(Table1[[#This Row],[Multi-lens? 1]]="No", 1, IF(Table1[[#This Row],[Multi-lens? 1]]="Dual", 2, IF(Table1[[#This Row],[Multi-lens? 1]]="Quad", 4, ""))),"")</f>
        <v/>
      </c>
      <c r="C1794" s="6" t="e">
        <f t="shared" si="168"/>
        <v>#VALUE!</v>
      </c>
      <c r="D1794" s="6" t="e">
        <f t="shared" si="169"/>
        <v>#VALUE!</v>
      </c>
      <c r="E1794" s="6" t="e">
        <f t="shared" si="170"/>
        <v>#VALUE!</v>
      </c>
      <c r="F1794" s="6" t="e">
        <f t="shared" si="171"/>
        <v>#VALUE!</v>
      </c>
      <c r="H1794" s="6" t="str">
        <f>IFERROR(IF(Table1[[#This Row],[Multi-lens? 1]]="No", 1, IF(Table1[[#This Row],[Multi-lens? 1]]="Dual", 2, IF(Table1[[#This Row],[Multi-lens? 1]]="Quad", 4, ""))),"")</f>
        <v/>
      </c>
      <c r="I1794" s="9" t="str">
        <f>IFERROR(Table1[[#This Row],[Name]],"")</f>
        <v/>
      </c>
      <c r="K1794" s="3" t="str">
        <f t="shared" si="166"/>
        <v/>
      </c>
      <c r="M1794" s="4" t="e">
        <f>IF(Table1[[#This Row],[Import to Gateway Calculator?]]="Yes",IFERROR(Table1[[#This Row],[Streaming Resolution '[MP']]],""),0)</f>
        <v>#VALUE!</v>
      </c>
      <c r="N1794" s="4" t="e">
        <f>IF(Table1[[#This Row],[Import to Gateway Calculator?]]="Yes",IFERROR(Table1[[#This Row],[Recording Resolution '[MP']]],""),0)</f>
        <v>#VALUE!</v>
      </c>
      <c r="O1794" s="4" t="e">
        <f>IF(Table1[[#This Row],[Import to Gateway Calculator?]]="Yes",IFERROR(Table1[[#This Row],[Frame Rate '[FPS'] 1]],""),0)</f>
        <v>#VALUE!</v>
      </c>
      <c r="P1794" s="4" t="e">
        <f>IF(Table1[[#This Row],[Import to Gateway Calculator?]]="Yes",IFERROR(Table1[[#This Row],[Days of Storage 1]],""),0)</f>
        <v>#VALUE!</v>
      </c>
    </row>
    <row r="1795" spans="1:16" x14ac:dyDescent="0.25">
      <c r="A1795" s="5" t="e">
        <f t="shared" si="167"/>
        <v>#VALUE!</v>
      </c>
      <c r="B1795" s="6" t="str">
        <f>IFERROR(IF(Table1[[#This Row],[Multi-lens? 1]]="No", 1, IF(Table1[[#This Row],[Multi-lens? 1]]="Dual", 2, IF(Table1[[#This Row],[Multi-lens? 1]]="Quad", 4, ""))),"")</f>
        <v/>
      </c>
      <c r="C1795" s="6" t="e">
        <f t="shared" si="168"/>
        <v>#VALUE!</v>
      </c>
      <c r="D1795" s="6" t="e">
        <f t="shared" si="169"/>
        <v>#VALUE!</v>
      </c>
      <c r="E1795" s="6" t="e">
        <f t="shared" si="170"/>
        <v>#VALUE!</v>
      </c>
      <c r="F1795" s="6" t="e">
        <f t="shared" si="171"/>
        <v>#VALUE!</v>
      </c>
      <c r="H1795" s="6" t="str">
        <f>IFERROR(IF(Table1[[#This Row],[Multi-lens? 1]]="No", 1, IF(Table1[[#This Row],[Multi-lens? 1]]="Dual", 2, IF(Table1[[#This Row],[Multi-lens? 1]]="Quad", 4, ""))),"")</f>
        <v/>
      </c>
      <c r="I1795" s="9" t="str">
        <f>IFERROR(Table1[[#This Row],[Name]],"")</f>
        <v/>
      </c>
      <c r="K1795" s="3" t="str">
        <f t="shared" ref="K1795:K1858" si="172">IFERROR(IF(I1795=0,"",I1795),"")</f>
        <v/>
      </c>
      <c r="M1795" s="4" t="e">
        <f>IF(Table1[[#This Row],[Import to Gateway Calculator?]]="Yes",IFERROR(Table1[[#This Row],[Streaming Resolution '[MP']]],""),0)</f>
        <v>#VALUE!</v>
      </c>
      <c r="N1795" s="4" t="e">
        <f>IF(Table1[[#This Row],[Import to Gateway Calculator?]]="Yes",IFERROR(Table1[[#This Row],[Recording Resolution '[MP']]],""),0)</f>
        <v>#VALUE!</v>
      </c>
      <c r="O1795" s="4" t="e">
        <f>IF(Table1[[#This Row],[Import to Gateway Calculator?]]="Yes",IFERROR(Table1[[#This Row],[Frame Rate '[FPS'] 1]],""),0)</f>
        <v>#VALUE!</v>
      </c>
      <c r="P1795" s="4" t="e">
        <f>IF(Table1[[#This Row],[Import to Gateway Calculator?]]="Yes",IFERROR(Table1[[#This Row],[Days of Storage 1]],""),0)</f>
        <v>#VALUE!</v>
      </c>
    </row>
    <row r="1796" spans="1:16" x14ac:dyDescent="0.25">
      <c r="A1796" s="5" t="e">
        <f t="shared" si="167"/>
        <v>#VALUE!</v>
      </c>
      <c r="B1796" s="6" t="str">
        <f>IFERROR(IF(Table1[[#This Row],[Multi-lens? 1]]="No", 1, IF(Table1[[#This Row],[Multi-lens? 1]]="Dual", 2, IF(Table1[[#This Row],[Multi-lens? 1]]="Quad", 4, ""))),"")</f>
        <v/>
      </c>
      <c r="C1796" s="6" t="e">
        <f t="shared" si="168"/>
        <v>#VALUE!</v>
      </c>
      <c r="D1796" s="6" t="e">
        <f t="shared" si="169"/>
        <v>#VALUE!</v>
      </c>
      <c r="E1796" s="6" t="e">
        <f t="shared" si="170"/>
        <v>#VALUE!</v>
      </c>
      <c r="F1796" s="6" t="e">
        <f t="shared" si="171"/>
        <v>#VALUE!</v>
      </c>
      <c r="H1796" s="6" t="str">
        <f>IFERROR(IF(Table1[[#This Row],[Multi-lens? 1]]="No", 1, IF(Table1[[#This Row],[Multi-lens? 1]]="Dual", 2, IF(Table1[[#This Row],[Multi-lens? 1]]="Quad", 4, ""))),"")</f>
        <v/>
      </c>
      <c r="I1796" s="9" t="str">
        <f>IFERROR(Table1[[#This Row],[Name]],"")</f>
        <v/>
      </c>
      <c r="K1796" s="3" t="str">
        <f t="shared" si="172"/>
        <v/>
      </c>
      <c r="M1796" s="4" t="e">
        <f>IF(Table1[[#This Row],[Import to Gateway Calculator?]]="Yes",IFERROR(Table1[[#This Row],[Streaming Resolution '[MP']]],""),0)</f>
        <v>#VALUE!</v>
      </c>
      <c r="N1796" s="4" t="e">
        <f>IF(Table1[[#This Row],[Import to Gateway Calculator?]]="Yes",IFERROR(Table1[[#This Row],[Recording Resolution '[MP']]],""),0)</f>
        <v>#VALUE!</v>
      </c>
      <c r="O1796" s="4" t="e">
        <f>IF(Table1[[#This Row],[Import to Gateway Calculator?]]="Yes",IFERROR(Table1[[#This Row],[Frame Rate '[FPS'] 1]],""),0)</f>
        <v>#VALUE!</v>
      </c>
      <c r="P1796" s="4" t="e">
        <f>IF(Table1[[#This Row],[Import to Gateway Calculator?]]="Yes",IFERROR(Table1[[#This Row],[Days of Storage 1]],""),0)</f>
        <v>#VALUE!</v>
      </c>
    </row>
    <row r="1797" spans="1:16" x14ac:dyDescent="0.25">
      <c r="A1797" s="5" t="e">
        <f t="shared" si="167"/>
        <v>#VALUE!</v>
      </c>
      <c r="B1797" s="6" t="str">
        <f>IFERROR(IF(Table1[[#This Row],[Multi-lens? 1]]="No", 1, IF(Table1[[#This Row],[Multi-lens? 1]]="Dual", 2, IF(Table1[[#This Row],[Multi-lens? 1]]="Quad", 4, ""))),"")</f>
        <v/>
      </c>
      <c r="C1797" s="6" t="e">
        <f t="shared" si="168"/>
        <v>#VALUE!</v>
      </c>
      <c r="D1797" s="6" t="e">
        <f t="shared" si="169"/>
        <v>#VALUE!</v>
      </c>
      <c r="E1797" s="6" t="e">
        <f t="shared" si="170"/>
        <v>#VALUE!</v>
      </c>
      <c r="F1797" s="6" t="e">
        <f t="shared" si="171"/>
        <v>#VALUE!</v>
      </c>
      <c r="H1797" s="6" t="str">
        <f>IFERROR(IF(Table1[[#This Row],[Multi-lens? 1]]="No", 1, IF(Table1[[#This Row],[Multi-lens? 1]]="Dual", 2, IF(Table1[[#This Row],[Multi-lens? 1]]="Quad", 4, ""))),"")</f>
        <v/>
      </c>
      <c r="I1797" s="9" t="str">
        <f>IFERROR(Table1[[#This Row],[Name]],"")</f>
        <v/>
      </c>
      <c r="K1797" s="3" t="str">
        <f t="shared" si="172"/>
        <v/>
      </c>
      <c r="M1797" s="4" t="e">
        <f>IF(Table1[[#This Row],[Import to Gateway Calculator?]]="Yes",IFERROR(Table1[[#This Row],[Streaming Resolution '[MP']]],""),0)</f>
        <v>#VALUE!</v>
      </c>
      <c r="N1797" s="4" t="e">
        <f>IF(Table1[[#This Row],[Import to Gateway Calculator?]]="Yes",IFERROR(Table1[[#This Row],[Recording Resolution '[MP']]],""),0)</f>
        <v>#VALUE!</v>
      </c>
      <c r="O1797" s="4" t="e">
        <f>IF(Table1[[#This Row],[Import to Gateway Calculator?]]="Yes",IFERROR(Table1[[#This Row],[Frame Rate '[FPS'] 1]],""),0)</f>
        <v>#VALUE!</v>
      </c>
      <c r="P1797" s="4" t="e">
        <f>IF(Table1[[#This Row],[Import to Gateway Calculator?]]="Yes",IFERROR(Table1[[#This Row],[Days of Storage 1]],""),0)</f>
        <v>#VALUE!</v>
      </c>
    </row>
    <row r="1798" spans="1:16" x14ac:dyDescent="0.25">
      <c r="A1798" s="5" t="e">
        <f t="shared" si="167"/>
        <v>#VALUE!</v>
      </c>
      <c r="B1798" s="6" t="str">
        <f>IFERROR(IF(Table1[[#This Row],[Multi-lens? 1]]="No", 1, IF(Table1[[#This Row],[Multi-lens? 1]]="Dual", 2, IF(Table1[[#This Row],[Multi-lens? 1]]="Quad", 4, ""))),"")</f>
        <v/>
      </c>
      <c r="C1798" s="6" t="e">
        <f t="shared" si="168"/>
        <v>#VALUE!</v>
      </c>
      <c r="D1798" s="6" t="e">
        <f t="shared" si="169"/>
        <v>#VALUE!</v>
      </c>
      <c r="E1798" s="6" t="e">
        <f t="shared" si="170"/>
        <v>#VALUE!</v>
      </c>
      <c r="F1798" s="6" t="e">
        <f t="shared" si="171"/>
        <v>#VALUE!</v>
      </c>
      <c r="H1798" s="6" t="str">
        <f>IFERROR(IF(Table1[[#This Row],[Multi-lens? 1]]="No", 1, IF(Table1[[#This Row],[Multi-lens? 1]]="Dual", 2, IF(Table1[[#This Row],[Multi-lens? 1]]="Quad", 4, ""))),"")</f>
        <v/>
      </c>
      <c r="I1798" s="9" t="str">
        <f>IFERROR(Table1[[#This Row],[Name]],"")</f>
        <v/>
      </c>
      <c r="K1798" s="3" t="str">
        <f t="shared" si="172"/>
        <v/>
      </c>
      <c r="M1798" s="4" t="e">
        <f>IF(Table1[[#This Row],[Import to Gateway Calculator?]]="Yes",IFERROR(Table1[[#This Row],[Streaming Resolution '[MP']]],""),0)</f>
        <v>#VALUE!</v>
      </c>
      <c r="N1798" s="4" t="e">
        <f>IF(Table1[[#This Row],[Import to Gateway Calculator?]]="Yes",IFERROR(Table1[[#This Row],[Recording Resolution '[MP']]],""),0)</f>
        <v>#VALUE!</v>
      </c>
      <c r="O1798" s="4" t="e">
        <f>IF(Table1[[#This Row],[Import to Gateway Calculator?]]="Yes",IFERROR(Table1[[#This Row],[Frame Rate '[FPS'] 1]],""),0)</f>
        <v>#VALUE!</v>
      </c>
      <c r="P1798" s="4" t="e">
        <f>IF(Table1[[#This Row],[Import to Gateway Calculator?]]="Yes",IFERROR(Table1[[#This Row],[Days of Storage 1]],""),0)</f>
        <v>#VALUE!</v>
      </c>
    </row>
    <row r="1799" spans="1:16" x14ac:dyDescent="0.25">
      <c r="A1799" s="5" t="e">
        <f t="shared" ref="A1799:A1862" si="173">IF(D1799=0,"",K1799)</f>
        <v>#VALUE!</v>
      </c>
      <c r="B1799" s="6" t="str">
        <f>IFERROR(IF(Table1[[#This Row],[Multi-lens? 1]]="No", 1, IF(Table1[[#This Row],[Multi-lens? 1]]="Dual", 2, IF(Table1[[#This Row],[Multi-lens? 1]]="Quad", 4, ""))),"")</f>
        <v/>
      </c>
      <c r="C1799" s="6" t="e">
        <f t="shared" ref="C1799:C1862" si="174">M1799</f>
        <v>#VALUE!</v>
      </c>
      <c r="D1799" s="6" t="e">
        <f t="shared" ref="D1799:D1862" si="175">N1799</f>
        <v>#VALUE!</v>
      </c>
      <c r="E1799" s="6" t="e">
        <f t="shared" ref="E1799:E1862" si="176">O1799</f>
        <v>#VALUE!</v>
      </c>
      <c r="F1799" s="6" t="e">
        <f t="shared" ref="F1799:F1862" si="177">P1799</f>
        <v>#VALUE!</v>
      </c>
      <c r="H1799" s="6" t="str">
        <f>IFERROR(IF(Table1[[#This Row],[Multi-lens? 1]]="No", 1, IF(Table1[[#This Row],[Multi-lens? 1]]="Dual", 2, IF(Table1[[#This Row],[Multi-lens? 1]]="Quad", 4, ""))),"")</f>
        <v/>
      </c>
      <c r="I1799" s="9" t="str">
        <f>IFERROR(Table1[[#This Row],[Name]],"")</f>
        <v/>
      </c>
      <c r="K1799" s="3" t="str">
        <f t="shared" si="172"/>
        <v/>
      </c>
      <c r="M1799" s="4" t="e">
        <f>IF(Table1[[#This Row],[Import to Gateway Calculator?]]="Yes",IFERROR(Table1[[#This Row],[Streaming Resolution '[MP']]],""),0)</f>
        <v>#VALUE!</v>
      </c>
      <c r="N1799" s="4" t="e">
        <f>IF(Table1[[#This Row],[Import to Gateway Calculator?]]="Yes",IFERROR(Table1[[#This Row],[Recording Resolution '[MP']]],""),0)</f>
        <v>#VALUE!</v>
      </c>
      <c r="O1799" s="4" t="e">
        <f>IF(Table1[[#This Row],[Import to Gateway Calculator?]]="Yes",IFERROR(Table1[[#This Row],[Frame Rate '[FPS'] 1]],""),0)</f>
        <v>#VALUE!</v>
      </c>
      <c r="P1799" s="4" t="e">
        <f>IF(Table1[[#This Row],[Import to Gateway Calculator?]]="Yes",IFERROR(Table1[[#This Row],[Days of Storage 1]],""),0)</f>
        <v>#VALUE!</v>
      </c>
    </row>
    <row r="1800" spans="1:16" x14ac:dyDescent="0.25">
      <c r="A1800" s="5" t="e">
        <f t="shared" si="173"/>
        <v>#VALUE!</v>
      </c>
      <c r="B1800" s="6" t="str">
        <f>IFERROR(IF(Table1[[#This Row],[Multi-lens? 1]]="No", 1, IF(Table1[[#This Row],[Multi-lens? 1]]="Dual", 2, IF(Table1[[#This Row],[Multi-lens? 1]]="Quad", 4, ""))),"")</f>
        <v/>
      </c>
      <c r="C1800" s="6" t="e">
        <f t="shared" si="174"/>
        <v>#VALUE!</v>
      </c>
      <c r="D1800" s="6" t="e">
        <f t="shared" si="175"/>
        <v>#VALUE!</v>
      </c>
      <c r="E1800" s="6" t="e">
        <f t="shared" si="176"/>
        <v>#VALUE!</v>
      </c>
      <c r="F1800" s="6" t="e">
        <f t="shared" si="177"/>
        <v>#VALUE!</v>
      </c>
      <c r="H1800" s="6" t="str">
        <f>IFERROR(IF(Table1[[#This Row],[Multi-lens? 1]]="No", 1, IF(Table1[[#This Row],[Multi-lens? 1]]="Dual", 2, IF(Table1[[#This Row],[Multi-lens? 1]]="Quad", 4, ""))),"")</f>
        <v/>
      </c>
      <c r="I1800" s="9" t="str">
        <f>IFERROR(Table1[[#This Row],[Name]],"")</f>
        <v/>
      </c>
      <c r="K1800" s="3" t="str">
        <f t="shared" si="172"/>
        <v/>
      </c>
      <c r="M1800" s="4" t="e">
        <f>IF(Table1[[#This Row],[Import to Gateway Calculator?]]="Yes",IFERROR(Table1[[#This Row],[Streaming Resolution '[MP']]],""),0)</f>
        <v>#VALUE!</v>
      </c>
      <c r="N1800" s="4" t="e">
        <f>IF(Table1[[#This Row],[Import to Gateway Calculator?]]="Yes",IFERROR(Table1[[#This Row],[Recording Resolution '[MP']]],""),0)</f>
        <v>#VALUE!</v>
      </c>
      <c r="O1800" s="4" t="e">
        <f>IF(Table1[[#This Row],[Import to Gateway Calculator?]]="Yes",IFERROR(Table1[[#This Row],[Frame Rate '[FPS'] 1]],""),0)</f>
        <v>#VALUE!</v>
      </c>
      <c r="P1800" s="4" t="e">
        <f>IF(Table1[[#This Row],[Import to Gateway Calculator?]]="Yes",IFERROR(Table1[[#This Row],[Days of Storage 1]],""),0)</f>
        <v>#VALUE!</v>
      </c>
    </row>
    <row r="1801" spans="1:16" x14ac:dyDescent="0.25">
      <c r="A1801" s="5" t="e">
        <f t="shared" si="173"/>
        <v>#VALUE!</v>
      </c>
      <c r="B1801" s="6" t="str">
        <f>IFERROR(IF(Table1[[#This Row],[Multi-lens? 1]]="No", 1, IF(Table1[[#This Row],[Multi-lens? 1]]="Dual", 2, IF(Table1[[#This Row],[Multi-lens? 1]]="Quad", 4, ""))),"")</f>
        <v/>
      </c>
      <c r="C1801" s="6" t="e">
        <f t="shared" si="174"/>
        <v>#VALUE!</v>
      </c>
      <c r="D1801" s="6" t="e">
        <f t="shared" si="175"/>
        <v>#VALUE!</v>
      </c>
      <c r="E1801" s="6" t="e">
        <f t="shared" si="176"/>
        <v>#VALUE!</v>
      </c>
      <c r="F1801" s="6" t="e">
        <f t="shared" si="177"/>
        <v>#VALUE!</v>
      </c>
      <c r="H1801" s="6" t="str">
        <f>IFERROR(IF(Table1[[#This Row],[Multi-lens? 1]]="No", 1, IF(Table1[[#This Row],[Multi-lens? 1]]="Dual", 2, IF(Table1[[#This Row],[Multi-lens? 1]]="Quad", 4, ""))),"")</f>
        <v/>
      </c>
      <c r="I1801" s="9" t="str">
        <f>IFERROR(Table1[[#This Row],[Name]],"")</f>
        <v/>
      </c>
      <c r="K1801" s="3" t="str">
        <f t="shared" si="172"/>
        <v/>
      </c>
      <c r="M1801" s="4" t="e">
        <f>IF(Table1[[#This Row],[Import to Gateway Calculator?]]="Yes",IFERROR(Table1[[#This Row],[Streaming Resolution '[MP']]],""),0)</f>
        <v>#VALUE!</v>
      </c>
      <c r="N1801" s="4" t="e">
        <f>IF(Table1[[#This Row],[Import to Gateway Calculator?]]="Yes",IFERROR(Table1[[#This Row],[Recording Resolution '[MP']]],""),0)</f>
        <v>#VALUE!</v>
      </c>
      <c r="O1801" s="4" t="e">
        <f>IF(Table1[[#This Row],[Import to Gateway Calculator?]]="Yes",IFERROR(Table1[[#This Row],[Frame Rate '[FPS'] 1]],""),0)</f>
        <v>#VALUE!</v>
      </c>
      <c r="P1801" s="4" t="e">
        <f>IF(Table1[[#This Row],[Import to Gateway Calculator?]]="Yes",IFERROR(Table1[[#This Row],[Days of Storage 1]],""),0)</f>
        <v>#VALUE!</v>
      </c>
    </row>
    <row r="1802" spans="1:16" x14ac:dyDescent="0.25">
      <c r="A1802" s="5" t="e">
        <f t="shared" si="173"/>
        <v>#VALUE!</v>
      </c>
      <c r="B1802" s="6" t="str">
        <f>IFERROR(IF(Table1[[#This Row],[Multi-lens? 1]]="No", 1, IF(Table1[[#This Row],[Multi-lens? 1]]="Dual", 2, IF(Table1[[#This Row],[Multi-lens? 1]]="Quad", 4, ""))),"")</f>
        <v/>
      </c>
      <c r="C1802" s="6" t="e">
        <f t="shared" si="174"/>
        <v>#VALUE!</v>
      </c>
      <c r="D1802" s="6" t="e">
        <f t="shared" si="175"/>
        <v>#VALUE!</v>
      </c>
      <c r="E1802" s="6" t="e">
        <f t="shared" si="176"/>
        <v>#VALUE!</v>
      </c>
      <c r="F1802" s="6" t="e">
        <f t="shared" si="177"/>
        <v>#VALUE!</v>
      </c>
      <c r="H1802" s="6" t="str">
        <f>IFERROR(IF(Table1[[#This Row],[Multi-lens? 1]]="No", 1, IF(Table1[[#This Row],[Multi-lens? 1]]="Dual", 2, IF(Table1[[#This Row],[Multi-lens? 1]]="Quad", 4, ""))),"")</f>
        <v/>
      </c>
      <c r="I1802" s="9" t="str">
        <f>IFERROR(Table1[[#This Row],[Name]],"")</f>
        <v/>
      </c>
      <c r="K1802" s="3" t="str">
        <f t="shared" si="172"/>
        <v/>
      </c>
      <c r="M1802" s="4" t="e">
        <f>IF(Table1[[#This Row],[Import to Gateway Calculator?]]="Yes",IFERROR(Table1[[#This Row],[Streaming Resolution '[MP']]],""),0)</f>
        <v>#VALUE!</v>
      </c>
      <c r="N1802" s="4" t="e">
        <f>IF(Table1[[#This Row],[Import to Gateway Calculator?]]="Yes",IFERROR(Table1[[#This Row],[Recording Resolution '[MP']]],""),0)</f>
        <v>#VALUE!</v>
      </c>
      <c r="O1802" s="4" t="e">
        <f>IF(Table1[[#This Row],[Import to Gateway Calculator?]]="Yes",IFERROR(Table1[[#This Row],[Frame Rate '[FPS'] 1]],""),0)</f>
        <v>#VALUE!</v>
      </c>
      <c r="P1802" s="4" t="e">
        <f>IF(Table1[[#This Row],[Import to Gateway Calculator?]]="Yes",IFERROR(Table1[[#This Row],[Days of Storage 1]],""),0)</f>
        <v>#VALUE!</v>
      </c>
    </row>
    <row r="1803" spans="1:16" x14ac:dyDescent="0.25">
      <c r="A1803" s="5" t="e">
        <f t="shared" si="173"/>
        <v>#VALUE!</v>
      </c>
      <c r="B1803" s="6" t="str">
        <f>IFERROR(IF(Table1[[#This Row],[Multi-lens? 1]]="No", 1, IF(Table1[[#This Row],[Multi-lens? 1]]="Dual", 2, IF(Table1[[#This Row],[Multi-lens? 1]]="Quad", 4, ""))),"")</f>
        <v/>
      </c>
      <c r="C1803" s="6" t="e">
        <f t="shared" si="174"/>
        <v>#VALUE!</v>
      </c>
      <c r="D1803" s="6" t="e">
        <f t="shared" si="175"/>
        <v>#VALUE!</v>
      </c>
      <c r="E1803" s="6" t="e">
        <f t="shared" si="176"/>
        <v>#VALUE!</v>
      </c>
      <c r="F1803" s="6" t="e">
        <f t="shared" si="177"/>
        <v>#VALUE!</v>
      </c>
      <c r="H1803" s="6" t="str">
        <f>IFERROR(IF(Table1[[#This Row],[Multi-lens? 1]]="No", 1, IF(Table1[[#This Row],[Multi-lens? 1]]="Dual", 2, IF(Table1[[#This Row],[Multi-lens? 1]]="Quad", 4, ""))),"")</f>
        <v/>
      </c>
      <c r="I1803" s="9" t="str">
        <f>IFERROR(Table1[[#This Row],[Name]],"")</f>
        <v/>
      </c>
      <c r="K1803" s="3" t="str">
        <f t="shared" si="172"/>
        <v/>
      </c>
      <c r="M1803" s="4" t="e">
        <f>IF(Table1[[#This Row],[Import to Gateway Calculator?]]="Yes",IFERROR(Table1[[#This Row],[Streaming Resolution '[MP']]],""),0)</f>
        <v>#VALUE!</v>
      </c>
      <c r="N1803" s="4" t="e">
        <f>IF(Table1[[#This Row],[Import to Gateway Calculator?]]="Yes",IFERROR(Table1[[#This Row],[Recording Resolution '[MP']]],""),0)</f>
        <v>#VALUE!</v>
      </c>
      <c r="O1803" s="4" t="e">
        <f>IF(Table1[[#This Row],[Import to Gateway Calculator?]]="Yes",IFERROR(Table1[[#This Row],[Frame Rate '[FPS'] 1]],""),0)</f>
        <v>#VALUE!</v>
      </c>
      <c r="P1803" s="4" t="e">
        <f>IF(Table1[[#This Row],[Import to Gateway Calculator?]]="Yes",IFERROR(Table1[[#This Row],[Days of Storage 1]],""),0)</f>
        <v>#VALUE!</v>
      </c>
    </row>
    <row r="1804" spans="1:16" x14ac:dyDescent="0.25">
      <c r="A1804" s="5" t="e">
        <f t="shared" si="173"/>
        <v>#VALUE!</v>
      </c>
      <c r="B1804" s="6" t="str">
        <f>IFERROR(IF(Table1[[#This Row],[Multi-lens? 1]]="No", 1, IF(Table1[[#This Row],[Multi-lens? 1]]="Dual", 2, IF(Table1[[#This Row],[Multi-lens? 1]]="Quad", 4, ""))),"")</f>
        <v/>
      </c>
      <c r="C1804" s="6" t="e">
        <f t="shared" si="174"/>
        <v>#VALUE!</v>
      </c>
      <c r="D1804" s="6" t="e">
        <f t="shared" si="175"/>
        <v>#VALUE!</v>
      </c>
      <c r="E1804" s="6" t="e">
        <f t="shared" si="176"/>
        <v>#VALUE!</v>
      </c>
      <c r="F1804" s="6" t="e">
        <f t="shared" si="177"/>
        <v>#VALUE!</v>
      </c>
      <c r="H1804" s="6" t="str">
        <f>IFERROR(IF(Table1[[#This Row],[Multi-lens? 1]]="No", 1, IF(Table1[[#This Row],[Multi-lens? 1]]="Dual", 2, IF(Table1[[#This Row],[Multi-lens? 1]]="Quad", 4, ""))),"")</f>
        <v/>
      </c>
      <c r="I1804" s="9" t="str">
        <f>IFERROR(Table1[[#This Row],[Name]],"")</f>
        <v/>
      </c>
      <c r="K1804" s="3" t="str">
        <f t="shared" si="172"/>
        <v/>
      </c>
      <c r="M1804" s="4" t="e">
        <f>IF(Table1[[#This Row],[Import to Gateway Calculator?]]="Yes",IFERROR(Table1[[#This Row],[Streaming Resolution '[MP']]],""),0)</f>
        <v>#VALUE!</v>
      </c>
      <c r="N1804" s="4" t="e">
        <f>IF(Table1[[#This Row],[Import to Gateway Calculator?]]="Yes",IFERROR(Table1[[#This Row],[Recording Resolution '[MP']]],""),0)</f>
        <v>#VALUE!</v>
      </c>
      <c r="O1804" s="4" t="e">
        <f>IF(Table1[[#This Row],[Import to Gateway Calculator?]]="Yes",IFERROR(Table1[[#This Row],[Frame Rate '[FPS'] 1]],""),0)</f>
        <v>#VALUE!</v>
      </c>
      <c r="P1804" s="4" t="e">
        <f>IF(Table1[[#This Row],[Import to Gateway Calculator?]]="Yes",IFERROR(Table1[[#This Row],[Days of Storage 1]],""),0)</f>
        <v>#VALUE!</v>
      </c>
    </row>
    <row r="1805" spans="1:16" x14ac:dyDescent="0.25">
      <c r="A1805" s="5" t="e">
        <f t="shared" si="173"/>
        <v>#VALUE!</v>
      </c>
      <c r="B1805" s="6" t="str">
        <f>IFERROR(IF(Table1[[#This Row],[Multi-lens? 1]]="No", 1, IF(Table1[[#This Row],[Multi-lens? 1]]="Dual", 2, IF(Table1[[#This Row],[Multi-lens? 1]]="Quad", 4, ""))),"")</f>
        <v/>
      </c>
      <c r="C1805" s="6" t="e">
        <f t="shared" si="174"/>
        <v>#VALUE!</v>
      </c>
      <c r="D1805" s="6" t="e">
        <f t="shared" si="175"/>
        <v>#VALUE!</v>
      </c>
      <c r="E1805" s="6" t="e">
        <f t="shared" si="176"/>
        <v>#VALUE!</v>
      </c>
      <c r="F1805" s="6" t="e">
        <f t="shared" si="177"/>
        <v>#VALUE!</v>
      </c>
      <c r="H1805" s="6" t="str">
        <f>IFERROR(IF(Table1[[#This Row],[Multi-lens? 1]]="No", 1, IF(Table1[[#This Row],[Multi-lens? 1]]="Dual", 2, IF(Table1[[#This Row],[Multi-lens? 1]]="Quad", 4, ""))),"")</f>
        <v/>
      </c>
      <c r="I1805" s="9" t="str">
        <f>IFERROR(Table1[[#This Row],[Name]],"")</f>
        <v/>
      </c>
      <c r="K1805" s="3" t="str">
        <f t="shared" si="172"/>
        <v/>
      </c>
      <c r="M1805" s="4" t="e">
        <f>IF(Table1[[#This Row],[Import to Gateway Calculator?]]="Yes",IFERROR(Table1[[#This Row],[Streaming Resolution '[MP']]],""),0)</f>
        <v>#VALUE!</v>
      </c>
      <c r="N1805" s="4" t="e">
        <f>IF(Table1[[#This Row],[Import to Gateway Calculator?]]="Yes",IFERROR(Table1[[#This Row],[Recording Resolution '[MP']]],""),0)</f>
        <v>#VALUE!</v>
      </c>
      <c r="O1805" s="4" t="e">
        <f>IF(Table1[[#This Row],[Import to Gateway Calculator?]]="Yes",IFERROR(Table1[[#This Row],[Frame Rate '[FPS'] 1]],""),0)</f>
        <v>#VALUE!</v>
      </c>
      <c r="P1805" s="4" t="e">
        <f>IF(Table1[[#This Row],[Import to Gateway Calculator?]]="Yes",IFERROR(Table1[[#This Row],[Days of Storage 1]],""),0)</f>
        <v>#VALUE!</v>
      </c>
    </row>
    <row r="1806" spans="1:16" x14ac:dyDescent="0.25">
      <c r="A1806" s="5" t="e">
        <f t="shared" si="173"/>
        <v>#VALUE!</v>
      </c>
      <c r="B1806" s="6" t="str">
        <f>IFERROR(IF(Table1[[#This Row],[Multi-lens? 1]]="No", 1, IF(Table1[[#This Row],[Multi-lens? 1]]="Dual", 2, IF(Table1[[#This Row],[Multi-lens? 1]]="Quad", 4, ""))),"")</f>
        <v/>
      </c>
      <c r="C1806" s="6" t="e">
        <f t="shared" si="174"/>
        <v>#VALUE!</v>
      </c>
      <c r="D1806" s="6" t="e">
        <f t="shared" si="175"/>
        <v>#VALUE!</v>
      </c>
      <c r="E1806" s="6" t="e">
        <f t="shared" si="176"/>
        <v>#VALUE!</v>
      </c>
      <c r="F1806" s="6" t="e">
        <f t="shared" si="177"/>
        <v>#VALUE!</v>
      </c>
      <c r="H1806" s="6" t="str">
        <f>IFERROR(IF(Table1[[#This Row],[Multi-lens? 1]]="No", 1, IF(Table1[[#This Row],[Multi-lens? 1]]="Dual", 2, IF(Table1[[#This Row],[Multi-lens? 1]]="Quad", 4, ""))),"")</f>
        <v/>
      </c>
      <c r="I1806" s="9" t="str">
        <f>IFERROR(Table1[[#This Row],[Name]],"")</f>
        <v/>
      </c>
      <c r="K1806" s="3" t="str">
        <f t="shared" si="172"/>
        <v/>
      </c>
      <c r="M1806" s="4" t="e">
        <f>IF(Table1[[#This Row],[Import to Gateway Calculator?]]="Yes",IFERROR(Table1[[#This Row],[Streaming Resolution '[MP']]],""),0)</f>
        <v>#VALUE!</v>
      </c>
      <c r="N1806" s="4" t="e">
        <f>IF(Table1[[#This Row],[Import to Gateway Calculator?]]="Yes",IFERROR(Table1[[#This Row],[Recording Resolution '[MP']]],""),0)</f>
        <v>#VALUE!</v>
      </c>
      <c r="O1806" s="4" t="e">
        <f>IF(Table1[[#This Row],[Import to Gateway Calculator?]]="Yes",IFERROR(Table1[[#This Row],[Frame Rate '[FPS'] 1]],""),0)</f>
        <v>#VALUE!</v>
      </c>
      <c r="P1806" s="4" t="e">
        <f>IF(Table1[[#This Row],[Import to Gateway Calculator?]]="Yes",IFERROR(Table1[[#This Row],[Days of Storage 1]],""),0)</f>
        <v>#VALUE!</v>
      </c>
    </row>
    <row r="1807" spans="1:16" x14ac:dyDescent="0.25">
      <c r="A1807" s="5" t="e">
        <f t="shared" si="173"/>
        <v>#VALUE!</v>
      </c>
      <c r="B1807" s="6" t="str">
        <f>IFERROR(IF(Table1[[#This Row],[Multi-lens? 1]]="No", 1, IF(Table1[[#This Row],[Multi-lens? 1]]="Dual", 2, IF(Table1[[#This Row],[Multi-lens? 1]]="Quad", 4, ""))),"")</f>
        <v/>
      </c>
      <c r="C1807" s="6" t="e">
        <f t="shared" si="174"/>
        <v>#VALUE!</v>
      </c>
      <c r="D1807" s="6" t="e">
        <f t="shared" si="175"/>
        <v>#VALUE!</v>
      </c>
      <c r="E1807" s="6" t="e">
        <f t="shared" si="176"/>
        <v>#VALUE!</v>
      </c>
      <c r="F1807" s="6" t="e">
        <f t="shared" si="177"/>
        <v>#VALUE!</v>
      </c>
      <c r="H1807" s="6" t="str">
        <f>IFERROR(IF(Table1[[#This Row],[Multi-lens? 1]]="No", 1, IF(Table1[[#This Row],[Multi-lens? 1]]="Dual", 2, IF(Table1[[#This Row],[Multi-lens? 1]]="Quad", 4, ""))),"")</f>
        <v/>
      </c>
      <c r="I1807" s="9" t="str">
        <f>IFERROR(Table1[[#This Row],[Name]],"")</f>
        <v/>
      </c>
      <c r="K1807" s="3" t="str">
        <f t="shared" si="172"/>
        <v/>
      </c>
      <c r="M1807" s="4" t="e">
        <f>IF(Table1[[#This Row],[Import to Gateway Calculator?]]="Yes",IFERROR(Table1[[#This Row],[Streaming Resolution '[MP']]],""),0)</f>
        <v>#VALUE!</v>
      </c>
      <c r="N1807" s="4" t="e">
        <f>IF(Table1[[#This Row],[Import to Gateway Calculator?]]="Yes",IFERROR(Table1[[#This Row],[Recording Resolution '[MP']]],""),0)</f>
        <v>#VALUE!</v>
      </c>
      <c r="O1807" s="4" t="e">
        <f>IF(Table1[[#This Row],[Import to Gateway Calculator?]]="Yes",IFERROR(Table1[[#This Row],[Frame Rate '[FPS'] 1]],""),0)</f>
        <v>#VALUE!</v>
      </c>
      <c r="P1807" s="4" t="e">
        <f>IF(Table1[[#This Row],[Import to Gateway Calculator?]]="Yes",IFERROR(Table1[[#This Row],[Days of Storage 1]],""),0)</f>
        <v>#VALUE!</v>
      </c>
    </row>
    <row r="1808" spans="1:16" x14ac:dyDescent="0.25">
      <c r="A1808" s="5" t="e">
        <f t="shared" si="173"/>
        <v>#VALUE!</v>
      </c>
      <c r="B1808" s="6" t="str">
        <f>IFERROR(IF(Table1[[#This Row],[Multi-lens? 1]]="No", 1, IF(Table1[[#This Row],[Multi-lens? 1]]="Dual", 2, IF(Table1[[#This Row],[Multi-lens? 1]]="Quad", 4, ""))),"")</f>
        <v/>
      </c>
      <c r="C1808" s="6" t="e">
        <f t="shared" si="174"/>
        <v>#VALUE!</v>
      </c>
      <c r="D1808" s="6" t="e">
        <f t="shared" si="175"/>
        <v>#VALUE!</v>
      </c>
      <c r="E1808" s="6" t="e">
        <f t="shared" si="176"/>
        <v>#VALUE!</v>
      </c>
      <c r="F1808" s="6" t="e">
        <f t="shared" si="177"/>
        <v>#VALUE!</v>
      </c>
      <c r="H1808" s="6" t="str">
        <f>IFERROR(IF(Table1[[#This Row],[Multi-lens? 1]]="No", 1, IF(Table1[[#This Row],[Multi-lens? 1]]="Dual", 2, IF(Table1[[#This Row],[Multi-lens? 1]]="Quad", 4, ""))),"")</f>
        <v/>
      </c>
      <c r="I1808" s="9" t="str">
        <f>IFERROR(Table1[[#This Row],[Name]],"")</f>
        <v/>
      </c>
      <c r="K1808" s="3" t="str">
        <f t="shared" si="172"/>
        <v/>
      </c>
      <c r="M1808" s="4" t="e">
        <f>IF(Table1[[#This Row],[Import to Gateway Calculator?]]="Yes",IFERROR(Table1[[#This Row],[Streaming Resolution '[MP']]],""),0)</f>
        <v>#VALUE!</v>
      </c>
      <c r="N1808" s="4" t="e">
        <f>IF(Table1[[#This Row],[Import to Gateway Calculator?]]="Yes",IFERROR(Table1[[#This Row],[Recording Resolution '[MP']]],""),0)</f>
        <v>#VALUE!</v>
      </c>
      <c r="O1808" s="4" t="e">
        <f>IF(Table1[[#This Row],[Import to Gateway Calculator?]]="Yes",IFERROR(Table1[[#This Row],[Frame Rate '[FPS'] 1]],""),0)</f>
        <v>#VALUE!</v>
      </c>
      <c r="P1808" s="4" t="e">
        <f>IF(Table1[[#This Row],[Import to Gateway Calculator?]]="Yes",IFERROR(Table1[[#This Row],[Days of Storage 1]],""),0)</f>
        <v>#VALUE!</v>
      </c>
    </row>
    <row r="1809" spans="1:16" x14ac:dyDescent="0.25">
      <c r="A1809" s="5" t="e">
        <f t="shared" si="173"/>
        <v>#VALUE!</v>
      </c>
      <c r="B1809" s="6" t="str">
        <f>IFERROR(IF(Table1[[#This Row],[Multi-lens? 1]]="No", 1, IF(Table1[[#This Row],[Multi-lens? 1]]="Dual", 2, IF(Table1[[#This Row],[Multi-lens? 1]]="Quad", 4, ""))),"")</f>
        <v/>
      </c>
      <c r="C1809" s="6" t="e">
        <f t="shared" si="174"/>
        <v>#VALUE!</v>
      </c>
      <c r="D1809" s="6" t="e">
        <f t="shared" si="175"/>
        <v>#VALUE!</v>
      </c>
      <c r="E1809" s="6" t="e">
        <f t="shared" si="176"/>
        <v>#VALUE!</v>
      </c>
      <c r="F1809" s="6" t="e">
        <f t="shared" si="177"/>
        <v>#VALUE!</v>
      </c>
      <c r="H1809" s="6" t="str">
        <f>IFERROR(IF(Table1[[#This Row],[Multi-lens? 1]]="No", 1, IF(Table1[[#This Row],[Multi-lens? 1]]="Dual", 2, IF(Table1[[#This Row],[Multi-lens? 1]]="Quad", 4, ""))),"")</f>
        <v/>
      </c>
      <c r="I1809" s="9" t="str">
        <f>IFERROR(Table1[[#This Row],[Name]],"")</f>
        <v/>
      </c>
      <c r="K1809" s="3" t="str">
        <f t="shared" si="172"/>
        <v/>
      </c>
      <c r="M1809" s="4" t="e">
        <f>IF(Table1[[#This Row],[Import to Gateway Calculator?]]="Yes",IFERROR(Table1[[#This Row],[Streaming Resolution '[MP']]],""),0)</f>
        <v>#VALUE!</v>
      </c>
      <c r="N1809" s="4" t="e">
        <f>IF(Table1[[#This Row],[Import to Gateway Calculator?]]="Yes",IFERROR(Table1[[#This Row],[Recording Resolution '[MP']]],""),0)</f>
        <v>#VALUE!</v>
      </c>
      <c r="O1809" s="4" t="e">
        <f>IF(Table1[[#This Row],[Import to Gateway Calculator?]]="Yes",IFERROR(Table1[[#This Row],[Frame Rate '[FPS'] 1]],""),0)</f>
        <v>#VALUE!</v>
      </c>
      <c r="P1809" s="4" t="e">
        <f>IF(Table1[[#This Row],[Import to Gateway Calculator?]]="Yes",IFERROR(Table1[[#This Row],[Days of Storage 1]],""),0)</f>
        <v>#VALUE!</v>
      </c>
    </row>
    <row r="1810" spans="1:16" x14ac:dyDescent="0.25">
      <c r="A1810" s="5" t="e">
        <f t="shared" si="173"/>
        <v>#VALUE!</v>
      </c>
      <c r="B1810" s="6" t="str">
        <f>IFERROR(IF(Table1[[#This Row],[Multi-lens? 1]]="No", 1, IF(Table1[[#This Row],[Multi-lens? 1]]="Dual", 2, IF(Table1[[#This Row],[Multi-lens? 1]]="Quad", 4, ""))),"")</f>
        <v/>
      </c>
      <c r="C1810" s="6" t="e">
        <f t="shared" si="174"/>
        <v>#VALUE!</v>
      </c>
      <c r="D1810" s="6" t="e">
        <f t="shared" si="175"/>
        <v>#VALUE!</v>
      </c>
      <c r="E1810" s="6" t="e">
        <f t="shared" si="176"/>
        <v>#VALUE!</v>
      </c>
      <c r="F1810" s="6" t="e">
        <f t="shared" si="177"/>
        <v>#VALUE!</v>
      </c>
      <c r="H1810" s="6" t="str">
        <f>IFERROR(IF(Table1[[#This Row],[Multi-lens? 1]]="No", 1, IF(Table1[[#This Row],[Multi-lens? 1]]="Dual", 2, IF(Table1[[#This Row],[Multi-lens? 1]]="Quad", 4, ""))),"")</f>
        <v/>
      </c>
      <c r="I1810" s="9" t="str">
        <f>IFERROR(Table1[[#This Row],[Name]],"")</f>
        <v/>
      </c>
      <c r="K1810" s="3" t="str">
        <f t="shared" si="172"/>
        <v/>
      </c>
      <c r="M1810" s="4" t="e">
        <f>IF(Table1[[#This Row],[Import to Gateway Calculator?]]="Yes",IFERROR(Table1[[#This Row],[Streaming Resolution '[MP']]],""),0)</f>
        <v>#VALUE!</v>
      </c>
      <c r="N1810" s="4" t="e">
        <f>IF(Table1[[#This Row],[Import to Gateway Calculator?]]="Yes",IFERROR(Table1[[#This Row],[Recording Resolution '[MP']]],""),0)</f>
        <v>#VALUE!</v>
      </c>
      <c r="O1810" s="4" t="e">
        <f>IF(Table1[[#This Row],[Import to Gateway Calculator?]]="Yes",IFERROR(Table1[[#This Row],[Frame Rate '[FPS'] 1]],""),0)</f>
        <v>#VALUE!</v>
      </c>
      <c r="P1810" s="4" t="e">
        <f>IF(Table1[[#This Row],[Import to Gateway Calculator?]]="Yes",IFERROR(Table1[[#This Row],[Days of Storage 1]],""),0)</f>
        <v>#VALUE!</v>
      </c>
    </row>
    <row r="1811" spans="1:16" x14ac:dyDescent="0.25">
      <c r="A1811" s="5" t="e">
        <f t="shared" si="173"/>
        <v>#VALUE!</v>
      </c>
      <c r="B1811" s="6" t="str">
        <f>IFERROR(IF(Table1[[#This Row],[Multi-lens? 1]]="No", 1, IF(Table1[[#This Row],[Multi-lens? 1]]="Dual", 2, IF(Table1[[#This Row],[Multi-lens? 1]]="Quad", 4, ""))),"")</f>
        <v/>
      </c>
      <c r="C1811" s="6" t="e">
        <f t="shared" si="174"/>
        <v>#VALUE!</v>
      </c>
      <c r="D1811" s="6" t="e">
        <f t="shared" si="175"/>
        <v>#VALUE!</v>
      </c>
      <c r="E1811" s="6" t="e">
        <f t="shared" si="176"/>
        <v>#VALUE!</v>
      </c>
      <c r="F1811" s="6" t="e">
        <f t="shared" si="177"/>
        <v>#VALUE!</v>
      </c>
      <c r="H1811" s="6" t="str">
        <f>IFERROR(IF(Table1[[#This Row],[Multi-lens? 1]]="No", 1, IF(Table1[[#This Row],[Multi-lens? 1]]="Dual", 2, IF(Table1[[#This Row],[Multi-lens? 1]]="Quad", 4, ""))),"")</f>
        <v/>
      </c>
      <c r="I1811" s="9" t="str">
        <f>IFERROR(Table1[[#This Row],[Name]],"")</f>
        <v/>
      </c>
      <c r="K1811" s="3" t="str">
        <f t="shared" si="172"/>
        <v/>
      </c>
      <c r="M1811" s="4" t="e">
        <f>IF(Table1[[#This Row],[Import to Gateway Calculator?]]="Yes",IFERROR(Table1[[#This Row],[Streaming Resolution '[MP']]],""),0)</f>
        <v>#VALUE!</v>
      </c>
      <c r="N1811" s="4" t="e">
        <f>IF(Table1[[#This Row],[Import to Gateway Calculator?]]="Yes",IFERROR(Table1[[#This Row],[Recording Resolution '[MP']]],""),0)</f>
        <v>#VALUE!</v>
      </c>
      <c r="O1811" s="4" t="e">
        <f>IF(Table1[[#This Row],[Import to Gateway Calculator?]]="Yes",IFERROR(Table1[[#This Row],[Frame Rate '[FPS'] 1]],""),0)</f>
        <v>#VALUE!</v>
      </c>
      <c r="P1811" s="4" t="e">
        <f>IF(Table1[[#This Row],[Import to Gateway Calculator?]]="Yes",IFERROR(Table1[[#This Row],[Days of Storage 1]],""),0)</f>
        <v>#VALUE!</v>
      </c>
    </row>
    <row r="1812" spans="1:16" x14ac:dyDescent="0.25">
      <c r="A1812" s="5" t="e">
        <f t="shared" si="173"/>
        <v>#VALUE!</v>
      </c>
      <c r="B1812" s="6" t="str">
        <f>IFERROR(IF(Table1[[#This Row],[Multi-lens? 1]]="No", 1, IF(Table1[[#This Row],[Multi-lens? 1]]="Dual", 2, IF(Table1[[#This Row],[Multi-lens? 1]]="Quad", 4, ""))),"")</f>
        <v/>
      </c>
      <c r="C1812" s="6" t="e">
        <f t="shared" si="174"/>
        <v>#VALUE!</v>
      </c>
      <c r="D1812" s="6" t="e">
        <f t="shared" si="175"/>
        <v>#VALUE!</v>
      </c>
      <c r="E1812" s="6" t="e">
        <f t="shared" si="176"/>
        <v>#VALUE!</v>
      </c>
      <c r="F1812" s="6" t="e">
        <f t="shared" si="177"/>
        <v>#VALUE!</v>
      </c>
      <c r="H1812" s="6" t="str">
        <f>IFERROR(IF(Table1[[#This Row],[Multi-lens? 1]]="No", 1, IF(Table1[[#This Row],[Multi-lens? 1]]="Dual", 2, IF(Table1[[#This Row],[Multi-lens? 1]]="Quad", 4, ""))),"")</f>
        <v/>
      </c>
      <c r="I1812" s="9" t="str">
        <f>IFERROR(Table1[[#This Row],[Name]],"")</f>
        <v/>
      </c>
      <c r="K1812" s="3" t="str">
        <f t="shared" si="172"/>
        <v/>
      </c>
      <c r="M1812" s="4" t="e">
        <f>IF(Table1[[#This Row],[Import to Gateway Calculator?]]="Yes",IFERROR(Table1[[#This Row],[Streaming Resolution '[MP']]],""),0)</f>
        <v>#VALUE!</v>
      </c>
      <c r="N1812" s="4" t="e">
        <f>IF(Table1[[#This Row],[Import to Gateway Calculator?]]="Yes",IFERROR(Table1[[#This Row],[Recording Resolution '[MP']]],""),0)</f>
        <v>#VALUE!</v>
      </c>
      <c r="O1812" s="4" t="e">
        <f>IF(Table1[[#This Row],[Import to Gateway Calculator?]]="Yes",IFERROR(Table1[[#This Row],[Frame Rate '[FPS'] 1]],""),0)</f>
        <v>#VALUE!</v>
      </c>
      <c r="P1812" s="4" t="e">
        <f>IF(Table1[[#This Row],[Import to Gateway Calculator?]]="Yes",IFERROR(Table1[[#This Row],[Days of Storage 1]],""),0)</f>
        <v>#VALUE!</v>
      </c>
    </row>
    <row r="1813" spans="1:16" x14ac:dyDescent="0.25">
      <c r="A1813" s="5" t="e">
        <f t="shared" si="173"/>
        <v>#VALUE!</v>
      </c>
      <c r="B1813" s="6" t="str">
        <f>IFERROR(IF(Table1[[#This Row],[Multi-lens? 1]]="No", 1, IF(Table1[[#This Row],[Multi-lens? 1]]="Dual", 2, IF(Table1[[#This Row],[Multi-lens? 1]]="Quad", 4, ""))),"")</f>
        <v/>
      </c>
      <c r="C1813" s="6" t="e">
        <f t="shared" si="174"/>
        <v>#VALUE!</v>
      </c>
      <c r="D1813" s="6" t="e">
        <f t="shared" si="175"/>
        <v>#VALUE!</v>
      </c>
      <c r="E1813" s="6" t="e">
        <f t="shared" si="176"/>
        <v>#VALUE!</v>
      </c>
      <c r="F1813" s="6" t="e">
        <f t="shared" si="177"/>
        <v>#VALUE!</v>
      </c>
      <c r="H1813" s="6" t="str">
        <f>IFERROR(IF(Table1[[#This Row],[Multi-lens? 1]]="No", 1, IF(Table1[[#This Row],[Multi-lens? 1]]="Dual", 2, IF(Table1[[#This Row],[Multi-lens? 1]]="Quad", 4, ""))),"")</f>
        <v/>
      </c>
      <c r="I1813" s="9" t="str">
        <f>IFERROR(Table1[[#This Row],[Name]],"")</f>
        <v/>
      </c>
      <c r="K1813" s="3" t="str">
        <f t="shared" si="172"/>
        <v/>
      </c>
      <c r="M1813" s="4" t="e">
        <f>IF(Table1[[#This Row],[Import to Gateway Calculator?]]="Yes",IFERROR(Table1[[#This Row],[Streaming Resolution '[MP']]],""),0)</f>
        <v>#VALUE!</v>
      </c>
      <c r="N1813" s="4" t="e">
        <f>IF(Table1[[#This Row],[Import to Gateway Calculator?]]="Yes",IFERROR(Table1[[#This Row],[Recording Resolution '[MP']]],""),0)</f>
        <v>#VALUE!</v>
      </c>
      <c r="O1813" s="4" t="e">
        <f>IF(Table1[[#This Row],[Import to Gateway Calculator?]]="Yes",IFERROR(Table1[[#This Row],[Frame Rate '[FPS'] 1]],""),0)</f>
        <v>#VALUE!</v>
      </c>
      <c r="P1813" s="4" t="e">
        <f>IF(Table1[[#This Row],[Import to Gateway Calculator?]]="Yes",IFERROR(Table1[[#This Row],[Days of Storage 1]],""),0)</f>
        <v>#VALUE!</v>
      </c>
    </row>
    <row r="1814" spans="1:16" x14ac:dyDescent="0.25">
      <c r="A1814" s="5" t="e">
        <f t="shared" si="173"/>
        <v>#VALUE!</v>
      </c>
      <c r="B1814" s="6" t="str">
        <f>IFERROR(IF(Table1[[#This Row],[Multi-lens? 1]]="No", 1, IF(Table1[[#This Row],[Multi-lens? 1]]="Dual", 2, IF(Table1[[#This Row],[Multi-lens? 1]]="Quad", 4, ""))),"")</f>
        <v/>
      </c>
      <c r="C1814" s="6" t="e">
        <f t="shared" si="174"/>
        <v>#VALUE!</v>
      </c>
      <c r="D1814" s="6" t="e">
        <f t="shared" si="175"/>
        <v>#VALUE!</v>
      </c>
      <c r="E1814" s="6" t="e">
        <f t="shared" si="176"/>
        <v>#VALUE!</v>
      </c>
      <c r="F1814" s="6" t="e">
        <f t="shared" si="177"/>
        <v>#VALUE!</v>
      </c>
      <c r="H1814" s="6" t="str">
        <f>IFERROR(IF(Table1[[#This Row],[Multi-lens? 1]]="No", 1, IF(Table1[[#This Row],[Multi-lens? 1]]="Dual", 2, IF(Table1[[#This Row],[Multi-lens? 1]]="Quad", 4, ""))),"")</f>
        <v/>
      </c>
      <c r="I1814" s="9" t="str">
        <f>IFERROR(Table1[[#This Row],[Name]],"")</f>
        <v/>
      </c>
      <c r="K1814" s="3" t="str">
        <f t="shared" si="172"/>
        <v/>
      </c>
      <c r="M1814" s="4" t="e">
        <f>IF(Table1[[#This Row],[Import to Gateway Calculator?]]="Yes",IFERROR(Table1[[#This Row],[Streaming Resolution '[MP']]],""),0)</f>
        <v>#VALUE!</v>
      </c>
      <c r="N1814" s="4" t="e">
        <f>IF(Table1[[#This Row],[Import to Gateway Calculator?]]="Yes",IFERROR(Table1[[#This Row],[Recording Resolution '[MP']]],""),0)</f>
        <v>#VALUE!</v>
      </c>
      <c r="O1814" s="4" t="e">
        <f>IF(Table1[[#This Row],[Import to Gateway Calculator?]]="Yes",IFERROR(Table1[[#This Row],[Frame Rate '[FPS'] 1]],""),0)</f>
        <v>#VALUE!</v>
      </c>
      <c r="P1814" s="4" t="e">
        <f>IF(Table1[[#This Row],[Import to Gateway Calculator?]]="Yes",IFERROR(Table1[[#This Row],[Days of Storage 1]],""),0)</f>
        <v>#VALUE!</v>
      </c>
    </row>
    <row r="1815" spans="1:16" x14ac:dyDescent="0.25">
      <c r="A1815" s="5" t="e">
        <f t="shared" si="173"/>
        <v>#VALUE!</v>
      </c>
      <c r="B1815" s="6" t="str">
        <f>IFERROR(IF(Table1[[#This Row],[Multi-lens? 1]]="No", 1, IF(Table1[[#This Row],[Multi-lens? 1]]="Dual", 2, IF(Table1[[#This Row],[Multi-lens? 1]]="Quad", 4, ""))),"")</f>
        <v/>
      </c>
      <c r="C1815" s="6" t="e">
        <f t="shared" si="174"/>
        <v>#VALUE!</v>
      </c>
      <c r="D1815" s="6" t="e">
        <f t="shared" si="175"/>
        <v>#VALUE!</v>
      </c>
      <c r="E1815" s="6" t="e">
        <f t="shared" si="176"/>
        <v>#VALUE!</v>
      </c>
      <c r="F1815" s="6" t="e">
        <f t="shared" si="177"/>
        <v>#VALUE!</v>
      </c>
      <c r="H1815" s="6" t="str">
        <f>IFERROR(IF(Table1[[#This Row],[Multi-lens? 1]]="No", 1, IF(Table1[[#This Row],[Multi-lens? 1]]="Dual", 2, IF(Table1[[#This Row],[Multi-lens? 1]]="Quad", 4, ""))),"")</f>
        <v/>
      </c>
      <c r="I1815" s="9" t="str">
        <f>IFERROR(Table1[[#This Row],[Name]],"")</f>
        <v/>
      </c>
      <c r="K1815" s="3" t="str">
        <f t="shared" si="172"/>
        <v/>
      </c>
      <c r="M1815" s="4" t="e">
        <f>IF(Table1[[#This Row],[Import to Gateway Calculator?]]="Yes",IFERROR(Table1[[#This Row],[Streaming Resolution '[MP']]],""),0)</f>
        <v>#VALUE!</v>
      </c>
      <c r="N1815" s="4" t="e">
        <f>IF(Table1[[#This Row],[Import to Gateway Calculator?]]="Yes",IFERROR(Table1[[#This Row],[Recording Resolution '[MP']]],""),0)</f>
        <v>#VALUE!</v>
      </c>
      <c r="O1815" s="4" t="e">
        <f>IF(Table1[[#This Row],[Import to Gateway Calculator?]]="Yes",IFERROR(Table1[[#This Row],[Frame Rate '[FPS'] 1]],""),0)</f>
        <v>#VALUE!</v>
      </c>
      <c r="P1815" s="4" t="e">
        <f>IF(Table1[[#This Row],[Import to Gateway Calculator?]]="Yes",IFERROR(Table1[[#This Row],[Days of Storage 1]],""),0)</f>
        <v>#VALUE!</v>
      </c>
    </row>
    <row r="1816" spans="1:16" x14ac:dyDescent="0.25">
      <c r="A1816" s="5" t="e">
        <f t="shared" si="173"/>
        <v>#VALUE!</v>
      </c>
      <c r="B1816" s="6" t="str">
        <f>IFERROR(IF(Table1[[#This Row],[Multi-lens? 1]]="No", 1, IF(Table1[[#This Row],[Multi-lens? 1]]="Dual", 2, IF(Table1[[#This Row],[Multi-lens? 1]]="Quad", 4, ""))),"")</f>
        <v/>
      </c>
      <c r="C1816" s="6" t="e">
        <f t="shared" si="174"/>
        <v>#VALUE!</v>
      </c>
      <c r="D1816" s="6" t="e">
        <f t="shared" si="175"/>
        <v>#VALUE!</v>
      </c>
      <c r="E1816" s="6" t="e">
        <f t="shared" si="176"/>
        <v>#VALUE!</v>
      </c>
      <c r="F1816" s="6" t="e">
        <f t="shared" si="177"/>
        <v>#VALUE!</v>
      </c>
      <c r="H1816" s="6" t="str">
        <f>IFERROR(IF(Table1[[#This Row],[Multi-lens? 1]]="No", 1, IF(Table1[[#This Row],[Multi-lens? 1]]="Dual", 2, IF(Table1[[#This Row],[Multi-lens? 1]]="Quad", 4, ""))),"")</f>
        <v/>
      </c>
      <c r="I1816" s="9" t="str">
        <f>IFERROR(Table1[[#This Row],[Name]],"")</f>
        <v/>
      </c>
      <c r="K1816" s="3" t="str">
        <f t="shared" si="172"/>
        <v/>
      </c>
      <c r="M1816" s="4" t="e">
        <f>IF(Table1[[#This Row],[Import to Gateway Calculator?]]="Yes",IFERROR(Table1[[#This Row],[Streaming Resolution '[MP']]],""),0)</f>
        <v>#VALUE!</v>
      </c>
      <c r="N1816" s="4" t="e">
        <f>IF(Table1[[#This Row],[Import to Gateway Calculator?]]="Yes",IFERROR(Table1[[#This Row],[Recording Resolution '[MP']]],""),0)</f>
        <v>#VALUE!</v>
      </c>
      <c r="O1816" s="4" t="e">
        <f>IF(Table1[[#This Row],[Import to Gateway Calculator?]]="Yes",IFERROR(Table1[[#This Row],[Frame Rate '[FPS'] 1]],""),0)</f>
        <v>#VALUE!</v>
      </c>
      <c r="P1816" s="4" t="e">
        <f>IF(Table1[[#This Row],[Import to Gateway Calculator?]]="Yes",IFERROR(Table1[[#This Row],[Days of Storage 1]],""),0)</f>
        <v>#VALUE!</v>
      </c>
    </row>
    <row r="1817" spans="1:16" x14ac:dyDescent="0.25">
      <c r="A1817" s="5" t="e">
        <f t="shared" si="173"/>
        <v>#VALUE!</v>
      </c>
      <c r="B1817" s="6" t="str">
        <f>IFERROR(IF(Table1[[#This Row],[Multi-lens? 1]]="No", 1, IF(Table1[[#This Row],[Multi-lens? 1]]="Dual", 2, IF(Table1[[#This Row],[Multi-lens? 1]]="Quad", 4, ""))),"")</f>
        <v/>
      </c>
      <c r="C1817" s="6" t="e">
        <f t="shared" si="174"/>
        <v>#VALUE!</v>
      </c>
      <c r="D1817" s="6" t="e">
        <f t="shared" si="175"/>
        <v>#VALUE!</v>
      </c>
      <c r="E1817" s="6" t="e">
        <f t="shared" si="176"/>
        <v>#VALUE!</v>
      </c>
      <c r="F1817" s="6" t="e">
        <f t="shared" si="177"/>
        <v>#VALUE!</v>
      </c>
      <c r="H1817" s="6" t="str">
        <f>IFERROR(IF(Table1[[#This Row],[Multi-lens? 1]]="No", 1, IF(Table1[[#This Row],[Multi-lens? 1]]="Dual", 2, IF(Table1[[#This Row],[Multi-lens? 1]]="Quad", 4, ""))),"")</f>
        <v/>
      </c>
      <c r="I1817" s="9" t="str">
        <f>IFERROR(Table1[[#This Row],[Name]],"")</f>
        <v/>
      </c>
      <c r="K1817" s="3" t="str">
        <f t="shared" si="172"/>
        <v/>
      </c>
      <c r="M1817" s="4" t="e">
        <f>IF(Table1[[#This Row],[Import to Gateway Calculator?]]="Yes",IFERROR(Table1[[#This Row],[Streaming Resolution '[MP']]],""),0)</f>
        <v>#VALUE!</v>
      </c>
      <c r="N1817" s="4" t="e">
        <f>IF(Table1[[#This Row],[Import to Gateway Calculator?]]="Yes",IFERROR(Table1[[#This Row],[Recording Resolution '[MP']]],""),0)</f>
        <v>#VALUE!</v>
      </c>
      <c r="O1817" s="4" t="e">
        <f>IF(Table1[[#This Row],[Import to Gateway Calculator?]]="Yes",IFERROR(Table1[[#This Row],[Frame Rate '[FPS'] 1]],""),0)</f>
        <v>#VALUE!</v>
      </c>
      <c r="P1817" s="4" t="e">
        <f>IF(Table1[[#This Row],[Import to Gateway Calculator?]]="Yes",IFERROR(Table1[[#This Row],[Days of Storage 1]],""),0)</f>
        <v>#VALUE!</v>
      </c>
    </row>
    <row r="1818" spans="1:16" x14ac:dyDescent="0.25">
      <c r="A1818" s="5" t="e">
        <f t="shared" si="173"/>
        <v>#VALUE!</v>
      </c>
      <c r="B1818" s="6" t="str">
        <f>IFERROR(IF(Table1[[#This Row],[Multi-lens? 1]]="No", 1, IF(Table1[[#This Row],[Multi-lens? 1]]="Dual", 2, IF(Table1[[#This Row],[Multi-lens? 1]]="Quad", 4, ""))),"")</f>
        <v/>
      </c>
      <c r="C1818" s="6" t="e">
        <f t="shared" si="174"/>
        <v>#VALUE!</v>
      </c>
      <c r="D1818" s="6" t="e">
        <f t="shared" si="175"/>
        <v>#VALUE!</v>
      </c>
      <c r="E1818" s="6" t="e">
        <f t="shared" si="176"/>
        <v>#VALUE!</v>
      </c>
      <c r="F1818" s="6" t="e">
        <f t="shared" si="177"/>
        <v>#VALUE!</v>
      </c>
      <c r="H1818" s="6" t="str">
        <f>IFERROR(IF(Table1[[#This Row],[Multi-lens? 1]]="No", 1, IF(Table1[[#This Row],[Multi-lens? 1]]="Dual", 2, IF(Table1[[#This Row],[Multi-lens? 1]]="Quad", 4, ""))),"")</f>
        <v/>
      </c>
      <c r="I1818" s="9" t="str">
        <f>IFERROR(Table1[[#This Row],[Name]],"")</f>
        <v/>
      </c>
      <c r="K1818" s="3" t="str">
        <f t="shared" si="172"/>
        <v/>
      </c>
      <c r="M1818" s="4" t="e">
        <f>IF(Table1[[#This Row],[Import to Gateway Calculator?]]="Yes",IFERROR(Table1[[#This Row],[Streaming Resolution '[MP']]],""),0)</f>
        <v>#VALUE!</v>
      </c>
      <c r="N1818" s="4" t="e">
        <f>IF(Table1[[#This Row],[Import to Gateway Calculator?]]="Yes",IFERROR(Table1[[#This Row],[Recording Resolution '[MP']]],""),0)</f>
        <v>#VALUE!</v>
      </c>
      <c r="O1818" s="4" t="e">
        <f>IF(Table1[[#This Row],[Import to Gateway Calculator?]]="Yes",IFERROR(Table1[[#This Row],[Frame Rate '[FPS'] 1]],""),0)</f>
        <v>#VALUE!</v>
      </c>
      <c r="P1818" s="4" t="e">
        <f>IF(Table1[[#This Row],[Import to Gateway Calculator?]]="Yes",IFERROR(Table1[[#This Row],[Days of Storage 1]],""),0)</f>
        <v>#VALUE!</v>
      </c>
    </row>
    <row r="1819" spans="1:16" x14ac:dyDescent="0.25">
      <c r="A1819" s="5" t="e">
        <f t="shared" si="173"/>
        <v>#VALUE!</v>
      </c>
      <c r="B1819" s="6" t="str">
        <f>IFERROR(IF(Table1[[#This Row],[Multi-lens? 1]]="No", 1, IF(Table1[[#This Row],[Multi-lens? 1]]="Dual", 2, IF(Table1[[#This Row],[Multi-lens? 1]]="Quad", 4, ""))),"")</f>
        <v/>
      </c>
      <c r="C1819" s="6" t="e">
        <f t="shared" si="174"/>
        <v>#VALUE!</v>
      </c>
      <c r="D1819" s="6" t="e">
        <f t="shared" si="175"/>
        <v>#VALUE!</v>
      </c>
      <c r="E1819" s="6" t="e">
        <f t="shared" si="176"/>
        <v>#VALUE!</v>
      </c>
      <c r="F1819" s="6" t="e">
        <f t="shared" si="177"/>
        <v>#VALUE!</v>
      </c>
      <c r="H1819" s="6" t="str">
        <f>IFERROR(IF(Table1[[#This Row],[Multi-lens? 1]]="No", 1, IF(Table1[[#This Row],[Multi-lens? 1]]="Dual", 2, IF(Table1[[#This Row],[Multi-lens? 1]]="Quad", 4, ""))),"")</f>
        <v/>
      </c>
      <c r="I1819" s="9" t="str">
        <f>IFERROR(Table1[[#This Row],[Name]],"")</f>
        <v/>
      </c>
      <c r="K1819" s="3" t="str">
        <f t="shared" si="172"/>
        <v/>
      </c>
      <c r="M1819" s="4" t="e">
        <f>IF(Table1[[#This Row],[Import to Gateway Calculator?]]="Yes",IFERROR(Table1[[#This Row],[Streaming Resolution '[MP']]],""),0)</f>
        <v>#VALUE!</v>
      </c>
      <c r="N1819" s="4" t="e">
        <f>IF(Table1[[#This Row],[Import to Gateway Calculator?]]="Yes",IFERROR(Table1[[#This Row],[Recording Resolution '[MP']]],""),0)</f>
        <v>#VALUE!</v>
      </c>
      <c r="O1819" s="4" t="e">
        <f>IF(Table1[[#This Row],[Import to Gateway Calculator?]]="Yes",IFERROR(Table1[[#This Row],[Frame Rate '[FPS'] 1]],""),0)</f>
        <v>#VALUE!</v>
      </c>
      <c r="P1819" s="4" t="e">
        <f>IF(Table1[[#This Row],[Import to Gateway Calculator?]]="Yes",IFERROR(Table1[[#This Row],[Days of Storage 1]],""),0)</f>
        <v>#VALUE!</v>
      </c>
    </row>
    <row r="1820" spans="1:16" x14ac:dyDescent="0.25">
      <c r="A1820" s="5" t="e">
        <f t="shared" si="173"/>
        <v>#VALUE!</v>
      </c>
      <c r="B1820" s="6" t="str">
        <f>IFERROR(IF(Table1[[#This Row],[Multi-lens? 1]]="No", 1, IF(Table1[[#This Row],[Multi-lens? 1]]="Dual", 2, IF(Table1[[#This Row],[Multi-lens? 1]]="Quad", 4, ""))),"")</f>
        <v/>
      </c>
      <c r="C1820" s="6" t="e">
        <f t="shared" si="174"/>
        <v>#VALUE!</v>
      </c>
      <c r="D1820" s="6" t="e">
        <f t="shared" si="175"/>
        <v>#VALUE!</v>
      </c>
      <c r="E1820" s="6" t="e">
        <f t="shared" si="176"/>
        <v>#VALUE!</v>
      </c>
      <c r="F1820" s="6" t="e">
        <f t="shared" si="177"/>
        <v>#VALUE!</v>
      </c>
      <c r="H1820" s="6" t="str">
        <f>IFERROR(IF(Table1[[#This Row],[Multi-lens? 1]]="No", 1, IF(Table1[[#This Row],[Multi-lens? 1]]="Dual", 2, IF(Table1[[#This Row],[Multi-lens? 1]]="Quad", 4, ""))),"")</f>
        <v/>
      </c>
      <c r="I1820" s="9" t="str">
        <f>IFERROR(Table1[[#This Row],[Name]],"")</f>
        <v/>
      </c>
      <c r="K1820" s="3" t="str">
        <f t="shared" si="172"/>
        <v/>
      </c>
      <c r="M1820" s="4" t="e">
        <f>IF(Table1[[#This Row],[Import to Gateway Calculator?]]="Yes",IFERROR(Table1[[#This Row],[Streaming Resolution '[MP']]],""),0)</f>
        <v>#VALUE!</v>
      </c>
      <c r="N1820" s="4" t="e">
        <f>IF(Table1[[#This Row],[Import to Gateway Calculator?]]="Yes",IFERROR(Table1[[#This Row],[Recording Resolution '[MP']]],""),0)</f>
        <v>#VALUE!</v>
      </c>
      <c r="O1820" s="4" t="e">
        <f>IF(Table1[[#This Row],[Import to Gateway Calculator?]]="Yes",IFERROR(Table1[[#This Row],[Frame Rate '[FPS'] 1]],""),0)</f>
        <v>#VALUE!</v>
      </c>
      <c r="P1820" s="4" t="e">
        <f>IF(Table1[[#This Row],[Import to Gateway Calculator?]]="Yes",IFERROR(Table1[[#This Row],[Days of Storage 1]],""),0)</f>
        <v>#VALUE!</v>
      </c>
    </row>
    <row r="1821" spans="1:16" x14ac:dyDescent="0.25">
      <c r="A1821" s="5" t="e">
        <f t="shared" si="173"/>
        <v>#VALUE!</v>
      </c>
      <c r="B1821" s="6" t="str">
        <f>IFERROR(IF(Table1[[#This Row],[Multi-lens? 1]]="No", 1, IF(Table1[[#This Row],[Multi-lens? 1]]="Dual", 2, IF(Table1[[#This Row],[Multi-lens? 1]]="Quad", 4, ""))),"")</f>
        <v/>
      </c>
      <c r="C1821" s="6" t="e">
        <f t="shared" si="174"/>
        <v>#VALUE!</v>
      </c>
      <c r="D1821" s="6" t="e">
        <f t="shared" si="175"/>
        <v>#VALUE!</v>
      </c>
      <c r="E1821" s="6" t="e">
        <f t="shared" si="176"/>
        <v>#VALUE!</v>
      </c>
      <c r="F1821" s="6" t="e">
        <f t="shared" si="177"/>
        <v>#VALUE!</v>
      </c>
      <c r="H1821" s="6" t="str">
        <f>IFERROR(IF(Table1[[#This Row],[Multi-lens? 1]]="No", 1, IF(Table1[[#This Row],[Multi-lens? 1]]="Dual", 2, IF(Table1[[#This Row],[Multi-lens? 1]]="Quad", 4, ""))),"")</f>
        <v/>
      </c>
      <c r="I1821" s="9" t="str">
        <f>IFERROR(Table1[[#This Row],[Name]],"")</f>
        <v/>
      </c>
      <c r="K1821" s="3" t="str">
        <f t="shared" si="172"/>
        <v/>
      </c>
      <c r="M1821" s="4" t="e">
        <f>IF(Table1[[#This Row],[Import to Gateway Calculator?]]="Yes",IFERROR(Table1[[#This Row],[Streaming Resolution '[MP']]],""),0)</f>
        <v>#VALUE!</v>
      </c>
      <c r="N1821" s="4" t="e">
        <f>IF(Table1[[#This Row],[Import to Gateway Calculator?]]="Yes",IFERROR(Table1[[#This Row],[Recording Resolution '[MP']]],""),0)</f>
        <v>#VALUE!</v>
      </c>
      <c r="O1821" s="4" t="e">
        <f>IF(Table1[[#This Row],[Import to Gateway Calculator?]]="Yes",IFERROR(Table1[[#This Row],[Frame Rate '[FPS'] 1]],""),0)</f>
        <v>#VALUE!</v>
      </c>
      <c r="P1821" s="4" t="e">
        <f>IF(Table1[[#This Row],[Import to Gateway Calculator?]]="Yes",IFERROR(Table1[[#This Row],[Days of Storage 1]],""),0)</f>
        <v>#VALUE!</v>
      </c>
    </row>
    <row r="1822" spans="1:16" x14ac:dyDescent="0.25">
      <c r="A1822" s="5" t="e">
        <f t="shared" si="173"/>
        <v>#VALUE!</v>
      </c>
      <c r="B1822" s="6" t="str">
        <f>IFERROR(IF(Table1[[#This Row],[Multi-lens? 1]]="No", 1, IF(Table1[[#This Row],[Multi-lens? 1]]="Dual", 2, IF(Table1[[#This Row],[Multi-lens? 1]]="Quad", 4, ""))),"")</f>
        <v/>
      </c>
      <c r="C1822" s="6" t="e">
        <f t="shared" si="174"/>
        <v>#VALUE!</v>
      </c>
      <c r="D1822" s="6" t="e">
        <f t="shared" si="175"/>
        <v>#VALUE!</v>
      </c>
      <c r="E1822" s="6" t="e">
        <f t="shared" si="176"/>
        <v>#VALUE!</v>
      </c>
      <c r="F1822" s="6" t="e">
        <f t="shared" si="177"/>
        <v>#VALUE!</v>
      </c>
      <c r="H1822" s="6" t="str">
        <f>IFERROR(IF(Table1[[#This Row],[Multi-lens? 1]]="No", 1, IF(Table1[[#This Row],[Multi-lens? 1]]="Dual", 2, IF(Table1[[#This Row],[Multi-lens? 1]]="Quad", 4, ""))),"")</f>
        <v/>
      </c>
      <c r="I1822" s="9" t="str">
        <f>IFERROR(Table1[[#This Row],[Name]],"")</f>
        <v/>
      </c>
      <c r="K1822" s="3" t="str">
        <f t="shared" si="172"/>
        <v/>
      </c>
      <c r="M1822" s="4" t="e">
        <f>IF(Table1[[#This Row],[Import to Gateway Calculator?]]="Yes",IFERROR(Table1[[#This Row],[Streaming Resolution '[MP']]],""),0)</f>
        <v>#VALUE!</v>
      </c>
      <c r="N1822" s="4" t="e">
        <f>IF(Table1[[#This Row],[Import to Gateway Calculator?]]="Yes",IFERROR(Table1[[#This Row],[Recording Resolution '[MP']]],""),0)</f>
        <v>#VALUE!</v>
      </c>
      <c r="O1822" s="4" t="e">
        <f>IF(Table1[[#This Row],[Import to Gateway Calculator?]]="Yes",IFERROR(Table1[[#This Row],[Frame Rate '[FPS'] 1]],""),0)</f>
        <v>#VALUE!</v>
      </c>
      <c r="P1822" s="4" t="e">
        <f>IF(Table1[[#This Row],[Import to Gateway Calculator?]]="Yes",IFERROR(Table1[[#This Row],[Days of Storage 1]],""),0)</f>
        <v>#VALUE!</v>
      </c>
    </row>
    <row r="1823" spans="1:16" x14ac:dyDescent="0.25">
      <c r="A1823" s="5" t="e">
        <f t="shared" si="173"/>
        <v>#VALUE!</v>
      </c>
      <c r="B1823" s="6" t="str">
        <f>IFERROR(IF(Table1[[#This Row],[Multi-lens? 1]]="No", 1, IF(Table1[[#This Row],[Multi-lens? 1]]="Dual", 2, IF(Table1[[#This Row],[Multi-lens? 1]]="Quad", 4, ""))),"")</f>
        <v/>
      </c>
      <c r="C1823" s="6" t="e">
        <f t="shared" si="174"/>
        <v>#VALUE!</v>
      </c>
      <c r="D1823" s="6" t="e">
        <f t="shared" si="175"/>
        <v>#VALUE!</v>
      </c>
      <c r="E1823" s="6" t="e">
        <f t="shared" si="176"/>
        <v>#VALUE!</v>
      </c>
      <c r="F1823" s="6" t="e">
        <f t="shared" si="177"/>
        <v>#VALUE!</v>
      </c>
      <c r="H1823" s="6" t="str">
        <f>IFERROR(IF(Table1[[#This Row],[Multi-lens? 1]]="No", 1, IF(Table1[[#This Row],[Multi-lens? 1]]="Dual", 2, IF(Table1[[#This Row],[Multi-lens? 1]]="Quad", 4, ""))),"")</f>
        <v/>
      </c>
      <c r="I1823" s="9" t="str">
        <f>IFERROR(Table1[[#This Row],[Name]],"")</f>
        <v/>
      </c>
      <c r="K1823" s="3" t="str">
        <f t="shared" si="172"/>
        <v/>
      </c>
      <c r="M1823" s="4" t="e">
        <f>IF(Table1[[#This Row],[Import to Gateway Calculator?]]="Yes",IFERROR(Table1[[#This Row],[Streaming Resolution '[MP']]],""),0)</f>
        <v>#VALUE!</v>
      </c>
      <c r="N1823" s="4" t="e">
        <f>IF(Table1[[#This Row],[Import to Gateway Calculator?]]="Yes",IFERROR(Table1[[#This Row],[Recording Resolution '[MP']]],""),0)</f>
        <v>#VALUE!</v>
      </c>
      <c r="O1823" s="4" t="e">
        <f>IF(Table1[[#This Row],[Import to Gateway Calculator?]]="Yes",IFERROR(Table1[[#This Row],[Frame Rate '[FPS'] 1]],""),0)</f>
        <v>#VALUE!</v>
      </c>
      <c r="P1823" s="4" t="e">
        <f>IF(Table1[[#This Row],[Import to Gateway Calculator?]]="Yes",IFERROR(Table1[[#This Row],[Days of Storage 1]],""),0)</f>
        <v>#VALUE!</v>
      </c>
    </row>
    <row r="1824" spans="1:16" x14ac:dyDescent="0.25">
      <c r="A1824" s="5" t="e">
        <f t="shared" si="173"/>
        <v>#VALUE!</v>
      </c>
      <c r="B1824" s="6" t="str">
        <f>IFERROR(IF(Table1[[#This Row],[Multi-lens? 1]]="No", 1, IF(Table1[[#This Row],[Multi-lens? 1]]="Dual", 2, IF(Table1[[#This Row],[Multi-lens? 1]]="Quad", 4, ""))),"")</f>
        <v/>
      </c>
      <c r="C1824" s="6" t="e">
        <f t="shared" si="174"/>
        <v>#VALUE!</v>
      </c>
      <c r="D1824" s="6" t="e">
        <f t="shared" si="175"/>
        <v>#VALUE!</v>
      </c>
      <c r="E1824" s="6" t="e">
        <f t="shared" si="176"/>
        <v>#VALUE!</v>
      </c>
      <c r="F1824" s="6" t="e">
        <f t="shared" si="177"/>
        <v>#VALUE!</v>
      </c>
      <c r="H1824" s="6" t="str">
        <f>IFERROR(IF(Table1[[#This Row],[Multi-lens? 1]]="No", 1, IF(Table1[[#This Row],[Multi-lens? 1]]="Dual", 2, IF(Table1[[#This Row],[Multi-lens? 1]]="Quad", 4, ""))),"")</f>
        <v/>
      </c>
      <c r="I1824" s="9" t="str">
        <f>IFERROR(Table1[[#This Row],[Name]],"")</f>
        <v/>
      </c>
      <c r="K1824" s="3" t="str">
        <f t="shared" si="172"/>
        <v/>
      </c>
      <c r="M1824" s="4" t="e">
        <f>IF(Table1[[#This Row],[Import to Gateway Calculator?]]="Yes",IFERROR(Table1[[#This Row],[Streaming Resolution '[MP']]],""),0)</f>
        <v>#VALUE!</v>
      </c>
      <c r="N1824" s="4" t="e">
        <f>IF(Table1[[#This Row],[Import to Gateway Calculator?]]="Yes",IFERROR(Table1[[#This Row],[Recording Resolution '[MP']]],""),0)</f>
        <v>#VALUE!</v>
      </c>
      <c r="O1824" s="4" t="e">
        <f>IF(Table1[[#This Row],[Import to Gateway Calculator?]]="Yes",IFERROR(Table1[[#This Row],[Frame Rate '[FPS'] 1]],""),0)</f>
        <v>#VALUE!</v>
      </c>
      <c r="P1824" s="4" t="e">
        <f>IF(Table1[[#This Row],[Import to Gateway Calculator?]]="Yes",IFERROR(Table1[[#This Row],[Days of Storage 1]],""),0)</f>
        <v>#VALUE!</v>
      </c>
    </row>
    <row r="1825" spans="1:16" x14ac:dyDescent="0.25">
      <c r="A1825" s="5" t="e">
        <f t="shared" si="173"/>
        <v>#VALUE!</v>
      </c>
      <c r="B1825" s="6" t="str">
        <f>IFERROR(IF(Table1[[#This Row],[Multi-lens? 1]]="No", 1, IF(Table1[[#This Row],[Multi-lens? 1]]="Dual", 2, IF(Table1[[#This Row],[Multi-lens? 1]]="Quad", 4, ""))),"")</f>
        <v/>
      </c>
      <c r="C1825" s="6" t="e">
        <f t="shared" si="174"/>
        <v>#VALUE!</v>
      </c>
      <c r="D1825" s="6" t="e">
        <f t="shared" si="175"/>
        <v>#VALUE!</v>
      </c>
      <c r="E1825" s="6" t="e">
        <f t="shared" si="176"/>
        <v>#VALUE!</v>
      </c>
      <c r="F1825" s="6" t="e">
        <f t="shared" si="177"/>
        <v>#VALUE!</v>
      </c>
      <c r="H1825" s="6" t="str">
        <f>IFERROR(IF(Table1[[#This Row],[Multi-lens? 1]]="No", 1, IF(Table1[[#This Row],[Multi-lens? 1]]="Dual", 2, IF(Table1[[#This Row],[Multi-lens? 1]]="Quad", 4, ""))),"")</f>
        <v/>
      </c>
      <c r="I1825" s="9" t="str">
        <f>IFERROR(Table1[[#This Row],[Name]],"")</f>
        <v/>
      </c>
      <c r="K1825" s="3" t="str">
        <f t="shared" si="172"/>
        <v/>
      </c>
      <c r="M1825" s="4" t="e">
        <f>IF(Table1[[#This Row],[Import to Gateway Calculator?]]="Yes",IFERROR(Table1[[#This Row],[Streaming Resolution '[MP']]],""),0)</f>
        <v>#VALUE!</v>
      </c>
      <c r="N1825" s="4" t="e">
        <f>IF(Table1[[#This Row],[Import to Gateway Calculator?]]="Yes",IFERROR(Table1[[#This Row],[Recording Resolution '[MP']]],""),0)</f>
        <v>#VALUE!</v>
      </c>
      <c r="O1825" s="4" t="e">
        <f>IF(Table1[[#This Row],[Import to Gateway Calculator?]]="Yes",IFERROR(Table1[[#This Row],[Frame Rate '[FPS'] 1]],""),0)</f>
        <v>#VALUE!</v>
      </c>
      <c r="P1825" s="4" t="e">
        <f>IF(Table1[[#This Row],[Import to Gateway Calculator?]]="Yes",IFERROR(Table1[[#This Row],[Days of Storage 1]],""),0)</f>
        <v>#VALUE!</v>
      </c>
    </row>
    <row r="1826" spans="1:16" x14ac:dyDescent="0.25">
      <c r="A1826" s="5" t="e">
        <f t="shared" si="173"/>
        <v>#VALUE!</v>
      </c>
      <c r="B1826" s="6" t="str">
        <f>IFERROR(IF(Table1[[#This Row],[Multi-lens? 1]]="No", 1, IF(Table1[[#This Row],[Multi-lens? 1]]="Dual", 2, IF(Table1[[#This Row],[Multi-lens? 1]]="Quad", 4, ""))),"")</f>
        <v/>
      </c>
      <c r="C1826" s="6" t="e">
        <f t="shared" si="174"/>
        <v>#VALUE!</v>
      </c>
      <c r="D1826" s="6" t="e">
        <f t="shared" si="175"/>
        <v>#VALUE!</v>
      </c>
      <c r="E1826" s="6" t="e">
        <f t="shared" si="176"/>
        <v>#VALUE!</v>
      </c>
      <c r="F1826" s="6" t="e">
        <f t="shared" si="177"/>
        <v>#VALUE!</v>
      </c>
      <c r="H1826" s="6" t="str">
        <f>IFERROR(IF(Table1[[#This Row],[Multi-lens? 1]]="No", 1, IF(Table1[[#This Row],[Multi-lens? 1]]="Dual", 2, IF(Table1[[#This Row],[Multi-lens? 1]]="Quad", 4, ""))),"")</f>
        <v/>
      </c>
      <c r="I1826" s="9" t="str">
        <f>IFERROR(Table1[[#This Row],[Name]],"")</f>
        <v/>
      </c>
      <c r="K1826" s="3" t="str">
        <f t="shared" si="172"/>
        <v/>
      </c>
      <c r="M1826" s="4" t="e">
        <f>IF(Table1[[#This Row],[Import to Gateway Calculator?]]="Yes",IFERROR(Table1[[#This Row],[Streaming Resolution '[MP']]],""),0)</f>
        <v>#VALUE!</v>
      </c>
      <c r="N1826" s="4" t="e">
        <f>IF(Table1[[#This Row],[Import to Gateway Calculator?]]="Yes",IFERROR(Table1[[#This Row],[Recording Resolution '[MP']]],""),0)</f>
        <v>#VALUE!</v>
      </c>
      <c r="O1826" s="4" t="e">
        <f>IF(Table1[[#This Row],[Import to Gateway Calculator?]]="Yes",IFERROR(Table1[[#This Row],[Frame Rate '[FPS'] 1]],""),0)</f>
        <v>#VALUE!</v>
      </c>
      <c r="P1826" s="4" t="e">
        <f>IF(Table1[[#This Row],[Import to Gateway Calculator?]]="Yes",IFERROR(Table1[[#This Row],[Days of Storage 1]],""),0)</f>
        <v>#VALUE!</v>
      </c>
    </row>
    <row r="1827" spans="1:16" x14ac:dyDescent="0.25">
      <c r="A1827" s="5" t="e">
        <f t="shared" si="173"/>
        <v>#VALUE!</v>
      </c>
      <c r="B1827" s="6" t="str">
        <f>IFERROR(IF(Table1[[#This Row],[Multi-lens? 1]]="No", 1, IF(Table1[[#This Row],[Multi-lens? 1]]="Dual", 2, IF(Table1[[#This Row],[Multi-lens? 1]]="Quad", 4, ""))),"")</f>
        <v/>
      </c>
      <c r="C1827" s="6" t="e">
        <f t="shared" si="174"/>
        <v>#VALUE!</v>
      </c>
      <c r="D1827" s="6" t="e">
        <f t="shared" si="175"/>
        <v>#VALUE!</v>
      </c>
      <c r="E1827" s="6" t="e">
        <f t="shared" si="176"/>
        <v>#VALUE!</v>
      </c>
      <c r="F1827" s="6" t="e">
        <f t="shared" si="177"/>
        <v>#VALUE!</v>
      </c>
      <c r="H1827" s="6" t="str">
        <f>IFERROR(IF(Table1[[#This Row],[Multi-lens? 1]]="No", 1, IF(Table1[[#This Row],[Multi-lens? 1]]="Dual", 2, IF(Table1[[#This Row],[Multi-lens? 1]]="Quad", 4, ""))),"")</f>
        <v/>
      </c>
      <c r="I1827" s="9" t="str">
        <f>IFERROR(Table1[[#This Row],[Name]],"")</f>
        <v/>
      </c>
      <c r="K1827" s="3" t="str">
        <f t="shared" si="172"/>
        <v/>
      </c>
      <c r="M1827" s="4" t="e">
        <f>IF(Table1[[#This Row],[Import to Gateway Calculator?]]="Yes",IFERROR(Table1[[#This Row],[Streaming Resolution '[MP']]],""),0)</f>
        <v>#VALUE!</v>
      </c>
      <c r="N1827" s="4" t="e">
        <f>IF(Table1[[#This Row],[Import to Gateway Calculator?]]="Yes",IFERROR(Table1[[#This Row],[Recording Resolution '[MP']]],""),0)</f>
        <v>#VALUE!</v>
      </c>
      <c r="O1827" s="4" t="e">
        <f>IF(Table1[[#This Row],[Import to Gateway Calculator?]]="Yes",IFERROR(Table1[[#This Row],[Frame Rate '[FPS'] 1]],""),0)</f>
        <v>#VALUE!</v>
      </c>
      <c r="P1827" s="4" t="e">
        <f>IF(Table1[[#This Row],[Import to Gateway Calculator?]]="Yes",IFERROR(Table1[[#This Row],[Days of Storage 1]],""),0)</f>
        <v>#VALUE!</v>
      </c>
    </row>
    <row r="1828" spans="1:16" x14ac:dyDescent="0.25">
      <c r="A1828" s="5" t="e">
        <f t="shared" si="173"/>
        <v>#VALUE!</v>
      </c>
      <c r="B1828" s="6" t="str">
        <f>IFERROR(IF(Table1[[#This Row],[Multi-lens? 1]]="No", 1, IF(Table1[[#This Row],[Multi-lens? 1]]="Dual", 2, IF(Table1[[#This Row],[Multi-lens? 1]]="Quad", 4, ""))),"")</f>
        <v/>
      </c>
      <c r="C1828" s="6" t="e">
        <f t="shared" si="174"/>
        <v>#VALUE!</v>
      </c>
      <c r="D1828" s="6" t="e">
        <f t="shared" si="175"/>
        <v>#VALUE!</v>
      </c>
      <c r="E1828" s="6" t="e">
        <f t="shared" si="176"/>
        <v>#VALUE!</v>
      </c>
      <c r="F1828" s="6" t="e">
        <f t="shared" si="177"/>
        <v>#VALUE!</v>
      </c>
      <c r="H1828" s="6" t="str">
        <f>IFERROR(IF(Table1[[#This Row],[Multi-lens? 1]]="No", 1, IF(Table1[[#This Row],[Multi-lens? 1]]="Dual", 2, IF(Table1[[#This Row],[Multi-lens? 1]]="Quad", 4, ""))),"")</f>
        <v/>
      </c>
      <c r="I1828" s="9" t="str">
        <f>IFERROR(Table1[[#This Row],[Name]],"")</f>
        <v/>
      </c>
      <c r="K1828" s="3" t="str">
        <f t="shared" si="172"/>
        <v/>
      </c>
      <c r="M1828" s="4" t="e">
        <f>IF(Table1[[#This Row],[Import to Gateway Calculator?]]="Yes",IFERROR(Table1[[#This Row],[Streaming Resolution '[MP']]],""),0)</f>
        <v>#VALUE!</v>
      </c>
      <c r="N1828" s="4" t="e">
        <f>IF(Table1[[#This Row],[Import to Gateway Calculator?]]="Yes",IFERROR(Table1[[#This Row],[Recording Resolution '[MP']]],""),0)</f>
        <v>#VALUE!</v>
      </c>
      <c r="O1828" s="4" t="e">
        <f>IF(Table1[[#This Row],[Import to Gateway Calculator?]]="Yes",IFERROR(Table1[[#This Row],[Frame Rate '[FPS'] 1]],""),0)</f>
        <v>#VALUE!</v>
      </c>
      <c r="P1828" s="4" t="e">
        <f>IF(Table1[[#This Row],[Import to Gateway Calculator?]]="Yes",IFERROR(Table1[[#This Row],[Days of Storage 1]],""),0)</f>
        <v>#VALUE!</v>
      </c>
    </row>
    <row r="1829" spans="1:16" x14ac:dyDescent="0.25">
      <c r="A1829" s="5" t="e">
        <f t="shared" si="173"/>
        <v>#VALUE!</v>
      </c>
      <c r="B1829" s="6" t="str">
        <f>IFERROR(IF(Table1[[#This Row],[Multi-lens? 1]]="No", 1, IF(Table1[[#This Row],[Multi-lens? 1]]="Dual", 2, IF(Table1[[#This Row],[Multi-lens? 1]]="Quad", 4, ""))),"")</f>
        <v/>
      </c>
      <c r="C1829" s="6" t="e">
        <f t="shared" si="174"/>
        <v>#VALUE!</v>
      </c>
      <c r="D1829" s="6" t="e">
        <f t="shared" si="175"/>
        <v>#VALUE!</v>
      </c>
      <c r="E1829" s="6" t="e">
        <f t="shared" si="176"/>
        <v>#VALUE!</v>
      </c>
      <c r="F1829" s="6" t="e">
        <f t="shared" si="177"/>
        <v>#VALUE!</v>
      </c>
      <c r="H1829" s="6" t="str">
        <f>IFERROR(IF(Table1[[#This Row],[Multi-lens? 1]]="No", 1, IF(Table1[[#This Row],[Multi-lens? 1]]="Dual", 2, IF(Table1[[#This Row],[Multi-lens? 1]]="Quad", 4, ""))),"")</f>
        <v/>
      </c>
      <c r="I1829" s="9" t="str">
        <f>IFERROR(Table1[[#This Row],[Name]],"")</f>
        <v/>
      </c>
      <c r="K1829" s="3" t="str">
        <f t="shared" si="172"/>
        <v/>
      </c>
      <c r="M1829" s="4" t="e">
        <f>IF(Table1[[#This Row],[Import to Gateway Calculator?]]="Yes",IFERROR(Table1[[#This Row],[Streaming Resolution '[MP']]],""),0)</f>
        <v>#VALUE!</v>
      </c>
      <c r="N1829" s="4" t="e">
        <f>IF(Table1[[#This Row],[Import to Gateway Calculator?]]="Yes",IFERROR(Table1[[#This Row],[Recording Resolution '[MP']]],""),0)</f>
        <v>#VALUE!</v>
      </c>
      <c r="O1829" s="4" t="e">
        <f>IF(Table1[[#This Row],[Import to Gateway Calculator?]]="Yes",IFERROR(Table1[[#This Row],[Frame Rate '[FPS'] 1]],""),0)</f>
        <v>#VALUE!</v>
      </c>
      <c r="P1829" s="4" t="e">
        <f>IF(Table1[[#This Row],[Import to Gateway Calculator?]]="Yes",IFERROR(Table1[[#This Row],[Days of Storage 1]],""),0)</f>
        <v>#VALUE!</v>
      </c>
    </row>
    <row r="1830" spans="1:16" x14ac:dyDescent="0.25">
      <c r="A1830" s="5" t="e">
        <f t="shared" si="173"/>
        <v>#VALUE!</v>
      </c>
      <c r="B1830" s="6" t="str">
        <f>IFERROR(IF(Table1[[#This Row],[Multi-lens? 1]]="No", 1, IF(Table1[[#This Row],[Multi-lens? 1]]="Dual", 2, IF(Table1[[#This Row],[Multi-lens? 1]]="Quad", 4, ""))),"")</f>
        <v/>
      </c>
      <c r="C1830" s="6" t="e">
        <f t="shared" si="174"/>
        <v>#VALUE!</v>
      </c>
      <c r="D1830" s="6" t="e">
        <f t="shared" si="175"/>
        <v>#VALUE!</v>
      </c>
      <c r="E1830" s="6" t="e">
        <f t="shared" si="176"/>
        <v>#VALUE!</v>
      </c>
      <c r="F1830" s="6" t="e">
        <f t="shared" si="177"/>
        <v>#VALUE!</v>
      </c>
      <c r="H1830" s="6" t="str">
        <f>IFERROR(IF(Table1[[#This Row],[Multi-lens? 1]]="No", 1, IF(Table1[[#This Row],[Multi-lens? 1]]="Dual", 2, IF(Table1[[#This Row],[Multi-lens? 1]]="Quad", 4, ""))),"")</f>
        <v/>
      </c>
      <c r="I1830" s="9" t="str">
        <f>IFERROR(Table1[[#This Row],[Name]],"")</f>
        <v/>
      </c>
      <c r="K1830" s="3" t="str">
        <f t="shared" si="172"/>
        <v/>
      </c>
      <c r="M1830" s="4" t="e">
        <f>IF(Table1[[#This Row],[Import to Gateway Calculator?]]="Yes",IFERROR(Table1[[#This Row],[Streaming Resolution '[MP']]],""),0)</f>
        <v>#VALUE!</v>
      </c>
      <c r="N1830" s="4" t="e">
        <f>IF(Table1[[#This Row],[Import to Gateway Calculator?]]="Yes",IFERROR(Table1[[#This Row],[Recording Resolution '[MP']]],""),0)</f>
        <v>#VALUE!</v>
      </c>
      <c r="O1830" s="4" t="e">
        <f>IF(Table1[[#This Row],[Import to Gateway Calculator?]]="Yes",IFERROR(Table1[[#This Row],[Frame Rate '[FPS'] 1]],""),0)</f>
        <v>#VALUE!</v>
      </c>
      <c r="P1830" s="4" t="e">
        <f>IF(Table1[[#This Row],[Import to Gateway Calculator?]]="Yes",IFERROR(Table1[[#This Row],[Days of Storage 1]],""),0)</f>
        <v>#VALUE!</v>
      </c>
    </row>
    <row r="1831" spans="1:16" x14ac:dyDescent="0.25">
      <c r="A1831" s="5" t="e">
        <f t="shared" si="173"/>
        <v>#VALUE!</v>
      </c>
      <c r="B1831" s="6" t="str">
        <f>IFERROR(IF(Table1[[#This Row],[Multi-lens? 1]]="No", 1, IF(Table1[[#This Row],[Multi-lens? 1]]="Dual", 2, IF(Table1[[#This Row],[Multi-lens? 1]]="Quad", 4, ""))),"")</f>
        <v/>
      </c>
      <c r="C1831" s="6" t="e">
        <f t="shared" si="174"/>
        <v>#VALUE!</v>
      </c>
      <c r="D1831" s="6" t="e">
        <f t="shared" si="175"/>
        <v>#VALUE!</v>
      </c>
      <c r="E1831" s="6" t="e">
        <f t="shared" si="176"/>
        <v>#VALUE!</v>
      </c>
      <c r="F1831" s="6" t="e">
        <f t="shared" si="177"/>
        <v>#VALUE!</v>
      </c>
      <c r="H1831" s="6" t="str">
        <f>IFERROR(IF(Table1[[#This Row],[Multi-lens? 1]]="No", 1, IF(Table1[[#This Row],[Multi-lens? 1]]="Dual", 2, IF(Table1[[#This Row],[Multi-lens? 1]]="Quad", 4, ""))),"")</f>
        <v/>
      </c>
      <c r="I1831" s="9" t="str">
        <f>IFERROR(Table1[[#This Row],[Name]],"")</f>
        <v/>
      </c>
      <c r="K1831" s="3" t="str">
        <f t="shared" si="172"/>
        <v/>
      </c>
      <c r="M1831" s="4" t="e">
        <f>IF(Table1[[#This Row],[Import to Gateway Calculator?]]="Yes",IFERROR(Table1[[#This Row],[Streaming Resolution '[MP']]],""),0)</f>
        <v>#VALUE!</v>
      </c>
      <c r="N1831" s="4" t="e">
        <f>IF(Table1[[#This Row],[Import to Gateway Calculator?]]="Yes",IFERROR(Table1[[#This Row],[Recording Resolution '[MP']]],""),0)</f>
        <v>#VALUE!</v>
      </c>
      <c r="O1831" s="4" t="e">
        <f>IF(Table1[[#This Row],[Import to Gateway Calculator?]]="Yes",IFERROR(Table1[[#This Row],[Frame Rate '[FPS'] 1]],""),0)</f>
        <v>#VALUE!</v>
      </c>
      <c r="P1831" s="4" t="e">
        <f>IF(Table1[[#This Row],[Import to Gateway Calculator?]]="Yes",IFERROR(Table1[[#This Row],[Days of Storage 1]],""),0)</f>
        <v>#VALUE!</v>
      </c>
    </row>
    <row r="1832" spans="1:16" x14ac:dyDescent="0.25">
      <c r="A1832" s="5" t="e">
        <f t="shared" si="173"/>
        <v>#VALUE!</v>
      </c>
      <c r="B1832" s="6" t="str">
        <f>IFERROR(IF(Table1[[#This Row],[Multi-lens? 1]]="No", 1, IF(Table1[[#This Row],[Multi-lens? 1]]="Dual", 2, IF(Table1[[#This Row],[Multi-lens? 1]]="Quad", 4, ""))),"")</f>
        <v/>
      </c>
      <c r="C1832" s="6" t="e">
        <f t="shared" si="174"/>
        <v>#VALUE!</v>
      </c>
      <c r="D1832" s="6" t="e">
        <f t="shared" si="175"/>
        <v>#VALUE!</v>
      </c>
      <c r="E1832" s="6" t="e">
        <f t="shared" si="176"/>
        <v>#VALUE!</v>
      </c>
      <c r="F1832" s="6" t="e">
        <f t="shared" si="177"/>
        <v>#VALUE!</v>
      </c>
      <c r="H1832" s="6" t="str">
        <f>IFERROR(IF(Table1[[#This Row],[Multi-lens? 1]]="No", 1, IF(Table1[[#This Row],[Multi-lens? 1]]="Dual", 2, IF(Table1[[#This Row],[Multi-lens? 1]]="Quad", 4, ""))),"")</f>
        <v/>
      </c>
      <c r="I1832" s="9" t="str">
        <f>IFERROR(Table1[[#This Row],[Name]],"")</f>
        <v/>
      </c>
      <c r="K1832" s="3" t="str">
        <f t="shared" si="172"/>
        <v/>
      </c>
      <c r="M1832" s="4" t="e">
        <f>IF(Table1[[#This Row],[Import to Gateway Calculator?]]="Yes",IFERROR(Table1[[#This Row],[Streaming Resolution '[MP']]],""),0)</f>
        <v>#VALUE!</v>
      </c>
      <c r="N1832" s="4" t="e">
        <f>IF(Table1[[#This Row],[Import to Gateway Calculator?]]="Yes",IFERROR(Table1[[#This Row],[Recording Resolution '[MP']]],""),0)</f>
        <v>#VALUE!</v>
      </c>
      <c r="O1832" s="4" t="e">
        <f>IF(Table1[[#This Row],[Import to Gateway Calculator?]]="Yes",IFERROR(Table1[[#This Row],[Frame Rate '[FPS'] 1]],""),0)</f>
        <v>#VALUE!</v>
      </c>
      <c r="P1832" s="4" t="e">
        <f>IF(Table1[[#This Row],[Import to Gateway Calculator?]]="Yes",IFERROR(Table1[[#This Row],[Days of Storage 1]],""),0)</f>
        <v>#VALUE!</v>
      </c>
    </row>
    <row r="1833" spans="1:16" x14ac:dyDescent="0.25">
      <c r="A1833" s="5" t="e">
        <f t="shared" si="173"/>
        <v>#VALUE!</v>
      </c>
      <c r="B1833" s="6" t="str">
        <f>IFERROR(IF(Table1[[#This Row],[Multi-lens? 1]]="No", 1, IF(Table1[[#This Row],[Multi-lens? 1]]="Dual", 2, IF(Table1[[#This Row],[Multi-lens? 1]]="Quad", 4, ""))),"")</f>
        <v/>
      </c>
      <c r="C1833" s="6" t="e">
        <f t="shared" si="174"/>
        <v>#VALUE!</v>
      </c>
      <c r="D1833" s="6" t="e">
        <f t="shared" si="175"/>
        <v>#VALUE!</v>
      </c>
      <c r="E1833" s="6" t="e">
        <f t="shared" si="176"/>
        <v>#VALUE!</v>
      </c>
      <c r="F1833" s="6" t="e">
        <f t="shared" si="177"/>
        <v>#VALUE!</v>
      </c>
      <c r="H1833" s="6" t="str">
        <f>IFERROR(IF(Table1[[#This Row],[Multi-lens? 1]]="No", 1, IF(Table1[[#This Row],[Multi-lens? 1]]="Dual", 2, IF(Table1[[#This Row],[Multi-lens? 1]]="Quad", 4, ""))),"")</f>
        <v/>
      </c>
      <c r="I1833" s="9" t="str">
        <f>IFERROR(Table1[[#This Row],[Name]],"")</f>
        <v/>
      </c>
      <c r="K1833" s="3" t="str">
        <f t="shared" si="172"/>
        <v/>
      </c>
      <c r="M1833" s="4" t="e">
        <f>IF(Table1[[#This Row],[Import to Gateway Calculator?]]="Yes",IFERROR(Table1[[#This Row],[Streaming Resolution '[MP']]],""),0)</f>
        <v>#VALUE!</v>
      </c>
      <c r="N1833" s="4" t="e">
        <f>IF(Table1[[#This Row],[Import to Gateway Calculator?]]="Yes",IFERROR(Table1[[#This Row],[Recording Resolution '[MP']]],""),0)</f>
        <v>#VALUE!</v>
      </c>
      <c r="O1833" s="4" t="e">
        <f>IF(Table1[[#This Row],[Import to Gateway Calculator?]]="Yes",IFERROR(Table1[[#This Row],[Frame Rate '[FPS'] 1]],""),0)</f>
        <v>#VALUE!</v>
      </c>
      <c r="P1833" s="4" t="e">
        <f>IF(Table1[[#This Row],[Import to Gateway Calculator?]]="Yes",IFERROR(Table1[[#This Row],[Days of Storage 1]],""),0)</f>
        <v>#VALUE!</v>
      </c>
    </row>
    <row r="1834" spans="1:16" x14ac:dyDescent="0.25">
      <c r="A1834" s="5" t="e">
        <f t="shared" si="173"/>
        <v>#VALUE!</v>
      </c>
      <c r="B1834" s="6" t="str">
        <f>IFERROR(IF(Table1[[#This Row],[Multi-lens? 1]]="No", 1, IF(Table1[[#This Row],[Multi-lens? 1]]="Dual", 2, IF(Table1[[#This Row],[Multi-lens? 1]]="Quad", 4, ""))),"")</f>
        <v/>
      </c>
      <c r="C1834" s="6" t="e">
        <f t="shared" si="174"/>
        <v>#VALUE!</v>
      </c>
      <c r="D1834" s="6" t="e">
        <f t="shared" si="175"/>
        <v>#VALUE!</v>
      </c>
      <c r="E1834" s="6" t="e">
        <f t="shared" si="176"/>
        <v>#VALUE!</v>
      </c>
      <c r="F1834" s="6" t="e">
        <f t="shared" si="177"/>
        <v>#VALUE!</v>
      </c>
      <c r="H1834" s="6" t="str">
        <f>IFERROR(IF(Table1[[#This Row],[Multi-lens? 1]]="No", 1, IF(Table1[[#This Row],[Multi-lens? 1]]="Dual", 2, IF(Table1[[#This Row],[Multi-lens? 1]]="Quad", 4, ""))),"")</f>
        <v/>
      </c>
      <c r="I1834" s="9" t="str">
        <f>IFERROR(Table1[[#This Row],[Name]],"")</f>
        <v/>
      </c>
      <c r="K1834" s="3" t="str">
        <f t="shared" si="172"/>
        <v/>
      </c>
      <c r="M1834" s="4" t="e">
        <f>IF(Table1[[#This Row],[Import to Gateway Calculator?]]="Yes",IFERROR(Table1[[#This Row],[Streaming Resolution '[MP']]],""),0)</f>
        <v>#VALUE!</v>
      </c>
      <c r="N1834" s="4" t="e">
        <f>IF(Table1[[#This Row],[Import to Gateway Calculator?]]="Yes",IFERROR(Table1[[#This Row],[Recording Resolution '[MP']]],""),0)</f>
        <v>#VALUE!</v>
      </c>
      <c r="O1834" s="4" t="e">
        <f>IF(Table1[[#This Row],[Import to Gateway Calculator?]]="Yes",IFERROR(Table1[[#This Row],[Frame Rate '[FPS'] 1]],""),0)</f>
        <v>#VALUE!</v>
      </c>
      <c r="P1834" s="4" t="e">
        <f>IF(Table1[[#This Row],[Import to Gateway Calculator?]]="Yes",IFERROR(Table1[[#This Row],[Days of Storage 1]],""),0)</f>
        <v>#VALUE!</v>
      </c>
    </row>
    <row r="1835" spans="1:16" x14ac:dyDescent="0.25">
      <c r="A1835" s="5" t="e">
        <f t="shared" si="173"/>
        <v>#VALUE!</v>
      </c>
      <c r="B1835" s="6" t="str">
        <f>IFERROR(IF(Table1[[#This Row],[Multi-lens? 1]]="No", 1, IF(Table1[[#This Row],[Multi-lens? 1]]="Dual", 2, IF(Table1[[#This Row],[Multi-lens? 1]]="Quad", 4, ""))),"")</f>
        <v/>
      </c>
      <c r="C1835" s="6" t="e">
        <f t="shared" si="174"/>
        <v>#VALUE!</v>
      </c>
      <c r="D1835" s="6" t="e">
        <f t="shared" si="175"/>
        <v>#VALUE!</v>
      </c>
      <c r="E1835" s="6" t="e">
        <f t="shared" si="176"/>
        <v>#VALUE!</v>
      </c>
      <c r="F1835" s="6" t="e">
        <f t="shared" si="177"/>
        <v>#VALUE!</v>
      </c>
      <c r="H1835" s="6" t="str">
        <f>IFERROR(IF(Table1[[#This Row],[Multi-lens? 1]]="No", 1, IF(Table1[[#This Row],[Multi-lens? 1]]="Dual", 2, IF(Table1[[#This Row],[Multi-lens? 1]]="Quad", 4, ""))),"")</f>
        <v/>
      </c>
      <c r="I1835" s="9" t="str">
        <f>IFERROR(Table1[[#This Row],[Name]],"")</f>
        <v/>
      </c>
      <c r="K1835" s="3" t="str">
        <f t="shared" si="172"/>
        <v/>
      </c>
      <c r="M1835" s="4" t="e">
        <f>IF(Table1[[#This Row],[Import to Gateway Calculator?]]="Yes",IFERROR(Table1[[#This Row],[Streaming Resolution '[MP']]],""),0)</f>
        <v>#VALUE!</v>
      </c>
      <c r="N1835" s="4" t="e">
        <f>IF(Table1[[#This Row],[Import to Gateway Calculator?]]="Yes",IFERROR(Table1[[#This Row],[Recording Resolution '[MP']]],""),0)</f>
        <v>#VALUE!</v>
      </c>
      <c r="O1835" s="4" t="e">
        <f>IF(Table1[[#This Row],[Import to Gateway Calculator?]]="Yes",IFERROR(Table1[[#This Row],[Frame Rate '[FPS'] 1]],""),0)</f>
        <v>#VALUE!</v>
      </c>
      <c r="P1835" s="4" t="e">
        <f>IF(Table1[[#This Row],[Import to Gateway Calculator?]]="Yes",IFERROR(Table1[[#This Row],[Days of Storage 1]],""),0)</f>
        <v>#VALUE!</v>
      </c>
    </row>
    <row r="1836" spans="1:16" x14ac:dyDescent="0.25">
      <c r="A1836" s="5" t="e">
        <f t="shared" si="173"/>
        <v>#VALUE!</v>
      </c>
      <c r="B1836" s="6" t="str">
        <f>IFERROR(IF(Table1[[#This Row],[Multi-lens? 1]]="No", 1, IF(Table1[[#This Row],[Multi-lens? 1]]="Dual", 2, IF(Table1[[#This Row],[Multi-lens? 1]]="Quad", 4, ""))),"")</f>
        <v/>
      </c>
      <c r="C1836" s="6" t="e">
        <f t="shared" si="174"/>
        <v>#VALUE!</v>
      </c>
      <c r="D1836" s="6" t="e">
        <f t="shared" si="175"/>
        <v>#VALUE!</v>
      </c>
      <c r="E1836" s="6" t="e">
        <f t="shared" si="176"/>
        <v>#VALUE!</v>
      </c>
      <c r="F1836" s="6" t="e">
        <f t="shared" si="177"/>
        <v>#VALUE!</v>
      </c>
      <c r="H1836" s="6" t="str">
        <f>IFERROR(IF(Table1[[#This Row],[Multi-lens? 1]]="No", 1, IF(Table1[[#This Row],[Multi-lens? 1]]="Dual", 2, IF(Table1[[#This Row],[Multi-lens? 1]]="Quad", 4, ""))),"")</f>
        <v/>
      </c>
      <c r="I1836" s="9" t="str">
        <f>IFERROR(Table1[[#This Row],[Name]],"")</f>
        <v/>
      </c>
      <c r="K1836" s="3" t="str">
        <f t="shared" si="172"/>
        <v/>
      </c>
      <c r="M1836" s="4" t="e">
        <f>IF(Table1[[#This Row],[Import to Gateway Calculator?]]="Yes",IFERROR(Table1[[#This Row],[Streaming Resolution '[MP']]],""),0)</f>
        <v>#VALUE!</v>
      </c>
      <c r="N1836" s="4" t="e">
        <f>IF(Table1[[#This Row],[Import to Gateway Calculator?]]="Yes",IFERROR(Table1[[#This Row],[Recording Resolution '[MP']]],""),0)</f>
        <v>#VALUE!</v>
      </c>
      <c r="O1836" s="4" t="e">
        <f>IF(Table1[[#This Row],[Import to Gateway Calculator?]]="Yes",IFERROR(Table1[[#This Row],[Frame Rate '[FPS'] 1]],""),0)</f>
        <v>#VALUE!</v>
      </c>
      <c r="P1836" s="4" t="e">
        <f>IF(Table1[[#This Row],[Import to Gateway Calculator?]]="Yes",IFERROR(Table1[[#This Row],[Days of Storage 1]],""),0)</f>
        <v>#VALUE!</v>
      </c>
    </row>
    <row r="1837" spans="1:16" x14ac:dyDescent="0.25">
      <c r="A1837" s="5" t="e">
        <f t="shared" si="173"/>
        <v>#VALUE!</v>
      </c>
      <c r="B1837" s="6" t="str">
        <f>IFERROR(IF(Table1[[#This Row],[Multi-lens? 1]]="No", 1, IF(Table1[[#This Row],[Multi-lens? 1]]="Dual", 2, IF(Table1[[#This Row],[Multi-lens? 1]]="Quad", 4, ""))),"")</f>
        <v/>
      </c>
      <c r="C1837" s="6" t="e">
        <f t="shared" si="174"/>
        <v>#VALUE!</v>
      </c>
      <c r="D1837" s="6" t="e">
        <f t="shared" si="175"/>
        <v>#VALUE!</v>
      </c>
      <c r="E1837" s="6" t="e">
        <f t="shared" si="176"/>
        <v>#VALUE!</v>
      </c>
      <c r="F1837" s="6" t="e">
        <f t="shared" si="177"/>
        <v>#VALUE!</v>
      </c>
      <c r="H1837" s="6" t="str">
        <f>IFERROR(IF(Table1[[#This Row],[Multi-lens? 1]]="No", 1, IF(Table1[[#This Row],[Multi-lens? 1]]="Dual", 2, IF(Table1[[#This Row],[Multi-lens? 1]]="Quad", 4, ""))),"")</f>
        <v/>
      </c>
      <c r="I1837" s="9" t="str">
        <f>IFERROR(Table1[[#This Row],[Name]],"")</f>
        <v/>
      </c>
      <c r="K1837" s="3" t="str">
        <f t="shared" si="172"/>
        <v/>
      </c>
      <c r="M1837" s="4" t="e">
        <f>IF(Table1[[#This Row],[Import to Gateway Calculator?]]="Yes",IFERROR(Table1[[#This Row],[Streaming Resolution '[MP']]],""),0)</f>
        <v>#VALUE!</v>
      </c>
      <c r="N1837" s="4" t="e">
        <f>IF(Table1[[#This Row],[Import to Gateway Calculator?]]="Yes",IFERROR(Table1[[#This Row],[Recording Resolution '[MP']]],""),0)</f>
        <v>#VALUE!</v>
      </c>
      <c r="O1837" s="4" t="e">
        <f>IF(Table1[[#This Row],[Import to Gateway Calculator?]]="Yes",IFERROR(Table1[[#This Row],[Frame Rate '[FPS'] 1]],""),0)</f>
        <v>#VALUE!</v>
      </c>
      <c r="P1837" s="4" t="e">
        <f>IF(Table1[[#This Row],[Import to Gateway Calculator?]]="Yes",IFERROR(Table1[[#This Row],[Days of Storage 1]],""),0)</f>
        <v>#VALUE!</v>
      </c>
    </row>
    <row r="1838" spans="1:16" x14ac:dyDescent="0.25">
      <c r="A1838" s="5" t="e">
        <f t="shared" si="173"/>
        <v>#VALUE!</v>
      </c>
      <c r="B1838" s="6" t="str">
        <f>IFERROR(IF(Table1[[#This Row],[Multi-lens? 1]]="No", 1, IF(Table1[[#This Row],[Multi-lens? 1]]="Dual", 2, IF(Table1[[#This Row],[Multi-lens? 1]]="Quad", 4, ""))),"")</f>
        <v/>
      </c>
      <c r="C1838" s="6" t="e">
        <f t="shared" si="174"/>
        <v>#VALUE!</v>
      </c>
      <c r="D1838" s="6" t="e">
        <f t="shared" si="175"/>
        <v>#VALUE!</v>
      </c>
      <c r="E1838" s="6" t="e">
        <f t="shared" si="176"/>
        <v>#VALUE!</v>
      </c>
      <c r="F1838" s="6" t="e">
        <f t="shared" si="177"/>
        <v>#VALUE!</v>
      </c>
      <c r="H1838" s="6" t="str">
        <f>IFERROR(IF(Table1[[#This Row],[Multi-lens? 1]]="No", 1, IF(Table1[[#This Row],[Multi-lens? 1]]="Dual", 2, IF(Table1[[#This Row],[Multi-lens? 1]]="Quad", 4, ""))),"")</f>
        <v/>
      </c>
      <c r="I1838" s="9" t="str">
        <f>IFERROR(Table1[[#This Row],[Name]],"")</f>
        <v/>
      </c>
      <c r="K1838" s="3" t="str">
        <f t="shared" si="172"/>
        <v/>
      </c>
      <c r="M1838" s="4" t="e">
        <f>IF(Table1[[#This Row],[Import to Gateway Calculator?]]="Yes",IFERROR(Table1[[#This Row],[Streaming Resolution '[MP']]],""),0)</f>
        <v>#VALUE!</v>
      </c>
      <c r="N1838" s="4" t="e">
        <f>IF(Table1[[#This Row],[Import to Gateway Calculator?]]="Yes",IFERROR(Table1[[#This Row],[Recording Resolution '[MP']]],""),0)</f>
        <v>#VALUE!</v>
      </c>
      <c r="O1838" s="4" t="e">
        <f>IF(Table1[[#This Row],[Import to Gateway Calculator?]]="Yes",IFERROR(Table1[[#This Row],[Frame Rate '[FPS'] 1]],""),0)</f>
        <v>#VALUE!</v>
      </c>
      <c r="P1838" s="4" t="e">
        <f>IF(Table1[[#This Row],[Import to Gateway Calculator?]]="Yes",IFERROR(Table1[[#This Row],[Days of Storage 1]],""),0)</f>
        <v>#VALUE!</v>
      </c>
    </row>
    <row r="1839" spans="1:16" x14ac:dyDescent="0.25">
      <c r="A1839" s="5" t="e">
        <f t="shared" si="173"/>
        <v>#VALUE!</v>
      </c>
      <c r="B1839" s="6" t="str">
        <f>IFERROR(IF(Table1[[#This Row],[Multi-lens? 1]]="No", 1, IF(Table1[[#This Row],[Multi-lens? 1]]="Dual", 2, IF(Table1[[#This Row],[Multi-lens? 1]]="Quad", 4, ""))),"")</f>
        <v/>
      </c>
      <c r="C1839" s="6" t="e">
        <f t="shared" si="174"/>
        <v>#VALUE!</v>
      </c>
      <c r="D1839" s="6" t="e">
        <f t="shared" si="175"/>
        <v>#VALUE!</v>
      </c>
      <c r="E1839" s="6" t="e">
        <f t="shared" si="176"/>
        <v>#VALUE!</v>
      </c>
      <c r="F1839" s="6" t="e">
        <f t="shared" si="177"/>
        <v>#VALUE!</v>
      </c>
      <c r="H1839" s="6" t="str">
        <f>IFERROR(IF(Table1[[#This Row],[Multi-lens? 1]]="No", 1, IF(Table1[[#This Row],[Multi-lens? 1]]="Dual", 2, IF(Table1[[#This Row],[Multi-lens? 1]]="Quad", 4, ""))),"")</f>
        <v/>
      </c>
      <c r="I1839" s="9" t="str">
        <f>IFERROR(Table1[[#This Row],[Name]],"")</f>
        <v/>
      </c>
      <c r="K1839" s="3" t="str">
        <f t="shared" si="172"/>
        <v/>
      </c>
      <c r="M1839" s="4" t="e">
        <f>IF(Table1[[#This Row],[Import to Gateway Calculator?]]="Yes",IFERROR(Table1[[#This Row],[Streaming Resolution '[MP']]],""),0)</f>
        <v>#VALUE!</v>
      </c>
      <c r="N1839" s="4" t="e">
        <f>IF(Table1[[#This Row],[Import to Gateway Calculator?]]="Yes",IFERROR(Table1[[#This Row],[Recording Resolution '[MP']]],""),0)</f>
        <v>#VALUE!</v>
      </c>
      <c r="O1839" s="4" t="e">
        <f>IF(Table1[[#This Row],[Import to Gateway Calculator?]]="Yes",IFERROR(Table1[[#This Row],[Frame Rate '[FPS'] 1]],""),0)</f>
        <v>#VALUE!</v>
      </c>
      <c r="P1839" s="4" t="e">
        <f>IF(Table1[[#This Row],[Import to Gateway Calculator?]]="Yes",IFERROR(Table1[[#This Row],[Days of Storage 1]],""),0)</f>
        <v>#VALUE!</v>
      </c>
    </row>
    <row r="1840" spans="1:16" x14ac:dyDescent="0.25">
      <c r="A1840" s="5" t="e">
        <f t="shared" si="173"/>
        <v>#VALUE!</v>
      </c>
      <c r="B1840" s="6" t="str">
        <f>IFERROR(IF(Table1[[#This Row],[Multi-lens? 1]]="No", 1, IF(Table1[[#This Row],[Multi-lens? 1]]="Dual", 2, IF(Table1[[#This Row],[Multi-lens? 1]]="Quad", 4, ""))),"")</f>
        <v/>
      </c>
      <c r="C1840" s="6" t="e">
        <f t="shared" si="174"/>
        <v>#VALUE!</v>
      </c>
      <c r="D1840" s="6" t="e">
        <f t="shared" si="175"/>
        <v>#VALUE!</v>
      </c>
      <c r="E1840" s="6" t="e">
        <f t="shared" si="176"/>
        <v>#VALUE!</v>
      </c>
      <c r="F1840" s="6" t="e">
        <f t="shared" si="177"/>
        <v>#VALUE!</v>
      </c>
      <c r="H1840" s="6" t="str">
        <f>IFERROR(IF(Table1[[#This Row],[Multi-lens? 1]]="No", 1, IF(Table1[[#This Row],[Multi-lens? 1]]="Dual", 2, IF(Table1[[#This Row],[Multi-lens? 1]]="Quad", 4, ""))),"")</f>
        <v/>
      </c>
      <c r="I1840" s="9" t="str">
        <f>IFERROR(Table1[[#This Row],[Name]],"")</f>
        <v/>
      </c>
      <c r="K1840" s="3" t="str">
        <f t="shared" si="172"/>
        <v/>
      </c>
      <c r="M1840" s="4" t="e">
        <f>IF(Table1[[#This Row],[Import to Gateway Calculator?]]="Yes",IFERROR(Table1[[#This Row],[Streaming Resolution '[MP']]],""),0)</f>
        <v>#VALUE!</v>
      </c>
      <c r="N1840" s="4" t="e">
        <f>IF(Table1[[#This Row],[Import to Gateway Calculator?]]="Yes",IFERROR(Table1[[#This Row],[Recording Resolution '[MP']]],""),0)</f>
        <v>#VALUE!</v>
      </c>
      <c r="O1840" s="4" t="e">
        <f>IF(Table1[[#This Row],[Import to Gateway Calculator?]]="Yes",IFERROR(Table1[[#This Row],[Frame Rate '[FPS'] 1]],""),0)</f>
        <v>#VALUE!</v>
      </c>
      <c r="P1840" s="4" t="e">
        <f>IF(Table1[[#This Row],[Import to Gateway Calculator?]]="Yes",IFERROR(Table1[[#This Row],[Days of Storage 1]],""),0)</f>
        <v>#VALUE!</v>
      </c>
    </row>
    <row r="1841" spans="1:16" x14ac:dyDescent="0.25">
      <c r="A1841" s="5" t="e">
        <f t="shared" si="173"/>
        <v>#VALUE!</v>
      </c>
      <c r="B1841" s="6" t="str">
        <f>IFERROR(IF(Table1[[#This Row],[Multi-lens? 1]]="No", 1, IF(Table1[[#This Row],[Multi-lens? 1]]="Dual", 2, IF(Table1[[#This Row],[Multi-lens? 1]]="Quad", 4, ""))),"")</f>
        <v/>
      </c>
      <c r="C1841" s="6" t="e">
        <f t="shared" si="174"/>
        <v>#VALUE!</v>
      </c>
      <c r="D1841" s="6" t="e">
        <f t="shared" si="175"/>
        <v>#VALUE!</v>
      </c>
      <c r="E1841" s="6" t="e">
        <f t="shared" si="176"/>
        <v>#VALUE!</v>
      </c>
      <c r="F1841" s="6" t="e">
        <f t="shared" si="177"/>
        <v>#VALUE!</v>
      </c>
      <c r="H1841" s="6" t="str">
        <f>IFERROR(IF(Table1[[#This Row],[Multi-lens? 1]]="No", 1, IF(Table1[[#This Row],[Multi-lens? 1]]="Dual", 2, IF(Table1[[#This Row],[Multi-lens? 1]]="Quad", 4, ""))),"")</f>
        <v/>
      </c>
      <c r="I1841" s="9" t="str">
        <f>IFERROR(Table1[[#This Row],[Name]],"")</f>
        <v/>
      </c>
      <c r="K1841" s="3" t="str">
        <f t="shared" si="172"/>
        <v/>
      </c>
      <c r="M1841" s="4" t="e">
        <f>IF(Table1[[#This Row],[Import to Gateway Calculator?]]="Yes",IFERROR(Table1[[#This Row],[Streaming Resolution '[MP']]],""),0)</f>
        <v>#VALUE!</v>
      </c>
      <c r="N1841" s="4" t="e">
        <f>IF(Table1[[#This Row],[Import to Gateway Calculator?]]="Yes",IFERROR(Table1[[#This Row],[Recording Resolution '[MP']]],""),0)</f>
        <v>#VALUE!</v>
      </c>
      <c r="O1841" s="4" t="e">
        <f>IF(Table1[[#This Row],[Import to Gateway Calculator?]]="Yes",IFERROR(Table1[[#This Row],[Frame Rate '[FPS'] 1]],""),0)</f>
        <v>#VALUE!</v>
      </c>
      <c r="P1841" s="4" t="e">
        <f>IF(Table1[[#This Row],[Import to Gateway Calculator?]]="Yes",IFERROR(Table1[[#This Row],[Days of Storage 1]],""),0)</f>
        <v>#VALUE!</v>
      </c>
    </row>
    <row r="1842" spans="1:16" x14ac:dyDescent="0.25">
      <c r="A1842" s="5" t="e">
        <f t="shared" si="173"/>
        <v>#VALUE!</v>
      </c>
      <c r="B1842" s="6" t="str">
        <f>IFERROR(IF(Table1[[#This Row],[Multi-lens? 1]]="No", 1, IF(Table1[[#This Row],[Multi-lens? 1]]="Dual", 2, IF(Table1[[#This Row],[Multi-lens? 1]]="Quad", 4, ""))),"")</f>
        <v/>
      </c>
      <c r="C1842" s="6" t="e">
        <f t="shared" si="174"/>
        <v>#VALUE!</v>
      </c>
      <c r="D1842" s="6" t="e">
        <f t="shared" si="175"/>
        <v>#VALUE!</v>
      </c>
      <c r="E1842" s="6" t="e">
        <f t="shared" si="176"/>
        <v>#VALUE!</v>
      </c>
      <c r="F1842" s="6" t="e">
        <f t="shared" si="177"/>
        <v>#VALUE!</v>
      </c>
      <c r="H1842" s="6" t="str">
        <f>IFERROR(IF(Table1[[#This Row],[Multi-lens? 1]]="No", 1, IF(Table1[[#This Row],[Multi-lens? 1]]="Dual", 2, IF(Table1[[#This Row],[Multi-lens? 1]]="Quad", 4, ""))),"")</f>
        <v/>
      </c>
      <c r="I1842" s="9" t="str">
        <f>IFERROR(Table1[[#This Row],[Name]],"")</f>
        <v/>
      </c>
      <c r="K1842" s="3" t="str">
        <f t="shared" si="172"/>
        <v/>
      </c>
      <c r="M1842" s="4" t="e">
        <f>IF(Table1[[#This Row],[Import to Gateway Calculator?]]="Yes",IFERROR(Table1[[#This Row],[Streaming Resolution '[MP']]],""),0)</f>
        <v>#VALUE!</v>
      </c>
      <c r="N1842" s="4" t="e">
        <f>IF(Table1[[#This Row],[Import to Gateway Calculator?]]="Yes",IFERROR(Table1[[#This Row],[Recording Resolution '[MP']]],""),0)</f>
        <v>#VALUE!</v>
      </c>
      <c r="O1842" s="4" t="e">
        <f>IF(Table1[[#This Row],[Import to Gateway Calculator?]]="Yes",IFERROR(Table1[[#This Row],[Frame Rate '[FPS'] 1]],""),0)</f>
        <v>#VALUE!</v>
      </c>
      <c r="P1842" s="4" t="e">
        <f>IF(Table1[[#This Row],[Import to Gateway Calculator?]]="Yes",IFERROR(Table1[[#This Row],[Days of Storage 1]],""),0)</f>
        <v>#VALUE!</v>
      </c>
    </row>
    <row r="1843" spans="1:16" x14ac:dyDescent="0.25">
      <c r="A1843" s="5" t="e">
        <f t="shared" si="173"/>
        <v>#VALUE!</v>
      </c>
      <c r="B1843" s="6" t="str">
        <f>IFERROR(IF(Table1[[#This Row],[Multi-lens? 1]]="No", 1, IF(Table1[[#This Row],[Multi-lens? 1]]="Dual", 2, IF(Table1[[#This Row],[Multi-lens? 1]]="Quad", 4, ""))),"")</f>
        <v/>
      </c>
      <c r="C1843" s="6" t="e">
        <f t="shared" si="174"/>
        <v>#VALUE!</v>
      </c>
      <c r="D1843" s="6" t="e">
        <f t="shared" si="175"/>
        <v>#VALUE!</v>
      </c>
      <c r="E1843" s="6" t="e">
        <f t="shared" si="176"/>
        <v>#VALUE!</v>
      </c>
      <c r="F1843" s="6" t="e">
        <f t="shared" si="177"/>
        <v>#VALUE!</v>
      </c>
      <c r="H1843" s="6" t="str">
        <f>IFERROR(IF(Table1[[#This Row],[Multi-lens? 1]]="No", 1, IF(Table1[[#This Row],[Multi-lens? 1]]="Dual", 2, IF(Table1[[#This Row],[Multi-lens? 1]]="Quad", 4, ""))),"")</f>
        <v/>
      </c>
      <c r="I1843" s="9" t="str">
        <f>IFERROR(Table1[[#This Row],[Name]],"")</f>
        <v/>
      </c>
      <c r="K1843" s="3" t="str">
        <f t="shared" si="172"/>
        <v/>
      </c>
      <c r="M1843" s="4" t="e">
        <f>IF(Table1[[#This Row],[Import to Gateway Calculator?]]="Yes",IFERROR(Table1[[#This Row],[Streaming Resolution '[MP']]],""),0)</f>
        <v>#VALUE!</v>
      </c>
      <c r="N1843" s="4" t="e">
        <f>IF(Table1[[#This Row],[Import to Gateway Calculator?]]="Yes",IFERROR(Table1[[#This Row],[Recording Resolution '[MP']]],""),0)</f>
        <v>#VALUE!</v>
      </c>
      <c r="O1843" s="4" t="e">
        <f>IF(Table1[[#This Row],[Import to Gateway Calculator?]]="Yes",IFERROR(Table1[[#This Row],[Frame Rate '[FPS'] 1]],""),0)</f>
        <v>#VALUE!</v>
      </c>
      <c r="P1843" s="4" t="e">
        <f>IF(Table1[[#This Row],[Import to Gateway Calculator?]]="Yes",IFERROR(Table1[[#This Row],[Days of Storage 1]],""),0)</f>
        <v>#VALUE!</v>
      </c>
    </row>
    <row r="1844" spans="1:16" x14ac:dyDescent="0.25">
      <c r="A1844" s="5" t="e">
        <f t="shared" si="173"/>
        <v>#VALUE!</v>
      </c>
      <c r="B1844" s="6" t="str">
        <f>IFERROR(IF(Table1[[#This Row],[Multi-lens? 1]]="No", 1, IF(Table1[[#This Row],[Multi-lens? 1]]="Dual", 2, IF(Table1[[#This Row],[Multi-lens? 1]]="Quad", 4, ""))),"")</f>
        <v/>
      </c>
      <c r="C1844" s="6" t="e">
        <f t="shared" si="174"/>
        <v>#VALUE!</v>
      </c>
      <c r="D1844" s="6" t="e">
        <f t="shared" si="175"/>
        <v>#VALUE!</v>
      </c>
      <c r="E1844" s="6" t="e">
        <f t="shared" si="176"/>
        <v>#VALUE!</v>
      </c>
      <c r="F1844" s="6" t="e">
        <f t="shared" si="177"/>
        <v>#VALUE!</v>
      </c>
      <c r="H1844" s="6" t="str">
        <f>IFERROR(IF(Table1[[#This Row],[Multi-lens? 1]]="No", 1, IF(Table1[[#This Row],[Multi-lens? 1]]="Dual", 2, IF(Table1[[#This Row],[Multi-lens? 1]]="Quad", 4, ""))),"")</f>
        <v/>
      </c>
      <c r="I1844" s="9" t="str">
        <f>IFERROR(Table1[[#This Row],[Name]],"")</f>
        <v/>
      </c>
      <c r="K1844" s="3" t="str">
        <f t="shared" si="172"/>
        <v/>
      </c>
      <c r="M1844" s="4" t="e">
        <f>IF(Table1[[#This Row],[Import to Gateway Calculator?]]="Yes",IFERROR(Table1[[#This Row],[Streaming Resolution '[MP']]],""),0)</f>
        <v>#VALUE!</v>
      </c>
      <c r="N1844" s="4" t="e">
        <f>IF(Table1[[#This Row],[Import to Gateway Calculator?]]="Yes",IFERROR(Table1[[#This Row],[Recording Resolution '[MP']]],""),0)</f>
        <v>#VALUE!</v>
      </c>
      <c r="O1844" s="4" t="e">
        <f>IF(Table1[[#This Row],[Import to Gateway Calculator?]]="Yes",IFERROR(Table1[[#This Row],[Frame Rate '[FPS'] 1]],""),0)</f>
        <v>#VALUE!</v>
      </c>
      <c r="P1844" s="4" t="e">
        <f>IF(Table1[[#This Row],[Import to Gateway Calculator?]]="Yes",IFERROR(Table1[[#This Row],[Days of Storage 1]],""),0)</f>
        <v>#VALUE!</v>
      </c>
    </row>
    <row r="1845" spans="1:16" x14ac:dyDescent="0.25">
      <c r="A1845" s="5" t="e">
        <f t="shared" si="173"/>
        <v>#VALUE!</v>
      </c>
      <c r="B1845" s="6" t="str">
        <f>IFERROR(IF(Table1[[#This Row],[Multi-lens? 1]]="No", 1, IF(Table1[[#This Row],[Multi-lens? 1]]="Dual", 2, IF(Table1[[#This Row],[Multi-lens? 1]]="Quad", 4, ""))),"")</f>
        <v/>
      </c>
      <c r="C1845" s="6" t="e">
        <f t="shared" si="174"/>
        <v>#VALUE!</v>
      </c>
      <c r="D1845" s="6" t="e">
        <f t="shared" si="175"/>
        <v>#VALUE!</v>
      </c>
      <c r="E1845" s="6" t="e">
        <f t="shared" si="176"/>
        <v>#VALUE!</v>
      </c>
      <c r="F1845" s="6" t="e">
        <f t="shared" si="177"/>
        <v>#VALUE!</v>
      </c>
      <c r="H1845" s="6" t="str">
        <f>IFERROR(IF(Table1[[#This Row],[Multi-lens? 1]]="No", 1, IF(Table1[[#This Row],[Multi-lens? 1]]="Dual", 2, IF(Table1[[#This Row],[Multi-lens? 1]]="Quad", 4, ""))),"")</f>
        <v/>
      </c>
      <c r="I1845" s="9" t="str">
        <f>IFERROR(Table1[[#This Row],[Name]],"")</f>
        <v/>
      </c>
      <c r="K1845" s="3" t="str">
        <f t="shared" si="172"/>
        <v/>
      </c>
      <c r="M1845" s="4" t="e">
        <f>IF(Table1[[#This Row],[Import to Gateway Calculator?]]="Yes",IFERROR(Table1[[#This Row],[Streaming Resolution '[MP']]],""),0)</f>
        <v>#VALUE!</v>
      </c>
      <c r="N1845" s="4" t="e">
        <f>IF(Table1[[#This Row],[Import to Gateway Calculator?]]="Yes",IFERROR(Table1[[#This Row],[Recording Resolution '[MP']]],""),0)</f>
        <v>#VALUE!</v>
      </c>
      <c r="O1845" s="4" t="e">
        <f>IF(Table1[[#This Row],[Import to Gateway Calculator?]]="Yes",IFERROR(Table1[[#This Row],[Frame Rate '[FPS'] 1]],""),0)</f>
        <v>#VALUE!</v>
      </c>
      <c r="P1845" s="4" t="e">
        <f>IF(Table1[[#This Row],[Import to Gateway Calculator?]]="Yes",IFERROR(Table1[[#This Row],[Days of Storage 1]],""),0)</f>
        <v>#VALUE!</v>
      </c>
    </row>
    <row r="1846" spans="1:16" x14ac:dyDescent="0.25">
      <c r="A1846" s="5" t="e">
        <f t="shared" si="173"/>
        <v>#VALUE!</v>
      </c>
      <c r="B1846" s="6" t="str">
        <f>IFERROR(IF(Table1[[#This Row],[Multi-lens? 1]]="No", 1, IF(Table1[[#This Row],[Multi-lens? 1]]="Dual", 2, IF(Table1[[#This Row],[Multi-lens? 1]]="Quad", 4, ""))),"")</f>
        <v/>
      </c>
      <c r="C1846" s="6" t="e">
        <f t="shared" si="174"/>
        <v>#VALUE!</v>
      </c>
      <c r="D1846" s="6" t="e">
        <f t="shared" si="175"/>
        <v>#VALUE!</v>
      </c>
      <c r="E1846" s="6" t="e">
        <f t="shared" si="176"/>
        <v>#VALUE!</v>
      </c>
      <c r="F1846" s="6" t="e">
        <f t="shared" si="177"/>
        <v>#VALUE!</v>
      </c>
      <c r="H1846" s="6" t="str">
        <f>IFERROR(IF(Table1[[#This Row],[Multi-lens? 1]]="No", 1, IF(Table1[[#This Row],[Multi-lens? 1]]="Dual", 2, IF(Table1[[#This Row],[Multi-lens? 1]]="Quad", 4, ""))),"")</f>
        <v/>
      </c>
      <c r="I1846" s="9" t="str">
        <f>IFERROR(Table1[[#This Row],[Name]],"")</f>
        <v/>
      </c>
      <c r="K1846" s="3" t="str">
        <f t="shared" si="172"/>
        <v/>
      </c>
      <c r="M1846" s="4" t="e">
        <f>IF(Table1[[#This Row],[Import to Gateway Calculator?]]="Yes",IFERROR(Table1[[#This Row],[Streaming Resolution '[MP']]],""),0)</f>
        <v>#VALUE!</v>
      </c>
      <c r="N1846" s="4" t="e">
        <f>IF(Table1[[#This Row],[Import to Gateway Calculator?]]="Yes",IFERROR(Table1[[#This Row],[Recording Resolution '[MP']]],""),0)</f>
        <v>#VALUE!</v>
      </c>
      <c r="O1846" s="4" t="e">
        <f>IF(Table1[[#This Row],[Import to Gateway Calculator?]]="Yes",IFERROR(Table1[[#This Row],[Frame Rate '[FPS'] 1]],""),0)</f>
        <v>#VALUE!</v>
      </c>
      <c r="P1846" s="4" t="e">
        <f>IF(Table1[[#This Row],[Import to Gateway Calculator?]]="Yes",IFERROR(Table1[[#This Row],[Days of Storage 1]],""),0)</f>
        <v>#VALUE!</v>
      </c>
    </row>
    <row r="1847" spans="1:16" x14ac:dyDescent="0.25">
      <c r="A1847" s="5" t="e">
        <f t="shared" si="173"/>
        <v>#VALUE!</v>
      </c>
      <c r="B1847" s="6" t="str">
        <f>IFERROR(IF(Table1[[#This Row],[Multi-lens? 1]]="No", 1, IF(Table1[[#This Row],[Multi-lens? 1]]="Dual", 2, IF(Table1[[#This Row],[Multi-lens? 1]]="Quad", 4, ""))),"")</f>
        <v/>
      </c>
      <c r="C1847" s="6" t="e">
        <f t="shared" si="174"/>
        <v>#VALUE!</v>
      </c>
      <c r="D1847" s="6" t="e">
        <f t="shared" si="175"/>
        <v>#VALUE!</v>
      </c>
      <c r="E1847" s="6" t="e">
        <f t="shared" si="176"/>
        <v>#VALUE!</v>
      </c>
      <c r="F1847" s="6" t="e">
        <f t="shared" si="177"/>
        <v>#VALUE!</v>
      </c>
      <c r="H1847" s="6" t="str">
        <f>IFERROR(IF(Table1[[#This Row],[Multi-lens? 1]]="No", 1, IF(Table1[[#This Row],[Multi-lens? 1]]="Dual", 2, IF(Table1[[#This Row],[Multi-lens? 1]]="Quad", 4, ""))),"")</f>
        <v/>
      </c>
      <c r="I1847" s="9" t="str">
        <f>IFERROR(Table1[[#This Row],[Name]],"")</f>
        <v/>
      </c>
      <c r="K1847" s="3" t="str">
        <f t="shared" si="172"/>
        <v/>
      </c>
      <c r="M1847" s="4" t="e">
        <f>IF(Table1[[#This Row],[Import to Gateway Calculator?]]="Yes",IFERROR(Table1[[#This Row],[Streaming Resolution '[MP']]],""),0)</f>
        <v>#VALUE!</v>
      </c>
      <c r="N1847" s="4" t="e">
        <f>IF(Table1[[#This Row],[Import to Gateway Calculator?]]="Yes",IFERROR(Table1[[#This Row],[Recording Resolution '[MP']]],""),0)</f>
        <v>#VALUE!</v>
      </c>
      <c r="O1847" s="4" t="e">
        <f>IF(Table1[[#This Row],[Import to Gateway Calculator?]]="Yes",IFERROR(Table1[[#This Row],[Frame Rate '[FPS'] 1]],""),0)</f>
        <v>#VALUE!</v>
      </c>
      <c r="P1847" s="4" t="e">
        <f>IF(Table1[[#This Row],[Import to Gateway Calculator?]]="Yes",IFERROR(Table1[[#This Row],[Days of Storage 1]],""),0)</f>
        <v>#VALUE!</v>
      </c>
    </row>
    <row r="1848" spans="1:16" x14ac:dyDescent="0.25">
      <c r="A1848" s="5" t="e">
        <f t="shared" si="173"/>
        <v>#VALUE!</v>
      </c>
      <c r="B1848" s="6" t="str">
        <f>IFERROR(IF(Table1[[#This Row],[Multi-lens? 1]]="No", 1, IF(Table1[[#This Row],[Multi-lens? 1]]="Dual", 2, IF(Table1[[#This Row],[Multi-lens? 1]]="Quad", 4, ""))),"")</f>
        <v/>
      </c>
      <c r="C1848" s="6" t="e">
        <f t="shared" si="174"/>
        <v>#VALUE!</v>
      </c>
      <c r="D1848" s="6" t="e">
        <f t="shared" si="175"/>
        <v>#VALUE!</v>
      </c>
      <c r="E1848" s="6" t="e">
        <f t="shared" si="176"/>
        <v>#VALUE!</v>
      </c>
      <c r="F1848" s="6" t="e">
        <f t="shared" si="177"/>
        <v>#VALUE!</v>
      </c>
      <c r="H1848" s="6" t="str">
        <f>IFERROR(IF(Table1[[#This Row],[Multi-lens? 1]]="No", 1, IF(Table1[[#This Row],[Multi-lens? 1]]="Dual", 2, IF(Table1[[#This Row],[Multi-lens? 1]]="Quad", 4, ""))),"")</f>
        <v/>
      </c>
      <c r="I1848" s="9" t="str">
        <f>IFERROR(Table1[[#This Row],[Name]],"")</f>
        <v/>
      </c>
      <c r="K1848" s="3" t="str">
        <f t="shared" si="172"/>
        <v/>
      </c>
      <c r="M1848" s="4" t="e">
        <f>IF(Table1[[#This Row],[Import to Gateway Calculator?]]="Yes",IFERROR(Table1[[#This Row],[Streaming Resolution '[MP']]],""),0)</f>
        <v>#VALUE!</v>
      </c>
      <c r="N1848" s="4" t="e">
        <f>IF(Table1[[#This Row],[Import to Gateway Calculator?]]="Yes",IFERROR(Table1[[#This Row],[Recording Resolution '[MP']]],""),0)</f>
        <v>#VALUE!</v>
      </c>
      <c r="O1848" s="4" t="e">
        <f>IF(Table1[[#This Row],[Import to Gateway Calculator?]]="Yes",IFERROR(Table1[[#This Row],[Frame Rate '[FPS'] 1]],""),0)</f>
        <v>#VALUE!</v>
      </c>
      <c r="P1848" s="4" t="e">
        <f>IF(Table1[[#This Row],[Import to Gateway Calculator?]]="Yes",IFERROR(Table1[[#This Row],[Days of Storage 1]],""),0)</f>
        <v>#VALUE!</v>
      </c>
    </row>
    <row r="1849" spans="1:16" x14ac:dyDescent="0.25">
      <c r="A1849" s="5" t="e">
        <f t="shared" si="173"/>
        <v>#VALUE!</v>
      </c>
      <c r="B1849" s="6" t="str">
        <f>IFERROR(IF(Table1[[#This Row],[Multi-lens? 1]]="No", 1, IF(Table1[[#This Row],[Multi-lens? 1]]="Dual", 2, IF(Table1[[#This Row],[Multi-lens? 1]]="Quad", 4, ""))),"")</f>
        <v/>
      </c>
      <c r="C1849" s="6" t="e">
        <f t="shared" si="174"/>
        <v>#VALUE!</v>
      </c>
      <c r="D1849" s="6" t="e">
        <f t="shared" si="175"/>
        <v>#VALUE!</v>
      </c>
      <c r="E1849" s="6" t="e">
        <f t="shared" si="176"/>
        <v>#VALUE!</v>
      </c>
      <c r="F1849" s="6" t="e">
        <f t="shared" si="177"/>
        <v>#VALUE!</v>
      </c>
      <c r="H1849" s="6" t="str">
        <f>IFERROR(IF(Table1[[#This Row],[Multi-lens? 1]]="No", 1, IF(Table1[[#This Row],[Multi-lens? 1]]="Dual", 2, IF(Table1[[#This Row],[Multi-lens? 1]]="Quad", 4, ""))),"")</f>
        <v/>
      </c>
      <c r="I1849" s="9" t="str">
        <f>IFERROR(Table1[[#This Row],[Name]],"")</f>
        <v/>
      </c>
      <c r="K1849" s="3" t="str">
        <f t="shared" si="172"/>
        <v/>
      </c>
      <c r="M1849" s="4" t="e">
        <f>IF(Table1[[#This Row],[Import to Gateway Calculator?]]="Yes",IFERROR(Table1[[#This Row],[Streaming Resolution '[MP']]],""),0)</f>
        <v>#VALUE!</v>
      </c>
      <c r="N1849" s="4" t="e">
        <f>IF(Table1[[#This Row],[Import to Gateway Calculator?]]="Yes",IFERROR(Table1[[#This Row],[Recording Resolution '[MP']]],""),0)</f>
        <v>#VALUE!</v>
      </c>
      <c r="O1849" s="4" t="e">
        <f>IF(Table1[[#This Row],[Import to Gateway Calculator?]]="Yes",IFERROR(Table1[[#This Row],[Frame Rate '[FPS'] 1]],""),0)</f>
        <v>#VALUE!</v>
      </c>
      <c r="P1849" s="4" t="e">
        <f>IF(Table1[[#This Row],[Import to Gateway Calculator?]]="Yes",IFERROR(Table1[[#This Row],[Days of Storage 1]],""),0)</f>
        <v>#VALUE!</v>
      </c>
    </row>
    <row r="1850" spans="1:16" x14ac:dyDescent="0.25">
      <c r="A1850" s="5" t="e">
        <f t="shared" si="173"/>
        <v>#VALUE!</v>
      </c>
      <c r="B1850" s="6" t="str">
        <f>IFERROR(IF(Table1[[#This Row],[Multi-lens? 1]]="No", 1, IF(Table1[[#This Row],[Multi-lens? 1]]="Dual", 2, IF(Table1[[#This Row],[Multi-lens? 1]]="Quad", 4, ""))),"")</f>
        <v/>
      </c>
      <c r="C1850" s="6" t="e">
        <f t="shared" si="174"/>
        <v>#VALUE!</v>
      </c>
      <c r="D1850" s="6" t="e">
        <f t="shared" si="175"/>
        <v>#VALUE!</v>
      </c>
      <c r="E1850" s="6" t="e">
        <f t="shared" si="176"/>
        <v>#VALUE!</v>
      </c>
      <c r="F1850" s="6" t="e">
        <f t="shared" si="177"/>
        <v>#VALUE!</v>
      </c>
      <c r="H1850" s="6" t="str">
        <f>IFERROR(IF(Table1[[#This Row],[Multi-lens? 1]]="No", 1, IF(Table1[[#This Row],[Multi-lens? 1]]="Dual", 2, IF(Table1[[#This Row],[Multi-lens? 1]]="Quad", 4, ""))),"")</f>
        <v/>
      </c>
      <c r="I1850" s="9" t="str">
        <f>IFERROR(Table1[[#This Row],[Name]],"")</f>
        <v/>
      </c>
      <c r="K1850" s="3" t="str">
        <f t="shared" si="172"/>
        <v/>
      </c>
      <c r="M1850" s="4" t="e">
        <f>IF(Table1[[#This Row],[Import to Gateway Calculator?]]="Yes",IFERROR(Table1[[#This Row],[Streaming Resolution '[MP']]],""),0)</f>
        <v>#VALUE!</v>
      </c>
      <c r="N1850" s="4" t="e">
        <f>IF(Table1[[#This Row],[Import to Gateway Calculator?]]="Yes",IFERROR(Table1[[#This Row],[Recording Resolution '[MP']]],""),0)</f>
        <v>#VALUE!</v>
      </c>
      <c r="O1850" s="4" t="e">
        <f>IF(Table1[[#This Row],[Import to Gateway Calculator?]]="Yes",IFERROR(Table1[[#This Row],[Frame Rate '[FPS'] 1]],""),0)</f>
        <v>#VALUE!</v>
      </c>
      <c r="P1850" s="4" t="e">
        <f>IF(Table1[[#This Row],[Import to Gateway Calculator?]]="Yes",IFERROR(Table1[[#This Row],[Days of Storage 1]],""),0)</f>
        <v>#VALUE!</v>
      </c>
    </row>
    <row r="1851" spans="1:16" x14ac:dyDescent="0.25">
      <c r="A1851" s="5" t="e">
        <f t="shared" si="173"/>
        <v>#VALUE!</v>
      </c>
      <c r="B1851" s="6" t="str">
        <f>IFERROR(IF(Table1[[#This Row],[Multi-lens? 1]]="No", 1, IF(Table1[[#This Row],[Multi-lens? 1]]="Dual", 2, IF(Table1[[#This Row],[Multi-lens? 1]]="Quad", 4, ""))),"")</f>
        <v/>
      </c>
      <c r="C1851" s="6" t="e">
        <f t="shared" si="174"/>
        <v>#VALUE!</v>
      </c>
      <c r="D1851" s="6" t="e">
        <f t="shared" si="175"/>
        <v>#VALUE!</v>
      </c>
      <c r="E1851" s="6" t="e">
        <f t="shared" si="176"/>
        <v>#VALUE!</v>
      </c>
      <c r="F1851" s="6" t="e">
        <f t="shared" si="177"/>
        <v>#VALUE!</v>
      </c>
      <c r="H1851" s="6" t="str">
        <f>IFERROR(IF(Table1[[#This Row],[Multi-lens? 1]]="No", 1, IF(Table1[[#This Row],[Multi-lens? 1]]="Dual", 2, IF(Table1[[#This Row],[Multi-lens? 1]]="Quad", 4, ""))),"")</f>
        <v/>
      </c>
      <c r="I1851" s="9" t="str">
        <f>IFERROR(Table1[[#This Row],[Name]],"")</f>
        <v/>
      </c>
      <c r="K1851" s="3" t="str">
        <f t="shared" si="172"/>
        <v/>
      </c>
      <c r="M1851" s="4" t="e">
        <f>IF(Table1[[#This Row],[Import to Gateway Calculator?]]="Yes",IFERROR(Table1[[#This Row],[Streaming Resolution '[MP']]],""),0)</f>
        <v>#VALUE!</v>
      </c>
      <c r="N1851" s="4" t="e">
        <f>IF(Table1[[#This Row],[Import to Gateway Calculator?]]="Yes",IFERROR(Table1[[#This Row],[Recording Resolution '[MP']]],""),0)</f>
        <v>#VALUE!</v>
      </c>
      <c r="O1851" s="4" t="e">
        <f>IF(Table1[[#This Row],[Import to Gateway Calculator?]]="Yes",IFERROR(Table1[[#This Row],[Frame Rate '[FPS'] 1]],""),0)</f>
        <v>#VALUE!</v>
      </c>
      <c r="P1851" s="4" t="e">
        <f>IF(Table1[[#This Row],[Import to Gateway Calculator?]]="Yes",IFERROR(Table1[[#This Row],[Days of Storage 1]],""),0)</f>
        <v>#VALUE!</v>
      </c>
    </row>
    <row r="1852" spans="1:16" x14ac:dyDescent="0.25">
      <c r="A1852" s="5" t="e">
        <f t="shared" si="173"/>
        <v>#VALUE!</v>
      </c>
      <c r="B1852" s="6" t="str">
        <f>IFERROR(IF(Table1[[#This Row],[Multi-lens? 1]]="No", 1, IF(Table1[[#This Row],[Multi-lens? 1]]="Dual", 2, IF(Table1[[#This Row],[Multi-lens? 1]]="Quad", 4, ""))),"")</f>
        <v/>
      </c>
      <c r="C1852" s="6" t="e">
        <f t="shared" si="174"/>
        <v>#VALUE!</v>
      </c>
      <c r="D1852" s="6" t="e">
        <f t="shared" si="175"/>
        <v>#VALUE!</v>
      </c>
      <c r="E1852" s="6" t="e">
        <f t="shared" si="176"/>
        <v>#VALUE!</v>
      </c>
      <c r="F1852" s="6" t="e">
        <f t="shared" si="177"/>
        <v>#VALUE!</v>
      </c>
      <c r="H1852" s="6" t="str">
        <f>IFERROR(IF(Table1[[#This Row],[Multi-lens? 1]]="No", 1, IF(Table1[[#This Row],[Multi-lens? 1]]="Dual", 2, IF(Table1[[#This Row],[Multi-lens? 1]]="Quad", 4, ""))),"")</f>
        <v/>
      </c>
      <c r="I1852" s="9" t="str">
        <f>IFERROR(Table1[[#This Row],[Name]],"")</f>
        <v/>
      </c>
      <c r="K1852" s="3" t="str">
        <f t="shared" si="172"/>
        <v/>
      </c>
      <c r="M1852" s="4" t="e">
        <f>IF(Table1[[#This Row],[Import to Gateway Calculator?]]="Yes",IFERROR(Table1[[#This Row],[Streaming Resolution '[MP']]],""),0)</f>
        <v>#VALUE!</v>
      </c>
      <c r="N1852" s="4" t="e">
        <f>IF(Table1[[#This Row],[Import to Gateway Calculator?]]="Yes",IFERROR(Table1[[#This Row],[Recording Resolution '[MP']]],""),0)</f>
        <v>#VALUE!</v>
      </c>
      <c r="O1852" s="4" t="e">
        <f>IF(Table1[[#This Row],[Import to Gateway Calculator?]]="Yes",IFERROR(Table1[[#This Row],[Frame Rate '[FPS'] 1]],""),0)</f>
        <v>#VALUE!</v>
      </c>
      <c r="P1852" s="4" t="e">
        <f>IF(Table1[[#This Row],[Import to Gateway Calculator?]]="Yes",IFERROR(Table1[[#This Row],[Days of Storage 1]],""),0)</f>
        <v>#VALUE!</v>
      </c>
    </row>
    <row r="1853" spans="1:16" x14ac:dyDescent="0.25">
      <c r="A1853" s="5" t="e">
        <f t="shared" si="173"/>
        <v>#VALUE!</v>
      </c>
      <c r="B1853" s="6" t="str">
        <f>IFERROR(IF(Table1[[#This Row],[Multi-lens? 1]]="No", 1, IF(Table1[[#This Row],[Multi-lens? 1]]="Dual", 2, IF(Table1[[#This Row],[Multi-lens? 1]]="Quad", 4, ""))),"")</f>
        <v/>
      </c>
      <c r="C1853" s="6" t="e">
        <f t="shared" si="174"/>
        <v>#VALUE!</v>
      </c>
      <c r="D1853" s="6" t="e">
        <f t="shared" si="175"/>
        <v>#VALUE!</v>
      </c>
      <c r="E1853" s="6" t="e">
        <f t="shared" si="176"/>
        <v>#VALUE!</v>
      </c>
      <c r="F1853" s="6" t="e">
        <f t="shared" si="177"/>
        <v>#VALUE!</v>
      </c>
      <c r="H1853" s="6" t="str">
        <f>IFERROR(IF(Table1[[#This Row],[Multi-lens? 1]]="No", 1, IF(Table1[[#This Row],[Multi-lens? 1]]="Dual", 2, IF(Table1[[#This Row],[Multi-lens? 1]]="Quad", 4, ""))),"")</f>
        <v/>
      </c>
      <c r="I1853" s="9" t="str">
        <f>IFERROR(Table1[[#This Row],[Name]],"")</f>
        <v/>
      </c>
      <c r="K1853" s="3" t="str">
        <f t="shared" si="172"/>
        <v/>
      </c>
      <c r="M1853" s="4" t="e">
        <f>IF(Table1[[#This Row],[Import to Gateway Calculator?]]="Yes",IFERROR(Table1[[#This Row],[Streaming Resolution '[MP']]],""),0)</f>
        <v>#VALUE!</v>
      </c>
      <c r="N1853" s="4" t="e">
        <f>IF(Table1[[#This Row],[Import to Gateway Calculator?]]="Yes",IFERROR(Table1[[#This Row],[Recording Resolution '[MP']]],""),0)</f>
        <v>#VALUE!</v>
      </c>
      <c r="O1853" s="4" t="e">
        <f>IF(Table1[[#This Row],[Import to Gateway Calculator?]]="Yes",IFERROR(Table1[[#This Row],[Frame Rate '[FPS'] 1]],""),0)</f>
        <v>#VALUE!</v>
      </c>
      <c r="P1853" s="4" t="e">
        <f>IF(Table1[[#This Row],[Import to Gateway Calculator?]]="Yes",IFERROR(Table1[[#This Row],[Days of Storage 1]],""),0)</f>
        <v>#VALUE!</v>
      </c>
    </row>
    <row r="1854" spans="1:16" x14ac:dyDescent="0.25">
      <c r="A1854" s="5" t="e">
        <f t="shared" si="173"/>
        <v>#VALUE!</v>
      </c>
      <c r="B1854" s="6" t="str">
        <f>IFERROR(IF(Table1[[#This Row],[Multi-lens? 1]]="No", 1, IF(Table1[[#This Row],[Multi-lens? 1]]="Dual", 2, IF(Table1[[#This Row],[Multi-lens? 1]]="Quad", 4, ""))),"")</f>
        <v/>
      </c>
      <c r="C1854" s="6" t="e">
        <f t="shared" si="174"/>
        <v>#VALUE!</v>
      </c>
      <c r="D1854" s="6" t="e">
        <f t="shared" si="175"/>
        <v>#VALUE!</v>
      </c>
      <c r="E1854" s="6" t="e">
        <f t="shared" si="176"/>
        <v>#VALUE!</v>
      </c>
      <c r="F1854" s="6" t="e">
        <f t="shared" si="177"/>
        <v>#VALUE!</v>
      </c>
      <c r="H1854" s="6" t="str">
        <f>IFERROR(IF(Table1[[#This Row],[Multi-lens? 1]]="No", 1, IF(Table1[[#This Row],[Multi-lens? 1]]="Dual", 2, IF(Table1[[#This Row],[Multi-lens? 1]]="Quad", 4, ""))),"")</f>
        <v/>
      </c>
      <c r="I1854" s="9" t="str">
        <f>IFERROR(Table1[[#This Row],[Name]],"")</f>
        <v/>
      </c>
      <c r="K1854" s="3" t="str">
        <f t="shared" si="172"/>
        <v/>
      </c>
      <c r="M1854" s="4" t="e">
        <f>IF(Table1[[#This Row],[Import to Gateway Calculator?]]="Yes",IFERROR(Table1[[#This Row],[Streaming Resolution '[MP']]],""),0)</f>
        <v>#VALUE!</v>
      </c>
      <c r="N1854" s="4" t="e">
        <f>IF(Table1[[#This Row],[Import to Gateway Calculator?]]="Yes",IFERROR(Table1[[#This Row],[Recording Resolution '[MP']]],""),0)</f>
        <v>#VALUE!</v>
      </c>
      <c r="O1854" s="4" t="e">
        <f>IF(Table1[[#This Row],[Import to Gateway Calculator?]]="Yes",IFERROR(Table1[[#This Row],[Frame Rate '[FPS'] 1]],""),0)</f>
        <v>#VALUE!</v>
      </c>
      <c r="P1854" s="4" t="e">
        <f>IF(Table1[[#This Row],[Import to Gateway Calculator?]]="Yes",IFERROR(Table1[[#This Row],[Days of Storage 1]],""),0)</f>
        <v>#VALUE!</v>
      </c>
    </row>
    <row r="1855" spans="1:16" x14ac:dyDescent="0.25">
      <c r="A1855" s="5" t="e">
        <f t="shared" si="173"/>
        <v>#VALUE!</v>
      </c>
      <c r="B1855" s="6" t="str">
        <f>IFERROR(IF(Table1[[#This Row],[Multi-lens? 1]]="No", 1, IF(Table1[[#This Row],[Multi-lens? 1]]="Dual", 2, IF(Table1[[#This Row],[Multi-lens? 1]]="Quad", 4, ""))),"")</f>
        <v/>
      </c>
      <c r="C1855" s="6" t="e">
        <f t="shared" si="174"/>
        <v>#VALUE!</v>
      </c>
      <c r="D1855" s="6" t="e">
        <f t="shared" si="175"/>
        <v>#VALUE!</v>
      </c>
      <c r="E1855" s="6" t="e">
        <f t="shared" si="176"/>
        <v>#VALUE!</v>
      </c>
      <c r="F1855" s="6" t="e">
        <f t="shared" si="177"/>
        <v>#VALUE!</v>
      </c>
      <c r="H1855" s="6" t="str">
        <f>IFERROR(IF(Table1[[#This Row],[Multi-lens? 1]]="No", 1, IF(Table1[[#This Row],[Multi-lens? 1]]="Dual", 2, IF(Table1[[#This Row],[Multi-lens? 1]]="Quad", 4, ""))),"")</f>
        <v/>
      </c>
      <c r="I1855" s="9" t="str">
        <f>IFERROR(Table1[[#This Row],[Name]],"")</f>
        <v/>
      </c>
      <c r="K1855" s="3" t="str">
        <f t="shared" si="172"/>
        <v/>
      </c>
      <c r="M1855" s="4" t="e">
        <f>IF(Table1[[#This Row],[Import to Gateway Calculator?]]="Yes",IFERROR(Table1[[#This Row],[Streaming Resolution '[MP']]],""),0)</f>
        <v>#VALUE!</v>
      </c>
      <c r="N1855" s="4" t="e">
        <f>IF(Table1[[#This Row],[Import to Gateway Calculator?]]="Yes",IFERROR(Table1[[#This Row],[Recording Resolution '[MP']]],""),0)</f>
        <v>#VALUE!</v>
      </c>
      <c r="O1855" s="4" t="e">
        <f>IF(Table1[[#This Row],[Import to Gateway Calculator?]]="Yes",IFERROR(Table1[[#This Row],[Frame Rate '[FPS'] 1]],""),0)</f>
        <v>#VALUE!</v>
      </c>
      <c r="P1855" s="4" t="e">
        <f>IF(Table1[[#This Row],[Import to Gateway Calculator?]]="Yes",IFERROR(Table1[[#This Row],[Days of Storage 1]],""),0)</f>
        <v>#VALUE!</v>
      </c>
    </row>
    <row r="1856" spans="1:16" x14ac:dyDescent="0.25">
      <c r="A1856" s="5" t="e">
        <f t="shared" si="173"/>
        <v>#VALUE!</v>
      </c>
      <c r="B1856" s="6" t="str">
        <f>IFERROR(IF(Table1[[#This Row],[Multi-lens? 1]]="No", 1, IF(Table1[[#This Row],[Multi-lens? 1]]="Dual", 2, IF(Table1[[#This Row],[Multi-lens? 1]]="Quad", 4, ""))),"")</f>
        <v/>
      </c>
      <c r="C1856" s="6" t="e">
        <f t="shared" si="174"/>
        <v>#VALUE!</v>
      </c>
      <c r="D1856" s="6" t="e">
        <f t="shared" si="175"/>
        <v>#VALUE!</v>
      </c>
      <c r="E1856" s="6" t="e">
        <f t="shared" si="176"/>
        <v>#VALUE!</v>
      </c>
      <c r="F1856" s="6" t="e">
        <f t="shared" si="177"/>
        <v>#VALUE!</v>
      </c>
      <c r="H1856" s="6" t="str">
        <f>IFERROR(IF(Table1[[#This Row],[Multi-lens? 1]]="No", 1, IF(Table1[[#This Row],[Multi-lens? 1]]="Dual", 2, IF(Table1[[#This Row],[Multi-lens? 1]]="Quad", 4, ""))),"")</f>
        <v/>
      </c>
      <c r="I1856" s="9" t="str">
        <f>IFERROR(Table1[[#This Row],[Name]],"")</f>
        <v/>
      </c>
      <c r="K1856" s="3" t="str">
        <f t="shared" si="172"/>
        <v/>
      </c>
      <c r="M1856" s="4" t="e">
        <f>IF(Table1[[#This Row],[Import to Gateway Calculator?]]="Yes",IFERROR(Table1[[#This Row],[Streaming Resolution '[MP']]],""),0)</f>
        <v>#VALUE!</v>
      </c>
      <c r="N1856" s="4" t="e">
        <f>IF(Table1[[#This Row],[Import to Gateway Calculator?]]="Yes",IFERROR(Table1[[#This Row],[Recording Resolution '[MP']]],""),0)</f>
        <v>#VALUE!</v>
      </c>
      <c r="O1856" s="4" t="e">
        <f>IF(Table1[[#This Row],[Import to Gateway Calculator?]]="Yes",IFERROR(Table1[[#This Row],[Frame Rate '[FPS'] 1]],""),0)</f>
        <v>#VALUE!</v>
      </c>
      <c r="P1856" s="4" t="e">
        <f>IF(Table1[[#This Row],[Import to Gateway Calculator?]]="Yes",IFERROR(Table1[[#This Row],[Days of Storage 1]],""),0)</f>
        <v>#VALUE!</v>
      </c>
    </row>
    <row r="1857" spans="1:16" x14ac:dyDescent="0.25">
      <c r="A1857" s="5" t="e">
        <f t="shared" si="173"/>
        <v>#VALUE!</v>
      </c>
      <c r="B1857" s="6" t="str">
        <f>IFERROR(IF(Table1[[#This Row],[Multi-lens? 1]]="No", 1, IF(Table1[[#This Row],[Multi-lens? 1]]="Dual", 2, IF(Table1[[#This Row],[Multi-lens? 1]]="Quad", 4, ""))),"")</f>
        <v/>
      </c>
      <c r="C1857" s="6" t="e">
        <f t="shared" si="174"/>
        <v>#VALUE!</v>
      </c>
      <c r="D1857" s="6" t="e">
        <f t="shared" si="175"/>
        <v>#VALUE!</v>
      </c>
      <c r="E1857" s="6" t="e">
        <f t="shared" si="176"/>
        <v>#VALUE!</v>
      </c>
      <c r="F1857" s="6" t="e">
        <f t="shared" si="177"/>
        <v>#VALUE!</v>
      </c>
      <c r="H1857" s="6" t="str">
        <f>IFERROR(IF(Table1[[#This Row],[Multi-lens? 1]]="No", 1, IF(Table1[[#This Row],[Multi-lens? 1]]="Dual", 2, IF(Table1[[#This Row],[Multi-lens? 1]]="Quad", 4, ""))),"")</f>
        <v/>
      </c>
      <c r="I1857" s="9" t="str">
        <f>IFERROR(Table1[[#This Row],[Name]],"")</f>
        <v/>
      </c>
      <c r="K1857" s="3" t="str">
        <f t="shared" si="172"/>
        <v/>
      </c>
      <c r="M1857" s="4" t="e">
        <f>IF(Table1[[#This Row],[Import to Gateway Calculator?]]="Yes",IFERROR(Table1[[#This Row],[Streaming Resolution '[MP']]],""),0)</f>
        <v>#VALUE!</v>
      </c>
      <c r="N1857" s="4" t="e">
        <f>IF(Table1[[#This Row],[Import to Gateway Calculator?]]="Yes",IFERROR(Table1[[#This Row],[Recording Resolution '[MP']]],""),0)</f>
        <v>#VALUE!</v>
      </c>
      <c r="O1857" s="4" t="e">
        <f>IF(Table1[[#This Row],[Import to Gateway Calculator?]]="Yes",IFERROR(Table1[[#This Row],[Frame Rate '[FPS'] 1]],""),0)</f>
        <v>#VALUE!</v>
      </c>
      <c r="P1857" s="4" t="e">
        <f>IF(Table1[[#This Row],[Import to Gateway Calculator?]]="Yes",IFERROR(Table1[[#This Row],[Days of Storage 1]],""),0)</f>
        <v>#VALUE!</v>
      </c>
    </row>
    <row r="1858" spans="1:16" x14ac:dyDescent="0.25">
      <c r="A1858" s="5" t="e">
        <f t="shared" si="173"/>
        <v>#VALUE!</v>
      </c>
      <c r="B1858" s="6" t="str">
        <f>IFERROR(IF(Table1[[#This Row],[Multi-lens? 1]]="No", 1, IF(Table1[[#This Row],[Multi-lens? 1]]="Dual", 2, IF(Table1[[#This Row],[Multi-lens? 1]]="Quad", 4, ""))),"")</f>
        <v/>
      </c>
      <c r="C1858" s="6" t="e">
        <f t="shared" si="174"/>
        <v>#VALUE!</v>
      </c>
      <c r="D1858" s="6" t="e">
        <f t="shared" si="175"/>
        <v>#VALUE!</v>
      </c>
      <c r="E1858" s="6" t="e">
        <f t="shared" si="176"/>
        <v>#VALUE!</v>
      </c>
      <c r="F1858" s="6" t="e">
        <f t="shared" si="177"/>
        <v>#VALUE!</v>
      </c>
      <c r="H1858" s="6" t="str">
        <f>IFERROR(IF(Table1[[#This Row],[Multi-lens? 1]]="No", 1, IF(Table1[[#This Row],[Multi-lens? 1]]="Dual", 2, IF(Table1[[#This Row],[Multi-lens? 1]]="Quad", 4, ""))),"")</f>
        <v/>
      </c>
      <c r="I1858" s="9" t="str">
        <f>IFERROR(Table1[[#This Row],[Name]],"")</f>
        <v/>
      </c>
      <c r="K1858" s="3" t="str">
        <f t="shared" si="172"/>
        <v/>
      </c>
      <c r="M1858" s="4" t="e">
        <f>IF(Table1[[#This Row],[Import to Gateway Calculator?]]="Yes",IFERROR(Table1[[#This Row],[Streaming Resolution '[MP']]],""),0)</f>
        <v>#VALUE!</v>
      </c>
      <c r="N1858" s="4" t="e">
        <f>IF(Table1[[#This Row],[Import to Gateway Calculator?]]="Yes",IFERROR(Table1[[#This Row],[Recording Resolution '[MP']]],""),0)</f>
        <v>#VALUE!</v>
      </c>
      <c r="O1858" s="4" t="e">
        <f>IF(Table1[[#This Row],[Import to Gateway Calculator?]]="Yes",IFERROR(Table1[[#This Row],[Frame Rate '[FPS'] 1]],""),0)</f>
        <v>#VALUE!</v>
      </c>
      <c r="P1858" s="4" t="e">
        <f>IF(Table1[[#This Row],[Import to Gateway Calculator?]]="Yes",IFERROR(Table1[[#This Row],[Days of Storage 1]],""),0)</f>
        <v>#VALUE!</v>
      </c>
    </row>
    <row r="1859" spans="1:16" x14ac:dyDescent="0.25">
      <c r="A1859" s="5" t="e">
        <f t="shared" si="173"/>
        <v>#VALUE!</v>
      </c>
      <c r="B1859" s="6" t="str">
        <f>IFERROR(IF(Table1[[#This Row],[Multi-lens? 1]]="No", 1, IF(Table1[[#This Row],[Multi-lens? 1]]="Dual", 2, IF(Table1[[#This Row],[Multi-lens? 1]]="Quad", 4, ""))),"")</f>
        <v/>
      </c>
      <c r="C1859" s="6" t="e">
        <f t="shared" si="174"/>
        <v>#VALUE!</v>
      </c>
      <c r="D1859" s="6" t="e">
        <f t="shared" si="175"/>
        <v>#VALUE!</v>
      </c>
      <c r="E1859" s="6" t="e">
        <f t="shared" si="176"/>
        <v>#VALUE!</v>
      </c>
      <c r="F1859" s="6" t="e">
        <f t="shared" si="177"/>
        <v>#VALUE!</v>
      </c>
      <c r="H1859" s="6" t="str">
        <f>IFERROR(IF(Table1[[#This Row],[Multi-lens? 1]]="No", 1, IF(Table1[[#This Row],[Multi-lens? 1]]="Dual", 2, IF(Table1[[#This Row],[Multi-lens? 1]]="Quad", 4, ""))),"")</f>
        <v/>
      </c>
      <c r="I1859" s="9" t="str">
        <f>IFERROR(Table1[[#This Row],[Name]],"")</f>
        <v/>
      </c>
      <c r="K1859" s="3" t="str">
        <f t="shared" ref="K1859:K1922" si="178">IFERROR(IF(I1859=0,"",I1859),"")</f>
        <v/>
      </c>
      <c r="M1859" s="4" t="e">
        <f>IF(Table1[[#This Row],[Import to Gateway Calculator?]]="Yes",IFERROR(Table1[[#This Row],[Streaming Resolution '[MP']]],""),0)</f>
        <v>#VALUE!</v>
      </c>
      <c r="N1859" s="4" t="e">
        <f>IF(Table1[[#This Row],[Import to Gateway Calculator?]]="Yes",IFERROR(Table1[[#This Row],[Recording Resolution '[MP']]],""),0)</f>
        <v>#VALUE!</v>
      </c>
      <c r="O1859" s="4" t="e">
        <f>IF(Table1[[#This Row],[Import to Gateway Calculator?]]="Yes",IFERROR(Table1[[#This Row],[Frame Rate '[FPS'] 1]],""),0)</f>
        <v>#VALUE!</v>
      </c>
      <c r="P1859" s="4" t="e">
        <f>IF(Table1[[#This Row],[Import to Gateway Calculator?]]="Yes",IFERROR(Table1[[#This Row],[Days of Storage 1]],""),0)</f>
        <v>#VALUE!</v>
      </c>
    </row>
    <row r="1860" spans="1:16" x14ac:dyDescent="0.25">
      <c r="A1860" s="5" t="e">
        <f t="shared" si="173"/>
        <v>#VALUE!</v>
      </c>
      <c r="B1860" s="6" t="str">
        <f>IFERROR(IF(Table1[[#This Row],[Multi-lens? 1]]="No", 1, IF(Table1[[#This Row],[Multi-lens? 1]]="Dual", 2, IF(Table1[[#This Row],[Multi-lens? 1]]="Quad", 4, ""))),"")</f>
        <v/>
      </c>
      <c r="C1860" s="6" t="e">
        <f t="shared" si="174"/>
        <v>#VALUE!</v>
      </c>
      <c r="D1860" s="6" t="e">
        <f t="shared" si="175"/>
        <v>#VALUE!</v>
      </c>
      <c r="E1860" s="6" t="e">
        <f t="shared" si="176"/>
        <v>#VALUE!</v>
      </c>
      <c r="F1860" s="6" t="e">
        <f t="shared" si="177"/>
        <v>#VALUE!</v>
      </c>
      <c r="H1860" s="6" t="str">
        <f>IFERROR(IF(Table1[[#This Row],[Multi-lens? 1]]="No", 1, IF(Table1[[#This Row],[Multi-lens? 1]]="Dual", 2, IF(Table1[[#This Row],[Multi-lens? 1]]="Quad", 4, ""))),"")</f>
        <v/>
      </c>
      <c r="I1860" s="9" t="str">
        <f>IFERROR(Table1[[#This Row],[Name]],"")</f>
        <v/>
      </c>
      <c r="K1860" s="3" t="str">
        <f t="shared" si="178"/>
        <v/>
      </c>
      <c r="M1860" s="4" t="e">
        <f>IF(Table1[[#This Row],[Import to Gateway Calculator?]]="Yes",IFERROR(Table1[[#This Row],[Streaming Resolution '[MP']]],""),0)</f>
        <v>#VALUE!</v>
      </c>
      <c r="N1860" s="4" t="e">
        <f>IF(Table1[[#This Row],[Import to Gateway Calculator?]]="Yes",IFERROR(Table1[[#This Row],[Recording Resolution '[MP']]],""),0)</f>
        <v>#VALUE!</v>
      </c>
      <c r="O1860" s="4" t="e">
        <f>IF(Table1[[#This Row],[Import to Gateway Calculator?]]="Yes",IFERROR(Table1[[#This Row],[Frame Rate '[FPS'] 1]],""),0)</f>
        <v>#VALUE!</v>
      </c>
      <c r="P1860" s="4" t="e">
        <f>IF(Table1[[#This Row],[Import to Gateway Calculator?]]="Yes",IFERROR(Table1[[#This Row],[Days of Storage 1]],""),0)</f>
        <v>#VALUE!</v>
      </c>
    </row>
    <row r="1861" spans="1:16" x14ac:dyDescent="0.25">
      <c r="A1861" s="5" t="e">
        <f t="shared" si="173"/>
        <v>#VALUE!</v>
      </c>
      <c r="B1861" s="6" t="str">
        <f>IFERROR(IF(Table1[[#This Row],[Multi-lens? 1]]="No", 1, IF(Table1[[#This Row],[Multi-lens? 1]]="Dual", 2, IF(Table1[[#This Row],[Multi-lens? 1]]="Quad", 4, ""))),"")</f>
        <v/>
      </c>
      <c r="C1861" s="6" t="e">
        <f t="shared" si="174"/>
        <v>#VALUE!</v>
      </c>
      <c r="D1861" s="6" t="e">
        <f t="shared" si="175"/>
        <v>#VALUE!</v>
      </c>
      <c r="E1861" s="6" t="e">
        <f t="shared" si="176"/>
        <v>#VALUE!</v>
      </c>
      <c r="F1861" s="6" t="e">
        <f t="shared" si="177"/>
        <v>#VALUE!</v>
      </c>
      <c r="H1861" s="6" t="str">
        <f>IFERROR(IF(Table1[[#This Row],[Multi-lens? 1]]="No", 1, IF(Table1[[#This Row],[Multi-lens? 1]]="Dual", 2, IF(Table1[[#This Row],[Multi-lens? 1]]="Quad", 4, ""))),"")</f>
        <v/>
      </c>
      <c r="I1861" s="9" t="str">
        <f>IFERROR(Table1[[#This Row],[Name]],"")</f>
        <v/>
      </c>
      <c r="K1861" s="3" t="str">
        <f t="shared" si="178"/>
        <v/>
      </c>
      <c r="M1861" s="4" t="e">
        <f>IF(Table1[[#This Row],[Import to Gateway Calculator?]]="Yes",IFERROR(Table1[[#This Row],[Streaming Resolution '[MP']]],""),0)</f>
        <v>#VALUE!</v>
      </c>
      <c r="N1861" s="4" t="e">
        <f>IF(Table1[[#This Row],[Import to Gateway Calculator?]]="Yes",IFERROR(Table1[[#This Row],[Recording Resolution '[MP']]],""),0)</f>
        <v>#VALUE!</v>
      </c>
      <c r="O1861" s="4" t="e">
        <f>IF(Table1[[#This Row],[Import to Gateway Calculator?]]="Yes",IFERROR(Table1[[#This Row],[Frame Rate '[FPS'] 1]],""),0)</f>
        <v>#VALUE!</v>
      </c>
      <c r="P1861" s="4" t="e">
        <f>IF(Table1[[#This Row],[Import to Gateway Calculator?]]="Yes",IFERROR(Table1[[#This Row],[Days of Storage 1]],""),0)</f>
        <v>#VALUE!</v>
      </c>
    </row>
    <row r="1862" spans="1:16" x14ac:dyDescent="0.25">
      <c r="A1862" s="5" t="e">
        <f t="shared" si="173"/>
        <v>#VALUE!</v>
      </c>
      <c r="B1862" s="6" t="str">
        <f>IFERROR(IF(Table1[[#This Row],[Multi-lens? 1]]="No", 1, IF(Table1[[#This Row],[Multi-lens? 1]]="Dual", 2, IF(Table1[[#This Row],[Multi-lens? 1]]="Quad", 4, ""))),"")</f>
        <v/>
      </c>
      <c r="C1862" s="6" t="e">
        <f t="shared" si="174"/>
        <v>#VALUE!</v>
      </c>
      <c r="D1862" s="6" t="e">
        <f t="shared" si="175"/>
        <v>#VALUE!</v>
      </c>
      <c r="E1862" s="6" t="e">
        <f t="shared" si="176"/>
        <v>#VALUE!</v>
      </c>
      <c r="F1862" s="6" t="e">
        <f t="shared" si="177"/>
        <v>#VALUE!</v>
      </c>
      <c r="H1862" s="6" t="str">
        <f>IFERROR(IF(Table1[[#This Row],[Multi-lens? 1]]="No", 1, IF(Table1[[#This Row],[Multi-lens? 1]]="Dual", 2, IF(Table1[[#This Row],[Multi-lens? 1]]="Quad", 4, ""))),"")</f>
        <v/>
      </c>
      <c r="I1862" s="9" t="str">
        <f>IFERROR(Table1[[#This Row],[Name]],"")</f>
        <v/>
      </c>
      <c r="K1862" s="3" t="str">
        <f t="shared" si="178"/>
        <v/>
      </c>
      <c r="M1862" s="4" t="e">
        <f>IF(Table1[[#This Row],[Import to Gateway Calculator?]]="Yes",IFERROR(Table1[[#This Row],[Streaming Resolution '[MP']]],""),0)</f>
        <v>#VALUE!</v>
      </c>
      <c r="N1862" s="4" t="e">
        <f>IF(Table1[[#This Row],[Import to Gateway Calculator?]]="Yes",IFERROR(Table1[[#This Row],[Recording Resolution '[MP']]],""),0)</f>
        <v>#VALUE!</v>
      </c>
      <c r="O1862" s="4" t="e">
        <f>IF(Table1[[#This Row],[Import to Gateway Calculator?]]="Yes",IFERROR(Table1[[#This Row],[Frame Rate '[FPS'] 1]],""),0)</f>
        <v>#VALUE!</v>
      </c>
      <c r="P1862" s="4" t="e">
        <f>IF(Table1[[#This Row],[Import to Gateway Calculator?]]="Yes",IFERROR(Table1[[#This Row],[Days of Storage 1]],""),0)</f>
        <v>#VALUE!</v>
      </c>
    </row>
    <row r="1863" spans="1:16" x14ac:dyDescent="0.25">
      <c r="A1863" s="5" t="e">
        <f t="shared" ref="A1863:A1926" si="179">IF(D1863=0,"",K1863)</f>
        <v>#VALUE!</v>
      </c>
      <c r="B1863" s="6" t="str">
        <f>IFERROR(IF(Table1[[#This Row],[Multi-lens? 1]]="No", 1, IF(Table1[[#This Row],[Multi-lens? 1]]="Dual", 2, IF(Table1[[#This Row],[Multi-lens? 1]]="Quad", 4, ""))),"")</f>
        <v/>
      </c>
      <c r="C1863" s="6" t="e">
        <f t="shared" ref="C1863:C1926" si="180">M1863</f>
        <v>#VALUE!</v>
      </c>
      <c r="D1863" s="6" t="e">
        <f t="shared" ref="D1863:D1926" si="181">N1863</f>
        <v>#VALUE!</v>
      </c>
      <c r="E1863" s="6" t="e">
        <f t="shared" ref="E1863:E1926" si="182">O1863</f>
        <v>#VALUE!</v>
      </c>
      <c r="F1863" s="6" t="e">
        <f t="shared" ref="F1863:F1926" si="183">P1863</f>
        <v>#VALUE!</v>
      </c>
      <c r="H1863" s="6" t="str">
        <f>IFERROR(IF(Table1[[#This Row],[Multi-lens? 1]]="No", 1, IF(Table1[[#This Row],[Multi-lens? 1]]="Dual", 2, IF(Table1[[#This Row],[Multi-lens? 1]]="Quad", 4, ""))),"")</f>
        <v/>
      </c>
      <c r="I1863" s="9" t="str">
        <f>IFERROR(Table1[[#This Row],[Name]],"")</f>
        <v/>
      </c>
      <c r="K1863" s="3" t="str">
        <f t="shared" si="178"/>
        <v/>
      </c>
      <c r="M1863" s="4" t="e">
        <f>IF(Table1[[#This Row],[Import to Gateway Calculator?]]="Yes",IFERROR(Table1[[#This Row],[Streaming Resolution '[MP']]],""),0)</f>
        <v>#VALUE!</v>
      </c>
      <c r="N1863" s="4" t="e">
        <f>IF(Table1[[#This Row],[Import to Gateway Calculator?]]="Yes",IFERROR(Table1[[#This Row],[Recording Resolution '[MP']]],""),0)</f>
        <v>#VALUE!</v>
      </c>
      <c r="O1863" s="4" t="e">
        <f>IF(Table1[[#This Row],[Import to Gateway Calculator?]]="Yes",IFERROR(Table1[[#This Row],[Frame Rate '[FPS'] 1]],""),0)</f>
        <v>#VALUE!</v>
      </c>
      <c r="P1863" s="4" t="e">
        <f>IF(Table1[[#This Row],[Import to Gateway Calculator?]]="Yes",IFERROR(Table1[[#This Row],[Days of Storage 1]],""),0)</f>
        <v>#VALUE!</v>
      </c>
    </row>
    <row r="1864" spans="1:16" x14ac:dyDescent="0.25">
      <c r="A1864" s="5" t="e">
        <f t="shared" si="179"/>
        <v>#VALUE!</v>
      </c>
      <c r="B1864" s="6" t="str">
        <f>IFERROR(IF(Table1[[#This Row],[Multi-lens? 1]]="No", 1, IF(Table1[[#This Row],[Multi-lens? 1]]="Dual", 2, IF(Table1[[#This Row],[Multi-lens? 1]]="Quad", 4, ""))),"")</f>
        <v/>
      </c>
      <c r="C1864" s="6" t="e">
        <f t="shared" si="180"/>
        <v>#VALUE!</v>
      </c>
      <c r="D1864" s="6" t="e">
        <f t="shared" si="181"/>
        <v>#VALUE!</v>
      </c>
      <c r="E1864" s="6" t="e">
        <f t="shared" si="182"/>
        <v>#VALUE!</v>
      </c>
      <c r="F1864" s="6" t="e">
        <f t="shared" si="183"/>
        <v>#VALUE!</v>
      </c>
      <c r="H1864" s="6" t="str">
        <f>IFERROR(IF(Table1[[#This Row],[Multi-lens? 1]]="No", 1, IF(Table1[[#This Row],[Multi-lens? 1]]="Dual", 2, IF(Table1[[#This Row],[Multi-lens? 1]]="Quad", 4, ""))),"")</f>
        <v/>
      </c>
      <c r="I1864" s="9" t="str">
        <f>IFERROR(Table1[[#This Row],[Name]],"")</f>
        <v/>
      </c>
      <c r="K1864" s="3" t="str">
        <f t="shared" si="178"/>
        <v/>
      </c>
      <c r="M1864" s="4" t="e">
        <f>IF(Table1[[#This Row],[Import to Gateway Calculator?]]="Yes",IFERROR(Table1[[#This Row],[Streaming Resolution '[MP']]],""),0)</f>
        <v>#VALUE!</v>
      </c>
      <c r="N1864" s="4" t="e">
        <f>IF(Table1[[#This Row],[Import to Gateway Calculator?]]="Yes",IFERROR(Table1[[#This Row],[Recording Resolution '[MP']]],""),0)</f>
        <v>#VALUE!</v>
      </c>
      <c r="O1864" s="4" t="e">
        <f>IF(Table1[[#This Row],[Import to Gateway Calculator?]]="Yes",IFERROR(Table1[[#This Row],[Frame Rate '[FPS'] 1]],""),0)</f>
        <v>#VALUE!</v>
      </c>
      <c r="P1864" s="4" t="e">
        <f>IF(Table1[[#This Row],[Import to Gateway Calculator?]]="Yes",IFERROR(Table1[[#This Row],[Days of Storage 1]],""),0)</f>
        <v>#VALUE!</v>
      </c>
    </row>
    <row r="1865" spans="1:16" x14ac:dyDescent="0.25">
      <c r="A1865" s="5" t="e">
        <f t="shared" si="179"/>
        <v>#VALUE!</v>
      </c>
      <c r="B1865" s="6" t="str">
        <f>IFERROR(IF(Table1[[#This Row],[Multi-lens? 1]]="No", 1, IF(Table1[[#This Row],[Multi-lens? 1]]="Dual", 2, IF(Table1[[#This Row],[Multi-lens? 1]]="Quad", 4, ""))),"")</f>
        <v/>
      </c>
      <c r="C1865" s="6" t="e">
        <f t="shared" si="180"/>
        <v>#VALUE!</v>
      </c>
      <c r="D1865" s="6" t="e">
        <f t="shared" si="181"/>
        <v>#VALUE!</v>
      </c>
      <c r="E1865" s="6" t="e">
        <f t="shared" si="182"/>
        <v>#VALUE!</v>
      </c>
      <c r="F1865" s="6" t="e">
        <f t="shared" si="183"/>
        <v>#VALUE!</v>
      </c>
      <c r="H1865" s="6" t="str">
        <f>IFERROR(IF(Table1[[#This Row],[Multi-lens? 1]]="No", 1, IF(Table1[[#This Row],[Multi-lens? 1]]="Dual", 2, IF(Table1[[#This Row],[Multi-lens? 1]]="Quad", 4, ""))),"")</f>
        <v/>
      </c>
      <c r="I1865" s="9" t="str">
        <f>IFERROR(Table1[[#This Row],[Name]],"")</f>
        <v/>
      </c>
      <c r="K1865" s="3" t="str">
        <f t="shared" si="178"/>
        <v/>
      </c>
      <c r="M1865" s="4" t="e">
        <f>IF(Table1[[#This Row],[Import to Gateway Calculator?]]="Yes",IFERROR(Table1[[#This Row],[Streaming Resolution '[MP']]],""),0)</f>
        <v>#VALUE!</v>
      </c>
      <c r="N1865" s="4" t="e">
        <f>IF(Table1[[#This Row],[Import to Gateway Calculator?]]="Yes",IFERROR(Table1[[#This Row],[Recording Resolution '[MP']]],""),0)</f>
        <v>#VALUE!</v>
      </c>
      <c r="O1865" s="4" t="e">
        <f>IF(Table1[[#This Row],[Import to Gateway Calculator?]]="Yes",IFERROR(Table1[[#This Row],[Frame Rate '[FPS'] 1]],""),0)</f>
        <v>#VALUE!</v>
      </c>
      <c r="P1865" s="4" t="e">
        <f>IF(Table1[[#This Row],[Import to Gateway Calculator?]]="Yes",IFERROR(Table1[[#This Row],[Days of Storage 1]],""),0)</f>
        <v>#VALUE!</v>
      </c>
    </row>
    <row r="1866" spans="1:16" x14ac:dyDescent="0.25">
      <c r="A1866" s="5" t="e">
        <f t="shared" si="179"/>
        <v>#VALUE!</v>
      </c>
      <c r="B1866" s="6" t="str">
        <f>IFERROR(IF(Table1[[#This Row],[Multi-lens? 1]]="No", 1, IF(Table1[[#This Row],[Multi-lens? 1]]="Dual", 2, IF(Table1[[#This Row],[Multi-lens? 1]]="Quad", 4, ""))),"")</f>
        <v/>
      </c>
      <c r="C1866" s="6" t="e">
        <f t="shared" si="180"/>
        <v>#VALUE!</v>
      </c>
      <c r="D1866" s="6" t="e">
        <f t="shared" si="181"/>
        <v>#VALUE!</v>
      </c>
      <c r="E1866" s="6" t="e">
        <f t="shared" si="182"/>
        <v>#VALUE!</v>
      </c>
      <c r="F1866" s="6" t="e">
        <f t="shared" si="183"/>
        <v>#VALUE!</v>
      </c>
      <c r="H1866" s="6" t="str">
        <f>IFERROR(IF(Table1[[#This Row],[Multi-lens? 1]]="No", 1, IF(Table1[[#This Row],[Multi-lens? 1]]="Dual", 2, IF(Table1[[#This Row],[Multi-lens? 1]]="Quad", 4, ""))),"")</f>
        <v/>
      </c>
      <c r="I1866" s="9" t="str">
        <f>IFERROR(Table1[[#This Row],[Name]],"")</f>
        <v/>
      </c>
      <c r="K1866" s="3" t="str">
        <f t="shared" si="178"/>
        <v/>
      </c>
      <c r="M1866" s="4" t="e">
        <f>IF(Table1[[#This Row],[Import to Gateway Calculator?]]="Yes",IFERROR(Table1[[#This Row],[Streaming Resolution '[MP']]],""),0)</f>
        <v>#VALUE!</v>
      </c>
      <c r="N1866" s="4" t="e">
        <f>IF(Table1[[#This Row],[Import to Gateway Calculator?]]="Yes",IFERROR(Table1[[#This Row],[Recording Resolution '[MP']]],""),0)</f>
        <v>#VALUE!</v>
      </c>
      <c r="O1866" s="4" t="e">
        <f>IF(Table1[[#This Row],[Import to Gateway Calculator?]]="Yes",IFERROR(Table1[[#This Row],[Frame Rate '[FPS'] 1]],""),0)</f>
        <v>#VALUE!</v>
      </c>
      <c r="P1866" s="4" t="e">
        <f>IF(Table1[[#This Row],[Import to Gateway Calculator?]]="Yes",IFERROR(Table1[[#This Row],[Days of Storage 1]],""),0)</f>
        <v>#VALUE!</v>
      </c>
    </row>
    <row r="1867" spans="1:16" x14ac:dyDescent="0.25">
      <c r="A1867" s="5" t="e">
        <f t="shared" si="179"/>
        <v>#VALUE!</v>
      </c>
      <c r="B1867" s="6" t="str">
        <f>IFERROR(IF(Table1[[#This Row],[Multi-lens? 1]]="No", 1, IF(Table1[[#This Row],[Multi-lens? 1]]="Dual", 2, IF(Table1[[#This Row],[Multi-lens? 1]]="Quad", 4, ""))),"")</f>
        <v/>
      </c>
      <c r="C1867" s="6" t="e">
        <f t="shared" si="180"/>
        <v>#VALUE!</v>
      </c>
      <c r="D1867" s="6" t="e">
        <f t="shared" si="181"/>
        <v>#VALUE!</v>
      </c>
      <c r="E1867" s="6" t="e">
        <f t="shared" si="182"/>
        <v>#VALUE!</v>
      </c>
      <c r="F1867" s="6" t="e">
        <f t="shared" si="183"/>
        <v>#VALUE!</v>
      </c>
      <c r="H1867" s="6" t="str">
        <f>IFERROR(IF(Table1[[#This Row],[Multi-lens? 1]]="No", 1, IF(Table1[[#This Row],[Multi-lens? 1]]="Dual", 2, IF(Table1[[#This Row],[Multi-lens? 1]]="Quad", 4, ""))),"")</f>
        <v/>
      </c>
      <c r="I1867" s="9" t="str">
        <f>IFERROR(Table1[[#This Row],[Name]],"")</f>
        <v/>
      </c>
      <c r="K1867" s="3" t="str">
        <f t="shared" si="178"/>
        <v/>
      </c>
      <c r="M1867" s="4" t="e">
        <f>IF(Table1[[#This Row],[Import to Gateway Calculator?]]="Yes",IFERROR(Table1[[#This Row],[Streaming Resolution '[MP']]],""),0)</f>
        <v>#VALUE!</v>
      </c>
      <c r="N1867" s="4" t="e">
        <f>IF(Table1[[#This Row],[Import to Gateway Calculator?]]="Yes",IFERROR(Table1[[#This Row],[Recording Resolution '[MP']]],""),0)</f>
        <v>#VALUE!</v>
      </c>
      <c r="O1867" s="4" t="e">
        <f>IF(Table1[[#This Row],[Import to Gateway Calculator?]]="Yes",IFERROR(Table1[[#This Row],[Frame Rate '[FPS'] 1]],""),0)</f>
        <v>#VALUE!</v>
      </c>
      <c r="P1867" s="4" t="e">
        <f>IF(Table1[[#This Row],[Import to Gateway Calculator?]]="Yes",IFERROR(Table1[[#This Row],[Days of Storage 1]],""),0)</f>
        <v>#VALUE!</v>
      </c>
    </row>
    <row r="1868" spans="1:16" x14ac:dyDescent="0.25">
      <c r="A1868" s="5" t="e">
        <f t="shared" si="179"/>
        <v>#VALUE!</v>
      </c>
      <c r="B1868" s="6" t="str">
        <f>IFERROR(IF(Table1[[#This Row],[Multi-lens? 1]]="No", 1, IF(Table1[[#This Row],[Multi-lens? 1]]="Dual", 2, IF(Table1[[#This Row],[Multi-lens? 1]]="Quad", 4, ""))),"")</f>
        <v/>
      </c>
      <c r="C1868" s="6" t="e">
        <f t="shared" si="180"/>
        <v>#VALUE!</v>
      </c>
      <c r="D1868" s="6" t="e">
        <f t="shared" si="181"/>
        <v>#VALUE!</v>
      </c>
      <c r="E1868" s="6" t="e">
        <f t="shared" si="182"/>
        <v>#VALUE!</v>
      </c>
      <c r="F1868" s="6" t="e">
        <f t="shared" si="183"/>
        <v>#VALUE!</v>
      </c>
      <c r="H1868" s="6" t="str">
        <f>IFERROR(IF(Table1[[#This Row],[Multi-lens? 1]]="No", 1, IF(Table1[[#This Row],[Multi-lens? 1]]="Dual", 2, IF(Table1[[#This Row],[Multi-lens? 1]]="Quad", 4, ""))),"")</f>
        <v/>
      </c>
      <c r="I1868" s="9" t="str">
        <f>IFERROR(Table1[[#This Row],[Name]],"")</f>
        <v/>
      </c>
      <c r="K1868" s="3" t="str">
        <f t="shared" si="178"/>
        <v/>
      </c>
      <c r="M1868" s="4" t="e">
        <f>IF(Table1[[#This Row],[Import to Gateway Calculator?]]="Yes",IFERROR(Table1[[#This Row],[Streaming Resolution '[MP']]],""),0)</f>
        <v>#VALUE!</v>
      </c>
      <c r="N1868" s="4" t="e">
        <f>IF(Table1[[#This Row],[Import to Gateway Calculator?]]="Yes",IFERROR(Table1[[#This Row],[Recording Resolution '[MP']]],""),0)</f>
        <v>#VALUE!</v>
      </c>
      <c r="O1868" s="4" t="e">
        <f>IF(Table1[[#This Row],[Import to Gateway Calculator?]]="Yes",IFERROR(Table1[[#This Row],[Frame Rate '[FPS'] 1]],""),0)</f>
        <v>#VALUE!</v>
      </c>
      <c r="P1868" s="4" t="e">
        <f>IF(Table1[[#This Row],[Import to Gateway Calculator?]]="Yes",IFERROR(Table1[[#This Row],[Days of Storage 1]],""),0)</f>
        <v>#VALUE!</v>
      </c>
    </row>
    <row r="1869" spans="1:16" x14ac:dyDescent="0.25">
      <c r="A1869" s="5" t="e">
        <f t="shared" si="179"/>
        <v>#VALUE!</v>
      </c>
      <c r="B1869" s="6" t="str">
        <f>IFERROR(IF(Table1[[#This Row],[Multi-lens? 1]]="No", 1, IF(Table1[[#This Row],[Multi-lens? 1]]="Dual", 2, IF(Table1[[#This Row],[Multi-lens? 1]]="Quad", 4, ""))),"")</f>
        <v/>
      </c>
      <c r="C1869" s="6" t="e">
        <f t="shared" si="180"/>
        <v>#VALUE!</v>
      </c>
      <c r="D1869" s="6" t="e">
        <f t="shared" si="181"/>
        <v>#VALUE!</v>
      </c>
      <c r="E1869" s="6" t="e">
        <f t="shared" si="182"/>
        <v>#VALUE!</v>
      </c>
      <c r="F1869" s="6" t="e">
        <f t="shared" si="183"/>
        <v>#VALUE!</v>
      </c>
      <c r="H1869" s="6" t="str">
        <f>IFERROR(IF(Table1[[#This Row],[Multi-lens? 1]]="No", 1, IF(Table1[[#This Row],[Multi-lens? 1]]="Dual", 2, IF(Table1[[#This Row],[Multi-lens? 1]]="Quad", 4, ""))),"")</f>
        <v/>
      </c>
      <c r="I1869" s="9" t="str">
        <f>IFERROR(Table1[[#This Row],[Name]],"")</f>
        <v/>
      </c>
      <c r="K1869" s="3" t="str">
        <f t="shared" si="178"/>
        <v/>
      </c>
      <c r="M1869" s="4" t="e">
        <f>IF(Table1[[#This Row],[Import to Gateway Calculator?]]="Yes",IFERROR(Table1[[#This Row],[Streaming Resolution '[MP']]],""),0)</f>
        <v>#VALUE!</v>
      </c>
      <c r="N1869" s="4" t="e">
        <f>IF(Table1[[#This Row],[Import to Gateway Calculator?]]="Yes",IFERROR(Table1[[#This Row],[Recording Resolution '[MP']]],""),0)</f>
        <v>#VALUE!</v>
      </c>
      <c r="O1869" s="4" t="e">
        <f>IF(Table1[[#This Row],[Import to Gateway Calculator?]]="Yes",IFERROR(Table1[[#This Row],[Frame Rate '[FPS'] 1]],""),0)</f>
        <v>#VALUE!</v>
      </c>
      <c r="P1869" s="4" t="e">
        <f>IF(Table1[[#This Row],[Import to Gateway Calculator?]]="Yes",IFERROR(Table1[[#This Row],[Days of Storage 1]],""),0)</f>
        <v>#VALUE!</v>
      </c>
    </row>
    <row r="1870" spans="1:16" x14ac:dyDescent="0.25">
      <c r="A1870" s="5" t="e">
        <f t="shared" si="179"/>
        <v>#VALUE!</v>
      </c>
      <c r="B1870" s="6" t="str">
        <f>IFERROR(IF(Table1[[#This Row],[Multi-lens? 1]]="No", 1, IF(Table1[[#This Row],[Multi-lens? 1]]="Dual", 2, IF(Table1[[#This Row],[Multi-lens? 1]]="Quad", 4, ""))),"")</f>
        <v/>
      </c>
      <c r="C1870" s="6" t="e">
        <f t="shared" si="180"/>
        <v>#VALUE!</v>
      </c>
      <c r="D1870" s="6" t="e">
        <f t="shared" si="181"/>
        <v>#VALUE!</v>
      </c>
      <c r="E1870" s="6" t="e">
        <f t="shared" si="182"/>
        <v>#VALUE!</v>
      </c>
      <c r="F1870" s="6" t="e">
        <f t="shared" si="183"/>
        <v>#VALUE!</v>
      </c>
      <c r="H1870" s="6" t="str">
        <f>IFERROR(IF(Table1[[#This Row],[Multi-lens? 1]]="No", 1, IF(Table1[[#This Row],[Multi-lens? 1]]="Dual", 2, IF(Table1[[#This Row],[Multi-lens? 1]]="Quad", 4, ""))),"")</f>
        <v/>
      </c>
      <c r="I1870" s="9" t="str">
        <f>IFERROR(Table1[[#This Row],[Name]],"")</f>
        <v/>
      </c>
      <c r="K1870" s="3" t="str">
        <f t="shared" si="178"/>
        <v/>
      </c>
      <c r="M1870" s="4" t="e">
        <f>IF(Table1[[#This Row],[Import to Gateway Calculator?]]="Yes",IFERROR(Table1[[#This Row],[Streaming Resolution '[MP']]],""),0)</f>
        <v>#VALUE!</v>
      </c>
      <c r="N1870" s="4" t="e">
        <f>IF(Table1[[#This Row],[Import to Gateway Calculator?]]="Yes",IFERROR(Table1[[#This Row],[Recording Resolution '[MP']]],""),0)</f>
        <v>#VALUE!</v>
      </c>
      <c r="O1870" s="4" t="e">
        <f>IF(Table1[[#This Row],[Import to Gateway Calculator?]]="Yes",IFERROR(Table1[[#This Row],[Frame Rate '[FPS'] 1]],""),0)</f>
        <v>#VALUE!</v>
      </c>
      <c r="P1870" s="4" t="e">
        <f>IF(Table1[[#This Row],[Import to Gateway Calculator?]]="Yes",IFERROR(Table1[[#This Row],[Days of Storage 1]],""),0)</f>
        <v>#VALUE!</v>
      </c>
    </row>
    <row r="1871" spans="1:16" x14ac:dyDescent="0.25">
      <c r="A1871" s="5" t="e">
        <f t="shared" si="179"/>
        <v>#VALUE!</v>
      </c>
      <c r="B1871" s="6" t="str">
        <f>IFERROR(IF(Table1[[#This Row],[Multi-lens? 1]]="No", 1, IF(Table1[[#This Row],[Multi-lens? 1]]="Dual", 2, IF(Table1[[#This Row],[Multi-lens? 1]]="Quad", 4, ""))),"")</f>
        <v/>
      </c>
      <c r="C1871" s="6" t="e">
        <f t="shared" si="180"/>
        <v>#VALUE!</v>
      </c>
      <c r="D1871" s="6" t="e">
        <f t="shared" si="181"/>
        <v>#VALUE!</v>
      </c>
      <c r="E1871" s="6" t="e">
        <f t="shared" si="182"/>
        <v>#VALUE!</v>
      </c>
      <c r="F1871" s="6" t="e">
        <f t="shared" si="183"/>
        <v>#VALUE!</v>
      </c>
      <c r="H1871" s="6" t="str">
        <f>IFERROR(IF(Table1[[#This Row],[Multi-lens? 1]]="No", 1, IF(Table1[[#This Row],[Multi-lens? 1]]="Dual", 2, IF(Table1[[#This Row],[Multi-lens? 1]]="Quad", 4, ""))),"")</f>
        <v/>
      </c>
      <c r="I1871" s="9" t="str">
        <f>IFERROR(Table1[[#This Row],[Name]],"")</f>
        <v/>
      </c>
      <c r="K1871" s="3" t="str">
        <f t="shared" si="178"/>
        <v/>
      </c>
      <c r="M1871" s="4" t="e">
        <f>IF(Table1[[#This Row],[Import to Gateway Calculator?]]="Yes",IFERROR(Table1[[#This Row],[Streaming Resolution '[MP']]],""),0)</f>
        <v>#VALUE!</v>
      </c>
      <c r="N1871" s="4" t="e">
        <f>IF(Table1[[#This Row],[Import to Gateway Calculator?]]="Yes",IFERROR(Table1[[#This Row],[Recording Resolution '[MP']]],""),0)</f>
        <v>#VALUE!</v>
      </c>
      <c r="O1871" s="4" t="e">
        <f>IF(Table1[[#This Row],[Import to Gateway Calculator?]]="Yes",IFERROR(Table1[[#This Row],[Frame Rate '[FPS'] 1]],""),0)</f>
        <v>#VALUE!</v>
      </c>
      <c r="P1871" s="4" t="e">
        <f>IF(Table1[[#This Row],[Import to Gateway Calculator?]]="Yes",IFERROR(Table1[[#This Row],[Days of Storage 1]],""),0)</f>
        <v>#VALUE!</v>
      </c>
    </row>
    <row r="1872" spans="1:16" x14ac:dyDescent="0.25">
      <c r="A1872" s="5" t="e">
        <f t="shared" si="179"/>
        <v>#VALUE!</v>
      </c>
      <c r="B1872" s="6" t="str">
        <f>IFERROR(IF(Table1[[#This Row],[Multi-lens? 1]]="No", 1, IF(Table1[[#This Row],[Multi-lens? 1]]="Dual", 2, IF(Table1[[#This Row],[Multi-lens? 1]]="Quad", 4, ""))),"")</f>
        <v/>
      </c>
      <c r="C1872" s="6" t="e">
        <f t="shared" si="180"/>
        <v>#VALUE!</v>
      </c>
      <c r="D1872" s="6" t="e">
        <f t="shared" si="181"/>
        <v>#VALUE!</v>
      </c>
      <c r="E1872" s="6" t="e">
        <f t="shared" si="182"/>
        <v>#VALUE!</v>
      </c>
      <c r="F1872" s="6" t="e">
        <f t="shared" si="183"/>
        <v>#VALUE!</v>
      </c>
      <c r="H1872" s="6" t="str">
        <f>IFERROR(IF(Table1[[#This Row],[Multi-lens? 1]]="No", 1, IF(Table1[[#This Row],[Multi-lens? 1]]="Dual", 2, IF(Table1[[#This Row],[Multi-lens? 1]]="Quad", 4, ""))),"")</f>
        <v/>
      </c>
      <c r="I1872" s="9" t="str">
        <f>IFERROR(Table1[[#This Row],[Name]],"")</f>
        <v/>
      </c>
      <c r="K1872" s="3" t="str">
        <f t="shared" si="178"/>
        <v/>
      </c>
      <c r="M1872" s="4" t="e">
        <f>IF(Table1[[#This Row],[Import to Gateway Calculator?]]="Yes",IFERROR(Table1[[#This Row],[Streaming Resolution '[MP']]],""),0)</f>
        <v>#VALUE!</v>
      </c>
      <c r="N1872" s="4" t="e">
        <f>IF(Table1[[#This Row],[Import to Gateway Calculator?]]="Yes",IFERROR(Table1[[#This Row],[Recording Resolution '[MP']]],""),0)</f>
        <v>#VALUE!</v>
      </c>
      <c r="O1872" s="4" t="e">
        <f>IF(Table1[[#This Row],[Import to Gateway Calculator?]]="Yes",IFERROR(Table1[[#This Row],[Frame Rate '[FPS'] 1]],""),0)</f>
        <v>#VALUE!</v>
      </c>
      <c r="P1872" s="4" t="e">
        <f>IF(Table1[[#This Row],[Import to Gateway Calculator?]]="Yes",IFERROR(Table1[[#This Row],[Days of Storage 1]],""),0)</f>
        <v>#VALUE!</v>
      </c>
    </row>
    <row r="1873" spans="1:16" x14ac:dyDescent="0.25">
      <c r="A1873" s="5" t="e">
        <f t="shared" si="179"/>
        <v>#VALUE!</v>
      </c>
      <c r="B1873" s="6" t="str">
        <f>IFERROR(IF(Table1[[#This Row],[Multi-lens? 1]]="No", 1, IF(Table1[[#This Row],[Multi-lens? 1]]="Dual", 2, IF(Table1[[#This Row],[Multi-lens? 1]]="Quad", 4, ""))),"")</f>
        <v/>
      </c>
      <c r="C1873" s="6" t="e">
        <f t="shared" si="180"/>
        <v>#VALUE!</v>
      </c>
      <c r="D1873" s="6" t="e">
        <f t="shared" si="181"/>
        <v>#VALUE!</v>
      </c>
      <c r="E1873" s="6" t="e">
        <f t="shared" si="182"/>
        <v>#VALUE!</v>
      </c>
      <c r="F1873" s="6" t="e">
        <f t="shared" si="183"/>
        <v>#VALUE!</v>
      </c>
      <c r="H1873" s="6" t="str">
        <f>IFERROR(IF(Table1[[#This Row],[Multi-lens? 1]]="No", 1, IF(Table1[[#This Row],[Multi-lens? 1]]="Dual", 2, IF(Table1[[#This Row],[Multi-lens? 1]]="Quad", 4, ""))),"")</f>
        <v/>
      </c>
      <c r="I1873" s="9" t="str">
        <f>IFERROR(Table1[[#This Row],[Name]],"")</f>
        <v/>
      </c>
      <c r="K1873" s="3" t="str">
        <f t="shared" si="178"/>
        <v/>
      </c>
      <c r="M1873" s="4" t="e">
        <f>IF(Table1[[#This Row],[Import to Gateway Calculator?]]="Yes",IFERROR(Table1[[#This Row],[Streaming Resolution '[MP']]],""),0)</f>
        <v>#VALUE!</v>
      </c>
      <c r="N1873" s="4" t="e">
        <f>IF(Table1[[#This Row],[Import to Gateway Calculator?]]="Yes",IFERROR(Table1[[#This Row],[Recording Resolution '[MP']]],""),0)</f>
        <v>#VALUE!</v>
      </c>
      <c r="O1873" s="4" t="e">
        <f>IF(Table1[[#This Row],[Import to Gateway Calculator?]]="Yes",IFERROR(Table1[[#This Row],[Frame Rate '[FPS'] 1]],""),0)</f>
        <v>#VALUE!</v>
      </c>
      <c r="P1873" s="4" t="e">
        <f>IF(Table1[[#This Row],[Import to Gateway Calculator?]]="Yes",IFERROR(Table1[[#This Row],[Days of Storage 1]],""),0)</f>
        <v>#VALUE!</v>
      </c>
    </row>
    <row r="1874" spans="1:16" x14ac:dyDescent="0.25">
      <c r="A1874" s="5" t="e">
        <f t="shared" si="179"/>
        <v>#VALUE!</v>
      </c>
      <c r="B1874" s="6" t="str">
        <f>IFERROR(IF(Table1[[#This Row],[Multi-lens? 1]]="No", 1, IF(Table1[[#This Row],[Multi-lens? 1]]="Dual", 2, IF(Table1[[#This Row],[Multi-lens? 1]]="Quad", 4, ""))),"")</f>
        <v/>
      </c>
      <c r="C1874" s="6" t="e">
        <f t="shared" si="180"/>
        <v>#VALUE!</v>
      </c>
      <c r="D1874" s="6" t="e">
        <f t="shared" si="181"/>
        <v>#VALUE!</v>
      </c>
      <c r="E1874" s="6" t="e">
        <f t="shared" si="182"/>
        <v>#VALUE!</v>
      </c>
      <c r="F1874" s="6" t="e">
        <f t="shared" si="183"/>
        <v>#VALUE!</v>
      </c>
      <c r="H1874" s="6" t="str">
        <f>IFERROR(IF(Table1[[#This Row],[Multi-lens? 1]]="No", 1, IF(Table1[[#This Row],[Multi-lens? 1]]="Dual", 2, IF(Table1[[#This Row],[Multi-lens? 1]]="Quad", 4, ""))),"")</f>
        <v/>
      </c>
      <c r="I1874" s="9" t="str">
        <f>IFERROR(Table1[[#This Row],[Name]],"")</f>
        <v/>
      </c>
      <c r="K1874" s="3" t="str">
        <f t="shared" si="178"/>
        <v/>
      </c>
      <c r="M1874" s="4" t="e">
        <f>IF(Table1[[#This Row],[Import to Gateway Calculator?]]="Yes",IFERROR(Table1[[#This Row],[Streaming Resolution '[MP']]],""),0)</f>
        <v>#VALUE!</v>
      </c>
      <c r="N1874" s="4" t="e">
        <f>IF(Table1[[#This Row],[Import to Gateway Calculator?]]="Yes",IFERROR(Table1[[#This Row],[Recording Resolution '[MP']]],""),0)</f>
        <v>#VALUE!</v>
      </c>
      <c r="O1874" s="4" t="e">
        <f>IF(Table1[[#This Row],[Import to Gateway Calculator?]]="Yes",IFERROR(Table1[[#This Row],[Frame Rate '[FPS'] 1]],""),0)</f>
        <v>#VALUE!</v>
      </c>
      <c r="P1874" s="4" t="e">
        <f>IF(Table1[[#This Row],[Import to Gateway Calculator?]]="Yes",IFERROR(Table1[[#This Row],[Days of Storage 1]],""),0)</f>
        <v>#VALUE!</v>
      </c>
    </row>
    <row r="1875" spans="1:16" x14ac:dyDescent="0.25">
      <c r="A1875" s="5" t="e">
        <f t="shared" si="179"/>
        <v>#VALUE!</v>
      </c>
      <c r="B1875" s="6" t="str">
        <f>IFERROR(IF(Table1[[#This Row],[Multi-lens? 1]]="No", 1, IF(Table1[[#This Row],[Multi-lens? 1]]="Dual", 2, IF(Table1[[#This Row],[Multi-lens? 1]]="Quad", 4, ""))),"")</f>
        <v/>
      </c>
      <c r="C1875" s="6" t="e">
        <f t="shared" si="180"/>
        <v>#VALUE!</v>
      </c>
      <c r="D1875" s="6" t="e">
        <f t="shared" si="181"/>
        <v>#VALUE!</v>
      </c>
      <c r="E1875" s="6" t="e">
        <f t="shared" si="182"/>
        <v>#VALUE!</v>
      </c>
      <c r="F1875" s="6" t="e">
        <f t="shared" si="183"/>
        <v>#VALUE!</v>
      </c>
      <c r="H1875" s="6" t="str">
        <f>IFERROR(IF(Table1[[#This Row],[Multi-lens? 1]]="No", 1, IF(Table1[[#This Row],[Multi-lens? 1]]="Dual", 2, IF(Table1[[#This Row],[Multi-lens? 1]]="Quad", 4, ""))),"")</f>
        <v/>
      </c>
      <c r="I1875" s="9" t="str">
        <f>IFERROR(Table1[[#This Row],[Name]],"")</f>
        <v/>
      </c>
      <c r="K1875" s="3" t="str">
        <f t="shared" si="178"/>
        <v/>
      </c>
      <c r="M1875" s="4" t="e">
        <f>IF(Table1[[#This Row],[Import to Gateway Calculator?]]="Yes",IFERROR(Table1[[#This Row],[Streaming Resolution '[MP']]],""),0)</f>
        <v>#VALUE!</v>
      </c>
      <c r="N1875" s="4" t="e">
        <f>IF(Table1[[#This Row],[Import to Gateway Calculator?]]="Yes",IFERROR(Table1[[#This Row],[Recording Resolution '[MP']]],""),0)</f>
        <v>#VALUE!</v>
      </c>
      <c r="O1875" s="4" t="e">
        <f>IF(Table1[[#This Row],[Import to Gateway Calculator?]]="Yes",IFERROR(Table1[[#This Row],[Frame Rate '[FPS'] 1]],""),0)</f>
        <v>#VALUE!</v>
      </c>
      <c r="P1875" s="4" t="e">
        <f>IF(Table1[[#This Row],[Import to Gateway Calculator?]]="Yes",IFERROR(Table1[[#This Row],[Days of Storage 1]],""),0)</f>
        <v>#VALUE!</v>
      </c>
    </row>
    <row r="1876" spans="1:16" x14ac:dyDescent="0.25">
      <c r="A1876" s="5" t="e">
        <f t="shared" si="179"/>
        <v>#VALUE!</v>
      </c>
      <c r="B1876" s="6" t="str">
        <f>IFERROR(IF(Table1[[#This Row],[Multi-lens? 1]]="No", 1, IF(Table1[[#This Row],[Multi-lens? 1]]="Dual", 2, IF(Table1[[#This Row],[Multi-lens? 1]]="Quad", 4, ""))),"")</f>
        <v/>
      </c>
      <c r="C1876" s="6" t="e">
        <f t="shared" si="180"/>
        <v>#VALUE!</v>
      </c>
      <c r="D1876" s="6" t="e">
        <f t="shared" si="181"/>
        <v>#VALUE!</v>
      </c>
      <c r="E1876" s="6" t="e">
        <f t="shared" si="182"/>
        <v>#VALUE!</v>
      </c>
      <c r="F1876" s="6" t="e">
        <f t="shared" si="183"/>
        <v>#VALUE!</v>
      </c>
      <c r="H1876" s="6" t="str">
        <f>IFERROR(IF(Table1[[#This Row],[Multi-lens? 1]]="No", 1, IF(Table1[[#This Row],[Multi-lens? 1]]="Dual", 2, IF(Table1[[#This Row],[Multi-lens? 1]]="Quad", 4, ""))),"")</f>
        <v/>
      </c>
      <c r="I1876" s="9" t="str">
        <f>IFERROR(Table1[[#This Row],[Name]],"")</f>
        <v/>
      </c>
      <c r="K1876" s="3" t="str">
        <f t="shared" si="178"/>
        <v/>
      </c>
      <c r="M1876" s="4" t="e">
        <f>IF(Table1[[#This Row],[Import to Gateway Calculator?]]="Yes",IFERROR(Table1[[#This Row],[Streaming Resolution '[MP']]],""),0)</f>
        <v>#VALUE!</v>
      </c>
      <c r="N1876" s="4" t="e">
        <f>IF(Table1[[#This Row],[Import to Gateway Calculator?]]="Yes",IFERROR(Table1[[#This Row],[Recording Resolution '[MP']]],""),0)</f>
        <v>#VALUE!</v>
      </c>
      <c r="O1876" s="4" t="e">
        <f>IF(Table1[[#This Row],[Import to Gateway Calculator?]]="Yes",IFERROR(Table1[[#This Row],[Frame Rate '[FPS'] 1]],""),0)</f>
        <v>#VALUE!</v>
      </c>
      <c r="P1876" s="4" t="e">
        <f>IF(Table1[[#This Row],[Import to Gateway Calculator?]]="Yes",IFERROR(Table1[[#This Row],[Days of Storage 1]],""),0)</f>
        <v>#VALUE!</v>
      </c>
    </row>
    <row r="1877" spans="1:16" x14ac:dyDescent="0.25">
      <c r="A1877" s="5" t="e">
        <f t="shared" si="179"/>
        <v>#VALUE!</v>
      </c>
      <c r="B1877" s="6" t="str">
        <f>IFERROR(IF(Table1[[#This Row],[Multi-lens? 1]]="No", 1, IF(Table1[[#This Row],[Multi-lens? 1]]="Dual", 2, IF(Table1[[#This Row],[Multi-lens? 1]]="Quad", 4, ""))),"")</f>
        <v/>
      </c>
      <c r="C1877" s="6" t="e">
        <f t="shared" si="180"/>
        <v>#VALUE!</v>
      </c>
      <c r="D1877" s="6" t="e">
        <f t="shared" si="181"/>
        <v>#VALUE!</v>
      </c>
      <c r="E1877" s="6" t="e">
        <f t="shared" si="182"/>
        <v>#VALUE!</v>
      </c>
      <c r="F1877" s="6" t="e">
        <f t="shared" si="183"/>
        <v>#VALUE!</v>
      </c>
      <c r="H1877" s="6" t="str">
        <f>IFERROR(IF(Table1[[#This Row],[Multi-lens? 1]]="No", 1, IF(Table1[[#This Row],[Multi-lens? 1]]="Dual", 2, IF(Table1[[#This Row],[Multi-lens? 1]]="Quad", 4, ""))),"")</f>
        <v/>
      </c>
      <c r="I1877" s="9" t="str">
        <f>IFERROR(Table1[[#This Row],[Name]],"")</f>
        <v/>
      </c>
      <c r="K1877" s="3" t="str">
        <f t="shared" si="178"/>
        <v/>
      </c>
      <c r="M1877" s="4" t="e">
        <f>IF(Table1[[#This Row],[Import to Gateway Calculator?]]="Yes",IFERROR(Table1[[#This Row],[Streaming Resolution '[MP']]],""),0)</f>
        <v>#VALUE!</v>
      </c>
      <c r="N1877" s="4" t="e">
        <f>IF(Table1[[#This Row],[Import to Gateway Calculator?]]="Yes",IFERROR(Table1[[#This Row],[Recording Resolution '[MP']]],""),0)</f>
        <v>#VALUE!</v>
      </c>
      <c r="O1877" s="4" t="e">
        <f>IF(Table1[[#This Row],[Import to Gateway Calculator?]]="Yes",IFERROR(Table1[[#This Row],[Frame Rate '[FPS'] 1]],""),0)</f>
        <v>#VALUE!</v>
      </c>
      <c r="P1877" s="4" t="e">
        <f>IF(Table1[[#This Row],[Import to Gateway Calculator?]]="Yes",IFERROR(Table1[[#This Row],[Days of Storage 1]],""),0)</f>
        <v>#VALUE!</v>
      </c>
    </row>
    <row r="1878" spans="1:16" x14ac:dyDescent="0.25">
      <c r="A1878" s="5" t="e">
        <f t="shared" si="179"/>
        <v>#VALUE!</v>
      </c>
      <c r="B1878" s="6" t="str">
        <f>IFERROR(IF(Table1[[#This Row],[Multi-lens? 1]]="No", 1, IF(Table1[[#This Row],[Multi-lens? 1]]="Dual", 2, IF(Table1[[#This Row],[Multi-lens? 1]]="Quad", 4, ""))),"")</f>
        <v/>
      </c>
      <c r="C1878" s="6" t="e">
        <f t="shared" si="180"/>
        <v>#VALUE!</v>
      </c>
      <c r="D1878" s="6" t="e">
        <f t="shared" si="181"/>
        <v>#VALUE!</v>
      </c>
      <c r="E1878" s="6" t="e">
        <f t="shared" si="182"/>
        <v>#VALUE!</v>
      </c>
      <c r="F1878" s="6" t="e">
        <f t="shared" si="183"/>
        <v>#VALUE!</v>
      </c>
      <c r="H1878" s="6" t="str">
        <f>IFERROR(IF(Table1[[#This Row],[Multi-lens? 1]]="No", 1, IF(Table1[[#This Row],[Multi-lens? 1]]="Dual", 2, IF(Table1[[#This Row],[Multi-lens? 1]]="Quad", 4, ""))),"")</f>
        <v/>
      </c>
      <c r="I1878" s="9" t="str">
        <f>IFERROR(Table1[[#This Row],[Name]],"")</f>
        <v/>
      </c>
      <c r="K1878" s="3" t="str">
        <f t="shared" si="178"/>
        <v/>
      </c>
      <c r="M1878" s="4" t="e">
        <f>IF(Table1[[#This Row],[Import to Gateway Calculator?]]="Yes",IFERROR(Table1[[#This Row],[Streaming Resolution '[MP']]],""),0)</f>
        <v>#VALUE!</v>
      </c>
      <c r="N1878" s="4" t="e">
        <f>IF(Table1[[#This Row],[Import to Gateway Calculator?]]="Yes",IFERROR(Table1[[#This Row],[Recording Resolution '[MP']]],""),0)</f>
        <v>#VALUE!</v>
      </c>
      <c r="O1878" s="4" t="e">
        <f>IF(Table1[[#This Row],[Import to Gateway Calculator?]]="Yes",IFERROR(Table1[[#This Row],[Frame Rate '[FPS'] 1]],""),0)</f>
        <v>#VALUE!</v>
      </c>
      <c r="P1878" s="4" t="e">
        <f>IF(Table1[[#This Row],[Import to Gateway Calculator?]]="Yes",IFERROR(Table1[[#This Row],[Days of Storage 1]],""),0)</f>
        <v>#VALUE!</v>
      </c>
    </row>
    <row r="1879" spans="1:16" x14ac:dyDescent="0.25">
      <c r="A1879" s="5" t="e">
        <f t="shared" si="179"/>
        <v>#VALUE!</v>
      </c>
      <c r="B1879" s="6" t="str">
        <f>IFERROR(IF(Table1[[#This Row],[Multi-lens? 1]]="No", 1, IF(Table1[[#This Row],[Multi-lens? 1]]="Dual", 2, IF(Table1[[#This Row],[Multi-lens? 1]]="Quad", 4, ""))),"")</f>
        <v/>
      </c>
      <c r="C1879" s="6" t="e">
        <f t="shared" si="180"/>
        <v>#VALUE!</v>
      </c>
      <c r="D1879" s="6" t="e">
        <f t="shared" si="181"/>
        <v>#VALUE!</v>
      </c>
      <c r="E1879" s="6" t="e">
        <f t="shared" si="182"/>
        <v>#VALUE!</v>
      </c>
      <c r="F1879" s="6" t="e">
        <f t="shared" si="183"/>
        <v>#VALUE!</v>
      </c>
      <c r="H1879" s="6" t="str">
        <f>IFERROR(IF(Table1[[#This Row],[Multi-lens? 1]]="No", 1, IF(Table1[[#This Row],[Multi-lens? 1]]="Dual", 2, IF(Table1[[#This Row],[Multi-lens? 1]]="Quad", 4, ""))),"")</f>
        <v/>
      </c>
      <c r="I1879" s="9" t="str">
        <f>IFERROR(Table1[[#This Row],[Name]],"")</f>
        <v/>
      </c>
      <c r="K1879" s="3" t="str">
        <f t="shared" si="178"/>
        <v/>
      </c>
      <c r="M1879" s="4" t="e">
        <f>IF(Table1[[#This Row],[Import to Gateway Calculator?]]="Yes",IFERROR(Table1[[#This Row],[Streaming Resolution '[MP']]],""),0)</f>
        <v>#VALUE!</v>
      </c>
      <c r="N1879" s="4" t="e">
        <f>IF(Table1[[#This Row],[Import to Gateway Calculator?]]="Yes",IFERROR(Table1[[#This Row],[Recording Resolution '[MP']]],""),0)</f>
        <v>#VALUE!</v>
      </c>
      <c r="O1879" s="4" t="e">
        <f>IF(Table1[[#This Row],[Import to Gateway Calculator?]]="Yes",IFERROR(Table1[[#This Row],[Frame Rate '[FPS'] 1]],""),0)</f>
        <v>#VALUE!</v>
      </c>
      <c r="P1879" s="4" t="e">
        <f>IF(Table1[[#This Row],[Import to Gateway Calculator?]]="Yes",IFERROR(Table1[[#This Row],[Days of Storage 1]],""),0)</f>
        <v>#VALUE!</v>
      </c>
    </row>
    <row r="1880" spans="1:16" x14ac:dyDescent="0.25">
      <c r="A1880" s="5" t="e">
        <f t="shared" si="179"/>
        <v>#VALUE!</v>
      </c>
      <c r="B1880" s="6" t="str">
        <f>IFERROR(IF(Table1[[#This Row],[Multi-lens? 1]]="No", 1, IF(Table1[[#This Row],[Multi-lens? 1]]="Dual", 2, IF(Table1[[#This Row],[Multi-lens? 1]]="Quad", 4, ""))),"")</f>
        <v/>
      </c>
      <c r="C1880" s="6" t="e">
        <f t="shared" si="180"/>
        <v>#VALUE!</v>
      </c>
      <c r="D1880" s="6" t="e">
        <f t="shared" si="181"/>
        <v>#VALUE!</v>
      </c>
      <c r="E1880" s="6" t="e">
        <f t="shared" si="182"/>
        <v>#VALUE!</v>
      </c>
      <c r="F1880" s="6" t="e">
        <f t="shared" si="183"/>
        <v>#VALUE!</v>
      </c>
      <c r="H1880" s="6" t="str">
        <f>IFERROR(IF(Table1[[#This Row],[Multi-lens? 1]]="No", 1, IF(Table1[[#This Row],[Multi-lens? 1]]="Dual", 2, IF(Table1[[#This Row],[Multi-lens? 1]]="Quad", 4, ""))),"")</f>
        <v/>
      </c>
      <c r="I1880" s="9" t="str">
        <f>IFERROR(Table1[[#This Row],[Name]],"")</f>
        <v/>
      </c>
      <c r="K1880" s="3" t="str">
        <f t="shared" si="178"/>
        <v/>
      </c>
      <c r="M1880" s="4" t="e">
        <f>IF(Table1[[#This Row],[Import to Gateway Calculator?]]="Yes",IFERROR(Table1[[#This Row],[Streaming Resolution '[MP']]],""),0)</f>
        <v>#VALUE!</v>
      </c>
      <c r="N1880" s="4" t="e">
        <f>IF(Table1[[#This Row],[Import to Gateway Calculator?]]="Yes",IFERROR(Table1[[#This Row],[Recording Resolution '[MP']]],""),0)</f>
        <v>#VALUE!</v>
      </c>
      <c r="O1880" s="4" t="e">
        <f>IF(Table1[[#This Row],[Import to Gateway Calculator?]]="Yes",IFERROR(Table1[[#This Row],[Frame Rate '[FPS'] 1]],""),0)</f>
        <v>#VALUE!</v>
      </c>
      <c r="P1880" s="4" t="e">
        <f>IF(Table1[[#This Row],[Import to Gateway Calculator?]]="Yes",IFERROR(Table1[[#This Row],[Days of Storage 1]],""),0)</f>
        <v>#VALUE!</v>
      </c>
    </row>
    <row r="1881" spans="1:16" x14ac:dyDescent="0.25">
      <c r="A1881" s="5" t="e">
        <f t="shared" si="179"/>
        <v>#VALUE!</v>
      </c>
      <c r="B1881" s="6" t="str">
        <f>IFERROR(IF(Table1[[#This Row],[Multi-lens? 1]]="No", 1, IF(Table1[[#This Row],[Multi-lens? 1]]="Dual", 2, IF(Table1[[#This Row],[Multi-lens? 1]]="Quad", 4, ""))),"")</f>
        <v/>
      </c>
      <c r="C1881" s="6" t="e">
        <f t="shared" si="180"/>
        <v>#VALUE!</v>
      </c>
      <c r="D1881" s="6" t="e">
        <f t="shared" si="181"/>
        <v>#VALUE!</v>
      </c>
      <c r="E1881" s="6" t="e">
        <f t="shared" si="182"/>
        <v>#VALUE!</v>
      </c>
      <c r="F1881" s="6" t="e">
        <f t="shared" si="183"/>
        <v>#VALUE!</v>
      </c>
      <c r="H1881" s="6" t="str">
        <f>IFERROR(IF(Table1[[#This Row],[Multi-lens? 1]]="No", 1, IF(Table1[[#This Row],[Multi-lens? 1]]="Dual", 2, IF(Table1[[#This Row],[Multi-lens? 1]]="Quad", 4, ""))),"")</f>
        <v/>
      </c>
      <c r="I1881" s="9" t="str">
        <f>IFERROR(Table1[[#This Row],[Name]],"")</f>
        <v/>
      </c>
      <c r="K1881" s="3" t="str">
        <f t="shared" si="178"/>
        <v/>
      </c>
      <c r="M1881" s="4" t="e">
        <f>IF(Table1[[#This Row],[Import to Gateway Calculator?]]="Yes",IFERROR(Table1[[#This Row],[Streaming Resolution '[MP']]],""),0)</f>
        <v>#VALUE!</v>
      </c>
      <c r="N1881" s="4" t="e">
        <f>IF(Table1[[#This Row],[Import to Gateway Calculator?]]="Yes",IFERROR(Table1[[#This Row],[Recording Resolution '[MP']]],""),0)</f>
        <v>#VALUE!</v>
      </c>
      <c r="O1881" s="4" t="e">
        <f>IF(Table1[[#This Row],[Import to Gateway Calculator?]]="Yes",IFERROR(Table1[[#This Row],[Frame Rate '[FPS'] 1]],""),0)</f>
        <v>#VALUE!</v>
      </c>
      <c r="P1881" s="4" t="e">
        <f>IF(Table1[[#This Row],[Import to Gateway Calculator?]]="Yes",IFERROR(Table1[[#This Row],[Days of Storage 1]],""),0)</f>
        <v>#VALUE!</v>
      </c>
    </row>
    <row r="1882" spans="1:16" x14ac:dyDescent="0.25">
      <c r="A1882" s="5" t="e">
        <f t="shared" si="179"/>
        <v>#VALUE!</v>
      </c>
      <c r="B1882" s="6" t="str">
        <f>IFERROR(IF(Table1[[#This Row],[Multi-lens? 1]]="No", 1, IF(Table1[[#This Row],[Multi-lens? 1]]="Dual", 2, IF(Table1[[#This Row],[Multi-lens? 1]]="Quad", 4, ""))),"")</f>
        <v/>
      </c>
      <c r="C1882" s="6" t="e">
        <f t="shared" si="180"/>
        <v>#VALUE!</v>
      </c>
      <c r="D1882" s="6" t="e">
        <f t="shared" si="181"/>
        <v>#VALUE!</v>
      </c>
      <c r="E1882" s="6" t="e">
        <f t="shared" si="182"/>
        <v>#VALUE!</v>
      </c>
      <c r="F1882" s="6" t="e">
        <f t="shared" si="183"/>
        <v>#VALUE!</v>
      </c>
      <c r="H1882" s="6" t="str">
        <f>IFERROR(IF(Table1[[#This Row],[Multi-lens? 1]]="No", 1, IF(Table1[[#This Row],[Multi-lens? 1]]="Dual", 2, IF(Table1[[#This Row],[Multi-lens? 1]]="Quad", 4, ""))),"")</f>
        <v/>
      </c>
      <c r="I1882" s="9" t="str">
        <f>IFERROR(Table1[[#This Row],[Name]],"")</f>
        <v/>
      </c>
      <c r="K1882" s="3" t="str">
        <f t="shared" si="178"/>
        <v/>
      </c>
      <c r="M1882" s="4" t="e">
        <f>IF(Table1[[#This Row],[Import to Gateway Calculator?]]="Yes",IFERROR(Table1[[#This Row],[Streaming Resolution '[MP']]],""),0)</f>
        <v>#VALUE!</v>
      </c>
      <c r="N1882" s="4" t="e">
        <f>IF(Table1[[#This Row],[Import to Gateway Calculator?]]="Yes",IFERROR(Table1[[#This Row],[Recording Resolution '[MP']]],""),0)</f>
        <v>#VALUE!</v>
      </c>
      <c r="O1882" s="4" t="e">
        <f>IF(Table1[[#This Row],[Import to Gateway Calculator?]]="Yes",IFERROR(Table1[[#This Row],[Frame Rate '[FPS'] 1]],""),0)</f>
        <v>#VALUE!</v>
      </c>
      <c r="P1882" s="4" t="e">
        <f>IF(Table1[[#This Row],[Import to Gateway Calculator?]]="Yes",IFERROR(Table1[[#This Row],[Days of Storage 1]],""),0)</f>
        <v>#VALUE!</v>
      </c>
    </row>
    <row r="1883" spans="1:16" x14ac:dyDescent="0.25">
      <c r="A1883" s="5" t="e">
        <f t="shared" si="179"/>
        <v>#VALUE!</v>
      </c>
      <c r="B1883" s="6" t="str">
        <f>IFERROR(IF(Table1[[#This Row],[Multi-lens? 1]]="No", 1, IF(Table1[[#This Row],[Multi-lens? 1]]="Dual", 2, IF(Table1[[#This Row],[Multi-lens? 1]]="Quad", 4, ""))),"")</f>
        <v/>
      </c>
      <c r="C1883" s="6" t="e">
        <f t="shared" si="180"/>
        <v>#VALUE!</v>
      </c>
      <c r="D1883" s="6" t="e">
        <f t="shared" si="181"/>
        <v>#VALUE!</v>
      </c>
      <c r="E1883" s="6" t="e">
        <f t="shared" si="182"/>
        <v>#VALUE!</v>
      </c>
      <c r="F1883" s="6" t="e">
        <f t="shared" si="183"/>
        <v>#VALUE!</v>
      </c>
      <c r="H1883" s="6" t="str">
        <f>IFERROR(IF(Table1[[#This Row],[Multi-lens? 1]]="No", 1, IF(Table1[[#This Row],[Multi-lens? 1]]="Dual", 2, IF(Table1[[#This Row],[Multi-lens? 1]]="Quad", 4, ""))),"")</f>
        <v/>
      </c>
      <c r="I1883" s="9" t="str">
        <f>IFERROR(Table1[[#This Row],[Name]],"")</f>
        <v/>
      </c>
      <c r="K1883" s="3" t="str">
        <f t="shared" si="178"/>
        <v/>
      </c>
      <c r="M1883" s="4" t="e">
        <f>IF(Table1[[#This Row],[Import to Gateway Calculator?]]="Yes",IFERROR(Table1[[#This Row],[Streaming Resolution '[MP']]],""),0)</f>
        <v>#VALUE!</v>
      </c>
      <c r="N1883" s="4" t="e">
        <f>IF(Table1[[#This Row],[Import to Gateway Calculator?]]="Yes",IFERROR(Table1[[#This Row],[Recording Resolution '[MP']]],""),0)</f>
        <v>#VALUE!</v>
      </c>
      <c r="O1883" s="4" t="e">
        <f>IF(Table1[[#This Row],[Import to Gateway Calculator?]]="Yes",IFERROR(Table1[[#This Row],[Frame Rate '[FPS'] 1]],""),0)</f>
        <v>#VALUE!</v>
      </c>
      <c r="P1883" s="4" t="e">
        <f>IF(Table1[[#This Row],[Import to Gateway Calculator?]]="Yes",IFERROR(Table1[[#This Row],[Days of Storage 1]],""),0)</f>
        <v>#VALUE!</v>
      </c>
    </row>
    <row r="1884" spans="1:16" x14ac:dyDescent="0.25">
      <c r="A1884" s="5" t="e">
        <f t="shared" si="179"/>
        <v>#VALUE!</v>
      </c>
      <c r="B1884" s="6" t="str">
        <f>IFERROR(IF(Table1[[#This Row],[Multi-lens? 1]]="No", 1, IF(Table1[[#This Row],[Multi-lens? 1]]="Dual", 2, IF(Table1[[#This Row],[Multi-lens? 1]]="Quad", 4, ""))),"")</f>
        <v/>
      </c>
      <c r="C1884" s="6" t="e">
        <f t="shared" si="180"/>
        <v>#VALUE!</v>
      </c>
      <c r="D1884" s="6" t="e">
        <f t="shared" si="181"/>
        <v>#VALUE!</v>
      </c>
      <c r="E1884" s="6" t="e">
        <f t="shared" si="182"/>
        <v>#VALUE!</v>
      </c>
      <c r="F1884" s="6" t="e">
        <f t="shared" si="183"/>
        <v>#VALUE!</v>
      </c>
      <c r="H1884" s="6" t="str">
        <f>IFERROR(IF(Table1[[#This Row],[Multi-lens? 1]]="No", 1, IF(Table1[[#This Row],[Multi-lens? 1]]="Dual", 2, IF(Table1[[#This Row],[Multi-lens? 1]]="Quad", 4, ""))),"")</f>
        <v/>
      </c>
      <c r="I1884" s="9" t="str">
        <f>IFERROR(Table1[[#This Row],[Name]],"")</f>
        <v/>
      </c>
      <c r="K1884" s="3" t="str">
        <f t="shared" si="178"/>
        <v/>
      </c>
      <c r="M1884" s="4" t="e">
        <f>IF(Table1[[#This Row],[Import to Gateway Calculator?]]="Yes",IFERROR(Table1[[#This Row],[Streaming Resolution '[MP']]],""),0)</f>
        <v>#VALUE!</v>
      </c>
      <c r="N1884" s="4" t="e">
        <f>IF(Table1[[#This Row],[Import to Gateway Calculator?]]="Yes",IFERROR(Table1[[#This Row],[Recording Resolution '[MP']]],""),0)</f>
        <v>#VALUE!</v>
      </c>
      <c r="O1884" s="4" t="e">
        <f>IF(Table1[[#This Row],[Import to Gateway Calculator?]]="Yes",IFERROR(Table1[[#This Row],[Frame Rate '[FPS'] 1]],""),0)</f>
        <v>#VALUE!</v>
      </c>
      <c r="P1884" s="4" t="e">
        <f>IF(Table1[[#This Row],[Import to Gateway Calculator?]]="Yes",IFERROR(Table1[[#This Row],[Days of Storage 1]],""),0)</f>
        <v>#VALUE!</v>
      </c>
    </row>
    <row r="1885" spans="1:16" x14ac:dyDescent="0.25">
      <c r="A1885" s="5" t="e">
        <f t="shared" si="179"/>
        <v>#VALUE!</v>
      </c>
      <c r="B1885" s="6" t="str">
        <f>IFERROR(IF(Table1[[#This Row],[Multi-lens? 1]]="No", 1, IF(Table1[[#This Row],[Multi-lens? 1]]="Dual", 2, IF(Table1[[#This Row],[Multi-lens? 1]]="Quad", 4, ""))),"")</f>
        <v/>
      </c>
      <c r="C1885" s="6" t="e">
        <f t="shared" si="180"/>
        <v>#VALUE!</v>
      </c>
      <c r="D1885" s="6" t="e">
        <f t="shared" si="181"/>
        <v>#VALUE!</v>
      </c>
      <c r="E1885" s="6" t="e">
        <f t="shared" si="182"/>
        <v>#VALUE!</v>
      </c>
      <c r="F1885" s="6" t="e">
        <f t="shared" si="183"/>
        <v>#VALUE!</v>
      </c>
      <c r="H1885" s="6" t="str">
        <f>IFERROR(IF(Table1[[#This Row],[Multi-lens? 1]]="No", 1, IF(Table1[[#This Row],[Multi-lens? 1]]="Dual", 2, IF(Table1[[#This Row],[Multi-lens? 1]]="Quad", 4, ""))),"")</f>
        <v/>
      </c>
      <c r="I1885" s="9" t="str">
        <f>IFERROR(Table1[[#This Row],[Name]],"")</f>
        <v/>
      </c>
      <c r="K1885" s="3" t="str">
        <f t="shared" si="178"/>
        <v/>
      </c>
      <c r="M1885" s="4" t="e">
        <f>IF(Table1[[#This Row],[Import to Gateway Calculator?]]="Yes",IFERROR(Table1[[#This Row],[Streaming Resolution '[MP']]],""),0)</f>
        <v>#VALUE!</v>
      </c>
      <c r="N1885" s="4" t="e">
        <f>IF(Table1[[#This Row],[Import to Gateway Calculator?]]="Yes",IFERROR(Table1[[#This Row],[Recording Resolution '[MP']]],""),0)</f>
        <v>#VALUE!</v>
      </c>
      <c r="O1885" s="4" t="e">
        <f>IF(Table1[[#This Row],[Import to Gateway Calculator?]]="Yes",IFERROR(Table1[[#This Row],[Frame Rate '[FPS'] 1]],""),0)</f>
        <v>#VALUE!</v>
      </c>
      <c r="P1885" s="4" t="e">
        <f>IF(Table1[[#This Row],[Import to Gateway Calculator?]]="Yes",IFERROR(Table1[[#This Row],[Days of Storage 1]],""),0)</f>
        <v>#VALUE!</v>
      </c>
    </row>
    <row r="1886" spans="1:16" x14ac:dyDescent="0.25">
      <c r="A1886" s="5" t="e">
        <f t="shared" si="179"/>
        <v>#VALUE!</v>
      </c>
      <c r="B1886" s="6" t="str">
        <f>IFERROR(IF(Table1[[#This Row],[Multi-lens? 1]]="No", 1, IF(Table1[[#This Row],[Multi-lens? 1]]="Dual", 2, IF(Table1[[#This Row],[Multi-lens? 1]]="Quad", 4, ""))),"")</f>
        <v/>
      </c>
      <c r="C1886" s="6" t="e">
        <f t="shared" si="180"/>
        <v>#VALUE!</v>
      </c>
      <c r="D1886" s="6" t="e">
        <f t="shared" si="181"/>
        <v>#VALUE!</v>
      </c>
      <c r="E1886" s="6" t="e">
        <f t="shared" si="182"/>
        <v>#VALUE!</v>
      </c>
      <c r="F1886" s="6" t="e">
        <f t="shared" si="183"/>
        <v>#VALUE!</v>
      </c>
      <c r="H1886" s="6" t="str">
        <f>IFERROR(IF(Table1[[#This Row],[Multi-lens? 1]]="No", 1, IF(Table1[[#This Row],[Multi-lens? 1]]="Dual", 2, IF(Table1[[#This Row],[Multi-lens? 1]]="Quad", 4, ""))),"")</f>
        <v/>
      </c>
      <c r="I1886" s="9" t="str">
        <f>IFERROR(Table1[[#This Row],[Name]],"")</f>
        <v/>
      </c>
      <c r="K1886" s="3" t="str">
        <f t="shared" si="178"/>
        <v/>
      </c>
      <c r="M1886" s="4" t="e">
        <f>IF(Table1[[#This Row],[Import to Gateway Calculator?]]="Yes",IFERROR(Table1[[#This Row],[Streaming Resolution '[MP']]],""),0)</f>
        <v>#VALUE!</v>
      </c>
      <c r="N1886" s="4" t="e">
        <f>IF(Table1[[#This Row],[Import to Gateway Calculator?]]="Yes",IFERROR(Table1[[#This Row],[Recording Resolution '[MP']]],""),0)</f>
        <v>#VALUE!</v>
      </c>
      <c r="O1886" s="4" t="e">
        <f>IF(Table1[[#This Row],[Import to Gateway Calculator?]]="Yes",IFERROR(Table1[[#This Row],[Frame Rate '[FPS'] 1]],""),0)</f>
        <v>#VALUE!</v>
      </c>
      <c r="P1886" s="4" t="e">
        <f>IF(Table1[[#This Row],[Import to Gateway Calculator?]]="Yes",IFERROR(Table1[[#This Row],[Days of Storage 1]],""),0)</f>
        <v>#VALUE!</v>
      </c>
    </row>
    <row r="1887" spans="1:16" x14ac:dyDescent="0.25">
      <c r="A1887" s="5" t="e">
        <f t="shared" si="179"/>
        <v>#VALUE!</v>
      </c>
      <c r="B1887" s="6" t="str">
        <f>IFERROR(IF(Table1[[#This Row],[Multi-lens? 1]]="No", 1, IF(Table1[[#This Row],[Multi-lens? 1]]="Dual", 2, IF(Table1[[#This Row],[Multi-lens? 1]]="Quad", 4, ""))),"")</f>
        <v/>
      </c>
      <c r="C1887" s="6" t="e">
        <f t="shared" si="180"/>
        <v>#VALUE!</v>
      </c>
      <c r="D1887" s="6" t="e">
        <f t="shared" si="181"/>
        <v>#VALUE!</v>
      </c>
      <c r="E1887" s="6" t="e">
        <f t="shared" si="182"/>
        <v>#VALUE!</v>
      </c>
      <c r="F1887" s="6" t="e">
        <f t="shared" si="183"/>
        <v>#VALUE!</v>
      </c>
      <c r="H1887" s="6" t="str">
        <f>IFERROR(IF(Table1[[#This Row],[Multi-lens? 1]]="No", 1, IF(Table1[[#This Row],[Multi-lens? 1]]="Dual", 2, IF(Table1[[#This Row],[Multi-lens? 1]]="Quad", 4, ""))),"")</f>
        <v/>
      </c>
      <c r="I1887" s="9" t="str">
        <f>IFERROR(Table1[[#This Row],[Name]],"")</f>
        <v/>
      </c>
      <c r="K1887" s="3" t="str">
        <f t="shared" si="178"/>
        <v/>
      </c>
      <c r="M1887" s="4" t="e">
        <f>IF(Table1[[#This Row],[Import to Gateway Calculator?]]="Yes",IFERROR(Table1[[#This Row],[Streaming Resolution '[MP']]],""),0)</f>
        <v>#VALUE!</v>
      </c>
      <c r="N1887" s="4" t="e">
        <f>IF(Table1[[#This Row],[Import to Gateway Calculator?]]="Yes",IFERROR(Table1[[#This Row],[Recording Resolution '[MP']]],""),0)</f>
        <v>#VALUE!</v>
      </c>
      <c r="O1887" s="4" t="e">
        <f>IF(Table1[[#This Row],[Import to Gateway Calculator?]]="Yes",IFERROR(Table1[[#This Row],[Frame Rate '[FPS'] 1]],""),0)</f>
        <v>#VALUE!</v>
      </c>
      <c r="P1887" s="4" t="e">
        <f>IF(Table1[[#This Row],[Import to Gateway Calculator?]]="Yes",IFERROR(Table1[[#This Row],[Days of Storage 1]],""),0)</f>
        <v>#VALUE!</v>
      </c>
    </row>
    <row r="1888" spans="1:16" x14ac:dyDescent="0.25">
      <c r="A1888" s="5" t="e">
        <f t="shared" si="179"/>
        <v>#VALUE!</v>
      </c>
      <c r="B1888" s="6" t="str">
        <f>IFERROR(IF(Table1[[#This Row],[Multi-lens? 1]]="No", 1, IF(Table1[[#This Row],[Multi-lens? 1]]="Dual", 2, IF(Table1[[#This Row],[Multi-lens? 1]]="Quad", 4, ""))),"")</f>
        <v/>
      </c>
      <c r="C1888" s="6" t="e">
        <f t="shared" si="180"/>
        <v>#VALUE!</v>
      </c>
      <c r="D1888" s="6" t="e">
        <f t="shared" si="181"/>
        <v>#VALUE!</v>
      </c>
      <c r="E1888" s="6" t="e">
        <f t="shared" si="182"/>
        <v>#VALUE!</v>
      </c>
      <c r="F1888" s="6" t="e">
        <f t="shared" si="183"/>
        <v>#VALUE!</v>
      </c>
      <c r="H1888" s="6" t="str">
        <f>IFERROR(IF(Table1[[#This Row],[Multi-lens? 1]]="No", 1, IF(Table1[[#This Row],[Multi-lens? 1]]="Dual", 2, IF(Table1[[#This Row],[Multi-lens? 1]]="Quad", 4, ""))),"")</f>
        <v/>
      </c>
      <c r="I1888" s="9" t="str">
        <f>IFERROR(Table1[[#This Row],[Name]],"")</f>
        <v/>
      </c>
      <c r="K1888" s="3" t="str">
        <f t="shared" si="178"/>
        <v/>
      </c>
      <c r="M1888" s="4" t="e">
        <f>IF(Table1[[#This Row],[Import to Gateway Calculator?]]="Yes",IFERROR(Table1[[#This Row],[Streaming Resolution '[MP']]],""),0)</f>
        <v>#VALUE!</v>
      </c>
      <c r="N1888" s="4" t="e">
        <f>IF(Table1[[#This Row],[Import to Gateway Calculator?]]="Yes",IFERROR(Table1[[#This Row],[Recording Resolution '[MP']]],""),0)</f>
        <v>#VALUE!</v>
      </c>
      <c r="O1888" s="4" t="e">
        <f>IF(Table1[[#This Row],[Import to Gateway Calculator?]]="Yes",IFERROR(Table1[[#This Row],[Frame Rate '[FPS'] 1]],""),0)</f>
        <v>#VALUE!</v>
      </c>
      <c r="P1888" s="4" t="e">
        <f>IF(Table1[[#This Row],[Import to Gateway Calculator?]]="Yes",IFERROR(Table1[[#This Row],[Days of Storage 1]],""),0)</f>
        <v>#VALUE!</v>
      </c>
    </row>
    <row r="1889" spans="1:16" x14ac:dyDescent="0.25">
      <c r="A1889" s="5" t="e">
        <f t="shared" si="179"/>
        <v>#VALUE!</v>
      </c>
      <c r="B1889" s="6" t="str">
        <f>IFERROR(IF(Table1[[#This Row],[Multi-lens? 1]]="No", 1, IF(Table1[[#This Row],[Multi-lens? 1]]="Dual", 2, IF(Table1[[#This Row],[Multi-lens? 1]]="Quad", 4, ""))),"")</f>
        <v/>
      </c>
      <c r="C1889" s="6" t="e">
        <f t="shared" si="180"/>
        <v>#VALUE!</v>
      </c>
      <c r="D1889" s="6" t="e">
        <f t="shared" si="181"/>
        <v>#VALUE!</v>
      </c>
      <c r="E1889" s="6" t="e">
        <f t="shared" si="182"/>
        <v>#VALUE!</v>
      </c>
      <c r="F1889" s="6" t="e">
        <f t="shared" si="183"/>
        <v>#VALUE!</v>
      </c>
      <c r="H1889" s="6" t="str">
        <f>IFERROR(IF(Table1[[#This Row],[Multi-lens? 1]]="No", 1, IF(Table1[[#This Row],[Multi-lens? 1]]="Dual", 2, IF(Table1[[#This Row],[Multi-lens? 1]]="Quad", 4, ""))),"")</f>
        <v/>
      </c>
      <c r="I1889" s="9" t="str">
        <f>IFERROR(Table1[[#This Row],[Name]],"")</f>
        <v/>
      </c>
      <c r="K1889" s="3" t="str">
        <f t="shared" si="178"/>
        <v/>
      </c>
      <c r="M1889" s="4" t="e">
        <f>IF(Table1[[#This Row],[Import to Gateway Calculator?]]="Yes",IFERROR(Table1[[#This Row],[Streaming Resolution '[MP']]],""),0)</f>
        <v>#VALUE!</v>
      </c>
      <c r="N1889" s="4" t="e">
        <f>IF(Table1[[#This Row],[Import to Gateway Calculator?]]="Yes",IFERROR(Table1[[#This Row],[Recording Resolution '[MP']]],""),0)</f>
        <v>#VALUE!</v>
      </c>
      <c r="O1889" s="4" t="e">
        <f>IF(Table1[[#This Row],[Import to Gateway Calculator?]]="Yes",IFERROR(Table1[[#This Row],[Frame Rate '[FPS'] 1]],""),0)</f>
        <v>#VALUE!</v>
      </c>
      <c r="P1889" s="4" t="e">
        <f>IF(Table1[[#This Row],[Import to Gateway Calculator?]]="Yes",IFERROR(Table1[[#This Row],[Days of Storage 1]],""),0)</f>
        <v>#VALUE!</v>
      </c>
    </row>
    <row r="1890" spans="1:16" x14ac:dyDescent="0.25">
      <c r="A1890" s="5" t="e">
        <f t="shared" si="179"/>
        <v>#VALUE!</v>
      </c>
      <c r="B1890" s="6" t="str">
        <f>IFERROR(IF(Table1[[#This Row],[Multi-lens? 1]]="No", 1, IF(Table1[[#This Row],[Multi-lens? 1]]="Dual", 2, IF(Table1[[#This Row],[Multi-lens? 1]]="Quad", 4, ""))),"")</f>
        <v/>
      </c>
      <c r="C1890" s="6" t="e">
        <f t="shared" si="180"/>
        <v>#VALUE!</v>
      </c>
      <c r="D1890" s="6" t="e">
        <f t="shared" si="181"/>
        <v>#VALUE!</v>
      </c>
      <c r="E1890" s="6" t="e">
        <f t="shared" si="182"/>
        <v>#VALUE!</v>
      </c>
      <c r="F1890" s="6" t="e">
        <f t="shared" si="183"/>
        <v>#VALUE!</v>
      </c>
      <c r="H1890" s="6" t="str">
        <f>IFERROR(IF(Table1[[#This Row],[Multi-lens? 1]]="No", 1, IF(Table1[[#This Row],[Multi-lens? 1]]="Dual", 2, IF(Table1[[#This Row],[Multi-lens? 1]]="Quad", 4, ""))),"")</f>
        <v/>
      </c>
      <c r="I1890" s="9" t="str">
        <f>IFERROR(Table1[[#This Row],[Name]],"")</f>
        <v/>
      </c>
      <c r="K1890" s="3" t="str">
        <f t="shared" si="178"/>
        <v/>
      </c>
      <c r="M1890" s="4" t="e">
        <f>IF(Table1[[#This Row],[Import to Gateway Calculator?]]="Yes",IFERROR(Table1[[#This Row],[Streaming Resolution '[MP']]],""),0)</f>
        <v>#VALUE!</v>
      </c>
      <c r="N1890" s="4" t="e">
        <f>IF(Table1[[#This Row],[Import to Gateway Calculator?]]="Yes",IFERROR(Table1[[#This Row],[Recording Resolution '[MP']]],""),0)</f>
        <v>#VALUE!</v>
      </c>
      <c r="O1890" s="4" t="e">
        <f>IF(Table1[[#This Row],[Import to Gateway Calculator?]]="Yes",IFERROR(Table1[[#This Row],[Frame Rate '[FPS'] 1]],""),0)</f>
        <v>#VALUE!</v>
      </c>
      <c r="P1890" s="4" t="e">
        <f>IF(Table1[[#This Row],[Import to Gateway Calculator?]]="Yes",IFERROR(Table1[[#This Row],[Days of Storage 1]],""),0)</f>
        <v>#VALUE!</v>
      </c>
    </row>
    <row r="1891" spans="1:16" x14ac:dyDescent="0.25">
      <c r="A1891" s="5" t="e">
        <f t="shared" si="179"/>
        <v>#VALUE!</v>
      </c>
      <c r="B1891" s="6" t="str">
        <f>IFERROR(IF(Table1[[#This Row],[Multi-lens? 1]]="No", 1, IF(Table1[[#This Row],[Multi-lens? 1]]="Dual", 2, IF(Table1[[#This Row],[Multi-lens? 1]]="Quad", 4, ""))),"")</f>
        <v/>
      </c>
      <c r="C1891" s="6" t="e">
        <f t="shared" si="180"/>
        <v>#VALUE!</v>
      </c>
      <c r="D1891" s="6" t="e">
        <f t="shared" si="181"/>
        <v>#VALUE!</v>
      </c>
      <c r="E1891" s="6" t="e">
        <f t="shared" si="182"/>
        <v>#VALUE!</v>
      </c>
      <c r="F1891" s="6" t="e">
        <f t="shared" si="183"/>
        <v>#VALUE!</v>
      </c>
      <c r="H1891" s="6" t="str">
        <f>IFERROR(IF(Table1[[#This Row],[Multi-lens? 1]]="No", 1, IF(Table1[[#This Row],[Multi-lens? 1]]="Dual", 2, IF(Table1[[#This Row],[Multi-lens? 1]]="Quad", 4, ""))),"")</f>
        <v/>
      </c>
      <c r="I1891" s="9" t="str">
        <f>IFERROR(Table1[[#This Row],[Name]],"")</f>
        <v/>
      </c>
      <c r="K1891" s="3" t="str">
        <f t="shared" si="178"/>
        <v/>
      </c>
      <c r="M1891" s="4" t="e">
        <f>IF(Table1[[#This Row],[Import to Gateway Calculator?]]="Yes",IFERROR(Table1[[#This Row],[Streaming Resolution '[MP']]],""),0)</f>
        <v>#VALUE!</v>
      </c>
      <c r="N1891" s="4" t="e">
        <f>IF(Table1[[#This Row],[Import to Gateway Calculator?]]="Yes",IFERROR(Table1[[#This Row],[Recording Resolution '[MP']]],""),0)</f>
        <v>#VALUE!</v>
      </c>
      <c r="O1891" s="4" t="e">
        <f>IF(Table1[[#This Row],[Import to Gateway Calculator?]]="Yes",IFERROR(Table1[[#This Row],[Frame Rate '[FPS'] 1]],""),0)</f>
        <v>#VALUE!</v>
      </c>
      <c r="P1891" s="4" t="e">
        <f>IF(Table1[[#This Row],[Import to Gateway Calculator?]]="Yes",IFERROR(Table1[[#This Row],[Days of Storage 1]],""),0)</f>
        <v>#VALUE!</v>
      </c>
    </row>
    <row r="1892" spans="1:16" x14ac:dyDescent="0.25">
      <c r="A1892" s="5" t="e">
        <f t="shared" si="179"/>
        <v>#VALUE!</v>
      </c>
      <c r="B1892" s="6" t="str">
        <f>IFERROR(IF(Table1[[#This Row],[Multi-lens? 1]]="No", 1, IF(Table1[[#This Row],[Multi-lens? 1]]="Dual", 2, IF(Table1[[#This Row],[Multi-lens? 1]]="Quad", 4, ""))),"")</f>
        <v/>
      </c>
      <c r="C1892" s="6" t="e">
        <f t="shared" si="180"/>
        <v>#VALUE!</v>
      </c>
      <c r="D1892" s="6" t="e">
        <f t="shared" si="181"/>
        <v>#VALUE!</v>
      </c>
      <c r="E1892" s="6" t="e">
        <f t="shared" si="182"/>
        <v>#VALUE!</v>
      </c>
      <c r="F1892" s="6" t="e">
        <f t="shared" si="183"/>
        <v>#VALUE!</v>
      </c>
      <c r="H1892" s="6" t="str">
        <f>IFERROR(IF(Table1[[#This Row],[Multi-lens? 1]]="No", 1, IF(Table1[[#This Row],[Multi-lens? 1]]="Dual", 2, IF(Table1[[#This Row],[Multi-lens? 1]]="Quad", 4, ""))),"")</f>
        <v/>
      </c>
      <c r="I1892" s="9" t="str">
        <f>IFERROR(Table1[[#This Row],[Name]],"")</f>
        <v/>
      </c>
      <c r="K1892" s="3" t="str">
        <f t="shared" si="178"/>
        <v/>
      </c>
      <c r="M1892" s="4" t="e">
        <f>IF(Table1[[#This Row],[Import to Gateway Calculator?]]="Yes",IFERROR(Table1[[#This Row],[Streaming Resolution '[MP']]],""),0)</f>
        <v>#VALUE!</v>
      </c>
      <c r="N1892" s="4" t="e">
        <f>IF(Table1[[#This Row],[Import to Gateway Calculator?]]="Yes",IFERROR(Table1[[#This Row],[Recording Resolution '[MP']]],""),0)</f>
        <v>#VALUE!</v>
      </c>
      <c r="O1892" s="4" t="e">
        <f>IF(Table1[[#This Row],[Import to Gateway Calculator?]]="Yes",IFERROR(Table1[[#This Row],[Frame Rate '[FPS'] 1]],""),0)</f>
        <v>#VALUE!</v>
      </c>
      <c r="P1892" s="4" t="e">
        <f>IF(Table1[[#This Row],[Import to Gateway Calculator?]]="Yes",IFERROR(Table1[[#This Row],[Days of Storage 1]],""),0)</f>
        <v>#VALUE!</v>
      </c>
    </row>
    <row r="1893" spans="1:16" x14ac:dyDescent="0.25">
      <c r="A1893" s="5" t="e">
        <f t="shared" si="179"/>
        <v>#VALUE!</v>
      </c>
      <c r="B1893" s="6" t="str">
        <f>IFERROR(IF(Table1[[#This Row],[Multi-lens? 1]]="No", 1, IF(Table1[[#This Row],[Multi-lens? 1]]="Dual", 2, IF(Table1[[#This Row],[Multi-lens? 1]]="Quad", 4, ""))),"")</f>
        <v/>
      </c>
      <c r="C1893" s="6" t="e">
        <f t="shared" si="180"/>
        <v>#VALUE!</v>
      </c>
      <c r="D1893" s="6" t="e">
        <f t="shared" si="181"/>
        <v>#VALUE!</v>
      </c>
      <c r="E1893" s="6" t="e">
        <f t="shared" si="182"/>
        <v>#VALUE!</v>
      </c>
      <c r="F1893" s="6" t="e">
        <f t="shared" si="183"/>
        <v>#VALUE!</v>
      </c>
      <c r="H1893" s="6" t="str">
        <f>IFERROR(IF(Table1[[#This Row],[Multi-lens? 1]]="No", 1, IF(Table1[[#This Row],[Multi-lens? 1]]="Dual", 2, IF(Table1[[#This Row],[Multi-lens? 1]]="Quad", 4, ""))),"")</f>
        <v/>
      </c>
      <c r="I1893" s="9" t="str">
        <f>IFERROR(Table1[[#This Row],[Name]],"")</f>
        <v/>
      </c>
      <c r="K1893" s="3" t="str">
        <f t="shared" si="178"/>
        <v/>
      </c>
      <c r="M1893" s="4" t="e">
        <f>IF(Table1[[#This Row],[Import to Gateway Calculator?]]="Yes",IFERROR(Table1[[#This Row],[Streaming Resolution '[MP']]],""),0)</f>
        <v>#VALUE!</v>
      </c>
      <c r="N1893" s="4" t="e">
        <f>IF(Table1[[#This Row],[Import to Gateway Calculator?]]="Yes",IFERROR(Table1[[#This Row],[Recording Resolution '[MP']]],""),0)</f>
        <v>#VALUE!</v>
      </c>
      <c r="O1893" s="4" t="e">
        <f>IF(Table1[[#This Row],[Import to Gateway Calculator?]]="Yes",IFERROR(Table1[[#This Row],[Frame Rate '[FPS'] 1]],""),0)</f>
        <v>#VALUE!</v>
      </c>
      <c r="P1893" s="4" t="e">
        <f>IF(Table1[[#This Row],[Import to Gateway Calculator?]]="Yes",IFERROR(Table1[[#This Row],[Days of Storage 1]],""),0)</f>
        <v>#VALUE!</v>
      </c>
    </row>
    <row r="1894" spans="1:16" x14ac:dyDescent="0.25">
      <c r="A1894" s="5" t="e">
        <f t="shared" si="179"/>
        <v>#VALUE!</v>
      </c>
      <c r="B1894" s="6" t="str">
        <f>IFERROR(IF(Table1[[#This Row],[Multi-lens? 1]]="No", 1, IF(Table1[[#This Row],[Multi-lens? 1]]="Dual", 2, IF(Table1[[#This Row],[Multi-lens? 1]]="Quad", 4, ""))),"")</f>
        <v/>
      </c>
      <c r="C1894" s="6" t="e">
        <f t="shared" si="180"/>
        <v>#VALUE!</v>
      </c>
      <c r="D1894" s="6" t="e">
        <f t="shared" si="181"/>
        <v>#VALUE!</v>
      </c>
      <c r="E1894" s="6" t="e">
        <f t="shared" si="182"/>
        <v>#VALUE!</v>
      </c>
      <c r="F1894" s="6" t="e">
        <f t="shared" si="183"/>
        <v>#VALUE!</v>
      </c>
      <c r="H1894" s="6" t="str">
        <f>IFERROR(IF(Table1[[#This Row],[Multi-lens? 1]]="No", 1, IF(Table1[[#This Row],[Multi-lens? 1]]="Dual", 2, IF(Table1[[#This Row],[Multi-lens? 1]]="Quad", 4, ""))),"")</f>
        <v/>
      </c>
      <c r="I1894" s="9" t="str">
        <f>IFERROR(Table1[[#This Row],[Name]],"")</f>
        <v/>
      </c>
      <c r="K1894" s="3" t="str">
        <f t="shared" si="178"/>
        <v/>
      </c>
      <c r="M1894" s="4" t="e">
        <f>IF(Table1[[#This Row],[Import to Gateway Calculator?]]="Yes",IFERROR(Table1[[#This Row],[Streaming Resolution '[MP']]],""),0)</f>
        <v>#VALUE!</v>
      </c>
      <c r="N1894" s="4" t="e">
        <f>IF(Table1[[#This Row],[Import to Gateway Calculator?]]="Yes",IFERROR(Table1[[#This Row],[Recording Resolution '[MP']]],""),0)</f>
        <v>#VALUE!</v>
      </c>
      <c r="O1894" s="4" t="e">
        <f>IF(Table1[[#This Row],[Import to Gateway Calculator?]]="Yes",IFERROR(Table1[[#This Row],[Frame Rate '[FPS'] 1]],""),0)</f>
        <v>#VALUE!</v>
      </c>
      <c r="P1894" s="4" t="e">
        <f>IF(Table1[[#This Row],[Import to Gateway Calculator?]]="Yes",IFERROR(Table1[[#This Row],[Days of Storage 1]],""),0)</f>
        <v>#VALUE!</v>
      </c>
    </row>
    <row r="1895" spans="1:16" x14ac:dyDescent="0.25">
      <c r="A1895" s="5" t="e">
        <f t="shared" si="179"/>
        <v>#VALUE!</v>
      </c>
      <c r="B1895" s="6" t="str">
        <f>IFERROR(IF(Table1[[#This Row],[Multi-lens? 1]]="No", 1, IF(Table1[[#This Row],[Multi-lens? 1]]="Dual", 2, IF(Table1[[#This Row],[Multi-lens? 1]]="Quad", 4, ""))),"")</f>
        <v/>
      </c>
      <c r="C1895" s="6" t="e">
        <f t="shared" si="180"/>
        <v>#VALUE!</v>
      </c>
      <c r="D1895" s="6" t="e">
        <f t="shared" si="181"/>
        <v>#VALUE!</v>
      </c>
      <c r="E1895" s="6" t="e">
        <f t="shared" si="182"/>
        <v>#VALUE!</v>
      </c>
      <c r="F1895" s="6" t="e">
        <f t="shared" si="183"/>
        <v>#VALUE!</v>
      </c>
      <c r="H1895" s="6" t="str">
        <f>IFERROR(IF(Table1[[#This Row],[Multi-lens? 1]]="No", 1, IF(Table1[[#This Row],[Multi-lens? 1]]="Dual", 2, IF(Table1[[#This Row],[Multi-lens? 1]]="Quad", 4, ""))),"")</f>
        <v/>
      </c>
      <c r="I1895" s="9" t="str">
        <f>IFERROR(Table1[[#This Row],[Name]],"")</f>
        <v/>
      </c>
      <c r="K1895" s="3" t="str">
        <f t="shared" si="178"/>
        <v/>
      </c>
      <c r="M1895" s="4" t="e">
        <f>IF(Table1[[#This Row],[Import to Gateway Calculator?]]="Yes",IFERROR(Table1[[#This Row],[Streaming Resolution '[MP']]],""),0)</f>
        <v>#VALUE!</v>
      </c>
      <c r="N1895" s="4" t="e">
        <f>IF(Table1[[#This Row],[Import to Gateway Calculator?]]="Yes",IFERROR(Table1[[#This Row],[Recording Resolution '[MP']]],""),0)</f>
        <v>#VALUE!</v>
      </c>
      <c r="O1895" s="4" t="e">
        <f>IF(Table1[[#This Row],[Import to Gateway Calculator?]]="Yes",IFERROR(Table1[[#This Row],[Frame Rate '[FPS'] 1]],""),0)</f>
        <v>#VALUE!</v>
      </c>
      <c r="P1895" s="4" t="e">
        <f>IF(Table1[[#This Row],[Import to Gateway Calculator?]]="Yes",IFERROR(Table1[[#This Row],[Days of Storage 1]],""),0)</f>
        <v>#VALUE!</v>
      </c>
    </row>
    <row r="1896" spans="1:16" x14ac:dyDescent="0.25">
      <c r="A1896" s="5" t="e">
        <f t="shared" si="179"/>
        <v>#VALUE!</v>
      </c>
      <c r="B1896" s="6" t="str">
        <f>IFERROR(IF(Table1[[#This Row],[Multi-lens? 1]]="No", 1, IF(Table1[[#This Row],[Multi-lens? 1]]="Dual", 2, IF(Table1[[#This Row],[Multi-lens? 1]]="Quad", 4, ""))),"")</f>
        <v/>
      </c>
      <c r="C1896" s="6" t="e">
        <f t="shared" si="180"/>
        <v>#VALUE!</v>
      </c>
      <c r="D1896" s="6" t="e">
        <f t="shared" si="181"/>
        <v>#VALUE!</v>
      </c>
      <c r="E1896" s="6" t="e">
        <f t="shared" si="182"/>
        <v>#VALUE!</v>
      </c>
      <c r="F1896" s="6" t="e">
        <f t="shared" si="183"/>
        <v>#VALUE!</v>
      </c>
      <c r="H1896" s="6" t="str">
        <f>IFERROR(IF(Table1[[#This Row],[Multi-lens? 1]]="No", 1, IF(Table1[[#This Row],[Multi-lens? 1]]="Dual", 2, IF(Table1[[#This Row],[Multi-lens? 1]]="Quad", 4, ""))),"")</f>
        <v/>
      </c>
      <c r="I1896" s="9" t="str">
        <f>IFERROR(Table1[[#This Row],[Name]],"")</f>
        <v/>
      </c>
      <c r="K1896" s="3" t="str">
        <f t="shared" si="178"/>
        <v/>
      </c>
      <c r="M1896" s="4" t="e">
        <f>IF(Table1[[#This Row],[Import to Gateway Calculator?]]="Yes",IFERROR(Table1[[#This Row],[Streaming Resolution '[MP']]],""),0)</f>
        <v>#VALUE!</v>
      </c>
      <c r="N1896" s="4" t="e">
        <f>IF(Table1[[#This Row],[Import to Gateway Calculator?]]="Yes",IFERROR(Table1[[#This Row],[Recording Resolution '[MP']]],""),0)</f>
        <v>#VALUE!</v>
      </c>
      <c r="O1896" s="4" t="e">
        <f>IF(Table1[[#This Row],[Import to Gateway Calculator?]]="Yes",IFERROR(Table1[[#This Row],[Frame Rate '[FPS'] 1]],""),0)</f>
        <v>#VALUE!</v>
      </c>
      <c r="P1896" s="4" t="e">
        <f>IF(Table1[[#This Row],[Import to Gateway Calculator?]]="Yes",IFERROR(Table1[[#This Row],[Days of Storage 1]],""),0)</f>
        <v>#VALUE!</v>
      </c>
    </row>
    <row r="1897" spans="1:16" x14ac:dyDescent="0.25">
      <c r="A1897" s="5" t="e">
        <f t="shared" si="179"/>
        <v>#VALUE!</v>
      </c>
      <c r="B1897" s="6" t="str">
        <f>IFERROR(IF(Table1[[#This Row],[Multi-lens? 1]]="No", 1, IF(Table1[[#This Row],[Multi-lens? 1]]="Dual", 2, IF(Table1[[#This Row],[Multi-lens? 1]]="Quad", 4, ""))),"")</f>
        <v/>
      </c>
      <c r="C1897" s="6" t="e">
        <f t="shared" si="180"/>
        <v>#VALUE!</v>
      </c>
      <c r="D1897" s="6" t="e">
        <f t="shared" si="181"/>
        <v>#VALUE!</v>
      </c>
      <c r="E1897" s="6" t="e">
        <f t="shared" si="182"/>
        <v>#VALUE!</v>
      </c>
      <c r="F1897" s="6" t="e">
        <f t="shared" si="183"/>
        <v>#VALUE!</v>
      </c>
      <c r="H1897" s="6" t="str">
        <f>IFERROR(IF(Table1[[#This Row],[Multi-lens? 1]]="No", 1, IF(Table1[[#This Row],[Multi-lens? 1]]="Dual", 2, IF(Table1[[#This Row],[Multi-lens? 1]]="Quad", 4, ""))),"")</f>
        <v/>
      </c>
      <c r="I1897" s="9" t="str">
        <f>IFERROR(Table1[[#This Row],[Name]],"")</f>
        <v/>
      </c>
      <c r="K1897" s="3" t="str">
        <f t="shared" si="178"/>
        <v/>
      </c>
      <c r="M1897" s="4" t="e">
        <f>IF(Table1[[#This Row],[Import to Gateway Calculator?]]="Yes",IFERROR(Table1[[#This Row],[Streaming Resolution '[MP']]],""),0)</f>
        <v>#VALUE!</v>
      </c>
      <c r="N1897" s="4" t="e">
        <f>IF(Table1[[#This Row],[Import to Gateway Calculator?]]="Yes",IFERROR(Table1[[#This Row],[Recording Resolution '[MP']]],""),0)</f>
        <v>#VALUE!</v>
      </c>
      <c r="O1897" s="4" t="e">
        <f>IF(Table1[[#This Row],[Import to Gateway Calculator?]]="Yes",IFERROR(Table1[[#This Row],[Frame Rate '[FPS'] 1]],""),0)</f>
        <v>#VALUE!</v>
      </c>
      <c r="P1897" s="4" t="e">
        <f>IF(Table1[[#This Row],[Import to Gateway Calculator?]]="Yes",IFERROR(Table1[[#This Row],[Days of Storage 1]],""),0)</f>
        <v>#VALUE!</v>
      </c>
    </row>
    <row r="1898" spans="1:16" x14ac:dyDescent="0.25">
      <c r="A1898" s="5" t="e">
        <f t="shared" si="179"/>
        <v>#VALUE!</v>
      </c>
      <c r="B1898" s="6" t="str">
        <f>IFERROR(IF(Table1[[#This Row],[Multi-lens? 1]]="No", 1, IF(Table1[[#This Row],[Multi-lens? 1]]="Dual", 2, IF(Table1[[#This Row],[Multi-lens? 1]]="Quad", 4, ""))),"")</f>
        <v/>
      </c>
      <c r="C1898" s="6" t="e">
        <f t="shared" si="180"/>
        <v>#VALUE!</v>
      </c>
      <c r="D1898" s="6" t="e">
        <f t="shared" si="181"/>
        <v>#VALUE!</v>
      </c>
      <c r="E1898" s="6" t="e">
        <f t="shared" si="182"/>
        <v>#VALUE!</v>
      </c>
      <c r="F1898" s="6" t="e">
        <f t="shared" si="183"/>
        <v>#VALUE!</v>
      </c>
      <c r="H1898" s="6" t="str">
        <f>IFERROR(IF(Table1[[#This Row],[Multi-lens? 1]]="No", 1, IF(Table1[[#This Row],[Multi-lens? 1]]="Dual", 2, IF(Table1[[#This Row],[Multi-lens? 1]]="Quad", 4, ""))),"")</f>
        <v/>
      </c>
      <c r="I1898" s="9" t="str">
        <f>IFERROR(Table1[[#This Row],[Name]],"")</f>
        <v/>
      </c>
      <c r="K1898" s="3" t="str">
        <f t="shared" si="178"/>
        <v/>
      </c>
      <c r="M1898" s="4" t="e">
        <f>IF(Table1[[#This Row],[Import to Gateway Calculator?]]="Yes",IFERROR(Table1[[#This Row],[Streaming Resolution '[MP']]],""),0)</f>
        <v>#VALUE!</v>
      </c>
      <c r="N1898" s="4" t="e">
        <f>IF(Table1[[#This Row],[Import to Gateway Calculator?]]="Yes",IFERROR(Table1[[#This Row],[Recording Resolution '[MP']]],""),0)</f>
        <v>#VALUE!</v>
      </c>
      <c r="O1898" s="4" t="e">
        <f>IF(Table1[[#This Row],[Import to Gateway Calculator?]]="Yes",IFERROR(Table1[[#This Row],[Frame Rate '[FPS'] 1]],""),0)</f>
        <v>#VALUE!</v>
      </c>
      <c r="P1898" s="4" t="e">
        <f>IF(Table1[[#This Row],[Import to Gateway Calculator?]]="Yes",IFERROR(Table1[[#This Row],[Days of Storage 1]],""),0)</f>
        <v>#VALUE!</v>
      </c>
    </row>
    <row r="1899" spans="1:16" x14ac:dyDescent="0.25">
      <c r="A1899" s="5" t="e">
        <f t="shared" si="179"/>
        <v>#VALUE!</v>
      </c>
      <c r="B1899" s="6" t="str">
        <f>IFERROR(IF(Table1[[#This Row],[Multi-lens? 1]]="No", 1, IF(Table1[[#This Row],[Multi-lens? 1]]="Dual", 2, IF(Table1[[#This Row],[Multi-lens? 1]]="Quad", 4, ""))),"")</f>
        <v/>
      </c>
      <c r="C1899" s="6" t="e">
        <f t="shared" si="180"/>
        <v>#VALUE!</v>
      </c>
      <c r="D1899" s="6" t="e">
        <f t="shared" si="181"/>
        <v>#VALUE!</v>
      </c>
      <c r="E1899" s="6" t="e">
        <f t="shared" si="182"/>
        <v>#VALUE!</v>
      </c>
      <c r="F1899" s="6" t="e">
        <f t="shared" si="183"/>
        <v>#VALUE!</v>
      </c>
      <c r="H1899" s="6" t="str">
        <f>IFERROR(IF(Table1[[#This Row],[Multi-lens? 1]]="No", 1, IF(Table1[[#This Row],[Multi-lens? 1]]="Dual", 2, IF(Table1[[#This Row],[Multi-lens? 1]]="Quad", 4, ""))),"")</f>
        <v/>
      </c>
      <c r="I1899" s="9" t="str">
        <f>IFERROR(Table1[[#This Row],[Name]],"")</f>
        <v/>
      </c>
      <c r="K1899" s="3" t="str">
        <f t="shared" si="178"/>
        <v/>
      </c>
      <c r="M1899" s="4" t="e">
        <f>IF(Table1[[#This Row],[Import to Gateway Calculator?]]="Yes",IFERROR(Table1[[#This Row],[Streaming Resolution '[MP']]],""),0)</f>
        <v>#VALUE!</v>
      </c>
      <c r="N1899" s="4" t="e">
        <f>IF(Table1[[#This Row],[Import to Gateway Calculator?]]="Yes",IFERROR(Table1[[#This Row],[Recording Resolution '[MP']]],""),0)</f>
        <v>#VALUE!</v>
      </c>
      <c r="O1899" s="4" t="e">
        <f>IF(Table1[[#This Row],[Import to Gateway Calculator?]]="Yes",IFERROR(Table1[[#This Row],[Frame Rate '[FPS'] 1]],""),0)</f>
        <v>#VALUE!</v>
      </c>
      <c r="P1899" s="4" t="e">
        <f>IF(Table1[[#This Row],[Import to Gateway Calculator?]]="Yes",IFERROR(Table1[[#This Row],[Days of Storage 1]],""),0)</f>
        <v>#VALUE!</v>
      </c>
    </row>
    <row r="1900" spans="1:16" x14ac:dyDescent="0.25">
      <c r="A1900" s="5" t="e">
        <f t="shared" si="179"/>
        <v>#VALUE!</v>
      </c>
      <c r="B1900" s="6" t="str">
        <f>IFERROR(IF(Table1[[#This Row],[Multi-lens? 1]]="No", 1, IF(Table1[[#This Row],[Multi-lens? 1]]="Dual", 2, IF(Table1[[#This Row],[Multi-lens? 1]]="Quad", 4, ""))),"")</f>
        <v/>
      </c>
      <c r="C1900" s="6" t="e">
        <f t="shared" si="180"/>
        <v>#VALUE!</v>
      </c>
      <c r="D1900" s="6" t="e">
        <f t="shared" si="181"/>
        <v>#VALUE!</v>
      </c>
      <c r="E1900" s="6" t="e">
        <f t="shared" si="182"/>
        <v>#VALUE!</v>
      </c>
      <c r="F1900" s="6" t="e">
        <f t="shared" si="183"/>
        <v>#VALUE!</v>
      </c>
      <c r="H1900" s="6" t="str">
        <f>IFERROR(IF(Table1[[#This Row],[Multi-lens? 1]]="No", 1, IF(Table1[[#This Row],[Multi-lens? 1]]="Dual", 2, IF(Table1[[#This Row],[Multi-lens? 1]]="Quad", 4, ""))),"")</f>
        <v/>
      </c>
      <c r="I1900" s="9" t="str">
        <f>IFERROR(Table1[[#This Row],[Name]],"")</f>
        <v/>
      </c>
      <c r="K1900" s="3" t="str">
        <f t="shared" si="178"/>
        <v/>
      </c>
      <c r="M1900" s="4" t="e">
        <f>IF(Table1[[#This Row],[Import to Gateway Calculator?]]="Yes",IFERROR(Table1[[#This Row],[Streaming Resolution '[MP']]],""),0)</f>
        <v>#VALUE!</v>
      </c>
      <c r="N1900" s="4" t="e">
        <f>IF(Table1[[#This Row],[Import to Gateway Calculator?]]="Yes",IFERROR(Table1[[#This Row],[Recording Resolution '[MP']]],""),0)</f>
        <v>#VALUE!</v>
      </c>
      <c r="O1900" s="4" t="e">
        <f>IF(Table1[[#This Row],[Import to Gateway Calculator?]]="Yes",IFERROR(Table1[[#This Row],[Frame Rate '[FPS'] 1]],""),0)</f>
        <v>#VALUE!</v>
      </c>
      <c r="P1900" s="4" t="e">
        <f>IF(Table1[[#This Row],[Import to Gateway Calculator?]]="Yes",IFERROR(Table1[[#This Row],[Days of Storage 1]],""),0)</f>
        <v>#VALUE!</v>
      </c>
    </row>
    <row r="1901" spans="1:16" x14ac:dyDescent="0.25">
      <c r="A1901" s="5" t="e">
        <f t="shared" si="179"/>
        <v>#VALUE!</v>
      </c>
      <c r="B1901" s="6" t="str">
        <f>IFERROR(IF(Table1[[#This Row],[Multi-lens? 1]]="No", 1, IF(Table1[[#This Row],[Multi-lens? 1]]="Dual", 2, IF(Table1[[#This Row],[Multi-lens? 1]]="Quad", 4, ""))),"")</f>
        <v/>
      </c>
      <c r="C1901" s="6" t="e">
        <f t="shared" si="180"/>
        <v>#VALUE!</v>
      </c>
      <c r="D1901" s="6" t="e">
        <f t="shared" si="181"/>
        <v>#VALUE!</v>
      </c>
      <c r="E1901" s="6" t="e">
        <f t="shared" si="182"/>
        <v>#VALUE!</v>
      </c>
      <c r="F1901" s="6" t="e">
        <f t="shared" si="183"/>
        <v>#VALUE!</v>
      </c>
      <c r="H1901" s="6" t="str">
        <f>IFERROR(IF(Table1[[#This Row],[Multi-lens? 1]]="No", 1, IF(Table1[[#This Row],[Multi-lens? 1]]="Dual", 2, IF(Table1[[#This Row],[Multi-lens? 1]]="Quad", 4, ""))),"")</f>
        <v/>
      </c>
      <c r="I1901" s="9" t="str">
        <f>IFERROR(Table1[[#This Row],[Name]],"")</f>
        <v/>
      </c>
      <c r="K1901" s="3" t="str">
        <f t="shared" si="178"/>
        <v/>
      </c>
      <c r="M1901" s="4" t="e">
        <f>IF(Table1[[#This Row],[Import to Gateway Calculator?]]="Yes",IFERROR(Table1[[#This Row],[Streaming Resolution '[MP']]],""),0)</f>
        <v>#VALUE!</v>
      </c>
      <c r="N1901" s="4" t="e">
        <f>IF(Table1[[#This Row],[Import to Gateway Calculator?]]="Yes",IFERROR(Table1[[#This Row],[Recording Resolution '[MP']]],""),0)</f>
        <v>#VALUE!</v>
      </c>
      <c r="O1901" s="4" t="e">
        <f>IF(Table1[[#This Row],[Import to Gateway Calculator?]]="Yes",IFERROR(Table1[[#This Row],[Frame Rate '[FPS'] 1]],""),0)</f>
        <v>#VALUE!</v>
      </c>
      <c r="P1901" s="4" t="e">
        <f>IF(Table1[[#This Row],[Import to Gateway Calculator?]]="Yes",IFERROR(Table1[[#This Row],[Days of Storage 1]],""),0)</f>
        <v>#VALUE!</v>
      </c>
    </row>
    <row r="1902" spans="1:16" x14ac:dyDescent="0.25">
      <c r="A1902" s="5" t="e">
        <f t="shared" si="179"/>
        <v>#VALUE!</v>
      </c>
      <c r="B1902" s="6" t="str">
        <f>IFERROR(IF(Table1[[#This Row],[Multi-lens? 1]]="No", 1, IF(Table1[[#This Row],[Multi-lens? 1]]="Dual", 2, IF(Table1[[#This Row],[Multi-lens? 1]]="Quad", 4, ""))),"")</f>
        <v/>
      </c>
      <c r="C1902" s="6" t="e">
        <f t="shared" si="180"/>
        <v>#VALUE!</v>
      </c>
      <c r="D1902" s="6" t="e">
        <f t="shared" si="181"/>
        <v>#VALUE!</v>
      </c>
      <c r="E1902" s="6" t="e">
        <f t="shared" si="182"/>
        <v>#VALUE!</v>
      </c>
      <c r="F1902" s="6" t="e">
        <f t="shared" si="183"/>
        <v>#VALUE!</v>
      </c>
      <c r="H1902" s="6" t="str">
        <f>IFERROR(IF(Table1[[#This Row],[Multi-lens? 1]]="No", 1, IF(Table1[[#This Row],[Multi-lens? 1]]="Dual", 2, IF(Table1[[#This Row],[Multi-lens? 1]]="Quad", 4, ""))),"")</f>
        <v/>
      </c>
      <c r="I1902" s="9" t="str">
        <f>IFERROR(Table1[[#This Row],[Name]],"")</f>
        <v/>
      </c>
      <c r="K1902" s="3" t="str">
        <f t="shared" si="178"/>
        <v/>
      </c>
      <c r="M1902" s="4" t="e">
        <f>IF(Table1[[#This Row],[Import to Gateway Calculator?]]="Yes",IFERROR(Table1[[#This Row],[Streaming Resolution '[MP']]],""),0)</f>
        <v>#VALUE!</v>
      </c>
      <c r="N1902" s="4" t="e">
        <f>IF(Table1[[#This Row],[Import to Gateway Calculator?]]="Yes",IFERROR(Table1[[#This Row],[Recording Resolution '[MP']]],""),0)</f>
        <v>#VALUE!</v>
      </c>
      <c r="O1902" s="4" t="e">
        <f>IF(Table1[[#This Row],[Import to Gateway Calculator?]]="Yes",IFERROR(Table1[[#This Row],[Frame Rate '[FPS'] 1]],""),0)</f>
        <v>#VALUE!</v>
      </c>
      <c r="P1902" s="4" t="e">
        <f>IF(Table1[[#This Row],[Import to Gateway Calculator?]]="Yes",IFERROR(Table1[[#This Row],[Days of Storage 1]],""),0)</f>
        <v>#VALUE!</v>
      </c>
    </row>
    <row r="1903" spans="1:16" x14ac:dyDescent="0.25">
      <c r="A1903" s="5" t="e">
        <f t="shared" si="179"/>
        <v>#VALUE!</v>
      </c>
      <c r="B1903" s="6" t="str">
        <f>IFERROR(IF(Table1[[#This Row],[Multi-lens? 1]]="No", 1, IF(Table1[[#This Row],[Multi-lens? 1]]="Dual", 2, IF(Table1[[#This Row],[Multi-lens? 1]]="Quad", 4, ""))),"")</f>
        <v/>
      </c>
      <c r="C1903" s="6" t="e">
        <f t="shared" si="180"/>
        <v>#VALUE!</v>
      </c>
      <c r="D1903" s="6" t="e">
        <f t="shared" si="181"/>
        <v>#VALUE!</v>
      </c>
      <c r="E1903" s="6" t="e">
        <f t="shared" si="182"/>
        <v>#VALUE!</v>
      </c>
      <c r="F1903" s="6" t="e">
        <f t="shared" si="183"/>
        <v>#VALUE!</v>
      </c>
      <c r="H1903" s="6" t="str">
        <f>IFERROR(IF(Table1[[#This Row],[Multi-lens? 1]]="No", 1, IF(Table1[[#This Row],[Multi-lens? 1]]="Dual", 2, IF(Table1[[#This Row],[Multi-lens? 1]]="Quad", 4, ""))),"")</f>
        <v/>
      </c>
      <c r="I1903" s="9" t="str">
        <f>IFERROR(Table1[[#This Row],[Name]],"")</f>
        <v/>
      </c>
      <c r="K1903" s="3" t="str">
        <f t="shared" si="178"/>
        <v/>
      </c>
      <c r="M1903" s="4" t="e">
        <f>IF(Table1[[#This Row],[Import to Gateway Calculator?]]="Yes",IFERROR(Table1[[#This Row],[Streaming Resolution '[MP']]],""),0)</f>
        <v>#VALUE!</v>
      </c>
      <c r="N1903" s="4" t="e">
        <f>IF(Table1[[#This Row],[Import to Gateway Calculator?]]="Yes",IFERROR(Table1[[#This Row],[Recording Resolution '[MP']]],""),0)</f>
        <v>#VALUE!</v>
      </c>
      <c r="O1903" s="4" t="e">
        <f>IF(Table1[[#This Row],[Import to Gateway Calculator?]]="Yes",IFERROR(Table1[[#This Row],[Frame Rate '[FPS'] 1]],""),0)</f>
        <v>#VALUE!</v>
      </c>
      <c r="P1903" s="4" t="e">
        <f>IF(Table1[[#This Row],[Import to Gateway Calculator?]]="Yes",IFERROR(Table1[[#This Row],[Days of Storage 1]],""),0)</f>
        <v>#VALUE!</v>
      </c>
    </row>
    <row r="1904" spans="1:16" x14ac:dyDescent="0.25">
      <c r="A1904" s="5" t="e">
        <f t="shared" si="179"/>
        <v>#VALUE!</v>
      </c>
      <c r="B1904" s="6" t="str">
        <f>IFERROR(IF(Table1[[#This Row],[Multi-lens? 1]]="No", 1, IF(Table1[[#This Row],[Multi-lens? 1]]="Dual", 2, IF(Table1[[#This Row],[Multi-lens? 1]]="Quad", 4, ""))),"")</f>
        <v/>
      </c>
      <c r="C1904" s="6" t="e">
        <f t="shared" si="180"/>
        <v>#VALUE!</v>
      </c>
      <c r="D1904" s="6" t="e">
        <f t="shared" si="181"/>
        <v>#VALUE!</v>
      </c>
      <c r="E1904" s="6" t="e">
        <f t="shared" si="182"/>
        <v>#VALUE!</v>
      </c>
      <c r="F1904" s="6" t="e">
        <f t="shared" si="183"/>
        <v>#VALUE!</v>
      </c>
      <c r="H1904" s="6" t="str">
        <f>IFERROR(IF(Table1[[#This Row],[Multi-lens? 1]]="No", 1, IF(Table1[[#This Row],[Multi-lens? 1]]="Dual", 2, IF(Table1[[#This Row],[Multi-lens? 1]]="Quad", 4, ""))),"")</f>
        <v/>
      </c>
      <c r="I1904" s="9" t="str">
        <f>IFERROR(Table1[[#This Row],[Name]],"")</f>
        <v/>
      </c>
      <c r="K1904" s="3" t="str">
        <f t="shared" si="178"/>
        <v/>
      </c>
      <c r="M1904" s="4" t="e">
        <f>IF(Table1[[#This Row],[Import to Gateway Calculator?]]="Yes",IFERROR(Table1[[#This Row],[Streaming Resolution '[MP']]],""),0)</f>
        <v>#VALUE!</v>
      </c>
      <c r="N1904" s="4" t="e">
        <f>IF(Table1[[#This Row],[Import to Gateway Calculator?]]="Yes",IFERROR(Table1[[#This Row],[Recording Resolution '[MP']]],""),0)</f>
        <v>#VALUE!</v>
      </c>
      <c r="O1904" s="4" t="e">
        <f>IF(Table1[[#This Row],[Import to Gateway Calculator?]]="Yes",IFERROR(Table1[[#This Row],[Frame Rate '[FPS'] 1]],""),0)</f>
        <v>#VALUE!</v>
      </c>
      <c r="P1904" s="4" t="e">
        <f>IF(Table1[[#This Row],[Import to Gateway Calculator?]]="Yes",IFERROR(Table1[[#This Row],[Days of Storage 1]],""),0)</f>
        <v>#VALUE!</v>
      </c>
    </row>
    <row r="1905" spans="1:16" x14ac:dyDescent="0.25">
      <c r="A1905" s="5" t="e">
        <f t="shared" si="179"/>
        <v>#VALUE!</v>
      </c>
      <c r="B1905" s="6" t="str">
        <f>IFERROR(IF(Table1[[#This Row],[Multi-lens? 1]]="No", 1, IF(Table1[[#This Row],[Multi-lens? 1]]="Dual", 2, IF(Table1[[#This Row],[Multi-lens? 1]]="Quad", 4, ""))),"")</f>
        <v/>
      </c>
      <c r="C1905" s="6" t="e">
        <f t="shared" si="180"/>
        <v>#VALUE!</v>
      </c>
      <c r="D1905" s="6" t="e">
        <f t="shared" si="181"/>
        <v>#VALUE!</v>
      </c>
      <c r="E1905" s="6" t="e">
        <f t="shared" si="182"/>
        <v>#VALUE!</v>
      </c>
      <c r="F1905" s="6" t="e">
        <f t="shared" si="183"/>
        <v>#VALUE!</v>
      </c>
      <c r="H1905" s="6" t="str">
        <f>IFERROR(IF(Table1[[#This Row],[Multi-lens? 1]]="No", 1, IF(Table1[[#This Row],[Multi-lens? 1]]="Dual", 2, IF(Table1[[#This Row],[Multi-lens? 1]]="Quad", 4, ""))),"")</f>
        <v/>
      </c>
      <c r="I1905" s="9" t="str">
        <f>IFERROR(Table1[[#This Row],[Name]],"")</f>
        <v/>
      </c>
      <c r="K1905" s="3" t="str">
        <f t="shared" si="178"/>
        <v/>
      </c>
      <c r="M1905" s="4" t="e">
        <f>IF(Table1[[#This Row],[Import to Gateway Calculator?]]="Yes",IFERROR(Table1[[#This Row],[Streaming Resolution '[MP']]],""),0)</f>
        <v>#VALUE!</v>
      </c>
      <c r="N1905" s="4" t="e">
        <f>IF(Table1[[#This Row],[Import to Gateway Calculator?]]="Yes",IFERROR(Table1[[#This Row],[Recording Resolution '[MP']]],""),0)</f>
        <v>#VALUE!</v>
      </c>
      <c r="O1905" s="4" t="e">
        <f>IF(Table1[[#This Row],[Import to Gateway Calculator?]]="Yes",IFERROR(Table1[[#This Row],[Frame Rate '[FPS'] 1]],""),0)</f>
        <v>#VALUE!</v>
      </c>
      <c r="P1905" s="4" t="e">
        <f>IF(Table1[[#This Row],[Import to Gateway Calculator?]]="Yes",IFERROR(Table1[[#This Row],[Days of Storage 1]],""),0)</f>
        <v>#VALUE!</v>
      </c>
    </row>
    <row r="1906" spans="1:16" x14ac:dyDescent="0.25">
      <c r="A1906" s="5" t="e">
        <f t="shared" si="179"/>
        <v>#VALUE!</v>
      </c>
      <c r="B1906" s="6" t="str">
        <f>IFERROR(IF(Table1[[#This Row],[Multi-lens? 1]]="No", 1, IF(Table1[[#This Row],[Multi-lens? 1]]="Dual", 2, IF(Table1[[#This Row],[Multi-lens? 1]]="Quad", 4, ""))),"")</f>
        <v/>
      </c>
      <c r="C1906" s="6" t="e">
        <f t="shared" si="180"/>
        <v>#VALUE!</v>
      </c>
      <c r="D1906" s="6" t="e">
        <f t="shared" si="181"/>
        <v>#VALUE!</v>
      </c>
      <c r="E1906" s="6" t="e">
        <f t="shared" si="182"/>
        <v>#VALUE!</v>
      </c>
      <c r="F1906" s="6" t="e">
        <f t="shared" si="183"/>
        <v>#VALUE!</v>
      </c>
      <c r="H1906" s="6" t="str">
        <f>IFERROR(IF(Table1[[#This Row],[Multi-lens? 1]]="No", 1, IF(Table1[[#This Row],[Multi-lens? 1]]="Dual", 2, IF(Table1[[#This Row],[Multi-lens? 1]]="Quad", 4, ""))),"")</f>
        <v/>
      </c>
      <c r="I1906" s="9" t="str">
        <f>IFERROR(Table1[[#This Row],[Name]],"")</f>
        <v/>
      </c>
      <c r="K1906" s="3" t="str">
        <f t="shared" si="178"/>
        <v/>
      </c>
      <c r="M1906" s="4" t="e">
        <f>IF(Table1[[#This Row],[Import to Gateway Calculator?]]="Yes",IFERROR(Table1[[#This Row],[Streaming Resolution '[MP']]],""),0)</f>
        <v>#VALUE!</v>
      </c>
      <c r="N1906" s="4" t="e">
        <f>IF(Table1[[#This Row],[Import to Gateway Calculator?]]="Yes",IFERROR(Table1[[#This Row],[Recording Resolution '[MP']]],""),0)</f>
        <v>#VALUE!</v>
      </c>
      <c r="O1906" s="4" t="e">
        <f>IF(Table1[[#This Row],[Import to Gateway Calculator?]]="Yes",IFERROR(Table1[[#This Row],[Frame Rate '[FPS'] 1]],""),0)</f>
        <v>#VALUE!</v>
      </c>
      <c r="P1906" s="4" t="e">
        <f>IF(Table1[[#This Row],[Import to Gateway Calculator?]]="Yes",IFERROR(Table1[[#This Row],[Days of Storage 1]],""),0)</f>
        <v>#VALUE!</v>
      </c>
    </row>
    <row r="1907" spans="1:16" x14ac:dyDescent="0.25">
      <c r="A1907" s="5" t="e">
        <f t="shared" si="179"/>
        <v>#VALUE!</v>
      </c>
      <c r="B1907" s="6" t="str">
        <f>IFERROR(IF(Table1[[#This Row],[Multi-lens? 1]]="No", 1, IF(Table1[[#This Row],[Multi-lens? 1]]="Dual", 2, IF(Table1[[#This Row],[Multi-lens? 1]]="Quad", 4, ""))),"")</f>
        <v/>
      </c>
      <c r="C1907" s="6" t="e">
        <f t="shared" si="180"/>
        <v>#VALUE!</v>
      </c>
      <c r="D1907" s="6" t="e">
        <f t="shared" si="181"/>
        <v>#VALUE!</v>
      </c>
      <c r="E1907" s="6" t="e">
        <f t="shared" si="182"/>
        <v>#VALUE!</v>
      </c>
      <c r="F1907" s="6" t="e">
        <f t="shared" si="183"/>
        <v>#VALUE!</v>
      </c>
      <c r="H1907" s="6" t="str">
        <f>IFERROR(IF(Table1[[#This Row],[Multi-lens? 1]]="No", 1, IF(Table1[[#This Row],[Multi-lens? 1]]="Dual", 2, IF(Table1[[#This Row],[Multi-lens? 1]]="Quad", 4, ""))),"")</f>
        <v/>
      </c>
      <c r="I1907" s="9" t="str">
        <f>IFERROR(Table1[[#This Row],[Name]],"")</f>
        <v/>
      </c>
      <c r="K1907" s="3" t="str">
        <f t="shared" si="178"/>
        <v/>
      </c>
      <c r="M1907" s="4" t="e">
        <f>IF(Table1[[#This Row],[Import to Gateway Calculator?]]="Yes",IFERROR(Table1[[#This Row],[Streaming Resolution '[MP']]],""),0)</f>
        <v>#VALUE!</v>
      </c>
      <c r="N1907" s="4" t="e">
        <f>IF(Table1[[#This Row],[Import to Gateway Calculator?]]="Yes",IFERROR(Table1[[#This Row],[Recording Resolution '[MP']]],""),0)</f>
        <v>#VALUE!</v>
      </c>
      <c r="O1907" s="4" t="e">
        <f>IF(Table1[[#This Row],[Import to Gateway Calculator?]]="Yes",IFERROR(Table1[[#This Row],[Frame Rate '[FPS'] 1]],""),0)</f>
        <v>#VALUE!</v>
      </c>
      <c r="P1907" s="4" t="e">
        <f>IF(Table1[[#This Row],[Import to Gateway Calculator?]]="Yes",IFERROR(Table1[[#This Row],[Days of Storage 1]],""),0)</f>
        <v>#VALUE!</v>
      </c>
    </row>
    <row r="1908" spans="1:16" x14ac:dyDescent="0.25">
      <c r="A1908" s="5" t="e">
        <f t="shared" si="179"/>
        <v>#VALUE!</v>
      </c>
      <c r="B1908" s="6" t="str">
        <f>IFERROR(IF(Table1[[#This Row],[Multi-lens? 1]]="No", 1, IF(Table1[[#This Row],[Multi-lens? 1]]="Dual", 2, IF(Table1[[#This Row],[Multi-lens? 1]]="Quad", 4, ""))),"")</f>
        <v/>
      </c>
      <c r="C1908" s="6" t="e">
        <f t="shared" si="180"/>
        <v>#VALUE!</v>
      </c>
      <c r="D1908" s="6" t="e">
        <f t="shared" si="181"/>
        <v>#VALUE!</v>
      </c>
      <c r="E1908" s="6" t="e">
        <f t="shared" si="182"/>
        <v>#VALUE!</v>
      </c>
      <c r="F1908" s="6" t="e">
        <f t="shared" si="183"/>
        <v>#VALUE!</v>
      </c>
      <c r="H1908" s="6" t="str">
        <f>IFERROR(IF(Table1[[#This Row],[Multi-lens? 1]]="No", 1, IF(Table1[[#This Row],[Multi-lens? 1]]="Dual", 2, IF(Table1[[#This Row],[Multi-lens? 1]]="Quad", 4, ""))),"")</f>
        <v/>
      </c>
      <c r="I1908" s="9" t="str">
        <f>IFERROR(Table1[[#This Row],[Name]],"")</f>
        <v/>
      </c>
      <c r="K1908" s="3" t="str">
        <f t="shared" si="178"/>
        <v/>
      </c>
      <c r="M1908" s="4" t="e">
        <f>IF(Table1[[#This Row],[Import to Gateway Calculator?]]="Yes",IFERROR(Table1[[#This Row],[Streaming Resolution '[MP']]],""),0)</f>
        <v>#VALUE!</v>
      </c>
      <c r="N1908" s="4" t="e">
        <f>IF(Table1[[#This Row],[Import to Gateway Calculator?]]="Yes",IFERROR(Table1[[#This Row],[Recording Resolution '[MP']]],""),0)</f>
        <v>#VALUE!</v>
      </c>
      <c r="O1908" s="4" t="e">
        <f>IF(Table1[[#This Row],[Import to Gateway Calculator?]]="Yes",IFERROR(Table1[[#This Row],[Frame Rate '[FPS'] 1]],""),0)</f>
        <v>#VALUE!</v>
      </c>
      <c r="P1908" s="4" t="e">
        <f>IF(Table1[[#This Row],[Import to Gateway Calculator?]]="Yes",IFERROR(Table1[[#This Row],[Days of Storage 1]],""),0)</f>
        <v>#VALUE!</v>
      </c>
    </row>
    <row r="1909" spans="1:16" x14ac:dyDescent="0.25">
      <c r="A1909" s="5" t="e">
        <f t="shared" si="179"/>
        <v>#VALUE!</v>
      </c>
      <c r="B1909" s="6" t="str">
        <f>IFERROR(IF(Table1[[#This Row],[Multi-lens? 1]]="No", 1, IF(Table1[[#This Row],[Multi-lens? 1]]="Dual", 2, IF(Table1[[#This Row],[Multi-lens? 1]]="Quad", 4, ""))),"")</f>
        <v/>
      </c>
      <c r="C1909" s="6" t="e">
        <f t="shared" si="180"/>
        <v>#VALUE!</v>
      </c>
      <c r="D1909" s="6" t="e">
        <f t="shared" si="181"/>
        <v>#VALUE!</v>
      </c>
      <c r="E1909" s="6" t="e">
        <f t="shared" si="182"/>
        <v>#VALUE!</v>
      </c>
      <c r="F1909" s="6" t="e">
        <f t="shared" si="183"/>
        <v>#VALUE!</v>
      </c>
      <c r="H1909" s="6" t="str">
        <f>IFERROR(IF(Table1[[#This Row],[Multi-lens? 1]]="No", 1, IF(Table1[[#This Row],[Multi-lens? 1]]="Dual", 2, IF(Table1[[#This Row],[Multi-lens? 1]]="Quad", 4, ""))),"")</f>
        <v/>
      </c>
      <c r="I1909" s="9" t="str">
        <f>IFERROR(Table1[[#This Row],[Name]],"")</f>
        <v/>
      </c>
      <c r="K1909" s="3" t="str">
        <f t="shared" si="178"/>
        <v/>
      </c>
      <c r="M1909" s="4" t="e">
        <f>IF(Table1[[#This Row],[Import to Gateway Calculator?]]="Yes",IFERROR(Table1[[#This Row],[Streaming Resolution '[MP']]],""),0)</f>
        <v>#VALUE!</v>
      </c>
      <c r="N1909" s="4" t="e">
        <f>IF(Table1[[#This Row],[Import to Gateway Calculator?]]="Yes",IFERROR(Table1[[#This Row],[Recording Resolution '[MP']]],""),0)</f>
        <v>#VALUE!</v>
      </c>
      <c r="O1909" s="4" t="e">
        <f>IF(Table1[[#This Row],[Import to Gateway Calculator?]]="Yes",IFERROR(Table1[[#This Row],[Frame Rate '[FPS'] 1]],""),0)</f>
        <v>#VALUE!</v>
      </c>
      <c r="P1909" s="4" t="e">
        <f>IF(Table1[[#This Row],[Import to Gateway Calculator?]]="Yes",IFERROR(Table1[[#This Row],[Days of Storage 1]],""),0)</f>
        <v>#VALUE!</v>
      </c>
    </row>
    <row r="1910" spans="1:16" x14ac:dyDescent="0.25">
      <c r="A1910" s="5" t="e">
        <f t="shared" si="179"/>
        <v>#VALUE!</v>
      </c>
      <c r="B1910" s="6" t="str">
        <f>IFERROR(IF(Table1[[#This Row],[Multi-lens? 1]]="No", 1, IF(Table1[[#This Row],[Multi-lens? 1]]="Dual", 2, IF(Table1[[#This Row],[Multi-lens? 1]]="Quad", 4, ""))),"")</f>
        <v/>
      </c>
      <c r="C1910" s="6" t="e">
        <f t="shared" si="180"/>
        <v>#VALUE!</v>
      </c>
      <c r="D1910" s="6" t="e">
        <f t="shared" si="181"/>
        <v>#VALUE!</v>
      </c>
      <c r="E1910" s="6" t="e">
        <f t="shared" si="182"/>
        <v>#VALUE!</v>
      </c>
      <c r="F1910" s="6" t="e">
        <f t="shared" si="183"/>
        <v>#VALUE!</v>
      </c>
      <c r="H1910" s="6" t="str">
        <f>IFERROR(IF(Table1[[#This Row],[Multi-lens? 1]]="No", 1, IF(Table1[[#This Row],[Multi-lens? 1]]="Dual", 2, IF(Table1[[#This Row],[Multi-lens? 1]]="Quad", 4, ""))),"")</f>
        <v/>
      </c>
      <c r="I1910" s="9" t="str">
        <f>IFERROR(Table1[[#This Row],[Name]],"")</f>
        <v/>
      </c>
      <c r="K1910" s="3" t="str">
        <f t="shared" si="178"/>
        <v/>
      </c>
      <c r="M1910" s="4" t="e">
        <f>IF(Table1[[#This Row],[Import to Gateway Calculator?]]="Yes",IFERROR(Table1[[#This Row],[Streaming Resolution '[MP']]],""),0)</f>
        <v>#VALUE!</v>
      </c>
      <c r="N1910" s="4" t="e">
        <f>IF(Table1[[#This Row],[Import to Gateway Calculator?]]="Yes",IFERROR(Table1[[#This Row],[Recording Resolution '[MP']]],""),0)</f>
        <v>#VALUE!</v>
      </c>
      <c r="O1910" s="4" t="e">
        <f>IF(Table1[[#This Row],[Import to Gateway Calculator?]]="Yes",IFERROR(Table1[[#This Row],[Frame Rate '[FPS'] 1]],""),0)</f>
        <v>#VALUE!</v>
      </c>
      <c r="P1910" s="4" t="e">
        <f>IF(Table1[[#This Row],[Import to Gateway Calculator?]]="Yes",IFERROR(Table1[[#This Row],[Days of Storage 1]],""),0)</f>
        <v>#VALUE!</v>
      </c>
    </row>
    <row r="1911" spans="1:16" x14ac:dyDescent="0.25">
      <c r="A1911" s="5" t="e">
        <f t="shared" si="179"/>
        <v>#VALUE!</v>
      </c>
      <c r="B1911" s="6" t="str">
        <f>IFERROR(IF(Table1[[#This Row],[Multi-lens? 1]]="No", 1, IF(Table1[[#This Row],[Multi-lens? 1]]="Dual", 2, IF(Table1[[#This Row],[Multi-lens? 1]]="Quad", 4, ""))),"")</f>
        <v/>
      </c>
      <c r="C1911" s="6" t="e">
        <f t="shared" si="180"/>
        <v>#VALUE!</v>
      </c>
      <c r="D1911" s="6" t="e">
        <f t="shared" si="181"/>
        <v>#VALUE!</v>
      </c>
      <c r="E1911" s="6" t="e">
        <f t="shared" si="182"/>
        <v>#VALUE!</v>
      </c>
      <c r="F1911" s="6" t="e">
        <f t="shared" si="183"/>
        <v>#VALUE!</v>
      </c>
      <c r="H1911" s="6" t="str">
        <f>IFERROR(IF(Table1[[#This Row],[Multi-lens? 1]]="No", 1, IF(Table1[[#This Row],[Multi-lens? 1]]="Dual", 2, IF(Table1[[#This Row],[Multi-lens? 1]]="Quad", 4, ""))),"")</f>
        <v/>
      </c>
      <c r="I1911" s="9" t="str">
        <f>IFERROR(Table1[[#This Row],[Name]],"")</f>
        <v/>
      </c>
      <c r="K1911" s="3" t="str">
        <f t="shared" si="178"/>
        <v/>
      </c>
      <c r="M1911" s="4" t="e">
        <f>IF(Table1[[#This Row],[Import to Gateway Calculator?]]="Yes",IFERROR(Table1[[#This Row],[Streaming Resolution '[MP']]],""),0)</f>
        <v>#VALUE!</v>
      </c>
      <c r="N1911" s="4" t="e">
        <f>IF(Table1[[#This Row],[Import to Gateway Calculator?]]="Yes",IFERROR(Table1[[#This Row],[Recording Resolution '[MP']]],""),0)</f>
        <v>#VALUE!</v>
      </c>
      <c r="O1911" s="4" t="e">
        <f>IF(Table1[[#This Row],[Import to Gateway Calculator?]]="Yes",IFERROR(Table1[[#This Row],[Frame Rate '[FPS'] 1]],""),0)</f>
        <v>#VALUE!</v>
      </c>
      <c r="P1911" s="4" t="e">
        <f>IF(Table1[[#This Row],[Import to Gateway Calculator?]]="Yes",IFERROR(Table1[[#This Row],[Days of Storage 1]],""),0)</f>
        <v>#VALUE!</v>
      </c>
    </row>
    <row r="1912" spans="1:16" x14ac:dyDescent="0.25">
      <c r="A1912" s="5" t="e">
        <f t="shared" si="179"/>
        <v>#VALUE!</v>
      </c>
      <c r="B1912" s="6" t="str">
        <f>IFERROR(IF(Table1[[#This Row],[Multi-lens? 1]]="No", 1, IF(Table1[[#This Row],[Multi-lens? 1]]="Dual", 2, IF(Table1[[#This Row],[Multi-lens? 1]]="Quad", 4, ""))),"")</f>
        <v/>
      </c>
      <c r="C1912" s="6" t="e">
        <f t="shared" si="180"/>
        <v>#VALUE!</v>
      </c>
      <c r="D1912" s="6" t="e">
        <f t="shared" si="181"/>
        <v>#VALUE!</v>
      </c>
      <c r="E1912" s="6" t="e">
        <f t="shared" si="182"/>
        <v>#VALUE!</v>
      </c>
      <c r="F1912" s="6" t="e">
        <f t="shared" si="183"/>
        <v>#VALUE!</v>
      </c>
      <c r="H1912" s="6" t="str">
        <f>IFERROR(IF(Table1[[#This Row],[Multi-lens? 1]]="No", 1, IF(Table1[[#This Row],[Multi-lens? 1]]="Dual", 2, IF(Table1[[#This Row],[Multi-lens? 1]]="Quad", 4, ""))),"")</f>
        <v/>
      </c>
      <c r="I1912" s="9" t="str">
        <f>IFERROR(Table1[[#This Row],[Name]],"")</f>
        <v/>
      </c>
      <c r="K1912" s="3" t="str">
        <f t="shared" si="178"/>
        <v/>
      </c>
      <c r="M1912" s="4" t="e">
        <f>IF(Table1[[#This Row],[Import to Gateway Calculator?]]="Yes",IFERROR(Table1[[#This Row],[Streaming Resolution '[MP']]],""),0)</f>
        <v>#VALUE!</v>
      </c>
      <c r="N1912" s="4" t="e">
        <f>IF(Table1[[#This Row],[Import to Gateway Calculator?]]="Yes",IFERROR(Table1[[#This Row],[Recording Resolution '[MP']]],""),0)</f>
        <v>#VALUE!</v>
      </c>
      <c r="O1912" s="4" t="e">
        <f>IF(Table1[[#This Row],[Import to Gateway Calculator?]]="Yes",IFERROR(Table1[[#This Row],[Frame Rate '[FPS'] 1]],""),0)</f>
        <v>#VALUE!</v>
      </c>
      <c r="P1912" s="4" t="e">
        <f>IF(Table1[[#This Row],[Import to Gateway Calculator?]]="Yes",IFERROR(Table1[[#This Row],[Days of Storage 1]],""),0)</f>
        <v>#VALUE!</v>
      </c>
    </row>
    <row r="1913" spans="1:16" x14ac:dyDescent="0.25">
      <c r="A1913" s="5" t="e">
        <f t="shared" si="179"/>
        <v>#VALUE!</v>
      </c>
      <c r="B1913" s="6" t="str">
        <f>IFERROR(IF(Table1[[#This Row],[Multi-lens? 1]]="No", 1, IF(Table1[[#This Row],[Multi-lens? 1]]="Dual", 2, IF(Table1[[#This Row],[Multi-lens? 1]]="Quad", 4, ""))),"")</f>
        <v/>
      </c>
      <c r="C1913" s="6" t="e">
        <f t="shared" si="180"/>
        <v>#VALUE!</v>
      </c>
      <c r="D1913" s="6" t="e">
        <f t="shared" si="181"/>
        <v>#VALUE!</v>
      </c>
      <c r="E1913" s="6" t="e">
        <f t="shared" si="182"/>
        <v>#VALUE!</v>
      </c>
      <c r="F1913" s="6" t="e">
        <f t="shared" si="183"/>
        <v>#VALUE!</v>
      </c>
      <c r="H1913" s="6" t="str">
        <f>IFERROR(IF(Table1[[#This Row],[Multi-lens? 1]]="No", 1, IF(Table1[[#This Row],[Multi-lens? 1]]="Dual", 2, IF(Table1[[#This Row],[Multi-lens? 1]]="Quad", 4, ""))),"")</f>
        <v/>
      </c>
      <c r="I1913" s="9" t="str">
        <f>IFERROR(Table1[[#This Row],[Name]],"")</f>
        <v/>
      </c>
      <c r="K1913" s="3" t="str">
        <f t="shared" si="178"/>
        <v/>
      </c>
      <c r="M1913" s="4" t="e">
        <f>IF(Table1[[#This Row],[Import to Gateway Calculator?]]="Yes",IFERROR(Table1[[#This Row],[Streaming Resolution '[MP']]],""),0)</f>
        <v>#VALUE!</v>
      </c>
      <c r="N1913" s="4" t="e">
        <f>IF(Table1[[#This Row],[Import to Gateway Calculator?]]="Yes",IFERROR(Table1[[#This Row],[Recording Resolution '[MP']]],""),0)</f>
        <v>#VALUE!</v>
      </c>
      <c r="O1913" s="4" t="e">
        <f>IF(Table1[[#This Row],[Import to Gateway Calculator?]]="Yes",IFERROR(Table1[[#This Row],[Frame Rate '[FPS'] 1]],""),0)</f>
        <v>#VALUE!</v>
      </c>
      <c r="P1913" s="4" t="e">
        <f>IF(Table1[[#This Row],[Import to Gateway Calculator?]]="Yes",IFERROR(Table1[[#This Row],[Days of Storage 1]],""),0)</f>
        <v>#VALUE!</v>
      </c>
    </row>
    <row r="1914" spans="1:16" x14ac:dyDescent="0.25">
      <c r="A1914" s="5" t="e">
        <f t="shared" si="179"/>
        <v>#VALUE!</v>
      </c>
      <c r="B1914" s="6" t="str">
        <f>IFERROR(IF(Table1[[#This Row],[Multi-lens? 1]]="No", 1, IF(Table1[[#This Row],[Multi-lens? 1]]="Dual", 2, IF(Table1[[#This Row],[Multi-lens? 1]]="Quad", 4, ""))),"")</f>
        <v/>
      </c>
      <c r="C1914" s="6" t="e">
        <f t="shared" si="180"/>
        <v>#VALUE!</v>
      </c>
      <c r="D1914" s="6" t="e">
        <f t="shared" si="181"/>
        <v>#VALUE!</v>
      </c>
      <c r="E1914" s="6" t="e">
        <f t="shared" si="182"/>
        <v>#VALUE!</v>
      </c>
      <c r="F1914" s="6" t="e">
        <f t="shared" si="183"/>
        <v>#VALUE!</v>
      </c>
      <c r="H1914" s="6" t="str">
        <f>IFERROR(IF(Table1[[#This Row],[Multi-lens? 1]]="No", 1, IF(Table1[[#This Row],[Multi-lens? 1]]="Dual", 2, IF(Table1[[#This Row],[Multi-lens? 1]]="Quad", 4, ""))),"")</f>
        <v/>
      </c>
      <c r="I1914" s="9" t="str">
        <f>IFERROR(Table1[[#This Row],[Name]],"")</f>
        <v/>
      </c>
      <c r="K1914" s="3" t="str">
        <f t="shared" si="178"/>
        <v/>
      </c>
      <c r="M1914" s="4" t="e">
        <f>IF(Table1[[#This Row],[Import to Gateway Calculator?]]="Yes",IFERROR(Table1[[#This Row],[Streaming Resolution '[MP']]],""),0)</f>
        <v>#VALUE!</v>
      </c>
      <c r="N1914" s="4" t="e">
        <f>IF(Table1[[#This Row],[Import to Gateway Calculator?]]="Yes",IFERROR(Table1[[#This Row],[Recording Resolution '[MP']]],""),0)</f>
        <v>#VALUE!</v>
      </c>
      <c r="O1914" s="4" t="e">
        <f>IF(Table1[[#This Row],[Import to Gateway Calculator?]]="Yes",IFERROR(Table1[[#This Row],[Frame Rate '[FPS'] 1]],""),0)</f>
        <v>#VALUE!</v>
      </c>
      <c r="P1914" s="4" t="e">
        <f>IF(Table1[[#This Row],[Import to Gateway Calculator?]]="Yes",IFERROR(Table1[[#This Row],[Days of Storage 1]],""),0)</f>
        <v>#VALUE!</v>
      </c>
    </row>
    <row r="1915" spans="1:16" x14ac:dyDescent="0.25">
      <c r="A1915" s="5" t="e">
        <f t="shared" si="179"/>
        <v>#VALUE!</v>
      </c>
      <c r="B1915" s="6" t="str">
        <f>IFERROR(IF(Table1[[#This Row],[Multi-lens? 1]]="No", 1, IF(Table1[[#This Row],[Multi-lens? 1]]="Dual", 2, IF(Table1[[#This Row],[Multi-lens? 1]]="Quad", 4, ""))),"")</f>
        <v/>
      </c>
      <c r="C1915" s="6" t="e">
        <f t="shared" si="180"/>
        <v>#VALUE!</v>
      </c>
      <c r="D1915" s="6" t="e">
        <f t="shared" si="181"/>
        <v>#VALUE!</v>
      </c>
      <c r="E1915" s="6" t="e">
        <f t="shared" si="182"/>
        <v>#VALUE!</v>
      </c>
      <c r="F1915" s="6" t="e">
        <f t="shared" si="183"/>
        <v>#VALUE!</v>
      </c>
      <c r="H1915" s="6" t="str">
        <f>IFERROR(IF(Table1[[#This Row],[Multi-lens? 1]]="No", 1, IF(Table1[[#This Row],[Multi-lens? 1]]="Dual", 2, IF(Table1[[#This Row],[Multi-lens? 1]]="Quad", 4, ""))),"")</f>
        <v/>
      </c>
      <c r="I1915" s="9" t="str">
        <f>IFERROR(Table1[[#This Row],[Name]],"")</f>
        <v/>
      </c>
      <c r="K1915" s="3" t="str">
        <f t="shared" si="178"/>
        <v/>
      </c>
      <c r="M1915" s="4" t="e">
        <f>IF(Table1[[#This Row],[Import to Gateway Calculator?]]="Yes",IFERROR(Table1[[#This Row],[Streaming Resolution '[MP']]],""),0)</f>
        <v>#VALUE!</v>
      </c>
      <c r="N1915" s="4" t="e">
        <f>IF(Table1[[#This Row],[Import to Gateway Calculator?]]="Yes",IFERROR(Table1[[#This Row],[Recording Resolution '[MP']]],""),0)</f>
        <v>#VALUE!</v>
      </c>
      <c r="O1915" s="4" t="e">
        <f>IF(Table1[[#This Row],[Import to Gateway Calculator?]]="Yes",IFERROR(Table1[[#This Row],[Frame Rate '[FPS'] 1]],""),0)</f>
        <v>#VALUE!</v>
      </c>
      <c r="P1915" s="4" t="e">
        <f>IF(Table1[[#This Row],[Import to Gateway Calculator?]]="Yes",IFERROR(Table1[[#This Row],[Days of Storage 1]],""),0)</f>
        <v>#VALUE!</v>
      </c>
    </row>
    <row r="1916" spans="1:16" x14ac:dyDescent="0.25">
      <c r="A1916" s="5" t="e">
        <f t="shared" si="179"/>
        <v>#VALUE!</v>
      </c>
      <c r="B1916" s="6" t="str">
        <f>IFERROR(IF(Table1[[#This Row],[Multi-lens? 1]]="No", 1, IF(Table1[[#This Row],[Multi-lens? 1]]="Dual", 2, IF(Table1[[#This Row],[Multi-lens? 1]]="Quad", 4, ""))),"")</f>
        <v/>
      </c>
      <c r="C1916" s="6" t="e">
        <f t="shared" si="180"/>
        <v>#VALUE!</v>
      </c>
      <c r="D1916" s="6" t="e">
        <f t="shared" si="181"/>
        <v>#VALUE!</v>
      </c>
      <c r="E1916" s="6" t="e">
        <f t="shared" si="182"/>
        <v>#VALUE!</v>
      </c>
      <c r="F1916" s="6" t="e">
        <f t="shared" si="183"/>
        <v>#VALUE!</v>
      </c>
      <c r="H1916" s="6" t="str">
        <f>IFERROR(IF(Table1[[#This Row],[Multi-lens? 1]]="No", 1, IF(Table1[[#This Row],[Multi-lens? 1]]="Dual", 2, IF(Table1[[#This Row],[Multi-lens? 1]]="Quad", 4, ""))),"")</f>
        <v/>
      </c>
      <c r="I1916" s="9" t="str">
        <f>IFERROR(Table1[[#This Row],[Name]],"")</f>
        <v/>
      </c>
      <c r="K1916" s="3" t="str">
        <f t="shared" si="178"/>
        <v/>
      </c>
      <c r="M1916" s="4" t="e">
        <f>IF(Table1[[#This Row],[Import to Gateway Calculator?]]="Yes",IFERROR(Table1[[#This Row],[Streaming Resolution '[MP']]],""),0)</f>
        <v>#VALUE!</v>
      </c>
      <c r="N1916" s="4" t="e">
        <f>IF(Table1[[#This Row],[Import to Gateway Calculator?]]="Yes",IFERROR(Table1[[#This Row],[Recording Resolution '[MP']]],""),0)</f>
        <v>#VALUE!</v>
      </c>
      <c r="O1916" s="4" t="e">
        <f>IF(Table1[[#This Row],[Import to Gateway Calculator?]]="Yes",IFERROR(Table1[[#This Row],[Frame Rate '[FPS'] 1]],""),0)</f>
        <v>#VALUE!</v>
      </c>
      <c r="P1916" s="4" t="e">
        <f>IF(Table1[[#This Row],[Import to Gateway Calculator?]]="Yes",IFERROR(Table1[[#This Row],[Days of Storage 1]],""),0)</f>
        <v>#VALUE!</v>
      </c>
    </row>
    <row r="1917" spans="1:16" x14ac:dyDescent="0.25">
      <c r="A1917" s="5" t="e">
        <f t="shared" si="179"/>
        <v>#VALUE!</v>
      </c>
      <c r="B1917" s="6" t="str">
        <f>IFERROR(IF(Table1[[#This Row],[Multi-lens? 1]]="No", 1, IF(Table1[[#This Row],[Multi-lens? 1]]="Dual", 2, IF(Table1[[#This Row],[Multi-lens? 1]]="Quad", 4, ""))),"")</f>
        <v/>
      </c>
      <c r="C1917" s="6" t="e">
        <f t="shared" si="180"/>
        <v>#VALUE!</v>
      </c>
      <c r="D1917" s="6" t="e">
        <f t="shared" si="181"/>
        <v>#VALUE!</v>
      </c>
      <c r="E1917" s="6" t="e">
        <f t="shared" si="182"/>
        <v>#VALUE!</v>
      </c>
      <c r="F1917" s="6" t="e">
        <f t="shared" si="183"/>
        <v>#VALUE!</v>
      </c>
      <c r="H1917" s="6" t="str">
        <f>IFERROR(IF(Table1[[#This Row],[Multi-lens? 1]]="No", 1, IF(Table1[[#This Row],[Multi-lens? 1]]="Dual", 2, IF(Table1[[#This Row],[Multi-lens? 1]]="Quad", 4, ""))),"")</f>
        <v/>
      </c>
      <c r="I1917" s="9" t="str">
        <f>IFERROR(Table1[[#This Row],[Name]],"")</f>
        <v/>
      </c>
      <c r="K1917" s="3" t="str">
        <f t="shared" si="178"/>
        <v/>
      </c>
      <c r="M1917" s="4" t="e">
        <f>IF(Table1[[#This Row],[Import to Gateway Calculator?]]="Yes",IFERROR(Table1[[#This Row],[Streaming Resolution '[MP']]],""),0)</f>
        <v>#VALUE!</v>
      </c>
      <c r="N1917" s="4" t="e">
        <f>IF(Table1[[#This Row],[Import to Gateway Calculator?]]="Yes",IFERROR(Table1[[#This Row],[Recording Resolution '[MP']]],""),0)</f>
        <v>#VALUE!</v>
      </c>
      <c r="O1917" s="4" t="e">
        <f>IF(Table1[[#This Row],[Import to Gateway Calculator?]]="Yes",IFERROR(Table1[[#This Row],[Frame Rate '[FPS'] 1]],""),0)</f>
        <v>#VALUE!</v>
      </c>
      <c r="P1917" s="4" t="e">
        <f>IF(Table1[[#This Row],[Import to Gateway Calculator?]]="Yes",IFERROR(Table1[[#This Row],[Days of Storage 1]],""),0)</f>
        <v>#VALUE!</v>
      </c>
    </row>
    <row r="1918" spans="1:16" x14ac:dyDescent="0.25">
      <c r="A1918" s="5" t="e">
        <f t="shared" si="179"/>
        <v>#VALUE!</v>
      </c>
      <c r="B1918" s="6" t="str">
        <f>IFERROR(IF(Table1[[#This Row],[Multi-lens? 1]]="No", 1, IF(Table1[[#This Row],[Multi-lens? 1]]="Dual", 2, IF(Table1[[#This Row],[Multi-lens? 1]]="Quad", 4, ""))),"")</f>
        <v/>
      </c>
      <c r="C1918" s="6" t="e">
        <f t="shared" si="180"/>
        <v>#VALUE!</v>
      </c>
      <c r="D1918" s="6" t="e">
        <f t="shared" si="181"/>
        <v>#VALUE!</v>
      </c>
      <c r="E1918" s="6" t="e">
        <f t="shared" si="182"/>
        <v>#VALUE!</v>
      </c>
      <c r="F1918" s="6" t="e">
        <f t="shared" si="183"/>
        <v>#VALUE!</v>
      </c>
      <c r="H1918" s="6" t="str">
        <f>IFERROR(IF(Table1[[#This Row],[Multi-lens? 1]]="No", 1, IF(Table1[[#This Row],[Multi-lens? 1]]="Dual", 2, IF(Table1[[#This Row],[Multi-lens? 1]]="Quad", 4, ""))),"")</f>
        <v/>
      </c>
      <c r="I1918" s="9" t="str">
        <f>IFERROR(Table1[[#This Row],[Name]],"")</f>
        <v/>
      </c>
      <c r="K1918" s="3" t="str">
        <f t="shared" si="178"/>
        <v/>
      </c>
      <c r="M1918" s="4" t="e">
        <f>IF(Table1[[#This Row],[Import to Gateway Calculator?]]="Yes",IFERROR(Table1[[#This Row],[Streaming Resolution '[MP']]],""),0)</f>
        <v>#VALUE!</v>
      </c>
      <c r="N1918" s="4" t="e">
        <f>IF(Table1[[#This Row],[Import to Gateway Calculator?]]="Yes",IFERROR(Table1[[#This Row],[Recording Resolution '[MP']]],""),0)</f>
        <v>#VALUE!</v>
      </c>
      <c r="O1918" s="4" t="e">
        <f>IF(Table1[[#This Row],[Import to Gateway Calculator?]]="Yes",IFERROR(Table1[[#This Row],[Frame Rate '[FPS'] 1]],""),0)</f>
        <v>#VALUE!</v>
      </c>
      <c r="P1918" s="4" t="e">
        <f>IF(Table1[[#This Row],[Import to Gateway Calculator?]]="Yes",IFERROR(Table1[[#This Row],[Days of Storage 1]],""),0)</f>
        <v>#VALUE!</v>
      </c>
    </row>
    <row r="1919" spans="1:16" x14ac:dyDescent="0.25">
      <c r="A1919" s="5" t="e">
        <f t="shared" si="179"/>
        <v>#VALUE!</v>
      </c>
      <c r="B1919" s="6" t="str">
        <f>IFERROR(IF(Table1[[#This Row],[Multi-lens? 1]]="No", 1, IF(Table1[[#This Row],[Multi-lens? 1]]="Dual", 2, IF(Table1[[#This Row],[Multi-lens? 1]]="Quad", 4, ""))),"")</f>
        <v/>
      </c>
      <c r="C1919" s="6" t="e">
        <f t="shared" si="180"/>
        <v>#VALUE!</v>
      </c>
      <c r="D1919" s="6" t="e">
        <f t="shared" si="181"/>
        <v>#VALUE!</v>
      </c>
      <c r="E1919" s="6" t="e">
        <f t="shared" si="182"/>
        <v>#VALUE!</v>
      </c>
      <c r="F1919" s="6" t="e">
        <f t="shared" si="183"/>
        <v>#VALUE!</v>
      </c>
      <c r="H1919" s="6" t="str">
        <f>IFERROR(IF(Table1[[#This Row],[Multi-lens? 1]]="No", 1, IF(Table1[[#This Row],[Multi-lens? 1]]="Dual", 2, IF(Table1[[#This Row],[Multi-lens? 1]]="Quad", 4, ""))),"")</f>
        <v/>
      </c>
      <c r="I1919" s="9" t="str">
        <f>IFERROR(Table1[[#This Row],[Name]],"")</f>
        <v/>
      </c>
      <c r="K1919" s="3" t="str">
        <f t="shared" si="178"/>
        <v/>
      </c>
      <c r="M1919" s="4" t="e">
        <f>IF(Table1[[#This Row],[Import to Gateway Calculator?]]="Yes",IFERROR(Table1[[#This Row],[Streaming Resolution '[MP']]],""),0)</f>
        <v>#VALUE!</v>
      </c>
      <c r="N1919" s="4" t="e">
        <f>IF(Table1[[#This Row],[Import to Gateway Calculator?]]="Yes",IFERROR(Table1[[#This Row],[Recording Resolution '[MP']]],""),0)</f>
        <v>#VALUE!</v>
      </c>
      <c r="O1919" s="4" t="e">
        <f>IF(Table1[[#This Row],[Import to Gateway Calculator?]]="Yes",IFERROR(Table1[[#This Row],[Frame Rate '[FPS'] 1]],""),0)</f>
        <v>#VALUE!</v>
      </c>
      <c r="P1919" s="4" t="e">
        <f>IF(Table1[[#This Row],[Import to Gateway Calculator?]]="Yes",IFERROR(Table1[[#This Row],[Days of Storage 1]],""),0)</f>
        <v>#VALUE!</v>
      </c>
    </row>
    <row r="1920" spans="1:16" x14ac:dyDescent="0.25">
      <c r="A1920" s="5" t="e">
        <f t="shared" si="179"/>
        <v>#VALUE!</v>
      </c>
      <c r="B1920" s="6" t="str">
        <f>IFERROR(IF(Table1[[#This Row],[Multi-lens? 1]]="No", 1, IF(Table1[[#This Row],[Multi-lens? 1]]="Dual", 2, IF(Table1[[#This Row],[Multi-lens? 1]]="Quad", 4, ""))),"")</f>
        <v/>
      </c>
      <c r="C1920" s="6" t="e">
        <f t="shared" si="180"/>
        <v>#VALUE!</v>
      </c>
      <c r="D1920" s="6" t="e">
        <f t="shared" si="181"/>
        <v>#VALUE!</v>
      </c>
      <c r="E1920" s="6" t="e">
        <f t="shared" si="182"/>
        <v>#VALUE!</v>
      </c>
      <c r="F1920" s="6" t="e">
        <f t="shared" si="183"/>
        <v>#VALUE!</v>
      </c>
      <c r="H1920" s="6" t="str">
        <f>IFERROR(IF(Table1[[#This Row],[Multi-lens? 1]]="No", 1, IF(Table1[[#This Row],[Multi-lens? 1]]="Dual", 2, IF(Table1[[#This Row],[Multi-lens? 1]]="Quad", 4, ""))),"")</f>
        <v/>
      </c>
      <c r="I1920" s="9" t="str">
        <f>IFERROR(Table1[[#This Row],[Name]],"")</f>
        <v/>
      </c>
      <c r="K1920" s="3" t="str">
        <f t="shared" si="178"/>
        <v/>
      </c>
      <c r="M1920" s="4" t="e">
        <f>IF(Table1[[#This Row],[Import to Gateway Calculator?]]="Yes",IFERROR(Table1[[#This Row],[Streaming Resolution '[MP']]],""),0)</f>
        <v>#VALUE!</v>
      </c>
      <c r="N1920" s="4" t="e">
        <f>IF(Table1[[#This Row],[Import to Gateway Calculator?]]="Yes",IFERROR(Table1[[#This Row],[Recording Resolution '[MP']]],""),0)</f>
        <v>#VALUE!</v>
      </c>
      <c r="O1920" s="4" t="e">
        <f>IF(Table1[[#This Row],[Import to Gateway Calculator?]]="Yes",IFERROR(Table1[[#This Row],[Frame Rate '[FPS'] 1]],""),0)</f>
        <v>#VALUE!</v>
      </c>
      <c r="P1920" s="4" t="e">
        <f>IF(Table1[[#This Row],[Import to Gateway Calculator?]]="Yes",IFERROR(Table1[[#This Row],[Days of Storage 1]],""),0)</f>
        <v>#VALUE!</v>
      </c>
    </row>
    <row r="1921" spans="1:16" x14ac:dyDescent="0.25">
      <c r="A1921" s="5" t="e">
        <f t="shared" si="179"/>
        <v>#VALUE!</v>
      </c>
      <c r="B1921" s="6" t="str">
        <f>IFERROR(IF(Table1[[#This Row],[Multi-lens? 1]]="No", 1, IF(Table1[[#This Row],[Multi-lens? 1]]="Dual", 2, IF(Table1[[#This Row],[Multi-lens? 1]]="Quad", 4, ""))),"")</f>
        <v/>
      </c>
      <c r="C1921" s="6" t="e">
        <f t="shared" si="180"/>
        <v>#VALUE!</v>
      </c>
      <c r="D1921" s="6" t="e">
        <f t="shared" si="181"/>
        <v>#VALUE!</v>
      </c>
      <c r="E1921" s="6" t="e">
        <f t="shared" si="182"/>
        <v>#VALUE!</v>
      </c>
      <c r="F1921" s="6" t="e">
        <f t="shared" si="183"/>
        <v>#VALUE!</v>
      </c>
      <c r="H1921" s="6" t="str">
        <f>IFERROR(IF(Table1[[#This Row],[Multi-lens? 1]]="No", 1, IF(Table1[[#This Row],[Multi-lens? 1]]="Dual", 2, IF(Table1[[#This Row],[Multi-lens? 1]]="Quad", 4, ""))),"")</f>
        <v/>
      </c>
      <c r="I1921" s="9" t="str">
        <f>IFERROR(Table1[[#This Row],[Name]],"")</f>
        <v/>
      </c>
      <c r="K1921" s="3" t="str">
        <f t="shared" si="178"/>
        <v/>
      </c>
      <c r="M1921" s="4" t="e">
        <f>IF(Table1[[#This Row],[Import to Gateway Calculator?]]="Yes",IFERROR(Table1[[#This Row],[Streaming Resolution '[MP']]],""),0)</f>
        <v>#VALUE!</v>
      </c>
      <c r="N1921" s="4" t="e">
        <f>IF(Table1[[#This Row],[Import to Gateway Calculator?]]="Yes",IFERROR(Table1[[#This Row],[Recording Resolution '[MP']]],""),0)</f>
        <v>#VALUE!</v>
      </c>
      <c r="O1921" s="4" t="e">
        <f>IF(Table1[[#This Row],[Import to Gateway Calculator?]]="Yes",IFERROR(Table1[[#This Row],[Frame Rate '[FPS'] 1]],""),0)</f>
        <v>#VALUE!</v>
      </c>
      <c r="P1921" s="4" t="e">
        <f>IF(Table1[[#This Row],[Import to Gateway Calculator?]]="Yes",IFERROR(Table1[[#This Row],[Days of Storage 1]],""),0)</f>
        <v>#VALUE!</v>
      </c>
    </row>
    <row r="1922" spans="1:16" x14ac:dyDescent="0.25">
      <c r="A1922" s="5" t="e">
        <f t="shared" si="179"/>
        <v>#VALUE!</v>
      </c>
      <c r="B1922" s="6" t="str">
        <f>IFERROR(IF(Table1[[#This Row],[Multi-lens? 1]]="No", 1, IF(Table1[[#This Row],[Multi-lens? 1]]="Dual", 2, IF(Table1[[#This Row],[Multi-lens? 1]]="Quad", 4, ""))),"")</f>
        <v/>
      </c>
      <c r="C1922" s="6" t="e">
        <f t="shared" si="180"/>
        <v>#VALUE!</v>
      </c>
      <c r="D1922" s="6" t="e">
        <f t="shared" si="181"/>
        <v>#VALUE!</v>
      </c>
      <c r="E1922" s="6" t="e">
        <f t="shared" si="182"/>
        <v>#VALUE!</v>
      </c>
      <c r="F1922" s="6" t="e">
        <f t="shared" si="183"/>
        <v>#VALUE!</v>
      </c>
      <c r="H1922" s="6" t="str">
        <f>IFERROR(IF(Table1[[#This Row],[Multi-lens? 1]]="No", 1, IF(Table1[[#This Row],[Multi-lens? 1]]="Dual", 2, IF(Table1[[#This Row],[Multi-lens? 1]]="Quad", 4, ""))),"")</f>
        <v/>
      </c>
      <c r="I1922" s="9" t="str">
        <f>IFERROR(Table1[[#This Row],[Name]],"")</f>
        <v/>
      </c>
      <c r="K1922" s="3" t="str">
        <f t="shared" si="178"/>
        <v/>
      </c>
      <c r="M1922" s="4" t="e">
        <f>IF(Table1[[#This Row],[Import to Gateway Calculator?]]="Yes",IFERROR(Table1[[#This Row],[Streaming Resolution '[MP']]],""),0)</f>
        <v>#VALUE!</v>
      </c>
      <c r="N1922" s="4" t="e">
        <f>IF(Table1[[#This Row],[Import to Gateway Calculator?]]="Yes",IFERROR(Table1[[#This Row],[Recording Resolution '[MP']]],""),0)</f>
        <v>#VALUE!</v>
      </c>
      <c r="O1922" s="4" t="e">
        <f>IF(Table1[[#This Row],[Import to Gateway Calculator?]]="Yes",IFERROR(Table1[[#This Row],[Frame Rate '[FPS'] 1]],""),0)</f>
        <v>#VALUE!</v>
      </c>
      <c r="P1922" s="4" t="e">
        <f>IF(Table1[[#This Row],[Import to Gateway Calculator?]]="Yes",IFERROR(Table1[[#This Row],[Days of Storage 1]],""),0)</f>
        <v>#VALUE!</v>
      </c>
    </row>
    <row r="1923" spans="1:16" x14ac:dyDescent="0.25">
      <c r="A1923" s="5" t="e">
        <f t="shared" si="179"/>
        <v>#VALUE!</v>
      </c>
      <c r="B1923" s="6" t="str">
        <f>IFERROR(IF(Table1[[#This Row],[Multi-lens? 1]]="No", 1, IF(Table1[[#This Row],[Multi-lens? 1]]="Dual", 2, IF(Table1[[#This Row],[Multi-lens? 1]]="Quad", 4, ""))),"")</f>
        <v/>
      </c>
      <c r="C1923" s="6" t="e">
        <f t="shared" si="180"/>
        <v>#VALUE!</v>
      </c>
      <c r="D1923" s="6" t="e">
        <f t="shared" si="181"/>
        <v>#VALUE!</v>
      </c>
      <c r="E1923" s="6" t="e">
        <f t="shared" si="182"/>
        <v>#VALUE!</v>
      </c>
      <c r="F1923" s="6" t="e">
        <f t="shared" si="183"/>
        <v>#VALUE!</v>
      </c>
      <c r="H1923" s="6" t="str">
        <f>IFERROR(IF(Table1[[#This Row],[Multi-lens? 1]]="No", 1, IF(Table1[[#This Row],[Multi-lens? 1]]="Dual", 2, IF(Table1[[#This Row],[Multi-lens? 1]]="Quad", 4, ""))),"")</f>
        <v/>
      </c>
      <c r="I1923" s="9" t="str">
        <f>IFERROR(Table1[[#This Row],[Name]],"")</f>
        <v/>
      </c>
      <c r="K1923" s="3" t="str">
        <f t="shared" ref="K1923:K1986" si="184">IFERROR(IF(I1923=0,"",I1923),"")</f>
        <v/>
      </c>
      <c r="M1923" s="4" t="e">
        <f>IF(Table1[[#This Row],[Import to Gateway Calculator?]]="Yes",IFERROR(Table1[[#This Row],[Streaming Resolution '[MP']]],""),0)</f>
        <v>#VALUE!</v>
      </c>
      <c r="N1923" s="4" t="e">
        <f>IF(Table1[[#This Row],[Import to Gateway Calculator?]]="Yes",IFERROR(Table1[[#This Row],[Recording Resolution '[MP']]],""),0)</f>
        <v>#VALUE!</v>
      </c>
      <c r="O1923" s="4" t="e">
        <f>IF(Table1[[#This Row],[Import to Gateway Calculator?]]="Yes",IFERROR(Table1[[#This Row],[Frame Rate '[FPS'] 1]],""),0)</f>
        <v>#VALUE!</v>
      </c>
      <c r="P1923" s="4" t="e">
        <f>IF(Table1[[#This Row],[Import to Gateway Calculator?]]="Yes",IFERROR(Table1[[#This Row],[Days of Storage 1]],""),0)</f>
        <v>#VALUE!</v>
      </c>
    </row>
    <row r="1924" spans="1:16" x14ac:dyDescent="0.25">
      <c r="A1924" s="5" t="e">
        <f t="shared" si="179"/>
        <v>#VALUE!</v>
      </c>
      <c r="B1924" s="6" t="str">
        <f>IFERROR(IF(Table1[[#This Row],[Multi-lens? 1]]="No", 1, IF(Table1[[#This Row],[Multi-lens? 1]]="Dual", 2, IF(Table1[[#This Row],[Multi-lens? 1]]="Quad", 4, ""))),"")</f>
        <v/>
      </c>
      <c r="C1924" s="6" t="e">
        <f t="shared" si="180"/>
        <v>#VALUE!</v>
      </c>
      <c r="D1924" s="6" t="e">
        <f t="shared" si="181"/>
        <v>#VALUE!</v>
      </c>
      <c r="E1924" s="6" t="e">
        <f t="shared" si="182"/>
        <v>#VALUE!</v>
      </c>
      <c r="F1924" s="6" t="e">
        <f t="shared" si="183"/>
        <v>#VALUE!</v>
      </c>
      <c r="H1924" s="6" t="str">
        <f>IFERROR(IF(Table1[[#This Row],[Multi-lens? 1]]="No", 1, IF(Table1[[#This Row],[Multi-lens? 1]]="Dual", 2, IF(Table1[[#This Row],[Multi-lens? 1]]="Quad", 4, ""))),"")</f>
        <v/>
      </c>
      <c r="I1924" s="9" t="str">
        <f>IFERROR(Table1[[#This Row],[Name]],"")</f>
        <v/>
      </c>
      <c r="K1924" s="3" t="str">
        <f t="shared" si="184"/>
        <v/>
      </c>
      <c r="M1924" s="4" t="e">
        <f>IF(Table1[[#This Row],[Import to Gateway Calculator?]]="Yes",IFERROR(Table1[[#This Row],[Streaming Resolution '[MP']]],""),0)</f>
        <v>#VALUE!</v>
      </c>
      <c r="N1924" s="4" t="e">
        <f>IF(Table1[[#This Row],[Import to Gateway Calculator?]]="Yes",IFERROR(Table1[[#This Row],[Recording Resolution '[MP']]],""),0)</f>
        <v>#VALUE!</v>
      </c>
      <c r="O1924" s="4" t="e">
        <f>IF(Table1[[#This Row],[Import to Gateway Calculator?]]="Yes",IFERROR(Table1[[#This Row],[Frame Rate '[FPS'] 1]],""),0)</f>
        <v>#VALUE!</v>
      </c>
      <c r="P1924" s="4" t="e">
        <f>IF(Table1[[#This Row],[Import to Gateway Calculator?]]="Yes",IFERROR(Table1[[#This Row],[Days of Storage 1]],""),0)</f>
        <v>#VALUE!</v>
      </c>
    </row>
    <row r="1925" spans="1:16" x14ac:dyDescent="0.25">
      <c r="A1925" s="5" t="e">
        <f t="shared" si="179"/>
        <v>#VALUE!</v>
      </c>
      <c r="B1925" s="6" t="str">
        <f>IFERROR(IF(Table1[[#This Row],[Multi-lens? 1]]="No", 1, IF(Table1[[#This Row],[Multi-lens? 1]]="Dual", 2, IF(Table1[[#This Row],[Multi-lens? 1]]="Quad", 4, ""))),"")</f>
        <v/>
      </c>
      <c r="C1925" s="6" t="e">
        <f t="shared" si="180"/>
        <v>#VALUE!</v>
      </c>
      <c r="D1925" s="6" t="e">
        <f t="shared" si="181"/>
        <v>#VALUE!</v>
      </c>
      <c r="E1925" s="6" t="e">
        <f t="shared" si="182"/>
        <v>#VALUE!</v>
      </c>
      <c r="F1925" s="6" t="e">
        <f t="shared" si="183"/>
        <v>#VALUE!</v>
      </c>
      <c r="H1925" s="6" t="str">
        <f>IFERROR(IF(Table1[[#This Row],[Multi-lens? 1]]="No", 1, IF(Table1[[#This Row],[Multi-lens? 1]]="Dual", 2, IF(Table1[[#This Row],[Multi-lens? 1]]="Quad", 4, ""))),"")</f>
        <v/>
      </c>
      <c r="I1925" s="9" t="str">
        <f>IFERROR(Table1[[#This Row],[Name]],"")</f>
        <v/>
      </c>
      <c r="K1925" s="3" t="str">
        <f t="shared" si="184"/>
        <v/>
      </c>
      <c r="M1925" s="4" t="e">
        <f>IF(Table1[[#This Row],[Import to Gateway Calculator?]]="Yes",IFERROR(Table1[[#This Row],[Streaming Resolution '[MP']]],""),0)</f>
        <v>#VALUE!</v>
      </c>
      <c r="N1925" s="4" t="e">
        <f>IF(Table1[[#This Row],[Import to Gateway Calculator?]]="Yes",IFERROR(Table1[[#This Row],[Recording Resolution '[MP']]],""),0)</f>
        <v>#VALUE!</v>
      </c>
      <c r="O1925" s="4" t="e">
        <f>IF(Table1[[#This Row],[Import to Gateway Calculator?]]="Yes",IFERROR(Table1[[#This Row],[Frame Rate '[FPS'] 1]],""),0)</f>
        <v>#VALUE!</v>
      </c>
      <c r="P1925" s="4" t="e">
        <f>IF(Table1[[#This Row],[Import to Gateway Calculator?]]="Yes",IFERROR(Table1[[#This Row],[Days of Storage 1]],""),0)</f>
        <v>#VALUE!</v>
      </c>
    </row>
    <row r="1926" spans="1:16" x14ac:dyDescent="0.25">
      <c r="A1926" s="5" t="e">
        <f t="shared" si="179"/>
        <v>#VALUE!</v>
      </c>
      <c r="B1926" s="6" t="str">
        <f>IFERROR(IF(Table1[[#This Row],[Multi-lens? 1]]="No", 1, IF(Table1[[#This Row],[Multi-lens? 1]]="Dual", 2, IF(Table1[[#This Row],[Multi-lens? 1]]="Quad", 4, ""))),"")</f>
        <v/>
      </c>
      <c r="C1926" s="6" t="e">
        <f t="shared" si="180"/>
        <v>#VALUE!</v>
      </c>
      <c r="D1926" s="6" t="e">
        <f t="shared" si="181"/>
        <v>#VALUE!</v>
      </c>
      <c r="E1926" s="6" t="e">
        <f t="shared" si="182"/>
        <v>#VALUE!</v>
      </c>
      <c r="F1926" s="6" t="e">
        <f t="shared" si="183"/>
        <v>#VALUE!</v>
      </c>
      <c r="H1926" s="6" t="str">
        <f>IFERROR(IF(Table1[[#This Row],[Multi-lens? 1]]="No", 1, IF(Table1[[#This Row],[Multi-lens? 1]]="Dual", 2, IF(Table1[[#This Row],[Multi-lens? 1]]="Quad", 4, ""))),"")</f>
        <v/>
      </c>
      <c r="I1926" s="9" t="str">
        <f>IFERROR(Table1[[#This Row],[Name]],"")</f>
        <v/>
      </c>
      <c r="K1926" s="3" t="str">
        <f t="shared" si="184"/>
        <v/>
      </c>
      <c r="M1926" s="4" t="e">
        <f>IF(Table1[[#This Row],[Import to Gateway Calculator?]]="Yes",IFERROR(Table1[[#This Row],[Streaming Resolution '[MP']]],""),0)</f>
        <v>#VALUE!</v>
      </c>
      <c r="N1926" s="4" t="e">
        <f>IF(Table1[[#This Row],[Import to Gateway Calculator?]]="Yes",IFERROR(Table1[[#This Row],[Recording Resolution '[MP']]],""),0)</f>
        <v>#VALUE!</v>
      </c>
      <c r="O1926" s="4" t="e">
        <f>IF(Table1[[#This Row],[Import to Gateway Calculator?]]="Yes",IFERROR(Table1[[#This Row],[Frame Rate '[FPS'] 1]],""),0)</f>
        <v>#VALUE!</v>
      </c>
      <c r="P1926" s="4" t="e">
        <f>IF(Table1[[#This Row],[Import to Gateway Calculator?]]="Yes",IFERROR(Table1[[#This Row],[Days of Storage 1]],""),0)</f>
        <v>#VALUE!</v>
      </c>
    </row>
    <row r="1927" spans="1:16" x14ac:dyDescent="0.25">
      <c r="A1927" s="5" t="e">
        <f t="shared" ref="A1927:A1990" si="185">IF(D1927=0,"",K1927)</f>
        <v>#VALUE!</v>
      </c>
      <c r="B1927" s="6" t="str">
        <f>IFERROR(IF(Table1[[#This Row],[Multi-lens? 1]]="No", 1, IF(Table1[[#This Row],[Multi-lens? 1]]="Dual", 2, IF(Table1[[#This Row],[Multi-lens? 1]]="Quad", 4, ""))),"")</f>
        <v/>
      </c>
      <c r="C1927" s="6" t="e">
        <f t="shared" ref="C1927:C1990" si="186">M1927</f>
        <v>#VALUE!</v>
      </c>
      <c r="D1927" s="6" t="e">
        <f t="shared" ref="D1927:D1990" si="187">N1927</f>
        <v>#VALUE!</v>
      </c>
      <c r="E1927" s="6" t="e">
        <f t="shared" ref="E1927:E1990" si="188">O1927</f>
        <v>#VALUE!</v>
      </c>
      <c r="F1927" s="6" t="e">
        <f t="shared" ref="F1927:F1990" si="189">P1927</f>
        <v>#VALUE!</v>
      </c>
      <c r="H1927" s="6" t="str">
        <f>IFERROR(IF(Table1[[#This Row],[Multi-lens? 1]]="No", 1, IF(Table1[[#This Row],[Multi-lens? 1]]="Dual", 2, IF(Table1[[#This Row],[Multi-lens? 1]]="Quad", 4, ""))),"")</f>
        <v/>
      </c>
      <c r="I1927" s="9" t="str">
        <f>IFERROR(Table1[[#This Row],[Name]],"")</f>
        <v/>
      </c>
      <c r="K1927" s="3" t="str">
        <f t="shared" si="184"/>
        <v/>
      </c>
      <c r="M1927" s="4" t="e">
        <f>IF(Table1[[#This Row],[Import to Gateway Calculator?]]="Yes",IFERROR(Table1[[#This Row],[Streaming Resolution '[MP']]],""),0)</f>
        <v>#VALUE!</v>
      </c>
      <c r="N1927" s="4" t="e">
        <f>IF(Table1[[#This Row],[Import to Gateway Calculator?]]="Yes",IFERROR(Table1[[#This Row],[Recording Resolution '[MP']]],""),0)</f>
        <v>#VALUE!</v>
      </c>
      <c r="O1927" s="4" t="e">
        <f>IF(Table1[[#This Row],[Import to Gateway Calculator?]]="Yes",IFERROR(Table1[[#This Row],[Frame Rate '[FPS'] 1]],""),0)</f>
        <v>#VALUE!</v>
      </c>
      <c r="P1927" s="4" t="e">
        <f>IF(Table1[[#This Row],[Import to Gateway Calculator?]]="Yes",IFERROR(Table1[[#This Row],[Days of Storage 1]],""),0)</f>
        <v>#VALUE!</v>
      </c>
    </row>
    <row r="1928" spans="1:16" x14ac:dyDescent="0.25">
      <c r="A1928" s="5" t="e">
        <f t="shared" si="185"/>
        <v>#VALUE!</v>
      </c>
      <c r="B1928" s="6" t="str">
        <f>IFERROR(IF(Table1[[#This Row],[Multi-lens? 1]]="No", 1, IF(Table1[[#This Row],[Multi-lens? 1]]="Dual", 2, IF(Table1[[#This Row],[Multi-lens? 1]]="Quad", 4, ""))),"")</f>
        <v/>
      </c>
      <c r="C1928" s="6" t="e">
        <f t="shared" si="186"/>
        <v>#VALUE!</v>
      </c>
      <c r="D1928" s="6" t="e">
        <f t="shared" si="187"/>
        <v>#VALUE!</v>
      </c>
      <c r="E1928" s="6" t="e">
        <f t="shared" si="188"/>
        <v>#VALUE!</v>
      </c>
      <c r="F1928" s="6" t="e">
        <f t="shared" si="189"/>
        <v>#VALUE!</v>
      </c>
      <c r="H1928" s="6" t="str">
        <f>IFERROR(IF(Table1[[#This Row],[Multi-lens? 1]]="No", 1, IF(Table1[[#This Row],[Multi-lens? 1]]="Dual", 2, IF(Table1[[#This Row],[Multi-lens? 1]]="Quad", 4, ""))),"")</f>
        <v/>
      </c>
      <c r="I1928" s="9" t="str">
        <f>IFERROR(Table1[[#This Row],[Name]],"")</f>
        <v/>
      </c>
      <c r="K1928" s="3" t="str">
        <f t="shared" si="184"/>
        <v/>
      </c>
      <c r="M1928" s="4" t="e">
        <f>IF(Table1[[#This Row],[Import to Gateway Calculator?]]="Yes",IFERROR(Table1[[#This Row],[Streaming Resolution '[MP']]],""),0)</f>
        <v>#VALUE!</v>
      </c>
      <c r="N1928" s="4" t="e">
        <f>IF(Table1[[#This Row],[Import to Gateway Calculator?]]="Yes",IFERROR(Table1[[#This Row],[Recording Resolution '[MP']]],""),0)</f>
        <v>#VALUE!</v>
      </c>
      <c r="O1928" s="4" t="e">
        <f>IF(Table1[[#This Row],[Import to Gateway Calculator?]]="Yes",IFERROR(Table1[[#This Row],[Frame Rate '[FPS'] 1]],""),0)</f>
        <v>#VALUE!</v>
      </c>
      <c r="P1928" s="4" t="e">
        <f>IF(Table1[[#This Row],[Import to Gateway Calculator?]]="Yes",IFERROR(Table1[[#This Row],[Days of Storage 1]],""),0)</f>
        <v>#VALUE!</v>
      </c>
    </row>
    <row r="1929" spans="1:16" x14ac:dyDescent="0.25">
      <c r="A1929" s="5" t="e">
        <f t="shared" si="185"/>
        <v>#VALUE!</v>
      </c>
      <c r="B1929" s="6" t="str">
        <f>IFERROR(IF(Table1[[#This Row],[Multi-lens? 1]]="No", 1, IF(Table1[[#This Row],[Multi-lens? 1]]="Dual", 2, IF(Table1[[#This Row],[Multi-lens? 1]]="Quad", 4, ""))),"")</f>
        <v/>
      </c>
      <c r="C1929" s="6" t="e">
        <f t="shared" si="186"/>
        <v>#VALUE!</v>
      </c>
      <c r="D1929" s="6" t="e">
        <f t="shared" si="187"/>
        <v>#VALUE!</v>
      </c>
      <c r="E1929" s="6" t="e">
        <f t="shared" si="188"/>
        <v>#VALUE!</v>
      </c>
      <c r="F1929" s="6" t="e">
        <f t="shared" si="189"/>
        <v>#VALUE!</v>
      </c>
      <c r="H1929" s="6" t="str">
        <f>IFERROR(IF(Table1[[#This Row],[Multi-lens? 1]]="No", 1, IF(Table1[[#This Row],[Multi-lens? 1]]="Dual", 2, IF(Table1[[#This Row],[Multi-lens? 1]]="Quad", 4, ""))),"")</f>
        <v/>
      </c>
      <c r="I1929" s="9" t="str">
        <f>IFERROR(Table1[[#This Row],[Name]],"")</f>
        <v/>
      </c>
      <c r="K1929" s="3" t="str">
        <f t="shared" si="184"/>
        <v/>
      </c>
      <c r="M1929" s="4" t="e">
        <f>IF(Table1[[#This Row],[Import to Gateway Calculator?]]="Yes",IFERROR(Table1[[#This Row],[Streaming Resolution '[MP']]],""),0)</f>
        <v>#VALUE!</v>
      </c>
      <c r="N1929" s="4" t="e">
        <f>IF(Table1[[#This Row],[Import to Gateway Calculator?]]="Yes",IFERROR(Table1[[#This Row],[Recording Resolution '[MP']]],""),0)</f>
        <v>#VALUE!</v>
      </c>
      <c r="O1929" s="4" t="e">
        <f>IF(Table1[[#This Row],[Import to Gateway Calculator?]]="Yes",IFERROR(Table1[[#This Row],[Frame Rate '[FPS'] 1]],""),0)</f>
        <v>#VALUE!</v>
      </c>
      <c r="P1929" s="4" t="e">
        <f>IF(Table1[[#This Row],[Import to Gateway Calculator?]]="Yes",IFERROR(Table1[[#This Row],[Days of Storage 1]],""),0)</f>
        <v>#VALUE!</v>
      </c>
    </row>
    <row r="1930" spans="1:16" x14ac:dyDescent="0.25">
      <c r="A1930" s="5" t="e">
        <f t="shared" si="185"/>
        <v>#VALUE!</v>
      </c>
      <c r="B1930" s="6" t="str">
        <f>IFERROR(IF(Table1[[#This Row],[Multi-lens? 1]]="No", 1, IF(Table1[[#This Row],[Multi-lens? 1]]="Dual", 2, IF(Table1[[#This Row],[Multi-lens? 1]]="Quad", 4, ""))),"")</f>
        <v/>
      </c>
      <c r="C1930" s="6" t="e">
        <f t="shared" si="186"/>
        <v>#VALUE!</v>
      </c>
      <c r="D1930" s="6" t="e">
        <f t="shared" si="187"/>
        <v>#VALUE!</v>
      </c>
      <c r="E1930" s="6" t="e">
        <f t="shared" si="188"/>
        <v>#VALUE!</v>
      </c>
      <c r="F1930" s="6" t="e">
        <f t="shared" si="189"/>
        <v>#VALUE!</v>
      </c>
      <c r="H1930" s="6" t="str">
        <f>IFERROR(IF(Table1[[#This Row],[Multi-lens? 1]]="No", 1, IF(Table1[[#This Row],[Multi-lens? 1]]="Dual", 2, IF(Table1[[#This Row],[Multi-lens? 1]]="Quad", 4, ""))),"")</f>
        <v/>
      </c>
      <c r="I1930" s="9" t="str">
        <f>IFERROR(Table1[[#This Row],[Name]],"")</f>
        <v/>
      </c>
      <c r="K1930" s="3" t="str">
        <f t="shared" si="184"/>
        <v/>
      </c>
      <c r="M1930" s="4" t="e">
        <f>IF(Table1[[#This Row],[Import to Gateway Calculator?]]="Yes",IFERROR(Table1[[#This Row],[Streaming Resolution '[MP']]],""),0)</f>
        <v>#VALUE!</v>
      </c>
      <c r="N1930" s="4" t="e">
        <f>IF(Table1[[#This Row],[Import to Gateway Calculator?]]="Yes",IFERROR(Table1[[#This Row],[Recording Resolution '[MP']]],""),0)</f>
        <v>#VALUE!</v>
      </c>
      <c r="O1930" s="4" t="e">
        <f>IF(Table1[[#This Row],[Import to Gateway Calculator?]]="Yes",IFERROR(Table1[[#This Row],[Frame Rate '[FPS'] 1]],""),0)</f>
        <v>#VALUE!</v>
      </c>
      <c r="P1930" s="4" t="e">
        <f>IF(Table1[[#This Row],[Import to Gateway Calculator?]]="Yes",IFERROR(Table1[[#This Row],[Days of Storage 1]],""),0)</f>
        <v>#VALUE!</v>
      </c>
    </row>
    <row r="1931" spans="1:16" x14ac:dyDescent="0.25">
      <c r="A1931" s="5" t="e">
        <f t="shared" si="185"/>
        <v>#VALUE!</v>
      </c>
      <c r="B1931" s="6" t="str">
        <f>IFERROR(IF(Table1[[#This Row],[Multi-lens? 1]]="No", 1, IF(Table1[[#This Row],[Multi-lens? 1]]="Dual", 2, IF(Table1[[#This Row],[Multi-lens? 1]]="Quad", 4, ""))),"")</f>
        <v/>
      </c>
      <c r="C1931" s="6" t="e">
        <f t="shared" si="186"/>
        <v>#VALUE!</v>
      </c>
      <c r="D1931" s="6" t="e">
        <f t="shared" si="187"/>
        <v>#VALUE!</v>
      </c>
      <c r="E1931" s="6" t="e">
        <f t="shared" si="188"/>
        <v>#VALUE!</v>
      </c>
      <c r="F1931" s="6" t="e">
        <f t="shared" si="189"/>
        <v>#VALUE!</v>
      </c>
      <c r="H1931" s="6" t="str">
        <f>IFERROR(IF(Table1[[#This Row],[Multi-lens? 1]]="No", 1, IF(Table1[[#This Row],[Multi-lens? 1]]="Dual", 2, IF(Table1[[#This Row],[Multi-lens? 1]]="Quad", 4, ""))),"")</f>
        <v/>
      </c>
      <c r="I1931" s="9" t="str">
        <f>IFERROR(Table1[[#This Row],[Name]],"")</f>
        <v/>
      </c>
      <c r="K1931" s="3" t="str">
        <f t="shared" si="184"/>
        <v/>
      </c>
      <c r="M1931" s="4" t="e">
        <f>IF(Table1[[#This Row],[Import to Gateway Calculator?]]="Yes",IFERROR(Table1[[#This Row],[Streaming Resolution '[MP']]],""),0)</f>
        <v>#VALUE!</v>
      </c>
      <c r="N1931" s="4" t="e">
        <f>IF(Table1[[#This Row],[Import to Gateway Calculator?]]="Yes",IFERROR(Table1[[#This Row],[Recording Resolution '[MP']]],""),0)</f>
        <v>#VALUE!</v>
      </c>
      <c r="O1931" s="4" t="e">
        <f>IF(Table1[[#This Row],[Import to Gateway Calculator?]]="Yes",IFERROR(Table1[[#This Row],[Frame Rate '[FPS'] 1]],""),0)</f>
        <v>#VALUE!</v>
      </c>
      <c r="P1931" s="4" t="e">
        <f>IF(Table1[[#This Row],[Import to Gateway Calculator?]]="Yes",IFERROR(Table1[[#This Row],[Days of Storage 1]],""),0)</f>
        <v>#VALUE!</v>
      </c>
    </row>
    <row r="1932" spans="1:16" x14ac:dyDescent="0.25">
      <c r="A1932" s="5" t="e">
        <f t="shared" si="185"/>
        <v>#VALUE!</v>
      </c>
      <c r="B1932" s="6" t="str">
        <f>IFERROR(IF(Table1[[#This Row],[Multi-lens? 1]]="No", 1, IF(Table1[[#This Row],[Multi-lens? 1]]="Dual", 2, IF(Table1[[#This Row],[Multi-lens? 1]]="Quad", 4, ""))),"")</f>
        <v/>
      </c>
      <c r="C1932" s="6" t="e">
        <f t="shared" si="186"/>
        <v>#VALUE!</v>
      </c>
      <c r="D1932" s="6" t="e">
        <f t="shared" si="187"/>
        <v>#VALUE!</v>
      </c>
      <c r="E1932" s="6" t="e">
        <f t="shared" si="188"/>
        <v>#VALUE!</v>
      </c>
      <c r="F1932" s="6" t="e">
        <f t="shared" si="189"/>
        <v>#VALUE!</v>
      </c>
      <c r="H1932" s="6" t="str">
        <f>IFERROR(IF(Table1[[#This Row],[Multi-lens? 1]]="No", 1, IF(Table1[[#This Row],[Multi-lens? 1]]="Dual", 2, IF(Table1[[#This Row],[Multi-lens? 1]]="Quad", 4, ""))),"")</f>
        <v/>
      </c>
      <c r="I1932" s="9" t="str">
        <f>IFERROR(Table1[[#This Row],[Name]],"")</f>
        <v/>
      </c>
      <c r="K1932" s="3" t="str">
        <f t="shared" si="184"/>
        <v/>
      </c>
      <c r="M1932" s="4" t="e">
        <f>IF(Table1[[#This Row],[Import to Gateway Calculator?]]="Yes",IFERROR(Table1[[#This Row],[Streaming Resolution '[MP']]],""),0)</f>
        <v>#VALUE!</v>
      </c>
      <c r="N1932" s="4" t="e">
        <f>IF(Table1[[#This Row],[Import to Gateway Calculator?]]="Yes",IFERROR(Table1[[#This Row],[Recording Resolution '[MP']]],""),0)</f>
        <v>#VALUE!</v>
      </c>
      <c r="O1932" s="4" t="e">
        <f>IF(Table1[[#This Row],[Import to Gateway Calculator?]]="Yes",IFERROR(Table1[[#This Row],[Frame Rate '[FPS'] 1]],""),0)</f>
        <v>#VALUE!</v>
      </c>
      <c r="P1932" s="4" t="e">
        <f>IF(Table1[[#This Row],[Import to Gateway Calculator?]]="Yes",IFERROR(Table1[[#This Row],[Days of Storage 1]],""),0)</f>
        <v>#VALUE!</v>
      </c>
    </row>
    <row r="1933" spans="1:16" x14ac:dyDescent="0.25">
      <c r="A1933" s="5" t="e">
        <f t="shared" si="185"/>
        <v>#VALUE!</v>
      </c>
      <c r="B1933" s="6" t="str">
        <f>IFERROR(IF(Table1[[#This Row],[Multi-lens? 1]]="No", 1, IF(Table1[[#This Row],[Multi-lens? 1]]="Dual", 2, IF(Table1[[#This Row],[Multi-lens? 1]]="Quad", 4, ""))),"")</f>
        <v/>
      </c>
      <c r="C1933" s="6" t="e">
        <f t="shared" si="186"/>
        <v>#VALUE!</v>
      </c>
      <c r="D1933" s="6" t="e">
        <f t="shared" si="187"/>
        <v>#VALUE!</v>
      </c>
      <c r="E1933" s="6" t="e">
        <f t="shared" si="188"/>
        <v>#VALUE!</v>
      </c>
      <c r="F1933" s="6" t="e">
        <f t="shared" si="189"/>
        <v>#VALUE!</v>
      </c>
      <c r="H1933" s="6" t="str">
        <f>IFERROR(IF(Table1[[#This Row],[Multi-lens? 1]]="No", 1, IF(Table1[[#This Row],[Multi-lens? 1]]="Dual", 2, IF(Table1[[#This Row],[Multi-lens? 1]]="Quad", 4, ""))),"")</f>
        <v/>
      </c>
      <c r="I1933" s="9" t="str">
        <f>IFERROR(Table1[[#This Row],[Name]],"")</f>
        <v/>
      </c>
      <c r="K1933" s="3" t="str">
        <f t="shared" si="184"/>
        <v/>
      </c>
      <c r="M1933" s="4" t="e">
        <f>IF(Table1[[#This Row],[Import to Gateway Calculator?]]="Yes",IFERROR(Table1[[#This Row],[Streaming Resolution '[MP']]],""),0)</f>
        <v>#VALUE!</v>
      </c>
      <c r="N1933" s="4" t="e">
        <f>IF(Table1[[#This Row],[Import to Gateway Calculator?]]="Yes",IFERROR(Table1[[#This Row],[Recording Resolution '[MP']]],""),0)</f>
        <v>#VALUE!</v>
      </c>
      <c r="O1933" s="4" t="e">
        <f>IF(Table1[[#This Row],[Import to Gateway Calculator?]]="Yes",IFERROR(Table1[[#This Row],[Frame Rate '[FPS'] 1]],""),0)</f>
        <v>#VALUE!</v>
      </c>
      <c r="P1933" s="4" t="e">
        <f>IF(Table1[[#This Row],[Import to Gateway Calculator?]]="Yes",IFERROR(Table1[[#This Row],[Days of Storage 1]],""),0)</f>
        <v>#VALUE!</v>
      </c>
    </row>
    <row r="1934" spans="1:16" x14ac:dyDescent="0.25">
      <c r="A1934" s="5" t="e">
        <f t="shared" si="185"/>
        <v>#VALUE!</v>
      </c>
      <c r="B1934" s="6" t="str">
        <f>IFERROR(IF(Table1[[#This Row],[Multi-lens? 1]]="No", 1, IF(Table1[[#This Row],[Multi-lens? 1]]="Dual", 2, IF(Table1[[#This Row],[Multi-lens? 1]]="Quad", 4, ""))),"")</f>
        <v/>
      </c>
      <c r="C1934" s="6" t="e">
        <f t="shared" si="186"/>
        <v>#VALUE!</v>
      </c>
      <c r="D1934" s="6" t="e">
        <f t="shared" si="187"/>
        <v>#VALUE!</v>
      </c>
      <c r="E1934" s="6" t="e">
        <f t="shared" si="188"/>
        <v>#VALUE!</v>
      </c>
      <c r="F1934" s="6" t="e">
        <f t="shared" si="189"/>
        <v>#VALUE!</v>
      </c>
      <c r="H1934" s="6" t="str">
        <f>IFERROR(IF(Table1[[#This Row],[Multi-lens? 1]]="No", 1, IF(Table1[[#This Row],[Multi-lens? 1]]="Dual", 2, IF(Table1[[#This Row],[Multi-lens? 1]]="Quad", 4, ""))),"")</f>
        <v/>
      </c>
      <c r="I1934" s="9" t="str">
        <f>IFERROR(Table1[[#This Row],[Name]],"")</f>
        <v/>
      </c>
      <c r="K1934" s="3" t="str">
        <f t="shared" si="184"/>
        <v/>
      </c>
      <c r="M1934" s="4" t="e">
        <f>IF(Table1[[#This Row],[Import to Gateway Calculator?]]="Yes",IFERROR(Table1[[#This Row],[Streaming Resolution '[MP']]],""),0)</f>
        <v>#VALUE!</v>
      </c>
      <c r="N1934" s="4" t="e">
        <f>IF(Table1[[#This Row],[Import to Gateway Calculator?]]="Yes",IFERROR(Table1[[#This Row],[Recording Resolution '[MP']]],""),0)</f>
        <v>#VALUE!</v>
      </c>
      <c r="O1934" s="4" t="e">
        <f>IF(Table1[[#This Row],[Import to Gateway Calculator?]]="Yes",IFERROR(Table1[[#This Row],[Frame Rate '[FPS'] 1]],""),0)</f>
        <v>#VALUE!</v>
      </c>
      <c r="P1934" s="4" t="e">
        <f>IF(Table1[[#This Row],[Import to Gateway Calculator?]]="Yes",IFERROR(Table1[[#This Row],[Days of Storage 1]],""),0)</f>
        <v>#VALUE!</v>
      </c>
    </row>
    <row r="1935" spans="1:16" x14ac:dyDescent="0.25">
      <c r="A1935" s="5" t="e">
        <f t="shared" si="185"/>
        <v>#VALUE!</v>
      </c>
      <c r="B1935" s="6" t="str">
        <f>IFERROR(IF(Table1[[#This Row],[Multi-lens? 1]]="No", 1, IF(Table1[[#This Row],[Multi-lens? 1]]="Dual", 2, IF(Table1[[#This Row],[Multi-lens? 1]]="Quad", 4, ""))),"")</f>
        <v/>
      </c>
      <c r="C1935" s="6" t="e">
        <f t="shared" si="186"/>
        <v>#VALUE!</v>
      </c>
      <c r="D1935" s="6" t="e">
        <f t="shared" si="187"/>
        <v>#VALUE!</v>
      </c>
      <c r="E1935" s="6" t="e">
        <f t="shared" si="188"/>
        <v>#VALUE!</v>
      </c>
      <c r="F1935" s="6" t="e">
        <f t="shared" si="189"/>
        <v>#VALUE!</v>
      </c>
      <c r="H1935" s="6" t="str">
        <f>IFERROR(IF(Table1[[#This Row],[Multi-lens? 1]]="No", 1, IF(Table1[[#This Row],[Multi-lens? 1]]="Dual", 2, IF(Table1[[#This Row],[Multi-lens? 1]]="Quad", 4, ""))),"")</f>
        <v/>
      </c>
      <c r="I1935" s="9" t="str">
        <f>IFERROR(Table1[[#This Row],[Name]],"")</f>
        <v/>
      </c>
      <c r="K1935" s="3" t="str">
        <f t="shared" si="184"/>
        <v/>
      </c>
      <c r="M1935" s="4" t="e">
        <f>IF(Table1[[#This Row],[Import to Gateway Calculator?]]="Yes",IFERROR(Table1[[#This Row],[Streaming Resolution '[MP']]],""),0)</f>
        <v>#VALUE!</v>
      </c>
      <c r="N1935" s="4" t="e">
        <f>IF(Table1[[#This Row],[Import to Gateway Calculator?]]="Yes",IFERROR(Table1[[#This Row],[Recording Resolution '[MP']]],""),0)</f>
        <v>#VALUE!</v>
      </c>
      <c r="O1935" s="4" t="e">
        <f>IF(Table1[[#This Row],[Import to Gateway Calculator?]]="Yes",IFERROR(Table1[[#This Row],[Frame Rate '[FPS'] 1]],""),0)</f>
        <v>#VALUE!</v>
      </c>
      <c r="P1935" s="4" t="e">
        <f>IF(Table1[[#This Row],[Import to Gateway Calculator?]]="Yes",IFERROR(Table1[[#This Row],[Days of Storage 1]],""),0)</f>
        <v>#VALUE!</v>
      </c>
    </row>
    <row r="1936" spans="1:16" x14ac:dyDescent="0.25">
      <c r="A1936" s="5" t="e">
        <f t="shared" si="185"/>
        <v>#VALUE!</v>
      </c>
      <c r="B1936" s="6" t="str">
        <f>IFERROR(IF(Table1[[#This Row],[Multi-lens? 1]]="No", 1, IF(Table1[[#This Row],[Multi-lens? 1]]="Dual", 2, IF(Table1[[#This Row],[Multi-lens? 1]]="Quad", 4, ""))),"")</f>
        <v/>
      </c>
      <c r="C1936" s="6" t="e">
        <f t="shared" si="186"/>
        <v>#VALUE!</v>
      </c>
      <c r="D1936" s="6" t="e">
        <f t="shared" si="187"/>
        <v>#VALUE!</v>
      </c>
      <c r="E1936" s="6" t="e">
        <f t="shared" si="188"/>
        <v>#VALUE!</v>
      </c>
      <c r="F1936" s="6" t="e">
        <f t="shared" si="189"/>
        <v>#VALUE!</v>
      </c>
      <c r="H1936" s="6" t="str">
        <f>IFERROR(IF(Table1[[#This Row],[Multi-lens? 1]]="No", 1, IF(Table1[[#This Row],[Multi-lens? 1]]="Dual", 2, IF(Table1[[#This Row],[Multi-lens? 1]]="Quad", 4, ""))),"")</f>
        <v/>
      </c>
      <c r="I1936" s="9" t="str">
        <f>IFERROR(Table1[[#This Row],[Name]],"")</f>
        <v/>
      </c>
      <c r="K1936" s="3" t="str">
        <f t="shared" si="184"/>
        <v/>
      </c>
      <c r="M1936" s="4" t="e">
        <f>IF(Table1[[#This Row],[Import to Gateway Calculator?]]="Yes",IFERROR(Table1[[#This Row],[Streaming Resolution '[MP']]],""),0)</f>
        <v>#VALUE!</v>
      </c>
      <c r="N1936" s="4" t="e">
        <f>IF(Table1[[#This Row],[Import to Gateway Calculator?]]="Yes",IFERROR(Table1[[#This Row],[Recording Resolution '[MP']]],""),0)</f>
        <v>#VALUE!</v>
      </c>
      <c r="O1936" s="4" t="e">
        <f>IF(Table1[[#This Row],[Import to Gateway Calculator?]]="Yes",IFERROR(Table1[[#This Row],[Frame Rate '[FPS'] 1]],""),0)</f>
        <v>#VALUE!</v>
      </c>
      <c r="P1936" s="4" t="e">
        <f>IF(Table1[[#This Row],[Import to Gateway Calculator?]]="Yes",IFERROR(Table1[[#This Row],[Days of Storage 1]],""),0)</f>
        <v>#VALUE!</v>
      </c>
    </row>
    <row r="1937" spans="1:16" x14ac:dyDescent="0.25">
      <c r="A1937" s="5" t="e">
        <f t="shared" si="185"/>
        <v>#VALUE!</v>
      </c>
      <c r="B1937" s="6" t="str">
        <f>IFERROR(IF(Table1[[#This Row],[Multi-lens? 1]]="No", 1, IF(Table1[[#This Row],[Multi-lens? 1]]="Dual", 2, IF(Table1[[#This Row],[Multi-lens? 1]]="Quad", 4, ""))),"")</f>
        <v/>
      </c>
      <c r="C1937" s="6" t="e">
        <f t="shared" si="186"/>
        <v>#VALUE!</v>
      </c>
      <c r="D1937" s="6" t="e">
        <f t="shared" si="187"/>
        <v>#VALUE!</v>
      </c>
      <c r="E1937" s="6" t="e">
        <f t="shared" si="188"/>
        <v>#VALUE!</v>
      </c>
      <c r="F1937" s="6" t="e">
        <f t="shared" si="189"/>
        <v>#VALUE!</v>
      </c>
      <c r="H1937" s="6" t="str">
        <f>IFERROR(IF(Table1[[#This Row],[Multi-lens? 1]]="No", 1, IF(Table1[[#This Row],[Multi-lens? 1]]="Dual", 2, IF(Table1[[#This Row],[Multi-lens? 1]]="Quad", 4, ""))),"")</f>
        <v/>
      </c>
      <c r="I1937" s="9" t="str">
        <f>IFERROR(Table1[[#This Row],[Name]],"")</f>
        <v/>
      </c>
      <c r="K1937" s="3" t="str">
        <f t="shared" si="184"/>
        <v/>
      </c>
      <c r="M1937" s="4" t="e">
        <f>IF(Table1[[#This Row],[Import to Gateway Calculator?]]="Yes",IFERROR(Table1[[#This Row],[Streaming Resolution '[MP']]],""),0)</f>
        <v>#VALUE!</v>
      </c>
      <c r="N1937" s="4" t="e">
        <f>IF(Table1[[#This Row],[Import to Gateway Calculator?]]="Yes",IFERROR(Table1[[#This Row],[Recording Resolution '[MP']]],""),0)</f>
        <v>#VALUE!</v>
      </c>
      <c r="O1937" s="4" t="e">
        <f>IF(Table1[[#This Row],[Import to Gateway Calculator?]]="Yes",IFERROR(Table1[[#This Row],[Frame Rate '[FPS'] 1]],""),0)</f>
        <v>#VALUE!</v>
      </c>
      <c r="P1937" s="4" t="e">
        <f>IF(Table1[[#This Row],[Import to Gateway Calculator?]]="Yes",IFERROR(Table1[[#This Row],[Days of Storage 1]],""),0)</f>
        <v>#VALUE!</v>
      </c>
    </row>
    <row r="1938" spans="1:16" x14ac:dyDescent="0.25">
      <c r="A1938" s="5" t="e">
        <f t="shared" si="185"/>
        <v>#VALUE!</v>
      </c>
      <c r="B1938" s="6" t="str">
        <f>IFERROR(IF(Table1[[#This Row],[Multi-lens? 1]]="No", 1, IF(Table1[[#This Row],[Multi-lens? 1]]="Dual", 2, IF(Table1[[#This Row],[Multi-lens? 1]]="Quad", 4, ""))),"")</f>
        <v/>
      </c>
      <c r="C1938" s="6" t="e">
        <f t="shared" si="186"/>
        <v>#VALUE!</v>
      </c>
      <c r="D1938" s="6" t="e">
        <f t="shared" si="187"/>
        <v>#VALUE!</v>
      </c>
      <c r="E1938" s="6" t="e">
        <f t="shared" si="188"/>
        <v>#VALUE!</v>
      </c>
      <c r="F1938" s="6" t="e">
        <f t="shared" si="189"/>
        <v>#VALUE!</v>
      </c>
      <c r="H1938" s="6" t="str">
        <f>IFERROR(IF(Table1[[#This Row],[Multi-lens? 1]]="No", 1, IF(Table1[[#This Row],[Multi-lens? 1]]="Dual", 2, IF(Table1[[#This Row],[Multi-lens? 1]]="Quad", 4, ""))),"")</f>
        <v/>
      </c>
      <c r="I1938" s="9" t="str">
        <f>IFERROR(Table1[[#This Row],[Name]],"")</f>
        <v/>
      </c>
      <c r="K1938" s="3" t="str">
        <f t="shared" si="184"/>
        <v/>
      </c>
      <c r="M1938" s="4" t="e">
        <f>IF(Table1[[#This Row],[Import to Gateway Calculator?]]="Yes",IFERROR(Table1[[#This Row],[Streaming Resolution '[MP']]],""),0)</f>
        <v>#VALUE!</v>
      </c>
      <c r="N1938" s="4" t="e">
        <f>IF(Table1[[#This Row],[Import to Gateway Calculator?]]="Yes",IFERROR(Table1[[#This Row],[Recording Resolution '[MP']]],""),0)</f>
        <v>#VALUE!</v>
      </c>
      <c r="O1938" s="4" t="e">
        <f>IF(Table1[[#This Row],[Import to Gateway Calculator?]]="Yes",IFERROR(Table1[[#This Row],[Frame Rate '[FPS'] 1]],""),0)</f>
        <v>#VALUE!</v>
      </c>
      <c r="P1938" s="4" t="e">
        <f>IF(Table1[[#This Row],[Import to Gateway Calculator?]]="Yes",IFERROR(Table1[[#This Row],[Days of Storage 1]],""),0)</f>
        <v>#VALUE!</v>
      </c>
    </row>
    <row r="1939" spans="1:16" x14ac:dyDescent="0.25">
      <c r="A1939" s="5" t="e">
        <f t="shared" si="185"/>
        <v>#VALUE!</v>
      </c>
      <c r="B1939" s="6" t="str">
        <f>IFERROR(IF(Table1[[#This Row],[Multi-lens? 1]]="No", 1, IF(Table1[[#This Row],[Multi-lens? 1]]="Dual", 2, IF(Table1[[#This Row],[Multi-lens? 1]]="Quad", 4, ""))),"")</f>
        <v/>
      </c>
      <c r="C1939" s="6" t="e">
        <f t="shared" si="186"/>
        <v>#VALUE!</v>
      </c>
      <c r="D1939" s="6" t="e">
        <f t="shared" si="187"/>
        <v>#VALUE!</v>
      </c>
      <c r="E1939" s="6" t="e">
        <f t="shared" si="188"/>
        <v>#VALUE!</v>
      </c>
      <c r="F1939" s="6" t="e">
        <f t="shared" si="189"/>
        <v>#VALUE!</v>
      </c>
      <c r="H1939" s="6" t="str">
        <f>IFERROR(IF(Table1[[#This Row],[Multi-lens? 1]]="No", 1, IF(Table1[[#This Row],[Multi-lens? 1]]="Dual", 2, IF(Table1[[#This Row],[Multi-lens? 1]]="Quad", 4, ""))),"")</f>
        <v/>
      </c>
      <c r="I1939" s="9" t="str">
        <f>IFERROR(Table1[[#This Row],[Name]],"")</f>
        <v/>
      </c>
      <c r="K1939" s="3" t="str">
        <f t="shared" si="184"/>
        <v/>
      </c>
      <c r="M1939" s="4" t="e">
        <f>IF(Table1[[#This Row],[Import to Gateway Calculator?]]="Yes",IFERROR(Table1[[#This Row],[Streaming Resolution '[MP']]],""),0)</f>
        <v>#VALUE!</v>
      </c>
      <c r="N1939" s="4" t="e">
        <f>IF(Table1[[#This Row],[Import to Gateway Calculator?]]="Yes",IFERROR(Table1[[#This Row],[Recording Resolution '[MP']]],""),0)</f>
        <v>#VALUE!</v>
      </c>
      <c r="O1939" s="4" t="e">
        <f>IF(Table1[[#This Row],[Import to Gateway Calculator?]]="Yes",IFERROR(Table1[[#This Row],[Frame Rate '[FPS'] 1]],""),0)</f>
        <v>#VALUE!</v>
      </c>
      <c r="P1939" s="4" t="e">
        <f>IF(Table1[[#This Row],[Import to Gateway Calculator?]]="Yes",IFERROR(Table1[[#This Row],[Days of Storage 1]],""),0)</f>
        <v>#VALUE!</v>
      </c>
    </row>
    <row r="1940" spans="1:16" x14ac:dyDescent="0.25">
      <c r="A1940" s="5" t="e">
        <f t="shared" si="185"/>
        <v>#VALUE!</v>
      </c>
      <c r="B1940" s="6" t="str">
        <f>IFERROR(IF(Table1[[#This Row],[Multi-lens? 1]]="No", 1, IF(Table1[[#This Row],[Multi-lens? 1]]="Dual", 2, IF(Table1[[#This Row],[Multi-lens? 1]]="Quad", 4, ""))),"")</f>
        <v/>
      </c>
      <c r="C1940" s="6" t="e">
        <f t="shared" si="186"/>
        <v>#VALUE!</v>
      </c>
      <c r="D1940" s="6" t="e">
        <f t="shared" si="187"/>
        <v>#VALUE!</v>
      </c>
      <c r="E1940" s="6" t="e">
        <f t="shared" si="188"/>
        <v>#VALUE!</v>
      </c>
      <c r="F1940" s="6" t="e">
        <f t="shared" si="189"/>
        <v>#VALUE!</v>
      </c>
      <c r="H1940" s="6" t="str">
        <f>IFERROR(IF(Table1[[#This Row],[Multi-lens? 1]]="No", 1, IF(Table1[[#This Row],[Multi-lens? 1]]="Dual", 2, IF(Table1[[#This Row],[Multi-lens? 1]]="Quad", 4, ""))),"")</f>
        <v/>
      </c>
      <c r="I1940" s="9" t="str">
        <f>IFERROR(Table1[[#This Row],[Name]],"")</f>
        <v/>
      </c>
      <c r="K1940" s="3" t="str">
        <f t="shared" si="184"/>
        <v/>
      </c>
      <c r="M1940" s="4" t="e">
        <f>IF(Table1[[#This Row],[Import to Gateway Calculator?]]="Yes",IFERROR(Table1[[#This Row],[Streaming Resolution '[MP']]],""),0)</f>
        <v>#VALUE!</v>
      </c>
      <c r="N1940" s="4" t="e">
        <f>IF(Table1[[#This Row],[Import to Gateway Calculator?]]="Yes",IFERROR(Table1[[#This Row],[Recording Resolution '[MP']]],""),0)</f>
        <v>#VALUE!</v>
      </c>
      <c r="O1940" s="4" t="e">
        <f>IF(Table1[[#This Row],[Import to Gateway Calculator?]]="Yes",IFERROR(Table1[[#This Row],[Frame Rate '[FPS'] 1]],""),0)</f>
        <v>#VALUE!</v>
      </c>
      <c r="P1940" s="4" t="e">
        <f>IF(Table1[[#This Row],[Import to Gateway Calculator?]]="Yes",IFERROR(Table1[[#This Row],[Days of Storage 1]],""),0)</f>
        <v>#VALUE!</v>
      </c>
    </row>
    <row r="1941" spans="1:16" x14ac:dyDescent="0.25">
      <c r="A1941" s="5" t="e">
        <f t="shared" si="185"/>
        <v>#VALUE!</v>
      </c>
      <c r="B1941" s="6" t="str">
        <f>IFERROR(IF(Table1[[#This Row],[Multi-lens? 1]]="No", 1, IF(Table1[[#This Row],[Multi-lens? 1]]="Dual", 2, IF(Table1[[#This Row],[Multi-lens? 1]]="Quad", 4, ""))),"")</f>
        <v/>
      </c>
      <c r="C1941" s="6" t="e">
        <f t="shared" si="186"/>
        <v>#VALUE!</v>
      </c>
      <c r="D1941" s="6" t="e">
        <f t="shared" si="187"/>
        <v>#VALUE!</v>
      </c>
      <c r="E1941" s="6" t="e">
        <f t="shared" si="188"/>
        <v>#VALUE!</v>
      </c>
      <c r="F1941" s="6" t="e">
        <f t="shared" si="189"/>
        <v>#VALUE!</v>
      </c>
      <c r="H1941" s="6" t="str">
        <f>IFERROR(IF(Table1[[#This Row],[Multi-lens? 1]]="No", 1, IF(Table1[[#This Row],[Multi-lens? 1]]="Dual", 2, IF(Table1[[#This Row],[Multi-lens? 1]]="Quad", 4, ""))),"")</f>
        <v/>
      </c>
      <c r="I1941" s="9" t="str">
        <f>IFERROR(Table1[[#This Row],[Name]],"")</f>
        <v/>
      </c>
      <c r="K1941" s="3" t="str">
        <f t="shared" si="184"/>
        <v/>
      </c>
      <c r="M1941" s="4" t="e">
        <f>IF(Table1[[#This Row],[Import to Gateway Calculator?]]="Yes",IFERROR(Table1[[#This Row],[Streaming Resolution '[MP']]],""),0)</f>
        <v>#VALUE!</v>
      </c>
      <c r="N1941" s="4" t="e">
        <f>IF(Table1[[#This Row],[Import to Gateway Calculator?]]="Yes",IFERROR(Table1[[#This Row],[Recording Resolution '[MP']]],""),0)</f>
        <v>#VALUE!</v>
      </c>
      <c r="O1941" s="4" t="e">
        <f>IF(Table1[[#This Row],[Import to Gateway Calculator?]]="Yes",IFERROR(Table1[[#This Row],[Frame Rate '[FPS'] 1]],""),0)</f>
        <v>#VALUE!</v>
      </c>
      <c r="P1941" s="4" t="e">
        <f>IF(Table1[[#This Row],[Import to Gateway Calculator?]]="Yes",IFERROR(Table1[[#This Row],[Days of Storage 1]],""),0)</f>
        <v>#VALUE!</v>
      </c>
    </row>
    <row r="1942" spans="1:16" x14ac:dyDescent="0.25">
      <c r="A1942" s="5" t="e">
        <f t="shared" si="185"/>
        <v>#VALUE!</v>
      </c>
      <c r="B1942" s="6" t="str">
        <f>IFERROR(IF(Table1[[#This Row],[Multi-lens? 1]]="No", 1, IF(Table1[[#This Row],[Multi-lens? 1]]="Dual", 2, IF(Table1[[#This Row],[Multi-lens? 1]]="Quad", 4, ""))),"")</f>
        <v/>
      </c>
      <c r="C1942" s="6" t="e">
        <f t="shared" si="186"/>
        <v>#VALUE!</v>
      </c>
      <c r="D1942" s="6" t="e">
        <f t="shared" si="187"/>
        <v>#VALUE!</v>
      </c>
      <c r="E1942" s="6" t="e">
        <f t="shared" si="188"/>
        <v>#VALUE!</v>
      </c>
      <c r="F1942" s="6" t="e">
        <f t="shared" si="189"/>
        <v>#VALUE!</v>
      </c>
      <c r="H1942" s="6" t="str">
        <f>IFERROR(IF(Table1[[#This Row],[Multi-lens? 1]]="No", 1, IF(Table1[[#This Row],[Multi-lens? 1]]="Dual", 2, IF(Table1[[#This Row],[Multi-lens? 1]]="Quad", 4, ""))),"")</f>
        <v/>
      </c>
      <c r="I1942" s="9" t="str">
        <f>IFERROR(Table1[[#This Row],[Name]],"")</f>
        <v/>
      </c>
      <c r="K1942" s="3" t="str">
        <f t="shared" si="184"/>
        <v/>
      </c>
      <c r="M1942" s="4" t="e">
        <f>IF(Table1[[#This Row],[Import to Gateway Calculator?]]="Yes",IFERROR(Table1[[#This Row],[Streaming Resolution '[MP']]],""),0)</f>
        <v>#VALUE!</v>
      </c>
      <c r="N1942" s="4" t="e">
        <f>IF(Table1[[#This Row],[Import to Gateway Calculator?]]="Yes",IFERROR(Table1[[#This Row],[Recording Resolution '[MP']]],""),0)</f>
        <v>#VALUE!</v>
      </c>
      <c r="O1942" s="4" t="e">
        <f>IF(Table1[[#This Row],[Import to Gateway Calculator?]]="Yes",IFERROR(Table1[[#This Row],[Frame Rate '[FPS'] 1]],""),0)</f>
        <v>#VALUE!</v>
      </c>
      <c r="P1942" s="4" t="e">
        <f>IF(Table1[[#This Row],[Import to Gateway Calculator?]]="Yes",IFERROR(Table1[[#This Row],[Days of Storage 1]],""),0)</f>
        <v>#VALUE!</v>
      </c>
    </row>
    <row r="1943" spans="1:16" x14ac:dyDescent="0.25">
      <c r="A1943" s="5" t="e">
        <f t="shared" si="185"/>
        <v>#VALUE!</v>
      </c>
      <c r="B1943" s="6" t="str">
        <f>IFERROR(IF(Table1[[#This Row],[Multi-lens? 1]]="No", 1, IF(Table1[[#This Row],[Multi-lens? 1]]="Dual", 2, IF(Table1[[#This Row],[Multi-lens? 1]]="Quad", 4, ""))),"")</f>
        <v/>
      </c>
      <c r="C1943" s="6" t="e">
        <f t="shared" si="186"/>
        <v>#VALUE!</v>
      </c>
      <c r="D1943" s="6" t="e">
        <f t="shared" si="187"/>
        <v>#VALUE!</v>
      </c>
      <c r="E1943" s="6" t="e">
        <f t="shared" si="188"/>
        <v>#VALUE!</v>
      </c>
      <c r="F1943" s="6" t="e">
        <f t="shared" si="189"/>
        <v>#VALUE!</v>
      </c>
      <c r="H1943" s="6" t="str">
        <f>IFERROR(IF(Table1[[#This Row],[Multi-lens? 1]]="No", 1, IF(Table1[[#This Row],[Multi-lens? 1]]="Dual", 2, IF(Table1[[#This Row],[Multi-lens? 1]]="Quad", 4, ""))),"")</f>
        <v/>
      </c>
      <c r="I1943" s="9" t="str">
        <f>IFERROR(Table1[[#This Row],[Name]],"")</f>
        <v/>
      </c>
      <c r="K1943" s="3" t="str">
        <f t="shared" si="184"/>
        <v/>
      </c>
      <c r="M1943" s="4" t="e">
        <f>IF(Table1[[#This Row],[Import to Gateway Calculator?]]="Yes",IFERROR(Table1[[#This Row],[Streaming Resolution '[MP']]],""),0)</f>
        <v>#VALUE!</v>
      </c>
      <c r="N1943" s="4" t="e">
        <f>IF(Table1[[#This Row],[Import to Gateway Calculator?]]="Yes",IFERROR(Table1[[#This Row],[Recording Resolution '[MP']]],""),0)</f>
        <v>#VALUE!</v>
      </c>
      <c r="O1943" s="4" t="e">
        <f>IF(Table1[[#This Row],[Import to Gateway Calculator?]]="Yes",IFERROR(Table1[[#This Row],[Frame Rate '[FPS'] 1]],""),0)</f>
        <v>#VALUE!</v>
      </c>
      <c r="P1943" s="4" t="e">
        <f>IF(Table1[[#This Row],[Import to Gateway Calculator?]]="Yes",IFERROR(Table1[[#This Row],[Days of Storage 1]],""),0)</f>
        <v>#VALUE!</v>
      </c>
    </row>
    <row r="1944" spans="1:16" x14ac:dyDescent="0.25">
      <c r="A1944" s="5" t="e">
        <f t="shared" si="185"/>
        <v>#VALUE!</v>
      </c>
      <c r="B1944" s="6" t="str">
        <f>IFERROR(IF(Table1[[#This Row],[Multi-lens? 1]]="No", 1, IF(Table1[[#This Row],[Multi-lens? 1]]="Dual", 2, IF(Table1[[#This Row],[Multi-lens? 1]]="Quad", 4, ""))),"")</f>
        <v/>
      </c>
      <c r="C1944" s="6" t="e">
        <f t="shared" si="186"/>
        <v>#VALUE!</v>
      </c>
      <c r="D1944" s="6" t="e">
        <f t="shared" si="187"/>
        <v>#VALUE!</v>
      </c>
      <c r="E1944" s="6" t="e">
        <f t="shared" si="188"/>
        <v>#VALUE!</v>
      </c>
      <c r="F1944" s="6" t="e">
        <f t="shared" si="189"/>
        <v>#VALUE!</v>
      </c>
      <c r="H1944" s="6" t="str">
        <f>IFERROR(IF(Table1[[#This Row],[Multi-lens? 1]]="No", 1, IF(Table1[[#This Row],[Multi-lens? 1]]="Dual", 2, IF(Table1[[#This Row],[Multi-lens? 1]]="Quad", 4, ""))),"")</f>
        <v/>
      </c>
      <c r="I1944" s="9" t="str">
        <f>IFERROR(Table1[[#This Row],[Name]],"")</f>
        <v/>
      </c>
      <c r="K1944" s="3" t="str">
        <f t="shared" si="184"/>
        <v/>
      </c>
      <c r="M1944" s="4" t="e">
        <f>IF(Table1[[#This Row],[Import to Gateway Calculator?]]="Yes",IFERROR(Table1[[#This Row],[Streaming Resolution '[MP']]],""),0)</f>
        <v>#VALUE!</v>
      </c>
      <c r="N1944" s="4" t="e">
        <f>IF(Table1[[#This Row],[Import to Gateway Calculator?]]="Yes",IFERROR(Table1[[#This Row],[Recording Resolution '[MP']]],""),0)</f>
        <v>#VALUE!</v>
      </c>
      <c r="O1944" s="4" t="e">
        <f>IF(Table1[[#This Row],[Import to Gateway Calculator?]]="Yes",IFERROR(Table1[[#This Row],[Frame Rate '[FPS'] 1]],""),0)</f>
        <v>#VALUE!</v>
      </c>
      <c r="P1944" s="4" t="e">
        <f>IF(Table1[[#This Row],[Import to Gateway Calculator?]]="Yes",IFERROR(Table1[[#This Row],[Days of Storage 1]],""),0)</f>
        <v>#VALUE!</v>
      </c>
    </row>
    <row r="1945" spans="1:16" x14ac:dyDescent="0.25">
      <c r="A1945" s="5" t="e">
        <f t="shared" si="185"/>
        <v>#VALUE!</v>
      </c>
      <c r="B1945" s="6" t="str">
        <f>IFERROR(IF(Table1[[#This Row],[Multi-lens? 1]]="No", 1, IF(Table1[[#This Row],[Multi-lens? 1]]="Dual", 2, IF(Table1[[#This Row],[Multi-lens? 1]]="Quad", 4, ""))),"")</f>
        <v/>
      </c>
      <c r="C1945" s="6" t="e">
        <f t="shared" si="186"/>
        <v>#VALUE!</v>
      </c>
      <c r="D1945" s="6" t="e">
        <f t="shared" si="187"/>
        <v>#VALUE!</v>
      </c>
      <c r="E1945" s="6" t="e">
        <f t="shared" si="188"/>
        <v>#VALUE!</v>
      </c>
      <c r="F1945" s="6" t="e">
        <f t="shared" si="189"/>
        <v>#VALUE!</v>
      </c>
      <c r="H1945" s="6" t="str">
        <f>IFERROR(IF(Table1[[#This Row],[Multi-lens? 1]]="No", 1, IF(Table1[[#This Row],[Multi-lens? 1]]="Dual", 2, IF(Table1[[#This Row],[Multi-lens? 1]]="Quad", 4, ""))),"")</f>
        <v/>
      </c>
      <c r="I1945" s="9" t="str">
        <f>IFERROR(Table1[[#This Row],[Name]],"")</f>
        <v/>
      </c>
      <c r="K1945" s="3" t="str">
        <f t="shared" si="184"/>
        <v/>
      </c>
      <c r="M1945" s="4" t="e">
        <f>IF(Table1[[#This Row],[Import to Gateway Calculator?]]="Yes",IFERROR(Table1[[#This Row],[Streaming Resolution '[MP']]],""),0)</f>
        <v>#VALUE!</v>
      </c>
      <c r="N1945" s="4" t="e">
        <f>IF(Table1[[#This Row],[Import to Gateway Calculator?]]="Yes",IFERROR(Table1[[#This Row],[Recording Resolution '[MP']]],""),0)</f>
        <v>#VALUE!</v>
      </c>
      <c r="O1945" s="4" t="e">
        <f>IF(Table1[[#This Row],[Import to Gateway Calculator?]]="Yes",IFERROR(Table1[[#This Row],[Frame Rate '[FPS'] 1]],""),0)</f>
        <v>#VALUE!</v>
      </c>
      <c r="P1945" s="4" t="e">
        <f>IF(Table1[[#This Row],[Import to Gateway Calculator?]]="Yes",IFERROR(Table1[[#This Row],[Days of Storage 1]],""),0)</f>
        <v>#VALUE!</v>
      </c>
    </row>
    <row r="1946" spans="1:16" x14ac:dyDescent="0.25">
      <c r="A1946" s="5" t="e">
        <f t="shared" si="185"/>
        <v>#VALUE!</v>
      </c>
      <c r="B1946" s="6" t="str">
        <f>IFERROR(IF(Table1[[#This Row],[Multi-lens? 1]]="No", 1, IF(Table1[[#This Row],[Multi-lens? 1]]="Dual", 2, IF(Table1[[#This Row],[Multi-lens? 1]]="Quad", 4, ""))),"")</f>
        <v/>
      </c>
      <c r="C1946" s="6" t="e">
        <f t="shared" si="186"/>
        <v>#VALUE!</v>
      </c>
      <c r="D1946" s="6" t="e">
        <f t="shared" si="187"/>
        <v>#VALUE!</v>
      </c>
      <c r="E1946" s="6" t="e">
        <f t="shared" si="188"/>
        <v>#VALUE!</v>
      </c>
      <c r="F1946" s="6" t="e">
        <f t="shared" si="189"/>
        <v>#VALUE!</v>
      </c>
      <c r="H1946" s="6" t="str">
        <f>IFERROR(IF(Table1[[#This Row],[Multi-lens? 1]]="No", 1, IF(Table1[[#This Row],[Multi-lens? 1]]="Dual", 2, IF(Table1[[#This Row],[Multi-lens? 1]]="Quad", 4, ""))),"")</f>
        <v/>
      </c>
      <c r="I1946" s="9" t="str">
        <f>IFERROR(Table1[[#This Row],[Name]],"")</f>
        <v/>
      </c>
      <c r="K1946" s="3" t="str">
        <f t="shared" si="184"/>
        <v/>
      </c>
      <c r="M1946" s="4" t="e">
        <f>IF(Table1[[#This Row],[Import to Gateway Calculator?]]="Yes",IFERROR(Table1[[#This Row],[Streaming Resolution '[MP']]],""),0)</f>
        <v>#VALUE!</v>
      </c>
      <c r="N1946" s="4" t="e">
        <f>IF(Table1[[#This Row],[Import to Gateway Calculator?]]="Yes",IFERROR(Table1[[#This Row],[Recording Resolution '[MP']]],""),0)</f>
        <v>#VALUE!</v>
      </c>
      <c r="O1946" s="4" t="e">
        <f>IF(Table1[[#This Row],[Import to Gateway Calculator?]]="Yes",IFERROR(Table1[[#This Row],[Frame Rate '[FPS'] 1]],""),0)</f>
        <v>#VALUE!</v>
      </c>
      <c r="P1946" s="4" t="e">
        <f>IF(Table1[[#This Row],[Import to Gateway Calculator?]]="Yes",IFERROR(Table1[[#This Row],[Days of Storage 1]],""),0)</f>
        <v>#VALUE!</v>
      </c>
    </row>
    <row r="1947" spans="1:16" x14ac:dyDescent="0.25">
      <c r="A1947" s="5" t="e">
        <f t="shared" si="185"/>
        <v>#VALUE!</v>
      </c>
      <c r="B1947" s="6" t="str">
        <f>IFERROR(IF(Table1[[#This Row],[Multi-lens? 1]]="No", 1, IF(Table1[[#This Row],[Multi-lens? 1]]="Dual", 2, IF(Table1[[#This Row],[Multi-lens? 1]]="Quad", 4, ""))),"")</f>
        <v/>
      </c>
      <c r="C1947" s="6" t="e">
        <f t="shared" si="186"/>
        <v>#VALUE!</v>
      </c>
      <c r="D1947" s="6" t="e">
        <f t="shared" si="187"/>
        <v>#VALUE!</v>
      </c>
      <c r="E1947" s="6" t="e">
        <f t="shared" si="188"/>
        <v>#VALUE!</v>
      </c>
      <c r="F1947" s="6" t="e">
        <f t="shared" si="189"/>
        <v>#VALUE!</v>
      </c>
      <c r="H1947" s="6" t="str">
        <f>IFERROR(IF(Table1[[#This Row],[Multi-lens? 1]]="No", 1, IF(Table1[[#This Row],[Multi-lens? 1]]="Dual", 2, IF(Table1[[#This Row],[Multi-lens? 1]]="Quad", 4, ""))),"")</f>
        <v/>
      </c>
      <c r="I1947" s="9" t="str">
        <f>IFERROR(Table1[[#This Row],[Name]],"")</f>
        <v/>
      </c>
      <c r="K1947" s="3" t="str">
        <f t="shared" si="184"/>
        <v/>
      </c>
      <c r="M1947" s="4" t="e">
        <f>IF(Table1[[#This Row],[Import to Gateway Calculator?]]="Yes",IFERROR(Table1[[#This Row],[Streaming Resolution '[MP']]],""),0)</f>
        <v>#VALUE!</v>
      </c>
      <c r="N1947" s="4" t="e">
        <f>IF(Table1[[#This Row],[Import to Gateway Calculator?]]="Yes",IFERROR(Table1[[#This Row],[Recording Resolution '[MP']]],""),0)</f>
        <v>#VALUE!</v>
      </c>
      <c r="O1947" s="4" t="e">
        <f>IF(Table1[[#This Row],[Import to Gateway Calculator?]]="Yes",IFERROR(Table1[[#This Row],[Frame Rate '[FPS'] 1]],""),0)</f>
        <v>#VALUE!</v>
      </c>
      <c r="P1947" s="4" t="e">
        <f>IF(Table1[[#This Row],[Import to Gateway Calculator?]]="Yes",IFERROR(Table1[[#This Row],[Days of Storage 1]],""),0)</f>
        <v>#VALUE!</v>
      </c>
    </row>
    <row r="1948" spans="1:16" x14ac:dyDescent="0.25">
      <c r="A1948" s="5" t="e">
        <f t="shared" si="185"/>
        <v>#VALUE!</v>
      </c>
      <c r="B1948" s="6" t="str">
        <f>IFERROR(IF(Table1[[#This Row],[Multi-lens? 1]]="No", 1, IF(Table1[[#This Row],[Multi-lens? 1]]="Dual", 2, IF(Table1[[#This Row],[Multi-lens? 1]]="Quad", 4, ""))),"")</f>
        <v/>
      </c>
      <c r="C1948" s="6" t="e">
        <f t="shared" si="186"/>
        <v>#VALUE!</v>
      </c>
      <c r="D1948" s="6" t="e">
        <f t="shared" si="187"/>
        <v>#VALUE!</v>
      </c>
      <c r="E1948" s="6" t="e">
        <f t="shared" si="188"/>
        <v>#VALUE!</v>
      </c>
      <c r="F1948" s="6" t="e">
        <f t="shared" si="189"/>
        <v>#VALUE!</v>
      </c>
      <c r="H1948" s="6" t="str">
        <f>IFERROR(IF(Table1[[#This Row],[Multi-lens? 1]]="No", 1, IF(Table1[[#This Row],[Multi-lens? 1]]="Dual", 2, IF(Table1[[#This Row],[Multi-lens? 1]]="Quad", 4, ""))),"")</f>
        <v/>
      </c>
      <c r="I1948" s="9" t="str">
        <f>IFERROR(Table1[[#This Row],[Name]],"")</f>
        <v/>
      </c>
      <c r="K1948" s="3" t="str">
        <f t="shared" si="184"/>
        <v/>
      </c>
      <c r="M1948" s="4" t="e">
        <f>IF(Table1[[#This Row],[Import to Gateway Calculator?]]="Yes",IFERROR(Table1[[#This Row],[Streaming Resolution '[MP']]],""),0)</f>
        <v>#VALUE!</v>
      </c>
      <c r="N1948" s="4" t="e">
        <f>IF(Table1[[#This Row],[Import to Gateway Calculator?]]="Yes",IFERROR(Table1[[#This Row],[Recording Resolution '[MP']]],""),0)</f>
        <v>#VALUE!</v>
      </c>
      <c r="O1948" s="4" t="e">
        <f>IF(Table1[[#This Row],[Import to Gateway Calculator?]]="Yes",IFERROR(Table1[[#This Row],[Frame Rate '[FPS'] 1]],""),0)</f>
        <v>#VALUE!</v>
      </c>
      <c r="P1948" s="4" t="e">
        <f>IF(Table1[[#This Row],[Import to Gateway Calculator?]]="Yes",IFERROR(Table1[[#This Row],[Days of Storage 1]],""),0)</f>
        <v>#VALUE!</v>
      </c>
    </row>
    <row r="1949" spans="1:16" x14ac:dyDescent="0.25">
      <c r="A1949" s="5" t="e">
        <f t="shared" si="185"/>
        <v>#VALUE!</v>
      </c>
      <c r="B1949" s="6" t="str">
        <f>IFERROR(IF(Table1[[#This Row],[Multi-lens? 1]]="No", 1, IF(Table1[[#This Row],[Multi-lens? 1]]="Dual", 2, IF(Table1[[#This Row],[Multi-lens? 1]]="Quad", 4, ""))),"")</f>
        <v/>
      </c>
      <c r="C1949" s="6" t="e">
        <f t="shared" si="186"/>
        <v>#VALUE!</v>
      </c>
      <c r="D1949" s="6" t="e">
        <f t="shared" si="187"/>
        <v>#VALUE!</v>
      </c>
      <c r="E1949" s="6" t="e">
        <f t="shared" si="188"/>
        <v>#VALUE!</v>
      </c>
      <c r="F1949" s="6" t="e">
        <f t="shared" si="189"/>
        <v>#VALUE!</v>
      </c>
      <c r="H1949" s="6" t="str">
        <f>IFERROR(IF(Table1[[#This Row],[Multi-lens? 1]]="No", 1, IF(Table1[[#This Row],[Multi-lens? 1]]="Dual", 2, IF(Table1[[#This Row],[Multi-lens? 1]]="Quad", 4, ""))),"")</f>
        <v/>
      </c>
      <c r="I1949" s="9" t="str">
        <f>IFERROR(Table1[[#This Row],[Name]],"")</f>
        <v/>
      </c>
      <c r="K1949" s="3" t="str">
        <f t="shared" si="184"/>
        <v/>
      </c>
      <c r="M1949" s="4" t="e">
        <f>IF(Table1[[#This Row],[Import to Gateway Calculator?]]="Yes",IFERROR(Table1[[#This Row],[Streaming Resolution '[MP']]],""),0)</f>
        <v>#VALUE!</v>
      </c>
      <c r="N1949" s="4" t="e">
        <f>IF(Table1[[#This Row],[Import to Gateway Calculator?]]="Yes",IFERROR(Table1[[#This Row],[Recording Resolution '[MP']]],""),0)</f>
        <v>#VALUE!</v>
      </c>
      <c r="O1949" s="4" t="e">
        <f>IF(Table1[[#This Row],[Import to Gateway Calculator?]]="Yes",IFERROR(Table1[[#This Row],[Frame Rate '[FPS'] 1]],""),0)</f>
        <v>#VALUE!</v>
      </c>
      <c r="P1949" s="4" t="e">
        <f>IF(Table1[[#This Row],[Import to Gateway Calculator?]]="Yes",IFERROR(Table1[[#This Row],[Days of Storage 1]],""),0)</f>
        <v>#VALUE!</v>
      </c>
    </row>
    <row r="1950" spans="1:16" x14ac:dyDescent="0.25">
      <c r="A1950" s="5" t="e">
        <f t="shared" si="185"/>
        <v>#VALUE!</v>
      </c>
      <c r="B1950" s="6" t="str">
        <f>IFERROR(IF(Table1[[#This Row],[Multi-lens? 1]]="No", 1, IF(Table1[[#This Row],[Multi-lens? 1]]="Dual", 2, IF(Table1[[#This Row],[Multi-lens? 1]]="Quad", 4, ""))),"")</f>
        <v/>
      </c>
      <c r="C1950" s="6" t="e">
        <f t="shared" si="186"/>
        <v>#VALUE!</v>
      </c>
      <c r="D1950" s="6" t="e">
        <f t="shared" si="187"/>
        <v>#VALUE!</v>
      </c>
      <c r="E1950" s="6" t="e">
        <f t="shared" si="188"/>
        <v>#VALUE!</v>
      </c>
      <c r="F1950" s="6" t="e">
        <f t="shared" si="189"/>
        <v>#VALUE!</v>
      </c>
      <c r="H1950" s="6" t="str">
        <f>IFERROR(IF(Table1[[#This Row],[Multi-lens? 1]]="No", 1, IF(Table1[[#This Row],[Multi-lens? 1]]="Dual", 2, IF(Table1[[#This Row],[Multi-lens? 1]]="Quad", 4, ""))),"")</f>
        <v/>
      </c>
      <c r="I1950" s="9" t="str">
        <f>IFERROR(Table1[[#This Row],[Name]],"")</f>
        <v/>
      </c>
      <c r="K1950" s="3" t="str">
        <f t="shared" si="184"/>
        <v/>
      </c>
      <c r="M1950" s="4" t="e">
        <f>IF(Table1[[#This Row],[Import to Gateway Calculator?]]="Yes",IFERROR(Table1[[#This Row],[Streaming Resolution '[MP']]],""),0)</f>
        <v>#VALUE!</v>
      </c>
      <c r="N1950" s="4" t="e">
        <f>IF(Table1[[#This Row],[Import to Gateway Calculator?]]="Yes",IFERROR(Table1[[#This Row],[Recording Resolution '[MP']]],""),0)</f>
        <v>#VALUE!</v>
      </c>
      <c r="O1950" s="4" t="e">
        <f>IF(Table1[[#This Row],[Import to Gateway Calculator?]]="Yes",IFERROR(Table1[[#This Row],[Frame Rate '[FPS'] 1]],""),0)</f>
        <v>#VALUE!</v>
      </c>
      <c r="P1950" s="4" t="e">
        <f>IF(Table1[[#This Row],[Import to Gateway Calculator?]]="Yes",IFERROR(Table1[[#This Row],[Days of Storage 1]],""),0)</f>
        <v>#VALUE!</v>
      </c>
    </row>
    <row r="1951" spans="1:16" x14ac:dyDescent="0.25">
      <c r="A1951" s="5" t="e">
        <f t="shared" si="185"/>
        <v>#VALUE!</v>
      </c>
      <c r="B1951" s="6" t="str">
        <f>IFERROR(IF(Table1[[#This Row],[Multi-lens? 1]]="No", 1, IF(Table1[[#This Row],[Multi-lens? 1]]="Dual", 2, IF(Table1[[#This Row],[Multi-lens? 1]]="Quad", 4, ""))),"")</f>
        <v/>
      </c>
      <c r="C1951" s="6" t="e">
        <f t="shared" si="186"/>
        <v>#VALUE!</v>
      </c>
      <c r="D1951" s="6" t="e">
        <f t="shared" si="187"/>
        <v>#VALUE!</v>
      </c>
      <c r="E1951" s="6" t="e">
        <f t="shared" si="188"/>
        <v>#VALUE!</v>
      </c>
      <c r="F1951" s="6" t="e">
        <f t="shared" si="189"/>
        <v>#VALUE!</v>
      </c>
      <c r="H1951" s="6" t="str">
        <f>IFERROR(IF(Table1[[#This Row],[Multi-lens? 1]]="No", 1, IF(Table1[[#This Row],[Multi-lens? 1]]="Dual", 2, IF(Table1[[#This Row],[Multi-lens? 1]]="Quad", 4, ""))),"")</f>
        <v/>
      </c>
      <c r="I1951" s="9" t="str">
        <f>IFERROR(Table1[[#This Row],[Name]],"")</f>
        <v/>
      </c>
      <c r="K1951" s="3" t="str">
        <f t="shared" si="184"/>
        <v/>
      </c>
      <c r="M1951" s="4" t="e">
        <f>IF(Table1[[#This Row],[Import to Gateway Calculator?]]="Yes",IFERROR(Table1[[#This Row],[Streaming Resolution '[MP']]],""),0)</f>
        <v>#VALUE!</v>
      </c>
      <c r="N1951" s="4" t="e">
        <f>IF(Table1[[#This Row],[Import to Gateway Calculator?]]="Yes",IFERROR(Table1[[#This Row],[Recording Resolution '[MP']]],""),0)</f>
        <v>#VALUE!</v>
      </c>
      <c r="O1951" s="4" t="e">
        <f>IF(Table1[[#This Row],[Import to Gateway Calculator?]]="Yes",IFERROR(Table1[[#This Row],[Frame Rate '[FPS'] 1]],""),0)</f>
        <v>#VALUE!</v>
      </c>
      <c r="P1951" s="4" t="e">
        <f>IF(Table1[[#This Row],[Import to Gateway Calculator?]]="Yes",IFERROR(Table1[[#This Row],[Days of Storage 1]],""),0)</f>
        <v>#VALUE!</v>
      </c>
    </row>
    <row r="1952" spans="1:16" x14ac:dyDescent="0.25">
      <c r="A1952" s="5" t="e">
        <f t="shared" si="185"/>
        <v>#VALUE!</v>
      </c>
      <c r="B1952" s="6" t="str">
        <f>IFERROR(IF(Table1[[#This Row],[Multi-lens? 1]]="No", 1, IF(Table1[[#This Row],[Multi-lens? 1]]="Dual", 2, IF(Table1[[#This Row],[Multi-lens? 1]]="Quad", 4, ""))),"")</f>
        <v/>
      </c>
      <c r="C1952" s="6" t="e">
        <f t="shared" si="186"/>
        <v>#VALUE!</v>
      </c>
      <c r="D1952" s="6" t="e">
        <f t="shared" si="187"/>
        <v>#VALUE!</v>
      </c>
      <c r="E1952" s="6" t="e">
        <f t="shared" si="188"/>
        <v>#VALUE!</v>
      </c>
      <c r="F1952" s="6" t="e">
        <f t="shared" si="189"/>
        <v>#VALUE!</v>
      </c>
      <c r="H1952" s="6" t="str">
        <f>IFERROR(IF(Table1[[#This Row],[Multi-lens? 1]]="No", 1, IF(Table1[[#This Row],[Multi-lens? 1]]="Dual", 2, IF(Table1[[#This Row],[Multi-lens? 1]]="Quad", 4, ""))),"")</f>
        <v/>
      </c>
      <c r="I1952" s="9" t="str">
        <f>IFERROR(Table1[[#This Row],[Name]],"")</f>
        <v/>
      </c>
      <c r="K1952" s="3" t="str">
        <f t="shared" si="184"/>
        <v/>
      </c>
      <c r="M1952" s="4" t="e">
        <f>IF(Table1[[#This Row],[Import to Gateway Calculator?]]="Yes",IFERROR(Table1[[#This Row],[Streaming Resolution '[MP']]],""),0)</f>
        <v>#VALUE!</v>
      </c>
      <c r="N1952" s="4" t="e">
        <f>IF(Table1[[#This Row],[Import to Gateway Calculator?]]="Yes",IFERROR(Table1[[#This Row],[Recording Resolution '[MP']]],""),0)</f>
        <v>#VALUE!</v>
      </c>
      <c r="O1952" s="4" t="e">
        <f>IF(Table1[[#This Row],[Import to Gateway Calculator?]]="Yes",IFERROR(Table1[[#This Row],[Frame Rate '[FPS'] 1]],""),0)</f>
        <v>#VALUE!</v>
      </c>
      <c r="P1952" s="4" t="e">
        <f>IF(Table1[[#This Row],[Import to Gateway Calculator?]]="Yes",IFERROR(Table1[[#This Row],[Days of Storage 1]],""),0)</f>
        <v>#VALUE!</v>
      </c>
    </row>
    <row r="1953" spans="1:16" x14ac:dyDescent="0.25">
      <c r="A1953" s="5" t="e">
        <f t="shared" si="185"/>
        <v>#VALUE!</v>
      </c>
      <c r="B1953" s="6" t="str">
        <f>IFERROR(IF(Table1[[#This Row],[Multi-lens? 1]]="No", 1, IF(Table1[[#This Row],[Multi-lens? 1]]="Dual", 2, IF(Table1[[#This Row],[Multi-lens? 1]]="Quad", 4, ""))),"")</f>
        <v/>
      </c>
      <c r="C1953" s="6" t="e">
        <f t="shared" si="186"/>
        <v>#VALUE!</v>
      </c>
      <c r="D1953" s="6" t="e">
        <f t="shared" si="187"/>
        <v>#VALUE!</v>
      </c>
      <c r="E1953" s="6" t="e">
        <f t="shared" si="188"/>
        <v>#VALUE!</v>
      </c>
      <c r="F1953" s="6" t="e">
        <f t="shared" si="189"/>
        <v>#VALUE!</v>
      </c>
      <c r="H1953" s="6" t="str">
        <f>IFERROR(IF(Table1[[#This Row],[Multi-lens? 1]]="No", 1, IF(Table1[[#This Row],[Multi-lens? 1]]="Dual", 2, IF(Table1[[#This Row],[Multi-lens? 1]]="Quad", 4, ""))),"")</f>
        <v/>
      </c>
      <c r="I1953" s="9" t="str">
        <f>IFERROR(Table1[[#This Row],[Name]],"")</f>
        <v/>
      </c>
      <c r="K1953" s="3" t="str">
        <f t="shared" si="184"/>
        <v/>
      </c>
      <c r="M1953" s="4" t="e">
        <f>IF(Table1[[#This Row],[Import to Gateway Calculator?]]="Yes",IFERROR(Table1[[#This Row],[Streaming Resolution '[MP']]],""),0)</f>
        <v>#VALUE!</v>
      </c>
      <c r="N1953" s="4" t="e">
        <f>IF(Table1[[#This Row],[Import to Gateway Calculator?]]="Yes",IFERROR(Table1[[#This Row],[Recording Resolution '[MP']]],""),0)</f>
        <v>#VALUE!</v>
      </c>
      <c r="O1953" s="4" t="e">
        <f>IF(Table1[[#This Row],[Import to Gateway Calculator?]]="Yes",IFERROR(Table1[[#This Row],[Frame Rate '[FPS'] 1]],""),0)</f>
        <v>#VALUE!</v>
      </c>
      <c r="P1953" s="4" t="e">
        <f>IF(Table1[[#This Row],[Import to Gateway Calculator?]]="Yes",IFERROR(Table1[[#This Row],[Days of Storage 1]],""),0)</f>
        <v>#VALUE!</v>
      </c>
    </row>
    <row r="1954" spans="1:16" x14ac:dyDescent="0.25">
      <c r="A1954" s="5" t="e">
        <f t="shared" si="185"/>
        <v>#VALUE!</v>
      </c>
      <c r="B1954" s="6" t="str">
        <f>IFERROR(IF(Table1[[#This Row],[Multi-lens? 1]]="No", 1, IF(Table1[[#This Row],[Multi-lens? 1]]="Dual", 2, IF(Table1[[#This Row],[Multi-lens? 1]]="Quad", 4, ""))),"")</f>
        <v/>
      </c>
      <c r="C1954" s="6" t="e">
        <f t="shared" si="186"/>
        <v>#VALUE!</v>
      </c>
      <c r="D1954" s="6" t="e">
        <f t="shared" si="187"/>
        <v>#VALUE!</v>
      </c>
      <c r="E1954" s="6" t="e">
        <f t="shared" si="188"/>
        <v>#VALUE!</v>
      </c>
      <c r="F1954" s="6" t="e">
        <f t="shared" si="189"/>
        <v>#VALUE!</v>
      </c>
      <c r="H1954" s="6" t="str">
        <f>IFERROR(IF(Table1[[#This Row],[Multi-lens? 1]]="No", 1, IF(Table1[[#This Row],[Multi-lens? 1]]="Dual", 2, IF(Table1[[#This Row],[Multi-lens? 1]]="Quad", 4, ""))),"")</f>
        <v/>
      </c>
      <c r="I1954" s="9" t="str">
        <f>IFERROR(Table1[[#This Row],[Name]],"")</f>
        <v/>
      </c>
      <c r="K1954" s="3" t="str">
        <f t="shared" si="184"/>
        <v/>
      </c>
      <c r="M1954" s="4" t="e">
        <f>IF(Table1[[#This Row],[Import to Gateway Calculator?]]="Yes",IFERROR(Table1[[#This Row],[Streaming Resolution '[MP']]],""),0)</f>
        <v>#VALUE!</v>
      </c>
      <c r="N1954" s="4" t="e">
        <f>IF(Table1[[#This Row],[Import to Gateway Calculator?]]="Yes",IFERROR(Table1[[#This Row],[Recording Resolution '[MP']]],""),0)</f>
        <v>#VALUE!</v>
      </c>
      <c r="O1954" s="4" t="e">
        <f>IF(Table1[[#This Row],[Import to Gateway Calculator?]]="Yes",IFERROR(Table1[[#This Row],[Frame Rate '[FPS'] 1]],""),0)</f>
        <v>#VALUE!</v>
      </c>
      <c r="P1954" s="4" t="e">
        <f>IF(Table1[[#This Row],[Import to Gateway Calculator?]]="Yes",IFERROR(Table1[[#This Row],[Days of Storage 1]],""),0)</f>
        <v>#VALUE!</v>
      </c>
    </row>
    <row r="1955" spans="1:16" x14ac:dyDescent="0.25">
      <c r="A1955" s="5" t="e">
        <f t="shared" si="185"/>
        <v>#VALUE!</v>
      </c>
      <c r="B1955" s="6" t="str">
        <f>IFERROR(IF(Table1[[#This Row],[Multi-lens? 1]]="No", 1, IF(Table1[[#This Row],[Multi-lens? 1]]="Dual", 2, IF(Table1[[#This Row],[Multi-lens? 1]]="Quad", 4, ""))),"")</f>
        <v/>
      </c>
      <c r="C1955" s="6" t="e">
        <f t="shared" si="186"/>
        <v>#VALUE!</v>
      </c>
      <c r="D1955" s="6" t="e">
        <f t="shared" si="187"/>
        <v>#VALUE!</v>
      </c>
      <c r="E1955" s="6" t="e">
        <f t="shared" si="188"/>
        <v>#VALUE!</v>
      </c>
      <c r="F1955" s="6" t="e">
        <f t="shared" si="189"/>
        <v>#VALUE!</v>
      </c>
      <c r="H1955" s="6" t="str">
        <f>IFERROR(IF(Table1[[#This Row],[Multi-lens? 1]]="No", 1, IF(Table1[[#This Row],[Multi-lens? 1]]="Dual", 2, IF(Table1[[#This Row],[Multi-lens? 1]]="Quad", 4, ""))),"")</f>
        <v/>
      </c>
      <c r="I1955" s="9" t="str">
        <f>IFERROR(Table1[[#This Row],[Name]],"")</f>
        <v/>
      </c>
      <c r="K1955" s="3" t="str">
        <f t="shared" si="184"/>
        <v/>
      </c>
      <c r="M1955" s="4" t="e">
        <f>IF(Table1[[#This Row],[Import to Gateway Calculator?]]="Yes",IFERROR(Table1[[#This Row],[Streaming Resolution '[MP']]],""),0)</f>
        <v>#VALUE!</v>
      </c>
      <c r="N1955" s="4" t="e">
        <f>IF(Table1[[#This Row],[Import to Gateway Calculator?]]="Yes",IFERROR(Table1[[#This Row],[Recording Resolution '[MP']]],""),0)</f>
        <v>#VALUE!</v>
      </c>
      <c r="O1955" s="4" t="e">
        <f>IF(Table1[[#This Row],[Import to Gateway Calculator?]]="Yes",IFERROR(Table1[[#This Row],[Frame Rate '[FPS'] 1]],""),0)</f>
        <v>#VALUE!</v>
      </c>
      <c r="P1955" s="4" t="e">
        <f>IF(Table1[[#This Row],[Import to Gateway Calculator?]]="Yes",IFERROR(Table1[[#This Row],[Days of Storage 1]],""),0)</f>
        <v>#VALUE!</v>
      </c>
    </row>
    <row r="1956" spans="1:16" x14ac:dyDescent="0.25">
      <c r="A1956" s="5" t="e">
        <f t="shared" si="185"/>
        <v>#VALUE!</v>
      </c>
      <c r="B1956" s="6" t="str">
        <f>IFERROR(IF(Table1[[#This Row],[Multi-lens? 1]]="No", 1, IF(Table1[[#This Row],[Multi-lens? 1]]="Dual", 2, IF(Table1[[#This Row],[Multi-lens? 1]]="Quad", 4, ""))),"")</f>
        <v/>
      </c>
      <c r="C1956" s="6" t="e">
        <f t="shared" si="186"/>
        <v>#VALUE!</v>
      </c>
      <c r="D1956" s="6" t="e">
        <f t="shared" si="187"/>
        <v>#VALUE!</v>
      </c>
      <c r="E1956" s="6" t="e">
        <f t="shared" si="188"/>
        <v>#VALUE!</v>
      </c>
      <c r="F1956" s="6" t="e">
        <f t="shared" si="189"/>
        <v>#VALUE!</v>
      </c>
      <c r="H1956" s="6" t="str">
        <f>IFERROR(IF(Table1[[#This Row],[Multi-lens? 1]]="No", 1, IF(Table1[[#This Row],[Multi-lens? 1]]="Dual", 2, IF(Table1[[#This Row],[Multi-lens? 1]]="Quad", 4, ""))),"")</f>
        <v/>
      </c>
      <c r="I1956" s="9" t="str">
        <f>IFERROR(Table1[[#This Row],[Name]],"")</f>
        <v/>
      </c>
      <c r="K1956" s="3" t="str">
        <f t="shared" si="184"/>
        <v/>
      </c>
      <c r="M1956" s="4" t="e">
        <f>IF(Table1[[#This Row],[Import to Gateway Calculator?]]="Yes",IFERROR(Table1[[#This Row],[Streaming Resolution '[MP']]],""),0)</f>
        <v>#VALUE!</v>
      </c>
      <c r="N1956" s="4" t="e">
        <f>IF(Table1[[#This Row],[Import to Gateway Calculator?]]="Yes",IFERROR(Table1[[#This Row],[Recording Resolution '[MP']]],""),0)</f>
        <v>#VALUE!</v>
      </c>
      <c r="O1956" s="4" t="e">
        <f>IF(Table1[[#This Row],[Import to Gateway Calculator?]]="Yes",IFERROR(Table1[[#This Row],[Frame Rate '[FPS'] 1]],""),0)</f>
        <v>#VALUE!</v>
      </c>
      <c r="P1956" s="4" t="e">
        <f>IF(Table1[[#This Row],[Import to Gateway Calculator?]]="Yes",IFERROR(Table1[[#This Row],[Days of Storage 1]],""),0)</f>
        <v>#VALUE!</v>
      </c>
    </row>
    <row r="1957" spans="1:16" x14ac:dyDescent="0.25">
      <c r="A1957" s="5" t="e">
        <f t="shared" si="185"/>
        <v>#VALUE!</v>
      </c>
      <c r="B1957" s="6" t="str">
        <f>IFERROR(IF(Table1[[#This Row],[Multi-lens? 1]]="No", 1, IF(Table1[[#This Row],[Multi-lens? 1]]="Dual", 2, IF(Table1[[#This Row],[Multi-lens? 1]]="Quad", 4, ""))),"")</f>
        <v/>
      </c>
      <c r="C1957" s="6" t="e">
        <f t="shared" si="186"/>
        <v>#VALUE!</v>
      </c>
      <c r="D1957" s="6" t="e">
        <f t="shared" si="187"/>
        <v>#VALUE!</v>
      </c>
      <c r="E1957" s="6" t="e">
        <f t="shared" si="188"/>
        <v>#VALUE!</v>
      </c>
      <c r="F1957" s="6" t="e">
        <f t="shared" si="189"/>
        <v>#VALUE!</v>
      </c>
      <c r="H1957" s="6" t="str">
        <f>IFERROR(IF(Table1[[#This Row],[Multi-lens? 1]]="No", 1, IF(Table1[[#This Row],[Multi-lens? 1]]="Dual", 2, IF(Table1[[#This Row],[Multi-lens? 1]]="Quad", 4, ""))),"")</f>
        <v/>
      </c>
      <c r="I1957" s="9" t="str">
        <f>IFERROR(Table1[[#This Row],[Name]],"")</f>
        <v/>
      </c>
      <c r="K1957" s="3" t="str">
        <f t="shared" si="184"/>
        <v/>
      </c>
      <c r="M1957" s="4" t="e">
        <f>IF(Table1[[#This Row],[Import to Gateway Calculator?]]="Yes",IFERROR(Table1[[#This Row],[Streaming Resolution '[MP']]],""),0)</f>
        <v>#VALUE!</v>
      </c>
      <c r="N1957" s="4" t="e">
        <f>IF(Table1[[#This Row],[Import to Gateway Calculator?]]="Yes",IFERROR(Table1[[#This Row],[Recording Resolution '[MP']]],""),0)</f>
        <v>#VALUE!</v>
      </c>
      <c r="O1957" s="4" t="e">
        <f>IF(Table1[[#This Row],[Import to Gateway Calculator?]]="Yes",IFERROR(Table1[[#This Row],[Frame Rate '[FPS'] 1]],""),0)</f>
        <v>#VALUE!</v>
      </c>
      <c r="P1957" s="4" t="e">
        <f>IF(Table1[[#This Row],[Import to Gateway Calculator?]]="Yes",IFERROR(Table1[[#This Row],[Days of Storage 1]],""),0)</f>
        <v>#VALUE!</v>
      </c>
    </row>
    <row r="1958" spans="1:16" x14ac:dyDescent="0.25">
      <c r="A1958" s="5" t="e">
        <f t="shared" si="185"/>
        <v>#VALUE!</v>
      </c>
      <c r="B1958" s="6" t="str">
        <f>IFERROR(IF(Table1[[#This Row],[Multi-lens? 1]]="No", 1, IF(Table1[[#This Row],[Multi-lens? 1]]="Dual", 2, IF(Table1[[#This Row],[Multi-lens? 1]]="Quad", 4, ""))),"")</f>
        <v/>
      </c>
      <c r="C1958" s="6" t="e">
        <f t="shared" si="186"/>
        <v>#VALUE!</v>
      </c>
      <c r="D1958" s="6" t="e">
        <f t="shared" si="187"/>
        <v>#VALUE!</v>
      </c>
      <c r="E1958" s="6" t="e">
        <f t="shared" si="188"/>
        <v>#VALUE!</v>
      </c>
      <c r="F1958" s="6" t="e">
        <f t="shared" si="189"/>
        <v>#VALUE!</v>
      </c>
      <c r="H1958" s="6" t="str">
        <f>IFERROR(IF(Table1[[#This Row],[Multi-lens? 1]]="No", 1, IF(Table1[[#This Row],[Multi-lens? 1]]="Dual", 2, IF(Table1[[#This Row],[Multi-lens? 1]]="Quad", 4, ""))),"")</f>
        <v/>
      </c>
      <c r="I1958" s="9" t="str">
        <f>IFERROR(Table1[[#This Row],[Name]],"")</f>
        <v/>
      </c>
      <c r="K1958" s="3" t="str">
        <f t="shared" si="184"/>
        <v/>
      </c>
      <c r="M1958" s="4" t="e">
        <f>IF(Table1[[#This Row],[Import to Gateway Calculator?]]="Yes",IFERROR(Table1[[#This Row],[Streaming Resolution '[MP']]],""),0)</f>
        <v>#VALUE!</v>
      </c>
      <c r="N1958" s="4" t="e">
        <f>IF(Table1[[#This Row],[Import to Gateway Calculator?]]="Yes",IFERROR(Table1[[#This Row],[Recording Resolution '[MP']]],""),0)</f>
        <v>#VALUE!</v>
      </c>
      <c r="O1958" s="4" t="e">
        <f>IF(Table1[[#This Row],[Import to Gateway Calculator?]]="Yes",IFERROR(Table1[[#This Row],[Frame Rate '[FPS'] 1]],""),0)</f>
        <v>#VALUE!</v>
      </c>
      <c r="P1958" s="4" t="e">
        <f>IF(Table1[[#This Row],[Import to Gateway Calculator?]]="Yes",IFERROR(Table1[[#This Row],[Days of Storage 1]],""),0)</f>
        <v>#VALUE!</v>
      </c>
    </row>
    <row r="1959" spans="1:16" x14ac:dyDescent="0.25">
      <c r="A1959" s="5" t="e">
        <f t="shared" si="185"/>
        <v>#VALUE!</v>
      </c>
      <c r="B1959" s="6" t="str">
        <f>IFERROR(IF(Table1[[#This Row],[Multi-lens? 1]]="No", 1, IF(Table1[[#This Row],[Multi-lens? 1]]="Dual", 2, IF(Table1[[#This Row],[Multi-lens? 1]]="Quad", 4, ""))),"")</f>
        <v/>
      </c>
      <c r="C1959" s="6" t="e">
        <f t="shared" si="186"/>
        <v>#VALUE!</v>
      </c>
      <c r="D1959" s="6" t="e">
        <f t="shared" si="187"/>
        <v>#VALUE!</v>
      </c>
      <c r="E1959" s="6" t="e">
        <f t="shared" si="188"/>
        <v>#VALUE!</v>
      </c>
      <c r="F1959" s="6" t="e">
        <f t="shared" si="189"/>
        <v>#VALUE!</v>
      </c>
      <c r="H1959" s="6" t="str">
        <f>IFERROR(IF(Table1[[#This Row],[Multi-lens? 1]]="No", 1, IF(Table1[[#This Row],[Multi-lens? 1]]="Dual", 2, IF(Table1[[#This Row],[Multi-lens? 1]]="Quad", 4, ""))),"")</f>
        <v/>
      </c>
      <c r="I1959" s="9" t="str">
        <f>IFERROR(Table1[[#This Row],[Name]],"")</f>
        <v/>
      </c>
      <c r="K1959" s="3" t="str">
        <f t="shared" si="184"/>
        <v/>
      </c>
      <c r="M1959" s="4" t="e">
        <f>IF(Table1[[#This Row],[Import to Gateway Calculator?]]="Yes",IFERROR(Table1[[#This Row],[Streaming Resolution '[MP']]],""),0)</f>
        <v>#VALUE!</v>
      </c>
      <c r="N1959" s="4" t="e">
        <f>IF(Table1[[#This Row],[Import to Gateway Calculator?]]="Yes",IFERROR(Table1[[#This Row],[Recording Resolution '[MP']]],""),0)</f>
        <v>#VALUE!</v>
      </c>
      <c r="O1959" s="4" t="e">
        <f>IF(Table1[[#This Row],[Import to Gateway Calculator?]]="Yes",IFERROR(Table1[[#This Row],[Frame Rate '[FPS'] 1]],""),0)</f>
        <v>#VALUE!</v>
      </c>
      <c r="P1959" s="4" t="e">
        <f>IF(Table1[[#This Row],[Import to Gateway Calculator?]]="Yes",IFERROR(Table1[[#This Row],[Days of Storage 1]],""),0)</f>
        <v>#VALUE!</v>
      </c>
    </row>
    <row r="1960" spans="1:16" x14ac:dyDescent="0.25">
      <c r="A1960" s="5" t="e">
        <f t="shared" si="185"/>
        <v>#VALUE!</v>
      </c>
      <c r="B1960" s="6" t="str">
        <f>IFERROR(IF(Table1[[#This Row],[Multi-lens? 1]]="No", 1, IF(Table1[[#This Row],[Multi-lens? 1]]="Dual", 2, IF(Table1[[#This Row],[Multi-lens? 1]]="Quad", 4, ""))),"")</f>
        <v/>
      </c>
      <c r="C1960" s="6" t="e">
        <f t="shared" si="186"/>
        <v>#VALUE!</v>
      </c>
      <c r="D1960" s="6" t="e">
        <f t="shared" si="187"/>
        <v>#VALUE!</v>
      </c>
      <c r="E1960" s="6" t="e">
        <f t="shared" si="188"/>
        <v>#VALUE!</v>
      </c>
      <c r="F1960" s="6" t="e">
        <f t="shared" si="189"/>
        <v>#VALUE!</v>
      </c>
      <c r="H1960" s="6" t="str">
        <f>IFERROR(IF(Table1[[#This Row],[Multi-lens? 1]]="No", 1, IF(Table1[[#This Row],[Multi-lens? 1]]="Dual", 2, IF(Table1[[#This Row],[Multi-lens? 1]]="Quad", 4, ""))),"")</f>
        <v/>
      </c>
      <c r="I1960" s="9" t="str">
        <f>IFERROR(Table1[[#This Row],[Name]],"")</f>
        <v/>
      </c>
      <c r="K1960" s="3" t="str">
        <f t="shared" si="184"/>
        <v/>
      </c>
      <c r="M1960" s="4" t="e">
        <f>IF(Table1[[#This Row],[Import to Gateway Calculator?]]="Yes",IFERROR(Table1[[#This Row],[Streaming Resolution '[MP']]],""),0)</f>
        <v>#VALUE!</v>
      </c>
      <c r="N1960" s="4" t="e">
        <f>IF(Table1[[#This Row],[Import to Gateway Calculator?]]="Yes",IFERROR(Table1[[#This Row],[Recording Resolution '[MP']]],""),0)</f>
        <v>#VALUE!</v>
      </c>
      <c r="O1960" s="4" t="e">
        <f>IF(Table1[[#This Row],[Import to Gateway Calculator?]]="Yes",IFERROR(Table1[[#This Row],[Frame Rate '[FPS'] 1]],""),0)</f>
        <v>#VALUE!</v>
      </c>
      <c r="P1960" s="4" t="e">
        <f>IF(Table1[[#This Row],[Import to Gateway Calculator?]]="Yes",IFERROR(Table1[[#This Row],[Days of Storage 1]],""),0)</f>
        <v>#VALUE!</v>
      </c>
    </row>
    <row r="1961" spans="1:16" x14ac:dyDescent="0.25">
      <c r="A1961" s="5" t="e">
        <f t="shared" si="185"/>
        <v>#VALUE!</v>
      </c>
      <c r="B1961" s="6" t="str">
        <f>IFERROR(IF(Table1[[#This Row],[Multi-lens? 1]]="No", 1, IF(Table1[[#This Row],[Multi-lens? 1]]="Dual", 2, IF(Table1[[#This Row],[Multi-lens? 1]]="Quad", 4, ""))),"")</f>
        <v/>
      </c>
      <c r="C1961" s="6" t="e">
        <f t="shared" si="186"/>
        <v>#VALUE!</v>
      </c>
      <c r="D1961" s="6" t="e">
        <f t="shared" si="187"/>
        <v>#VALUE!</v>
      </c>
      <c r="E1961" s="6" t="e">
        <f t="shared" si="188"/>
        <v>#VALUE!</v>
      </c>
      <c r="F1961" s="6" t="e">
        <f t="shared" si="189"/>
        <v>#VALUE!</v>
      </c>
      <c r="H1961" s="6" t="str">
        <f>IFERROR(IF(Table1[[#This Row],[Multi-lens? 1]]="No", 1, IF(Table1[[#This Row],[Multi-lens? 1]]="Dual", 2, IF(Table1[[#This Row],[Multi-lens? 1]]="Quad", 4, ""))),"")</f>
        <v/>
      </c>
      <c r="I1961" s="9" t="str">
        <f>IFERROR(Table1[[#This Row],[Name]],"")</f>
        <v/>
      </c>
      <c r="K1961" s="3" t="str">
        <f t="shared" si="184"/>
        <v/>
      </c>
      <c r="M1961" s="4" t="e">
        <f>IF(Table1[[#This Row],[Import to Gateway Calculator?]]="Yes",IFERROR(Table1[[#This Row],[Streaming Resolution '[MP']]],""),0)</f>
        <v>#VALUE!</v>
      </c>
      <c r="N1961" s="4" t="e">
        <f>IF(Table1[[#This Row],[Import to Gateway Calculator?]]="Yes",IFERROR(Table1[[#This Row],[Recording Resolution '[MP']]],""),0)</f>
        <v>#VALUE!</v>
      </c>
      <c r="O1961" s="4" t="e">
        <f>IF(Table1[[#This Row],[Import to Gateway Calculator?]]="Yes",IFERROR(Table1[[#This Row],[Frame Rate '[FPS'] 1]],""),0)</f>
        <v>#VALUE!</v>
      </c>
      <c r="P1961" s="4" t="e">
        <f>IF(Table1[[#This Row],[Import to Gateway Calculator?]]="Yes",IFERROR(Table1[[#This Row],[Days of Storage 1]],""),0)</f>
        <v>#VALUE!</v>
      </c>
    </row>
    <row r="1962" spans="1:16" x14ac:dyDescent="0.25">
      <c r="A1962" s="5" t="e">
        <f t="shared" si="185"/>
        <v>#VALUE!</v>
      </c>
      <c r="B1962" s="6" t="str">
        <f>IFERROR(IF(Table1[[#This Row],[Multi-lens? 1]]="No", 1, IF(Table1[[#This Row],[Multi-lens? 1]]="Dual", 2, IF(Table1[[#This Row],[Multi-lens? 1]]="Quad", 4, ""))),"")</f>
        <v/>
      </c>
      <c r="C1962" s="6" t="e">
        <f t="shared" si="186"/>
        <v>#VALUE!</v>
      </c>
      <c r="D1962" s="6" t="e">
        <f t="shared" si="187"/>
        <v>#VALUE!</v>
      </c>
      <c r="E1962" s="6" t="e">
        <f t="shared" si="188"/>
        <v>#VALUE!</v>
      </c>
      <c r="F1962" s="6" t="e">
        <f t="shared" si="189"/>
        <v>#VALUE!</v>
      </c>
      <c r="H1962" s="6" t="str">
        <f>IFERROR(IF(Table1[[#This Row],[Multi-lens? 1]]="No", 1, IF(Table1[[#This Row],[Multi-lens? 1]]="Dual", 2, IF(Table1[[#This Row],[Multi-lens? 1]]="Quad", 4, ""))),"")</f>
        <v/>
      </c>
      <c r="I1962" s="9" t="str">
        <f>IFERROR(Table1[[#This Row],[Name]],"")</f>
        <v/>
      </c>
      <c r="K1962" s="3" t="str">
        <f t="shared" si="184"/>
        <v/>
      </c>
      <c r="M1962" s="4" t="e">
        <f>IF(Table1[[#This Row],[Import to Gateway Calculator?]]="Yes",IFERROR(Table1[[#This Row],[Streaming Resolution '[MP']]],""),0)</f>
        <v>#VALUE!</v>
      </c>
      <c r="N1962" s="4" t="e">
        <f>IF(Table1[[#This Row],[Import to Gateway Calculator?]]="Yes",IFERROR(Table1[[#This Row],[Recording Resolution '[MP']]],""),0)</f>
        <v>#VALUE!</v>
      </c>
      <c r="O1962" s="4" t="e">
        <f>IF(Table1[[#This Row],[Import to Gateway Calculator?]]="Yes",IFERROR(Table1[[#This Row],[Frame Rate '[FPS'] 1]],""),0)</f>
        <v>#VALUE!</v>
      </c>
      <c r="P1962" s="4" t="e">
        <f>IF(Table1[[#This Row],[Import to Gateway Calculator?]]="Yes",IFERROR(Table1[[#This Row],[Days of Storage 1]],""),0)</f>
        <v>#VALUE!</v>
      </c>
    </row>
    <row r="1963" spans="1:16" x14ac:dyDescent="0.25">
      <c r="A1963" s="5" t="e">
        <f t="shared" si="185"/>
        <v>#VALUE!</v>
      </c>
      <c r="B1963" s="6" t="str">
        <f>IFERROR(IF(Table1[[#This Row],[Multi-lens? 1]]="No", 1, IF(Table1[[#This Row],[Multi-lens? 1]]="Dual", 2, IF(Table1[[#This Row],[Multi-lens? 1]]="Quad", 4, ""))),"")</f>
        <v/>
      </c>
      <c r="C1963" s="6" t="e">
        <f t="shared" si="186"/>
        <v>#VALUE!</v>
      </c>
      <c r="D1963" s="6" t="e">
        <f t="shared" si="187"/>
        <v>#VALUE!</v>
      </c>
      <c r="E1963" s="6" t="e">
        <f t="shared" si="188"/>
        <v>#VALUE!</v>
      </c>
      <c r="F1963" s="6" t="e">
        <f t="shared" si="189"/>
        <v>#VALUE!</v>
      </c>
      <c r="H1963" s="6" t="str">
        <f>IFERROR(IF(Table1[[#This Row],[Multi-lens? 1]]="No", 1, IF(Table1[[#This Row],[Multi-lens? 1]]="Dual", 2, IF(Table1[[#This Row],[Multi-lens? 1]]="Quad", 4, ""))),"")</f>
        <v/>
      </c>
      <c r="I1963" s="9" t="str">
        <f>IFERROR(Table1[[#This Row],[Name]],"")</f>
        <v/>
      </c>
      <c r="K1963" s="3" t="str">
        <f t="shared" si="184"/>
        <v/>
      </c>
      <c r="M1963" s="4" t="e">
        <f>IF(Table1[[#This Row],[Import to Gateway Calculator?]]="Yes",IFERROR(Table1[[#This Row],[Streaming Resolution '[MP']]],""),0)</f>
        <v>#VALUE!</v>
      </c>
      <c r="N1963" s="4" t="e">
        <f>IF(Table1[[#This Row],[Import to Gateway Calculator?]]="Yes",IFERROR(Table1[[#This Row],[Recording Resolution '[MP']]],""),0)</f>
        <v>#VALUE!</v>
      </c>
      <c r="O1963" s="4" t="e">
        <f>IF(Table1[[#This Row],[Import to Gateway Calculator?]]="Yes",IFERROR(Table1[[#This Row],[Frame Rate '[FPS'] 1]],""),0)</f>
        <v>#VALUE!</v>
      </c>
      <c r="P1963" s="4" t="e">
        <f>IF(Table1[[#This Row],[Import to Gateway Calculator?]]="Yes",IFERROR(Table1[[#This Row],[Days of Storage 1]],""),0)</f>
        <v>#VALUE!</v>
      </c>
    </row>
    <row r="1964" spans="1:16" x14ac:dyDescent="0.25">
      <c r="A1964" s="5" t="e">
        <f t="shared" si="185"/>
        <v>#VALUE!</v>
      </c>
      <c r="B1964" s="6" t="str">
        <f>IFERROR(IF(Table1[[#This Row],[Multi-lens? 1]]="No", 1, IF(Table1[[#This Row],[Multi-lens? 1]]="Dual", 2, IF(Table1[[#This Row],[Multi-lens? 1]]="Quad", 4, ""))),"")</f>
        <v/>
      </c>
      <c r="C1964" s="6" t="e">
        <f t="shared" si="186"/>
        <v>#VALUE!</v>
      </c>
      <c r="D1964" s="6" t="e">
        <f t="shared" si="187"/>
        <v>#VALUE!</v>
      </c>
      <c r="E1964" s="6" t="e">
        <f t="shared" si="188"/>
        <v>#VALUE!</v>
      </c>
      <c r="F1964" s="6" t="e">
        <f t="shared" si="189"/>
        <v>#VALUE!</v>
      </c>
      <c r="H1964" s="6" t="str">
        <f>IFERROR(IF(Table1[[#This Row],[Multi-lens? 1]]="No", 1, IF(Table1[[#This Row],[Multi-lens? 1]]="Dual", 2, IF(Table1[[#This Row],[Multi-lens? 1]]="Quad", 4, ""))),"")</f>
        <v/>
      </c>
      <c r="I1964" s="9" t="str">
        <f>IFERROR(Table1[[#This Row],[Name]],"")</f>
        <v/>
      </c>
      <c r="K1964" s="3" t="str">
        <f t="shared" si="184"/>
        <v/>
      </c>
      <c r="M1964" s="4" t="e">
        <f>IF(Table1[[#This Row],[Import to Gateway Calculator?]]="Yes",IFERROR(Table1[[#This Row],[Streaming Resolution '[MP']]],""),0)</f>
        <v>#VALUE!</v>
      </c>
      <c r="N1964" s="4" t="e">
        <f>IF(Table1[[#This Row],[Import to Gateway Calculator?]]="Yes",IFERROR(Table1[[#This Row],[Recording Resolution '[MP']]],""),0)</f>
        <v>#VALUE!</v>
      </c>
      <c r="O1964" s="4" t="e">
        <f>IF(Table1[[#This Row],[Import to Gateway Calculator?]]="Yes",IFERROR(Table1[[#This Row],[Frame Rate '[FPS'] 1]],""),0)</f>
        <v>#VALUE!</v>
      </c>
      <c r="P1964" s="4" t="e">
        <f>IF(Table1[[#This Row],[Import to Gateway Calculator?]]="Yes",IFERROR(Table1[[#This Row],[Days of Storage 1]],""),0)</f>
        <v>#VALUE!</v>
      </c>
    </row>
    <row r="1965" spans="1:16" x14ac:dyDescent="0.25">
      <c r="A1965" s="5" t="e">
        <f t="shared" si="185"/>
        <v>#VALUE!</v>
      </c>
      <c r="B1965" s="6" t="str">
        <f>IFERROR(IF(Table1[[#This Row],[Multi-lens? 1]]="No", 1, IF(Table1[[#This Row],[Multi-lens? 1]]="Dual", 2, IF(Table1[[#This Row],[Multi-lens? 1]]="Quad", 4, ""))),"")</f>
        <v/>
      </c>
      <c r="C1965" s="6" t="e">
        <f t="shared" si="186"/>
        <v>#VALUE!</v>
      </c>
      <c r="D1965" s="6" t="e">
        <f t="shared" si="187"/>
        <v>#VALUE!</v>
      </c>
      <c r="E1965" s="6" t="e">
        <f t="shared" si="188"/>
        <v>#VALUE!</v>
      </c>
      <c r="F1965" s="6" t="e">
        <f t="shared" si="189"/>
        <v>#VALUE!</v>
      </c>
      <c r="H1965" s="6" t="str">
        <f>IFERROR(IF(Table1[[#This Row],[Multi-lens? 1]]="No", 1, IF(Table1[[#This Row],[Multi-lens? 1]]="Dual", 2, IF(Table1[[#This Row],[Multi-lens? 1]]="Quad", 4, ""))),"")</f>
        <v/>
      </c>
      <c r="I1965" s="9" t="str">
        <f>IFERROR(Table1[[#This Row],[Name]],"")</f>
        <v/>
      </c>
      <c r="K1965" s="3" t="str">
        <f t="shared" si="184"/>
        <v/>
      </c>
      <c r="M1965" s="4" t="e">
        <f>IF(Table1[[#This Row],[Import to Gateway Calculator?]]="Yes",IFERROR(Table1[[#This Row],[Streaming Resolution '[MP']]],""),0)</f>
        <v>#VALUE!</v>
      </c>
      <c r="N1965" s="4" t="e">
        <f>IF(Table1[[#This Row],[Import to Gateway Calculator?]]="Yes",IFERROR(Table1[[#This Row],[Recording Resolution '[MP']]],""),0)</f>
        <v>#VALUE!</v>
      </c>
      <c r="O1965" s="4" t="e">
        <f>IF(Table1[[#This Row],[Import to Gateway Calculator?]]="Yes",IFERROR(Table1[[#This Row],[Frame Rate '[FPS'] 1]],""),0)</f>
        <v>#VALUE!</v>
      </c>
      <c r="P1965" s="4" t="e">
        <f>IF(Table1[[#This Row],[Import to Gateway Calculator?]]="Yes",IFERROR(Table1[[#This Row],[Days of Storage 1]],""),0)</f>
        <v>#VALUE!</v>
      </c>
    </row>
    <row r="1966" spans="1:16" x14ac:dyDescent="0.25">
      <c r="A1966" s="5" t="e">
        <f t="shared" si="185"/>
        <v>#VALUE!</v>
      </c>
      <c r="B1966" s="6" t="str">
        <f>IFERROR(IF(Table1[[#This Row],[Multi-lens? 1]]="No", 1, IF(Table1[[#This Row],[Multi-lens? 1]]="Dual", 2, IF(Table1[[#This Row],[Multi-lens? 1]]="Quad", 4, ""))),"")</f>
        <v/>
      </c>
      <c r="C1966" s="6" t="e">
        <f t="shared" si="186"/>
        <v>#VALUE!</v>
      </c>
      <c r="D1966" s="6" t="e">
        <f t="shared" si="187"/>
        <v>#VALUE!</v>
      </c>
      <c r="E1966" s="6" t="e">
        <f t="shared" si="188"/>
        <v>#VALUE!</v>
      </c>
      <c r="F1966" s="6" t="e">
        <f t="shared" si="189"/>
        <v>#VALUE!</v>
      </c>
      <c r="H1966" s="6" t="str">
        <f>IFERROR(IF(Table1[[#This Row],[Multi-lens? 1]]="No", 1, IF(Table1[[#This Row],[Multi-lens? 1]]="Dual", 2, IF(Table1[[#This Row],[Multi-lens? 1]]="Quad", 4, ""))),"")</f>
        <v/>
      </c>
      <c r="I1966" s="9" t="str">
        <f>IFERROR(Table1[[#This Row],[Name]],"")</f>
        <v/>
      </c>
      <c r="K1966" s="3" t="str">
        <f t="shared" si="184"/>
        <v/>
      </c>
      <c r="M1966" s="4" t="e">
        <f>IF(Table1[[#This Row],[Import to Gateway Calculator?]]="Yes",IFERROR(Table1[[#This Row],[Streaming Resolution '[MP']]],""),0)</f>
        <v>#VALUE!</v>
      </c>
      <c r="N1966" s="4" t="e">
        <f>IF(Table1[[#This Row],[Import to Gateway Calculator?]]="Yes",IFERROR(Table1[[#This Row],[Recording Resolution '[MP']]],""),0)</f>
        <v>#VALUE!</v>
      </c>
      <c r="O1966" s="4" t="e">
        <f>IF(Table1[[#This Row],[Import to Gateway Calculator?]]="Yes",IFERROR(Table1[[#This Row],[Frame Rate '[FPS'] 1]],""),0)</f>
        <v>#VALUE!</v>
      </c>
      <c r="P1966" s="4" t="e">
        <f>IF(Table1[[#This Row],[Import to Gateway Calculator?]]="Yes",IFERROR(Table1[[#This Row],[Days of Storage 1]],""),0)</f>
        <v>#VALUE!</v>
      </c>
    </row>
    <row r="1967" spans="1:16" x14ac:dyDescent="0.25">
      <c r="A1967" s="5" t="e">
        <f t="shared" si="185"/>
        <v>#VALUE!</v>
      </c>
      <c r="B1967" s="6" t="str">
        <f>IFERROR(IF(Table1[[#This Row],[Multi-lens? 1]]="No", 1, IF(Table1[[#This Row],[Multi-lens? 1]]="Dual", 2, IF(Table1[[#This Row],[Multi-lens? 1]]="Quad", 4, ""))),"")</f>
        <v/>
      </c>
      <c r="C1967" s="6" t="e">
        <f t="shared" si="186"/>
        <v>#VALUE!</v>
      </c>
      <c r="D1967" s="6" t="e">
        <f t="shared" si="187"/>
        <v>#VALUE!</v>
      </c>
      <c r="E1967" s="6" t="e">
        <f t="shared" si="188"/>
        <v>#VALUE!</v>
      </c>
      <c r="F1967" s="6" t="e">
        <f t="shared" si="189"/>
        <v>#VALUE!</v>
      </c>
      <c r="H1967" s="6" t="str">
        <f>IFERROR(IF(Table1[[#This Row],[Multi-lens? 1]]="No", 1, IF(Table1[[#This Row],[Multi-lens? 1]]="Dual", 2, IF(Table1[[#This Row],[Multi-lens? 1]]="Quad", 4, ""))),"")</f>
        <v/>
      </c>
      <c r="I1967" s="9" t="str">
        <f>IFERROR(Table1[[#This Row],[Name]],"")</f>
        <v/>
      </c>
      <c r="K1967" s="3" t="str">
        <f t="shared" si="184"/>
        <v/>
      </c>
      <c r="M1967" s="4" t="e">
        <f>IF(Table1[[#This Row],[Import to Gateway Calculator?]]="Yes",IFERROR(Table1[[#This Row],[Streaming Resolution '[MP']]],""),0)</f>
        <v>#VALUE!</v>
      </c>
      <c r="N1967" s="4" t="e">
        <f>IF(Table1[[#This Row],[Import to Gateway Calculator?]]="Yes",IFERROR(Table1[[#This Row],[Recording Resolution '[MP']]],""),0)</f>
        <v>#VALUE!</v>
      </c>
      <c r="O1967" s="4" t="e">
        <f>IF(Table1[[#This Row],[Import to Gateway Calculator?]]="Yes",IFERROR(Table1[[#This Row],[Frame Rate '[FPS'] 1]],""),0)</f>
        <v>#VALUE!</v>
      </c>
      <c r="P1967" s="4" t="e">
        <f>IF(Table1[[#This Row],[Import to Gateway Calculator?]]="Yes",IFERROR(Table1[[#This Row],[Days of Storage 1]],""),0)</f>
        <v>#VALUE!</v>
      </c>
    </row>
    <row r="1968" spans="1:16" x14ac:dyDescent="0.25">
      <c r="A1968" s="5" t="e">
        <f t="shared" si="185"/>
        <v>#VALUE!</v>
      </c>
      <c r="B1968" s="6" t="str">
        <f>IFERROR(IF(Table1[[#This Row],[Multi-lens? 1]]="No", 1, IF(Table1[[#This Row],[Multi-lens? 1]]="Dual", 2, IF(Table1[[#This Row],[Multi-lens? 1]]="Quad", 4, ""))),"")</f>
        <v/>
      </c>
      <c r="C1968" s="6" t="e">
        <f t="shared" si="186"/>
        <v>#VALUE!</v>
      </c>
      <c r="D1968" s="6" t="e">
        <f t="shared" si="187"/>
        <v>#VALUE!</v>
      </c>
      <c r="E1968" s="6" t="e">
        <f t="shared" si="188"/>
        <v>#VALUE!</v>
      </c>
      <c r="F1968" s="6" t="e">
        <f t="shared" si="189"/>
        <v>#VALUE!</v>
      </c>
      <c r="H1968" s="6" t="str">
        <f>IFERROR(IF(Table1[[#This Row],[Multi-lens? 1]]="No", 1, IF(Table1[[#This Row],[Multi-lens? 1]]="Dual", 2, IF(Table1[[#This Row],[Multi-lens? 1]]="Quad", 4, ""))),"")</f>
        <v/>
      </c>
      <c r="I1968" s="9" t="str">
        <f>IFERROR(Table1[[#This Row],[Name]],"")</f>
        <v/>
      </c>
      <c r="K1968" s="3" t="str">
        <f t="shared" si="184"/>
        <v/>
      </c>
      <c r="M1968" s="4" t="e">
        <f>IF(Table1[[#This Row],[Import to Gateway Calculator?]]="Yes",IFERROR(Table1[[#This Row],[Streaming Resolution '[MP']]],""),0)</f>
        <v>#VALUE!</v>
      </c>
      <c r="N1968" s="4" t="e">
        <f>IF(Table1[[#This Row],[Import to Gateway Calculator?]]="Yes",IFERROR(Table1[[#This Row],[Recording Resolution '[MP']]],""),0)</f>
        <v>#VALUE!</v>
      </c>
      <c r="O1968" s="4" t="e">
        <f>IF(Table1[[#This Row],[Import to Gateway Calculator?]]="Yes",IFERROR(Table1[[#This Row],[Frame Rate '[FPS'] 1]],""),0)</f>
        <v>#VALUE!</v>
      </c>
      <c r="P1968" s="4" t="e">
        <f>IF(Table1[[#This Row],[Import to Gateway Calculator?]]="Yes",IFERROR(Table1[[#This Row],[Days of Storage 1]],""),0)</f>
        <v>#VALUE!</v>
      </c>
    </row>
    <row r="1969" spans="1:16" x14ac:dyDescent="0.25">
      <c r="A1969" s="5" t="e">
        <f t="shared" si="185"/>
        <v>#VALUE!</v>
      </c>
      <c r="B1969" s="6" t="str">
        <f>IFERROR(IF(Table1[[#This Row],[Multi-lens? 1]]="No", 1, IF(Table1[[#This Row],[Multi-lens? 1]]="Dual", 2, IF(Table1[[#This Row],[Multi-lens? 1]]="Quad", 4, ""))),"")</f>
        <v/>
      </c>
      <c r="C1969" s="6" t="e">
        <f t="shared" si="186"/>
        <v>#VALUE!</v>
      </c>
      <c r="D1969" s="6" t="e">
        <f t="shared" si="187"/>
        <v>#VALUE!</v>
      </c>
      <c r="E1969" s="6" t="e">
        <f t="shared" si="188"/>
        <v>#VALUE!</v>
      </c>
      <c r="F1969" s="6" t="e">
        <f t="shared" si="189"/>
        <v>#VALUE!</v>
      </c>
      <c r="H1969" s="6" t="str">
        <f>IFERROR(IF(Table1[[#This Row],[Multi-lens? 1]]="No", 1, IF(Table1[[#This Row],[Multi-lens? 1]]="Dual", 2, IF(Table1[[#This Row],[Multi-lens? 1]]="Quad", 4, ""))),"")</f>
        <v/>
      </c>
      <c r="I1969" s="9" t="str">
        <f>IFERROR(Table1[[#This Row],[Name]],"")</f>
        <v/>
      </c>
      <c r="K1969" s="3" t="str">
        <f t="shared" si="184"/>
        <v/>
      </c>
      <c r="M1969" s="4" t="e">
        <f>IF(Table1[[#This Row],[Import to Gateway Calculator?]]="Yes",IFERROR(Table1[[#This Row],[Streaming Resolution '[MP']]],""),0)</f>
        <v>#VALUE!</v>
      </c>
      <c r="N1969" s="4" t="e">
        <f>IF(Table1[[#This Row],[Import to Gateway Calculator?]]="Yes",IFERROR(Table1[[#This Row],[Recording Resolution '[MP']]],""),0)</f>
        <v>#VALUE!</v>
      </c>
      <c r="O1969" s="4" t="e">
        <f>IF(Table1[[#This Row],[Import to Gateway Calculator?]]="Yes",IFERROR(Table1[[#This Row],[Frame Rate '[FPS'] 1]],""),0)</f>
        <v>#VALUE!</v>
      </c>
      <c r="P1969" s="4" t="e">
        <f>IF(Table1[[#This Row],[Import to Gateway Calculator?]]="Yes",IFERROR(Table1[[#This Row],[Days of Storage 1]],""),0)</f>
        <v>#VALUE!</v>
      </c>
    </row>
    <row r="1970" spans="1:16" x14ac:dyDescent="0.25">
      <c r="A1970" s="5" t="e">
        <f t="shared" si="185"/>
        <v>#VALUE!</v>
      </c>
      <c r="B1970" s="6" t="str">
        <f>IFERROR(IF(Table1[[#This Row],[Multi-lens? 1]]="No", 1, IF(Table1[[#This Row],[Multi-lens? 1]]="Dual", 2, IF(Table1[[#This Row],[Multi-lens? 1]]="Quad", 4, ""))),"")</f>
        <v/>
      </c>
      <c r="C1970" s="6" t="e">
        <f t="shared" si="186"/>
        <v>#VALUE!</v>
      </c>
      <c r="D1970" s="6" t="e">
        <f t="shared" si="187"/>
        <v>#VALUE!</v>
      </c>
      <c r="E1970" s="6" t="e">
        <f t="shared" si="188"/>
        <v>#VALUE!</v>
      </c>
      <c r="F1970" s="6" t="e">
        <f t="shared" si="189"/>
        <v>#VALUE!</v>
      </c>
      <c r="H1970" s="6" t="str">
        <f>IFERROR(IF(Table1[[#This Row],[Multi-lens? 1]]="No", 1, IF(Table1[[#This Row],[Multi-lens? 1]]="Dual", 2, IF(Table1[[#This Row],[Multi-lens? 1]]="Quad", 4, ""))),"")</f>
        <v/>
      </c>
      <c r="I1970" s="9" t="str">
        <f>IFERROR(Table1[[#This Row],[Name]],"")</f>
        <v/>
      </c>
      <c r="K1970" s="3" t="str">
        <f t="shared" si="184"/>
        <v/>
      </c>
      <c r="M1970" s="4" t="e">
        <f>IF(Table1[[#This Row],[Import to Gateway Calculator?]]="Yes",IFERROR(Table1[[#This Row],[Streaming Resolution '[MP']]],""),0)</f>
        <v>#VALUE!</v>
      </c>
      <c r="N1970" s="4" t="e">
        <f>IF(Table1[[#This Row],[Import to Gateway Calculator?]]="Yes",IFERROR(Table1[[#This Row],[Recording Resolution '[MP']]],""),0)</f>
        <v>#VALUE!</v>
      </c>
      <c r="O1970" s="4" t="e">
        <f>IF(Table1[[#This Row],[Import to Gateway Calculator?]]="Yes",IFERROR(Table1[[#This Row],[Frame Rate '[FPS'] 1]],""),0)</f>
        <v>#VALUE!</v>
      </c>
      <c r="P1970" s="4" t="e">
        <f>IF(Table1[[#This Row],[Import to Gateway Calculator?]]="Yes",IFERROR(Table1[[#This Row],[Days of Storage 1]],""),0)</f>
        <v>#VALUE!</v>
      </c>
    </row>
    <row r="1971" spans="1:16" x14ac:dyDescent="0.25">
      <c r="A1971" s="5" t="e">
        <f t="shared" si="185"/>
        <v>#VALUE!</v>
      </c>
      <c r="B1971" s="6" t="str">
        <f>IFERROR(IF(Table1[[#This Row],[Multi-lens? 1]]="No", 1, IF(Table1[[#This Row],[Multi-lens? 1]]="Dual", 2, IF(Table1[[#This Row],[Multi-lens? 1]]="Quad", 4, ""))),"")</f>
        <v/>
      </c>
      <c r="C1971" s="6" t="e">
        <f t="shared" si="186"/>
        <v>#VALUE!</v>
      </c>
      <c r="D1971" s="6" t="e">
        <f t="shared" si="187"/>
        <v>#VALUE!</v>
      </c>
      <c r="E1971" s="6" t="e">
        <f t="shared" si="188"/>
        <v>#VALUE!</v>
      </c>
      <c r="F1971" s="6" t="e">
        <f t="shared" si="189"/>
        <v>#VALUE!</v>
      </c>
      <c r="H1971" s="6" t="str">
        <f>IFERROR(IF(Table1[[#This Row],[Multi-lens? 1]]="No", 1, IF(Table1[[#This Row],[Multi-lens? 1]]="Dual", 2, IF(Table1[[#This Row],[Multi-lens? 1]]="Quad", 4, ""))),"")</f>
        <v/>
      </c>
      <c r="I1971" s="9" t="str">
        <f>IFERROR(Table1[[#This Row],[Name]],"")</f>
        <v/>
      </c>
      <c r="K1971" s="3" t="str">
        <f t="shared" si="184"/>
        <v/>
      </c>
      <c r="M1971" s="4" t="e">
        <f>IF(Table1[[#This Row],[Import to Gateway Calculator?]]="Yes",IFERROR(Table1[[#This Row],[Streaming Resolution '[MP']]],""),0)</f>
        <v>#VALUE!</v>
      </c>
      <c r="N1971" s="4" t="e">
        <f>IF(Table1[[#This Row],[Import to Gateway Calculator?]]="Yes",IFERROR(Table1[[#This Row],[Recording Resolution '[MP']]],""),0)</f>
        <v>#VALUE!</v>
      </c>
      <c r="O1971" s="4" t="e">
        <f>IF(Table1[[#This Row],[Import to Gateway Calculator?]]="Yes",IFERROR(Table1[[#This Row],[Frame Rate '[FPS'] 1]],""),0)</f>
        <v>#VALUE!</v>
      </c>
      <c r="P1971" s="4" t="e">
        <f>IF(Table1[[#This Row],[Import to Gateway Calculator?]]="Yes",IFERROR(Table1[[#This Row],[Days of Storage 1]],""),0)</f>
        <v>#VALUE!</v>
      </c>
    </row>
    <row r="1972" spans="1:16" x14ac:dyDescent="0.25">
      <c r="A1972" s="5" t="e">
        <f t="shared" si="185"/>
        <v>#VALUE!</v>
      </c>
      <c r="B1972" s="6" t="str">
        <f>IFERROR(IF(Table1[[#This Row],[Multi-lens? 1]]="No", 1, IF(Table1[[#This Row],[Multi-lens? 1]]="Dual", 2, IF(Table1[[#This Row],[Multi-lens? 1]]="Quad", 4, ""))),"")</f>
        <v/>
      </c>
      <c r="C1972" s="6" t="e">
        <f t="shared" si="186"/>
        <v>#VALUE!</v>
      </c>
      <c r="D1972" s="6" t="e">
        <f t="shared" si="187"/>
        <v>#VALUE!</v>
      </c>
      <c r="E1972" s="6" t="e">
        <f t="shared" si="188"/>
        <v>#VALUE!</v>
      </c>
      <c r="F1972" s="6" t="e">
        <f t="shared" si="189"/>
        <v>#VALUE!</v>
      </c>
      <c r="H1972" s="6" t="str">
        <f>IFERROR(IF(Table1[[#This Row],[Multi-lens? 1]]="No", 1, IF(Table1[[#This Row],[Multi-lens? 1]]="Dual", 2, IF(Table1[[#This Row],[Multi-lens? 1]]="Quad", 4, ""))),"")</f>
        <v/>
      </c>
      <c r="I1972" s="9" t="str">
        <f>IFERROR(Table1[[#This Row],[Name]],"")</f>
        <v/>
      </c>
      <c r="K1972" s="3" t="str">
        <f t="shared" si="184"/>
        <v/>
      </c>
      <c r="M1972" s="4" t="e">
        <f>IF(Table1[[#This Row],[Import to Gateway Calculator?]]="Yes",IFERROR(Table1[[#This Row],[Streaming Resolution '[MP']]],""),0)</f>
        <v>#VALUE!</v>
      </c>
      <c r="N1972" s="4" t="e">
        <f>IF(Table1[[#This Row],[Import to Gateway Calculator?]]="Yes",IFERROR(Table1[[#This Row],[Recording Resolution '[MP']]],""),0)</f>
        <v>#VALUE!</v>
      </c>
      <c r="O1972" s="4" t="e">
        <f>IF(Table1[[#This Row],[Import to Gateway Calculator?]]="Yes",IFERROR(Table1[[#This Row],[Frame Rate '[FPS'] 1]],""),0)</f>
        <v>#VALUE!</v>
      </c>
      <c r="P1972" s="4" t="e">
        <f>IF(Table1[[#This Row],[Import to Gateway Calculator?]]="Yes",IFERROR(Table1[[#This Row],[Days of Storage 1]],""),0)</f>
        <v>#VALUE!</v>
      </c>
    </row>
    <row r="1973" spans="1:16" x14ac:dyDescent="0.25">
      <c r="A1973" s="5" t="e">
        <f t="shared" si="185"/>
        <v>#VALUE!</v>
      </c>
      <c r="B1973" s="6" t="str">
        <f>IFERROR(IF(Table1[[#This Row],[Multi-lens? 1]]="No", 1, IF(Table1[[#This Row],[Multi-lens? 1]]="Dual", 2, IF(Table1[[#This Row],[Multi-lens? 1]]="Quad", 4, ""))),"")</f>
        <v/>
      </c>
      <c r="C1973" s="6" t="e">
        <f t="shared" si="186"/>
        <v>#VALUE!</v>
      </c>
      <c r="D1973" s="6" t="e">
        <f t="shared" si="187"/>
        <v>#VALUE!</v>
      </c>
      <c r="E1973" s="6" t="e">
        <f t="shared" si="188"/>
        <v>#VALUE!</v>
      </c>
      <c r="F1973" s="6" t="e">
        <f t="shared" si="189"/>
        <v>#VALUE!</v>
      </c>
      <c r="H1973" s="6" t="str">
        <f>IFERROR(IF(Table1[[#This Row],[Multi-lens? 1]]="No", 1, IF(Table1[[#This Row],[Multi-lens? 1]]="Dual", 2, IF(Table1[[#This Row],[Multi-lens? 1]]="Quad", 4, ""))),"")</f>
        <v/>
      </c>
      <c r="I1973" s="9" t="str">
        <f>IFERROR(Table1[[#This Row],[Name]],"")</f>
        <v/>
      </c>
      <c r="K1973" s="3" t="str">
        <f t="shared" si="184"/>
        <v/>
      </c>
      <c r="M1973" s="4" t="e">
        <f>IF(Table1[[#This Row],[Import to Gateway Calculator?]]="Yes",IFERROR(Table1[[#This Row],[Streaming Resolution '[MP']]],""),0)</f>
        <v>#VALUE!</v>
      </c>
      <c r="N1973" s="4" t="e">
        <f>IF(Table1[[#This Row],[Import to Gateway Calculator?]]="Yes",IFERROR(Table1[[#This Row],[Recording Resolution '[MP']]],""),0)</f>
        <v>#VALUE!</v>
      </c>
      <c r="O1973" s="4" t="e">
        <f>IF(Table1[[#This Row],[Import to Gateway Calculator?]]="Yes",IFERROR(Table1[[#This Row],[Frame Rate '[FPS'] 1]],""),0)</f>
        <v>#VALUE!</v>
      </c>
      <c r="P1973" s="4" t="e">
        <f>IF(Table1[[#This Row],[Import to Gateway Calculator?]]="Yes",IFERROR(Table1[[#This Row],[Days of Storage 1]],""),0)</f>
        <v>#VALUE!</v>
      </c>
    </row>
    <row r="1974" spans="1:16" x14ac:dyDescent="0.25">
      <c r="A1974" s="5" t="e">
        <f t="shared" si="185"/>
        <v>#VALUE!</v>
      </c>
      <c r="B1974" s="6" t="str">
        <f>IFERROR(IF(Table1[[#This Row],[Multi-lens? 1]]="No", 1, IF(Table1[[#This Row],[Multi-lens? 1]]="Dual", 2, IF(Table1[[#This Row],[Multi-lens? 1]]="Quad", 4, ""))),"")</f>
        <v/>
      </c>
      <c r="C1974" s="6" t="e">
        <f t="shared" si="186"/>
        <v>#VALUE!</v>
      </c>
      <c r="D1974" s="6" t="e">
        <f t="shared" si="187"/>
        <v>#VALUE!</v>
      </c>
      <c r="E1974" s="6" t="e">
        <f t="shared" si="188"/>
        <v>#VALUE!</v>
      </c>
      <c r="F1974" s="6" t="e">
        <f t="shared" si="189"/>
        <v>#VALUE!</v>
      </c>
      <c r="H1974" s="6" t="str">
        <f>IFERROR(IF(Table1[[#This Row],[Multi-lens? 1]]="No", 1, IF(Table1[[#This Row],[Multi-lens? 1]]="Dual", 2, IF(Table1[[#This Row],[Multi-lens? 1]]="Quad", 4, ""))),"")</f>
        <v/>
      </c>
      <c r="I1974" s="9" t="str">
        <f>IFERROR(Table1[[#This Row],[Name]],"")</f>
        <v/>
      </c>
      <c r="K1974" s="3" t="str">
        <f t="shared" si="184"/>
        <v/>
      </c>
      <c r="M1974" s="4" t="e">
        <f>IF(Table1[[#This Row],[Import to Gateway Calculator?]]="Yes",IFERROR(Table1[[#This Row],[Streaming Resolution '[MP']]],""),0)</f>
        <v>#VALUE!</v>
      </c>
      <c r="N1974" s="4" t="e">
        <f>IF(Table1[[#This Row],[Import to Gateway Calculator?]]="Yes",IFERROR(Table1[[#This Row],[Recording Resolution '[MP']]],""),0)</f>
        <v>#VALUE!</v>
      </c>
      <c r="O1974" s="4" t="e">
        <f>IF(Table1[[#This Row],[Import to Gateway Calculator?]]="Yes",IFERROR(Table1[[#This Row],[Frame Rate '[FPS'] 1]],""),0)</f>
        <v>#VALUE!</v>
      </c>
      <c r="P1974" s="4" t="e">
        <f>IF(Table1[[#This Row],[Import to Gateway Calculator?]]="Yes",IFERROR(Table1[[#This Row],[Days of Storage 1]],""),0)</f>
        <v>#VALUE!</v>
      </c>
    </row>
    <row r="1975" spans="1:16" x14ac:dyDescent="0.25">
      <c r="A1975" s="5" t="e">
        <f t="shared" si="185"/>
        <v>#VALUE!</v>
      </c>
      <c r="B1975" s="6" t="str">
        <f>IFERROR(IF(Table1[[#This Row],[Multi-lens? 1]]="No", 1, IF(Table1[[#This Row],[Multi-lens? 1]]="Dual", 2, IF(Table1[[#This Row],[Multi-lens? 1]]="Quad", 4, ""))),"")</f>
        <v/>
      </c>
      <c r="C1975" s="6" t="e">
        <f t="shared" si="186"/>
        <v>#VALUE!</v>
      </c>
      <c r="D1975" s="6" t="e">
        <f t="shared" si="187"/>
        <v>#VALUE!</v>
      </c>
      <c r="E1975" s="6" t="e">
        <f t="shared" si="188"/>
        <v>#VALUE!</v>
      </c>
      <c r="F1975" s="6" t="e">
        <f t="shared" si="189"/>
        <v>#VALUE!</v>
      </c>
      <c r="H1975" s="6" t="str">
        <f>IFERROR(IF(Table1[[#This Row],[Multi-lens? 1]]="No", 1, IF(Table1[[#This Row],[Multi-lens? 1]]="Dual", 2, IF(Table1[[#This Row],[Multi-lens? 1]]="Quad", 4, ""))),"")</f>
        <v/>
      </c>
      <c r="I1975" s="9" t="str">
        <f>IFERROR(Table1[[#This Row],[Name]],"")</f>
        <v/>
      </c>
      <c r="K1975" s="3" t="str">
        <f t="shared" si="184"/>
        <v/>
      </c>
      <c r="M1975" s="4" t="e">
        <f>IF(Table1[[#This Row],[Import to Gateway Calculator?]]="Yes",IFERROR(Table1[[#This Row],[Streaming Resolution '[MP']]],""),0)</f>
        <v>#VALUE!</v>
      </c>
      <c r="N1975" s="4" t="e">
        <f>IF(Table1[[#This Row],[Import to Gateway Calculator?]]="Yes",IFERROR(Table1[[#This Row],[Recording Resolution '[MP']]],""),0)</f>
        <v>#VALUE!</v>
      </c>
      <c r="O1975" s="4" t="e">
        <f>IF(Table1[[#This Row],[Import to Gateway Calculator?]]="Yes",IFERROR(Table1[[#This Row],[Frame Rate '[FPS'] 1]],""),0)</f>
        <v>#VALUE!</v>
      </c>
      <c r="P1975" s="4" t="e">
        <f>IF(Table1[[#This Row],[Import to Gateway Calculator?]]="Yes",IFERROR(Table1[[#This Row],[Days of Storage 1]],""),0)</f>
        <v>#VALUE!</v>
      </c>
    </row>
    <row r="1976" spans="1:16" x14ac:dyDescent="0.25">
      <c r="A1976" s="5" t="e">
        <f t="shared" si="185"/>
        <v>#VALUE!</v>
      </c>
      <c r="B1976" s="6" t="str">
        <f>IFERROR(IF(Table1[[#This Row],[Multi-lens? 1]]="No", 1, IF(Table1[[#This Row],[Multi-lens? 1]]="Dual", 2, IF(Table1[[#This Row],[Multi-lens? 1]]="Quad", 4, ""))),"")</f>
        <v/>
      </c>
      <c r="C1976" s="6" t="e">
        <f t="shared" si="186"/>
        <v>#VALUE!</v>
      </c>
      <c r="D1976" s="6" t="e">
        <f t="shared" si="187"/>
        <v>#VALUE!</v>
      </c>
      <c r="E1976" s="6" t="e">
        <f t="shared" si="188"/>
        <v>#VALUE!</v>
      </c>
      <c r="F1976" s="6" t="e">
        <f t="shared" si="189"/>
        <v>#VALUE!</v>
      </c>
      <c r="H1976" s="6" t="str">
        <f>IFERROR(IF(Table1[[#This Row],[Multi-lens? 1]]="No", 1, IF(Table1[[#This Row],[Multi-lens? 1]]="Dual", 2, IF(Table1[[#This Row],[Multi-lens? 1]]="Quad", 4, ""))),"")</f>
        <v/>
      </c>
      <c r="I1976" s="9" t="str">
        <f>IFERROR(Table1[[#This Row],[Name]],"")</f>
        <v/>
      </c>
      <c r="K1976" s="3" t="str">
        <f t="shared" si="184"/>
        <v/>
      </c>
      <c r="M1976" s="4" t="e">
        <f>IF(Table1[[#This Row],[Import to Gateway Calculator?]]="Yes",IFERROR(Table1[[#This Row],[Streaming Resolution '[MP']]],""),0)</f>
        <v>#VALUE!</v>
      </c>
      <c r="N1976" s="4" t="e">
        <f>IF(Table1[[#This Row],[Import to Gateway Calculator?]]="Yes",IFERROR(Table1[[#This Row],[Recording Resolution '[MP']]],""),0)</f>
        <v>#VALUE!</v>
      </c>
      <c r="O1976" s="4" t="e">
        <f>IF(Table1[[#This Row],[Import to Gateway Calculator?]]="Yes",IFERROR(Table1[[#This Row],[Frame Rate '[FPS'] 1]],""),0)</f>
        <v>#VALUE!</v>
      </c>
      <c r="P1976" s="4" t="e">
        <f>IF(Table1[[#This Row],[Import to Gateway Calculator?]]="Yes",IFERROR(Table1[[#This Row],[Days of Storage 1]],""),0)</f>
        <v>#VALUE!</v>
      </c>
    </row>
    <row r="1977" spans="1:16" x14ac:dyDescent="0.25">
      <c r="A1977" s="5" t="e">
        <f t="shared" si="185"/>
        <v>#VALUE!</v>
      </c>
      <c r="B1977" s="6" t="str">
        <f>IFERROR(IF(Table1[[#This Row],[Multi-lens? 1]]="No", 1, IF(Table1[[#This Row],[Multi-lens? 1]]="Dual", 2, IF(Table1[[#This Row],[Multi-lens? 1]]="Quad", 4, ""))),"")</f>
        <v/>
      </c>
      <c r="C1977" s="6" t="e">
        <f t="shared" si="186"/>
        <v>#VALUE!</v>
      </c>
      <c r="D1977" s="6" t="e">
        <f t="shared" si="187"/>
        <v>#VALUE!</v>
      </c>
      <c r="E1977" s="6" t="e">
        <f t="shared" si="188"/>
        <v>#VALUE!</v>
      </c>
      <c r="F1977" s="6" t="e">
        <f t="shared" si="189"/>
        <v>#VALUE!</v>
      </c>
      <c r="H1977" s="6" t="str">
        <f>IFERROR(IF(Table1[[#This Row],[Multi-lens? 1]]="No", 1, IF(Table1[[#This Row],[Multi-lens? 1]]="Dual", 2, IF(Table1[[#This Row],[Multi-lens? 1]]="Quad", 4, ""))),"")</f>
        <v/>
      </c>
      <c r="I1977" s="9" t="str">
        <f>IFERROR(Table1[[#This Row],[Name]],"")</f>
        <v/>
      </c>
      <c r="K1977" s="3" t="str">
        <f t="shared" si="184"/>
        <v/>
      </c>
      <c r="M1977" s="4" t="e">
        <f>IF(Table1[[#This Row],[Import to Gateway Calculator?]]="Yes",IFERROR(Table1[[#This Row],[Streaming Resolution '[MP']]],""),0)</f>
        <v>#VALUE!</v>
      </c>
      <c r="N1977" s="4" t="e">
        <f>IF(Table1[[#This Row],[Import to Gateway Calculator?]]="Yes",IFERROR(Table1[[#This Row],[Recording Resolution '[MP']]],""),0)</f>
        <v>#VALUE!</v>
      </c>
      <c r="O1977" s="4" t="e">
        <f>IF(Table1[[#This Row],[Import to Gateway Calculator?]]="Yes",IFERROR(Table1[[#This Row],[Frame Rate '[FPS'] 1]],""),0)</f>
        <v>#VALUE!</v>
      </c>
      <c r="P1977" s="4" t="e">
        <f>IF(Table1[[#This Row],[Import to Gateway Calculator?]]="Yes",IFERROR(Table1[[#This Row],[Days of Storage 1]],""),0)</f>
        <v>#VALUE!</v>
      </c>
    </row>
    <row r="1978" spans="1:16" x14ac:dyDescent="0.25">
      <c r="A1978" s="5" t="e">
        <f t="shared" si="185"/>
        <v>#VALUE!</v>
      </c>
      <c r="B1978" s="6" t="str">
        <f>IFERROR(IF(Table1[[#This Row],[Multi-lens? 1]]="No", 1, IF(Table1[[#This Row],[Multi-lens? 1]]="Dual", 2, IF(Table1[[#This Row],[Multi-lens? 1]]="Quad", 4, ""))),"")</f>
        <v/>
      </c>
      <c r="C1978" s="6" t="e">
        <f t="shared" si="186"/>
        <v>#VALUE!</v>
      </c>
      <c r="D1978" s="6" t="e">
        <f t="shared" si="187"/>
        <v>#VALUE!</v>
      </c>
      <c r="E1978" s="6" t="e">
        <f t="shared" si="188"/>
        <v>#VALUE!</v>
      </c>
      <c r="F1978" s="6" t="e">
        <f t="shared" si="189"/>
        <v>#VALUE!</v>
      </c>
      <c r="H1978" s="6" t="str">
        <f>IFERROR(IF(Table1[[#This Row],[Multi-lens? 1]]="No", 1, IF(Table1[[#This Row],[Multi-lens? 1]]="Dual", 2, IF(Table1[[#This Row],[Multi-lens? 1]]="Quad", 4, ""))),"")</f>
        <v/>
      </c>
      <c r="I1978" s="9" t="str">
        <f>IFERROR(Table1[[#This Row],[Name]],"")</f>
        <v/>
      </c>
      <c r="K1978" s="3" t="str">
        <f t="shared" si="184"/>
        <v/>
      </c>
      <c r="M1978" s="4" t="e">
        <f>IF(Table1[[#This Row],[Import to Gateway Calculator?]]="Yes",IFERROR(Table1[[#This Row],[Streaming Resolution '[MP']]],""),0)</f>
        <v>#VALUE!</v>
      </c>
      <c r="N1978" s="4" t="e">
        <f>IF(Table1[[#This Row],[Import to Gateway Calculator?]]="Yes",IFERROR(Table1[[#This Row],[Recording Resolution '[MP']]],""),0)</f>
        <v>#VALUE!</v>
      </c>
      <c r="O1978" s="4" t="e">
        <f>IF(Table1[[#This Row],[Import to Gateway Calculator?]]="Yes",IFERROR(Table1[[#This Row],[Frame Rate '[FPS'] 1]],""),0)</f>
        <v>#VALUE!</v>
      </c>
      <c r="P1978" s="4" t="e">
        <f>IF(Table1[[#This Row],[Import to Gateway Calculator?]]="Yes",IFERROR(Table1[[#This Row],[Days of Storage 1]],""),0)</f>
        <v>#VALUE!</v>
      </c>
    </row>
    <row r="1979" spans="1:16" x14ac:dyDescent="0.25">
      <c r="A1979" s="5" t="e">
        <f t="shared" si="185"/>
        <v>#VALUE!</v>
      </c>
      <c r="B1979" s="6" t="str">
        <f>IFERROR(IF(Table1[[#This Row],[Multi-lens? 1]]="No", 1, IF(Table1[[#This Row],[Multi-lens? 1]]="Dual", 2, IF(Table1[[#This Row],[Multi-lens? 1]]="Quad", 4, ""))),"")</f>
        <v/>
      </c>
      <c r="C1979" s="6" t="e">
        <f t="shared" si="186"/>
        <v>#VALUE!</v>
      </c>
      <c r="D1979" s="6" t="e">
        <f t="shared" si="187"/>
        <v>#VALUE!</v>
      </c>
      <c r="E1979" s="6" t="e">
        <f t="shared" si="188"/>
        <v>#VALUE!</v>
      </c>
      <c r="F1979" s="6" t="e">
        <f t="shared" si="189"/>
        <v>#VALUE!</v>
      </c>
      <c r="H1979" s="6" t="str">
        <f>IFERROR(IF(Table1[[#This Row],[Multi-lens? 1]]="No", 1, IF(Table1[[#This Row],[Multi-lens? 1]]="Dual", 2, IF(Table1[[#This Row],[Multi-lens? 1]]="Quad", 4, ""))),"")</f>
        <v/>
      </c>
      <c r="I1979" s="9" t="str">
        <f>IFERROR(Table1[[#This Row],[Name]],"")</f>
        <v/>
      </c>
      <c r="K1979" s="3" t="str">
        <f t="shared" si="184"/>
        <v/>
      </c>
      <c r="M1979" s="4" t="e">
        <f>IF(Table1[[#This Row],[Import to Gateway Calculator?]]="Yes",IFERROR(Table1[[#This Row],[Streaming Resolution '[MP']]],""),0)</f>
        <v>#VALUE!</v>
      </c>
      <c r="N1979" s="4" t="e">
        <f>IF(Table1[[#This Row],[Import to Gateway Calculator?]]="Yes",IFERROR(Table1[[#This Row],[Recording Resolution '[MP']]],""),0)</f>
        <v>#VALUE!</v>
      </c>
      <c r="O1979" s="4" t="e">
        <f>IF(Table1[[#This Row],[Import to Gateway Calculator?]]="Yes",IFERROR(Table1[[#This Row],[Frame Rate '[FPS'] 1]],""),0)</f>
        <v>#VALUE!</v>
      </c>
      <c r="P1979" s="4" t="e">
        <f>IF(Table1[[#This Row],[Import to Gateway Calculator?]]="Yes",IFERROR(Table1[[#This Row],[Days of Storage 1]],""),0)</f>
        <v>#VALUE!</v>
      </c>
    </row>
    <row r="1980" spans="1:16" x14ac:dyDescent="0.25">
      <c r="A1980" s="5" t="e">
        <f t="shared" si="185"/>
        <v>#VALUE!</v>
      </c>
      <c r="B1980" s="6" t="str">
        <f>IFERROR(IF(Table1[[#This Row],[Multi-lens? 1]]="No", 1, IF(Table1[[#This Row],[Multi-lens? 1]]="Dual", 2, IF(Table1[[#This Row],[Multi-lens? 1]]="Quad", 4, ""))),"")</f>
        <v/>
      </c>
      <c r="C1980" s="6" t="e">
        <f t="shared" si="186"/>
        <v>#VALUE!</v>
      </c>
      <c r="D1980" s="6" t="e">
        <f t="shared" si="187"/>
        <v>#VALUE!</v>
      </c>
      <c r="E1980" s="6" t="e">
        <f t="shared" si="188"/>
        <v>#VALUE!</v>
      </c>
      <c r="F1980" s="6" t="e">
        <f t="shared" si="189"/>
        <v>#VALUE!</v>
      </c>
      <c r="H1980" s="6" t="str">
        <f>IFERROR(IF(Table1[[#This Row],[Multi-lens? 1]]="No", 1, IF(Table1[[#This Row],[Multi-lens? 1]]="Dual", 2, IF(Table1[[#This Row],[Multi-lens? 1]]="Quad", 4, ""))),"")</f>
        <v/>
      </c>
      <c r="I1980" s="9" t="str">
        <f>IFERROR(Table1[[#This Row],[Name]],"")</f>
        <v/>
      </c>
      <c r="K1980" s="3" t="str">
        <f t="shared" si="184"/>
        <v/>
      </c>
      <c r="M1980" s="4" t="e">
        <f>IF(Table1[[#This Row],[Import to Gateway Calculator?]]="Yes",IFERROR(Table1[[#This Row],[Streaming Resolution '[MP']]],""),0)</f>
        <v>#VALUE!</v>
      </c>
      <c r="N1980" s="4" t="e">
        <f>IF(Table1[[#This Row],[Import to Gateway Calculator?]]="Yes",IFERROR(Table1[[#This Row],[Recording Resolution '[MP']]],""),0)</f>
        <v>#VALUE!</v>
      </c>
      <c r="O1980" s="4" t="e">
        <f>IF(Table1[[#This Row],[Import to Gateway Calculator?]]="Yes",IFERROR(Table1[[#This Row],[Frame Rate '[FPS'] 1]],""),0)</f>
        <v>#VALUE!</v>
      </c>
      <c r="P1980" s="4" t="e">
        <f>IF(Table1[[#This Row],[Import to Gateway Calculator?]]="Yes",IFERROR(Table1[[#This Row],[Days of Storage 1]],""),0)</f>
        <v>#VALUE!</v>
      </c>
    </row>
    <row r="1981" spans="1:16" x14ac:dyDescent="0.25">
      <c r="A1981" s="5" t="e">
        <f t="shared" si="185"/>
        <v>#VALUE!</v>
      </c>
      <c r="B1981" s="6" t="str">
        <f>IFERROR(IF(Table1[[#This Row],[Multi-lens? 1]]="No", 1, IF(Table1[[#This Row],[Multi-lens? 1]]="Dual", 2, IF(Table1[[#This Row],[Multi-lens? 1]]="Quad", 4, ""))),"")</f>
        <v/>
      </c>
      <c r="C1981" s="6" t="e">
        <f t="shared" si="186"/>
        <v>#VALUE!</v>
      </c>
      <c r="D1981" s="6" t="e">
        <f t="shared" si="187"/>
        <v>#VALUE!</v>
      </c>
      <c r="E1981" s="6" t="e">
        <f t="shared" si="188"/>
        <v>#VALUE!</v>
      </c>
      <c r="F1981" s="6" t="e">
        <f t="shared" si="189"/>
        <v>#VALUE!</v>
      </c>
      <c r="H1981" s="6" t="str">
        <f>IFERROR(IF(Table1[[#This Row],[Multi-lens? 1]]="No", 1, IF(Table1[[#This Row],[Multi-lens? 1]]="Dual", 2, IF(Table1[[#This Row],[Multi-lens? 1]]="Quad", 4, ""))),"")</f>
        <v/>
      </c>
      <c r="I1981" s="9" t="str">
        <f>IFERROR(Table1[[#This Row],[Name]],"")</f>
        <v/>
      </c>
      <c r="K1981" s="3" t="str">
        <f t="shared" si="184"/>
        <v/>
      </c>
      <c r="M1981" s="4" t="e">
        <f>IF(Table1[[#This Row],[Import to Gateway Calculator?]]="Yes",IFERROR(Table1[[#This Row],[Streaming Resolution '[MP']]],""),0)</f>
        <v>#VALUE!</v>
      </c>
      <c r="N1981" s="4" t="e">
        <f>IF(Table1[[#This Row],[Import to Gateway Calculator?]]="Yes",IFERROR(Table1[[#This Row],[Recording Resolution '[MP']]],""),0)</f>
        <v>#VALUE!</v>
      </c>
      <c r="O1981" s="4" t="e">
        <f>IF(Table1[[#This Row],[Import to Gateway Calculator?]]="Yes",IFERROR(Table1[[#This Row],[Frame Rate '[FPS'] 1]],""),0)</f>
        <v>#VALUE!</v>
      </c>
      <c r="P1981" s="4" t="e">
        <f>IF(Table1[[#This Row],[Import to Gateway Calculator?]]="Yes",IFERROR(Table1[[#This Row],[Days of Storage 1]],""),0)</f>
        <v>#VALUE!</v>
      </c>
    </row>
    <row r="1982" spans="1:16" x14ac:dyDescent="0.25">
      <c r="A1982" s="5" t="e">
        <f t="shared" si="185"/>
        <v>#VALUE!</v>
      </c>
      <c r="B1982" s="6" t="str">
        <f>IFERROR(IF(Table1[[#This Row],[Multi-lens? 1]]="No", 1, IF(Table1[[#This Row],[Multi-lens? 1]]="Dual", 2, IF(Table1[[#This Row],[Multi-lens? 1]]="Quad", 4, ""))),"")</f>
        <v/>
      </c>
      <c r="C1982" s="6" t="e">
        <f t="shared" si="186"/>
        <v>#VALUE!</v>
      </c>
      <c r="D1982" s="6" t="e">
        <f t="shared" si="187"/>
        <v>#VALUE!</v>
      </c>
      <c r="E1982" s="6" t="e">
        <f t="shared" si="188"/>
        <v>#VALUE!</v>
      </c>
      <c r="F1982" s="6" t="e">
        <f t="shared" si="189"/>
        <v>#VALUE!</v>
      </c>
      <c r="H1982" s="6" t="str">
        <f>IFERROR(IF(Table1[[#This Row],[Multi-lens? 1]]="No", 1, IF(Table1[[#This Row],[Multi-lens? 1]]="Dual", 2, IF(Table1[[#This Row],[Multi-lens? 1]]="Quad", 4, ""))),"")</f>
        <v/>
      </c>
      <c r="I1982" s="9" t="str">
        <f>IFERROR(Table1[[#This Row],[Name]],"")</f>
        <v/>
      </c>
      <c r="K1982" s="3" t="str">
        <f t="shared" si="184"/>
        <v/>
      </c>
      <c r="M1982" s="4" t="e">
        <f>IF(Table1[[#This Row],[Import to Gateway Calculator?]]="Yes",IFERROR(Table1[[#This Row],[Streaming Resolution '[MP']]],""),0)</f>
        <v>#VALUE!</v>
      </c>
      <c r="N1982" s="4" t="e">
        <f>IF(Table1[[#This Row],[Import to Gateway Calculator?]]="Yes",IFERROR(Table1[[#This Row],[Recording Resolution '[MP']]],""),0)</f>
        <v>#VALUE!</v>
      </c>
      <c r="O1982" s="4" t="e">
        <f>IF(Table1[[#This Row],[Import to Gateway Calculator?]]="Yes",IFERROR(Table1[[#This Row],[Frame Rate '[FPS'] 1]],""),0)</f>
        <v>#VALUE!</v>
      </c>
      <c r="P1982" s="4" t="e">
        <f>IF(Table1[[#This Row],[Import to Gateway Calculator?]]="Yes",IFERROR(Table1[[#This Row],[Days of Storage 1]],""),0)</f>
        <v>#VALUE!</v>
      </c>
    </row>
    <row r="1983" spans="1:16" x14ac:dyDescent="0.25">
      <c r="A1983" s="5" t="e">
        <f t="shared" si="185"/>
        <v>#VALUE!</v>
      </c>
      <c r="B1983" s="6" t="str">
        <f>IFERROR(IF(Table1[[#This Row],[Multi-lens? 1]]="No", 1, IF(Table1[[#This Row],[Multi-lens? 1]]="Dual", 2, IF(Table1[[#This Row],[Multi-lens? 1]]="Quad", 4, ""))),"")</f>
        <v/>
      </c>
      <c r="C1983" s="6" t="e">
        <f t="shared" si="186"/>
        <v>#VALUE!</v>
      </c>
      <c r="D1983" s="6" t="e">
        <f t="shared" si="187"/>
        <v>#VALUE!</v>
      </c>
      <c r="E1983" s="6" t="e">
        <f t="shared" si="188"/>
        <v>#VALUE!</v>
      </c>
      <c r="F1983" s="6" t="e">
        <f t="shared" si="189"/>
        <v>#VALUE!</v>
      </c>
      <c r="H1983" s="6" t="str">
        <f>IFERROR(IF(Table1[[#This Row],[Multi-lens? 1]]="No", 1, IF(Table1[[#This Row],[Multi-lens? 1]]="Dual", 2, IF(Table1[[#This Row],[Multi-lens? 1]]="Quad", 4, ""))),"")</f>
        <v/>
      </c>
      <c r="I1983" s="9" t="str">
        <f>IFERROR(Table1[[#This Row],[Name]],"")</f>
        <v/>
      </c>
      <c r="K1983" s="3" t="str">
        <f t="shared" si="184"/>
        <v/>
      </c>
      <c r="M1983" s="4" t="e">
        <f>IF(Table1[[#This Row],[Import to Gateway Calculator?]]="Yes",IFERROR(Table1[[#This Row],[Streaming Resolution '[MP']]],""),0)</f>
        <v>#VALUE!</v>
      </c>
      <c r="N1983" s="4" t="e">
        <f>IF(Table1[[#This Row],[Import to Gateway Calculator?]]="Yes",IFERROR(Table1[[#This Row],[Recording Resolution '[MP']]],""),0)</f>
        <v>#VALUE!</v>
      </c>
      <c r="O1983" s="4" t="e">
        <f>IF(Table1[[#This Row],[Import to Gateway Calculator?]]="Yes",IFERROR(Table1[[#This Row],[Frame Rate '[FPS'] 1]],""),0)</f>
        <v>#VALUE!</v>
      </c>
      <c r="P1983" s="4" t="e">
        <f>IF(Table1[[#This Row],[Import to Gateway Calculator?]]="Yes",IFERROR(Table1[[#This Row],[Days of Storage 1]],""),0)</f>
        <v>#VALUE!</v>
      </c>
    </row>
    <row r="1984" spans="1:16" x14ac:dyDescent="0.25">
      <c r="A1984" s="5" t="e">
        <f t="shared" si="185"/>
        <v>#VALUE!</v>
      </c>
      <c r="B1984" s="6" t="str">
        <f>IFERROR(IF(Table1[[#This Row],[Multi-lens? 1]]="No", 1, IF(Table1[[#This Row],[Multi-lens? 1]]="Dual", 2, IF(Table1[[#This Row],[Multi-lens? 1]]="Quad", 4, ""))),"")</f>
        <v/>
      </c>
      <c r="C1984" s="6" t="e">
        <f t="shared" si="186"/>
        <v>#VALUE!</v>
      </c>
      <c r="D1984" s="6" t="e">
        <f t="shared" si="187"/>
        <v>#VALUE!</v>
      </c>
      <c r="E1984" s="6" t="e">
        <f t="shared" si="188"/>
        <v>#VALUE!</v>
      </c>
      <c r="F1984" s="6" t="e">
        <f t="shared" si="189"/>
        <v>#VALUE!</v>
      </c>
      <c r="H1984" s="6" t="str">
        <f>IFERROR(IF(Table1[[#This Row],[Multi-lens? 1]]="No", 1, IF(Table1[[#This Row],[Multi-lens? 1]]="Dual", 2, IF(Table1[[#This Row],[Multi-lens? 1]]="Quad", 4, ""))),"")</f>
        <v/>
      </c>
      <c r="I1984" s="9" t="str">
        <f>IFERROR(Table1[[#This Row],[Name]],"")</f>
        <v/>
      </c>
      <c r="K1984" s="3" t="str">
        <f t="shared" si="184"/>
        <v/>
      </c>
      <c r="M1984" s="4" t="e">
        <f>IF(Table1[[#This Row],[Import to Gateway Calculator?]]="Yes",IFERROR(Table1[[#This Row],[Streaming Resolution '[MP']]],""),0)</f>
        <v>#VALUE!</v>
      </c>
      <c r="N1984" s="4" t="e">
        <f>IF(Table1[[#This Row],[Import to Gateway Calculator?]]="Yes",IFERROR(Table1[[#This Row],[Recording Resolution '[MP']]],""),0)</f>
        <v>#VALUE!</v>
      </c>
      <c r="O1984" s="4" t="e">
        <f>IF(Table1[[#This Row],[Import to Gateway Calculator?]]="Yes",IFERROR(Table1[[#This Row],[Frame Rate '[FPS'] 1]],""),0)</f>
        <v>#VALUE!</v>
      </c>
      <c r="P1984" s="4" t="e">
        <f>IF(Table1[[#This Row],[Import to Gateway Calculator?]]="Yes",IFERROR(Table1[[#This Row],[Days of Storage 1]],""),0)</f>
        <v>#VALUE!</v>
      </c>
    </row>
    <row r="1985" spans="1:16" x14ac:dyDescent="0.25">
      <c r="A1985" s="5" t="e">
        <f t="shared" si="185"/>
        <v>#VALUE!</v>
      </c>
      <c r="B1985" s="6" t="str">
        <f>IFERROR(IF(Table1[[#This Row],[Multi-lens? 1]]="No", 1, IF(Table1[[#This Row],[Multi-lens? 1]]="Dual", 2, IF(Table1[[#This Row],[Multi-lens? 1]]="Quad", 4, ""))),"")</f>
        <v/>
      </c>
      <c r="C1985" s="6" t="e">
        <f t="shared" si="186"/>
        <v>#VALUE!</v>
      </c>
      <c r="D1985" s="6" t="e">
        <f t="shared" si="187"/>
        <v>#VALUE!</v>
      </c>
      <c r="E1985" s="6" t="e">
        <f t="shared" si="188"/>
        <v>#VALUE!</v>
      </c>
      <c r="F1985" s="6" t="e">
        <f t="shared" si="189"/>
        <v>#VALUE!</v>
      </c>
      <c r="H1985" s="6" t="str">
        <f>IFERROR(IF(Table1[[#This Row],[Multi-lens? 1]]="No", 1, IF(Table1[[#This Row],[Multi-lens? 1]]="Dual", 2, IF(Table1[[#This Row],[Multi-lens? 1]]="Quad", 4, ""))),"")</f>
        <v/>
      </c>
      <c r="I1985" s="9" t="str">
        <f>IFERROR(Table1[[#This Row],[Name]],"")</f>
        <v/>
      </c>
      <c r="K1985" s="3" t="str">
        <f t="shared" si="184"/>
        <v/>
      </c>
      <c r="M1985" s="4" t="e">
        <f>IF(Table1[[#This Row],[Import to Gateway Calculator?]]="Yes",IFERROR(Table1[[#This Row],[Streaming Resolution '[MP']]],""),0)</f>
        <v>#VALUE!</v>
      </c>
      <c r="N1985" s="4" t="e">
        <f>IF(Table1[[#This Row],[Import to Gateway Calculator?]]="Yes",IFERROR(Table1[[#This Row],[Recording Resolution '[MP']]],""),0)</f>
        <v>#VALUE!</v>
      </c>
      <c r="O1985" s="4" t="e">
        <f>IF(Table1[[#This Row],[Import to Gateway Calculator?]]="Yes",IFERROR(Table1[[#This Row],[Frame Rate '[FPS'] 1]],""),0)</f>
        <v>#VALUE!</v>
      </c>
      <c r="P1985" s="4" t="e">
        <f>IF(Table1[[#This Row],[Import to Gateway Calculator?]]="Yes",IFERROR(Table1[[#This Row],[Days of Storage 1]],""),0)</f>
        <v>#VALUE!</v>
      </c>
    </row>
    <row r="1986" spans="1:16" x14ac:dyDescent="0.25">
      <c r="A1986" s="5" t="e">
        <f t="shared" si="185"/>
        <v>#VALUE!</v>
      </c>
      <c r="B1986" s="6" t="str">
        <f>IFERROR(IF(Table1[[#This Row],[Multi-lens? 1]]="No", 1, IF(Table1[[#This Row],[Multi-lens? 1]]="Dual", 2, IF(Table1[[#This Row],[Multi-lens? 1]]="Quad", 4, ""))),"")</f>
        <v/>
      </c>
      <c r="C1986" s="6" t="e">
        <f t="shared" si="186"/>
        <v>#VALUE!</v>
      </c>
      <c r="D1986" s="6" t="e">
        <f t="shared" si="187"/>
        <v>#VALUE!</v>
      </c>
      <c r="E1986" s="6" t="e">
        <f t="shared" si="188"/>
        <v>#VALUE!</v>
      </c>
      <c r="F1986" s="6" t="e">
        <f t="shared" si="189"/>
        <v>#VALUE!</v>
      </c>
      <c r="H1986" s="6" t="str">
        <f>IFERROR(IF(Table1[[#This Row],[Multi-lens? 1]]="No", 1, IF(Table1[[#This Row],[Multi-lens? 1]]="Dual", 2, IF(Table1[[#This Row],[Multi-lens? 1]]="Quad", 4, ""))),"")</f>
        <v/>
      </c>
      <c r="I1986" s="9" t="str">
        <f>IFERROR(Table1[[#This Row],[Name]],"")</f>
        <v/>
      </c>
      <c r="K1986" s="3" t="str">
        <f t="shared" si="184"/>
        <v/>
      </c>
      <c r="M1986" s="4" t="e">
        <f>IF(Table1[[#This Row],[Import to Gateway Calculator?]]="Yes",IFERROR(Table1[[#This Row],[Streaming Resolution '[MP']]],""),0)</f>
        <v>#VALUE!</v>
      </c>
      <c r="N1986" s="4" t="e">
        <f>IF(Table1[[#This Row],[Import to Gateway Calculator?]]="Yes",IFERROR(Table1[[#This Row],[Recording Resolution '[MP']]],""),0)</f>
        <v>#VALUE!</v>
      </c>
      <c r="O1986" s="4" t="e">
        <f>IF(Table1[[#This Row],[Import to Gateway Calculator?]]="Yes",IFERROR(Table1[[#This Row],[Frame Rate '[FPS'] 1]],""),0)</f>
        <v>#VALUE!</v>
      </c>
      <c r="P1986" s="4" t="e">
        <f>IF(Table1[[#This Row],[Import to Gateway Calculator?]]="Yes",IFERROR(Table1[[#This Row],[Days of Storage 1]],""),0)</f>
        <v>#VALUE!</v>
      </c>
    </row>
    <row r="1987" spans="1:16" x14ac:dyDescent="0.25">
      <c r="A1987" s="5" t="e">
        <f t="shared" si="185"/>
        <v>#VALUE!</v>
      </c>
      <c r="B1987" s="6" t="str">
        <f>IFERROR(IF(Table1[[#This Row],[Multi-lens? 1]]="No", 1, IF(Table1[[#This Row],[Multi-lens? 1]]="Dual", 2, IF(Table1[[#This Row],[Multi-lens? 1]]="Quad", 4, ""))),"")</f>
        <v/>
      </c>
      <c r="C1987" s="6" t="e">
        <f t="shared" si="186"/>
        <v>#VALUE!</v>
      </c>
      <c r="D1987" s="6" t="e">
        <f t="shared" si="187"/>
        <v>#VALUE!</v>
      </c>
      <c r="E1987" s="6" t="e">
        <f t="shared" si="188"/>
        <v>#VALUE!</v>
      </c>
      <c r="F1987" s="6" t="e">
        <f t="shared" si="189"/>
        <v>#VALUE!</v>
      </c>
      <c r="H1987" s="6" t="str">
        <f>IFERROR(IF(Table1[[#This Row],[Multi-lens? 1]]="No", 1, IF(Table1[[#This Row],[Multi-lens? 1]]="Dual", 2, IF(Table1[[#This Row],[Multi-lens? 1]]="Quad", 4, ""))),"")</f>
        <v/>
      </c>
      <c r="I1987" s="9" t="str">
        <f>IFERROR(Table1[[#This Row],[Name]],"")</f>
        <v/>
      </c>
      <c r="K1987" s="3" t="str">
        <f t="shared" ref="K1987:K2050" si="190">IFERROR(IF(I1987=0,"",I1987),"")</f>
        <v/>
      </c>
      <c r="M1987" s="4" t="e">
        <f>IF(Table1[[#This Row],[Import to Gateway Calculator?]]="Yes",IFERROR(Table1[[#This Row],[Streaming Resolution '[MP']]],""),0)</f>
        <v>#VALUE!</v>
      </c>
      <c r="N1987" s="4" t="e">
        <f>IF(Table1[[#This Row],[Import to Gateway Calculator?]]="Yes",IFERROR(Table1[[#This Row],[Recording Resolution '[MP']]],""),0)</f>
        <v>#VALUE!</v>
      </c>
      <c r="O1987" s="4" t="e">
        <f>IF(Table1[[#This Row],[Import to Gateway Calculator?]]="Yes",IFERROR(Table1[[#This Row],[Frame Rate '[FPS'] 1]],""),0)</f>
        <v>#VALUE!</v>
      </c>
      <c r="P1987" s="4" t="e">
        <f>IF(Table1[[#This Row],[Import to Gateway Calculator?]]="Yes",IFERROR(Table1[[#This Row],[Days of Storage 1]],""),0)</f>
        <v>#VALUE!</v>
      </c>
    </row>
    <row r="1988" spans="1:16" x14ac:dyDescent="0.25">
      <c r="A1988" s="5" t="e">
        <f t="shared" si="185"/>
        <v>#VALUE!</v>
      </c>
      <c r="B1988" s="6" t="str">
        <f>IFERROR(IF(Table1[[#This Row],[Multi-lens? 1]]="No", 1, IF(Table1[[#This Row],[Multi-lens? 1]]="Dual", 2, IF(Table1[[#This Row],[Multi-lens? 1]]="Quad", 4, ""))),"")</f>
        <v/>
      </c>
      <c r="C1988" s="6" t="e">
        <f t="shared" si="186"/>
        <v>#VALUE!</v>
      </c>
      <c r="D1988" s="6" t="e">
        <f t="shared" si="187"/>
        <v>#VALUE!</v>
      </c>
      <c r="E1988" s="6" t="e">
        <f t="shared" si="188"/>
        <v>#VALUE!</v>
      </c>
      <c r="F1988" s="6" t="e">
        <f t="shared" si="189"/>
        <v>#VALUE!</v>
      </c>
      <c r="H1988" s="6" t="str">
        <f>IFERROR(IF(Table1[[#This Row],[Multi-lens? 1]]="No", 1, IF(Table1[[#This Row],[Multi-lens? 1]]="Dual", 2, IF(Table1[[#This Row],[Multi-lens? 1]]="Quad", 4, ""))),"")</f>
        <v/>
      </c>
      <c r="I1988" s="9" t="str">
        <f>IFERROR(Table1[[#This Row],[Name]],"")</f>
        <v/>
      </c>
      <c r="K1988" s="3" t="str">
        <f t="shared" si="190"/>
        <v/>
      </c>
      <c r="M1988" s="4" t="e">
        <f>IF(Table1[[#This Row],[Import to Gateway Calculator?]]="Yes",IFERROR(Table1[[#This Row],[Streaming Resolution '[MP']]],""),0)</f>
        <v>#VALUE!</v>
      </c>
      <c r="N1988" s="4" t="e">
        <f>IF(Table1[[#This Row],[Import to Gateway Calculator?]]="Yes",IFERROR(Table1[[#This Row],[Recording Resolution '[MP']]],""),0)</f>
        <v>#VALUE!</v>
      </c>
      <c r="O1988" s="4" t="e">
        <f>IF(Table1[[#This Row],[Import to Gateway Calculator?]]="Yes",IFERROR(Table1[[#This Row],[Frame Rate '[FPS'] 1]],""),0)</f>
        <v>#VALUE!</v>
      </c>
      <c r="P1988" s="4" t="e">
        <f>IF(Table1[[#This Row],[Import to Gateway Calculator?]]="Yes",IFERROR(Table1[[#This Row],[Days of Storage 1]],""),0)</f>
        <v>#VALUE!</v>
      </c>
    </row>
    <row r="1989" spans="1:16" x14ac:dyDescent="0.25">
      <c r="A1989" s="5" t="e">
        <f t="shared" si="185"/>
        <v>#VALUE!</v>
      </c>
      <c r="B1989" s="6" t="str">
        <f>IFERROR(IF(Table1[[#This Row],[Multi-lens? 1]]="No", 1, IF(Table1[[#This Row],[Multi-lens? 1]]="Dual", 2, IF(Table1[[#This Row],[Multi-lens? 1]]="Quad", 4, ""))),"")</f>
        <v/>
      </c>
      <c r="C1989" s="6" t="e">
        <f t="shared" si="186"/>
        <v>#VALUE!</v>
      </c>
      <c r="D1989" s="6" t="e">
        <f t="shared" si="187"/>
        <v>#VALUE!</v>
      </c>
      <c r="E1989" s="6" t="e">
        <f t="shared" si="188"/>
        <v>#VALUE!</v>
      </c>
      <c r="F1989" s="6" t="e">
        <f t="shared" si="189"/>
        <v>#VALUE!</v>
      </c>
      <c r="H1989" s="6" t="str">
        <f>IFERROR(IF(Table1[[#This Row],[Multi-lens? 1]]="No", 1, IF(Table1[[#This Row],[Multi-lens? 1]]="Dual", 2, IF(Table1[[#This Row],[Multi-lens? 1]]="Quad", 4, ""))),"")</f>
        <v/>
      </c>
      <c r="I1989" s="9" t="str">
        <f>IFERROR(Table1[[#This Row],[Name]],"")</f>
        <v/>
      </c>
      <c r="K1989" s="3" t="str">
        <f t="shared" si="190"/>
        <v/>
      </c>
      <c r="M1989" s="4" t="e">
        <f>IF(Table1[[#This Row],[Import to Gateway Calculator?]]="Yes",IFERROR(Table1[[#This Row],[Streaming Resolution '[MP']]],""),0)</f>
        <v>#VALUE!</v>
      </c>
      <c r="N1989" s="4" t="e">
        <f>IF(Table1[[#This Row],[Import to Gateway Calculator?]]="Yes",IFERROR(Table1[[#This Row],[Recording Resolution '[MP']]],""),0)</f>
        <v>#VALUE!</v>
      </c>
      <c r="O1989" s="4" t="e">
        <f>IF(Table1[[#This Row],[Import to Gateway Calculator?]]="Yes",IFERROR(Table1[[#This Row],[Frame Rate '[FPS'] 1]],""),0)</f>
        <v>#VALUE!</v>
      </c>
      <c r="P1989" s="4" t="e">
        <f>IF(Table1[[#This Row],[Import to Gateway Calculator?]]="Yes",IFERROR(Table1[[#This Row],[Days of Storage 1]],""),0)</f>
        <v>#VALUE!</v>
      </c>
    </row>
    <row r="1990" spans="1:16" x14ac:dyDescent="0.25">
      <c r="A1990" s="5" t="e">
        <f t="shared" si="185"/>
        <v>#VALUE!</v>
      </c>
      <c r="B1990" s="6" t="str">
        <f>IFERROR(IF(Table1[[#This Row],[Multi-lens? 1]]="No", 1, IF(Table1[[#This Row],[Multi-lens? 1]]="Dual", 2, IF(Table1[[#This Row],[Multi-lens? 1]]="Quad", 4, ""))),"")</f>
        <v/>
      </c>
      <c r="C1990" s="6" t="e">
        <f t="shared" si="186"/>
        <v>#VALUE!</v>
      </c>
      <c r="D1990" s="6" t="e">
        <f t="shared" si="187"/>
        <v>#VALUE!</v>
      </c>
      <c r="E1990" s="6" t="e">
        <f t="shared" si="188"/>
        <v>#VALUE!</v>
      </c>
      <c r="F1990" s="6" t="e">
        <f t="shared" si="189"/>
        <v>#VALUE!</v>
      </c>
      <c r="H1990" s="6" t="str">
        <f>IFERROR(IF(Table1[[#This Row],[Multi-lens? 1]]="No", 1, IF(Table1[[#This Row],[Multi-lens? 1]]="Dual", 2, IF(Table1[[#This Row],[Multi-lens? 1]]="Quad", 4, ""))),"")</f>
        <v/>
      </c>
      <c r="I1990" s="9" t="str">
        <f>IFERROR(Table1[[#This Row],[Name]],"")</f>
        <v/>
      </c>
      <c r="K1990" s="3" t="str">
        <f t="shared" si="190"/>
        <v/>
      </c>
      <c r="M1990" s="4" t="e">
        <f>IF(Table1[[#This Row],[Import to Gateway Calculator?]]="Yes",IFERROR(Table1[[#This Row],[Streaming Resolution '[MP']]],""),0)</f>
        <v>#VALUE!</v>
      </c>
      <c r="N1990" s="4" t="e">
        <f>IF(Table1[[#This Row],[Import to Gateway Calculator?]]="Yes",IFERROR(Table1[[#This Row],[Recording Resolution '[MP']]],""),0)</f>
        <v>#VALUE!</v>
      </c>
      <c r="O1990" s="4" t="e">
        <f>IF(Table1[[#This Row],[Import to Gateway Calculator?]]="Yes",IFERROR(Table1[[#This Row],[Frame Rate '[FPS'] 1]],""),0)</f>
        <v>#VALUE!</v>
      </c>
      <c r="P1990" s="4" t="e">
        <f>IF(Table1[[#This Row],[Import to Gateway Calculator?]]="Yes",IFERROR(Table1[[#This Row],[Days of Storage 1]],""),0)</f>
        <v>#VALUE!</v>
      </c>
    </row>
    <row r="1991" spans="1:16" x14ac:dyDescent="0.25">
      <c r="A1991" s="5" t="e">
        <f t="shared" ref="A1991:A2054" si="191">IF(D1991=0,"",K1991)</f>
        <v>#VALUE!</v>
      </c>
      <c r="B1991" s="6" t="str">
        <f>IFERROR(IF(Table1[[#This Row],[Multi-lens? 1]]="No", 1, IF(Table1[[#This Row],[Multi-lens? 1]]="Dual", 2, IF(Table1[[#This Row],[Multi-lens? 1]]="Quad", 4, ""))),"")</f>
        <v/>
      </c>
      <c r="C1991" s="6" t="e">
        <f t="shared" ref="C1991:C2054" si="192">M1991</f>
        <v>#VALUE!</v>
      </c>
      <c r="D1991" s="6" t="e">
        <f t="shared" ref="D1991:D2054" si="193">N1991</f>
        <v>#VALUE!</v>
      </c>
      <c r="E1991" s="6" t="e">
        <f t="shared" ref="E1991:E2054" si="194">O1991</f>
        <v>#VALUE!</v>
      </c>
      <c r="F1991" s="6" t="e">
        <f t="shared" ref="F1991:F2054" si="195">P1991</f>
        <v>#VALUE!</v>
      </c>
      <c r="H1991" s="6" t="str">
        <f>IFERROR(IF(Table1[[#This Row],[Multi-lens? 1]]="No", 1, IF(Table1[[#This Row],[Multi-lens? 1]]="Dual", 2, IF(Table1[[#This Row],[Multi-lens? 1]]="Quad", 4, ""))),"")</f>
        <v/>
      </c>
      <c r="I1991" s="9" t="str">
        <f>IFERROR(Table1[[#This Row],[Name]],"")</f>
        <v/>
      </c>
      <c r="K1991" s="3" t="str">
        <f t="shared" si="190"/>
        <v/>
      </c>
      <c r="M1991" s="4" t="e">
        <f>IF(Table1[[#This Row],[Import to Gateway Calculator?]]="Yes",IFERROR(Table1[[#This Row],[Streaming Resolution '[MP']]],""),0)</f>
        <v>#VALUE!</v>
      </c>
      <c r="N1991" s="4" t="e">
        <f>IF(Table1[[#This Row],[Import to Gateway Calculator?]]="Yes",IFERROR(Table1[[#This Row],[Recording Resolution '[MP']]],""),0)</f>
        <v>#VALUE!</v>
      </c>
      <c r="O1991" s="4" t="e">
        <f>IF(Table1[[#This Row],[Import to Gateway Calculator?]]="Yes",IFERROR(Table1[[#This Row],[Frame Rate '[FPS'] 1]],""),0)</f>
        <v>#VALUE!</v>
      </c>
      <c r="P1991" s="4" t="e">
        <f>IF(Table1[[#This Row],[Import to Gateway Calculator?]]="Yes",IFERROR(Table1[[#This Row],[Days of Storage 1]],""),0)</f>
        <v>#VALUE!</v>
      </c>
    </row>
    <row r="1992" spans="1:16" x14ac:dyDescent="0.25">
      <c r="A1992" s="5" t="e">
        <f t="shared" si="191"/>
        <v>#VALUE!</v>
      </c>
      <c r="B1992" s="6" t="str">
        <f>IFERROR(IF(Table1[[#This Row],[Multi-lens? 1]]="No", 1, IF(Table1[[#This Row],[Multi-lens? 1]]="Dual", 2, IF(Table1[[#This Row],[Multi-lens? 1]]="Quad", 4, ""))),"")</f>
        <v/>
      </c>
      <c r="C1992" s="6" t="e">
        <f t="shared" si="192"/>
        <v>#VALUE!</v>
      </c>
      <c r="D1992" s="6" t="e">
        <f t="shared" si="193"/>
        <v>#VALUE!</v>
      </c>
      <c r="E1992" s="6" t="e">
        <f t="shared" si="194"/>
        <v>#VALUE!</v>
      </c>
      <c r="F1992" s="6" t="e">
        <f t="shared" si="195"/>
        <v>#VALUE!</v>
      </c>
      <c r="H1992" s="6" t="str">
        <f>IFERROR(IF(Table1[[#This Row],[Multi-lens? 1]]="No", 1, IF(Table1[[#This Row],[Multi-lens? 1]]="Dual", 2, IF(Table1[[#This Row],[Multi-lens? 1]]="Quad", 4, ""))),"")</f>
        <v/>
      </c>
      <c r="I1992" s="9" t="str">
        <f>IFERROR(Table1[[#This Row],[Name]],"")</f>
        <v/>
      </c>
      <c r="K1992" s="3" t="str">
        <f t="shared" si="190"/>
        <v/>
      </c>
      <c r="M1992" s="4" t="e">
        <f>IF(Table1[[#This Row],[Import to Gateway Calculator?]]="Yes",IFERROR(Table1[[#This Row],[Streaming Resolution '[MP']]],""),0)</f>
        <v>#VALUE!</v>
      </c>
      <c r="N1992" s="4" t="e">
        <f>IF(Table1[[#This Row],[Import to Gateway Calculator?]]="Yes",IFERROR(Table1[[#This Row],[Recording Resolution '[MP']]],""),0)</f>
        <v>#VALUE!</v>
      </c>
      <c r="O1992" s="4" t="e">
        <f>IF(Table1[[#This Row],[Import to Gateway Calculator?]]="Yes",IFERROR(Table1[[#This Row],[Frame Rate '[FPS'] 1]],""),0)</f>
        <v>#VALUE!</v>
      </c>
      <c r="P1992" s="4" t="e">
        <f>IF(Table1[[#This Row],[Import to Gateway Calculator?]]="Yes",IFERROR(Table1[[#This Row],[Days of Storage 1]],""),0)</f>
        <v>#VALUE!</v>
      </c>
    </row>
    <row r="1993" spans="1:16" x14ac:dyDescent="0.25">
      <c r="A1993" s="5" t="e">
        <f t="shared" si="191"/>
        <v>#VALUE!</v>
      </c>
      <c r="B1993" s="6" t="str">
        <f>IFERROR(IF(Table1[[#This Row],[Multi-lens? 1]]="No", 1, IF(Table1[[#This Row],[Multi-lens? 1]]="Dual", 2, IF(Table1[[#This Row],[Multi-lens? 1]]="Quad", 4, ""))),"")</f>
        <v/>
      </c>
      <c r="C1993" s="6" t="e">
        <f t="shared" si="192"/>
        <v>#VALUE!</v>
      </c>
      <c r="D1993" s="6" t="e">
        <f t="shared" si="193"/>
        <v>#VALUE!</v>
      </c>
      <c r="E1993" s="6" t="e">
        <f t="shared" si="194"/>
        <v>#VALUE!</v>
      </c>
      <c r="F1993" s="6" t="e">
        <f t="shared" si="195"/>
        <v>#VALUE!</v>
      </c>
      <c r="H1993" s="6" t="str">
        <f>IFERROR(IF(Table1[[#This Row],[Multi-lens? 1]]="No", 1, IF(Table1[[#This Row],[Multi-lens? 1]]="Dual", 2, IF(Table1[[#This Row],[Multi-lens? 1]]="Quad", 4, ""))),"")</f>
        <v/>
      </c>
      <c r="I1993" s="9" t="str">
        <f>IFERROR(Table1[[#This Row],[Name]],"")</f>
        <v/>
      </c>
      <c r="K1993" s="3" t="str">
        <f t="shared" si="190"/>
        <v/>
      </c>
      <c r="M1993" s="4" t="e">
        <f>IF(Table1[[#This Row],[Import to Gateway Calculator?]]="Yes",IFERROR(Table1[[#This Row],[Streaming Resolution '[MP']]],""),0)</f>
        <v>#VALUE!</v>
      </c>
      <c r="N1993" s="4" t="e">
        <f>IF(Table1[[#This Row],[Import to Gateway Calculator?]]="Yes",IFERROR(Table1[[#This Row],[Recording Resolution '[MP']]],""),0)</f>
        <v>#VALUE!</v>
      </c>
      <c r="O1993" s="4" t="e">
        <f>IF(Table1[[#This Row],[Import to Gateway Calculator?]]="Yes",IFERROR(Table1[[#This Row],[Frame Rate '[FPS'] 1]],""),0)</f>
        <v>#VALUE!</v>
      </c>
      <c r="P1993" s="4" t="e">
        <f>IF(Table1[[#This Row],[Import to Gateway Calculator?]]="Yes",IFERROR(Table1[[#This Row],[Days of Storage 1]],""),0)</f>
        <v>#VALUE!</v>
      </c>
    </row>
    <row r="1994" spans="1:16" x14ac:dyDescent="0.25">
      <c r="A1994" s="5" t="e">
        <f t="shared" si="191"/>
        <v>#VALUE!</v>
      </c>
      <c r="B1994" s="6" t="str">
        <f>IFERROR(IF(Table1[[#This Row],[Multi-lens? 1]]="No", 1, IF(Table1[[#This Row],[Multi-lens? 1]]="Dual", 2, IF(Table1[[#This Row],[Multi-lens? 1]]="Quad", 4, ""))),"")</f>
        <v/>
      </c>
      <c r="C1994" s="6" t="e">
        <f t="shared" si="192"/>
        <v>#VALUE!</v>
      </c>
      <c r="D1994" s="6" t="e">
        <f t="shared" si="193"/>
        <v>#VALUE!</v>
      </c>
      <c r="E1994" s="6" t="e">
        <f t="shared" si="194"/>
        <v>#VALUE!</v>
      </c>
      <c r="F1994" s="6" t="e">
        <f t="shared" si="195"/>
        <v>#VALUE!</v>
      </c>
      <c r="H1994" s="6" t="str">
        <f>IFERROR(IF(Table1[[#This Row],[Multi-lens? 1]]="No", 1, IF(Table1[[#This Row],[Multi-lens? 1]]="Dual", 2, IF(Table1[[#This Row],[Multi-lens? 1]]="Quad", 4, ""))),"")</f>
        <v/>
      </c>
      <c r="I1994" s="9" t="str">
        <f>IFERROR(Table1[[#This Row],[Name]],"")</f>
        <v/>
      </c>
      <c r="K1994" s="3" t="str">
        <f t="shared" si="190"/>
        <v/>
      </c>
      <c r="M1994" s="4" t="e">
        <f>IF(Table1[[#This Row],[Import to Gateway Calculator?]]="Yes",IFERROR(Table1[[#This Row],[Streaming Resolution '[MP']]],""),0)</f>
        <v>#VALUE!</v>
      </c>
      <c r="N1994" s="4" t="e">
        <f>IF(Table1[[#This Row],[Import to Gateway Calculator?]]="Yes",IFERROR(Table1[[#This Row],[Recording Resolution '[MP']]],""),0)</f>
        <v>#VALUE!</v>
      </c>
      <c r="O1994" s="4" t="e">
        <f>IF(Table1[[#This Row],[Import to Gateway Calculator?]]="Yes",IFERROR(Table1[[#This Row],[Frame Rate '[FPS'] 1]],""),0)</f>
        <v>#VALUE!</v>
      </c>
      <c r="P1994" s="4" t="e">
        <f>IF(Table1[[#This Row],[Import to Gateway Calculator?]]="Yes",IFERROR(Table1[[#This Row],[Days of Storage 1]],""),0)</f>
        <v>#VALUE!</v>
      </c>
    </row>
    <row r="1995" spans="1:16" x14ac:dyDescent="0.25">
      <c r="A1995" s="5" t="e">
        <f t="shared" si="191"/>
        <v>#VALUE!</v>
      </c>
      <c r="B1995" s="6" t="str">
        <f>IFERROR(IF(Table1[[#This Row],[Multi-lens? 1]]="No", 1, IF(Table1[[#This Row],[Multi-lens? 1]]="Dual", 2, IF(Table1[[#This Row],[Multi-lens? 1]]="Quad", 4, ""))),"")</f>
        <v/>
      </c>
      <c r="C1995" s="6" t="e">
        <f t="shared" si="192"/>
        <v>#VALUE!</v>
      </c>
      <c r="D1995" s="6" t="e">
        <f t="shared" si="193"/>
        <v>#VALUE!</v>
      </c>
      <c r="E1995" s="6" t="e">
        <f t="shared" si="194"/>
        <v>#VALUE!</v>
      </c>
      <c r="F1995" s="6" t="e">
        <f t="shared" si="195"/>
        <v>#VALUE!</v>
      </c>
      <c r="H1995" s="6" t="str">
        <f>IFERROR(IF(Table1[[#This Row],[Multi-lens? 1]]="No", 1, IF(Table1[[#This Row],[Multi-lens? 1]]="Dual", 2, IF(Table1[[#This Row],[Multi-lens? 1]]="Quad", 4, ""))),"")</f>
        <v/>
      </c>
      <c r="I1995" s="9" t="str">
        <f>IFERROR(Table1[[#This Row],[Name]],"")</f>
        <v/>
      </c>
      <c r="K1995" s="3" t="str">
        <f t="shared" si="190"/>
        <v/>
      </c>
      <c r="M1995" s="4" t="e">
        <f>IF(Table1[[#This Row],[Import to Gateway Calculator?]]="Yes",IFERROR(Table1[[#This Row],[Streaming Resolution '[MP']]],""),0)</f>
        <v>#VALUE!</v>
      </c>
      <c r="N1995" s="4" t="e">
        <f>IF(Table1[[#This Row],[Import to Gateway Calculator?]]="Yes",IFERROR(Table1[[#This Row],[Recording Resolution '[MP']]],""),0)</f>
        <v>#VALUE!</v>
      </c>
      <c r="O1995" s="4" t="e">
        <f>IF(Table1[[#This Row],[Import to Gateway Calculator?]]="Yes",IFERROR(Table1[[#This Row],[Frame Rate '[FPS'] 1]],""),0)</f>
        <v>#VALUE!</v>
      </c>
      <c r="P1995" s="4" t="e">
        <f>IF(Table1[[#This Row],[Import to Gateway Calculator?]]="Yes",IFERROR(Table1[[#This Row],[Days of Storage 1]],""),0)</f>
        <v>#VALUE!</v>
      </c>
    </row>
    <row r="1996" spans="1:16" x14ac:dyDescent="0.25">
      <c r="A1996" s="5" t="e">
        <f t="shared" si="191"/>
        <v>#VALUE!</v>
      </c>
      <c r="B1996" s="6" t="str">
        <f>IFERROR(IF(Table1[[#This Row],[Multi-lens? 1]]="No", 1, IF(Table1[[#This Row],[Multi-lens? 1]]="Dual", 2, IF(Table1[[#This Row],[Multi-lens? 1]]="Quad", 4, ""))),"")</f>
        <v/>
      </c>
      <c r="C1996" s="6" t="e">
        <f t="shared" si="192"/>
        <v>#VALUE!</v>
      </c>
      <c r="D1996" s="6" t="e">
        <f t="shared" si="193"/>
        <v>#VALUE!</v>
      </c>
      <c r="E1996" s="6" t="e">
        <f t="shared" si="194"/>
        <v>#VALUE!</v>
      </c>
      <c r="F1996" s="6" t="e">
        <f t="shared" si="195"/>
        <v>#VALUE!</v>
      </c>
      <c r="H1996" s="6" t="str">
        <f>IFERROR(IF(Table1[[#This Row],[Multi-lens? 1]]="No", 1, IF(Table1[[#This Row],[Multi-lens? 1]]="Dual", 2, IF(Table1[[#This Row],[Multi-lens? 1]]="Quad", 4, ""))),"")</f>
        <v/>
      </c>
      <c r="I1996" s="9" t="str">
        <f>IFERROR(Table1[[#This Row],[Name]],"")</f>
        <v/>
      </c>
      <c r="K1996" s="3" t="str">
        <f t="shared" si="190"/>
        <v/>
      </c>
      <c r="M1996" s="4" t="e">
        <f>IF(Table1[[#This Row],[Import to Gateway Calculator?]]="Yes",IFERROR(Table1[[#This Row],[Streaming Resolution '[MP']]],""),0)</f>
        <v>#VALUE!</v>
      </c>
      <c r="N1996" s="4" t="e">
        <f>IF(Table1[[#This Row],[Import to Gateway Calculator?]]="Yes",IFERROR(Table1[[#This Row],[Recording Resolution '[MP']]],""),0)</f>
        <v>#VALUE!</v>
      </c>
      <c r="O1996" s="4" t="e">
        <f>IF(Table1[[#This Row],[Import to Gateway Calculator?]]="Yes",IFERROR(Table1[[#This Row],[Frame Rate '[FPS'] 1]],""),0)</f>
        <v>#VALUE!</v>
      </c>
      <c r="P1996" s="4" t="e">
        <f>IF(Table1[[#This Row],[Import to Gateway Calculator?]]="Yes",IFERROR(Table1[[#This Row],[Days of Storage 1]],""),0)</f>
        <v>#VALUE!</v>
      </c>
    </row>
    <row r="1997" spans="1:16" x14ac:dyDescent="0.25">
      <c r="A1997" s="5" t="e">
        <f t="shared" si="191"/>
        <v>#VALUE!</v>
      </c>
      <c r="B1997" s="6" t="str">
        <f>IFERROR(IF(Table1[[#This Row],[Multi-lens? 1]]="No", 1, IF(Table1[[#This Row],[Multi-lens? 1]]="Dual", 2, IF(Table1[[#This Row],[Multi-lens? 1]]="Quad", 4, ""))),"")</f>
        <v/>
      </c>
      <c r="C1997" s="6" t="e">
        <f t="shared" si="192"/>
        <v>#VALUE!</v>
      </c>
      <c r="D1997" s="6" t="e">
        <f t="shared" si="193"/>
        <v>#VALUE!</v>
      </c>
      <c r="E1997" s="6" t="e">
        <f t="shared" si="194"/>
        <v>#VALUE!</v>
      </c>
      <c r="F1997" s="6" t="e">
        <f t="shared" si="195"/>
        <v>#VALUE!</v>
      </c>
      <c r="H1997" s="6" t="str">
        <f>IFERROR(IF(Table1[[#This Row],[Multi-lens? 1]]="No", 1, IF(Table1[[#This Row],[Multi-lens? 1]]="Dual", 2, IF(Table1[[#This Row],[Multi-lens? 1]]="Quad", 4, ""))),"")</f>
        <v/>
      </c>
      <c r="I1997" s="9" t="str">
        <f>IFERROR(Table1[[#This Row],[Name]],"")</f>
        <v/>
      </c>
      <c r="K1997" s="3" t="str">
        <f t="shared" si="190"/>
        <v/>
      </c>
      <c r="M1997" s="4" t="e">
        <f>IF(Table1[[#This Row],[Import to Gateway Calculator?]]="Yes",IFERROR(Table1[[#This Row],[Streaming Resolution '[MP']]],""),0)</f>
        <v>#VALUE!</v>
      </c>
      <c r="N1997" s="4" t="e">
        <f>IF(Table1[[#This Row],[Import to Gateway Calculator?]]="Yes",IFERROR(Table1[[#This Row],[Recording Resolution '[MP']]],""),0)</f>
        <v>#VALUE!</v>
      </c>
      <c r="O1997" s="4" t="e">
        <f>IF(Table1[[#This Row],[Import to Gateway Calculator?]]="Yes",IFERROR(Table1[[#This Row],[Frame Rate '[FPS'] 1]],""),0)</f>
        <v>#VALUE!</v>
      </c>
      <c r="P1997" s="4" t="e">
        <f>IF(Table1[[#This Row],[Import to Gateway Calculator?]]="Yes",IFERROR(Table1[[#This Row],[Days of Storage 1]],""),0)</f>
        <v>#VALUE!</v>
      </c>
    </row>
    <row r="1998" spans="1:16" x14ac:dyDescent="0.25">
      <c r="A1998" s="5" t="e">
        <f t="shared" si="191"/>
        <v>#VALUE!</v>
      </c>
      <c r="B1998" s="6" t="str">
        <f>IFERROR(IF(Table1[[#This Row],[Multi-lens? 1]]="No", 1, IF(Table1[[#This Row],[Multi-lens? 1]]="Dual", 2, IF(Table1[[#This Row],[Multi-lens? 1]]="Quad", 4, ""))),"")</f>
        <v/>
      </c>
      <c r="C1998" s="6" t="e">
        <f t="shared" si="192"/>
        <v>#VALUE!</v>
      </c>
      <c r="D1998" s="6" t="e">
        <f t="shared" si="193"/>
        <v>#VALUE!</v>
      </c>
      <c r="E1998" s="6" t="e">
        <f t="shared" si="194"/>
        <v>#VALUE!</v>
      </c>
      <c r="F1998" s="6" t="e">
        <f t="shared" si="195"/>
        <v>#VALUE!</v>
      </c>
      <c r="H1998" s="6" t="str">
        <f>IFERROR(IF(Table1[[#This Row],[Multi-lens? 1]]="No", 1, IF(Table1[[#This Row],[Multi-lens? 1]]="Dual", 2, IF(Table1[[#This Row],[Multi-lens? 1]]="Quad", 4, ""))),"")</f>
        <v/>
      </c>
      <c r="I1998" s="9" t="str">
        <f>IFERROR(Table1[[#This Row],[Name]],"")</f>
        <v/>
      </c>
      <c r="K1998" s="3" t="str">
        <f t="shared" si="190"/>
        <v/>
      </c>
      <c r="M1998" s="4" t="e">
        <f>IF(Table1[[#This Row],[Import to Gateway Calculator?]]="Yes",IFERROR(Table1[[#This Row],[Streaming Resolution '[MP']]],""),0)</f>
        <v>#VALUE!</v>
      </c>
      <c r="N1998" s="4" t="e">
        <f>IF(Table1[[#This Row],[Import to Gateway Calculator?]]="Yes",IFERROR(Table1[[#This Row],[Recording Resolution '[MP']]],""),0)</f>
        <v>#VALUE!</v>
      </c>
      <c r="O1998" s="4" t="e">
        <f>IF(Table1[[#This Row],[Import to Gateway Calculator?]]="Yes",IFERROR(Table1[[#This Row],[Frame Rate '[FPS'] 1]],""),0)</f>
        <v>#VALUE!</v>
      </c>
      <c r="P1998" s="4" t="e">
        <f>IF(Table1[[#This Row],[Import to Gateway Calculator?]]="Yes",IFERROR(Table1[[#This Row],[Days of Storage 1]],""),0)</f>
        <v>#VALUE!</v>
      </c>
    </row>
    <row r="1999" spans="1:16" x14ac:dyDescent="0.25">
      <c r="A1999" s="5" t="e">
        <f t="shared" si="191"/>
        <v>#VALUE!</v>
      </c>
      <c r="B1999" s="6" t="str">
        <f>IFERROR(IF(Table1[[#This Row],[Multi-lens? 1]]="No", 1, IF(Table1[[#This Row],[Multi-lens? 1]]="Dual", 2, IF(Table1[[#This Row],[Multi-lens? 1]]="Quad", 4, ""))),"")</f>
        <v/>
      </c>
      <c r="C1999" s="6" t="e">
        <f t="shared" si="192"/>
        <v>#VALUE!</v>
      </c>
      <c r="D1999" s="6" t="e">
        <f t="shared" si="193"/>
        <v>#VALUE!</v>
      </c>
      <c r="E1999" s="6" t="e">
        <f t="shared" si="194"/>
        <v>#VALUE!</v>
      </c>
      <c r="F1999" s="6" t="e">
        <f t="shared" si="195"/>
        <v>#VALUE!</v>
      </c>
      <c r="H1999" s="6" t="str">
        <f>IFERROR(IF(Table1[[#This Row],[Multi-lens? 1]]="No", 1, IF(Table1[[#This Row],[Multi-lens? 1]]="Dual", 2, IF(Table1[[#This Row],[Multi-lens? 1]]="Quad", 4, ""))),"")</f>
        <v/>
      </c>
      <c r="I1999" s="9" t="str">
        <f>IFERROR(Table1[[#This Row],[Name]],"")</f>
        <v/>
      </c>
      <c r="K1999" s="3" t="str">
        <f t="shared" si="190"/>
        <v/>
      </c>
      <c r="M1999" s="4" t="e">
        <f>IF(Table1[[#This Row],[Import to Gateway Calculator?]]="Yes",IFERROR(Table1[[#This Row],[Streaming Resolution '[MP']]],""),0)</f>
        <v>#VALUE!</v>
      </c>
      <c r="N1999" s="4" t="e">
        <f>IF(Table1[[#This Row],[Import to Gateway Calculator?]]="Yes",IFERROR(Table1[[#This Row],[Recording Resolution '[MP']]],""),0)</f>
        <v>#VALUE!</v>
      </c>
      <c r="O1999" s="4" t="e">
        <f>IF(Table1[[#This Row],[Import to Gateway Calculator?]]="Yes",IFERROR(Table1[[#This Row],[Frame Rate '[FPS'] 1]],""),0)</f>
        <v>#VALUE!</v>
      </c>
      <c r="P1999" s="4" t="e">
        <f>IF(Table1[[#This Row],[Import to Gateway Calculator?]]="Yes",IFERROR(Table1[[#This Row],[Days of Storage 1]],""),0)</f>
        <v>#VALUE!</v>
      </c>
    </row>
    <row r="2000" spans="1:16" x14ac:dyDescent="0.25">
      <c r="A2000" s="5" t="e">
        <f t="shared" si="191"/>
        <v>#VALUE!</v>
      </c>
      <c r="B2000" s="6" t="str">
        <f>IFERROR(IF(Table1[[#This Row],[Multi-lens? 1]]="No", 1, IF(Table1[[#This Row],[Multi-lens? 1]]="Dual", 2, IF(Table1[[#This Row],[Multi-lens? 1]]="Quad", 4, ""))),"")</f>
        <v/>
      </c>
      <c r="C2000" s="6" t="e">
        <f t="shared" si="192"/>
        <v>#VALUE!</v>
      </c>
      <c r="D2000" s="6" t="e">
        <f t="shared" si="193"/>
        <v>#VALUE!</v>
      </c>
      <c r="E2000" s="6" t="e">
        <f t="shared" si="194"/>
        <v>#VALUE!</v>
      </c>
      <c r="F2000" s="6" t="e">
        <f t="shared" si="195"/>
        <v>#VALUE!</v>
      </c>
      <c r="H2000" s="6" t="str">
        <f>IFERROR(IF(Table1[[#This Row],[Multi-lens? 1]]="No", 1, IF(Table1[[#This Row],[Multi-lens? 1]]="Dual", 2, IF(Table1[[#This Row],[Multi-lens? 1]]="Quad", 4, ""))),"")</f>
        <v/>
      </c>
      <c r="I2000" s="9" t="str">
        <f>IFERROR(Table1[[#This Row],[Name]],"")</f>
        <v/>
      </c>
      <c r="K2000" s="3" t="str">
        <f t="shared" si="190"/>
        <v/>
      </c>
      <c r="M2000" s="4" t="e">
        <f>IF(Table1[[#This Row],[Import to Gateway Calculator?]]="Yes",IFERROR(Table1[[#This Row],[Streaming Resolution '[MP']]],""),0)</f>
        <v>#VALUE!</v>
      </c>
      <c r="N2000" s="4" t="e">
        <f>IF(Table1[[#This Row],[Import to Gateway Calculator?]]="Yes",IFERROR(Table1[[#This Row],[Recording Resolution '[MP']]],""),0)</f>
        <v>#VALUE!</v>
      </c>
      <c r="O2000" s="4" t="e">
        <f>IF(Table1[[#This Row],[Import to Gateway Calculator?]]="Yes",IFERROR(Table1[[#This Row],[Frame Rate '[FPS'] 1]],""),0)</f>
        <v>#VALUE!</v>
      </c>
      <c r="P2000" s="4" t="e">
        <f>IF(Table1[[#This Row],[Import to Gateway Calculator?]]="Yes",IFERROR(Table1[[#This Row],[Days of Storage 1]],""),0)</f>
        <v>#VALUE!</v>
      </c>
    </row>
    <row r="2001" spans="1:16" x14ac:dyDescent="0.25">
      <c r="A2001" s="5" t="e">
        <f t="shared" si="191"/>
        <v>#VALUE!</v>
      </c>
      <c r="B2001" s="6" t="str">
        <f>IFERROR(IF(Table1[[#This Row],[Multi-lens? 1]]="No", 1, IF(Table1[[#This Row],[Multi-lens? 1]]="Dual", 2, IF(Table1[[#This Row],[Multi-lens? 1]]="Quad", 4, ""))),"")</f>
        <v/>
      </c>
      <c r="C2001" s="6" t="e">
        <f t="shared" si="192"/>
        <v>#VALUE!</v>
      </c>
      <c r="D2001" s="6" t="e">
        <f t="shared" si="193"/>
        <v>#VALUE!</v>
      </c>
      <c r="E2001" s="6" t="e">
        <f t="shared" si="194"/>
        <v>#VALUE!</v>
      </c>
      <c r="F2001" s="6" t="e">
        <f t="shared" si="195"/>
        <v>#VALUE!</v>
      </c>
      <c r="H2001" s="6" t="str">
        <f>IFERROR(IF(Table1[[#This Row],[Multi-lens? 1]]="No", 1, IF(Table1[[#This Row],[Multi-lens? 1]]="Dual", 2, IF(Table1[[#This Row],[Multi-lens? 1]]="Quad", 4, ""))),"")</f>
        <v/>
      </c>
      <c r="I2001" s="9" t="str">
        <f>IFERROR(Table1[[#This Row],[Name]],"")</f>
        <v/>
      </c>
      <c r="K2001" s="3" t="str">
        <f t="shared" si="190"/>
        <v/>
      </c>
      <c r="M2001" s="4" t="e">
        <f>IF(Table1[[#This Row],[Import to Gateway Calculator?]]="Yes",IFERROR(Table1[[#This Row],[Streaming Resolution '[MP']]],""),0)</f>
        <v>#VALUE!</v>
      </c>
      <c r="N2001" s="4" t="e">
        <f>IF(Table1[[#This Row],[Import to Gateway Calculator?]]="Yes",IFERROR(Table1[[#This Row],[Recording Resolution '[MP']]],""),0)</f>
        <v>#VALUE!</v>
      </c>
      <c r="O2001" s="4" t="e">
        <f>IF(Table1[[#This Row],[Import to Gateway Calculator?]]="Yes",IFERROR(Table1[[#This Row],[Frame Rate '[FPS'] 1]],""),0)</f>
        <v>#VALUE!</v>
      </c>
      <c r="P2001" s="4" t="e">
        <f>IF(Table1[[#This Row],[Import to Gateway Calculator?]]="Yes",IFERROR(Table1[[#This Row],[Days of Storage 1]],""),0)</f>
        <v>#VALUE!</v>
      </c>
    </row>
    <row r="2002" spans="1:16" x14ac:dyDescent="0.25">
      <c r="A2002" s="5" t="e">
        <f t="shared" si="191"/>
        <v>#VALUE!</v>
      </c>
      <c r="B2002" s="6" t="str">
        <f>IFERROR(IF(Table1[[#This Row],[Multi-lens? 1]]="No", 1, IF(Table1[[#This Row],[Multi-lens? 1]]="Dual", 2, IF(Table1[[#This Row],[Multi-lens? 1]]="Quad", 4, ""))),"")</f>
        <v/>
      </c>
      <c r="C2002" s="6" t="e">
        <f t="shared" si="192"/>
        <v>#VALUE!</v>
      </c>
      <c r="D2002" s="6" t="e">
        <f t="shared" si="193"/>
        <v>#VALUE!</v>
      </c>
      <c r="E2002" s="6" t="e">
        <f t="shared" si="194"/>
        <v>#VALUE!</v>
      </c>
      <c r="F2002" s="6" t="e">
        <f t="shared" si="195"/>
        <v>#VALUE!</v>
      </c>
      <c r="H2002" s="6" t="str">
        <f>IFERROR(IF(Table1[[#This Row],[Multi-lens? 1]]="No", 1, IF(Table1[[#This Row],[Multi-lens? 1]]="Dual", 2, IF(Table1[[#This Row],[Multi-lens? 1]]="Quad", 4, ""))),"")</f>
        <v/>
      </c>
      <c r="I2002" s="9" t="str">
        <f>IFERROR(Table1[[#This Row],[Name]],"")</f>
        <v/>
      </c>
      <c r="K2002" s="3" t="str">
        <f t="shared" si="190"/>
        <v/>
      </c>
      <c r="M2002" s="4" t="e">
        <f>IF(Table1[[#This Row],[Import to Gateway Calculator?]]="Yes",IFERROR(Table1[[#This Row],[Streaming Resolution '[MP']]],""),0)</f>
        <v>#VALUE!</v>
      </c>
      <c r="N2002" s="4" t="e">
        <f>IF(Table1[[#This Row],[Import to Gateway Calculator?]]="Yes",IFERROR(Table1[[#This Row],[Recording Resolution '[MP']]],""),0)</f>
        <v>#VALUE!</v>
      </c>
      <c r="O2002" s="4" t="e">
        <f>IF(Table1[[#This Row],[Import to Gateway Calculator?]]="Yes",IFERROR(Table1[[#This Row],[Frame Rate '[FPS'] 1]],""),0)</f>
        <v>#VALUE!</v>
      </c>
      <c r="P2002" s="4" t="e">
        <f>IF(Table1[[#This Row],[Import to Gateway Calculator?]]="Yes",IFERROR(Table1[[#This Row],[Days of Storage 1]],""),0)</f>
        <v>#VALUE!</v>
      </c>
    </row>
    <row r="2003" spans="1:16" x14ac:dyDescent="0.25">
      <c r="A2003" s="5" t="e">
        <f t="shared" si="191"/>
        <v>#VALUE!</v>
      </c>
      <c r="B2003" s="6" t="str">
        <f>IFERROR(IF(Table1[[#This Row],[Multi-lens? 1]]="No", 1, IF(Table1[[#This Row],[Multi-lens? 1]]="Dual", 2, IF(Table1[[#This Row],[Multi-lens? 1]]="Quad", 4, ""))),"")</f>
        <v/>
      </c>
      <c r="C2003" s="6" t="e">
        <f t="shared" si="192"/>
        <v>#VALUE!</v>
      </c>
      <c r="D2003" s="6" t="e">
        <f t="shared" si="193"/>
        <v>#VALUE!</v>
      </c>
      <c r="E2003" s="6" t="e">
        <f t="shared" si="194"/>
        <v>#VALUE!</v>
      </c>
      <c r="F2003" s="6" t="e">
        <f t="shared" si="195"/>
        <v>#VALUE!</v>
      </c>
      <c r="H2003" s="6" t="str">
        <f>IFERROR(IF(Table1[[#This Row],[Multi-lens? 1]]="No", 1, IF(Table1[[#This Row],[Multi-lens? 1]]="Dual", 2, IF(Table1[[#This Row],[Multi-lens? 1]]="Quad", 4, ""))),"")</f>
        <v/>
      </c>
      <c r="I2003" s="9" t="str">
        <f>IFERROR(Table1[[#This Row],[Name]],"")</f>
        <v/>
      </c>
      <c r="K2003" s="3" t="str">
        <f t="shared" si="190"/>
        <v/>
      </c>
      <c r="M2003" s="4" t="e">
        <f>IF(Table1[[#This Row],[Import to Gateway Calculator?]]="Yes",IFERROR(Table1[[#This Row],[Streaming Resolution '[MP']]],""),0)</f>
        <v>#VALUE!</v>
      </c>
      <c r="N2003" s="4" t="e">
        <f>IF(Table1[[#This Row],[Import to Gateway Calculator?]]="Yes",IFERROR(Table1[[#This Row],[Recording Resolution '[MP']]],""),0)</f>
        <v>#VALUE!</v>
      </c>
      <c r="O2003" s="4" t="e">
        <f>IF(Table1[[#This Row],[Import to Gateway Calculator?]]="Yes",IFERROR(Table1[[#This Row],[Frame Rate '[FPS'] 1]],""),0)</f>
        <v>#VALUE!</v>
      </c>
      <c r="P2003" s="4" t="e">
        <f>IF(Table1[[#This Row],[Import to Gateway Calculator?]]="Yes",IFERROR(Table1[[#This Row],[Days of Storage 1]],""),0)</f>
        <v>#VALUE!</v>
      </c>
    </row>
    <row r="2004" spans="1:16" x14ac:dyDescent="0.25">
      <c r="A2004" s="5" t="e">
        <f t="shared" si="191"/>
        <v>#VALUE!</v>
      </c>
      <c r="B2004" s="6" t="str">
        <f>IFERROR(IF(Table1[[#This Row],[Multi-lens? 1]]="No", 1, IF(Table1[[#This Row],[Multi-lens? 1]]="Dual", 2, IF(Table1[[#This Row],[Multi-lens? 1]]="Quad", 4, ""))),"")</f>
        <v/>
      </c>
      <c r="C2004" s="6" t="e">
        <f t="shared" si="192"/>
        <v>#VALUE!</v>
      </c>
      <c r="D2004" s="6" t="e">
        <f t="shared" si="193"/>
        <v>#VALUE!</v>
      </c>
      <c r="E2004" s="6" t="e">
        <f t="shared" si="194"/>
        <v>#VALUE!</v>
      </c>
      <c r="F2004" s="6" t="e">
        <f t="shared" si="195"/>
        <v>#VALUE!</v>
      </c>
      <c r="H2004" s="6" t="str">
        <f>IFERROR(IF(Table1[[#This Row],[Multi-lens? 1]]="No", 1, IF(Table1[[#This Row],[Multi-lens? 1]]="Dual", 2, IF(Table1[[#This Row],[Multi-lens? 1]]="Quad", 4, ""))),"")</f>
        <v/>
      </c>
      <c r="I2004" s="9" t="str">
        <f>IFERROR(Table1[[#This Row],[Name]],"")</f>
        <v/>
      </c>
      <c r="K2004" s="3" t="str">
        <f t="shared" si="190"/>
        <v/>
      </c>
      <c r="M2004" s="4" t="e">
        <f>IF(Table1[[#This Row],[Import to Gateway Calculator?]]="Yes",IFERROR(Table1[[#This Row],[Streaming Resolution '[MP']]],""),0)</f>
        <v>#VALUE!</v>
      </c>
      <c r="N2004" s="4" t="e">
        <f>IF(Table1[[#This Row],[Import to Gateway Calculator?]]="Yes",IFERROR(Table1[[#This Row],[Recording Resolution '[MP']]],""),0)</f>
        <v>#VALUE!</v>
      </c>
      <c r="O2004" s="4" t="e">
        <f>IF(Table1[[#This Row],[Import to Gateway Calculator?]]="Yes",IFERROR(Table1[[#This Row],[Frame Rate '[FPS'] 1]],""),0)</f>
        <v>#VALUE!</v>
      </c>
      <c r="P2004" s="4" t="e">
        <f>IF(Table1[[#This Row],[Import to Gateway Calculator?]]="Yes",IFERROR(Table1[[#This Row],[Days of Storage 1]],""),0)</f>
        <v>#VALUE!</v>
      </c>
    </row>
    <row r="2005" spans="1:16" x14ac:dyDescent="0.25">
      <c r="A2005" s="5" t="e">
        <f t="shared" si="191"/>
        <v>#VALUE!</v>
      </c>
      <c r="B2005" s="6" t="str">
        <f>IFERROR(IF(Table1[[#This Row],[Multi-lens? 1]]="No", 1, IF(Table1[[#This Row],[Multi-lens? 1]]="Dual", 2, IF(Table1[[#This Row],[Multi-lens? 1]]="Quad", 4, ""))),"")</f>
        <v/>
      </c>
      <c r="C2005" s="6" t="e">
        <f t="shared" si="192"/>
        <v>#VALUE!</v>
      </c>
      <c r="D2005" s="6" t="e">
        <f t="shared" si="193"/>
        <v>#VALUE!</v>
      </c>
      <c r="E2005" s="6" t="e">
        <f t="shared" si="194"/>
        <v>#VALUE!</v>
      </c>
      <c r="F2005" s="6" t="e">
        <f t="shared" si="195"/>
        <v>#VALUE!</v>
      </c>
      <c r="H2005" s="6" t="str">
        <f>IFERROR(IF(Table1[[#This Row],[Multi-lens? 1]]="No", 1, IF(Table1[[#This Row],[Multi-lens? 1]]="Dual", 2, IF(Table1[[#This Row],[Multi-lens? 1]]="Quad", 4, ""))),"")</f>
        <v/>
      </c>
      <c r="I2005" s="9" t="str">
        <f>IFERROR(Table1[[#This Row],[Name]],"")</f>
        <v/>
      </c>
      <c r="K2005" s="3" t="str">
        <f t="shared" si="190"/>
        <v/>
      </c>
      <c r="M2005" s="4" t="e">
        <f>IF(Table1[[#This Row],[Import to Gateway Calculator?]]="Yes",IFERROR(Table1[[#This Row],[Streaming Resolution '[MP']]],""),0)</f>
        <v>#VALUE!</v>
      </c>
      <c r="N2005" s="4" t="e">
        <f>IF(Table1[[#This Row],[Import to Gateway Calculator?]]="Yes",IFERROR(Table1[[#This Row],[Recording Resolution '[MP']]],""),0)</f>
        <v>#VALUE!</v>
      </c>
      <c r="O2005" s="4" t="e">
        <f>IF(Table1[[#This Row],[Import to Gateway Calculator?]]="Yes",IFERROR(Table1[[#This Row],[Frame Rate '[FPS'] 1]],""),0)</f>
        <v>#VALUE!</v>
      </c>
      <c r="P2005" s="4" t="e">
        <f>IF(Table1[[#This Row],[Import to Gateway Calculator?]]="Yes",IFERROR(Table1[[#This Row],[Days of Storage 1]],""),0)</f>
        <v>#VALUE!</v>
      </c>
    </row>
    <row r="2006" spans="1:16" x14ac:dyDescent="0.25">
      <c r="A2006" s="5" t="e">
        <f t="shared" si="191"/>
        <v>#VALUE!</v>
      </c>
      <c r="B2006" s="6" t="str">
        <f>IFERROR(IF(Table1[[#This Row],[Multi-lens? 1]]="No", 1, IF(Table1[[#This Row],[Multi-lens? 1]]="Dual", 2, IF(Table1[[#This Row],[Multi-lens? 1]]="Quad", 4, ""))),"")</f>
        <v/>
      </c>
      <c r="C2006" s="6" t="e">
        <f t="shared" si="192"/>
        <v>#VALUE!</v>
      </c>
      <c r="D2006" s="6" t="e">
        <f t="shared" si="193"/>
        <v>#VALUE!</v>
      </c>
      <c r="E2006" s="6" t="e">
        <f t="shared" si="194"/>
        <v>#VALUE!</v>
      </c>
      <c r="F2006" s="6" t="e">
        <f t="shared" si="195"/>
        <v>#VALUE!</v>
      </c>
      <c r="H2006" s="6" t="str">
        <f>IFERROR(IF(Table1[[#This Row],[Multi-lens? 1]]="No", 1, IF(Table1[[#This Row],[Multi-lens? 1]]="Dual", 2, IF(Table1[[#This Row],[Multi-lens? 1]]="Quad", 4, ""))),"")</f>
        <v/>
      </c>
      <c r="I2006" s="9" t="str">
        <f>IFERROR(Table1[[#This Row],[Name]],"")</f>
        <v/>
      </c>
      <c r="K2006" s="3" t="str">
        <f t="shared" si="190"/>
        <v/>
      </c>
      <c r="M2006" s="4" t="e">
        <f>IF(Table1[[#This Row],[Import to Gateway Calculator?]]="Yes",IFERROR(Table1[[#This Row],[Streaming Resolution '[MP']]],""),0)</f>
        <v>#VALUE!</v>
      </c>
      <c r="N2006" s="4" t="e">
        <f>IF(Table1[[#This Row],[Import to Gateway Calculator?]]="Yes",IFERROR(Table1[[#This Row],[Recording Resolution '[MP']]],""),0)</f>
        <v>#VALUE!</v>
      </c>
      <c r="O2006" s="4" t="e">
        <f>IF(Table1[[#This Row],[Import to Gateway Calculator?]]="Yes",IFERROR(Table1[[#This Row],[Frame Rate '[FPS'] 1]],""),0)</f>
        <v>#VALUE!</v>
      </c>
      <c r="P2006" s="4" t="e">
        <f>IF(Table1[[#This Row],[Import to Gateway Calculator?]]="Yes",IFERROR(Table1[[#This Row],[Days of Storage 1]],""),0)</f>
        <v>#VALUE!</v>
      </c>
    </row>
    <row r="2007" spans="1:16" x14ac:dyDescent="0.25">
      <c r="A2007" s="5" t="e">
        <f t="shared" si="191"/>
        <v>#VALUE!</v>
      </c>
      <c r="B2007" s="6" t="str">
        <f>IFERROR(IF(Table1[[#This Row],[Multi-lens? 1]]="No", 1, IF(Table1[[#This Row],[Multi-lens? 1]]="Dual", 2, IF(Table1[[#This Row],[Multi-lens? 1]]="Quad", 4, ""))),"")</f>
        <v/>
      </c>
      <c r="C2007" s="6" t="e">
        <f t="shared" si="192"/>
        <v>#VALUE!</v>
      </c>
      <c r="D2007" s="6" t="e">
        <f t="shared" si="193"/>
        <v>#VALUE!</v>
      </c>
      <c r="E2007" s="6" t="e">
        <f t="shared" si="194"/>
        <v>#VALUE!</v>
      </c>
      <c r="F2007" s="6" t="e">
        <f t="shared" si="195"/>
        <v>#VALUE!</v>
      </c>
      <c r="H2007" s="6" t="str">
        <f>IFERROR(IF(Table1[[#This Row],[Multi-lens? 1]]="No", 1, IF(Table1[[#This Row],[Multi-lens? 1]]="Dual", 2, IF(Table1[[#This Row],[Multi-lens? 1]]="Quad", 4, ""))),"")</f>
        <v/>
      </c>
      <c r="I2007" s="9" t="str">
        <f>IFERROR(Table1[[#This Row],[Name]],"")</f>
        <v/>
      </c>
      <c r="K2007" s="3" t="str">
        <f t="shared" si="190"/>
        <v/>
      </c>
      <c r="M2007" s="4" t="e">
        <f>IF(Table1[[#This Row],[Import to Gateway Calculator?]]="Yes",IFERROR(Table1[[#This Row],[Streaming Resolution '[MP']]],""),0)</f>
        <v>#VALUE!</v>
      </c>
      <c r="N2007" s="4" t="e">
        <f>IF(Table1[[#This Row],[Import to Gateway Calculator?]]="Yes",IFERROR(Table1[[#This Row],[Recording Resolution '[MP']]],""),0)</f>
        <v>#VALUE!</v>
      </c>
      <c r="O2007" s="4" t="e">
        <f>IF(Table1[[#This Row],[Import to Gateway Calculator?]]="Yes",IFERROR(Table1[[#This Row],[Frame Rate '[FPS'] 1]],""),0)</f>
        <v>#VALUE!</v>
      </c>
      <c r="P2007" s="4" t="e">
        <f>IF(Table1[[#This Row],[Import to Gateway Calculator?]]="Yes",IFERROR(Table1[[#This Row],[Days of Storage 1]],""),0)</f>
        <v>#VALUE!</v>
      </c>
    </row>
    <row r="2008" spans="1:16" x14ac:dyDescent="0.25">
      <c r="A2008" s="5" t="e">
        <f t="shared" si="191"/>
        <v>#VALUE!</v>
      </c>
      <c r="B2008" s="6" t="str">
        <f>IFERROR(IF(Table1[[#This Row],[Multi-lens? 1]]="No", 1, IF(Table1[[#This Row],[Multi-lens? 1]]="Dual", 2, IF(Table1[[#This Row],[Multi-lens? 1]]="Quad", 4, ""))),"")</f>
        <v/>
      </c>
      <c r="C2008" s="6" t="e">
        <f t="shared" si="192"/>
        <v>#VALUE!</v>
      </c>
      <c r="D2008" s="6" t="e">
        <f t="shared" si="193"/>
        <v>#VALUE!</v>
      </c>
      <c r="E2008" s="6" t="e">
        <f t="shared" si="194"/>
        <v>#VALUE!</v>
      </c>
      <c r="F2008" s="6" t="e">
        <f t="shared" si="195"/>
        <v>#VALUE!</v>
      </c>
      <c r="H2008" s="6" t="str">
        <f>IFERROR(IF(Table1[[#This Row],[Multi-lens? 1]]="No", 1, IF(Table1[[#This Row],[Multi-lens? 1]]="Dual", 2, IF(Table1[[#This Row],[Multi-lens? 1]]="Quad", 4, ""))),"")</f>
        <v/>
      </c>
      <c r="I2008" s="9" t="str">
        <f>IFERROR(Table1[[#This Row],[Name]],"")</f>
        <v/>
      </c>
      <c r="K2008" s="3" t="str">
        <f t="shared" si="190"/>
        <v/>
      </c>
      <c r="M2008" s="4" t="e">
        <f>IF(Table1[[#This Row],[Import to Gateway Calculator?]]="Yes",IFERROR(Table1[[#This Row],[Streaming Resolution '[MP']]],""),0)</f>
        <v>#VALUE!</v>
      </c>
      <c r="N2008" s="4" t="e">
        <f>IF(Table1[[#This Row],[Import to Gateway Calculator?]]="Yes",IFERROR(Table1[[#This Row],[Recording Resolution '[MP']]],""),0)</f>
        <v>#VALUE!</v>
      </c>
      <c r="O2008" s="4" t="e">
        <f>IF(Table1[[#This Row],[Import to Gateway Calculator?]]="Yes",IFERROR(Table1[[#This Row],[Frame Rate '[FPS'] 1]],""),0)</f>
        <v>#VALUE!</v>
      </c>
      <c r="P2008" s="4" t="e">
        <f>IF(Table1[[#This Row],[Import to Gateway Calculator?]]="Yes",IFERROR(Table1[[#This Row],[Days of Storage 1]],""),0)</f>
        <v>#VALUE!</v>
      </c>
    </row>
    <row r="2009" spans="1:16" x14ac:dyDescent="0.25">
      <c r="A2009" s="5" t="e">
        <f t="shared" si="191"/>
        <v>#VALUE!</v>
      </c>
      <c r="B2009" s="6" t="str">
        <f>IFERROR(IF(Table1[[#This Row],[Multi-lens? 1]]="No", 1, IF(Table1[[#This Row],[Multi-lens? 1]]="Dual", 2, IF(Table1[[#This Row],[Multi-lens? 1]]="Quad", 4, ""))),"")</f>
        <v/>
      </c>
      <c r="C2009" s="6" t="e">
        <f t="shared" si="192"/>
        <v>#VALUE!</v>
      </c>
      <c r="D2009" s="6" t="e">
        <f t="shared" si="193"/>
        <v>#VALUE!</v>
      </c>
      <c r="E2009" s="6" t="e">
        <f t="shared" si="194"/>
        <v>#VALUE!</v>
      </c>
      <c r="F2009" s="6" t="e">
        <f t="shared" si="195"/>
        <v>#VALUE!</v>
      </c>
      <c r="H2009" s="6" t="str">
        <f>IFERROR(IF(Table1[[#This Row],[Multi-lens? 1]]="No", 1, IF(Table1[[#This Row],[Multi-lens? 1]]="Dual", 2, IF(Table1[[#This Row],[Multi-lens? 1]]="Quad", 4, ""))),"")</f>
        <v/>
      </c>
      <c r="I2009" s="9" t="str">
        <f>IFERROR(Table1[[#This Row],[Name]],"")</f>
        <v/>
      </c>
      <c r="K2009" s="3" t="str">
        <f t="shared" si="190"/>
        <v/>
      </c>
      <c r="M2009" s="4" t="e">
        <f>IF(Table1[[#This Row],[Import to Gateway Calculator?]]="Yes",IFERROR(Table1[[#This Row],[Streaming Resolution '[MP']]],""),0)</f>
        <v>#VALUE!</v>
      </c>
      <c r="N2009" s="4" t="e">
        <f>IF(Table1[[#This Row],[Import to Gateway Calculator?]]="Yes",IFERROR(Table1[[#This Row],[Recording Resolution '[MP']]],""),0)</f>
        <v>#VALUE!</v>
      </c>
      <c r="O2009" s="4" t="e">
        <f>IF(Table1[[#This Row],[Import to Gateway Calculator?]]="Yes",IFERROR(Table1[[#This Row],[Frame Rate '[FPS'] 1]],""),0)</f>
        <v>#VALUE!</v>
      </c>
      <c r="P2009" s="4" t="e">
        <f>IF(Table1[[#This Row],[Import to Gateway Calculator?]]="Yes",IFERROR(Table1[[#This Row],[Days of Storage 1]],""),0)</f>
        <v>#VALUE!</v>
      </c>
    </row>
    <row r="2010" spans="1:16" x14ac:dyDescent="0.25">
      <c r="A2010" s="5" t="e">
        <f t="shared" si="191"/>
        <v>#VALUE!</v>
      </c>
      <c r="B2010" s="6" t="str">
        <f>IFERROR(IF(Table1[[#This Row],[Multi-lens? 1]]="No", 1, IF(Table1[[#This Row],[Multi-lens? 1]]="Dual", 2, IF(Table1[[#This Row],[Multi-lens? 1]]="Quad", 4, ""))),"")</f>
        <v/>
      </c>
      <c r="C2010" s="6" t="e">
        <f t="shared" si="192"/>
        <v>#VALUE!</v>
      </c>
      <c r="D2010" s="6" t="e">
        <f t="shared" si="193"/>
        <v>#VALUE!</v>
      </c>
      <c r="E2010" s="6" t="e">
        <f t="shared" si="194"/>
        <v>#VALUE!</v>
      </c>
      <c r="F2010" s="6" t="e">
        <f t="shared" si="195"/>
        <v>#VALUE!</v>
      </c>
      <c r="H2010" s="6" t="str">
        <f>IFERROR(IF(Table1[[#This Row],[Multi-lens? 1]]="No", 1, IF(Table1[[#This Row],[Multi-lens? 1]]="Dual", 2, IF(Table1[[#This Row],[Multi-lens? 1]]="Quad", 4, ""))),"")</f>
        <v/>
      </c>
      <c r="I2010" s="9" t="str">
        <f>IFERROR(Table1[[#This Row],[Name]],"")</f>
        <v/>
      </c>
      <c r="K2010" s="3" t="str">
        <f t="shared" si="190"/>
        <v/>
      </c>
      <c r="M2010" s="4" t="e">
        <f>IF(Table1[[#This Row],[Import to Gateway Calculator?]]="Yes",IFERROR(Table1[[#This Row],[Streaming Resolution '[MP']]],""),0)</f>
        <v>#VALUE!</v>
      </c>
      <c r="N2010" s="4" t="e">
        <f>IF(Table1[[#This Row],[Import to Gateway Calculator?]]="Yes",IFERROR(Table1[[#This Row],[Recording Resolution '[MP']]],""),0)</f>
        <v>#VALUE!</v>
      </c>
      <c r="O2010" s="4" t="e">
        <f>IF(Table1[[#This Row],[Import to Gateway Calculator?]]="Yes",IFERROR(Table1[[#This Row],[Frame Rate '[FPS'] 1]],""),0)</f>
        <v>#VALUE!</v>
      </c>
      <c r="P2010" s="4" t="e">
        <f>IF(Table1[[#This Row],[Import to Gateway Calculator?]]="Yes",IFERROR(Table1[[#This Row],[Days of Storage 1]],""),0)</f>
        <v>#VALUE!</v>
      </c>
    </row>
    <row r="2011" spans="1:16" x14ac:dyDescent="0.25">
      <c r="A2011" s="5" t="e">
        <f t="shared" si="191"/>
        <v>#VALUE!</v>
      </c>
      <c r="B2011" s="6" t="str">
        <f>IFERROR(IF(Table1[[#This Row],[Multi-lens? 1]]="No", 1, IF(Table1[[#This Row],[Multi-lens? 1]]="Dual", 2, IF(Table1[[#This Row],[Multi-lens? 1]]="Quad", 4, ""))),"")</f>
        <v/>
      </c>
      <c r="C2011" s="6" t="e">
        <f t="shared" si="192"/>
        <v>#VALUE!</v>
      </c>
      <c r="D2011" s="6" t="e">
        <f t="shared" si="193"/>
        <v>#VALUE!</v>
      </c>
      <c r="E2011" s="6" t="e">
        <f t="shared" si="194"/>
        <v>#VALUE!</v>
      </c>
      <c r="F2011" s="6" t="e">
        <f t="shared" si="195"/>
        <v>#VALUE!</v>
      </c>
      <c r="H2011" s="6" t="str">
        <f>IFERROR(IF(Table1[[#This Row],[Multi-lens? 1]]="No", 1, IF(Table1[[#This Row],[Multi-lens? 1]]="Dual", 2, IF(Table1[[#This Row],[Multi-lens? 1]]="Quad", 4, ""))),"")</f>
        <v/>
      </c>
      <c r="I2011" s="9" t="str">
        <f>IFERROR(Table1[[#This Row],[Name]],"")</f>
        <v/>
      </c>
      <c r="K2011" s="3" t="str">
        <f t="shared" si="190"/>
        <v/>
      </c>
      <c r="M2011" s="4" t="e">
        <f>IF(Table1[[#This Row],[Import to Gateway Calculator?]]="Yes",IFERROR(Table1[[#This Row],[Streaming Resolution '[MP']]],""),0)</f>
        <v>#VALUE!</v>
      </c>
      <c r="N2011" s="4" t="e">
        <f>IF(Table1[[#This Row],[Import to Gateway Calculator?]]="Yes",IFERROR(Table1[[#This Row],[Recording Resolution '[MP']]],""),0)</f>
        <v>#VALUE!</v>
      </c>
      <c r="O2011" s="4" t="e">
        <f>IF(Table1[[#This Row],[Import to Gateway Calculator?]]="Yes",IFERROR(Table1[[#This Row],[Frame Rate '[FPS'] 1]],""),0)</f>
        <v>#VALUE!</v>
      </c>
      <c r="P2011" s="4" t="e">
        <f>IF(Table1[[#This Row],[Import to Gateway Calculator?]]="Yes",IFERROR(Table1[[#This Row],[Days of Storage 1]],""),0)</f>
        <v>#VALUE!</v>
      </c>
    </row>
    <row r="2012" spans="1:16" x14ac:dyDescent="0.25">
      <c r="A2012" s="5" t="e">
        <f t="shared" si="191"/>
        <v>#VALUE!</v>
      </c>
      <c r="B2012" s="6" t="str">
        <f>IFERROR(IF(Table1[[#This Row],[Multi-lens? 1]]="No", 1, IF(Table1[[#This Row],[Multi-lens? 1]]="Dual", 2, IF(Table1[[#This Row],[Multi-lens? 1]]="Quad", 4, ""))),"")</f>
        <v/>
      </c>
      <c r="C2012" s="6" t="e">
        <f t="shared" si="192"/>
        <v>#VALUE!</v>
      </c>
      <c r="D2012" s="6" t="e">
        <f t="shared" si="193"/>
        <v>#VALUE!</v>
      </c>
      <c r="E2012" s="6" t="e">
        <f t="shared" si="194"/>
        <v>#VALUE!</v>
      </c>
      <c r="F2012" s="6" t="e">
        <f t="shared" si="195"/>
        <v>#VALUE!</v>
      </c>
      <c r="H2012" s="6" t="str">
        <f>IFERROR(IF(Table1[[#This Row],[Multi-lens? 1]]="No", 1, IF(Table1[[#This Row],[Multi-lens? 1]]="Dual", 2, IF(Table1[[#This Row],[Multi-lens? 1]]="Quad", 4, ""))),"")</f>
        <v/>
      </c>
      <c r="I2012" s="9" t="str">
        <f>IFERROR(Table1[[#This Row],[Name]],"")</f>
        <v/>
      </c>
      <c r="K2012" s="3" t="str">
        <f t="shared" si="190"/>
        <v/>
      </c>
      <c r="M2012" s="4" t="e">
        <f>IF(Table1[[#This Row],[Import to Gateway Calculator?]]="Yes",IFERROR(Table1[[#This Row],[Streaming Resolution '[MP']]],""),0)</f>
        <v>#VALUE!</v>
      </c>
      <c r="N2012" s="4" t="e">
        <f>IF(Table1[[#This Row],[Import to Gateway Calculator?]]="Yes",IFERROR(Table1[[#This Row],[Recording Resolution '[MP']]],""),0)</f>
        <v>#VALUE!</v>
      </c>
      <c r="O2012" s="4" t="e">
        <f>IF(Table1[[#This Row],[Import to Gateway Calculator?]]="Yes",IFERROR(Table1[[#This Row],[Frame Rate '[FPS'] 1]],""),0)</f>
        <v>#VALUE!</v>
      </c>
      <c r="P2012" s="4" t="e">
        <f>IF(Table1[[#This Row],[Import to Gateway Calculator?]]="Yes",IFERROR(Table1[[#This Row],[Days of Storage 1]],""),0)</f>
        <v>#VALUE!</v>
      </c>
    </row>
    <row r="2013" spans="1:16" x14ac:dyDescent="0.25">
      <c r="A2013" s="5" t="e">
        <f t="shared" si="191"/>
        <v>#VALUE!</v>
      </c>
      <c r="B2013" s="6" t="str">
        <f>IFERROR(IF(Table1[[#This Row],[Multi-lens? 1]]="No", 1, IF(Table1[[#This Row],[Multi-lens? 1]]="Dual", 2, IF(Table1[[#This Row],[Multi-lens? 1]]="Quad", 4, ""))),"")</f>
        <v/>
      </c>
      <c r="C2013" s="6" t="e">
        <f t="shared" si="192"/>
        <v>#VALUE!</v>
      </c>
      <c r="D2013" s="6" t="e">
        <f t="shared" si="193"/>
        <v>#VALUE!</v>
      </c>
      <c r="E2013" s="6" t="e">
        <f t="shared" si="194"/>
        <v>#VALUE!</v>
      </c>
      <c r="F2013" s="6" t="e">
        <f t="shared" si="195"/>
        <v>#VALUE!</v>
      </c>
      <c r="H2013" s="6" t="str">
        <f>IFERROR(IF(Table1[[#This Row],[Multi-lens? 1]]="No", 1, IF(Table1[[#This Row],[Multi-lens? 1]]="Dual", 2, IF(Table1[[#This Row],[Multi-lens? 1]]="Quad", 4, ""))),"")</f>
        <v/>
      </c>
      <c r="I2013" s="9" t="str">
        <f>IFERROR(Table1[[#This Row],[Name]],"")</f>
        <v/>
      </c>
      <c r="K2013" s="3" t="str">
        <f t="shared" si="190"/>
        <v/>
      </c>
      <c r="M2013" s="4" t="e">
        <f>IF(Table1[[#This Row],[Import to Gateway Calculator?]]="Yes",IFERROR(Table1[[#This Row],[Streaming Resolution '[MP']]],""),0)</f>
        <v>#VALUE!</v>
      </c>
      <c r="N2013" s="4" t="e">
        <f>IF(Table1[[#This Row],[Import to Gateway Calculator?]]="Yes",IFERROR(Table1[[#This Row],[Recording Resolution '[MP']]],""),0)</f>
        <v>#VALUE!</v>
      </c>
      <c r="O2013" s="4" t="e">
        <f>IF(Table1[[#This Row],[Import to Gateway Calculator?]]="Yes",IFERROR(Table1[[#This Row],[Frame Rate '[FPS'] 1]],""),0)</f>
        <v>#VALUE!</v>
      </c>
      <c r="P2013" s="4" t="e">
        <f>IF(Table1[[#This Row],[Import to Gateway Calculator?]]="Yes",IFERROR(Table1[[#This Row],[Days of Storage 1]],""),0)</f>
        <v>#VALUE!</v>
      </c>
    </row>
    <row r="2014" spans="1:16" x14ac:dyDescent="0.25">
      <c r="A2014" s="5" t="e">
        <f t="shared" si="191"/>
        <v>#VALUE!</v>
      </c>
      <c r="B2014" s="6" t="str">
        <f>IFERROR(IF(Table1[[#This Row],[Multi-lens? 1]]="No", 1, IF(Table1[[#This Row],[Multi-lens? 1]]="Dual", 2, IF(Table1[[#This Row],[Multi-lens? 1]]="Quad", 4, ""))),"")</f>
        <v/>
      </c>
      <c r="C2014" s="6" t="e">
        <f t="shared" si="192"/>
        <v>#VALUE!</v>
      </c>
      <c r="D2014" s="6" t="e">
        <f t="shared" si="193"/>
        <v>#VALUE!</v>
      </c>
      <c r="E2014" s="6" t="e">
        <f t="shared" si="194"/>
        <v>#VALUE!</v>
      </c>
      <c r="F2014" s="6" t="e">
        <f t="shared" si="195"/>
        <v>#VALUE!</v>
      </c>
      <c r="H2014" s="6" t="str">
        <f>IFERROR(IF(Table1[[#This Row],[Multi-lens? 1]]="No", 1, IF(Table1[[#This Row],[Multi-lens? 1]]="Dual", 2, IF(Table1[[#This Row],[Multi-lens? 1]]="Quad", 4, ""))),"")</f>
        <v/>
      </c>
      <c r="I2014" s="9" t="str">
        <f>IFERROR(Table1[[#This Row],[Name]],"")</f>
        <v/>
      </c>
      <c r="K2014" s="3" t="str">
        <f t="shared" si="190"/>
        <v/>
      </c>
      <c r="M2014" s="4" t="e">
        <f>IF(Table1[[#This Row],[Import to Gateway Calculator?]]="Yes",IFERROR(Table1[[#This Row],[Streaming Resolution '[MP']]],""),0)</f>
        <v>#VALUE!</v>
      </c>
      <c r="N2014" s="4" t="e">
        <f>IF(Table1[[#This Row],[Import to Gateway Calculator?]]="Yes",IFERROR(Table1[[#This Row],[Recording Resolution '[MP']]],""),0)</f>
        <v>#VALUE!</v>
      </c>
      <c r="O2014" s="4" t="e">
        <f>IF(Table1[[#This Row],[Import to Gateway Calculator?]]="Yes",IFERROR(Table1[[#This Row],[Frame Rate '[FPS'] 1]],""),0)</f>
        <v>#VALUE!</v>
      </c>
      <c r="P2014" s="4" t="e">
        <f>IF(Table1[[#This Row],[Import to Gateway Calculator?]]="Yes",IFERROR(Table1[[#This Row],[Days of Storage 1]],""),0)</f>
        <v>#VALUE!</v>
      </c>
    </row>
    <row r="2015" spans="1:16" x14ac:dyDescent="0.25">
      <c r="A2015" s="5" t="e">
        <f t="shared" si="191"/>
        <v>#VALUE!</v>
      </c>
      <c r="B2015" s="6" t="str">
        <f>IFERROR(IF(Table1[[#This Row],[Multi-lens? 1]]="No", 1, IF(Table1[[#This Row],[Multi-lens? 1]]="Dual", 2, IF(Table1[[#This Row],[Multi-lens? 1]]="Quad", 4, ""))),"")</f>
        <v/>
      </c>
      <c r="C2015" s="6" t="e">
        <f t="shared" si="192"/>
        <v>#VALUE!</v>
      </c>
      <c r="D2015" s="6" t="e">
        <f t="shared" si="193"/>
        <v>#VALUE!</v>
      </c>
      <c r="E2015" s="6" t="e">
        <f t="shared" si="194"/>
        <v>#VALUE!</v>
      </c>
      <c r="F2015" s="6" t="e">
        <f t="shared" si="195"/>
        <v>#VALUE!</v>
      </c>
      <c r="H2015" s="6" t="str">
        <f>IFERROR(IF(Table1[[#This Row],[Multi-lens? 1]]="No", 1, IF(Table1[[#This Row],[Multi-lens? 1]]="Dual", 2, IF(Table1[[#This Row],[Multi-lens? 1]]="Quad", 4, ""))),"")</f>
        <v/>
      </c>
      <c r="I2015" s="9" t="str">
        <f>IFERROR(Table1[[#This Row],[Name]],"")</f>
        <v/>
      </c>
      <c r="K2015" s="3" t="str">
        <f t="shared" si="190"/>
        <v/>
      </c>
      <c r="M2015" s="4" t="e">
        <f>IF(Table1[[#This Row],[Import to Gateway Calculator?]]="Yes",IFERROR(Table1[[#This Row],[Streaming Resolution '[MP']]],""),0)</f>
        <v>#VALUE!</v>
      </c>
      <c r="N2015" s="4" t="e">
        <f>IF(Table1[[#This Row],[Import to Gateway Calculator?]]="Yes",IFERROR(Table1[[#This Row],[Recording Resolution '[MP']]],""),0)</f>
        <v>#VALUE!</v>
      </c>
      <c r="O2015" s="4" t="e">
        <f>IF(Table1[[#This Row],[Import to Gateway Calculator?]]="Yes",IFERROR(Table1[[#This Row],[Frame Rate '[FPS'] 1]],""),0)</f>
        <v>#VALUE!</v>
      </c>
      <c r="P2015" s="4" t="e">
        <f>IF(Table1[[#This Row],[Import to Gateway Calculator?]]="Yes",IFERROR(Table1[[#This Row],[Days of Storage 1]],""),0)</f>
        <v>#VALUE!</v>
      </c>
    </row>
    <row r="2016" spans="1:16" x14ac:dyDescent="0.25">
      <c r="A2016" s="5" t="e">
        <f t="shared" si="191"/>
        <v>#VALUE!</v>
      </c>
      <c r="B2016" s="6" t="str">
        <f>IFERROR(IF(Table1[[#This Row],[Multi-lens? 1]]="No", 1, IF(Table1[[#This Row],[Multi-lens? 1]]="Dual", 2, IF(Table1[[#This Row],[Multi-lens? 1]]="Quad", 4, ""))),"")</f>
        <v/>
      </c>
      <c r="C2016" s="6" t="e">
        <f t="shared" si="192"/>
        <v>#VALUE!</v>
      </c>
      <c r="D2016" s="6" t="e">
        <f t="shared" si="193"/>
        <v>#VALUE!</v>
      </c>
      <c r="E2016" s="6" t="e">
        <f t="shared" si="194"/>
        <v>#VALUE!</v>
      </c>
      <c r="F2016" s="6" t="e">
        <f t="shared" si="195"/>
        <v>#VALUE!</v>
      </c>
      <c r="H2016" s="6" t="str">
        <f>IFERROR(IF(Table1[[#This Row],[Multi-lens? 1]]="No", 1, IF(Table1[[#This Row],[Multi-lens? 1]]="Dual", 2, IF(Table1[[#This Row],[Multi-lens? 1]]="Quad", 4, ""))),"")</f>
        <v/>
      </c>
      <c r="I2016" s="9" t="str">
        <f>IFERROR(Table1[[#This Row],[Name]],"")</f>
        <v/>
      </c>
      <c r="K2016" s="3" t="str">
        <f t="shared" si="190"/>
        <v/>
      </c>
      <c r="M2016" s="4" t="e">
        <f>IF(Table1[[#This Row],[Import to Gateway Calculator?]]="Yes",IFERROR(Table1[[#This Row],[Streaming Resolution '[MP']]],""),0)</f>
        <v>#VALUE!</v>
      </c>
      <c r="N2016" s="4" t="e">
        <f>IF(Table1[[#This Row],[Import to Gateway Calculator?]]="Yes",IFERROR(Table1[[#This Row],[Recording Resolution '[MP']]],""),0)</f>
        <v>#VALUE!</v>
      </c>
      <c r="O2016" s="4" t="e">
        <f>IF(Table1[[#This Row],[Import to Gateway Calculator?]]="Yes",IFERROR(Table1[[#This Row],[Frame Rate '[FPS'] 1]],""),0)</f>
        <v>#VALUE!</v>
      </c>
      <c r="P2016" s="4" t="e">
        <f>IF(Table1[[#This Row],[Import to Gateway Calculator?]]="Yes",IFERROR(Table1[[#This Row],[Days of Storage 1]],""),0)</f>
        <v>#VALUE!</v>
      </c>
    </row>
    <row r="2017" spans="1:16" x14ac:dyDescent="0.25">
      <c r="A2017" s="5" t="e">
        <f t="shared" si="191"/>
        <v>#VALUE!</v>
      </c>
      <c r="B2017" s="6" t="str">
        <f>IFERROR(IF(Table1[[#This Row],[Multi-lens? 1]]="No", 1, IF(Table1[[#This Row],[Multi-lens? 1]]="Dual", 2, IF(Table1[[#This Row],[Multi-lens? 1]]="Quad", 4, ""))),"")</f>
        <v/>
      </c>
      <c r="C2017" s="6" t="e">
        <f t="shared" si="192"/>
        <v>#VALUE!</v>
      </c>
      <c r="D2017" s="6" t="e">
        <f t="shared" si="193"/>
        <v>#VALUE!</v>
      </c>
      <c r="E2017" s="6" t="e">
        <f t="shared" si="194"/>
        <v>#VALUE!</v>
      </c>
      <c r="F2017" s="6" t="e">
        <f t="shared" si="195"/>
        <v>#VALUE!</v>
      </c>
      <c r="H2017" s="6" t="str">
        <f>IFERROR(IF(Table1[[#This Row],[Multi-lens? 1]]="No", 1, IF(Table1[[#This Row],[Multi-lens? 1]]="Dual", 2, IF(Table1[[#This Row],[Multi-lens? 1]]="Quad", 4, ""))),"")</f>
        <v/>
      </c>
      <c r="I2017" s="9" t="str">
        <f>IFERROR(Table1[[#This Row],[Name]],"")</f>
        <v/>
      </c>
      <c r="K2017" s="3" t="str">
        <f t="shared" si="190"/>
        <v/>
      </c>
      <c r="M2017" s="4" t="e">
        <f>IF(Table1[[#This Row],[Import to Gateway Calculator?]]="Yes",IFERROR(Table1[[#This Row],[Streaming Resolution '[MP']]],""),0)</f>
        <v>#VALUE!</v>
      </c>
      <c r="N2017" s="4" t="e">
        <f>IF(Table1[[#This Row],[Import to Gateway Calculator?]]="Yes",IFERROR(Table1[[#This Row],[Recording Resolution '[MP']]],""),0)</f>
        <v>#VALUE!</v>
      </c>
      <c r="O2017" s="4" t="e">
        <f>IF(Table1[[#This Row],[Import to Gateway Calculator?]]="Yes",IFERROR(Table1[[#This Row],[Frame Rate '[FPS'] 1]],""),0)</f>
        <v>#VALUE!</v>
      </c>
      <c r="P2017" s="4" t="e">
        <f>IF(Table1[[#This Row],[Import to Gateway Calculator?]]="Yes",IFERROR(Table1[[#This Row],[Days of Storage 1]],""),0)</f>
        <v>#VALUE!</v>
      </c>
    </row>
    <row r="2018" spans="1:16" x14ac:dyDescent="0.25">
      <c r="A2018" s="5" t="e">
        <f t="shared" si="191"/>
        <v>#VALUE!</v>
      </c>
      <c r="B2018" s="6" t="str">
        <f>IFERROR(IF(Table1[[#This Row],[Multi-lens? 1]]="No", 1, IF(Table1[[#This Row],[Multi-lens? 1]]="Dual", 2, IF(Table1[[#This Row],[Multi-lens? 1]]="Quad", 4, ""))),"")</f>
        <v/>
      </c>
      <c r="C2018" s="6" t="e">
        <f t="shared" si="192"/>
        <v>#VALUE!</v>
      </c>
      <c r="D2018" s="6" t="e">
        <f t="shared" si="193"/>
        <v>#VALUE!</v>
      </c>
      <c r="E2018" s="6" t="e">
        <f t="shared" si="194"/>
        <v>#VALUE!</v>
      </c>
      <c r="F2018" s="6" t="e">
        <f t="shared" si="195"/>
        <v>#VALUE!</v>
      </c>
      <c r="H2018" s="6" t="str">
        <f>IFERROR(IF(Table1[[#This Row],[Multi-lens? 1]]="No", 1, IF(Table1[[#This Row],[Multi-lens? 1]]="Dual", 2, IF(Table1[[#This Row],[Multi-lens? 1]]="Quad", 4, ""))),"")</f>
        <v/>
      </c>
      <c r="I2018" s="9" t="str">
        <f>IFERROR(Table1[[#This Row],[Name]],"")</f>
        <v/>
      </c>
      <c r="K2018" s="3" t="str">
        <f t="shared" si="190"/>
        <v/>
      </c>
      <c r="M2018" s="4" t="e">
        <f>IF(Table1[[#This Row],[Import to Gateway Calculator?]]="Yes",IFERROR(Table1[[#This Row],[Streaming Resolution '[MP']]],""),0)</f>
        <v>#VALUE!</v>
      </c>
      <c r="N2018" s="4" t="e">
        <f>IF(Table1[[#This Row],[Import to Gateway Calculator?]]="Yes",IFERROR(Table1[[#This Row],[Recording Resolution '[MP']]],""),0)</f>
        <v>#VALUE!</v>
      </c>
      <c r="O2018" s="4" t="e">
        <f>IF(Table1[[#This Row],[Import to Gateway Calculator?]]="Yes",IFERROR(Table1[[#This Row],[Frame Rate '[FPS'] 1]],""),0)</f>
        <v>#VALUE!</v>
      </c>
      <c r="P2018" s="4" t="e">
        <f>IF(Table1[[#This Row],[Import to Gateway Calculator?]]="Yes",IFERROR(Table1[[#This Row],[Days of Storage 1]],""),0)</f>
        <v>#VALUE!</v>
      </c>
    </row>
    <row r="2019" spans="1:16" x14ac:dyDescent="0.25">
      <c r="A2019" s="5" t="e">
        <f t="shared" si="191"/>
        <v>#VALUE!</v>
      </c>
      <c r="B2019" s="6" t="str">
        <f>IFERROR(IF(Table1[[#This Row],[Multi-lens? 1]]="No", 1, IF(Table1[[#This Row],[Multi-lens? 1]]="Dual", 2, IF(Table1[[#This Row],[Multi-lens? 1]]="Quad", 4, ""))),"")</f>
        <v/>
      </c>
      <c r="C2019" s="6" t="e">
        <f t="shared" si="192"/>
        <v>#VALUE!</v>
      </c>
      <c r="D2019" s="6" t="e">
        <f t="shared" si="193"/>
        <v>#VALUE!</v>
      </c>
      <c r="E2019" s="6" t="e">
        <f t="shared" si="194"/>
        <v>#VALUE!</v>
      </c>
      <c r="F2019" s="6" t="e">
        <f t="shared" si="195"/>
        <v>#VALUE!</v>
      </c>
      <c r="H2019" s="6" t="str">
        <f>IFERROR(IF(Table1[[#This Row],[Multi-lens? 1]]="No", 1, IF(Table1[[#This Row],[Multi-lens? 1]]="Dual", 2, IF(Table1[[#This Row],[Multi-lens? 1]]="Quad", 4, ""))),"")</f>
        <v/>
      </c>
      <c r="I2019" s="9" t="str">
        <f>IFERROR(Table1[[#This Row],[Name]],"")</f>
        <v/>
      </c>
      <c r="K2019" s="3" t="str">
        <f t="shared" si="190"/>
        <v/>
      </c>
      <c r="M2019" s="4" t="e">
        <f>IF(Table1[[#This Row],[Import to Gateway Calculator?]]="Yes",IFERROR(Table1[[#This Row],[Streaming Resolution '[MP']]],""),0)</f>
        <v>#VALUE!</v>
      </c>
      <c r="N2019" s="4" t="e">
        <f>IF(Table1[[#This Row],[Import to Gateway Calculator?]]="Yes",IFERROR(Table1[[#This Row],[Recording Resolution '[MP']]],""),0)</f>
        <v>#VALUE!</v>
      </c>
      <c r="O2019" s="4" t="e">
        <f>IF(Table1[[#This Row],[Import to Gateway Calculator?]]="Yes",IFERROR(Table1[[#This Row],[Frame Rate '[FPS'] 1]],""),0)</f>
        <v>#VALUE!</v>
      </c>
      <c r="P2019" s="4" t="e">
        <f>IF(Table1[[#This Row],[Import to Gateway Calculator?]]="Yes",IFERROR(Table1[[#This Row],[Days of Storage 1]],""),0)</f>
        <v>#VALUE!</v>
      </c>
    </row>
    <row r="2020" spans="1:16" x14ac:dyDescent="0.25">
      <c r="A2020" s="5" t="e">
        <f t="shared" si="191"/>
        <v>#VALUE!</v>
      </c>
      <c r="B2020" s="6" t="str">
        <f>IFERROR(IF(Table1[[#This Row],[Multi-lens? 1]]="No", 1, IF(Table1[[#This Row],[Multi-lens? 1]]="Dual", 2, IF(Table1[[#This Row],[Multi-lens? 1]]="Quad", 4, ""))),"")</f>
        <v/>
      </c>
      <c r="C2020" s="6" t="e">
        <f t="shared" si="192"/>
        <v>#VALUE!</v>
      </c>
      <c r="D2020" s="6" t="e">
        <f t="shared" si="193"/>
        <v>#VALUE!</v>
      </c>
      <c r="E2020" s="6" t="e">
        <f t="shared" si="194"/>
        <v>#VALUE!</v>
      </c>
      <c r="F2020" s="6" t="e">
        <f t="shared" si="195"/>
        <v>#VALUE!</v>
      </c>
      <c r="H2020" s="6" t="str">
        <f>IFERROR(IF(Table1[[#This Row],[Multi-lens? 1]]="No", 1, IF(Table1[[#This Row],[Multi-lens? 1]]="Dual", 2, IF(Table1[[#This Row],[Multi-lens? 1]]="Quad", 4, ""))),"")</f>
        <v/>
      </c>
      <c r="I2020" s="9" t="str">
        <f>IFERROR(Table1[[#This Row],[Name]],"")</f>
        <v/>
      </c>
      <c r="K2020" s="3" t="str">
        <f t="shared" si="190"/>
        <v/>
      </c>
      <c r="M2020" s="4" t="e">
        <f>IF(Table1[[#This Row],[Import to Gateway Calculator?]]="Yes",IFERROR(Table1[[#This Row],[Streaming Resolution '[MP']]],""),0)</f>
        <v>#VALUE!</v>
      </c>
      <c r="N2020" s="4" t="e">
        <f>IF(Table1[[#This Row],[Import to Gateway Calculator?]]="Yes",IFERROR(Table1[[#This Row],[Recording Resolution '[MP']]],""),0)</f>
        <v>#VALUE!</v>
      </c>
      <c r="O2020" s="4" t="e">
        <f>IF(Table1[[#This Row],[Import to Gateway Calculator?]]="Yes",IFERROR(Table1[[#This Row],[Frame Rate '[FPS'] 1]],""),0)</f>
        <v>#VALUE!</v>
      </c>
      <c r="P2020" s="4" t="e">
        <f>IF(Table1[[#This Row],[Import to Gateway Calculator?]]="Yes",IFERROR(Table1[[#This Row],[Days of Storage 1]],""),0)</f>
        <v>#VALUE!</v>
      </c>
    </row>
    <row r="2021" spans="1:16" x14ac:dyDescent="0.25">
      <c r="A2021" s="5" t="e">
        <f t="shared" si="191"/>
        <v>#VALUE!</v>
      </c>
      <c r="B2021" s="6" t="str">
        <f>IFERROR(IF(Table1[[#This Row],[Multi-lens? 1]]="No", 1, IF(Table1[[#This Row],[Multi-lens? 1]]="Dual", 2, IF(Table1[[#This Row],[Multi-lens? 1]]="Quad", 4, ""))),"")</f>
        <v/>
      </c>
      <c r="C2021" s="6" t="e">
        <f t="shared" si="192"/>
        <v>#VALUE!</v>
      </c>
      <c r="D2021" s="6" t="e">
        <f t="shared" si="193"/>
        <v>#VALUE!</v>
      </c>
      <c r="E2021" s="6" t="e">
        <f t="shared" si="194"/>
        <v>#VALUE!</v>
      </c>
      <c r="F2021" s="6" t="e">
        <f t="shared" si="195"/>
        <v>#VALUE!</v>
      </c>
      <c r="H2021" s="6" t="str">
        <f>IFERROR(IF(Table1[[#This Row],[Multi-lens? 1]]="No", 1, IF(Table1[[#This Row],[Multi-lens? 1]]="Dual", 2, IF(Table1[[#This Row],[Multi-lens? 1]]="Quad", 4, ""))),"")</f>
        <v/>
      </c>
      <c r="I2021" s="9" t="str">
        <f>IFERROR(Table1[[#This Row],[Name]],"")</f>
        <v/>
      </c>
      <c r="K2021" s="3" t="str">
        <f t="shared" si="190"/>
        <v/>
      </c>
      <c r="M2021" s="4" t="e">
        <f>IF(Table1[[#This Row],[Import to Gateway Calculator?]]="Yes",IFERROR(Table1[[#This Row],[Streaming Resolution '[MP']]],""),0)</f>
        <v>#VALUE!</v>
      </c>
      <c r="N2021" s="4" t="e">
        <f>IF(Table1[[#This Row],[Import to Gateway Calculator?]]="Yes",IFERROR(Table1[[#This Row],[Recording Resolution '[MP']]],""),0)</f>
        <v>#VALUE!</v>
      </c>
      <c r="O2021" s="4" t="e">
        <f>IF(Table1[[#This Row],[Import to Gateway Calculator?]]="Yes",IFERROR(Table1[[#This Row],[Frame Rate '[FPS'] 1]],""),0)</f>
        <v>#VALUE!</v>
      </c>
      <c r="P2021" s="4" t="e">
        <f>IF(Table1[[#This Row],[Import to Gateway Calculator?]]="Yes",IFERROR(Table1[[#This Row],[Days of Storage 1]],""),0)</f>
        <v>#VALUE!</v>
      </c>
    </row>
    <row r="2022" spans="1:16" x14ac:dyDescent="0.25">
      <c r="A2022" s="5" t="e">
        <f t="shared" si="191"/>
        <v>#VALUE!</v>
      </c>
      <c r="B2022" s="6" t="str">
        <f>IFERROR(IF(Table1[[#This Row],[Multi-lens? 1]]="No", 1, IF(Table1[[#This Row],[Multi-lens? 1]]="Dual", 2, IF(Table1[[#This Row],[Multi-lens? 1]]="Quad", 4, ""))),"")</f>
        <v/>
      </c>
      <c r="C2022" s="6" t="e">
        <f t="shared" si="192"/>
        <v>#VALUE!</v>
      </c>
      <c r="D2022" s="6" t="e">
        <f t="shared" si="193"/>
        <v>#VALUE!</v>
      </c>
      <c r="E2022" s="6" t="e">
        <f t="shared" si="194"/>
        <v>#VALUE!</v>
      </c>
      <c r="F2022" s="6" t="e">
        <f t="shared" si="195"/>
        <v>#VALUE!</v>
      </c>
      <c r="H2022" s="6" t="str">
        <f>IFERROR(IF(Table1[[#This Row],[Multi-lens? 1]]="No", 1, IF(Table1[[#This Row],[Multi-lens? 1]]="Dual", 2, IF(Table1[[#This Row],[Multi-lens? 1]]="Quad", 4, ""))),"")</f>
        <v/>
      </c>
      <c r="I2022" s="9" t="str">
        <f>IFERROR(Table1[[#This Row],[Name]],"")</f>
        <v/>
      </c>
      <c r="K2022" s="3" t="str">
        <f t="shared" si="190"/>
        <v/>
      </c>
      <c r="M2022" s="4" t="e">
        <f>IF(Table1[[#This Row],[Import to Gateway Calculator?]]="Yes",IFERROR(Table1[[#This Row],[Streaming Resolution '[MP']]],""),0)</f>
        <v>#VALUE!</v>
      </c>
      <c r="N2022" s="4" t="e">
        <f>IF(Table1[[#This Row],[Import to Gateway Calculator?]]="Yes",IFERROR(Table1[[#This Row],[Recording Resolution '[MP']]],""),0)</f>
        <v>#VALUE!</v>
      </c>
      <c r="O2022" s="4" t="e">
        <f>IF(Table1[[#This Row],[Import to Gateway Calculator?]]="Yes",IFERROR(Table1[[#This Row],[Frame Rate '[FPS'] 1]],""),0)</f>
        <v>#VALUE!</v>
      </c>
      <c r="P2022" s="4" t="e">
        <f>IF(Table1[[#This Row],[Import to Gateway Calculator?]]="Yes",IFERROR(Table1[[#This Row],[Days of Storage 1]],""),0)</f>
        <v>#VALUE!</v>
      </c>
    </row>
    <row r="2023" spans="1:16" x14ac:dyDescent="0.25">
      <c r="A2023" s="5" t="e">
        <f t="shared" si="191"/>
        <v>#VALUE!</v>
      </c>
      <c r="B2023" s="6" t="str">
        <f>IFERROR(IF(Table1[[#This Row],[Multi-lens? 1]]="No", 1, IF(Table1[[#This Row],[Multi-lens? 1]]="Dual", 2, IF(Table1[[#This Row],[Multi-lens? 1]]="Quad", 4, ""))),"")</f>
        <v/>
      </c>
      <c r="C2023" s="6" t="e">
        <f t="shared" si="192"/>
        <v>#VALUE!</v>
      </c>
      <c r="D2023" s="6" t="e">
        <f t="shared" si="193"/>
        <v>#VALUE!</v>
      </c>
      <c r="E2023" s="6" t="e">
        <f t="shared" si="194"/>
        <v>#VALUE!</v>
      </c>
      <c r="F2023" s="6" t="e">
        <f t="shared" si="195"/>
        <v>#VALUE!</v>
      </c>
      <c r="H2023" s="6" t="str">
        <f>IFERROR(IF(Table1[[#This Row],[Multi-lens? 1]]="No", 1, IF(Table1[[#This Row],[Multi-lens? 1]]="Dual", 2, IF(Table1[[#This Row],[Multi-lens? 1]]="Quad", 4, ""))),"")</f>
        <v/>
      </c>
      <c r="I2023" s="9" t="str">
        <f>IFERROR(Table1[[#This Row],[Name]],"")</f>
        <v/>
      </c>
      <c r="K2023" s="3" t="str">
        <f t="shared" si="190"/>
        <v/>
      </c>
      <c r="M2023" s="4" t="e">
        <f>IF(Table1[[#This Row],[Import to Gateway Calculator?]]="Yes",IFERROR(Table1[[#This Row],[Streaming Resolution '[MP']]],""),0)</f>
        <v>#VALUE!</v>
      </c>
      <c r="N2023" s="4" t="e">
        <f>IF(Table1[[#This Row],[Import to Gateway Calculator?]]="Yes",IFERROR(Table1[[#This Row],[Recording Resolution '[MP']]],""),0)</f>
        <v>#VALUE!</v>
      </c>
      <c r="O2023" s="4" t="e">
        <f>IF(Table1[[#This Row],[Import to Gateway Calculator?]]="Yes",IFERROR(Table1[[#This Row],[Frame Rate '[FPS'] 1]],""),0)</f>
        <v>#VALUE!</v>
      </c>
      <c r="P2023" s="4" t="e">
        <f>IF(Table1[[#This Row],[Import to Gateway Calculator?]]="Yes",IFERROR(Table1[[#This Row],[Days of Storage 1]],""),0)</f>
        <v>#VALUE!</v>
      </c>
    </row>
    <row r="2024" spans="1:16" x14ac:dyDescent="0.25">
      <c r="A2024" s="5" t="e">
        <f t="shared" si="191"/>
        <v>#VALUE!</v>
      </c>
      <c r="B2024" s="6" t="str">
        <f>IFERROR(IF(Table1[[#This Row],[Multi-lens? 1]]="No", 1, IF(Table1[[#This Row],[Multi-lens? 1]]="Dual", 2, IF(Table1[[#This Row],[Multi-lens? 1]]="Quad", 4, ""))),"")</f>
        <v/>
      </c>
      <c r="C2024" s="6" t="e">
        <f t="shared" si="192"/>
        <v>#VALUE!</v>
      </c>
      <c r="D2024" s="6" t="e">
        <f t="shared" si="193"/>
        <v>#VALUE!</v>
      </c>
      <c r="E2024" s="6" t="e">
        <f t="shared" si="194"/>
        <v>#VALUE!</v>
      </c>
      <c r="F2024" s="6" t="e">
        <f t="shared" si="195"/>
        <v>#VALUE!</v>
      </c>
      <c r="H2024" s="6" t="str">
        <f>IFERROR(IF(Table1[[#This Row],[Multi-lens? 1]]="No", 1, IF(Table1[[#This Row],[Multi-lens? 1]]="Dual", 2, IF(Table1[[#This Row],[Multi-lens? 1]]="Quad", 4, ""))),"")</f>
        <v/>
      </c>
      <c r="I2024" s="9" t="str">
        <f>IFERROR(Table1[[#This Row],[Name]],"")</f>
        <v/>
      </c>
      <c r="K2024" s="3" t="str">
        <f t="shared" si="190"/>
        <v/>
      </c>
      <c r="M2024" s="4" t="e">
        <f>IF(Table1[[#This Row],[Import to Gateway Calculator?]]="Yes",IFERROR(Table1[[#This Row],[Streaming Resolution '[MP']]],""),0)</f>
        <v>#VALUE!</v>
      </c>
      <c r="N2024" s="4" t="e">
        <f>IF(Table1[[#This Row],[Import to Gateway Calculator?]]="Yes",IFERROR(Table1[[#This Row],[Recording Resolution '[MP']]],""),0)</f>
        <v>#VALUE!</v>
      </c>
      <c r="O2024" s="4" t="e">
        <f>IF(Table1[[#This Row],[Import to Gateway Calculator?]]="Yes",IFERROR(Table1[[#This Row],[Frame Rate '[FPS'] 1]],""),0)</f>
        <v>#VALUE!</v>
      </c>
      <c r="P2024" s="4" t="e">
        <f>IF(Table1[[#This Row],[Import to Gateway Calculator?]]="Yes",IFERROR(Table1[[#This Row],[Days of Storage 1]],""),0)</f>
        <v>#VALUE!</v>
      </c>
    </row>
    <row r="2025" spans="1:16" x14ac:dyDescent="0.25">
      <c r="A2025" s="5" t="e">
        <f t="shared" si="191"/>
        <v>#VALUE!</v>
      </c>
      <c r="B2025" s="6" t="str">
        <f>IFERROR(IF(Table1[[#This Row],[Multi-lens? 1]]="No", 1, IF(Table1[[#This Row],[Multi-lens? 1]]="Dual", 2, IF(Table1[[#This Row],[Multi-lens? 1]]="Quad", 4, ""))),"")</f>
        <v/>
      </c>
      <c r="C2025" s="6" t="e">
        <f t="shared" si="192"/>
        <v>#VALUE!</v>
      </c>
      <c r="D2025" s="6" t="e">
        <f t="shared" si="193"/>
        <v>#VALUE!</v>
      </c>
      <c r="E2025" s="6" t="e">
        <f t="shared" si="194"/>
        <v>#VALUE!</v>
      </c>
      <c r="F2025" s="6" t="e">
        <f t="shared" si="195"/>
        <v>#VALUE!</v>
      </c>
      <c r="H2025" s="6" t="str">
        <f>IFERROR(IF(Table1[[#This Row],[Multi-lens? 1]]="No", 1, IF(Table1[[#This Row],[Multi-lens? 1]]="Dual", 2, IF(Table1[[#This Row],[Multi-lens? 1]]="Quad", 4, ""))),"")</f>
        <v/>
      </c>
      <c r="I2025" s="9" t="str">
        <f>IFERROR(Table1[[#This Row],[Name]],"")</f>
        <v/>
      </c>
      <c r="K2025" s="3" t="str">
        <f t="shared" si="190"/>
        <v/>
      </c>
      <c r="M2025" s="4" t="e">
        <f>IF(Table1[[#This Row],[Import to Gateway Calculator?]]="Yes",IFERROR(Table1[[#This Row],[Streaming Resolution '[MP']]],""),0)</f>
        <v>#VALUE!</v>
      </c>
      <c r="N2025" s="4" t="e">
        <f>IF(Table1[[#This Row],[Import to Gateway Calculator?]]="Yes",IFERROR(Table1[[#This Row],[Recording Resolution '[MP']]],""),0)</f>
        <v>#VALUE!</v>
      </c>
      <c r="O2025" s="4" t="e">
        <f>IF(Table1[[#This Row],[Import to Gateway Calculator?]]="Yes",IFERROR(Table1[[#This Row],[Frame Rate '[FPS'] 1]],""),0)</f>
        <v>#VALUE!</v>
      </c>
      <c r="P2025" s="4" t="e">
        <f>IF(Table1[[#This Row],[Import to Gateway Calculator?]]="Yes",IFERROR(Table1[[#This Row],[Days of Storage 1]],""),0)</f>
        <v>#VALUE!</v>
      </c>
    </row>
    <row r="2026" spans="1:16" x14ac:dyDescent="0.25">
      <c r="A2026" s="5" t="e">
        <f t="shared" si="191"/>
        <v>#VALUE!</v>
      </c>
      <c r="B2026" s="6" t="str">
        <f>IFERROR(IF(Table1[[#This Row],[Multi-lens? 1]]="No", 1, IF(Table1[[#This Row],[Multi-lens? 1]]="Dual", 2, IF(Table1[[#This Row],[Multi-lens? 1]]="Quad", 4, ""))),"")</f>
        <v/>
      </c>
      <c r="C2026" s="6" t="e">
        <f t="shared" si="192"/>
        <v>#VALUE!</v>
      </c>
      <c r="D2026" s="6" t="e">
        <f t="shared" si="193"/>
        <v>#VALUE!</v>
      </c>
      <c r="E2026" s="6" t="e">
        <f t="shared" si="194"/>
        <v>#VALUE!</v>
      </c>
      <c r="F2026" s="6" t="e">
        <f t="shared" si="195"/>
        <v>#VALUE!</v>
      </c>
      <c r="H2026" s="6" t="str">
        <f>IFERROR(IF(Table1[[#This Row],[Multi-lens? 1]]="No", 1, IF(Table1[[#This Row],[Multi-lens? 1]]="Dual", 2, IF(Table1[[#This Row],[Multi-lens? 1]]="Quad", 4, ""))),"")</f>
        <v/>
      </c>
      <c r="I2026" s="9" t="str">
        <f>IFERROR(Table1[[#This Row],[Name]],"")</f>
        <v/>
      </c>
      <c r="K2026" s="3" t="str">
        <f t="shared" si="190"/>
        <v/>
      </c>
      <c r="M2026" s="4" t="e">
        <f>IF(Table1[[#This Row],[Import to Gateway Calculator?]]="Yes",IFERROR(Table1[[#This Row],[Streaming Resolution '[MP']]],""),0)</f>
        <v>#VALUE!</v>
      </c>
      <c r="N2026" s="4" t="e">
        <f>IF(Table1[[#This Row],[Import to Gateway Calculator?]]="Yes",IFERROR(Table1[[#This Row],[Recording Resolution '[MP']]],""),0)</f>
        <v>#VALUE!</v>
      </c>
      <c r="O2026" s="4" t="e">
        <f>IF(Table1[[#This Row],[Import to Gateway Calculator?]]="Yes",IFERROR(Table1[[#This Row],[Frame Rate '[FPS'] 1]],""),0)</f>
        <v>#VALUE!</v>
      </c>
      <c r="P2026" s="4" t="e">
        <f>IF(Table1[[#This Row],[Import to Gateway Calculator?]]="Yes",IFERROR(Table1[[#This Row],[Days of Storage 1]],""),0)</f>
        <v>#VALUE!</v>
      </c>
    </row>
    <row r="2027" spans="1:16" x14ac:dyDescent="0.25">
      <c r="A2027" s="5" t="e">
        <f t="shared" si="191"/>
        <v>#VALUE!</v>
      </c>
      <c r="B2027" s="6" t="str">
        <f>IFERROR(IF(Table1[[#This Row],[Multi-lens? 1]]="No", 1, IF(Table1[[#This Row],[Multi-lens? 1]]="Dual", 2, IF(Table1[[#This Row],[Multi-lens? 1]]="Quad", 4, ""))),"")</f>
        <v/>
      </c>
      <c r="C2027" s="6" t="e">
        <f t="shared" si="192"/>
        <v>#VALUE!</v>
      </c>
      <c r="D2027" s="6" t="e">
        <f t="shared" si="193"/>
        <v>#VALUE!</v>
      </c>
      <c r="E2027" s="6" t="e">
        <f t="shared" si="194"/>
        <v>#VALUE!</v>
      </c>
      <c r="F2027" s="6" t="e">
        <f t="shared" si="195"/>
        <v>#VALUE!</v>
      </c>
      <c r="H2027" s="6" t="str">
        <f>IFERROR(IF(Table1[[#This Row],[Multi-lens? 1]]="No", 1, IF(Table1[[#This Row],[Multi-lens? 1]]="Dual", 2, IF(Table1[[#This Row],[Multi-lens? 1]]="Quad", 4, ""))),"")</f>
        <v/>
      </c>
      <c r="I2027" s="9" t="str">
        <f>IFERROR(Table1[[#This Row],[Name]],"")</f>
        <v/>
      </c>
      <c r="K2027" s="3" t="str">
        <f t="shared" si="190"/>
        <v/>
      </c>
      <c r="M2027" s="4" t="e">
        <f>IF(Table1[[#This Row],[Import to Gateway Calculator?]]="Yes",IFERROR(Table1[[#This Row],[Streaming Resolution '[MP']]],""),0)</f>
        <v>#VALUE!</v>
      </c>
      <c r="N2027" s="4" t="e">
        <f>IF(Table1[[#This Row],[Import to Gateway Calculator?]]="Yes",IFERROR(Table1[[#This Row],[Recording Resolution '[MP']]],""),0)</f>
        <v>#VALUE!</v>
      </c>
      <c r="O2027" s="4" t="e">
        <f>IF(Table1[[#This Row],[Import to Gateway Calculator?]]="Yes",IFERROR(Table1[[#This Row],[Frame Rate '[FPS'] 1]],""),0)</f>
        <v>#VALUE!</v>
      </c>
      <c r="P2027" s="4" t="e">
        <f>IF(Table1[[#This Row],[Import to Gateway Calculator?]]="Yes",IFERROR(Table1[[#This Row],[Days of Storage 1]],""),0)</f>
        <v>#VALUE!</v>
      </c>
    </row>
    <row r="2028" spans="1:16" x14ac:dyDescent="0.25">
      <c r="A2028" s="5" t="e">
        <f t="shared" si="191"/>
        <v>#VALUE!</v>
      </c>
      <c r="B2028" s="6" t="str">
        <f>IFERROR(IF(Table1[[#This Row],[Multi-lens? 1]]="No", 1, IF(Table1[[#This Row],[Multi-lens? 1]]="Dual", 2, IF(Table1[[#This Row],[Multi-lens? 1]]="Quad", 4, ""))),"")</f>
        <v/>
      </c>
      <c r="C2028" s="6" t="e">
        <f t="shared" si="192"/>
        <v>#VALUE!</v>
      </c>
      <c r="D2028" s="6" t="e">
        <f t="shared" si="193"/>
        <v>#VALUE!</v>
      </c>
      <c r="E2028" s="6" t="e">
        <f t="shared" si="194"/>
        <v>#VALUE!</v>
      </c>
      <c r="F2028" s="6" t="e">
        <f t="shared" si="195"/>
        <v>#VALUE!</v>
      </c>
      <c r="H2028" s="6" t="str">
        <f>IFERROR(IF(Table1[[#This Row],[Multi-lens? 1]]="No", 1, IF(Table1[[#This Row],[Multi-lens? 1]]="Dual", 2, IF(Table1[[#This Row],[Multi-lens? 1]]="Quad", 4, ""))),"")</f>
        <v/>
      </c>
      <c r="I2028" s="9" t="str">
        <f>IFERROR(Table1[[#This Row],[Name]],"")</f>
        <v/>
      </c>
      <c r="K2028" s="3" t="str">
        <f t="shared" si="190"/>
        <v/>
      </c>
      <c r="M2028" s="4" t="e">
        <f>IF(Table1[[#This Row],[Import to Gateway Calculator?]]="Yes",IFERROR(Table1[[#This Row],[Streaming Resolution '[MP']]],""),0)</f>
        <v>#VALUE!</v>
      </c>
      <c r="N2028" s="4" t="e">
        <f>IF(Table1[[#This Row],[Import to Gateway Calculator?]]="Yes",IFERROR(Table1[[#This Row],[Recording Resolution '[MP']]],""),0)</f>
        <v>#VALUE!</v>
      </c>
      <c r="O2028" s="4" t="e">
        <f>IF(Table1[[#This Row],[Import to Gateway Calculator?]]="Yes",IFERROR(Table1[[#This Row],[Frame Rate '[FPS'] 1]],""),0)</f>
        <v>#VALUE!</v>
      </c>
      <c r="P2028" s="4" t="e">
        <f>IF(Table1[[#This Row],[Import to Gateway Calculator?]]="Yes",IFERROR(Table1[[#This Row],[Days of Storage 1]],""),0)</f>
        <v>#VALUE!</v>
      </c>
    </row>
    <row r="2029" spans="1:16" x14ac:dyDescent="0.25">
      <c r="A2029" s="5" t="e">
        <f t="shared" si="191"/>
        <v>#VALUE!</v>
      </c>
      <c r="B2029" s="6" t="str">
        <f>IFERROR(IF(Table1[[#This Row],[Multi-lens? 1]]="No", 1, IF(Table1[[#This Row],[Multi-lens? 1]]="Dual", 2, IF(Table1[[#This Row],[Multi-lens? 1]]="Quad", 4, ""))),"")</f>
        <v/>
      </c>
      <c r="C2029" s="6" t="e">
        <f t="shared" si="192"/>
        <v>#VALUE!</v>
      </c>
      <c r="D2029" s="6" t="e">
        <f t="shared" si="193"/>
        <v>#VALUE!</v>
      </c>
      <c r="E2029" s="6" t="e">
        <f t="shared" si="194"/>
        <v>#VALUE!</v>
      </c>
      <c r="F2029" s="6" t="e">
        <f t="shared" si="195"/>
        <v>#VALUE!</v>
      </c>
      <c r="H2029" s="6" t="str">
        <f>IFERROR(IF(Table1[[#This Row],[Multi-lens? 1]]="No", 1, IF(Table1[[#This Row],[Multi-lens? 1]]="Dual", 2, IF(Table1[[#This Row],[Multi-lens? 1]]="Quad", 4, ""))),"")</f>
        <v/>
      </c>
      <c r="I2029" s="9" t="str">
        <f>IFERROR(Table1[[#This Row],[Name]],"")</f>
        <v/>
      </c>
      <c r="K2029" s="3" t="str">
        <f t="shared" si="190"/>
        <v/>
      </c>
      <c r="M2029" s="4" t="e">
        <f>IF(Table1[[#This Row],[Import to Gateway Calculator?]]="Yes",IFERROR(Table1[[#This Row],[Streaming Resolution '[MP']]],""),0)</f>
        <v>#VALUE!</v>
      </c>
      <c r="N2029" s="4" t="e">
        <f>IF(Table1[[#This Row],[Import to Gateway Calculator?]]="Yes",IFERROR(Table1[[#This Row],[Recording Resolution '[MP']]],""),0)</f>
        <v>#VALUE!</v>
      </c>
      <c r="O2029" s="4" t="e">
        <f>IF(Table1[[#This Row],[Import to Gateway Calculator?]]="Yes",IFERROR(Table1[[#This Row],[Frame Rate '[FPS'] 1]],""),0)</f>
        <v>#VALUE!</v>
      </c>
      <c r="P2029" s="4" t="e">
        <f>IF(Table1[[#This Row],[Import to Gateway Calculator?]]="Yes",IFERROR(Table1[[#This Row],[Days of Storage 1]],""),0)</f>
        <v>#VALUE!</v>
      </c>
    </row>
    <row r="2030" spans="1:16" x14ac:dyDescent="0.25">
      <c r="A2030" s="5" t="e">
        <f t="shared" si="191"/>
        <v>#VALUE!</v>
      </c>
      <c r="B2030" s="6" t="str">
        <f>IFERROR(IF(Table1[[#This Row],[Multi-lens? 1]]="No", 1, IF(Table1[[#This Row],[Multi-lens? 1]]="Dual", 2, IF(Table1[[#This Row],[Multi-lens? 1]]="Quad", 4, ""))),"")</f>
        <v/>
      </c>
      <c r="C2030" s="6" t="e">
        <f t="shared" si="192"/>
        <v>#VALUE!</v>
      </c>
      <c r="D2030" s="6" t="e">
        <f t="shared" si="193"/>
        <v>#VALUE!</v>
      </c>
      <c r="E2030" s="6" t="e">
        <f t="shared" si="194"/>
        <v>#VALUE!</v>
      </c>
      <c r="F2030" s="6" t="e">
        <f t="shared" si="195"/>
        <v>#VALUE!</v>
      </c>
      <c r="H2030" s="6" t="str">
        <f>IFERROR(IF(Table1[[#This Row],[Multi-lens? 1]]="No", 1, IF(Table1[[#This Row],[Multi-lens? 1]]="Dual", 2, IF(Table1[[#This Row],[Multi-lens? 1]]="Quad", 4, ""))),"")</f>
        <v/>
      </c>
      <c r="I2030" s="9" t="str">
        <f>IFERROR(Table1[[#This Row],[Name]],"")</f>
        <v/>
      </c>
      <c r="K2030" s="3" t="str">
        <f t="shared" si="190"/>
        <v/>
      </c>
      <c r="M2030" s="4" t="e">
        <f>IF(Table1[[#This Row],[Import to Gateway Calculator?]]="Yes",IFERROR(Table1[[#This Row],[Streaming Resolution '[MP']]],""),0)</f>
        <v>#VALUE!</v>
      </c>
      <c r="N2030" s="4" t="e">
        <f>IF(Table1[[#This Row],[Import to Gateway Calculator?]]="Yes",IFERROR(Table1[[#This Row],[Recording Resolution '[MP']]],""),0)</f>
        <v>#VALUE!</v>
      </c>
      <c r="O2030" s="4" t="e">
        <f>IF(Table1[[#This Row],[Import to Gateway Calculator?]]="Yes",IFERROR(Table1[[#This Row],[Frame Rate '[FPS'] 1]],""),0)</f>
        <v>#VALUE!</v>
      </c>
      <c r="P2030" s="4" t="e">
        <f>IF(Table1[[#This Row],[Import to Gateway Calculator?]]="Yes",IFERROR(Table1[[#This Row],[Days of Storage 1]],""),0)</f>
        <v>#VALUE!</v>
      </c>
    </row>
    <row r="2031" spans="1:16" x14ac:dyDescent="0.25">
      <c r="A2031" s="5" t="e">
        <f t="shared" si="191"/>
        <v>#VALUE!</v>
      </c>
      <c r="B2031" s="6" t="str">
        <f>IFERROR(IF(Table1[[#This Row],[Multi-lens? 1]]="No", 1, IF(Table1[[#This Row],[Multi-lens? 1]]="Dual", 2, IF(Table1[[#This Row],[Multi-lens? 1]]="Quad", 4, ""))),"")</f>
        <v/>
      </c>
      <c r="C2031" s="6" t="e">
        <f t="shared" si="192"/>
        <v>#VALUE!</v>
      </c>
      <c r="D2031" s="6" t="e">
        <f t="shared" si="193"/>
        <v>#VALUE!</v>
      </c>
      <c r="E2031" s="6" t="e">
        <f t="shared" si="194"/>
        <v>#VALUE!</v>
      </c>
      <c r="F2031" s="6" t="e">
        <f t="shared" si="195"/>
        <v>#VALUE!</v>
      </c>
      <c r="H2031" s="6" t="str">
        <f>IFERROR(IF(Table1[[#This Row],[Multi-lens? 1]]="No", 1, IF(Table1[[#This Row],[Multi-lens? 1]]="Dual", 2, IF(Table1[[#This Row],[Multi-lens? 1]]="Quad", 4, ""))),"")</f>
        <v/>
      </c>
      <c r="I2031" s="9" t="str">
        <f>IFERROR(Table1[[#This Row],[Name]],"")</f>
        <v/>
      </c>
      <c r="K2031" s="3" t="str">
        <f t="shared" si="190"/>
        <v/>
      </c>
      <c r="M2031" s="4" t="e">
        <f>IF(Table1[[#This Row],[Import to Gateway Calculator?]]="Yes",IFERROR(Table1[[#This Row],[Streaming Resolution '[MP']]],""),0)</f>
        <v>#VALUE!</v>
      </c>
      <c r="N2031" s="4" t="e">
        <f>IF(Table1[[#This Row],[Import to Gateway Calculator?]]="Yes",IFERROR(Table1[[#This Row],[Recording Resolution '[MP']]],""),0)</f>
        <v>#VALUE!</v>
      </c>
      <c r="O2031" s="4" t="e">
        <f>IF(Table1[[#This Row],[Import to Gateway Calculator?]]="Yes",IFERROR(Table1[[#This Row],[Frame Rate '[FPS'] 1]],""),0)</f>
        <v>#VALUE!</v>
      </c>
      <c r="P2031" s="4" t="e">
        <f>IF(Table1[[#This Row],[Import to Gateway Calculator?]]="Yes",IFERROR(Table1[[#This Row],[Days of Storage 1]],""),0)</f>
        <v>#VALUE!</v>
      </c>
    </row>
    <row r="2032" spans="1:16" x14ac:dyDescent="0.25">
      <c r="A2032" s="5" t="e">
        <f t="shared" si="191"/>
        <v>#VALUE!</v>
      </c>
      <c r="B2032" s="6" t="str">
        <f>IFERROR(IF(Table1[[#This Row],[Multi-lens? 1]]="No", 1, IF(Table1[[#This Row],[Multi-lens? 1]]="Dual", 2, IF(Table1[[#This Row],[Multi-lens? 1]]="Quad", 4, ""))),"")</f>
        <v/>
      </c>
      <c r="C2032" s="6" t="e">
        <f t="shared" si="192"/>
        <v>#VALUE!</v>
      </c>
      <c r="D2032" s="6" t="e">
        <f t="shared" si="193"/>
        <v>#VALUE!</v>
      </c>
      <c r="E2032" s="6" t="e">
        <f t="shared" si="194"/>
        <v>#VALUE!</v>
      </c>
      <c r="F2032" s="6" t="e">
        <f t="shared" si="195"/>
        <v>#VALUE!</v>
      </c>
      <c r="H2032" s="6" t="str">
        <f>IFERROR(IF(Table1[[#This Row],[Multi-lens? 1]]="No", 1, IF(Table1[[#This Row],[Multi-lens? 1]]="Dual", 2, IF(Table1[[#This Row],[Multi-lens? 1]]="Quad", 4, ""))),"")</f>
        <v/>
      </c>
      <c r="I2032" s="9" t="str">
        <f>IFERROR(Table1[[#This Row],[Name]],"")</f>
        <v/>
      </c>
      <c r="K2032" s="3" t="str">
        <f t="shared" si="190"/>
        <v/>
      </c>
      <c r="M2032" s="4" t="e">
        <f>IF(Table1[[#This Row],[Import to Gateway Calculator?]]="Yes",IFERROR(Table1[[#This Row],[Streaming Resolution '[MP']]],""),0)</f>
        <v>#VALUE!</v>
      </c>
      <c r="N2032" s="4" t="e">
        <f>IF(Table1[[#This Row],[Import to Gateway Calculator?]]="Yes",IFERROR(Table1[[#This Row],[Recording Resolution '[MP']]],""),0)</f>
        <v>#VALUE!</v>
      </c>
      <c r="O2032" s="4" t="e">
        <f>IF(Table1[[#This Row],[Import to Gateway Calculator?]]="Yes",IFERROR(Table1[[#This Row],[Frame Rate '[FPS'] 1]],""),0)</f>
        <v>#VALUE!</v>
      </c>
      <c r="P2032" s="4" t="e">
        <f>IF(Table1[[#This Row],[Import to Gateway Calculator?]]="Yes",IFERROR(Table1[[#This Row],[Days of Storage 1]],""),0)</f>
        <v>#VALUE!</v>
      </c>
    </row>
    <row r="2033" spans="1:16" x14ac:dyDescent="0.25">
      <c r="A2033" s="5" t="e">
        <f t="shared" si="191"/>
        <v>#VALUE!</v>
      </c>
      <c r="B2033" s="6" t="str">
        <f>IFERROR(IF(Table1[[#This Row],[Multi-lens? 1]]="No", 1, IF(Table1[[#This Row],[Multi-lens? 1]]="Dual", 2, IF(Table1[[#This Row],[Multi-lens? 1]]="Quad", 4, ""))),"")</f>
        <v/>
      </c>
      <c r="C2033" s="6" t="e">
        <f t="shared" si="192"/>
        <v>#VALUE!</v>
      </c>
      <c r="D2033" s="6" t="e">
        <f t="shared" si="193"/>
        <v>#VALUE!</v>
      </c>
      <c r="E2033" s="6" t="e">
        <f t="shared" si="194"/>
        <v>#VALUE!</v>
      </c>
      <c r="F2033" s="6" t="e">
        <f t="shared" si="195"/>
        <v>#VALUE!</v>
      </c>
      <c r="H2033" s="6" t="str">
        <f>IFERROR(IF(Table1[[#This Row],[Multi-lens? 1]]="No", 1, IF(Table1[[#This Row],[Multi-lens? 1]]="Dual", 2, IF(Table1[[#This Row],[Multi-lens? 1]]="Quad", 4, ""))),"")</f>
        <v/>
      </c>
      <c r="I2033" s="9" t="str">
        <f>IFERROR(Table1[[#This Row],[Name]],"")</f>
        <v/>
      </c>
      <c r="K2033" s="3" t="str">
        <f t="shared" si="190"/>
        <v/>
      </c>
      <c r="M2033" s="4" t="e">
        <f>IF(Table1[[#This Row],[Import to Gateway Calculator?]]="Yes",IFERROR(Table1[[#This Row],[Streaming Resolution '[MP']]],""),0)</f>
        <v>#VALUE!</v>
      </c>
      <c r="N2033" s="4" t="e">
        <f>IF(Table1[[#This Row],[Import to Gateway Calculator?]]="Yes",IFERROR(Table1[[#This Row],[Recording Resolution '[MP']]],""),0)</f>
        <v>#VALUE!</v>
      </c>
      <c r="O2033" s="4" t="e">
        <f>IF(Table1[[#This Row],[Import to Gateway Calculator?]]="Yes",IFERROR(Table1[[#This Row],[Frame Rate '[FPS'] 1]],""),0)</f>
        <v>#VALUE!</v>
      </c>
      <c r="P2033" s="4" t="e">
        <f>IF(Table1[[#This Row],[Import to Gateway Calculator?]]="Yes",IFERROR(Table1[[#This Row],[Days of Storage 1]],""),0)</f>
        <v>#VALUE!</v>
      </c>
    </row>
    <row r="2034" spans="1:16" x14ac:dyDescent="0.25">
      <c r="A2034" s="5" t="e">
        <f t="shared" si="191"/>
        <v>#VALUE!</v>
      </c>
      <c r="B2034" s="6" t="str">
        <f>IFERROR(IF(Table1[[#This Row],[Multi-lens? 1]]="No", 1, IF(Table1[[#This Row],[Multi-lens? 1]]="Dual", 2, IF(Table1[[#This Row],[Multi-lens? 1]]="Quad", 4, ""))),"")</f>
        <v/>
      </c>
      <c r="C2034" s="6" t="e">
        <f t="shared" si="192"/>
        <v>#VALUE!</v>
      </c>
      <c r="D2034" s="6" t="e">
        <f t="shared" si="193"/>
        <v>#VALUE!</v>
      </c>
      <c r="E2034" s="6" t="e">
        <f t="shared" si="194"/>
        <v>#VALUE!</v>
      </c>
      <c r="F2034" s="6" t="e">
        <f t="shared" si="195"/>
        <v>#VALUE!</v>
      </c>
      <c r="H2034" s="6" t="str">
        <f>IFERROR(IF(Table1[[#This Row],[Multi-lens? 1]]="No", 1, IF(Table1[[#This Row],[Multi-lens? 1]]="Dual", 2, IF(Table1[[#This Row],[Multi-lens? 1]]="Quad", 4, ""))),"")</f>
        <v/>
      </c>
      <c r="I2034" s="9" t="str">
        <f>IFERROR(Table1[[#This Row],[Name]],"")</f>
        <v/>
      </c>
      <c r="K2034" s="3" t="str">
        <f t="shared" si="190"/>
        <v/>
      </c>
      <c r="M2034" s="4" t="e">
        <f>IF(Table1[[#This Row],[Import to Gateway Calculator?]]="Yes",IFERROR(Table1[[#This Row],[Streaming Resolution '[MP']]],""),0)</f>
        <v>#VALUE!</v>
      </c>
      <c r="N2034" s="4" t="e">
        <f>IF(Table1[[#This Row],[Import to Gateway Calculator?]]="Yes",IFERROR(Table1[[#This Row],[Recording Resolution '[MP']]],""),0)</f>
        <v>#VALUE!</v>
      </c>
      <c r="O2034" s="4" t="e">
        <f>IF(Table1[[#This Row],[Import to Gateway Calculator?]]="Yes",IFERROR(Table1[[#This Row],[Frame Rate '[FPS'] 1]],""),0)</f>
        <v>#VALUE!</v>
      </c>
      <c r="P2034" s="4" t="e">
        <f>IF(Table1[[#This Row],[Import to Gateway Calculator?]]="Yes",IFERROR(Table1[[#This Row],[Days of Storage 1]],""),0)</f>
        <v>#VALUE!</v>
      </c>
    </row>
    <row r="2035" spans="1:16" x14ac:dyDescent="0.25">
      <c r="A2035" s="5" t="e">
        <f t="shared" si="191"/>
        <v>#VALUE!</v>
      </c>
      <c r="B2035" s="6" t="str">
        <f>IFERROR(IF(Table1[[#This Row],[Multi-lens? 1]]="No", 1, IF(Table1[[#This Row],[Multi-lens? 1]]="Dual", 2, IF(Table1[[#This Row],[Multi-lens? 1]]="Quad", 4, ""))),"")</f>
        <v/>
      </c>
      <c r="C2035" s="6" t="e">
        <f t="shared" si="192"/>
        <v>#VALUE!</v>
      </c>
      <c r="D2035" s="6" t="e">
        <f t="shared" si="193"/>
        <v>#VALUE!</v>
      </c>
      <c r="E2035" s="6" t="e">
        <f t="shared" si="194"/>
        <v>#VALUE!</v>
      </c>
      <c r="F2035" s="6" t="e">
        <f t="shared" si="195"/>
        <v>#VALUE!</v>
      </c>
      <c r="H2035" s="6" t="str">
        <f>IFERROR(IF(Table1[[#This Row],[Multi-lens? 1]]="No", 1, IF(Table1[[#This Row],[Multi-lens? 1]]="Dual", 2, IF(Table1[[#This Row],[Multi-lens? 1]]="Quad", 4, ""))),"")</f>
        <v/>
      </c>
      <c r="I2035" s="9" t="str">
        <f>IFERROR(Table1[[#This Row],[Name]],"")</f>
        <v/>
      </c>
      <c r="K2035" s="3" t="str">
        <f t="shared" si="190"/>
        <v/>
      </c>
      <c r="M2035" s="4" t="e">
        <f>IF(Table1[[#This Row],[Import to Gateway Calculator?]]="Yes",IFERROR(Table1[[#This Row],[Streaming Resolution '[MP']]],""),0)</f>
        <v>#VALUE!</v>
      </c>
      <c r="N2035" s="4" t="e">
        <f>IF(Table1[[#This Row],[Import to Gateway Calculator?]]="Yes",IFERROR(Table1[[#This Row],[Recording Resolution '[MP']]],""),0)</f>
        <v>#VALUE!</v>
      </c>
      <c r="O2035" s="4" t="e">
        <f>IF(Table1[[#This Row],[Import to Gateway Calculator?]]="Yes",IFERROR(Table1[[#This Row],[Frame Rate '[FPS'] 1]],""),0)</f>
        <v>#VALUE!</v>
      </c>
      <c r="P2035" s="4" t="e">
        <f>IF(Table1[[#This Row],[Import to Gateway Calculator?]]="Yes",IFERROR(Table1[[#This Row],[Days of Storage 1]],""),0)</f>
        <v>#VALUE!</v>
      </c>
    </row>
    <row r="2036" spans="1:16" x14ac:dyDescent="0.25">
      <c r="A2036" s="5" t="e">
        <f t="shared" si="191"/>
        <v>#VALUE!</v>
      </c>
      <c r="B2036" s="6" t="str">
        <f>IFERROR(IF(Table1[[#This Row],[Multi-lens? 1]]="No", 1, IF(Table1[[#This Row],[Multi-lens? 1]]="Dual", 2, IF(Table1[[#This Row],[Multi-lens? 1]]="Quad", 4, ""))),"")</f>
        <v/>
      </c>
      <c r="C2036" s="6" t="e">
        <f t="shared" si="192"/>
        <v>#VALUE!</v>
      </c>
      <c r="D2036" s="6" t="e">
        <f t="shared" si="193"/>
        <v>#VALUE!</v>
      </c>
      <c r="E2036" s="6" t="e">
        <f t="shared" si="194"/>
        <v>#VALUE!</v>
      </c>
      <c r="F2036" s="6" t="e">
        <f t="shared" si="195"/>
        <v>#VALUE!</v>
      </c>
      <c r="H2036" s="6" t="str">
        <f>IFERROR(IF(Table1[[#This Row],[Multi-lens? 1]]="No", 1, IF(Table1[[#This Row],[Multi-lens? 1]]="Dual", 2, IF(Table1[[#This Row],[Multi-lens? 1]]="Quad", 4, ""))),"")</f>
        <v/>
      </c>
      <c r="I2036" s="9" t="str">
        <f>IFERROR(Table1[[#This Row],[Name]],"")</f>
        <v/>
      </c>
      <c r="K2036" s="3" t="str">
        <f t="shared" si="190"/>
        <v/>
      </c>
      <c r="M2036" s="4" t="e">
        <f>IF(Table1[[#This Row],[Import to Gateway Calculator?]]="Yes",IFERROR(Table1[[#This Row],[Streaming Resolution '[MP']]],""),0)</f>
        <v>#VALUE!</v>
      </c>
      <c r="N2036" s="4" t="e">
        <f>IF(Table1[[#This Row],[Import to Gateway Calculator?]]="Yes",IFERROR(Table1[[#This Row],[Recording Resolution '[MP']]],""),0)</f>
        <v>#VALUE!</v>
      </c>
      <c r="O2036" s="4" t="e">
        <f>IF(Table1[[#This Row],[Import to Gateway Calculator?]]="Yes",IFERROR(Table1[[#This Row],[Frame Rate '[FPS'] 1]],""),0)</f>
        <v>#VALUE!</v>
      </c>
      <c r="P2036" s="4" t="e">
        <f>IF(Table1[[#This Row],[Import to Gateway Calculator?]]="Yes",IFERROR(Table1[[#This Row],[Days of Storage 1]],""),0)</f>
        <v>#VALUE!</v>
      </c>
    </row>
    <row r="2037" spans="1:16" x14ac:dyDescent="0.25">
      <c r="A2037" s="5" t="e">
        <f t="shared" si="191"/>
        <v>#VALUE!</v>
      </c>
      <c r="B2037" s="6" t="str">
        <f>IFERROR(IF(Table1[[#This Row],[Multi-lens? 1]]="No", 1, IF(Table1[[#This Row],[Multi-lens? 1]]="Dual", 2, IF(Table1[[#This Row],[Multi-lens? 1]]="Quad", 4, ""))),"")</f>
        <v/>
      </c>
      <c r="C2037" s="6" t="e">
        <f t="shared" si="192"/>
        <v>#VALUE!</v>
      </c>
      <c r="D2037" s="6" t="e">
        <f t="shared" si="193"/>
        <v>#VALUE!</v>
      </c>
      <c r="E2037" s="6" t="e">
        <f t="shared" si="194"/>
        <v>#VALUE!</v>
      </c>
      <c r="F2037" s="6" t="e">
        <f t="shared" si="195"/>
        <v>#VALUE!</v>
      </c>
      <c r="H2037" s="6" t="str">
        <f>IFERROR(IF(Table1[[#This Row],[Multi-lens? 1]]="No", 1, IF(Table1[[#This Row],[Multi-lens? 1]]="Dual", 2, IF(Table1[[#This Row],[Multi-lens? 1]]="Quad", 4, ""))),"")</f>
        <v/>
      </c>
      <c r="I2037" s="9" t="str">
        <f>IFERROR(Table1[[#This Row],[Name]],"")</f>
        <v/>
      </c>
      <c r="K2037" s="3" t="str">
        <f t="shared" si="190"/>
        <v/>
      </c>
      <c r="M2037" s="4" t="e">
        <f>IF(Table1[[#This Row],[Import to Gateway Calculator?]]="Yes",IFERROR(Table1[[#This Row],[Streaming Resolution '[MP']]],""),0)</f>
        <v>#VALUE!</v>
      </c>
      <c r="N2037" s="4" t="e">
        <f>IF(Table1[[#This Row],[Import to Gateway Calculator?]]="Yes",IFERROR(Table1[[#This Row],[Recording Resolution '[MP']]],""),0)</f>
        <v>#VALUE!</v>
      </c>
      <c r="O2037" s="4" t="e">
        <f>IF(Table1[[#This Row],[Import to Gateway Calculator?]]="Yes",IFERROR(Table1[[#This Row],[Frame Rate '[FPS'] 1]],""),0)</f>
        <v>#VALUE!</v>
      </c>
      <c r="P2037" s="4" t="e">
        <f>IF(Table1[[#This Row],[Import to Gateway Calculator?]]="Yes",IFERROR(Table1[[#This Row],[Days of Storage 1]],""),0)</f>
        <v>#VALUE!</v>
      </c>
    </row>
    <row r="2038" spans="1:16" x14ac:dyDescent="0.25">
      <c r="A2038" s="5" t="e">
        <f t="shared" si="191"/>
        <v>#VALUE!</v>
      </c>
      <c r="B2038" s="6" t="str">
        <f>IFERROR(IF(Table1[[#This Row],[Multi-lens? 1]]="No", 1, IF(Table1[[#This Row],[Multi-lens? 1]]="Dual", 2, IF(Table1[[#This Row],[Multi-lens? 1]]="Quad", 4, ""))),"")</f>
        <v/>
      </c>
      <c r="C2038" s="6" t="e">
        <f t="shared" si="192"/>
        <v>#VALUE!</v>
      </c>
      <c r="D2038" s="6" t="e">
        <f t="shared" si="193"/>
        <v>#VALUE!</v>
      </c>
      <c r="E2038" s="6" t="e">
        <f t="shared" si="194"/>
        <v>#VALUE!</v>
      </c>
      <c r="F2038" s="6" t="e">
        <f t="shared" si="195"/>
        <v>#VALUE!</v>
      </c>
      <c r="H2038" s="6" t="str">
        <f>IFERROR(IF(Table1[[#This Row],[Multi-lens? 1]]="No", 1, IF(Table1[[#This Row],[Multi-lens? 1]]="Dual", 2, IF(Table1[[#This Row],[Multi-lens? 1]]="Quad", 4, ""))),"")</f>
        <v/>
      </c>
      <c r="I2038" s="9" t="str">
        <f>IFERROR(Table1[[#This Row],[Name]],"")</f>
        <v/>
      </c>
      <c r="K2038" s="3" t="str">
        <f t="shared" si="190"/>
        <v/>
      </c>
      <c r="M2038" s="4" t="e">
        <f>IF(Table1[[#This Row],[Import to Gateway Calculator?]]="Yes",IFERROR(Table1[[#This Row],[Streaming Resolution '[MP']]],""),0)</f>
        <v>#VALUE!</v>
      </c>
      <c r="N2038" s="4" t="e">
        <f>IF(Table1[[#This Row],[Import to Gateway Calculator?]]="Yes",IFERROR(Table1[[#This Row],[Recording Resolution '[MP']]],""),0)</f>
        <v>#VALUE!</v>
      </c>
      <c r="O2038" s="4" t="e">
        <f>IF(Table1[[#This Row],[Import to Gateway Calculator?]]="Yes",IFERROR(Table1[[#This Row],[Frame Rate '[FPS'] 1]],""),0)</f>
        <v>#VALUE!</v>
      </c>
      <c r="P2038" s="4" t="e">
        <f>IF(Table1[[#This Row],[Import to Gateway Calculator?]]="Yes",IFERROR(Table1[[#This Row],[Days of Storage 1]],""),0)</f>
        <v>#VALUE!</v>
      </c>
    </row>
    <row r="2039" spans="1:16" x14ac:dyDescent="0.25">
      <c r="A2039" s="5" t="e">
        <f t="shared" si="191"/>
        <v>#VALUE!</v>
      </c>
      <c r="B2039" s="6" t="str">
        <f>IFERROR(IF(Table1[[#This Row],[Multi-lens? 1]]="No", 1, IF(Table1[[#This Row],[Multi-lens? 1]]="Dual", 2, IF(Table1[[#This Row],[Multi-lens? 1]]="Quad", 4, ""))),"")</f>
        <v/>
      </c>
      <c r="C2039" s="6" t="e">
        <f t="shared" si="192"/>
        <v>#VALUE!</v>
      </c>
      <c r="D2039" s="6" t="e">
        <f t="shared" si="193"/>
        <v>#VALUE!</v>
      </c>
      <c r="E2039" s="6" t="e">
        <f t="shared" si="194"/>
        <v>#VALUE!</v>
      </c>
      <c r="F2039" s="6" t="e">
        <f t="shared" si="195"/>
        <v>#VALUE!</v>
      </c>
      <c r="H2039" s="6" t="str">
        <f>IFERROR(IF(Table1[[#This Row],[Multi-lens? 1]]="No", 1, IF(Table1[[#This Row],[Multi-lens? 1]]="Dual", 2, IF(Table1[[#This Row],[Multi-lens? 1]]="Quad", 4, ""))),"")</f>
        <v/>
      </c>
      <c r="I2039" s="9" t="str">
        <f>IFERROR(Table1[[#This Row],[Name]],"")</f>
        <v/>
      </c>
      <c r="K2039" s="3" t="str">
        <f t="shared" si="190"/>
        <v/>
      </c>
      <c r="M2039" s="4" t="e">
        <f>IF(Table1[[#This Row],[Import to Gateway Calculator?]]="Yes",IFERROR(Table1[[#This Row],[Streaming Resolution '[MP']]],""),0)</f>
        <v>#VALUE!</v>
      </c>
      <c r="N2039" s="4" t="e">
        <f>IF(Table1[[#This Row],[Import to Gateway Calculator?]]="Yes",IFERROR(Table1[[#This Row],[Recording Resolution '[MP']]],""),0)</f>
        <v>#VALUE!</v>
      </c>
      <c r="O2039" s="4" t="e">
        <f>IF(Table1[[#This Row],[Import to Gateway Calculator?]]="Yes",IFERROR(Table1[[#This Row],[Frame Rate '[FPS'] 1]],""),0)</f>
        <v>#VALUE!</v>
      </c>
      <c r="P2039" s="4" t="e">
        <f>IF(Table1[[#This Row],[Import to Gateway Calculator?]]="Yes",IFERROR(Table1[[#This Row],[Days of Storage 1]],""),0)</f>
        <v>#VALUE!</v>
      </c>
    </row>
    <row r="2040" spans="1:16" x14ac:dyDescent="0.25">
      <c r="A2040" s="5" t="e">
        <f t="shared" si="191"/>
        <v>#VALUE!</v>
      </c>
      <c r="B2040" s="6" t="str">
        <f>IFERROR(IF(Table1[[#This Row],[Multi-lens? 1]]="No", 1, IF(Table1[[#This Row],[Multi-lens? 1]]="Dual", 2, IF(Table1[[#This Row],[Multi-lens? 1]]="Quad", 4, ""))),"")</f>
        <v/>
      </c>
      <c r="C2040" s="6" t="e">
        <f t="shared" si="192"/>
        <v>#VALUE!</v>
      </c>
      <c r="D2040" s="6" t="e">
        <f t="shared" si="193"/>
        <v>#VALUE!</v>
      </c>
      <c r="E2040" s="6" t="e">
        <f t="shared" si="194"/>
        <v>#VALUE!</v>
      </c>
      <c r="F2040" s="6" t="e">
        <f t="shared" si="195"/>
        <v>#VALUE!</v>
      </c>
      <c r="H2040" s="6" t="str">
        <f>IFERROR(IF(Table1[[#This Row],[Multi-lens? 1]]="No", 1, IF(Table1[[#This Row],[Multi-lens? 1]]="Dual", 2, IF(Table1[[#This Row],[Multi-lens? 1]]="Quad", 4, ""))),"")</f>
        <v/>
      </c>
      <c r="I2040" s="9" t="str">
        <f>IFERROR(Table1[[#This Row],[Name]],"")</f>
        <v/>
      </c>
      <c r="K2040" s="3" t="str">
        <f t="shared" si="190"/>
        <v/>
      </c>
      <c r="M2040" s="4" t="e">
        <f>IF(Table1[[#This Row],[Import to Gateway Calculator?]]="Yes",IFERROR(Table1[[#This Row],[Streaming Resolution '[MP']]],""),0)</f>
        <v>#VALUE!</v>
      </c>
      <c r="N2040" s="4" t="e">
        <f>IF(Table1[[#This Row],[Import to Gateway Calculator?]]="Yes",IFERROR(Table1[[#This Row],[Recording Resolution '[MP']]],""),0)</f>
        <v>#VALUE!</v>
      </c>
      <c r="O2040" s="4" t="e">
        <f>IF(Table1[[#This Row],[Import to Gateway Calculator?]]="Yes",IFERROR(Table1[[#This Row],[Frame Rate '[FPS'] 1]],""),0)</f>
        <v>#VALUE!</v>
      </c>
      <c r="P2040" s="4" t="e">
        <f>IF(Table1[[#This Row],[Import to Gateway Calculator?]]="Yes",IFERROR(Table1[[#This Row],[Days of Storage 1]],""),0)</f>
        <v>#VALUE!</v>
      </c>
    </row>
    <row r="2041" spans="1:16" x14ac:dyDescent="0.25">
      <c r="A2041" s="5" t="e">
        <f t="shared" si="191"/>
        <v>#VALUE!</v>
      </c>
      <c r="B2041" s="6" t="str">
        <f>IFERROR(IF(Table1[[#This Row],[Multi-lens? 1]]="No", 1, IF(Table1[[#This Row],[Multi-lens? 1]]="Dual", 2, IF(Table1[[#This Row],[Multi-lens? 1]]="Quad", 4, ""))),"")</f>
        <v/>
      </c>
      <c r="C2041" s="6" t="e">
        <f t="shared" si="192"/>
        <v>#VALUE!</v>
      </c>
      <c r="D2041" s="6" t="e">
        <f t="shared" si="193"/>
        <v>#VALUE!</v>
      </c>
      <c r="E2041" s="6" t="e">
        <f t="shared" si="194"/>
        <v>#VALUE!</v>
      </c>
      <c r="F2041" s="6" t="e">
        <f t="shared" si="195"/>
        <v>#VALUE!</v>
      </c>
      <c r="H2041" s="6" t="str">
        <f>IFERROR(IF(Table1[[#This Row],[Multi-lens? 1]]="No", 1, IF(Table1[[#This Row],[Multi-lens? 1]]="Dual", 2, IF(Table1[[#This Row],[Multi-lens? 1]]="Quad", 4, ""))),"")</f>
        <v/>
      </c>
      <c r="I2041" s="9" t="str">
        <f>IFERROR(Table1[[#This Row],[Name]],"")</f>
        <v/>
      </c>
      <c r="K2041" s="3" t="str">
        <f t="shared" si="190"/>
        <v/>
      </c>
      <c r="M2041" s="4" t="e">
        <f>IF(Table1[[#This Row],[Import to Gateway Calculator?]]="Yes",IFERROR(Table1[[#This Row],[Streaming Resolution '[MP']]],""),0)</f>
        <v>#VALUE!</v>
      </c>
      <c r="N2041" s="4" t="e">
        <f>IF(Table1[[#This Row],[Import to Gateway Calculator?]]="Yes",IFERROR(Table1[[#This Row],[Recording Resolution '[MP']]],""),0)</f>
        <v>#VALUE!</v>
      </c>
      <c r="O2041" s="4" t="e">
        <f>IF(Table1[[#This Row],[Import to Gateway Calculator?]]="Yes",IFERROR(Table1[[#This Row],[Frame Rate '[FPS'] 1]],""),0)</f>
        <v>#VALUE!</v>
      </c>
      <c r="P2041" s="4" t="e">
        <f>IF(Table1[[#This Row],[Import to Gateway Calculator?]]="Yes",IFERROR(Table1[[#This Row],[Days of Storage 1]],""),0)</f>
        <v>#VALUE!</v>
      </c>
    </row>
    <row r="2042" spans="1:16" x14ac:dyDescent="0.25">
      <c r="A2042" s="5" t="e">
        <f t="shared" si="191"/>
        <v>#VALUE!</v>
      </c>
      <c r="B2042" s="6" t="str">
        <f>IFERROR(IF(Table1[[#This Row],[Multi-lens? 1]]="No", 1, IF(Table1[[#This Row],[Multi-lens? 1]]="Dual", 2, IF(Table1[[#This Row],[Multi-lens? 1]]="Quad", 4, ""))),"")</f>
        <v/>
      </c>
      <c r="C2042" s="6" t="e">
        <f t="shared" si="192"/>
        <v>#VALUE!</v>
      </c>
      <c r="D2042" s="6" t="e">
        <f t="shared" si="193"/>
        <v>#VALUE!</v>
      </c>
      <c r="E2042" s="6" t="e">
        <f t="shared" si="194"/>
        <v>#VALUE!</v>
      </c>
      <c r="F2042" s="6" t="e">
        <f t="shared" si="195"/>
        <v>#VALUE!</v>
      </c>
      <c r="H2042" s="6" t="str">
        <f>IFERROR(IF(Table1[[#This Row],[Multi-lens? 1]]="No", 1, IF(Table1[[#This Row],[Multi-lens? 1]]="Dual", 2, IF(Table1[[#This Row],[Multi-lens? 1]]="Quad", 4, ""))),"")</f>
        <v/>
      </c>
      <c r="I2042" s="9" t="str">
        <f>IFERROR(Table1[[#This Row],[Name]],"")</f>
        <v/>
      </c>
      <c r="K2042" s="3" t="str">
        <f t="shared" si="190"/>
        <v/>
      </c>
      <c r="M2042" s="4" t="e">
        <f>IF(Table1[[#This Row],[Import to Gateway Calculator?]]="Yes",IFERROR(Table1[[#This Row],[Streaming Resolution '[MP']]],""),0)</f>
        <v>#VALUE!</v>
      </c>
      <c r="N2042" s="4" t="e">
        <f>IF(Table1[[#This Row],[Import to Gateway Calculator?]]="Yes",IFERROR(Table1[[#This Row],[Recording Resolution '[MP']]],""),0)</f>
        <v>#VALUE!</v>
      </c>
      <c r="O2042" s="4" t="e">
        <f>IF(Table1[[#This Row],[Import to Gateway Calculator?]]="Yes",IFERROR(Table1[[#This Row],[Frame Rate '[FPS'] 1]],""),0)</f>
        <v>#VALUE!</v>
      </c>
      <c r="P2042" s="4" t="e">
        <f>IF(Table1[[#This Row],[Import to Gateway Calculator?]]="Yes",IFERROR(Table1[[#This Row],[Days of Storage 1]],""),0)</f>
        <v>#VALUE!</v>
      </c>
    </row>
    <row r="2043" spans="1:16" x14ac:dyDescent="0.25">
      <c r="A2043" s="5" t="e">
        <f t="shared" si="191"/>
        <v>#VALUE!</v>
      </c>
      <c r="B2043" s="6" t="str">
        <f>IFERROR(IF(Table1[[#This Row],[Multi-lens? 1]]="No", 1, IF(Table1[[#This Row],[Multi-lens? 1]]="Dual", 2, IF(Table1[[#This Row],[Multi-lens? 1]]="Quad", 4, ""))),"")</f>
        <v/>
      </c>
      <c r="C2043" s="6" t="e">
        <f t="shared" si="192"/>
        <v>#VALUE!</v>
      </c>
      <c r="D2043" s="6" t="e">
        <f t="shared" si="193"/>
        <v>#VALUE!</v>
      </c>
      <c r="E2043" s="6" t="e">
        <f t="shared" si="194"/>
        <v>#VALUE!</v>
      </c>
      <c r="F2043" s="6" t="e">
        <f t="shared" si="195"/>
        <v>#VALUE!</v>
      </c>
      <c r="H2043" s="6" t="str">
        <f>IFERROR(IF(Table1[[#This Row],[Multi-lens? 1]]="No", 1, IF(Table1[[#This Row],[Multi-lens? 1]]="Dual", 2, IF(Table1[[#This Row],[Multi-lens? 1]]="Quad", 4, ""))),"")</f>
        <v/>
      </c>
      <c r="I2043" s="9" t="str">
        <f>IFERROR(Table1[[#This Row],[Name]],"")</f>
        <v/>
      </c>
      <c r="K2043" s="3" t="str">
        <f t="shared" si="190"/>
        <v/>
      </c>
      <c r="M2043" s="4" t="e">
        <f>IF(Table1[[#This Row],[Import to Gateway Calculator?]]="Yes",IFERROR(Table1[[#This Row],[Streaming Resolution '[MP']]],""),0)</f>
        <v>#VALUE!</v>
      </c>
      <c r="N2043" s="4" t="e">
        <f>IF(Table1[[#This Row],[Import to Gateway Calculator?]]="Yes",IFERROR(Table1[[#This Row],[Recording Resolution '[MP']]],""),0)</f>
        <v>#VALUE!</v>
      </c>
      <c r="O2043" s="4" t="e">
        <f>IF(Table1[[#This Row],[Import to Gateway Calculator?]]="Yes",IFERROR(Table1[[#This Row],[Frame Rate '[FPS'] 1]],""),0)</f>
        <v>#VALUE!</v>
      </c>
      <c r="P2043" s="4" t="e">
        <f>IF(Table1[[#This Row],[Import to Gateway Calculator?]]="Yes",IFERROR(Table1[[#This Row],[Days of Storage 1]],""),0)</f>
        <v>#VALUE!</v>
      </c>
    </row>
    <row r="2044" spans="1:16" x14ac:dyDescent="0.25">
      <c r="A2044" s="5" t="e">
        <f t="shared" si="191"/>
        <v>#VALUE!</v>
      </c>
      <c r="B2044" s="6" t="str">
        <f>IFERROR(IF(Table1[[#This Row],[Multi-lens? 1]]="No", 1, IF(Table1[[#This Row],[Multi-lens? 1]]="Dual", 2, IF(Table1[[#This Row],[Multi-lens? 1]]="Quad", 4, ""))),"")</f>
        <v/>
      </c>
      <c r="C2044" s="6" t="e">
        <f t="shared" si="192"/>
        <v>#VALUE!</v>
      </c>
      <c r="D2044" s="6" t="e">
        <f t="shared" si="193"/>
        <v>#VALUE!</v>
      </c>
      <c r="E2044" s="6" t="e">
        <f t="shared" si="194"/>
        <v>#VALUE!</v>
      </c>
      <c r="F2044" s="6" t="e">
        <f t="shared" si="195"/>
        <v>#VALUE!</v>
      </c>
      <c r="H2044" s="6" t="str">
        <f>IFERROR(IF(Table1[[#This Row],[Multi-lens? 1]]="No", 1, IF(Table1[[#This Row],[Multi-lens? 1]]="Dual", 2, IF(Table1[[#This Row],[Multi-lens? 1]]="Quad", 4, ""))),"")</f>
        <v/>
      </c>
      <c r="I2044" s="9" t="str">
        <f>IFERROR(Table1[[#This Row],[Name]],"")</f>
        <v/>
      </c>
      <c r="K2044" s="3" t="str">
        <f t="shared" si="190"/>
        <v/>
      </c>
      <c r="M2044" s="4" t="e">
        <f>IF(Table1[[#This Row],[Import to Gateway Calculator?]]="Yes",IFERROR(Table1[[#This Row],[Streaming Resolution '[MP']]],""),0)</f>
        <v>#VALUE!</v>
      </c>
      <c r="N2044" s="4" t="e">
        <f>IF(Table1[[#This Row],[Import to Gateway Calculator?]]="Yes",IFERROR(Table1[[#This Row],[Recording Resolution '[MP']]],""),0)</f>
        <v>#VALUE!</v>
      </c>
      <c r="O2044" s="4" t="e">
        <f>IF(Table1[[#This Row],[Import to Gateway Calculator?]]="Yes",IFERROR(Table1[[#This Row],[Frame Rate '[FPS'] 1]],""),0)</f>
        <v>#VALUE!</v>
      </c>
      <c r="P2044" s="4" t="e">
        <f>IF(Table1[[#This Row],[Import to Gateway Calculator?]]="Yes",IFERROR(Table1[[#This Row],[Days of Storage 1]],""),0)</f>
        <v>#VALUE!</v>
      </c>
    </row>
    <row r="2045" spans="1:16" x14ac:dyDescent="0.25">
      <c r="A2045" s="5" t="e">
        <f t="shared" si="191"/>
        <v>#VALUE!</v>
      </c>
      <c r="B2045" s="6" t="str">
        <f>IFERROR(IF(Table1[[#This Row],[Multi-lens? 1]]="No", 1, IF(Table1[[#This Row],[Multi-lens? 1]]="Dual", 2, IF(Table1[[#This Row],[Multi-lens? 1]]="Quad", 4, ""))),"")</f>
        <v/>
      </c>
      <c r="C2045" s="6" t="e">
        <f t="shared" si="192"/>
        <v>#VALUE!</v>
      </c>
      <c r="D2045" s="6" t="e">
        <f t="shared" si="193"/>
        <v>#VALUE!</v>
      </c>
      <c r="E2045" s="6" t="e">
        <f t="shared" si="194"/>
        <v>#VALUE!</v>
      </c>
      <c r="F2045" s="6" t="e">
        <f t="shared" si="195"/>
        <v>#VALUE!</v>
      </c>
      <c r="H2045" s="6" t="str">
        <f>IFERROR(IF(Table1[[#This Row],[Multi-lens? 1]]="No", 1, IF(Table1[[#This Row],[Multi-lens? 1]]="Dual", 2, IF(Table1[[#This Row],[Multi-lens? 1]]="Quad", 4, ""))),"")</f>
        <v/>
      </c>
      <c r="I2045" s="9" t="str">
        <f>IFERROR(Table1[[#This Row],[Name]],"")</f>
        <v/>
      </c>
      <c r="K2045" s="3" t="str">
        <f t="shared" si="190"/>
        <v/>
      </c>
      <c r="M2045" s="4" t="e">
        <f>IF(Table1[[#This Row],[Import to Gateway Calculator?]]="Yes",IFERROR(Table1[[#This Row],[Streaming Resolution '[MP']]],""),0)</f>
        <v>#VALUE!</v>
      </c>
      <c r="N2045" s="4" t="e">
        <f>IF(Table1[[#This Row],[Import to Gateway Calculator?]]="Yes",IFERROR(Table1[[#This Row],[Recording Resolution '[MP']]],""),0)</f>
        <v>#VALUE!</v>
      </c>
      <c r="O2045" s="4" t="e">
        <f>IF(Table1[[#This Row],[Import to Gateway Calculator?]]="Yes",IFERROR(Table1[[#This Row],[Frame Rate '[FPS'] 1]],""),0)</f>
        <v>#VALUE!</v>
      </c>
      <c r="P2045" s="4" t="e">
        <f>IF(Table1[[#This Row],[Import to Gateway Calculator?]]="Yes",IFERROR(Table1[[#This Row],[Days of Storage 1]],""),0)</f>
        <v>#VALUE!</v>
      </c>
    </row>
    <row r="2046" spans="1:16" x14ac:dyDescent="0.25">
      <c r="A2046" s="5" t="e">
        <f t="shared" si="191"/>
        <v>#VALUE!</v>
      </c>
      <c r="B2046" s="6" t="str">
        <f>IFERROR(IF(Table1[[#This Row],[Multi-lens? 1]]="No", 1, IF(Table1[[#This Row],[Multi-lens? 1]]="Dual", 2, IF(Table1[[#This Row],[Multi-lens? 1]]="Quad", 4, ""))),"")</f>
        <v/>
      </c>
      <c r="C2046" s="6" t="e">
        <f t="shared" si="192"/>
        <v>#VALUE!</v>
      </c>
      <c r="D2046" s="6" t="e">
        <f t="shared" si="193"/>
        <v>#VALUE!</v>
      </c>
      <c r="E2046" s="6" t="e">
        <f t="shared" si="194"/>
        <v>#VALUE!</v>
      </c>
      <c r="F2046" s="6" t="e">
        <f t="shared" si="195"/>
        <v>#VALUE!</v>
      </c>
      <c r="H2046" s="6" t="str">
        <f>IFERROR(IF(Table1[[#This Row],[Multi-lens? 1]]="No", 1, IF(Table1[[#This Row],[Multi-lens? 1]]="Dual", 2, IF(Table1[[#This Row],[Multi-lens? 1]]="Quad", 4, ""))),"")</f>
        <v/>
      </c>
      <c r="I2046" s="9" t="str">
        <f>IFERROR(Table1[[#This Row],[Name]],"")</f>
        <v/>
      </c>
      <c r="K2046" s="3" t="str">
        <f t="shared" si="190"/>
        <v/>
      </c>
      <c r="M2046" s="4" t="e">
        <f>IF(Table1[[#This Row],[Import to Gateway Calculator?]]="Yes",IFERROR(Table1[[#This Row],[Streaming Resolution '[MP']]],""),0)</f>
        <v>#VALUE!</v>
      </c>
      <c r="N2046" s="4" t="e">
        <f>IF(Table1[[#This Row],[Import to Gateway Calculator?]]="Yes",IFERROR(Table1[[#This Row],[Recording Resolution '[MP']]],""),0)</f>
        <v>#VALUE!</v>
      </c>
      <c r="O2046" s="4" t="e">
        <f>IF(Table1[[#This Row],[Import to Gateway Calculator?]]="Yes",IFERROR(Table1[[#This Row],[Frame Rate '[FPS'] 1]],""),0)</f>
        <v>#VALUE!</v>
      </c>
      <c r="P2046" s="4" t="e">
        <f>IF(Table1[[#This Row],[Import to Gateway Calculator?]]="Yes",IFERROR(Table1[[#This Row],[Days of Storage 1]],""),0)</f>
        <v>#VALUE!</v>
      </c>
    </row>
    <row r="2047" spans="1:16" x14ac:dyDescent="0.25">
      <c r="A2047" s="5" t="e">
        <f t="shared" si="191"/>
        <v>#VALUE!</v>
      </c>
      <c r="B2047" s="6" t="str">
        <f>IFERROR(IF(Table1[[#This Row],[Multi-lens? 1]]="No", 1, IF(Table1[[#This Row],[Multi-lens? 1]]="Dual", 2, IF(Table1[[#This Row],[Multi-lens? 1]]="Quad", 4, ""))),"")</f>
        <v/>
      </c>
      <c r="C2047" s="6" t="e">
        <f t="shared" si="192"/>
        <v>#VALUE!</v>
      </c>
      <c r="D2047" s="6" t="e">
        <f t="shared" si="193"/>
        <v>#VALUE!</v>
      </c>
      <c r="E2047" s="6" t="e">
        <f t="shared" si="194"/>
        <v>#VALUE!</v>
      </c>
      <c r="F2047" s="6" t="e">
        <f t="shared" si="195"/>
        <v>#VALUE!</v>
      </c>
      <c r="H2047" s="6" t="str">
        <f>IFERROR(IF(Table1[[#This Row],[Multi-lens? 1]]="No", 1, IF(Table1[[#This Row],[Multi-lens? 1]]="Dual", 2, IF(Table1[[#This Row],[Multi-lens? 1]]="Quad", 4, ""))),"")</f>
        <v/>
      </c>
      <c r="I2047" s="9" t="str">
        <f>IFERROR(Table1[[#This Row],[Name]],"")</f>
        <v/>
      </c>
      <c r="K2047" s="3" t="str">
        <f t="shared" si="190"/>
        <v/>
      </c>
      <c r="M2047" s="4" t="e">
        <f>IF(Table1[[#This Row],[Import to Gateway Calculator?]]="Yes",IFERROR(Table1[[#This Row],[Streaming Resolution '[MP']]],""),0)</f>
        <v>#VALUE!</v>
      </c>
      <c r="N2047" s="4" t="e">
        <f>IF(Table1[[#This Row],[Import to Gateway Calculator?]]="Yes",IFERROR(Table1[[#This Row],[Recording Resolution '[MP']]],""),0)</f>
        <v>#VALUE!</v>
      </c>
      <c r="O2047" s="4" t="e">
        <f>IF(Table1[[#This Row],[Import to Gateway Calculator?]]="Yes",IFERROR(Table1[[#This Row],[Frame Rate '[FPS'] 1]],""),0)</f>
        <v>#VALUE!</v>
      </c>
      <c r="P2047" s="4" t="e">
        <f>IF(Table1[[#This Row],[Import to Gateway Calculator?]]="Yes",IFERROR(Table1[[#This Row],[Days of Storage 1]],""),0)</f>
        <v>#VALUE!</v>
      </c>
    </row>
    <row r="2048" spans="1:16" x14ac:dyDescent="0.25">
      <c r="A2048" s="5" t="e">
        <f t="shared" si="191"/>
        <v>#VALUE!</v>
      </c>
      <c r="B2048" s="6" t="str">
        <f>IFERROR(IF(Table1[[#This Row],[Multi-lens? 1]]="No", 1, IF(Table1[[#This Row],[Multi-lens? 1]]="Dual", 2, IF(Table1[[#This Row],[Multi-lens? 1]]="Quad", 4, ""))),"")</f>
        <v/>
      </c>
      <c r="C2048" s="6" t="e">
        <f t="shared" si="192"/>
        <v>#VALUE!</v>
      </c>
      <c r="D2048" s="6" t="e">
        <f t="shared" si="193"/>
        <v>#VALUE!</v>
      </c>
      <c r="E2048" s="6" t="e">
        <f t="shared" si="194"/>
        <v>#VALUE!</v>
      </c>
      <c r="F2048" s="6" t="e">
        <f t="shared" si="195"/>
        <v>#VALUE!</v>
      </c>
      <c r="H2048" s="6" t="str">
        <f>IFERROR(IF(Table1[[#This Row],[Multi-lens? 1]]="No", 1, IF(Table1[[#This Row],[Multi-lens? 1]]="Dual", 2, IF(Table1[[#This Row],[Multi-lens? 1]]="Quad", 4, ""))),"")</f>
        <v/>
      </c>
      <c r="I2048" s="9" t="str">
        <f>IFERROR(Table1[[#This Row],[Name]],"")</f>
        <v/>
      </c>
      <c r="K2048" s="3" t="str">
        <f t="shared" si="190"/>
        <v/>
      </c>
      <c r="M2048" s="4" t="e">
        <f>IF(Table1[[#This Row],[Import to Gateway Calculator?]]="Yes",IFERROR(Table1[[#This Row],[Streaming Resolution '[MP']]],""),0)</f>
        <v>#VALUE!</v>
      </c>
      <c r="N2048" s="4" t="e">
        <f>IF(Table1[[#This Row],[Import to Gateway Calculator?]]="Yes",IFERROR(Table1[[#This Row],[Recording Resolution '[MP']]],""),0)</f>
        <v>#VALUE!</v>
      </c>
      <c r="O2048" s="4" t="e">
        <f>IF(Table1[[#This Row],[Import to Gateway Calculator?]]="Yes",IFERROR(Table1[[#This Row],[Frame Rate '[FPS'] 1]],""),0)</f>
        <v>#VALUE!</v>
      </c>
      <c r="P2048" s="4" t="e">
        <f>IF(Table1[[#This Row],[Import to Gateway Calculator?]]="Yes",IFERROR(Table1[[#This Row],[Days of Storage 1]],""),0)</f>
        <v>#VALUE!</v>
      </c>
    </row>
    <row r="2049" spans="1:16" x14ac:dyDescent="0.25">
      <c r="A2049" s="5" t="e">
        <f t="shared" si="191"/>
        <v>#VALUE!</v>
      </c>
      <c r="B2049" s="6" t="str">
        <f>IFERROR(IF(Table1[[#This Row],[Multi-lens? 1]]="No", 1, IF(Table1[[#This Row],[Multi-lens? 1]]="Dual", 2, IF(Table1[[#This Row],[Multi-lens? 1]]="Quad", 4, ""))),"")</f>
        <v/>
      </c>
      <c r="C2049" s="6" t="e">
        <f t="shared" si="192"/>
        <v>#VALUE!</v>
      </c>
      <c r="D2049" s="6" t="e">
        <f t="shared" si="193"/>
        <v>#VALUE!</v>
      </c>
      <c r="E2049" s="6" t="e">
        <f t="shared" si="194"/>
        <v>#VALUE!</v>
      </c>
      <c r="F2049" s="6" t="e">
        <f t="shared" si="195"/>
        <v>#VALUE!</v>
      </c>
      <c r="H2049" s="6" t="str">
        <f>IFERROR(IF(Table1[[#This Row],[Multi-lens? 1]]="No", 1, IF(Table1[[#This Row],[Multi-lens? 1]]="Dual", 2, IF(Table1[[#This Row],[Multi-lens? 1]]="Quad", 4, ""))),"")</f>
        <v/>
      </c>
      <c r="I2049" s="9" t="str">
        <f>IFERROR(Table1[[#This Row],[Name]],"")</f>
        <v/>
      </c>
      <c r="K2049" s="3" t="str">
        <f t="shared" si="190"/>
        <v/>
      </c>
      <c r="M2049" s="4" t="e">
        <f>IF(Table1[[#This Row],[Import to Gateway Calculator?]]="Yes",IFERROR(Table1[[#This Row],[Streaming Resolution '[MP']]],""),0)</f>
        <v>#VALUE!</v>
      </c>
      <c r="N2049" s="4" t="e">
        <f>IF(Table1[[#This Row],[Import to Gateway Calculator?]]="Yes",IFERROR(Table1[[#This Row],[Recording Resolution '[MP']]],""),0)</f>
        <v>#VALUE!</v>
      </c>
      <c r="O2049" s="4" t="e">
        <f>IF(Table1[[#This Row],[Import to Gateway Calculator?]]="Yes",IFERROR(Table1[[#This Row],[Frame Rate '[FPS'] 1]],""),0)</f>
        <v>#VALUE!</v>
      </c>
      <c r="P2049" s="4" t="e">
        <f>IF(Table1[[#This Row],[Import to Gateway Calculator?]]="Yes",IFERROR(Table1[[#This Row],[Days of Storage 1]],""),0)</f>
        <v>#VALUE!</v>
      </c>
    </row>
    <row r="2050" spans="1:16" x14ac:dyDescent="0.25">
      <c r="A2050" s="5" t="e">
        <f t="shared" si="191"/>
        <v>#VALUE!</v>
      </c>
      <c r="B2050" s="6" t="str">
        <f>IFERROR(IF(Table1[[#This Row],[Multi-lens? 1]]="No", 1, IF(Table1[[#This Row],[Multi-lens? 1]]="Dual", 2, IF(Table1[[#This Row],[Multi-lens? 1]]="Quad", 4, ""))),"")</f>
        <v/>
      </c>
      <c r="C2050" s="6" t="e">
        <f t="shared" si="192"/>
        <v>#VALUE!</v>
      </c>
      <c r="D2050" s="6" t="e">
        <f t="shared" si="193"/>
        <v>#VALUE!</v>
      </c>
      <c r="E2050" s="6" t="e">
        <f t="shared" si="194"/>
        <v>#VALUE!</v>
      </c>
      <c r="F2050" s="6" t="e">
        <f t="shared" si="195"/>
        <v>#VALUE!</v>
      </c>
      <c r="H2050" s="6" t="str">
        <f>IFERROR(IF(Table1[[#This Row],[Multi-lens? 1]]="No", 1, IF(Table1[[#This Row],[Multi-lens? 1]]="Dual", 2, IF(Table1[[#This Row],[Multi-lens? 1]]="Quad", 4, ""))),"")</f>
        <v/>
      </c>
      <c r="I2050" s="9" t="str">
        <f>IFERROR(Table1[[#This Row],[Name]],"")</f>
        <v/>
      </c>
      <c r="K2050" s="3" t="str">
        <f t="shared" si="190"/>
        <v/>
      </c>
      <c r="M2050" s="4" t="e">
        <f>IF(Table1[[#This Row],[Import to Gateway Calculator?]]="Yes",IFERROR(Table1[[#This Row],[Streaming Resolution '[MP']]],""),0)</f>
        <v>#VALUE!</v>
      </c>
      <c r="N2050" s="4" t="e">
        <f>IF(Table1[[#This Row],[Import to Gateway Calculator?]]="Yes",IFERROR(Table1[[#This Row],[Recording Resolution '[MP']]],""),0)</f>
        <v>#VALUE!</v>
      </c>
      <c r="O2050" s="4" t="e">
        <f>IF(Table1[[#This Row],[Import to Gateway Calculator?]]="Yes",IFERROR(Table1[[#This Row],[Frame Rate '[FPS'] 1]],""),0)</f>
        <v>#VALUE!</v>
      </c>
      <c r="P2050" s="4" t="e">
        <f>IF(Table1[[#This Row],[Import to Gateway Calculator?]]="Yes",IFERROR(Table1[[#This Row],[Days of Storage 1]],""),0)</f>
        <v>#VALUE!</v>
      </c>
    </row>
    <row r="2051" spans="1:16" x14ac:dyDescent="0.25">
      <c r="A2051" s="5" t="e">
        <f t="shared" si="191"/>
        <v>#VALUE!</v>
      </c>
      <c r="B2051" s="6" t="str">
        <f>IFERROR(IF(Table1[[#This Row],[Multi-lens? 1]]="No", 1, IF(Table1[[#This Row],[Multi-lens? 1]]="Dual", 2, IF(Table1[[#This Row],[Multi-lens? 1]]="Quad", 4, ""))),"")</f>
        <v/>
      </c>
      <c r="C2051" s="6" t="e">
        <f t="shared" si="192"/>
        <v>#VALUE!</v>
      </c>
      <c r="D2051" s="6" t="e">
        <f t="shared" si="193"/>
        <v>#VALUE!</v>
      </c>
      <c r="E2051" s="6" t="e">
        <f t="shared" si="194"/>
        <v>#VALUE!</v>
      </c>
      <c r="F2051" s="6" t="e">
        <f t="shared" si="195"/>
        <v>#VALUE!</v>
      </c>
      <c r="H2051" s="6" t="str">
        <f>IFERROR(IF(Table1[[#This Row],[Multi-lens? 1]]="No", 1, IF(Table1[[#This Row],[Multi-lens? 1]]="Dual", 2, IF(Table1[[#This Row],[Multi-lens? 1]]="Quad", 4, ""))),"")</f>
        <v/>
      </c>
      <c r="I2051" s="9" t="str">
        <f>IFERROR(Table1[[#This Row],[Name]],"")</f>
        <v/>
      </c>
      <c r="K2051" s="3" t="str">
        <f t="shared" ref="K2051:K2114" si="196">IFERROR(IF(I2051=0,"",I2051),"")</f>
        <v/>
      </c>
      <c r="M2051" s="4" t="e">
        <f>IF(Table1[[#This Row],[Import to Gateway Calculator?]]="Yes",IFERROR(Table1[[#This Row],[Streaming Resolution '[MP']]],""),0)</f>
        <v>#VALUE!</v>
      </c>
      <c r="N2051" s="4" t="e">
        <f>IF(Table1[[#This Row],[Import to Gateway Calculator?]]="Yes",IFERROR(Table1[[#This Row],[Recording Resolution '[MP']]],""),0)</f>
        <v>#VALUE!</v>
      </c>
      <c r="O2051" s="4" t="e">
        <f>IF(Table1[[#This Row],[Import to Gateway Calculator?]]="Yes",IFERROR(Table1[[#This Row],[Frame Rate '[FPS'] 1]],""),0)</f>
        <v>#VALUE!</v>
      </c>
      <c r="P2051" s="4" t="e">
        <f>IF(Table1[[#This Row],[Import to Gateway Calculator?]]="Yes",IFERROR(Table1[[#This Row],[Days of Storage 1]],""),0)</f>
        <v>#VALUE!</v>
      </c>
    </row>
    <row r="2052" spans="1:16" x14ac:dyDescent="0.25">
      <c r="A2052" s="5" t="e">
        <f t="shared" si="191"/>
        <v>#VALUE!</v>
      </c>
      <c r="B2052" s="6" t="str">
        <f>IFERROR(IF(Table1[[#This Row],[Multi-lens? 1]]="No", 1, IF(Table1[[#This Row],[Multi-lens? 1]]="Dual", 2, IF(Table1[[#This Row],[Multi-lens? 1]]="Quad", 4, ""))),"")</f>
        <v/>
      </c>
      <c r="C2052" s="6" t="e">
        <f t="shared" si="192"/>
        <v>#VALUE!</v>
      </c>
      <c r="D2052" s="6" t="e">
        <f t="shared" si="193"/>
        <v>#VALUE!</v>
      </c>
      <c r="E2052" s="6" t="e">
        <f t="shared" si="194"/>
        <v>#VALUE!</v>
      </c>
      <c r="F2052" s="6" t="e">
        <f t="shared" si="195"/>
        <v>#VALUE!</v>
      </c>
      <c r="H2052" s="6" t="str">
        <f>IFERROR(IF(Table1[[#This Row],[Multi-lens? 1]]="No", 1, IF(Table1[[#This Row],[Multi-lens? 1]]="Dual", 2, IF(Table1[[#This Row],[Multi-lens? 1]]="Quad", 4, ""))),"")</f>
        <v/>
      </c>
      <c r="I2052" s="9" t="str">
        <f>IFERROR(Table1[[#This Row],[Name]],"")</f>
        <v/>
      </c>
      <c r="K2052" s="3" t="str">
        <f t="shared" si="196"/>
        <v/>
      </c>
      <c r="M2052" s="4" t="e">
        <f>IF(Table1[[#This Row],[Import to Gateway Calculator?]]="Yes",IFERROR(Table1[[#This Row],[Streaming Resolution '[MP']]],""),0)</f>
        <v>#VALUE!</v>
      </c>
      <c r="N2052" s="4" t="e">
        <f>IF(Table1[[#This Row],[Import to Gateway Calculator?]]="Yes",IFERROR(Table1[[#This Row],[Recording Resolution '[MP']]],""),0)</f>
        <v>#VALUE!</v>
      </c>
      <c r="O2052" s="4" t="e">
        <f>IF(Table1[[#This Row],[Import to Gateway Calculator?]]="Yes",IFERROR(Table1[[#This Row],[Frame Rate '[FPS'] 1]],""),0)</f>
        <v>#VALUE!</v>
      </c>
      <c r="P2052" s="4" t="e">
        <f>IF(Table1[[#This Row],[Import to Gateway Calculator?]]="Yes",IFERROR(Table1[[#This Row],[Days of Storage 1]],""),0)</f>
        <v>#VALUE!</v>
      </c>
    </row>
    <row r="2053" spans="1:16" x14ac:dyDescent="0.25">
      <c r="A2053" s="5" t="e">
        <f t="shared" si="191"/>
        <v>#VALUE!</v>
      </c>
      <c r="B2053" s="6" t="str">
        <f>IFERROR(IF(Table1[[#This Row],[Multi-lens? 1]]="No", 1, IF(Table1[[#This Row],[Multi-lens? 1]]="Dual", 2, IF(Table1[[#This Row],[Multi-lens? 1]]="Quad", 4, ""))),"")</f>
        <v/>
      </c>
      <c r="C2053" s="6" t="e">
        <f t="shared" si="192"/>
        <v>#VALUE!</v>
      </c>
      <c r="D2053" s="6" t="e">
        <f t="shared" si="193"/>
        <v>#VALUE!</v>
      </c>
      <c r="E2053" s="6" t="e">
        <f t="shared" si="194"/>
        <v>#VALUE!</v>
      </c>
      <c r="F2053" s="6" t="e">
        <f t="shared" si="195"/>
        <v>#VALUE!</v>
      </c>
      <c r="H2053" s="6" t="str">
        <f>IFERROR(IF(Table1[[#This Row],[Multi-lens? 1]]="No", 1, IF(Table1[[#This Row],[Multi-lens? 1]]="Dual", 2, IF(Table1[[#This Row],[Multi-lens? 1]]="Quad", 4, ""))),"")</f>
        <v/>
      </c>
      <c r="I2053" s="9" t="str">
        <f>IFERROR(Table1[[#This Row],[Name]],"")</f>
        <v/>
      </c>
      <c r="K2053" s="3" t="str">
        <f t="shared" si="196"/>
        <v/>
      </c>
      <c r="M2053" s="4" t="e">
        <f>IF(Table1[[#This Row],[Import to Gateway Calculator?]]="Yes",IFERROR(Table1[[#This Row],[Streaming Resolution '[MP']]],""),0)</f>
        <v>#VALUE!</v>
      </c>
      <c r="N2053" s="4" t="e">
        <f>IF(Table1[[#This Row],[Import to Gateway Calculator?]]="Yes",IFERROR(Table1[[#This Row],[Recording Resolution '[MP']]],""),0)</f>
        <v>#VALUE!</v>
      </c>
      <c r="O2053" s="4" t="e">
        <f>IF(Table1[[#This Row],[Import to Gateway Calculator?]]="Yes",IFERROR(Table1[[#This Row],[Frame Rate '[FPS'] 1]],""),0)</f>
        <v>#VALUE!</v>
      </c>
      <c r="P2053" s="4" t="e">
        <f>IF(Table1[[#This Row],[Import to Gateway Calculator?]]="Yes",IFERROR(Table1[[#This Row],[Days of Storage 1]],""),0)</f>
        <v>#VALUE!</v>
      </c>
    </row>
    <row r="2054" spans="1:16" x14ac:dyDescent="0.25">
      <c r="A2054" s="5" t="e">
        <f t="shared" si="191"/>
        <v>#VALUE!</v>
      </c>
      <c r="B2054" s="6" t="str">
        <f>IFERROR(IF(Table1[[#This Row],[Multi-lens? 1]]="No", 1, IF(Table1[[#This Row],[Multi-lens? 1]]="Dual", 2, IF(Table1[[#This Row],[Multi-lens? 1]]="Quad", 4, ""))),"")</f>
        <v/>
      </c>
      <c r="C2054" s="6" t="e">
        <f t="shared" si="192"/>
        <v>#VALUE!</v>
      </c>
      <c r="D2054" s="6" t="e">
        <f t="shared" si="193"/>
        <v>#VALUE!</v>
      </c>
      <c r="E2054" s="6" t="e">
        <f t="shared" si="194"/>
        <v>#VALUE!</v>
      </c>
      <c r="F2054" s="6" t="e">
        <f t="shared" si="195"/>
        <v>#VALUE!</v>
      </c>
      <c r="H2054" s="6" t="str">
        <f>IFERROR(IF(Table1[[#This Row],[Multi-lens? 1]]="No", 1, IF(Table1[[#This Row],[Multi-lens? 1]]="Dual", 2, IF(Table1[[#This Row],[Multi-lens? 1]]="Quad", 4, ""))),"")</f>
        <v/>
      </c>
      <c r="I2054" s="9" t="str">
        <f>IFERROR(Table1[[#This Row],[Name]],"")</f>
        <v/>
      </c>
      <c r="K2054" s="3" t="str">
        <f t="shared" si="196"/>
        <v/>
      </c>
      <c r="M2054" s="4" t="e">
        <f>IF(Table1[[#This Row],[Import to Gateway Calculator?]]="Yes",IFERROR(Table1[[#This Row],[Streaming Resolution '[MP']]],""),0)</f>
        <v>#VALUE!</v>
      </c>
      <c r="N2054" s="4" t="e">
        <f>IF(Table1[[#This Row],[Import to Gateway Calculator?]]="Yes",IFERROR(Table1[[#This Row],[Recording Resolution '[MP']]],""),0)</f>
        <v>#VALUE!</v>
      </c>
      <c r="O2054" s="4" t="e">
        <f>IF(Table1[[#This Row],[Import to Gateway Calculator?]]="Yes",IFERROR(Table1[[#This Row],[Frame Rate '[FPS'] 1]],""),0)</f>
        <v>#VALUE!</v>
      </c>
      <c r="P2054" s="4" t="e">
        <f>IF(Table1[[#This Row],[Import to Gateway Calculator?]]="Yes",IFERROR(Table1[[#This Row],[Days of Storage 1]],""),0)</f>
        <v>#VALUE!</v>
      </c>
    </row>
    <row r="2055" spans="1:16" x14ac:dyDescent="0.25">
      <c r="A2055" s="5" t="e">
        <f t="shared" ref="A2055:A2118" si="197">IF(D2055=0,"",K2055)</f>
        <v>#VALUE!</v>
      </c>
      <c r="B2055" s="6" t="str">
        <f>IFERROR(IF(Table1[[#This Row],[Multi-lens? 1]]="No", 1, IF(Table1[[#This Row],[Multi-lens? 1]]="Dual", 2, IF(Table1[[#This Row],[Multi-lens? 1]]="Quad", 4, ""))),"")</f>
        <v/>
      </c>
      <c r="C2055" s="6" t="e">
        <f t="shared" ref="C2055:C2118" si="198">M2055</f>
        <v>#VALUE!</v>
      </c>
      <c r="D2055" s="6" t="e">
        <f t="shared" ref="D2055:D2118" si="199">N2055</f>
        <v>#VALUE!</v>
      </c>
      <c r="E2055" s="6" t="e">
        <f t="shared" ref="E2055:E2118" si="200">O2055</f>
        <v>#VALUE!</v>
      </c>
      <c r="F2055" s="6" t="e">
        <f t="shared" ref="F2055:F2118" si="201">P2055</f>
        <v>#VALUE!</v>
      </c>
      <c r="H2055" s="6" t="str">
        <f>IFERROR(IF(Table1[[#This Row],[Multi-lens? 1]]="No", 1, IF(Table1[[#This Row],[Multi-lens? 1]]="Dual", 2, IF(Table1[[#This Row],[Multi-lens? 1]]="Quad", 4, ""))),"")</f>
        <v/>
      </c>
      <c r="I2055" s="9" t="str">
        <f>IFERROR(Table1[[#This Row],[Name]],"")</f>
        <v/>
      </c>
      <c r="K2055" s="3" t="str">
        <f t="shared" si="196"/>
        <v/>
      </c>
      <c r="M2055" s="4" t="e">
        <f>IF(Table1[[#This Row],[Import to Gateway Calculator?]]="Yes",IFERROR(Table1[[#This Row],[Streaming Resolution '[MP']]],""),0)</f>
        <v>#VALUE!</v>
      </c>
      <c r="N2055" s="4" t="e">
        <f>IF(Table1[[#This Row],[Import to Gateway Calculator?]]="Yes",IFERROR(Table1[[#This Row],[Recording Resolution '[MP']]],""),0)</f>
        <v>#VALUE!</v>
      </c>
      <c r="O2055" s="4" t="e">
        <f>IF(Table1[[#This Row],[Import to Gateway Calculator?]]="Yes",IFERROR(Table1[[#This Row],[Frame Rate '[FPS'] 1]],""),0)</f>
        <v>#VALUE!</v>
      </c>
      <c r="P2055" s="4" t="e">
        <f>IF(Table1[[#This Row],[Import to Gateway Calculator?]]="Yes",IFERROR(Table1[[#This Row],[Days of Storage 1]],""),0)</f>
        <v>#VALUE!</v>
      </c>
    </row>
    <row r="2056" spans="1:16" x14ac:dyDescent="0.25">
      <c r="A2056" s="5" t="e">
        <f t="shared" si="197"/>
        <v>#VALUE!</v>
      </c>
      <c r="B2056" s="6" t="str">
        <f>IFERROR(IF(Table1[[#This Row],[Multi-lens? 1]]="No", 1, IF(Table1[[#This Row],[Multi-lens? 1]]="Dual", 2, IF(Table1[[#This Row],[Multi-lens? 1]]="Quad", 4, ""))),"")</f>
        <v/>
      </c>
      <c r="C2056" s="6" t="e">
        <f t="shared" si="198"/>
        <v>#VALUE!</v>
      </c>
      <c r="D2056" s="6" t="e">
        <f t="shared" si="199"/>
        <v>#VALUE!</v>
      </c>
      <c r="E2056" s="6" t="e">
        <f t="shared" si="200"/>
        <v>#VALUE!</v>
      </c>
      <c r="F2056" s="6" t="e">
        <f t="shared" si="201"/>
        <v>#VALUE!</v>
      </c>
      <c r="H2056" s="6" t="str">
        <f>IFERROR(IF(Table1[[#This Row],[Multi-lens? 1]]="No", 1, IF(Table1[[#This Row],[Multi-lens? 1]]="Dual", 2, IF(Table1[[#This Row],[Multi-lens? 1]]="Quad", 4, ""))),"")</f>
        <v/>
      </c>
      <c r="I2056" s="9" t="str">
        <f>IFERROR(Table1[[#This Row],[Name]],"")</f>
        <v/>
      </c>
      <c r="K2056" s="3" t="str">
        <f t="shared" si="196"/>
        <v/>
      </c>
      <c r="M2056" s="4" t="e">
        <f>IF(Table1[[#This Row],[Import to Gateway Calculator?]]="Yes",IFERROR(Table1[[#This Row],[Streaming Resolution '[MP']]],""),0)</f>
        <v>#VALUE!</v>
      </c>
      <c r="N2056" s="4" t="e">
        <f>IF(Table1[[#This Row],[Import to Gateway Calculator?]]="Yes",IFERROR(Table1[[#This Row],[Recording Resolution '[MP']]],""),0)</f>
        <v>#VALUE!</v>
      </c>
      <c r="O2056" s="4" t="e">
        <f>IF(Table1[[#This Row],[Import to Gateway Calculator?]]="Yes",IFERROR(Table1[[#This Row],[Frame Rate '[FPS'] 1]],""),0)</f>
        <v>#VALUE!</v>
      </c>
      <c r="P2056" s="4" t="e">
        <f>IF(Table1[[#This Row],[Import to Gateway Calculator?]]="Yes",IFERROR(Table1[[#This Row],[Days of Storage 1]],""),0)</f>
        <v>#VALUE!</v>
      </c>
    </row>
    <row r="2057" spans="1:16" x14ac:dyDescent="0.25">
      <c r="A2057" s="5" t="e">
        <f t="shared" si="197"/>
        <v>#VALUE!</v>
      </c>
      <c r="B2057" s="6" t="str">
        <f>IFERROR(IF(Table1[[#This Row],[Multi-lens? 1]]="No", 1, IF(Table1[[#This Row],[Multi-lens? 1]]="Dual", 2, IF(Table1[[#This Row],[Multi-lens? 1]]="Quad", 4, ""))),"")</f>
        <v/>
      </c>
      <c r="C2057" s="6" t="e">
        <f t="shared" si="198"/>
        <v>#VALUE!</v>
      </c>
      <c r="D2057" s="6" t="e">
        <f t="shared" si="199"/>
        <v>#VALUE!</v>
      </c>
      <c r="E2057" s="6" t="e">
        <f t="shared" si="200"/>
        <v>#VALUE!</v>
      </c>
      <c r="F2057" s="6" t="e">
        <f t="shared" si="201"/>
        <v>#VALUE!</v>
      </c>
      <c r="H2057" s="6" t="str">
        <f>IFERROR(IF(Table1[[#This Row],[Multi-lens? 1]]="No", 1, IF(Table1[[#This Row],[Multi-lens? 1]]="Dual", 2, IF(Table1[[#This Row],[Multi-lens? 1]]="Quad", 4, ""))),"")</f>
        <v/>
      </c>
      <c r="I2057" s="9" t="str">
        <f>IFERROR(Table1[[#This Row],[Name]],"")</f>
        <v/>
      </c>
      <c r="K2057" s="3" t="str">
        <f t="shared" si="196"/>
        <v/>
      </c>
      <c r="M2057" s="4" t="e">
        <f>IF(Table1[[#This Row],[Import to Gateway Calculator?]]="Yes",IFERROR(Table1[[#This Row],[Streaming Resolution '[MP']]],""),0)</f>
        <v>#VALUE!</v>
      </c>
      <c r="N2057" s="4" t="e">
        <f>IF(Table1[[#This Row],[Import to Gateway Calculator?]]="Yes",IFERROR(Table1[[#This Row],[Recording Resolution '[MP']]],""),0)</f>
        <v>#VALUE!</v>
      </c>
      <c r="O2057" s="4" t="e">
        <f>IF(Table1[[#This Row],[Import to Gateway Calculator?]]="Yes",IFERROR(Table1[[#This Row],[Frame Rate '[FPS'] 1]],""),0)</f>
        <v>#VALUE!</v>
      </c>
      <c r="P2057" s="4" t="e">
        <f>IF(Table1[[#This Row],[Import to Gateway Calculator?]]="Yes",IFERROR(Table1[[#This Row],[Days of Storage 1]],""),0)</f>
        <v>#VALUE!</v>
      </c>
    </row>
    <row r="2058" spans="1:16" x14ac:dyDescent="0.25">
      <c r="A2058" s="5" t="e">
        <f t="shared" si="197"/>
        <v>#VALUE!</v>
      </c>
      <c r="B2058" s="6" t="str">
        <f>IFERROR(IF(Table1[[#This Row],[Multi-lens? 1]]="No", 1, IF(Table1[[#This Row],[Multi-lens? 1]]="Dual", 2, IF(Table1[[#This Row],[Multi-lens? 1]]="Quad", 4, ""))),"")</f>
        <v/>
      </c>
      <c r="C2058" s="6" t="e">
        <f t="shared" si="198"/>
        <v>#VALUE!</v>
      </c>
      <c r="D2058" s="6" t="e">
        <f t="shared" si="199"/>
        <v>#VALUE!</v>
      </c>
      <c r="E2058" s="6" t="e">
        <f t="shared" si="200"/>
        <v>#VALUE!</v>
      </c>
      <c r="F2058" s="6" t="e">
        <f t="shared" si="201"/>
        <v>#VALUE!</v>
      </c>
      <c r="H2058" s="6" t="str">
        <f>IFERROR(IF(Table1[[#This Row],[Multi-lens? 1]]="No", 1, IF(Table1[[#This Row],[Multi-lens? 1]]="Dual", 2, IF(Table1[[#This Row],[Multi-lens? 1]]="Quad", 4, ""))),"")</f>
        <v/>
      </c>
      <c r="I2058" s="9" t="str">
        <f>IFERROR(Table1[[#This Row],[Name]],"")</f>
        <v/>
      </c>
      <c r="K2058" s="3" t="str">
        <f t="shared" si="196"/>
        <v/>
      </c>
      <c r="M2058" s="4" t="e">
        <f>IF(Table1[[#This Row],[Import to Gateway Calculator?]]="Yes",IFERROR(Table1[[#This Row],[Streaming Resolution '[MP']]],""),0)</f>
        <v>#VALUE!</v>
      </c>
      <c r="N2058" s="4" t="e">
        <f>IF(Table1[[#This Row],[Import to Gateway Calculator?]]="Yes",IFERROR(Table1[[#This Row],[Recording Resolution '[MP']]],""),0)</f>
        <v>#VALUE!</v>
      </c>
      <c r="O2058" s="4" t="e">
        <f>IF(Table1[[#This Row],[Import to Gateway Calculator?]]="Yes",IFERROR(Table1[[#This Row],[Frame Rate '[FPS'] 1]],""),0)</f>
        <v>#VALUE!</v>
      </c>
      <c r="P2058" s="4" t="e">
        <f>IF(Table1[[#This Row],[Import to Gateway Calculator?]]="Yes",IFERROR(Table1[[#This Row],[Days of Storage 1]],""),0)</f>
        <v>#VALUE!</v>
      </c>
    </row>
    <row r="2059" spans="1:16" x14ac:dyDescent="0.25">
      <c r="A2059" s="5" t="e">
        <f t="shared" si="197"/>
        <v>#VALUE!</v>
      </c>
      <c r="B2059" s="6" t="str">
        <f>IFERROR(IF(Table1[[#This Row],[Multi-lens? 1]]="No", 1, IF(Table1[[#This Row],[Multi-lens? 1]]="Dual", 2, IF(Table1[[#This Row],[Multi-lens? 1]]="Quad", 4, ""))),"")</f>
        <v/>
      </c>
      <c r="C2059" s="6" t="e">
        <f t="shared" si="198"/>
        <v>#VALUE!</v>
      </c>
      <c r="D2059" s="6" t="e">
        <f t="shared" si="199"/>
        <v>#VALUE!</v>
      </c>
      <c r="E2059" s="6" t="e">
        <f t="shared" si="200"/>
        <v>#VALUE!</v>
      </c>
      <c r="F2059" s="6" t="e">
        <f t="shared" si="201"/>
        <v>#VALUE!</v>
      </c>
      <c r="H2059" s="6" t="str">
        <f>IFERROR(IF(Table1[[#This Row],[Multi-lens? 1]]="No", 1, IF(Table1[[#This Row],[Multi-lens? 1]]="Dual", 2, IF(Table1[[#This Row],[Multi-lens? 1]]="Quad", 4, ""))),"")</f>
        <v/>
      </c>
      <c r="I2059" s="9" t="str">
        <f>IFERROR(Table1[[#This Row],[Name]],"")</f>
        <v/>
      </c>
      <c r="K2059" s="3" t="str">
        <f t="shared" si="196"/>
        <v/>
      </c>
      <c r="M2059" s="4" t="e">
        <f>IF(Table1[[#This Row],[Import to Gateway Calculator?]]="Yes",IFERROR(Table1[[#This Row],[Streaming Resolution '[MP']]],""),0)</f>
        <v>#VALUE!</v>
      </c>
      <c r="N2059" s="4" t="e">
        <f>IF(Table1[[#This Row],[Import to Gateway Calculator?]]="Yes",IFERROR(Table1[[#This Row],[Recording Resolution '[MP']]],""),0)</f>
        <v>#VALUE!</v>
      </c>
      <c r="O2059" s="4" t="e">
        <f>IF(Table1[[#This Row],[Import to Gateway Calculator?]]="Yes",IFERROR(Table1[[#This Row],[Frame Rate '[FPS'] 1]],""),0)</f>
        <v>#VALUE!</v>
      </c>
      <c r="P2059" s="4" t="e">
        <f>IF(Table1[[#This Row],[Import to Gateway Calculator?]]="Yes",IFERROR(Table1[[#This Row],[Days of Storage 1]],""),0)</f>
        <v>#VALUE!</v>
      </c>
    </row>
    <row r="2060" spans="1:16" x14ac:dyDescent="0.25">
      <c r="A2060" s="5" t="e">
        <f t="shared" si="197"/>
        <v>#VALUE!</v>
      </c>
      <c r="B2060" s="6" t="str">
        <f>IFERROR(IF(Table1[[#This Row],[Multi-lens? 1]]="No", 1, IF(Table1[[#This Row],[Multi-lens? 1]]="Dual", 2, IF(Table1[[#This Row],[Multi-lens? 1]]="Quad", 4, ""))),"")</f>
        <v/>
      </c>
      <c r="C2060" s="6" t="e">
        <f t="shared" si="198"/>
        <v>#VALUE!</v>
      </c>
      <c r="D2060" s="6" t="e">
        <f t="shared" si="199"/>
        <v>#VALUE!</v>
      </c>
      <c r="E2060" s="6" t="e">
        <f t="shared" si="200"/>
        <v>#VALUE!</v>
      </c>
      <c r="F2060" s="6" t="e">
        <f t="shared" si="201"/>
        <v>#VALUE!</v>
      </c>
      <c r="H2060" s="6" t="str">
        <f>IFERROR(IF(Table1[[#This Row],[Multi-lens? 1]]="No", 1, IF(Table1[[#This Row],[Multi-lens? 1]]="Dual", 2, IF(Table1[[#This Row],[Multi-lens? 1]]="Quad", 4, ""))),"")</f>
        <v/>
      </c>
      <c r="I2060" s="9" t="str">
        <f>IFERROR(Table1[[#This Row],[Name]],"")</f>
        <v/>
      </c>
      <c r="K2060" s="3" t="str">
        <f t="shared" si="196"/>
        <v/>
      </c>
      <c r="M2060" s="4" t="e">
        <f>IF(Table1[[#This Row],[Import to Gateway Calculator?]]="Yes",IFERROR(Table1[[#This Row],[Streaming Resolution '[MP']]],""),0)</f>
        <v>#VALUE!</v>
      </c>
      <c r="N2060" s="4" t="e">
        <f>IF(Table1[[#This Row],[Import to Gateway Calculator?]]="Yes",IFERROR(Table1[[#This Row],[Recording Resolution '[MP']]],""),0)</f>
        <v>#VALUE!</v>
      </c>
      <c r="O2060" s="4" t="e">
        <f>IF(Table1[[#This Row],[Import to Gateway Calculator?]]="Yes",IFERROR(Table1[[#This Row],[Frame Rate '[FPS'] 1]],""),0)</f>
        <v>#VALUE!</v>
      </c>
      <c r="P2060" s="4" t="e">
        <f>IF(Table1[[#This Row],[Import to Gateway Calculator?]]="Yes",IFERROR(Table1[[#This Row],[Days of Storage 1]],""),0)</f>
        <v>#VALUE!</v>
      </c>
    </row>
    <row r="2061" spans="1:16" x14ac:dyDescent="0.25">
      <c r="A2061" s="5" t="e">
        <f t="shared" si="197"/>
        <v>#VALUE!</v>
      </c>
      <c r="B2061" s="6" t="str">
        <f>IFERROR(IF(Table1[[#This Row],[Multi-lens? 1]]="No", 1, IF(Table1[[#This Row],[Multi-lens? 1]]="Dual", 2, IF(Table1[[#This Row],[Multi-lens? 1]]="Quad", 4, ""))),"")</f>
        <v/>
      </c>
      <c r="C2061" s="6" t="e">
        <f t="shared" si="198"/>
        <v>#VALUE!</v>
      </c>
      <c r="D2061" s="6" t="e">
        <f t="shared" si="199"/>
        <v>#VALUE!</v>
      </c>
      <c r="E2061" s="6" t="e">
        <f t="shared" si="200"/>
        <v>#VALUE!</v>
      </c>
      <c r="F2061" s="6" t="e">
        <f t="shared" si="201"/>
        <v>#VALUE!</v>
      </c>
      <c r="H2061" s="6" t="str">
        <f>IFERROR(IF(Table1[[#This Row],[Multi-lens? 1]]="No", 1, IF(Table1[[#This Row],[Multi-lens? 1]]="Dual", 2, IF(Table1[[#This Row],[Multi-lens? 1]]="Quad", 4, ""))),"")</f>
        <v/>
      </c>
      <c r="I2061" s="9" t="str">
        <f>IFERROR(Table1[[#This Row],[Name]],"")</f>
        <v/>
      </c>
      <c r="K2061" s="3" t="str">
        <f t="shared" si="196"/>
        <v/>
      </c>
      <c r="M2061" s="4" t="e">
        <f>IF(Table1[[#This Row],[Import to Gateway Calculator?]]="Yes",IFERROR(Table1[[#This Row],[Streaming Resolution '[MP']]],""),0)</f>
        <v>#VALUE!</v>
      </c>
      <c r="N2061" s="4" t="e">
        <f>IF(Table1[[#This Row],[Import to Gateway Calculator?]]="Yes",IFERROR(Table1[[#This Row],[Recording Resolution '[MP']]],""),0)</f>
        <v>#VALUE!</v>
      </c>
      <c r="O2061" s="4" t="e">
        <f>IF(Table1[[#This Row],[Import to Gateway Calculator?]]="Yes",IFERROR(Table1[[#This Row],[Frame Rate '[FPS'] 1]],""),0)</f>
        <v>#VALUE!</v>
      </c>
      <c r="P2061" s="4" t="e">
        <f>IF(Table1[[#This Row],[Import to Gateway Calculator?]]="Yes",IFERROR(Table1[[#This Row],[Days of Storage 1]],""),0)</f>
        <v>#VALUE!</v>
      </c>
    </row>
    <row r="2062" spans="1:16" x14ac:dyDescent="0.25">
      <c r="A2062" s="5" t="e">
        <f t="shared" si="197"/>
        <v>#VALUE!</v>
      </c>
      <c r="B2062" s="6" t="str">
        <f>IFERROR(IF(Table1[[#This Row],[Multi-lens? 1]]="No", 1, IF(Table1[[#This Row],[Multi-lens? 1]]="Dual", 2, IF(Table1[[#This Row],[Multi-lens? 1]]="Quad", 4, ""))),"")</f>
        <v/>
      </c>
      <c r="C2062" s="6" t="e">
        <f t="shared" si="198"/>
        <v>#VALUE!</v>
      </c>
      <c r="D2062" s="6" t="e">
        <f t="shared" si="199"/>
        <v>#VALUE!</v>
      </c>
      <c r="E2062" s="6" t="e">
        <f t="shared" si="200"/>
        <v>#VALUE!</v>
      </c>
      <c r="F2062" s="6" t="e">
        <f t="shared" si="201"/>
        <v>#VALUE!</v>
      </c>
      <c r="H2062" s="6" t="str">
        <f>IFERROR(IF(Table1[[#This Row],[Multi-lens? 1]]="No", 1, IF(Table1[[#This Row],[Multi-lens? 1]]="Dual", 2, IF(Table1[[#This Row],[Multi-lens? 1]]="Quad", 4, ""))),"")</f>
        <v/>
      </c>
      <c r="I2062" s="9" t="str">
        <f>IFERROR(Table1[[#This Row],[Name]],"")</f>
        <v/>
      </c>
      <c r="K2062" s="3" t="str">
        <f t="shared" si="196"/>
        <v/>
      </c>
      <c r="M2062" s="4" t="e">
        <f>IF(Table1[[#This Row],[Import to Gateway Calculator?]]="Yes",IFERROR(Table1[[#This Row],[Streaming Resolution '[MP']]],""),0)</f>
        <v>#VALUE!</v>
      </c>
      <c r="N2062" s="4" t="e">
        <f>IF(Table1[[#This Row],[Import to Gateway Calculator?]]="Yes",IFERROR(Table1[[#This Row],[Recording Resolution '[MP']]],""),0)</f>
        <v>#VALUE!</v>
      </c>
      <c r="O2062" s="4" t="e">
        <f>IF(Table1[[#This Row],[Import to Gateway Calculator?]]="Yes",IFERROR(Table1[[#This Row],[Frame Rate '[FPS'] 1]],""),0)</f>
        <v>#VALUE!</v>
      </c>
      <c r="P2062" s="4" t="e">
        <f>IF(Table1[[#This Row],[Import to Gateway Calculator?]]="Yes",IFERROR(Table1[[#This Row],[Days of Storage 1]],""),0)</f>
        <v>#VALUE!</v>
      </c>
    </row>
    <row r="2063" spans="1:16" x14ac:dyDescent="0.25">
      <c r="A2063" s="5" t="e">
        <f t="shared" si="197"/>
        <v>#VALUE!</v>
      </c>
      <c r="B2063" s="6" t="str">
        <f>IFERROR(IF(Table1[[#This Row],[Multi-lens? 1]]="No", 1, IF(Table1[[#This Row],[Multi-lens? 1]]="Dual", 2, IF(Table1[[#This Row],[Multi-lens? 1]]="Quad", 4, ""))),"")</f>
        <v/>
      </c>
      <c r="C2063" s="6" t="e">
        <f t="shared" si="198"/>
        <v>#VALUE!</v>
      </c>
      <c r="D2063" s="6" t="e">
        <f t="shared" si="199"/>
        <v>#VALUE!</v>
      </c>
      <c r="E2063" s="6" t="e">
        <f t="shared" si="200"/>
        <v>#VALUE!</v>
      </c>
      <c r="F2063" s="6" t="e">
        <f t="shared" si="201"/>
        <v>#VALUE!</v>
      </c>
      <c r="H2063" s="6" t="str">
        <f>IFERROR(IF(Table1[[#This Row],[Multi-lens? 1]]="No", 1, IF(Table1[[#This Row],[Multi-lens? 1]]="Dual", 2, IF(Table1[[#This Row],[Multi-lens? 1]]="Quad", 4, ""))),"")</f>
        <v/>
      </c>
      <c r="I2063" s="9" t="str">
        <f>IFERROR(Table1[[#This Row],[Name]],"")</f>
        <v/>
      </c>
      <c r="K2063" s="3" t="str">
        <f t="shared" si="196"/>
        <v/>
      </c>
      <c r="M2063" s="4" t="e">
        <f>IF(Table1[[#This Row],[Import to Gateway Calculator?]]="Yes",IFERROR(Table1[[#This Row],[Streaming Resolution '[MP']]],""),0)</f>
        <v>#VALUE!</v>
      </c>
      <c r="N2063" s="4" t="e">
        <f>IF(Table1[[#This Row],[Import to Gateway Calculator?]]="Yes",IFERROR(Table1[[#This Row],[Recording Resolution '[MP']]],""),0)</f>
        <v>#VALUE!</v>
      </c>
      <c r="O2063" s="4" t="e">
        <f>IF(Table1[[#This Row],[Import to Gateway Calculator?]]="Yes",IFERROR(Table1[[#This Row],[Frame Rate '[FPS'] 1]],""),0)</f>
        <v>#VALUE!</v>
      </c>
      <c r="P2063" s="4" t="e">
        <f>IF(Table1[[#This Row],[Import to Gateway Calculator?]]="Yes",IFERROR(Table1[[#This Row],[Days of Storage 1]],""),0)</f>
        <v>#VALUE!</v>
      </c>
    </row>
    <row r="2064" spans="1:16" x14ac:dyDescent="0.25">
      <c r="A2064" s="5" t="e">
        <f t="shared" si="197"/>
        <v>#VALUE!</v>
      </c>
      <c r="B2064" s="6" t="str">
        <f>IFERROR(IF(Table1[[#This Row],[Multi-lens? 1]]="No", 1, IF(Table1[[#This Row],[Multi-lens? 1]]="Dual", 2, IF(Table1[[#This Row],[Multi-lens? 1]]="Quad", 4, ""))),"")</f>
        <v/>
      </c>
      <c r="C2064" s="6" t="e">
        <f t="shared" si="198"/>
        <v>#VALUE!</v>
      </c>
      <c r="D2064" s="6" t="e">
        <f t="shared" si="199"/>
        <v>#VALUE!</v>
      </c>
      <c r="E2064" s="6" t="e">
        <f t="shared" si="200"/>
        <v>#VALUE!</v>
      </c>
      <c r="F2064" s="6" t="e">
        <f t="shared" si="201"/>
        <v>#VALUE!</v>
      </c>
      <c r="H2064" s="6" t="str">
        <f>IFERROR(IF(Table1[[#This Row],[Multi-lens? 1]]="No", 1, IF(Table1[[#This Row],[Multi-lens? 1]]="Dual", 2, IF(Table1[[#This Row],[Multi-lens? 1]]="Quad", 4, ""))),"")</f>
        <v/>
      </c>
      <c r="I2064" s="9" t="str">
        <f>IFERROR(Table1[[#This Row],[Name]],"")</f>
        <v/>
      </c>
      <c r="K2064" s="3" t="str">
        <f t="shared" si="196"/>
        <v/>
      </c>
      <c r="M2064" s="4" t="e">
        <f>IF(Table1[[#This Row],[Import to Gateway Calculator?]]="Yes",IFERROR(Table1[[#This Row],[Streaming Resolution '[MP']]],""),0)</f>
        <v>#VALUE!</v>
      </c>
      <c r="N2064" s="4" t="e">
        <f>IF(Table1[[#This Row],[Import to Gateway Calculator?]]="Yes",IFERROR(Table1[[#This Row],[Recording Resolution '[MP']]],""),0)</f>
        <v>#VALUE!</v>
      </c>
      <c r="O2064" s="4" t="e">
        <f>IF(Table1[[#This Row],[Import to Gateway Calculator?]]="Yes",IFERROR(Table1[[#This Row],[Frame Rate '[FPS'] 1]],""),0)</f>
        <v>#VALUE!</v>
      </c>
      <c r="P2064" s="4" t="e">
        <f>IF(Table1[[#This Row],[Import to Gateway Calculator?]]="Yes",IFERROR(Table1[[#This Row],[Days of Storage 1]],""),0)</f>
        <v>#VALUE!</v>
      </c>
    </row>
    <row r="2065" spans="1:16" x14ac:dyDescent="0.25">
      <c r="A2065" s="5" t="e">
        <f t="shared" si="197"/>
        <v>#VALUE!</v>
      </c>
      <c r="B2065" s="6" t="str">
        <f>IFERROR(IF(Table1[[#This Row],[Multi-lens? 1]]="No", 1, IF(Table1[[#This Row],[Multi-lens? 1]]="Dual", 2, IF(Table1[[#This Row],[Multi-lens? 1]]="Quad", 4, ""))),"")</f>
        <v/>
      </c>
      <c r="C2065" s="6" t="e">
        <f t="shared" si="198"/>
        <v>#VALUE!</v>
      </c>
      <c r="D2065" s="6" t="e">
        <f t="shared" si="199"/>
        <v>#VALUE!</v>
      </c>
      <c r="E2065" s="6" t="e">
        <f t="shared" si="200"/>
        <v>#VALUE!</v>
      </c>
      <c r="F2065" s="6" t="e">
        <f t="shared" si="201"/>
        <v>#VALUE!</v>
      </c>
      <c r="H2065" s="6" t="str">
        <f>IFERROR(IF(Table1[[#This Row],[Multi-lens? 1]]="No", 1, IF(Table1[[#This Row],[Multi-lens? 1]]="Dual", 2, IF(Table1[[#This Row],[Multi-lens? 1]]="Quad", 4, ""))),"")</f>
        <v/>
      </c>
      <c r="I2065" s="9" t="str">
        <f>IFERROR(Table1[[#This Row],[Name]],"")</f>
        <v/>
      </c>
      <c r="K2065" s="3" t="str">
        <f t="shared" si="196"/>
        <v/>
      </c>
      <c r="M2065" s="4" t="e">
        <f>IF(Table1[[#This Row],[Import to Gateway Calculator?]]="Yes",IFERROR(Table1[[#This Row],[Streaming Resolution '[MP']]],""),0)</f>
        <v>#VALUE!</v>
      </c>
      <c r="N2065" s="4" t="e">
        <f>IF(Table1[[#This Row],[Import to Gateway Calculator?]]="Yes",IFERROR(Table1[[#This Row],[Recording Resolution '[MP']]],""),0)</f>
        <v>#VALUE!</v>
      </c>
      <c r="O2065" s="4" t="e">
        <f>IF(Table1[[#This Row],[Import to Gateway Calculator?]]="Yes",IFERROR(Table1[[#This Row],[Frame Rate '[FPS'] 1]],""),0)</f>
        <v>#VALUE!</v>
      </c>
      <c r="P2065" s="4" t="e">
        <f>IF(Table1[[#This Row],[Import to Gateway Calculator?]]="Yes",IFERROR(Table1[[#This Row],[Days of Storage 1]],""),0)</f>
        <v>#VALUE!</v>
      </c>
    </row>
    <row r="2066" spans="1:16" x14ac:dyDescent="0.25">
      <c r="A2066" s="5" t="e">
        <f t="shared" si="197"/>
        <v>#VALUE!</v>
      </c>
      <c r="B2066" s="6" t="str">
        <f>IFERROR(IF(Table1[[#This Row],[Multi-lens? 1]]="No", 1, IF(Table1[[#This Row],[Multi-lens? 1]]="Dual", 2, IF(Table1[[#This Row],[Multi-lens? 1]]="Quad", 4, ""))),"")</f>
        <v/>
      </c>
      <c r="C2066" s="6" t="e">
        <f t="shared" si="198"/>
        <v>#VALUE!</v>
      </c>
      <c r="D2066" s="6" t="e">
        <f t="shared" si="199"/>
        <v>#VALUE!</v>
      </c>
      <c r="E2066" s="6" t="e">
        <f t="shared" si="200"/>
        <v>#VALUE!</v>
      </c>
      <c r="F2066" s="6" t="e">
        <f t="shared" si="201"/>
        <v>#VALUE!</v>
      </c>
      <c r="H2066" s="6" t="str">
        <f>IFERROR(IF(Table1[[#This Row],[Multi-lens? 1]]="No", 1, IF(Table1[[#This Row],[Multi-lens? 1]]="Dual", 2, IF(Table1[[#This Row],[Multi-lens? 1]]="Quad", 4, ""))),"")</f>
        <v/>
      </c>
      <c r="I2066" s="9" t="str">
        <f>IFERROR(Table1[[#This Row],[Name]],"")</f>
        <v/>
      </c>
      <c r="K2066" s="3" t="str">
        <f t="shared" si="196"/>
        <v/>
      </c>
      <c r="M2066" s="4" t="e">
        <f>IF(Table1[[#This Row],[Import to Gateway Calculator?]]="Yes",IFERROR(Table1[[#This Row],[Streaming Resolution '[MP']]],""),0)</f>
        <v>#VALUE!</v>
      </c>
      <c r="N2066" s="4" t="e">
        <f>IF(Table1[[#This Row],[Import to Gateway Calculator?]]="Yes",IFERROR(Table1[[#This Row],[Recording Resolution '[MP']]],""),0)</f>
        <v>#VALUE!</v>
      </c>
      <c r="O2066" s="4" t="e">
        <f>IF(Table1[[#This Row],[Import to Gateway Calculator?]]="Yes",IFERROR(Table1[[#This Row],[Frame Rate '[FPS'] 1]],""),0)</f>
        <v>#VALUE!</v>
      </c>
      <c r="P2066" s="4" t="e">
        <f>IF(Table1[[#This Row],[Import to Gateway Calculator?]]="Yes",IFERROR(Table1[[#This Row],[Days of Storage 1]],""),0)</f>
        <v>#VALUE!</v>
      </c>
    </row>
    <row r="2067" spans="1:16" x14ac:dyDescent="0.25">
      <c r="A2067" s="5" t="e">
        <f t="shared" si="197"/>
        <v>#VALUE!</v>
      </c>
      <c r="B2067" s="6" t="str">
        <f>IFERROR(IF(Table1[[#This Row],[Multi-lens? 1]]="No", 1, IF(Table1[[#This Row],[Multi-lens? 1]]="Dual", 2, IF(Table1[[#This Row],[Multi-lens? 1]]="Quad", 4, ""))),"")</f>
        <v/>
      </c>
      <c r="C2067" s="6" t="e">
        <f t="shared" si="198"/>
        <v>#VALUE!</v>
      </c>
      <c r="D2067" s="6" t="e">
        <f t="shared" si="199"/>
        <v>#VALUE!</v>
      </c>
      <c r="E2067" s="6" t="e">
        <f t="shared" si="200"/>
        <v>#VALUE!</v>
      </c>
      <c r="F2067" s="6" t="e">
        <f t="shared" si="201"/>
        <v>#VALUE!</v>
      </c>
      <c r="H2067" s="6" t="str">
        <f>IFERROR(IF(Table1[[#This Row],[Multi-lens? 1]]="No", 1, IF(Table1[[#This Row],[Multi-lens? 1]]="Dual", 2, IF(Table1[[#This Row],[Multi-lens? 1]]="Quad", 4, ""))),"")</f>
        <v/>
      </c>
      <c r="I2067" s="9" t="str">
        <f>IFERROR(Table1[[#This Row],[Name]],"")</f>
        <v/>
      </c>
      <c r="K2067" s="3" t="str">
        <f t="shared" si="196"/>
        <v/>
      </c>
      <c r="M2067" s="4" t="e">
        <f>IF(Table1[[#This Row],[Import to Gateway Calculator?]]="Yes",IFERROR(Table1[[#This Row],[Streaming Resolution '[MP']]],""),0)</f>
        <v>#VALUE!</v>
      </c>
      <c r="N2067" s="4" t="e">
        <f>IF(Table1[[#This Row],[Import to Gateway Calculator?]]="Yes",IFERROR(Table1[[#This Row],[Recording Resolution '[MP']]],""),0)</f>
        <v>#VALUE!</v>
      </c>
      <c r="O2067" s="4" t="e">
        <f>IF(Table1[[#This Row],[Import to Gateway Calculator?]]="Yes",IFERROR(Table1[[#This Row],[Frame Rate '[FPS'] 1]],""),0)</f>
        <v>#VALUE!</v>
      </c>
      <c r="P2067" s="4" t="e">
        <f>IF(Table1[[#This Row],[Import to Gateway Calculator?]]="Yes",IFERROR(Table1[[#This Row],[Days of Storage 1]],""),0)</f>
        <v>#VALUE!</v>
      </c>
    </row>
    <row r="2068" spans="1:16" x14ac:dyDescent="0.25">
      <c r="A2068" s="5" t="e">
        <f t="shared" si="197"/>
        <v>#VALUE!</v>
      </c>
      <c r="B2068" s="6" t="str">
        <f>IFERROR(IF(Table1[[#This Row],[Multi-lens? 1]]="No", 1, IF(Table1[[#This Row],[Multi-lens? 1]]="Dual", 2, IF(Table1[[#This Row],[Multi-lens? 1]]="Quad", 4, ""))),"")</f>
        <v/>
      </c>
      <c r="C2068" s="6" t="e">
        <f t="shared" si="198"/>
        <v>#VALUE!</v>
      </c>
      <c r="D2068" s="6" t="e">
        <f t="shared" si="199"/>
        <v>#VALUE!</v>
      </c>
      <c r="E2068" s="6" t="e">
        <f t="shared" si="200"/>
        <v>#VALUE!</v>
      </c>
      <c r="F2068" s="6" t="e">
        <f t="shared" si="201"/>
        <v>#VALUE!</v>
      </c>
      <c r="H2068" s="6" t="str">
        <f>IFERROR(IF(Table1[[#This Row],[Multi-lens? 1]]="No", 1, IF(Table1[[#This Row],[Multi-lens? 1]]="Dual", 2, IF(Table1[[#This Row],[Multi-lens? 1]]="Quad", 4, ""))),"")</f>
        <v/>
      </c>
      <c r="I2068" s="9" t="str">
        <f>IFERROR(Table1[[#This Row],[Name]],"")</f>
        <v/>
      </c>
      <c r="K2068" s="3" t="str">
        <f t="shared" si="196"/>
        <v/>
      </c>
      <c r="M2068" s="4" t="e">
        <f>IF(Table1[[#This Row],[Import to Gateway Calculator?]]="Yes",IFERROR(Table1[[#This Row],[Streaming Resolution '[MP']]],""),0)</f>
        <v>#VALUE!</v>
      </c>
      <c r="N2068" s="4" t="e">
        <f>IF(Table1[[#This Row],[Import to Gateway Calculator?]]="Yes",IFERROR(Table1[[#This Row],[Recording Resolution '[MP']]],""),0)</f>
        <v>#VALUE!</v>
      </c>
      <c r="O2068" s="4" t="e">
        <f>IF(Table1[[#This Row],[Import to Gateway Calculator?]]="Yes",IFERROR(Table1[[#This Row],[Frame Rate '[FPS'] 1]],""),0)</f>
        <v>#VALUE!</v>
      </c>
      <c r="P2068" s="4" t="e">
        <f>IF(Table1[[#This Row],[Import to Gateway Calculator?]]="Yes",IFERROR(Table1[[#This Row],[Days of Storage 1]],""),0)</f>
        <v>#VALUE!</v>
      </c>
    </row>
    <row r="2069" spans="1:16" x14ac:dyDescent="0.25">
      <c r="A2069" s="5" t="e">
        <f t="shared" si="197"/>
        <v>#VALUE!</v>
      </c>
      <c r="B2069" s="6" t="str">
        <f>IFERROR(IF(Table1[[#This Row],[Multi-lens? 1]]="No", 1, IF(Table1[[#This Row],[Multi-lens? 1]]="Dual", 2, IF(Table1[[#This Row],[Multi-lens? 1]]="Quad", 4, ""))),"")</f>
        <v/>
      </c>
      <c r="C2069" s="6" t="e">
        <f t="shared" si="198"/>
        <v>#VALUE!</v>
      </c>
      <c r="D2069" s="6" t="e">
        <f t="shared" si="199"/>
        <v>#VALUE!</v>
      </c>
      <c r="E2069" s="6" t="e">
        <f t="shared" si="200"/>
        <v>#VALUE!</v>
      </c>
      <c r="F2069" s="6" t="e">
        <f t="shared" si="201"/>
        <v>#VALUE!</v>
      </c>
      <c r="H2069" s="6" t="str">
        <f>IFERROR(IF(Table1[[#This Row],[Multi-lens? 1]]="No", 1, IF(Table1[[#This Row],[Multi-lens? 1]]="Dual", 2, IF(Table1[[#This Row],[Multi-lens? 1]]="Quad", 4, ""))),"")</f>
        <v/>
      </c>
      <c r="I2069" s="9" t="str">
        <f>IFERROR(Table1[[#This Row],[Name]],"")</f>
        <v/>
      </c>
      <c r="K2069" s="3" t="str">
        <f t="shared" si="196"/>
        <v/>
      </c>
      <c r="M2069" s="4" t="e">
        <f>IF(Table1[[#This Row],[Import to Gateway Calculator?]]="Yes",IFERROR(Table1[[#This Row],[Streaming Resolution '[MP']]],""),0)</f>
        <v>#VALUE!</v>
      </c>
      <c r="N2069" s="4" t="e">
        <f>IF(Table1[[#This Row],[Import to Gateway Calculator?]]="Yes",IFERROR(Table1[[#This Row],[Recording Resolution '[MP']]],""),0)</f>
        <v>#VALUE!</v>
      </c>
      <c r="O2069" s="4" t="e">
        <f>IF(Table1[[#This Row],[Import to Gateway Calculator?]]="Yes",IFERROR(Table1[[#This Row],[Frame Rate '[FPS'] 1]],""),0)</f>
        <v>#VALUE!</v>
      </c>
      <c r="P2069" s="4" t="e">
        <f>IF(Table1[[#This Row],[Import to Gateway Calculator?]]="Yes",IFERROR(Table1[[#This Row],[Days of Storage 1]],""),0)</f>
        <v>#VALUE!</v>
      </c>
    </row>
    <row r="2070" spans="1:16" x14ac:dyDescent="0.25">
      <c r="A2070" s="5" t="e">
        <f t="shared" si="197"/>
        <v>#VALUE!</v>
      </c>
      <c r="B2070" s="6" t="str">
        <f>IFERROR(IF(Table1[[#This Row],[Multi-lens? 1]]="No", 1, IF(Table1[[#This Row],[Multi-lens? 1]]="Dual", 2, IF(Table1[[#This Row],[Multi-lens? 1]]="Quad", 4, ""))),"")</f>
        <v/>
      </c>
      <c r="C2070" s="6" t="e">
        <f t="shared" si="198"/>
        <v>#VALUE!</v>
      </c>
      <c r="D2070" s="6" t="e">
        <f t="shared" si="199"/>
        <v>#VALUE!</v>
      </c>
      <c r="E2070" s="6" t="e">
        <f t="shared" si="200"/>
        <v>#VALUE!</v>
      </c>
      <c r="F2070" s="6" t="e">
        <f t="shared" si="201"/>
        <v>#VALUE!</v>
      </c>
      <c r="H2070" s="6" t="str">
        <f>IFERROR(IF(Table1[[#This Row],[Multi-lens? 1]]="No", 1, IF(Table1[[#This Row],[Multi-lens? 1]]="Dual", 2, IF(Table1[[#This Row],[Multi-lens? 1]]="Quad", 4, ""))),"")</f>
        <v/>
      </c>
      <c r="I2070" s="9" t="str">
        <f>IFERROR(Table1[[#This Row],[Name]],"")</f>
        <v/>
      </c>
      <c r="K2070" s="3" t="str">
        <f t="shared" si="196"/>
        <v/>
      </c>
      <c r="M2070" s="4" t="e">
        <f>IF(Table1[[#This Row],[Import to Gateway Calculator?]]="Yes",IFERROR(Table1[[#This Row],[Streaming Resolution '[MP']]],""),0)</f>
        <v>#VALUE!</v>
      </c>
      <c r="N2070" s="4" t="e">
        <f>IF(Table1[[#This Row],[Import to Gateway Calculator?]]="Yes",IFERROR(Table1[[#This Row],[Recording Resolution '[MP']]],""),0)</f>
        <v>#VALUE!</v>
      </c>
      <c r="O2070" s="4" t="e">
        <f>IF(Table1[[#This Row],[Import to Gateway Calculator?]]="Yes",IFERROR(Table1[[#This Row],[Frame Rate '[FPS'] 1]],""),0)</f>
        <v>#VALUE!</v>
      </c>
      <c r="P2070" s="4" t="e">
        <f>IF(Table1[[#This Row],[Import to Gateway Calculator?]]="Yes",IFERROR(Table1[[#This Row],[Days of Storage 1]],""),0)</f>
        <v>#VALUE!</v>
      </c>
    </row>
    <row r="2071" spans="1:16" x14ac:dyDescent="0.25">
      <c r="A2071" s="5" t="e">
        <f t="shared" si="197"/>
        <v>#VALUE!</v>
      </c>
      <c r="B2071" s="6" t="str">
        <f>IFERROR(IF(Table1[[#This Row],[Multi-lens? 1]]="No", 1, IF(Table1[[#This Row],[Multi-lens? 1]]="Dual", 2, IF(Table1[[#This Row],[Multi-lens? 1]]="Quad", 4, ""))),"")</f>
        <v/>
      </c>
      <c r="C2071" s="6" t="e">
        <f t="shared" si="198"/>
        <v>#VALUE!</v>
      </c>
      <c r="D2071" s="6" t="e">
        <f t="shared" si="199"/>
        <v>#VALUE!</v>
      </c>
      <c r="E2071" s="6" t="e">
        <f t="shared" si="200"/>
        <v>#VALUE!</v>
      </c>
      <c r="F2071" s="6" t="e">
        <f t="shared" si="201"/>
        <v>#VALUE!</v>
      </c>
      <c r="H2071" s="6" t="str">
        <f>IFERROR(IF(Table1[[#This Row],[Multi-lens? 1]]="No", 1, IF(Table1[[#This Row],[Multi-lens? 1]]="Dual", 2, IF(Table1[[#This Row],[Multi-lens? 1]]="Quad", 4, ""))),"")</f>
        <v/>
      </c>
      <c r="I2071" s="9" t="str">
        <f>IFERROR(Table1[[#This Row],[Name]],"")</f>
        <v/>
      </c>
      <c r="K2071" s="3" t="str">
        <f t="shared" si="196"/>
        <v/>
      </c>
      <c r="M2071" s="4" t="e">
        <f>IF(Table1[[#This Row],[Import to Gateway Calculator?]]="Yes",IFERROR(Table1[[#This Row],[Streaming Resolution '[MP']]],""),0)</f>
        <v>#VALUE!</v>
      </c>
      <c r="N2071" s="4" t="e">
        <f>IF(Table1[[#This Row],[Import to Gateway Calculator?]]="Yes",IFERROR(Table1[[#This Row],[Recording Resolution '[MP']]],""),0)</f>
        <v>#VALUE!</v>
      </c>
      <c r="O2071" s="4" t="e">
        <f>IF(Table1[[#This Row],[Import to Gateway Calculator?]]="Yes",IFERROR(Table1[[#This Row],[Frame Rate '[FPS'] 1]],""),0)</f>
        <v>#VALUE!</v>
      </c>
      <c r="P2071" s="4" t="e">
        <f>IF(Table1[[#This Row],[Import to Gateway Calculator?]]="Yes",IFERROR(Table1[[#This Row],[Days of Storage 1]],""),0)</f>
        <v>#VALUE!</v>
      </c>
    </row>
    <row r="2072" spans="1:16" x14ac:dyDescent="0.25">
      <c r="A2072" s="5" t="e">
        <f t="shared" si="197"/>
        <v>#VALUE!</v>
      </c>
      <c r="B2072" s="6" t="str">
        <f>IFERROR(IF(Table1[[#This Row],[Multi-lens? 1]]="No", 1, IF(Table1[[#This Row],[Multi-lens? 1]]="Dual", 2, IF(Table1[[#This Row],[Multi-lens? 1]]="Quad", 4, ""))),"")</f>
        <v/>
      </c>
      <c r="C2072" s="6" t="e">
        <f t="shared" si="198"/>
        <v>#VALUE!</v>
      </c>
      <c r="D2072" s="6" t="e">
        <f t="shared" si="199"/>
        <v>#VALUE!</v>
      </c>
      <c r="E2072" s="6" t="e">
        <f t="shared" si="200"/>
        <v>#VALUE!</v>
      </c>
      <c r="F2072" s="6" t="e">
        <f t="shared" si="201"/>
        <v>#VALUE!</v>
      </c>
      <c r="H2072" s="6" t="str">
        <f>IFERROR(IF(Table1[[#This Row],[Multi-lens? 1]]="No", 1, IF(Table1[[#This Row],[Multi-lens? 1]]="Dual", 2, IF(Table1[[#This Row],[Multi-lens? 1]]="Quad", 4, ""))),"")</f>
        <v/>
      </c>
      <c r="I2072" s="9" t="str">
        <f>IFERROR(Table1[[#This Row],[Name]],"")</f>
        <v/>
      </c>
      <c r="K2072" s="3" t="str">
        <f t="shared" si="196"/>
        <v/>
      </c>
      <c r="M2072" s="4" t="e">
        <f>IF(Table1[[#This Row],[Import to Gateway Calculator?]]="Yes",IFERROR(Table1[[#This Row],[Streaming Resolution '[MP']]],""),0)</f>
        <v>#VALUE!</v>
      </c>
      <c r="N2072" s="4" t="e">
        <f>IF(Table1[[#This Row],[Import to Gateway Calculator?]]="Yes",IFERROR(Table1[[#This Row],[Recording Resolution '[MP']]],""),0)</f>
        <v>#VALUE!</v>
      </c>
      <c r="O2072" s="4" t="e">
        <f>IF(Table1[[#This Row],[Import to Gateway Calculator?]]="Yes",IFERROR(Table1[[#This Row],[Frame Rate '[FPS'] 1]],""),0)</f>
        <v>#VALUE!</v>
      </c>
      <c r="P2072" s="4" t="e">
        <f>IF(Table1[[#This Row],[Import to Gateway Calculator?]]="Yes",IFERROR(Table1[[#This Row],[Days of Storage 1]],""),0)</f>
        <v>#VALUE!</v>
      </c>
    </row>
    <row r="2073" spans="1:16" x14ac:dyDescent="0.25">
      <c r="A2073" s="5" t="e">
        <f t="shared" si="197"/>
        <v>#VALUE!</v>
      </c>
      <c r="B2073" s="6" t="str">
        <f>IFERROR(IF(Table1[[#This Row],[Multi-lens? 1]]="No", 1, IF(Table1[[#This Row],[Multi-lens? 1]]="Dual", 2, IF(Table1[[#This Row],[Multi-lens? 1]]="Quad", 4, ""))),"")</f>
        <v/>
      </c>
      <c r="C2073" s="6" t="e">
        <f t="shared" si="198"/>
        <v>#VALUE!</v>
      </c>
      <c r="D2073" s="6" t="e">
        <f t="shared" si="199"/>
        <v>#VALUE!</v>
      </c>
      <c r="E2073" s="6" t="e">
        <f t="shared" si="200"/>
        <v>#VALUE!</v>
      </c>
      <c r="F2073" s="6" t="e">
        <f t="shared" si="201"/>
        <v>#VALUE!</v>
      </c>
      <c r="H2073" s="6" t="str">
        <f>IFERROR(IF(Table1[[#This Row],[Multi-lens? 1]]="No", 1, IF(Table1[[#This Row],[Multi-lens? 1]]="Dual", 2, IF(Table1[[#This Row],[Multi-lens? 1]]="Quad", 4, ""))),"")</f>
        <v/>
      </c>
      <c r="I2073" s="9" t="str">
        <f>IFERROR(Table1[[#This Row],[Name]],"")</f>
        <v/>
      </c>
      <c r="K2073" s="3" t="str">
        <f t="shared" si="196"/>
        <v/>
      </c>
      <c r="M2073" s="4" t="e">
        <f>IF(Table1[[#This Row],[Import to Gateway Calculator?]]="Yes",IFERROR(Table1[[#This Row],[Streaming Resolution '[MP']]],""),0)</f>
        <v>#VALUE!</v>
      </c>
      <c r="N2073" s="4" t="e">
        <f>IF(Table1[[#This Row],[Import to Gateway Calculator?]]="Yes",IFERROR(Table1[[#This Row],[Recording Resolution '[MP']]],""),0)</f>
        <v>#VALUE!</v>
      </c>
      <c r="O2073" s="4" t="e">
        <f>IF(Table1[[#This Row],[Import to Gateway Calculator?]]="Yes",IFERROR(Table1[[#This Row],[Frame Rate '[FPS'] 1]],""),0)</f>
        <v>#VALUE!</v>
      </c>
      <c r="P2073" s="4" t="e">
        <f>IF(Table1[[#This Row],[Import to Gateway Calculator?]]="Yes",IFERROR(Table1[[#This Row],[Days of Storage 1]],""),0)</f>
        <v>#VALUE!</v>
      </c>
    </row>
    <row r="2074" spans="1:16" x14ac:dyDescent="0.25">
      <c r="A2074" s="5" t="e">
        <f t="shared" si="197"/>
        <v>#VALUE!</v>
      </c>
      <c r="B2074" s="6" t="str">
        <f>IFERROR(IF(Table1[[#This Row],[Multi-lens? 1]]="No", 1, IF(Table1[[#This Row],[Multi-lens? 1]]="Dual", 2, IF(Table1[[#This Row],[Multi-lens? 1]]="Quad", 4, ""))),"")</f>
        <v/>
      </c>
      <c r="C2074" s="6" t="e">
        <f t="shared" si="198"/>
        <v>#VALUE!</v>
      </c>
      <c r="D2074" s="6" t="e">
        <f t="shared" si="199"/>
        <v>#VALUE!</v>
      </c>
      <c r="E2074" s="6" t="e">
        <f t="shared" si="200"/>
        <v>#VALUE!</v>
      </c>
      <c r="F2074" s="6" t="e">
        <f t="shared" si="201"/>
        <v>#VALUE!</v>
      </c>
      <c r="H2074" s="6" t="str">
        <f>IFERROR(IF(Table1[[#This Row],[Multi-lens? 1]]="No", 1, IF(Table1[[#This Row],[Multi-lens? 1]]="Dual", 2, IF(Table1[[#This Row],[Multi-lens? 1]]="Quad", 4, ""))),"")</f>
        <v/>
      </c>
      <c r="I2074" s="9" t="str">
        <f>IFERROR(Table1[[#This Row],[Name]],"")</f>
        <v/>
      </c>
      <c r="K2074" s="3" t="str">
        <f t="shared" si="196"/>
        <v/>
      </c>
      <c r="M2074" s="4" t="e">
        <f>IF(Table1[[#This Row],[Import to Gateway Calculator?]]="Yes",IFERROR(Table1[[#This Row],[Streaming Resolution '[MP']]],""),0)</f>
        <v>#VALUE!</v>
      </c>
      <c r="N2074" s="4" t="e">
        <f>IF(Table1[[#This Row],[Import to Gateway Calculator?]]="Yes",IFERROR(Table1[[#This Row],[Recording Resolution '[MP']]],""),0)</f>
        <v>#VALUE!</v>
      </c>
      <c r="O2074" s="4" t="e">
        <f>IF(Table1[[#This Row],[Import to Gateway Calculator?]]="Yes",IFERROR(Table1[[#This Row],[Frame Rate '[FPS'] 1]],""),0)</f>
        <v>#VALUE!</v>
      </c>
      <c r="P2074" s="4" t="e">
        <f>IF(Table1[[#This Row],[Import to Gateway Calculator?]]="Yes",IFERROR(Table1[[#This Row],[Days of Storage 1]],""),0)</f>
        <v>#VALUE!</v>
      </c>
    </row>
    <row r="2075" spans="1:16" x14ac:dyDescent="0.25">
      <c r="A2075" s="5" t="e">
        <f t="shared" si="197"/>
        <v>#VALUE!</v>
      </c>
      <c r="B2075" s="6" t="str">
        <f>IFERROR(IF(Table1[[#This Row],[Multi-lens? 1]]="No", 1, IF(Table1[[#This Row],[Multi-lens? 1]]="Dual", 2, IF(Table1[[#This Row],[Multi-lens? 1]]="Quad", 4, ""))),"")</f>
        <v/>
      </c>
      <c r="C2075" s="6" t="e">
        <f t="shared" si="198"/>
        <v>#VALUE!</v>
      </c>
      <c r="D2075" s="6" t="e">
        <f t="shared" si="199"/>
        <v>#VALUE!</v>
      </c>
      <c r="E2075" s="6" t="e">
        <f t="shared" si="200"/>
        <v>#VALUE!</v>
      </c>
      <c r="F2075" s="6" t="e">
        <f t="shared" si="201"/>
        <v>#VALUE!</v>
      </c>
      <c r="H2075" s="6" t="str">
        <f>IFERROR(IF(Table1[[#This Row],[Multi-lens? 1]]="No", 1, IF(Table1[[#This Row],[Multi-lens? 1]]="Dual", 2, IF(Table1[[#This Row],[Multi-lens? 1]]="Quad", 4, ""))),"")</f>
        <v/>
      </c>
      <c r="I2075" s="9" t="str">
        <f>IFERROR(Table1[[#This Row],[Name]],"")</f>
        <v/>
      </c>
      <c r="K2075" s="3" t="str">
        <f t="shared" si="196"/>
        <v/>
      </c>
      <c r="M2075" s="4" t="e">
        <f>IF(Table1[[#This Row],[Import to Gateway Calculator?]]="Yes",IFERROR(Table1[[#This Row],[Streaming Resolution '[MP']]],""),0)</f>
        <v>#VALUE!</v>
      </c>
      <c r="N2075" s="4" t="e">
        <f>IF(Table1[[#This Row],[Import to Gateway Calculator?]]="Yes",IFERROR(Table1[[#This Row],[Recording Resolution '[MP']]],""),0)</f>
        <v>#VALUE!</v>
      </c>
      <c r="O2075" s="4" t="e">
        <f>IF(Table1[[#This Row],[Import to Gateway Calculator?]]="Yes",IFERROR(Table1[[#This Row],[Frame Rate '[FPS'] 1]],""),0)</f>
        <v>#VALUE!</v>
      </c>
      <c r="P2075" s="4" t="e">
        <f>IF(Table1[[#This Row],[Import to Gateway Calculator?]]="Yes",IFERROR(Table1[[#This Row],[Days of Storage 1]],""),0)</f>
        <v>#VALUE!</v>
      </c>
    </row>
    <row r="2076" spans="1:16" x14ac:dyDescent="0.25">
      <c r="A2076" s="5" t="e">
        <f t="shared" si="197"/>
        <v>#VALUE!</v>
      </c>
      <c r="B2076" s="6" t="str">
        <f>IFERROR(IF(Table1[[#This Row],[Multi-lens? 1]]="No", 1, IF(Table1[[#This Row],[Multi-lens? 1]]="Dual", 2, IF(Table1[[#This Row],[Multi-lens? 1]]="Quad", 4, ""))),"")</f>
        <v/>
      </c>
      <c r="C2076" s="6" t="e">
        <f t="shared" si="198"/>
        <v>#VALUE!</v>
      </c>
      <c r="D2076" s="6" t="e">
        <f t="shared" si="199"/>
        <v>#VALUE!</v>
      </c>
      <c r="E2076" s="6" t="e">
        <f t="shared" si="200"/>
        <v>#VALUE!</v>
      </c>
      <c r="F2076" s="6" t="e">
        <f t="shared" si="201"/>
        <v>#VALUE!</v>
      </c>
      <c r="H2076" s="6" t="str">
        <f>IFERROR(IF(Table1[[#This Row],[Multi-lens? 1]]="No", 1, IF(Table1[[#This Row],[Multi-lens? 1]]="Dual", 2, IF(Table1[[#This Row],[Multi-lens? 1]]="Quad", 4, ""))),"")</f>
        <v/>
      </c>
      <c r="I2076" s="9" t="str">
        <f>IFERROR(Table1[[#This Row],[Name]],"")</f>
        <v/>
      </c>
      <c r="K2076" s="3" t="str">
        <f t="shared" si="196"/>
        <v/>
      </c>
      <c r="M2076" s="4" t="e">
        <f>IF(Table1[[#This Row],[Import to Gateway Calculator?]]="Yes",IFERROR(Table1[[#This Row],[Streaming Resolution '[MP']]],""),0)</f>
        <v>#VALUE!</v>
      </c>
      <c r="N2076" s="4" t="e">
        <f>IF(Table1[[#This Row],[Import to Gateway Calculator?]]="Yes",IFERROR(Table1[[#This Row],[Recording Resolution '[MP']]],""),0)</f>
        <v>#VALUE!</v>
      </c>
      <c r="O2076" s="4" t="e">
        <f>IF(Table1[[#This Row],[Import to Gateway Calculator?]]="Yes",IFERROR(Table1[[#This Row],[Frame Rate '[FPS'] 1]],""),0)</f>
        <v>#VALUE!</v>
      </c>
      <c r="P2076" s="4" t="e">
        <f>IF(Table1[[#This Row],[Import to Gateway Calculator?]]="Yes",IFERROR(Table1[[#This Row],[Days of Storage 1]],""),0)</f>
        <v>#VALUE!</v>
      </c>
    </row>
    <row r="2077" spans="1:16" x14ac:dyDescent="0.25">
      <c r="A2077" s="5" t="e">
        <f t="shared" si="197"/>
        <v>#VALUE!</v>
      </c>
      <c r="B2077" s="6" t="str">
        <f>IFERROR(IF(Table1[[#This Row],[Multi-lens? 1]]="No", 1, IF(Table1[[#This Row],[Multi-lens? 1]]="Dual", 2, IF(Table1[[#This Row],[Multi-lens? 1]]="Quad", 4, ""))),"")</f>
        <v/>
      </c>
      <c r="C2077" s="6" t="e">
        <f t="shared" si="198"/>
        <v>#VALUE!</v>
      </c>
      <c r="D2077" s="6" t="e">
        <f t="shared" si="199"/>
        <v>#VALUE!</v>
      </c>
      <c r="E2077" s="6" t="e">
        <f t="shared" si="200"/>
        <v>#VALUE!</v>
      </c>
      <c r="F2077" s="6" t="e">
        <f t="shared" si="201"/>
        <v>#VALUE!</v>
      </c>
      <c r="H2077" s="6" t="str">
        <f>IFERROR(IF(Table1[[#This Row],[Multi-lens? 1]]="No", 1, IF(Table1[[#This Row],[Multi-lens? 1]]="Dual", 2, IF(Table1[[#This Row],[Multi-lens? 1]]="Quad", 4, ""))),"")</f>
        <v/>
      </c>
      <c r="I2077" s="9" t="str">
        <f>IFERROR(Table1[[#This Row],[Name]],"")</f>
        <v/>
      </c>
      <c r="K2077" s="3" t="str">
        <f t="shared" si="196"/>
        <v/>
      </c>
      <c r="M2077" s="4" t="e">
        <f>IF(Table1[[#This Row],[Import to Gateway Calculator?]]="Yes",IFERROR(Table1[[#This Row],[Streaming Resolution '[MP']]],""),0)</f>
        <v>#VALUE!</v>
      </c>
      <c r="N2077" s="4" t="e">
        <f>IF(Table1[[#This Row],[Import to Gateway Calculator?]]="Yes",IFERROR(Table1[[#This Row],[Recording Resolution '[MP']]],""),0)</f>
        <v>#VALUE!</v>
      </c>
      <c r="O2077" s="4" t="e">
        <f>IF(Table1[[#This Row],[Import to Gateway Calculator?]]="Yes",IFERROR(Table1[[#This Row],[Frame Rate '[FPS'] 1]],""),0)</f>
        <v>#VALUE!</v>
      </c>
      <c r="P2077" s="4" t="e">
        <f>IF(Table1[[#This Row],[Import to Gateway Calculator?]]="Yes",IFERROR(Table1[[#This Row],[Days of Storage 1]],""),0)</f>
        <v>#VALUE!</v>
      </c>
    </row>
    <row r="2078" spans="1:16" x14ac:dyDescent="0.25">
      <c r="A2078" s="5" t="e">
        <f t="shared" si="197"/>
        <v>#VALUE!</v>
      </c>
      <c r="B2078" s="6" t="str">
        <f>IFERROR(IF(Table1[[#This Row],[Multi-lens? 1]]="No", 1, IF(Table1[[#This Row],[Multi-lens? 1]]="Dual", 2, IF(Table1[[#This Row],[Multi-lens? 1]]="Quad", 4, ""))),"")</f>
        <v/>
      </c>
      <c r="C2078" s="6" t="e">
        <f t="shared" si="198"/>
        <v>#VALUE!</v>
      </c>
      <c r="D2078" s="6" t="e">
        <f t="shared" si="199"/>
        <v>#VALUE!</v>
      </c>
      <c r="E2078" s="6" t="e">
        <f t="shared" si="200"/>
        <v>#VALUE!</v>
      </c>
      <c r="F2078" s="6" t="e">
        <f t="shared" si="201"/>
        <v>#VALUE!</v>
      </c>
      <c r="H2078" s="6" t="str">
        <f>IFERROR(IF(Table1[[#This Row],[Multi-lens? 1]]="No", 1, IF(Table1[[#This Row],[Multi-lens? 1]]="Dual", 2, IF(Table1[[#This Row],[Multi-lens? 1]]="Quad", 4, ""))),"")</f>
        <v/>
      </c>
      <c r="I2078" s="9" t="str">
        <f>IFERROR(Table1[[#This Row],[Name]],"")</f>
        <v/>
      </c>
      <c r="K2078" s="3" t="str">
        <f t="shared" si="196"/>
        <v/>
      </c>
      <c r="M2078" s="4" t="e">
        <f>IF(Table1[[#This Row],[Import to Gateway Calculator?]]="Yes",IFERROR(Table1[[#This Row],[Streaming Resolution '[MP']]],""),0)</f>
        <v>#VALUE!</v>
      </c>
      <c r="N2078" s="4" t="e">
        <f>IF(Table1[[#This Row],[Import to Gateway Calculator?]]="Yes",IFERROR(Table1[[#This Row],[Recording Resolution '[MP']]],""),0)</f>
        <v>#VALUE!</v>
      </c>
      <c r="O2078" s="4" t="e">
        <f>IF(Table1[[#This Row],[Import to Gateway Calculator?]]="Yes",IFERROR(Table1[[#This Row],[Frame Rate '[FPS'] 1]],""),0)</f>
        <v>#VALUE!</v>
      </c>
      <c r="P2078" s="4" t="e">
        <f>IF(Table1[[#This Row],[Import to Gateway Calculator?]]="Yes",IFERROR(Table1[[#This Row],[Days of Storage 1]],""),0)</f>
        <v>#VALUE!</v>
      </c>
    </row>
    <row r="2079" spans="1:16" x14ac:dyDescent="0.25">
      <c r="A2079" s="5" t="e">
        <f t="shared" si="197"/>
        <v>#VALUE!</v>
      </c>
      <c r="B2079" s="6" t="str">
        <f>IFERROR(IF(Table1[[#This Row],[Multi-lens? 1]]="No", 1, IF(Table1[[#This Row],[Multi-lens? 1]]="Dual", 2, IF(Table1[[#This Row],[Multi-lens? 1]]="Quad", 4, ""))),"")</f>
        <v/>
      </c>
      <c r="C2079" s="6" t="e">
        <f t="shared" si="198"/>
        <v>#VALUE!</v>
      </c>
      <c r="D2079" s="6" t="e">
        <f t="shared" si="199"/>
        <v>#VALUE!</v>
      </c>
      <c r="E2079" s="6" t="e">
        <f t="shared" si="200"/>
        <v>#VALUE!</v>
      </c>
      <c r="F2079" s="6" t="e">
        <f t="shared" si="201"/>
        <v>#VALUE!</v>
      </c>
      <c r="H2079" s="6" t="str">
        <f>IFERROR(IF(Table1[[#This Row],[Multi-lens? 1]]="No", 1, IF(Table1[[#This Row],[Multi-lens? 1]]="Dual", 2, IF(Table1[[#This Row],[Multi-lens? 1]]="Quad", 4, ""))),"")</f>
        <v/>
      </c>
      <c r="I2079" s="9" t="str">
        <f>IFERROR(Table1[[#This Row],[Name]],"")</f>
        <v/>
      </c>
      <c r="K2079" s="3" t="str">
        <f t="shared" si="196"/>
        <v/>
      </c>
      <c r="M2079" s="4" t="e">
        <f>IF(Table1[[#This Row],[Import to Gateway Calculator?]]="Yes",IFERROR(Table1[[#This Row],[Streaming Resolution '[MP']]],""),0)</f>
        <v>#VALUE!</v>
      </c>
      <c r="N2079" s="4" t="e">
        <f>IF(Table1[[#This Row],[Import to Gateway Calculator?]]="Yes",IFERROR(Table1[[#This Row],[Recording Resolution '[MP']]],""),0)</f>
        <v>#VALUE!</v>
      </c>
      <c r="O2079" s="4" t="e">
        <f>IF(Table1[[#This Row],[Import to Gateway Calculator?]]="Yes",IFERROR(Table1[[#This Row],[Frame Rate '[FPS'] 1]],""),0)</f>
        <v>#VALUE!</v>
      </c>
      <c r="P2079" s="4" t="e">
        <f>IF(Table1[[#This Row],[Import to Gateway Calculator?]]="Yes",IFERROR(Table1[[#This Row],[Days of Storage 1]],""),0)</f>
        <v>#VALUE!</v>
      </c>
    </row>
    <row r="2080" spans="1:16" x14ac:dyDescent="0.25">
      <c r="A2080" s="5" t="e">
        <f t="shared" si="197"/>
        <v>#VALUE!</v>
      </c>
      <c r="B2080" s="6" t="str">
        <f>IFERROR(IF(Table1[[#This Row],[Multi-lens? 1]]="No", 1, IF(Table1[[#This Row],[Multi-lens? 1]]="Dual", 2, IF(Table1[[#This Row],[Multi-lens? 1]]="Quad", 4, ""))),"")</f>
        <v/>
      </c>
      <c r="C2080" s="6" t="e">
        <f t="shared" si="198"/>
        <v>#VALUE!</v>
      </c>
      <c r="D2080" s="6" t="e">
        <f t="shared" si="199"/>
        <v>#VALUE!</v>
      </c>
      <c r="E2080" s="6" t="e">
        <f t="shared" si="200"/>
        <v>#VALUE!</v>
      </c>
      <c r="F2080" s="6" t="e">
        <f t="shared" si="201"/>
        <v>#VALUE!</v>
      </c>
      <c r="H2080" s="6" t="str">
        <f>IFERROR(IF(Table1[[#This Row],[Multi-lens? 1]]="No", 1, IF(Table1[[#This Row],[Multi-lens? 1]]="Dual", 2, IF(Table1[[#This Row],[Multi-lens? 1]]="Quad", 4, ""))),"")</f>
        <v/>
      </c>
      <c r="I2080" s="9" t="str">
        <f>IFERROR(Table1[[#This Row],[Name]],"")</f>
        <v/>
      </c>
      <c r="K2080" s="3" t="str">
        <f t="shared" si="196"/>
        <v/>
      </c>
      <c r="M2080" s="4" t="e">
        <f>IF(Table1[[#This Row],[Import to Gateway Calculator?]]="Yes",IFERROR(Table1[[#This Row],[Streaming Resolution '[MP']]],""),0)</f>
        <v>#VALUE!</v>
      </c>
      <c r="N2080" s="4" t="e">
        <f>IF(Table1[[#This Row],[Import to Gateway Calculator?]]="Yes",IFERROR(Table1[[#This Row],[Recording Resolution '[MP']]],""),0)</f>
        <v>#VALUE!</v>
      </c>
      <c r="O2080" s="4" t="e">
        <f>IF(Table1[[#This Row],[Import to Gateway Calculator?]]="Yes",IFERROR(Table1[[#This Row],[Frame Rate '[FPS'] 1]],""),0)</f>
        <v>#VALUE!</v>
      </c>
      <c r="P2080" s="4" t="e">
        <f>IF(Table1[[#This Row],[Import to Gateway Calculator?]]="Yes",IFERROR(Table1[[#This Row],[Days of Storage 1]],""),0)</f>
        <v>#VALUE!</v>
      </c>
    </row>
    <row r="2081" spans="1:16" x14ac:dyDescent="0.25">
      <c r="A2081" s="5" t="e">
        <f t="shared" si="197"/>
        <v>#VALUE!</v>
      </c>
      <c r="B2081" s="6" t="str">
        <f>IFERROR(IF(Table1[[#This Row],[Multi-lens? 1]]="No", 1, IF(Table1[[#This Row],[Multi-lens? 1]]="Dual", 2, IF(Table1[[#This Row],[Multi-lens? 1]]="Quad", 4, ""))),"")</f>
        <v/>
      </c>
      <c r="C2081" s="6" t="e">
        <f t="shared" si="198"/>
        <v>#VALUE!</v>
      </c>
      <c r="D2081" s="6" t="e">
        <f t="shared" si="199"/>
        <v>#VALUE!</v>
      </c>
      <c r="E2081" s="6" t="e">
        <f t="shared" si="200"/>
        <v>#VALUE!</v>
      </c>
      <c r="F2081" s="6" t="e">
        <f t="shared" si="201"/>
        <v>#VALUE!</v>
      </c>
      <c r="H2081" s="6" t="str">
        <f>IFERROR(IF(Table1[[#This Row],[Multi-lens? 1]]="No", 1, IF(Table1[[#This Row],[Multi-lens? 1]]="Dual", 2, IF(Table1[[#This Row],[Multi-lens? 1]]="Quad", 4, ""))),"")</f>
        <v/>
      </c>
      <c r="I2081" s="9" t="str">
        <f>IFERROR(Table1[[#This Row],[Name]],"")</f>
        <v/>
      </c>
      <c r="K2081" s="3" t="str">
        <f t="shared" si="196"/>
        <v/>
      </c>
      <c r="M2081" s="4" t="e">
        <f>IF(Table1[[#This Row],[Import to Gateway Calculator?]]="Yes",IFERROR(Table1[[#This Row],[Streaming Resolution '[MP']]],""),0)</f>
        <v>#VALUE!</v>
      </c>
      <c r="N2081" s="4" t="e">
        <f>IF(Table1[[#This Row],[Import to Gateway Calculator?]]="Yes",IFERROR(Table1[[#This Row],[Recording Resolution '[MP']]],""),0)</f>
        <v>#VALUE!</v>
      </c>
      <c r="O2081" s="4" t="e">
        <f>IF(Table1[[#This Row],[Import to Gateway Calculator?]]="Yes",IFERROR(Table1[[#This Row],[Frame Rate '[FPS'] 1]],""),0)</f>
        <v>#VALUE!</v>
      </c>
      <c r="P2081" s="4" t="e">
        <f>IF(Table1[[#This Row],[Import to Gateway Calculator?]]="Yes",IFERROR(Table1[[#This Row],[Days of Storage 1]],""),0)</f>
        <v>#VALUE!</v>
      </c>
    </row>
    <row r="2082" spans="1:16" x14ac:dyDescent="0.25">
      <c r="A2082" s="5" t="e">
        <f t="shared" si="197"/>
        <v>#VALUE!</v>
      </c>
      <c r="B2082" s="6" t="str">
        <f>IFERROR(IF(Table1[[#This Row],[Multi-lens? 1]]="No", 1, IF(Table1[[#This Row],[Multi-lens? 1]]="Dual", 2, IF(Table1[[#This Row],[Multi-lens? 1]]="Quad", 4, ""))),"")</f>
        <v/>
      </c>
      <c r="C2082" s="6" t="e">
        <f t="shared" si="198"/>
        <v>#VALUE!</v>
      </c>
      <c r="D2082" s="6" t="e">
        <f t="shared" si="199"/>
        <v>#VALUE!</v>
      </c>
      <c r="E2082" s="6" t="e">
        <f t="shared" si="200"/>
        <v>#VALUE!</v>
      </c>
      <c r="F2082" s="6" t="e">
        <f t="shared" si="201"/>
        <v>#VALUE!</v>
      </c>
      <c r="H2082" s="6" t="str">
        <f>IFERROR(IF(Table1[[#This Row],[Multi-lens? 1]]="No", 1, IF(Table1[[#This Row],[Multi-lens? 1]]="Dual", 2, IF(Table1[[#This Row],[Multi-lens? 1]]="Quad", 4, ""))),"")</f>
        <v/>
      </c>
      <c r="I2082" s="9" t="str">
        <f>IFERROR(Table1[[#This Row],[Name]],"")</f>
        <v/>
      </c>
      <c r="K2082" s="3" t="str">
        <f t="shared" si="196"/>
        <v/>
      </c>
      <c r="M2082" s="4" t="e">
        <f>IF(Table1[[#This Row],[Import to Gateway Calculator?]]="Yes",IFERROR(Table1[[#This Row],[Streaming Resolution '[MP']]],""),0)</f>
        <v>#VALUE!</v>
      </c>
      <c r="N2082" s="4" t="e">
        <f>IF(Table1[[#This Row],[Import to Gateway Calculator?]]="Yes",IFERROR(Table1[[#This Row],[Recording Resolution '[MP']]],""),0)</f>
        <v>#VALUE!</v>
      </c>
      <c r="O2082" s="4" t="e">
        <f>IF(Table1[[#This Row],[Import to Gateway Calculator?]]="Yes",IFERROR(Table1[[#This Row],[Frame Rate '[FPS'] 1]],""),0)</f>
        <v>#VALUE!</v>
      </c>
      <c r="P2082" s="4" t="e">
        <f>IF(Table1[[#This Row],[Import to Gateway Calculator?]]="Yes",IFERROR(Table1[[#This Row],[Days of Storage 1]],""),0)</f>
        <v>#VALUE!</v>
      </c>
    </row>
    <row r="2083" spans="1:16" x14ac:dyDescent="0.25">
      <c r="A2083" s="5" t="e">
        <f t="shared" si="197"/>
        <v>#VALUE!</v>
      </c>
      <c r="B2083" s="6" t="str">
        <f>IFERROR(IF(Table1[[#This Row],[Multi-lens? 1]]="No", 1, IF(Table1[[#This Row],[Multi-lens? 1]]="Dual", 2, IF(Table1[[#This Row],[Multi-lens? 1]]="Quad", 4, ""))),"")</f>
        <v/>
      </c>
      <c r="C2083" s="6" t="e">
        <f t="shared" si="198"/>
        <v>#VALUE!</v>
      </c>
      <c r="D2083" s="6" t="e">
        <f t="shared" si="199"/>
        <v>#VALUE!</v>
      </c>
      <c r="E2083" s="6" t="e">
        <f t="shared" si="200"/>
        <v>#VALUE!</v>
      </c>
      <c r="F2083" s="6" t="e">
        <f t="shared" si="201"/>
        <v>#VALUE!</v>
      </c>
      <c r="H2083" s="6" t="str">
        <f>IFERROR(IF(Table1[[#This Row],[Multi-lens? 1]]="No", 1, IF(Table1[[#This Row],[Multi-lens? 1]]="Dual", 2, IF(Table1[[#This Row],[Multi-lens? 1]]="Quad", 4, ""))),"")</f>
        <v/>
      </c>
      <c r="I2083" s="9" t="str">
        <f>IFERROR(Table1[[#This Row],[Name]],"")</f>
        <v/>
      </c>
      <c r="K2083" s="3" t="str">
        <f t="shared" si="196"/>
        <v/>
      </c>
      <c r="M2083" s="4" t="e">
        <f>IF(Table1[[#This Row],[Import to Gateway Calculator?]]="Yes",IFERROR(Table1[[#This Row],[Streaming Resolution '[MP']]],""),0)</f>
        <v>#VALUE!</v>
      </c>
      <c r="N2083" s="4" t="e">
        <f>IF(Table1[[#This Row],[Import to Gateway Calculator?]]="Yes",IFERROR(Table1[[#This Row],[Recording Resolution '[MP']]],""),0)</f>
        <v>#VALUE!</v>
      </c>
      <c r="O2083" s="4" t="e">
        <f>IF(Table1[[#This Row],[Import to Gateway Calculator?]]="Yes",IFERROR(Table1[[#This Row],[Frame Rate '[FPS'] 1]],""),0)</f>
        <v>#VALUE!</v>
      </c>
      <c r="P2083" s="4" t="e">
        <f>IF(Table1[[#This Row],[Import to Gateway Calculator?]]="Yes",IFERROR(Table1[[#This Row],[Days of Storage 1]],""),0)</f>
        <v>#VALUE!</v>
      </c>
    </row>
    <row r="2084" spans="1:16" x14ac:dyDescent="0.25">
      <c r="A2084" s="5" t="e">
        <f t="shared" si="197"/>
        <v>#VALUE!</v>
      </c>
      <c r="B2084" s="6" t="str">
        <f>IFERROR(IF(Table1[[#This Row],[Multi-lens? 1]]="No", 1, IF(Table1[[#This Row],[Multi-lens? 1]]="Dual", 2, IF(Table1[[#This Row],[Multi-lens? 1]]="Quad", 4, ""))),"")</f>
        <v/>
      </c>
      <c r="C2084" s="6" t="e">
        <f t="shared" si="198"/>
        <v>#VALUE!</v>
      </c>
      <c r="D2084" s="6" t="e">
        <f t="shared" si="199"/>
        <v>#VALUE!</v>
      </c>
      <c r="E2084" s="6" t="e">
        <f t="shared" si="200"/>
        <v>#VALUE!</v>
      </c>
      <c r="F2084" s="6" t="e">
        <f t="shared" si="201"/>
        <v>#VALUE!</v>
      </c>
      <c r="H2084" s="6" t="str">
        <f>IFERROR(IF(Table1[[#This Row],[Multi-lens? 1]]="No", 1, IF(Table1[[#This Row],[Multi-lens? 1]]="Dual", 2, IF(Table1[[#This Row],[Multi-lens? 1]]="Quad", 4, ""))),"")</f>
        <v/>
      </c>
      <c r="I2084" s="9" t="str">
        <f>IFERROR(Table1[[#This Row],[Name]],"")</f>
        <v/>
      </c>
      <c r="K2084" s="3" t="str">
        <f t="shared" si="196"/>
        <v/>
      </c>
      <c r="M2084" s="4" t="e">
        <f>IF(Table1[[#This Row],[Import to Gateway Calculator?]]="Yes",IFERROR(Table1[[#This Row],[Streaming Resolution '[MP']]],""),0)</f>
        <v>#VALUE!</v>
      </c>
      <c r="N2084" s="4" t="e">
        <f>IF(Table1[[#This Row],[Import to Gateway Calculator?]]="Yes",IFERROR(Table1[[#This Row],[Recording Resolution '[MP']]],""),0)</f>
        <v>#VALUE!</v>
      </c>
      <c r="O2084" s="4" t="e">
        <f>IF(Table1[[#This Row],[Import to Gateway Calculator?]]="Yes",IFERROR(Table1[[#This Row],[Frame Rate '[FPS'] 1]],""),0)</f>
        <v>#VALUE!</v>
      </c>
      <c r="P2084" s="4" t="e">
        <f>IF(Table1[[#This Row],[Import to Gateway Calculator?]]="Yes",IFERROR(Table1[[#This Row],[Days of Storage 1]],""),0)</f>
        <v>#VALUE!</v>
      </c>
    </row>
    <row r="2085" spans="1:16" x14ac:dyDescent="0.25">
      <c r="A2085" s="5" t="e">
        <f t="shared" si="197"/>
        <v>#VALUE!</v>
      </c>
      <c r="B2085" s="6" t="str">
        <f>IFERROR(IF(Table1[[#This Row],[Multi-lens? 1]]="No", 1, IF(Table1[[#This Row],[Multi-lens? 1]]="Dual", 2, IF(Table1[[#This Row],[Multi-lens? 1]]="Quad", 4, ""))),"")</f>
        <v/>
      </c>
      <c r="C2085" s="6" t="e">
        <f t="shared" si="198"/>
        <v>#VALUE!</v>
      </c>
      <c r="D2085" s="6" t="e">
        <f t="shared" si="199"/>
        <v>#VALUE!</v>
      </c>
      <c r="E2085" s="6" t="e">
        <f t="shared" si="200"/>
        <v>#VALUE!</v>
      </c>
      <c r="F2085" s="6" t="e">
        <f t="shared" si="201"/>
        <v>#VALUE!</v>
      </c>
      <c r="H2085" s="6" t="str">
        <f>IFERROR(IF(Table1[[#This Row],[Multi-lens? 1]]="No", 1, IF(Table1[[#This Row],[Multi-lens? 1]]="Dual", 2, IF(Table1[[#This Row],[Multi-lens? 1]]="Quad", 4, ""))),"")</f>
        <v/>
      </c>
      <c r="I2085" s="9" t="str">
        <f>IFERROR(Table1[[#This Row],[Name]],"")</f>
        <v/>
      </c>
      <c r="K2085" s="3" t="str">
        <f t="shared" si="196"/>
        <v/>
      </c>
      <c r="M2085" s="4" t="e">
        <f>IF(Table1[[#This Row],[Import to Gateway Calculator?]]="Yes",IFERROR(Table1[[#This Row],[Streaming Resolution '[MP']]],""),0)</f>
        <v>#VALUE!</v>
      </c>
      <c r="N2085" s="4" t="e">
        <f>IF(Table1[[#This Row],[Import to Gateway Calculator?]]="Yes",IFERROR(Table1[[#This Row],[Recording Resolution '[MP']]],""),0)</f>
        <v>#VALUE!</v>
      </c>
      <c r="O2085" s="4" t="e">
        <f>IF(Table1[[#This Row],[Import to Gateway Calculator?]]="Yes",IFERROR(Table1[[#This Row],[Frame Rate '[FPS'] 1]],""),0)</f>
        <v>#VALUE!</v>
      </c>
      <c r="P2085" s="4" t="e">
        <f>IF(Table1[[#This Row],[Import to Gateway Calculator?]]="Yes",IFERROR(Table1[[#This Row],[Days of Storage 1]],""),0)</f>
        <v>#VALUE!</v>
      </c>
    </row>
    <row r="2086" spans="1:16" x14ac:dyDescent="0.25">
      <c r="A2086" s="5" t="e">
        <f t="shared" si="197"/>
        <v>#VALUE!</v>
      </c>
      <c r="B2086" s="6" t="str">
        <f>IFERROR(IF(Table1[[#This Row],[Multi-lens? 1]]="No", 1, IF(Table1[[#This Row],[Multi-lens? 1]]="Dual", 2, IF(Table1[[#This Row],[Multi-lens? 1]]="Quad", 4, ""))),"")</f>
        <v/>
      </c>
      <c r="C2086" s="6" t="e">
        <f t="shared" si="198"/>
        <v>#VALUE!</v>
      </c>
      <c r="D2086" s="6" t="e">
        <f t="shared" si="199"/>
        <v>#VALUE!</v>
      </c>
      <c r="E2086" s="6" t="e">
        <f t="shared" si="200"/>
        <v>#VALUE!</v>
      </c>
      <c r="F2086" s="6" t="e">
        <f t="shared" si="201"/>
        <v>#VALUE!</v>
      </c>
      <c r="H2086" s="6" t="str">
        <f>IFERROR(IF(Table1[[#This Row],[Multi-lens? 1]]="No", 1, IF(Table1[[#This Row],[Multi-lens? 1]]="Dual", 2, IF(Table1[[#This Row],[Multi-lens? 1]]="Quad", 4, ""))),"")</f>
        <v/>
      </c>
      <c r="I2086" s="9" t="str">
        <f>IFERROR(Table1[[#This Row],[Name]],"")</f>
        <v/>
      </c>
      <c r="K2086" s="3" t="str">
        <f t="shared" si="196"/>
        <v/>
      </c>
      <c r="M2086" s="4" t="e">
        <f>IF(Table1[[#This Row],[Import to Gateway Calculator?]]="Yes",IFERROR(Table1[[#This Row],[Streaming Resolution '[MP']]],""),0)</f>
        <v>#VALUE!</v>
      </c>
      <c r="N2086" s="4" t="e">
        <f>IF(Table1[[#This Row],[Import to Gateway Calculator?]]="Yes",IFERROR(Table1[[#This Row],[Recording Resolution '[MP']]],""),0)</f>
        <v>#VALUE!</v>
      </c>
      <c r="O2086" s="4" t="e">
        <f>IF(Table1[[#This Row],[Import to Gateway Calculator?]]="Yes",IFERROR(Table1[[#This Row],[Frame Rate '[FPS'] 1]],""),0)</f>
        <v>#VALUE!</v>
      </c>
      <c r="P2086" s="4" t="e">
        <f>IF(Table1[[#This Row],[Import to Gateway Calculator?]]="Yes",IFERROR(Table1[[#This Row],[Days of Storage 1]],""),0)</f>
        <v>#VALUE!</v>
      </c>
    </row>
    <row r="2087" spans="1:16" x14ac:dyDescent="0.25">
      <c r="A2087" s="5" t="e">
        <f t="shared" si="197"/>
        <v>#VALUE!</v>
      </c>
      <c r="B2087" s="6" t="str">
        <f>IFERROR(IF(Table1[[#This Row],[Multi-lens? 1]]="No", 1, IF(Table1[[#This Row],[Multi-lens? 1]]="Dual", 2, IF(Table1[[#This Row],[Multi-lens? 1]]="Quad", 4, ""))),"")</f>
        <v/>
      </c>
      <c r="C2087" s="6" t="e">
        <f t="shared" si="198"/>
        <v>#VALUE!</v>
      </c>
      <c r="D2087" s="6" t="e">
        <f t="shared" si="199"/>
        <v>#VALUE!</v>
      </c>
      <c r="E2087" s="6" t="e">
        <f t="shared" si="200"/>
        <v>#VALUE!</v>
      </c>
      <c r="F2087" s="6" t="e">
        <f t="shared" si="201"/>
        <v>#VALUE!</v>
      </c>
      <c r="H2087" s="6" t="str">
        <f>IFERROR(IF(Table1[[#This Row],[Multi-lens? 1]]="No", 1, IF(Table1[[#This Row],[Multi-lens? 1]]="Dual", 2, IF(Table1[[#This Row],[Multi-lens? 1]]="Quad", 4, ""))),"")</f>
        <v/>
      </c>
      <c r="I2087" s="9" t="str">
        <f>IFERROR(Table1[[#This Row],[Name]],"")</f>
        <v/>
      </c>
      <c r="K2087" s="3" t="str">
        <f t="shared" si="196"/>
        <v/>
      </c>
      <c r="M2087" s="4" t="e">
        <f>IF(Table1[[#This Row],[Import to Gateway Calculator?]]="Yes",IFERROR(Table1[[#This Row],[Streaming Resolution '[MP']]],""),0)</f>
        <v>#VALUE!</v>
      </c>
      <c r="N2087" s="4" t="e">
        <f>IF(Table1[[#This Row],[Import to Gateway Calculator?]]="Yes",IFERROR(Table1[[#This Row],[Recording Resolution '[MP']]],""),0)</f>
        <v>#VALUE!</v>
      </c>
      <c r="O2087" s="4" t="e">
        <f>IF(Table1[[#This Row],[Import to Gateway Calculator?]]="Yes",IFERROR(Table1[[#This Row],[Frame Rate '[FPS'] 1]],""),0)</f>
        <v>#VALUE!</v>
      </c>
      <c r="P2087" s="4" t="e">
        <f>IF(Table1[[#This Row],[Import to Gateway Calculator?]]="Yes",IFERROR(Table1[[#This Row],[Days of Storage 1]],""),0)</f>
        <v>#VALUE!</v>
      </c>
    </row>
    <row r="2088" spans="1:16" x14ac:dyDescent="0.25">
      <c r="A2088" s="5" t="e">
        <f t="shared" si="197"/>
        <v>#VALUE!</v>
      </c>
      <c r="B2088" s="6" t="str">
        <f>IFERROR(IF(Table1[[#This Row],[Multi-lens? 1]]="No", 1, IF(Table1[[#This Row],[Multi-lens? 1]]="Dual", 2, IF(Table1[[#This Row],[Multi-lens? 1]]="Quad", 4, ""))),"")</f>
        <v/>
      </c>
      <c r="C2088" s="6" t="e">
        <f t="shared" si="198"/>
        <v>#VALUE!</v>
      </c>
      <c r="D2088" s="6" t="e">
        <f t="shared" si="199"/>
        <v>#VALUE!</v>
      </c>
      <c r="E2088" s="6" t="e">
        <f t="shared" si="200"/>
        <v>#VALUE!</v>
      </c>
      <c r="F2088" s="6" t="e">
        <f t="shared" si="201"/>
        <v>#VALUE!</v>
      </c>
      <c r="H2088" s="6" t="str">
        <f>IFERROR(IF(Table1[[#This Row],[Multi-lens? 1]]="No", 1, IF(Table1[[#This Row],[Multi-lens? 1]]="Dual", 2, IF(Table1[[#This Row],[Multi-lens? 1]]="Quad", 4, ""))),"")</f>
        <v/>
      </c>
      <c r="I2088" s="9" t="str">
        <f>IFERROR(Table1[[#This Row],[Name]],"")</f>
        <v/>
      </c>
      <c r="K2088" s="3" t="str">
        <f t="shared" si="196"/>
        <v/>
      </c>
      <c r="M2088" s="4" t="e">
        <f>IF(Table1[[#This Row],[Import to Gateway Calculator?]]="Yes",IFERROR(Table1[[#This Row],[Streaming Resolution '[MP']]],""),0)</f>
        <v>#VALUE!</v>
      </c>
      <c r="N2088" s="4" t="e">
        <f>IF(Table1[[#This Row],[Import to Gateway Calculator?]]="Yes",IFERROR(Table1[[#This Row],[Recording Resolution '[MP']]],""),0)</f>
        <v>#VALUE!</v>
      </c>
      <c r="O2088" s="4" t="e">
        <f>IF(Table1[[#This Row],[Import to Gateway Calculator?]]="Yes",IFERROR(Table1[[#This Row],[Frame Rate '[FPS'] 1]],""),0)</f>
        <v>#VALUE!</v>
      </c>
      <c r="P2088" s="4" t="e">
        <f>IF(Table1[[#This Row],[Import to Gateway Calculator?]]="Yes",IFERROR(Table1[[#This Row],[Days of Storage 1]],""),0)</f>
        <v>#VALUE!</v>
      </c>
    </row>
    <row r="2089" spans="1:16" x14ac:dyDescent="0.25">
      <c r="A2089" s="5" t="e">
        <f t="shared" si="197"/>
        <v>#VALUE!</v>
      </c>
      <c r="B2089" s="6" t="str">
        <f>IFERROR(IF(Table1[[#This Row],[Multi-lens? 1]]="No", 1, IF(Table1[[#This Row],[Multi-lens? 1]]="Dual", 2, IF(Table1[[#This Row],[Multi-lens? 1]]="Quad", 4, ""))),"")</f>
        <v/>
      </c>
      <c r="C2089" s="6" t="e">
        <f t="shared" si="198"/>
        <v>#VALUE!</v>
      </c>
      <c r="D2089" s="6" t="e">
        <f t="shared" si="199"/>
        <v>#VALUE!</v>
      </c>
      <c r="E2089" s="6" t="e">
        <f t="shared" si="200"/>
        <v>#VALUE!</v>
      </c>
      <c r="F2089" s="6" t="e">
        <f t="shared" si="201"/>
        <v>#VALUE!</v>
      </c>
      <c r="H2089" s="6" t="str">
        <f>IFERROR(IF(Table1[[#This Row],[Multi-lens? 1]]="No", 1, IF(Table1[[#This Row],[Multi-lens? 1]]="Dual", 2, IF(Table1[[#This Row],[Multi-lens? 1]]="Quad", 4, ""))),"")</f>
        <v/>
      </c>
      <c r="I2089" s="9" t="str">
        <f>IFERROR(Table1[[#This Row],[Name]],"")</f>
        <v/>
      </c>
      <c r="K2089" s="3" t="str">
        <f t="shared" si="196"/>
        <v/>
      </c>
      <c r="M2089" s="4" t="e">
        <f>IF(Table1[[#This Row],[Import to Gateway Calculator?]]="Yes",IFERROR(Table1[[#This Row],[Streaming Resolution '[MP']]],""),0)</f>
        <v>#VALUE!</v>
      </c>
      <c r="N2089" s="4" t="e">
        <f>IF(Table1[[#This Row],[Import to Gateway Calculator?]]="Yes",IFERROR(Table1[[#This Row],[Recording Resolution '[MP']]],""),0)</f>
        <v>#VALUE!</v>
      </c>
      <c r="O2089" s="4" t="e">
        <f>IF(Table1[[#This Row],[Import to Gateway Calculator?]]="Yes",IFERROR(Table1[[#This Row],[Frame Rate '[FPS'] 1]],""),0)</f>
        <v>#VALUE!</v>
      </c>
      <c r="P2089" s="4" t="e">
        <f>IF(Table1[[#This Row],[Import to Gateway Calculator?]]="Yes",IFERROR(Table1[[#This Row],[Days of Storage 1]],""),0)</f>
        <v>#VALUE!</v>
      </c>
    </row>
    <row r="2090" spans="1:16" x14ac:dyDescent="0.25">
      <c r="A2090" s="5" t="e">
        <f t="shared" si="197"/>
        <v>#VALUE!</v>
      </c>
      <c r="B2090" s="6" t="str">
        <f>IFERROR(IF(Table1[[#This Row],[Multi-lens? 1]]="No", 1, IF(Table1[[#This Row],[Multi-lens? 1]]="Dual", 2, IF(Table1[[#This Row],[Multi-lens? 1]]="Quad", 4, ""))),"")</f>
        <v/>
      </c>
      <c r="C2090" s="6" t="e">
        <f t="shared" si="198"/>
        <v>#VALUE!</v>
      </c>
      <c r="D2090" s="6" t="e">
        <f t="shared" si="199"/>
        <v>#VALUE!</v>
      </c>
      <c r="E2090" s="6" t="e">
        <f t="shared" si="200"/>
        <v>#VALUE!</v>
      </c>
      <c r="F2090" s="6" t="e">
        <f t="shared" si="201"/>
        <v>#VALUE!</v>
      </c>
      <c r="H2090" s="6" t="str">
        <f>IFERROR(IF(Table1[[#This Row],[Multi-lens? 1]]="No", 1, IF(Table1[[#This Row],[Multi-lens? 1]]="Dual", 2, IF(Table1[[#This Row],[Multi-lens? 1]]="Quad", 4, ""))),"")</f>
        <v/>
      </c>
      <c r="I2090" s="9" t="str">
        <f>IFERROR(Table1[[#This Row],[Name]],"")</f>
        <v/>
      </c>
      <c r="K2090" s="3" t="str">
        <f t="shared" si="196"/>
        <v/>
      </c>
      <c r="M2090" s="4" t="e">
        <f>IF(Table1[[#This Row],[Import to Gateway Calculator?]]="Yes",IFERROR(Table1[[#This Row],[Streaming Resolution '[MP']]],""),0)</f>
        <v>#VALUE!</v>
      </c>
      <c r="N2090" s="4" t="e">
        <f>IF(Table1[[#This Row],[Import to Gateway Calculator?]]="Yes",IFERROR(Table1[[#This Row],[Recording Resolution '[MP']]],""),0)</f>
        <v>#VALUE!</v>
      </c>
      <c r="O2090" s="4" t="e">
        <f>IF(Table1[[#This Row],[Import to Gateway Calculator?]]="Yes",IFERROR(Table1[[#This Row],[Frame Rate '[FPS'] 1]],""),0)</f>
        <v>#VALUE!</v>
      </c>
      <c r="P2090" s="4" t="e">
        <f>IF(Table1[[#This Row],[Import to Gateway Calculator?]]="Yes",IFERROR(Table1[[#This Row],[Days of Storage 1]],""),0)</f>
        <v>#VALUE!</v>
      </c>
    </row>
    <row r="2091" spans="1:16" x14ac:dyDescent="0.25">
      <c r="A2091" s="5" t="e">
        <f t="shared" si="197"/>
        <v>#VALUE!</v>
      </c>
      <c r="B2091" s="6" t="str">
        <f>IFERROR(IF(Table1[[#This Row],[Multi-lens? 1]]="No", 1, IF(Table1[[#This Row],[Multi-lens? 1]]="Dual", 2, IF(Table1[[#This Row],[Multi-lens? 1]]="Quad", 4, ""))),"")</f>
        <v/>
      </c>
      <c r="C2091" s="6" t="e">
        <f t="shared" si="198"/>
        <v>#VALUE!</v>
      </c>
      <c r="D2091" s="6" t="e">
        <f t="shared" si="199"/>
        <v>#VALUE!</v>
      </c>
      <c r="E2091" s="6" t="e">
        <f t="shared" si="200"/>
        <v>#VALUE!</v>
      </c>
      <c r="F2091" s="6" t="e">
        <f t="shared" si="201"/>
        <v>#VALUE!</v>
      </c>
      <c r="H2091" s="6" t="str">
        <f>IFERROR(IF(Table1[[#This Row],[Multi-lens? 1]]="No", 1, IF(Table1[[#This Row],[Multi-lens? 1]]="Dual", 2, IF(Table1[[#This Row],[Multi-lens? 1]]="Quad", 4, ""))),"")</f>
        <v/>
      </c>
      <c r="I2091" s="9" t="str">
        <f>IFERROR(Table1[[#This Row],[Name]],"")</f>
        <v/>
      </c>
      <c r="K2091" s="3" t="str">
        <f t="shared" si="196"/>
        <v/>
      </c>
      <c r="M2091" s="4" t="e">
        <f>IF(Table1[[#This Row],[Import to Gateway Calculator?]]="Yes",IFERROR(Table1[[#This Row],[Streaming Resolution '[MP']]],""),0)</f>
        <v>#VALUE!</v>
      </c>
      <c r="N2091" s="4" t="e">
        <f>IF(Table1[[#This Row],[Import to Gateway Calculator?]]="Yes",IFERROR(Table1[[#This Row],[Recording Resolution '[MP']]],""),0)</f>
        <v>#VALUE!</v>
      </c>
      <c r="O2091" s="4" t="e">
        <f>IF(Table1[[#This Row],[Import to Gateway Calculator?]]="Yes",IFERROR(Table1[[#This Row],[Frame Rate '[FPS'] 1]],""),0)</f>
        <v>#VALUE!</v>
      </c>
      <c r="P2091" s="4" t="e">
        <f>IF(Table1[[#This Row],[Import to Gateway Calculator?]]="Yes",IFERROR(Table1[[#This Row],[Days of Storage 1]],""),0)</f>
        <v>#VALUE!</v>
      </c>
    </row>
    <row r="2092" spans="1:16" x14ac:dyDescent="0.25">
      <c r="A2092" s="5" t="e">
        <f t="shared" si="197"/>
        <v>#VALUE!</v>
      </c>
      <c r="B2092" s="6" t="str">
        <f>IFERROR(IF(Table1[[#This Row],[Multi-lens? 1]]="No", 1, IF(Table1[[#This Row],[Multi-lens? 1]]="Dual", 2, IF(Table1[[#This Row],[Multi-lens? 1]]="Quad", 4, ""))),"")</f>
        <v/>
      </c>
      <c r="C2092" s="6" t="e">
        <f t="shared" si="198"/>
        <v>#VALUE!</v>
      </c>
      <c r="D2092" s="6" t="e">
        <f t="shared" si="199"/>
        <v>#VALUE!</v>
      </c>
      <c r="E2092" s="6" t="e">
        <f t="shared" si="200"/>
        <v>#VALUE!</v>
      </c>
      <c r="F2092" s="6" t="e">
        <f t="shared" si="201"/>
        <v>#VALUE!</v>
      </c>
      <c r="H2092" s="6" t="str">
        <f>IFERROR(IF(Table1[[#This Row],[Multi-lens? 1]]="No", 1, IF(Table1[[#This Row],[Multi-lens? 1]]="Dual", 2, IF(Table1[[#This Row],[Multi-lens? 1]]="Quad", 4, ""))),"")</f>
        <v/>
      </c>
      <c r="I2092" s="9" t="str">
        <f>IFERROR(Table1[[#This Row],[Name]],"")</f>
        <v/>
      </c>
      <c r="K2092" s="3" t="str">
        <f t="shared" si="196"/>
        <v/>
      </c>
      <c r="M2092" s="4" t="e">
        <f>IF(Table1[[#This Row],[Import to Gateway Calculator?]]="Yes",IFERROR(Table1[[#This Row],[Streaming Resolution '[MP']]],""),0)</f>
        <v>#VALUE!</v>
      </c>
      <c r="N2092" s="4" t="e">
        <f>IF(Table1[[#This Row],[Import to Gateway Calculator?]]="Yes",IFERROR(Table1[[#This Row],[Recording Resolution '[MP']]],""),0)</f>
        <v>#VALUE!</v>
      </c>
      <c r="O2092" s="4" t="e">
        <f>IF(Table1[[#This Row],[Import to Gateway Calculator?]]="Yes",IFERROR(Table1[[#This Row],[Frame Rate '[FPS'] 1]],""),0)</f>
        <v>#VALUE!</v>
      </c>
      <c r="P2092" s="4" t="e">
        <f>IF(Table1[[#This Row],[Import to Gateway Calculator?]]="Yes",IFERROR(Table1[[#This Row],[Days of Storage 1]],""),0)</f>
        <v>#VALUE!</v>
      </c>
    </row>
    <row r="2093" spans="1:16" x14ac:dyDescent="0.25">
      <c r="A2093" s="5" t="e">
        <f t="shared" si="197"/>
        <v>#VALUE!</v>
      </c>
      <c r="B2093" s="6" t="str">
        <f>IFERROR(IF(Table1[[#This Row],[Multi-lens? 1]]="No", 1, IF(Table1[[#This Row],[Multi-lens? 1]]="Dual", 2, IF(Table1[[#This Row],[Multi-lens? 1]]="Quad", 4, ""))),"")</f>
        <v/>
      </c>
      <c r="C2093" s="6" t="e">
        <f t="shared" si="198"/>
        <v>#VALUE!</v>
      </c>
      <c r="D2093" s="6" t="e">
        <f t="shared" si="199"/>
        <v>#VALUE!</v>
      </c>
      <c r="E2093" s="6" t="e">
        <f t="shared" si="200"/>
        <v>#VALUE!</v>
      </c>
      <c r="F2093" s="6" t="e">
        <f t="shared" si="201"/>
        <v>#VALUE!</v>
      </c>
      <c r="H2093" s="6" t="str">
        <f>IFERROR(IF(Table1[[#This Row],[Multi-lens? 1]]="No", 1, IF(Table1[[#This Row],[Multi-lens? 1]]="Dual", 2, IF(Table1[[#This Row],[Multi-lens? 1]]="Quad", 4, ""))),"")</f>
        <v/>
      </c>
      <c r="I2093" s="9" t="str">
        <f>IFERROR(Table1[[#This Row],[Name]],"")</f>
        <v/>
      </c>
      <c r="K2093" s="3" t="str">
        <f t="shared" si="196"/>
        <v/>
      </c>
      <c r="M2093" s="4" t="e">
        <f>IF(Table1[[#This Row],[Import to Gateway Calculator?]]="Yes",IFERROR(Table1[[#This Row],[Streaming Resolution '[MP']]],""),0)</f>
        <v>#VALUE!</v>
      </c>
      <c r="N2093" s="4" t="e">
        <f>IF(Table1[[#This Row],[Import to Gateway Calculator?]]="Yes",IFERROR(Table1[[#This Row],[Recording Resolution '[MP']]],""),0)</f>
        <v>#VALUE!</v>
      </c>
      <c r="O2093" s="4" t="e">
        <f>IF(Table1[[#This Row],[Import to Gateway Calculator?]]="Yes",IFERROR(Table1[[#This Row],[Frame Rate '[FPS'] 1]],""),0)</f>
        <v>#VALUE!</v>
      </c>
      <c r="P2093" s="4" t="e">
        <f>IF(Table1[[#This Row],[Import to Gateway Calculator?]]="Yes",IFERROR(Table1[[#This Row],[Days of Storage 1]],""),0)</f>
        <v>#VALUE!</v>
      </c>
    </row>
    <row r="2094" spans="1:16" x14ac:dyDescent="0.25">
      <c r="A2094" s="5" t="e">
        <f t="shared" si="197"/>
        <v>#VALUE!</v>
      </c>
      <c r="B2094" s="6" t="str">
        <f>IFERROR(IF(Table1[[#This Row],[Multi-lens? 1]]="No", 1, IF(Table1[[#This Row],[Multi-lens? 1]]="Dual", 2, IF(Table1[[#This Row],[Multi-lens? 1]]="Quad", 4, ""))),"")</f>
        <v/>
      </c>
      <c r="C2094" s="6" t="e">
        <f t="shared" si="198"/>
        <v>#VALUE!</v>
      </c>
      <c r="D2094" s="6" t="e">
        <f t="shared" si="199"/>
        <v>#VALUE!</v>
      </c>
      <c r="E2094" s="6" t="e">
        <f t="shared" si="200"/>
        <v>#VALUE!</v>
      </c>
      <c r="F2094" s="6" t="e">
        <f t="shared" si="201"/>
        <v>#VALUE!</v>
      </c>
      <c r="H2094" s="6" t="str">
        <f>IFERROR(IF(Table1[[#This Row],[Multi-lens? 1]]="No", 1, IF(Table1[[#This Row],[Multi-lens? 1]]="Dual", 2, IF(Table1[[#This Row],[Multi-lens? 1]]="Quad", 4, ""))),"")</f>
        <v/>
      </c>
      <c r="I2094" s="9" t="str">
        <f>IFERROR(Table1[[#This Row],[Name]],"")</f>
        <v/>
      </c>
      <c r="K2094" s="3" t="str">
        <f t="shared" si="196"/>
        <v/>
      </c>
      <c r="M2094" s="4" t="e">
        <f>IF(Table1[[#This Row],[Import to Gateway Calculator?]]="Yes",IFERROR(Table1[[#This Row],[Streaming Resolution '[MP']]],""),0)</f>
        <v>#VALUE!</v>
      </c>
      <c r="N2094" s="4" t="e">
        <f>IF(Table1[[#This Row],[Import to Gateway Calculator?]]="Yes",IFERROR(Table1[[#This Row],[Recording Resolution '[MP']]],""),0)</f>
        <v>#VALUE!</v>
      </c>
      <c r="O2094" s="4" t="e">
        <f>IF(Table1[[#This Row],[Import to Gateway Calculator?]]="Yes",IFERROR(Table1[[#This Row],[Frame Rate '[FPS'] 1]],""),0)</f>
        <v>#VALUE!</v>
      </c>
      <c r="P2094" s="4" t="e">
        <f>IF(Table1[[#This Row],[Import to Gateway Calculator?]]="Yes",IFERROR(Table1[[#This Row],[Days of Storage 1]],""),0)</f>
        <v>#VALUE!</v>
      </c>
    </row>
    <row r="2095" spans="1:16" x14ac:dyDescent="0.25">
      <c r="A2095" s="5" t="e">
        <f t="shared" si="197"/>
        <v>#VALUE!</v>
      </c>
      <c r="B2095" s="6" t="str">
        <f>IFERROR(IF(Table1[[#This Row],[Multi-lens? 1]]="No", 1, IF(Table1[[#This Row],[Multi-lens? 1]]="Dual", 2, IF(Table1[[#This Row],[Multi-lens? 1]]="Quad", 4, ""))),"")</f>
        <v/>
      </c>
      <c r="C2095" s="6" t="e">
        <f t="shared" si="198"/>
        <v>#VALUE!</v>
      </c>
      <c r="D2095" s="6" t="e">
        <f t="shared" si="199"/>
        <v>#VALUE!</v>
      </c>
      <c r="E2095" s="6" t="e">
        <f t="shared" si="200"/>
        <v>#VALUE!</v>
      </c>
      <c r="F2095" s="6" t="e">
        <f t="shared" si="201"/>
        <v>#VALUE!</v>
      </c>
      <c r="H2095" s="6" t="str">
        <f>IFERROR(IF(Table1[[#This Row],[Multi-lens? 1]]="No", 1, IF(Table1[[#This Row],[Multi-lens? 1]]="Dual", 2, IF(Table1[[#This Row],[Multi-lens? 1]]="Quad", 4, ""))),"")</f>
        <v/>
      </c>
      <c r="I2095" s="9" t="str">
        <f>IFERROR(Table1[[#This Row],[Name]],"")</f>
        <v/>
      </c>
      <c r="K2095" s="3" t="str">
        <f t="shared" si="196"/>
        <v/>
      </c>
      <c r="M2095" s="4" t="e">
        <f>IF(Table1[[#This Row],[Import to Gateway Calculator?]]="Yes",IFERROR(Table1[[#This Row],[Streaming Resolution '[MP']]],""),0)</f>
        <v>#VALUE!</v>
      </c>
      <c r="N2095" s="4" t="e">
        <f>IF(Table1[[#This Row],[Import to Gateway Calculator?]]="Yes",IFERROR(Table1[[#This Row],[Recording Resolution '[MP']]],""),0)</f>
        <v>#VALUE!</v>
      </c>
      <c r="O2095" s="4" t="e">
        <f>IF(Table1[[#This Row],[Import to Gateway Calculator?]]="Yes",IFERROR(Table1[[#This Row],[Frame Rate '[FPS'] 1]],""),0)</f>
        <v>#VALUE!</v>
      </c>
      <c r="P2095" s="4" t="e">
        <f>IF(Table1[[#This Row],[Import to Gateway Calculator?]]="Yes",IFERROR(Table1[[#This Row],[Days of Storage 1]],""),0)</f>
        <v>#VALUE!</v>
      </c>
    </row>
    <row r="2096" spans="1:16" x14ac:dyDescent="0.25">
      <c r="A2096" s="5" t="e">
        <f t="shared" si="197"/>
        <v>#VALUE!</v>
      </c>
      <c r="B2096" s="6" t="str">
        <f>IFERROR(IF(Table1[[#This Row],[Multi-lens? 1]]="No", 1, IF(Table1[[#This Row],[Multi-lens? 1]]="Dual", 2, IF(Table1[[#This Row],[Multi-lens? 1]]="Quad", 4, ""))),"")</f>
        <v/>
      </c>
      <c r="C2096" s="6" t="e">
        <f t="shared" si="198"/>
        <v>#VALUE!</v>
      </c>
      <c r="D2096" s="6" t="e">
        <f t="shared" si="199"/>
        <v>#VALUE!</v>
      </c>
      <c r="E2096" s="6" t="e">
        <f t="shared" si="200"/>
        <v>#VALUE!</v>
      </c>
      <c r="F2096" s="6" t="e">
        <f t="shared" si="201"/>
        <v>#VALUE!</v>
      </c>
      <c r="H2096" s="6" t="str">
        <f>IFERROR(IF(Table1[[#This Row],[Multi-lens? 1]]="No", 1, IF(Table1[[#This Row],[Multi-lens? 1]]="Dual", 2, IF(Table1[[#This Row],[Multi-lens? 1]]="Quad", 4, ""))),"")</f>
        <v/>
      </c>
      <c r="I2096" s="9" t="str">
        <f>IFERROR(Table1[[#This Row],[Name]],"")</f>
        <v/>
      </c>
      <c r="K2096" s="3" t="str">
        <f t="shared" si="196"/>
        <v/>
      </c>
      <c r="M2096" s="4" t="e">
        <f>IF(Table1[[#This Row],[Import to Gateway Calculator?]]="Yes",IFERROR(Table1[[#This Row],[Streaming Resolution '[MP']]],""),0)</f>
        <v>#VALUE!</v>
      </c>
      <c r="N2096" s="4" t="e">
        <f>IF(Table1[[#This Row],[Import to Gateway Calculator?]]="Yes",IFERROR(Table1[[#This Row],[Recording Resolution '[MP']]],""),0)</f>
        <v>#VALUE!</v>
      </c>
      <c r="O2096" s="4" t="e">
        <f>IF(Table1[[#This Row],[Import to Gateway Calculator?]]="Yes",IFERROR(Table1[[#This Row],[Frame Rate '[FPS'] 1]],""),0)</f>
        <v>#VALUE!</v>
      </c>
      <c r="P2096" s="4" t="e">
        <f>IF(Table1[[#This Row],[Import to Gateway Calculator?]]="Yes",IFERROR(Table1[[#This Row],[Days of Storage 1]],""),0)</f>
        <v>#VALUE!</v>
      </c>
    </row>
    <row r="2097" spans="1:16" x14ac:dyDescent="0.25">
      <c r="A2097" s="5" t="e">
        <f t="shared" si="197"/>
        <v>#VALUE!</v>
      </c>
      <c r="B2097" s="6" t="str">
        <f>IFERROR(IF(Table1[[#This Row],[Multi-lens? 1]]="No", 1, IF(Table1[[#This Row],[Multi-lens? 1]]="Dual", 2, IF(Table1[[#This Row],[Multi-lens? 1]]="Quad", 4, ""))),"")</f>
        <v/>
      </c>
      <c r="C2097" s="6" t="e">
        <f t="shared" si="198"/>
        <v>#VALUE!</v>
      </c>
      <c r="D2097" s="6" t="e">
        <f t="shared" si="199"/>
        <v>#VALUE!</v>
      </c>
      <c r="E2097" s="6" t="e">
        <f t="shared" si="200"/>
        <v>#VALUE!</v>
      </c>
      <c r="F2097" s="6" t="e">
        <f t="shared" si="201"/>
        <v>#VALUE!</v>
      </c>
      <c r="H2097" s="6" t="str">
        <f>IFERROR(IF(Table1[[#This Row],[Multi-lens? 1]]="No", 1, IF(Table1[[#This Row],[Multi-lens? 1]]="Dual", 2, IF(Table1[[#This Row],[Multi-lens? 1]]="Quad", 4, ""))),"")</f>
        <v/>
      </c>
      <c r="I2097" s="9" t="str">
        <f>IFERROR(Table1[[#This Row],[Name]],"")</f>
        <v/>
      </c>
      <c r="K2097" s="3" t="str">
        <f t="shared" si="196"/>
        <v/>
      </c>
      <c r="M2097" s="4" t="e">
        <f>IF(Table1[[#This Row],[Import to Gateway Calculator?]]="Yes",IFERROR(Table1[[#This Row],[Streaming Resolution '[MP']]],""),0)</f>
        <v>#VALUE!</v>
      </c>
      <c r="N2097" s="4" t="e">
        <f>IF(Table1[[#This Row],[Import to Gateway Calculator?]]="Yes",IFERROR(Table1[[#This Row],[Recording Resolution '[MP']]],""),0)</f>
        <v>#VALUE!</v>
      </c>
      <c r="O2097" s="4" t="e">
        <f>IF(Table1[[#This Row],[Import to Gateway Calculator?]]="Yes",IFERROR(Table1[[#This Row],[Frame Rate '[FPS'] 1]],""),0)</f>
        <v>#VALUE!</v>
      </c>
      <c r="P2097" s="4" t="e">
        <f>IF(Table1[[#This Row],[Import to Gateway Calculator?]]="Yes",IFERROR(Table1[[#This Row],[Days of Storage 1]],""),0)</f>
        <v>#VALUE!</v>
      </c>
    </row>
    <row r="2098" spans="1:16" x14ac:dyDescent="0.25">
      <c r="A2098" s="5" t="e">
        <f t="shared" si="197"/>
        <v>#VALUE!</v>
      </c>
      <c r="B2098" s="6" t="str">
        <f>IFERROR(IF(Table1[[#This Row],[Multi-lens? 1]]="No", 1, IF(Table1[[#This Row],[Multi-lens? 1]]="Dual", 2, IF(Table1[[#This Row],[Multi-lens? 1]]="Quad", 4, ""))),"")</f>
        <v/>
      </c>
      <c r="C2098" s="6" t="e">
        <f t="shared" si="198"/>
        <v>#VALUE!</v>
      </c>
      <c r="D2098" s="6" t="e">
        <f t="shared" si="199"/>
        <v>#VALUE!</v>
      </c>
      <c r="E2098" s="6" t="e">
        <f t="shared" si="200"/>
        <v>#VALUE!</v>
      </c>
      <c r="F2098" s="6" t="e">
        <f t="shared" si="201"/>
        <v>#VALUE!</v>
      </c>
      <c r="H2098" s="6" t="str">
        <f>IFERROR(IF(Table1[[#This Row],[Multi-lens? 1]]="No", 1, IF(Table1[[#This Row],[Multi-lens? 1]]="Dual", 2, IF(Table1[[#This Row],[Multi-lens? 1]]="Quad", 4, ""))),"")</f>
        <v/>
      </c>
      <c r="I2098" s="9" t="str">
        <f>IFERROR(Table1[[#This Row],[Name]],"")</f>
        <v/>
      </c>
      <c r="K2098" s="3" t="str">
        <f t="shared" si="196"/>
        <v/>
      </c>
      <c r="M2098" s="4" t="e">
        <f>IF(Table1[[#This Row],[Import to Gateway Calculator?]]="Yes",IFERROR(Table1[[#This Row],[Streaming Resolution '[MP']]],""),0)</f>
        <v>#VALUE!</v>
      </c>
      <c r="N2098" s="4" t="e">
        <f>IF(Table1[[#This Row],[Import to Gateway Calculator?]]="Yes",IFERROR(Table1[[#This Row],[Recording Resolution '[MP']]],""),0)</f>
        <v>#VALUE!</v>
      </c>
      <c r="O2098" s="4" t="e">
        <f>IF(Table1[[#This Row],[Import to Gateway Calculator?]]="Yes",IFERROR(Table1[[#This Row],[Frame Rate '[FPS'] 1]],""),0)</f>
        <v>#VALUE!</v>
      </c>
      <c r="P2098" s="4" t="e">
        <f>IF(Table1[[#This Row],[Import to Gateway Calculator?]]="Yes",IFERROR(Table1[[#This Row],[Days of Storage 1]],""),0)</f>
        <v>#VALUE!</v>
      </c>
    </row>
    <row r="2099" spans="1:16" x14ac:dyDescent="0.25">
      <c r="A2099" s="5" t="e">
        <f t="shared" si="197"/>
        <v>#VALUE!</v>
      </c>
      <c r="B2099" s="6" t="str">
        <f>IFERROR(IF(Table1[[#This Row],[Multi-lens? 1]]="No", 1, IF(Table1[[#This Row],[Multi-lens? 1]]="Dual", 2, IF(Table1[[#This Row],[Multi-lens? 1]]="Quad", 4, ""))),"")</f>
        <v/>
      </c>
      <c r="C2099" s="6" t="e">
        <f t="shared" si="198"/>
        <v>#VALUE!</v>
      </c>
      <c r="D2099" s="6" t="e">
        <f t="shared" si="199"/>
        <v>#VALUE!</v>
      </c>
      <c r="E2099" s="6" t="e">
        <f t="shared" si="200"/>
        <v>#VALUE!</v>
      </c>
      <c r="F2099" s="6" t="e">
        <f t="shared" si="201"/>
        <v>#VALUE!</v>
      </c>
      <c r="H2099" s="6" t="str">
        <f>IFERROR(IF(Table1[[#This Row],[Multi-lens? 1]]="No", 1, IF(Table1[[#This Row],[Multi-lens? 1]]="Dual", 2, IF(Table1[[#This Row],[Multi-lens? 1]]="Quad", 4, ""))),"")</f>
        <v/>
      </c>
      <c r="I2099" s="9" t="str">
        <f>IFERROR(Table1[[#This Row],[Name]],"")</f>
        <v/>
      </c>
      <c r="K2099" s="3" t="str">
        <f t="shared" si="196"/>
        <v/>
      </c>
      <c r="M2099" s="4" t="e">
        <f>IF(Table1[[#This Row],[Import to Gateway Calculator?]]="Yes",IFERROR(Table1[[#This Row],[Streaming Resolution '[MP']]],""),0)</f>
        <v>#VALUE!</v>
      </c>
      <c r="N2099" s="4" t="e">
        <f>IF(Table1[[#This Row],[Import to Gateway Calculator?]]="Yes",IFERROR(Table1[[#This Row],[Recording Resolution '[MP']]],""),0)</f>
        <v>#VALUE!</v>
      </c>
      <c r="O2099" s="4" t="e">
        <f>IF(Table1[[#This Row],[Import to Gateway Calculator?]]="Yes",IFERROR(Table1[[#This Row],[Frame Rate '[FPS'] 1]],""),0)</f>
        <v>#VALUE!</v>
      </c>
      <c r="P2099" s="4" t="e">
        <f>IF(Table1[[#This Row],[Import to Gateway Calculator?]]="Yes",IFERROR(Table1[[#This Row],[Days of Storage 1]],""),0)</f>
        <v>#VALUE!</v>
      </c>
    </row>
    <row r="2100" spans="1:16" x14ac:dyDescent="0.25">
      <c r="A2100" s="5" t="e">
        <f t="shared" si="197"/>
        <v>#VALUE!</v>
      </c>
      <c r="B2100" s="6" t="str">
        <f>IFERROR(IF(Table1[[#This Row],[Multi-lens? 1]]="No", 1, IF(Table1[[#This Row],[Multi-lens? 1]]="Dual", 2, IF(Table1[[#This Row],[Multi-lens? 1]]="Quad", 4, ""))),"")</f>
        <v/>
      </c>
      <c r="C2100" s="6" t="e">
        <f t="shared" si="198"/>
        <v>#VALUE!</v>
      </c>
      <c r="D2100" s="6" t="e">
        <f t="shared" si="199"/>
        <v>#VALUE!</v>
      </c>
      <c r="E2100" s="6" t="e">
        <f t="shared" si="200"/>
        <v>#VALUE!</v>
      </c>
      <c r="F2100" s="6" t="e">
        <f t="shared" si="201"/>
        <v>#VALUE!</v>
      </c>
      <c r="H2100" s="6" t="str">
        <f>IFERROR(IF(Table1[[#This Row],[Multi-lens? 1]]="No", 1, IF(Table1[[#This Row],[Multi-lens? 1]]="Dual", 2, IF(Table1[[#This Row],[Multi-lens? 1]]="Quad", 4, ""))),"")</f>
        <v/>
      </c>
      <c r="I2100" s="9" t="str">
        <f>IFERROR(Table1[[#This Row],[Name]],"")</f>
        <v/>
      </c>
      <c r="K2100" s="3" t="str">
        <f t="shared" si="196"/>
        <v/>
      </c>
      <c r="M2100" s="4" t="e">
        <f>IF(Table1[[#This Row],[Import to Gateway Calculator?]]="Yes",IFERROR(Table1[[#This Row],[Streaming Resolution '[MP']]],""),0)</f>
        <v>#VALUE!</v>
      </c>
      <c r="N2100" s="4" t="e">
        <f>IF(Table1[[#This Row],[Import to Gateway Calculator?]]="Yes",IFERROR(Table1[[#This Row],[Recording Resolution '[MP']]],""),0)</f>
        <v>#VALUE!</v>
      </c>
      <c r="O2100" s="4" t="e">
        <f>IF(Table1[[#This Row],[Import to Gateway Calculator?]]="Yes",IFERROR(Table1[[#This Row],[Frame Rate '[FPS'] 1]],""),0)</f>
        <v>#VALUE!</v>
      </c>
      <c r="P2100" s="4" t="e">
        <f>IF(Table1[[#This Row],[Import to Gateway Calculator?]]="Yes",IFERROR(Table1[[#This Row],[Days of Storage 1]],""),0)</f>
        <v>#VALUE!</v>
      </c>
    </row>
    <row r="2101" spans="1:16" x14ac:dyDescent="0.25">
      <c r="A2101" s="5" t="e">
        <f t="shared" si="197"/>
        <v>#VALUE!</v>
      </c>
      <c r="B2101" s="6" t="str">
        <f>IFERROR(IF(Table1[[#This Row],[Multi-lens? 1]]="No", 1, IF(Table1[[#This Row],[Multi-lens? 1]]="Dual", 2, IF(Table1[[#This Row],[Multi-lens? 1]]="Quad", 4, ""))),"")</f>
        <v/>
      </c>
      <c r="C2101" s="6" t="e">
        <f t="shared" si="198"/>
        <v>#VALUE!</v>
      </c>
      <c r="D2101" s="6" t="e">
        <f t="shared" si="199"/>
        <v>#VALUE!</v>
      </c>
      <c r="E2101" s="6" t="e">
        <f t="shared" si="200"/>
        <v>#VALUE!</v>
      </c>
      <c r="F2101" s="6" t="e">
        <f t="shared" si="201"/>
        <v>#VALUE!</v>
      </c>
      <c r="H2101" s="6" t="str">
        <f>IFERROR(IF(Table1[[#This Row],[Multi-lens? 1]]="No", 1, IF(Table1[[#This Row],[Multi-lens? 1]]="Dual", 2, IF(Table1[[#This Row],[Multi-lens? 1]]="Quad", 4, ""))),"")</f>
        <v/>
      </c>
      <c r="I2101" s="9" t="str">
        <f>IFERROR(Table1[[#This Row],[Name]],"")</f>
        <v/>
      </c>
      <c r="K2101" s="3" t="str">
        <f t="shared" si="196"/>
        <v/>
      </c>
      <c r="M2101" s="4" t="e">
        <f>IF(Table1[[#This Row],[Import to Gateway Calculator?]]="Yes",IFERROR(Table1[[#This Row],[Streaming Resolution '[MP']]],""),0)</f>
        <v>#VALUE!</v>
      </c>
      <c r="N2101" s="4" t="e">
        <f>IF(Table1[[#This Row],[Import to Gateway Calculator?]]="Yes",IFERROR(Table1[[#This Row],[Recording Resolution '[MP']]],""),0)</f>
        <v>#VALUE!</v>
      </c>
      <c r="O2101" s="4" t="e">
        <f>IF(Table1[[#This Row],[Import to Gateway Calculator?]]="Yes",IFERROR(Table1[[#This Row],[Frame Rate '[FPS'] 1]],""),0)</f>
        <v>#VALUE!</v>
      </c>
      <c r="P2101" s="4" t="e">
        <f>IF(Table1[[#This Row],[Import to Gateway Calculator?]]="Yes",IFERROR(Table1[[#This Row],[Days of Storage 1]],""),0)</f>
        <v>#VALUE!</v>
      </c>
    </row>
    <row r="2102" spans="1:16" x14ac:dyDescent="0.25">
      <c r="A2102" s="5" t="e">
        <f t="shared" si="197"/>
        <v>#VALUE!</v>
      </c>
      <c r="B2102" s="6" t="str">
        <f>IFERROR(IF(Table1[[#This Row],[Multi-lens? 1]]="No", 1, IF(Table1[[#This Row],[Multi-lens? 1]]="Dual", 2, IF(Table1[[#This Row],[Multi-lens? 1]]="Quad", 4, ""))),"")</f>
        <v/>
      </c>
      <c r="C2102" s="6" t="e">
        <f t="shared" si="198"/>
        <v>#VALUE!</v>
      </c>
      <c r="D2102" s="6" t="e">
        <f t="shared" si="199"/>
        <v>#VALUE!</v>
      </c>
      <c r="E2102" s="6" t="e">
        <f t="shared" si="200"/>
        <v>#VALUE!</v>
      </c>
      <c r="F2102" s="6" t="e">
        <f t="shared" si="201"/>
        <v>#VALUE!</v>
      </c>
      <c r="H2102" s="6" t="str">
        <f>IFERROR(IF(Table1[[#This Row],[Multi-lens? 1]]="No", 1, IF(Table1[[#This Row],[Multi-lens? 1]]="Dual", 2, IF(Table1[[#This Row],[Multi-lens? 1]]="Quad", 4, ""))),"")</f>
        <v/>
      </c>
      <c r="I2102" s="9" t="str">
        <f>IFERROR(Table1[[#This Row],[Name]],"")</f>
        <v/>
      </c>
      <c r="K2102" s="3" t="str">
        <f t="shared" si="196"/>
        <v/>
      </c>
      <c r="M2102" s="4" t="e">
        <f>IF(Table1[[#This Row],[Import to Gateway Calculator?]]="Yes",IFERROR(Table1[[#This Row],[Streaming Resolution '[MP']]],""),0)</f>
        <v>#VALUE!</v>
      </c>
      <c r="N2102" s="4" t="e">
        <f>IF(Table1[[#This Row],[Import to Gateway Calculator?]]="Yes",IFERROR(Table1[[#This Row],[Recording Resolution '[MP']]],""),0)</f>
        <v>#VALUE!</v>
      </c>
      <c r="O2102" s="4" t="e">
        <f>IF(Table1[[#This Row],[Import to Gateway Calculator?]]="Yes",IFERROR(Table1[[#This Row],[Frame Rate '[FPS'] 1]],""),0)</f>
        <v>#VALUE!</v>
      </c>
      <c r="P2102" s="4" t="e">
        <f>IF(Table1[[#This Row],[Import to Gateway Calculator?]]="Yes",IFERROR(Table1[[#This Row],[Days of Storage 1]],""),0)</f>
        <v>#VALUE!</v>
      </c>
    </row>
    <row r="2103" spans="1:16" x14ac:dyDescent="0.25">
      <c r="A2103" s="5" t="e">
        <f t="shared" si="197"/>
        <v>#VALUE!</v>
      </c>
      <c r="B2103" s="6" t="str">
        <f>IFERROR(IF(Table1[[#This Row],[Multi-lens? 1]]="No", 1, IF(Table1[[#This Row],[Multi-lens? 1]]="Dual", 2, IF(Table1[[#This Row],[Multi-lens? 1]]="Quad", 4, ""))),"")</f>
        <v/>
      </c>
      <c r="C2103" s="6" t="e">
        <f t="shared" si="198"/>
        <v>#VALUE!</v>
      </c>
      <c r="D2103" s="6" t="e">
        <f t="shared" si="199"/>
        <v>#VALUE!</v>
      </c>
      <c r="E2103" s="6" t="e">
        <f t="shared" si="200"/>
        <v>#VALUE!</v>
      </c>
      <c r="F2103" s="6" t="e">
        <f t="shared" si="201"/>
        <v>#VALUE!</v>
      </c>
      <c r="H2103" s="6" t="str">
        <f>IFERROR(IF(Table1[[#This Row],[Multi-lens? 1]]="No", 1, IF(Table1[[#This Row],[Multi-lens? 1]]="Dual", 2, IF(Table1[[#This Row],[Multi-lens? 1]]="Quad", 4, ""))),"")</f>
        <v/>
      </c>
      <c r="I2103" s="9" t="str">
        <f>IFERROR(Table1[[#This Row],[Name]],"")</f>
        <v/>
      </c>
      <c r="K2103" s="3" t="str">
        <f t="shared" si="196"/>
        <v/>
      </c>
      <c r="M2103" s="4" t="e">
        <f>IF(Table1[[#This Row],[Import to Gateway Calculator?]]="Yes",IFERROR(Table1[[#This Row],[Streaming Resolution '[MP']]],""),0)</f>
        <v>#VALUE!</v>
      </c>
      <c r="N2103" s="4" t="e">
        <f>IF(Table1[[#This Row],[Import to Gateway Calculator?]]="Yes",IFERROR(Table1[[#This Row],[Recording Resolution '[MP']]],""),0)</f>
        <v>#VALUE!</v>
      </c>
      <c r="O2103" s="4" t="e">
        <f>IF(Table1[[#This Row],[Import to Gateway Calculator?]]="Yes",IFERROR(Table1[[#This Row],[Frame Rate '[FPS'] 1]],""),0)</f>
        <v>#VALUE!</v>
      </c>
      <c r="P2103" s="4" t="e">
        <f>IF(Table1[[#This Row],[Import to Gateway Calculator?]]="Yes",IFERROR(Table1[[#This Row],[Days of Storage 1]],""),0)</f>
        <v>#VALUE!</v>
      </c>
    </row>
    <row r="2104" spans="1:16" x14ac:dyDescent="0.25">
      <c r="A2104" s="5" t="e">
        <f t="shared" si="197"/>
        <v>#VALUE!</v>
      </c>
      <c r="B2104" s="6" t="str">
        <f>IFERROR(IF(Table1[[#This Row],[Multi-lens? 1]]="No", 1, IF(Table1[[#This Row],[Multi-lens? 1]]="Dual", 2, IF(Table1[[#This Row],[Multi-lens? 1]]="Quad", 4, ""))),"")</f>
        <v/>
      </c>
      <c r="C2104" s="6" t="e">
        <f t="shared" si="198"/>
        <v>#VALUE!</v>
      </c>
      <c r="D2104" s="6" t="e">
        <f t="shared" si="199"/>
        <v>#VALUE!</v>
      </c>
      <c r="E2104" s="6" t="e">
        <f t="shared" si="200"/>
        <v>#VALUE!</v>
      </c>
      <c r="F2104" s="6" t="e">
        <f t="shared" si="201"/>
        <v>#VALUE!</v>
      </c>
      <c r="H2104" s="6" t="str">
        <f>IFERROR(IF(Table1[[#This Row],[Multi-lens? 1]]="No", 1, IF(Table1[[#This Row],[Multi-lens? 1]]="Dual", 2, IF(Table1[[#This Row],[Multi-lens? 1]]="Quad", 4, ""))),"")</f>
        <v/>
      </c>
      <c r="I2104" s="9" t="str">
        <f>IFERROR(Table1[[#This Row],[Name]],"")</f>
        <v/>
      </c>
      <c r="K2104" s="3" t="str">
        <f t="shared" si="196"/>
        <v/>
      </c>
      <c r="M2104" s="4" t="e">
        <f>IF(Table1[[#This Row],[Import to Gateway Calculator?]]="Yes",IFERROR(Table1[[#This Row],[Streaming Resolution '[MP']]],""),0)</f>
        <v>#VALUE!</v>
      </c>
      <c r="N2104" s="4" t="e">
        <f>IF(Table1[[#This Row],[Import to Gateway Calculator?]]="Yes",IFERROR(Table1[[#This Row],[Recording Resolution '[MP']]],""),0)</f>
        <v>#VALUE!</v>
      </c>
      <c r="O2104" s="4" t="e">
        <f>IF(Table1[[#This Row],[Import to Gateway Calculator?]]="Yes",IFERROR(Table1[[#This Row],[Frame Rate '[FPS'] 1]],""),0)</f>
        <v>#VALUE!</v>
      </c>
      <c r="P2104" s="4" t="e">
        <f>IF(Table1[[#This Row],[Import to Gateway Calculator?]]="Yes",IFERROR(Table1[[#This Row],[Days of Storage 1]],""),0)</f>
        <v>#VALUE!</v>
      </c>
    </row>
    <row r="2105" spans="1:16" x14ac:dyDescent="0.25">
      <c r="A2105" s="5" t="e">
        <f t="shared" si="197"/>
        <v>#VALUE!</v>
      </c>
      <c r="B2105" s="6" t="str">
        <f>IFERROR(IF(Table1[[#This Row],[Multi-lens? 1]]="No", 1, IF(Table1[[#This Row],[Multi-lens? 1]]="Dual", 2, IF(Table1[[#This Row],[Multi-lens? 1]]="Quad", 4, ""))),"")</f>
        <v/>
      </c>
      <c r="C2105" s="6" t="e">
        <f t="shared" si="198"/>
        <v>#VALUE!</v>
      </c>
      <c r="D2105" s="6" t="e">
        <f t="shared" si="199"/>
        <v>#VALUE!</v>
      </c>
      <c r="E2105" s="6" t="e">
        <f t="shared" si="200"/>
        <v>#VALUE!</v>
      </c>
      <c r="F2105" s="6" t="e">
        <f t="shared" si="201"/>
        <v>#VALUE!</v>
      </c>
      <c r="H2105" s="6" t="str">
        <f>IFERROR(IF(Table1[[#This Row],[Multi-lens? 1]]="No", 1, IF(Table1[[#This Row],[Multi-lens? 1]]="Dual", 2, IF(Table1[[#This Row],[Multi-lens? 1]]="Quad", 4, ""))),"")</f>
        <v/>
      </c>
      <c r="I2105" s="9" t="str">
        <f>IFERROR(Table1[[#This Row],[Name]],"")</f>
        <v/>
      </c>
      <c r="K2105" s="3" t="str">
        <f t="shared" si="196"/>
        <v/>
      </c>
      <c r="M2105" s="4" t="e">
        <f>IF(Table1[[#This Row],[Import to Gateway Calculator?]]="Yes",IFERROR(Table1[[#This Row],[Streaming Resolution '[MP']]],""),0)</f>
        <v>#VALUE!</v>
      </c>
      <c r="N2105" s="4" t="e">
        <f>IF(Table1[[#This Row],[Import to Gateway Calculator?]]="Yes",IFERROR(Table1[[#This Row],[Recording Resolution '[MP']]],""),0)</f>
        <v>#VALUE!</v>
      </c>
      <c r="O2105" s="4" t="e">
        <f>IF(Table1[[#This Row],[Import to Gateway Calculator?]]="Yes",IFERROR(Table1[[#This Row],[Frame Rate '[FPS'] 1]],""),0)</f>
        <v>#VALUE!</v>
      </c>
      <c r="P2105" s="4" t="e">
        <f>IF(Table1[[#This Row],[Import to Gateway Calculator?]]="Yes",IFERROR(Table1[[#This Row],[Days of Storage 1]],""),0)</f>
        <v>#VALUE!</v>
      </c>
    </row>
    <row r="2106" spans="1:16" x14ac:dyDescent="0.25">
      <c r="A2106" s="5" t="e">
        <f t="shared" si="197"/>
        <v>#VALUE!</v>
      </c>
      <c r="B2106" s="6" t="str">
        <f>IFERROR(IF(Table1[[#This Row],[Multi-lens? 1]]="No", 1, IF(Table1[[#This Row],[Multi-lens? 1]]="Dual", 2, IF(Table1[[#This Row],[Multi-lens? 1]]="Quad", 4, ""))),"")</f>
        <v/>
      </c>
      <c r="C2106" s="6" t="e">
        <f t="shared" si="198"/>
        <v>#VALUE!</v>
      </c>
      <c r="D2106" s="6" t="e">
        <f t="shared" si="199"/>
        <v>#VALUE!</v>
      </c>
      <c r="E2106" s="6" t="e">
        <f t="shared" si="200"/>
        <v>#VALUE!</v>
      </c>
      <c r="F2106" s="6" t="e">
        <f t="shared" si="201"/>
        <v>#VALUE!</v>
      </c>
      <c r="H2106" s="6" t="str">
        <f>IFERROR(IF(Table1[[#This Row],[Multi-lens? 1]]="No", 1, IF(Table1[[#This Row],[Multi-lens? 1]]="Dual", 2, IF(Table1[[#This Row],[Multi-lens? 1]]="Quad", 4, ""))),"")</f>
        <v/>
      </c>
      <c r="I2106" s="9" t="str">
        <f>IFERROR(Table1[[#This Row],[Name]],"")</f>
        <v/>
      </c>
      <c r="K2106" s="3" t="str">
        <f t="shared" si="196"/>
        <v/>
      </c>
      <c r="M2106" s="4" t="e">
        <f>IF(Table1[[#This Row],[Import to Gateway Calculator?]]="Yes",IFERROR(Table1[[#This Row],[Streaming Resolution '[MP']]],""),0)</f>
        <v>#VALUE!</v>
      </c>
      <c r="N2106" s="4" t="e">
        <f>IF(Table1[[#This Row],[Import to Gateway Calculator?]]="Yes",IFERROR(Table1[[#This Row],[Recording Resolution '[MP']]],""),0)</f>
        <v>#VALUE!</v>
      </c>
      <c r="O2106" s="4" t="e">
        <f>IF(Table1[[#This Row],[Import to Gateway Calculator?]]="Yes",IFERROR(Table1[[#This Row],[Frame Rate '[FPS'] 1]],""),0)</f>
        <v>#VALUE!</v>
      </c>
      <c r="P2106" s="4" t="e">
        <f>IF(Table1[[#This Row],[Import to Gateway Calculator?]]="Yes",IFERROR(Table1[[#This Row],[Days of Storage 1]],""),0)</f>
        <v>#VALUE!</v>
      </c>
    </row>
    <row r="2107" spans="1:16" x14ac:dyDescent="0.25">
      <c r="A2107" s="5" t="e">
        <f t="shared" si="197"/>
        <v>#VALUE!</v>
      </c>
      <c r="B2107" s="6" t="str">
        <f>IFERROR(IF(Table1[[#This Row],[Multi-lens? 1]]="No", 1, IF(Table1[[#This Row],[Multi-lens? 1]]="Dual", 2, IF(Table1[[#This Row],[Multi-lens? 1]]="Quad", 4, ""))),"")</f>
        <v/>
      </c>
      <c r="C2107" s="6" t="e">
        <f t="shared" si="198"/>
        <v>#VALUE!</v>
      </c>
      <c r="D2107" s="6" t="e">
        <f t="shared" si="199"/>
        <v>#VALUE!</v>
      </c>
      <c r="E2107" s="6" t="e">
        <f t="shared" si="200"/>
        <v>#VALUE!</v>
      </c>
      <c r="F2107" s="6" t="e">
        <f t="shared" si="201"/>
        <v>#VALUE!</v>
      </c>
      <c r="H2107" s="6" t="str">
        <f>IFERROR(IF(Table1[[#This Row],[Multi-lens? 1]]="No", 1, IF(Table1[[#This Row],[Multi-lens? 1]]="Dual", 2, IF(Table1[[#This Row],[Multi-lens? 1]]="Quad", 4, ""))),"")</f>
        <v/>
      </c>
      <c r="I2107" s="9" t="str">
        <f>IFERROR(Table1[[#This Row],[Name]],"")</f>
        <v/>
      </c>
      <c r="K2107" s="3" t="str">
        <f t="shared" si="196"/>
        <v/>
      </c>
      <c r="M2107" s="4" t="e">
        <f>IF(Table1[[#This Row],[Import to Gateway Calculator?]]="Yes",IFERROR(Table1[[#This Row],[Streaming Resolution '[MP']]],""),0)</f>
        <v>#VALUE!</v>
      </c>
      <c r="N2107" s="4" t="e">
        <f>IF(Table1[[#This Row],[Import to Gateway Calculator?]]="Yes",IFERROR(Table1[[#This Row],[Recording Resolution '[MP']]],""),0)</f>
        <v>#VALUE!</v>
      </c>
      <c r="O2107" s="4" t="e">
        <f>IF(Table1[[#This Row],[Import to Gateway Calculator?]]="Yes",IFERROR(Table1[[#This Row],[Frame Rate '[FPS'] 1]],""),0)</f>
        <v>#VALUE!</v>
      </c>
      <c r="P2107" s="4" t="e">
        <f>IF(Table1[[#This Row],[Import to Gateway Calculator?]]="Yes",IFERROR(Table1[[#This Row],[Days of Storage 1]],""),0)</f>
        <v>#VALUE!</v>
      </c>
    </row>
    <row r="2108" spans="1:16" x14ac:dyDescent="0.25">
      <c r="A2108" s="5" t="e">
        <f t="shared" si="197"/>
        <v>#VALUE!</v>
      </c>
      <c r="B2108" s="6" t="str">
        <f>IFERROR(IF(Table1[[#This Row],[Multi-lens? 1]]="No", 1, IF(Table1[[#This Row],[Multi-lens? 1]]="Dual", 2, IF(Table1[[#This Row],[Multi-lens? 1]]="Quad", 4, ""))),"")</f>
        <v/>
      </c>
      <c r="C2108" s="6" t="e">
        <f t="shared" si="198"/>
        <v>#VALUE!</v>
      </c>
      <c r="D2108" s="6" t="e">
        <f t="shared" si="199"/>
        <v>#VALUE!</v>
      </c>
      <c r="E2108" s="6" t="e">
        <f t="shared" si="200"/>
        <v>#VALUE!</v>
      </c>
      <c r="F2108" s="6" t="e">
        <f t="shared" si="201"/>
        <v>#VALUE!</v>
      </c>
      <c r="H2108" s="6" t="str">
        <f>IFERROR(IF(Table1[[#This Row],[Multi-lens? 1]]="No", 1, IF(Table1[[#This Row],[Multi-lens? 1]]="Dual", 2, IF(Table1[[#This Row],[Multi-lens? 1]]="Quad", 4, ""))),"")</f>
        <v/>
      </c>
      <c r="I2108" s="9" t="str">
        <f>IFERROR(Table1[[#This Row],[Name]],"")</f>
        <v/>
      </c>
      <c r="K2108" s="3" t="str">
        <f t="shared" si="196"/>
        <v/>
      </c>
      <c r="M2108" s="4" t="e">
        <f>IF(Table1[[#This Row],[Import to Gateway Calculator?]]="Yes",IFERROR(Table1[[#This Row],[Streaming Resolution '[MP']]],""),0)</f>
        <v>#VALUE!</v>
      </c>
      <c r="N2108" s="4" t="e">
        <f>IF(Table1[[#This Row],[Import to Gateway Calculator?]]="Yes",IFERROR(Table1[[#This Row],[Recording Resolution '[MP']]],""),0)</f>
        <v>#VALUE!</v>
      </c>
      <c r="O2108" s="4" t="e">
        <f>IF(Table1[[#This Row],[Import to Gateway Calculator?]]="Yes",IFERROR(Table1[[#This Row],[Frame Rate '[FPS'] 1]],""),0)</f>
        <v>#VALUE!</v>
      </c>
      <c r="P2108" s="4" t="e">
        <f>IF(Table1[[#This Row],[Import to Gateway Calculator?]]="Yes",IFERROR(Table1[[#This Row],[Days of Storage 1]],""),0)</f>
        <v>#VALUE!</v>
      </c>
    </row>
    <row r="2109" spans="1:16" x14ac:dyDescent="0.25">
      <c r="A2109" s="5" t="e">
        <f t="shared" si="197"/>
        <v>#VALUE!</v>
      </c>
      <c r="B2109" s="6" t="str">
        <f>IFERROR(IF(Table1[[#This Row],[Multi-lens? 1]]="No", 1, IF(Table1[[#This Row],[Multi-lens? 1]]="Dual", 2, IF(Table1[[#This Row],[Multi-lens? 1]]="Quad", 4, ""))),"")</f>
        <v/>
      </c>
      <c r="C2109" s="6" t="e">
        <f t="shared" si="198"/>
        <v>#VALUE!</v>
      </c>
      <c r="D2109" s="6" t="e">
        <f t="shared" si="199"/>
        <v>#VALUE!</v>
      </c>
      <c r="E2109" s="6" t="e">
        <f t="shared" si="200"/>
        <v>#VALUE!</v>
      </c>
      <c r="F2109" s="6" t="e">
        <f t="shared" si="201"/>
        <v>#VALUE!</v>
      </c>
      <c r="H2109" s="6" t="str">
        <f>IFERROR(IF(Table1[[#This Row],[Multi-lens? 1]]="No", 1, IF(Table1[[#This Row],[Multi-lens? 1]]="Dual", 2, IF(Table1[[#This Row],[Multi-lens? 1]]="Quad", 4, ""))),"")</f>
        <v/>
      </c>
      <c r="I2109" s="9" t="str">
        <f>IFERROR(Table1[[#This Row],[Name]],"")</f>
        <v/>
      </c>
      <c r="K2109" s="3" t="str">
        <f t="shared" si="196"/>
        <v/>
      </c>
      <c r="M2109" s="4" t="e">
        <f>IF(Table1[[#This Row],[Import to Gateway Calculator?]]="Yes",IFERROR(Table1[[#This Row],[Streaming Resolution '[MP']]],""),0)</f>
        <v>#VALUE!</v>
      </c>
      <c r="N2109" s="4" t="e">
        <f>IF(Table1[[#This Row],[Import to Gateway Calculator?]]="Yes",IFERROR(Table1[[#This Row],[Recording Resolution '[MP']]],""),0)</f>
        <v>#VALUE!</v>
      </c>
      <c r="O2109" s="4" t="e">
        <f>IF(Table1[[#This Row],[Import to Gateway Calculator?]]="Yes",IFERROR(Table1[[#This Row],[Frame Rate '[FPS'] 1]],""),0)</f>
        <v>#VALUE!</v>
      </c>
      <c r="P2109" s="4" t="e">
        <f>IF(Table1[[#This Row],[Import to Gateway Calculator?]]="Yes",IFERROR(Table1[[#This Row],[Days of Storage 1]],""),0)</f>
        <v>#VALUE!</v>
      </c>
    </row>
    <row r="2110" spans="1:16" x14ac:dyDescent="0.25">
      <c r="A2110" s="5" t="e">
        <f t="shared" si="197"/>
        <v>#VALUE!</v>
      </c>
      <c r="B2110" s="6" t="str">
        <f>IFERROR(IF(Table1[[#This Row],[Multi-lens? 1]]="No", 1, IF(Table1[[#This Row],[Multi-lens? 1]]="Dual", 2, IF(Table1[[#This Row],[Multi-lens? 1]]="Quad", 4, ""))),"")</f>
        <v/>
      </c>
      <c r="C2110" s="6" t="e">
        <f t="shared" si="198"/>
        <v>#VALUE!</v>
      </c>
      <c r="D2110" s="6" t="e">
        <f t="shared" si="199"/>
        <v>#VALUE!</v>
      </c>
      <c r="E2110" s="6" t="e">
        <f t="shared" si="200"/>
        <v>#VALUE!</v>
      </c>
      <c r="F2110" s="6" t="e">
        <f t="shared" si="201"/>
        <v>#VALUE!</v>
      </c>
      <c r="H2110" s="6" t="str">
        <f>IFERROR(IF(Table1[[#This Row],[Multi-lens? 1]]="No", 1, IF(Table1[[#This Row],[Multi-lens? 1]]="Dual", 2, IF(Table1[[#This Row],[Multi-lens? 1]]="Quad", 4, ""))),"")</f>
        <v/>
      </c>
      <c r="I2110" s="9" t="str">
        <f>IFERROR(Table1[[#This Row],[Name]],"")</f>
        <v/>
      </c>
      <c r="K2110" s="3" t="str">
        <f t="shared" si="196"/>
        <v/>
      </c>
      <c r="M2110" s="4" t="e">
        <f>IF(Table1[[#This Row],[Import to Gateway Calculator?]]="Yes",IFERROR(Table1[[#This Row],[Streaming Resolution '[MP']]],""),0)</f>
        <v>#VALUE!</v>
      </c>
      <c r="N2110" s="4" t="e">
        <f>IF(Table1[[#This Row],[Import to Gateway Calculator?]]="Yes",IFERROR(Table1[[#This Row],[Recording Resolution '[MP']]],""),0)</f>
        <v>#VALUE!</v>
      </c>
      <c r="O2110" s="4" t="e">
        <f>IF(Table1[[#This Row],[Import to Gateway Calculator?]]="Yes",IFERROR(Table1[[#This Row],[Frame Rate '[FPS'] 1]],""),0)</f>
        <v>#VALUE!</v>
      </c>
      <c r="P2110" s="4" t="e">
        <f>IF(Table1[[#This Row],[Import to Gateway Calculator?]]="Yes",IFERROR(Table1[[#This Row],[Days of Storage 1]],""),0)</f>
        <v>#VALUE!</v>
      </c>
    </row>
    <row r="2111" spans="1:16" x14ac:dyDescent="0.25">
      <c r="A2111" s="5" t="e">
        <f t="shared" si="197"/>
        <v>#VALUE!</v>
      </c>
      <c r="B2111" s="6" t="str">
        <f>IFERROR(IF(Table1[[#This Row],[Multi-lens? 1]]="No", 1, IF(Table1[[#This Row],[Multi-lens? 1]]="Dual", 2, IF(Table1[[#This Row],[Multi-lens? 1]]="Quad", 4, ""))),"")</f>
        <v/>
      </c>
      <c r="C2111" s="6" t="e">
        <f t="shared" si="198"/>
        <v>#VALUE!</v>
      </c>
      <c r="D2111" s="6" t="e">
        <f t="shared" si="199"/>
        <v>#VALUE!</v>
      </c>
      <c r="E2111" s="6" t="e">
        <f t="shared" si="200"/>
        <v>#VALUE!</v>
      </c>
      <c r="F2111" s="6" t="e">
        <f t="shared" si="201"/>
        <v>#VALUE!</v>
      </c>
      <c r="H2111" s="6" t="str">
        <f>IFERROR(IF(Table1[[#This Row],[Multi-lens? 1]]="No", 1, IF(Table1[[#This Row],[Multi-lens? 1]]="Dual", 2, IF(Table1[[#This Row],[Multi-lens? 1]]="Quad", 4, ""))),"")</f>
        <v/>
      </c>
      <c r="I2111" s="9" t="str">
        <f>IFERROR(Table1[[#This Row],[Name]],"")</f>
        <v/>
      </c>
      <c r="K2111" s="3" t="str">
        <f t="shared" si="196"/>
        <v/>
      </c>
      <c r="M2111" s="4" t="e">
        <f>IF(Table1[[#This Row],[Import to Gateway Calculator?]]="Yes",IFERROR(Table1[[#This Row],[Streaming Resolution '[MP']]],""),0)</f>
        <v>#VALUE!</v>
      </c>
      <c r="N2111" s="4" t="e">
        <f>IF(Table1[[#This Row],[Import to Gateway Calculator?]]="Yes",IFERROR(Table1[[#This Row],[Recording Resolution '[MP']]],""),0)</f>
        <v>#VALUE!</v>
      </c>
      <c r="O2111" s="4" t="e">
        <f>IF(Table1[[#This Row],[Import to Gateway Calculator?]]="Yes",IFERROR(Table1[[#This Row],[Frame Rate '[FPS'] 1]],""),0)</f>
        <v>#VALUE!</v>
      </c>
      <c r="P2111" s="4" t="e">
        <f>IF(Table1[[#This Row],[Import to Gateway Calculator?]]="Yes",IFERROR(Table1[[#This Row],[Days of Storage 1]],""),0)</f>
        <v>#VALUE!</v>
      </c>
    </row>
    <row r="2112" spans="1:16" x14ac:dyDescent="0.25">
      <c r="A2112" s="5" t="e">
        <f t="shared" si="197"/>
        <v>#VALUE!</v>
      </c>
      <c r="B2112" s="6" t="str">
        <f>IFERROR(IF(Table1[[#This Row],[Multi-lens? 1]]="No", 1, IF(Table1[[#This Row],[Multi-lens? 1]]="Dual", 2, IF(Table1[[#This Row],[Multi-lens? 1]]="Quad", 4, ""))),"")</f>
        <v/>
      </c>
      <c r="C2112" s="6" t="e">
        <f t="shared" si="198"/>
        <v>#VALUE!</v>
      </c>
      <c r="D2112" s="6" t="e">
        <f t="shared" si="199"/>
        <v>#VALUE!</v>
      </c>
      <c r="E2112" s="6" t="e">
        <f t="shared" si="200"/>
        <v>#VALUE!</v>
      </c>
      <c r="F2112" s="6" t="e">
        <f t="shared" si="201"/>
        <v>#VALUE!</v>
      </c>
      <c r="H2112" s="6" t="str">
        <f>IFERROR(IF(Table1[[#This Row],[Multi-lens? 1]]="No", 1, IF(Table1[[#This Row],[Multi-lens? 1]]="Dual", 2, IF(Table1[[#This Row],[Multi-lens? 1]]="Quad", 4, ""))),"")</f>
        <v/>
      </c>
      <c r="I2112" s="9" t="str">
        <f>IFERROR(Table1[[#This Row],[Name]],"")</f>
        <v/>
      </c>
      <c r="K2112" s="3" t="str">
        <f t="shared" si="196"/>
        <v/>
      </c>
      <c r="M2112" s="4" t="e">
        <f>IF(Table1[[#This Row],[Import to Gateway Calculator?]]="Yes",IFERROR(Table1[[#This Row],[Streaming Resolution '[MP']]],""),0)</f>
        <v>#VALUE!</v>
      </c>
      <c r="N2112" s="4" t="e">
        <f>IF(Table1[[#This Row],[Import to Gateway Calculator?]]="Yes",IFERROR(Table1[[#This Row],[Recording Resolution '[MP']]],""),0)</f>
        <v>#VALUE!</v>
      </c>
      <c r="O2112" s="4" t="e">
        <f>IF(Table1[[#This Row],[Import to Gateway Calculator?]]="Yes",IFERROR(Table1[[#This Row],[Frame Rate '[FPS'] 1]],""),0)</f>
        <v>#VALUE!</v>
      </c>
      <c r="P2112" s="4" t="e">
        <f>IF(Table1[[#This Row],[Import to Gateway Calculator?]]="Yes",IFERROR(Table1[[#This Row],[Days of Storage 1]],""),0)</f>
        <v>#VALUE!</v>
      </c>
    </row>
    <row r="2113" spans="1:16" x14ac:dyDescent="0.25">
      <c r="A2113" s="5" t="e">
        <f t="shared" si="197"/>
        <v>#VALUE!</v>
      </c>
      <c r="B2113" s="6" t="str">
        <f>IFERROR(IF(Table1[[#This Row],[Multi-lens? 1]]="No", 1, IF(Table1[[#This Row],[Multi-lens? 1]]="Dual", 2, IF(Table1[[#This Row],[Multi-lens? 1]]="Quad", 4, ""))),"")</f>
        <v/>
      </c>
      <c r="C2113" s="6" t="e">
        <f t="shared" si="198"/>
        <v>#VALUE!</v>
      </c>
      <c r="D2113" s="6" t="e">
        <f t="shared" si="199"/>
        <v>#VALUE!</v>
      </c>
      <c r="E2113" s="6" t="e">
        <f t="shared" si="200"/>
        <v>#VALUE!</v>
      </c>
      <c r="F2113" s="6" t="e">
        <f t="shared" si="201"/>
        <v>#VALUE!</v>
      </c>
      <c r="H2113" s="6" t="str">
        <f>IFERROR(IF(Table1[[#This Row],[Multi-lens? 1]]="No", 1, IF(Table1[[#This Row],[Multi-lens? 1]]="Dual", 2, IF(Table1[[#This Row],[Multi-lens? 1]]="Quad", 4, ""))),"")</f>
        <v/>
      </c>
      <c r="I2113" s="9" t="str">
        <f>IFERROR(Table1[[#This Row],[Name]],"")</f>
        <v/>
      </c>
      <c r="K2113" s="3" t="str">
        <f t="shared" si="196"/>
        <v/>
      </c>
      <c r="M2113" s="4" t="e">
        <f>IF(Table1[[#This Row],[Import to Gateway Calculator?]]="Yes",IFERROR(Table1[[#This Row],[Streaming Resolution '[MP']]],""),0)</f>
        <v>#VALUE!</v>
      </c>
      <c r="N2113" s="4" t="e">
        <f>IF(Table1[[#This Row],[Import to Gateway Calculator?]]="Yes",IFERROR(Table1[[#This Row],[Recording Resolution '[MP']]],""),0)</f>
        <v>#VALUE!</v>
      </c>
      <c r="O2113" s="4" t="e">
        <f>IF(Table1[[#This Row],[Import to Gateway Calculator?]]="Yes",IFERROR(Table1[[#This Row],[Frame Rate '[FPS'] 1]],""),0)</f>
        <v>#VALUE!</v>
      </c>
      <c r="P2113" s="4" t="e">
        <f>IF(Table1[[#This Row],[Import to Gateway Calculator?]]="Yes",IFERROR(Table1[[#This Row],[Days of Storage 1]],""),0)</f>
        <v>#VALUE!</v>
      </c>
    </row>
    <row r="2114" spans="1:16" x14ac:dyDescent="0.25">
      <c r="A2114" s="5" t="e">
        <f t="shared" si="197"/>
        <v>#VALUE!</v>
      </c>
      <c r="B2114" s="6" t="str">
        <f>IFERROR(IF(Table1[[#This Row],[Multi-lens? 1]]="No", 1, IF(Table1[[#This Row],[Multi-lens? 1]]="Dual", 2, IF(Table1[[#This Row],[Multi-lens? 1]]="Quad", 4, ""))),"")</f>
        <v/>
      </c>
      <c r="C2114" s="6" t="e">
        <f t="shared" si="198"/>
        <v>#VALUE!</v>
      </c>
      <c r="D2114" s="6" t="e">
        <f t="shared" si="199"/>
        <v>#VALUE!</v>
      </c>
      <c r="E2114" s="6" t="e">
        <f t="shared" si="200"/>
        <v>#VALUE!</v>
      </c>
      <c r="F2114" s="6" t="e">
        <f t="shared" si="201"/>
        <v>#VALUE!</v>
      </c>
      <c r="H2114" s="6" t="str">
        <f>IFERROR(IF(Table1[[#This Row],[Multi-lens? 1]]="No", 1, IF(Table1[[#This Row],[Multi-lens? 1]]="Dual", 2, IF(Table1[[#This Row],[Multi-lens? 1]]="Quad", 4, ""))),"")</f>
        <v/>
      </c>
      <c r="I2114" s="9" t="str">
        <f>IFERROR(Table1[[#This Row],[Name]],"")</f>
        <v/>
      </c>
      <c r="K2114" s="3" t="str">
        <f t="shared" si="196"/>
        <v/>
      </c>
      <c r="M2114" s="4" t="e">
        <f>IF(Table1[[#This Row],[Import to Gateway Calculator?]]="Yes",IFERROR(Table1[[#This Row],[Streaming Resolution '[MP']]],""),0)</f>
        <v>#VALUE!</v>
      </c>
      <c r="N2114" s="4" t="e">
        <f>IF(Table1[[#This Row],[Import to Gateway Calculator?]]="Yes",IFERROR(Table1[[#This Row],[Recording Resolution '[MP']]],""),0)</f>
        <v>#VALUE!</v>
      </c>
      <c r="O2114" s="4" t="e">
        <f>IF(Table1[[#This Row],[Import to Gateway Calculator?]]="Yes",IFERROR(Table1[[#This Row],[Frame Rate '[FPS'] 1]],""),0)</f>
        <v>#VALUE!</v>
      </c>
      <c r="P2114" s="4" t="e">
        <f>IF(Table1[[#This Row],[Import to Gateway Calculator?]]="Yes",IFERROR(Table1[[#This Row],[Days of Storage 1]],""),0)</f>
        <v>#VALUE!</v>
      </c>
    </row>
    <row r="2115" spans="1:16" x14ac:dyDescent="0.25">
      <c r="A2115" s="5" t="e">
        <f t="shared" si="197"/>
        <v>#VALUE!</v>
      </c>
      <c r="B2115" s="6" t="str">
        <f>IFERROR(IF(Table1[[#This Row],[Multi-lens? 1]]="No", 1, IF(Table1[[#This Row],[Multi-lens? 1]]="Dual", 2, IF(Table1[[#This Row],[Multi-lens? 1]]="Quad", 4, ""))),"")</f>
        <v/>
      </c>
      <c r="C2115" s="6" t="e">
        <f t="shared" si="198"/>
        <v>#VALUE!</v>
      </c>
      <c r="D2115" s="6" t="e">
        <f t="shared" si="199"/>
        <v>#VALUE!</v>
      </c>
      <c r="E2115" s="6" t="e">
        <f t="shared" si="200"/>
        <v>#VALUE!</v>
      </c>
      <c r="F2115" s="6" t="e">
        <f t="shared" si="201"/>
        <v>#VALUE!</v>
      </c>
      <c r="H2115" s="6" t="str">
        <f>IFERROR(IF(Table1[[#This Row],[Multi-lens? 1]]="No", 1, IF(Table1[[#This Row],[Multi-lens? 1]]="Dual", 2, IF(Table1[[#This Row],[Multi-lens? 1]]="Quad", 4, ""))),"")</f>
        <v/>
      </c>
      <c r="I2115" s="9" t="str">
        <f>IFERROR(Table1[[#This Row],[Name]],"")</f>
        <v/>
      </c>
      <c r="K2115" s="3" t="str">
        <f t="shared" ref="K2115:K2178" si="202">IFERROR(IF(I2115=0,"",I2115),"")</f>
        <v/>
      </c>
      <c r="M2115" s="4" t="e">
        <f>IF(Table1[[#This Row],[Import to Gateway Calculator?]]="Yes",IFERROR(Table1[[#This Row],[Streaming Resolution '[MP']]],""),0)</f>
        <v>#VALUE!</v>
      </c>
      <c r="N2115" s="4" t="e">
        <f>IF(Table1[[#This Row],[Import to Gateway Calculator?]]="Yes",IFERROR(Table1[[#This Row],[Recording Resolution '[MP']]],""),0)</f>
        <v>#VALUE!</v>
      </c>
      <c r="O2115" s="4" t="e">
        <f>IF(Table1[[#This Row],[Import to Gateway Calculator?]]="Yes",IFERROR(Table1[[#This Row],[Frame Rate '[FPS'] 1]],""),0)</f>
        <v>#VALUE!</v>
      </c>
      <c r="P2115" s="4" t="e">
        <f>IF(Table1[[#This Row],[Import to Gateway Calculator?]]="Yes",IFERROR(Table1[[#This Row],[Days of Storage 1]],""),0)</f>
        <v>#VALUE!</v>
      </c>
    </row>
    <row r="2116" spans="1:16" x14ac:dyDescent="0.25">
      <c r="A2116" s="5" t="e">
        <f t="shared" si="197"/>
        <v>#VALUE!</v>
      </c>
      <c r="B2116" s="6" t="str">
        <f>IFERROR(IF(Table1[[#This Row],[Multi-lens? 1]]="No", 1, IF(Table1[[#This Row],[Multi-lens? 1]]="Dual", 2, IF(Table1[[#This Row],[Multi-lens? 1]]="Quad", 4, ""))),"")</f>
        <v/>
      </c>
      <c r="C2116" s="6" t="e">
        <f t="shared" si="198"/>
        <v>#VALUE!</v>
      </c>
      <c r="D2116" s="6" t="e">
        <f t="shared" si="199"/>
        <v>#VALUE!</v>
      </c>
      <c r="E2116" s="6" t="e">
        <f t="shared" si="200"/>
        <v>#VALUE!</v>
      </c>
      <c r="F2116" s="6" t="e">
        <f t="shared" si="201"/>
        <v>#VALUE!</v>
      </c>
      <c r="H2116" s="6" t="str">
        <f>IFERROR(IF(Table1[[#This Row],[Multi-lens? 1]]="No", 1, IF(Table1[[#This Row],[Multi-lens? 1]]="Dual", 2, IF(Table1[[#This Row],[Multi-lens? 1]]="Quad", 4, ""))),"")</f>
        <v/>
      </c>
      <c r="I2116" s="9" t="str">
        <f>IFERROR(Table1[[#This Row],[Name]],"")</f>
        <v/>
      </c>
      <c r="K2116" s="3" t="str">
        <f t="shared" si="202"/>
        <v/>
      </c>
      <c r="M2116" s="4" t="e">
        <f>IF(Table1[[#This Row],[Import to Gateway Calculator?]]="Yes",IFERROR(Table1[[#This Row],[Streaming Resolution '[MP']]],""),0)</f>
        <v>#VALUE!</v>
      </c>
      <c r="N2116" s="4" t="e">
        <f>IF(Table1[[#This Row],[Import to Gateway Calculator?]]="Yes",IFERROR(Table1[[#This Row],[Recording Resolution '[MP']]],""),0)</f>
        <v>#VALUE!</v>
      </c>
      <c r="O2116" s="4" t="e">
        <f>IF(Table1[[#This Row],[Import to Gateway Calculator?]]="Yes",IFERROR(Table1[[#This Row],[Frame Rate '[FPS'] 1]],""),0)</f>
        <v>#VALUE!</v>
      </c>
      <c r="P2116" s="4" t="e">
        <f>IF(Table1[[#This Row],[Import to Gateway Calculator?]]="Yes",IFERROR(Table1[[#This Row],[Days of Storage 1]],""),0)</f>
        <v>#VALUE!</v>
      </c>
    </row>
    <row r="2117" spans="1:16" x14ac:dyDescent="0.25">
      <c r="A2117" s="5" t="e">
        <f t="shared" si="197"/>
        <v>#VALUE!</v>
      </c>
      <c r="B2117" s="6" t="str">
        <f>IFERROR(IF(Table1[[#This Row],[Multi-lens? 1]]="No", 1, IF(Table1[[#This Row],[Multi-lens? 1]]="Dual", 2, IF(Table1[[#This Row],[Multi-lens? 1]]="Quad", 4, ""))),"")</f>
        <v/>
      </c>
      <c r="C2117" s="6" t="e">
        <f t="shared" si="198"/>
        <v>#VALUE!</v>
      </c>
      <c r="D2117" s="6" t="e">
        <f t="shared" si="199"/>
        <v>#VALUE!</v>
      </c>
      <c r="E2117" s="6" t="e">
        <f t="shared" si="200"/>
        <v>#VALUE!</v>
      </c>
      <c r="F2117" s="6" t="e">
        <f t="shared" si="201"/>
        <v>#VALUE!</v>
      </c>
      <c r="H2117" s="6" t="str">
        <f>IFERROR(IF(Table1[[#This Row],[Multi-lens? 1]]="No", 1, IF(Table1[[#This Row],[Multi-lens? 1]]="Dual", 2, IF(Table1[[#This Row],[Multi-lens? 1]]="Quad", 4, ""))),"")</f>
        <v/>
      </c>
      <c r="I2117" s="9" t="str">
        <f>IFERROR(Table1[[#This Row],[Name]],"")</f>
        <v/>
      </c>
      <c r="K2117" s="3" t="str">
        <f t="shared" si="202"/>
        <v/>
      </c>
      <c r="M2117" s="4" t="e">
        <f>IF(Table1[[#This Row],[Import to Gateway Calculator?]]="Yes",IFERROR(Table1[[#This Row],[Streaming Resolution '[MP']]],""),0)</f>
        <v>#VALUE!</v>
      </c>
      <c r="N2117" s="4" t="e">
        <f>IF(Table1[[#This Row],[Import to Gateway Calculator?]]="Yes",IFERROR(Table1[[#This Row],[Recording Resolution '[MP']]],""),0)</f>
        <v>#VALUE!</v>
      </c>
      <c r="O2117" s="4" t="e">
        <f>IF(Table1[[#This Row],[Import to Gateway Calculator?]]="Yes",IFERROR(Table1[[#This Row],[Frame Rate '[FPS'] 1]],""),0)</f>
        <v>#VALUE!</v>
      </c>
      <c r="P2117" s="4" t="e">
        <f>IF(Table1[[#This Row],[Import to Gateway Calculator?]]="Yes",IFERROR(Table1[[#This Row],[Days of Storage 1]],""),0)</f>
        <v>#VALUE!</v>
      </c>
    </row>
    <row r="2118" spans="1:16" x14ac:dyDescent="0.25">
      <c r="A2118" s="5" t="e">
        <f t="shared" si="197"/>
        <v>#VALUE!</v>
      </c>
      <c r="B2118" s="6" t="str">
        <f>IFERROR(IF(Table1[[#This Row],[Multi-lens? 1]]="No", 1, IF(Table1[[#This Row],[Multi-lens? 1]]="Dual", 2, IF(Table1[[#This Row],[Multi-lens? 1]]="Quad", 4, ""))),"")</f>
        <v/>
      </c>
      <c r="C2118" s="6" t="e">
        <f t="shared" si="198"/>
        <v>#VALUE!</v>
      </c>
      <c r="D2118" s="6" t="e">
        <f t="shared" si="199"/>
        <v>#VALUE!</v>
      </c>
      <c r="E2118" s="6" t="e">
        <f t="shared" si="200"/>
        <v>#VALUE!</v>
      </c>
      <c r="F2118" s="6" t="e">
        <f t="shared" si="201"/>
        <v>#VALUE!</v>
      </c>
      <c r="H2118" s="6" t="str">
        <f>IFERROR(IF(Table1[[#This Row],[Multi-lens? 1]]="No", 1, IF(Table1[[#This Row],[Multi-lens? 1]]="Dual", 2, IF(Table1[[#This Row],[Multi-lens? 1]]="Quad", 4, ""))),"")</f>
        <v/>
      </c>
      <c r="I2118" s="9" t="str">
        <f>IFERROR(Table1[[#This Row],[Name]],"")</f>
        <v/>
      </c>
      <c r="K2118" s="3" t="str">
        <f t="shared" si="202"/>
        <v/>
      </c>
      <c r="M2118" s="4" t="e">
        <f>IF(Table1[[#This Row],[Import to Gateway Calculator?]]="Yes",IFERROR(Table1[[#This Row],[Streaming Resolution '[MP']]],""),0)</f>
        <v>#VALUE!</v>
      </c>
      <c r="N2118" s="4" t="e">
        <f>IF(Table1[[#This Row],[Import to Gateway Calculator?]]="Yes",IFERROR(Table1[[#This Row],[Recording Resolution '[MP']]],""),0)</f>
        <v>#VALUE!</v>
      </c>
      <c r="O2118" s="4" t="e">
        <f>IF(Table1[[#This Row],[Import to Gateway Calculator?]]="Yes",IFERROR(Table1[[#This Row],[Frame Rate '[FPS'] 1]],""),0)</f>
        <v>#VALUE!</v>
      </c>
      <c r="P2118" s="4" t="e">
        <f>IF(Table1[[#This Row],[Import to Gateway Calculator?]]="Yes",IFERROR(Table1[[#This Row],[Days of Storage 1]],""),0)</f>
        <v>#VALUE!</v>
      </c>
    </row>
    <row r="2119" spans="1:16" x14ac:dyDescent="0.25">
      <c r="A2119" s="5" t="e">
        <f t="shared" ref="A2119:A2182" si="203">IF(D2119=0,"",K2119)</f>
        <v>#VALUE!</v>
      </c>
      <c r="B2119" s="6" t="str">
        <f>IFERROR(IF(Table1[[#This Row],[Multi-lens? 1]]="No", 1, IF(Table1[[#This Row],[Multi-lens? 1]]="Dual", 2, IF(Table1[[#This Row],[Multi-lens? 1]]="Quad", 4, ""))),"")</f>
        <v/>
      </c>
      <c r="C2119" s="6" t="e">
        <f t="shared" ref="C2119:C2182" si="204">M2119</f>
        <v>#VALUE!</v>
      </c>
      <c r="D2119" s="6" t="e">
        <f t="shared" ref="D2119:D2182" si="205">N2119</f>
        <v>#VALUE!</v>
      </c>
      <c r="E2119" s="6" t="e">
        <f t="shared" ref="E2119:E2182" si="206">O2119</f>
        <v>#VALUE!</v>
      </c>
      <c r="F2119" s="6" t="e">
        <f t="shared" ref="F2119:F2182" si="207">P2119</f>
        <v>#VALUE!</v>
      </c>
      <c r="H2119" s="6" t="str">
        <f>IFERROR(IF(Table1[[#This Row],[Multi-lens? 1]]="No", 1, IF(Table1[[#This Row],[Multi-lens? 1]]="Dual", 2, IF(Table1[[#This Row],[Multi-lens? 1]]="Quad", 4, ""))),"")</f>
        <v/>
      </c>
      <c r="I2119" s="9" t="str">
        <f>IFERROR(Table1[[#This Row],[Name]],"")</f>
        <v/>
      </c>
      <c r="K2119" s="3" t="str">
        <f t="shared" si="202"/>
        <v/>
      </c>
      <c r="M2119" s="4" t="e">
        <f>IF(Table1[[#This Row],[Import to Gateway Calculator?]]="Yes",IFERROR(Table1[[#This Row],[Streaming Resolution '[MP']]],""),0)</f>
        <v>#VALUE!</v>
      </c>
      <c r="N2119" s="4" t="e">
        <f>IF(Table1[[#This Row],[Import to Gateway Calculator?]]="Yes",IFERROR(Table1[[#This Row],[Recording Resolution '[MP']]],""),0)</f>
        <v>#VALUE!</v>
      </c>
      <c r="O2119" s="4" t="e">
        <f>IF(Table1[[#This Row],[Import to Gateway Calculator?]]="Yes",IFERROR(Table1[[#This Row],[Frame Rate '[FPS'] 1]],""),0)</f>
        <v>#VALUE!</v>
      </c>
      <c r="P2119" s="4" t="e">
        <f>IF(Table1[[#This Row],[Import to Gateway Calculator?]]="Yes",IFERROR(Table1[[#This Row],[Days of Storage 1]],""),0)</f>
        <v>#VALUE!</v>
      </c>
    </row>
    <row r="2120" spans="1:16" x14ac:dyDescent="0.25">
      <c r="A2120" s="5" t="e">
        <f t="shared" si="203"/>
        <v>#VALUE!</v>
      </c>
      <c r="B2120" s="6" t="str">
        <f>IFERROR(IF(Table1[[#This Row],[Multi-lens? 1]]="No", 1, IF(Table1[[#This Row],[Multi-lens? 1]]="Dual", 2, IF(Table1[[#This Row],[Multi-lens? 1]]="Quad", 4, ""))),"")</f>
        <v/>
      </c>
      <c r="C2120" s="6" t="e">
        <f t="shared" si="204"/>
        <v>#VALUE!</v>
      </c>
      <c r="D2120" s="6" t="e">
        <f t="shared" si="205"/>
        <v>#VALUE!</v>
      </c>
      <c r="E2120" s="6" t="e">
        <f t="shared" si="206"/>
        <v>#VALUE!</v>
      </c>
      <c r="F2120" s="6" t="e">
        <f t="shared" si="207"/>
        <v>#VALUE!</v>
      </c>
      <c r="H2120" s="6" t="str">
        <f>IFERROR(IF(Table1[[#This Row],[Multi-lens? 1]]="No", 1, IF(Table1[[#This Row],[Multi-lens? 1]]="Dual", 2, IF(Table1[[#This Row],[Multi-lens? 1]]="Quad", 4, ""))),"")</f>
        <v/>
      </c>
      <c r="I2120" s="9" t="str">
        <f>IFERROR(Table1[[#This Row],[Name]],"")</f>
        <v/>
      </c>
      <c r="K2120" s="3" t="str">
        <f t="shared" si="202"/>
        <v/>
      </c>
      <c r="M2120" s="4" t="e">
        <f>IF(Table1[[#This Row],[Import to Gateway Calculator?]]="Yes",IFERROR(Table1[[#This Row],[Streaming Resolution '[MP']]],""),0)</f>
        <v>#VALUE!</v>
      </c>
      <c r="N2120" s="4" t="e">
        <f>IF(Table1[[#This Row],[Import to Gateway Calculator?]]="Yes",IFERROR(Table1[[#This Row],[Recording Resolution '[MP']]],""),0)</f>
        <v>#VALUE!</v>
      </c>
      <c r="O2120" s="4" t="e">
        <f>IF(Table1[[#This Row],[Import to Gateway Calculator?]]="Yes",IFERROR(Table1[[#This Row],[Frame Rate '[FPS'] 1]],""),0)</f>
        <v>#VALUE!</v>
      </c>
      <c r="P2120" s="4" t="e">
        <f>IF(Table1[[#This Row],[Import to Gateway Calculator?]]="Yes",IFERROR(Table1[[#This Row],[Days of Storage 1]],""),0)</f>
        <v>#VALUE!</v>
      </c>
    </row>
    <row r="2121" spans="1:16" x14ac:dyDescent="0.25">
      <c r="A2121" s="5" t="e">
        <f t="shared" si="203"/>
        <v>#VALUE!</v>
      </c>
      <c r="B2121" s="6" t="str">
        <f>IFERROR(IF(Table1[[#This Row],[Multi-lens? 1]]="No", 1, IF(Table1[[#This Row],[Multi-lens? 1]]="Dual", 2, IF(Table1[[#This Row],[Multi-lens? 1]]="Quad", 4, ""))),"")</f>
        <v/>
      </c>
      <c r="C2121" s="6" t="e">
        <f t="shared" si="204"/>
        <v>#VALUE!</v>
      </c>
      <c r="D2121" s="6" t="e">
        <f t="shared" si="205"/>
        <v>#VALUE!</v>
      </c>
      <c r="E2121" s="6" t="e">
        <f t="shared" si="206"/>
        <v>#VALUE!</v>
      </c>
      <c r="F2121" s="6" t="e">
        <f t="shared" si="207"/>
        <v>#VALUE!</v>
      </c>
      <c r="H2121" s="6" t="str">
        <f>IFERROR(IF(Table1[[#This Row],[Multi-lens? 1]]="No", 1, IF(Table1[[#This Row],[Multi-lens? 1]]="Dual", 2, IF(Table1[[#This Row],[Multi-lens? 1]]="Quad", 4, ""))),"")</f>
        <v/>
      </c>
      <c r="I2121" s="9" t="str">
        <f>IFERROR(Table1[[#This Row],[Name]],"")</f>
        <v/>
      </c>
      <c r="K2121" s="3" t="str">
        <f t="shared" si="202"/>
        <v/>
      </c>
      <c r="M2121" s="4" t="e">
        <f>IF(Table1[[#This Row],[Import to Gateway Calculator?]]="Yes",IFERROR(Table1[[#This Row],[Streaming Resolution '[MP']]],""),0)</f>
        <v>#VALUE!</v>
      </c>
      <c r="N2121" s="4" t="e">
        <f>IF(Table1[[#This Row],[Import to Gateway Calculator?]]="Yes",IFERROR(Table1[[#This Row],[Recording Resolution '[MP']]],""),0)</f>
        <v>#VALUE!</v>
      </c>
      <c r="O2121" s="4" t="e">
        <f>IF(Table1[[#This Row],[Import to Gateway Calculator?]]="Yes",IFERROR(Table1[[#This Row],[Frame Rate '[FPS'] 1]],""),0)</f>
        <v>#VALUE!</v>
      </c>
      <c r="P2121" s="4" t="e">
        <f>IF(Table1[[#This Row],[Import to Gateway Calculator?]]="Yes",IFERROR(Table1[[#This Row],[Days of Storage 1]],""),0)</f>
        <v>#VALUE!</v>
      </c>
    </row>
    <row r="2122" spans="1:16" x14ac:dyDescent="0.25">
      <c r="A2122" s="5" t="e">
        <f t="shared" si="203"/>
        <v>#VALUE!</v>
      </c>
      <c r="B2122" s="6" t="str">
        <f>IFERROR(IF(Table1[[#This Row],[Multi-lens? 1]]="No", 1, IF(Table1[[#This Row],[Multi-lens? 1]]="Dual", 2, IF(Table1[[#This Row],[Multi-lens? 1]]="Quad", 4, ""))),"")</f>
        <v/>
      </c>
      <c r="C2122" s="6" t="e">
        <f t="shared" si="204"/>
        <v>#VALUE!</v>
      </c>
      <c r="D2122" s="6" t="e">
        <f t="shared" si="205"/>
        <v>#VALUE!</v>
      </c>
      <c r="E2122" s="6" t="e">
        <f t="shared" si="206"/>
        <v>#VALUE!</v>
      </c>
      <c r="F2122" s="6" t="e">
        <f t="shared" si="207"/>
        <v>#VALUE!</v>
      </c>
      <c r="H2122" s="6" t="str">
        <f>IFERROR(IF(Table1[[#This Row],[Multi-lens? 1]]="No", 1, IF(Table1[[#This Row],[Multi-lens? 1]]="Dual", 2, IF(Table1[[#This Row],[Multi-lens? 1]]="Quad", 4, ""))),"")</f>
        <v/>
      </c>
      <c r="I2122" s="9" t="str">
        <f>IFERROR(Table1[[#This Row],[Name]],"")</f>
        <v/>
      </c>
      <c r="K2122" s="3" t="str">
        <f t="shared" si="202"/>
        <v/>
      </c>
      <c r="M2122" s="4" t="e">
        <f>IF(Table1[[#This Row],[Import to Gateway Calculator?]]="Yes",IFERROR(Table1[[#This Row],[Streaming Resolution '[MP']]],""),0)</f>
        <v>#VALUE!</v>
      </c>
      <c r="N2122" s="4" t="e">
        <f>IF(Table1[[#This Row],[Import to Gateway Calculator?]]="Yes",IFERROR(Table1[[#This Row],[Recording Resolution '[MP']]],""),0)</f>
        <v>#VALUE!</v>
      </c>
      <c r="O2122" s="4" t="e">
        <f>IF(Table1[[#This Row],[Import to Gateway Calculator?]]="Yes",IFERROR(Table1[[#This Row],[Frame Rate '[FPS'] 1]],""),0)</f>
        <v>#VALUE!</v>
      </c>
      <c r="P2122" s="4" t="e">
        <f>IF(Table1[[#This Row],[Import to Gateway Calculator?]]="Yes",IFERROR(Table1[[#This Row],[Days of Storage 1]],""),0)</f>
        <v>#VALUE!</v>
      </c>
    </row>
    <row r="2123" spans="1:16" x14ac:dyDescent="0.25">
      <c r="A2123" s="5" t="e">
        <f t="shared" si="203"/>
        <v>#VALUE!</v>
      </c>
      <c r="B2123" s="6" t="str">
        <f>IFERROR(IF(Table1[[#This Row],[Multi-lens? 1]]="No", 1, IF(Table1[[#This Row],[Multi-lens? 1]]="Dual", 2, IF(Table1[[#This Row],[Multi-lens? 1]]="Quad", 4, ""))),"")</f>
        <v/>
      </c>
      <c r="C2123" s="6" t="e">
        <f t="shared" si="204"/>
        <v>#VALUE!</v>
      </c>
      <c r="D2123" s="6" t="e">
        <f t="shared" si="205"/>
        <v>#VALUE!</v>
      </c>
      <c r="E2123" s="6" t="e">
        <f t="shared" si="206"/>
        <v>#VALUE!</v>
      </c>
      <c r="F2123" s="6" t="e">
        <f t="shared" si="207"/>
        <v>#VALUE!</v>
      </c>
      <c r="H2123" s="6" t="str">
        <f>IFERROR(IF(Table1[[#This Row],[Multi-lens? 1]]="No", 1, IF(Table1[[#This Row],[Multi-lens? 1]]="Dual", 2, IF(Table1[[#This Row],[Multi-lens? 1]]="Quad", 4, ""))),"")</f>
        <v/>
      </c>
      <c r="I2123" s="9" t="str">
        <f>IFERROR(Table1[[#This Row],[Name]],"")</f>
        <v/>
      </c>
      <c r="K2123" s="3" t="str">
        <f t="shared" si="202"/>
        <v/>
      </c>
      <c r="M2123" s="4" t="e">
        <f>IF(Table1[[#This Row],[Import to Gateway Calculator?]]="Yes",IFERROR(Table1[[#This Row],[Streaming Resolution '[MP']]],""),0)</f>
        <v>#VALUE!</v>
      </c>
      <c r="N2123" s="4" t="e">
        <f>IF(Table1[[#This Row],[Import to Gateway Calculator?]]="Yes",IFERROR(Table1[[#This Row],[Recording Resolution '[MP']]],""),0)</f>
        <v>#VALUE!</v>
      </c>
      <c r="O2123" s="4" t="e">
        <f>IF(Table1[[#This Row],[Import to Gateway Calculator?]]="Yes",IFERROR(Table1[[#This Row],[Frame Rate '[FPS'] 1]],""),0)</f>
        <v>#VALUE!</v>
      </c>
      <c r="P2123" s="4" t="e">
        <f>IF(Table1[[#This Row],[Import to Gateway Calculator?]]="Yes",IFERROR(Table1[[#This Row],[Days of Storage 1]],""),0)</f>
        <v>#VALUE!</v>
      </c>
    </row>
    <row r="2124" spans="1:16" x14ac:dyDescent="0.25">
      <c r="A2124" s="5" t="e">
        <f t="shared" si="203"/>
        <v>#VALUE!</v>
      </c>
      <c r="B2124" s="6" t="str">
        <f>IFERROR(IF(Table1[[#This Row],[Multi-lens? 1]]="No", 1, IF(Table1[[#This Row],[Multi-lens? 1]]="Dual", 2, IF(Table1[[#This Row],[Multi-lens? 1]]="Quad", 4, ""))),"")</f>
        <v/>
      </c>
      <c r="C2124" s="6" t="e">
        <f t="shared" si="204"/>
        <v>#VALUE!</v>
      </c>
      <c r="D2124" s="6" t="e">
        <f t="shared" si="205"/>
        <v>#VALUE!</v>
      </c>
      <c r="E2124" s="6" t="e">
        <f t="shared" si="206"/>
        <v>#VALUE!</v>
      </c>
      <c r="F2124" s="6" t="e">
        <f t="shared" si="207"/>
        <v>#VALUE!</v>
      </c>
      <c r="H2124" s="6" t="str">
        <f>IFERROR(IF(Table1[[#This Row],[Multi-lens? 1]]="No", 1, IF(Table1[[#This Row],[Multi-lens? 1]]="Dual", 2, IF(Table1[[#This Row],[Multi-lens? 1]]="Quad", 4, ""))),"")</f>
        <v/>
      </c>
      <c r="I2124" s="9" t="str">
        <f>IFERROR(Table1[[#This Row],[Name]],"")</f>
        <v/>
      </c>
      <c r="K2124" s="3" t="str">
        <f t="shared" si="202"/>
        <v/>
      </c>
      <c r="M2124" s="4" t="e">
        <f>IF(Table1[[#This Row],[Import to Gateway Calculator?]]="Yes",IFERROR(Table1[[#This Row],[Streaming Resolution '[MP']]],""),0)</f>
        <v>#VALUE!</v>
      </c>
      <c r="N2124" s="4" t="e">
        <f>IF(Table1[[#This Row],[Import to Gateway Calculator?]]="Yes",IFERROR(Table1[[#This Row],[Recording Resolution '[MP']]],""),0)</f>
        <v>#VALUE!</v>
      </c>
      <c r="O2124" s="4" t="e">
        <f>IF(Table1[[#This Row],[Import to Gateway Calculator?]]="Yes",IFERROR(Table1[[#This Row],[Frame Rate '[FPS'] 1]],""),0)</f>
        <v>#VALUE!</v>
      </c>
      <c r="P2124" s="4" t="e">
        <f>IF(Table1[[#This Row],[Import to Gateway Calculator?]]="Yes",IFERROR(Table1[[#This Row],[Days of Storage 1]],""),0)</f>
        <v>#VALUE!</v>
      </c>
    </row>
    <row r="2125" spans="1:16" x14ac:dyDescent="0.25">
      <c r="A2125" s="5" t="e">
        <f t="shared" si="203"/>
        <v>#VALUE!</v>
      </c>
      <c r="B2125" s="6" t="str">
        <f>IFERROR(IF(Table1[[#This Row],[Multi-lens? 1]]="No", 1, IF(Table1[[#This Row],[Multi-lens? 1]]="Dual", 2, IF(Table1[[#This Row],[Multi-lens? 1]]="Quad", 4, ""))),"")</f>
        <v/>
      </c>
      <c r="C2125" s="6" t="e">
        <f t="shared" si="204"/>
        <v>#VALUE!</v>
      </c>
      <c r="D2125" s="6" t="e">
        <f t="shared" si="205"/>
        <v>#VALUE!</v>
      </c>
      <c r="E2125" s="6" t="e">
        <f t="shared" si="206"/>
        <v>#VALUE!</v>
      </c>
      <c r="F2125" s="6" t="e">
        <f t="shared" si="207"/>
        <v>#VALUE!</v>
      </c>
      <c r="H2125" s="6" t="str">
        <f>IFERROR(IF(Table1[[#This Row],[Multi-lens? 1]]="No", 1, IF(Table1[[#This Row],[Multi-lens? 1]]="Dual", 2, IF(Table1[[#This Row],[Multi-lens? 1]]="Quad", 4, ""))),"")</f>
        <v/>
      </c>
      <c r="I2125" s="9" t="str">
        <f>IFERROR(Table1[[#This Row],[Name]],"")</f>
        <v/>
      </c>
      <c r="K2125" s="3" t="str">
        <f t="shared" si="202"/>
        <v/>
      </c>
      <c r="M2125" s="4" t="e">
        <f>IF(Table1[[#This Row],[Import to Gateway Calculator?]]="Yes",IFERROR(Table1[[#This Row],[Streaming Resolution '[MP']]],""),0)</f>
        <v>#VALUE!</v>
      </c>
      <c r="N2125" s="4" t="e">
        <f>IF(Table1[[#This Row],[Import to Gateway Calculator?]]="Yes",IFERROR(Table1[[#This Row],[Recording Resolution '[MP']]],""),0)</f>
        <v>#VALUE!</v>
      </c>
      <c r="O2125" s="4" t="e">
        <f>IF(Table1[[#This Row],[Import to Gateway Calculator?]]="Yes",IFERROR(Table1[[#This Row],[Frame Rate '[FPS'] 1]],""),0)</f>
        <v>#VALUE!</v>
      </c>
      <c r="P2125" s="4" t="e">
        <f>IF(Table1[[#This Row],[Import to Gateway Calculator?]]="Yes",IFERROR(Table1[[#This Row],[Days of Storage 1]],""),0)</f>
        <v>#VALUE!</v>
      </c>
    </row>
    <row r="2126" spans="1:16" x14ac:dyDescent="0.25">
      <c r="A2126" s="5" t="e">
        <f t="shared" si="203"/>
        <v>#VALUE!</v>
      </c>
      <c r="B2126" s="6" t="str">
        <f>IFERROR(IF(Table1[[#This Row],[Multi-lens? 1]]="No", 1, IF(Table1[[#This Row],[Multi-lens? 1]]="Dual", 2, IF(Table1[[#This Row],[Multi-lens? 1]]="Quad", 4, ""))),"")</f>
        <v/>
      </c>
      <c r="C2126" s="6" t="e">
        <f t="shared" si="204"/>
        <v>#VALUE!</v>
      </c>
      <c r="D2126" s="6" t="e">
        <f t="shared" si="205"/>
        <v>#VALUE!</v>
      </c>
      <c r="E2126" s="6" t="e">
        <f t="shared" si="206"/>
        <v>#VALUE!</v>
      </c>
      <c r="F2126" s="6" t="e">
        <f t="shared" si="207"/>
        <v>#VALUE!</v>
      </c>
      <c r="H2126" s="6" t="str">
        <f>IFERROR(IF(Table1[[#This Row],[Multi-lens? 1]]="No", 1, IF(Table1[[#This Row],[Multi-lens? 1]]="Dual", 2, IF(Table1[[#This Row],[Multi-lens? 1]]="Quad", 4, ""))),"")</f>
        <v/>
      </c>
      <c r="I2126" s="9" t="str">
        <f>IFERROR(Table1[[#This Row],[Name]],"")</f>
        <v/>
      </c>
      <c r="K2126" s="3" t="str">
        <f t="shared" si="202"/>
        <v/>
      </c>
      <c r="M2126" s="4" t="e">
        <f>IF(Table1[[#This Row],[Import to Gateway Calculator?]]="Yes",IFERROR(Table1[[#This Row],[Streaming Resolution '[MP']]],""),0)</f>
        <v>#VALUE!</v>
      </c>
      <c r="N2126" s="4" t="e">
        <f>IF(Table1[[#This Row],[Import to Gateway Calculator?]]="Yes",IFERROR(Table1[[#This Row],[Recording Resolution '[MP']]],""),0)</f>
        <v>#VALUE!</v>
      </c>
      <c r="O2126" s="4" t="e">
        <f>IF(Table1[[#This Row],[Import to Gateway Calculator?]]="Yes",IFERROR(Table1[[#This Row],[Frame Rate '[FPS'] 1]],""),0)</f>
        <v>#VALUE!</v>
      </c>
      <c r="P2126" s="4" t="e">
        <f>IF(Table1[[#This Row],[Import to Gateway Calculator?]]="Yes",IFERROR(Table1[[#This Row],[Days of Storage 1]],""),0)</f>
        <v>#VALUE!</v>
      </c>
    </row>
    <row r="2127" spans="1:16" x14ac:dyDescent="0.25">
      <c r="A2127" s="5" t="e">
        <f t="shared" si="203"/>
        <v>#VALUE!</v>
      </c>
      <c r="B2127" s="6" t="str">
        <f>IFERROR(IF(Table1[[#This Row],[Multi-lens? 1]]="No", 1, IF(Table1[[#This Row],[Multi-lens? 1]]="Dual", 2, IF(Table1[[#This Row],[Multi-lens? 1]]="Quad", 4, ""))),"")</f>
        <v/>
      </c>
      <c r="C2127" s="6" t="e">
        <f t="shared" si="204"/>
        <v>#VALUE!</v>
      </c>
      <c r="D2127" s="6" t="e">
        <f t="shared" si="205"/>
        <v>#VALUE!</v>
      </c>
      <c r="E2127" s="6" t="e">
        <f t="shared" si="206"/>
        <v>#VALUE!</v>
      </c>
      <c r="F2127" s="6" t="e">
        <f t="shared" si="207"/>
        <v>#VALUE!</v>
      </c>
      <c r="H2127" s="6" t="str">
        <f>IFERROR(IF(Table1[[#This Row],[Multi-lens? 1]]="No", 1, IF(Table1[[#This Row],[Multi-lens? 1]]="Dual", 2, IF(Table1[[#This Row],[Multi-lens? 1]]="Quad", 4, ""))),"")</f>
        <v/>
      </c>
      <c r="I2127" s="9" t="str">
        <f>IFERROR(Table1[[#This Row],[Name]],"")</f>
        <v/>
      </c>
      <c r="K2127" s="3" t="str">
        <f t="shared" si="202"/>
        <v/>
      </c>
      <c r="M2127" s="4" t="e">
        <f>IF(Table1[[#This Row],[Import to Gateway Calculator?]]="Yes",IFERROR(Table1[[#This Row],[Streaming Resolution '[MP']]],""),0)</f>
        <v>#VALUE!</v>
      </c>
      <c r="N2127" s="4" t="e">
        <f>IF(Table1[[#This Row],[Import to Gateway Calculator?]]="Yes",IFERROR(Table1[[#This Row],[Recording Resolution '[MP']]],""),0)</f>
        <v>#VALUE!</v>
      </c>
      <c r="O2127" s="4" t="e">
        <f>IF(Table1[[#This Row],[Import to Gateway Calculator?]]="Yes",IFERROR(Table1[[#This Row],[Frame Rate '[FPS'] 1]],""),0)</f>
        <v>#VALUE!</v>
      </c>
      <c r="P2127" s="4" t="e">
        <f>IF(Table1[[#This Row],[Import to Gateway Calculator?]]="Yes",IFERROR(Table1[[#This Row],[Days of Storage 1]],""),0)</f>
        <v>#VALUE!</v>
      </c>
    </row>
    <row r="2128" spans="1:16" x14ac:dyDescent="0.25">
      <c r="A2128" s="5" t="e">
        <f t="shared" si="203"/>
        <v>#VALUE!</v>
      </c>
      <c r="B2128" s="6" t="str">
        <f>IFERROR(IF(Table1[[#This Row],[Multi-lens? 1]]="No", 1, IF(Table1[[#This Row],[Multi-lens? 1]]="Dual", 2, IF(Table1[[#This Row],[Multi-lens? 1]]="Quad", 4, ""))),"")</f>
        <v/>
      </c>
      <c r="C2128" s="6" t="e">
        <f t="shared" si="204"/>
        <v>#VALUE!</v>
      </c>
      <c r="D2128" s="6" t="e">
        <f t="shared" si="205"/>
        <v>#VALUE!</v>
      </c>
      <c r="E2128" s="6" t="e">
        <f t="shared" si="206"/>
        <v>#VALUE!</v>
      </c>
      <c r="F2128" s="6" t="e">
        <f t="shared" si="207"/>
        <v>#VALUE!</v>
      </c>
      <c r="H2128" s="6" t="str">
        <f>IFERROR(IF(Table1[[#This Row],[Multi-lens? 1]]="No", 1, IF(Table1[[#This Row],[Multi-lens? 1]]="Dual", 2, IF(Table1[[#This Row],[Multi-lens? 1]]="Quad", 4, ""))),"")</f>
        <v/>
      </c>
      <c r="I2128" s="9" t="str">
        <f>IFERROR(Table1[[#This Row],[Name]],"")</f>
        <v/>
      </c>
      <c r="K2128" s="3" t="str">
        <f t="shared" si="202"/>
        <v/>
      </c>
      <c r="M2128" s="4" t="e">
        <f>IF(Table1[[#This Row],[Import to Gateway Calculator?]]="Yes",IFERROR(Table1[[#This Row],[Streaming Resolution '[MP']]],""),0)</f>
        <v>#VALUE!</v>
      </c>
      <c r="N2128" s="4" t="e">
        <f>IF(Table1[[#This Row],[Import to Gateway Calculator?]]="Yes",IFERROR(Table1[[#This Row],[Recording Resolution '[MP']]],""),0)</f>
        <v>#VALUE!</v>
      </c>
      <c r="O2128" s="4" t="e">
        <f>IF(Table1[[#This Row],[Import to Gateway Calculator?]]="Yes",IFERROR(Table1[[#This Row],[Frame Rate '[FPS'] 1]],""),0)</f>
        <v>#VALUE!</v>
      </c>
      <c r="P2128" s="4" t="e">
        <f>IF(Table1[[#This Row],[Import to Gateway Calculator?]]="Yes",IFERROR(Table1[[#This Row],[Days of Storage 1]],""),0)</f>
        <v>#VALUE!</v>
      </c>
    </row>
    <row r="2129" spans="1:16" x14ac:dyDescent="0.25">
      <c r="A2129" s="5" t="e">
        <f t="shared" si="203"/>
        <v>#VALUE!</v>
      </c>
      <c r="B2129" s="6" t="str">
        <f>IFERROR(IF(Table1[[#This Row],[Multi-lens? 1]]="No", 1, IF(Table1[[#This Row],[Multi-lens? 1]]="Dual", 2, IF(Table1[[#This Row],[Multi-lens? 1]]="Quad", 4, ""))),"")</f>
        <v/>
      </c>
      <c r="C2129" s="6" t="e">
        <f t="shared" si="204"/>
        <v>#VALUE!</v>
      </c>
      <c r="D2129" s="6" t="e">
        <f t="shared" si="205"/>
        <v>#VALUE!</v>
      </c>
      <c r="E2129" s="6" t="e">
        <f t="shared" si="206"/>
        <v>#VALUE!</v>
      </c>
      <c r="F2129" s="6" t="e">
        <f t="shared" si="207"/>
        <v>#VALUE!</v>
      </c>
      <c r="H2129" s="6" t="str">
        <f>IFERROR(IF(Table1[[#This Row],[Multi-lens? 1]]="No", 1, IF(Table1[[#This Row],[Multi-lens? 1]]="Dual", 2, IF(Table1[[#This Row],[Multi-lens? 1]]="Quad", 4, ""))),"")</f>
        <v/>
      </c>
      <c r="I2129" s="9" t="str">
        <f>IFERROR(Table1[[#This Row],[Name]],"")</f>
        <v/>
      </c>
      <c r="K2129" s="3" t="str">
        <f t="shared" si="202"/>
        <v/>
      </c>
      <c r="M2129" s="4" t="e">
        <f>IF(Table1[[#This Row],[Import to Gateway Calculator?]]="Yes",IFERROR(Table1[[#This Row],[Streaming Resolution '[MP']]],""),0)</f>
        <v>#VALUE!</v>
      </c>
      <c r="N2129" s="4" t="e">
        <f>IF(Table1[[#This Row],[Import to Gateway Calculator?]]="Yes",IFERROR(Table1[[#This Row],[Recording Resolution '[MP']]],""),0)</f>
        <v>#VALUE!</v>
      </c>
      <c r="O2129" s="4" t="e">
        <f>IF(Table1[[#This Row],[Import to Gateway Calculator?]]="Yes",IFERROR(Table1[[#This Row],[Frame Rate '[FPS'] 1]],""),0)</f>
        <v>#VALUE!</v>
      </c>
      <c r="P2129" s="4" t="e">
        <f>IF(Table1[[#This Row],[Import to Gateway Calculator?]]="Yes",IFERROR(Table1[[#This Row],[Days of Storage 1]],""),0)</f>
        <v>#VALUE!</v>
      </c>
    </row>
    <row r="2130" spans="1:16" x14ac:dyDescent="0.25">
      <c r="A2130" s="5" t="e">
        <f t="shared" si="203"/>
        <v>#VALUE!</v>
      </c>
      <c r="B2130" s="6" t="str">
        <f>IFERROR(IF(Table1[[#This Row],[Multi-lens? 1]]="No", 1, IF(Table1[[#This Row],[Multi-lens? 1]]="Dual", 2, IF(Table1[[#This Row],[Multi-lens? 1]]="Quad", 4, ""))),"")</f>
        <v/>
      </c>
      <c r="C2130" s="6" t="e">
        <f t="shared" si="204"/>
        <v>#VALUE!</v>
      </c>
      <c r="D2130" s="6" t="e">
        <f t="shared" si="205"/>
        <v>#VALUE!</v>
      </c>
      <c r="E2130" s="6" t="e">
        <f t="shared" si="206"/>
        <v>#VALUE!</v>
      </c>
      <c r="F2130" s="6" t="e">
        <f t="shared" si="207"/>
        <v>#VALUE!</v>
      </c>
      <c r="H2130" s="6" t="str">
        <f>IFERROR(IF(Table1[[#This Row],[Multi-lens? 1]]="No", 1, IF(Table1[[#This Row],[Multi-lens? 1]]="Dual", 2, IF(Table1[[#This Row],[Multi-lens? 1]]="Quad", 4, ""))),"")</f>
        <v/>
      </c>
      <c r="I2130" s="9" t="str">
        <f>IFERROR(Table1[[#This Row],[Name]],"")</f>
        <v/>
      </c>
      <c r="K2130" s="3" t="str">
        <f t="shared" si="202"/>
        <v/>
      </c>
      <c r="M2130" s="4" t="e">
        <f>IF(Table1[[#This Row],[Import to Gateway Calculator?]]="Yes",IFERROR(Table1[[#This Row],[Streaming Resolution '[MP']]],""),0)</f>
        <v>#VALUE!</v>
      </c>
      <c r="N2130" s="4" t="e">
        <f>IF(Table1[[#This Row],[Import to Gateway Calculator?]]="Yes",IFERROR(Table1[[#This Row],[Recording Resolution '[MP']]],""),0)</f>
        <v>#VALUE!</v>
      </c>
      <c r="O2130" s="4" t="e">
        <f>IF(Table1[[#This Row],[Import to Gateway Calculator?]]="Yes",IFERROR(Table1[[#This Row],[Frame Rate '[FPS'] 1]],""),0)</f>
        <v>#VALUE!</v>
      </c>
      <c r="P2130" s="4" t="e">
        <f>IF(Table1[[#This Row],[Import to Gateway Calculator?]]="Yes",IFERROR(Table1[[#This Row],[Days of Storage 1]],""),0)</f>
        <v>#VALUE!</v>
      </c>
    </row>
    <row r="2131" spans="1:16" x14ac:dyDescent="0.25">
      <c r="A2131" s="5" t="e">
        <f t="shared" si="203"/>
        <v>#VALUE!</v>
      </c>
      <c r="B2131" s="6" t="str">
        <f>IFERROR(IF(Table1[[#This Row],[Multi-lens? 1]]="No", 1, IF(Table1[[#This Row],[Multi-lens? 1]]="Dual", 2, IF(Table1[[#This Row],[Multi-lens? 1]]="Quad", 4, ""))),"")</f>
        <v/>
      </c>
      <c r="C2131" s="6" t="e">
        <f t="shared" si="204"/>
        <v>#VALUE!</v>
      </c>
      <c r="D2131" s="6" t="e">
        <f t="shared" si="205"/>
        <v>#VALUE!</v>
      </c>
      <c r="E2131" s="6" t="e">
        <f t="shared" si="206"/>
        <v>#VALUE!</v>
      </c>
      <c r="F2131" s="6" t="e">
        <f t="shared" si="207"/>
        <v>#VALUE!</v>
      </c>
      <c r="H2131" s="6" t="str">
        <f>IFERROR(IF(Table1[[#This Row],[Multi-lens? 1]]="No", 1, IF(Table1[[#This Row],[Multi-lens? 1]]="Dual", 2, IF(Table1[[#This Row],[Multi-lens? 1]]="Quad", 4, ""))),"")</f>
        <v/>
      </c>
      <c r="I2131" s="9" t="str">
        <f>IFERROR(Table1[[#This Row],[Name]],"")</f>
        <v/>
      </c>
      <c r="K2131" s="3" t="str">
        <f t="shared" si="202"/>
        <v/>
      </c>
      <c r="M2131" s="4" t="e">
        <f>IF(Table1[[#This Row],[Import to Gateway Calculator?]]="Yes",IFERROR(Table1[[#This Row],[Streaming Resolution '[MP']]],""),0)</f>
        <v>#VALUE!</v>
      </c>
      <c r="N2131" s="4" t="e">
        <f>IF(Table1[[#This Row],[Import to Gateway Calculator?]]="Yes",IFERROR(Table1[[#This Row],[Recording Resolution '[MP']]],""),0)</f>
        <v>#VALUE!</v>
      </c>
      <c r="O2131" s="4" t="e">
        <f>IF(Table1[[#This Row],[Import to Gateway Calculator?]]="Yes",IFERROR(Table1[[#This Row],[Frame Rate '[FPS'] 1]],""),0)</f>
        <v>#VALUE!</v>
      </c>
      <c r="P2131" s="4" t="e">
        <f>IF(Table1[[#This Row],[Import to Gateway Calculator?]]="Yes",IFERROR(Table1[[#This Row],[Days of Storage 1]],""),0)</f>
        <v>#VALUE!</v>
      </c>
    </row>
    <row r="2132" spans="1:16" x14ac:dyDescent="0.25">
      <c r="A2132" s="5" t="e">
        <f t="shared" si="203"/>
        <v>#VALUE!</v>
      </c>
      <c r="B2132" s="6" t="str">
        <f>IFERROR(IF(Table1[[#This Row],[Multi-lens? 1]]="No", 1, IF(Table1[[#This Row],[Multi-lens? 1]]="Dual", 2, IF(Table1[[#This Row],[Multi-lens? 1]]="Quad", 4, ""))),"")</f>
        <v/>
      </c>
      <c r="C2132" s="6" t="e">
        <f t="shared" si="204"/>
        <v>#VALUE!</v>
      </c>
      <c r="D2132" s="6" t="e">
        <f t="shared" si="205"/>
        <v>#VALUE!</v>
      </c>
      <c r="E2132" s="6" t="e">
        <f t="shared" si="206"/>
        <v>#VALUE!</v>
      </c>
      <c r="F2132" s="6" t="e">
        <f t="shared" si="207"/>
        <v>#VALUE!</v>
      </c>
      <c r="H2132" s="6" t="str">
        <f>IFERROR(IF(Table1[[#This Row],[Multi-lens? 1]]="No", 1, IF(Table1[[#This Row],[Multi-lens? 1]]="Dual", 2, IF(Table1[[#This Row],[Multi-lens? 1]]="Quad", 4, ""))),"")</f>
        <v/>
      </c>
      <c r="I2132" s="9" t="str">
        <f>IFERROR(Table1[[#This Row],[Name]],"")</f>
        <v/>
      </c>
      <c r="K2132" s="3" t="str">
        <f t="shared" si="202"/>
        <v/>
      </c>
      <c r="M2132" s="4" t="e">
        <f>IF(Table1[[#This Row],[Import to Gateway Calculator?]]="Yes",IFERROR(Table1[[#This Row],[Streaming Resolution '[MP']]],""),0)</f>
        <v>#VALUE!</v>
      </c>
      <c r="N2132" s="4" t="e">
        <f>IF(Table1[[#This Row],[Import to Gateway Calculator?]]="Yes",IFERROR(Table1[[#This Row],[Recording Resolution '[MP']]],""),0)</f>
        <v>#VALUE!</v>
      </c>
      <c r="O2132" s="4" t="e">
        <f>IF(Table1[[#This Row],[Import to Gateway Calculator?]]="Yes",IFERROR(Table1[[#This Row],[Frame Rate '[FPS'] 1]],""),0)</f>
        <v>#VALUE!</v>
      </c>
      <c r="P2132" s="4" t="e">
        <f>IF(Table1[[#This Row],[Import to Gateway Calculator?]]="Yes",IFERROR(Table1[[#This Row],[Days of Storage 1]],""),0)</f>
        <v>#VALUE!</v>
      </c>
    </row>
    <row r="2133" spans="1:16" x14ac:dyDescent="0.25">
      <c r="A2133" s="5" t="e">
        <f t="shared" si="203"/>
        <v>#VALUE!</v>
      </c>
      <c r="B2133" s="6" t="str">
        <f>IFERROR(IF(Table1[[#This Row],[Multi-lens? 1]]="No", 1, IF(Table1[[#This Row],[Multi-lens? 1]]="Dual", 2, IF(Table1[[#This Row],[Multi-lens? 1]]="Quad", 4, ""))),"")</f>
        <v/>
      </c>
      <c r="C2133" s="6" t="e">
        <f t="shared" si="204"/>
        <v>#VALUE!</v>
      </c>
      <c r="D2133" s="6" t="e">
        <f t="shared" si="205"/>
        <v>#VALUE!</v>
      </c>
      <c r="E2133" s="6" t="e">
        <f t="shared" si="206"/>
        <v>#VALUE!</v>
      </c>
      <c r="F2133" s="6" t="e">
        <f t="shared" si="207"/>
        <v>#VALUE!</v>
      </c>
      <c r="H2133" s="6" t="str">
        <f>IFERROR(IF(Table1[[#This Row],[Multi-lens? 1]]="No", 1, IF(Table1[[#This Row],[Multi-lens? 1]]="Dual", 2, IF(Table1[[#This Row],[Multi-lens? 1]]="Quad", 4, ""))),"")</f>
        <v/>
      </c>
      <c r="I2133" s="9" t="str">
        <f>IFERROR(Table1[[#This Row],[Name]],"")</f>
        <v/>
      </c>
      <c r="K2133" s="3" t="str">
        <f t="shared" si="202"/>
        <v/>
      </c>
      <c r="M2133" s="4" t="e">
        <f>IF(Table1[[#This Row],[Import to Gateway Calculator?]]="Yes",IFERROR(Table1[[#This Row],[Streaming Resolution '[MP']]],""),0)</f>
        <v>#VALUE!</v>
      </c>
      <c r="N2133" s="4" t="e">
        <f>IF(Table1[[#This Row],[Import to Gateway Calculator?]]="Yes",IFERROR(Table1[[#This Row],[Recording Resolution '[MP']]],""),0)</f>
        <v>#VALUE!</v>
      </c>
      <c r="O2133" s="4" t="e">
        <f>IF(Table1[[#This Row],[Import to Gateway Calculator?]]="Yes",IFERROR(Table1[[#This Row],[Frame Rate '[FPS'] 1]],""),0)</f>
        <v>#VALUE!</v>
      </c>
      <c r="P2133" s="4" t="e">
        <f>IF(Table1[[#This Row],[Import to Gateway Calculator?]]="Yes",IFERROR(Table1[[#This Row],[Days of Storage 1]],""),0)</f>
        <v>#VALUE!</v>
      </c>
    </row>
    <row r="2134" spans="1:16" x14ac:dyDescent="0.25">
      <c r="A2134" s="5" t="e">
        <f t="shared" si="203"/>
        <v>#VALUE!</v>
      </c>
      <c r="B2134" s="6" t="str">
        <f>IFERROR(IF(Table1[[#This Row],[Multi-lens? 1]]="No", 1, IF(Table1[[#This Row],[Multi-lens? 1]]="Dual", 2, IF(Table1[[#This Row],[Multi-lens? 1]]="Quad", 4, ""))),"")</f>
        <v/>
      </c>
      <c r="C2134" s="6" t="e">
        <f t="shared" si="204"/>
        <v>#VALUE!</v>
      </c>
      <c r="D2134" s="6" t="e">
        <f t="shared" si="205"/>
        <v>#VALUE!</v>
      </c>
      <c r="E2134" s="6" t="e">
        <f t="shared" si="206"/>
        <v>#VALUE!</v>
      </c>
      <c r="F2134" s="6" t="e">
        <f t="shared" si="207"/>
        <v>#VALUE!</v>
      </c>
      <c r="H2134" s="6" t="str">
        <f>IFERROR(IF(Table1[[#This Row],[Multi-lens? 1]]="No", 1, IF(Table1[[#This Row],[Multi-lens? 1]]="Dual", 2, IF(Table1[[#This Row],[Multi-lens? 1]]="Quad", 4, ""))),"")</f>
        <v/>
      </c>
      <c r="I2134" s="9" t="str">
        <f>IFERROR(Table1[[#This Row],[Name]],"")</f>
        <v/>
      </c>
      <c r="K2134" s="3" t="str">
        <f t="shared" si="202"/>
        <v/>
      </c>
      <c r="M2134" s="4" t="e">
        <f>IF(Table1[[#This Row],[Import to Gateway Calculator?]]="Yes",IFERROR(Table1[[#This Row],[Streaming Resolution '[MP']]],""),0)</f>
        <v>#VALUE!</v>
      </c>
      <c r="N2134" s="4" t="e">
        <f>IF(Table1[[#This Row],[Import to Gateway Calculator?]]="Yes",IFERROR(Table1[[#This Row],[Recording Resolution '[MP']]],""),0)</f>
        <v>#VALUE!</v>
      </c>
      <c r="O2134" s="4" t="e">
        <f>IF(Table1[[#This Row],[Import to Gateway Calculator?]]="Yes",IFERROR(Table1[[#This Row],[Frame Rate '[FPS'] 1]],""),0)</f>
        <v>#VALUE!</v>
      </c>
      <c r="P2134" s="4" t="e">
        <f>IF(Table1[[#This Row],[Import to Gateway Calculator?]]="Yes",IFERROR(Table1[[#This Row],[Days of Storage 1]],""),0)</f>
        <v>#VALUE!</v>
      </c>
    </row>
    <row r="2135" spans="1:16" x14ac:dyDescent="0.25">
      <c r="A2135" s="5" t="e">
        <f t="shared" si="203"/>
        <v>#VALUE!</v>
      </c>
      <c r="B2135" s="6" t="str">
        <f>IFERROR(IF(Table1[[#This Row],[Multi-lens? 1]]="No", 1, IF(Table1[[#This Row],[Multi-lens? 1]]="Dual", 2, IF(Table1[[#This Row],[Multi-lens? 1]]="Quad", 4, ""))),"")</f>
        <v/>
      </c>
      <c r="C2135" s="6" t="e">
        <f t="shared" si="204"/>
        <v>#VALUE!</v>
      </c>
      <c r="D2135" s="6" t="e">
        <f t="shared" si="205"/>
        <v>#VALUE!</v>
      </c>
      <c r="E2135" s="6" t="e">
        <f t="shared" si="206"/>
        <v>#VALUE!</v>
      </c>
      <c r="F2135" s="6" t="e">
        <f t="shared" si="207"/>
        <v>#VALUE!</v>
      </c>
      <c r="H2135" s="6" t="str">
        <f>IFERROR(IF(Table1[[#This Row],[Multi-lens? 1]]="No", 1, IF(Table1[[#This Row],[Multi-lens? 1]]="Dual", 2, IF(Table1[[#This Row],[Multi-lens? 1]]="Quad", 4, ""))),"")</f>
        <v/>
      </c>
      <c r="I2135" s="9" t="str">
        <f>IFERROR(Table1[[#This Row],[Name]],"")</f>
        <v/>
      </c>
      <c r="K2135" s="3" t="str">
        <f t="shared" si="202"/>
        <v/>
      </c>
      <c r="M2135" s="4" t="e">
        <f>IF(Table1[[#This Row],[Import to Gateway Calculator?]]="Yes",IFERROR(Table1[[#This Row],[Streaming Resolution '[MP']]],""),0)</f>
        <v>#VALUE!</v>
      </c>
      <c r="N2135" s="4" t="e">
        <f>IF(Table1[[#This Row],[Import to Gateway Calculator?]]="Yes",IFERROR(Table1[[#This Row],[Recording Resolution '[MP']]],""),0)</f>
        <v>#VALUE!</v>
      </c>
      <c r="O2135" s="4" t="e">
        <f>IF(Table1[[#This Row],[Import to Gateway Calculator?]]="Yes",IFERROR(Table1[[#This Row],[Frame Rate '[FPS'] 1]],""),0)</f>
        <v>#VALUE!</v>
      </c>
      <c r="P2135" s="4" t="e">
        <f>IF(Table1[[#This Row],[Import to Gateway Calculator?]]="Yes",IFERROR(Table1[[#This Row],[Days of Storage 1]],""),0)</f>
        <v>#VALUE!</v>
      </c>
    </row>
    <row r="2136" spans="1:16" x14ac:dyDescent="0.25">
      <c r="A2136" s="5" t="e">
        <f t="shared" si="203"/>
        <v>#VALUE!</v>
      </c>
      <c r="B2136" s="6" t="str">
        <f>IFERROR(IF(Table1[[#This Row],[Multi-lens? 1]]="No", 1, IF(Table1[[#This Row],[Multi-lens? 1]]="Dual", 2, IF(Table1[[#This Row],[Multi-lens? 1]]="Quad", 4, ""))),"")</f>
        <v/>
      </c>
      <c r="C2136" s="6" t="e">
        <f t="shared" si="204"/>
        <v>#VALUE!</v>
      </c>
      <c r="D2136" s="6" t="e">
        <f t="shared" si="205"/>
        <v>#VALUE!</v>
      </c>
      <c r="E2136" s="6" t="e">
        <f t="shared" si="206"/>
        <v>#VALUE!</v>
      </c>
      <c r="F2136" s="6" t="e">
        <f t="shared" si="207"/>
        <v>#VALUE!</v>
      </c>
      <c r="H2136" s="6" t="str">
        <f>IFERROR(IF(Table1[[#This Row],[Multi-lens? 1]]="No", 1, IF(Table1[[#This Row],[Multi-lens? 1]]="Dual", 2, IF(Table1[[#This Row],[Multi-lens? 1]]="Quad", 4, ""))),"")</f>
        <v/>
      </c>
      <c r="I2136" s="9" t="str">
        <f>IFERROR(Table1[[#This Row],[Name]],"")</f>
        <v/>
      </c>
      <c r="K2136" s="3" t="str">
        <f t="shared" si="202"/>
        <v/>
      </c>
      <c r="M2136" s="4" t="e">
        <f>IF(Table1[[#This Row],[Import to Gateway Calculator?]]="Yes",IFERROR(Table1[[#This Row],[Streaming Resolution '[MP']]],""),0)</f>
        <v>#VALUE!</v>
      </c>
      <c r="N2136" s="4" t="e">
        <f>IF(Table1[[#This Row],[Import to Gateway Calculator?]]="Yes",IFERROR(Table1[[#This Row],[Recording Resolution '[MP']]],""),0)</f>
        <v>#VALUE!</v>
      </c>
      <c r="O2136" s="4" t="e">
        <f>IF(Table1[[#This Row],[Import to Gateway Calculator?]]="Yes",IFERROR(Table1[[#This Row],[Frame Rate '[FPS'] 1]],""),0)</f>
        <v>#VALUE!</v>
      </c>
      <c r="P2136" s="4" t="e">
        <f>IF(Table1[[#This Row],[Import to Gateway Calculator?]]="Yes",IFERROR(Table1[[#This Row],[Days of Storage 1]],""),0)</f>
        <v>#VALUE!</v>
      </c>
    </row>
    <row r="2137" spans="1:16" x14ac:dyDescent="0.25">
      <c r="A2137" s="5" t="e">
        <f t="shared" si="203"/>
        <v>#VALUE!</v>
      </c>
      <c r="B2137" s="6" t="str">
        <f>IFERROR(IF(Table1[[#This Row],[Multi-lens? 1]]="No", 1, IF(Table1[[#This Row],[Multi-lens? 1]]="Dual", 2, IF(Table1[[#This Row],[Multi-lens? 1]]="Quad", 4, ""))),"")</f>
        <v/>
      </c>
      <c r="C2137" s="6" t="e">
        <f t="shared" si="204"/>
        <v>#VALUE!</v>
      </c>
      <c r="D2137" s="6" t="e">
        <f t="shared" si="205"/>
        <v>#VALUE!</v>
      </c>
      <c r="E2137" s="6" t="e">
        <f t="shared" si="206"/>
        <v>#VALUE!</v>
      </c>
      <c r="F2137" s="6" t="e">
        <f t="shared" si="207"/>
        <v>#VALUE!</v>
      </c>
      <c r="H2137" s="6" t="str">
        <f>IFERROR(IF(Table1[[#This Row],[Multi-lens? 1]]="No", 1, IF(Table1[[#This Row],[Multi-lens? 1]]="Dual", 2, IF(Table1[[#This Row],[Multi-lens? 1]]="Quad", 4, ""))),"")</f>
        <v/>
      </c>
      <c r="I2137" s="9" t="str">
        <f>IFERROR(Table1[[#This Row],[Name]],"")</f>
        <v/>
      </c>
      <c r="K2137" s="3" t="str">
        <f t="shared" si="202"/>
        <v/>
      </c>
      <c r="M2137" s="4" t="e">
        <f>IF(Table1[[#This Row],[Import to Gateway Calculator?]]="Yes",IFERROR(Table1[[#This Row],[Streaming Resolution '[MP']]],""),0)</f>
        <v>#VALUE!</v>
      </c>
      <c r="N2137" s="4" t="e">
        <f>IF(Table1[[#This Row],[Import to Gateway Calculator?]]="Yes",IFERROR(Table1[[#This Row],[Recording Resolution '[MP']]],""),0)</f>
        <v>#VALUE!</v>
      </c>
      <c r="O2137" s="4" t="e">
        <f>IF(Table1[[#This Row],[Import to Gateway Calculator?]]="Yes",IFERROR(Table1[[#This Row],[Frame Rate '[FPS'] 1]],""),0)</f>
        <v>#VALUE!</v>
      </c>
      <c r="P2137" s="4" t="e">
        <f>IF(Table1[[#This Row],[Import to Gateway Calculator?]]="Yes",IFERROR(Table1[[#This Row],[Days of Storage 1]],""),0)</f>
        <v>#VALUE!</v>
      </c>
    </row>
    <row r="2138" spans="1:16" x14ac:dyDescent="0.25">
      <c r="A2138" s="5" t="e">
        <f t="shared" si="203"/>
        <v>#VALUE!</v>
      </c>
      <c r="B2138" s="6" t="str">
        <f>IFERROR(IF(Table1[[#This Row],[Multi-lens? 1]]="No", 1, IF(Table1[[#This Row],[Multi-lens? 1]]="Dual", 2, IF(Table1[[#This Row],[Multi-lens? 1]]="Quad", 4, ""))),"")</f>
        <v/>
      </c>
      <c r="C2138" s="6" t="e">
        <f t="shared" si="204"/>
        <v>#VALUE!</v>
      </c>
      <c r="D2138" s="6" t="e">
        <f t="shared" si="205"/>
        <v>#VALUE!</v>
      </c>
      <c r="E2138" s="6" t="e">
        <f t="shared" si="206"/>
        <v>#VALUE!</v>
      </c>
      <c r="F2138" s="6" t="e">
        <f t="shared" si="207"/>
        <v>#VALUE!</v>
      </c>
      <c r="H2138" s="6" t="str">
        <f>IFERROR(IF(Table1[[#This Row],[Multi-lens? 1]]="No", 1, IF(Table1[[#This Row],[Multi-lens? 1]]="Dual", 2, IF(Table1[[#This Row],[Multi-lens? 1]]="Quad", 4, ""))),"")</f>
        <v/>
      </c>
      <c r="I2138" s="9" t="str">
        <f>IFERROR(Table1[[#This Row],[Name]],"")</f>
        <v/>
      </c>
      <c r="K2138" s="3" t="str">
        <f t="shared" si="202"/>
        <v/>
      </c>
      <c r="M2138" s="4" t="e">
        <f>IF(Table1[[#This Row],[Import to Gateway Calculator?]]="Yes",IFERROR(Table1[[#This Row],[Streaming Resolution '[MP']]],""),0)</f>
        <v>#VALUE!</v>
      </c>
      <c r="N2138" s="4" t="e">
        <f>IF(Table1[[#This Row],[Import to Gateway Calculator?]]="Yes",IFERROR(Table1[[#This Row],[Recording Resolution '[MP']]],""),0)</f>
        <v>#VALUE!</v>
      </c>
      <c r="O2138" s="4" t="e">
        <f>IF(Table1[[#This Row],[Import to Gateway Calculator?]]="Yes",IFERROR(Table1[[#This Row],[Frame Rate '[FPS'] 1]],""),0)</f>
        <v>#VALUE!</v>
      </c>
      <c r="P2138" s="4" t="e">
        <f>IF(Table1[[#This Row],[Import to Gateway Calculator?]]="Yes",IFERROR(Table1[[#This Row],[Days of Storage 1]],""),0)</f>
        <v>#VALUE!</v>
      </c>
    </row>
    <row r="2139" spans="1:16" x14ac:dyDescent="0.25">
      <c r="A2139" s="5" t="e">
        <f t="shared" si="203"/>
        <v>#VALUE!</v>
      </c>
      <c r="B2139" s="6" t="str">
        <f>IFERROR(IF(Table1[[#This Row],[Multi-lens? 1]]="No", 1, IF(Table1[[#This Row],[Multi-lens? 1]]="Dual", 2, IF(Table1[[#This Row],[Multi-lens? 1]]="Quad", 4, ""))),"")</f>
        <v/>
      </c>
      <c r="C2139" s="6" t="e">
        <f t="shared" si="204"/>
        <v>#VALUE!</v>
      </c>
      <c r="D2139" s="6" t="e">
        <f t="shared" si="205"/>
        <v>#VALUE!</v>
      </c>
      <c r="E2139" s="6" t="e">
        <f t="shared" si="206"/>
        <v>#VALUE!</v>
      </c>
      <c r="F2139" s="6" t="e">
        <f t="shared" si="207"/>
        <v>#VALUE!</v>
      </c>
      <c r="H2139" s="6" t="str">
        <f>IFERROR(IF(Table1[[#This Row],[Multi-lens? 1]]="No", 1, IF(Table1[[#This Row],[Multi-lens? 1]]="Dual", 2, IF(Table1[[#This Row],[Multi-lens? 1]]="Quad", 4, ""))),"")</f>
        <v/>
      </c>
      <c r="I2139" s="9" t="str">
        <f>IFERROR(Table1[[#This Row],[Name]],"")</f>
        <v/>
      </c>
      <c r="K2139" s="3" t="str">
        <f t="shared" si="202"/>
        <v/>
      </c>
      <c r="M2139" s="4" t="e">
        <f>IF(Table1[[#This Row],[Import to Gateway Calculator?]]="Yes",IFERROR(Table1[[#This Row],[Streaming Resolution '[MP']]],""),0)</f>
        <v>#VALUE!</v>
      </c>
      <c r="N2139" s="4" t="e">
        <f>IF(Table1[[#This Row],[Import to Gateway Calculator?]]="Yes",IFERROR(Table1[[#This Row],[Recording Resolution '[MP']]],""),0)</f>
        <v>#VALUE!</v>
      </c>
      <c r="O2139" s="4" t="e">
        <f>IF(Table1[[#This Row],[Import to Gateway Calculator?]]="Yes",IFERROR(Table1[[#This Row],[Frame Rate '[FPS'] 1]],""),0)</f>
        <v>#VALUE!</v>
      </c>
      <c r="P2139" s="4" t="e">
        <f>IF(Table1[[#This Row],[Import to Gateway Calculator?]]="Yes",IFERROR(Table1[[#This Row],[Days of Storage 1]],""),0)</f>
        <v>#VALUE!</v>
      </c>
    </row>
    <row r="2140" spans="1:16" x14ac:dyDescent="0.25">
      <c r="A2140" s="5" t="e">
        <f t="shared" si="203"/>
        <v>#VALUE!</v>
      </c>
      <c r="B2140" s="6" t="str">
        <f>IFERROR(IF(Table1[[#This Row],[Multi-lens? 1]]="No", 1, IF(Table1[[#This Row],[Multi-lens? 1]]="Dual", 2, IF(Table1[[#This Row],[Multi-lens? 1]]="Quad", 4, ""))),"")</f>
        <v/>
      </c>
      <c r="C2140" s="6" t="e">
        <f t="shared" si="204"/>
        <v>#VALUE!</v>
      </c>
      <c r="D2140" s="6" t="e">
        <f t="shared" si="205"/>
        <v>#VALUE!</v>
      </c>
      <c r="E2140" s="6" t="e">
        <f t="shared" si="206"/>
        <v>#VALUE!</v>
      </c>
      <c r="F2140" s="6" t="e">
        <f t="shared" si="207"/>
        <v>#VALUE!</v>
      </c>
      <c r="H2140" s="6" t="str">
        <f>IFERROR(IF(Table1[[#This Row],[Multi-lens? 1]]="No", 1, IF(Table1[[#This Row],[Multi-lens? 1]]="Dual", 2, IF(Table1[[#This Row],[Multi-lens? 1]]="Quad", 4, ""))),"")</f>
        <v/>
      </c>
      <c r="I2140" s="9" t="str">
        <f>IFERROR(Table1[[#This Row],[Name]],"")</f>
        <v/>
      </c>
      <c r="K2140" s="3" t="str">
        <f t="shared" si="202"/>
        <v/>
      </c>
      <c r="M2140" s="4" t="e">
        <f>IF(Table1[[#This Row],[Import to Gateway Calculator?]]="Yes",IFERROR(Table1[[#This Row],[Streaming Resolution '[MP']]],""),0)</f>
        <v>#VALUE!</v>
      </c>
      <c r="N2140" s="4" t="e">
        <f>IF(Table1[[#This Row],[Import to Gateway Calculator?]]="Yes",IFERROR(Table1[[#This Row],[Recording Resolution '[MP']]],""),0)</f>
        <v>#VALUE!</v>
      </c>
      <c r="O2140" s="4" t="e">
        <f>IF(Table1[[#This Row],[Import to Gateway Calculator?]]="Yes",IFERROR(Table1[[#This Row],[Frame Rate '[FPS'] 1]],""),0)</f>
        <v>#VALUE!</v>
      </c>
      <c r="P2140" s="4" t="e">
        <f>IF(Table1[[#This Row],[Import to Gateway Calculator?]]="Yes",IFERROR(Table1[[#This Row],[Days of Storage 1]],""),0)</f>
        <v>#VALUE!</v>
      </c>
    </row>
    <row r="2141" spans="1:16" x14ac:dyDescent="0.25">
      <c r="A2141" s="5" t="e">
        <f t="shared" si="203"/>
        <v>#VALUE!</v>
      </c>
      <c r="B2141" s="6" t="str">
        <f>IFERROR(IF(Table1[[#This Row],[Multi-lens? 1]]="No", 1, IF(Table1[[#This Row],[Multi-lens? 1]]="Dual", 2, IF(Table1[[#This Row],[Multi-lens? 1]]="Quad", 4, ""))),"")</f>
        <v/>
      </c>
      <c r="C2141" s="6" t="e">
        <f t="shared" si="204"/>
        <v>#VALUE!</v>
      </c>
      <c r="D2141" s="6" t="e">
        <f t="shared" si="205"/>
        <v>#VALUE!</v>
      </c>
      <c r="E2141" s="6" t="e">
        <f t="shared" si="206"/>
        <v>#VALUE!</v>
      </c>
      <c r="F2141" s="6" t="e">
        <f t="shared" si="207"/>
        <v>#VALUE!</v>
      </c>
      <c r="H2141" s="6" t="str">
        <f>IFERROR(IF(Table1[[#This Row],[Multi-lens? 1]]="No", 1, IF(Table1[[#This Row],[Multi-lens? 1]]="Dual", 2, IF(Table1[[#This Row],[Multi-lens? 1]]="Quad", 4, ""))),"")</f>
        <v/>
      </c>
      <c r="I2141" s="9" t="str">
        <f>IFERROR(Table1[[#This Row],[Name]],"")</f>
        <v/>
      </c>
      <c r="K2141" s="3" t="str">
        <f t="shared" si="202"/>
        <v/>
      </c>
      <c r="M2141" s="4" t="e">
        <f>IF(Table1[[#This Row],[Import to Gateway Calculator?]]="Yes",IFERROR(Table1[[#This Row],[Streaming Resolution '[MP']]],""),0)</f>
        <v>#VALUE!</v>
      </c>
      <c r="N2141" s="4" t="e">
        <f>IF(Table1[[#This Row],[Import to Gateway Calculator?]]="Yes",IFERROR(Table1[[#This Row],[Recording Resolution '[MP']]],""),0)</f>
        <v>#VALUE!</v>
      </c>
      <c r="O2141" s="4" t="e">
        <f>IF(Table1[[#This Row],[Import to Gateway Calculator?]]="Yes",IFERROR(Table1[[#This Row],[Frame Rate '[FPS'] 1]],""),0)</f>
        <v>#VALUE!</v>
      </c>
      <c r="P2141" s="4" t="e">
        <f>IF(Table1[[#This Row],[Import to Gateway Calculator?]]="Yes",IFERROR(Table1[[#This Row],[Days of Storage 1]],""),0)</f>
        <v>#VALUE!</v>
      </c>
    </row>
    <row r="2142" spans="1:16" x14ac:dyDescent="0.25">
      <c r="A2142" s="5" t="e">
        <f t="shared" si="203"/>
        <v>#VALUE!</v>
      </c>
      <c r="B2142" s="6" t="str">
        <f>IFERROR(IF(Table1[[#This Row],[Multi-lens? 1]]="No", 1, IF(Table1[[#This Row],[Multi-lens? 1]]="Dual", 2, IF(Table1[[#This Row],[Multi-lens? 1]]="Quad", 4, ""))),"")</f>
        <v/>
      </c>
      <c r="C2142" s="6" t="e">
        <f t="shared" si="204"/>
        <v>#VALUE!</v>
      </c>
      <c r="D2142" s="6" t="e">
        <f t="shared" si="205"/>
        <v>#VALUE!</v>
      </c>
      <c r="E2142" s="6" t="e">
        <f t="shared" si="206"/>
        <v>#VALUE!</v>
      </c>
      <c r="F2142" s="6" t="e">
        <f t="shared" si="207"/>
        <v>#VALUE!</v>
      </c>
      <c r="H2142" s="6" t="str">
        <f>IFERROR(IF(Table1[[#This Row],[Multi-lens? 1]]="No", 1, IF(Table1[[#This Row],[Multi-lens? 1]]="Dual", 2, IF(Table1[[#This Row],[Multi-lens? 1]]="Quad", 4, ""))),"")</f>
        <v/>
      </c>
      <c r="I2142" s="9" t="str">
        <f>IFERROR(Table1[[#This Row],[Name]],"")</f>
        <v/>
      </c>
      <c r="K2142" s="3" t="str">
        <f t="shared" si="202"/>
        <v/>
      </c>
      <c r="M2142" s="4" t="e">
        <f>IF(Table1[[#This Row],[Import to Gateway Calculator?]]="Yes",IFERROR(Table1[[#This Row],[Streaming Resolution '[MP']]],""),0)</f>
        <v>#VALUE!</v>
      </c>
      <c r="N2142" s="4" t="e">
        <f>IF(Table1[[#This Row],[Import to Gateway Calculator?]]="Yes",IFERROR(Table1[[#This Row],[Recording Resolution '[MP']]],""),0)</f>
        <v>#VALUE!</v>
      </c>
      <c r="O2142" s="4" t="e">
        <f>IF(Table1[[#This Row],[Import to Gateway Calculator?]]="Yes",IFERROR(Table1[[#This Row],[Frame Rate '[FPS'] 1]],""),0)</f>
        <v>#VALUE!</v>
      </c>
      <c r="P2142" s="4" t="e">
        <f>IF(Table1[[#This Row],[Import to Gateway Calculator?]]="Yes",IFERROR(Table1[[#This Row],[Days of Storage 1]],""),0)</f>
        <v>#VALUE!</v>
      </c>
    </row>
    <row r="2143" spans="1:16" x14ac:dyDescent="0.25">
      <c r="A2143" s="5" t="e">
        <f t="shared" si="203"/>
        <v>#VALUE!</v>
      </c>
      <c r="B2143" s="6" t="str">
        <f>IFERROR(IF(Table1[[#This Row],[Multi-lens? 1]]="No", 1, IF(Table1[[#This Row],[Multi-lens? 1]]="Dual", 2, IF(Table1[[#This Row],[Multi-lens? 1]]="Quad", 4, ""))),"")</f>
        <v/>
      </c>
      <c r="C2143" s="6" t="e">
        <f t="shared" si="204"/>
        <v>#VALUE!</v>
      </c>
      <c r="D2143" s="6" t="e">
        <f t="shared" si="205"/>
        <v>#VALUE!</v>
      </c>
      <c r="E2143" s="6" t="e">
        <f t="shared" si="206"/>
        <v>#VALUE!</v>
      </c>
      <c r="F2143" s="6" t="e">
        <f t="shared" si="207"/>
        <v>#VALUE!</v>
      </c>
      <c r="H2143" s="6" t="str">
        <f>IFERROR(IF(Table1[[#This Row],[Multi-lens? 1]]="No", 1, IF(Table1[[#This Row],[Multi-lens? 1]]="Dual", 2, IF(Table1[[#This Row],[Multi-lens? 1]]="Quad", 4, ""))),"")</f>
        <v/>
      </c>
      <c r="I2143" s="9" t="str">
        <f>IFERROR(Table1[[#This Row],[Name]],"")</f>
        <v/>
      </c>
      <c r="K2143" s="3" t="str">
        <f t="shared" si="202"/>
        <v/>
      </c>
      <c r="M2143" s="4" t="e">
        <f>IF(Table1[[#This Row],[Import to Gateway Calculator?]]="Yes",IFERROR(Table1[[#This Row],[Streaming Resolution '[MP']]],""),0)</f>
        <v>#VALUE!</v>
      </c>
      <c r="N2143" s="4" t="e">
        <f>IF(Table1[[#This Row],[Import to Gateway Calculator?]]="Yes",IFERROR(Table1[[#This Row],[Recording Resolution '[MP']]],""),0)</f>
        <v>#VALUE!</v>
      </c>
      <c r="O2143" s="4" t="e">
        <f>IF(Table1[[#This Row],[Import to Gateway Calculator?]]="Yes",IFERROR(Table1[[#This Row],[Frame Rate '[FPS'] 1]],""),0)</f>
        <v>#VALUE!</v>
      </c>
      <c r="P2143" s="4" t="e">
        <f>IF(Table1[[#This Row],[Import to Gateway Calculator?]]="Yes",IFERROR(Table1[[#This Row],[Days of Storage 1]],""),0)</f>
        <v>#VALUE!</v>
      </c>
    </row>
    <row r="2144" spans="1:16" x14ac:dyDescent="0.25">
      <c r="A2144" s="5" t="e">
        <f t="shared" si="203"/>
        <v>#VALUE!</v>
      </c>
      <c r="B2144" s="6" t="str">
        <f>IFERROR(IF(Table1[[#This Row],[Multi-lens? 1]]="No", 1, IF(Table1[[#This Row],[Multi-lens? 1]]="Dual", 2, IF(Table1[[#This Row],[Multi-lens? 1]]="Quad", 4, ""))),"")</f>
        <v/>
      </c>
      <c r="C2144" s="6" t="e">
        <f t="shared" si="204"/>
        <v>#VALUE!</v>
      </c>
      <c r="D2144" s="6" t="e">
        <f t="shared" si="205"/>
        <v>#VALUE!</v>
      </c>
      <c r="E2144" s="6" t="e">
        <f t="shared" si="206"/>
        <v>#VALUE!</v>
      </c>
      <c r="F2144" s="6" t="e">
        <f t="shared" si="207"/>
        <v>#VALUE!</v>
      </c>
      <c r="H2144" s="6" t="str">
        <f>IFERROR(IF(Table1[[#This Row],[Multi-lens? 1]]="No", 1, IF(Table1[[#This Row],[Multi-lens? 1]]="Dual", 2, IF(Table1[[#This Row],[Multi-lens? 1]]="Quad", 4, ""))),"")</f>
        <v/>
      </c>
      <c r="I2144" s="9" t="str">
        <f>IFERROR(Table1[[#This Row],[Name]],"")</f>
        <v/>
      </c>
      <c r="K2144" s="3" t="str">
        <f t="shared" si="202"/>
        <v/>
      </c>
      <c r="M2144" s="4" t="e">
        <f>IF(Table1[[#This Row],[Import to Gateway Calculator?]]="Yes",IFERROR(Table1[[#This Row],[Streaming Resolution '[MP']]],""),0)</f>
        <v>#VALUE!</v>
      </c>
      <c r="N2144" s="4" t="e">
        <f>IF(Table1[[#This Row],[Import to Gateway Calculator?]]="Yes",IFERROR(Table1[[#This Row],[Recording Resolution '[MP']]],""),0)</f>
        <v>#VALUE!</v>
      </c>
      <c r="O2144" s="4" t="e">
        <f>IF(Table1[[#This Row],[Import to Gateway Calculator?]]="Yes",IFERROR(Table1[[#This Row],[Frame Rate '[FPS'] 1]],""),0)</f>
        <v>#VALUE!</v>
      </c>
      <c r="P2144" s="4" t="e">
        <f>IF(Table1[[#This Row],[Import to Gateway Calculator?]]="Yes",IFERROR(Table1[[#This Row],[Days of Storage 1]],""),0)</f>
        <v>#VALUE!</v>
      </c>
    </row>
    <row r="2145" spans="1:16" x14ac:dyDescent="0.25">
      <c r="A2145" s="5" t="e">
        <f t="shared" si="203"/>
        <v>#VALUE!</v>
      </c>
      <c r="B2145" s="6" t="str">
        <f>IFERROR(IF(Table1[[#This Row],[Multi-lens? 1]]="No", 1, IF(Table1[[#This Row],[Multi-lens? 1]]="Dual", 2, IF(Table1[[#This Row],[Multi-lens? 1]]="Quad", 4, ""))),"")</f>
        <v/>
      </c>
      <c r="C2145" s="6" t="e">
        <f t="shared" si="204"/>
        <v>#VALUE!</v>
      </c>
      <c r="D2145" s="6" t="e">
        <f t="shared" si="205"/>
        <v>#VALUE!</v>
      </c>
      <c r="E2145" s="6" t="e">
        <f t="shared" si="206"/>
        <v>#VALUE!</v>
      </c>
      <c r="F2145" s="6" t="e">
        <f t="shared" si="207"/>
        <v>#VALUE!</v>
      </c>
      <c r="H2145" s="6" t="str">
        <f>IFERROR(IF(Table1[[#This Row],[Multi-lens? 1]]="No", 1, IF(Table1[[#This Row],[Multi-lens? 1]]="Dual", 2, IF(Table1[[#This Row],[Multi-lens? 1]]="Quad", 4, ""))),"")</f>
        <v/>
      </c>
      <c r="I2145" s="9" t="str">
        <f>IFERROR(Table1[[#This Row],[Name]],"")</f>
        <v/>
      </c>
      <c r="K2145" s="3" t="str">
        <f t="shared" si="202"/>
        <v/>
      </c>
      <c r="M2145" s="4" t="e">
        <f>IF(Table1[[#This Row],[Import to Gateway Calculator?]]="Yes",IFERROR(Table1[[#This Row],[Streaming Resolution '[MP']]],""),0)</f>
        <v>#VALUE!</v>
      </c>
      <c r="N2145" s="4" t="e">
        <f>IF(Table1[[#This Row],[Import to Gateway Calculator?]]="Yes",IFERROR(Table1[[#This Row],[Recording Resolution '[MP']]],""),0)</f>
        <v>#VALUE!</v>
      </c>
      <c r="O2145" s="4" t="e">
        <f>IF(Table1[[#This Row],[Import to Gateway Calculator?]]="Yes",IFERROR(Table1[[#This Row],[Frame Rate '[FPS'] 1]],""),0)</f>
        <v>#VALUE!</v>
      </c>
      <c r="P2145" s="4" t="e">
        <f>IF(Table1[[#This Row],[Import to Gateway Calculator?]]="Yes",IFERROR(Table1[[#This Row],[Days of Storage 1]],""),0)</f>
        <v>#VALUE!</v>
      </c>
    </row>
    <row r="2146" spans="1:16" x14ac:dyDescent="0.25">
      <c r="A2146" s="5" t="e">
        <f t="shared" si="203"/>
        <v>#VALUE!</v>
      </c>
      <c r="B2146" s="6" t="str">
        <f>IFERROR(IF(Table1[[#This Row],[Multi-lens? 1]]="No", 1, IF(Table1[[#This Row],[Multi-lens? 1]]="Dual", 2, IF(Table1[[#This Row],[Multi-lens? 1]]="Quad", 4, ""))),"")</f>
        <v/>
      </c>
      <c r="C2146" s="6" t="e">
        <f t="shared" si="204"/>
        <v>#VALUE!</v>
      </c>
      <c r="D2146" s="6" t="e">
        <f t="shared" si="205"/>
        <v>#VALUE!</v>
      </c>
      <c r="E2146" s="6" t="e">
        <f t="shared" si="206"/>
        <v>#VALUE!</v>
      </c>
      <c r="F2146" s="6" t="e">
        <f t="shared" si="207"/>
        <v>#VALUE!</v>
      </c>
      <c r="H2146" s="6" t="str">
        <f>IFERROR(IF(Table1[[#This Row],[Multi-lens? 1]]="No", 1, IF(Table1[[#This Row],[Multi-lens? 1]]="Dual", 2, IF(Table1[[#This Row],[Multi-lens? 1]]="Quad", 4, ""))),"")</f>
        <v/>
      </c>
      <c r="I2146" s="9" t="str">
        <f>IFERROR(Table1[[#This Row],[Name]],"")</f>
        <v/>
      </c>
      <c r="K2146" s="3" t="str">
        <f t="shared" si="202"/>
        <v/>
      </c>
      <c r="M2146" s="4" t="e">
        <f>IF(Table1[[#This Row],[Import to Gateway Calculator?]]="Yes",IFERROR(Table1[[#This Row],[Streaming Resolution '[MP']]],""),0)</f>
        <v>#VALUE!</v>
      </c>
      <c r="N2146" s="4" t="e">
        <f>IF(Table1[[#This Row],[Import to Gateway Calculator?]]="Yes",IFERROR(Table1[[#This Row],[Recording Resolution '[MP']]],""),0)</f>
        <v>#VALUE!</v>
      </c>
      <c r="O2146" s="4" t="e">
        <f>IF(Table1[[#This Row],[Import to Gateway Calculator?]]="Yes",IFERROR(Table1[[#This Row],[Frame Rate '[FPS'] 1]],""),0)</f>
        <v>#VALUE!</v>
      </c>
      <c r="P2146" s="4" t="e">
        <f>IF(Table1[[#This Row],[Import to Gateway Calculator?]]="Yes",IFERROR(Table1[[#This Row],[Days of Storage 1]],""),0)</f>
        <v>#VALUE!</v>
      </c>
    </row>
    <row r="2147" spans="1:16" x14ac:dyDescent="0.25">
      <c r="A2147" s="5" t="e">
        <f t="shared" si="203"/>
        <v>#VALUE!</v>
      </c>
      <c r="B2147" s="6" t="str">
        <f>IFERROR(IF(Table1[[#This Row],[Multi-lens? 1]]="No", 1, IF(Table1[[#This Row],[Multi-lens? 1]]="Dual", 2, IF(Table1[[#This Row],[Multi-lens? 1]]="Quad", 4, ""))),"")</f>
        <v/>
      </c>
      <c r="C2147" s="6" t="e">
        <f t="shared" si="204"/>
        <v>#VALUE!</v>
      </c>
      <c r="D2147" s="6" t="e">
        <f t="shared" si="205"/>
        <v>#VALUE!</v>
      </c>
      <c r="E2147" s="6" t="e">
        <f t="shared" si="206"/>
        <v>#VALUE!</v>
      </c>
      <c r="F2147" s="6" t="e">
        <f t="shared" si="207"/>
        <v>#VALUE!</v>
      </c>
      <c r="H2147" s="6" t="str">
        <f>IFERROR(IF(Table1[[#This Row],[Multi-lens? 1]]="No", 1, IF(Table1[[#This Row],[Multi-lens? 1]]="Dual", 2, IF(Table1[[#This Row],[Multi-lens? 1]]="Quad", 4, ""))),"")</f>
        <v/>
      </c>
      <c r="I2147" s="9" t="str">
        <f>IFERROR(Table1[[#This Row],[Name]],"")</f>
        <v/>
      </c>
      <c r="K2147" s="3" t="str">
        <f t="shared" si="202"/>
        <v/>
      </c>
      <c r="M2147" s="4" t="e">
        <f>IF(Table1[[#This Row],[Import to Gateway Calculator?]]="Yes",IFERROR(Table1[[#This Row],[Streaming Resolution '[MP']]],""),0)</f>
        <v>#VALUE!</v>
      </c>
      <c r="N2147" s="4" t="e">
        <f>IF(Table1[[#This Row],[Import to Gateway Calculator?]]="Yes",IFERROR(Table1[[#This Row],[Recording Resolution '[MP']]],""),0)</f>
        <v>#VALUE!</v>
      </c>
      <c r="O2147" s="4" t="e">
        <f>IF(Table1[[#This Row],[Import to Gateway Calculator?]]="Yes",IFERROR(Table1[[#This Row],[Frame Rate '[FPS'] 1]],""),0)</f>
        <v>#VALUE!</v>
      </c>
      <c r="P2147" s="4" t="e">
        <f>IF(Table1[[#This Row],[Import to Gateway Calculator?]]="Yes",IFERROR(Table1[[#This Row],[Days of Storage 1]],""),0)</f>
        <v>#VALUE!</v>
      </c>
    </row>
    <row r="2148" spans="1:16" x14ac:dyDescent="0.25">
      <c r="A2148" s="5" t="e">
        <f t="shared" si="203"/>
        <v>#VALUE!</v>
      </c>
      <c r="B2148" s="6" t="str">
        <f>IFERROR(IF(Table1[[#This Row],[Multi-lens? 1]]="No", 1, IF(Table1[[#This Row],[Multi-lens? 1]]="Dual", 2, IF(Table1[[#This Row],[Multi-lens? 1]]="Quad", 4, ""))),"")</f>
        <v/>
      </c>
      <c r="C2148" s="6" t="e">
        <f t="shared" si="204"/>
        <v>#VALUE!</v>
      </c>
      <c r="D2148" s="6" t="e">
        <f t="shared" si="205"/>
        <v>#VALUE!</v>
      </c>
      <c r="E2148" s="6" t="e">
        <f t="shared" si="206"/>
        <v>#VALUE!</v>
      </c>
      <c r="F2148" s="6" t="e">
        <f t="shared" si="207"/>
        <v>#VALUE!</v>
      </c>
      <c r="H2148" s="6" t="str">
        <f>IFERROR(IF(Table1[[#This Row],[Multi-lens? 1]]="No", 1, IF(Table1[[#This Row],[Multi-lens? 1]]="Dual", 2, IF(Table1[[#This Row],[Multi-lens? 1]]="Quad", 4, ""))),"")</f>
        <v/>
      </c>
      <c r="I2148" s="9" t="str">
        <f>IFERROR(Table1[[#This Row],[Name]],"")</f>
        <v/>
      </c>
      <c r="K2148" s="3" t="str">
        <f t="shared" si="202"/>
        <v/>
      </c>
      <c r="M2148" s="4" t="e">
        <f>IF(Table1[[#This Row],[Import to Gateway Calculator?]]="Yes",IFERROR(Table1[[#This Row],[Streaming Resolution '[MP']]],""),0)</f>
        <v>#VALUE!</v>
      </c>
      <c r="N2148" s="4" t="e">
        <f>IF(Table1[[#This Row],[Import to Gateway Calculator?]]="Yes",IFERROR(Table1[[#This Row],[Recording Resolution '[MP']]],""),0)</f>
        <v>#VALUE!</v>
      </c>
      <c r="O2148" s="4" t="e">
        <f>IF(Table1[[#This Row],[Import to Gateway Calculator?]]="Yes",IFERROR(Table1[[#This Row],[Frame Rate '[FPS'] 1]],""),0)</f>
        <v>#VALUE!</v>
      </c>
      <c r="P2148" s="4" t="e">
        <f>IF(Table1[[#This Row],[Import to Gateway Calculator?]]="Yes",IFERROR(Table1[[#This Row],[Days of Storage 1]],""),0)</f>
        <v>#VALUE!</v>
      </c>
    </row>
    <row r="2149" spans="1:16" x14ac:dyDescent="0.25">
      <c r="A2149" s="5" t="e">
        <f t="shared" si="203"/>
        <v>#VALUE!</v>
      </c>
      <c r="B2149" s="6" t="str">
        <f>IFERROR(IF(Table1[[#This Row],[Multi-lens? 1]]="No", 1, IF(Table1[[#This Row],[Multi-lens? 1]]="Dual", 2, IF(Table1[[#This Row],[Multi-lens? 1]]="Quad", 4, ""))),"")</f>
        <v/>
      </c>
      <c r="C2149" s="6" t="e">
        <f t="shared" si="204"/>
        <v>#VALUE!</v>
      </c>
      <c r="D2149" s="6" t="e">
        <f t="shared" si="205"/>
        <v>#VALUE!</v>
      </c>
      <c r="E2149" s="6" t="e">
        <f t="shared" si="206"/>
        <v>#VALUE!</v>
      </c>
      <c r="F2149" s="6" t="e">
        <f t="shared" si="207"/>
        <v>#VALUE!</v>
      </c>
      <c r="H2149" s="6" t="str">
        <f>IFERROR(IF(Table1[[#This Row],[Multi-lens? 1]]="No", 1, IF(Table1[[#This Row],[Multi-lens? 1]]="Dual", 2, IF(Table1[[#This Row],[Multi-lens? 1]]="Quad", 4, ""))),"")</f>
        <v/>
      </c>
      <c r="I2149" s="9" t="str">
        <f>IFERROR(Table1[[#This Row],[Name]],"")</f>
        <v/>
      </c>
      <c r="K2149" s="3" t="str">
        <f t="shared" si="202"/>
        <v/>
      </c>
      <c r="M2149" s="4" t="e">
        <f>IF(Table1[[#This Row],[Import to Gateway Calculator?]]="Yes",IFERROR(Table1[[#This Row],[Streaming Resolution '[MP']]],""),0)</f>
        <v>#VALUE!</v>
      </c>
      <c r="N2149" s="4" t="e">
        <f>IF(Table1[[#This Row],[Import to Gateway Calculator?]]="Yes",IFERROR(Table1[[#This Row],[Recording Resolution '[MP']]],""),0)</f>
        <v>#VALUE!</v>
      </c>
      <c r="O2149" s="4" t="e">
        <f>IF(Table1[[#This Row],[Import to Gateway Calculator?]]="Yes",IFERROR(Table1[[#This Row],[Frame Rate '[FPS'] 1]],""),0)</f>
        <v>#VALUE!</v>
      </c>
      <c r="P2149" s="4" t="e">
        <f>IF(Table1[[#This Row],[Import to Gateway Calculator?]]="Yes",IFERROR(Table1[[#This Row],[Days of Storage 1]],""),0)</f>
        <v>#VALUE!</v>
      </c>
    </row>
    <row r="2150" spans="1:16" x14ac:dyDescent="0.25">
      <c r="A2150" s="5" t="e">
        <f t="shared" si="203"/>
        <v>#VALUE!</v>
      </c>
      <c r="B2150" s="6" t="str">
        <f>IFERROR(IF(Table1[[#This Row],[Multi-lens? 1]]="No", 1, IF(Table1[[#This Row],[Multi-lens? 1]]="Dual", 2, IF(Table1[[#This Row],[Multi-lens? 1]]="Quad", 4, ""))),"")</f>
        <v/>
      </c>
      <c r="C2150" s="6" t="e">
        <f t="shared" si="204"/>
        <v>#VALUE!</v>
      </c>
      <c r="D2150" s="6" t="e">
        <f t="shared" si="205"/>
        <v>#VALUE!</v>
      </c>
      <c r="E2150" s="6" t="e">
        <f t="shared" si="206"/>
        <v>#VALUE!</v>
      </c>
      <c r="F2150" s="6" t="e">
        <f t="shared" si="207"/>
        <v>#VALUE!</v>
      </c>
      <c r="H2150" s="6" t="str">
        <f>IFERROR(IF(Table1[[#This Row],[Multi-lens? 1]]="No", 1, IF(Table1[[#This Row],[Multi-lens? 1]]="Dual", 2, IF(Table1[[#This Row],[Multi-lens? 1]]="Quad", 4, ""))),"")</f>
        <v/>
      </c>
      <c r="I2150" s="9" t="str">
        <f>IFERROR(Table1[[#This Row],[Name]],"")</f>
        <v/>
      </c>
      <c r="K2150" s="3" t="str">
        <f t="shared" si="202"/>
        <v/>
      </c>
      <c r="M2150" s="4" t="e">
        <f>IF(Table1[[#This Row],[Import to Gateway Calculator?]]="Yes",IFERROR(Table1[[#This Row],[Streaming Resolution '[MP']]],""),0)</f>
        <v>#VALUE!</v>
      </c>
      <c r="N2150" s="4" t="e">
        <f>IF(Table1[[#This Row],[Import to Gateway Calculator?]]="Yes",IFERROR(Table1[[#This Row],[Recording Resolution '[MP']]],""),0)</f>
        <v>#VALUE!</v>
      </c>
      <c r="O2150" s="4" t="e">
        <f>IF(Table1[[#This Row],[Import to Gateway Calculator?]]="Yes",IFERROR(Table1[[#This Row],[Frame Rate '[FPS'] 1]],""),0)</f>
        <v>#VALUE!</v>
      </c>
      <c r="P2150" s="4" t="e">
        <f>IF(Table1[[#This Row],[Import to Gateway Calculator?]]="Yes",IFERROR(Table1[[#This Row],[Days of Storage 1]],""),0)</f>
        <v>#VALUE!</v>
      </c>
    </row>
    <row r="2151" spans="1:16" x14ac:dyDescent="0.25">
      <c r="A2151" s="5" t="e">
        <f t="shared" si="203"/>
        <v>#VALUE!</v>
      </c>
      <c r="B2151" s="6" t="str">
        <f>IFERROR(IF(Table1[[#This Row],[Multi-lens? 1]]="No", 1, IF(Table1[[#This Row],[Multi-lens? 1]]="Dual", 2, IF(Table1[[#This Row],[Multi-lens? 1]]="Quad", 4, ""))),"")</f>
        <v/>
      </c>
      <c r="C2151" s="6" t="e">
        <f t="shared" si="204"/>
        <v>#VALUE!</v>
      </c>
      <c r="D2151" s="6" t="e">
        <f t="shared" si="205"/>
        <v>#VALUE!</v>
      </c>
      <c r="E2151" s="6" t="e">
        <f t="shared" si="206"/>
        <v>#VALUE!</v>
      </c>
      <c r="F2151" s="6" t="e">
        <f t="shared" si="207"/>
        <v>#VALUE!</v>
      </c>
      <c r="H2151" s="6" t="str">
        <f>IFERROR(IF(Table1[[#This Row],[Multi-lens? 1]]="No", 1, IF(Table1[[#This Row],[Multi-lens? 1]]="Dual", 2, IF(Table1[[#This Row],[Multi-lens? 1]]="Quad", 4, ""))),"")</f>
        <v/>
      </c>
      <c r="I2151" s="9" t="str">
        <f>IFERROR(Table1[[#This Row],[Name]],"")</f>
        <v/>
      </c>
      <c r="K2151" s="3" t="str">
        <f t="shared" si="202"/>
        <v/>
      </c>
      <c r="M2151" s="4" t="e">
        <f>IF(Table1[[#This Row],[Import to Gateway Calculator?]]="Yes",IFERROR(Table1[[#This Row],[Streaming Resolution '[MP']]],""),0)</f>
        <v>#VALUE!</v>
      </c>
      <c r="N2151" s="4" t="e">
        <f>IF(Table1[[#This Row],[Import to Gateway Calculator?]]="Yes",IFERROR(Table1[[#This Row],[Recording Resolution '[MP']]],""),0)</f>
        <v>#VALUE!</v>
      </c>
      <c r="O2151" s="4" t="e">
        <f>IF(Table1[[#This Row],[Import to Gateway Calculator?]]="Yes",IFERROR(Table1[[#This Row],[Frame Rate '[FPS'] 1]],""),0)</f>
        <v>#VALUE!</v>
      </c>
      <c r="P2151" s="4" t="e">
        <f>IF(Table1[[#This Row],[Import to Gateway Calculator?]]="Yes",IFERROR(Table1[[#This Row],[Days of Storage 1]],""),0)</f>
        <v>#VALUE!</v>
      </c>
    </row>
    <row r="2152" spans="1:16" x14ac:dyDescent="0.25">
      <c r="A2152" s="5" t="e">
        <f t="shared" si="203"/>
        <v>#VALUE!</v>
      </c>
      <c r="B2152" s="6" t="str">
        <f>IFERROR(IF(Table1[[#This Row],[Multi-lens? 1]]="No", 1, IF(Table1[[#This Row],[Multi-lens? 1]]="Dual", 2, IF(Table1[[#This Row],[Multi-lens? 1]]="Quad", 4, ""))),"")</f>
        <v/>
      </c>
      <c r="C2152" s="6" t="e">
        <f t="shared" si="204"/>
        <v>#VALUE!</v>
      </c>
      <c r="D2152" s="6" t="e">
        <f t="shared" si="205"/>
        <v>#VALUE!</v>
      </c>
      <c r="E2152" s="6" t="e">
        <f t="shared" si="206"/>
        <v>#VALUE!</v>
      </c>
      <c r="F2152" s="6" t="e">
        <f t="shared" si="207"/>
        <v>#VALUE!</v>
      </c>
      <c r="H2152" s="6" t="str">
        <f>IFERROR(IF(Table1[[#This Row],[Multi-lens? 1]]="No", 1, IF(Table1[[#This Row],[Multi-lens? 1]]="Dual", 2, IF(Table1[[#This Row],[Multi-lens? 1]]="Quad", 4, ""))),"")</f>
        <v/>
      </c>
      <c r="I2152" s="9" t="str">
        <f>IFERROR(Table1[[#This Row],[Name]],"")</f>
        <v/>
      </c>
      <c r="K2152" s="3" t="str">
        <f t="shared" si="202"/>
        <v/>
      </c>
      <c r="M2152" s="4" t="e">
        <f>IF(Table1[[#This Row],[Import to Gateway Calculator?]]="Yes",IFERROR(Table1[[#This Row],[Streaming Resolution '[MP']]],""),0)</f>
        <v>#VALUE!</v>
      </c>
      <c r="N2152" s="4" t="e">
        <f>IF(Table1[[#This Row],[Import to Gateway Calculator?]]="Yes",IFERROR(Table1[[#This Row],[Recording Resolution '[MP']]],""),0)</f>
        <v>#VALUE!</v>
      </c>
      <c r="O2152" s="4" t="e">
        <f>IF(Table1[[#This Row],[Import to Gateway Calculator?]]="Yes",IFERROR(Table1[[#This Row],[Frame Rate '[FPS'] 1]],""),0)</f>
        <v>#VALUE!</v>
      </c>
      <c r="P2152" s="4" t="e">
        <f>IF(Table1[[#This Row],[Import to Gateway Calculator?]]="Yes",IFERROR(Table1[[#This Row],[Days of Storage 1]],""),0)</f>
        <v>#VALUE!</v>
      </c>
    </row>
    <row r="2153" spans="1:16" x14ac:dyDescent="0.25">
      <c r="A2153" s="5" t="e">
        <f t="shared" si="203"/>
        <v>#VALUE!</v>
      </c>
      <c r="B2153" s="6" t="str">
        <f>IFERROR(IF(Table1[[#This Row],[Multi-lens? 1]]="No", 1, IF(Table1[[#This Row],[Multi-lens? 1]]="Dual", 2, IF(Table1[[#This Row],[Multi-lens? 1]]="Quad", 4, ""))),"")</f>
        <v/>
      </c>
      <c r="C2153" s="6" t="e">
        <f t="shared" si="204"/>
        <v>#VALUE!</v>
      </c>
      <c r="D2153" s="6" t="e">
        <f t="shared" si="205"/>
        <v>#VALUE!</v>
      </c>
      <c r="E2153" s="6" t="e">
        <f t="shared" si="206"/>
        <v>#VALUE!</v>
      </c>
      <c r="F2153" s="6" t="e">
        <f t="shared" si="207"/>
        <v>#VALUE!</v>
      </c>
      <c r="H2153" s="6" t="str">
        <f>IFERROR(IF(Table1[[#This Row],[Multi-lens? 1]]="No", 1, IF(Table1[[#This Row],[Multi-lens? 1]]="Dual", 2, IF(Table1[[#This Row],[Multi-lens? 1]]="Quad", 4, ""))),"")</f>
        <v/>
      </c>
      <c r="I2153" s="9" t="str">
        <f>IFERROR(Table1[[#This Row],[Name]],"")</f>
        <v/>
      </c>
      <c r="K2153" s="3" t="str">
        <f t="shared" si="202"/>
        <v/>
      </c>
      <c r="M2153" s="4" t="e">
        <f>IF(Table1[[#This Row],[Import to Gateway Calculator?]]="Yes",IFERROR(Table1[[#This Row],[Streaming Resolution '[MP']]],""),0)</f>
        <v>#VALUE!</v>
      </c>
      <c r="N2153" s="4" t="e">
        <f>IF(Table1[[#This Row],[Import to Gateway Calculator?]]="Yes",IFERROR(Table1[[#This Row],[Recording Resolution '[MP']]],""),0)</f>
        <v>#VALUE!</v>
      </c>
      <c r="O2153" s="4" t="e">
        <f>IF(Table1[[#This Row],[Import to Gateway Calculator?]]="Yes",IFERROR(Table1[[#This Row],[Frame Rate '[FPS'] 1]],""),0)</f>
        <v>#VALUE!</v>
      </c>
      <c r="P2153" s="4" t="e">
        <f>IF(Table1[[#This Row],[Import to Gateway Calculator?]]="Yes",IFERROR(Table1[[#This Row],[Days of Storage 1]],""),0)</f>
        <v>#VALUE!</v>
      </c>
    </row>
    <row r="2154" spans="1:16" x14ac:dyDescent="0.25">
      <c r="A2154" s="5" t="e">
        <f t="shared" si="203"/>
        <v>#VALUE!</v>
      </c>
      <c r="B2154" s="6" t="str">
        <f>IFERROR(IF(Table1[[#This Row],[Multi-lens? 1]]="No", 1, IF(Table1[[#This Row],[Multi-lens? 1]]="Dual", 2, IF(Table1[[#This Row],[Multi-lens? 1]]="Quad", 4, ""))),"")</f>
        <v/>
      </c>
      <c r="C2154" s="6" t="e">
        <f t="shared" si="204"/>
        <v>#VALUE!</v>
      </c>
      <c r="D2154" s="6" t="e">
        <f t="shared" si="205"/>
        <v>#VALUE!</v>
      </c>
      <c r="E2154" s="6" t="e">
        <f t="shared" si="206"/>
        <v>#VALUE!</v>
      </c>
      <c r="F2154" s="6" t="e">
        <f t="shared" si="207"/>
        <v>#VALUE!</v>
      </c>
      <c r="H2154" s="6" t="str">
        <f>IFERROR(IF(Table1[[#This Row],[Multi-lens? 1]]="No", 1, IF(Table1[[#This Row],[Multi-lens? 1]]="Dual", 2, IF(Table1[[#This Row],[Multi-lens? 1]]="Quad", 4, ""))),"")</f>
        <v/>
      </c>
      <c r="I2154" s="9" t="str">
        <f>IFERROR(Table1[[#This Row],[Name]],"")</f>
        <v/>
      </c>
      <c r="K2154" s="3" t="str">
        <f t="shared" si="202"/>
        <v/>
      </c>
      <c r="M2154" s="4" t="e">
        <f>IF(Table1[[#This Row],[Import to Gateway Calculator?]]="Yes",IFERROR(Table1[[#This Row],[Streaming Resolution '[MP']]],""),0)</f>
        <v>#VALUE!</v>
      </c>
      <c r="N2154" s="4" t="e">
        <f>IF(Table1[[#This Row],[Import to Gateway Calculator?]]="Yes",IFERROR(Table1[[#This Row],[Recording Resolution '[MP']]],""),0)</f>
        <v>#VALUE!</v>
      </c>
      <c r="O2154" s="4" t="e">
        <f>IF(Table1[[#This Row],[Import to Gateway Calculator?]]="Yes",IFERROR(Table1[[#This Row],[Frame Rate '[FPS'] 1]],""),0)</f>
        <v>#VALUE!</v>
      </c>
      <c r="P2154" s="4" t="e">
        <f>IF(Table1[[#This Row],[Import to Gateway Calculator?]]="Yes",IFERROR(Table1[[#This Row],[Days of Storage 1]],""),0)</f>
        <v>#VALUE!</v>
      </c>
    </row>
    <row r="2155" spans="1:16" x14ac:dyDescent="0.25">
      <c r="A2155" s="5" t="e">
        <f t="shared" si="203"/>
        <v>#VALUE!</v>
      </c>
      <c r="B2155" s="6" t="str">
        <f>IFERROR(IF(Table1[[#This Row],[Multi-lens? 1]]="No", 1, IF(Table1[[#This Row],[Multi-lens? 1]]="Dual", 2, IF(Table1[[#This Row],[Multi-lens? 1]]="Quad", 4, ""))),"")</f>
        <v/>
      </c>
      <c r="C2155" s="6" t="e">
        <f t="shared" si="204"/>
        <v>#VALUE!</v>
      </c>
      <c r="D2155" s="6" t="e">
        <f t="shared" si="205"/>
        <v>#VALUE!</v>
      </c>
      <c r="E2155" s="6" t="e">
        <f t="shared" si="206"/>
        <v>#VALUE!</v>
      </c>
      <c r="F2155" s="6" t="e">
        <f t="shared" si="207"/>
        <v>#VALUE!</v>
      </c>
      <c r="H2155" s="6" t="str">
        <f>IFERROR(IF(Table1[[#This Row],[Multi-lens? 1]]="No", 1, IF(Table1[[#This Row],[Multi-lens? 1]]="Dual", 2, IF(Table1[[#This Row],[Multi-lens? 1]]="Quad", 4, ""))),"")</f>
        <v/>
      </c>
      <c r="I2155" s="9" t="str">
        <f>IFERROR(Table1[[#This Row],[Name]],"")</f>
        <v/>
      </c>
      <c r="K2155" s="3" t="str">
        <f t="shared" si="202"/>
        <v/>
      </c>
      <c r="M2155" s="4" t="e">
        <f>IF(Table1[[#This Row],[Import to Gateway Calculator?]]="Yes",IFERROR(Table1[[#This Row],[Streaming Resolution '[MP']]],""),0)</f>
        <v>#VALUE!</v>
      </c>
      <c r="N2155" s="4" t="e">
        <f>IF(Table1[[#This Row],[Import to Gateway Calculator?]]="Yes",IFERROR(Table1[[#This Row],[Recording Resolution '[MP']]],""),0)</f>
        <v>#VALUE!</v>
      </c>
      <c r="O2155" s="4" t="e">
        <f>IF(Table1[[#This Row],[Import to Gateway Calculator?]]="Yes",IFERROR(Table1[[#This Row],[Frame Rate '[FPS'] 1]],""),0)</f>
        <v>#VALUE!</v>
      </c>
      <c r="P2155" s="4" t="e">
        <f>IF(Table1[[#This Row],[Import to Gateway Calculator?]]="Yes",IFERROR(Table1[[#This Row],[Days of Storage 1]],""),0)</f>
        <v>#VALUE!</v>
      </c>
    </row>
    <row r="2156" spans="1:16" x14ac:dyDescent="0.25">
      <c r="A2156" s="5" t="e">
        <f t="shared" si="203"/>
        <v>#VALUE!</v>
      </c>
      <c r="B2156" s="6" t="str">
        <f>IFERROR(IF(Table1[[#This Row],[Multi-lens? 1]]="No", 1, IF(Table1[[#This Row],[Multi-lens? 1]]="Dual", 2, IF(Table1[[#This Row],[Multi-lens? 1]]="Quad", 4, ""))),"")</f>
        <v/>
      </c>
      <c r="C2156" s="6" t="e">
        <f t="shared" si="204"/>
        <v>#VALUE!</v>
      </c>
      <c r="D2156" s="6" t="e">
        <f t="shared" si="205"/>
        <v>#VALUE!</v>
      </c>
      <c r="E2156" s="6" t="e">
        <f t="shared" si="206"/>
        <v>#VALUE!</v>
      </c>
      <c r="F2156" s="6" t="e">
        <f t="shared" si="207"/>
        <v>#VALUE!</v>
      </c>
      <c r="H2156" s="6" t="str">
        <f>IFERROR(IF(Table1[[#This Row],[Multi-lens? 1]]="No", 1, IF(Table1[[#This Row],[Multi-lens? 1]]="Dual", 2, IF(Table1[[#This Row],[Multi-lens? 1]]="Quad", 4, ""))),"")</f>
        <v/>
      </c>
      <c r="I2156" s="9" t="str">
        <f>IFERROR(Table1[[#This Row],[Name]],"")</f>
        <v/>
      </c>
      <c r="K2156" s="3" t="str">
        <f t="shared" si="202"/>
        <v/>
      </c>
      <c r="M2156" s="4" t="e">
        <f>IF(Table1[[#This Row],[Import to Gateway Calculator?]]="Yes",IFERROR(Table1[[#This Row],[Streaming Resolution '[MP']]],""),0)</f>
        <v>#VALUE!</v>
      </c>
      <c r="N2156" s="4" t="e">
        <f>IF(Table1[[#This Row],[Import to Gateway Calculator?]]="Yes",IFERROR(Table1[[#This Row],[Recording Resolution '[MP']]],""),0)</f>
        <v>#VALUE!</v>
      </c>
      <c r="O2156" s="4" t="e">
        <f>IF(Table1[[#This Row],[Import to Gateway Calculator?]]="Yes",IFERROR(Table1[[#This Row],[Frame Rate '[FPS'] 1]],""),0)</f>
        <v>#VALUE!</v>
      </c>
      <c r="P2156" s="4" t="e">
        <f>IF(Table1[[#This Row],[Import to Gateway Calculator?]]="Yes",IFERROR(Table1[[#This Row],[Days of Storage 1]],""),0)</f>
        <v>#VALUE!</v>
      </c>
    </row>
    <row r="2157" spans="1:16" x14ac:dyDescent="0.25">
      <c r="A2157" s="5" t="e">
        <f t="shared" si="203"/>
        <v>#VALUE!</v>
      </c>
      <c r="B2157" s="6" t="str">
        <f>IFERROR(IF(Table1[[#This Row],[Multi-lens? 1]]="No", 1, IF(Table1[[#This Row],[Multi-lens? 1]]="Dual", 2, IF(Table1[[#This Row],[Multi-lens? 1]]="Quad", 4, ""))),"")</f>
        <v/>
      </c>
      <c r="C2157" s="6" t="e">
        <f t="shared" si="204"/>
        <v>#VALUE!</v>
      </c>
      <c r="D2157" s="6" t="e">
        <f t="shared" si="205"/>
        <v>#VALUE!</v>
      </c>
      <c r="E2157" s="6" t="e">
        <f t="shared" si="206"/>
        <v>#VALUE!</v>
      </c>
      <c r="F2157" s="6" t="e">
        <f t="shared" si="207"/>
        <v>#VALUE!</v>
      </c>
      <c r="H2157" s="6" t="str">
        <f>IFERROR(IF(Table1[[#This Row],[Multi-lens? 1]]="No", 1, IF(Table1[[#This Row],[Multi-lens? 1]]="Dual", 2, IF(Table1[[#This Row],[Multi-lens? 1]]="Quad", 4, ""))),"")</f>
        <v/>
      </c>
      <c r="I2157" s="9" t="str">
        <f>IFERROR(Table1[[#This Row],[Name]],"")</f>
        <v/>
      </c>
      <c r="K2157" s="3" t="str">
        <f t="shared" si="202"/>
        <v/>
      </c>
      <c r="M2157" s="4" t="e">
        <f>IF(Table1[[#This Row],[Import to Gateway Calculator?]]="Yes",IFERROR(Table1[[#This Row],[Streaming Resolution '[MP']]],""),0)</f>
        <v>#VALUE!</v>
      </c>
      <c r="N2157" s="4" t="e">
        <f>IF(Table1[[#This Row],[Import to Gateway Calculator?]]="Yes",IFERROR(Table1[[#This Row],[Recording Resolution '[MP']]],""),0)</f>
        <v>#VALUE!</v>
      </c>
      <c r="O2157" s="4" t="e">
        <f>IF(Table1[[#This Row],[Import to Gateway Calculator?]]="Yes",IFERROR(Table1[[#This Row],[Frame Rate '[FPS'] 1]],""),0)</f>
        <v>#VALUE!</v>
      </c>
      <c r="P2157" s="4" t="e">
        <f>IF(Table1[[#This Row],[Import to Gateway Calculator?]]="Yes",IFERROR(Table1[[#This Row],[Days of Storage 1]],""),0)</f>
        <v>#VALUE!</v>
      </c>
    </row>
    <row r="2158" spans="1:16" x14ac:dyDescent="0.25">
      <c r="A2158" s="5" t="e">
        <f t="shared" si="203"/>
        <v>#VALUE!</v>
      </c>
      <c r="B2158" s="6" t="str">
        <f>IFERROR(IF(Table1[[#This Row],[Multi-lens? 1]]="No", 1, IF(Table1[[#This Row],[Multi-lens? 1]]="Dual", 2, IF(Table1[[#This Row],[Multi-lens? 1]]="Quad", 4, ""))),"")</f>
        <v/>
      </c>
      <c r="C2158" s="6" t="e">
        <f t="shared" si="204"/>
        <v>#VALUE!</v>
      </c>
      <c r="D2158" s="6" t="e">
        <f t="shared" si="205"/>
        <v>#VALUE!</v>
      </c>
      <c r="E2158" s="6" t="e">
        <f t="shared" si="206"/>
        <v>#VALUE!</v>
      </c>
      <c r="F2158" s="6" t="e">
        <f t="shared" si="207"/>
        <v>#VALUE!</v>
      </c>
      <c r="H2158" s="6" t="str">
        <f>IFERROR(IF(Table1[[#This Row],[Multi-lens? 1]]="No", 1, IF(Table1[[#This Row],[Multi-lens? 1]]="Dual", 2, IF(Table1[[#This Row],[Multi-lens? 1]]="Quad", 4, ""))),"")</f>
        <v/>
      </c>
      <c r="I2158" s="9" t="str">
        <f>IFERROR(Table1[[#This Row],[Name]],"")</f>
        <v/>
      </c>
      <c r="K2158" s="3" t="str">
        <f t="shared" si="202"/>
        <v/>
      </c>
      <c r="M2158" s="4" t="e">
        <f>IF(Table1[[#This Row],[Import to Gateway Calculator?]]="Yes",IFERROR(Table1[[#This Row],[Streaming Resolution '[MP']]],""),0)</f>
        <v>#VALUE!</v>
      </c>
      <c r="N2158" s="4" t="e">
        <f>IF(Table1[[#This Row],[Import to Gateway Calculator?]]="Yes",IFERROR(Table1[[#This Row],[Recording Resolution '[MP']]],""),0)</f>
        <v>#VALUE!</v>
      </c>
      <c r="O2158" s="4" t="e">
        <f>IF(Table1[[#This Row],[Import to Gateway Calculator?]]="Yes",IFERROR(Table1[[#This Row],[Frame Rate '[FPS'] 1]],""),0)</f>
        <v>#VALUE!</v>
      </c>
      <c r="P2158" s="4" t="e">
        <f>IF(Table1[[#This Row],[Import to Gateway Calculator?]]="Yes",IFERROR(Table1[[#This Row],[Days of Storage 1]],""),0)</f>
        <v>#VALUE!</v>
      </c>
    </row>
    <row r="2159" spans="1:16" x14ac:dyDescent="0.25">
      <c r="A2159" s="5" t="e">
        <f t="shared" si="203"/>
        <v>#VALUE!</v>
      </c>
      <c r="B2159" s="6" t="str">
        <f>IFERROR(IF(Table1[[#This Row],[Multi-lens? 1]]="No", 1, IF(Table1[[#This Row],[Multi-lens? 1]]="Dual", 2, IF(Table1[[#This Row],[Multi-lens? 1]]="Quad", 4, ""))),"")</f>
        <v/>
      </c>
      <c r="C2159" s="6" t="e">
        <f t="shared" si="204"/>
        <v>#VALUE!</v>
      </c>
      <c r="D2159" s="6" t="e">
        <f t="shared" si="205"/>
        <v>#VALUE!</v>
      </c>
      <c r="E2159" s="6" t="e">
        <f t="shared" si="206"/>
        <v>#VALUE!</v>
      </c>
      <c r="F2159" s="6" t="e">
        <f t="shared" si="207"/>
        <v>#VALUE!</v>
      </c>
      <c r="H2159" s="6" t="str">
        <f>IFERROR(IF(Table1[[#This Row],[Multi-lens? 1]]="No", 1, IF(Table1[[#This Row],[Multi-lens? 1]]="Dual", 2, IF(Table1[[#This Row],[Multi-lens? 1]]="Quad", 4, ""))),"")</f>
        <v/>
      </c>
      <c r="I2159" s="9" t="str">
        <f>IFERROR(Table1[[#This Row],[Name]],"")</f>
        <v/>
      </c>
      <c r="K2159" s="3" t="str">
        <f t="shared" si="202"/>
        <v/>
      </c>
      <c r="M2159" s="4" t="e">
        <f>IF(Table1[[#This Row],[Import to Gateway Calculator?]]="Yes",IFERROR(Table1[[#This Row],[Streaming Resolution '[MP']]],""),0)</f>
        <v>#VALUE!</v>
      </c>
      <c r="N2159" s="4" t="e">
        <f>IF(Table1[[#This Row],[Import to Gateway Calculator?]]="Yes",IFERROR(Table1[[#This Row],[Recording Resolution '[MP']]],""),0)</f>
        <v>#VALUE!</v>
      </c>
      <c r="O2159" s="4" t="e">
        <f>IF(Table1[[#This Row],[Import to Gateway Calculator?]]="Yes",IFERROR(Table1[[#This Row],[Frame Rate '[FPS'] 1]],""),0)</f>
        <v>#VALUE!</v>
      </c>
      <c r="P2159" s="4" t="e">
        <f>IF(Table1[[#This Row],[Import to Gateway Calculator?]]="Yes",IFERROR(Table1[[#This Row],[Days of Storage 1]],""),0)</f>
        <v>#VALUE!</v>
      </c>
    </row>
    <row r="2160" spans="1:16" x14ac:dyDescent="0.25">
      <c r="A2160" s="5" t="e">
        <f t="shared" si="203"/>
        <v>#VALUE!</v>
      </c>
      <c r="B2160" s="6" t="str">
        <f>IFERROR(IF(Table1[[#This Row],[Multi-lens? 1]]="No", 1, IF(Table1[[#This Row],[Multi-lens? 1]]="Dual", 2, IF(Table1[[#This Row],[Multi-lens? 1]]="Quad", 4, ""))),"")</f>
        <v/>
      </c>
      <c r="C2160" s="6" t="e">
        <f t="shared" si="204"/>
        <v>#VALUE!</v>
      </c>
      <c r="D2160" s="6" t="e">
        <f t="shared" si="205"/>
        <v>#VALUE!</v>
      </c>
      <c r="E2160" s="6" t="e">
        <f t="shared" si="206"/>
        <v>#VALUE!</v>
      </c>
      <c r="F2160" s="6" t="e">
        <f t="shared" si="207"/>
        <v>#VALUE!</v>
      </c>
      <c r="H2160" s="6" t="str">
        <f>IFERROR(IF(Table1[[#This Row],[Multi-lens? 1]]="No", 1, IF(Table1[[#This Row],[Multi-lens? 1]]="Dual", 2, IF(Table1[[#This Row],[Multi-lens? 1]]="Quad", 4, ""))),"")</f>
        <v/>
      </c>
      <c r="I2160" s="9" t="str">
        <f>IFERROR(Table1[[#This Row],[Name]],"")</f>
        <v/>
      </c>
      <c r="K2160" s="3" t="str">
        <f t="shared" si="202"/>
        <v/>
      </c>
      <c r="M2160" s="4" t="e">
        <f>IF(Table1[[#This Row],[Import to Gateway Calculator?]]="Yes",IFERROR(Table1[[#This Row],[Streaming Resolution '[MP']]],""),0)</f>
        <v>#VALUE!</v>
      </c>
      <c r="N2160" s="4" t="e">
        <f>IF(Table1[[#This Row],[Import to Gateway Calculator?]]="Yes",IFERROR(Table1[[#This Row],[Recording Resolution '[MP']]],""),0)</f>
        <v>#VALUE!</v>
      </c>
      <c r="O2160" s="4" t="e">
        <f>IF(Table1[[#This Row],[Import to Gateway Calculator?]]="Yes",IFERROR(Table1[[#This Row],[Frame Rate '[FPS'] 1]],""),0)</f>
        <v>#VALUE!</v>
      </c>
      <c r="P2160" s="4" t="e">
        <f>IF(Table1[[#This Row],[Import to Gateway Calculator?]]="Yes",IFERROR(Table1[[#This Row],[Days of Storage 1]],""),0)</f>
        <v>#VALUE!</v>
      </c>
    </row>
    <row r="2161" spans="1:16" x14ac:dyDescent="0.25">
      <c r="A2161" s="5" t="e">
        <f t="shared" si="203"/>
        <v>#VALUE!</v>
      </c>
      <c r="B2161" s="6" t="str">
        <f>IFERROR(IF(Table1[[#This Row],[Multi-lens? 1]]="No", 1, IF(Table1[[#This Row],[Multi-lens? 1]]="Dual", 2, IF(Table1[[#This Row],[Multi-lens? 1]]="Quad", 4, ""))),"")</f>
        <v/>
      </c>
      <c r="C2161" s="6" t="e">
        <f t="shared" si="204"/>
        <v>#VALUE!</v>
      </c>
      <c r="D2161" s="6" t="e">
        <f t="shared" si="205"/>
        <v>#VALUE!</v>
      </c>
      <c r="E2161" s="6" t="e">
        <f t="shared" si="206"/>
        <v>#VALUE!</v>
      </c>
      <c r="F2161" s="6" t="e">
        <f t="shared" si="207"/>
        <v>#VALUE!</v>
      </c>
      <c r="H2161" s="6" t="str">
        <f>IFERROR(IF(Table1[[#This Row],[Multi-lens? 1]]="No", 1, IF(Table1[[#This Row],[Multi-lens? 1]]="Dual", 2, IF(Table1[[#This Row],[Multi-lens? 1]]="Quad", 4, ""))),"")</f>
        <v/>
      </c>
      <c r="I2161" s="9" t="str">
        <f>IFERROR(Table1[[#This Row],[Name]],"")</f>
        <v/>
      </c>
      <c r="K2161" s="3" t="str">
        <f t="shared" si="202"/>
        <v/>
      </c>
      <c r="M2161" s="4" t="e">
        <f>IF(Table1[[#This Row],[Import to Gateway Calculator?]]="Yes",IFERROR(Table1[[#This Row],[Streaming Resolution '[MP']]],""),0)</f>
        <v>#VALUE!</v>
      </c>
      <c r="N2161" s="4" t="e">
        <f>IF(Table1[[#This Row],[Import to Gateway Calculator?]]="Yes",IFERROR(Table1[[#This Row],[Recording Resolution '[MP']]],""),0)</f>
        <v>#VALUE!</v>
      </c>
      <c r="O2161" s="4" t="e">
        <f>IF(Table1[[#This Row],[Import to Gateway Calculator?]]="Yes",IFERROR(Table1[[#This Row],[Frame Rate '[FPS'] 1]],""),0)</f>
        <v>#VALUE!</v>
      </c>
      <c r="P2161" s="4" t="e">
        <f>IF(Table1[[#This Row],[Import to Gateway Calculator?]]="Yes",IFERROR(Table1[[#This Row],[Days of Storage 1]],""),0)</f>
        <v>#VALUE!</v>
      </c>
    </row>
    <row r="2162" spans="1:16" x14ac:dyDescent="0.25">
      <c r="A2162" s="5" t="e">
        <f t="shared" si="203"/>
        <v>#VALUE!</v>
      </c>
      <c r="B2162" s="6" t="str">
        <f>IFERROR(IF(Table1[[#This Row],[Multi-lens? 1]]="No", 1, IF(Table1[[#This Row],[Multi-lens? 1]]="Dual", 2, IF(Table1[[#This Row],[Multi-lens? 1]]="Quad", 4, ""))),"")</f>
        <v/>
      </c>
      <c r="C2162" s="6" t="e">
        <f t="shared" si="204"/>
        <v>#VALUE!</v>
      </c>
      <c r="D2162" s="6" t="e">
        <f t="shared" si="205"/>
        <v>#VALUE!</v>
      </c>
      <c r="E2162" s="6" t="e">
        <f t="shared" si="206"/>
        <v>#VALUE!</v>
      </c>
      <c r="F2162" s="6" t="e">
        <f t="shared" si="207"/>
        <v>#VALUE!</v>
      </c>
      <c r="H2162" s="6" t="str">
        <f>IFERROR(IF(Table1[[#This Row],[Multi-lens? 1]]="No", 1, IF(Table1[[#This Row],[Multi-lens? 1]]="Dual", 2, IF(Table1[[#This Row],[Multi-lens? 1]]="Quad", 4, ""))),"")</f>
        <v/>
      </c>
      <c r="I2162" s="9" t="str">
        <f>IFERROR(Table1[[#This Row],[Name]],"")</f>
        <v/>
      </c>
      <c r="K2162" s="3" t="str">
        <f t="shared" si="202"/>
        <v/>
      </c>
      <c r="M2162" s="4" t="e">
        <f>IF(Table1[[#This Row],[Import to Gateway Calculator?]]="Yes",IFERROR(Table1[[#This Row],[Streaming Resolution '[MP']]],""),0)</f>
        <v>#VALUE!</v>
      </c>
      <c r="N2162" s="4" t="e">
        <f>IF(Table1[[#This Row],[Import to Gateway Calculator?]]="Yes",IFERROR(Table1[[#This Row],[Recording Resolution '[MP']]],""),0)</f>
        <v>#VALUE!</v>
      </c>
      <c r="O2162" s="4" t="e">
        <f>IF(Table1[[#This Row],[Import to Gateway Calculator?]]="Yes",IFERROR(Table1[[#This Row],[Frame Rate '[FPS'] 1]],""),0)</f>
        <v>#VALUE!</v>
      </c>
      <c r="P2162" s="4" t="e">
        <f>IF(Table1[[#This Row],[Import to Gateway Calculator?]]="Yes",IFERROR(Table1[[#This Row],[Days of Storage 1]],""),0)</f>
        <v>#VALUE!</v>
      </c>
    </row>
    <row r="2163" spans="1:16" x14ac:dyDescent="0.25">
      <c r="A2163" s="5" t="e">
        <f t="shared" si="203"/>
        <v>#VALUE!</v>
      </c>
      <c r="B2163" s="6" t="str">
        <f>IFERROR(IF(Table1[[#This Row],[Multi-lens? 1]]="No", 1, IF(Table1[[#This Row],[Multi-lens? 1]]="Dual", 2, IF(Table1[[#This Row],[Multi-lens? 1]]="Quad", 4, ""))),"")</f>
        <v/>
      </c>
      <c r="C2163" s="6" t="e">
        <f t="shared" si="204"/>
        <v>#VALUE!</v>
      </c>
      <c r="D2163" s="6" t="e">
        <f t="shared" si="205"/>
        <v>#VALUE!</v>
      </c>
      <c r="E2163" s="6" t="e">
        <f t="shared" si="206"/>
        <v>#VALUE!</v>
      </c>
      <c r="F2163" s="6" t="e">
        <f t="shared" si="207"/>
        <v>#VALUE!</v>
      </c>
      <c r="H2163" s="6" t="str">
        <f>IFERROR(IF(Table1[[#This Row],[Multi-lens? 1]]="No", 1, IF(Table1[[#This Row],[Multi-lens? 1]]="Dual", 2, IF(Table1[[#This Row],[Multi-lens? 1]]="Quad", 4, ""))),"")</f>
        <v/>
      </c>
      <c r="I2163" s="9" t="str">
        <f>IFERROR(Table1[[#This Row],[Name]],"")</f>
        <v/>
      </c>
      <c r="K2163" s="3" t="str">
        <f t="shared" si="202"/>
        <v/>
      </c>
      <c r="M2163" s="4" t="e">
        <f>IF(Table1[[#This Row],[Import to Gateway Calculator?]]="Yes",IFERROR(Table1[[#This Row],[Streaming Resolution '[MP']]],""),0)</f>
        <v>#VALUE!</v>
      </c>
      <c r="N2163" s="4" t="e">
        <f>IF(Table1[[#This Row],[Import to Gateway Calculator?]]="Yes",IFERROR(Table1[[#This Row],[Recording Resolution '[MP']]],""),0)</f>
        <v>#VALUE!</v>
      </c>
      <c r="O2163" s="4" t="e">
        <f>IF(Table1[[#This Row],[Import to Gateway Calculator?]]="Yes",IFERROR(Table1[[#This Row],[Frame Rate '[FPS'] 1]],""),0)</f>
        <v>#VALUE!</v>
      </c>
      <c r="P2163" s="4" t="e">
        <f>IF(Table1[[#This Row],[Import to Gateway Calculator?]]="Yes",IFERROR(Table1[[#This Row],[Days of Storage 1]],""),0)</f>
        <v>#VALUE!</v>
      </c>
    </row>
    <row r="2164" spans="1:16" x14ac:dyDescent="0.25">
      <c r="A2164" s="5" t="e">
        <f t="shared" si="203"/>
        <v>#VALUE!</v>
      </c>
      <c r="B2164" s="6" t="str">
        <f>IFERROR(IF(Table1[[#This Row],[Multi-lens? 1]]="No", 1, IF(Table1[[#This Row],[Multi-lens? 1]]="Dual", 2, IF(Table1[[#This Row],[Multi-lens? 1]]="Quad", 4, ""))),"")</f>
        <v/>
      </c>
      <c r="C2164" s="6" t="e">
        <f t="shared" si="204"/>
        <v>#VALUE!</v>
      </c>
      <c r="D2164" s="6" t="e">
        <f t="shared" si="205"/>
        <v>#VALUE!</v>
      </c>
      <c r="E2164" s="6" t="e">
        <f t="shared" si="206"/>
        <v>#VALUE!</v>
      </c>
      <c r="F2164" s="6" t="e">
        <f t="shared" si="207"/>
        <v>#VALUE!</v>
      </c>
      <c r="H2164" s="6" t="str">
        <f>IFERROR(IF(Table1[[#This Row],[Multi-lens? 1]]="No", 1, IF(Table1[[#This Row],[Multi-lens? 1]]="Dual", 2, IF(Table1[[#This Row],[Multi-lens? 1]]="Quad", 4, ""))),"")</f>
        <v/>
      </c>
      <c r="I2164" s="9" t="str">
        <f>IFERROR(Table1[[#This Row],[Name]],"")</f>
        <v/>
      </c>
      <c r="K2164" s="3" t="str">
        <f t="shared" si="202"/>
        <v/>
      </c>
      <c r="M2164" s="4" t="e">
        <f>IF(Table1[[#This Row],[Import to Gateway Calculator?]]="Yes",IFERROR(Table1[[#This Row],[Streaming Resolution '[MP']]],""),0)</f>
        <v>#VALUE!</v>
      </c>
      <c r="N2164" s="4" t="e">
        <f>IF(Table1[[#This Row],[Import to Gateway Calculator?]]="Yes",IFERROR(Table1[[#This Row],[Recording Resolution '[MP']]],""),0)</f>
        <v>#VALUE!</v>
      </c>
      <c r="O2164" s="4" t="e">
        <f>IF(Table1[[#This Row],[Import to Gateway Calculator?]]="Yes",IFERROR(Table1[[#This Row],[Frame Rate '[FPS'] 1]],""),0)</f>
        <v>#VALUE!</v>
      </c>
      <c r="P2164" s="4" t="e">
        <f>IF(Table1[[#This Row],[Import to Gateway Calculator?]]="Yes",IFERROR(Table1[[#This Row],[Days of Storage 1]],""),0)</f>
        <v>#VALUE!</v>
      </c>
    </row>
    <row r="2165" spans="1:16" x14ac:dyDescent="0.25">
      <c r="A2165" s="5" t="e">
        <f t="shared" si="203"/>
        <v>#VALUE!</v>
      </c>
      <c r="B2165" s="6" t="str">
        <f>IFERROR(IF(Table1[[#This Row],[Multi-lens? 1]]="No", 1, IF(Table1[[#This Row],[Multi-lens? 1]]="Dual", 2, IF(Table1[[#This Row],[Multi-lens? 1]]="Quad", 4, ""))),"")</f>
        <v/>
      </c>
      <c r="C2165" s="6" t="e">
        <f t="shared" si="204"/>
        <v>#VALUE!</v>
      </c>
      <c r="D2165" s="6" t="e">
        <f t="shared" si="205"/>
        <v>#VALUE!</v>
      </c>
      <c r="E2165" s="6" t="e">
        <f t="shared" si="206"/>
        <v>#VALUE!</v>
      </c>
      <c r="F2165" s="6" t="e">
        <f t="shared" si="207"/>
        <v>#VALUE!</v>
      </c>
      <c r="H2165" s="6" t="str">
        <f>IFERROR(IF(Table1[[#This Row],[Multi-lens? 1]]="No", 1, IF(Table1[[#This Row],[Multi-lens? 1]]="Dual", 2, IF(Table1[[#This Row],[Multi-lens? 1]]="Quad", 4, ""))),"")</f>
        <v/>
      </c>
      <c r="I2165" s="9" t="str">
        <f>IFERROR(Table1[[#This Row],[Name]],"")</f>
        <v/>
      </c>
      <c r="K2165" s="3" t="str">
        <f t="shared" si="202"/>
        <v/>
      </c>
      <c r="M2165" s="4" t="e">
        <f>IF(Table1[[#This Row],[Import to Gateway Calculator?]]="Yes",IFERROR(Table1[[#This Row],[Streaming Resolution '[MP']]],""),0)</f>
        <v>#VALUE!</v>
      </c>
      <c r="N2165" s="4" t="e">
        <f>IF(Table1[[#This Row],[Import to Gateway Calculator?]]="Yes",IFERROR(Table1[[#This Row],[Recording Resolution '[MP']]],""),0)</f>
        <v>#VALUE!</v>
      </c>
      <c r="O2165" s="4" t="e">
        <f>IF(Table1[[#This Row],[Import to Gateway Calculator?]]="Yes",IFERROR(Table1[[#This Row],[Frame Rate '[FPS'] 1]],""),0)</f>
        <v>#VALUE!</v>
      </c>
      <c r="P2165" s="4" t="e">
        <f>IF(Table1[[#This Row],[Import to Gateway Calculator?]]="Yes",IFERROR(Table1[[#This Row],[Days of Storage 1]],""),0)</f>
        <v>#VALUE!</v>
      </c>
    </row>
    <row r="2166" spans="1:16" x14ac:dyDescent="0.25">
      <c r="A2166" s="5" t="e">
        <f t="shared" si="203"/>
        <v>#VALUE!</v>
      </c>
      <c r="B2166" s="6" t="str">
        <f>IFERROR(IF(Table1[[#This Row],[Multi-lens? 1]]="No", 1, IF(Table1[[#This Row],[Multi-lens? 1]]="Dual", 2, IF(Table1[[#This Row],[Multi-lens? 1]]="Quad", 4, ""))),"")</f>
        <v/>
      </c>
      <c r="C2166" s="6" t="e">
        <f t="shared" si="204"/>
        <v>#VALUE!</v>
      </c>
      <c r="D2166" s="6" t="e">
        <f t="shared" si="205"/>
        <v>#VALUE!</v>
      </c>
      <c r="E2166" s="6" t="e">
        <f t="shared" si="206"/>
        <v>#VALUE!</v>
      </c>
      <c r="F2166" s="6" t="e">
        <f t="shared" si="207"/>
        <v>#VALUE!</v>
      </c>
      <c r="H2166" s="6" t="str">
        <f>IFERROR(IF(Table1[[#This Row],[Multi-lens? 1]]="No", 1, IF(Table1[[#This Row],[Multi-lens? 1]]="Dual", 2, IF(Table1[[#This Row],[Multi-lens? 1]]="Quad", 4, ""))),"")</f>
        <v/>
      </c>
      <c r="I2166" s="9" t="str">
        <f>IFERROR(Table1[[#This Row],[Name]],"")</f>
        <v/>
      </c>
      <c r="K2166" s="3" t="str">
        <f t="shared" si="202"/>
        <v/>
      </c>
      <c r="M2166" s="4" t="e">
        <f>IF(Table1[[#This Row],[Import to Gateway Calculator?]]="Yes",IFERROR(Table1[[#This Row],[Streaming Resolution '[MP']]],""),0)</f>
        <v>#VALUE!</v>
      </c>
      <c r="N2166" s="4" t="e">
        <f>IF(Table1[[#This Row],[Import to Gateway Calculator?]]="Yes",IFERROR(Table1[[#This Row],[Recording Resolution '[MP']]],""),0)</f>
        <v>#VALUE!</v>
      </c>
      <c r="O2166" s="4" t="e">
        <f>IF(Table1[[#This Row],[Import to Gateway Calculator?]]="Yes",IFERROR(Table1[[#This Row],[Frame Rate '[FPS'] 1]],""),0)</f>
        <v>#VALUE!</v>
      </c>
      <c r="P2166" s="4" t="e">
        <f>IF(Table1[[#This Row],[Import to Gateway Calculator?]]="Yes",IFERROR(Table1[[#This Row],[Days of Storage 1]],""),0)</f>
        <v>#VALUE!</v>
      </c>
    </row>
    <row r="2167" spans="1:16" x14ac:dyDescent="0.25">
      <c r="A2167" s="5" t="e">
        <f t="shared" si="203"/>
        <v>#VALUE!</v>
      </c>
      <c r="B2167" s="6" t="str">
        <f>IFERROR(IF(Table1[[#This Row],[Multi-lens? 1]]="No", 1, IF(Table1[[#This Row],[Multi-lens? 1]]="Dual", 2, IF(Table1[[#This Row],[Multi-lens? 1]]="Quad", 4, ""))),"")</f>
        <v/>
      </c>
      <c r="C2167" s="6" t="e">
        <f t="shared" si="204"/>
        <v>#VALUE!</v>
      </c>
      <c r="D2167" s="6" t="e">
        <f t="shared" si="205"/>
        <v>#VALUE!</v>
      </c>
      <c r="E2167" s="6" t="e">
        <f t="shared" si="206"/>
        <v>#VALUE!</v>
      </c>
      <c r="F2167" s="6" t="e">
        <f t="shared" si="207"/>
        <v>#VALUE!</v>
      </c>
      <c r="H2167" s="6" t="str">
        <f>IFERROR(IF(Table1[[#This Row],[Multi-lens? 1]]="No", 1, IF(Table1[[#This Row],[Multi-lens? 1]]="Dual", 2, IF(Table1[[#This Row],[Multi-lens? 1]]="Quad", 4, ""))),"")</f>
        <v/>
      </c>
      <c r="I2167" s="9" t="str">
        <f>IFERROR(Table1[[#This Row],[Name]],"")</f>
        <v/>
      </c>
      <c r="K2167" s="3" t="str">
        <f t="shared" si="202"/>
        <v/>
      </c>
      <c r="M2167" s="4" t="e">
        <f>IF(Table1[[#This Row],[Import to Gateway Calculator?]]="Yes",IFERROR(Table1[[#This Row],[Streaming Resolution '[MP']]],""),0)</f>
        <v>#VALUE!</v>
      </c>
      <c r="N2167" s="4" t="e">
        <f>IF(Table1[[#This Row],[Import to Gateway Calculator?]]="Yes",IFERROR(Table1[[#This Row],[Recording Resolution '[MP']]],""),0)</f>
        <v>#VALUE!</v>
      </c>
      <c r="O2167" s="4" t="e">
        <f>IF(Table1[[#This Row],[Import to Gateway Calculator?]]="Yes",IFERROR(Table1[[#This Row],[Frame Rate '[FPS'] 1]],""),0)</f>
        <v>#VALUE!</v>
      </c>
      <c r="P2167" s="4" t="e">
        <f>IF(Table1[[#This Row],[Import to Gateway Calculator?]]="Yes",IFERROR(Table1[[#This Row],[Days of Storage 1]],""),0)</f>
        <v>#VALUE!</v>
      </c>
    </row>
    <row r="2168" spans="1:16" x14ac:dyDescent="0.25">
      <c r="A2168" s="5" t="e">
        <f t="shared" si="203"/>
        <v>#VALUE!</v>
      </c>
      <c r="B2168" s="6" t="str">
        <f>IFERROR(IF(Table1[[#This Row],[Multi-lens? 1]]="No", 1, IF(Table1[[#This Row],[Multi-lens? 1]]="Dual", 2, IF(Table1[[#This Row],[Multi-lens? 1]]="Quad", 4, ""))),"")</f>
        <v/>
      </c>
      <c r="C2168" s="6" t="e">
        <f t="shared" si="204"/>
        <v>#VALUE!</v>
      </c>
      <c r="D2168" s="6" t="e">
        <f t="shared" si="205"/>
        <v>#VALUE!</v>
      </c>
      <c r="E2168" s="6" t="e">
        <f t="shared" si="206"/>
        <v>#VALUE!</v>
      </c>
      <c r="F2168" s="6" t="e">
        <f t="shared" si="207"/>
        <v>#VALUE!</v>
      </c>
      <c r="H2168" s="6" t="str">
        <f>IFERROR(IF(Table1[[#This Row],[Multi-lens? 1]]="No", 1, IF(Table1[[#This Row],[Multi-lens? 1]]="Dual", 2, IF(Table1[[#This Row],[Multi-lens? 1]]="Quad", 4, ""))),"")</f>
        <v/>
      </c>
      <c r="I2168" s="9" t="str">
        <f>IFERROR(Table1[[#This Row],[Name]],"")</f>
        <v/>
      </c>
      <c r="K2168" s="3" t="str">
        <f t="shared" si="202"/>
        <v/>
      </c>
      <c r="M2168" s="4" t="e">
        <f>IF(Table1[[#This Row],[Import to Gateway Calculator?]]="Yes",IFERROR(Table1[[#This Row],[Streaming Resolution '[MP']]],""),0)</f>
        <v>#VALUE!</v>
      </c>
      <c r="N2168" s="4" t="e">
        <f>IF(Table1[[#This Row],[Import to Gateway Calculator?]]="Yes",IFERROR(Table1[[#This Row],[Recording Resolution '[MP']]],""),0)</f>
        <v>#VALUE!</v>
      </c>
      <c r="O2168" s="4" t="e">
        <f>IF(Table1[[#This Row],[Import to Gateway Calculator?]]="Yes",IFERROR(Table1[[#This Row],[Frame Rate '[FPS'] 1]],""),0)</f>
        <v>#VALUE!</v>
      </c>
      <c r="P2168" s="4" t="e">
        <f>IF(Table1[[#This Row],[Import to Gateway Calculator?]]="Yes",IFERROR(Table1[[#This Row],[Days of Storage 1]],""),0)</f>
        <v>#VALUE!</v>
      </c>
    </row>
    <row r="2169" spans="1:16" x14ac:dyDescent="0.25">
      <c r="A2169" s="5" t="e">
        <f t="shared" si="203"/>
        <v>#VALUE!</v>
      </c>
      <c r="B2169" s="6" t="str">
        <f>IFERROR(IF(Table1[[#This Row],[Multi-lens? 1]]="No", 1, IF(Table1[[#This Row],[Multi-lens? 1]]="Dual", 2, IF(Table1[[#This Row],[Multi-lens? 1]]="Quad", 4, ""))),"")</f>
        <v/>
      </c>
      <c r="C2169" s="6" t="e">
        <f t="shared" si="204"/>
        <v>#VALUE!</v>
      </c>
      <c r="D2169" s="6" t="e">
        <f t="shared" si="205"/>
        <v>#VALUE!</v>
      </c>
      <c r="E2169" s="6" t="e">
        <f t="shared" si="206"/>
        <v>#VALUE!</v>
      </c>
      <c r="F2169" s="6" t="e">
        <f t="shared" si="207"/>
        <v>#VALUE!</v>
      </c>
      <c r="H2169" s="6" t="str">
        <f>IFERROR(IF(Table1[[#This Row],[Multi-lens? 1]]="No", 1, IF(Table1[[#This Row],[Multi-lens? 1]]="Dual", 2, IF(Table1[[#This Row],[Multi-lens? 1]]="Quad", 4, ""))),"")</f>
        <v/>
      </c>
      <c r="I2169" s="9" t="str">
        <f>IFERROR(Table1[[#This Row],[Name]],"")</f>
        <v/>
      </c>
      <c r="K2169" s="3" t="str">
        <f t="shared" si="202"/>
        <v/>
      </c>
      <c r="M2169" s="4" t="e">
        <f>IF(Table1[[#This Row],[Import to Gateway Calculator?]]="Yes",IFERROR(Table1[[#This Row],[Streaming Resolution '[MP']]],""),0)</f>
        <v>#VALUE!</v>
      </c>
      <c r="N2169" s="4" t="e">
        <f>IF(Table1[[#This Row],[Import to Gateway Calculator?]]="Yes",IFERROR(Table1[[#This Row],[Recording Resolution '[MP']]],""),0)</f>
        <v>#VALUE!</v>
      </c>
      <c r="O2169" s="4" t="e">
        <f>IF(Table1[[#This Row],[Import to Gateway Calculator?]]="Yes",IFERROR(Table1[[#This Row],[Frame Rate '[FPS'] 1]],""),0)</f>
        <v>#VALUE!</v>
      </c>
      <c r="P2169" s="4" t="e">
        <f>IF(Table1[[#This Row],[Import to Gateway Calculator?]]="Yes",IFERROR(Table1[[#This Row],[Days of Storage 1]],""),0)</f>
        <v>#VALUE!</v>
      </c>
    </row>
    <row r="2170" spans="1:16" x14ac:dyDescent="0.25">
      <c r="A2170" s="5" t="e">
        <f t="shared" si="203"/>
        <v>#VALUE!</v>
      </c>
      <c r="B2170" s="6" t="str">
        <f>IFERROR(IF(Table1[[#This Row],[Multi-lens? 1]]="No", 1, IF(Table1[[#This Row],[Multi-lens? 1]]="Dual", 2, IF(Table1[[#This Row],[Multi-lens? 1]]="Quad", 4, ""))),"")</f>
        <v/>
      </c>
      <c r="C2170" s="6" t="e">
        <f t="shared" si="204"/>
        <v>#VALUE!</v>
      </c>
      <c r="D2170" s="6" t="e">
        <f t="shared" si="205"/>
        <v>#VALUE!</v>
      </c>
      <c r="E2170" s="6" t="e">
        <f t="shared" si="206"/>
        <v>#VALUE!</v>
      </c>
      <c r="F2170" s="6" t="e">
        <f t="shared" si="207"/>
        <v>#VALUE!</v>
      </c>
      <c r="H2170" s="6" t="str">
        <f>IFERROR(IF(Table1[[#This Row],[Multi-lens? 1]]="No", 1, IF(Table1[[#This Row],[Multi-lens? 1]]="Dual", 2, IF(Table1[[#This Row],[Multi-lens? 1]]="Quad", 4, ""))),"")</f>
        <v/>
      </c>
      <c r="I2170" s="9" t="str">
        <f>IFERROR(Table1[[#This Row],[Name]],"")</f>
        <v/>
      </c>
      <c r="K2170" s="3" t="str">
        <f t="shared" si="202"/>
        <v/>
      </c>
      <c r="M2170" s="4" t="e">
        <f>IF(Table1[[#This Row],[Import to Gateway Calculator?]]="Yes",IFERROR(Table1[[#This Row],[Streaming Resolution '[MP']]],""),0)</f>
        <v>#VALUE!</v>
      </c>
      <c r="N2170" s="4" t="e">
        <f>IF(Table1[[#This Row],[Import to Gateway Calculator?]]="Yes",IFERROR(Table1[[#This Row],[Recording Resolution '[MP']]],""),0)</f>
        <v>#VALUE!</v>
      </c>
      <c r="O2170" s="4" t="e">
        <f>IF(Table1[[#This Row],[Import to Gateway Calculator?]]="Yes",IFERROR(Table1[[#This Row],[Frame Rate '[FPS'] 1]],""),0)</f>
        <v>#VALUE!</v>
      </c>
      <c r="P2170" s="4" t="e">
        <f>IF(Table1[[#This Row],[Import to Gateway Calculator?]]="Yes",IFERROR(Table1[[#This Row],[Days of Storage 1]],""),0)</f>
        <v>#VALUE!</v>
      </c>
    </row>
    <row r="2171" spans="1:16" x14ac:dyDescent="0.25">
      <c r="A2171" s="5" t="e">
        <f t="shared" si="203"/>
        <v>#VALUE!</v>
      </c>
      <c r="B2171" s="6" t="str">
        <f>IFERROR(IF(Table1[[#This Row],[Multi-lens? 1]]="No", 1, IF(Table1[[#This Row],[Multi-lens? 1]]="Dual", 2, IF(Table1[[#This Row],[Multi-lens? 1]]="Quad", 4, ""))),"")</f>
        <v/>
      </c>
      <c r="C2171" s="6" t="e">
        <f t="shared" si="204"/>
        <v>#VALUE!</v>
      </c>
      <c r="D2171" s="6" t="e">
        <f t="shared" si="205"/>
        <v>#VALUE!</v>
      </c>
      <c r="E2171" s="6" t="e">
        <f t="shared" si="206"/>
        <v>#VALUE!</v>
      </c>
      <c r="F2171" s="6" t="e">
        <f t="shared" si="207"/>
        <v>#VALUE!</v>
      </c>
      <c r="H2171" s="6" t="str">
        <f>IFERROR(IF(Table1[[#This Row],[Multi-lens? 1]]="No", 1, IF(Table1[[#This Row],[Multi-lens? 1]]="Dual", 2, IF(Table1[[#This Row],[Multi-lens? 1]]="Quad", 4, ""))),"")</f>
        <v/>
      </c>
      <c r="I2171" s="9" t="str">
        <f>IFERROR(Table1[[#This Row],[Name]],"")</f>
        <v/>
      </c>
      <c r="K2171" s="3" t="str">
        <f t="shared" si="202"/>
        <v/>
      </c>
      <c r="M2171" s="4" t="e">
        <f>IF(Table1[[#This Row],[Import to Gateway Calculator?]]="Yes",IFERROR(Table1[[#This Row],[Streaming Resolution '[MP']]],""),0)</f>
        <v>#VALUE!</v>
      </c>
      <c r="N2171" s="4" t="e">
        <f>IF(Table1[[#This Row],[Import to Gateway Calculator?]]="Yes",IFERROR(Table1[[#This Row],[Recording Resolution '[MP']]],""),0)</f>
        <v>#VALUE!</v>
      </c>
      <c r="O2171" s="4" t="e">
        <f>IF(Table1[[#This Row],[Import to Gateway Calculator?]]="Yes",IFERROR(Table1[[#This Row],[Frame Rate '[FPS'] 1]],""),0)</f>
        <v>#VALUE!</v>
      </c>
      <c r="P2171" s="4" t="e">
        <f>IF(Table1[[#This Row],[Import to Gateway Calculator?]]="Yes",IFERROR(Table1[[#This Row],[Days of Storage 1]],""),0)</f>
        <v>#VALUE!</v>
      </c>
    </row>
    <row r="2172" spans="1:16" x14ac:dyDescent="0.25">
      <c r="A2172" s="5" t="e">
        <f t="shared" si="203"/>
        <v>#VALUE!</v>
      </c>
      <c r="B2172" s="6" t="str">
        <f>IFERROR(IF(Table1[[#This Row],[Multi-lens? 1]]="No", 1, IF(Table1[[#This Row],[Multi-lens? 1]]="Dual", 2, IF(Table1[[#This Row],[Multi-lens? 1]]="Quad", 4, ""))),"")</f>
        <v/>
      </c>
      <c r="C2172" s="6" t="e">
        <f t="shared" si="204"/>
        <v>#VALUE!</v>
      </c>
      <c r="D2172" s="6" t="e">
        <f t="shared" si="205"/>
        <v>#VALUE!</v>
      </c>
      <c r="E2172" s="6" t="e">
        <f t="shared" si="206"/>
        <v>#VALUE!</v>
      </c>
      <c r="F2172" s="6" t="e">
        <f t="shared" si="207"/>
        <v>#VALUE!</v>
      </c>
      <c r="H2172" s="6" t="str">
        <f>IFERROR(IF(Table1[[#This Row],[Multi-lens? 1]]="No", 1, IF(Table1[[#This Row],[Multi-lens? 1]]="Dual", 2, IF(Table1[[#This Row],[Multi-lens? 1]]="Quad", 4, ""))),"")</f>
        <v/>
      </c>
      <c r="I2172" s="9" t="str">
        <f>IFERROR(Table1[[#This Row],[Name]],"")</f>
        <v/>
      </c>
      <c r="K2172" s="3" t="str">
        <f t="shared" si="202"/>
        <v/>
      </c>
      <c r="M2172" s="4" t="e">
        <f>IF(Table1[[#This Row],[Import to Gateway Calculator?]]="Yes",IFERROR(Table1[[#This Row],[Streaming Resolution '[MP']]],""),0)</f>
        <v>#VALUE!</v>
      </c>
      <c r="N2172" s="4" t="e">
        <f>IF(Table1[[#This Row],[Import to Gateway Calculator?]]="Yes",IFERROR(Table1[[#This Row],[Recording Resolution '[MP']]],""),0)</f>
        <v>#VALUE!</v>
      </c>
      <c r="O2172" s="4" t="e">
        <f>IF(Table1[[#This Row],[Import to Gateway Calculator?]]="Yes",IFERROR(Table1[[#This Row],[Frame Rate '[FPS'] 1]],""),0)</f>
        <v>#VALUE!</v>
      </c>
      <c r="P2172" s="4" t="e">
        <f>IF(Table1[[#This Row],[Import to Gateway Calculator?]]="Yes",IFERROR(Table1[[#This Row],[Days of Storage 1]],""),0)</f>
        <v>#VALUE!</v>
      </c>
    </row>
    <row r="2173" spans="1:16" x14ac:dyDescent="0.25">
      <c r="A2173" s="5" t="e">
        <f t="shared" si="203"/>
        <v>#VALUE!</v>
      </c>
      <c r="B2173" s="6" t="str">
        <f>IFERROR(IF(Table1[[#This Row],[Multi-lens? 1]]="No", 1, IF(Table1[[#This Row],[Multi-lens? 1]]="Dual", 2, IF(Table1[[#This Row],[Multi-lens? 1]]="Quad", 4, ""))),"")</f>
        <v/>
      </c>
      <c r="C2173" s="6" t="e">
        <f t="shared" si="204"/>
        <v>#VALUE!</v>
      </c>
      <c r="D2173" s="6" t="e">
        <f t="shared" si="205"/>
        <v>#VALUE!</v>
      </c>
      <c r="E2173" s="6" t="e">
        <f t="shared" si="206"/>
        <v>#VALUE!</v>
      </c>
      <c r="F2173" s="6" t="e">
        <f t="shared" si="207"/>
        <v>#VALUE!</v>
      </c>
      <c r="H2173" s="6" t="str">
        <f>IFERROR(IF(Table1[[#This Row],[Multi-lens? 1]]="No", 1, IF(Table1[[#This Row],[Multi-lens? 1]]="Dual", 2, IF(Table1[[#This Row],[Multi-lens? 1]]="Quad", 4, ""))),"")</f>
        <v/>
      </c>
      <c r="I2173" s="9" t="str">
        <f>IFERROR(Table1[[#This Row],[Name]],"")</f>
        <v/>
      </c>
      <c r="K2173" s="3" t="str">
        <f t="shared" si="202"/>
        <v/>
      </c>
      <c r="M2173" s="4" t="e">
        <f>IF(Table1[[#This Row],[Import to Gateway Calculator?]]="Yes",IFERROR(Table1[[#This Row],[Streaming Resolution '[MP']]],""),0)</f>
        <v>#VALUE!</v>
      </c>
      <c r="N2173" s="4" t="e">
        <f>IF(Table1[[#This Row],[Import to Gateway Calculator?]]="Yes",IFERROR(Table1[[#This Row],[Recording Resolution '[MP']]],""),0)</f>
        <v>#VALUE!</v>
      </c>
      <c r="O2173" s="4" t="e">
        <f>IF(Table1[[#This Row],[Import to Gateway Calculator?]]="Yes",IFERROR(Table1[[#This Row],[Frame Rate '[FPS'] 1]],""),0)</f>
        <v>#VALUE!</v>
      </c>
      <c r="P2173" s="4" t="e">
        <f>IF(Table1[[#This Row],[Import to Gateway Calculator?]]="Yes",IFERROR(Table1[[#This Row],[Days of Storage 1]],""),0)</f>
        <v>#VALUE!</v>
      </c>
    </row>
    <row r="2174" spans="1:16" x14ac:dyDescent="0.25">
      <c r="A2174" s="5" t="e">
        <f t="shared" si="203"/>
        <v>#VALUE!</v>
      </c>
      <c r="B2174" s="6" t="str">
        <f>IFERROR(IF(Table1[[#This Row],[Multi-lens? 1]]="No", 1, IF(Table1[[#This Row],[Multi-lens? 1]]="Dual", 2, IF(Table1[[#This Row],[Multi-lens? 1]]="Quad", 4, ""))),"")</f>
        <v/>
      </c>
      <c r="C2174" s="6" t="e">
        <f t="shared" si="204"/>
        <v>#VALUE!</v>
      </c>
      <c r="D2174" s="6" t="e">
        <f t="shared" si="205"/>
        <v>#VALUE!</v>
      </c>
      <c r="E2174" s="6" t="e">
        <f t="shared" si="206"/>
        <v>#VALUE!</v>
      </c>
      <c r="F2174" s="6" t="e">
        <f t="shared" si="207"/>
        <v>#VALUE!</v>
      </c>
      <c r="H2174" s="6" t="str">
        <f>IFERROR(IF(Table1[[#This Row],[Multi-lens? 1]]="No", 1, IF(Table1[[#This Row],[Multi-lens? 1]]="Dual", 2, IF(Table1[[#This Row],[Multi-lens? 1]]="Quad", 4, ""))),"")</f>
        <v/>
      </c>
      <c r="I2174" s="9" t="str">
        <f>IFERROR(Table1[[#This Row],[Name]],"")</f>
        <v/>
      </c>
      <c r="K2174" s="3" t="str">
        <f t="shared" si="202"/>
        <v/>
      </c>
      <c r="M2174" s="4" t="e">
        <f>IF(Table1[[#This Row],[Import to Gateway Calculator?]]="Yes",IFERROR(Table1[[#This Row],[Streaming Resolution '[MP']]],""),0)</f>
        <v>#VALUE!</v>
      </c>
      <c r="N2174" s="4" t="e">
        <f>IF(Table1[[#This Row],[Import to Gateway Calculator?]]="Yes",IFERROR(Table1[[#This Row],[Recording Resolution '[MP']]],""),0)</f>
        <v>#VALUE!</v>
      </c>
      <c r="O2174" s="4" t="e">
        <f>IF(Table1[[#This Row],[Import to Gateway Calculator?]]="Yes",IFERROR(Table1[[#This Row],[Frame Rate '[FPS'] 1]],""),0)</f>
        <v>#VALUE!</v>
      </c>
      <c r="P2174" s="4" t="e">
        <f>IF(Table1[[#This Row],[Import to Gateway Calculator?]]="Yes",IFERROR(Table1[[#This Row],[Days of Storage 1]],""),0)</f>
        <v>#VALUE!</v>
      </c>
    </row>
    <row r="2175" spans="1:16" x14ac:dyDescent="0.25">
      <c r="A2175" s="5" t="e">
        <f t="shared" si="203"/>
        <v>#VALUE!</v>
      </c>
      <c r="B2175" s="6" t="str">
        <f>IFERROR(IF(Table1[[#This Row],[Multi-lens? 1]]="No", 1, IF(Table1[[#This Row],[Multi-lens? 1]]="Dual", 2, IF(Table1[[#This Row],[Multi-lens? 1]]="Quad", 4, ""))),"")</f>
        <v/>
      </c>
      <c r="C2175" s="6" t="e">
        <f t="shared" si="204"/>
        <v>#VALUE!</v>
      </c>
      <c r="D2175" s="6" t="e">
        <f t="shared" si="205"/>
        <v>#VALUE!</v>
      </c>
      <c r="E2175" s="6" t="e">
        <f t="shared" si="206"/>
        <v>#VALUE!</v>
      </c>
      <c r="F2175" s="6" t="e">
        <f t="shared" si="207"/>
        <v>#VALUE!</v>
      </c>
      <c r="H2175" s="6" t="str">
        <f>IFERROR(IF(Table1[[#This Row],[Multi-lens? 1]]="No", 1, IF(Table1[[#This Row],[Multi-lens? 1]]="Dual", 2, IF(Table1[[#This Row],[Multi-lens? 1]]="Quad", 4, ""))),"")</f>
        <v/>
      </c>
      <c r="I2175" s="9" t="str">
        <f>IFERROR(Table1[[#This Row],[Name]],"")</f>
        <v/>
      </c>
      <c r="K2175" s="3" t="str">
        <f t="shared" si="202"/>
        <v/>
      </c>
      <c r="M2175" s="4" t="e">
        <f>IF(Table1[[#This Row],[Import to Gateway Calculator?]]="Yes",IFERROR(Table1[[#This Row],[Streaming Resolution '[MP']]],""),0)</f>
        <v>#VALUE!</v>
      </c>
      <c r="N2175" s="4" t="e">
        <f>IF(Table1[[#This Row],[Import to Gateway Calculator?]]="Yes",IFERROR(Table1[[#This Row],[Recording Resolution '[MP']]],""),0)</f>
        <v>#VALUE!</v>
      </c>
      <c r="O2175" s="4" t="e">
        <f>IF(Table1[[#This Row],[Import to Gateway Calculator?]]="Yes",IFERROR(Table1[[#This Row],[Frame Rate '[FPS'] 1]],""),0)</f>
        <v>#VALUE!</v>
      </c>
      <c r="P2175" s="4" t="e">
        <f>IF(Table1[[#This Row],[Import to Gateway Calculator?]]="Yes",IFERROR(Table1[[#This Row],[Days of Storage 1]],""),0)</f>
        <v>#VALUE!</v>
      </c>
    </row>
    <row r="2176" spans="1:16" x14ac:dyDescent="0.25">
      <c r="A2176" s="5" t="e">
        <f t="shared" si="203"/>
        <v>#VALUE!</v>
      </c>
      <c r="B2176" s="6" t="str">
        <f>IFERROR(IF(Table1[[#This Row],[Multi-lens? 1]]="No", 1, IF(Table1[[#This Row],[Multi-lens? 1]]="Dual", 2, IF(Table1[[#This Row],[Multi-lens? 1]]="Quad", 4, ""))),"")</f>
        <v/>
      </c>
      <c r="C2176" s="6" t="e">
        <f t="shared" si="204"/>
        <v>#VALUE!</v>
      </c>
      <c r="D2176" s="6" t="e">
        <f t="shared" si="205"/>
        <v>#VALUE!</v>
      </c>
      <c r="E2176" s="6" t="e">
        <f t="shared" si="206"/>
        <v>#VALUE!</v>
      </c>
      <c r="F2176" s="6" t="e">
        <f t="shared" si="207"/>
        <v>#VALUE!</v>
      </c>
      <c r="H2176" s="6" t="str">
        <f>IFERROR(IF(Table1[[#This Row],[Multi-lens? 1]]="No", 1, IF(Table1[[#This Row],[Multi-lens? 1]]="Dual", 2, IF(Table1[[#This Row],[Multi-lens? 1]]="Quad", 4, ""))),"")</f>
        <v/>
      </c>
      <c r="I2176" s="9" t="str">
        <f>IFERROR(Table1[[#This Row],[Name]],"")</f>
        <v/>
      </c>
      <c r="K2176" s="3" t="str">
        <f t="shared" si="202"/>
        <v/>
      </c>
      <c r="M2176" s="4" t="e">
        <f>IF(Table1[[#This Row],[Import to Gateway Calculator?]]="Yes",IFERROR(Table1[[#This Row],[Streaming Resolution '[MP']]],""),0)</f>
        <v>#VALUE!</v>
      </c>
      <c r="N2176" s="4" t="e">
        <f>IF(Table1[[#This Row],[Import to Gateway Calculator?]]="Yes",IFERROR(Table1[[#This Row],[Recording Resolution '[MP']]],""),0)</f>
        <v>#VALUE!</v>
      </c>
      <c r="O2176" s="4" t="e">
        <f>IF(Table1[[#This Row],[Import to Gateway Calculator?]]="Yes",IFERROR(Table1[[#This Row],[Frame Rate '[FPS'] 1]],""),0)</f>
        <v>#VALUE!</v>
      </c>
      <c r="P2176" s="4" t="e">
        <f>IF(Table1[[#This Row],[Import to Gateway Calculator?]]="Yes",IFERROR(Table1[[#This Row],[Days of Storage 1]],""),0)</f>
        <v>#VALUE!</v>
      </c>
    </row>
    <row r="2177" spans="1:16" x14ac:dyDescent="0.25">
      <c r="A2177" s="5" t="e">
        <f t="shared" si="203"/>
        <v>#VALUE!</v>
      </c>
      <c r="B2177" s="6" t="str">
        <f>IFERROR(IF(Table1[[#This Row],[Multi-lens? 1]]="No", 1, IF(Table1[[#This Row],[Multi-lens? 1]]="Dual", 2, IF(Table1[[#This Row],[Multi-lens? 1]]="Quad", 4, ""))),"")</f>
        <v/>
      </c>
      <c r="C2177" s="6" t="e">
        <f t="shared" si="204"/>
        <v>#VALUE!</v>
      </c>
      <c r="D2177" s="6" t="e">
        <f t="shared" si="205"/>
        <v>#VALUE!</v>
      </c>
      <c r="E2177" s="6" t="e">
        <f t="shared" si="206"/>
        <v>#VALUE!</v>
      </c>
      <c r="F2177" s="6" t="e">
        <f t="shared" si="207"/>
        <v>#VALUE!</v>
      </c>
      <c r="H2177" s="6" t="str">
        <f>IFERROR(IF(Table1[[#This Row],[Multi-lens? 1]]="No", 1, IF(Table1[[#This Row],[Multi-lens? 1]]="Dual", 2, IF(Table1[[#This Row],[Multi-lens? 1]]="Quad", 4, ""))),"")</f>
        <v/>
      </c>
      <c r="I2177" s="9" t="str">
        <f>IFERROR(Table1[[#This Row],[Name]],"")</f>
        <v/>
      </c>
      <c r="K2177" s="3" t="str">
        <f t="shared" si="202"/>
        <v/>
      </c>
      <c r="M2177" s="4" t="e">
        <f>IF(Table1[[#This Row],[Import to Gateway Calculator?]]="Yes",IFERROR(Table1[[#This Row],[Streaming Resolution '[MP']]],""),0)</f>
        <v>#VALUE!</v>
      </c>
      <c r="N2177" s="4" t="e">
        <f>IF(Table1[[#This Row],[Import to Gateway Calculator?]]="Yes",IFERROR(Table1[[#This Row],[Recording Resolution '[MP']]],""),0)</f>
        <v>#VALUE!</v>
      </c>
      <c r="O2177" s="4" t="e">
        <f>IF(Table1[[#This Row],[Import to Gateway Calculator?]]="Yes",IFERROR(Table1[[#This Row],[Frame Rate '[FPS'] 1]],""),0)</f>
        <v>#VALUE!</v>
      </c>
      <c r="P2177" s="4" t="e">
        <f>IF(Table1[[#This Row],[Import to Gateway Calculator?]]="Yes",IFERROR(Table1[[#This Row],[Days of Storage 1]],""),0)</f>
        <v>#VALUE!</v>
      </c>
    </row>
    <row r="2178" spans="1:16" x14ac:dyDescent="0.25">
      <c r="A2178" s="5" t="e">
        <f t="shared" si="203"/>
        <v>#VALUE!</v>
      </c>
      <c r="B2178" s="6" t="str">
        <f>IFERROR(IF(Table1[[#This Row],[Multi-lens? 1]]="No", 1, IF(Table1[[#This Row],[Multi-lens? 1]]="Dual", 2, IF(Table1[[#This Row],[Multi-lens? 1]]="Quad", 4, ""))),"")</f>
        <v/>
      </c>
      <c r="C2178" s="6" t="e">
        <f t="shared" si="204"/>
        <v>#VALUE!</v>
      </c>
      <c r="D2178" s="6" t="e">
        <f t="shared" si="205"/>
        <v>#VALUE!</v>
      </c>
      <c r="E2178" s="6" t="e">
        <f t="shared" si="206"/>
        <v>#VALUE!</v>
      </c>
      <c r="F2178" s="6" t="e">
        <f t="shared" si="207"/>
        <v>#VALUE!</v>
      </c>
      <c r="H2178" s="6" t="str">
        <f>IFERROR(IF(Table1[[#This Row],[Multi-lens? 1]]="No", 1, IF(Table1[[#This Row],[Multi-lens? 1]]="Dual", 2, IF(Table1[[#This Row],[Multi-lens? 1]]="Quad", 4, ""))),"")</f>
        <v/>
      </c>
      <c r="I2178" s="9" t="str">
        <f>IFERROR(Table1[[#This Row],[Name]],"")</f>
        <v/>
      </c>
      <c r="K2178" s="3" t="str">
        <f t="shared" si="202"/>
        <v/>
      </c>
      <c r="M2178" s="4" t="e">
        <f>IF(Table1[[#This Row],[Import to Gateway Calculator?]]="Yes",IFERROR(Table1[[#This Row],[Streaming Resolution '[MP']]],""),0)</f>
        <v>#VALUE!</v>
      </c>
      <c r="N2178" s="4" t="e">
        <f>IF(Table1[[#This Row],[Import to Gateway Calculator?]]="Yes",IFERROR(Table1[[#This Row],[Recording Resolution '[MP']]],""),0)</f>
        <v>#VALUE!</v>
      </c>
      <c r="O2178" s="4" t="e">
        <f>IF(Table1[[#This Row],[Import to Gateway Calculator?]]="Yes",IFERROR(Table1[[#This Row],[Frame Rate '[FPS'] 1]],""),0)</f>
        <v>#VALUE!</v>
      </c>
      <c r="P2178" s="4" t="e">
        <f>IF(Table1[[#This Row],[Import to Gateway Calculator?]]="Yes",IFERROR(Table1[[#This Row],[Days of Storage 1]],""),0)</f>
        <v>#VALUE!</v>
      </c>
    </row>
    <row r="2179" spans="1:16" x14ac:dyDescent="0.25">
      <c r="A2179" s="5" t="e">
        <f t="shared" si="203"/>
        <v>#VALUE!</v>
      </c>
      <c r="B2179" s="6" t="str">
        <f>IFERROR(IF(Table1[[#This Row],[Multi-lens? 1]]="No", 1, IF(Table1[[#This Row],[Multi-lens? 1]]="Dual", 2, IF(Table1[[#This Row],[Multi-lens? 1]]="Quad", 4, ""))),"")</f>
        <v/>
      </c>
      <c r="C2179" s="6" t="e">
        <f t="shared" si="204"/>
        <v>#VALUE!</v>
      </c>
      <c r="D2179" s="6" t="e">
        <f t="shared" si="205"/>
        <v>#VALUE!</v>
      </c>
      <c r="E2179" s="6" t="e">
        <f t="shared" si="206"/>
        <v>#VALUE!</v>
      </c>
      <c r="F2179" s="6" t="e">
        <f t="shared" si="207"/>
        <v>#VALUE!</v>
      </c>
      <c r="H2179" s="6" t="str">
        <f>IFERROR(IF(Table1[[#This Row],[Multi-lens? 1]]="No", 1, IF(Table1[[#This Row],[Multi-lens? 1]]="Dual", 2, IF(Table1[[#This Row],[Multi-lens? 1]]="Quad", 4, ""))),"")</f>
        <v/>
      </c>
      <c r="I2179" s="9" t="str">
        <f>IFERROR(Table1[[#This Row],[Name]],"")</f>
        <v/>
      </c>
      <c r="K2179" s="3" t="str">
        <f t="shared" ref="K2179:K2242" si="208">IFERROR(IF(I2179=0,"",I2179),"")</f>
        <v/>
      </c>
      <c r="M2179" s="4" t="e">
        <f>IF(Table1[[#This Row],[Import to Gateway Calculator?]]="Yes",IFERROR(Table1[[#This Row],[Streaming Resolution '[MP']]],""),0)</f>
        <v>#VALUE!</v>
      </c>
      <c r="N2179" s="4" t="e">
        <f>IF(Table1[[#This Row],[Import to Gateway Calculator?]]="Yes",IFERROR(Table1[[#This Row],[Recording Resolution '[MP']]],""),0)</f>
        <v>#VALUE!</v>
      </c>
      <c r="O2179" s="4" t="e">
        <f>IF(Table1[[#This Row],[Import to Gateway Calculator?]]="Yes",IFERROR(Table1[[#This Row],[Frame Rate '[FPS'] 1]],""),0)</f>
        <v>#VALUE!</v>
      </c>
      <c r="P2179" s="4" t="e">
        <f>IF(Table1[[#This Row],[Import to Gateway Calculator?]]="Yes",IFERROR(Table1[[#This Row],[Days of Storage 1]],""),0)</f>
        <v>#VALUE!</v>
      </c>
    </row>
    <row r="2180" spans="1:16" x14ac:dyDescent="0.25">
      <c r="A2180" s="5" t="e">
        <f t="shared" si="203"/>
        <v>#VALUE!</v>
      </c>
      <c r="B2180" s="6" t="str">
        <f>IFERROR(IF(Table1[[#This Row],[Multi-lens? 1]]="No", 1, IF(Table1[[#This Row],[Multi-lens? 1]]="Dual", 2, IF(Table1[[#This Row],[Multi-lens? 1]]="Quad", 4, ""))),"")</f>
        <v/>
      </c>
      <c r="C2180" s="6" t="e">
        <f t="shared" si="204"/>
        <v>#VALUE!</v>
      </c>
      <c r="D2180" s="6" t="e">
        <f t="shared" si="205"/>
        <v>#VALUE!</v>
      </c>
      <c r="E2180" s="6" t="e">
        <f t="shared" si="206"/>
        <v>#VALUE!</v>
      </c>
      <c r="F2180" s="6" t="e">
        <f t="shared" si="207"/>
        <v>#VALUE!</v>
      </c>
      <c r="H2180" s="6" t="str">
        <f>IFERROR(IF(Table1[[#This Row],[Multi-lens? 1]]="No", 1, IF(Table1[[#This Row],[Multi-lens? 1]]="Dual", 2, IF(Table1[[#This Row],[Multi-lens? 1]]="Quad", 4, ""))),"")</f>
        <v/>
      </c>
      <c r="I2180" s="9" t="str">
        <f>IFERROR(Table1[[#This Row],[Name]],"")</f>
        <v/>
      </c>
      <c r="K2180" s="3" t="str">
        <f t="shared" si="208"/>
        <v/>
      </c>
      <c r="M2180" s="4" t="e">
        <f>IF(Table1[[#This Row],[Import to Gateway Calculator?]]="Yes",IFERROR(Table1[[#This Row],[Streaming Resolution '[MP']]],""),0)</f>
        <v>#VALUE!</v>
      </c>
      <c r="N2180" s="4" t="e">
        <f>IF(Table1[[#This Row],[Import to Gateway Calculator?]]="Yes",IFERROR(Table1[[#This Row],[Recording Resolution '[MP']]],""),0)</f>
        <v>#VALUE!</v>
      </c>
      <c r="O2180" s="4" t="e">
        <f>IF(Table1[[#This Row],[Import to Gateway Calculator?]]="Yes",IFERROR(Table1[[#This Row],[Frame Rate '[FPS'] 1]],""),0)</f>
        <v>#VALUE!</v>
      </c>
      <c r="P2180" s="4" t="e">
        <f>IF(Table1[[#This Row],[Import to Gateway Calculator?]]="Yes",IFERROR(Table1[[#This Row],[Days of Storage 1]],""),0)</f>
        <v>#VALUE!</v>
      </c>
    </row>
    <row r="2181" spans="1:16" x14ac:dyDescent="0.25">
      <c r="A2181" s="5" t="e">
        <f t="shared" si="203"/>
        <v>#VALUE!</v>
      </c>
      <c r="B2181" s="6" t="str">
        <f>IFERROR(IF(Table1[[#This Row],[Multi-lens? 1]]="No", 1, IF(Table1[[#This Row],[Multi-lens? 1]]="Dual", 2, IF(Table1[[#This Row],[Multi-lens? 1]]="Quad", 4, ""))),"")</f>
        <v/>
      </c>
      <c r="C2181" s="6" t="e">
        <f t="shared" si="204"/>
        <v>#VALUE!</v>
      </c>
      <c r="D2181" s="6" t="e">
        <f t="shared" si="205"/>
        <v>#VALUE!</v>
      </c>
      <c r="E2181" s="6" t="e">
        <f t="shared" si="206"/>
        <v>#VALUE!</v>
      </c>
      <c r="F2181" s="6" t="e">
        <f t="shared" si="207"/>
        <v>#VALUE!</v>
      </c>
      <c r="H2181" s="6" t="str">
        <f>IFERROR(IF(Table1[[#This Row],[Multi-lens? 1]]="No", 1, IF(Table1[[#This Row],[Multi-lens? 1]]="Dual", 2, IF(Table1[[#This Row],[Multi-lens? 1]]="Quad", 4, ""))),"")</f>
        <v/>
      </c>
      <c r="I2181" s="9" t="str">
        <f>IFERROR(Table1[[#This Row],[Name]],"")</f>
        <v/>
      </c>
      <c r="K2181" s="3" t="str">
        <f t="shared" si="208"/>
        <v/>
      </c>
      <c r="M2181" s="4" t="e">
        <f>IF(Table1[[#This Row],[Import to Gateway Calculator?]]="Yes",IFERROR(Table1[[#This Row],[Streaming Resolution '[MP']]],""),0)</f>
        <v>#VALUE!</v>
      </c>
      <c r="N2181" s="4" t="e">
        <f>IF(Table1[[#This Row],[Import to Gateway Calculator?]]="Yes",IFERROR(Table1[[#This Row],[Recording Resolution '[MP']]],""),0)</f>
        <v>#VALUE!</v>
      </c>
      <c r="O2181" s="4" t="e">
        <f>IF(Table1[[#This Row],[Import to Gateway Calculator?]]="Yes",IFERROR(Table1[[#This Row],[Frame Rate '[FPS'] 1]],""),0)</f>
        <v>#VALUE!</v>
      </c>
      <c r="P2181" s="4" t="e">
        <f>IF(Table1[[#This Row],[Import to Gateway Calculator?]]="Yes",IFERROR(Table1[[#This Row],[Days of Storage 1]],""),0)</f>
        <v>#VALUE!</v>
      </c>
    </row>
    <row r="2182" spans="1:16" x14ac:dyDescent="0.25">
      <c r="A2182" s="5" t="e">
        <f t="shared" si="203"/>
        <v>#VALUE!</v>
      </c>
      <c r="B2182" s="6" t="str">
        <f>IFERROR(IF(Table1[[#This Row],[Multi-lens? 1]]="No", 1, IF(Table1[[#This Row],[Multi-lens? 1]]="Dual", 2, IF(Table1[[#This Row],[Multi-lens? 1]]="Quad", 4, ""))),"")</f>
        <v/>
      </c>
      <c r="C2182" s="6" t="e">
        <f t="shared" si="204"/>
        <v>#VALUE!</v>
      </c>
      <c r="D2182" s="6" t="e">
        <f t="shared" si="205"/>
        <v>#VALUE!</v>
      </c>
      <c r="E2182" s="6" t="e">
        <f t="shared" si="206"/>
        <v>#VALUE!</v>
      </c>
      <c r="F2182" s="6" t="e">
        <f t="shared" si="207"/>
        <v>#VALUE!</v>
      </c>
      <c r="H2182" s="6" t="str">
        <f>IFERROR(IF(Table1[[#This Row],[Multi-lens? 1]]="No", 1, IF(Table1[[#This Row],[Multi-lens? 1]]="Dual", 2, IF(Table1[[#This Row],[Multi-lens? 1]]="Quad", 4, ""))),"")</f>
        <v/>
      </c>
      <c r="I2182" s="9" t="str">
        <f>IFERROR(Table1[[#This Row],[Name]],"")</f>
        <v/>
      </c>
      <c r="K2182" s="3" t="str">
        <f t="shared" si="208"/>
        <v/>
      </c>
      <c r="M2182" s="4" t="e">
        <f>IF(Table1[[#This Row],[Import to Gateway Calculator?]]="Yes",IFERROR(Table1[[#This Row],[Streaming Resolution '[MP']]],""),0)</f>
        <v>#VALUE!</v>
      </c>
      <c r="N2182" s="4" t="e">
        <f>IF(Table1[[#This Row],[Import to Gateway Calculator?]]="Yes",IFERROR(Table1[[#This Row],[Recording Resolution '[MP']]],""),0)</f>
        <v>#VALUE!</v>
      </c>
      <c r="O2182" s="4" t="e">
        <f>IF(Table1[[#This Row],[Import to Gateway Calculator?]]="Yes",IFERROR(Table1[[#This Row],[Frame Rate '[FPS'] 1]],""),0)</f>
        <v>#VALUE!</v>
      </c>
      <c r="P2182" s="4" t="e">
        <f>IF(Table1[[#This Row],[Import to Gateway Calculator?]]="Yes",IFERROR(Table1[[#This Row],[Days of Storage 1]],""),0)</f>
        <v>#VALUE!</v>
      </c>
    </row>
    <row r="2183" spans="1:16" x14ac:dyDescent="0.25">
      <c r="A2183" s="5" t="e">
        <f t="shared" ref="A2183:A2246" si="209">IF(D2183=0,"",K2183)</f>
        <v>#VALUE!</v>
      </c>
      <c r="B2183" s="6" t="str">
        <f>IFERROR(IF(Table1[[#This Row],[Multi-lens? 1]]="No", 1, IF(Table1[[#This Row],[Multi-lens? 1]]="Dual", 2, IF(Table1[[#This Row],[Multi-lens? 1]]="Quad", 4, ""))),"")</f>
        <v/>
      </c>
      <c r="C2183" s="6" t="e">
        <f t="shared" ref="C2183:C2246" si="210">M2183</f>
        <v>#VALUE!</v>
      </c>
      <c r="D2183" s="6" t="e">
        <f t="shared" ref="D2183:D2246" si="211">N2183</f>
        <v>#VALUE!</v>
      </c>
      <c r="E2183" s="6" t="e">
        <f t="shared" ref="E2183:E2246" si="212">O2183</f>
        <v>#VALUE!</v>
      </c>
      <c r="F2183" s="6" t="e">
        <f t="shared" ref="F2183:F2246" si="213">P2183</f>
        <v>#VALUE!</v>
      </c>
      <c r="H2183" s="6" t="str">
        <f>IFERROR(IF(Table1[[#This Row],[Multi-lens? 1]]="No", 1, IF(Table1[[#This Row],[Multi-lens? 1]]="Dual", 2, IF(Table1[[#This Row],[Multi-lens? 1]]="Quad", 4, ""))),"")</f>
        <v/>
      </c>
      <c r="I2183" s="9" t="str">
        <f>IFERROR(Table1[[#This Row],[Name]],"")</f>
        <v/>
      </c>
      <c r="K2183" s="3" t="str">
        <f t="shared" si="208"/>
        <v/>
      </c>
      <c r="M2183" s="4" t="e">
        <f>IF(Table1[[#This Row],[Import to Gateway Calculator?]]="Yes",IFERROR(Table1[[#This Row],[Streaming Resolution '[MP']]],""),0)</f>
        <v>#VALUE!</v>
      </c>
      <c r="N2183" s="4" t="e">
        <f>IF(Table1[[#This Row],[Import to Gateway Calculator?]]="Yes",IFERROR(Table1[[#This Row],[Recording Resolution '[MP']]],""),0)</f>
        <v>#VALUE!</v>
      </c>
      <c r="O2183" s="4" t="e">
        <f>IF(Table1[[#This Row],[Import to Gateway Calculator?]]="Yes",IFERROR(Table1[[#This Row],[Frame Rate '[FPS'] 1]],""),0)</f>
        <v>#VALUE!</v>
      </c>
      <c r="P2183" s="4" t="e">
        <f>IF(Table1[[#This Row],[Import to Gateway Calculator?]]="Yes",IFERROR(Table1[[#This Row],[Days of Storage 1]],""),0)</f>
        <v>#VALUE!</v>
      </c>
    </row>
    <row r="2184" spans="1:16" x14ac:dyDescent="0.25">
      <c r="A2184" s="5" t="e">
        <f t="shared" si="209"/>
        <v>#VALUE!</v>
      </c>
      <c r="B2184" s="6" t="str">
        <f>IFERROR(IF(Table1[[#This Row],[Multi-lens? 1]]="No", 1, IF(Table1[[#This Row],[Multi-lens? 1]]="Dual", 2, IF(Table1[[#This Row],[Multi-lens? 1]]="Quad", 4, ""))),"")</f>
        <v/>
      </c>
      <c r="C2184" s="6" t="e">
        <f t="shared" si="210"/>
        <v>#VALUE!</v>
      </c>
      <c r="D2184" s="6" t="e">
        <f t="shared" si="211"/>
        <v>#VALUE!</v>
      </c>
      <c r="E2184" s="6" t="e">
        <f t="shared" si="212"/>
        <v>#VALUE!</v>
      </c>
      <c r="F2184" s="6" t="e">
        <f t="shared" si="213"/>
        <v>#VALUE!</v>
      </c>
      <c r="H2184" s="6" t="str">
        <f>IFERROR(IF(Table1[[#This Row],[Multi-lens? 1]]="No", 1, IF(Table1[[#This Row],[Multi-lens? 1]]="Dual", 2, IF(Table1[[#This Row],[Multi-lens? 1]]="Quad", 4, ""))),"")</f>
        <v/>
      </c>
      <c r="I2184" s="9" t="str">
        <f>IFERROR(Table1[[#This Row],[Name]],"")</f>
        <v/>
      </c>
      <c r="K2184" s="3" t="str">
        <f t="shared" si="208"/>
        <v/>
      </c>
      <c r="M2184" s="4" t="e">
        <f>IF(Table1[[#This Row],[Import to Gateway Calculator?]]="Yes",IFERROR(Table1[[#This Row],[Streaming Resolution '[MP']]],""),0)</f>
        <v>#VALUE!</v>
      </c>
      <c r="N2184" s="4" t="e">
        <f>IF(Table1[[#This Row],[Import to Gateway Calculator?]]="Yes",IFERROR(Table1[[#This Row],[Recording Resolution '[MP']]],""),0)</f>
        <v>#VALUE!</v>
      </c>
      <c r="O2184" s="4" t="e">
        <f>IF(Table1[[#This Row],[Import to Gateway Calculator?]]="Yes",IFERROR(Table1[[#This Row],[Frame Rate '[FPS'] 1]],""),0)</f>
        <v>#VALUE!</v>
      </c>
      <c r="P2184" s="4" t="e">
        <f>IF(Table1[[#This Row],[Import to Gateway Calculator?]]="Yes",IFERROR(Table1[[#This Row],[Days of Storage 1]],""),0)</f>
        <v>#VALUE!</v>
      </c>
    </row>
    <row r="2185" spans="1:16" x14ac:dyDescent="0.25">
      <c r="A2185" s="5" t="e">
        <f t="shared" si="209"/>
        <v>#VALUE!</v>
      </c>
      <c r="B2185" s="6" t="str">
        <f>IFERROR(IF(Table1[[#This Row],[Multi-lens? 1]]="No", 1, IF(Table1[[#This Row],[Multi-lens? 1]]="Dual", 2, IF(Table1[[#This Row],[Multi-lens? 1]]="Quad", 4, ""))),"")</f>
        <v/>
      </c>
      <c r="C2185" s="6" t="e">
        <f t="shared" si="210"/>
        <v>#VALUE!</v>
      </c>
      <c r="D2185" s="6" t="e">
        <f t="shared" si="211"/>
        <v>#VALUE!</v>
      </c>
      <c r="E2185" s="6" t="e">
        <f t="shared" si="212"/>
        <v>#VALUE!</v>
      </c>
      <c r="F2185" s="6" t="e">
        <f t="shared" si="213"/>
        <v>#VALUE!</v>
      </c>
      <c r="H2185" s="6" t="str">
        <f>IFERROR(IF(Table1[[#This Row],[Multi-lens? 1]]="No", 1, IF(Table1[[#This Row],[Multi-lens? 1]]="Dual", 2, IF(Table1[[#This Row],[Multi-lens? 1]]="Quad", 4, ""))),"")</f>
        <v/>
      </c>
      <c r="I2185" s="9" t="str">
        <f>IFERROR(Table1[[#This Row],[Name]],"")</f>
        <v/>
      </c>
      <c r="K2185" s="3" t="str">
        <f t="shared" si="208"/>
        <v/>
      </c>
      <c r="M2185" s="4" t="e">
        <f>IF(Table1[[#This Row],[Import to Gateway Calculator?]]="Yes",IFERROR(Table1[[#This Row],[Streaming Resolution '[MP']]],""),0)</f>
        <v>#VALUE!</v>
      </c>
      <c r="N2185" s="4" t="e">
        <f>IF(Table1[[#This Row],[Import to Gateway Calculator?]]="Yes",IFERROR(Table1[[#This Row],[Recording Resolution '[MP']]],""),0)</f>
        <v>#VALUE!</v>
      </c>
      <c r="O2185" s="4" t="e">
        <f>IF(Table1[[#This Row],[Import to Gateway Calculator?]]="Yes",IFERROR(Table1[[#This Row],[Frame Rate '[FPS'] 1]],""),0)</f>
        <v>#VALUE!</v>
      </c>
      <c r="P2185" s="4" t="e">
        <f>IF(Table1[[#This Row],[Import to Gateway Calculator?]]="Yes",IFERROR(Table1[[#This Row],[Days of Storage 1]],""),0)</f>
        <v>#VALUE!</v>
      </c>
    </row>
    <row r="2186" spans="1:16" x14ac:dyDescent="0.25">
      <c r="A2186" s="5" t="e">
        <f t="shared" si="209"/>
        <v>#VALUE!</v>
      </c>
      <c r="B2186" s="6" t="str">
        <f>IFERROR(IF(Table1[[#This Row],[Multi-lens? 1]]="No", 1, IF(Table1[[#This Row],[Multi-lens? 1]]="Dual", 2, IF(Table1[[#This Row],[Multi-lens? 1]]="Quad", 4, ""))),"")</f>
        <v/>
      </c>
      <c r="C2186" s="6" t="e">
        <f t="shared" si="210"/>
        <v>#VALUE!</v>
      </c>
      <c r="D2186" s="6" t="e">
        <f t="shared" si="211"/>
        <v>#VALUE!</v>
      </c>
      <c r="E2186" s="6" t="e">
        <f t="shared" si="212"/>
        <v>#VALUE!</v>
      </c>
      <c r="F2186" s="6" t="e">
        <f t="shared" si="213"/>
        <v>#VALUE!</v>
      </c>
      <c r="H2186" s="6" t="str">
        <f>IFERROR(IF(Table1[[#This Row],[Multi-lens? 1]]="No", 1, IF(Table1[[#This Row],[Multi-lens? 1]]="Dual", 2, IF(Table1[[#This Row],[Multi-lens? 1]]="Quad", 4, ""))),"")</f>
        <v/>
      </c>
      <c r="I2186" s="9" t="str">
        <f>IFERROR(Table1[[#This Row],[Name]],"")</f>
        <v/>
      </c>
      <c r="K2186" s="3" t="str">
        <f t="shared" si="208"/>
        <v/>
      </c>
      <c r="M2186" s="4" t="e">
        <f>IF(Table1[[#This Row],[Import to Gateway Calculator?]]="Yes",IFERROR(Table1[[#This Row],[Streaming Resolution '[MP']]],""),0)</f>
        <v>#VALUE!</v>
      </c>
      <c r="N2186" s="4" t="e">
        <f>IF(Table1[[#This Row],[Import to Gateway Calculator?]]="Yes",IFERROR(Table1[[#This Row],[Recording Resolution '[MP']]],""),0)</f>
        <v>#VALUE!</v>
      </c>
      <c r="O2186" s="4" t="e">
        <f>IF(Table1[[#This Row],[Import to Gateway Calculator?]]="Yes",IFERROR(Table1[[#This Row],[Frame Rate '[FPS'] 1]],""),0)</f>
        <v>#VALUE!</v>
      </c>
      <c r="P2186" s="4" t="e">
        <f>IF(Table1[[#This Row],[Import to Gateway Calculator?]]="Yes",IFERROR(Table1[[#This Row],[Days of Storage 1]],""),0)</f>
        <v>#VALUE!</v>
      </c>
    </row>
    <row r="2187" spans="1:16" x14ac:dyDescent="0.25">
      <c r="A2187" s="5" t="e">
        <f t="shared" si="209"/>
        <v>#VALUE!</v>
      </c>
      <c r="B2187" s="6" t="str">
        <f>IFERROR(IF(Table1[[#This Row],[Multi-lens? 1]]="No", 1, IF(Table1[[#This Row],[Multi-lens? 1]]="Dual", 2, IF(Table1[[#This Row],[Multi-lens? 1]]="Quad", 4, ""))),"")</f>
        <v/>
      </c>
      <c r="C2187" s="6" t="e">
        <f t="shared" si="210"/>
        <v>#VALUE!</v>
      </c>
      <c r="D2187" s="6" t="e">
        <f t="shared" si="211"/>
        <v>#VALUE!</v>
      </c>
      <c r="E2187" s="6" t="e">
        <f t="shared" si="212"/>
        <v>#VALUE!</v>
      </c>
      <c r="F2187" s="6" t="e">
        <f t="shared" si="213"/>
        <v>#VALUE!</v>
      </c>
      <c r="H2187" s="6" t="str">
        <f>IFERROR(IF(Table1[[#This Row],[Multi-lens? 1]]="No", 1, IF(Table1[[#This Row],[Multi-lens? 1]]="Dual", 2, IF(Table1[[#This Row],[Multi-lens? 1]]="Quad", 4, ""))),"")</f>
        <v/>
      </c>
      <c r="I2187" s="9" t="str">
        <f>IFERROR(Table1[[#This Row],[Name]],"")</f>
        <v/>
      </c>
      <c r="K2187" s="3" t="str">
        <f t="shared" si="208"/>
        <v/>
      </c>
      <c r="M2187" s="4" t="e">
        <f>IF(Table1[[#This Row],[Import to Gateway Calculator?]]="Yes",IFERROR(Table1[[#This Row],[Streaming Resolution '[MP']]],""),0)</f>
        <v>#VALUE!</v>
      </c>
      <c r="N2187" s="4" t="e">
        <f>IF(Table1[[#This Row],[Import to Gateway Calculator?]]="Yes",IFERROR(Table1[[#This Row],[Recording Resolution '[MP']]],""),0)</f>
        <v>#VALUE!</v>
      </c>
      <c r="O2187" s="4" t="e">
        <f>IF(Table1[[#This Row],[Import to Gateway Calculator?]]="Yes",IFERROR(Table1[[#This Row],[Frame Rate '[FPS'] 1]],""),0)</f>
        <v>#VALUE!</v>
      </c>
      <c r="P2187" s="4" t="e">
        <f>IF(Table1[[#This Row],[Import to Gateway Calculator?]]="Yes",IFERROR(Table1[[#This Row],[Days of Storage 1]],""),0)</f>
        <v>#VALUE!</v>
      </c>
    </row>
    <row r="2188" spans="1:16" x14ac:dyDescent="0.25">
      <c r="A2188" s="5" t="e">
        <f t="shared" si="209"/>
        <v>#VALUE!</v>
      </c>
      <c r="B2188" s="6" t="str">
        <f>IFERROR(IF(Table1[[#This Row],[Multi-lens? 1]]="No", 1, IF(Table1[[#This Row],[Multi-lens? 1]]="Dual", 2, IF(Table1[[#This Row],[Multi-lens? 1]]="Quad", 4, ""))),"")</f>
        <v/>
      </c>
      <c r="C2188" s="6" t="e">
        <f t="shared" si="210"/>
        <v>#VALUE!</v>
      </c>
      <c r="D2188" s="6" t="e">
        <f t="shared" si="211"/>
        <v>#VALUE!</v>
      </c>
      <c r="E2188" s="6" t="e">
        <f t="shared" si="212"/>
        <v>#VALUE!</v>
      </c>
      <c r="F2188" s="6" t="e">
        <f t="shared" si="213"/>
        <v>#VALUE!</v>
      </c>
      <c r="H2188" s="6" t="str">
        <f>IFERROR(IF(Table1[[#This Row],[Multi-lens? 1]]="No", 1, IF(Table1[[#This Row],[Multi-lens? 1]]="Dual", 2, IF(Table1[[#This Row],[Multi-lens? 1]]="Quad", 4, ""))),"")</f>
        <v/>
      </c>
      <c r="I2188" s="9" t="str">
        <f>IFERROR(Table1[[#This Row],[Name]],"")</f>
        <v/>
      </c>
      <c r="K2188" s="3" t="str">
        <f t="shared" si="208"/>
        <v/>
      </c>
      <c r="M2188" s="4" t="e">
        <f>IF(Table1[[#This Row],[Import to Gateway Calculator?]]="Yes",IFERROR(Table1[[#This Row],[Streaming Resolution '[MP']]],""),0)</f>
        <v>#VALUE!</v>
      </c>
      <c r="N2188" s="4" t="e">
        <f>IF(Table1[[#This Row],[Import to Gateway Calculator?]]="Yes",IFERROR(Table1[[#This Row],[Recording Resolution '[MP']]],""),0)</f>
        <v>#VALUE!</v>
      </c>
      <c r="O2188" s="4" t="e">
        <f>IF(Table1[[#This Row],[Import to Gateway Calculator?]]="Yes",IFERROR(Table1[[#This Row],[Frame Rate '[FPS'] 1]],""),0)</f>
        <v>#VALUE!</v>
      </c>
      <c r="P2188" s="4" t="e">
        <f>IF(Table1[[#This Row],[Import to Gateway Calculator?]]="Yes",IFERROR(Table1[[#This Row],[Days of Storage 1]],""),0)</f>
        <v>#VALUE!</v>
      </c>
    </row>
    <row r="2189" spans="1:16" x14ac:dyDescent="0.25">
      <c r="A2189" s="5" t="e">
        <f t="shared" si="209"/>
        <v>#VALUE!</v>
      </c>
      <c r="B2189" s="6" t="str">
        <f>IFERROR(IF(Table1[[#This Row],[Multi-lens? 1]]="No", 1, IF(Table1[[#This Row],[Multi-lens? 1]]="Dual", 2, IF(Table1[[#This Row],[Multi-lens? 1]]="Quad", 4, ""))),"")</f>
        <v/>
      </c>
      <c r="C2189" s="6" t="e">
        <f t="shared" si="210"/>
        <v>#VALUE!</v>
      </c>
      <c r="D2189" s="6" t="e">
        <f t="shared" si="211"/>
        <v>#VALUE!</v>
      </c>
      <c r="E2189" s="6" t="e">
        <f t="shared" si="212"/>
        <v>#VALUE!</v>
      </c>
      <c r="F2189" s="6" t="e">
        <f t="shared" si="213"/>
        <v>#VALUE!</v>
      </c>
      <c r="H2189" s="6" t="str">
        <f>IFERROR(IF(Table1[[#This Row],[Multi-lens? 1]]="No", 1, IF(Table1[[#This Row],[Multi-lens? 1]]="Dual", 2, IF(Table1[[#This Row],[Multi-lens? 1]]="Quad", 4, ""))),"")</f>
        <v/>
      </c>
      <c r="I2189" s="9" t="str">
        <f>IFERROR(Table1[[#This Row],[Name]],"")</f>
        <v/>
      </c>
      <c r="K2189" s="3" t="str">
        <f t="shared" si="208"/>
        <v/>
      </c>
      <c r="M2189" s="4" t="e">
        <f>IF(Table1[[#This Row],[Import to Gateway Calculator?]]="Yes",IFERROR(Table1[[#This Row],[Streaming Resolution '[MP']]],""),0)</f>
        <v>#VALUE!</v>
      </c>
      <c r="N2189" s="4" t="e">
        <f>IF(Table1[[#This Row],[Import to Gateway Calculator?]]="Yes",IFERROR(Table1[[#This Row],[Recording Resolution '[MP']]],""),0)</f>
        <v>#VALUE!</v>
      </c>
      <c r="O2189" s="4" t="e">
        <f>IF(Table1[[#This Row],[Import to Gateway Calculator?]]="Yes",IFERROR(Table1[[#This Row],[Frame Rate '[FPS'] 1]],""),0)</f>
        <v>#VALUE!</v>
      </c>
      <c r="P2189" s="4" t="e">
        <f>IF(Table1[[#This Row],[Import to Gateway Calculator?]]="Yes",IFERROR(Table1[[#This Row],[Days of Storage 1]],""),0)</f>
        <v>#VALUE!</v>
      </c>
    </row>
    <row r="2190" spans="1:16" x14ac:dyDescent="0.25">
      <c r="A2190" s="5" t="e">
        <f t="shared" si="209"/>
        <v>#VALUE!</v>
      </c>
      <c r="B2190" s="6" t="str">
        <f>IFERROR(IF(Table1[[#This Row],[Multi-lens? 1]]="No", 1, IF(Table1[[#This Row],[Multi-lens? 1]]="Dual", 2, IF(Table1[[#This Row],[Multi-lens? 1]]="Quad", 4, ""))),"")</f>
        <v/>
      </c>
      <c r="C2190" s="6" t="e">
        <f t="shared" si="210"/>
        <v>#VALUE!</v>
      </c>
      <c r="D2190" s="6" t="e">
        <f t="shared" si="211"/>
        <v>#VALUE!</v>
      </c>
      <c r="E2190" s="6" t="e">
        <f t="shared" si="212"/>
        <v>#VALUE!</v>
      </c>
      <c r="F2190" s="6" t="e">
        <f t="shared" si="213"/>
        <v>#VALUE!</v>
      </c>
      <c r="H2190" s="6" t="str">
        <f>IFERROR(IF(Table1[[#This Row],[Multi-lens? 1]]="No", 1, IF(Table1[[#This Row],[Multi-lens? 1]]="Dual", 2, IF(Table1[[#This Row],[Multi-lens? 1]]="Quad", 4, ""))),"")</f>
        <v/>
      </c>
      <c r="I2190" s="9" t="str">
        <f>IFERROR(Table1[[#This Row],[Name]],"")</f>
        <v/>
      </c>
      <c r="K2190" s="3" t="str">
        <f t="shared" si="208"/>
        <v/>
      </c>
      <c r="M2190" s="4" t="e">
        <f>IF(Table1[[#This Row],[Import to Gateway Calculator?]]="Yes",IFERROR(Table1[[#This Row],[Streaming Resolution '[MP']]],""),0)</f>
        <v>#VALUE!</v>
      </c>
      <c r="N2190" s="4" t="e">
        <f>IF(Table1[[#This Row],[Import to Gateway Calculator?]]="Yes",IFERROR(Table1[[#This Row],[Recording Resolution '[MP']]],""),0)</f>
        <v>#VALUE!</v>
      </c>
      <c r="O2190" s="4" t="e">
        <f>IF(Table1[[#This Row],[Import to Gateway Calculator?]]="Yes",IFERROR(Table1[[#This Row],[Frame Rate '[FPS'] 1]],""),0)</f>
        <v>#VALUE!</v>
      </c>
      <c r="P2190" s="4" t="e">
        <f>IF(Table1[[#This Row],[Import to Gateway Calculator?]]="Yes",IFERROR(Table1[[#This Row],[Days of Storage 1]],""),0)</f>
        <v>#VALUE!</v>
      </c>
    </row>
    <row r="2191" spans="1:16" x14ac:dyDescent="0.25">
      <c r="A2191" s="5" t="e">
        <f t="shared" si="209"/>
        <v>#VALUE!</v>
      </c>
      <c r="B2191" s="6" t="str">
        <f>IFERROR(IF(Table1[[#This Row],[Multi-lens? 1]]="No", 1, IF(Table1[[#This Row],[Multi-lens? 1]]="Dual", 2, IF(Table1[[#This Row],[Multi-lens? 1]]="Quad", 4, ""))),"")</f>
        <v/>
      </c>
      <c r="C2191" s="6" t="e">
        <f t="shared" si="210"/>
        <v>#VALUE!</v>
      </c>
      <c r="D2191" s="6" t="e">
        <f t="shared" si="211"/>
        <v>#VALUE!</v>
      </c>
      <c r="E2191" s="6" t="e">
        <f t="shared" si="212"/>
        <v>#VALUE!</v>
      </c>
      <c r="F2191" s="6" t="e">
        <f t="shared" si="213"/>
        <v>#VALUE!</v>
      </c>
      <c r="H2191" s="6" t="str">
        <f>IFERROR(IF(Table1[[#This Row],[Multi-lens? 1]]="No", 1, IF(Table1[[#This Row],[Multi-lens? 1]]="Dual", 2, IF(Table1[[#This Row],[Multi-lens? 1]]="Quad", 4, ""))),"")</f>
        <v/>
      </c>
      <c r="I2191" s="9" t="str">
        <f>IFERROR(Table1[[#This Row],[Name]],"")</f>
        <v/>
      </c>
      <c r="K2191" s="3" t="str">
        <f t="shared" si="208"/>
        <v/>
      </c>
      <c r="M2191" s="4" t="e">
        <f>IF(Table1[[#This Row],[Import to Gateway Calculator?]]="Yes",IFERROR(Table1[[#This Row],[Streaming Resolution '[MP']]],""),0)</f>
        <v>#VALUE!</v>
      </c>
      <c r="N2191" s="4" t="e">
        <f>IF(Table1[[#This Row],[Import to Gateway Calculator?]]="Yes",IFERROR(Table1[[#This Row],[Recording Resolution '[MP']]],""),0)</f>
        <v>#VALUE!</v>
      </c>
      <c r="O2191" s="4" t="e">
        <f>IF(Table1[[#This Row],[Import to Gateway Calculator?]]="Yes",IFERROR(Table1[[#This Row],[Frame Rate '[FPS'] 1]],""),0)</f>
        <v>#VALUE!</v>
      </c>
      <c r="P2191" s="4" t="e">
        <f>IF(Table1[[#This Row],[Import to Gateway Calculator?]]="Yes",IFERROR(Table1[[#This Row],[Days of Storage 1]],""),0)</f>
        <v>#VALUE!</v>
      </c>
    </row>
    <row r="2192" spans="1:16" x14ac:dyDescent="0.25">
      <c r="A2192" s="5" t="e">
        <f t="shared" si="209"/>
        <v>#VALUE!</v>
      </c>
      <c r="B2192" s="6" t="str">
        <f>IFERROR(IF(Table1[[#This Row],[Multi-lens? 1]]="No", 1, IF(Table1[[#This Row],[Multi-lens? 1]]="Dual", 2, IF(Table1[[#This Row],[Multi-lens? 1]]="Quad", 4, ""))),"")</f>
        <v/>
      </c>
      <c r="C2192" s="6" t="e">
        <f t="shared" si="210"/>
        <v>#VALUE!</v>
      </c>
      <c r="D2192" s="6" t="e">
        <f t="shared" si="211"/>
        <v>#VALUE!</v>
      </c>
      <c r="E2192" s="6" t="e">
        <f t="shared" si="212"/>
        <v>#VALUE!</v>
      </c>
      <c r="F2192" s="6" t="e">
        <f t="shared" si="213"/>
        <v>#VALUE!</v>
      </c>
      <c r="H2192" s="6" t="str">
        <f>IFERROR(IF(Table1[[#This Row],[Multi-lens? 1]]="No", 1, IF(Table1[[#This Row],[Multi-lens? 1]]="Dual", 2, IF(Table1[[#This Row],[Multi-lens? 1]]="Quad", 4, ""))),"")</f>
        <v/>
      </c>
      <c r="I2192" s="9" t="str">
        <f>IFERROR(Table1[[#This Row],[Name]],"")</f>
        <v/>
      </c>
      <c r="K2192" s="3" t="str">
        <f t="shared" si="208"/>
        <v/>
      </c>
      <c r="M2192" s="4" t="e">
        <f>IF(Table1[[#This Row],[Import to Gateway Calculator?]]="Yes",IFERROR(Table1[[#This Row],[Streaming Resolution '[MP']]],""),0)</f>
        <v>#VALUE!</v>
      </c>
      <c r="N2192" s="4" t="e">
        <f>IF(Table1[[#This Row],[Import to Gateway Calculator?]]="Yes",IFERROR(Table1[[#This Row],[Recording Resolution '[MP']]],""),0)</f>
        <v>#VALUE!</v>
      </c>
      <c r="O2192" s="4" t="e">
        <f>IF(Table1[[#This Row],[Import to Gateway Calculator?]]="Yes",IFERROR(Table1[[#This Row],[Frame Rate '[FPS'] 1]],""),0)</f>
        <v>#VALUE!</v>
      </c>
      <c r="P2192" s="4" t="e">
        <f>IF(Table1[[#This Row],[Import to Gateway Calculator?]]="Yes",IFERROR(Table1[[#This Row],[Days of Storage 1]],""),0)</f>
        <v>#VALUE!</v>
      </c>
    </row>
    <row r="2193" spans="1:16" x14ac:dyDescent="0.25">
      <c r="A2193" s="5" t="e">
        <f t="shared" si="209"/>
        <v>#VALUE!</v>
      </c>
      <c r="B2193" s="6" t="str">
        <f>IFERROR(IF(Table1[[#This Row],[Multi-lens? 1]]="No", 1, IF(Table1[[#This Row],[Multi-lens? 1]]="Dual", 2, IF(Table1[[#This Row],[Multi-lens? 1]]="Quad", 4, ""))),"")</f>
        <v/>
      </c>
      <c r="C2193" s="6" t="e">
        <f t="shared" si="210"/>
        <v>#VALUE!</v>
      </c>
      <c r="D2193" s="6" t="e">
        <f t="shared" si="211"/>
        <v>#VALUE!</v>
      </c>
      <c r="E2193" s="6" t="e">
        <f t="shared" si="212"/>
        <v>#VALUE!</v>
      </c>
      <c r="F2193" s="6" t="e">
        <f t="shared" si="213"/>
        <v>#VALUE!</v>
      </c>
      <c r="H2193" s="6" t="str">
        <f>IFERROR(IF(Table1[[#This Row],[Multi-lens? 1]]="No", 1, IF(Table1[[#This Row],[Multi-lens? 1]]="Dual", 2, IF(Table1[[#This Row],[Multi-lens? 1]]="Quad", 4, ""))),"")</f>
        <v/>
      </c>
      <c r="I2193" s="9" t="str">
        <f>IFERROR(Table1[[#This Row],[Name]],"")</f>
        <v/>
      </c>
      <c r="K2193" s="3" t="str">
        <f t="shared" si="208"/>
        <v/>
      </c>
      <c r="M2193" s="4" t="e">
        <f>IF(Table1[[#This Row],[Import to Gateway Calculator?]]="Yes",IFERROR(Table1[[#This Row],[Streaming Resolution '[MP']]],""),0)</f>
        <v>#VALUE!</v>
      </c>
      <c r="N2193" s="4" t="e">
        <f>IF(Table1[[#This Row],[Import to Gateway Calculator?]]="Yes",IFERROR(Table1[[#This Row],[Recording Resolution '[MP']]],""),0)</f>
        <v>#VALUE!</v>
      </c>
      <c r="O2193" s="4" t="e">
        <f>IF(Table1[[#This Row],[Import to Gateway Calculator?]]="Yes",IFERROR(Table1[[#This Row],[Frame Rate '[FPS'] 1]],""),0)</f>
        <v>#VALUE!</v>
      </c>
      <c r="P2193" s="4" t="e">
        <f>IF(Table1[[#This Row],[Import to Gateway Calculator?]]="Yes",IFERROR(Table1[[#This Row],[Days of Storage 1]],""),0)</f>
        <v>#VALUE!</v>
      </c>
    </row>
    <row r="2194" spans="1:16" x14ac:dyDescent="0.25">
      <c r="A2194" s="5" t="e">
        <f t="shared" si="209"/>
        <v>#VALUE!</v>
      </c>
      <c r="B2194" s="6" t="str">
        <f>IFERROR(IF(Table1[[#This Row],[Multi-lens? 1]]="No", 1, IF(Table1[[#This Row],[Multi-lens? 1]]="Dual", 2, IF(Table1[[#This Row],[Multi-lens? 1]]="Quad", 4, ""))),"")</f>
        <v/>
      </c>
      <c r="C2194" s="6" t="e">
        <f t="shared" si="210"/>
        <v>#VALUE!</v>
      </c>
      <c r="D2194" s="6" t="e">
        <f t="shared" si="211"/>
        <v>#VALUE!</v>
      </c>
      <c r="E2194" s="6" t="e">
        <f t="shared" si="212"/>
        <v>#VALUE!</v>
      </c>
      <c r="F2194" s="6" t="e">
        <f t="shared" si="213"/>
        <v>#VALUE!</v>
      </c>
      <c r="H2194" s="6" t="str">
        <f>IFERROR(IF(Table1[[#This Row],[Multi-lens? 1]]="No", 1, IF(Table1[[#This Row],[Multi-lens? 1]]="Dual", 2, IF(Table1[[#This Row],[Multi-lens? 1]]="Quad", 4, ""))),"")</f>
        <v/>
      </c>
      <c r="I2194" s="9" t="str">
        <f>IFERROR(Table1[[#This Row],[Name]],"")</f>
        <v/>
      </c>
      <c r="K2194" s="3" t="str">
        <f t="shared" si="208"/>
        <v/>
      </c>
      <c r="M2194" s="4" t="e">
        <f>IF(Table1[[#This Row],[Import to Gateway Calculator?]]="Yes",IFERROR(Table1[[#This Row],[Streaming Resolution '[MP']]],""),0)</f>
        <v>#VALUE!</v>
      </c>
      <c r="N2194" s="4" t="e">
        <f>IF(Table1[[#This Row],[Import to Gateway Calculator?]]="Yes",IFERROR(Table1[[#This Row],[Recording Resolution '[MP']]],""),0)</f>
        <v>#VALUE!</v>
      </c>
      <c r="O2194" s="4" t="e">
        <f>IF(Table1[[#This Row],[Import to Gateway Calculator?]]="Yes",IFERROR(Table1[[#This Row],[Frame Rate '[FPS'] 1]],""),0)</f>
        <v>#VALUE!</v>
      </c>
      <c r="P2194" s="4" t="e">
        <f>IF(Table1[[#This Row],[Import to Gateway Calculator?]]="Yes",IFERROR(Table1[[#This Row],[Days of Storage 1]],""),0)</f>
        <v>#VALUE!</v>
      </c>
    </row>
    <row r="2195" spans="1:16" x14ac:dyDescent="0.25">
      <c r="A2195" s="5" t="e">
        <f t="shared" si="209"/>
        <v>#VALUE!</v>
      </c>
      <c r="B2195" s="6" t="str">
        <f>IFERROR(IF(Table1[[#This Row],[Multi-lens? 1]]="No", 1, IF(Table1[[#This Row],[Multi-lens? 1]]="Dual", 2, IF(Table1[[#This Row],[Multi-lens? 1]]="Quad", 4, ""))),"")</f>
        <v/>
      </c>
      <c r="C2195" s="6" t="e">
        <f t="shared" si="210"/>
        <v>#VALUE!</v>
      </c>
      <c r="D2195" s="6" t="e">
        <f t="shared" si="211"/>
        <v>#VALUE!</v>
      </c>
      <c r="E2195" s="6" t="e">
        <f t="shared" si="212"/>
        <v>#VALUE!</v>
      </c>
      <c r="F2195" s="6" t="e">
        <f t="shared" si="213"/>
        <v>#VALUE!</v>
      </c>
      <c r="H2195" s="6" t="str">
        <f>IFERROR(IF(Table1[[#This Row],[Multi-lens? 1]]="No", 1, IF(Table1[[#This Row],[Multi-lens? 1]]="Dual", 2, IF(Table1[[#This Row],[Multi-lens? 1]]="Quad", 4, ""))),"")</f>
        <v/>
      </c>
      <c r="I2195" s="9" t="str">
        <f>IFERROR(Table1[[#This Row],[Name]],"")</f>
        <v/>
      </c>
      <c r="K2195" s="3" t="str">
        <f t="shared" si="208"/>
        <v/>
      </c>
      <c r="M2195" s="4" t="e">
        <f>IF(Table1[[#This Row],[Import to Gateway Calculator?]]="Yes",IFERROR(Table1[[#This Row],[Streaming Resolution '[MP']]],""),0)</f>
        <v>#VALUE!</v>
      </c>
      <c r="N2195" s="4" t="e">
        <f>IF(Table1[[#This Row],[Import to Gateway Calculator?]]="Yes",IFERROR(Table1[[#This Row],[Recording Resolution '[MP']]],""),0)</f>
        <v>#VALUE!</v>
      </c>
      <c r="O2195" s="4" t="e">
        <f>IF(Table1[[#This Row],[Import to Gateway Calculator?]]="Yes",IFERROR(Table1[[#This Row],[Frame Rate '[FPS'] 1]],""),0)</f>
        <v>#VALUE!</v>
      </c>
      <c r="P2195" s="4" t="e">
        <f>IF(Table1[[#This Row],[Import to Gateway Calculator?]]="Yes",IFERROR(Table1[[#This Row],[Days of Storage 1]],""),0)</f>
        <v>#VALUE!</v>
      </c>
    </row>
    <row r="2196" spans="1:16" x14ac:dyDescent="0.25">
      <c r="A2196" s="5" t="e">
        <f t="shared" si="209"/>
        <v>#VALUE!</v>
      </c>
      <c r="B2196" s="6" t="str">
        <f>IFERROR(IF(Table1[[#This Row],[Multi-lens? 1]]="No", 1, IF(Table1[[#This Row],[Multi-lens? 1]]="Dual", 2, IF(Table1[[#This Row],[Multi-lens? 1]]="Quad", 4, ""))),"")</f>
        <v/>
      </c>
      <c r="C2196" s="6" t="e">
        <f t="shared" si="210"/>
        <v>#VALUE!</v>
      </c>
      <c r="D2196" s="6" t="e">
        <f t="shared" si="211"/>
        <v>#VALUE!</v>
      </c>
      <c r="E2196" s="6" t="e">
        <f t="shared" si="212"/>
        <v>#VALUE!</v>
      </c>
      <c r="F2196" s="6" t="e">
        <f t="shared" si="213"/>
        <v>#VALUE!</v>
      </c>
      <c r="H2196" s="6" t="str">
        <f>IFERROR(IF(Table1[[#This Row],[Multi-lens? 1]]="No", 1, IF(Table1[[#This Row],[Multi-lens? 1]]="Dual", 2, IF(Table1[[#This Row],[Multi-lens? 1]]="Quad", 4, ""))),"")</f>
        <v/>
      </c>
      <c r="I2196" s="9" t="str">
        <f>IFERROR(Table1[[#This Row],[Name]],"")</f>
        <v/>
      </c>
      <c r="K2196" s="3" t="str">
        <f t="shared" si="208"/>
        <v/>
      </c>
      <c r="M2196" s="4" t="e">
        <f>IF(Table1[[#This Row],[Import to Gateway Calculator?]]="Yes",IFERROR(Table1[[#This Row],[Streaming Resolution '[MP']]],""),0)</f>
        <v>#VALUE!</v>
      </c>
      <c r="N2196" s="4" t="e">
        <f>IF(Table1[[#This Row],[Import to Gateway Calculator?]]="Yes",IFERROR(Table1[[#This Row],[Recording Resolution '[MP']]],""),0)</f>
        <v>#VALUE!</v>
      </c>
      <c r="O2196" s="4" t="e">
        <f>IF(Table1[[#This Row],[Import to Gateway Calculator?]]="Yes",IFERROR(Table1[[#This Row],[Frame Rate '[FPS'] 1]],""),0)</f>
        <v>#VALUE!</v>
      </c>
      <c r="P2196" s="4" t="e">
        <f>IF(Table1[[#This Row],[Import to Gateway Calculator?]]="Yes",IFERROR(Table1[[#This Row],[Days of Storage 1]],""),0)</f>
        <v>#VALUE!</v>
      </c>
    </row>
    <row r="2197" spans="1:16" x14ac:dyDescent="0.25">
      <c r="A2197" s="5" t="e">
        <f t="shared" si="209"/>
        <v>#VALUE!</v>
      </c>
      <c r="B2197" s="6" t="str">
        <f>IFERROR(IF(Table1[[#This Row],[Multi-lens? 1]]="No", 1, IF(Table1[[#This Row],[Multi-lens? 1]]="Dual", 2, IF(Table1[[#This Row],[Multi-lens? 1]]="Quad", 4, ""))),"")</f>
        <v/>
      </c>
      <c r="C2197" s="6" t="e">
        <f t="shared" si="210"/>
        <v>#VALUE!</v>
      </c>
      <c r="D2197" s="6" t="e">
        <f t="shared" si="211"/>
        <v>#VALUE!</v>
      </c>
      <c r="E2197" s="6" t="e">
        <f t="shared" si="212"/>
        <v>#VALUE!</v>
      </c>
      <c r="F2197" s="6" t="e">
        <f t="shared" si="213"/>
        <v>#VALUE!</v>
      </c>
      <c r="H2197" s="6" t="str">
        <f>IFERROR(IF(Table1[[#This Row],[Multi-lens? 1]]="No", 1, IF(Table1[[#This Row],[Multi-lens? 1]]="Dual", 2, IF(Table1[[#This Row],[Multi-lens? 1]]="Quad", 4, ""))),"")</f>
        <v/>
      </c>
      <c r="I2197" s="9" t="str">
        <f>IFERROR(Table1[[#This Row],[Name]],"")</f>
        <v/>
      </c>
      <c r="K2197" s="3" t="str">
        <f t="shared" si="208"/>
        <v/>
      </c>
      <c r="M2197" s="4" t="e">
        <f>IF(Table1[[#This Row],[Import to Gateway Calculator?]]="Yes",IFERROR(Table1[[#This Row],[Streaming Resolution '[MP']]],""),0)</f>
        <v>#VALUE!</v>
      </c>
      <c r="N2197" s="4" t="e">
        <f>IF(Table1[[#This Row],[Import to Gateway Calculator?]]="Yes",IFERROR(Table1[[#This Row],[Recording Resolution '[MP']]],""),0)</f>
        <v>#VALUE!</v>
      </c>
      <c r="O2197" s="4" t="e">
        <f>IF(Table1[[#This Row],[Import to Gateway Calculator?]]="Yes",IFERROR(Table1[[#This Row],[Frame Rate '[FPS'] 1]],""),0)</f>
        <v>#VALUE!</v>
      </c>
      <c r="P2197" s="4" t="e">
        <f>IF(Table1[[#This Row],[Import to Gateway Calculator?]]="Yes",IFERROR(Table1[[#This Row],[Days of Storage 1]],""),0)</f>
        <v>#VALUE!</v>
      </c>
    </row>
    <row r="2198" spans="1:16" x14ac:dyDescent="0.25">
      <c r="A2198" s="5" t="e">
        <f t="shared" si="209"/>
        <v>#VALUE!</v>
      </c>
      <c r="B2198" s="6" t="str">
        <f>IFERROR(IF(Table1[[#This Row],[Multi-lens? 1]]="No", 1, IF(Table1[[#This Row],[Multi-lens? 1]]="Dual", 2, IF(Table1[[#This Row],[Multi-lens? 1]]="Quad", 4, ""))),"")</f>
        <v/>
      </c>
      <c r="C2198" s="6" t="e">
        <f t="shared" si="210"/>
        <v>#VALUE!</v>
      </c>
      <c r="D2198" s="6" t="e">
        <f t="shared" si="211"/>
        <v>#VALUE!</v>
      </c>
      <c r="E2198" s="6" t="e">
        <f t="shared" si="212"/>
        <v>#VALUE!</v>
      </c>
      <c r="F2198" s="6" t="e">
        <f t="shared" si="213"/>
        <v>#VALUE!</v>
      </c>
      <c r="H2198" s="6" t="str">
        <f>IFERROR(IF(Table1[[#This Row],[Multi-lens? 1]]="No", 1, IF(Table1[[#This Row],[Multi-lens? 1]]="Dual", 2, IF(Table1[[#This Row],[Multi-lens? 1]]="Quad", 4, ""))),"")</f>
        <v/>
      </c>
      <c r="I2198" s="9" t="str">
        <f>IFERROR(Table1[[#This Row],[Name]],"")</f>
        <v/>
      </c>
      <c r="K2198" s="3" t="str">
        <f t="shared" si="208"/>
        <v/>
      </c>
      <c r="M2198" s="4" t="e">
        <f>IF(Table1[[#This Row],[Import to Gateway Calculator?]]="Yes",IFERROR(Table1[[#This Row],[Streaming Resolution '[MP']]],""),0)</f>
        <v>#VALUE!</v>
      </c>
      <c r="N2198" s="4" t="e">
        <f>IF(Table1[[#This Row],[Import to Gateway Calculator?]]="Yes",IFERROR(Table1[[#This Row],[Recording Resolution '[MP']]],""),0)</f>
        <v>#VALUE!</v>
      </c>
      <c r="O2198" s="4" t="e">
        <f>IF(Table1[[#This Row],[Import to Gateway Calculator?]]="Yes",IFERROR(Table1[[#This Row],[Frame Rate '[FPS'] 1]],""),0)</f>
        <v>#VALUE!</v>
      </c>
      <c r="P2198" s="4" t="e">
        <f>IF(Table1[[#This Row],[Import to Gateway Calculator?]]="Yes",IFERROR(Table1[[#This Row],[Days of Storage 1]],""),0)</f>
        <v>#VALUE!</v>
      </c>
    </row>
    <row r="2199" spans="1:16" x14ac:dyDescent="0.25">
      <c r="A2199" s="5" t="e">
        <f t="shared" si="209"/>
        <v>#VALUE!</v>
      </c>
      <c r="B2199" s="6" t="str">
        <f>IFERROR(IF(Table1[[#This Row],[Multi-lens? 1]]="No", 1, IF(Table1[[#This Row],[Multi-lens? 1]]="Dual", 2, IF(Table1[[#This Row],[Multi-lens? 1]]="Quad", 4, ""))),"")</f>
        <v/>
      </c>
      <c r="C2199" s="6" t="e">
        <f t="shared" si="210"/>
        <v>#VALUE!</v>
      </c>
      <c r="D2199" s="6" t="e">
        <f t="shared" si="211"/>
        <v>#VALUE!</v>
      </c>
      <c r="E2199" s="6" t="e">
        <f t="shared" si="212"/>
        <v>#VALUE!</v>
      </c>
      <c r="F2199" s="6" t="e">
        <f t="shared" si="213"/>
        <v>#VALUE!</v>
      </c>
      <c r="H2199" s="6" t="str">
        <f>IFERROR(IF(Table1[[#This Row],[Multi-lens? 1]]="No", 1, IF(Table1[[#This Row],[Multi-lens? 1]]="Dual", 2, IF(Table1[[#This Row],[Multi-lens? 1]]="Quad", 4, ""))),"")</f>
        <v/>
      </c>
      <c r="I2199" s="9" t="str">
        <f>IFERROR(Table1[[#This Row],[Name]],"")</f>
        <v/>
      </c>
      <c r="K2199" s="3" t="str">
        <f t="shared" si="208"/>
        <v/>
      </c>
      <c r="M2199" s="4" t="e">
        <f>IF(Table1[[#This Row],[Import to Gateway Calculator?]]="Yes",IFERROR(Table1[[#This Row],[Streaming Resolution '[MP']]],""),0)</f>
        <v>#VALUE!</v>
      </c>
      <c r="N2199" s="4" t="e">
        <f>IF(Table1[[#This Row],[Import to Gateway Calculator?]]="Yes",IFERROR(Table1[[#This Row],[Recording Resolution '[MP']]],""),0)</f>
        <v>#VALUE!</v>
      </c>
      <c r="O2199" s="4" t="e">
        <f>IF(Table1[[#This Row],[Import to Gateway Calculator?]]="Yes",IFERROR(Table1[[#This Row],[Frame Rate '[FPS'] 1]],""),0)</f>
        <v>#VALUE!</v>
      </c>
      <c r="P2199" s="4" t="e">
        <f>IF(Table1[[#This Row],[Import to Gateway Calculator?]]="Yes",IFERROR(Table1[[#This Row],[Days of Storage 1]],""),0)</f>
        <v>#VALUE!</v>
      </c>
    </row>
    <row r="2200" spans="1:16" x14ac:dyDescent="0.25">
      <c r="A2200" s="5" t="e">
        <f t="shared" si="209"/>
        <v>#VALUE!</v>
      </c>
      <c r="B2200" s="6" t="str">
        <f>IFERROR(IF(Table1[[#This Row],[Multi-lens? 1]]="No", 1, IF(Table1[[#This Row],[Multi-lens? 1]]="Dual", 2, IF(Table1[[#This Row],[Multi-lens? 1]]="Quad", 4, ""))),"")</f>
        <v/>
      </c>
      <c r="C2200" s="6" t="e">
        <f t="shared" si="210"/>
        <v>#VALUE!</v>
      </c>
      <c r="D2200" s="6" t="e">
        <f t="shared" si="211"/>
        <v>#VALUE!</v>
      </c>
      <c r="E2200" s="6" t="e">
        <f t="shared" si="212"/>
        <v>#VALUE!</v>
      </c>
      <c r="F2200" s="6" t="e">
        <f t="shared" si="213"/>
        <v>#VALUE!</v>
      </c>
      <c r="H2200" s="6" t="str">
        <f>IFERROR(IF(Table1[[#This Row],[Multi-lens? 1]]="No", 1, IF(Table1[[#This Row],[Multi-lens? 1]]="Dual", 2, IF(Table1[[#This Row],[Multi-lens? 1]]="Quad", 4, ""))),"")</f>
        <v/>
      </c>
      <c r="I2200" s="9" t="str">
        <f>IFERROR(Table1[[#This Row],[Name]],"")</f>
        <v/>
      </c>
      <c r="K2200" s="3" t="str">
        <f t="shared" si="208"/>
        <v/>
      </c>
      <c r="M2200" s="4" t="e">
        <f>IF(Table1[[#This Row],[Import to Gateway Calculator?]]="Yes",IFERROR(Table1[[#This Row],[Streaming Resolution '[MP']]],""),0)</f>
        <v>#VALUE!</v>
      </c>
      <c r="N2200" s="4" t="e">
        <f>IF(Table1[[#This Row],[Import to Gateway Calculator?]]="Yes",IFERROR(Table1[[#This Row],[Recording Resolution '[MP']]],""),0)</f>
        <v>#VALUE!</v>
      </c>
      <c r="O2200" s="4" t="e">
        <f>IF(Table1[[#This Row],[Import to Gateway Calculator?]]="Yes",IFERROR(Table1[[#This Row],[Frame Rate '[FPS'] 1]],""),0)</f>
        <v>#VALUE!</v>
      </c>
      <c r="P2200" s="4" t="e">
        <f>IF(Table1[[#This Row],[Import to Gateway Calculator?]]="Yes",IFERROR(Table1[[#This Row],[Days of Storage 1]],""),0)</f>
        <v>#VALUE!</v>
      </c>
    </row>
    <row r="2201" spans="1:16" x14ac:dyDescent="0.25">
      <c r="A2201" s="5" t="e">
        <f t="shared" si="209"/>
        <v>#VALUE!</v>
      </c>
      <c r="B2201" s="6" t="str">
        <f>IFERROR(IF(Table1[[#This Row],[Multi-lens? 1]]="No", 1, IF(Table1[[#This Row],[Multi-lens? 1]]="Dual", 2, IF(Table1[[#This Row],[Multi-lens? 1]]="Quad", 4, ""))),"")</f>
        <v/>
      </c>
      <c r="C2201" s="6" t="e">
        <f t="shared" si="210"/>
        <v>#VALUE!</v>
      </c>
      <c r="D2201" s="6" t="e">
        <f t="shared" si="211"/>
        <v>#VALUE!</v>
      </c>
      <c r="E2201" s="6" t="e">
        <f t="shared" si="212"/>
        <v>#VALUE!</v>
      </c>
      <c r="F2201" s="6" t="e">
        <f t="shared" si="213"/>
        <v>#VALUE!</v>
      </c>
      <c r="H2201" s="6" t="str">
        <f>IFERROR(IF(Table1[[#This Row],[Multi-lens? 1]]="No", 1, IF(Table1[[#This Row],[Multi-lens? 1]]="Dual", 2, IF(Table1[[#This Row],[Multi-lens? 1]]="Quad", 4, ""))),"")</f>
        <v/>
      </c>
      <c r="I2201" s="9" t="str">
        <f>IFERROR(Table1[[#This Row],[Name]],"")</f>
        <v/>
      </c>
      <c r="K2201" s="3" t="str">
        <f t="shared" si="208"/>
        <v/>
      </c>
      <c r="M2201" s="4" t="e">
        <f>IF(Table1[[#This Row],[Import to Gateway Calculator?]]="Yes",IFERROR(Table1[[#This Row],[Streaming Resolution '[MP']]],""),0)</f>
        <v>#VALUE!</v>
      </c>
      <c r="N2201" s="4" t="e">
        <f>IF(Table1[[#This Row],[Import to Gateway Calculator?]]="Yes",IFERROR(Table1[[#This Row],[Recording Resolution '[MP']]],""),0)</f>
        <v>#VALUE!</v>
      </c>
      <c r="O2201" s="4" t="e">
        <f>IF(Table1[[#This Row],[Import to Gateway Calculator?]]="Yes",IFERROR(Table1[[#This Row],[Frame Rate '[FPS'] 1]],""),0)</f>
        <v>#VALUE!</v>
      </c>
      <c r="P2201" s="4" t="e">
        <f>IF(Table1[[#This Row],[Import to Gateway Calculator?]]="Yes",IFERROR(Table1[[#This Row],[Days of Storage 1]],""),0)</f>
        <v>#VALUE!</v>
      </c>
    </row>
    <row r="2202" spans="1:16" x14ac:dyDescent="0.25">
      <c r="A2202" s="5" t="e">
        <f t="shared" si="209"/>
        <v>#VALUE!</v>
      </c>
      <c r="B2202" s="6" t="str">
        <f>IFERROR(IF(Table1[[#This Row],[Multi-lens? 1]]="No", 1, IF(Table1[[#This Row],[Multi-lens? 1]]="Dual", 2, IF(Table1[[#This Row],[Multi-lens? 1]]="Quad", 4, ""))),"")</f>
        <v/>
      </c>
      <c r="C2202" s="6" t="e">
        <f t="shared" si="210"/>
        <v>#VALUE!</v>
      </c>
      <c r="D2202" s="6" t="e">
        <f t="shared" si="211"/>
        <v>#VALUE!</v>
      </c>
      <c r="E2202" s="6" t="e">
        <f t="shared" si="212"/>
        <v>#VALUE!</v>
      </c>
      <c r="F2202" s="6" t="e">
        <f t="shared" si="213"/>
        <v>#VALUE!</v>
      </c>
      <c r="H2202" s="6" t="str">
        <f>IFERROR(IF(Table1[[#This Row],[Multi-lens? 1]]="No", 1, IF(Table1[[#This Row],[Multi-lens? 1]]="Dual", 2, IF(Table1[[#This Row],[Multi-lens? 1]]="Quad", 4, ""))),"")</f>
        <v/>
      </c>
      <c r="I2202" s="9" t="str">
        <f>IFERROR(Table1[[#This Row],[Name]],"")</f>
        <v/>
      </c>
      <c r="K2202" s="3" t="str">
        <f t="shared" si="208"/>
        <v/>
      </c>
      <c r="M2202" s="4" t="e">
        <f>IF(Table1[[#This Row],[Import to Gateway Calculator?]]="Yes",IFERROR(Table1[[#This Row],[Streaming Resolution '[MP']]],""),0)</f>
        <v>#VALUE!</v>
      </c>
      <c r="N2202" s="4" t="e">
        <f>IF(Table1[[#This Row],[Import to Gateway Calculator?]]="Yes",IFERROR(Table1[[#This Row],[Recording Resolution '[MP']]],""),0)</f>
        <v>#VALUE!</v>
      </c>
      <c r="O2202" s="4" t="e">
        <f>IF(Table1[[#This Row],[Import to Gateway Calculator?]]="Yes",IFERROR(Table1[[#This Row],[Frame Rate '[FPS'] 1]],""),0)</f>
        <v>#VALUE!</v>
      </c>
      <c r="P2202" s="4" t="e">
        <f>IF(Table1[[#This Row],[Import to Gateway Calculator?]]="Yes",IFERROR(Table1[[#This Row],[Days of Storage 1]],""),0)</f>
        <v>#VALUE!</v>
      </c>
    </row>
    <row r="2203" spans="1:16" x14ac:dyDescent="0.25">
      <c r="A2203" s="5" t="e">
        <f t="shared" si="209"/>
        <v>#VALUE!</v>
      </c>
      <c r="B2203" s="6" t="str">
        <f>IFERROR(IF(Table1[[#This Row],[Multi-lens? 1]]="No", 1, IF(Table1[[#This Row],[Multi-lens? 1]]="Dual", 2, IF(Table1[[#This Row],[Multi-lens? 1]]="Quad", 4, ""))),"")</f>
        <v/>
      </c>
      <c r="C2203" s="6" t="e">
        <f t="shared" si="210"/>
        <v>#VALUE!</v>
      </c>
      <c r="D2203" s="6" t="e">
        <f t="shared" si="211"/>
        <v>#VALUE!</v>
      </c>
      <c r="E2203" s="6" t="e">
        <f t="shared" si="212"/>
        <v>#VALUE!</v>
      </c>
      <c r="F2203" s="6" t="e">
        <f t="shared" si="213"/>
        <v>#VALUE!</v>
      </c>
      <c r="H2203" s="6" t="str">
        <f>IFERROR(IF(Table1[[#This Row],[Multi-lens? 1]]="No", 1, IF(Table1[[#This Row],[Multi-lens? 1]]="Dual", 2, IF(Table1[[#This Row],[Multi-lens? 1]]="Quad", 4, ""))),"")</f>
        <v/>
      </c>
      <c r="I2203" s="9" t="str">
        <f>IFERROR(Table1[[#This Row],[Name]],"")</f>
        <v/>
      </c>
      <c r="K2203" s="3" t="str">
        <f t="shared" si="208"/>
        <v/>
      </c>
      <c r="M2203" s="4" t="e">
        <f>IF(Table1[[#This Row],[Import to Gateway Calculator?]]="Yes",IFERROR(Table1[[#This Row],[Streaming Resolution '[MP']]],""),0)</f>
        <v>#VALUE!</v>
      </c>
      <c r="N2203" s="4" t="e">
        <f>IF(Table1[[#This Row],[Import to Gateway Calculator?]]="Yes",IFERROR(Table1[[#This Row],[Recording Resolution '[MP']]],""),0)</f>
        <v>#VALUE!</v>
      </c>
      <c r="O2203" s="4" t="e">
        <f>IF(Table1[[#This Row],[Import to Gateway Calculator?]]="Yes",IFERROR(Table1[[#This Row],[Frame Rate '[FPS'] 1]],""),0)</f>
        <v>#VALUE!</v>
      </c>
      <c r="P2203" s="4" t="e">
        <f>IF(Table1[[#This Row],[Import to Gateway Calculator?]]="Yes",IFERROR(Table1[[#This Row],[Days of Storage 1]],""),0)</f>
        <v>#VALUE!</v>
      </c>
    </row>
    <row r="2204" spans="1:16" x14ac:dyDescent="0.25">
      <c r="A2204" s="5" t="e">
        <f t="shared" si="209"/>
        <v>#VALUE!</v>
      </c>
      <c r="B2204" s="6" t="str">
        <f>IFERROR(IF(Table1[[#This Row],[Multi-lens? 1]]="No", 1, IF(Table1[[#This Row],[Multi-lens? 1]]="Dual", 2, IF(Table1[[#This Row],[Multi-lens? 1]]="Quad", 4, ""))),"")</f>
        <v/>
      </c>
      <c r="C2204" s="6" t="e">
        <f t="shared" si="210"/>
        <v>#VALUE!</v>
      </c>
      <c r="D2204" s="6" t="e">
        <f t="shared" si="211"/>
        <v>#VALUE!</v>
      </c>
      <c r="E2204" s="6" t="e">
        <f t="shared" si="212"/>
        <v>#VALUE!</v>
      </c>
      <c r="F2204" s="6" t="e">
        <f t="shared" si="213"/>
        <v>#VALUE!</v>
      </c>
      <c r="H2204" s="6" t="str">
        <f>IFERROR(IF(Table1[[#This Row],[Multi-lens? 1]]="No", 1, IF(Table1[[#This Row],[Multi-lens? 1]]="Dual", 2, IF(Table1[[#This Row],[Multi-lens? 1]]="Quad", 4, ""))),"")</f>
        <v/>
      </c>
      <c r="I2204" s="9" t="str">
        <f>IFERROR(Table1[[#This Row],[Name]],"")</f>
        <v/>
      </c>
      <c r="K2204" s="3" t="str">
        <f t="shared" si="208"/>
        <v/>
      </c>
      <c r="M2204" s="4" t="e">
        <f>IF(Table1[[#This Row],[Import to Gateway Calculator?]]="Yes",IFERROR(Table1[[#This Row],[Streaming Resolution '[MP']]],""),0)</f>
        <v>#VALUE!</v>
      </c>
      <c r="N2204" s="4" t="e">
        <f>IF(Table1[[#This Row],[Import to Gateway Calculator?]]="Yes",IFERROR(Table1[[#This Row],[Recording Resolution '[MP']]],""),0)</f>
        <v>#VALUE!</v>
      </c>
      <c r="O2204" s="4" t="e">
        <f>IF(Table1[[#This Row],[Import to Gateway Calculator?]]="Yes",IFERROR(Table1[[#This Row],[Frame Rate '[FPS'] 1]],""),0)</f>
        <v>#VALUE!</v>
      </c>
      <c r="P2204" s="4" t="e">
        <f>IF(Table1[[#This Row],[Import to Gateway Calculator?]]="Yes",IFERROR(Table1[[#This Row],[Days of Storage 1]],""),0)</f>
        <v>#VALUE!</v>
      </c>
    </row>
    <row r="2205" spans="1:16" x14ac:dyDescent="0.25">
      <c r="A2205" s="5" t="e">
        <f t="shared" si="209"/>
        <v>#VALUE!</v>
      </c>
      <c r="B2205" s="6" t="str">
        <f>IFERROR(IF(Table1[[#This Row],[Multi-lens? 1]]="No", 1, IF(Table1[[#This Row],[Multi-lens? 1]]="Dual", 2, IF(Table1[[#This Row],[Multi-lens? 1]]="Quad", 4, ""))),"")</f>
        <v/>
      </c>
      <c r="C2205" s="6" t="e">
        <f t="shared" si="210"/>
        <v>#VALUE!</v>
      </c>
      <c r="D2205" s="6" t="e">
        <f t="shared" si="211"/>
        <v>#VALUE!</v>
      </c>
      <c r="E2205" s="6" t="e">
        <f t="shared" si="212"/>
        <v>#VALUE!</v>
      </c>
      <c r="F2205" s="6" t="e">
        <f t="shared" si="213"/>
        <v>#VALUE!</v>
      </c>
      <c r="H2205" s="6" t="str">
        <f>IFERROR(IF(Table1[[#This Row],[Multi-lens? 1]]="No", 1, IF(Table1[[#This Row],[Multi-lens? 1]]="Dual", 2, IF(Table1[[#This Row],[Multi-lens? 1]]="Quad", 4, ""))),"")</f>
        <v/>
      </c>
      <c r="I2205" s="9" t="str">
        <f>IFERROR(Table1[[#This Row],[Name]],"")</f>
        <v/>
      </c>
      <c r="K2205" s="3" t="str">
        <f t="shared" si="208"/>
        <v/>
      </c>
      <c r="M2205" s="4" t="e">
        <f>IF(Table1[[#This Row],[Import to Gateway Calculator?]]="Yes",IFERROR(Table1[[#This Row],[Streaming Resolution '[MP']]],""),0)</f>
        <v>#VALUE!</v>
      </c>
      <c r="N2205" s="4" t="e">
        <f>IF(Table1[[#This Row],[Import to Gateway Calculator?]]="Yes",IFERROR(Table1[[#This Row],[Recording Resolution '[MP']]],""),0)</f>
        <v>#VALUE!</v>
      </c>
      <c r="O2205" s="4" t="e">
        <f>IF(Table1[[#This Row],[Import to Gateway Calculator?]]="Yes",IFERROR(Table1[[#This Row],[Frame Rate '[FPS'] 1]],""),0)</f>
        <v>#VALUE!</v>
      </c>
      <c r="P2205" s="4" t="e">
        <f>IF(Table1[[#This Row],[Import to Gateway Calculator?]]="Yes",IFERROR(Table1[[#This Row],[Days of Storage 1]],""),0)</f>
        <v>#VALUE!</v>
      </c>
    </row>
    <row r="2206" spans="1:16" x14ac:dyDescent="0.25">
      <c r="A2206" s="5" t="e">
        <f t="shared" si="209"/>
        <v>#VALUE!</v>
      </c>
      <c r="B2206" s="6" t="str">
        <f>IFERROR(IF(Table1[[#This Row],[Multi-lens? 1]]="No", 1, IF(Table1[[#This Row],[Multi-lens? 1]]="Dual", 2, IF(Table1[[#This Row],[Multi-lens? 1]]="Quad", 4, ""))),"")</f>
        <v/>
      </c>
      <c r="C2206" s="6" t="e">
        <f t="shared" si="210"/>
        <v>#VALUE!</v>
      </c>
      <c r="D2206" s="6" t="e">
        <f t="shared" si="211"/>
        <v>#VALUE!</v>
      </c>
      <c r="E2206" s="6" t="e">
        <f t="shared" si="212"/>
        <v>#VALUE!</v>
      </c>
      <c r="F2206" s="6" t="e">
        <f t="shared" si="213"/>
        <v>#VALUE!</v>
      </c>
      <c r="H2206" s="6" t="str">
        <f>IFERROR(IF(Table1[[#This Row],[Multi-lens? 1]]="No", 1, IF(Table1[[#This Row],[Multi-lens? 1]]="Dual", 2, IF(Table1[[#This Row],[Multi-lens? 1]]="Quad", 4, ""))),"")</f>
        <v/>
      </c>
      <c r="I2206" s="9" t="str">
        <f>IFERROR(Table1[[#This Row],[Name]],"")</f>
        <v/>
      </c>
      <c r="K2206" s="3" t="str">
        <f t="shared" si="208"/>
        <v/>
      </c>
      <c r="M2206" s="4" t="e">
        <f>IF(Table1[[#This Row],[Import to Gateway Calculator?]]="Yes",IFERROR(Table1[[#This Row],[Streaming Resolution '[MP']]],""),0)</f>
        <v>#VALUE!</v>
      </c>
      <c r="N2206" s="4" t="e">
        <f>IF(Table1[[#This Row],[Import to Gateway Calculator?]]="Yes",IFERROR(Table1[[#This Row],[Recording Resolution '[MP']]],""),0)</f>
        <v>#VALUE!</v>
      </c>
      <c r="O2206" s="4" t="e">
        <f>IF(Table1[[#This Row],[Import to Gateway Calculator?]]="Yes",IFERROR(Table1[[#This Row],[Frame Rate '[FPS'] 1]],""),0)</f>
        <v>#VALUE!</v>
      </c>
      <c r="P2206" s="4" t="e">
        <f>IF(Table1[[#This Row],[Import to Gateway Calculator?]]="Yes",IFERROR(Table1[[#This Row],[Days of Storage 1]],""),0)</f>
        <v>#VALUE!</v>
      </c>
    </row>
    <row r="2207" spans="1:16" x14ac:dyDescent="0.25">
      <c r="A2207" s="5" t="e">
        <f t="shared" si="209"/>
        <v>#VALUE!</v>
      </c>
      <c r="B2207" s="6" t="str">
        <f>IFERROR(IF(Table1[[#This Row],[Multi-lens? 1]]="No", 1, IF(Table1[[#This Row],[Multi-lens? 1]]="Dual", 2, IF(Table1[[#This Row],[Multi-lens? 1]]="Quad", 4, ""))),"")</f>
        <v/>
      </c>
      <c r="C2207" s="6" t="e">
        <f t="shared" si="210"/>
        <v>#VALUE!</v>
      </c>
      <c r="D2207" s="6" t="e">
        <f t="shared" si="211"/>
        <v>#VALUE!</v>
      </c>
      <c r="E2207" s="6" t="e">
        <f t="shared" si="212"/>
        <v>#VALUE!</v>
      </c>
      <c r="F2207" s="6" t="e">
        <f t="shared" si="213"/>
        <v>#VALUE!</v>
      </c>
      <c r="H2207" s="6" t="str">
        <f>IFERROR(IF(Table1[[#This Row],[Multi-lens? 1]]="No", 1, IF(Table1[[#This Row],[Multi-lens? 1]]="Dual", 2, IF(Table1[[#This Row],[Multi-lens? 1]]="Quad", 4, ""))),"")</f>
        <v/>
      </c>
      <c r="I2207" s="9" t="str">
        <f>IFERROR(Table1[[#This Row],[Name]],"")</f>
        <v/>
      </c>
      <c r="K2207" s="3" t="str">
        <f t="shared" si="208"/>
        <v/>
      </c>
      <c r="M2207" s="4" t="e">
        <f>IF(Table1[[#This Row],[Import to Gateway Calculator?]]="Yes",IFERROR(Table1[[#This Row],[Streaming Resolution '[MP']]],""),0)</f>
        <v>#VALUE!</v>
      </c>
      <c r="N2207" s="4" t="e">
        <f>IF(Table1[[#This Row],[Import to Gateway Calculator?]]="Yes",IFERROR(Table1[[#This Row],[Recording Resolution '[MP']]],""),0)</f>
        <v>#VALUE!</v>
      </c>
      <c r="O2207" s="4" t="e">
        <f>IF(Table1[[#This Row],[Import to Gateway Calculator?]]="Yes",IFERROR(Table1[[#This Row],[Frame Rate '[FPS'] 1]],""),0)</f>
        <v>#VALUE!</v>
      </c>
      <c r="P2207" s="4" t="e">
        <f>IF(Table1[[#This Row],[Import to Gateway Calculator?]]="Yes",IFERROR(Table1[[#This Row],[Days of Storage 1]],""),0)</f>
        <v>#VALUE!</v>
      </c>
    </row>
    <row r="2208" spans="1:16" x14ac:dyDescent="0.25">
      <c r="A2208" s="5" t="e">
        <f t="shared" si="209"/>
        <v>#VALUE!</v>
      </c>
      <c r="B2208" s="6" t="str">
        <f>IFERROR(IF(Table1[[#This Row],[Multi-lens? 1]]="No", 1, IF(Table1[[#This Row],[Multi-lens? 1]]="Dual", 2, IF(Table1[[#This Row],[Multi-lens? 1]]="Quad", 4, ""))),"")</f>
        <v/>
      </c>
      <c r="C2208" s="6" t="e">
        <f t="shared" si="210"/>
        <v>#VALUE!</v>
      </c>
      <c r="D2208" s="6" t="e">
        <f t="shared" si="211"/>
        <v>#VALUE!</v>
      </c>
      <c r="E2208" s="6" t="e">
        <f t="shared" si="212"/>
        <v>#VALUE!</v>
      </c>
      <c r="F2208" s="6" t="e">
        <f t="shared" si="213"/>
        <v>#VALUE!</v>
      </c>
      <c r="H2208" s="6" t="str">
        <f>IFERROR(IF(Table1[[#This Row],[Multi-lens? 1]]="No", 1, IF(Table1[[#This Row],[Multi-lens? 1]]="Dual", 2, IF(Table1[[#This Row],[Multi-lens? 1]]="Quad", 4, ""))),"")</f>
        <v/>
      </c>
      <c r="I2208" s="9" t="str">
        <f>IFERROR(Table1[[#This Row],[Name]],"")</f>
        <v/>
      </c>
      <c r="K2208" s="3" t="str">
        <f t="shared" si="208"/>
        <v/>
      </c>
      <c r="M2208" s="4" t="e">
        <f>IF(Table1[[#This Row],[Import to Gateway Calculator?]]="Yes",IFERROR(Table1[[#This Row],[Streaming Resolution '[MP']]],""),0)</f>
        <v>#VALUE!</v>
      </c>
      <c r="N2208" s="4" t="e">
        <f>IF(Table1[[#This Row],[Import to Gateway Calculator?]]="Yes",IFERROR(Table1[[#This Row],[Recording Resolution '[MP']]],""),0)</f>
        <v>#VALUE!</v>
      </c>
      <c r="O2208" s="4" t="e">
        <f>IF(Table1[[#This Row],[Import to Gateway Calculator?]]="Yes",IFERROR(Table1[[#This Row],[Frame Rate '[FPS'] 1]],""),0)</f>
        <v>#VALUE!</v>
      </c>
      <c r="P2208" s="4" t="e">
        <f>IF(Table1[[#This Row],[Import to Gateway Calculator?]]="Yes",IFERROR(Table1[[#This Row],[Days of Storage 1]],""),0)</f>
        <v>#VALUE!</v>
      </c>
    </row>
    <row r="2209" spans="1:16" x14ac:dyDescent="0.25">
      <c r="A2209" s="5" t="e">
        <f t="shared" si="209"/>
        <v>#VALUE!</v>
      </c>
      <c r="B2209" s="6" t="str">
        <f>IFERROR(IF(Table1[[#This Row],[Multi-lens? 1]]="No", 1, IF(Table1[[#This Row],[Multi-lens? 1]]="Dual", 2, IF(Table1[[#This Row],[Multi-lens? 1]]="Quad", 4, ""))),"")</f>
        <v/>
      </c>
      <c r="C2209" s="6" t="e">
        <f t="shared" si="210"/>
        <v>#VALUE!</v>
      </c>
      <c r="D2209" s="6" t="e">
        <f t="shared" si="211"/>
        <v>#VALUE!</v>
      </c>
      <c r="E2209" s="6" t="e">
        <f t="shared" si="212"/>
        <v>#VALUE!</v>
      </c>
      <c r="F2209" s="6" t="e">
        <f t="shared" si="213"/>
        <v>#VALUE!</v>
      </c>
      <c r="H2209" s="6" t="str">
        <f>IFERROR(IF(Table1[[#This Row],[Multi-lens? 1]]="No", 1, IF(Table1[[#This Row],[Multi-lens? 1]]="Dual", 2, IF(Table1[[#This Row],[Multi-lens? 1]]="Quad", 4, ""))),"")</f>
        <v/>
      </c>
      <c r="I2209" s="9" t="str">
        <f>IFERROR(Table1[[#This Row],[Name]],"")</f>
        <v/>
      </c>
      <c r="K2209" s="3" t="str">
        <f t="shared" si="208"/>
        <v/>
      </c>
      <c r="M2209" s="4" t="e">
        <f>IF(Table1[[#This Row],[Import to Gateway Calculator?]]="Yes",IFERROR(Table1[[#This Row],[Streaming Resolution '[MP']]],""),0)</f>
        <v>#VALUE!</v>
      </c>
      <c r="N2209" s="4" t="e">
        <f>IF(Table1[[#This Row],[Import to Gateway Calculator?]]="Yes",IFERROR(Table1[[#This Row],[Recording Resolution '[MP']]],""),0)</f>
        <v>#VALUE!</v>
      </c>
      <c r="O2209" s="4" t="e">
        <f>IF(Table1[[#This Row],[Import to Gateway Calculator?]]="Yes",IFERROR(Table1[[#This Row],[Frame Rate '[FPS'] 1]],""),0)</f>
        <v>#VALUE!</v>
      </c>
      <c r="P2209" s="4" t="e">
        <f>IF(Table1[[#This Row],[Import to Gateway Calculator?]]="Yes",IFERROR(Table1[[#This Row],[Days of Storage 1]],""),0)</f>
        <v>#VALUE!</v>
      </c>
    </row>
    <row r="2210" spans="1:16" x14ac:dyDescent="0.25">
      <c r="A2210" s="5" t="e">
        <f t="shared" si="209"/>
        <v>#VALUE!</v>
      </c>
      <c r="B2210" s="6" t="str">
        <f>IFERROR(IF(Table1[[#This Row],[Multi-lens? 1]]="No", 1, IF(Table1[[#This Row],[Multi-lens? 1]]="Dual", 2, IF(Table1[[#This Row],[Multi-lens? 1]]="Quad", 4, ""))),"")</f>
        <v/>
      </c>
      <c r="C2210" s="6" t="e">
        <f t="shared" si="210"/>
        <v>#VALUE!</v>
      </c>
      <c r="D2210" s="6" t="e">
        <f t="shared" si="211"/>
        <v>#VALUE!</v>
      </c>
      <c r="E2210" s="6" t="e">
        <f t="shared" si="212"/>
        <v>#VALUE!</v>
      </c>
      <c r="F2210" s="6" t="e">
        <f t="shared" si="213"/>
        <v>#VALUE!</v>
      </c>
      <c r="H2210" s="6" t="str">
        <f>IFERROR(IF(Table1[[#This Row],[Multi-lens? 1]]="No", 1, IF(Table1[[#This Row],[Multi-lens? 1]]="Dual", 2, IF(Table1[[#This Row],[Multi-lens? 1]]="Quad", 4, ""))),"")</f>
        <v/>
      </c>
      <c r="I2210" s="9" t="str">
        <f>IFERROR(Table1[[#This Row],[Name]],"")</f>
        <v/>
      </c>
      <c r="K2210" s="3" t="str">
        <f t="shared" si="208"/>
        <v/>
      </c>
      <c r="M2210" s="4" t="e">
        <f>IF(Table1[[#This Row],[Import to Gateway Calculator?]]="Yes",IFERROR(Table1[[#This Row],[Streaming Resolution '[MP']]],""),0)</f>
        <v>#VALUE!</v>
      </c>
      <c r="N2210" s="4" t="e">
        <f>IF(Table1[[#This Row],[Import to Gateway Calculator?]]="Yes",IFERROR(Table1[[#This Row],[Recording Resolution '[MP']]],""),0)</f>
        <v>#VALUE!</v>
      </c>
      <c r="O2210" s="4" t="e">
        <f>IF(Table1[[#This Row],[Import to Gateway Calculator?]]="Yes",IFERROR(Table1[[#This Row],[Frame Rate '[FPS'] 1]],""),0)</f>
        <v>#VALUE!</v>
      </c>
      <c r="P2210" s="4" t="e">
        <f>IF(Table1[[#This Row],[Import to Gateway Calculator?]]="Yes",IFERROR(Table1[[#This Row],[Days of Storage 1]],""),0)</f>
        <v>#VALUE!</v>
      </c>
    </row>
    <row r="2211" spans="1:16" x14ac:dyDescent="0.25">
      <c r="A2211" s="5" t="e">
        <f t="shared" si="209"/>
        <v>#VALUE!</v>
      </c>
      <c r="B2211" s="6" t="str">
        <f>IFERROR(IF(Table1[[#This Row],[Multi-lens? 1]]="No", 1, IF(Table1[[#This Row],[Multi-lens? 1]]="Dual", 2, IF(Table1[[#This Row],[Multi-lens? 1]]="Quad", 4, ""))),"")</f>
        <v/>
      </c>
      <c r="C2211" s="6" t="e">
        <f t="shared" si="210"/>
        <v>#VALUE!</v>
      </c>
      <c r="D2211" s="6" t="e">
        <f t="shared" si="211"/>
        <v>#VALUE!</v>
      </c>
      <c r="E2211" s="6" t="e">
        <f t="shared" si="212"/>
        <v>#VALUE!</v>
      </c>
      <c r="F2211" s="6" t="e">
        <f t="shared" si="213"/>
        <v>#VALUE!</v>
      </c>
      <c r="H2211" s="6" t="str">
        <f>IFERROR(IF(Table1[[#This Row],[Multi-lens? 1]]="No", 1, IF(Table1[[#This Row],[Multi-lens? 1]]="Dual", 2, IF(Table1[[#This Row],[Multi-lens? 1]]="Quad", 4, ""))),"")</f>
        <v/>
      </c>
      <c r="I2211" s="9" t="str">
        <f>IFERROR(Table1[[#This Row],[Name]],"")</f>
        <v/>
      </c>
      <c r="K2211" s="3" t="str">
        <f t="shared" si="208"/>
        <v/>
      </c>
      <c r="M2211" s="4" t="e">
        <f>IF(Table1[[#This Row],[Import to Gateway Calculator?]]="Yes",IFERROR(Table1[[#This Row],[Streaming Resolution '[MP']]],""),0)</f>
        <v>#VALUE!</v>
      </c>
      <c r="N2211" s="4" t="e">
        <f>IF(Table1[[#This Row],[Import to Gateway Calculator?]]="Yes",IFERROR(Table1[[#This Row],[Recording Resolution '[MP']]],""),0)</f>
        <v>#VALUE!</v>
      </c>
      <c r="O2211" s="4" t="e">
        <f>IF(Table1[[#This Row],[Import to Gateway Calculator?]]="Yes",IFERROR(Table1[[#This Row],[Frame Rate '[FPS'] 1]],""),0)</f>
        <v>#VALUE!</v>
      </c>
      <c r="P2211" s="4" t="e">
        <f>IF(Table1[[#This Row],[Import to Gateway Calculator?]]="Yes",IFERROR(Table1[[#This Row],[Days of Storage 1]],""),0)</f>
        <v>#VALUE!</v>
      </c>
    </row>
    <row r="2212" spans="1:16" x14ac:dyDescent="0.25">
      <c r="A2212" s="5" t="e">
        <f t="shared" si="209"/>
        <v>#VALUE!</v>
      </c>
      <c r="B2212" s="6" t="str">
        <f>IFERROR(IF(Table1[[#This Row],[Multi-lens? 1]]="No", 1, IF(Table1[[#This Row],[Multi-lens? 1]]="Dual", 2, IF(Table1[[#This Row],[Multi-lens? 1]]="Quad", 4, ""))),"")</f>
        <v/>
      </c>
      <c r="C2212" s="6" t="e">
        <f t="shared" si="210"/>
        <v>#VALUE!</v>
      </c>
      <c r="D2212" s="6" t="e">
        <f t="shared" si="211"/>
        <v>#VALUE!</v>
      </c>
      <c r="E2212" s="6" t="e">
        <f t="shared" si="212"/>
        <v>#VALUE!</v>
      </c>
      <c r="F2212" s="6" t="e">
        <f t="shared" si="213"/>
        <v>#VALUE!</v>
      </c>
      <c r="H2212" s="6" t="str">
        <f>IFERROR(IF(Table1[[#This Row],[Multi-lens? 1]]="No", 1, IF(Table1[[#This Row],[Multi-lens? 1]]="Dual", 2, IF(Table1[[#This Row],[Multi-lens? 1]]="Quad", 4, ""))),"")</f>
        <v/>
      </c>
      <c r="I2212" s="9" t="str">
        <f>IFERROR(Table1[[#This Row],[Name]],"")</f>
        <v/>
      </c>
      <c r="K2212" s="3" t="str">
        <f t="shared" si="208"/>
        <v/>
      </c>
      <c r="M2212" s="4" t="e">
        <f>IF(Table1[[#This Row],[Import to Gateway Calculator?]]="Yes",IFERROR(Table1[[#This Row],[Streaming Resolution '[MP']]],""),0)</f>
        <v>#VALUE!</v>
      </c>
      <c r="N2212" s="4" t="e">
        <f>IF(Table1[[#This Row],[Import to Gateway Calculator?]]="Yes",IFERROR(Table1[[#This Row],[Recording Resolution '[MP']]],""),0)</f>
        <v>#VALUE!</v>
      </c>
      <c r="O2212" s="4" t="e">
        <f>IF(Table1[[#This Row],[Import to Gateway Calculator?]]="Yes",IFERROR(Table1[[#This Row],[Frame Rate '[FPS'] 1]],""),0)</f>
        <v>#VALUE!</v>
      </c>
      <c r="P2212" s="4" t="e">
        <f>IF(Table1[[#This Row],[Import to Gateway Calculator?]]="Yes",IFERROR(Table1[[#This Row],[Days of Storage 1]],""),0)</f>
        <v>#VALUE!</v>
      </c>
    </row>
    <row r="2213" spans="1:16" x14ac:dyDescent="0.25">
      <c r="A2213" s="5" t="e">
        <f t="shared" si="209"/>
        <v>#VALUE!</v>
      </c>
      <c r="B2213" s="6" t="str">
        <f>IFERROR(IF(Table1[[#This Row],[Multi-lens? 1]]="No", 1, IF(Table1[[#This Row],[Multi-lens? 1]]="Dual", 2, IF(Table1[[#This Row],[Multi-lens? 1]]="Quad", 4, ""))),"")</f>
        <v/>
      </c>
      <c r="C2213" s="6" t="e">
        <f t="shared" si="210"/>
        <v>#VALUE!</v>
      </c>
      <c r="D2213" s="6" t="e">
        <f t="shared" si="211"/>
        <v>#VALUE!</v>
      </c>
      <c r="E2213" s="6" t="e">
        <f t="shared" si="212"/>
        <v>#VALUE!</v>
      </c>
      <c r="F2213" s="6" t="e">
        <f t="shared" si="213"/>
        <v>#VALUE!</v>
      </c>
      <c r="H2213" s="6" t="str">
        <f>IFERROR(IF(Table1[[#This Row],[Multi-lens? 1]]="No", 1, IF(Table1[[#This Row],[Multi-lens? 1]]="Dual", 2, IF(Table1[[#This Row],[Multi-lens? 1]]="Quad", 4, ""))),"")</f>
        <v/>
      </c>
      <c r="I2213" s="9" t="str">
        <f>IFERROR(Table1[[#This Row],[Name]],"")</f>
        <v/>
      </c>
      <c r="K2213" s="3" t="str">
        <f t="shared" si="208"/>
        <v/>
      </c>
      <c r="M2213" s="4" t="e">
        <f>IF(Table1[[#This Row],[Import to Gateway Calculator?]]="Yes",IFERROR(Table1[[#This Row],[Streaming Resolution '[MP']]],""),0)</f>
        <v>#VALUE!</v>
      </c>
      <c r="N2213" s="4" t="e">
        <f>IF(Table1[[#This Row],[Import to Gateway Calculator?]]="Yes",IFERROR(Table1[[#This Row],[Recording Resolution '[MP']]],""),0)</f>
        <v>#VALUE!</v>
      </c>
      <c r="O2213" s="4" t="e">
        <f>IF(Table1[[#This Row],[Import to Gateway Calculator?]]="Yes",IFERROR(Table1[[#This Row],[Frame Rate '[FPS'] 1]],""),0)</f>
        <v>#VALUE!</v>
      </c>
      <c r="P2213" s="4" t="e">
        <f>IF(Table1[[#This Row],[Import to Gateway Calculator?]]="Yes",IFERROR(Table1[[#This Row],[Days of Storage 1]],""),0)</f>
        <v>#VALUE!</v>
      </c>
    </row>
    <row r="2214" spans="1:16" x14ac:dyDescent="0.25">
      <c r="A2214" s="5" t="e">
        <f t="shared" si="209"/>
        <v>#VALUE!</v>
      </c>
      <c r="B2214" s="6" t="str">
        <f>IFERROR(IF(Table1[[#This Row],[Multi-lens? 1]]="No", 1, IF(Table1[[#This Row],[Multi-lens? 1]]="Dual", 2, IF(Table1[[#This Row],[Multi-lens? 1]]="Quad", 4, ""))),"")</f>
        <v/>
      </c>
      <c r="C2214" s="6" t="e">
        <f t="shared" si="210"/>
        <v>#VALUE!</v>
      </c>
      <c r="D2214" s="6" t="e">
        <f t="shared" si="211"/>
        <v>#VALUE!</v>
      </c>
      <c r="E2214" s="6" t="e">
        <f t="shared" si="212"/>
        <v>#VALUE!</v>
      </c>
      <c r="F2214" s="6" t="e">
        <f t="shared" si="213"/>
        <v>#VALUE!</v>
      </c>
      <c r="H2214" s="6" t="str">
        <f>IFERROR(IF(Table1[[#This Row],[Multi-lens? 1]]="No", 1, IF(Table1[[#This Row],[Multi-lens? 1]]="Dual", 2, IF(Table1[[#This Row],[Multi-lens? 1]]="Quad", 4, ""))),"")</f>
        <v/>
      </c>
      <c r="I2214" s="9" t="str">
        <f>IFERROR(Table1[[#This Row],[Name]],"")</f>
        <v/>
      </c>
      <c r="K2214" s="3" t="str">
        <f t="shared" si="208"/>
        <v/>
      </c>
      <c r="M2214" s="4" t="e">
        <f>IF(Table1[[#This Row],[Import to Gateway Calculator?]]="Yes",IFERROR(Table1[[#This Row],[Streaming Resolution '[MP']]],""),0)</f>
        <v>#VALUE!</v>
      </c>
      <c r="N2214" s="4" t="e">
        <f>IF(Table1[[#This Row],[Import to Gateway Calculator?]]="Yes",IFERROR(Table1[[#This Row],[Recording Resolution '[MP']]],""),0)</f>
        <v>#VALUE!</v>
      </c>
      <c r="O2214" s="4" t="e">
        <f>IF(Table1[[#This Row],[Import to Gateway Calculator?]]="Yes",IFERROR(Table1[[#This Row],[Frame Rate '[FPS'] 1]],""),0)</f>
        <v>#VALUE!</v>
      </c>
      <c r="P2214" s="4" t="e">
        <f>IF(Table1[[#This Row],[Import to Gateway Calculator?]]="Yes",IFERROR(Table1[[#This Row],[Days of Storage 1]],""),0)</f>
        <v>#VALUE!</v>
      </c>
    </row>
    <row r="2215" spans="1:16" x14ac:dyDescent="0.25">
      <c r="A2215" s="5" t="e">
        <f t="shared" si="209"/>
        <v>#VALUE!</v>
      </c>
      <c r="B2215" s="6" t="str">
        <f>IFERROR(IF(Table1[[#This Row],[Multi-lens? 1]]="No", 1, IF(Table1[[#This Row],[Multi-lens? 1]]="Dual", 2, IF(Table1[[#This Row],[Multi-lens? 1]]="Quad", 4, ""))),"")</f>
        <v/>
      </c>
      <c r="C2215" s="6" t="e">
        <f t="shared" si="210"/>
        <v>#VALUE!</v>
      </c>
      <c r="D2215" s="6" t="e">
        <f t="shared" si="211"/>
        <v>#VALUE!</v>
      </c>
      <c r="E2215" s="6" t="e">
        <f t="shared" si="212"/>
        <v>#VALUE!</v>
      </c>
      <c r="F2215" s="6" t="e">
        <f t="shared" si="213"/>
        <v>#VALUE!</v>
      </c>
      <c r="H2215" s="6" t="str">
        <f>IFERROR(IF(Table1[[#This Row],[Multi-lens? 1]]="No", 1, IF(Table1[[#This Row],[Multi-lens? 1]]="Dual", 2, IF(Table1[[#This Row],[Multi-lens? 1]]="Quad", 4, ""))),"")</f>
        <v/>
      </c>
      <c r="I2215" s="9" t="str">
        <f>IFERROR(Table1[[#This Row],[Name]],"")</f>
        <v/>
      </c>
      <c r="K2215" s="3" t="str">
        <f t="shared" si="208"/>
        <v/>
      </c>
      <c r="M2215" s="4" t="e">
        <f>IF(Table1[[#This Row],[Import to Gateway Calculator?]]="Yes",IFERROR(Table1[[#This Row],[Streaming Resolution '[MP']]],""),0)</f>
        <v>#VALUE!</v>
      </c>
      <c r="N2215" s="4" t="e">
        <f>IF(Table1[[#This Row],[Import to Gateway Calculator?]]="Yes",IFERROR(Table1[[#This Row],[Recording Resolution '[MP']]],""),0)</f>
        <v>#VALUE!</v>
      </c>
      <c r="O2215" s="4" t="e">
        <f>IF(Table1[[#This Row],[Import to Gateway Calculator?]]="Yes",IFERROR(Table1[[#This Row],[Frame Rate '[FPS'] 1]],""),0)</f>
        <v>#VALUE!</v>
      </c>
      <c r="P2215" s="4" t="e">
        <f>IF(Table1[[#This Row],[Import to Gateway Calculator?]]="Yes",IFERROR(Table1[[#This Row],[Days of Storage 1]],""),0)</f>
        <v>#VALUE!</v>
      </c>
    </row>
    <row r="2216" spans="1:16" x14ac:dyDescent="0.25">
      <c r="A2216" s="5" t="e">
        <f t="shared" si="209"/>
        <v>#VALUE!</v>
      </c>
      <c r="B2216" s="6" t="str">
        <f>IFERROR(IF(Table1[[#This Row],[Multi-lens? 1]]="No", 1, IF(Table1[[#This Row],[Multi-lens? 1]]="Dual", 2, IF(Table1[[#This Row],[Multi-lens? 1]]="Quad", 4, ""))),"")</f>
        <v/>
      </c>
      <c r="C2216" s="6" t="e">
        <f t="shared" si="210"/>
        <v>#VALUE!</v>
      </c>
      <c r="D2216" s="6" t="e">
        <f t="shared" si="211"/>
        <v>#VALUE!</v>
      </c>
      <c r="E2216" s="6" t="e">
        <f t="shared" si="212"/>
        <v>#VALUE!</v>
      </c>
      <c r="F2216" s="6" t="e">
        <f t="shared" si="213"/>
        <v>#VALUE!</v>
      </c>
      <c r="H2216" s="6" t="str">
        <f>IFERROR(IF(Table1[[#This Row],[Multi-lens? 1]]="No", 1, IF(Table1[[#This Row],[Multi-lens? 1]]="Dual", 2, IF(Table1[[#This Row],[Multi-lens? 1]]="Quad", 4, ""))),"")</f>
        <v/>
      </c>
      <c r="I2216" s="9" t="str">
        <f>IFERROR(Table1[[#This Row],[Name]],"")</f>
        <v/>
      </c>
      <c r="K2216" s="3" t="str">
        <f t="shared" si="208"/>
        <v/>
      </c>
      <c r="M2216" s="4" t="e">
        <f>IF(Table1[[#This Row],[Import to Gateway Calculator?]]="Yes",IFERROR(Table1[[#This Row],[Streaming Resolution '[MP']]],""),0)</f>
        <v>#VALUE!</v>
      </c>
      <c r="N2216" s="4" t="e">
        <f>IF(Table1[[#This Row],[Import to Gateway Calculator?]]="Yes",IFERROR(Table1[[#This Row],[Recording Resolution '[MP']]],""),0)</f>
        <v>#VALUE!</v>
      </c>
      <c r="O2216" s="4" t="e">
        <f>IF(Table1[[#This Row],[Import to Gateway Calculator?]]="Yes",IFERROR(Table1[[#This Row],[Frame Rate '[FPS'] 1]],""),0)</f>
        <v>#VALUE!</v>
      </c>
      <c r="P2216" s="4" t="e">
        <f>IF(Table1[[#This Row],[Import to Gateway Calculator?]]="Yes",IFERROR(Table1[[#This Row],[Days of Storage 1]],""),0)</f>
        <v>#VALUE!</v>
      </c>
    </row>
    <row r="2217" spans="1:16" x14ac:dyDescent="0.25">
      <c r="A2217" s="5" t="e">
        <f t="shared" si="209"/>
        <v>#VALUE!</v>
      </c>
      <c r="B2217" s="6" t="str">
        <f>IFERROR(IF(Table1[[#This Row],[Multi-lens? 1]]="No", 1, IF(Table1[[#This Row],[Multi-lens? 1]]="Dual", 2, IF(Table1[[#This Row],[Multi-lens? 1]]="Quad", 4, ""))),"")</f>
        <v/>
      </c>
      <c r="C2217" s="6" t="e">
        <f t="shared" si="210"/>
        <v>#VALUE!</v>
      </c>
      <c r="D2217" s="6" t="e">
        <f t="shared" si="211"/>
        <v>#VALUE!</v>
      </c>
      <c r="E2217" s="6" t="e">
        <f t="shared" si="212"/>
        <v>#VALUE!</v>
      </c>
      <c r="F2217" s="6" t="e">
        <f t="shared" si="213"/>
        <v>#VALUE!</v>
      </c>
      <c r="H2217" s="6" t="str">
        <f>IFERROR(IF(Table1[[#This Row],[Multi-lens? 1]]="No", 1, IF(Table1[[#This Row],[Multi-lens? 1]]="Dual", 2, IF(Table1[[#This Row],[Multi-lens? 1]]="Quad", 4, ""))),"")</f>
        <v/>
      </c>
      <c r="I2217" s="9" t="str">
        <f>IFERROR(Table1[[#This Row],[Name]],"")</f>
        <v/>
      </c>
      <c r="K2217" s="3" t="str">
        <f t="shared" si="208"/>
        <v/>
      </c>
      <c r="M2217" s="4" t="e">
        <f>IF(Table1[[#This Row],[Import to Gateway Calculator?]]="Yes",IFERROR(Table1[[#This Row],[Streaming Resolution '[MP']]],""),0)</f>
        <v>#VALUE!</v>
      </c>
      <c r="N2217" s="4" t="e">
        <f>IF(Table1[[#This Row],[Import to Gateway Calculator?]]="Yes",IFERROR(Table1[[#This Row],[Recording Resolution '[MP']]],""),0)</f>
        <v>#VALUE!</v>
      </c>
      <c r="O2217" s="4" t="e">
        <f>IF(Table1[[#This Row],[Import to Gateway Calculator?]]="Yes",IFERROR(Table1[[#This Row],[Frame Rate '[FPS'] 1]],""),0)</f>
        <v>#VALUE!</v>
      </c>
      <c r="P2217" s="4" t="e">
        <f>IF(Table1[[#This Row],[Import to Gateway Calculator?]]="Yes",IFERROR(Table1[[#This Row],[Days of Storage 1]],""),0)</f>
        <v>#VALUE!</v>
      </c>
    </row>
    <row r="2218" spans="1:16" x14ac:dyDescent="0.25">
      <c r="A2218" s="5" t="e">
        <f t="shared" si="209"/>
        <v>#VALUE!</v>
      </c>
      <c r="B2218" s="6" t="str">
        <f>IFERROR(IF(Table1[[#This Row],[Multi-lens? 1]]="No", 1, IF(Table1[[#This Row],[Multi-lens? 1]]="Dual", 2, IF(Table1[[#This Row],[Multi-lens? 1]]="Quad", 4, ""))),"")</f>
        <v/>
      </c>
      <c r="C2218" s="6" t="e">
        <f t="shared" si="210"/>
        <v>#VALUE!</v>
      </c>
      <c r="D2218" s="6" t="e">
        <f t="shared" si="211"/>
        <v>#VALUE!</v>
      </c>
      <c r="E2218" s="6" t="e">
        <f t="shared" si="212"/>
        <v>#VALUE!</v>
      </c>
      <c r="F2218" s="6" t="e">
        <f t="shared" si="213"/>
        <v>#VALUE!</v>
      </c>
      <c r="H2218" s="6" t="str">
        <f>IFERROR(IF(Table1[[#This Row],[Multi-lens? 1]]="No", 1, IF(Table1[[#This Row],[Multi-lens? 1]]="Dual", 2, IF(Table1[[#This Row],[Multi-lens? 1]]="Quad", 4, ""))),"")</f>
        <v/>
      </c>
      <c r="I2218" s="9" t="str">
        <f>IFERROR(Table1[[#This Row],[Name]],"")</f>
        <v/>
      </c>
      <c r="K2218" s="3" t="str">
        <f t="shared" si="208"/>
        <v/>
      </c>
      <c r="M2218" s="4" t="e">
        <f>IF(Table1[[#This Row],[Import to Gateway Calculator?]]="Yes",IFERROR(Table1[[#This Row],[Streaming Resolution '[MP']]],""),0)</f>
        <v>#VALUE!</v>
      </c>
      <c r="N2218" s="4" t="e">
        <f>IF(Table1[[#This Row],[Import to Gateway Calculator?]]="Yes",IFERROR(Table1[[#This Row],[Recording Resolution '[MP']]],""),0)</f>
        <v>#VALUE!</v>
      </c>
      <c r="O2218" s="4" t="e">
        <f>IF(Table1[[#This Row],[Import to Gateway Calculator?]]="Yes",IFERROR(Table1[[#This Row],[Frame Rate '[FPS'] 1]],""),0)</f>
        <v>#VALUE!</v>
      </c>
      <c r="P2218" s="4" t="e">
        <f>IF(Table1[[#This Row],[Import to Gateway Calculator?]]="Yes",IFERROR(Table1[[#This Row],[Days of Storage 1]],""),0)</f>
        <v>#VALUE!</v>
      </c>
    </row>
    <row r="2219" spans="1:16" x14ac:dyDescent="0.25">
      <c r="A2219" s="5" t="e">
        <f t="shared" si="209"/>
        <v>#VALUE!</v>
      </c>
      <c r="B2219" s="6" t="str">
        <f>IFERROR(IF(Table1[[#This Row],[Multi-lens? 1]]="No", 1, IF(Table1[[#This Row],[Multi-lens? 1]]="Dual", 2, IF(Table1[[#This Row],[Multi-lens? 1]]="Quad", 4, ""))),"")</f>
        <v/>
      </c>
      <c r="C2219" s="6" t="e">
        <f t="shared" si="210"/>
        <v>#VALUE!</v>
      </c>
      <c r="D2219" s="6" t="e">
        <f t="shared" si="211"/>
        <v>#VALUE!</v>
      </c>
      <c r="E2219" s="6" t="e">
        <f t="shared" si="212"/>
        <v>#VALUE!</v>
      </c>
      <c r="F2219" s="6" t="e">
        <f t="shared" si="213"/>
        <v>#VALUE!</v>
      </c>
      <c r="H2219" s="6" t="str">
        <f>IFERROR(IF(Table1[[#This Row],[Multi-lens? 1]]="No", 1, IF(Table1[[#This Row],[Multi-lens? 1]]="Dual", 2, IF(Table1[[#This Row],[Multi-lens? 1]]="Quad", 4, ""))),"")</f>
        <v/>
      </c>
      <c r="I2219" s="9" t="str">
        <f>IFERROR(Table1[[#This Row],[Name]],"")</f>
        <v/>
      </c>
      <c r="K2219" s="3" t="str">
        <f t="shared" si="208"/>
        <v/>
      </c>
      <c r="M2219" s="4" t="e">
        <f>IF(Table1[[#This Row],[Import to Gateway Calculator?]]="Yes",IFERROR(Table1[[#This Row],[Streaming Resolution '[MP']]],""),0)</f>
        <v>#VALUE!</v>
      </c>
      <c r="N2219" s="4" t="e">
        <f>IF(Table1[[#This Row],[Import to Gateway Calculator?]]="Yes",IFERROR(Table1[[#This Row],[Recording Resolution '[MP']]],""),0)</f>
        <v>#VALUE!</v>
      </c>
      <c r="O2219" s="4" t="e">
        <f>IF(Table1[[#This Row],[Import to Gateway Calculator?]]="Yes",IFERROR(Table1[[#This Row],[Frame Rate '[FPS'] 1]],""),0)</f>
        <v>#VALUE!</v>
      </c>
      <c r="P2219" s="4" t="e">
        <f>IF(Table1[[#This Row],[Import to Gateway Calculator?]]="Yes",IFERROR(Table1[[#This Row],[Days of Storage 1]],""),0)</f>
        <v>#VALUE!</v>
      </c>
    </row>
    <row r="2220" spans="1:16" x14ac:dyDescent="0.25">
      <c r="A2220" s="5" t="e">
        <f t="shared" si="209"/>
        <v>#VALUE!</v>
      </c>
      <c r="B2220" s="6" t="str">
        <f>IFERROR(IF(Table1[[#This Row],[Multi-lens? 1]]="No", 1, IF(Table1[[#This Row],[Multi-lens? 1]]="Dual", 2, IF(Table1[[#This Row],[Multi-lens? 1]]="Quad", 4, ""))),"")</f>
        <v/>
      </c>
      <c r="C2220" s="6" t="e">
        <f t="shared" si="210"/>
        <v>#VALUE!</v>
      </c>
      <c r="D2220" s="6" t="e">
        <f t="shared" si="211"/>
        <v>#VALUE!</v>
      </c>
      <c r="E2220" s="6" t="e">
        <f t="shared" si="212"/>
        <v>#VALUE!</v>
      </c>
      <c r="F2220" s="6" t="e">
        <f t="shared" si="213"/>
        <v>#VALUE!</v>
      </c>
      <c r="H2220" s="6" t="str">
        <f>IFERROR(IF(Table1[[#This Row],[Multi-lens? 1]]="No", 1, IF(Table1[[#This Row],[Multi-lens? 1]]="Dual", 2, IF(Table1[[#This Row],[Multi-lens? 1]]="Quad", 4, ""))),"")</f>
        <v/>
      </c>
      <c r="I2220" s="9" t="str">
        <f>IFERROR(Table1[[#This Row],[Name]],"")</f>
        <v/>
      </c>
      <c r="K2220" s="3" t="str">
        <f t="shared" si="208"/>
        <v/>
      </c>
      <c r="M2220" s="4" t="e">
        <f>IF(Table1[[#This Row],[Import to Gateway Calculator?]]="Yes",IFERROR(Table1[[#This Row],[Streaming Resolution '[MP']]],""),0)</f>
        <v>#VALUE!</v>
      </c>
      <c r="N2220" s="4" t="e">
        <f>IF(Table1[[#This Row],[Import to Gateway Calculator?]]="Yes",IFERROR(Table1[[#This Row],[Recording Resolution '[MP']]],""),0)</f>
        <v>#VALUE!</v>
      </c>
      <c r="O2220" s="4" t="e">
        <f>IF(Table1[[#This Row],[Import to Gateway Calculator?]]="Yes",IFERROR(Table1[[#This Row],[Frame Rate '[FPS'] 1]],""),0)</f>
        <v>#VALUE!</v>
      </c>
      <c r="P2220" s="4" t="e">
        <f>IF(Table1[[#This Row],[Import to Gateway Calculator?]]="Yes",IFERROR(Table1[[#This Row],[Days of Storage 1]],""),0)</f>
        <v>#VALUE!</v>
      </c>
    </row>
    <row r="2221" spans="1:16" x14ac:dyDescent="0.25">
      <c r="A2221" s="5" t="e">
        <f t="shared" si="209"/>
        <v>#VALUE!</v>
      </c>
      <c r="B2221" s="6" t="str">
        <f>IFERROR(IF(Table1[[#This Row],[Multi-lens? 1]]="No", 1, IF(Table1[[#This Row],[Multi-lens? 1]]="Dual", 2, IF(Table1[[#This Row],[Multi-lens? 1]]="Quad", 4, ""))),"")</f>
        <v/>
      </c>
      <c r="C2221" s="6" t="e">
        <f t="shared" si="210"/>
        <v>#VALUE!</v>
      </c>
      <c r="D2221" s="6" t="e">
        <f t="shared" si="211"/>
        <v>#VALUE!</v>
      </c>
      <c r="E2221" s="6" t="e">
        <f t="shared" si="212"/>
        <v>#VALUE!</v>
      </c>
      <c r="F2221" s="6" t="e">
        <f t="shared" si="213"/>
        <v>#VALUE!</v>
      </c>
      <c r="H2221" s="6" t="str">
        <f>IFERROR(IF(Table1[[#This Row],[Multi-lens? 1]]="No", 1, IF(Table1[[#This Row],[Multi-lens? 1]]="Dual", 2, IF(Table1[[#This Row],[Multi-lens? 1]]="Quad", 4, ""))),"")</f>
        <v/>
      </c>
      <c r="I2221" s="9" t="str">
        <f>IFERROR(Table1[[#This Row],[Name]],"")</f>
        <v/>
      </c>
      <c r="K2221" s="3" t="str">
        <f t="shared" si="208"/>
        <v/>
      </c>
      <c r="M2221" s="4" t="e">
        <f>IF(Table1[[#This Row],[Import to Gateway Calculator?]]="Yes",IFERROR(Table1[[#This Row],[Streaming Resolution '[MP']]],""),0)</f>
        <v>#VALUE!</v>
      </c>
      <c r="N2221" s="4" t="e">
        <f>IF(Table1[[#This Row],[Import to Gateway Calculator?]]="Yes",IFERROR(Table1[[#This Row],[Recording Resolution '[MP']]],""),0)</f>
        <v>#VALUE!</v>
      </c>
      <c r="O2221" s="4" t="e">
        <f>IF(Table1[[#This Row],[Import to Gateway Calculator?]]="Yes",IFERROR(Table1[[#This Row],[Frame Rate '[FPS'] 1]],""),0)</f>
        <v>#VALUE!</v>
      </c>
      <c r="P2221" s="4" t="e">
        <f>IF(Table1[[#This Row],[Import to Gateway Calculator?]]="Yes",IFERROR(Table1[[#This Row],[Days of Storage 1]],""),0)</f>
        <v>#VALUE!</v>
      </c>
    </row>
    <row r="2222" spans="1:16" x14ac:dyDescent="0.25">
      <c r="A2222" s="5" t="e">
        <f t="shared" si="209"/>
        <v>#VALUE!</v>
      </c>
      <c r="B2222" s="6" t="str">
        <f>IFERROR(IF(Table1[[#This Row],[Multi-lens? 1]]="No", 1, IF(Table1[[#This Row],[Multi-lens? 1]]="Dual", 2, IF(Table1[[#This Row],[Multi-lens? 1]]="Quad", 4, ""))),"")</f>
        <v/>
      </c>
      <c r="C2222" s="6" t="e">
        <f t="shared" si="210"/>
        <v>#VALUE!</v>
      </c>
      <c r="D2222" s="6" t="e">
        <f t="shared" si="211"/>
        <v>#VALUE!</v>
      </c>
      <c r="E2222" s="6" t="e">
        <f t="shared" si="212"/>
        <v>#VALUE!</v>
      </c>
      <c r="F2222" s="6" t="e">
        <f t="shared" si="213"/>
        <v>#VALUE!</v>
      </c>
      <c r="H2222" s="6" t="str">
        <f>IFERROR(IF(Table1[[#This Row],[Multi-lens? 1]]="No", 1, IF(Table1[[#This Row],[Multi-lens? 1]]="Dual", 2, IF(Table1[[#This Row],[Multi-lens? 1]]="Quad", 4, ""))),"")</f>
        <v/>
      </c>
      <c r="I2222" s="9" t="str">
        <f>IFERROR(Table1[[#This Row],[Name]],"")</f>
        <v/>
      </c>
      <c r="K2222" s="3" t="str">
        <f t="shared" si="208"/>
        <v/>
      </c>
      <c r="M2222" s="4" t="e">
        <f>IF(Table1[[#This Row],[Import to Gateway Calculator?]]="Yes",IFERROR(Table1[[#This Row],[Streaming Resolution '[MP']]],""),0)</f>
        <v>#VALUE!</v>
      </c>
      <c r="N2222" s="4" t="e">
        <f>IF(Table1[[#This Row],[Import to Gateway Calculator?]]="Yes",IFERROR(Table1[[#This Row],[Recording Resolution '[MP']]],""),0)</f>
        <v>#VALUE!</v>
      </c>
      <c r="O2222" s="4" t="e">
        <f>IF(Table1[[#This Row],[Import to Gateway Calculator?]]="Yes",IFERROR(Table1[[#This Row],[Frame Rate '[FPS'] 1]],""),0)</f>
        <v>#VALUE!</v>
      </c>
      <c r="P2222" s="4" t="e">
        <f>IF(Table1[[#This Row],[Import to Gateway Calculator?]]="Yes",IFERROR(Table1[[#This Row],[Days of Storage 1]],""),0)</f>
        <v>#VALUE!</v>
      </c>
    </row>
    <row r="2223" spans="1:16" x14ac:dyDescent="0.25">
      <c r="A2223" s="5" t="e">
        <f t="shared" si="209"/>
        <v>#VALUE!</v>
      </c>
      <c r="B2223" s="6" t="str">
        <f>IFERROR(IF(Table1[[#This Row],[Multi-lens? 1]]="No", 1, IF(Table1[[#This Row],[Multi-lens? 1]]="Dual", 2, IF(Table1[[#This Row],[Multi-lens? 1]]="Quad", 4, ""))),"")</f>
        <v/>
      </c>
      <c r="C2223" s="6" t="e">
        <f t="shared" si="210"/>
        <v>#VALUE!</v>
      </c>
      <c r="D2223" s="6" t="e">
        <f t="shared" si="211"/>
        <v>#VALUE!</v>
      </c>
      <c r="E2223" s="6" t="e">
        <f t="shared" si="212"/>
        <v>#VALUE!</v>
      </c>
      <c r="F2223" s="6" t="e">
        <f t="shared" si="213"/>
        <v>#VALUE!</v>
      </c>
      <c r="H2223" s="6" t="str">
        <f>IFERROR(IF(Table1[[#This Row],[Multi-lens? 1]]="No", 1, IF(Table1[[#This Row],[Multi-lens? 1]]="Dual", 2, IF(Table1[[#This Row],[Multi-lens? 1]]="Quad", 4, ""))),"")</f>
        <v/>
      </c>
      <c r="I2223" s="9" t="str">
        <f>IFERROR(Table1[[#This Row],[Name]],"")</f>
        <v/>
      </c>
      <c r="K2223" s="3" t="str">
        <f t="shared" si="208"/>
        <v/>
      </c>
      <c r="M2223" s="4" t="e">
        <f>IF(Table1[[#This Row],[Import to Gateway Calculator?]]="Yes",IFERROR(Table1[[#This Row],[Streaming Resolution '[MP']]],""),0)</f>
        <v>#VALUE!</v>
      </c>
      <c r="N2223" s="4" t="e">
        <f>IF(Table1[[#This Row],[Import to Gateway Calculator?]]="Yes",IFERROR(Table1[[#This Row],[Recording Resolution '[MP']]],""),0)</f>
        <v>#VALUE!</v>
      </c>
      <c r="O2223" s="4" t="e">
        <f>IF(Table1[[#This Row],[Import to Gateway Calculator?]]="Yes",IFERROR(Table1[[#This Row],[Frame Rate '[FPS'] 1]],""),0)</f>
        <v>#VALUE!</v>
      </c>
      <c r="P2223" s="4" t="e">
        <f>IF(Table1[[#This Row],[Import to Gateway Calculator?]]="Yes",IFERROR(Table1[[#This Row],[Days of Storage 1]],""),0)</f>
        <v>#VALUE!</v>
      </c>
    </row>
    <row r="2224" spans="1:16" x14ac:dyDescent="0.25">
      <c r="A2224" s="5" t="e">
        <f t="shared" si="209"/>
        <v>#VALUE!</v>
      </c>
      <c r="B2224" s="6" t="str">
        <f>IFERROR(IF(Table1[[#This Row],[Multi-lens? 1]]="No", 1, IF(Table1[[#This Row],[Multi-lens? 1]]="Dual", 2, IF(Table1[[#This Row],[Multi-lens? 1]]="Quad", 4, ""))),"")</f>
        <v/>
      </c>
      <c r="C2224" s="6" t="e">
        <f t="shared" si="210"/>
        <v>#VALUE!</v>
      </c>
      <c r="D2224" s="6" t="e">
        <f t="shared" si="211"/>
        <v>#VALUE!</v>
      </c>
      <c r="E2224" s="6" t="e">
        <f t="shared" si="212"/>
        <v>#VALUE!</v>
      </c>
      <c r="F2224" s="6" t="e">
        <f t="shared" si="213"/>
        <v>#VALUE!</v>
      </c>
      <c r="H2224" s="6" t="str">
        <f>IFERROR(IF(Table1[[#This Row],[Multi-lens? 1]]="No", 1, IF(Table1[[#This Row],[Multi-lens? 1]]="Dual", 2, IF(Table1[[#This Row],[Multi-lens? 1]]="Quad", 4, ""))),"")</f>
        <v/>
      </c>
      <c r="I2224" s="9" t="str">
        <f>IFERROR(Table1[[#This Row],[Name]],"")</f>
        <v/>
      </c>
      <c r="K2224" s="3" t="str">
        <f t="shared" si="208"/>
        <v/>
      </c>
      <c r="M2224" s="4" t="e">
        <f>IF(Table1[[#This Row],[Import to Gateway Calculator?]]="Yes",IFERROR(Table1[[#This Row],[Streaming Resolution '[MP']]],""),0)</f>
        <v>#VALUE!</v>
      </c>
      <c r="N2224" s="4" t="e">
        <f>IF(Table1[[#This Row],[Import to Gateway Calculator?]]="Yes",IFERROR(Table1[[#This Row],[Recording Resolution '[MP']]],""),0)</f>
        <v>#VALUE!</v>
      </c>
      <c r="O2224" s="4" t="e">
        <f>IF(Table1[[#This Row],[Import to Gateway Calculator?]]="Yes",IFERROR(Table1[[#This Row],[Frame Rate '[FPS'] 1]],""),0)</f>
        <v>#VALUE!</v>
      </c>
      <c r="P2224" s="4" t="e">
        <f>IF(Table1[[#This Row],[Import to Gateway Calculator?]]="Yes",IFERROR(Table1[[#This Row],[Days of Storage 1]],""),0)</f>
        <v>#VALUE!</v>
      </c>
    </row>
    <row r="2225" spans="1:16" x14ac:dyDescent="0.25">
      <c r="A2225" s="5" t="e">
        <f t="shared" si="209"/>
        <v>#VALUE!</v>
      </c>
      <c r="B2225" s="6" t="str">
        <f>IFERROR(IF(Table1[[#This Row],[Multi-lens? 1]]="No", 1, IF(Table1[[#This Row],[Multi-lens? 1]]="Dual", 2, IF(Table1[[#This Row],[Multi-lens? 1]]="Quad", 4, ""))),"")</f>
        <v/>
      </c>
      <c r="C2225" s="6" t="e">
        <f t="shared" si="210"/>
        <v>#VALUE!</v>
      </c>
      <c r="D2225" s="6" t="e">
        <f t="shared" si="211"/>
        <v>#VALUE!</v>
      </c>
      <c r="E2225" s="6" t="e">
        <f t="shared" si="212"/>
        <v>#VALUE!</v>
      </c>
      <c r="F2225" s="6" t="e">
        <f t="shared" si="213"/>
        <v>#VALUE!</v>
      </c>
      <c r="H2225" s="6" t="str">
        <f>IFERROR(IF(Table1[[#This Row],[Multi-lens? 1]]="No", 1, IF(Table1[[#This Row],[Multi-lens? 1]]="Dual", 2, IF(Table1[[#This Row],[Multi-lens? 1]]="Quad", 4, ""))),"")</f>
        <v/>
      </c>
      <c r="I2225" s="9" t="str">
        <f>IFERROR(Table1[[#This Row],[Name]],"")</f>
        <v/>
      </c>
      <c r="K2225" s="3" t="str">
        <f t="shared" si="208"/>
        <v/>
      </c>
      <c r="M2225" s="4" t="e">
        <f>IF(Table1[[#This Row],[Import to Gateway Calculator?]]="Yes",IFERROR(Table1[[#This Row],[Streaming Resolution '[MP']]],""),0)</f>
        <v>#VALUE!</v>
      </c>
      <c r="N2225" s="4" t="e">
        <f>IF(Table1[[#This Row],[Import to Gateway Calculator?]]="Yes",IFERROR(Table1[[#This Row],[Recording Resolution '[MP']]],""),0)</f>
        <v>#VALUE!</v>
      </c>
      <c r="O2225" s="4" t="e">
        <f>IF(Table1[[#This Row],[Import to Gateway Calculator?]]="Yes",IFERROR(Table1[[#This Row],[Frame Rate '[FPS'] 1]],""),0)</f>
        <v>#VALUE!</v>
      </c>
      <c r="P2225" s="4" t="e">
        <f>IF(Table1[[#This Row],[Import to Gateway Calculator?]]="Yes",IFERROR(Table1[[#This Row],[Days of Storage 1]],""),0)</f>
        <v>#VALUE!</v>
      </c>
    </row>
    <row r="2226" spans="1:16" x14ac:dyDescent="0.25">
      <c r="A2226" s="5" t="e">
        <f t="shared" si="209"/>
        <v>#VALUE!</v>
      </c>
      <c r="B2226" s="6" t="str">
        <f>IFERROR(IF(Table1[[#This Row],[Multi-lens? 1]]="No", 1, IF(Table1[[#This Row],[Multi-lens? 1]]="Dual", 2, IF(Table1[[#This Row],[Multi-lens? 1]]="Quad", 4, ""))),"")</f>
        <v/>
      </c>
      <c r="C2226" s="6" t="e">
        <f t="shared" si="210"/>
        <v>#VALUE!</v>
      </c>
      <c r="D2226" s="6" t="e">
        <f t="shared" si="211"/>
        <v>#VALUE!</v>
      </c>
      <c r="E2226" s="6" t="e">
        <f t="shared" si="212"/>
        <v>#VALUE!</v>
      </c>
      <c r="F2226" s="6" t="e">
        <f t="shared" si="213"/>
        <v>#VALUE!</v>
      </c>
      <c r="H2226" s="6" t="str">
        <f>IFERROR(IF(Table1[[#This Row],[Multi-lens? 1]]="No", 1, IF(Table1[[#This Row],[Multi-lens? 1]]="Dual", 2, IF(Table1[[#This Row],[Multi-lens? 1]]="Quad", 4, ""))),"")</f>
        <v/>
      </c>
      <c r="I2226" s="9" t="str">
        <f>IFERROR(Table1[[#This Row],[Name]],"")</f>
        <v/>
      </c>
      <c r="K2226" s="3" t="str">
        <f t="shared" si="208"/>
        <v/>
      </c>
      <c r="M2226" s="4" t="e">
        <f>IF(Table1[[#This Row],[Import to Gateway Calculator?]]="Yes",IFERROR(Table1[[#This Row],[Streaming Resolution '[MP']]],""),0)</f>
        <v>#VALUE!</v>
      </c>
      <c r="N2226" s="4" t="e">
        <f>IF(Table1[[#This Row],[Import to Gateway Calculator?]]="Yes",IFERROR(Table1[[#This Row],[Recording Resolution '[MP']]],""),0)</f>
        <v>#VALUE!</v>
      </c>
      <c r="O2226" s="4" t="e">
        <f>IF(Table1[[#This Row],[Import to Gateway Calculator?]]="Yes",IFERROR(Table1[[#This Row],[Frame Rate '[FPS'] 1]],""),0)</f>
        <v>#VALUE!</v>
      </c>
      <c r="P2226" s="4" t="e">
        <f>IF(Table1[[#This Row],[Import to Gateway Calculator?]]="Yes",IFERROR(Table1[[#This Row],[Days of Storage 1]],""),0)</f>
        <v>#VALUE!</v>
      </c>
    </row>
    <row r="2227" spans="1:16" x14ac:dyDescent="0.25">
      <c r="A2227" s="5" t="e">
        <f t="shared" si="209"/>
        <v>#VALUE!</v>
      </c>
      <c r="B2227" s="6" t="str">
        <f>IFERROR(IF(Table1[[#This Row],[Multi-lens? 1]]="No", 1, IF(Table1[[#This Row],[Multi-lens? 1]]="Dual", 2, IF(Table1[[#This Row],[Multi-lens? 1]]="Quad", 4, ""))),"")</f>
        <v/>
      </c>
      <c r="C2227" s="6" t="e">
        <f t="shared" si="210"/>
        <v>#VALUE!</v>
      </c>
      <c r="D2227" s="6" t="e">
        <f t="shared" si="211"/>
        <v>#VALUE!</v>
      </c>
      <c r="E2227" s="6" t="e">
        <f t="shared" si="212"/>
        <v>#VALUE!</v>
      </c>
      <c r="F2227" s="6" t="e">
        <f t="shared" si="213"/>
        <v>#VALUE!</v>
      </c>
      <c r="H2227" s="6" t="str">
        <f>IFERROR(IF(Table1[[#This Row],[Multi-lens? 1]]="No", 1, IF(Table1[[#This Row],[Multi-lens? 1]]="Dual", 2, IF(Table1[[#This Row],[Multi-lens? 1]]="Quad", 4, ""))),"")</f>
        <v/>
      </c>
      <c r="I2227" s="9" t="str">
        <f>IFERROR(Table1[[#This Row],[Name]],"")</f>
        <v/>
      </c>
      <c r="K2227" s="3" t="str">
        <f t="shared" si="208"/>
        <v/>
      </c>
      <c r="M2227" s="4" t="e">
        <f>IF(Table1[[#This Row],[Import to Gateway Calculator?]]="Yes",IFERROR(Table1[[#This Row],[Streaming Resolution '[MP']]],""),0)</f>
        <v>#VALUE!</v>
      </c>
      <c r="N2227" s="4" t="e">
        <f>IF(Table1[[#This Row],[Import to Gateway Calculator?]]="Yes",IFERROR(Table1[[#This Row],[Recording Resolution '[MP']]],""),0)</f>
        <v>#VALUE!</v>
      </c>
      <c r="O2227" s="4" t="e">
        <f>IF(Table1[[#This Row],[Import to Gateway Calculator?]]="Yes",IFERROR(Table1[[#This Row],[Frame Rate '[FPS'] 1]],""),0)</f>
        <v>#VALUE!</v>
      </c>
      <c r="P2227" s="4" t="e">
        <f>IF(Table1[[#This Row],[Import to Gateway Calculator?]]="Yes",IFERROR(Table1[[#This Row],[Days of Storage 1]],""),0)</f>
        <v>#VALUE!</v>
      </c>
    </row>
    <row r="2228" spans="1:16" x14ac:dyDescent="0.25">
      <c r="A2228" s="5" t="e">
        <f t="shared" si="209"/>
        <v>#VALUE!</v>
      </c>
      <c r="B2228" s="6" t="str">
        <f>IFERROR(IF(Table1[[#This Row],[Multi-lens? 1]]="No", 1, IF(Table1[[#This Row],[Multi-lens? 1]]="Dual", 2, IF(Table1[[#This Row],[Multi-lens? 1]]="Quad", 4, ""))),"")</f>
        <v/>
      </c>
      <c r="C2228" s="6" t="e">
        <f t="shared" si="210"/>
        <v>#VALUE!</v>
      </c>
      <c r="D2228" s="6" t="e">
        <f t="shared" si="211"/>
        <v>#VALUE!</v>
      </c>
      <c r="E2228" s="6" t="e">
        <f t="shared" si="212"/>
        <v>#VALUE!</v>
      </c>
      <c r="F2228" s="6" t="e">
        <f t="shared" si="213"/>
        <v>#VALUE!</v>
      </c>
      <c r="H2228" s="6" t="str">
        <f>IFERROR(IF(Table1[[#This Row],[Multi-lens? 1]]="No", 1, IF(Table1[[#This Row],[Multi-lens? 1]]="Dual", 2, IF(Table1[[#This Row],[Multi-lens? 1]]="Quad", 4, ""))),"")</f>
        <v/>
      </c>
      <c r="I2228" s="9" t="str">
        <f>IFERROR(Table1[[#This Row],[Name]],"")</f>
        <v/>
      </c>
      <c r="K2228" s="3" t="str">
        <f t="shared" si="208"/>
        <v/>
      </c>
      <c r="M2228" s="4" t="e">
        <f>IF(Table1[[#This Row],[Import to Gateway Calculator?]]="Yes",IFERROR(Table1[[#This Row],[Streaming Resolution '[MP']]],""),0)</f>
        <v>#VALUE!</v>
      </c>
      <c r="N2228" s="4" t="e">
        <f>IF(Table1[[#This Row],[Import to Gateway Calculator?]]="Yes",IFERROR(Table1[[#This Row],[Recording Resolution '[MP']]],""),0)</f>
        <v>#VALUE!</v>
      </c>
      <c r="O2228" s="4" t="e">
        <f>IF(Table1[[#This Row],[Import to Gateway Calculator?]]="Yes",IFERROR(Table1[[#This Row],[Frame Rate '[FPS'] 1]],""),0)</f>
        <v>#VALUE!</v>
      </c>
      <c r="P2228" s="4" t="e">
        <f>IF(Table1[[#This Row],[Import to Gateway Calculator?]]="Yes",IFERROR(Table1[[#This Row],[Days of Storage 1]],""),0)</f>
        <v>#VALUE!</v>
      </c>
    </row>
    <row r="2229" spans="1:16" x14ac:dyDescent="0.25">
      <c r="A2229" s="5" t="e">
        <f t="shared" si="209"/>
        <v>#VALUE!</v>
      </c>
      <c r="B2229" s="6" t="str">
        <f>IFERROR(IF(Table1[[#This Row],[Multi-lens? 1]]="No", 1, IF(Table1[[#This Row],[Multi-lens? 1]]="Dual", 2, IF(Table1[[#This Row],[Multi-lens? 1]]="Quad", 4, ""))),"")</f>
        <v/>
      </c>
      <c r="C2229" s="6" t="e">
        <f t="shared" si="210"/>
        <v>#VALUE!</v>
      </c>
      <c r="D2229" s="6" t="e">
        <f t="shared" si="211"/>
        <v>#VALUE!</v>
      </c>
      <c r="E2229" s="6" t="e">
        <f t="shared" si="212"/>
        <v>#VALUE!</v>
      </c>
      <c r="F2229" s="6" t="e">
        <f t="shared" si="213"/>
        <v>#VALUE!</v>
      </c>
      <c r="H2229" s="6" t="str">
        <f>IFERROR(IF(Table1[[#This Row],[Multi-lens? 1]]="No", 1, IF(Table1[[#This Row],[Multi-lens? 1]]="Dual", 2, IF(Table1[[#This Row],[Multi-lens? 1]]="Quad", 4, ""))),"")</f>
        <v/>
      </c>
      <c r="I2229" s="9" t="str">
        <f>IFERROR(Table1[[#This Row],[Name]],"")</f>
        <v/>
      </c>
      <c r="K2229" s="3" t="str">
        <f t="shared" si="208"/>
        <v/>
      </c>
      <c r="M2229" s="4" t="e">
        <f>IF(Table1[[#This Row],[Import to Gateway Calculator?]]="Yes",IFERROR(Table1[[#This Row],[Streaming Resolution '[MP']]],""),0)</f>
        <v>#VALUE!</v>
      </c>
      <c r="N2229" s="4" t="e">
        <f>IF(Table1[[#This Row],[Import to Gateway Calculator?]]="Yes",IFERROR(Table1[[#This Row],[Recording Resolution '[MP']]],""),0)</f>
        <v>#VALUE!</v>
      </c>
      <c r="O2229" s="4" t="e">
        <f>IF(Table1[[#This Row],[Import to Gateway Calculator?]]="Yes",IFERROR(Table1[[#This Row],[Frame Rate '[FPS'] 1]],""),0)</f>
        <v>#VALUE!</v>
      </c>
      <c r="P2229" s="4" t="e">
        <f>IF(Table1[[#This Row],[Import to Gateway Calculator?]]="Yes",IFERROR(Table1[[#This Row],[Days of Storage 1]],""),0)</f>
        <v>#VALUE!</v>
      </c>
    </row>
    <row r="2230" spans="1:16" x14ac:dyDescent="0.25">
      <c r="A2230" s="5" t="e">
        <f t="shared" si="209"/>
        <v>#VALUE!</v>
      </c>
      <c r="B2230" s="6" t="str">
        <f>IFERROR(IF(Table1[[#This Row],[Multi-lens? 1]]="No", 1, IF(Table1[[#This Row],[Multi-lens? 1]]="Dual", 2, IF(Table1[[#This Row],[Multi-lens? 1]]="Quad", 4, ""))),"")</f>
        <v/>
      </c>
      <c r="C2230" s="6" t="e">
        <f t="shared" si="210"/>
        <v>#VALUE!</v>
      </c>
      <c r="D2230" s="6" t="e">
        <f t="shared" si="211"/>
        <v>#VALUE!</v>
      </c>
      <c r="E2230" s="6" t="e">
        <f t="shared" si="212"/>
        <v>#VALUE!</v>
      </c>
      <c r="F2230" s="6" t="e">
        <f t="shared" si="213"/>
        <v>#VALUE!</v>
      </c>
      <c r="H2230" s="6" t="str">
        <f>IFERROR(IF(Table1[[#This Row],[Multi-lens? 1]]="No", 1, IF(Table1[[#This Row],[Multi-lens? 1]]="Dual", 2, IF(Table1[[#This Row],[Multi-lens? 1]]="Quad", 4, ""))),"")</f>
        <v/>
      </c>
      <c r="I2230" s="9" t="str">
        <f>IFERROR(Table1[[#This Row],[Name]],"")</f>
        <v/>
      </c>
      <c r="K2230" s="3" t="str">
        <f t="shared" si="208"/>
        <v/>
      </c>
      <c r="M2230" s="4" t="e">
        <f>IF(Table1[[#This Row],[Import to Gateway Calculator?]]="Yes",IFERROR(Table1[[#This Row],[Streaming Resolution '[MP']]],""),0)</f>
        <v>#VALUE!</v>
      </c>
      <c r="N2230" s="4" t="e">
        <f>IF(Table1[[#This Row],[Import to Gateway Calculator?]]="Yes",IFERROR(Table1[[#This Row],[Recording Resolution '[MP']]],""),0)</f>
        <v>#VALUE!</v>
      </c>
      <c r="O2230" s="4" t="e">
        <f>IF(Table1[[#This Row],[Import to Gateway Calculator?]]="Yes",IFERROR(Table1[[#This Row],[Frame Rate '[FPS'] 1]],""),0)</f>
        <v>#VALUE!</v>
      </c>
      <c r="P2230" s="4" t="e">
        <f>IF(Table1[[#This Row],[Import to Gateway Calculator?]]="Yes",IFERROR(Table1[[#This Row],[Days of Storage 1]],""),0)</f>
        <v>#VALUE!</v>
      </c>
    </row>
    <row r="2231" spans="1:16" x14ac:dyDescent="0.25">
      <c r="A2231" s="5" t="e">
        <f t="shared" si="209"/>
        <v>#VALUE!</v>
      </c>
      <c r="B2231" s="6" t="str">
        <f>IFERROR(IF(Table1[[#This Row],[Multi-lens? 1]]="No", 1, IF(Table1[[#This Row],[Multi-lens? 1]]="Dual", 2, IF(Table1[[#This Row],[Multi-lens? 1]]="Quad", 4, ""))),"")</f>
        <v/>
      </c>
      <c r="C2231" s="6" t="e">
        <f t="shared" si="210"/>
        <v>#VALUE!</v>
      </c>
      <c r="D2231" s="6" t="e">
        <f t="shared" si="211"/>
        <v>#VALUE!</v>
      </c>
      <c r="E2231" s="6" t="e">
        <f t="shared" si="212"/>
        <v>#VALUE!</v>
      </c>
      <c r="F2231" s="6" t="e">
        <f t="shared" si="213"/>
        <v>#VALUE!</v>
      </c>
      <c r="H2231" s="6" t="str">
        <f>IFERROR(IF(Table1[[#This Row],[Multi-lens? 1]]="No", 1, IF(Table1[[#This Row],[Multi-lens? 1]]="Dual", 2, IF(Table1[[#This Row],[Multi-lens? 1]]="Quad", 4, ""))),"")</f>
        <v/>
      </c>
      <c r="I2231" s="9" t="str">
        <f>IFERROR(Table1[[#This Row],[Name]],"")</f>
        <v/>
      </c>
      <c r="K2231" s="3" t="str">
        <f t="shared" si="208"/>
        <v/>
      </c>
      <c r="M2231" s="4" t="e">
        <f>IF(Table1[[#This Row],[Import to Gateway Calculator?]]="Yes",IFERROR(Table1[[#This Row],[Streaming Resolution '[MP']]],""),0)</f>
        <v>#VALUE!</v>
      </c>
      <c r="N2231" s="4" t="e">
        <f>IF(Table1[[#This Row],[Import to Gateway Calculator?]]="Yes",IFERROR(Table1[[#This Row],[Recording Resolution '[MP']]],""),0)</f>
        <v>#VALUE!</v>
      </c>
      <c r="O2231" s="4" t="e">
        <f>IF(Table1[[#This Row],[Import to Gateway Calculator?]]="Yes",IFERROR(Table1[[#This Row],[Frame Rate '[FPS'] 1]],""),0)</f>
        <v>#VALUE!</v>
      </c>
      <c r="P2231" s="4" t="e">
        <f>IF(Table1[[#This Row],[Import to Gateway Calculator?]]="Yes",IFERROR(Table1[[#This Row],[Days of Storage 1]],""),0)</f>
        <v>#VALUE!</v>
      </c>
    </row>
    <row r="2232" spans="1:16" x14ac:dyDescent="0.25">
      <c r="A2232" s="5" t="e">
        <f t="shared" si="209"/>
        <v>#VALUE!</v>
      </c>
      <c r="B2232" s="6" t="str">
        <f>IFERROR(IF(Table1[[#This Row],[Multi-lens? 1]]="No", 1, IF(Table1[[#This Row],[Multi-lens? 1]]="Dual", 2, IF(Table1[[#This Row],[Multi-lens? 1]]="Quad", 4, ""))),"")</f>
        <v/>
      </c>
      <c r="C2232" s="6" t="e">
        <f t="shared" si="210"/>
        <v>#VALUE!</v>
      </c>
      <c r="D2232" s="6" t="e">
        <f t="shared" si="211"/>
        <v>#VALUE!</v>
      </c>
      <c r="E2232" s="6" t="e">
        <f t="shared" si="212"/>
        <v>#VALUE!</v>
      </c>
      <c r="F2232" s="6" t="e">
        <f t="shared" si="213"/>
        <v>#VALUE!</v>
      </c>
      <c r="H2232" s="6" t="str">
        <f>IFERROR(IF(Table1[[#This Row],[Multi-lens? 1]]="No", 1, IF(Table1[[#This Row],[Multi-lens? 1]]="Dual", 2, IF(Table1[[#This Row],[Multi-lens? 1]]="Quad", 4, ""))),"")</f>
        <v/>
      </c>
      <c r="I2232" s="9" t="str">
        <f>IFERROR(Table1[[#This Row],[Name]],"")</f>
        <v/>
      </c>
      <c r="K2232" s="3" t="str">
        <f t="shared" si="208"/>
        <v/>
      </c>
      <c r="M2232" s="4" t="e">
        <f>IF(Table1[[#This Row],[Import to Gateway Calculator?]]="Yes",IFERROR(Table1[[#This Row],[Streaming Resolution '[MP']]],""),0)</f>
        <v>#VALUE!</v>
      </c>
      <c r="N2232" s="4" t="e">
        <f>IF(Table1[[#This Row],[Import to Gateway Calculator?]]="Yes",IFERROR(Table1[[#This Row],[Recording Resolution '[MP']]],""),0)</f>
        <v>#VALUE!</v>
      </c>
      <c r="O2232" s="4" t="e">
        <f>IF(Table1[[#This Row],[Import to Gateway Calculator?]]="Yes",IFERROR(Table1[[#This Row],[Frame Rate '[FPS'] 1]],""),0)</f>
        <v>#VALUE!</v>
      </c>
      <c r="P2232" s="4" t="e">
        <f>IF(Table1[[#This Row],[Import to Gateway Calculator?]]="Yes",IFERROR(Table1[[#This Row],[Days of Storage 1]],""),0)</f>
        <v>#VALUE!</v>
      </c>
    </row>
    <row r="2233" spans="1:16" x14ac:dyDescent="0.25">
      <c r="A2233" s="5" t="e">
        <f t="shared" si="209"/>
        <v>#VALUE!</v>
      </c>
      <c r="B2233" s="6" t="str">
        <f>IFERROR(IF(Table1[[#This Row],[Multi-lens? 1]]="No", 1, IF(Table1[[#This Row],[Multi-lens? 1]]="Dual", 2, IF(Table1[[#This Row],[Multi-lens? 1]]="Quad", 4, ""))),"")</f>
        <v/>
      </c>
      <c r="C2233" s="6" t="e">
        <f t="shared" si="210"/>
        <v>#VALUE!</v>
      </c>
      <c r="D2233" s="6" t="e">
        <f t="shared" si="211"/>
        <v>#VALUE!</v>
      </c>
      <c r="E2233" s="6" t="e">
        <f t="shared" si="212"/>
        <v>#VALUE!</v>
      </c>
      <c r="F2233" s="6" t="e">
        <f t="shared" si="213"/>
        <v>#VALUE!</v>
      </c>
      <c r="H2233" s="6" t="str">
        <f>IFERROR(IF(Table1[[#This Row],[Multi-lens? 1]]="No", 1, IF(Table1[[#This Row],[Multi-lens? 1]]="Dual", 2, IF(Table1[[#This Row],[Multi-lens? 1]]="Quad", 4, ""))),"")</f>
        <v/>
      </c>
      <c r="I2233" s="9" t="str">
        <f>IFERROR(Table1[[#This Row],[Name]],"")</f>
        <v/>
      </c>
      <c r="K2233" s="3" t="str">
        <f t="shared" si="208"/>
        <v/>
      </c>
      <c r="M2233" s="4" t="e">
        <f>IF(Table1[[#This Row],[Import to Gateway Calculator?]]="Yes",IFERROR(Table1[[#This Row],[Streaming Resolution '[MP']]],""),0)</f>
        <v>#VALUE!</v>
      </c>
      <c r="N2233" s="4" t="e">
        <f>IF(Table1[[#This Row],[Import to Gateway Calculator?]]="Yes",IFERROR(Table1[[#This Row],[Recording Resolution '[MP']]],""),0)</f>
        <v>#VALUE!</v>
      </c>
      <c r="O2233" s="4" t="e">
        <f>IF(Table1[[#This Row],[Import to Gateway Calculator?]]="Yes",IFERROR(Table1[[#This Row],[Frame Rate '[FPS'] 1]],""),0)</f>
        <v>#VALUE!</v>
      </c>
      <c r="P2233" s="4" t="e">
        <f>IF(Table1[[#This Row],[Import to Gateway Calculator?]]="Yes",IFERROR(Table1[[#This Row],[Days of Storage 1]],""),0)</f>
        <v>#VALUE!</v>
      </c>
    </row>
    <row r="2234" spans="1:16" x14ac:dyDescent="0.25">
      <c r="A2234" s="5" t="e">
        <f t="shared" si="209"/>
        <v>#VALUE!</v>
      </c>
      <c r="B2234" s="6" t="str">
        <f>IFERROR(IF(Table1[[#This Row],[Multi-lens? 1]]="No", 1, IF(Table1[[#This Row],[Multi-lens? 1]]="Dual", 2, IF(Table1[[#This Row],[Multi-lens? 1]]="Quad", 4, ""))),"")</f>
        <v/>
      </c>
      <c r="C2234" s="6" t="e">
        <f t="shared" si="210"/>
        <v>#VALUE!</v>
      </c>
      <c r="D2234" s="6" t="e">
        <f t="shared" si="211"/>
        <v>#VALUE!</v>
      </c>
      <c r="E2234" s="6" t="e">
        <f t="shared" si="212"/>
        <v>#VALUE!</v>
      </c>
      <c r="F2234" s="6" t="e">
        <f t="shared" si="213"/>
        <v>#VALUE!</v>
      </c>
      <c r="H2234" s="6" t="str">
        <f>IFERROR(IF(Table1[[#This Row],[Multi-lens? 1]]="No", 1, IF(Table1[[#This Row],[Multi-lens? 1]]="Dual", 2, IF(Table1[[#This Row],[Multi-lens? 1]]="Quad", 4, ""))),"")</f>
        <v/>
      </c>
      <c r="I2234" s="9" t="str">
        <f>IFERROR(Table1[[#This Row],[Name]],"")</f>
        <v/>
      </c>
      <c r="K2234" s="3" t="str">
        <f t="shared" si="208"/>
        <v/>
      </c>
      <c r="M2234" s="4" t="e">
        <f>IF(Table1[[#This Row],[Import to Gateway Calculator?]]="Yes",IFERROR(Table1[[#This Row],[Streaming Resolution '[MP']]],""),0)</f>
        <v>#VALUE!</v>
      </c>
      <c r="N2234" s="4" t="e">
        <f>IF(Table1[[#This Row],[Import to Gateway Calculator?]]="Yes",IFERROR(Table1[[#This Row],[Recording Resolution '[MP']]],""),0)</f>
        <v>#VALUE!</v>
      </c>
      <c r="O2234" s="4" t="e">
        <f>IF(Table1[[#This Row],[Import to Gateway Calculator?]]="Yes",IFERROR(Table1[[#This Row],[Frame Rate '[FPS'] 1]],""),0)</f>
        <v>#VALUE!</v>
      </c>
      <c r="P2234" s="4" t="e">
        <f>IF(Table1[[#This Row],[Import to Gateway Calculator?]]="Yes",IFERROR(Table1[[#This Row],[Days of Storage 1]],""),0)</f>
        <v>#VALUE!</v>
      </c>
    </row>
    <row r="2235" spans="1:16" x14ac:dyDescent="0.25">
      <c r="A2235" s="5" t="e">
        <f t="shared" si="209"/>
        <v>#VALUE!</v>
      </c>
      <c r="B2235" s="6" t="str">
        <f>IFERROR(IF(Table1[[#This Row],[Multi-lens? 1]]="No", 1, IF(Table1[[#This Row],[Multi-lens? 1]]="Dual", 2, IF(Table1[[#This Row],[Multi-lens? 1]]="Quad", 4, ""))),"")</f>
        <v/>
      </c>
      <c r="C2235" s="6" t="e">
        <f t="shared" si="210"/>
        <v>#VALUE!</v>
      </c>
      <c r="D2235" s="6" t="e">
        <f t="shared" si="211"/>
        <v>#VALUE!</v>
      </c>
      <c r="E2235" s="6" t="e">
        <f t="shared" si="212"/>
        <v>#VALUE!</v>
      </c>
      <c r="F2235" s="6" t="e">
        <f t="shared" si="213"/>
        <v>#VALUE!</v>
      </c>
      <c r="H2235" s="6" t="str">
        <f>IFERROR(IF(Table1[[#This Row],[Multi-lens? 1]]="No", 1, IF(Table1[[#This Row],[Multi-lens? 1]]="Dual", 2, IF(Table1[[#This Row],[Multi-lens? 1]]="Quad", 4, ""))),"")</f>
        <v/>
      </c>
      <c r="I2235" s="9" t="str">
        <f>IFERROR(Table1[[#This Row],[Name]],"")</f>
        <v/>
      </c>
      <c r="K2235" s="3" t="str">
        <f t="shared" si="208"/>
        <v/>
      </c>
      <c r="M2235" s="4" t="e">
        <f>IF(Table1[[#This Row],[Import to Gateway Calculator?]]="Yes",IFERROR(Table1[[#This Row],[Streaming Resolution '[MP']]],""),0)</f>
        <v>#VALUE!</v>
      </c>
      <c r="N2235" s="4" t="e">
        <f>IF(Table1[[#This Row],[Import to Gateway Calculator?]]="Yes",IFERROR(Table1[[#This Row],[Recording Resolution '[MP']]],""),0)</f>
        <v>#VALUE!</v>
      </c>
      <c r="O2235" s="4" t="e">
        <f>IF(Table1[[#This Row],[Import to Gateway Calculator?]]="Yes",IFERROR(Table1[[#This Row],[Frame Rate '[FPS'] 1]],""),0)</f>
        <v>#VALUE!</v>
      </c>
      <c r="P2235" s="4" t="e">
        <f>IF(Table1[[#This Row],[Import to Gateway Calculator?]]="Yes",IFERROR(Table1[[#This Row],[Days of Storage 1]],""),0)</f>
        <v>#VALUE!</v>
      </c>
    </row>
    <row r="2236" spans="1:16" x14ac:dyDescent="0.25">
      <c r="A2236" s="5" t="e">
        <f t="shared" si="209"/>
        <v>#VALUE!</v>
      </c>
      <c r="B2236" s="6" t="str">
        <f>IFERROR(IF(Table1[[#This Row],[Multi-lens? 1]]="No", 1, IF(Table1[[#This Row],[Multi-lens? 1]]="Dual", 2, IF(Table1[[#This Row],[Multi-lens? 1]]="Quad", 4, ""))),"")</f>
        <v/>
      </c>
      <c r="C2236" s="6" t="e">
        <f t="shared" si="210"/>
        <v>#VALUE!</v>
      </c>
      <c r="D2236" s="6" t="e">
        <f t="shared" si="211"/>
        <v>#VALUE!</v>
      </c>
      <c r="E2236" s="6" t="e">
        <f t="shared" si="212"/>
        <v>#VALUE!</v>
      </c>
      <c r="F2236" s="6" t="e">
        <f t="shared" si="213"/>
        <v>#VALUE!</v>
      </c>
      <c r="H2236" s="6" t="str">
        <f>IFERROR(IF(Table1[[#This Row],[Multi-lens? 1]]="No", 1, IF(Table1[[#This Row],[Multi-lens? 1]]="Dual", 2, IF(Table1[[#This Row],[Multi-lens? 1]]="Quad", 4, ""))),"")</f>
        <v/>
      </c>
      <c r="I2236" s="9" t="str">
        <f>IFERROR(Table1[[#This Row],[Name]],"")</f>
        <v/>
      </c>
      <c r="K2236" s="3" t="str">
        <f t="shared" si="208"/>
        <v/>
      </c>
      <c r="M2236" s="4" t="e">
        <f>IF(Table1[[#This Row],[Import to Gateway Calculator?]]="Yes",IFERROR(Table1[[#This Row],[Streaming Resolution '[MP']]],""),0)</f>
        <v>#VALUE!</v>
      </c>
      <c r="N2236" s="4" t="e">
        <f>IF(Table1[[#This Row],[Import to Gateway Calculator?]]="Yes",IFERROR(Table1[[#This Row],[Recording Resolution '[MP']]],""),0)</f>
        <v>#VALUE!</v>
      </c>
      <c r="O2236" s="4" t="e">
        <f>IF(Table1[[#This Row],[Import to Gateway Calculator?]]="Yes",IFERROR(Table1[[#This Row],[Frame Rate '[FPS'] 1]],""),0)</f>
        <v>#VALUE!</v>
      </c>
      <c r="P2236" s="4" t="e">
        <f>IF(Table1[[#This Row],[Import to Gateway Calculator?]]="Yes",IFERROR(Table1[[#This Row],[Days of Storage 1]],""),0)</f>
        <v>#VALUE!</v>
      </c>
    </row>
    <row r="2237" spans="1:16" x14ac:dyDescent="0.25">
      <c r="A2237" s="5" t="e">
        <f t="shared" si="209"/>
        <v>#VALUE!</v>
      </c>
      <c r="B2237" s="6" t="str">
        <f>IFERROR(IF(Table1[[#This Row],[Multi-lens? 1]]="No", 1, IF(Table1[[#This Row],[Multi-lens? 1]]="Dual", 2, IF(Table1[[#This Row],[Multi-lens? 1]]="Quad", 4, ""))),"")</f>
        <v/>
      </c>
      <c r="C2237" s="6" t="e">
        <f t="shared" si="210"/>
        <v>#VALUE!</v>
      </c>
      <c r="D2237" s="6" t="e">
        <f t="shared" si="211"/>
        <v>#VALUE!</v>
      </c>
      <c r="E2237" s="6" t="e">
        <f t="shared" si="212"/>
        <v>#VALUE!</v>
      </c>
      <c r="F2237" s="6" t="e">
        <f t="shared" si="213"/>
        <v>#VALUE!</v>
      </c>
      <c r="H2237" s="6" t="str">
        <f>IFERROR(IF(Table1[[#This Row],[Multi-lens? 1]]="No", 1, IF(Table1[[#This Row],[Multi-lens? 1]]="Dual", 2, IF(Table1[[#This Row],[Multi-lens? 1]]="Quad", 4, ""))),"")</f>
        <v/>
      </c>
      <c r="I2237" s="9" t="str">
        <f>IFERROR(Table1[[#This Row],[Name]],"")</f>
        <v/>
      </c>
      <c r="K2237" s="3" t="str">
        <f t="shared" si="208"/>
        <v/>
      </c>
      <c r="M2237" s="4" t="e">
        <f>IF(Table1[[#This Row],[Import to Gateway Calculator?]]="Yes",IFERROR(Table1[[#This Row],[Streaming Resolution '[MP']]],""),0)</f>
        <v>#VALUE!</v>
      </c>
      <c r="N2237" s="4" t="e">
        <f>IF(Table1[[#This Row],[Import to Gateway Calculator?]]="Yes",IFERROR(Table1[[#This Row],[Recording Resolution '[MP']]],""),0)</f>
        <v>#VALUE!</v>
      </c>
      <c r="O2237" s="4" t="e">
        <f>IF(Table1[[#This Row],[Import to Gateway Calculator?]]="Yes",IFERROR(Table1[[#This Row],[Frame Rate '[FPS'] 1]],""),0)</f>
        <v>#VALUE!</v>
      </c>
      <c r="P2237" s="4" t="e">
        <f>IF(Table1[[#This Row],[Import to Gateway Calculator?]]="Yes",IFERROR(Table1[[#This Row],[Days of Storage 1]],""),0)</f>
        <v>#VALUE!</v>
      </c>
    </row>
    <row r="2238" spans="1:16" x14ac:dyDescent="0.25">
      <c r="A2238" s="5" t="e">
        <f t="shared" si="209"/>
        <v>#VALUE!</v>
      </c>
      <c r="B2238" s="6" t="str">
        <f>IFERROR(IF(Table1[[#This Row],[Multi-lens? 1]]="No", 1, IF(Table1[[#This Row],[Multi-lens? 1]]="Dual", 2, IF(Table1[[#This Row],[Multi-lens? 1]]="Quad", 4, ""))),"")</f>
        <v/>
      </c>
      <c r="C2238" s="6" t="e">
        <f t="shared" si="210"/>
        <v>#VALUE!</v>
      </c>
      <c r="D2238" s="6" t="e">
        <f t="shared" si="211"/>
        <v>#VALUE!</v>
      </c>
      <c r="E2238" s="6" t="e">
        <f t="shared" si="212"/>
        <v>#VALUE!</v>
      </c>
      <c r="F2238" s="6" t="e">
        <f t="shared" si="213"/>
        <v>#VALUE!</v>
      </c>
      <c r="H2238" s="6" t="str">
        <f>IFERROR(IF(Table1[[#This Row],[Multi-lens? 1]]="No", 1, IF(Table1[[#This Row],[Multi-lens? 1]]="Dual", 2, IF(Table1[[#This Row],[Multi-lens? 1]]="Quad", 4, ""))),"")</f>
        <v/>
      </c>
      <c r="I2238" s="9" t="str">
        <f>IFERROR(Table1[[#This Row],[Name]],"")</f>
        <v/>
      </c>
      <c r="K2238" s="3" t="str">
        <f t="shared" si="208"/>
        <v/>
      </c>
      <c r="M2238" s="4" t="e">
        <f>IF(Table1[[#This Row],[Import to Gateway Calculator?]]="Yes",IFERROR(Table1[[#This Row],[Streaming Resolution '[MP']]],""),0)</f>
        <v>#VALUE!</v>
      </c>
      <c r="N2238" s="4" t="e">
        <f>IF(Table1[[#This Row],[Import to Gateway Calculator?]]="Yes",IFERROR(Table1[[#This Row],[Recording Resolution '[MP']]],""),0)</f>
        <v>#VALUE!</v>
      </c>
      <c r="O2238" s="4" t="e">
        <f>IF(Table1[[#This Row],[Import to Gateway Calculator?]]="Yes",IFERROR(Table1[[#This Row],[Frame Rate '[FPS'] 1]],""),0)</f>
        <v>#VALUE!</v>
      </c>
      <c r="P2238" s="4" t="e">
        <f>IF(Table1[[#This Row],[Import to Gateway Calculator?]]="Yes",IFERROR(Table1[[#This Row],[Days of Storage 1]],""),0)</f>
        <v>#VALUE!</v>
      </c>
    </row>
    <row r="2239" spans="1:16" x14ac:dyDescent="0.25">
      <c r="A2239" s="5" t="e">
        <f t="shared" si="209"/>
        <v>#VALUE!</v>
      </c>
      <c r="B2239" s="6" t="str">
        <f>IFERROR(IF(Table1[[#This Row],[Multi-lens? 1]]="No", 1, IF(Table1[[#This Row],[Multi-lens? 1]]="Dual", 2, IF(Table1[[#This Row],[Multi-lens? 1]]="Quad", 4, ""))),"")</f>
        <v/>
      </c>
      <c r="C2239" s="6" t="e">
        <f t="shared" si="210"/>
        <v>#VALUE!</v>
      </c>
      <c r="D2239" s="6" t="e">
        <f t="shared" si="211"/>
        <v>#VALUE!</v>
      </c>
      <c r="E2239" s="6" t="e">
        <f t="shared" si="212"/>
        <v>#VALUE!</v>
      </c>
      <c r="F2239" s="6" t="e">
        <f t="shared" si="213"/>
        <v>#VALUE!</v>
      </c>
      <c r="H2239" s="6" t="str">
        <f>IFERROR(IF(Table1[[#This Row],[Multi-lens? 1]]="No", 1, IF(Table1[[#This Row],[Multi-lens? 1]]="Dual", 2, IF(Table1[[#This Row],[Multi-lens? 1]]="Quad", 4, ""))),"")</f>
        <v/>
      </c>
      <c r="I2239" s="9" t="str">
        <f>IFERROR(Table1[[#This Row],[Name]],"")</f>
        <v/>
      </c>
      <c r="K2239" s="3" t="str">
        <f t="shared" si="208"/>
        <v/>
      </c>
      <c r="M2239" s="4" t="e">
        <f>IF(Table1[[#This Row],[Import to Gateway Calculator?]]="Yes",IFERROR(Table1[[#This Row],[Streaming Resolution '[MP']]],""),0)</f>
        <v>#VALUE!</v>
      </c>
      <c r="N2239" s="4" t="e">
        <f>IF(Table1[[#This Row],[Import to Gateway Calculator?]]="Yes",IFERROR(Table1[[#This Row],[Recording Resolution '[MP']]],""),0)</f>
        <v>#VALUE!</v>
      </c>
      <c r="O2239" s="4" t="e">
        <f>IF(Table1[[#This Row],[Import to Gateway Calculator?]]="Yes",IFERROR(Table1[[#This Row],[Frame Rate '[FPS'] 1]],""),0)</f>
        <v>#VALUE!</v>
      </c>
      <c r="P2239" s="4" t="e">
        <f>IF(Table1[[#This Row],[Import to Gateway Calculator?]]="Yes",IFERROR(Table1[[#This Row],[Days of Storage 1]],""),0)</f>
        <v>#VALUE!</v>
      </c>
    </row>
    <row r="2240" spans="1:16" x14ac:dyDescent="0.25">
      <c r="A2240" s="5" t="e">
        <f t="shared" si="209"/>
        <v>#VALUE!</v>
      </c>
      <c r="B2240" s="6" t="str">
        <f>IFERROR(IF(Table1[[#This Row],[Multi-lens? 1]]="No", 1, IF(Table1[[#This Row],[Multi-lens? 1]]="Dual", 2, IF(Table1[[#This Row],[Multi-lens? 1]]="Quad", 4, ""))),"")</f>
        <v/>
      </c>
      <c r="C2240" s="6" t="e">
        <f t="shared" si="210"/>
        <v>#VALUE!</v>
      </c>
      <c r="D2240" s="6" t="e">
        <f t="shared" si="211"/>
        <v>#VALUE!</v>
      </c>
      <c r="E2240" s="6" t="e">
        <f t="shared" si="212"/>
        <v>#VALUE!</v>
      </c>
      <c r="F2240" s="6" t="e">
        <f t="shared" si="213"/>
        <v>#VALUE!</v>
      </c>
      <c r="H2240" s="6" t="str">
        <f>IFERROR(IF(Table1[[#This Row],[Multi-lens? 1]]="No", 1, IF(Table1[[#This Row],[Multi-lens? 1]]="Dual", 2, IF(Table1[[#This Row],[Multi-lens? 1]]="Quad", 4, ""))),"")</f>
        <v/>
      </c>
      <c r="I2240" s="9" t="str">
        <f>IFERROR(Table1[[#This Row],[Name]],"")</f>
        <v/>
      </c>
      <c r="K2240" s="3" t="str">
        <f t="shared" si="208"/>
        <v/>
      </c>
      <c r="M2240" s="4" t="e">
        <f>IF(Table1[[#This Row],[Import to Gateway Calculator?]]="Yes",IFERROR(Table1[[#This Row],[Streaming Resolution '[MP']]],""),0)</f>
        <v>#VALUE!</v>
      </c>
      <c r="N2240" s="4" t="e">
        <f>IF(Table1[[#This Row],[Import to Gateway Calculator?]]="Yes",IFERROR(Table1[[#This Row],[Recording Resolution '[MP']]],""),0)</f>
        <v>#VALUE!</v>
      </c>
      <c r="O2240" s="4" t="e">
        <f>IF(Table1[[#This Row],[Import to Gateway Calculator?]]="Yes",IFERROR(Table1[[#This Row],[Frame Rate '[FPS'] 1]],""),0)</f>
        <v>#VALUE!</v>
      </c>
      <c r="P2240" s="4" t="e">
        <f>IF(Table1[[#This Row],[Import to Gateway Calculator?]]="Yes",IFERROR(Table1[[#This Row],[Days of Storage 1]],""),0)</f>
        <v>#VALUE!</v>
      </c>
    </row>
    <row r="2241" spans="1:16" x14ac:dyDescent="0.25">
      <c r="A2241" s="5" t="e">
        <f t="shared" si="209"/>
        <v>#VALUE!</v>
      </c>
      <c r="B2241" s="6" t="str">
        <f>IFERROR(IF(Table1[[#This Row],[Multi-lens? 1]]="No", 1, IF(Table1[[#This Row],[Multi-lens? 1]]="Dual", 2, IF(Table1[[#This Row],[Multi-lens? 1]]="Quad", 4, ""))),"")</f>
        <v/>
      </c>
      <c r="C2241" s="6" t="e">
        <f t="shared" si="210"/>
        <v>#VALUE!</v>
      </c>
      <c r="D2241" s="6" t="e">
        <f t="shared" si="211"/>
        <v>#VALUE!</v>
      </c>
      <c r="E2241" s="6" t="e">
        <f t="shared" si="212"/>
        <v>#VALUE!</v>
      </c>
      <c r="F2241" s="6" t="e">
        <f t="shared" si="213"/>
        <v>#VALUE!</v>
      </c>
      <c r="H2241" s="6" t="str">
        <f>IFERROR(IF(Table1[[#This Row],[Multi-lens? 1]]="No", 1, IF(Table1[[#This Row],[Multi-lens? 1]]="Dual", 2, IF(Table1[[#This Row],[Multi-lens? 1]]="Quad", 4, ""))),"")</f>
        <v/>
      </c>
      <c r="I2241" s="9" t="str">
        <f>IFERROR(Table1[[#This Row],[Name]],"")</f>
        <v/>
      </c>
      <c r="K2241" s="3" t="str">
        <f t="shared" si="208"/>
        <v/>
      </c>
      <c r="M2241" s="4" t="e">
        <f>IF(Table1[[#This Row],[Import to Gateway Calculator?]]="Yes",IFERROR(Table1[[#This Row],[Streaming Resolution '[MP']]],""),0)</f>
        <v>#VALUE!</v>
      </c>
      <c r="N2241" s="4" t="e">
        <f>IF(Table1[[#This Row],[Import to Gateway Calculator?]]="Yes",IFERROR(Table1[[#This Row],[Recording Resolution '[MP']]],""),0)</f>
        <v>#VALUE!</v>
      </c>
      <c r="O2241" s="4" t="e">
        <f>IF(Table1[[#This Row],[Import to Gateway Calculator?]]="Yes",IFERROR(Table1[[#This Row],[Frame Rate '[FPS'] 1]],""),0)</f>
        <v>#VALUE!</v>
      </c>
      <c r="P2241" s="4" t="e">
        <f>IF(Table1[[#This Row],[Import to Gateway Calculator?]]="Yes",IFERROR(Table1[[#This Row],[Days of Storage 1]],""),0)</f>
        <v>#VALUE!</v>
      </c>
    </row>
    <row r="2242" spans="1:16" x14ac:dyDescent="0.25">
      <c r="A2242" s="5" t="e">
        <f t="shared" si="209"/>
        <v>#VALUE!</v>
      </c>
      <c r="B2242" s="6" t="str">
        <f>IFERROR(IF(Table1[[#This Row],[Multi-lens? 1]]="No", 1, IF(Table1[[#This Row],[Multi-lens? 1]]="Dual", 2, IF(Table1[[#This Row],[Multi-lens? 1]]="Quad", 4, ""))),"")</f>
        <v/>
      </c>
      <c r="C2242" s="6" t="e">
        <f t="shared" si="210"/>
        <v>#VALUE!</v>
      </c>
      <c r="D2242" s="6" t="e">
        <f t="shared" si="211"/>
        <v>#VALUE!</v>
      </c>
      <c r="E2242" s="6" t="e">
        <f t="shared" si="212"/>
        <v>#VALUE!</v>
      </c>
      <c r="F2242" s="6" t="e">
        <f t="shared" si="213"/>
        <v>#VALUE!</v>
      </c>
      <c r="H2242" s="6" t="str">
        <f>IFERROR(IF(Table1[[#This Row],[Multi-lens? 1]]="No", 1, IF(Table1[[#This Row],[Multi-lens? 1]]="Dual", 2, IF(Table1[[#This Row],[Multi-lens? 1]]="Quad", 4, ""))),"")</f>
        <v/>
      </c>
      <c r="I2242" s="9" t="str">
        <f>IFERROR(Table1[[#This Row],[Name]],"")</f>
        <v/>
      </c>
      <c r="K2242" s="3" t="str">
        <f t="shared" si="208"/>
        <v/>
      </c>
      <c r="M2242" s="4" t="e">
        <f>IF(Table1[[#This Row],[Import to Gateway Calculator?]]="Yes",IFERROR(Table1[[#This Row],[Streaming Resolution '[MP']]],""),0)</f>
        <v>#VALUE!</v>
      </c>
      <c r="N2242" s="4" t="e">
        <f>IF(Table1[[#This Row],[Import to Gateway Calculator?]]="Yes",IFERROR(Table1[[#This Row],[Recording Resolution '[MP']]],""),0)</f>
        <v>#VALUE!</v>
      </c>
      <c r="O2242" s="4" t="e">
        <f>IF(Table1[[#This Row],[Import to Gateway Calculator?]]="Yes",IFERROR(Table1[[#This Row],[Frame Rate '[FPS'] 1]],""),0)</f>
        <v>#VALUE!</v>
      </c>
      <c r="P2242" s="4" t="e">
        <f>IF(Table1[[#This Row],[Import to Gateway Calculator?]]="Yes",IFERROR(Table1[[#This Row],[Days of Storage 1]],""),0)</f>
        <v>#VALUE!</v>
      </c>
    </row>
    <row r="2243" spans="1:16" x14ac:dyDescent="0.25">
      <c r="A2243" s="5" t="e">
        <f t="shared" si="209"/>
        <v>#VALUE!</v>
      </c>
      <c r="B2243" s="6" t="str">
        <f>IFERROR(IF(Table1[[#This Row],[Multi-lens? 1]]="No", 1, IF(Table1[[#This Row],[Multi-lens? 1]]="Dual", 2, IF(Table1[[#This Row],[Multi-lens? 1]]="Quad", 4, ""))),"")</f>
        <v/>
      </c>
      <c r="C2243" s="6" t="e">
        <f t="shared" si="210"/>
        <v>#VALUE!</v>
      </c>
      <c r="D2243" s="6" t="e">
        <f t="shared" si="211"/>
        <v>#VALUE!</v>
      </c>
      <c r="E2243" s="6" t="e">
        <f t="shared" si="212"/>
        <v>#VALUE!</v>
      </c>
      <c r="F2243" s="6" t="e">
        <f t="shared" si="213"/>
        <v>#VALUE!</v>
      </c>
      <c r="H2243" s="6" t="str">
        <f>IFERROR(IF(Table1[[#This Row],[Multi-lens? 1]]="No", 1, IF(Table1[[#This Row],[Multi-lens? 1]]="Dual", 2, IF(Table1[[#This Row],[Multi-lens? 1]]="Quad", 4, ""))),"")</f>
        <v/>
      </c>
      <c r="I2243" s="9" t="str">
        <f>IFERROR(Table1[[#This Row],[Name]],"")</f>
        <v/>
      </c>
      <c r="K2243" s="3" t="str">
        <f t="shared" ref="K2243:K2306" si="214">IFERROR(IF(I2243=0,"",I2243),"")</f>
        <v/>
      </c>
      <c r="M2243" s="4" t="e">
        <f>IF(Table1[[#This Row],[Import to Gateway Calculator?]]="Yes",IFERROR(Table1[[#This Row],[Streaming Resolution '[MP']]],""),0)</f>
        <v>#VALUE!</v>
      </c>
      <c r="N2243" s="4" t="e">
        <f>IF(Table1[[#This Row],[Import to Gateway Calculator?]]="Yes",IFERROR(Table1[[#This Row],[Recording Resolution '[MP']]],""),0)</f>
        <v>#VALUE!</v>
      </c>
      <c r="O2243" s="4" t="e">
        <f>IF(Table1[[#This Row],[Import to Gateway Calculator?]]="Yes",IFERROR(Table1[[#This Row],[Frame Rate '[FPS'] 1]],""),0)</f>
        <v>#VALUE!</v>
      </c>
      <c r="P2243" s="4" t="e">
        <f>IF(Table1[[#This Row],[Import to Gateway Calculator?]]="Yes",IFERROR(Table1[[#This Row],[Days of Storage 1]],""),0)</f>
        <v>#VALUE!</v>
      </c>
    </row>
    <row r="2244" spans="1:16" x14ac:dyDescent="0.25">
      <c r="A2244" s="5" t="e">
        <f t="shared" si="209"/>
        <v>#VALUE!</v>
      </c>
      <c r="B2244" s="6" t="str">
        <f>IFERROR(IF(Table1[[#This Row],[Multi-lens? 1]]="No", 1, IF(Table1[[#This Row],[Multi-lens? 1]]="Dual", 2, IF(Table1[[#This Row],[Multi-lens? 1]]="Quad", 4, ""))),"")</f>
        <v/>
      </c>
      <c r="C2244" s="6" t="e">
        <f t="shared" si="210"/>
        <v>#VALUE!</v>
      </c>
      <c r="D2244" s="6" t="e">
        <f t="shared" si="211"/>
        <v>#VALUE!</v>
      </c>
      <c r="E2244" s="6" t="e">
        <f t="shared" si="212"/>
        <v>#VALUE!</v>
      </c>
      <c r="F2244" s="6" t="e">
        <f t="shared" si="213"/>
        <v>#VALUE!</v>
      </c>
      <c r="H2244" s="6" t="str">
        <f>IFERROR(IF(Table1[[#This Row],[Multi-lens? 1]]="No", 1, IF(Table1[[#This Row],[Multi-lens? 1]]="Dual", 2, IF(Table1[[#This Row],[Multi-lens? 1]]="Quad", 4, ""))),"")</f>
        <v/>
      </c>
      <c r="I2244" s="9" t="str">
        <f>IFERROR(Table1[[#This Row],[Name]],"")</f>
        <v/>
      </c>
      <c r="K2244" s="3" t="str">
        <f t="shared" si="214"/>
        <v/>
      </c>
      <c r="M2244" s="4" t="e">
        <f>IF(Table1[[#This Row],[Import to Gateway Calculator?]]="Yes",IFERROR(Table1[[#This Row],[Streaming Resolution '[MP']]],""),0)</f>
        <v>#VALUE!</v>
      </c>
      <c r="N2244" s="4" t="e">
        <f>IF(Table1[[#This Row],[Import to Gateway Calculator?]]="Yes",IFERROR(Table1[[#This Row],[Recording Resolution '[MP']]],""),0)</f>
        <v>#VALUE!</v>
      </c>
      <c r="O2244" s="4" t="e">
        <f>IF(Table1[[#This Row],[Import to Gateway Calculator?]]="Yes",IFERROR(Table1[[#This Row],[Frame Rate '[FPS'] 1]],""),0)</f>
        <v>#VALUE!</v>
      </c>
      <c r="P2244" s="4" t="e">
        <f>IF(Table1[[#This Row],[Import to Gateway Calculator?]]="Yes",IFERROR(Table1[[#This Row],[Days of Storage 1]],""),0)</f>
        <v>#VALUE!</v>
      </c>
    </row>
    <row r="2245" spans="1:16" x14ac:dyDescent="0.25">
      <c r="A2245" s="5" t="e">
        <f t="shared" si="209"/>
        <v>#VALUE!</v>
      </c>
      <c r="B2245" s="6" t="str">
        <f>IFERROR(IF(Table1[[#This Row],[Multi-lens? 1]]="No", 1, IF(Table1[[#This Row],[Multi-lens? 1]]="Dual", 2, IF(Table1[[#This Row],[Multi-lens? 1]]="Quad", 4, ""))),"")</f>
        <v/>
      </c>
      <c r="C2245" s="6" t="e">
        <f t="shared" si="210"/>
        <v>#VALUE!</v>
      </c>
      <c r="D2245" s="6" t="e">
        <f t="shared" si="211"/>
        <v>#VALUE!</v>
      </c>
      <c r="E2245" s="6" t="e">
        <f t="shared" si="212"/>
        <v>#VALUE!</v>
      </c>
      <c r="F2245" s="6" t="e">
        <f t="shared" si="213"/>
        <v>#VALUE!</v>
      </c>
      <c r="H2245" s="6" t="str">
        <f>IFERROR(IF(Table1[[#This Row],[Multi-lens? 1]]="No", 1, IF(Table1[[#This Row],[Multi-lens? 1]]="Dual", 2, IF(Table1[[#This Row],[Multi-lens? 1]]="Quad", 4, ""))),"")</f>
        <v/>
      </c>
      <c r="I2245" s="9" t="str">
        <f>IFERROR(Table1[[#This Row],[Name]],"")</f>
        <v/>
      </c>
      <c r="K2245" s="3" t="str">
        <f t="shared" si="214"/>
        <v/>
      </c>
      <c r="M2245" s="4" t="e">
        <f>IF(Table1[[#This Row],[Import to Gateway Calculator?]]="Yes",IFERROR(Table1[[#This Row],[Streaming Resolution '[MP']]],""),0)</f>
        <v>#VALUE!</v>
      </c>
      <c r="N2245" s="4" t="e">
        <f>IF(Table1[[#This Row],[Import to Gateway Calculator?]]="Yes",IFERROR(Table1[[#This Row],[Recording Resolution '[MP']]],""),0)</f>
        <v>#VALUE!</v>
      </c>
      <c r="O2245" s="4" t="e">
        <f>IF(Table1[[#This Row],[Import to Gateway Calculator?]]="Yes",IFERROR(Table1[[#This Row],[Frame Rate '[FPS'] 1]],""),0)</f>
        <v>#VALUE!</v>
      </c>
      <c r="P2245" s="4" t="e">
        <f>IF(Table1[[#This Row],[Import to Gateway Calculator?]]="Yes",IFERROR(Table1[[#This Row],[Days of Storage 1]],""),0)</f>
        <v>#VALUE!</v>
      </c>
    </row>
    <row r="2246" spans="1:16" x14ac:dyDescent="0.25">
      <c r="A2246" s="5" t="e">
        <f t="shared" si="209"/>
        <v>#VALUE!</v>
      </c>
      <c r="B2246" s="6" t="str">
        <f>IFERROR(IF(Table1[[#This Row],[Multi-lens? 1]]="No", 1, IF(Table1[[#This Row],[Multi-lens? 1]]="Dual", 2, IF(Table1[[#This Row],[Multi-lens? 1]]="Quad", 4, ""))),"")</f>
        <v/>
      </c>
      <c r="C2246" s="6" t="e">
        <f t="shared" si="210"/>
        <v>#VALUE!</v>
      </c>
      <c r="D2246" s="6" t="e">
        <f t="shared" si="211"/>
        <v>#VALUE!</v>
      </c>
      <c r="E2246" s="6" t="e">
        <f t="shared" si="212"/>
        <v>#VALUE!</v>
      </c>
      <c r="F2246" s="6" t="e">
        <f t="shared" si="213"/>
        <v>#VALUE!</v>
      </c>
      <c r="H2246" s="6" t="str">
        <f>IFERROR(IF(Table1[[#This Row],[Multi-lens? 1]]="No", 1, IF(Table1[[#This Row],[Multi-lens? 1]]="Dual", 2, IF(Table1[[#This Row],[Multi-lens? 1]]="Quad", 4, ""))),"")</f>
        <v/>
      </c>
      <c r="I2246" s="9" t="str">
        <f>IFERROR(Table1[[#This Row],[Name]],"")</f>
        <v/>
      </c>
      <c r="K2246" s="3" t="str">
        <f t="shared" si="214"/>
        <v/>
      </c>
      <c r="M2246" s="4" t="e">
        <f>IF(Table1[[#This Row],[Import to Gateway Calculator?]]="Yes",IFERROR(Table1[[#This Row],[Streaming Resolution '[MP']]],""),0)</f>
        <v>#VALUE!</v>
      </c>
      <c r="N2246" s="4" t="e">
        <f>IF(Table1[[#This Row],[Import to Gateway Calculator?]]="Yes",IFERROR(Table1[[#This Row],[Recording Resolution '[MP']]],""),0)</f>
        <v>#VALUE!</v>
      </c>
      <c r="O2246" s="4" t="e">
        <f>IF(Table1[[#This Row],[Import to Gateway Calculator?]]="Yes",IFERROR(Table1[[#This Row],[Frame Rate '[FPS'] 1]],""),0)</f>
        <v>#VALUE!</v>
      </c>
      <c r="P2246" s="4" t="e">
        <f>IF(Table1[[#This Row],[Import to Gateway Calculator?]]="Yes",IFERROR(Table1[[#This Row],[Days of Storage 1]],""),0)</f>
        <v>#VALUE!</v>
      </c>
    </row>
    <row r="2247" spans="1:16" x14ac:dyDescent="0.25">
      <c r="A2247" s="5" t="e">
        <f t="shared" ref="A2247:A2310" si="215">IF(D2247=0,"",K2247)</f>
        <v>#VALUE!</v>
      </c>
      <c r="B2247" s="6" t="str">
        <f>IFERROR(IF(Table1[[#This Row],[Multi-lens? 1]]="No", 1, IF(Table1[[#This Row],[Multi-lens? 1]]="Dual", 2, IF(Table1[[#This Row],[Multi-lens? 1]]="Quad", 4, ""))),"")</f>
        <v/>
      </c>
      <c r="C2247" s="6" t="e">
        <f t="shared" ref="C2247:C2310" si="216">M2247</f>
        <v>#VALUE!</v>
      </c>
      <c r="D2247" s="6" t="e">
        <f t="shared" ref="D2247:D2310" si="217">N2247</f>
        <v>#VALUE!</v>
      </c>
      <c r="E2247" s="6" t="e">
        <f t="shared" ref="E2247:E2310" si="218">O2247</f>
        <v>#VALUE!</v>
      </c>
      <c r="F2247" s="6" t="e">
        <f t="shared" ref="F2247:F2310" si="219">P2247</f>
        <v>#VALUE!</v>
      </c>
      <c r="H2247" s="6" t="str">
        <f>IFERROR(IF(Table1[[#This Row],[Multi-lens? 1]]="No", 1, IF(Table1[[#This Row],[Multi-lens? 1]]="Dual", 2, IF(Table1[[#This Row],[Multi-lens? 1]]="Quad", 4, ""))),"")</f>
        <v/>
      </c>
      <c r="I2247" s="9" t="str">
        <f>IFERROR(Table1[[#This Row],[Name]],"")</f>
        <v/>
      </c>
      <c r="K2247" s="3" t="str">
        <f t="shared" si="214"/>
        <v/>
      </c>
      <c r="M2247" s="4" t="e">
        <f>IF(Table1[[#This Row],[Import to Gateway Calculator?]]="Yes",IFERROR(Table1[[#This Row],[Streaming Resolution '[MP']]],""),0)</f>
        <v>#VALUE!</v>
      </c>
      <c r="N2247" s="4" t="e">
        <f>IF(Table1[[#This Row],[Import to Gateway Calculator?]]="Yes",IFERROR(Table1[[#This Row],[Recording Resolution '[MP']]],""),0)</f>
        <v>#VALUE!</v>
      </c>
      <c r="O2247" s="4" t="e">
        <f>IF(Table1[[#This Row],[Import to Gateway Calculator?]]="Yes",IFERROR(Table1[[#This Row],[Frame Rate '[FPS'] 1]],""),0)</f>
        <v>#VALUE!</v>
      </c>
      <c r="P2247" s="4" t="e">
        <f>IF(Table1[[#This Row],[Import to Gateway Calculator?]]="Yes",IFERROR(Table1[[#This Row],[Days of Storage 1]],""),0)</f>
        <v>#VALUE!</v>
      </c>
    </row>
    <row r="2248" spans="1:16" x14ac:dyDescent="0.25">
      <c r="A2248" s="5" t="e">
        <f t="shared" si="215"/>
        <v>#VALUE!</v>
      </c>
      <c r="B2248" s="6" t="str">
        <f>IFERROR(IF(Table1[[#This Row],[Multi-lens? 1]]="No", 1, IF(Table1[[#This Row],[Multi-lens? 1]]="Dual", 2, IF(Table1[[#This Row],[Multi-lens? 1]]="Quad", 4, ""))),"")</f>
        <v/>
      </c>
      <c r="C2248" s="6" t="e">
        <f t="shared" si="216"/>
        <v>#VALUE!</v>
      </c>
      <c r="D2248" s="6" t="e">
        <f t="shared" si="217"/>
        <v>#VALUE!</v>
      </c>
      <c r="E2248" s="6" t="e">
        <f t="shared" si="218"/>
        <v>#VALUE!</v>
      </c>
      <c r="F2248" s="6" t="e">
        <f t="shared" si="219"/>
        <v>#VALUE!</v>
      </c>
      <c r="H2248" s="6" t="str">
        <f>IFERROR(IF(Table1[[#This Row],[Multi-lens? 1]]="No", 1, IF(Table1[[#This Row],[Multi-lens? 1]]="Dual", 2, IF(Table1[[#This Row],[Multi-lens? 1]]="Quad", 4, ""))),"")</f>
        <v/>
      </c>
      <c r="I2248" s="9" t="str">
        <f>IFERROR(Table1[[#This Row],[Name]],"")</f>
        <v/>
      </c>
      <c r="K2248" s="3" t="str">
        <f t="shared" si="214"/>
        <v/>
      </c>
      <c r="M2248" s="4" t="e">
        <f>IF(Table1[[#This Row],[Import to Gateway Calculator?]]="Yes",IFERROR(Table1[[#This Row],[Streaming Resolution '[MP']]],""),0)</f>
        <v>#VALUE!</v>
      </c>
      <c r="N2248" s="4" t="e">
        <f>IF(Table1[[#This Row],[Import to Gateway Calculator?]]="Yes",IFERROR(Table1[[#This Row],[Recording Resolution '[MP']]],""),0)</f>
        <v>#VALUE!</v>
      </c>
      <c r="O2248" s="4" t="e">
        <f>IF(Table1[[#This Row],[Import to Gateway Calculator?]]="Yes",IFERROR(Table1[[#This Row],[Frame Rate '[FPS'] 1]],""),0)</f>
        <v>#VALUE!</v>
      </c>
      <c r="P2248" s="4" t="e">
        <f>IF(Table1[[#This Row],[Import to Gateway Calculator?]]="Yes",IFERROR(Table1[[#This Row],[Days of Storage 1]],""),0)</f>
        <v>#VALUE!</v>
      </c>
    </row>
    <row r="2249" spans="1:16" x14ac:dyDescent="0.25">
      <c r="A2249" s="5" t="e">
        <f t="shared" si="215"/>
        <v>#VALUE!</v>
      </c>
      <c r="B2249" s="6" t="str">
        <f>IFERROR(IF(Table1[[#This Row],[Multi-lens? 1]]="No", 1, IF(Table1[[#This Row],[Multi-lens? 1]]="Dual", 2, IF(Table1[[#This Row],[Multi-lens? 1]]="Quad", 4, ""))),"")</f>
        <v/>
      </c>
      <c r="C2249" s="6" t="e">
        <f t="shared" si="216"/>
        <v>#VALUE!</v>
      </c>
      <c r="D2249" s="6" t="e">
        <f t="shared" si="217"/>
        <v>#VALUE!</v>
      </c>
      <c r="E2249" s="6" t="e">
        <f t="shared" si="218"/>
        <v>#VALUE!</v>
      </c>
      <c r="F2249" s="6" t="e">
        <f t="shared" si="219"/>
        <v>#VALUE!</v>
      </c>
      <c r="H2249" s="6" t="str">
        <f>IFERROR(IF(Table1[[#This Row],[Multi-lens? 1]]="No", 1, IF(Table1[[#This Row],[Multi-lens? 1]]="Dual", 2, IF(Table1[[#This Row],[Multi-lens? 1]]="Quad", 4, ""))),"")</f>
        <v/>
      </c>
      <c r="I2249" s="9" t="str">
        <f>IFERROR(Table1[[#This Row],[Name]],"")</f>
        <v/>
      </c>
      <c r="K2249" s="3" t="str">
        <f t="shared" si="214"/>
        <v/>
      </c>
      <c r="M2249" s="4" t="e">
        <f>IF(Table1[[#This Row],[Import to Gateway Calculator?]]="Yes",IFERROR(Table1[[#This Row],[Streaming Resolution '[MP']]],""),0)</f>
        <v>#VALUE!</v>
      </c>
      <c r="N2249" s="4" t="e">
        <f>IF(Table1[[#This Row],[Import to Gateway Calculator?]]="Yes",IFERROR(Table1[[#This Row],[Recording Resolution '[MP']]],""),0)</f>
        <v>#VALUE!</v>
      </c>
      <c r="O2249" s="4" t="e">
        <f>IF(Table1[[#This Row],[Import to Gateway Calculator?]]="Yes",IFERROR(Table1[[#This Row],[Frame Rate '[FPS'] 1]],""),0)</f>
        <v>#VALUE!</v>
      </c>
      <c r="P2249" s="4" t="e">
        <f>IF(Table1[[#This Row],[Import to Gateway Calculator?]]="Yes",IFERROR(Table1[[#This Row],[Days of Storage 1]],""),0)</f>
        <v>#VALUE!</v>
      </c>
    </row>
    <row r="2250" spans="1:16" x14ac:dyDescent="0.25">
      <c r="A2250" s="5" t="e">
        <f t="shared" si="215"/>
        <v>#VALUE!</v>
      </c>
      <c r="B2250" s="6" t="str">
        <f>IFERROR(IF(Table1[[#This Row],[Multi-lens? 1]]="No", 1, IF(Table1[[#This Row],[Multi-lens? 1]]="Dual", 2, IF(Table1[[#This Row],[Multi-lens? 1]]="Quad", 4, ""))),"")</f>
        <v/>
      </c>
      <c r="C2250" s="6" t="e">
        <f t="shared" si="216"/>
        <v>#VALUE!</v>
      </c>
      <c r="D2250" s="6" t="e">
        <f t="shared" si="217"/>
        <v>#VALUE!</v>
      </c>
      <c r="E2250" s="6" t="e">
        <f t="shared" si="218"/>
        <v>#VALUE!</v>
      </c>
      <c r="F2250" s="6" t="e">
        <f t="shared" si="219"/>
        <v>#VALUE!</v>
      </c>
      <c r="H2250" s="6" t="str">
        <f>IFERROR(IF(Table1[[#This Row],[Multi-lens? 1]]="No", 1, IF(Table1[[#This Row],[Multi-lens? 1]]="Dual", 2, IF(Table1[[#This Row],[Multi-lens? 1]]="Quad", 4, ""))),"")</f>
        <v/>
      </c>
      <c r="I2250" s="9" t="str">
        <f>IFERROR(Table1[[#This Row],[Name]],"")</f>
        <v/>
      </c>
      <c r="K2250" s="3" t="str">
        <f t="shared" si="214"/>
        <v/>
      </c>
      <c r="M2250" s="4" t="e">
        <f>IF(Table1[[#This Row],[Import to Gateway Calculator?]]="Yes",IFERROR(Table1[[#This Row],[Streaming Resolution '[MP']]],""),0)</f>
        <v>#VALUE!</v>
      </c>
      <c r="N2250" s="4" t="e">
        <f>IF(Table1[[#This Row],[Import to Gateway Calculator?]]="Yes",IFERROR(Table1[[#This Row],[Recording Resolution '[MP']]],""),0)</f>
        <v>#VALUE!</v>
      </c>
      <c r="O2250" s="4" t="e">
        <f>IF(Table1[[#This Row],[Import to Gateway Calculator?]]="Yes",IFERROR(Table1[[#This Row],[Frame Rate '[FPS'] 1]],""),0)</f>
        <v>#VALUE!</v>
      </c>
      <c r="P2250" s="4" t="e">
        <f>IF(Table1[[#This Row],[Import to Gateway Calculator?]]="Yes",IFERROR(Table1[[#This Row],[Days of Storage 1]],""),0)</f>
        <v>#VALUE!</v>
      </c>
    </row>
    <row r="2251" spans="1:16" x14ac:dyDescent="0.25">
      <c r="A2251" s="5" t="e">
        <f t="shared" si="215"/>
        <v>#VALUE!</v>
      </c>
      <c r="B2251" s="6" t="str">
        <f>IFERROR(IF(Table1[[#This Row],[Multi-lens? 1]]="No", 1, IF(Table1[[#This Row],[Multi-lens? 1]]="Dual", 2, IF(Table1[[#This Row],[Multi-lens? 1]]="Quad", 4, ""))),"")</f>
        <v/>
      </c>
      <c r="C2251" s="6" t="e">
        <f t="shared" si="216"/>
        <v>#VALUE!</v>
      </c>
      <c r="D2251" s="6" t="e">
        <f t="shared" si="217"/>
        <v>#VALUE!</v>
      </c>
      <c r="E2251" s="6" t="e">
        <f t="shared" si="218"/>
        <v>#VALUE!</v>
      </c>
      <c r="F2251" s="6" t="e">
        <f t="shared" si="219"/>
        <v>#VALUE!</v>
      </c>
      <c r="H2251" s="6" t="str">
        <f>IFERROR(IF(Table1[[#This Row],[Multi-lens? 1]]="No", 1, IF(Table1[[#This Row],[Multi-lens? 1]]="Dual", 2, IF(Table1[[#This Row],[Multi-lens? 1]]="Quad", 4, ""))),"")</f>
        <v/>
      </c>
      <c r="I2251" s="9" t="str">
        <f>IFERROR(Table1[[#This Row],[Name]],"")</f>
        <v/>
      </c>
      <c r="K2251" s="3" t="str">
        <f t="shared" si="214"/>
        <v/>
      </c>
      <c r="M2251" s="4" t="e">
        <f>IF(Table1[[#This Row],[Import to Gateway Calculator?]]="Yes",IFERROR(Table1[[#This Row],[Streaming Resolution '[MP']]],""),0)</f>
        <v>#VALUE!</v>
      </c>
      <c r="N2251" s="4" t="e">
        <f>IF(Table1[[#This Row],[Import to Gateway Calculator?]]="Yes",IFERROR(Table1[[#This Row],[Recording Resolution '[MP']]],""),0)</f>
        <v>#VALUE!</v>
      </c>
      <c r="O2251" s="4" t="e">
        <f>IF(Table1[[#This Row],[Import to Gateway Calculator?]]="Yes",IFERROR(Table1[[#This Row],[Frame Rate '[FPS'] 1]],""),0)</f>
        <v>#VALUE!</v>
      </c>
      <c r="P2251" s="4" t="e">
        <f>IF(Table1[[#This Row],[Import to Gateway Calculator?]]="Yes",IFERROR(Table1[[#This Row],[Days of Storage 1]],""),0)</f>
        <v>#VALUE!</v>
      </c>
    </row>
    <row r="2252" spans="1:16" x14ac:dyDescent="0.25">
      <c r="A2252" s="5" t="e">
        <f t="shared" si="215"/>
        <v>#VALUE!</v>
      </c>
      <c r="B2252" s="6" t="str">
        <f>IFERROR(IF(Table1[[#This Row],[Multi-lens? 1]]="No", 1, IF(Table1[[#This Row],[Multi-lens? 1]]="Dual", 2, IF(Table1[[#This Row],[Multi-lens? 1]]="Quad", 4, ""))),"")</f>
        <v/>
      </c>
      <c r="C2252" s="6" t="e">
        <f t="shared" si="216"/>
        <v>#VALUE!</v>
      </c>
      <c r="D2252" s="6" t="e">
        <f t="shared" si="217"/>
        <v>#VALUE!</v>
      </c>
      <c r="E2252" s="6" t="e">
        <f t="shared" si="218"/>
        <v>#VALUE!</v>
      </c>
      <c r="F2252" s="6" t="e">
        <f t="shared" si="219"/>
        <v>#VALUE!</v>
      </c>
      <c r="H2252" s="6" t="str">
        <f>IFERROR(IF(Table1[[#This Row],[Multi-lens? 1]]="No", 1, IF(Table1[[#This Row],[Multi-lens? 1]]="Dual", 2, IF(Table1[[#This Row],[Multi-lens? 1]]="Quad", 4, ""))),"")</f>
        <v/>
      </c>
      <c r="I2252" s="9" t="str">
        <f>IFERROR(Table1[[#This Row],[Name]],"")</f>
        <v/>
      </c>
      <c r="K2252" s="3" t="str">
        <f t="shared" si="214"/>
        <v/>
      </c>
      <c r="M2252" s="4" t="e">
        <f>IF(Table1[[#This Row],[Import to Gateway Calculator?]]="Yes",IFERROR(Table1[[#This Row],[Streaming Resolution '[MP']]],""),0)</f>
        <v>#VALUE!</v>
      </c>
      <c r="N2252" s="4" t="e">
        <f>IF(Table1[[#This Row],[Import to Gateway Calculator?]]="Yes",IFERROR(Table1[[#This Row],[Recording Resolution '[MP']]],""),0)</f>
        <v>#VALUE!</v>
      </c>
      <c r="O2252" s="4" t="e">
        <f>IF(Table1[[#This Row],[Import to Gateway Calculator?]]="Yes",IFERROR(Table1[[#This Row],[Frame Rate '[FPS'] 1]],""),0)</f>
        <v>#VALUE!</v>
      </c>
      <c r="P2252" s="4" t="e">
        <f>IF(Table1[[#This Row],[Import to Gateway Calculator?]]="Yes",IFERROR(Table1[[#This Row],[Days of Storage 1]],""),0)</f>
        <v>#VALUE!</v>
      </c>
    </row>
    <row r="2253" spans="1:16" x14ac:dyDescent="0.25">
      <c r="A2253" s="5" t="e">
        <f t="shared" si="215"/>
        <v>#VALUE!</v>
      </c>
      <c r="B2253" s="6" t="str">
        <f>IFERROR(IF(Table1[[#This Row],[Multi-lens? 1]]="No", 1, IF(Table1[[#This Row],[Multi-lens? 1]]="Dual", 2, IF(Table1[[#This Row],[Multi-lens? 1]]="Quad", 4, ""))),"")</f>
        <v/>
      </c>
      <c r="C2253" s="6" t="e">
        <f t="shared" si="216"/>
        <v>#VALUE!</v>
      </c>
      <c r="D2253" s="6" t="e">
        <f t="shared" si="217"/>
        <v>#VALUE!</v>
      </c>
      <c r="E2253" s="6" t="e">
        <f t="shared" si="218"/>
        <v>#VALUE!</v>
      </c>
      <c r="F2253" s="6" t="e">
        <f t="shared" si="219"/>
        <v>#VALUE!</v>
      </c>
      <c r="H2253" s="6" t="str">
        <f>IFERROR(IF(Table1[[#This Row],[Multi-lens? 1]]="No", 1, IF(Table1[[#This Row],[Multi-lens? 1]]="Dual", 2, IF(Table1[[#This Row],[Multi-lens? 1]]="Quad", 4, ""))),"")</f>
        <v/>
      </c>
      <c r="I2253" s="9" t="str">
        <f>IFERROR(Table1[[#This Row],[Name]],"")</f>
        <v/>
      </c>
      <c r="K2253" s="3" t="str">
        <f t="shared" si="214"/>
        <v/>
      </c>
      <c r="M2253" s="4" t="e">
        <f>IF(Table1[[#This Row],[Import to Gateway Calculator?]]="Yes",IFERROR(Table1[[#This Row],[Streaming Resolution '[MP']]],""),0)</f>
        <v>#VALUE!</v>
      </c>
      <c r="N2253" s="4" t="e">
        <f>IF(Table1[[#This Row],[Import to Gateway Calculator?]]="Yes",IFERROR(Table1[[#This Row],[Recording Resolution '[MP']]],""),0)</f>
        <v>#VALUE!</v>
      </c>
      <c r="O2253" s="4" t="e">
        <f>IF(Table1[[#This Row],[Import to Gateway Calculator?]]="Yes",IFERROR(Table1[[#This Row],[Frame Rate '[FPS'] 1]],""),0)</f>
        <v>#VALUE!</v>
      </c>
      <c r="P2253" s="4" t="e">
        <f>IF(Table1[[#This Row],[Import to Gateway Calculator?]]="Yes",IFERROR(Table1[[#This Row],[Days of Storage 1]],""),0)</f>
        <v>#VALUE!</v>
      </c>
    </row>
    <row r="2254" spans="1:16" x14ac:dyDescent="0.25">
      <c r="A2254" s="5" t="e">
        <f t="shared" si="215"/>
        <v>#VALUE!</v>
      </c>
      <c r="B2254" s="6" t="str">
        <f>IFERROR(IF(Table1[[#This Row],[Multi-lens? 1]]="No", 1, IF(Table1[[#This Row],[Multi-lens? 1]]="Dual", 2, IF(Table1[[#This Row],[Multi-lens? 1]]="Quad", 4, ""))),"")</f>
        <v/>
      </c>
      <c r="C2254" s="6" t="e">
        <f t="shared" si="216"/>
        <v>#VALUE!</v>
      </c>
      <c r="D2254" s="6" t="e">
        <f t="shared" si="217"/>
        <v>#VALUE!</v>
      </c>
      <c r="E2254" s="6" t="e">
        <f t="shared" si="218"/>
        <v>#VALUE!</v>
      </c>
      <c r="F2254" s="6" t="e">
        <f t="shared" si="219"/>
        <v>#VALUE!</v>
      </c>
      <c r="H2254" s="6" t="str">
        <f>IFERROR(IF(Table1[[#This Row],[Multi-lens? 1]]="No", 1, IF(Table1[[#This Row],[Multi-lens? 1]]="Dual", 2, IF(Table1[[#This Row],[Multi-lens? 1]]="Quad", 4, ""))),"")</f>
        <v/>
      </c>
      <c r="I2254" s="9" t="str">
        <f>IFERROR(Table1[[#This Row],[Name]],"")</f>
        <v/>
      </c>
      <c r="K2254" s="3" t="str">
        <f t="shared" si="214"/>
        <v/>
      </c>
      <c r="M2254" s="4" t="e">
        <f>IF(Table1[[#This Row],[Import to Gateway Calculator?]]="Yes",IFERROR(Table1[[#This Row],[Streaming Resolution '[MP']]],""),0)</f>
        <v>#VALUE!</v>
      </c>
      <c r="N2254" s="4" t="e">
        <f>IF(Table1[[#This Row],[Import to Gateway Calculator?]]="Yes",IFERROR(Table1[[#This Row],[Recording Resolution '[MP']]],""),0)</f>
        <v>#VALUE!</v>
      </c>
      <c r="O2254" s="4" t="e">
        <f>IF(Table1[[#This Row],[Import to Gateway Calculator?]]="Yes",IFERROR(Table1[[#This Row],[Frame Rate '[FPS'] 1]],""),0)</f>
        <v>#VALUE!</v>
      </c>
      <c r="P2254" s="4" t="e">
        <f>IF(Table1[[#This Row],[Import to Gateway Calculator?]]="Yes",IFERROR(Table1[[#This Row],[Days of Storage 1]],""),0)</f>
        <v>#VALUE!</v>
      </c>
    </row>
    <row r="2255" spans="1:16" x14ac:dyDescent="0.25">
      <c r="A2255" s="5" t="e">
        <f t="shared" si="215"/>
        <v>#VALUE!</v>
      </c>
      <c r="B2255" s="6" t="str">
        <f>IFERROR(IF(Table1[[#This Row],[Multi-lens? 1]]="No", 1, IF(Table1[[#This Row],[Multi-lens? 1]]="Dual", 2, IF(Table1[[#This Row],[Multi-lens? 1]]="Quad", 4, ""))),"")</f>
        <v/>
      </c>
      <c r="C2255" s="6" t="e">
        <f t="shared" si="216"/>
        <v>#VALUE!</v>
      </c>
      <c r="D2255" s="6" t="e">
        <f t="shared" si="217"/>
        <v>#VALUE!</v>
      </c>
      <c r="E2255" s="6" t="e">
        <f t="shared" si="218"/>
        <v>#VALUE!</v>
      </c>
      <c r="F2255" s="6" t="e">
        <f t="shared" si="219"/>
        <v>#VALUE!</v>
      </c>
      <c r="H2255" s="6" t="str">
        <f>IFERROR(IF(Table1[[#This Row],[Multi-lens? 1]]="No", 1, IF(Table1[[#This Row],[Multi-lens? 1]]="Dual", 2, IF(Table1[[#This Row],[Multi-lens? 1]]="Quad", 4, ""))),"")</f>
        <v/>
      </c>
      <c r="I2255" s="9" t="str">
        <f>IFERROR(Table1[[#This Row],[Name]],"")</f>
        <v/>
      </c>
      <c r="K2255" s="3" t="str">
        <f t="shared" si="214"/>
        <v/>
      </c>
      <c r="M2255" s="4" t="e">
        <f>IF(Table1[[#This Row],[Import to Gateway Calculator?]]="Yes",IFERROR(Table1[[#This Row],[Streaming Resolution '[MP']]],""),0)</f>
        <v>#VALUE!</v>
      </c>
      <c r="N2255" s="4" t="e">
        <f>IF(Table1[[#This Row],[Import to Gateway Calculator?]]="Yes",IFERROR(Table1[[#This Row],[Recording Resolution '[MP']]],""),0)</f>
        <v>#VALUE!</v>
      </c>
      <c r="O2255" s="4" t="e">
        <f>IF(Table1[[#This Row],[Import to Gateway Calculator?]]="Yes",IFERROR(Table1[[#This Row],[Frame Rate '[FPS'] 1]],""),0)</f>
        <v>#VALUE!</v>
      </c>
      <c r="P2255" s="4" t="e">
        <f>IF(Table1[[#This Row],[Import to Gateway Calculator?]]="Yes",IFERROR(Table1[[#This Row],[Days of Storage 1]],""),0)</f>
        <v>#VALUE!</v>
      </c>
    </row>
    <row r="2256" spans="1:16" x14ac:dyDescent="0.25">
      <c r="A2256" s="5" t="e">
        <f t="shared" si="215"/>
        <v>#VALUE!</v>
      </c>
      <c r="B2256" s="6" t="str">
        <f>IFERROR(IF(Table1[[#This Row],[Multi-lens? 1]]="No", 1, IF(Table1[[#This Row],[Multi-lens? 1]]="Dual", 2, IF(Table1[[#This Row],[Multi-lens? 1]]="Quad", 4, ""))),"")</f>
        <v/>
      </c>
      <c r="C2256" s="6" t="e">
        <f t="shared" si="216"/>
        <v>#VALUE!</v>
      </c>
      <c r="D2256" s="6" t="e">
        <f t="shared" si="217"/>
        <v>#VALUE!</v>
      </c>
      <c r="E2256" s="6" t="e">
        <f t="shared" si="218"/>
        <v>#VALUE!</v>
      </c>
      <c r="F2256" s="6" t="e">
        <f t="shared" si="219"/>
        <v>#VALUE!</v>
      </c>
      <c r="H2256" s="6" t="str">
        <f>IFERROR(IF(Table1[[#This Row],[Multi-lens? 1]]="No", 1, IF(Table1[[#This Row],[Multi-lens? 1]]="Dual", 2, IF(Table1[[#This Row],[Multi-lens? 1]]="Quad", 4, ""))),"")</f>
        <v/>
      </c>
      <c r="I2256" s="9" t="str">
        <f>IFERROR(Table1[[#This Row],[Name]],"")</f>
        <v/>
      </c>
      <c r="K2256" s="3" t="str">
        <f t="shared" si="214"/>
        <v/>
      </c>
      <c r="M2256" s="4" t="e">
        <f>IF(Table1[[#This Row],[Import to Gateway Calculator?]]="Yes",IFERROR(Table1[[#This Row],[Streaming Resolution '[MP']]],""),0)</f>
        <v>#VALUE!</v>
      </c>
      <c r="N2256" s="4" t="e">
        <f>IF(Table1[[#This Row],[Import to Gateway Calculator?]]="Yes",IFERROR(Table1[[#This Row],[Recording Resolution '[MP']]],""),0)</f>
        <v>#VALUE!</v>
      </c>
      <c r="O2256" s="4" t="e">
        <f>IF(Table1[[#This Row],[Import to Gateway Calculator?]]="Yes",IFERROR(Table1[[#This Row],[Frame Rate '[FPS'] 1]],""),0)</f>
        <v>#VALUE!</v>
      </c>
      <c r="P2256" s="4" t="e">
        <f>IF(Table1[[#This Row],[Import to Gateway Calculator?]]="Yes",IFERROR(Table1[[#This Row],[Days of Storage 1]],""),0)</f>
        <v>#VALUE!</v>
      </c>
    </row>
    <row r="2257" spans="1:16" x14ac:dyDescent="0.25">
      <c r="A2257" s="5" t="e">
        <f t="shared" si="215"/>
        <v>#VALUE!</v>
      </c>
      <c r="B2257" s="6" t="str">
        <f>IFERROR(IF(Table1[[#This Row],[Multi-lens? 1]]="No", 1, IF(Table1[[#This Row],[Multi-lens? 1]]="Dual", 2, IF(Table1[[#This Row],[Multi-lens? 1]]="Quad", 4, ""))),"")</f>
        <v/>
      </c>
      <c r="C2257" s="6" t="e">
        <f t="shared" si="216"/>
        <v>#VALUE!</v>
      </c>
      <c r="D2257" s="6" t="e">
        <f t="shared" si="217"/>
        <v>#VALUE!</v>
      </c>
      <c r="E2257" s="6" t="e">
        <f t="shared" si="218"/>
        <v>#VALUE!</v>
      </c>
      <c r="F2257" s="6" t="e">
        <f t="shared" si="219"/>
        <v>#VALUE!</v>
      </c>
      <c r="H2257" s="6" t="str">
        <f>IFERROR(IF(Table1[[#This Row],[Multi-lens? 1]]="No", 1, IF(Table1[[#This Row],[Multi-lens? 1]]="Dual", 2, IF(Table1[[#This Row],[Multi-lens? 1]]="Quad", 4, ""))),"")</f>
        <v/>
      </c>
      <c r="I2257" s="9" t="str">
        <f>IFERROR(Table1[[#This Row],[Name]],"")</f>
        <v/>
      </c>
      <c r="K2257" s="3" t="str">
        <f t="shared" si="214"/>
        <v/>
      </c>
      <c r="M2257" s="4" t="e">
        <f>IF(Table1[[#This Row],[Import to Gateway Calculator?]]="Yes",IFERROR(Table1[[#This Row],[Streaming Resolution '[MP']]],""),0)</f>
        <v>#VALUE!</v>
      </c>
      <c r="N2257" s="4" t="e">
        <f>IF(Table1[[#This Row],[Import to Gateway Calculator?]]="Yes",IFERROR(Table1[[#This Row],[Recording Resolution '[MP']]],""),0)</f>
        <v>#VALUE!</v>
      </c>
      <c r="O2257" s="4" t="e">
        <f>IF(Table1[[#This Row],[Import to Gateway Calculator?]]="Yes",IFERROR(Table1[[#This Row],[Frame Rate '[FPS'] 1]],""),0)</f>
        <v>#VALUE!</v>
      </c>
      <c r="P2257" s="4" t="e">
        <f>IF(Table1[[#This Row],[Import to Gateway Calculator?]]="Yes",IFERROR(Table1[[#This Row],[Days of Storage 1]],""),0)</f>
        <v>#VALUE!</v>
      </c>
    </row>
    <row r="2258" spans="1:16" x14ac:dyDescent="0.25">
      <c r="A2258" s="5" t="e">
        <f t="shared" si="215"/>
        <v>#VALUE!</v>
      </c>
      <c r="B2258" s="6" t="str">
        <f>IFERROR(IF(Table1[[#This Row],[Multi-lens? 1]]="No", 1, IF(Table1[[#This Row],[Multi-lens? 1]]="Dual", 2, IF(Table1[[#This Row],[Multi-lens? 1]]="Quad", 4, ""))),"")</f>
        <v/>
      </c>
      <c r="C2258" s="6" t="e">
        <f t="shared" si="216"/>
        <v>#VALUE!</v>
      </c>
      <c r="D2258" s="6" t="e">
        <f t="shared" si="217"/>
        <v>#VALUE!</v>
      </c>
      <c r="E2258" s="6" t="e">
        <f t="shared" si="218"/>
        <v>#VALUE!</v>
      </c>
      <c r="F2258" s="6" t="e">
        <f t="shared" si="219"/>
        <v>#VALUE!</v>
      </c>
      <c r="H2258" s="6" t="str">
        <f>IFERROR(IF(Table1[[#This Row],[Multi-lens? 1]]="No", 1, IF(Table1[[#This Row],[Multi-lens? 1]]="Dual", 2, IF(Table1[[#This Row],[Multi-lens? 1]]="Quad", 4, ""))),"")</f>
        <v/>
      </c>
      <c r="I2258" s="9" t="str">
        <f>IFERROR(Table1[[#This Row],[Name]],"")</f>
        <v/>
      </c>
      <c r="K2258" s="3" t="str">
        <f t="shared" si="214"/>
        <v/>
      </c>
      <c r="M2258" s="4" t="e">
        <f>IF(Table1[[#This Row],[Import to Gateway Calculator?]]="Yes",IFERROR(Table1[[#This Row],[Streaming Resolution '[MP']]],""),0)</f>
        <v>#VALUE!</v>
      </c>
      <c r="N2258" s="4" t="e">
        <f>IF(Table1[[#This Row],[Import to Gateway Calculator?]]="Yes",IFERROR(Table1[[#This Row],[Recording Resolution '[MP']]],""),0)</f>
        <v>#VALUE!</v>
      </c>
      <c r="O2258" s="4" t="e">
        <f>IF(Table1[[#This Row],[Import to Gateway Calculator?]]="Yes",IFERROR(Table1[[#This Row],[Frame Rate '[FPS'] 1]],""),0)</f>
        <v>#VALUE!</v>
      </c>
      <c r="P2258" s="4" t="e">
        <f>IF(Table1[[#This Row],[Import to Gateway Calculator?]]="Yes",IFERROR(Table1[[#This Row],[Days of Storage 1]],""),0)</f>
        <v>#VALUE!</v>
      </c>
    </row>
    <row r="2259" spans="1:16" x14ac:dyDescent="0.25">
      <c r="A2259" s="5" t="e">
        <f t="shared" si="215"/>
        <v>#VALUE!</v>
      </c>
      <c r="B2259" s="6" t="str">
        <f>IFERROR(IF(Table1[[#This Row],[Multi-lens? 1]]="No", 1, IF(Table1[[#This Row],[Multi-lens? 1]]="Dual", 2, IF(Table1[[#This Row],[Multi-lens? 1]]="Quad", 4, ""))),"")</f>
        <v/>
      </c>
      <c r="C2259" s="6" t="e">
        <f t="shared" si="216"/>
        <v>#VALUE!</v>
      </c>
      <c r="D2259" s="6" t="e">
        <f t="shared" si="217"/>
        <v>#VALUE!</v>
      </c>
      <c r="E2259" s="6" t="e">
        <f t="shared" si="218"/>
        <v>#VALUE!</v>
      </c>
      <c r="F2259" s="6" t="e">
        <f t="shared" si="219"/>
        <v>#VALUE!</v>
      </c>
      <c r="H2259" s="6" t="str">
        <f>IFERROR(IF(Table1[[#This Row],[Multi-lens? 1]]="No", 1, IF(Table1[[#This Row],[Multi-lens? 1]]="Dual", 2, IF(Table1[[#This Row],[Multi-lens? 1]]="Quad", 4, ""))),"")</f>
        <v/>
      </c>
      <c r="I2259" s="9" t="str">
        <f>IFERROR(Table1[[#This Row],[Name]],"")</f>
        <v/>
      </c>
      <c r="K2259" s="3" t="str">
        <f t="shared" si="214"/>
        <v/>
      </c>
      <c r="M2259" s="4" t="e">
        <f>IF(Table1[[#This Row],[Import to Gateway Calculator?]]="Yes",IFERROR(Table1[[#This Row],[Streaming Resolution '[MP']]],""),0)</f>
        <v>#VALUE!</v>
      </c>
      <c r="N2259" s="4" t="e">
        <f>IF(Table1[[#This Row],[Import to Gateway Calculator?]]="Yes",IFERROR(Table1[[#This Row],[Recording Resolution '[MP']]],""),0)</f>
        <v>#VALUE!</v>
      </c>
      <c r="O2259" s="4" t="e">
        <f>IF(Table1[[#This Row],[Import to Gateway Calculator?]]="Yes",IFERROR(Table1[[#This Row],[Frame Rate '[FPS'] 1]],""),0)</f>
        <v>#VALUE!</v>
      </c>
      <c r="P2259" s="4" t="e">
        <f>IF(Table1[[#This Row],[Import to Gateway Calculator?]]="Yes",IFERROR(Table1[[#This Row],[Days of Storage 1]],""),0)</f>
        <v>#VALUE!</v>
      </c>
    </row>
    <row r="2260" spans="1:16" x14ac:dyDescent="0.25">
      <c r="A2260" s="5" t="e">
        <f t="shared" si="215"/>
        <v>#VALUE!</v>
      </c>
      <c r="B2260" s="6" t="str">
        <f>IFERROR(IF(Table1[[#This Row],[Multi-lens? 1]]="No", 1, IF(Table1[[#This Row],[Multi-lens? 1]]="Dual", 2, IF(Table1[[#This Row],[Multi-lens? 1]]="Quad", 4, ""))),"")</f>
        <v/>
      </c>
      <c r="C2260" s="6" t="e">
        <f t="shared" si="216"/>
        <v>#VALUE!</v>
      </c>
      <c r="D2260" s="6" t="e">
        <f t="shared" si="217"/>
        <v>#VALUE!</v>
      </c>
      <c r="E2260" s="6" t="e">
        <f t="shared" si="218"/>
        <v>#VALUE!</v>
      </c>
      <c r="F2260" s="6" t="e">
        <f t="shared" si="219"/>
        <v>#VALUE!</v>
      </c>
      <c r="H2260" s="6" t="str">
        <f>IFERROR(IF(Table1[[#This Row],[Multi-lens? 1]]="No", 1, IF(Table1[[#This Row],[Multi-lens? 1]]="Dual", 2, IF(Table1[[#This Row],[Multi-lens? 1]]="Quad", 4, ""))),"")</f>
        <v/>
      </c>
      <c r="I2260" s="9" t="str">
        <f>IFERROR(Table1[[#This Row],[Name]],"")</f>
        <v/>
      </c>
      <c r="K2260" s="3" t="str">
        <f t="shared" si="214"/>
        <v/>
      </c>
      <c r="M2260" s="4" t="e">
        <f>IF(Table1[[#This Row],[Import to Gateway Calculator?]]="Yes",IFERROR(Table1[[#This Row],[Streaming Resolution '[MP']]],""),0)</f>
        <v>#VALUE!</v>
      </c>
      <c r="N2260" s="4" t="e">
        <f>IF(Table1[[#This Row],[Import to Gateway Calculator?]]="Yes",IFERROR(Table1[[#This Row],[Recording Resolution '[MP']]],""),0)</f>
        <v>#VALUE!</v>
      </c>
      <c r="O2260" s="4" t="e">
        <f>IF(Table1[[#This Row],[Import to Gateway Calculator?]]="Yes",IFERROR(Table1[[#This Row],[Frame Rate '[FPS'] 1]],""),0)</f>
        <v>#VALUE!</v>
      </c>
      <c r="P2260" s="4" t="e">
        <f>IF(Table1[[#This Row],[Import to Gateway Calculator?]]="Yes",IFERROR(Table1[[#This Row],[Days of Storage 1]],""),0)</f>
        <v>#VALUE!</v>
      </c>
    </row>
    <row r="2261" spans="1:16" x14ac:dyDescent="0.25">
      <c r="A2261" s="5" t="e">
        <f t="shared" si="215"/>
        <v>#VALUE!</v>
      </c>
      <c r="B2261" s="6" t="str">
        <f>IFERROR(IF(Table1[[#This Row],[Multi-lens? 1]]="No", 1, IF(Table1[[#This Row],[Multi-lens? 1]]="Dual", 2, IF(Table1[[#This Row],[Multi-lens? 1]]="Quad", 4, ""))),"")</f>
        <v/>
      </c>
      <c r="C2261" s="6" t="e">
        <f t="shared" si="216"/>
        <v>#VALUE!</v>
      </c>
      <c r="D2261" s="6" t="e">
        <f t="shared" si="217"/>
        <v>#VALUE!</v>
      </c>
      <c r="E2261" s="6" t="e">
        <f t="shared" si="218"/>
        <v>#VALUE!</v>
      </c>
      <c r="F2261" s="6" t="e">
        <f t="shared" si="219"/>
        <v>#VALUE!</v>
      </c>
      <c r="H2261" s="6" t="str">
        <f>IFERROR(IF(Table1[[#This Row],[Multi-lens? 1]]="No", 1, IF(Table1[[#This Row],[Multi-lens? 1]]="Dual", 2, IF(Table1[[#This Row],[Multi-lens? 1]]="Quad", 4, ""))),"")</f>
        <v/>
      </c>
      <c r="I2261" s="9" t="str">
        <f>IFERROR(Table1[[#This Row],[Name]],"")</f>
        <v/>
      </c>
      <c r="K2261" s="3" t="str">
        <f t="shared" si="214"/>
        <v/>
      </c>
      <c r="M2261" s="4" t="e">
        <f>IF(Table1[[#This Row],[Import to Gateway Calculator?]]="Yes",IFERROR(Table1[[#This Row],[Streaming Resolution '[MP']]],""),0)</f>
        <v>#VALUE!</v>
      </c>
      <c r="N2261" s="4" t="e">
        <f>IF(Table1[[#This Row],[Import to Gateway Calculator?]]="Yes",IFERROR(Table1[[#This Row],[Recording Resolution '[MP']]],""),0)</f>
        <v>#VALUE!</v>
      </c>
      <c r="O2261" s="4" t="e">
        <f>IF(Table1[[#This Row],[Import to Gateway Calculator?]]="Yes",IFERROR(Table1[[#This Row],[Frame Rate '[FPS'] 1]],""),0)</f>
        <v>#VALUE!</v>
      </c>
      <c r="P2261" s="4" t="e">
        <f>IF(Table1[[#This Row],[Import to Gateway Calculator?]]="Yes",IFERROR(Table1[[#This Row],[Days of Storage 1]],""),0)</f>
        <v>#VALUE!</v>
      </c>
    </row>
    <row r="2262" spans="1:16" x14ac:dyDescent="0.25">
      <c r="A2262" s="5" t="e">
        <f t="shared" si="215"/>
        <v>#VALUE!</v>
      </c>
      <c r="B2262" s="6" t="str">
        <f>IFERROR(IF(Table1[[#This Row],[Multi-lens? 1]]="No", 1, IF(Table1[[#This Row],[Multi-lens? 1]]="Dual", 2, IF(Table1[[#This Row],[Multi-lens? 1]]="Quad", 4, ""))),"")</f>
        <v/>
      </c>
      <c r="C2262" s="6" t="e">
        <f t="shared" si="216"/>
        <v>#VALUE!</v>
      </c>
      <c r="D2262" s="6" t="e">
        <f t="shared" si="217"/>
        <v>#VALUE!</v>
      </c>
      <c r="E2262" s="6" t="e">
        <f t="shared" si="218"/>
        <v>#VALUE!</v>
      </c>
      <c r="F2262" s="6" t="e">
        <f t="shared" si="219"/>
        <v>#VALUE!</v>
      </c>
      <c r="H2262" s="6" t="str">
        <f>IFERROR(IF(Table1[[#This Row],[Multi-lens? 1]]="No", 1, IF(Table1[[#This Row],[Multi-lens? 1]]="Dual", 2, IF(Table1[[#This Row],[Multi-lens? 1]]="Quad", 4, ""))),"")</f>
        <v/>
      </c>
      <c r="I2262" s="9" t="str">
        <f>IFERROR(Table1[[#This Row],[Name]],"")</f>
        <v/>
      </c>
      <c r="K2262" s="3" t="str">
        <f t="shared" si="214"/>
        <v/>
      </c>
      <c r="M2262" s="4" t="e">
        <f>IF(Table1[[#This Row],[Import to Gateway Calculator?]]="Yes",IFERROR(Table1[[#This Row],[Streaming Resolution '[MP']]],""),0)</f>
        <v>#VALUE!</v>
      </c>
      <c r="N2262" s="4" t="e">
        <f>IF(Table1[[#This Row],[Import to Gateway Calculator?]]="Yes",IFERROR(Table1[[#This Row],[Recording Resolution '[MP']]],""),0)</f>
        <v>#VALUE!</v>
      </c>
      <c r="O2262" s="4" t="e">
        <f>IF(Table1[[#This Row],[Import to Gateway Calculator?]]="Yes",IFERROR(Table1[[#This Row],[Frame Rate '[FPS'] 1]],""),0)</f>
        <v>#VALUE!</v>
      </c>
      <c r="P2262" s="4" t="e">
        <f>IF(Table1[[#This Row],[Import to Gateway Calculator?]]="Yes",IFERROR(Table1[[#This Row],[Days of Storage 1]],""),0)</f>
        <v>#VALUE!</v>
      </c>
    </row>
    <row r="2263" spans="1:16" x14ac:dyDescent="0.25">
      <c r="A2263" s="5" t="e">
        <f t="shared" si="215"/>
        <v>#VALUE!</v>
      </c>
      <c r="B2263" s="6" t="str">
        <f>IFERROR(IF(Table1[[#This Row],[Multi-lens? 1]]="No", 1, IF(Table1[[#This Row],[Multi-lens? 1]]="Dual", 2, IF(Table1[[#This Row],[Multi-lens? 1]]="Quad", 4, ""))),"")</f>
        <v/>
      </c>
      <c r="C2263" s="6" t="e">
        <f t="shared" si="216"/>
        <v>#VALUE!</v>
      </c>
      <c r="D2263" s="6" t="e">
        <f t="shared" si="217"/>
        <v>#VALUE!</v>
      </c>
      <c r="E2263" s="6" t="e">
        <f t="shared" si="218"/>
        <v>#VALUE!</v>
      </c>
      <c r="F2263" s="6" t="e">
        <f t="shared" si="219"/>
        <v>#VALUE!</v>
      </c>
      <c r="H2263" s="6" t="str">
        <f>IFERROR(IF(Table1[[#This Row],[Multi-lens? 1]]="No", 1, IF(Table1[[#This Row],[Multi-lens? 1]]="Dual", 2, IF(Table1[[#This Row],[Multi-lens? 1]]="Quad", 4, ""))),"")</f>
        <v/>
      </c>
      <c r="I2263" s="9" t="str">
        <f>IFERROR(Table1[[#This Row],[Name]],"")</f>
        <v/>
      </c>
      <c r="K2263" s="3" t="str">
        <f t="shared" si="214"/>
        <v/>
      </c>
      <c r="M2263" s="4" t="e">
        <f>IF(Table1[[#This Row],[Import to Gateway Calculator?]]="Yes",IFERROR(Table1[[#This Row],[Streaming Resolution '[MP']]],""),0)</f>
        <v>#VALUE!</v>
      </c>
      <c r="N2263" s="4" t="e">
        <f>IF(Table1[[#This Row],[Import to Gateway Calculator?]]="Yes",IFERROR(Table1[[#This Row],[Recording Resolution '[MP']]],""),0)</f>
        <v>#VALUE!</v>
      </c>
      <c r="O2263" s="4" t="e">
        <f>IF(Table1[[#This Row],[Import to Gateway Calculator?]]="Yes",IFERROR(Table1[[#This Row],[Frame Rate '[FPS'] 1]],""),0)</f>
        <v>#VALUE!</v>
      </c>
      <c r="P2263" s="4" t="e">
        <f>IF(Table1[[#This Row],[Import to Gateway Calculator?]]="Yes",IFERROR(Table1[[#This Row],[Days of Storage 1]],""),0)</f>
        <v>#VALUE!</v>
      </c>
    </row>
    <row r="2264" spans="1:16" x14ac:dyDescent="0.25">
      <c r="A2264" s="5" t="e">
        <f t="shared" si="215"/>
        <v>#VALUE!</v>
      </c>
      <c r="B2264" s="6" t="str">
        <f>IFERROR(IF(Table1[[#This Row],[Multi-lens? 1]]="No", 1, IF(Table1[[#This Row],[Multi-lens? 1]]="Dual", 2, IF(Table1[[#This Row],[Multi-lens? 1]]="Quad", 4, ""))),"")</f>
        <v/>
      </c>
      <c r="C2264" s="6" t="e">
        <f t="shared" si="216"/>
        <v>#VALUE!</v>
      </c>
      <c r="D2264" s="6" t="e">
        <f t="shared" si="217"/>
        <v>#VALUE!</v>
      </c>
      <c r="E2264" s="6" t="e">
        <f t="shared" si="218"/>
        <v>#VALUE!</v>
      </c>
      <c r="F2264" s="6" t="e">
        <f t="shared" si="219"/>
        <v>#VALUE!</v>
      </c>
      <c r="H2264" s="6" t="str">
        <f>IFERROR(IF(Table1[[#This Row],[Multi-lens? 1]]="No", 1, IF(Table1[[#This Row],[Multi-lens? 1]]="Dual", 2, IF(Table1[[#This Row],[Multi-lens? 1]]="Quad", 4, ""))),"")</f>
        <v/>
      </c>
      <c r="I2264" s="9" t="str">
        <f>IFERROR(Table1[[#This Row],[Name]],"")</f>
        <v/>
      </c>
      <c r="K2264" s="3" t="str">
        <f t="shared" si="214"/>
        <v/>
      </c>
      <c r="M2264" s="4" t="e">
        <f>IF(Table1[[#This Row],[Import to Gateway Calculator?]]="Yes",IFERROR(Table1[[#This Row],[Streaming Resolution '[MP']]],""),0)</f>
        <v>#VALUE!</v>
      </c>
      <c r="N2264" s="4" t="e">
        <f>IF(Table1[[#This Row],[Import to Gateway Calculator?]]="Yes",IFERROR(Table1[[#This Row],[Recording Resolution '[MP']]],""),0)</f>
        <v>#VALUE!</v>
      </c>
      <c r="O2264" s="4" t="e">
        <f>IF(Table1[[#This Row],[Import to Gateway Calculator?]]="Yes",IFERROR(Table1[[#This Row],[Frame Rate '[FPS'] 1]],""),0)</f>
        <v>#VALUE!</v>
      </c>
      <c r="P2264" s="4" t="e">
        <f>IF(Table1[[#This Row],[Import to Gateway Calculator?]]="Yes",IFERROR(Table1[[#This Row],[Days of Storage 1]],""),0)</f>
        <v>#VALUE!</v>
      </c>
    </row>
    <row r="2265" spans="1:16" x14ac:dyDescent="0.25">
      <c r="A2265" s="5" t="e">
        <f t="shared" si="215"/>
        <v>#VALUE!</v>
      </c>
      <c r="B2265" s="6" t="str">
        <f>IFERROR(IF(Table1[[#This Row],[Multi-lens? 1]]="No", 1, IF(Table1[[#This Row],[Multi-lens? 1]]="Dual", 2, IF(Table1[[#This Row],[Multi-lens? 1]]="Quad", 4, ""))),"")</f>
        <v/>
      </c>
      <c r="C2265" s="6" t="e">
        <f t="shared" si="216"/>
        <v>#VALUE!</v>
      </c>
      <c r="D2265" s="6" t="e">
        <f t="shared" si="217"/>
        <v>#VALUE!</v>
      </c>
      <c r="E2265" s="6" t="e">
        <f t="shared" si="218"/>
        <v>#VALUE!</v>
      </c>
      <c r="F2265" s="6" t="e">
        <f t="shared" si="219"/>
        <v>#VALUE!</v>
      </c>
      <c r="H2265" s="6" t="str">
        <f>IFERROR(IF(Table1[[#This Row],[Multi-lens? 1]]="No", 1, IF(Table1[[#This Row],[Multi-lens? 1]]="Dual", 2, IF(Table1[[#This Row],[Multi-lens? 1]]="Quad", 4, ""))),"")</f>
        <v/>
      </c>
      <c r="I2265" s="9" t="str">
        <f>IFERROR(Table1[[#This Row],[Name]],"")</f>
        <v/>
      </c>
      <c r="K2265" s="3" t="str">
        <f t="shared" si="214"/>
        <v/>
      </c>
      <c r="M2265" s="4" t="e">
        <f>IF(Table1[[#This Row],[Import to Gateway Calculator?]]="Yes",IFERROR(Table1[[#This Row],[Streaming Resolution '[MP']]],""),0)</f>
        <v>#VALUE!</v>
      </c>
      <c r="N2265" s="4" t="e">
        <f>IF(Table1[[#This Row],[Import to Gateway Calculator?]]="Yes",IFERROR(Table1[[#This Row],[Recording Resolution '[MP']]],""),0)</f>
        <v>#VALUE!</v>
      </c>
      <c r="O2265" s="4" t="e">
        <f>IF(Table1[[#This Row],[Import to Gateway Calculator?]]="Yes",IFERROR(Table1[[#This Row],[Frame Rate '[FPS'] 1]],""),0)</f>
        <v>#VALUE!</v>
      </c>
      <c r="P2265" s="4" t="e">
        <f>IF(Table1[[#This Row],[Import to Gateway Calculator?]]="Yes",IFERROR(Table1[[#This Row],[Days of Storage 1]],""),0)</f>
        <v>#VALUE!</v>
      </c>
    </row>
    <row r="2266" spans="1:16" x14ac:dyDescent="0.25">
      <c r="A2266" s="5" t="e">
        <f t="shared" si="215"/>
        <v>#VALUE!</v>
      </c>
      <c r="B2266" s="6" t="str">
        <f>IFERROR(IF(Table1[[#This Row],[Multi-lens? 1]]="No", 1, IF(Table1[[#This Row],[Multi-lens? 1]]="Dual", 2, IF(Table1[[#This Row],[Multi-lens? 1]]="Quad", 4, ""))),"")</f>
        <v/>
      </c>
      <c r="C2266" s="6" t="e">
        <f t="shared" si="216"/>
        <v>#VALUE!</v>
      </c>
      <c r="D2266" s="6" t="e">
        <f t="shared" si="217"/>
        <v>#VALUE!</v>
      </c>
      <c r="E2266" s="6" t="e">
        <f t="shared" si="218"/>
        <v>#VALUE!</v>
      </c>
      <c r="F2266" s="6" t="e">
        <f t="shared" si="219"/>
        <v>#VALUE!</v>
      </c>
      <c r="H2266" s="6" t="str">
        <f>IFERROR(IF(Table1[[#This Row],[Multi-lens? 1]]="No", 1, IF(Table1[[#This Row],[Multi-lens? 1]]="Dual", 2, IF(Table1[[#This Row],[Multi-lens? 1]]="Quad", 4, ""))),"")</f>
        <v/>
      </c>
      <c r="I2266" s="9" t="str">
        <f>IFERROR(Table1[[#This Row],[Name]],"")</f>
        <v/>
      </c>
      <c r="K2266" s="3" t="str">
        <f t="shared" si="214"/>
        <v/>
      </c>
      <c r="M2266" s="4" t="e">
        <f>IF(Table1[[#This Row],[Import to Gateway Calculator?]]="Yes",IFERROR(Table1[[#This Row],[Streaming Resolution '[MP']]],""),0)</f>
        <v>#VALUE!</v>
      </c>
      <c r="N2266" s="4" t="e">
        <f>IF(Table1[[#This Row],[Import to Gateway Calculator?]]="Yes",IFERROR(Table1[[#This Row],[Recording Resolution '[MP']]],""),0)</f>
        <v>#VALUE!</v>
      </c>
      <c r="O2266" s="4" t="e">
        <f>IF(Table1[[#This Row],[Import to Gateway Calculator?]]="Yes",IFERROR(Table1[[#This Row],[Frame Rate '[FPS'] 1]],""),0)</f>
        <v>#VALUE!</v>
      </c>
      <c r="P2266" s="4" t="e">
        <f>IF(Table1[[#This Row],[Import to Gateway Calculator?]]="Yes",IFERROR(Table1[[#This Row],[Days of Storage 1]],""),0)</f>
        <v>#VALUE!</v>
      </c>
    </row>
    <row r="2267" spans="1:16" x14ac:dyDescent="0.25">
      <c r="A2267" s="5" t="e">
        <f t="shared" si="215"/>
        <v>#VALUE!</v>
      </c>
      <c r="B2267" s="6" t="str">
        <f>IFERROR(IF(Table1[[#This Row],[Multi-lens? 1]]="No", 1, IF(Table1[[#This Row],[Multi-lens? 1]]="Dual", 2, IF(Table1[[#This Row],[Multi-lens? 1]]="Quad", 4, ""))),"")</f>
        <v/>
      </c>
      <c r="C2267" s="6" t="e">
        <f t="shared" si="216"/>
        <v>#VALUE!</v>
      </c>
      <c r="D2267" s="6" t="e">
        <f t="shared" si="217"/>
        <v>#VALUE!</v>
      </c>
      <c r="E2267" s="6" t="e">
        <f t="shared" si="218"/>
        <v>#VALUE!</v>
      </c>
      <c r="F2267" s="6" t="e">
        <f t="shared" si="219"/>
        <v>#VALUE!</v>
      </c>
      <c r="H2267" s="6" t="str">
        <f>IFERROR(IF(Table1[[#This Row],[Multi-lens? 1]]="No", 1, IF(Table1[[#This Row],[Multi-lens? 1]]="Dual", 2, IF(Table1[[#This Row],[Multi-lens? 1]]="Quad", 4, ""))),"")</f>
        <v/>
      </c>
      <c r="I2267" s="9" t="str">
        <f>IFERROR(Table1[[#This Row],[Name]],"")</f>
        <v/>
      </c>
      <c r="K2267" s="3" t="str">
        <f t="shared" si="214"/>
        <v/>
      </c>
      <c r="M2267" s="4" t="e">
        <f>IF(Table1[[#This Row],[Import to Gateway Calculator?]]="Yes",IFERROR(Table1[[#This Row],[Streaming Resolution '[MP']]],""),0)</f>
        <v>#VALUE!</v>
      </c>
      <c r="N2267" s="4" t="e">
        <f>IF(Table1[[#This Row],[Import to Gateway Calculator?]]="Yes",IFERROR(Table1[[#This Row],[Recording Resolution '[MP']]],""),0)</f>
        <v>#VALUE!</v>
      </c>
      <c r="O2267" s="4" t="e">
        <f>IF(Table1[[#This Row],[Import to Gateway Calculator?]]="Yes",IFERROR(Table1[[#This Row],[Frame Rate '[FPS'] 1]],""),0)</f>
        <v>#VALUE!</v>
      </c>
      <c r="P2267" s="4" t="e">
        <f>IF(Table1[[#This Row],[Import to Gateway Calculator?]]="Yes",IFERROR(Table1[[#This Row],[Days of Storage 1]],""),0)</f>
        <v>#VALUE!</v>
      </c>
    </row>
    <row r="2268" spans="1:16" x14ac:dyDescent="0.25">
      <c r="A2268" s="5" t="e">
        <f t="shared" si="215"/>
        <v>#VALUE!</v>
      </c>
      <c r="B2268" s="6" t="str">
        <f>IFERROR(IF(Table1[[#This Row],[Multi-lens? 1]]="No", 1, IF(Table1[[#This Row],[Multi-lens? 1]]="Dual", 2, IF(Table1[[#This Row],[Multi-lens? 1]]="Quad", 4, ""))),"")</f>
        <v/>
      </c>
      <c r="C2268" s="6" t="e">
        <f t="shared" si="216"/>
        <v>#VALUE!</v>
      </c>
      <c r="D2268" s="6" t="e">
        <f t="shared" si="217"/>
        <v>#VALUE!</v>
      </c>
      <c r="E2268" s="6" t="e">
        <f t="shared" si="218"/>
        <v>#VALUE!</v>
      </c>
      <c r="F2268" s="6" t="e">
        <f t="shared" si="219"/>
        <v>#VALUE!</v>
      </c>
      <c r="H2268" s="6" t="str">
        <f>IFERROR(IF(Table1[[#This Row],[Multi-lens? 1]]="No", 1, IF(Table1[[#This Row],[Multi-lens? 1]]="Dual", 2, IF(Table1[[#This Row],[Multi-lens? 1]]="Quad", 4, ""))),"")</f>
        <v/>
      </c>
      <c r="I2268" s="9" t="str">
        <f>IFERROR(Table1[[#This Row],[Name]],"")</f>
        <v/>
      </c>
      <c r="K2268" s="3" t="str">
        <f t="shared" si="214"/>
        <v/>
      </c>
      <c r="M2268" s="4" t="e">
        <f>IF(Table1[[#This Row],[Import to Gateway Calculator?]]="Yes",IFERROR(Table1[[#This Row],[Streaming Resolution '[MP']]],""),0)</f>
        <v>#VALUE!</v>
      </c>
      <c r="N2268" s="4" t="e">
        <f>IF(Table1[[#This Row],[Import to Gateway Calculator?]]="Yes",IFERROR(Table1[[#This Row],[Recording Resolution '[MP']]],""),0)</f>
        <v>#VALUE!</v>
      </c>
      <c r="O2268" s="4" t="e">
        <f>IF(Table1[[#This Row],[Import to Gateway Calculator?]]="Yes",IFERROR(Table1[[#This Row],[Frame Rate '[FPS'] 1]],""),0)</f>
        <v>#VALUE!</v>
      </c>
      <c r="P2268" s="4" t="e">
        <f>IF(Table1[[#This Row],[Import to Gateway Calculator?]]="Yes",IFERROR(Table1[[#This Row],[Days of Storage 1]],""),0)</f>
        <v>#VALUE!</v>
      </c>
    </row>
    <row r="2269" spans="1:16" x14ac:dyDescent="0.25">
      <c r="A2269" s="5" t="e">
        <f t="shared" si="215"/>
        <v>#VALUE!</v>
      </c>
      <c r="B2269" s="6" t="str">
        <f>IFERROR(IF(Table1[[#This Row],[Multi-lens? 1]]="No", 1, IF(Table1[[#This Row],[Multi-lens? 1]]="Dual", 2, IF(Table1[[#This Row],[Multi-lens? 1]]="Quad", 4, ""))),"")</f>
        <v/>
      </c>
      <c r="C2269" s="6" t="e">
        <f t="shared" si="216"/>
        <v>#VALUE!</v>
      </c>
      <c r="D2269" s="6" t="e">
        <f t="shared" si="217"/>
        <v>#VALUE!</v>
      </c>
      <c r="E2269" s="6" t="e">
        <f t="shared" si="218"/>
        <v>#VALUE!</v>
      </c>
      <c r="F2269" s="6" t="e">
        <f t="shared" si="219"/>
        <v>#VALUE!</v>
      </c>
      <c r="H2269" s="6" t="str">
        <f>IFERROR(IF(Table1[[#This Row],[Multi-lens? 1]]="No", 1, IF(Table1[[#This Row],[Multi-lens? 1]]="Dual", 2, IF(Table1[[#This Row],[Multi-lens? 1]]="Quad", 4, ""))),"")</f>
        <v/>
      </c>
      <c r="I2269" s="9" t="str">
        <f>IFERROR(Table1[[#This Row],[Name]],"")</f>
        <v/>
      </c>
      <c r="K2269" s="3" t="str">
        <f t="shared" si="214"/>
        <v/>
      </c>
      <c r="M2269" s="4" t="e">
        <f>IF(Table1[[#This Row],[Import to Gateway Calculator?]]="Yes",IFERROR(Table1[[#This Row],[Streaming Resolution '[MP']]],""),0)</f>
        <v>#VALUE!</v>
      </c>
      <c r="N2269" s="4" t="e">
        <f>IF(Table1[[#This Row],[Import to Gateway Calculator?]]="Yes",IFERROR(Table1[[#This Row],[Recording Resolution '[MP']]],""),0)</f>
        <v>#VALUE!</v>
      </c>
      <c r="O2269" s="4" t="e">
        <f>IF(Table1[[#This Row],[Import to Gateway Calculator?]]="Yes",IFERROR(Table1[[#This Row],[Frame Rate '[FPS'] 1]],""),0)</f>
        <v>#VALUE!</v>
      </c>
      <c r="P2269" s="4" t="e">
        <f>IF(Table1[[#This Row],[Import to Gateway Calculator?]]="Yes",IFERROR(Table1[[#This Row],[Days of Storage 1]],""),0)</f>
        <v>#VALUE!</v>
      </c>
    </row>
    <row r="2270" spans="1:16" x14ac:dyDescent="0.25">
      <c r="A2270" s="5" t="e">
        <f t="shared" si="215"/>
        <v>#VALUE!</v>
      </c>
      <c r="B2270" s="6" t="str">
        <f>IFERROR(IF(Table1[[#This Row],[Multi-lens? 1]]="No", 1, IF(Table1[[#This Row],[Multi-lens? 1]]="Dual", 2, IF(Table1[[#This Row],[Multi-lens? 1]]="Quad", 4, ""))),"")</f>
        <v/>
      </c>
      <c r="C2270" s="6" t="e">
        <f t="shared" si="216"/>
        <v>#VALUE!</v>
      </c>
      <c r="D2270" s="6" t="e">
        <f t="shared" si="217"/>
        <v>#VALUE!</v>
      </c>
      <c r="E2270" s="6" t="e">
        <f t="shared" si="218"/>
        <v>#VALUE!</v>
      </c>
      <c r="F2270" s="6" t="e">
        <f t="shared" si="219"/>
        <v>#VALUE!</v>
      </c>
      <c r="H2270" s="6" t="str">
        <f>IFERROR(IF(Table1[[#This Row],[Multi-lens? 1]]="No", 1, IF(Table1[[#This Row],[Multi-lens? 1]]="Dual", 2, IF(Table1[[#This Row],[Multi-lens? 1]]="Quad", 4, ""))),"")</f>
        <v/>
      </c>
      <c r="I2270" s="9" t="str">
        <f>IFERROR(Table1[[#This Row],[Name]],"")</f>
        <v/>
      </c>
      <c r="K2270" s="3" t="str">
        <f t="shared" si="214"/>
        <v/>
      </c>
      <c r="M2270" s="4" t="e">
        <f>IF(Table1[[#This Row],[Import to Gateway Calculator?]]="Yes",IFERROR(Table1[[#This Row],[Streaming Resolution '[MP']]],""),0)</f>
        <v>#VALUE!</v>
      </c>
      <c r="N2270" s="4" t="e">
        <f>IF(Table1[[#This Row],[Import to Gateway Calculator?]]="Yes",IFERROR(Table1[[#This Row],[Recording Resolution '[MP']]],""),0)</f>
        <v>#VALUE!</v>
      </c>
      <c r="O2270" s="4" t="e">
        <f>IF(Table1[[#This Row],[Import to Gateway Calculator?]]="Yes",IFERROR(Table1[[#This Row],[Frame Rate '[FPS'] 1]],""),0)</f>
        <v>#VALUE!</v>
      </c>
      <c r="P2270" s="4" t="e">
        <f>IF(Table1[[#This Row],[Import to Gateway Calculator?]]="Yes",IFERROR(Table1[[#This Row],[Days of Storage 1]],""),0)</f>
        <v>#VALUE!</v>
      </c>
    </row>
    <row r="2271" spans="1:16" x14ac:dyDescent="0.25">
      <c r="A2271" s="5" t="e">
        <f t="shared" si="215"/>
        <v>#VALUE!</v>
      </c>
      <c r="B2271" s="6" t="str">
        <f>IFERROR(IF(Table1[[#This Row],[Multi-lens? 1]]="No", 1, IF(Table1[[#This Row],[Multi-lens? 1]]="Dual", 2, IF(Table1[[#This Row],[Multi-lens? 1]]="Quad", 4, ""))),"")</f>
        <v/>
      </c>
      <c r="C2271" s="6" t="e">
        <f t="shared" si="216"/>
        <v>#VALUE!</v>
      </c>
      <c r="D2271" s="6" t="e">
        <f t="shared" si="217"/>
        <v>#VALUE!</v>
      </c>
      <c r="E2271" s="6" t="e">
        <f t="shared" si="218"/>
        <v>#VALUE!</v>
      </c>
      <c r="F2271" s="6" t="e">
        <f t="shared" si="219"/>
        <v>#VALUE!</v>
      </c>
      <c r="H2271" s="6" t="str">
        <f>IFERROR(IF(Table1[[#This Row],[Multi-lens? 1]]="No", 1, IF(Table1[[#This Row],[Multi-lens? 1]]="Dual", 2, IF(Table1[[#This Row],[Multi-lens? 1]]="Quad", 4, ""))),"")</f>
        <v/>
      </c>
      <c r="I2271" s="9" t="str">
        <f>IFERROR(Table1[[#This Row],[Name]],"")</f>
        <v/>
      </c>
      <c r="K2271" s="3" t="str">
        <f t="shared" si="214"/>
        <v/>
      </c>
      <c r="M2271" s="4" t="e">
        <f>IF(Table1[[#This Row],[Import to Gateway Calculator?]]="Yes",IFERROR(Table1[[#This Row],[Streaming Resolution '[MP']]],""),0)</f>
        <v>#VALUE!</v>
      </c>
      <c r="N2271" s="4" t="e">
        <f>IF(Table1[[#This Row],[Import to Gateway Calculator?]]="Yes",IFERROR(Table1[[#This Row],[Recording Resolution '[MP']]],""),0)</f>
        <v>#VALUE!</v>
      </c>
      <c r="O2271" s="4" t="e">
        <f>IF(Table1[[#This Row],[Import to Gateway Calculator?]]="Yes",IFERROR(Table1[[#This Row],[Frame Rate '[FPS'] 1]],""),0)</f>
        <v>#VALUE!</v>
      </c>
      <c r="P2271" s="4" t="e">
        <f>IF(Table1[[#This Row],[Import to Gateway Calculator?]]="Yes",IFERROR(Table1[[#This Row],[Days of Storage 1]],""),0)</f>
        <v>#VALUE!</v>
      </c>
    </row>
    <row r="2272" spans="1:16" x14ac:dyDescent="0.25">
      <c r="A2272" s="5" t="e">
        <f t="shared" si="215"/>
        <v>#VALUE!</v>
      </c>
      <c r="B2272" s="6" t="str">
        <f>IFERROR(IF(Table1[[#This Row],[Multi-lens? 1]]="No", 1, IF(Table1[[#This Row],[Multi-lens? 1]]="Dual", 2, IF(Table1[[#This Row],[Multi-lens? 1]]="Quad", 4, ""))),"")</f>
        <v/>
      </c>
      <c r="C2272" s="6" t="e">
        <f t="shared" si="216"/>
        <v>#VALUE!</v>
      </c>
      <c r="D2272" s="6" t="e">
        <f t="shared" si="217"/>
        <v>#VALUE!</v>
      </c>
      <c r="E2272" s="6" t="e">
        <f t="shared" si="218"/>
        <v>#VALUE!</v>
      </c>
      <c r="F2272" s="6" t="e">
        <f t="shared" si="219"/>
        <v>#VALUE!</v>
      </c>
      <c r="H2272" s="6" t="str">
        <f>IFERROR(IF(Table1[[#This Row],[Multi-lens? 1]]="No", 1, IF(Table1[[#This Row],[Multi-lens? 1]]="Dual", 2, IF(Table1[[#This Row],[Multi-lens? 1]]="Quad", 4, ""))),"")</f>
        <v/>
      </c>
      <c r="I2272" s="9" t="str">
        <f>IFERROR(Table1[[#This Row],[Name]],"")</f>
        <v/>
      </c>
      <c r="K2272" s="3" t="str">
        <f t="shared" si="214"/>
        <v/>
      </c>
      <c r="M2272" s="4" t="e">
        <f>IF(Table1[[#This Row],[Import to Gateway Calculator?]]="Yes",IFERROR(Table1[[#This Row],[Streaming Resolution '[MP']]],""),0)</f>
        <v>#VALUE!</v>
      </c>
      <c r="N2272" s="4" t="e">
        <f>IF(Table1[[#This Row],[Import to Gateway Calculator?]]="Yes",IFERROR(Table1[[#This Row],[Recording Resolution '[MP']]],""),0)</f>
        <v>#VALUE!</v>
      </c>
      <c r="O2272" s="4" t="e">
        <f>IF(Table1[[#This Row],[Import to Gateway Calculator?]]="Yes",IFERROR(Table1[[#This Row],[Frame Rate '[FPS'] 1]],""),0)</f>
        <v>#VALUE!</v>
      </c>
      <c r="P2272" s="4" t="e">
        <f>IF(Table1[[#This Row],[Import to Gateway Calculator?]]="Yes",IFERROR(Table1[[#This Row],[Days of Storage 1]],""),0)</f>
        <v>#VALUE!</v>
      </c>
    </row>
    <row r="2273" spans="1:16" x14ac:dyDescent="0.25">
      <c r="A2273" s="5" t="e">
        <f t="shared" si="215"/>
        <v>#VALUE!</v>
      </c>
      <c r="B2273" s="6" t="str">
        <f>IFERROR(IF(Table1[[#This Row],[Multi-lens? 1]]="No", 1, IF(Table1[[#This Row],[Multi-lens? 1]]="Dual", 2, IF(Table1[[#This Row],[Multi-lens? 1]]="Quad", 4, ""))),"")</f>
        <v/>
      </c>
      <c r="C2273" s="6" t="e">
        <f t="shared" si="216"/>
        <v>#VALUE!</v>
      </c>
      <c r="D2273" s="6" t="e">
        <f t="shared" si="217"/>
        <v>#VALUE!</v>
      </c>
      <c r="E2273" s="6" t="e">
        <f t="shared" si="218"/>
        <v>#VALUE!</v>
      </c>
      <c r="F2273" s="6" t="e">
        <f t="shared" si="219"/>
        <v>#VALUE!</v>
      </c>
      <c r="H2273" s="6" t="str">
        <f>IFERROR(IF(Table1[[#This Row],[Multi-lens? 1]]="No", 1, IF(Table1[[#This Row],[Multi-lens? 1]]="Dual", 2, IF(Table1[[#This Row],[Multi-lens? 1]]="Quad", 4, ""))),"")</f>
        <v/>
      </c>
      <c r="I2273" s="9" t="str">
        <f>IFERROR(Table1[[#This Row],[Name]],"")</f>
        <v/>
      </c>
      <c r="K2273" s="3" t="str">
        <f t="shared" si="214"/>
        <v/>
      </c>
      <c r="M2273" s="4" t="e">
        <f>IF(Table1[[#This Row],[Import to Gateway Calculator?]]="Yes",IFERROR(Table1[[#This Row],[Streaming Resolution '[MP']]],""),0)</f>
        <v>#VALUE!</v>
      </c>
      <c r="N2273" s="4" t="e">
        <f>IF(Table1[[#This Row],[Import to Gateway Calculator?]]="Yes",IFERROR(Table1[[#This Row],[Recording Resolution '[MP']]],""),0)</f>
        <v>#VALUE!</v>
      </c>
      <c r="O2273" s="4" t="e">
        <f>IF(Table1[[#This Row],[Import to Gateway Calculator?]]="Yes",IFERROR(Table1[[#This Row],[Frame Rate '[FPS'] 1]],""),0)</f>
        <v>#VALUE!</v>
      </c>
      <c r="P2273" s="4" t="e">
        <f>IF(Table1[[#This Row],[Import to Gateway Calculator?]]="Yes",IFERROR(Table1[[#This Row],[Days of Storage 1]],""),0)</f>
        <v>#VALUE!</v>
      </c>
    </row>
    <row r="2274" spans="1:16" x14ac:dyDescent="0.25">
      <c r="A2274" s="5" t="e">
        <f t="shared" si="215"/>
        <v>#VALUE!</v>
      </c>
      <c r="B2274" s="6" t="str">
        <f>IFERROR(IF(Table1[[#This Row],[Multi-lens? 1]]="No", 1, IF(Table1[[#This Row],[Multi-lens? 1]]="Dual", 2, IF(Table1[[#This Row],[Multi-lens? 1]]="Quad", 4, ""))),"")</f>
        <v/>
      </c>
      <c r="C2274" s="6" t="e">
        <f t="shared" si="216"/>
        <v>#VALUE!</v>
      </c>
      <c r="D2274" s="6" t="e">
        <f t="shared" si="217"/>
        <v>#VALUE!</v>
      </c>
      <c r="E2274" s="6" t="e">
        <f t="shared" si="218"/>
        <v>#VALUE!</v>
      </c>
      <c r="F2274" s="6" t="e">
        <f t="shared" si="219"/>
        <v>#VALUE!</v>
      </c>
      <c r="H2274" s="6" t="str">
        <f>IFERROR(IF(Table1[[#This Row],[Multi-lens? 1]]="No", 1, IF(Table1[[#This Row],[Multi-lens? 1]]="Dual", 2, IF(Table1[[#This Row],[Multi-lens? 1]]="Quad", 4, ""))),"")</f>
        <v/>
      </c>
      <c r="I2274" s="9" t="str">
        <f>IFERROR(Table1[[#This Row],[Name]],"")</f>
        <v/>
      </c>
      <c r="K2274" s="3" t="str">
        <f t="shared" si="214"/>
        <v/>
      </c>
      <c r="M2274" s="4" t="e">
        <f>IF(Table1[[#This Row],[Import to Gateway Calculator?]]="Yes",IFERROR(Table1[[#This Row],[Streaming Resolution '[MP']]],""),0)</f>
        <v>#VALUE!</v>
      </c>
      <c r="N2274" s="4" t="e">
        <f>IF(Table1[[#This Row],[Import to Gateway Calculator?]]="Yes",IFERROR(Table1[[#This Row],[Recording Resolution '[MP']]],""),0)</f>
        <v>#VALUE!</v>
      </c>
      <c r="O2274" s="4" t="e">
        <f>IF(Table1[[#This Row],[Import to Gateway Calculator?]]="Yes",IFERROR(Table1[[#This Row],[Frame Rate '[FPS'] 1]],""),0)</f>
        <v>#VALUE!</v>
      </c>
      <c r="P2274" s="4" t="e">
        <f>IF(Table1[[#This Row],[Import to Gateway Calculator?]]="Yes",IFERROR(Table1[[#This Row],[Days of Storage 1]],""),0)</f>
        <v>#VALUE!</v>
      </c>
    </row>
    <row r="2275" spans="1:16" x14ac:dyDescent="0.25">
      <c r="A2275" s="5" t="e">
        <f t="shared" si="215"/>
        <v>#VALUE!</v>
      </c>
      <c r="B2275" s="6" t="str">
        <f>IFERROR(IF(Table1[[#This Row],[Multi-lens? 1]]="No", 1, IF(Table1[[#This Row],[Multi-lens? 1]]="Dual", 2, IF(Table1[[#This Row],[Multi-lens? 1]]="Quad", 4, ""))),"")</f>
        <v/>
      </c>
      <c r="C2275" s="6" t="e">
        <f t="shared" si="216"/>
        <v>#VALUE!</v>
      </c>
      <c r="D2275" s="6" t="e">
        <f t="shared" si="217"/>
        <v>#VALUE!</v>
      </c>
      <c r="E2275" s="6" t="e">
        <f t="shared" si="218"/>
        <v>#VALUE!</v>
      </c>
      <c r="F2275" s="6" t="e">
        <f t="shared" si="219"/>
        <v>#VALUE!</v>
      </c>
      <c r="H2275" s="6" t="str">
        <f>IFERROR(IF(Table1[[#This Row],[Multi-lens? 1]]="No", 1, IF(Table1[[#This Row],[Multi-lens? 1]]="Dual", 2, IF(Table1[[#This Row],[Multi-lens? 1]]="Quad", 4, ""))),"")</f>
        <v/>
      </c>
      <c r="I2275" s="9" t="str">
        <f>IFERROR(Table1[[#This Row],[Name]],"")</f>
        <v/>
      </c>
      <c r="K2275" s="3" t="str">
        <f t="shared" si="214"/>
        <v/>
      </c>
      <c r="M2275" s="4" t="e">
        <f>IF(Table1[[#This Row],[Import to Gateway Calculator?]]="Yes",IFERROR(Table1[[#This Row],[Streaming Resolution '[MP']]],""),0)</f>
        <v>#VALUE!</v>
      </c>
      <c r="N2275" s="4" t="e">
        <f>IF(Table1[[#This Row],[Import to Gateway Calculator?]]="Yes",IFERROR(Table1[[#This Row],[Recording Resolution '[MP']]],""),0)</f>
        <v>#VALUE!</v>
      </c>
      <c r="O2275" s="4" t="e">
        <f>IF(Table1[[#This Row],[Import to Gateway Calculator?]]="Yes",IFERROR(Table1[[#This Row],[Frame Rate '[FPS'] 1]],""),0)</f>
        <v>#VALUE!</v>
      </c>
      <c r="P2275" s="4" t="e">
        <f>IF(Table1[[#This Row],[Import to Gateway Calculator?]]="Yes",IFERROR(Table1[[#This Row],[Days of Storage 1]],""),0)</f>
        <v>#VALUE!</v>
      </c>
    </row>
    <row r="2276" spans="1:16" x14ac:dyDescent="0.25">
      <c r="A2276" s="5" t="e">
        <f t="shared" si="215"/>
        <v>#VALUE!</v>
      </c>
      <c r="B2276" s="6" t="str">
        <f>IFERROR(IF(Table1[[#This Row],[Multi-lens? 1]]="No", 1, IF(Table1[[#This Row],[Multi-lens? 1]]="Dual", 2, IF(Table1[[#This Row],[Multi-lens? 1]]="Quad", 4, ""))),"")</f>
        <v/>
      </c>
      <c r="C2276" s="6" t="e">
        <f t="shared" si="216"/>
        <v>#VALUE!</v>
      </c>
      <c r="D2276" s="6" t="e">
        <f t="shared" si="217"/>
        <v>#VALUE!</v>
      </c>
      <c r="E2276" s="6" t="e">
        <f t="shared" si="218"/>
        <v>#VALUE!</v>
      </c>
      <c r="F2276" s="6" t="e">
        <f t="shared" si="219"/>
        <v>#VALUE!</v>
      </c>
      <c r="H2276" s="6" t="str">
        <f>IFERROR(IF(Table1[[#This Row],[Multi-lens? 1]]="No", 1, IF(Table1[[#This Row],[Multi-lens? 1]]="Dual", 2, IF(Table1[[#This Row],[Multi-lens? 1]]="Quad", 4, ""))),"")</f>
        <v/>
      </c>
      <c r="I2276" s="9" t="str">
        <f>IFERROR(Table1[[#This Row],[Name]],"")</f>
        <v/>
      </c>
      <c r="K2276" s="3" t="str">
        <f t="shared" si="214"/>
        <v/>
      </c>
      <c r="M2276" s="4" t="e">
        <f>IF(Table1[[#This Row],[Import to Gateway Calculator?]]="Yes",IFERROR(Table1[[#This Row],[Streaming Resolution '[MP']]],""),0)</f>
        <v>#VALUE!</v>
      </c>
      <c r="N2276" s="4" t="e">
        <f>IF(Table1[[#This Row],[Import to Gateway Calculator?]]="Yes",IFERROR(Table1[[#This Row],[Recording Resolution '[MP']]],""),0)</f>
        <v>#VALUE!</v>
      </c>
      <c r="O2276" s="4" t="e">
        <f>IF(Table1[[#This Row],[Import to Gateway Calculator?]]="Yes",IFERROR(Table1[[#This Row],[Frame Rate '[FPS'] 1]],""),0)</f>
        <v>#VALUE!</v>
      </c>
      <c r="P2276" s="4" t="e">
        <f>IF(Table1[[#This Row],[Import to Gateway Calculator?]]="Yes",IFERROR(Table1[[#This Row],[Days of Storage 1]],""),0)</f>
        <v>#VALUE!</v>
      </c>
    </row>
    <row r="2277" spans="1:16" x14ac:dyDescent="0.25">
      <c r="A2277" s="5" t="e">
        <f t="shared" si="215"/>
        <v>#VALUE!</v>
      </c>
      <c r="B2277" s="6" t="str">
        <f>IFERROR(IF(Table1[[#This Row],[Multi-lens? 1]]="No", 1, IF(Table1[[#This Row],[Multi-lens? 1]]="Dual", 2, IF(Table1[[#This Row],[Multi-lens? 1]]="Quad", 4, ""))),"")</f>
        <v/>
      </c>
      <c r="C2277" s="6" t="e">
        <f t="shared" si="216"/>
        <v>#VALUE!</v>
      </c>
      <c r="D2277" s="6" t="e">
        <f t="shared" si="217"/>
        <v>#VALUE!</v>
      </c>
      <c r="E2277" s="6" t="e">
        <f t="shared" si="218"/>
        <v>#VALUE!</v>
      </c>
      <c r="F2277" s="6" t="e">
        <f t="shared" si="219"/>
        <v>#VALUE!</v>
      </c>
      <c r="H2277" s="6" t="str">
        <f>IFERROR(IF(Table1[[#This Row],[Multi-lens? 1]]="No", 1, IF(Table1[[#This Row],[Multi-lens? 1]]="Dual", 2, IF(Table1[[#This Row],[Multi-lens? 1]]="Quad", 4, ""))),"")</f>
        <v/>
      </c>
      <c r="I2277" s="9" t="str">
        <f>IFERROR(Table1[[#This Row],[Name]],"")</f>
        <v/>
      </c>
      <c r="K2277" s="3" t="str">
        <f t="shared" si="214"/>
        <v/>
      </c>
      <c r="M2277" s="4" t="e">
        <f>IF(Table1[[#This Row],[Import to Gateway Calculator?]]="Yes",IFERROR(Table1[[#This Row],[Streaming Resolution '[MP']]],""),0)</f>
        <v>#VALUE!</v>
      </c>
      <c r="N2277" s="4" t="e">
        <f>IF(Table1[[#This Row],[Import to Gateway Calculator?]]="Yes",IFERROR(Table1[[#This Row],[Recording Resolution '[MP']]],""),0)</f>
        <v>#VALUE!</v>
      </c>
      <c r="O2277" s="4" t="e">
        <f>IF(Table1[[#This Row],[Import to Gateway Calculator?]]="Yes",IFERROR(Table1[[#This Row],[Frame Rate '[FPS'] 1]],""),0)</f>
        <v>#VALUE!</v>
      </c>
      <c r="P2277" s="4" t="e">
        <f>IF(Table1[[#This Row],[Import to Gateway Calculator?]]="Yes",IFERROR(Table1[[#This Row],[Days of Storage 1]],""),0)</f>
        <v>#VALUE!</v>
      </c>
    </row>
    <row r="2278" spans="1:16" x14ac:dyDescent="0.25">
      <c r="A2278" s="5" t="e">
        <f t="shared" si="215"/>
        <v>#VALUE!</v>
      </c>
      <c r="B2278" s="6" t="str">
        <f>IFERROR(IF(Table1[[#This Row],[Multi-lens? 1]]="No", 1, IF(Table1[[#This Row],[Multi-lens? 1]]="Dual", 2, IF(Table1[[#This Row],[Multi-lens? 1]]="Quad", 4, ""))),"")</f>
        <v/>
      </c>
      <c r="C2278" s="6" t="e">
        <f t="shared" si="216"/>
        <v>#VALUE!</v>
      </c>
      <c r="D2278" s="6" t="e">
        <f t="shared" si="217"/>
        <v>#VALUE!</v>
      </c>
      <c r="E2278" s="6" t="e">
        <f t="shared" si="218"/>
        <v>#VALUE!</v>
      </c>
      <c r="F2278" s="6" t="e">
        <f t="shared" si="219"/>
        <v>#VALUE!</v>
      </c>
      <c r="H2278" s="6" t="str">
        <f>IFERROR(IF(Table1[[#This Row],[Multi-lens? 1]]="No", 1, IF(Table1[[#This Row],[Multi-lens? 1]]="Dual", 2, IF(Table1[[#This Row],[Multi-lens? 1]]="Quad", 4, ""))),"")</f>
        <v/>
      </c>
      <c r="I2278" s="9" t="str">
        <f>IFERROR(Table1[[#This Row],[Name]],"")</f>
        <v/>
      </c>
      <c r="K2278" s="3" t="str">
        <f t="shared" si="214"/>
        <v/>
      </c>
      <c r="M2278" s="4" t="e">
        <f>IF(Table1[[#This Row],[Import to Gateway Calculator?]]="Yes",IFERROR(Table1[[#This Row],[Streaming Resolution '[MP']]],""),0)</f>
        <v>#VALUE!</v>
      </c>
      <c r="N2278" s="4" t="e">
        <f>IF(Table1[[#This Row],[Import to Gateway Calculator?]]="Yes",IFERROR(Table1[[#This Row],[Recording Resolution '[MP']]],""),0)</f>
        <v>#VALUE!</v>
      </c>
      <c r="O2278" s="4" t="e">
        <f>IF(Table1[[#This Row],[Import to Gateway Calculator?]]="Yes",IFERROR(Table1[[#This Row],[Frame Rate '[FPS'] 1]],""),0)</f>
        <v>#VALUE!</v>
      </c>
      <c r="P2278" s="4" t="e">
        <f>IF(Table1[[#This Row],[Import to Gateway Calculator?]]="Yes",IFERROR(Table1[[#This Row],[Days of Storage 1]],""),0)</f>
        <v>#VALUE!</v>
      </c>
    </row>
    <row r="2279" spans="1:16" x14ac:dyDescent="0.25">
      <c r="A2279" s="5" t="e">
        <f t="shared" si="215"/>
        <v>#VALUE!</v>
      </c>
      <c r="B2279" s="6" t="str">
        <f>IFERROR(IF(Table1[[#This Row],[Multi-lens? 1]]="No", 1, IF(Table1[[#This Row],[Multi-lens? 1]]="Dual", 2, IF(Table1[[#This Row],[Multi-lens? 1]]="Quad", 4, ""))),"")</f>
        <v/>
      </c>
      <c r="C2279" s="6" t="e">
        <f t="shared" si="216"/>
        <v>#VALUE!</v>
      </c>
      <c r="D2279" s="6" t="e">
        <f t="shared" si="217"/>
        <v>#VALUE!</v>
      </c>
      <c r="E2279" s="6" t="e">
        <f t="shared" si="218"/>
        <v>#VALUE!</v>
      </c>
      <c r="F2279" s="6" t="e">
        <f t="shared" si="219"/>
        <v>#VALUE!</v>
      </c>
      <c r="H2279" s="6" t="str">
        <f>IFERROR(IF(Table1[[#This Row],[Multi-lens? 1]]="No", 1, IF(Table1[[#This Row],[Multi-lens? 1]]="Dual", 2, IF(Table1[[#This Row],[Multi-lens? 1]]="Quad", 4, ""))),"")</f>
        <v/>
      </c>
      <c r="I2279" s="9" t="str">
        <f>IFERROR(Table1[[#This Row],[Name]],"")</f>
        <v/>
      </c>
      <c r="K2279" s="3" t="str">
        <f t="shared" si="214"/>
        <v/>
      </c>
      <c r="M2279" s="4" t="e">
        <f>IF(Table1[[#This Row],[Import to Gateway Calculator?]]="Yes",IFERROR(Table1[[#This Row],[Streaming Resolution '[MP']]],""),0)</f>
        <v>#VALUE!</v>
      </c>
      <c r="N2279" s="4" t="e">
        <f>IF(Table1[[#This Row],[Import to Gateway Calculator?]]="Yes",IFERROR(Table1[[#This Row],[Recording Resolution '[MP']]],""),0)</f>
        <v>#VALUE!</v>
      </c>
      <c r="O2279" s="4" t="e">
        <f>IF(Table1[[#This Row],[Import to Gateway Calculator?]]="Yes",IFERROR(Table1[[#This Row],[Frame Rate '[FPS'] 1]],""),0)</f>
        <v>#VALUE!</v>
      </c>
      <c r="P2279" s="4" t="e">
        <f>IF(Table1[[#This Row],[Import to Gateway Calculator?]]="Yes",IFERROR(Table1[[#This Row],[Days of Storage 1]],""),0)</f>
        <v>#VALUE!</v>
      </c>
    </row>
    <row r="2280" spans="1:16" x14ac:dyDescent="0.25">
      <c r="A2280" s="5" t="e">
        <f t="shared" si="215"/>
        <v>#VALUE!</v>
      </c>
      <c r="B2280" s="6" t="str">
        <f>IFERROR(IF(Table1[[#This Row],[Multi-lens? 1]]="No", 1, IF(Table1[[#This Row],[Multi-lens? 1]]="Dual", 2, IF(Table1[[#This Row],[Multi-lens? 1]]="Quad", 4, ""))),"")</f>
        <v/>
      </c>
      <c r="C2280" s="6" t="e">
        <f t="shared" si="216"/>
        <v>#VALUE!</v>
      </c>
      <c r="D2280" s="6" t="e">
        <f t="shared" si="217"/>
        <v>#VALUE!</v>
      </c>
      <c r="E2280" s="6" t="e">
        <f t="shared" si="218"/>
        <v>#VALUE!</v>
      </c>
      <c r="F2280" s="6" t="e">
        <f t="shared" si="219"/>
        <v>#VALUE!</v>
      </c>
      <c r="H2280" s="6" t="str">
        <f>IFERROR(IF(Table1[[#This Row],[Multi-lens? 1]]="No", 1, IF(Table1[[#This Row],[Multi-lens? 1]]="Dual", 2, IF(Table1[[#This Row],[Multi-lens? 1]]="Quad", 4, ""))),"")</f>
        <v/>
      </c>
      <c r="I2280" s="9" t="str">
        <f>IFERROR(Table1[[#This Row],[Name]],"")</f>
        <v/>
      </c>
      <c r="K2280" s="3" t="str">
        <f t="shared" si="214"/>
        <v/>
      </c>
      <c r="M2280" s="4" t="e">
        <f>IF(Table1[[#This Row],[Import to Gateway Calculator?]]="Yes",IFERROR(Table1[[#This Row],[Streaming Resolution '[MP']]],""),0)</f>
        <v>#VALUE!</v>
      </c>
      <c r="N2280" s="4" t="e">
        <f>IF(Table1[[#This Row],[Import to Gateway Calculator?]]="Yes",IFERROR(Table1[[#This Row],[Recording Resolution '[MP']]],""),0)</f>
        <v>#VALUE!</v>
      </c>
      <c r="O2280" s="4" t="e">
        <f>IF(Table1[[#This Row],[Import to Gateway Calculator?]]="Yes",IFERROR(Table1[[#This Row],[Frame Rate '[FPS'] 1]],""),0)</f>
        <v>#VALUE!</v>
      </c>
      <c r="P2280" s="4" t="e">
        <f>IF(Table1[[#This Row],[Import to Gateway Calculator?]]="Yes",IFERROR(Table1[[#This Row],[Days of Storage 1]],""),0)</f>
        <v>#VALUE!</v>
      </c>
    </row>
    <row r="2281" spans="1:16" x14ac:dyDescent="0.25">
      <c r="A2281" s="5" t="e">
        <f t="shared" si="215"/>
        <v>#VALUE!</v>
      </c>
      <c r="B2281" s="6" t="str">
        <f>IFERROR(IF(Table1[[#This Row],[Multi-lens? 1]]="No", 1, IF(Table1[[#This Row],[Multi-lens? 1]]="Dual", 2, IF(Table1[[#This Row],[Multi-lens? 1]]="Quad", 4, ""))),"")</f>
        <v/>
      </c>
      <c r="C2281" s="6" t="e">
        <f t="shared" si="216"/>
        <v>#VALUE!</v>
      </c>
      <c r="D2281" s="6" t="e">
        <f t="shared" si="217"/>
        <v>#VALUE!</v>
      </c>
      <c r="E2281" s="6" t="e">
        <f t="shared" si="218"/>
        <v>#VALUE!</v>
      </c>
      <c r="F2281" s="6" t="e">
        <f t="shared" si="219"/>
        <v>#VALUE!</v>
      </c>
      <c r="H2281" s="6" t="str">
        <f>IFERROR(IF(Table1[[#This Row],[Multi-lens? 1]]="No", 1, IF(Table1[[#This Row],[Multi-lens? 1]]="Dual", 2, IF(Table1[[#This Row],[Multi-lens? 1]]="Quad", 4, ""))),"")</f>
        <v/>
      </c>
      <c r="I2281" s="9" t="str">
        <f>IFERROR(Table1[[#This Row],[Name]],"")</f>
        <v/>
      </c>
      <c r="K2281" s="3" t="str">
        <f t="shared" si="214"/>
        <v/>
      </c>
      <c r="M2281" s="4" t="e">
        <f>IF(Table1[[#This Row],[Import to Gateway Calculator?]]="Yes",IFERROR(Table1[[#This Row],[Streaming Resolution '[MP']]],""),0)</f>
        <v>#VALUE!</v>
      </c>
      <c r="N2281" s="4" t="e">
        <f>IF(Table1[[#This Row],[Import to Gateway Calculator?]]="Yes",IFERROR(Table1[[#This Row],[Recording Resolution '[MP']]],""),0)</f>
        <v>#VALUE!</v>
      </c>
      <c r="O2281" s="4" t="e">
        <f>IF(Table1[[#This Row],[Import to Gateway Calculator?]]="Yes",IFERROR(Table1[[#This Row],[Frame Rate '[FPS'] 1]],""),0)</f>
        <v>#VALUE!</v>
      </c>
      <c r="P2281" s="4" t="e">
        <f>IF(Table1[[#This Row],[Import to Gateway Calculator?]]="Yes",IFERROR(Table1[[#This Row],[Days of Storage 1]],""),0)</f>
        <v>#VALUE!</v>
      </c>
    </row>
    <row r="2282" spans="1:16" x14ac:dyDescent="0.25">
      <c r="A2282" s="5" t="e">
        <f t="shared" si="215"/>
        <v>#VALUE!</v>
      </c>
      <c r="B2282" s="6" t="str">
        <f>IFERROR(IF(Table1[[#This Row],[Multi-lens? 1]]="No", 1, IF(Table1[[#This Row],[Multi-lens? 1]]="Dual", 2, IF(Table1[[#This Row],[Multi-lens? 1]]="Quad", 4, ""))),"")</f>
        <v/>
      </c>
      <c r="C2282" s="6" t="e">
        <f t="shared" si="216"/>
        <v>#VALUE!</v>
      </c>
      <c r="D2282" s="6" t="e">
        <f t="shared" si="217"/>
        <v>#VALUE!</v>
      </c>
      <c r="E2282" s="6" t="e">
        <f t="shared" si="218"/>
        <v>#VALUE!</v>
      </c>
      <c r="F2282" s="6" t="e">
        <f t="shared" si="219"/>
        <v>#VALUE!</v>
      </c>
      <c r="H2282" s="6" t="str">
        <f>IFERROR(IF(Table1[[#This Row],[Multi-lens? 1]]="No", 1, IF(Table1[[#This Row],[Multi-lens? 1]]="Dual", 2, IF(Table1[[#This Row],[Multi-lens? 1]]="Quad", 4, ""))),"")</f>
        <v/>
      </c>
      <c r="I2282" s="9" t="str">
        <f>IFERROR(Table1[[#This Row],[Name]],"")</f>
        <v/>
      </c>
      <c r="K2282" s="3" t="str">
        <f t="shared" si="214"/>
        <v/>
      </c>
      <c r="M2282" s="4" t="e">
        <f>IF(Table1[[#This Row],[Import to Gateway Calculator?]]="Yes",IFERROR(Table1[[#This Row],[Streaming Resolution '[MP']]],""),0)</f>
        <v>#VALUE!</v>
      </c>
      <c r="N2282" s="4" t="e">
        <f>IF(Table1[[#This Row],[Import to Gateway Calculator?]]="Yes",IFERROR(Table1[[#This Row],[Recording Resolution '[MP']]],""),0)</f>
        <v>#VALUE!</v>
      </c>
      <c r="O2282" s="4" t="e">
        <f>IF(Table1[[#This Row],[Import to Gateway Calculator?]]="Yes",IFERROR(Table1[[#This Row],[Frame Rate '[FPS'] 1]],""),0)</f>
        <v>#VALUE!</v>
      </c>
      <c r="P2282" s="4" t="e">
        <f>IF(Table1[[#This Row],[Import to Gateway Calculator?]]="Yes",IFERROR(Table1[[#This Row],[Days of Storage 1]],""),0)</f>
        <v>#VALUE!</v>
      </c>
    </row>
    <row r="2283" spans="1:16" x14ac:dyDescent="0.25">
      <c r="A2283" s="5" t="e">
        <f t="shared" si="215"/>
        <v>#VALUE!</v>
      </c>
      <c r="B2283" s="6" t="str">
        <f>IFERROR(IF(Table1[[#This Row],[Multi-lens? 1]]="No", 1, IF(Table1[[#This Row],[Multi-lens? 1]]="Dual", 2, IF(Table1[[#This Row],[Multi-lens? 1]]="Quad", 4, ""))),"")</f>
        <v/>
      </c>
      <c r="C2283" s="6" t="e">
        <f t="shared" si="216"/>
        <v>#VALUE!</v>
      </c>
      <c r="D2283" s="6" t="e">
        <f t="shared" si="217"/>
        <v>#VALUE!</v>
      </c>
      <c r="E2283" s="6" t="e">
        <f t="shared" si="218"/>
        <v>#VALUE!</v>
      </c>
      <c r="F2283" s="6" t="e">
        <f t="shared" si="219"/>
        <v>#VALUE!</v>
      </c>
      <c r="H2283" s="6" t="str">
        <f>IFERROR(IF(Table1[[#This Row],[Multi-lens? 1]]="No", 1, IF(Table1[[#This Row],[Multi-lens? 1]]="Dual", 2, IF(Table1[[#This Row],[Multi-lens? 1]]="Quad", 4, ""))),"")</f>
        <v/>
      </c>
      <c r="I2283" s="9" t="str">
        <f>IFERROR(Table1[[#This Row],[Name]],"")</f>
        <v/>
      </c>
      <c r="K2283" s="3" t="str">
        <f t="shared" si="214"/>
        <v/>
      </c>
      <c r="M2283" s="4" t="e">
        <f>IF(Table1[[#This Row],[Import to Gateway Calculator?]]="Yes",IFERROR(Table1[[#This Row],[Streaming Resolution '[MP']]],""),0)</f>
        <v>#VALUE!</v>
      </c>
      <c r="N2283" s="4" t="e">
        <f>IF(Table1[[#This Row],[Import to Gateway Calculator?]]="Yes",IFERROR(Table1[[#This Row],[Recording Resolution '[MP']]],""),0)</f>
        <v>#VALUE!</v>
      </c>
      <c r="O2283" s="4" t="e">
        <f>IF(Table1[[#This Row],[Import to Gateway Calculator?]]="Yes",IFERROR(Table1[[#This Row],[Frame Rate '[FPS'] 1]],""),0)</f>
        <v>#VALUE!</v>
      </c>
      <c r="P2283" s="4" t="e">
        <f>IF(Table1[[#This Row],[Import to Gateway Calculator?]]="Yes",IFERROR(Table1[[#This Row],[Days of Storage 1]],""),0)</f>
        <v>#VALUE!</v>
      </c>
    </row>
    <row r="2284" spans="1:16" x14ac:dyDescent="0.25">
      <c r="A2284" s="5" t="e">
        <f t="shared" si="215"/>
        <v>#VALUE!</v>
      </c>
      <c r="B2284" s="6" t="str">
        <f>IFERROR(IF(Table1[[#This Row],[Multi-lens? 1]]="No", 1, IF(Table1[[#This Row],[Multi-lens? 1]]="Dual", 2, IF(Table1[[#This Row],[Multi-lens? 1]]="Quad", 4, ""))),"")</f>
        <v/>
      </c>
      <c r="C2284" s="6" t="e">
        <f t="shared" si="216"/>
        <v>#VALUE!</v>
      </c>
      <c r="D2284" s="6" t="e">
        <f t="shared" si="217"/>
        <v>#VALUE!</v>
      </c>
      <c r="E2284" s="6" t="e">
        <f t="shared" si="218"/>
        <v>#VALUE!</v>
      </c>
      <c r="F2284" s="6" t="e">
        <f t="shared" si="219"/>
        <v>#VALUE!</v>
      </c>
      <c r="H2284" s="6" t="str">
        <f>IFERROR(IF(Table1[[#This Row],[Multi-lens? 1]]="No", 1, IF(Table1[[#This Row],[Multi-lens? 1]]="Dual", 2, IF(Table1[[#This Row],[Multi-lens? 1]]="Quad", 4, ""))),"")</f>
        <v/>
      </c>
      <c r="I2284" s="9" t="str">
        <f>IFERROR(Table1[[#This Row],[Name]],"")</f>
        <v/>
      </c>
      <c r="K2284" s="3" t="str">
        <f t="shared" si="214"/>
        <v/>
      </c>
      <c r="M2284" s="4" t="e">
        <f>IF(Table1[[#This Row],[Import to Gateway Calculator?]]="Yes",IFERROR(Table1[[#This Row],[Streaming Resolution '[MP']]],""),0)</f>
        <v>#VALUE!</v>
      </c>
      <c r="N2284" s="4" t="e">
        <f>IF(Table1[[#This Row],[Import to Gateway Calculator?]]="Yes",IFERROR(Table1[[#This Row],[Recording Resolution '[MP']]],""),0)</f>
        <v>#VALUE!</v>
      </c>
      <c r="O2284" s="4" t="e">
        <f>IF(Table1[[#This Row],[Import to Gateway Calculator?]]="Yes",IFERROR(Table1[[#This Row],[Frame Rate '[FPS'] 1]],""),0)</f>
        <v>#VALUE!</v>
      </c>
      <c r="P2284" s="4" t="e">
        <f>IF(Table1[[#This Row],[Import to Gateway Calculator?]]="Yes",IFERROR(Table1[[#This Row],[Days of Storage 1]],""),0)</f>
        <v>#VALUE!</v>
      </c>
    </row>
    <row r="2285" spans="1:16" x14ac:dyDescent="0.25">
      <c r="A2285" s="5" t="e">
        <f t="shared" si="215"/>
        <v>#VALUE!</v>
      </c>
      <c r="B2285" s="6" t="str">
        <f>IFERROR(IF(Table1[[#This Row],[Multi-lens? 1]]="No", 1, IF(Table1[[#This Row],[Multi-lens? 1]]="Dual", 2, IF(Table1[[#This Row],[Multi-lens? 1]]="Quad", 4, ""))),"")</f>
        <v/>
      </c>
      <c r="C2285" s="6" t="e">
        <f t="shared" si="216"/>
        <v>#VALUE!</v>
      </c>
      <c r="D2285" s="6" t="e">
        <f t="shared" si="217"/>
        <v>#VALUE!</v>
      </c>
      <c r="E2285" s="6" t="e">
        <f t="shared" si="218"/>
        <v>#VALUE!</v>
      </c>
      <c r="F2285" s="6" t="e">
        <f t="shared" si="219"/>
        <v>#VALUE!</v>
      </c>
      <c r="H2285" s="6" t="str">
        <f>IFERROR(IF(Table1[[#This Row],[Multi-lens? 1]]="No", 1, IF(Table1[[#This Row],[Multi-lens? 1]]="Dual", 2, IF(Table1[[#This Row],[Multi-lens? 1]]="Quad", 4, ""))),"")</f>
        <v/>
      </c>
      <c r="I2285" s="9" t="str">
        <f>IFERROR(Table1[[#This Row],[Name]],"")</f>
        <v/>
      </c>
      <c r="K2285" s="3" t="str">
        <f t="shared" si="214"/>
        <v/>
      </c>
      <c r="M2285" s="4" t="e">
        <f>IF(Table1[[#This Row],[Import to Gateway Calculator?]]="Yes",IFERROR(Table1[[#This Row],[Streaming Resolution '[MP']]],""),0)</f>
        <v>#VALUE!</v>
      </c>
      <c r="N2285" s="4" t="e">
        <f>IF(Table1[[#This Row],[Import to Gateway Calculator?]]="Yes",IFERROR(Table1[[#This Row],[Recording Resolution '[MP']]],""),0)</f>
        <v>#VALUE!</v>
      </c>
      <c r="O2285" s="4" t="e">
        <f>IF(Table1[[#This Row],[Import to Gateway Calculator?]]="Yes",IFERROR(Table1[[#This Row],[Frame Rate '[FPS'] 1]],""),0)</f>
        <v>#VALUE!</v>
      </c>
      <c r="P2285" s="4" t="e">
        <f>IF(Table1[[#This Row],[Import to Gateway Calculator?]]="Yes",IFERROR(Table1[[#This Row],[Days of Storage 1]],""),0)</f>
        <v>#VALUE!</v>
      </c>
    </row>
    <row r="2286" spans="1:16" x14ac:dyDescent="0.25">
      <c r="A2286" s="5" t="e">
        <f t="shared" si="215"/>
        <v>#VALUE!</v>
      </c>
      <c r="B2286" s="6" t="str">
        <f>IFERROR(IF(Table1[[#This Row],[Multi-lens? 1]]="No", 1, IF(Table1[[#This Row],[Multi-lens? 1]]="Dual", 2, IF(Table1[[#This Row],[Multi-lens? 1]]="Quad", 4, ""))),"")</f>
        <v/>
      </c>
      <c r="C2286" s="6" t="e">
        <f t="shared" si="216"/>
        <v>#VALUE!</v>
      </c>
      <c r="D2286" s="6" t="e">
        <f t="shared" si="217"/>
        <v>#VALUE!</v>
      </c>
      <c r="E2286" s="6" t="e">
        <f t="shared" si="218"/>
        <v>#VALUE!</v>
      </c>
      <c r="F2286" s="6" t="e">
        <f t="shared" si="219"/>
        <v>#VALUE!</v>
      </c>
      <c r="H2286" s="6" t="str">
        <f>IFERROR(IF(Table1[[#This Row],[Multi-lens? 1]]="No", 1, IF(Table1[[#This Row],[Multi-lens? 1]]="Dual", 2, IF(Table1[[#This Row],[Multi-lens? 1]]="Quad", 4, ""))),"")</f>
        <v/>
      </c>
      <c r="I2286" s="9" t="str">
        <f>IFERROR(Table1[[#This Row],[Name]],"")</f>
        <v/>
      </c>
      <c r="K2286" s="3" t="str">
        <f t="shared" si="214"/>
        <v/>
      </c>
      <c r="M2286" s="4" t="e">
        <f>IF(Table1[[#This Row],[Import to Gateway Calculator?]]="Yes",IFERROR(Table1[[#This Row],[Streaming Resolution '[MP']]],""),0)</f>
        <v>#VALUE!</v>
      </c>
      <c r="N2286" s="4" t="e">
        <f>IF(Table1[[#This Row],[Import to Gateway Calculator?]]="Yes",IFERROR(Table1[[#This Row],[Recording Resolution '[MP']]],""),0)</f>
        <v>#VALUE!</v>
      </c>
      <c r="O2286" s="4" t="e">
        <f>IF(Table1[[#This Row],[Import to Gateway Calculator?]]="Yes",IFERROR(Table1[[#This Row],[Frame Rate '[FPS'] 1]],""),0)</f>
        <v>#VALUE!</v>
      </c>
      <c r="P2286" s="4" t="e">
        <f>IF(Table1[[#This Row],[Import to Gateway Calculator?]]="Yes",IFERROR(Table1[[#This Row],[Days of Storage 1]],""),0)</f>
        <v>#VALUE!</v>
      </c>
    </row>
    <row r="2287" spans="1:16" x14ac:dyDescent="0.25">
      <c r="A2287" s="5" t="e">
        <f t="shared" si="215"/>
        <v>#VALUE!</v>
      </c>
      <c r="B2287" s="6" t="str">
        <f>IFERROR(IF(Table1[[#This Row],[Multi-lens? 1]]="No", 1, IF(Table1[[#This Row],[Multi-lens? 1]]="Dual", 2, IF(Table1[[#This Row],[Multi-lens? 1]]="Quad", 4, ""))),"")</f>
        <v/>
      </c>
      <c r="C2287" s="6" t="e">
        <f t="shared" si="216"/>
        <v>#VALUE!</v>
      </c>
      <c r="D2287" s="6" t="e">
        <f t="shared" si="217"/>
        <v>#VALUE!</v>
      </c>
      <c r="E2287" s="6" t="e">
        <f t="shared" si="218"/>
        <v>#VALUE!</v>
      </c>
      <c r="F2287" s="6" t="e">
        <f t="shared" si="219"/>
        <v>#VALUE!</v>
      </c>
      <c r="H2287" s="6" t="str">
        <f>IFERROR(IF(Table1[[#This Row],[Multi-lens? 1]]="No", 1, IF(Table1[[#This Row],[Multi-lens? 1]]="Dual", 2, IF(Table1[[#This Row],[Multi-lens? 1]]="Quad", 4, ""))),"")</f>
        <v/>
      </c>
      <c r="I2287" s="9" t="str">
        <f>IFERROR(Table1[[#This Row],[Name]],"")</f>
        <v/>
      </c>
      <c r="K2287" s="3" t="str">
        <f t="shared" si="214"/>
        <v/>
      </c>
      <c r="M2287" s="4" t="e">
        <f>IF(Table1[[#This Row],[Import to Gateway Calculator?]]="Yes",IFERROR(Table1[[#This Row],[Streaming Resolution '[MP']]],""),0)</f>
        <v>#VALUE!</v>
      </c>
      <c r="N2287" s="4" t="e">
        <f>IF(Table1[[#This Row],[Import to Gateway Calculator?]]="Yes",IFERROR(Table1[[#This Row],[Recording Resolution '[MP']]],""),0)</f>
        <v>#VALUE!</v>
      </c>
      <c r="O2287" s="4" t="e">
        <f>IF(Table1[[#This Row],[Import to Gateway Calculator?]]="Yes",IFERROR(Table1[[#This Row],[Frame Rate '[FPS'] 1]],""),0)</f>
        <v>#VALUE!</v>
      </c>
      <c r="P2287" s="4" t="e">
        <f>IF(Table1[[#This Row],[Import to Gateway Calculator?]]="Yes",IFERROR(Table1[[#This Row],[Days of Storage 1]],""),0)</f>
        <v>#VALUE!</v>
      </c>
    </row>
    <row r="2288" spans="1:16" x14ac:dyDescent="0.25">
      <c r="A2288" s="5" t="e">
        <f t="shared" si="215"/>
        <v>#VALUE!</v>
      </c>
      <c r="B2288" s="6" t="str">
        <f>IFERROR(IF(Table1[[#This Row],[Multi-lens? 1]]="No", 1, IF(Table1[[#This Row],[Multi-lens? 1]]="Dual", 2, IF(Table1[[#This Row],[Multi-lens? 1]]="Quad", 4, ""))),"")</f>
        <v/>
      </c>
      <c r="C2288" s="6" t="e">
        <f t="shared" si="216"/>
        <v>#VALUE!</v>
      </c>
      <c r="D2288" s="6" t="e">
        <f t="shared" si="217"/>
        <v>#VALUE!</v>
      </c>
      <c r="E2288" s="6" t="e">
        <f t="shared" si="218"/>
        <v>#VALUE!</v>
      </c>
      <c r="F2288" s="6" t="e">
        <f t="shared" si="219"/>
        <v>#VALUE!</v>
      </c>
      <c r="H2288" s="6" t="str">
        <f>IFERROR(IF(Table1[[#This Row],[Multi-lens? 1]]="No", 1, IF(Table1[[#This Row],[Multi-lens? 1]]="Dual", 2, IF(Table1[[#This Row],[Multi-lens? 1]]="Quad", 4, ""))),"")</f>
        <v/>
      </c>
      <c r="I2288" s="9" t="str">
        <f>IFERROR(Table1[[#This Row],[Name]],"")</f>
        <v/>
      </c>
      <c r="K2288" s="3" t="str">
        <f t="shared" si="214"/>
        <v/>
      </c>
      <c r="M2288" s="4" t="e">
        <f>IF(Table1[[#This Row],[Import to Gateway Calculator?]]="Yes",IFERROR(Table1[[#This Row],[Streaming Resolution '[MP']]],""),0)</f>
        <v>#VALUE!</v>
      </c>
      <c r="N2288" s="4" t="e">
        <f>IF(Table1[[#This Row],[Import to Gateway Calculator?]]="Yes",IFERROR(Table1[[#This Row],[Recording Resolution '[MP']]],""),0)</f>
        <v>#VALUE!</v>
      </c>
      <c r="O2288" s="4" t="e">
        <f>IF(Table1[[#This Row],[Import to Gateway Calculator?]]="Yes",IFERROR(Table1[[#This Row],[Frame Rate '[FPS'] 1]],""),0)</f>
        <v>#VALUE!</v>
      </c>
      <c r="P2288" s="4" t="e">
        <f>IF(Table1[[#This Row],[Import to Gateway Calculator?]]="Yes",IFERROR(Table1[[#This Row],[Days of Storage 1]],""),0)</f>
        <v>#VALUE!</v>
      </c>
    </row>
    <row r="2289" spans="1:16" x14ac:dyDescent="0.25">
      <c r="A2289" s="5" t="e">
        <f t="shared" si="215"/>
        <v>#VALUE!</v>
      </c>
      <c r="B2289" s="6" t="str">
        <f>IFERROR(IF(Table1[[#This Row],[Multi-lens? 1]]="No", 1, IF(Table1[[#This Row],[Multi-lens? 1]]="Dual", 2, IF(Table1[[#This Row],[Multi-lens? 1]]="Quad", 4, ""))),"")</f>
        <v/>
      </c>
      <c r="C2289" s="6" t="e">
        <f t="shared" si="216"/>
        <v>#VALUE!</v>
      </c>
      <c r="D2289" s="6" t="e">
        <f t="shared" si="217"/>
        <v>#VALUE!</v>
      </c>
      <c r="E2289" s="6" t="e">
        <f t="shared" si="218"/>
        <v>#VALUE!</v>
      </c>
      <c r="F2289" s="6" t="e">
        <f t="shared" si="219"/>
        <v>#VALUE!</v>
      </c>
      <c r="H2289" s="6" t="str">
        <f>IFERROR(IF(Table1[[#This Row],[Multi-lens? 1]]="No", 1, IF(Table1[[#This Row],[Multi-lens? 1]]="Dual", 2, IF(Table1[[#This Row],[Multi-lens? 1]]="Quad", 4, ""))),"")</f>
        <v/>
      </c>
      <c r="I2289" s="9" t="str">
        <f>IFERROR(Table1[[#This Row],[Name]],"")</f>
        <v/>
      </c>
      <c r="K2289" s="3" t="str">
        <f t="shared" si="214"/>
        <v/>
      </c>
      <c r="M2289" s="4" t="e">
        <f>IF(Table1[[#This Row],[Import to Gateway Calculator?]]="Yes",IFERROR(Table1[[#This Row],[Streaming Resolution '[MP']]],""),0)</f>
        <v>#VALUE!</v>
      </c>
      <c r="N2289" s="4" t="e">
        <f>IF(Table1[[#This Row],[Import to Gateway Calculator?]]="Yes",IFERROR(Table1[[#This Row],[Recording Resolution '[MP']]],""),0)</f>
        <v>#VALUE!</v>
      </c>
      <c r="O2289" s="4" t="e">
        <f>IF(Table1[[#This Row],[Import to Gateway Calculator?]]="Yes",IFERROR(Table1[[#This Row],[Frame Rate '[FPS'] 1]],""),0)</f>
        <v>#VALUE!</v>
      </c>
      <c r="P2289" s="4" t="e">
        <f>IF(Table1[[#This Row],[Import to Gateway Calculator?]]="Yes",IFERROR(Table1[[#This Row],[Days of Storage 1]],""),0)</f>
        <v>#VALUE!</v>
      </c>
    </row>
    <row r="2290" spans="1:16" x14ac:dyDescent="0.25">
      <c r="A2290" s="5" t="e">
        <f t="shared" si="215"/>
        <v>#VALUE!</v>
      </c>
      <c r="B2290" s="6" t="str">
        <f>IFERROR(IF(Table1[[#This Row],[Multi-lens? 1]]="No", 1, IF(Table1[[#This Row],[Multi-lens? 1]]="Dual", 2, IF(Table1[[#This Row],[Multi-lens? 1]]="Quad", 4, ""))),"")</f>
        <v/>
      </c>
      <c r="C2290" s="6" t="e">
        <f t="shared" si="216"/>
        <v>#VALUE!</v>
      </c>
      <c r="D2290" s="6" t="e">
        <f t="shared" si="217"/>
        <v>#VALUE!</v>
      </c>
      <c r="E2290" s="6" t="e">
        <f t="shared" si="218"/>
        <v>#VALUE!</v>
      </c>
      <c r="F2290" s="6" t="e">
        <f t="shared" si="219"/>
        <v>#VALUE!</v>
      </c>
      <c r="H2290" s="6" t="str">
        <f>IFERROR(IF(Table1[[#This Row],[Multi-lens? 1]]="No", 1, IF(Table1[[#This Row],[Multi-lens? 1]]="Dual", 2, IF(Table1[[#This Row],[Multi-lens? 1]]="Quad", 4, ""))),"")</f>
        <v/>
      </c>
      <c r="I2290" s="9" t="str">
        <f>IFERROR(Table1[[#This Row],[Name]],"")</f>
        <v/>
      </c>
      <c r="K2290" s="3" t="str">
        <f t="shared" si="214"/>
        <v/>
      </c>
      <c r="M2290" s="4" t="e">
        <f>IF(Table1[[#This Row],[Import to Gateway Calculator?]]="Yes",IFERROR(Table1[[#This Row],[Streaming Resolution '[MP']]],""),0)</f>
        <v>#VALUE!</v>
      </c>
      <c r="N2290" s="4" t="e">
        <f>IF(Table1[[#This Row],[Import to Gateway Calculator?]]="Yes",IFERROR(Table1[[#This Row],[Recording Resolution '[MP']]],""),0)</f>
        <v>#VALUE!</v>
      </c>
      <c r="O2290" s="4" t="e">
        <f>IF(Table1[[#This Row],[Import to Gateway Calculator?]]="Yes",IFERROR(Table1[[#This Row],[Frame Rate '[FPS'] 1]],""),0)</f>
        <v>#VALUE!</v>
      </c>
      <c r="P2290" s="4" t="e">
        <f>IF(Table1[[#This Row],[Import to Gateway Calculator?]]="Yes",IFERROR(Table1[[#This Row],[Days of Storage 1]],""),0)</f>
        <v>#VALUE!</v>
      </c>
    </row>
    <row r="2291" spans="1:16" x14ac:dyDescent="0.25">
      <c r="A2291" s="5" t="e">
        <f t="shared" si="215"/>
        <v>#VALUE!</v>
      </c>
      <c r="B2291" s="6" t="str">
        <f>IFERROR(IF(Table1[[#This Row],[Multi-lens? 1]]="No", 1, IF(Table1[[#This Row],[Multi-lens? 1]]="Dual", 2, IF(Table1[[#This Row],[Multi-lens? 1]]="Quad", 4, ""))),"")</f>
        <v/>
      </c>
      <c r="C2291" s="6" t="e">
        <f t="shared" si="216"/>
        <v>#VALUE!</v>
      </c>
      <c r="D2291" s="6" t="e">
        <f t="shared" si="217"/>
        <v>#VALUE!</v>
      </c>
      <c r="E2291" s="6" t="e">
        <f t="shared" si="218"/>
        <v>#VALUE!</v>
      </c>
      <c r="F2291" s="6" t="e">
        <f t="shared" si="219"/>
        <v>#VALUE!</v>
      </c>
      <c r="H2291" s="6" t="str">
        <f>IFERROR(IF(Table1[[#This Row],[Multi-lens? 1]]="No", 1, IF(Table1[[#This Row],[Multi-lens? 1]]="Dual", 2, IF(Table1[[#This Row],[Multi-lens? 1]]="Quad", 4, ""))),"")</f>
        <v/>
      </c>
      <c r="I2291" s="9" t="str">
        <f>IFERROR(Table1[[#This Row],[Name]],"")</f>
        <v/>
      </c>
      <c r="K2291" s="3" t="str">
        <f t="shared" si="214"/>
        <v/>
      </c>
      <c r="M2291" s="4" t="e">
        <f>IF(Table1[[#This Row],[Import to Gateway Calculator?]]="Yes",IFERROR(Table1[[#This Row],[Streaming Resolution '[MP']]],""),0)</f>
        <v>#VALUE!</v>
      </c>
      <c r="N2291" s="4" t="e">
        <f>IF(Table1[[#This Row],[Import to Gateway Calculator?]]="Yes",IFERROR(Table1[[#This Row],[Recording Resolution '[MP']]],""),0)</f>
        <v>#VALUE!</v>
      </c>
      <c r="O2291" s="4" t="e">
        <f>IF(Table1[[#This Row],[Import to Gateway Calculator?]]="Yes",IFERROR(Table1[[#This Row],[Frame Rate '[FPS'] 1]],""),0)</f>
        <v>#VALUE!</v>
      </c>
      <c r="P2291" s="4" t="e">
        <f>IF(Table1[[#This Row],[Import to Gateway Calculator?]]="Yes",IFERROR(Table1[[#This Row],[Days of Storage 1]],""),0)</f>
        <v>#VALUE!</v>
      </c>
    </row>
    <row r="2292" spans="1:16" x14ac:dyDescent="0.25">
      <c r="A2292" s="5" t="e">
        <f t="shared" si="215"/>
        <v>#VALUE!</v>
      </c>
      <c r="B2292" s="6" t="str">
        <f>IFERROR(IF(Table1[[#This Row],[Multi-lens? 1]]="No", 1, IF(Table1[[#This Row],[Multi-lens? 1]]="Dual", 2, IF(Table1[[#This Row],[Multi-lens? 1]]="Quad", 4, ""))),"")</f>
        <v/>
      </c>
      <c r="C2292" s="6" t="e">
        <f t="shared" si="216"/>
        <v>#VALUE!</v>
      </c>
      <c r="D2292" s="6" t="e">
        <f t="shared" si="217"/>
        <v>#VALUE!</v>
      </c>
      <c r="E2292" s="6" t="e">
        <f t="shared" si="218"/>
        <v>#VALUE!</v>
      </c>
      <c r="F2292" s="6" t="e">
        <f t="shared" si="219"/>
        <v>#VALUE!</v>
      </c>
      <c r="H2292" s="6" t="str">
        <f>IFERROR(IF(Table1[[#This Row],[Multi-lens? 1]]="No", 1, IF(Table1[[#This Row],[Multi-lens? 1]]="Dual", 2, IF(Table1[[#This Row],[Multi-lens? 1]]="Quad", 4, ""))),"")</f>
        <v/>
      </c>
      <c r="I2292" s="9" t="str">
        <f>IFERROR(Table1[[#This Row],[Name]],"")</f>
        <v/>
      </c>
      <c r="K2292" s="3" t="str">
        <f t="shared" si="214"/>
        <v/>
      </c>
      <c r="M2292" s="4" t="e">
        <f>IF(Table1[[#This Row],[Import to Gateway Calculator?]]="Yes",IFERROR(Table1[[#This Row],[Streaming Resolution '[MP']]],""),0)</f>
        <v>#VALUE!</v>
      </c>
      <c r="N2292" s="4" t="e">
        <f>IF(Table1[[#This Row],[Import to Gateway Calculator?]]="Yes",IFERROR(Table1[[#This Row],[Recording Resolution '[MP']]],""),0)</f>
        <v>#VALUE!</v>
      </c>
      <c r="O2292" s="4" t="e">
        <f>IF(Table1[[#This Row],[Import to Gateway Calculator?]]="Yes",IFERROR(Table1[[#This Row],[Frame Rate '[FPS'] 1]],""),0)</f>
        <v>#VALUE!</v>
      </c>
      <c r="P2292" s="4" t="e">
        <f>IF(Table1[[#This Row],[Import to Gateway Calculator?]]="Yes",IFERROR(Table1[[#This Row],[Days of Storage 1]],""),0)</f>
        <v>#VALUE!</v>
      </c>
    </row>
    <row r="2293" spans="1:16" x14ac:dyDescent="0.25">
      <c r="A2293" s="5" t="e">
        <f t="shared" si="215"/>
        <v>#VALUE!</v>
      </c>
      <c r="B2293" s="6" t="str">
        <f>IFERROR(IF(Table1[[#This Row],[Multi-lens? 1]]="No", 1, IF(Table1[[#This Row],[Multi-lens? 1]]="Dual", 2, IF(Table1[[#This Row],[Multi-lens? 1]]="Quad", 4, ""))),"")</f>
        <v/>
      </c>
      <c r="C2293" s="6" t="e">
        <f t="shared" si="216"/>
        <v>#VALUE!</v>
      </c>
      <c r="D2293" s="6" t="e">
        <f t="shared" si="217"/>
        <v>#VALUE!</v>
      </c>
      <c r="E2293" s="6" t="e">
        <f t="shared" si="218"/>
        <v>#VALUE!</v>
      </c>
      <c r="F2293" s="6" t="e">
        <f t="shared" si="219"/>
        <v>#VALUE!</v>
      </c>
      <c r="H2293" s="6" t="str">
        <f>IFERROR(IF(Table1[[#This Row],[Multi-lens? 1]]="No", 1, IF(Table1[[#This Row],[Multi-lens? 1]]="Dual", 2, IF(Table1[[#This Row],[Multi-lens? 1]]="Quad", 4, ""))),"")</f>
        <v/>
      </c>
      <c r="I2293" s="9" t="str">
        <f>IFERROR(Table1[[#This Row],[Name]],"")</f>
        <v/>
      </c>
      <c r="K2293" s="3" t="str">
        <f t="shared" si="214"/>
        <v/>
      </c>
      <c r="M2293" s="4" t="e">
        <f>IF(Table1[[#This Row],[Import to Gateway Calculator?]]="Yes",IFERROR(Table1[[#This Row],[Streaming Resolution '[MP']]],""),0)</f>
        <v>#VALUE!</v>
      </c>
      <c r="N2293" s="4" t="e">
        <f>IF(Table1[[#This Row],[Import to Gateway Calculator?]]="Yes",IFERROR(Table1[[#This Row],[Recording Resolution '[MP']]],""),0)</f>
        <v>#VALUE!</v>
      </c>
      <c r="O2293" s="4" t="e">
        <f>IF(Table1[[#This Row],[Import to Gateway Calculator?]]="Yes",IFERROR(Table1[[#This Row],[Frame Rate '[FPS'] 1]],""),0)</f>
        <v>#VALUE!</v>
      </c>
      <c r="P2293" s="4" t="e">
        <f>IF(Table1[[#This Row],[Import to Gateway Calculator?]]="Yes",IFERROR(Table1[[#This Row],[Days of Storage 1]],""),0)</f>
        <v>#VALUE!</v>
      </c>
    </row>
    <row r="2294" spans="1:16" x14ac:dyDescent="0.25">
      <c r="A2294" s="5" t="e">
        <f t="shared" si="215"/>
        <v>#VALUE!</v>
      </c>
      <c r="B2294" s="6" t="str">
        <f>IFERROR(IF(Table1[[#This Row],[Multi-lens? 1]]="No", 1, IF(Table1[[#This Row],[Multi-lens? 1]]="Dual", 2, IF(Table1[[#This Row],[Multi-lens? 1]]="Quad", 4, ""))),"")</f>
        <v/>
      </c>
      <c r="C2294" s="6" t="e">
        <f t="shared" si="216"/>
        <v>#VALUE!</v>
      </c>
      <c r="D2294" s="6" t="e">
        <f t="shared" si="217"/>
        <v>#VALUE!</v>
      </c>
      <c r="E2294" s="6" t="e">
        <f t="shared" si="218"/>
        <v>#VALUE!</v>
      </c>
      <c r="F2294" s="6" t="e">
        <f t="shared" si="219"/>
        <v>#VALUE!</v>
      </c>
      <c r="H2294" s="6" t="str">
        <f>IFERROR(IF(Table1[[#This Row],[Multi-lens? 1]]="No", 1, IF(Table1[[#This Row],[Multi-lens? 1]]="Dual", 2, IF(Table1[[#This Row],[Multi-lens? 1]]="Quad", 4, ""))),"")</f>
        <v/>
      </c>
      <c r="I2294" s="9" t="str">
        <f>IFERROR(Table1[[#This Row],[Name]],"")</f>
        <v/>
      </c>
      <c r="K2294" s="3" t="str">
        <f t="shared" si="214"/>
        <v/>
      </c>
      <c r="M2294" s="4" t="e">
        <f>IF(Table1[[#This Row],[Import to Gateway Calculator?]]="Yes",IFERROR(Table1[[#This Row],[Streaming Resolution '[MP']]],""),0)</f>
        <v>#VALUE!</v>
      </c>
      <c r="N2294" s="4" t="e">
        <f>IF(Table1[[#This Row],[Import to Gateway Calculator?]]="Yes",IFERROR(Table1[[#This Row],[Recording Resolution '[MP']]],""),0)</f>
        <v>#VALUE!</v>
      </c>
      <c r="O2294" s="4" t="e">
        <f>IF(Table1[[#This Row],[Import to Gateway Calculator?]]="Yes",IFERROR(Table1[[#This Row],[Frame Rate '[FPS'] 1]],""),0)</f>
        <v>#VALUE!</v>
      </c>
      <c r="P2294" s="4" t="e">
        <f>IF(Table1[[#This Row],[Import to Gateway Calculator?]]="Yes",IFERROR(Table1[[#This Row],[Days of Storage 1]],""),0)</f>
        <v>#VALUE!</v>
      </c>
    </row>
    <row r="2295" spans="1:16" x14ac:dyDescent="0.25">
      <c r="A2295" s="5" t="e">
        <f t="shared" si="215"/>
        <v>#VALUE!</v>
      </c>
      <c r="B2295" s="6" t="str">
        <f>IFERROR(IF(Table1[[#This Row],[Multi-lens? 1]]="No", 1, IF(Table1[[#This Row],[Multi-lens? 1]]="Dual", 2, IF(Table1[[#This Row],[Multi-lens? 1]]="Quad", 4, ""))),"")</f>
        <v/>
      </c>
      <c r="C2295" s="6" t="e">
        <f t="shared" si="216"/>
        <v>#VALUE!</v>
      </c>
      <c r="D2295" s="6" t="e">
        <f t="shared" si="217"/>
        <v>#VALUE!</v>
      </c>
      <c r="E2295" s="6" t="e">
        <f t="shared" si="218"/>
        <v>#VALUE!</v>
      </c>
      <c r="F2295" s="6" t="e">
        <f t="shared" si="219"/>
        <v>#VALUE!</v>
      </c>
      <c r="H2295" s="6" t="str">
        <f>IFERROR(IF(Table1[[#This Row],[Multi-lens? 1]]="No", 1, IF(Table1[[#This Row],[Multi-lens? 1]]="Dual", 2, IF(Table1[[#This Row],[Multi-lens? 1]]="Quad", 4, ""))),"")</f>
        <v/>
      </c>
      <c r="I2295" s="9" t="str">
        <f>IFERROR(Table1[[#This Row],[Name]],"")</f>
        <v/>
      </c>
      <c r="K2295" s="3" t="str">
        <f t="shared" si="214"/>
        <v/>
      </c>
      <c r="M2295" s="4" t="e">
        <f>IF(Table1[[#This Row],[Import to Gateway Calculator?]]="Yes",IFERROR(Table1[[#This Row],[Streaming Resolution '[MP']]],""),0)</f>
        <v>#VALUE!</v>
      </c>
      <c r="N2295" s="4" t="e">
        <f>IF(Table1[[#This Row],[Import to Gateway Calculator?]]="Yes",IFERROR(Table1[[#This Row],[Recording Resolution '[MP']]],""),0)</f>
        <v>#VALUE!</v>
      </c>
      <c r="O2295" s="4" t="e">
        <f>IF(Table1[[#This Row],[Import to Gateway Calculator?]]="Yes",IFERROR(Table1[[#This Row],[Frame Rate '[FPS'] 1]],""),0)</f>
        <v>#VALUE!</v>
      </c>
      <c r="P2295" s="4" t="e">
        <f>IF(Table1[[#This Row],[Import to Gateway Calculator?]]="Yes",IFERROR(Table1[[#This Row],[Days of Storage 1]],""),0)</f>
        <v>#VALUE!</v>
      </c>
    </row>
    <row r="2296" spans="1:16" x14ac:dyDescent="0.25">
      <c r="A2296" s="5" t="e">
        <f t="shared" si="215"/>
        <v>#VALUE!</v>
      </c>
      <c r="B2296" s="6" t="str">
        <f>IFERROR(IF(Table1[[#This Row],[Multi-lens? 1]]="No", 1, IF(Table1[[#This Row],[Multi-lens? 1]]="Dual", 2, IF(Table1[[#This Row],[Multi-lens? 1]]="Quad", 4, ""))),"")</f>
        <v/>
      </c>
      <c r="C2296" s="6" t="e">
        <f t="shared" si="216"/>
        <v>#VALUE!</v>
      </c>
      <c r="D2296" s="6" t="e">
        <f t="shared" si="217"/>
        <v>#VALUE!</v>
      </c>
      <c r="E2296" s="6" t="e">
        <f t="shared" si="218"/>
        <v>#VALUE!</v>
      </c>
      <c r="F2296" s="6" t="e">
        <f t="shared" si="219"/>
        <v>#VALUE!</v>
      </c>
      <c r="H2296" s="6" t="str">
        <f>IFERROR(IF(Table1[[#This Row],[Multi-lens? 1]]="No", 1, IF(Table1[[#This Row],[Multi-lens? 1]]="Dual", 2, IF(Table1[[#This Row],[Multi-lens? 1]]="Quad", 4, ""))),"")</f>
        <v/>
      </c>
      <c r="I2296" s="9" t="str">
        <f>IFERROR(Table1[[#This Row],[Name]],"")</f>
        <v/>
      </c>
      <c r="K2296" s="3" t="str">
        <f t="shared" si="214"/>
        <v/>
      </c>
      <c r="M2296" s="4" t="e">
        <f>IF(Table1[[#This Row],[Import to Gateway Calculator?]]="Yes",IFERROR(Table1[[#This Row],[Streaming Resolution '[MP']]],""),0)</f>
        <v>#VALUE!</v>
      </c>
      <c r="N2296" s="4" t="e">
        <f>IF(Table1[[#This Row],[Import to Gateway Calculator?]]="Yes",IFERROR(Table1[[#This Row],[Recording Resolution '[MP']]],""),0)</f>
        <v>#VALUE!</v>
      </c>
      <c r="O2296" s="4" t="e">
        <f>IF(Table1[[#This Row],[Import to Gateway Calculator?]]="Yes",IFERROR(Table1[[#This Row],[Frame Rate '[FPS'] 1]],""),0)</f>
        <v>#VALUE!</v>
      </c>
      <c r="P2296" s="4" t="e">
        <f>IF(Table1[[#This Row],[Import to Gateway Calculator?]]="Yes",IFERROR(Table1[[#This Row],[Days of Storage 1]],""),0)</f>
        <v>#VALUE!</v>
      </c>
    </row>
    <row r="2297" spans="1:16" x14ac:dyDescent="0.25">
      <c r="A2297" s="5" t="e">
        <f t="shared" si="215"/>
        <v>#VALUE!</v>
      </c>
      <c r="B2297" s="6" t="str">
        <f>IFERROR(IF(Table1[[#This Row],[Multi-lens? 1]]="No", 1, IF(Table1[[#This Row],[Multi-lens? 1]]="Dual", 2, IF(Table1[[#This Row],[Multi-lens? 1]]="Quad", 4, ""))),"")</f>
        <v/>
      </c>
      <c r="C2297" s="6" t="e">
        <f t="shared" si="216"/>
        <v>#VALUE!</v>
      </c>
      <c r="D2297" s="6" t="e">
        <f t="shared" si="217"/>
        <v>#VALUE!</v>
      </c>
      <c r="E2297" s="6" t="e">
        <f t="shared" si="218"/>
        <v>#VALUE!</v>
      </c>
      <c r="F2297" s="6" t="e">
        <f t="shared" si="219"/>
        <v>#VALUE!</v>
      </c>
      <c r="H2297" s="6" t="str">
        <f>IFERROR(IF(Table1[[#This Row],[Multi-lens? 1]]="No", 1, IF(Table1[[#This Row],[Multi-lens? 1]]="Dual", 2, IF(Table1[[#This Row],[Multi-lens? 1]]="Quad", 4, ""))),"")</f>
        <v/>
      </c>
      <c r="I2297" s="9" t="str">
        <f>IFERROR(Table1[[#This Row],[Name]],"")</f>
        <v/>
      </c>
      <c r="K2297" s="3" t="str">
        <f t="shared" si="214"/>
        <v/>
      </c>
      <c r="M2297" s="4" t="e">
        <f>IF(Table1[[#This Row],[Import to Gateway Calculator?]]="Yes",IFERROR(Table1[[#This Row],[Streaming Resolution '[MP']]],""),0)</f>
        <v>#VALUE!</v>
      </c>
      <c r="N2297" s="4" t="e">
        <f>IF(Table1[[#This Row],[Import to Gateway Calculator?]]="Yes",IFERROR(Table1[[#This Row],[Recording Resolution '[MP']]],""),0)</f>
        <v>#VALUE!</v>
      </c>
      <c r="O2297" s="4" t="e">
        <f>IF(Table1[[#This Row],[Import to Gateway Calculator?]]="Yes",IFERROR(Table1[[#This Row],[Frame Rate '[FPS'] 1]],""),0)</f>
        <v>#VALUE!</v>
      </c>
      <c r="P2297" s="4" t="e">
        <f>IF(Table1[[#This Row],[Import to Gateway Calculator?]]="Yes",IFERROR(Table1[[#This Row],[Days of Storage 1]],""),0)</f>
        <v>#VALUE!</v>
      </c>
    </row>
    <row r="2298" spans="1:16" x14ac:dyDescent="0.25">
      <c r="A2298" s="5" t="e">
        <f t="shared" si="215"/>
        <v>#VALUE!</v>
      </c>
      <c r="B2298" s="6" t="str">
        <f>IFERROR(IF(Table1[[#This Row],[Multi-lens? 1]]="No", 1, IF(Table1[[#This Row],[Multi-lens? 1]]="Dual", 2, IF(Table1[[#This Row],[Multi-lens? 1]]="Quad", 4, ""))),"")</f>
        <v/>
      </c>
      <c r="C2298" s="6" t="e">
        <f t="shared" si="216"/>
        <v>#VALUE!</v>
      </c>
      <c r="D2298" s="6" t="e">
        <f t="shared" si="217"/>
        <v>#VALUE!</v>
      </c>
      <c r="E2298" s="6" t="e">
        <f t="shared" si="218"/>
        <v>#VALUE!</v>
      </c>
      <c r="F2298" s="6" t="e">
        <f t="shared" si="219"/>
        <v>#VALUE!</v>
      </c>
      <c r="H2298" s="6" t="str">
        <f>IFERROR(IF(Table1[[#This Row],[Multi-lens? 1]]="No", 1, IF(Table1[[#This Row],[Multi-lens? 1]]="Dual", 2, IF(Table1[[#This Row],[Multi-lens? 1]]="Quad", 4, ""))),"")</f>
        <v/>
      </c>
      <c r="I2298" s="9" t="str">
        <f>IFERROR(Table1[[#This Row],[Name]],"")</f>
        <v/>
      </c>
      <c r="K2298" s="3" t="str">
        <f t="shared" si="214"/>
        <v/>
      </c>
      <c r="M2298" s="4" t="e">
        <f>IF(Table1[[#This Row],[Import to Gateway Calculator?]]="Yes",IFERROR(Table1[[#This Row],[Streaming Resolution '[MP']]],""),0)</f>
        <v>#VALUE!</v>
      </c>
      <c r="N2298" s="4" t="e">
        <f>IF(Table1[[#This Row],[Import to Gateway Calculator?]]="Yes",IFERROR(Table1[[#This Row],[Recording Resolution '[MP']]],""),0)</f>
        <v>#VALUE!</v>
      </c>
      <c r="O2298" s="4" t="e">
        <f>IF(Table1[[#This Row],[Import to Gateway Calculator?]]="Yes",IFERROR(Table1[[#This Row],[Frame Rate '[FPS'] 1]],""),0)</f>
        <v>#VALUE!</v>
      </c>
      <c r="P2298" s="4" t="e">
        <f>IF(Table1[[#This Row],[Import to Gateway Calculator?]]="Yes",IFERROR(Table1[[#This Row],[Days of Storage 1]],""),0)</f>
        <v>#VALUE!</v>
      </c>
    </row>
    <row r="2299" spans="1:16" x14ac:dyDescent="0.25">
      <c r="A2299" s="5" t="e">
        <f t="shared" si="215"/>
        <v>#VALUE!</v>
      </c>
      <c r="B2299" s="6" t="str">
        <f>IFERROR(IF(Table1[[#This Row],[Multi-lens? 1]]="No", 1, IF(Table1[[#This Row],[Multi-lens? 1]]="Dual", 2, IF(Table1[[#This Row],[Multi-lens? 1]]="Quad", 4, ""))),"")</f>
        <v/>
      </c>
      <c r="C2299" s="6" t="e">
        <f t="shared" si="216"/>
        <v>#VALUE!</v>
      </c>
      <c r="D2299" s="6" t="e">
        <f t="shared" si="217"/>
        <v>#VALUE!</v>
      </c>
      <c r="E2299" s="6" t="e">
        <f t="shared" si="218"/>
        <v>#VALUE!</v>
      </c>
      <c r="F2299" s="6" t="e">
        <f t="shared" si="219"/>
        <v>#VALUE!</v>
      </c>
      <c r="H2299" s="6" t="str">
        <f>IFERROR(IF(Table1[[#This Row],[Multi-lens? 1]]="No", 1, IF(Table1[[#This Row],[Multi-lens? 1]]="Dual", 2, IF(Table1[[#This Row],[Multi-lens? 1]]="Quad", 4, ""))),"")</f>
        <v/>
      </c>
      <c r="I2299" s="9" t="str">
        <f>IFERROR(Table1[[#This Row],[Name]],"")</f>
        <v/>
      </c>
      <c r="K2299" s="3" t="str">
        <f t="shared" si="214"/>
        <v/>
      </c>
      <c r="M2299" s="4" t="e">
        <f>IF(Table1[[#This Row],[Import to Gateway Calculator?]]="Yes",IFERROR(Table1[[#This Row],[Streaming Resolution '[MP']]],""),0)</f>
        <v>#VALUE!</v>
      </c>
      <c r="N2299" s="4" t="e">
        <f>IF(Table1[[#This Row],[Import to Gateway Calculator?]]="Yes",IFERROR(Table1[[#This Row],[Recording Resolution '[MP']]],""),0)</f>
        <v>#VALUE!</v>
      </c>
      <c r="O2299" s="4" t="e">
        <f>IF(Table1[[#This Row],[Import to Gateway Calculator?]]="Yes",IFERROR(Table1[[#This Row],[Frame Rate '[FPS'] 1]],""),0)</f>
        <v>#VALUE!</v>
      </c>
      <c r="P2299" s="4" t="e">
        <f>IF(Table1[[#This Row],[Import to Gateway Calculator?]]="Yes",IFERROR(Table1[[#This Row],[Days of Storage 1]],""),0)</f>
        <v>#VALUE!</v>
      </c>
    </row>
    <row r="2300" spans="1:16" x14ac:dyDescent="0.25">
      <c r="A2300" s="5" t="e">
        <f t="shared" si="215"/>
        <v>#VALUE!</v>
      </c>
      <c r="B2300" s="6" t="str">
        <f>IFERROR(IF(Table1[[#This Row],[Multi-lens? 1]]="No", 1, IF(Table1[[#This Row],[Multi-lens? 1]]="Dual", 2, IF(Table1[[#This Row],[Multi-lens? 1]]="Quad", 4, ""))),"")</f>
        <v/>
      </c>
      <c r="C2300" s="6" t="e">
        <f t="shared" si="216"/>
        <v>#VALUE!</v>
      </c>
      <c r="D2300" s="6" t="e">
        <f t="shared" si="217"/>
        <v>#VALUE!</v>
      </c>
      <c r="E2300" s="6" t="e">
        <f t="shared" si="218"/>
        <v>#VALUE!</v>
      </c>
      <c r="F2300" s="6" t="e">
        <f t="shared" si="219"/>
        <v>#VALUE!</v>
      </c>
      <c r="H2300" s="6" t="str">
        <f>IFERROR(IF(Table1[[#This Row],[Multi-lens? 1]]="No", 1, IF(Table1[[#This Row],[Multi-lens? 1]]="Dual", 2, IF(Table1[[#This Row],[Multi-lens? 1]]="Quad", 4, ""))),"")</f>
        <v/>
      </c>
      <c r="I2300" s="9" t="str">
        <f>IFERROR(Table1[[#This Row],[Name]],"")</f>
        <v/>
      </c>
      <c r="K2300" s="3" t="str">
        <f t="shared" si="214"/>
        <v/>
      </c>
      <c r="M2300" s="4" t="e">
        <f>IF(Table1[[#This Row],[Import to Gateway Calculator?]]="Yes",IFERROR(Table1[[#This Row],[Streaming Resolution '[MP']]],""),0)</f>
        <v>#VALUE!</v>
      </c>
      <c r="N2300" s="4" t="e">
        <f>IF(Table1[[#This Row],[Import to Gateway Calculator?]]="Yes",IFERROR(Table1[[#This Row],[Recording Resolution '[MP']]],""),0)</f>
        <v>#VALUE!</v>
      </c>
      <c r="O2300" s="4" t="e">
        <f>IF(Table1[[#This Row],[Import to Gateway Calculator?]]="Yes",IFERROR(Table1[[#This Row],[Frame Rate '[FPS'] 1]],""),0)</f>
        <v>#VALUE!</v>
      </c>
      <c r="P2300" s="4" t="e">
        <f>IF(Table1[[#This Row],[Import to Gateway Calculator?]]="Yes",IFERROR(Table1[[#This Row],[Days of Storage 1]],""),0)</f>
        <v>#VALUE!</v>
      </c>
    </row>
    <row r="2301" spans="1:16" x14ac:dyDescent="0.25">
      <c r="A2301" s="5" t="e">
        <f t="shared" si="215"/>
        <v>#VALUE!</v>
      </c>
      <c r="B2301" s="6" t="str">
        <f>IFERROR(IF(Table1[[#This Row],[Multi-lens? 1]]="No", 1, IF(Table1[[#This Row],[Multi-lens? 1]]="Dual", 2, IF(Table1[[#This Row],[Multi-lens? 1]]="Quad", 4, ""))),"")</f>
        <v/>
      </c>
      <c r="C2301" s="6" t="e">
        <f t="shared" si="216"/>
        <v>#VALUE!</v>
      </c>
      <c r="D2301" s="6" t="e">
        <f t="shared" si="217"/>
        <v>#VALUE!</v>
      </c>
      <c r="E2301" s="6" t="e">
        <f t="shared" si="218"/>
        <v>#VALUE!</v>
      </c>
      <c r="F2301" s="6" t="e">
        <f t="shared" si="219"/>
        <v>#VALUE!</v>
      </c>
      <c r="H2301" s="6" t="str">
        <f>IFERROR(IF(Table1[[#This Row],[Multi-lens? 1]]="No", 1, IF(Table1[[#This Row],[Multi-lens? 1]]="Dual", 2, IF(Table1[[#This Row],[Multi-lens? 1]]="Quad", 4, ""))),"")</f>
        <v/>
      </c>
      <c r="I2301" s="9" t="str">
        <f>IFERROR(Table1[[#This Row],[Name]],"")</f>
        <v/>
      </c>
      <c r="K2301" s="3" t="str">
        <f t="shared" si="214"/>
        <v/>
      </c>
      <c r="M2301" s="4" t="e">
        <f>IF(Table1[[#This Row],[Import to Gateway Calculator?]]="Yes",IFERROR(Table1[[#This Row],[Streaming Resolution '[MP']]],""),0)</f>
        <v>#VALUE!</v>
      </c>
      <c r="N2301" s="4" t="e">
        <f>IF(Table1[[#This Row],[Import to Gateway Calculator?]]="Yes",IFERROR(Table1[[#This Row],[Recording Resolution '[MP']]],""),0)</f>
        <v>#VALUE!</v>
      </c>
      <c r="O2301" s="4" t="e">
        <f>IF(Table1[[#This Row],[Import to Gateway Calculator?]]="Yes",IFERROR(Table1[[#This Row],[Frame Rate '[FPS'] 1]],""),0)</f>
        <v>#VALUE!</v>
      </c>
      <c r="P2301" s="4" t="e">
        <f>IF(Table1[[#This Row],[Import to Gateway Calculator?]]="Yes",IFERROR(Table1[[#This Row],[Days of Storage 1]],""),0)</f>
        <v>#VALUE!</v>
      </c>
    </row>
    <row r="2302" spans="1:16" x14ac:dyDescent="0.25">
      <c r="A2302" s="5" t="e">
        <f t="shared" si="215"/>
        <v>#VALUE!</v>
      </c>
      <c r="B2302" s="6" t="str">
        <f>IFERROR(IF(Table1[[#This Row],[Multi-lens? 1]]="No", 1, IF(Table1[[#This Row],[Multi-lens? 1]]="Dual", 2, IF(Table1[[#This Row],[Multi-lens? 1]]="Quad", 4, ""))),"")</f>
        <v/>
      </c>
      <c r="C2302" s="6" t="e">
        <f t="shared" si="216"/>
        <v>#VALUE!</v>
      </c>
      <c r="D2302" s="6" t="e">
        <f t="shared" si="217"/>
        <v>#VALUE!</v>
      </c>
      <c r="E2302" s="6" t="e">
        <f t="shared" si="218"/>
        <v>#VALUE!</v>
      </c>
      <c r="F2302" s="6" t="e">
        <f t="shared" si="219"/>
        <v>#VALUE!</v>
      </c>
      <c r="H2302" s="6" t="str">
        <f>IFERROR(IF(Table1[[#This Row],[Multi-lens? 1]]="No", 1, IF(Table1[[#This Row],[Multi-lens? 1]]="Dual", 2, IF(Table1[[#This Row],[Multi-lens? 1]]="Quad", 4, ""))),"")</f>
        <v/>
      </c>
      <c r="I2302" s="9" t="str">
        <f>IFERROR(Table1[[#This Row],[Name]],"")</f>
        <v/>
      </c>
      <c r="K2302" s="3" t="str">
        <f t="shared" si="214"/>
        <v/>
      </c>
      <c r="M2302" s="4" t="e">
        <f>IF(Table1[[#This Row],[Import to Gateway Calculator?]]="Yes",IFERROR(Table1[[#This Row],[Streaming Resolution '[MP']]],""),0)</f>
        <v>#VALUE!</v>
      </c>
      <c r="N2302" s="4" t="e">
        <f>IF(Table1[[#This Row],[Import to Gateway Calculator?]]="Yes",IFERROR(Table1[[#This Row],[Recording Resolution '[MP']]],""),0)</f>
        <v>#VALUE!</v>
      </c>
      <c r="O2302" s="4" t="e">
        <f>IF(Table1[[#This Row],[Import to Gateway Calculator?]]="Yes",IFERROR(Table1[[#This Row],[Frame Rate '[FPS'] 1]],""),0)</f>
        <v>#VALUE!</v>
      </c>
      <c r="P2302" s="4" t="e">
        <f>IF(Table1[[#This Row],[Import to Gateway Calculator?]]="Yes",IFERROR(Table1[[#This Row],[Days of Storage 1]],""),0)</f>
        <v>#VALUE!</v>
      </c>
    </row>
    <row r="2303" spans="1:16" x14ac:dyDescent="0.25">
      <c r="A2303" s="5" t="e">
        <f t="shared" si="215"/>
        <v>#VALUE!</v>
      </c>
      <c r="B2303" s="6" t="str">
        <f>IFERROR(IF(Table1[[#This Row],[Multi-lens? 1]]="No", 1, IF(Table1[[#This Row],[Multi-lens? 1]]="Dual", 2, IF(Table1[[#This Row],[Multi-lens? 1]]="Quad", 4, ""))),"")</f>
        <v/>
      </c>
      <c r="C2303" s="6" t="e">
        <f t="shared" si="216"/>
        <v>#VALUE!</v>
      </c>
      <c r="D2303" s="6" t="e">
        <f t="shared" si="217"/>
        <v>#VALUE!</v>
      </c>
      <c r="E2303" s="6" t="e">
        <f t="shared" si="218"/>
        <v>#VALUE!</v>
      </c>
      <c r="F2303" s="6" t="e">
        <f t="shared" si="219"/>
        <v>#VALUE!</v>
      </c>
      <c r="H2303" s="6" t="str">
        <f>IFERROR(IF(Table1[[#This Row],[Multi-lens? 1]]="No", 1, IF(Table1[[#This Row],[Multi-lens? 1]]="Dual", 2, IF(Table1[[#This Row],[Multi-lens? 1]]="Quad", 4, ""))),"")</f>
        <v/>
      </c>
      <c r="I2303" s="9" t="str">
        <f>IFERROR(Table1[[#This Row],[Name]],"")</f>
        <v/>
      </c>
      <c r="K2303" s="3" t="str">
        <f t="shared" si="214"/>
        <v/>
      </c>
      <c r="M2303" s="4" t="e">
        <f>IF(Table1[[#This Row],[Import to Gateway Calculator?]]="Yes",IFERROR(Table1[[#This Row],[Streaming Resolution '[MP']]],""),0)</f>
        <v>#VALUE!</v>
      </c>
      <c r="N2303" s="4" t="e">
        <f>IF(Table1[[#This Row],[Import to Gateway Calculator?]]="Yes",IFERROR(Table1[[#This Row],[Recording Resolution '[MP']]],""),0)</f>
        <v>#VALUE!</v>
      </c>
      <c r="O2303" s="4" t="e">
        <f>IF(Table1[[#This Row],[Import to Gateway Calculator?]]="Yes",IFERROR(Table1[[#This Row],[Frame Rate '[FPS'] 1]],""),0)</f>
        <v>#VALUE!</v>
      </c>
      <c r="P2303" s="4" t="e">
        <f>IF(Table1[[#This Row],[Import to Gateway Calculator?]]="Yes",IFERROR(Table1[[#This Row],[Days of Storage 1]],""),0)</f>
        <v>#VALUE!</v>
      </c>
    </row>
    <row r="2304" spans="1:16" x14ac:dyDescent="0.25">
      <c r="A2304" s="5" t="e">
        <f t="shared" si="215"/>
        <v>#VALUE!</v>
      </c>
      <c r="B2304" s="6" t="str">
        <f>IFERROR(IF(Table1[[#This Row],[Multi-lens? 1]]="No", 1, IF(Table1[[#This Row],[Multi-lens? 1]]="Dual", 2, IF(Table1[[#This Row],[Multi-lens? 1]]="Quad", 4, ""))),"")</f>
        <v/>
      </c>
      <c r="C2304" s="6" t="e">
        <f t="shared" si="216"/>
        <v>#VALUE!</v>
      </c>
      <c r="D2304" s="6" t="e">
        <f t="shared" si="217"/>
        <v>#VALUE!</v>
      </c>
      <c r="E2304" s="6" t="e">
        <f t="shared" si="218"/>
        <v>#VALUE!</v>
      </c>
      <c r="F2304" s="6" t="e">
        <f t="shared" si="219"/>
        <v>#VALUE!</v>
      </c>
      <c r="H2304" s="6" t="str">
        <f>IFERROR(IF(Table1[[#This Row],[Multi-lens? 1]]="No", 1, IF(Table1[[#This Row],[Multi-lens? 1]]="Dual", 2, IF(Table1[[#This Row],[Multi-lens? 1]]="Quad", 4, ""))),"")</f>
        <v/>
      </c>
      <c r="I2304" s="9" t="str">
        <f>IFERROR(Table1[[#This Row],[Name]],"")</f>
        <v/>
      </c>
      <c r="K2304" s="3" t="str">
        <f t="shared" si="214"/>
        <v/>
      </c>
      <c r="M2304" s="4" t="e">
        <f>IF(Table1[[#This Row],[Import to Gateway Calculator?]]="Yes",IFERROR(Table1[[#This Row],[Streaming Resolution '[MP']]],""),0)</f>
        <v>#VALUE!</v>
      </c>
      <c r="N2304" s="4" t="e">
        <f>IF(Table1[[#This Row],[Import to Gateway Calculator?]]="Yes",IFERROR(Table1[[#This Row],[Recording Resolution '[MP']]],""),0)</f>
        <v>#VALUE!</v>
      </c>
      <c r="O2304" s="4" t="e">
        <f>IF(Table1[[#This Row],[Import to Gateway Calculator?]]="Yes",IFERROR(Table1[[#This Row],[Frame Rate '[FPS'] 1]],""),0)</f>
        <v>#VALUE!</v>
      </c>
      <c r="P2304" s="4" t="e">
        <f>IF(Table1[[#This Row],[Import to Gateway Calculator?]]="Yes",IFERROR(Table1[[#This Row],[Days of Storage 1]],""),0)</f>
        <v>#VALUE!</v>
      </c>
    </row>
    <row r="2305" spans="1:16" x14ac:dyDescent="0.25">
      <c r="A2305" s="5" t="e">
        <f t="shared" si="215"/>
        <v>#VALUE!</v>
      </c>
      <c r="B2305" s="6" t="str">
        <f>IFERROR(IF(Table1[[#This Row],[Multi-lens? 1]]="No", 1, IF(Table1[[#This Row],[Multi-lens? 1]]="Dual", 2, IF(Table1[[#This Row],[Multi-lens? 1]]="Quad", 4, ""))),"")</f>
        <v/>
      </c>
      <c r="C2305" s="6" t="e">
        <f t="shared" si="216"/>
        <v>#VALUE!</v>
      </c>
      <c r="D2305" s="6" t="e">
        <f t="shared" si="217"/>
        <v>#VALUE!</v>
      </c>
      <c r="E2305" s="6" t="e">
        <f t="shared" si="218"/>
        <v>#VALUE!</v>
      </c>
      <c r="F2305" s="6" t="e">
        <f t="shared" si="219"/>
        <v>#VALUE!</v>
      </c>
      <c r="H2305" s="6" t="str">
        <f>IFERROR(IF(Table1[[#This Row],[Multi-lens? 1]]="No", 1, IF(Table1[[#This Row],[Multi-lens? 1]]="Dual", 2, IF(Table1[[#This Row],[Multi-lens? 1]]="Quad", 4, ""))),"")</f>
        <v/>
      </c>
      <c r="I2305" s="9" t="str">
        <f>IFERROR(Table1[[#This Row],[Name]],"")</f>
        <v/>
      </c>
      <c r="K2305" s="3" t="str">
        <f t="shared" si="214"/>
        <v/>
      </c>
      <c r="M2305" s="4" t="e">
        <f>IF(Table1[[#This Row],[Import to Gateway Calculator?]]="Yes",IFERROR(Table1[[#This Row],[Streaming Resolution '[MP']]],""),0)</f>
        <v>#VALUE!</v>
      </c>
      <c r="N2305" s="4" t="e">
        <f>IF(Table1[[#This Row],[Import to Gateway Calculator?]]="Yes",IFERROR(Table1[[#This Row],[Recording Resolution '[MP']]],""),0)</f>
        <v>#VALUE!</v>
      </c>
      <c r="O2305" s="4" t="e">
        <f>IF(Table1[[#This Row],[Import to Gateway Calculator?]]="Yes",IFERROR(Table1[[#This Row],[Frame Rate '[FPS'] 1]],""),0)</f>
        <v>#VALUE!</v>
      </c>
      <c r="P2305" s="4" t="e">
        <f>IF(Table1[[#This Row],[Import to Gateway Calculator?]]="Yes",IFERROR(Table1[[#This Row],[Days of Storage 1]],""),0)</f>
        <v>#VALUE!</v>
      </c>
    </row>
    <row r="2306" spans="1:16" x14ac:dyDescent="0.25">
      <c r="A2306" s="5" t="e">
        <f t="shared" si="215"/>
        <v>#VALUE!</v>
      </c>
      <c r="B2306" s="6" t="str">
        <f>IFERROR(IF(Table1[[#This Row],[Multi-lens? 1]]="No", 1, IF(Table1[[#This Row],[Multi-lens? 1]]="Dual", 2, IF(Table1[[#This Row],[Multi-lens? 1]]="Quad", 4, ""))),"")</f>
        <v/>
      </c>
      <c r="C2306" s="6" t="e">
        <f t="shared" si="216"/>
        <v>#VALUE!</v>
      </c>
      <c r="D2306" s="6" t="e">
        <f t="shared" si="217"/>
        <v>#VALUE!</v>
      </c>
      <c r="E2306" s="6" t="e">
        <f t="shared" si="218"/>
        <v>#VALUE!</v>
      </c>
      <c r="F2306" s="6" t="e">
        <f t="shared" si="219"/>
        <v>#VALUE!</v>
      </c>
      <c r="H2306" s="6" t="str">
        <f>IFERROR(IF(Table1[[#This Row],[Multi-lens? 1]]="No", 1, IF(Table1[[#This Row],[Multi-lens? 1]]="Dual", 2, IF(Table1[[#This Row],[Multi-lens? 1]]="Quad", 4, ""))),"")</f>
        <v/>
      </c>
      <c r="I2306" s="9" t="str">
        <f>IFERROR(Table1[[#This Row],[Name]],"")</f>
        <v/>
      </c>
      <c r="K2306" s="3" t="str">
        <f t="shared" si="214"/>
        <v/>
      </c>
      <c r="M2306" s="4" t="e">
        <f>IF(Table1[[#This Row],[Import to Gateway Calculator?]]="Yes",IFERROR(Table1[[#This Row],[Streaming Resolution '[MP']]],""),0)</f>
        <v>#VALUE!</v>
      </c>
      <c r="N2306" s="4" t="e">
        <f>IF(Table1[[#This Row],[Import to Gateway Calculator?]]="Yes",IFERROR(Table1[[#This Row],[Recording Resolution '[MP']]],""),0)</f>
        <v>#VALUE!</v>
      </c>
      <c r="O2306" s="4" t="e">
        <f>IF(Table1[[#This Row],[Import to Gateway Calculator?]]="Yes",IFERROR(Table1[[#This Row],[Frame Rate '[FPS'] 1]],""),0)</f>
        <v>#VALUE!</v>
      </c>
      <c r="P2306" s="4" t="e">
        <f>IF(Table1[[#This Row],[Import to Gateway Calculator?]]="Yes",IFERROR(Table1[[#This Row],[Days of Storage 1]],""),0)</f>
        <v>#VALUE!</v>
      </c>
    </row>
    <row r="2307" spans="1:16" x14ac:dyDescent="0.25">
      <c r="A2307" s="5" t="e">
        <f t="shared" si="215"/>
        <v>#VALUE!</v>
      </c>
      <c r="B2307" s="6" t="str">
        <f>IFERROR(IF(Table1[[#This Row],[Multi-lens? 1]]="No", 1, IF(Table1[[#This Row],[Multi-lens? 1]]="Dual", 2, IF(Table1[[#This Row],[Multi-lens? 1]]="Quad", 4, ""))),"")</f>
        <v/>
      </c>
      <c r="C2307" s="6" t="e">
        <f t="shared" si="216"/>
        <v>#VALUE!</v>
      </c>
      <c r="D2307" s="6" t="e">
        <f t="shared" si="217"/>
        <v>#VALUE!</v>
      </c>
      <c r="E2307" s="6" t="e">
        <f t="shared" si="218"/>
        <v>#VALUE!</v>
      </c>
      <c r="F2307" s="6" t="e">
        <f t="shared" si="219"/>
        <v>#VALUE!</v>
      </c>
      <c r="H2307" s="6" t="str">
        <f>IFERROR(IF(Table1[[#This Row],[Multi-lens? 1]]="No", 1, IF(Table1[[#This Row],[Multi-lens? 1]]="Dual", 2, IF(Table1[[#This Row],[Multi-lens? 1]]="Quad", 4, ""))),"")</f>
        <v/>
      </c>
      <c r="I2307" s="9" t="str">
        <f>IFERROR(Table1[[#This Row],[Name]],"")</f>
        <v/>
      </c>
      <c r="K2307" s="3" t="str">
        <f t="shared" ref="K2307:K2370" si="220">IFERROR(IF(I2307=0,"",I2307),"")</f>
        <v/>
      </c>
      <c r="M2307" s="4" t="e">
        <f>IF(Table1[[#This Row],[Import to Gateway Calculator?]]="Yes",IFERROR(Table1[[#This Row],[Streaming Resolution '[MP']]],""),0)</f>
        <v>#VALUE!</v>
      </c>
      <c r="N2307" s="4" t="e">
        <f>IF(Table1[[#This Row],[Import to Gateway Calculator?]]="Yes",IFERROR(Table1[[#This Row],[Recording Resolution '[MP']]],""),0)</f>
        <v>#VALUE!</v>
      </c>
      <c r="O2307" s="4" t="e">
        <f>IF(Table1[[#This Row],[Import to Gateway Calculator?]]="Yes",IFERROR(Table1[[#This Row],[Frame Rate '[FPS'] 1]],""),0)</f>
        <v>#VALUE!</v>
      </c>
      <c r="P2307" s="4" t="e">
        <f>IF(Table1[[#This Row],[Import to Gateway Calculator?]]="Yes",IFERROR(Table1[[#This Row],[Days of Storage 1]],""),0)</f>
        <v>#VALUE!</v>
      </c>
    </row>
    <row r="2308" spans="1:16" x14ac:dyDescent="0.25">
      <c r="A2308" s="5" t="e">
        <f t="shared" si="215"/>
        <v>#VALUE!</v>
      </c>
      <c r="B2308" s="6" t="str">
        <f>IFERROR(IF(Table1[[#This Row],[Multi-lens? 1]]="No", 1, IF(Table1[[#This Row],[Multi-lens? 1]]="Dual", 2, IF(Table1[[#This Row],[Multi-lens? 1]]="Quad", 4, ""))),"")</f>
        <v/>
      </c>
      <c r="C2308" s="6" t="e">
        <f t="shared" si="216"/>
        <v>#VALUE!</v>
      </c>
      <c r="D2308" s="6" t="e">
        <f t="shared" si="217"/>
        <v>#VALUE!</v>
      </c>
      <c r="E2308" s="6" t="e">
        <f t="shared" si="218"/>
        <v>#VALUE!</v>
      </c>
      <c r="F2308" s="6" t="e">
        <f t="shared" si="219"/>
        <v>#VALUE!</v>
      </c>
      <c r="H2308" s="6" t="str">
        <f>IFERROR(IF(Table1[[#This Row],[Multi-lens? 1]]="No", 1, IF(Table1[[#This Row],[Multi-lens? 1]]="Dual", 2, IF(Table1[[#This Row],[Multi-lens? 1]]="Quad", 4, ""))),"")</f>
        <v/>
      </c>
      <c r="I2308" s="9" t="str">
        <f>IFERROR(Table1[[#This Row],[Name]],"")</f>
        <v/>
      </c>
      <c r="K2308" s="3" t="str">
        <f t="shared" si="220"/>
        <v/>
      </c>
      <c r="M2308" s="4" t="e">
        <f>IF(Table1[[#This Row],[Import to Gateway Calculator?]]="Yes",IFERROR(Table1[[#This Row],[Streaming Resolution '[MP']]],""),0)</f>
        <v>#VALUE!</v>
      </c>
      <c r="N2308" s="4" t="e">
        <f>IF(Table1[[#This Row],[Import to Gateway Calculator?]]="Yes",IFERROR(Table1[[#This Row],[Recording Resolution '[MP']]],""),0)</f>
        <v>#VALUE!</v>
      </c>
      <c r="O2308" s="4" t="e">
        <f>IF(Table1[[#This Row],[Import to Gateway Calculator?]]="Yes",IFERROR(Table1[[#This Row],[Frame Rate '[FPS'] 1]],""),0)</f>
        <v>#VALUE!</v>
      </c>
      <c r="P2308" s="4" t="e">
        <f>IF(Table1[[#This Row],[Import to Gateway Calculator?]]="Yes",IFERROR(Table1[[#This Row],[Days of Storage 1]],""),0)</f>
        <v>#VALUE!</v>
      </c>
    </row>
    <row r="2309" spans="1:16" x14ac:dyDescent="0.25">
      <c r="A2309" s="5" t="e">
        <f t="shared" si="215"/>
        <v>#VALUE!</v>
      </c>
      <c r="B2309" s="6" t="str">
        <f>IFERROR(IF(Table1[[#This Row],[Multi-lens? 1]]="No", 1, IF(Table1[[#This Row],[Multi-lens? 1]]="Dual", 2, IF(Table1[[#This Row],[Multi-lens? 1]]="Quad", 4, ""))),"")</f>
        <v/>
      </c>
      <c r="C2309" s="6" t="e">
        <f t="shared" si="216"/>
        <v>#VALUE!</v>
      </c>
      <c r="D2309" s="6" t="e">
        <f t="shared" si="217"/>
        <v>#VALUE!</v>
      </c>
      <c r="E2309" s="6" t="e">
        <f t="shared" si="218"/>
        <v>#VALUE!</v>
      </c>
      <c r="F2309" s="6" t="e">
        <f t="shared" si="219"/>
        <v>#VALUE!</v>
      </c>
      <c r="H2309" s="6" t="str">
        <f>IFERROR(IF(Table1[[#This Row],[Multi-lens? 1]]="No", 1, IF(Table1[[#This Row],[Multi-lens? 1]]="Dual", 2, IF(Table1[[#This Row],[Multi-lens? 1]]="Quad", 4, ""))),"")</f>
        <v/>
      </c>
      <c r="I2309" s="9" t="str">
        <f>IFERROR(Table1[[#This Row],[Name]],"")</f>
        <v/>
      </c>
      <c r="K2309" s="3" t="str">
        <f t="shared" si="220"/>
        <v/>
      </c>
      <c r="M2309" s="4" t="e">
        <f>IF(Table1[[#This Row],[Import to Gateway Calculator?]]="Yes",IFERROR(Table1[[#This Row],[Streaming Resolution '[MP']]],""),0)</f>
        <v>#VALUE!</v>
      </c>
      <c r="N2309" s="4" t="e">
        <f>IF(Table1[[#This Row],[Import to Gateway Calculator?]]="Yes",IFERROR(Table1[[#This Row],[Recording Resolution '[MP']]],""),0)</f>
        <v>#VALUE!</v>
      </c>
      <c r="O2309" s="4" t="e">
        <f>IF(Table1[[#This Row],[Import to Gateway Calculator?]]="Yes",IFERROR(Table1[[#This Row],[Frame Rate '[FPS'] 1]],""),0)</f>
        <v>#VALUE!</v>
      </c>
      <c r="P2309" s="4" t="e">
        <f>IF(Table1[[#This Row],[Import to Gateway Calculator?]]="Yes",IFERROR(Table1[[#This Row],[Days of Storage 1]],""),0)</f>
        <v>#VALUE!</v>
      </c>
    </row>
    <row r="2310" spans="1:16" x14ac:dyDescent="0.25">
      <c r="A2310" s="5" t="e">
        <f t="shared" si="215"/>
        <v>#VALUE!</v>
      </c>
      <c r="B2310" s="6" t="str">
        <f>IFERROR(IF(Table1[[#This Row],[Multi-lens? 1]]="No", 1, IF(Table1[[#This Row],[Multi-lens? 1]]="Dual", 2, IF(Table1[[#This Row],[Multi-lens? 1]]="Quad", 4, ""))),"")</f>
        <v/>
      </c>
      <c r="C2310" s="6" t="e">
        <f t="shared" si="216"/>
        <v>#VALUE!</v>
      </c>
      <c r="D2310" s="6" t="e">
        <f t="shared" si="217"/>
        <v>#VALUE!</v>
      </c>
      <c r="E2310" s="6" t="e">
        <f t="shared" si="218"/>
        <v>#VALUE!</v>
      </c>
      <c r="F2310" s="6" t="e">
        <f t="shared" si="219"/>
        <v>#VALUE!</v>
      </c>
      <c r="H2310" s="6" t="str">
        <f>IFERROR(IF(Table1[[#This Row],[Multi-lens? 1]]="No", 1, IF(Table1[[#This Row],[Multi-lens? 1]]="Dual", 2, IF(Table1[[#This Row],[Multi-lens? 1]]="Quad", 4, ""))),"")</f>
        <v/>
      </c>
      <c r="I2310" s="9" t="str">
        <f>IFERROR(Table1[[#This Row],[Name]],"")</f>
        <v/>
      </c>
      <c r="K2310" s="3" t="str">
        <f t="shared" si="220"/>
        <v/>
      </c>
      <c r="M2310" s="4" t="e">
        <f>IF(Table1[[#This Row],[Import to Gateway Calculator?]]="Yes",IFERROR(Table1[[#This Row],[Streaming Resolution '[MP']]],""),0)</f>
        <v>#VALUE!</v>
      </c>
      <c r="N2310" s="4" t="e">
        <f>IF(Table1[[#This Row],[Import to Gateway Calculator?]]="Yes",IFERROR(Table1[[#This Row],[Recording Resolution '[MP']]],""),0)</f>
        <v>#VALUE!</v>
      </c>
      <c r="O2310" s="4" t="e">
        <f>IF(Table1[[#This Row],[Import to Gateway Calculator?]]="Yes",IFERROR(Table1[[#This Row],[Frame Rate '[FPS'] 1]],""),0)</f>
        <v>#VALUE!</v>
      </c>
      <c r="P2310" s="4" t="e">
        <f>IF(Table1[[#This Row],[Import to Gateway Calculator?]]="Yes",IFERROR(Table1[[#This Row],[Days of Storage 1]],""),0)</f>
        <v>#VALUE!</v>
      </c>
    </row>
    <row r="2311" spans="1:16" x14ac:dyDescent="0.25">
      <c r="A2311" s="5" t="e">
        <f t="shared" ref="A2311:A2374" si="221">IF(D2311=0,"",K2311)</f>
        <v>#VALUE!</v>
      </c>
      <c r="B2311" s="6" t="str">
        <f>IFERROR(IF(Table1[[#This Row],[Multi-lens? 1]]="No", 1, IF(Table1[[#This Row],[Multi-lens? 1]]="Dual", 2, IF(Table1[[#This Row],[Multi-lens? 1]]="Quad", 4, ""))),"")</f>
        <v/>
      </c>
      <c r="C2311" s="6" t="e">
        <f t="shared" ref="C2311:C2374" si="222">M2311</f>
        <v>#VALUE!</v>
      </c>
      <c r="D2311" s="6" t="e">
        <f t="shared" ref="D2311:D2374" si="223">N2311</f>
        <v>#VALUE!</v>
      </c>
      <c r="E2311" s="6" t="e">
        <f t="shared" ref="E2311:E2374" si="224">O2311</f>
        <v>#VALUE!</v>
      </c>
      <c r="F2311" s="6" t="e">
        <f t="shared" ref="F2311:F2374" si="225">P2311</f>
        <v>#VALUE!</v>
      </c>
      <c r="H2311" s="6" t="str">
        <f>IFERROR(IF(Table1[[#This Row],[Multi-lens? 1]]="No", 1, IF(Table1[[#This Row],[Multi-lens? 1]]="Dual", 2, IF(Table1[[#This Row],[Multi-lens? 1]]="Quad", 4, ""))),"")</f>
        <v/>
      </c>
      <c r="I2311" s="9" t="str">
        <f>IFERROR(Table1[[#This Row],[Name]],"")</f>
        <v/>
      </c>
      <c r="K2311" s="3" t="str">
        <f t="shared" si="220"/>
        <v/>
      </c>
      <c r="M2311" s="4" t="e">
        <f>IF(Table1[[#This Row],[Import to Gateway Calculator?]]="Yes",IFERROR(Table1[[#This Row],[Streaming Resolution '[MP']]],""),0)</f>
        <v>#VALUE!</v>
      </c>
      <c r="N2311" s="4" t="e">
        <f>IF(Table1[[#This Row],[Import to Gateway Calculator?]]="Yes",IFERROR(Table1[[#This Row],[Recording Resolution '[MP']]],""),0)</f>
        <v>#VALUE!</v>
      </c>
      <c r="O2311" s="4" t="e">
        <f>IF(Table1[[#This Row],[Import to Gateway Calculator?]]="Yes",IFERROR(Table1[[#This Row],[Frame Rate '[FPS'] 1]],""),0)</f>
        <v>#VALUE!</v>
      </c>
      <c r="P2311" s="4" t="e">
        <f>IF(Table1[[#This Row],[Import to Gateway Calculator?]]="Yes",IFERROR(Table1[[#This Row],[Days of Storage 1]],""),0)</f>
        <v>#VALUE!</v>
      </c>
    </row>
    <row r="2312" spans="1:16" x14ac:dyDescent="0.25">
      <c r="A2312" s="5" t="e">
        <f t="shared" si="221"/>
        <v>#VALUE!</v>
      </c>
      <c r="B2312" s="6" t="str">
        <f>IFERROR(IF(Table1[[#This Row],[Multi-lens? 1]]="No", 1, IF(Table1[[#This Row],[Multi-lens? 1]]="Dual", 2, IF(Table1[[#This Row],[Multi-lens? 1]]="Quad", 4, ""))),"")</f>
        <v/>
      </c>
      <c r="C2312" s="6" t="e">
        <f t="shared" si="222"/>
        <v>#VALUE!</v>
      </c>
      <c r="D2312" s="6" t="e">
        <f t="shared" si="223"/>
        <v>#VALUE!</v>
      </c>
      <c r="E2312" s="6" t="e">
        <f t="shared" si="224"/>
        <v>#VALUE!</v>
      </c>
      <c r="F2312" s="6" t="e">
        <f t="shared" si="225"/>
        <v>#VALUE!</v>
      </c>
      <c r="H2312" s="6" t="str">
        <f>IFERROR(IF(Table1[[#This Row],[Multi-lens? 1]]="No", 1, IF(Table1[[#This Row],[Multi-lens? 1]]="Dual", 2, IF(Table1[[#This Row],[Multi-lens? 1]]="Quad", 4, ""))),"")</f>
        <v/>
      </c>
      <c r="I2312" s="9" t="str">
        <f>IFERROR(Table1[[#This Row],[Name]],"")</f>
        <v/>
      </c>
      <c r="K2312" s="3" t="str">
        <f t="shared" si="220"/>
        <v/>
      </c>
      <c r="M2312" s="4" t="e">
        <f>IF(Table1[[#This Row],[Import to Gateway Calculator?]]="Yes",IFERROR(Table1[[#This Row],[Streaming Resolution '[MP']]],""),0)</f>
        <v>#VALUE!</v>
      </c>
      <c r="N2312" s="4" t="e">
        <f>IF(Table1[[#This Row],[Import to Gateway Calculator?]]="Yes",IFERROR(Table1[[#This Row],[Recording Resolution '[MP']]],""),0)</f>
        <v>#VALUE!</v>
      </c>
      <c r="O2312" s="4" t="e">
        <f>IF(Table1[[#This Row],[Import to Gateway Calculator?]]="Yes",IFERROR(Table1[[#This Row],[Frame Rate '[FPS'] 1]],""),0)</f>
        <v>#VALUE!</v>
      </c>
      <c r="P2312" s="4" t="e">
        <f>IF(Table1[[#This Row],[Import to Gateway Calculator?]]="Yes",IFERROR(Table1[[#This Row],[Days of Storage 1]],""),0)</f>
        <v>#VALUE!</v>
      </c>
    </row>
    <row r="2313" spans="1:16" x14ac:dyDescent="0.25">
      <c r="A2313" s="5" t="e">
        <f t="shared" si="221"/>
        <v>#VALUE!</v>
      </c>
      <c r="B2313" s="6" t="str">
        <f>IFERROR(IF(Table1[[#This Row],[Multi-lens? 1]]="No", 1, IF(Table1[[#This Row],[Multi-lens? 1]]="Dual", 2, IF(Table1[[#This Row],[Multi-lens? 1]]="Quad", 4, ""))),"")</f>
        <v/>
      </c>
      <c r="C2313" s="6" t="e">
        <f t="shared" si="222"/>
        <v>#VALUE!</v>
      </c>
      <c r="D2313" s="6" t="e">
        <f t="shared" si="223"/>
        <v>#VALUE!</v>
      </c>
      <c r="E2313" s="6" t="e">
        <f t="shared" si="224"/>
        <v>#VALUE!</v>
      </c>
      <c r="F2313" s="6" t="e">
        <f t="shared" si="225"/>
        <v>#VALUE!</v>
      </c>
      <c r="H2313" s="6" t="str">
        <f>IFERROR(IF(Table1[[#This Row],[Multi-lens? 1]]="No", 1, IF(Table1[[#This Row],[Multi-lens? 1]]="Dual", 2, IF(Table1[[#This Row],[Multi-lens? 1]]="Quad", 4, ""))),"")</f>
        <v/>
      </c>
      <c r="I2313" s="9" t="str">
        <f>IFERROR(Table1[[#This Row],[Name]],"")</f>
        <v/>
      </c>
      <c r="K2313" s="3" t="str">
        <f t="shared" si="220"/>
        <v/>
      </c>
      <c r="M2313" s="4" t="e">
        <f>IF(Table1[[#This Row],[Import to Gateway Calculator?]]="Yes",IFERROR(Table1[[#This Row],[Streaming Resolution '[MP']]],""),0)</f>
        <v>#VALUE!</v>
      </c>
      <c r="N2313" s="4" t="e">
        <f>IF(Table1[[#This Row],[Import to Gateway Calculator?]]="Yes",IFERROR(Table1[[#This Row],[Recording Resolution '[MP']]],""),0)</f>
        <v>#VALUE!</v>
      </c>
      <c r="O2313" s="4" t="e">
        <f>IF(Table1[[#This Row],[Import to Gateway Calculator?]]="Yes",IFERROR(Table1[[#This Row],[Frame Rate '[FPS'] 1]],""),0)</f>
        <v>#VALUE!</v>
      </c>
      <c r="P2313" s="4" t="e">
        <f>IF(Table1[[#This Row],[Import to Gateway Calculator?]]="Yes",IFERROR(Table1[[#This Row],[Days of Storage 1]],""),0)</f>
        <v>#VALUE!</v>
      </c>
    </row>
    <row r="2314" spans="1:16" x14ac:dyDescent="0.25">
      <c r="A2314" s="5" t="e">
        <f t="shared" si="221"/>
        <v>#VALUE!</v>
      </c>
      <c r="B2314" s="6" t="str">
        <f>IFERROR(IF(Table1[[#This Row],[Multi-lens? 1]]="No", 1, IF(Table1[[#This Row],[Multi-lens? 1]]="Dual", 2, IF(Table1[[#This Row],[Multi-lens? 1]]="Quad", 4, ""))),"")</f>
        <v/>
      </c>
      <c r="C2314" s="6" t="e">
        <f t="shared" si="222"/>
        <v>#VALUE!</v>
      </c>
      <c r="D2314" s="6" t="e">
        <f t="shared" si="223"/>
        <v>#VALUE!</v>
      </c>
      <c r="E2314" s="6" t="e">
        <f t="shared" si="224"/>
        <v>#VALUE!</v>
      </c>
      <c r="F2314" s="6" t="e">
        <f t="shared" si="225"/>
        <v>#VALUE!</v>
      </c>
      <c r="H2314" s="6" t="str">
        <f>IFERROR(IF(Table1[[#This Row],[Multi-lens? 1]]="No", 1, IF(Table1[[#This Row],[Multi-lens? 1]]="Dual", 2, IF(Table1[[#This Row],[Multi-lens? 1]]="Quad", 4, ""))),"")</f>
        <v/>
      </c>
      <c r="I2314" s="9" t="str">
        <f>IFERROR(Table1[[#This Row],[Name]],"")</f>
        <v/>
      </c>
      <c r="K2314" s="3" t="str">
        <f t="shared" si="220"/>
        <v/>
      </c>
      <c r="M2314" s="4" t="e">
        <f>IF(Table1[[#This Row],[Import to Gateway Calculator?]]="Yes",IFERROR(Table1[[#This Row],[Streaming Resolution '[MP']]],""),0)</f>
        <v>#VALUE!</v>
      </c>
      <c r="N2314" s="4" t="e">
        <f>IF(Table1[[#This Row],[Import to Gateway Calculator?]]="Yes",IFERROR(Table1[[#This Row],[Recording Resolution '[MP']]],""),0)</f>
        <v>#VALUE!</v>
      </c>
      <c r="O2314" s="4" t="e">
        <f>IF(Table1[[#This Row],[Import to Gateway Calculator?]]="Yes",IFERROR(Table1[[#This Row],[Frame Rate '[FPS'] 1]],""),0)</f>
        <v>#VALUE!</v>
      </c>
      <c r="P2314" s="4" t="e">
        <f>IF(Table1[[#This Row],[Import to Gateway Calculator?]]="Yes",IFERROR(Table1[[#This Row],[Days of Storage 1]],""),0)</f>
        <v>#VALUE!</v>
      </c>
    </row>
    <row r="2315" spans="1:16" x14ac:dyDescent="0.25">
      <c r="A2315" s="5" t="e">
        <f t="shared" si="221"/>
        <v>#VALUE!</v>
      </c>
      <c r="B2315" s="6" t="str">
        <f>IFERROR(IF(Table1[[#This Row],[Multi-lens? 1]]="No", 1, IF(Table1[[#This Row],[Multi-lens? 1]]="Dual", 2, IF(Table1[[#This Row],[Multi-lens? 1]]="Quad", 4, ""))),"")</f>
        <v/>
      </c>
      <c r="C2315" s="6" t="e">
        <f t="shared" si="222"/>
        <v>#VALUE!</v>
      </c>
      <c r="D2315" s="6" t="e">
        <f t="shared" si="223"/>
        <v>#VALUE!</v>
      </c>
      <c r="E2315" s="6" t="e">
        <f t="shared" si="224"/>
        <v>#VALUE!</v>
      </c>
      <c r="F2315" s="6" t="e">
        <f t="shared" si="225"/>
        <v>#VALUE!</v>
      </c>
      <c r="H2315" s="6" t="str">
        <f>IFERROR(IF(Table1[[#This Row],[Multi-lens? 1]]="No", 1, IF(Table1[[#This Row],[Multi-lens? 1]]="Dual", 2, IF(Table1[[#This Row],[Multi-lens? 1]]="Quad", 4, ""))),"")</f>
        <v/>
      </c>
      <c r="I2315" s="9" t="str">
        <f>IFERROR(Table1[[#This Row],[Name]],"")</f>
        <v/>
      </c>
      <c r="K2315" s="3" t="str">
        <f t="shared" si="220"/>
        <v/>
      </c>
      <c r="M2315" s="4" t="e">
        <f>IF(Table1[[#This Row],[Import to Gateway Calculator?]]="Yes",IFERROR(Table1[[#This Row],[Streaming Resolution '[MP']]],""),0)</f>
        <v>#VALUE!</v>
      </c>
      <c r="N2315" s="4" t="e">
        <f>IF(Table1[[#This Row],[Import to Gateway Calculator?]]="Yes",IFERROR(Table1[[#This Row],[Recording Resolution '[MP']]],""),0)</f>
        <v>#VALUE!</v>
      </c>
      <c r="O2315" s="4" t="e">
        <f>IF(Table1[[#This Row],[Import to Gateway Calculator?]]="Yes",IFERROR(Table1[[#This Row],[Frame Rate '[FPS'] 1]],""),0)</f>
        <v>#VALUE!</v>
      </c>
      <c r="P2315" s="4" t="e">
        <f>IF(Table1[[#This Row],[Import to Gateway Calculator?]]="Yes",IFERROR(Table1[[#This Row],[Days of Storage 1]],""),0)</f>
        <v>#VALUE!</v>
      </c>
    </row>
    <row r="2316" spans="1:16" x14ac:dyDescent="0.25">
      <c r="A2316" s="5" t="e">
        <f t="shared" si="221"/>
        <v>#VALUE!</v>
      </c>
      <c r="B2316" s="6" t="str">
        <f>IFERROR(IF(Table1[[#This Row],[Multi-lens? 1]]="No", 1, IF(Table1[[#This Row],[Multi-lens? 1]]="Dual", 2, IF(Table1[[#This Row],[Multi-lens? 1]]="Quad", 4, ""))),"")</f>
        <v/>
      </c>
      <c r="C2316" s="6" t="e">
        <f t="shared" si="222"/>
        <v>#VALUE!</v>
      </c>
      <c r="D2316" s="6" t="e">
        <f t="shared" si="223"/>
        <v>#VALUE!</v>
      </c>
      <c r="E2316" s="6" t="e">
        <f t="shared" si="224"/>
        <v>#VALUE!</v>
      </c>
      <c r="F2316" s="6" t="e">
        <f t="shared" si="225"/>
        <v>#VALUE!</v>
      </c>
      <c r="H2316" s="6" t="str">
        <f>IFERROR(IF(Table1[[#This Row],[Multi-lens? 1]]="No", 1, IF(Table1[[#This Row],[Multi-lens? 1]]="Dual", 2, IF(Table1[[#This Row],[Multi-lens? 1]]="Quad", 4, ""))),"")</f>
        <v/>
      </c>
      <c r="I2316" s="9" t="str">
        <f>IFERROR(Table1[[#This Row],[Name]],"")</f>
        <v/>
      </c>
      <c r="K2316" s="3" t="str">
        <f t="shared" si="220"/>
        <v/>
      </c>
      <c r="M2316" s="4" t="e">
        <f>IF(Table1[[#This Row],[Import to Gateway Calculator?]]="Yes",IFERROR(Table1[[#This Row],[Streaming Resolution '[MP']]],""),0)</f>
        <v>#VALUE!</v>
      </c>
      <c r="N2316" s="4" t="e">
        <f>IF(Table1[[#This Row],[Import to Gateway Calculator?]]="Yes",IFERROR(Table1[[#This Row],[Recording Resolution '[MP']]],""),0)</f>
        <v>#VALUE!</v>
      </c>
      <c r="O2316" s="4" t="e">
        <f>IF(Table1[[#This Row],[Import to Gateway Calculator?]]="Yes",IFERROR(Table1[[#This Row],[Frame Rate '[FPS'] 1]],""),0)</f>
        <v>#VALUE!</v>
      </c>
      <c r="P2316" s="4" t="e">
        <f>IF(Table1[[#This Row],[Import to Gateway Calculator?]]="Yes",IFERROR(Table1[[#This Row],[Days of Storage 1]],""),0)</f>
        <v>#VALUE!</v>
      </c>
    </row>
    <row r="2317" spans="1:16" x14ac:dyDescent="0.25">
      <c r="A2317" s="5" t="e">
        <f t="shared" si="221"/>
        <v>#VALUE!</v>
      </c>
      <c r="B2317" s="6" t="str">
        <f>IFERROR(IF(Table1[[#This Row],[Multi-lens? 1]]="No", 1, IF(Table1[[#This Row],[Multi-lens? 1]]="Dual", 2, IF(Table1[[#This Row],[Multi-lens? 1]]="Quad", 4, ""))),"")</f>
        <v/>
      </c>
      <c r="C2317" s="6" t="e">
        <f t="shared" si="222"/>
        <v>#VALUE!</v>
      </c>
      <c r="D2317" s="6" t="e">
        <f t="shared" si="223"/>
        <v>#VALUE!</v>
      </c>
      <c r="E2317" s="6" t="e">
        <f t="shared" si="224"/>
        <v>#VALUE!</v>
      </c>
      <c r="F2317" s="6" t="e">
        <f t="shared" si="225"/>
        <v>#VALUE!</v>
      </c>
      <c r="H2317" s="6" t="str">
        <f>IFERROR(IF(Table1[[#This Row],[Multi-lens? 1]]="No", 1, IF(Table1[[#This Row],[Multi-lens? 1]]="Dual", 2, IF(Table1[[#This Row],[Multi-lens? 1]]="Quad", 4, ""))),"")</f>
        <v/>
      </c>
      <c r="I2317" s="9" t="str">
        <f>IFERROR(Table1[[#This Row],[Name]],"")</f>
        <v/>
      </c>
      <c r="K2317" s="3" t="str">
        <f t="shared" si="220"/>
        <v/>
      </c>
      <c r="M2317" s="4" t="e">
        <f>IF(Table1[[#This Row],[Import to Gateway Calculator?]]="Yes",IFERROR(Table1[[#This Row],[Streaming Resolution '[MP']]],""),0)</f>
        <v>#VALUE!</v>
      </c>
      <c r="N2317" s="4" t="e">
        <f>IF(Table1[[#This Row],[Import to Gateway Calculator?]]="Yes",IFERROR(Table1[[#This Row],[Recording Resolution '[MP']]],""),0)</f>
        <v>#VALUE!</v>
      </c>
      <c r="O2317" s="4" t="e">
        <f>IF(Table1[[#This Row],[Import to Gateway Calculator?]]="Yes",IFERROR(Table1[[#This Row],[Frame Rate '[FPS'] 1]],""),0)</f>
        <v>#VALUE!</v>
      </c>
      <c r="P2317" s="4" t="e">
        <f>IF(Table1[[#This Row],[Import to Gateway Calculator?]]="Yes",IFERROR(Table1[[#This Row],[Days of Storage 1]],""),0)</f>
        <v>#VALUE!</v>
      </c>
    </row>
    <row r="2318" spans="1:16" x14ac:dyDescent="0.25">
      <c r="A2318" s="5" t="e">
        <f t="shared" si="221"/>
        <v>#VALUE!</v>
      </c>
      <c r="B2318" s="6" t="str">
        <f>IFERROR(IF(Table1[[#This Row],[Multi-lens? 1]]="No", 1, IF(Table1[[#This Row],[Multi-lens? 1]]="Dual", 2, IF(Table1[[#This Row],[Multi-lens? 1]]="Quad", 4, ""))),"")</f>
        <v/>
      </c>
      <c r="C2318" s="6" t="e">
        <f t="shared" si="222"/>
        <v>#VALUE!</v>
      </c>
      <c r="D2318" s="6" t="e">
        <f t="shared" si="223"/>
        <v>#VALUE!</v>
      </c>
      <c r="E2318" s="6" t="e">
        <f t="shared" si="224"/>
        <v>#VALUE!</v>
      </c>
      <c r="F2318" s="6" t="e">
        <f t="shared" si="225"/>
        <v>#VALUE!</v>
      </c>
      <c r="H2318" s="6" t="str">
        <f>IFERROR(IF(Table1[[#This Row],[Multi-lens? 1]]="No", 1, IF(Table1[[#This Row],[Multi-lens? 1]]="Dual", 2, IF(Table1[[#This Row],[Multi-lens? 1]]="Quad", 4, ""))),"")</f>
        <v/>
      </c>
      <c r="I2318" s="9" t="str">
        <f>IFERROR(Table1[[#This Row],[Name]],"")</f>
        <v/>
      </c>
      <c r="K2318" s="3" t="str">
        <f t="shared" si="220"/>
        <v/>
      </c>
      <c r="M2318" s="4" t="e">
        <f>IF(Table1[[#This Row],[Import to Gateway Calculator?]]="Yes",IFERROR(Table1[[#This Row],[Streaming Resolution '[MP']]],""),0)</f>
        <v>#VALUE!</v>
      </c>
      <c r="N2318" s="4" t="e">
        <f>IF(Table1[[#This Row],[Import to Gateway Calculator?]]="Yes",IFERROR(Table1[[#This Row],[Recording Resolution '[MP']]],""),0)</f>
        <v>#VALUE!</v>
      </c>
      <c r="O2318" s="4" t="e">
        <f>IF(Table1[[#This Row],[Import to Gateway Calculator?]]="Yes",IFERROR(Table1[[#This Row],[Frame Rate '[FPS'] 1]],""),0)</f>
        <v>#VALUE!</v>
      </c>
      <c r="P2318" s="4" t="e">
        <f>IF(Table1[[#This Row],[Import to Gateway Calculator?]]="Yes",IFERROR(Table1[[#This Row],[Days of Storage 1]],""),0)</f>
        <v>#VALUE!</v>
      </c>
    </row>
    <row r="2319" spans="1:16" x14ac:dyDescent="0.25">
      <c r="A2319" s="5" t="e">
        <f t="shared" si="221"/>
        <v>#VALUE!</v>
      </c>
      <c r="B2319" s="6" t="str">
        <f>IFERROR(IF(Table1[[#This Row],[Multi-lens? 1]]="No", 1, IF(Table1[[#This Row],[Multi-lens? 1]]="Dual", 2, IF(Table1[[#This Row],[Multi-lens? 1]]="Quad", 4, ""))),"")</f>
        <v/>
      </c>
      <c r="C2319" s="6" t="e">
        <f t="shared" si="222"/>
        <v>#VALUE!</v>
      </c>
      <c r="D2319" s="6" t="e">
        <f t="shared" si="223"/>
        <v>#VALUE!</v>
      </c>
      <c r="E2319" s="6" t="e">
        <f t="shared" si="224"/>
        <v>#VALUE!</v>
      </c>
      <c r="F2319" s="6" t="e">
        <f t="shared" si="225"/>
        <v>#VALUE!</v>
      </c>
      <c r="H2319" s="6" t="str">
        <f>IFERROR(IF(Table1[[#This Row],[Multi-lens? 1]]="No", 1, IF(Table1[[#This Row],[Multi-lens? 1]]="Dual", 2, IF(Table1[[#This Row],[Multi-lens? 1]]="Quad", 4, ""))),"")</f>
        <v/>
      </c>
      <c r="I2319" s="9" t="str">
        <f>IFERROR(Table1[[#This Row],[Name]],"")</f>
        <v/>
      </c>
      <c r="K2319" s="3" t="str">
        <f t="shared" si="220"/>
        <v/>
      </c>
      <c r="M2319" s="4" t="e">
        <f>IF(Table1[[#This Row],[Import to Gateway Calculator?]]="Yes",IFERROR(Table1[[#This Row],[Streaming Resolution '[MP']]],""),0)</f>
        <v>#VALUE!</v>
      </c>
      <c r="N2319" s="4" t="e">
        <f>IF(Table1[[#This Row],[Import to Gateway Calculator?]]="Yes",IFERROR(Table1[[#This Row],[Recording Resolution '[MP']]],""),0)</f>
        <v>#VALUE!</v>
      </c>
      <c r="O2319" s="4" t="e">
        <f>IF(Table1[[#This Row],[Import to Gateway Calculator?]]="Yes",IFERROR(Table1[[#This Row],[Frame Rate '[FPS'] 1]],""),0)</f>
        <v>#VALUE!</v>
      </c>
      <c r="P2319" s="4" t="e">
        <f>IF(Table1[[#This Row],[Import to Gateway Calculator?]]="Yes",IFERROR(Table1[[#This Row],[Days of Storage 1]],""),0)</f>
        <v>#VALUE!</v>
      </c>
    </row>
    <row r="2320" spans="1:16" x14ac:dyDescent="0.25">
      <c r="A2320" s="5" t="e">
        <f t="shared" si="221"/>
        <v>#VALUE!</v>
      </c>
      <c r="B2320" s="6" t="str">
        <f>IFERROR(IF(Table1[[#This Row],[Multi-lens? 1]]="No", 1, IF(Table1[[#This Row],[Multi-lens? 1]]="Dual", 2, IF(Table1[[#This Row],[Multi-lens? 1]]="Quad", 4, ""))),"")</f>
        <v/>
      </c>
      <c r="C2320" s="6" t="e">
        <f t="shared" si="222"/>
        <v>#VALUE!</v>
      </c>
      <c r="D2320" s="6" t="e">
        <f t="shared" si="223"/>
        <v>#VALUE!</v>
      </c>
      <c r="E2320" s="6" t="e">
        <f t="shared" si="224"/>
        <v>#VALUE!</v>
      </c>
      <c r="F2320" s="6" t="e">
        <f t="shared" si="225"/>
        <v>#VALUE!</v>
      </c>
      <c r="H2320" s="6" t="str">
        <f>IFERROR(IF(Table1[[#This Row],[Multi-lens? 1]]="No", 1, IF(Table1[[#This Row],[Multi-lens? 1]]="Dual", 2, IF(Table1[[#This Row],[Multi-lens? 1]]="Quad", 4, ""))),"")</f>
        <v/>
      </c>
      <c r="I2320" s="9" t="str">
        <f>IFERROR(Table1[[#This Row],[Name]],"")</f>
        <v/>
      </c>
      <c r="K2320" s="3" t="str">
        <f t="shared" si="220"/>
        <v/>
      </c>
      <c r="M2320" s="4" t="e">
        <f>IF(Table1[[#This Row],[Import to Gateway Calculator?]]="Yes",IFERROR(Table1[[#This Row],[Streaming Resolution '[MP']]],""),0)</f>
        <v>#VALUE!</v>
      </c>
      <c r="N2320" s="4" t="e">
        <f>IF(Table1[[#This Row],[Import to Gateway Calculator?]]="Yes",IFERROR(Table1[[#This Row],[Recording Resolution '[MP']]],""),0)</f>
        <v>#VALUE!</v>
      </c>
      <c r="O2320" s="4" t="e">
        <f>IF(Table1[[#This Row],[Import to Gateway Calculator?]]="Yes",IFERROR(Table1[[#This Row],[Frame Rate '[FPS'] 1]],""),0)</f>
        <v>#VALUE!</v>
      </c>
      <c r="P2320" s="4" t="e">
        <f>IF(Table1[[#This Row],[Import to Gateway Calculator?]]="Yes",IFERROR(Table1[[#This Row],[Days of Storage 1]],""),0)</f>
        <v>#VALUE!</v>
      </c>
    </row>
    <row r="2321" spans="1:16" x14ac:dyDescent="0.25">
      <c r="A2321" s="5" t="e">
        <f t="shared" si="221"/>
        <v>#VALUE!</v>
      </c>
      <c r="B2321" s="6" t="str">
        <f>IFERROR(IF(Table1[[#This Row],[Multi-lens? 1]]="No", 1, IF(Table1[[#This Row],[Multi-lens? 1]]="Dual", 2, IF(Table1[[#This Row],[Multi-lens? 1]]="Quad", 4, ""))),"")</f>
        <v/>
      </c>
      <c r="C2321" s="6" t="e">
        <f t="shared" si="222"/>
        <v>#VALUE!</v>
      </c>
      <c r="D2321" s="6" t="e">
        <f t="shared" si="223"/>
        <v>#VALUE!</v>
      </c>
      <c r="E2321" s="6" t="e">
        <f t="shared" si="224"/>
        <v>#VALUE!</v>
      </c>
      <c r="F2321" s="6" t="e">
        <f t="shared" si="225"/>
        <v>#VALUE!</v>
      </c>
      <c r="H2321" s="6" t="str">
        <f>IFERROR(IF(Table1[[#This Row],[Multi-lens? 1]]="No", 1, IF(Table1[[#This Row],[Multi-lens? 1]]="Dual", 2, IF(Table1[[#This Row],[Multi-lens? 1]]="Quad", 4, ""))),"")</f>
        <v/>
      </c>
      <c r="I2321" s="9" t="str">
        <f>IFERROR(Table1[[#This Row],[Name]],"")</f>
        <v/>
      </c>
      <c r="K2321" s="3" t="str">
        <f t="shared" si="220"/>
        <v/>
      </c>
      <c r="M2321" s="4" t="e">
        <f>IF(Table1[[#This Row],[Import to Gateway Calculator?]]="Yes",IFERROR(Table1[[#This Row],[Streaming Resolution '[MP']]],""),0)</f>
        <v>#VALUE!</v>
      </c>
      <c r="N2321" s="4" t="e">
        <f>IF(Table1[[#This Row],[Import to Gateway Calculator?]]="Yes",IFERROR(Table1[[#This Row],[Recording Resolution '[MP']]],""),0)</f>
        <v>#VALUE!</v>
      </c>
      <c r="O2321" s="4" t="e">
        <f>IF(Table1[[#This Row],[Import to Gateway Calculator?]]="Yes",IFERROR(Table1[[#This Row],[Frame Rate '[FPS'] 1]],""),0)</f>
        <v>#VALUE!</v>
      </c>
      <c r="P2321" s="4" t="e">
        <f>IF(Table1[[#This Row],[Import to Gateway Calculator?]]="Yes",IFERROR(Table1[[#This Row],[Days of Storage 1]],""),0)</f>
        <v>#VALUE!</v>
      </c>
    </row>
    <row r="2322" spans="1:16" x14ac:dyDescent="0.25">
      <c r="A2322" s="5" t="e">
        <f t="shared" si="221"/>
        <v>#VALUE!</v>
      </c>
      <c r="B2322" s="6" t="str">
        <f>IFERROR(IF(Table1[[#This Row],[Multi-lens? 1]]="No", 1, IF(Table1[[#This Row],[Multi-lens? 1]]="Dual", 2, IF(Table1[[#This Row],[Multi-lens? 1]]="Quad", 4, ""))),"")</f>
        <v/>
      </c>
      <c r="C2322" s="6" t="e">
        <f t="shared" si="222"/>
        <v>#VALUE!</v>
      </c>
      <c r="D2322" s="6" t="e">
        <f t="shared" si="223"/>
        <v>#VALUE!</v>
      </c>
      <c r="E2322" s="6" t="e">
        <f t="shared" si="224"/>
        <v>#VALUE!</v>
      </c>
      <c r="F2322" s="6" t="e">
        <f t="shared" si="225"/>
        <v>#VALUE!</v>
      </c>
      <c r="H2322" s="6" t="str">
        <f>IFERROR(IF(Table1[[#This Row],[Multi-lens? 1]]="No", 1, IF(Table1[[#This Row],[Multi-lens? 1]]="Dual", 2, IF(Table1[[#This Row],[Multi-lens? 1]]="Quad", 4, ""))),"")</f>
        <v/>
      </c>
      <c r="I2322" s="9" t="str">
        <f>IFERROR(Table1[[#This Row],[Name]],"")</f>
        <v/>
      </c>
      <c r="K2322" s="3" t="str">
        <f t="shared" si="220"/>
        <v/>
      </c>
      <c r="M2322" s="4" t="e">
        <f>IF(Table1[[#This Row],[Import to Gateway Calculator?]]="Yes",IFERROR(Table1[[#This Row],[Streaming Resolution '[MP']]],""),0)</f>
        <v>#VALUE!</v>
      </c>
      <c r="N2322" s="4" t="e">
        <f>IF(Table1[[#This Row],[Import to Gateway Calculator?]]="Yes",IFERROR(Table1[[#This Row],[Recording Resolution '[MP']]],""),0)</f>
        <v>#VALUE!</v>
      </c>
      <c r="O2322" s="4" t="e">
        <f>IF(Table1[[#This Row],[Import to Gateway Calculator?]]="Yes",IFERROR(Table1[[#This Row],[Frame Rate '[FPS'] 1]],""),0)</f>
        <v>#VALUE!</v>
      </c>
      <c r="P2322" s="4" t="e">
        <f>IF(Table1[[#This Row],[Import to Gateway Calculator?]]="Yes",IFERROR(Table1[[#This Row],[Days of Storage 1]],""),0)</f>
        <v>#VALUE!</v>
      </c>
    </row>
    <row r="2323" spans="1:16" x14ac:dyDescent="0.25">
      <c r="A2323" s="5" t="e">
        <f t="shared" si="221"/>
        <v>#VALUE!</v>
      </c>
      <c r="B2323" s="6" t="str">
        <f>IFERROR(IF(Table1[[#This Row],[Multi-lens? 1]]="No", 1, IF(Table1[[#This Row],[Multi-lens? 1]]="Dual", 2, IF(Table1[[#This Row],[Multi-lens? 1]]="Quad", 4, ""))),"")</f>
        <v/>
      </c>
      <c r="C2323" s="6" t="e">
        <f t="shared" si="222"/>
        <v>#VALUE!</v>
      </c>
      <c r="D2323" s="6" t="e">
        <f t="shared" si="223"/>
        <v>#VALUE!</v>
      </c>
      <c r="E2323" s="6" t="e">
        <f t="shared" si="224"/>
        <v>#VALUE!</v>
      </c>
      <c r="F2323" s="6" t="e">
        <f t="shared" si="225"/>
        <v>#VALUE!</v>
      </c>
      <c r="H2323" s="6" t="str">
        <f>IFERROR(IF(Table1[[#This Row],[Multi-lens? 1]]="No", 1, IF(Table1[[#This Row],[Multi-lens? 1]]="Dual", 2, IF(Table1[[#This Row],[Multi-lens? 1]]="Quad", 4, ""))),"")</f>
        <v/>
      </c>
      <c r="I2323" s="9" t="str">
        <f>IFERROR(Table1[[#This Row],[Name]],"")</f>
        <v/>
      </c>
      <c r="K2323" s="3" t="str">
        <f t="shared" si="220"/>
        <v/>
      </c>
      <c r="M2323" s="4" t="e">
        <f>IF(Table1[[#This Row],[Import to Gateway Calculator?]]="Yes",IFERROR(Table1[[#This Row],[Streaming Resolution '[MP']]],""),0)</f>
        <v>#VALUE!</v>
      </c>
      <c r="N2323" s="4" t="e">
        <f>IF(Table1[[#This Row],[Import to Gateway Calculator?]]="Yes",IFERROR(Table1[[#This Row],[Recording Resolution '[MP']]],""),0)</f>
        <v>#VALUE!</v>
      </c>
      <c r="O2323" s="4" t="e">
        <f>IF(Table1[[#This Row],[Import to Gateway Calculator?]]="Yes",IFERROR(Table1[[#This Row],[Frame Rate '[FPS'] 1]],""),0)</f>
        <v>#VALUE!</v>
      </c>
      <c r="P2323" s="4" t="e">
        <f>IF(Table1[[#This Row],[Import to Gateway Calculator?]]="Yes",IFERROR(Table1[[#This Row],[Days of Storage 1]],""),0)</f>
        <v>#VALUE!</v>
      </c>
    </row>
    <row r="2324" spans="1:16" x14ac:dyDescent="0.25">
      <c r="A2324" s="5" t="e">
        <f t="shared" si="221"/>
        <v>#VALUE!</v>
      </c>
      <c r="B2324" s="6" t="str">
        <f>IFERROR(IF(Table1[[#This Row],[Multi-lens? 1]]="No", 1, IF(Table1[[#This Row],[Multi-lens? 1]]="Dual", 2, IF(Table1[[#This Row],[Multi-lens? 1]]="Quad", 4, ""))),"")</f>
        <v/>
      </c>
      <c r="C2324" s="6" t="e">
        <f t="shared" si="222"/>
        <v>#VALUE!</v>
      </c>
      <c r="D2324" s="6" t="e">
        <f t="shared" si="223"/>
        <v>#VALUE!</v>
      </c>
      <c r="E2324" s="6" t="e">
        <f t="shared" si="224"/>
        <v>#VALUE!</v>
      </c>
      <c r="F2324" s="6" t="e">
        <f t="shared" si="225"/>
        <v>#VALUE!</v>
      </c>
      <c r="H2324" s="6" t="str">
        <f>IFERROR(IF(Table1[[#This Row],[Multi-lens? 1]]="No", 1, IF(Table1[[#This Row],[Multi-lens? 1]]="Dual", 2, IF(Table1[[#This Row],[Multi-lens? 1]]="Quad", 4, ""))),"")</f>
        <v/>
      </c>
      <c r="I2324" s="9" t="str">
        <f>IFERROR(Table1[[#This Row],[Name]],"")</f>
        <v/>
      </c>
      <c r="K2324" s="3" t="str">
        <f t="shared" si="220"/>
        <v/>
      </c>
      <c r="M2324" s="4" t="e">
        <f>IF(Table1[[#This Row],[Import to Gateway Calculator?]]="Yes",IFERROR(Table1[[#This Row],[Streaming Resolution '[MP']]],""),0)</f>
        <v>#VALUE!</v>
      </c>
      <c r="N2324" s="4" t="e">
        <f>IF(Table1[[#This Row],[Import to Gateway Calculator?]]="Yes",IFERROR(Table1[[#This Row],[Recording Resolution '[MP']]],""),0)</f>
        <v>#VALUE!</v>
      </c>
      <c r="O2324" s="4" t="e">
        <f>IF(Table1[[#This Row],[Import to Gateway Calculator?]]="Yes",IFERROR(Table1[[#This Row],[Frame Rate '[FPS'] 1]],""),0)</f>
        <v>#VALUE!</v>
      </c>
      <c r="P2324" s="4" t="e">
        <f>IF(Table1[[#This Row],[Import to Gateway Calculator?]]="Yes",IFERROR(Table1[[#This Row],[Days of Storage 1]],""),0)</f>
        <v>#VALUE!</v>
      </c>
    </row>
    <row r="2325" spans="1:16" x14ac:dyDescent="0.25">
      <c r="A2325" s="5" t="e">
        <f t="shared" si="221"/>
        <v>#VALUE!</v>
      </c>
      <c r="B2325" s="6" t="str">
        <f>IFERROR(IF(Table1[[#This Row],[Multi-lens? 1]]="No", 1, IF(Table1[[#This Row],[Multi-lens? 1]]="Dual", 2, IF(Table1[[#This Row],[Multi-lens? 1]]="Quad", 4, ""))),"")</f>
        <v/>
      </c>
      <c r="C2325" s="6" t="e">
        <f t="shared" si="222"/>
        <v>#VALUE!</v>
      </c>
      <c r="D2325" s="6" t="e">
        <f t="shared" si="223"/>
        <v>#VALUE!</v>
      </c>
      <c r="E2325" s="6" t="e">
        <f t="shared" si="224"/>
        <v>#VALUE!</v>
      </c>
      <c r="F2325" s="6" t="e">
        <f t="shared" si="225"/>
        <v>#VALUE!</v>
      </c>
      <c r="H2325" s="6" t="str">
        <f>IFERROR(IF(Table1[[#This Row],[Multi-lens? 1]]="No", 1, IF(Table1[[#This Row],[Multi-lens? 1]]="Dual", 2, IF(Table1[[#This Row],[Multi-lens? 1]]="Quad", 4, ""))),"")</f>
        <v/>
      </c>
      <c r="I2325" s="9" t="str">
        <f>IFERROR(Table1[[#This Row],[Name]],"")</f>
        <v/>
      </c>
      <c r="K2325" s="3" t="str">
        <f t="shared" si="220"/>
        <v/>
      </c>
      <c r="M2325" s="4" t="e">
        <f>IF(Table1[[#This Row],[Import to Gateway Calculator?]]="Yes",IFERROR(Table1[[#This Row],[Streaming Resolution '[MP']]],""),0)</f>
        <v>#VALUE!</v>
      </c>
      <c r="N2325" s="4" t="e">
        <f>IF(Table1[[#This Row],[Import to Gateway Calculator?]]="Yes",IFERROR(Table1[[#This Row],[Recording Resolution '[MP']]],""),0)</f>
        <v>#VALUE!</v>
      </c>
      <c r="O2325" s="4" t="e">
        <f>IF(Table1[[#This Row],[Import to Gateway Calculator?]]="Yes",IFERROR(Table1[[#This Row],[Frame Rate '[FPS'] 1]],""),0)</f>
        <v>#VALUE!</v>
      </c>
      <c r="P2325" s="4" t="e">
        <f>IF(Table1[[#This Row],[Import to Gateway Calculator?]]="Yes",IFERROR(Table1[[#This Row],[Days of Storage 1]],""),0)</f>
        <v>#VALUE!</v>
      </c>
    </row>
    <row r="2326" spans="1:16" x14ac:dyDescent="0.25">
      <c r="A2326" s="5" t="e">
        <f t="shared" si="221"/>
        <v>#VALUE!</v>
      </c>
      <c r="B2326" s="6" t="str">
        <f>IFERROR(IF(Table1[[#This Row],[Multi-lens? 1]]="No", 1, IF(Table1[[#This Row],[Multi-lens? 1]]="Dual", 2, IF(Table1[[#This Row],[Multi-lens? 1]]="Quad", 4, ""))),"")</f>
        <v/>
      </c>
      <c r="C2326" s="6" t="e">
        <f t="shared" si="222"/>
        <v>#VALUE!</v>
      </c>
      <c r="D2326" s="6" t="e">
        <f t="shared" si="223"/>
        <v>#VALUE!</v>
      </c>
      <c r="E2326" s="6" t="e">
        <f t="shared" si="224"/>
        <v>#VALUE!</v>
      </c>
      <c r="F2326" s="6" t="e">
        <f t="shared" si="225"/>
        <v>#VALUE!</v>
      </c>
      <c r="H2326" s="6" t="str">
        <f>IFERROR(IF(Table1[[#This Row],[Multi-lens? 1]]="No", 1, IF(Table1[[#This Row],[Multi-lens? 1]]="Dual", 2, IF(Table1[[#This Row],[Multi-lens? 1]]="Quad", 4, ""))),"")</f>
        <v/>
      </c>
      <c r="I2326" s="9" t="str">
        <f>IFERROR(Table1[[#This Row],[Name]],"")</f>
        <v/>
      </c>
      <c r="K2326" s="3" t="str">
        <f t="shared" si="220"/>
        <v/>
      </c>
      <c r="M2326" s="4" t="e">
        <f>IF(Table1[[#This Row],[Import to Gateway Calculator?]]="Yes",IFERROR(Table1[[#This Row],[Streaming Resolution '[MP']]],""),0)</f>
        <v>#VALUE!</v>
      </c>
      <c r="N2326" s="4" t="e">
        <f>IF(Table1[[#This Row],[Import to Gateway Calculator?]]="Yes",IFERROR(Table1[[#This Row],[Recording Resolution '[MP']]],""),0)</f>
        <v>#VALUE!</v>
      </c>
      <c r="O2326" s="4" t="e">
        <f>IF(Table1[[#This Row],[Import to Gateway Calculator?]]="Yes",IFERROR(Table1[[#This Row],[Frame Rate '[FPS'] 1]],""),0)</f>
        <v>#VALUE!</v>
      </c>
      <c r="P2326" s="4" t="e">
        <f>IF(Table1[[#This Row],[Import to Gateway Calculator?]]="Yes",IFERROR(Table1[[#This Row],[Days of Storage 1]],""),0)</f>
        <v>#VALUE!</v>
      </c>
    </row>
    <row r="2327" spans="1:16" x14ac:dyDescent="0.25">
      <c r="A2327" s="5" t="e">
        <f t="shared" si="221"/>
        <v>#VALUE!</v>
      </c>
      <c r="B2327" s="6" t="str">
        <f>IFERROR(IF(Table1[[#This Row],[Multi-lens? 1]]="No", 1, IF(Table1[[#This Row],[Multi-lens? 1]]="Dual", 2, IF(Table1[[#This Row],[Multi-lens? 1]]="Quad", 4, ""))),"")</f>
        <v/>
      </c>
      <c r="C2327" s="6" t="e">
        <f t="shared" si="222"/>
        <v>#VALUE!</v>
      </c>
      <c r="D2327" s="6" t="e">
        <f t="shared" si="223"/>
        <v>#VALUE!</v>
      </c>
      <c r="E2327" s="6" t="e">
        <f t="shared" si="224"/>
        <v>#VALUE!</v>
      </c>
      <c r="F2327" s="6" t="e">
        <f t="shared" si="225"/>
        <v>#VALUE!</v>
      </c>
      <c r="H2327" s="6" t="str">
        <f>IFERROR(IF(Table1[[#This Row],[Multi-lens? 1]]="No", 1, IF(Table1[[#This Row],[Multi-lens? 1]]="Dual", 2, IF(Table1[[#This Row],[Multi-lens? 1]]="Quad", 4, ""))),"")</f>
        <v/>
      </c>
      <c r="I2327" s="9" t="str">
        <f>IFERROR(Table1[[#This Row],[Name]],"")</f>
        <v/>
      </c>
      <c r="K2327" s="3" t="str">
        <f t="shared" si="220"/>
        <v/>
      </c>
      <c r="M2327" s="4" t="e">
        <f>IF(Table1[[#This Row],[Import to Gateway Calculator?]]="Yes",IFERROR(Table1[[#This Row],[Streaming Resolution '[MP']]],""),0)</f>
        <v>#VALUE!</v>
      </c>
      <c r="N2327" s="4" t="e">
        <f>IF(Table1[[#This Row],[Import to Gateway Calculator?]]="Yes",IFERROR(Table1[[#This Row],[Recording Resolution '[MP']]],""),0)</f>
        <v>#VALUE!</v>
      </c>
      <c r="O2327" s="4" t="e">
        <f>IF(Table1[[#This Row],[Import to Gateway Calculator?]]="Yes",IFERROR(Table1[[#This Row],[Frame Rate '[FPS'] 1]],""),0)</f>
        <v>#VALUE!</v>
      </c>
      <c r="P2327" s="4" t="e">
        <f>IF(Table1[[#This Row],[Import to Gateway Calculator?]]="Yes",IFERROR(Table1[[#This Row],[Days of Storage 1]],""),0)</f>
        <v>#VALUE!</v>
      </c>
    </row>
    <row r="2328" spans="1:16" x14ac:dyDescent="0.25">
      <c r="A2328" s="5" t="e">
        <f t="shared" si="221"/>
        <v>#VALUE!</v>
      </c>
      <c r="B2328" s="6" t="str">
        <f>IFERROR(IF(Table1[[#This Row],[Multi-lens? 1]]="No", 1, IF(Table1[[#This Row],[Multi-lens? 1]]="Dual", 2, IF(Table1[[#This Row],[Multi-lens? 1]]="Quad", 4, ""))),"")</f>
        <v/>
      </c>
      <c r="C2328" s="6" t="e">
        <f t="shared" si="222"/>
        <v>#VALUE!</v>
      </c>
      <c r="D2328" s="6" t="e">
        <f t="shared" si="223"/>
        <v>#VALUE!</v>
      </c>
      <c r="E2328" s="6" t="e">
        <f t="shared" si="224"/>
        <v>#VALUE!</v>
      </c>
      <c r="F2328" s="6" t="e">
        <f t="shared" si="225"/>
        <v>#VALUE!</v>
      </c>
      <c r="H2328" s="6" t="str">
        <f>IFERROR(IF(Table1[[#This Row],[Multi-lens? 1]]="No", 1, IF(Table1[[#This Row],[Multi-lens? 1]]="Dual", 2, IF(Table1[[#This Row],[Multi-lens? 1]]="Quad", 4, ""))),"")</f>
        <v/>
      </c>
      <c r="I2328" s="9" t="str">
        <f>IFERROR(Table1[[#This Row],[Name]],"")</f>
        <v/>
      </c>
      <c r="K2328" s="3" t="str">
        <f t="shared" si="220"/>
        <v/>
      </c>
      <c r="M2328" s="4" t="e">
        <f>IF(Table1[[#This Row],[Import to Gateway Calculator?]]="Yes",IFERROR(Table1[[#This Row],[Streaming Resolution '[MP']]],""),0)</f>
        <v>#VALUE!</v>
      </c>
      <c r="N2328" s="4" t="e">
        <f>IF(Table1[[#This Row],[Import to Gateway Calculator?]]="Yes",IFERROR(Table1[[#This Row],[Recording Resolution '[MP']]],""),0)</f>
        <v>#VALUE!</v>
      </c>
      <c r="O2328" s="4" t="e">
        <f>IF(Table1[[#This Row],[Import to Gateway Calculator?]]="Yes",IFERROR(Table1[[#This Row],[Frame Rate '[FPS'] 1]],""),0)</f>
        <v>#VALUE!</v>
      </c>
      <c r="P2328" s="4" t="e">
        <f>IF(Table1[[#This Row],[Import to Gateway Calculator?]]="Yes",IFERROR(Table1[[#This Row],[Days of Storage 1]],""),0)</f>
        <v>#VALUE!</v>
      </c>
    </row>
    <row r="2329" spans="1:16" x14ac:dyDescent="0.25">
      <c r="A2329" s="5" t="e">
        <f t="shared" si="221"/>
        <v>#VALUE!</v>
      </c>
      <c r="B2329" s="6" t="str">
        <f>IFERROR(IF(Table1[[#This Row],[Multi-lens? 1]]="No", 1, IF(Table1[[#This Row],[Multi-lens? 1]]="Dual", 2, IF(Table1[[#This Row],[Multi-lens? 1]]="Quad", 4, ""))),"")</f>
        <v/>
      </c>
      <c r="C2329" s="6" t="e">
        <f t="shared" si="222"/>
        <v>#VALUE!</v>
      </c>
      <c r="D2329" s="6" t="e">
        <f t="shared" si="223"/>
        <v>#VALUE!</v>
      </c>
      <c r="E2329" s="6" t="e">
        <f t="shared" si="224"/>
        <v>#VALUE!</v>
      </c>
      <c r="F2329" s="6" t="e">
        <f t="shared" si="225"/>
        <v>#VALUE!</v>
      </c>
      <c r="H2329" s="6" t="str">
        <f>IFERROR(IF(Table1[[#This Row],[Multi-lens? 1]]="No", 1, IF(Table1[[#This Row],[Multi-lens? 1]]="Dual", 2, IF(Table1[[#This Row],[Multi-lens? 1]]="Quad", 4, ""))),"")</f>
        <v/>
      </c>
      <c r="I2329" s="9" t="str">
        <f>IFERROR(Table1[[#This Row],[Name]],"")</f>
        <v/>
      </c>
      <c r="K2329" s="3" t="str">
        <f t="shared" si="220"/>
        <v/>
      </c>
      <c r="M2329" s="4" t="e">
        <f>IF(Table1[[#This Row],[Import to Gateway Calculator?]]="Yes",IFERROR(Table1[[#This Row],[Streaming Resolution '[MP']]],""),0)</f>
        <v>#VALUE!</v>
      </c>
      <c r="N2329" s="4" t="e">
        <f>IF(Table1[[#This Row],[Import to Gateway Calculator?]]="Yes",IFERROR(Table1[[#This Row],[Recording Resolution '[MP']]],""),0)</f>
        <v>#VALUE!</v>
      </c>
      <c r="O2329" s="4" t="e">
        <f>IF(Table1[[#This Row],[Import to Gateway Calculator?]]="Yes",IFERROR(Table1[[#This Row],[Frame Rate '[FPS'] 1]],""),0)</f>
        <v>#VALUE!</v>
      </c>
      <c r="P2329" s="4" t="e">
        <f>IF(Table1[[#This Row],[Import to Gateway Calculator?]]="Yes",IFERROR(Table1[[#This Row],[Days of Storage 1]],""),0)</f>
        <v>#VALUE!</v>
      </c>
    </row>
    <row r="2330" spans="1:16" x14ac:dyDescent="0.25">
      <c r="A2330" s="5" t="e">
        <f t="shared" si="221"/>
        <v>#VALUE!</v>
      </c>
      <c r="B2330" s="6" t="str">
        <f>IFERROR(IF(Table1[[#This Row],[Multi-lens? 1]]="No", 1, IF(Table1[[#This Row],[Multi-lens? 1]]="Dual", 2, IF(Table1[[#This Row],[Multi-lens? 1]]="Quad", 4, ""))),"")</f>
        <v/>
      </c>
      <c r="C2330" s="6" t="e">
        <f t="shared" si="222"/>
        <v>#VALUE!</v>
      </c>
      <c r="D2330" s="6" t="e">
        <f t="shared" si="223"/>
        <v>#VALUE!</v>
      </c>
      <c r="E2330" s="6" t="e">
        <f t="shared" si="224"/>
        <v>#VALUE!</v>
      </c>
      <c r="F2330" s="6" t="e">
        <f t="shared" si="225"/>
        <v>#VALUE!</v>
      </c>
      <c r="H2330" s="6" t="str">
        <f>IFERROR(IF(Table1[[#This Row],[Multi-lens? 1]]="No", 1, IF(Table1[[#This Row],[Multi-lens? 1]]="Dual", 2, IF(Table1[[#This Row],[Multi-lens? 1]]="Quad", 4, ""))),"")</f>
        <v/>
      </c>
      <c r="I2330" s="9" t="str">
        <f>IFERROR(Table1[[#This Row],[Name]],"")</f>
        <v/>
      </c>
      <c r="K2330" s="3" t="str">
        <f t="shared" si="220"/>
        <v/>
      </c>
      <c r="M2330" s="4" t="e">
        <f>IF(Table1[[#This Row],[Import to Gateway Calculator?]]="Yes",IFERROR(Table1[[#This Row],[Streaming Resolution '[MP']]],""),0)</f>
        <v>#VALUE!</v>
      </c>
      <c r="N2330" s="4" t="e">
        <f>IF(Table1[[#This Row],[Import to Gateway Calculator?]]="Yes",IFERROR(Table1[[#This Row],[Recording Resolution '[MP']]],""),0)</f>
        <v>#VALUE!</v>
      </c>
      <c r="O2330" s="4" t="e">
        <f>IF(Table1[[#This Row],[Import to Gateway Calculator?]]="Yes",IFERROR(Table1[[#This Row],[Frame Rate '[FPS'] 1]],""),0)</f>
        <v>#VALUE!</v>
      </c>
      <c r="P2330" s="4" t="e">
        <f>IF(Table1[[#This Row],[Import to Gateway Calculator?]]="Yes",IFERROR(Table1[[#This Row],[Days of Storage 1]],""),0)</f>
        <v>#VALUE!</v>
      </c>
    </row>
    <row r="2331" spans="1:16" x14ac:dyDescent="0.25">
      <c r="A2331" s="5" t="e">
        <f t="shared" si="221"/>
        <v>#VALUE!</v>
      </c>
      <c r="B2331" s="6" t="str">
        <f>IFERROR(IF(Table1[[#This Row],[Multi-lens? 1]]="No", 1, IF(Table1[[#This Row],[Multi-lens? 1]]="Dual", 2, IF(Table1[[#This Row],[Multi-lens? 1]]="Quad", 4, ""))),"")</f>
        <v/>
      </c>
      <c r="C2331" s="6" t="e">
        <f t="shared" si="222"/>
        <v>#VALUE!</v>
      </c>
      <c r="D2331" s="6" t="e">
        <f t="shared" si="223"/>
        <v>#VALUE!</v>
      </c>
      <c r="E2331" s="6" t="e">
        <f t="shared" si="224"/>
        <v>#VALUE!</v>
      </c>
      <c r="F2331" s="6" t="e">
        <f t="shared" si="225"/>
        <v>#VALUE!</v>
      </c>
      <c r="H2331" s="6" t="str">
        <f>IFERROR(IF(Table1[[#This Row],[Multi-lens? 1]]="No", 1, IF(Table1[[#This Row],[Multi-lens? 1]]="Dual", 2, IF(Table1[[#This Row],[Multi-lens? 1]]="Quad", 4, ""))),"")</f>
        <v/>
      </c>
      <c r="I2331" s="9" t="str">
        <f>IFERROR(Table1[[#This Row],[Name]],"")</f>
        <v/>
      </c>
      <c r="K2331" s="3" t="str">
        <f t="shared" si="220"/>
        <v/>
      </c>
      <c r="M2331" s="4" t="e">
        <f>IF(Table1[[#This Row],[Import to Gateway Calculator?]]="Yes",IFERROR(Table1[[#This Row],[Streaming Resolution '[MP']]],""),0)</f>
        <v>#VALUE!</v>
      </c>
      <c r="N2331" s="4" t="e">
        <f>IF(Table1[[#This Row],[Import to Gateway Calculator?]]="Yes",IFERROR(Table1[[#This Row],[Recording Resolution '[MP']]],""),0)</f>
        <v>#VALUE!</v>
      </c>
      <c r="O2331" s="4" t="e">
        <f>IF(Table1[[#This Row],[Import to Gateway Calculator?]]="Yes",IFERROR(Table1[[#This Row],[Frame Rate '[FPS'] 1]],""),0)</f>
        <v>#VALUE!</v>
      </c>
      <c r="P2331" s="4" t="e">
        <f>IF(Table1[[#This Row],[Import to Gateway Calculator?]]="Yes",IFERROR(Table1[[#This Row],[Days of Storage 1]],""),0)</f>
        <v>#VALUE!</v>
      </c>
    </row>
    <row r="2332" spans="1:16" x14ac:dyDescent="0.25">
      <c r="A2332" s="5" t="e">
        <f t="shared" si="221"/>
        <v>#VALUE!</v>
      </c>
      <c r="B2332" s="6" t="str">
        <f>IFERROR(IF(Table1[[#This Row],[Multi-lens? 1]]="No", 1, IF(Table1[[#This Row],[Multi-lens? 1]]="Dual", 2, IF(Table1[[#This Row],[Multi-lens? 1]]="Quad", 4, ""))),"")</f>
        <v/>
      </c>
      <c r="C2332" s="6" t="e">
        <f t="shared" si="222"/>
        <v>#VALUE!</v>
      </c>
      <c r="D2332" s="6" t="e">
        <f t="shared" si="223"/>
        <v>#VALUE!</v>
      </c>
      <c r="E2332" s="6" t="e">
        <f t="shared" si="224"/>
        <v>#VALUE!</v>
      </c>
      <c r="F2332" s="6" t="e">
        <f t="shared" si="225"/>
        <v>#VALUE!</v>
      </c>
      <c r="H2332" s="6" t="str">
        <f>IFERROR(IF(Table1[[#This Row],[Multi-lens? 1]]="No", 1, IF(Table1[[#This Row],[Multi-lens? 1]]="Dual", 2, IF(Table1[[#This Row],[Multi-lens? 1]]="Quad", 4, ""))),"")</f>
        <v/>
      </c>
      <c r="I2332" s="9" t="str">
        <f>IFERROR(Table1[[#This Row],[Name]],"")</f>
        <v/>
      </c>
      <c r="K2332" s="3" t="str">
        <f t="shared" si="220"/>
        <v/>
      </c>
      <c r="M2332" s="4" t="e">
        <f>IF(Table1[[#This Row],[Import to Gateway Calculator?]]="Yes",IFERROR(Table1[[#This Row],[Streaming Resolution '[MP']]],""),0)</f>
        <v>#VALUE!</v>
      </c>
      <c r="N2332" s="4" t="e">
        <f>IF(Table1[[#This Row],[Import to Gateway Calculator?]]="Yes",IFERROR(Table1[[#This Row],[Recording Resolution '[MP']]],""),0)</f>
        <v>#VALUE!</v>
      </c>
      <c r="O2332" s="4" t="e">
        <f>IF(Table1[[#This Row],[Import to Gateway Calculator?]]="Yes",IFERROR(Table1[[#This Row],[Frame Rate '[FPS'] 1]],""),0)</f>
        <v>#VALUE!</v>
      </c>
      <c r="P2332" s="4" t="e">
        <f>IF(Table1[[#This Row],[Import to Gateway Calculator?]]="Yes",IFERROR(Table1[[#This Row],[Days of Storage 1]],""),0)</f>
        <v>#VALUE!</v>
      </c>
    </row>
    <row r="2333" spans="1:16" x14ac:dyDescent="0.25">
      <c r="A2333" s="5" t="e">
        <f t="shared" si="221"/>
        <v>#VALUE!</v>
      </c>
      <c r="B2333" s="6" t="str">
        <f>IFERROR(IF(Table1[[#This Row],[Multi-lens? 1]]="No", 1, IF(Table1[[#This Row],[Multi-lens? 1]]="Dual", 2, IF(Table1[[#This Row],[Multi-lens? 1]]="Quad", 4, ""))),"")</f>
        <v/>
      </c>
      <c r="C2333" s="6" t="e">
        <f t="shared" si="222"/>
        <v>#VALUE!</v>
      </c>
      <c r="D2333" s="6" t="e">
        <f t="shared" si="223"/>
        <v>#VALUE!</v>
      </c>
      <c r="E2333" s="6" t="e">
        <f t="shared" si="224"/>
        <v>#VALUE!</v>
      </c>
      <c r="F2333" s="6" t="e">
        <f t="shared" si="225"/>
        <v>#VALUE!</v>
      </c>
      <c r="H2333" s="6" t="str">
        <f>IFERROR(IF(Table1[[#This Row],[Multi-lens? 1]]="No", 1, IF(Table1[[#This Row],[Multi-lens? 1]]="Dual", 2, IF(Table1[[#This Row],[Multi-lens? 1]]="Quad", 4, ""))),"")</f>
        <v/>
      </c>
      <c r="I2333" s="9" t="str">
        <f>IFERROR(Table1[[#This Row],[Name]],"")</f>
        <v/>
      </c>
      <c r="K2333" s="3" t="str">
        <f t="shared" si="220"/>
        <v/>
      </c>
      <c r="M2333" s="4" t="e">
        <f>IF(Table1[[#This Row],[Import to Gateway Calculator?]]="Yes",IFERROR(Table1[[#This Row],[Streaming Resolution '[MP']]],""),0)</f>
        <v>#VALUE!</v>
      </c>
      <c r="N2333" s="4" t="e">
        <f>IF(Table1[[#This Row],[Import to Gateway Calculator?]]="Yes",IFERROR(Table1[[#This Row],[Recording Resolution '[MP']]],""),0)</f>
        <v>#VALUE!</v>
      </c>
      <c r="O2333" s="4" t="e">
        <f>IF(Table1[[#This Row],[Import to Gateway Calculator?]]="Yes",IFERROR(Table1[[#This Row],[Frame Rate '[FPS'] 1]],""),0)</f>
        <v>#VALUE!</v>
      </c>
      <c r="P2333" s="4" t="e">
        <f>IF(Table1[[#This Row],[Import to Gateway Calculator?]]="Yes",IFERROR(Table1[[#This Row],[Days of Storage 1]],""),0)</f>
        <v>#VALUE!</v>
      </c>
    </row>
    <row r="2334" spans="1:16" x14ac:dyDescent="0.25">
      <c r="A2334" s="5" t="e">
        <f t="shared" si="221"/>
        <v>#VALUE!</v>
      </c>
      <c r="B2334" s="6" t="str">
        <f>IFERROR(IF(Table1[[#This Row],[Multi-lens? 1]]="No", 1, IF(Table1[[#This Row],[Multi-lens? 1]]="Dual", 2, IF(Table1[[#This Row],[Multi-lens? 1]]="Quad", 4, ""))),"")</f>
        <v/>
      </c>
      <c r="C2334" s="6" t="e">
        <f t="shared" si="222"/>
        <v>#VALUE!</v>
      </c>
      <c r="D2334" s="6" t="e">
        <f t="shared" si="223"/>
        <v>#VALUE!</v>
      </c>
      <c r="E2334" s="6" t="e">
        <f t="shared" si="224"/>
        <v>#VALUE!</v>
      </c>
      <c r="F2334" s="6" t="e">
        <f t="shared" si="225"/>
        <v>#VALUE!</v>
      </c>
      <c r="H2334" s="6" t="str">
        <f>IFERROR(IF(Table1[[#This Row],[Multi-lens? 1]]="No", 1, IF(Table1[[#This Row],[Multi-lens? 1]]="Dual", 2, IF(Table1[[#This Row],[Multi-lens? 1]]="Quad", 4, ""))),"")</f>
        <v/>
      </c>
      <c r="I2334" s="9" t="str">
        <f>IFERROR(Table1[[#This Row],[Name]],"")</f>
        <v/>
      </c>
      <c r="K2334" s="3" t="str">
        <f t="shared" si="220"/>
        <v/>
      </c>
      <c r="M2334" s="4" t="e">
        <f>IF(Table1[[#This Row],[Import to Gateway Calculator?]]="Yes",IFERROR(Table1[[#This Row],[Streaming Resolution '[MP']]],""),0)</f>
        <v>#VALUE!</v>
      </c>
      <c r="N2334" s="4" t="e">
        <f>IF(Table1[[#This Row],[Import to Gateway Calculator?]]="Yes",IFERROR(Table1[[#This Row],[Recording Resolution '[MP']]],""),0)</f>
        <v>#VALUE!</v>
      </c>
      <c r="O2334" s="4" t="e">
        <f>IF(Table1[[#This Row],[Import to Gateway Calculator?]]="Yes",IFERROR(Table1[[#This Row],[Frame Rate '[FPS'] 1]],""),0)</f>
        <v>#VALUE!</v>
      </c>
      <c r="P2334" s="4" t="e">
        <f>IF(Table1[[#This Row],[Import to Gateway Calculator?]]="Yes",IFERROR(Table1[[#This Row],[Days of Storage 1]],""),0)</f>
        <v>#VALUE!</v>
      </c>
    </row>
    <row r="2335" spans="1:16" x14ac:dyDescent="0.25">
      <c r="A2335" s="5" t="e">
        <f t="shared" si="221"/>
        <v>#VALUE!</v>
      </c>
      <c r="B2335" s="6" t="str">
        <f>IFERROR(IF(Table1[[#This Row],[Multi-lens? 1]]="No", 1, IF(Table1[[#This Row],[Multi-lens? 1]]="Dual", 2, IF(Table1[[#This Row],[Multi-lens? 1]]="Quad", 4, ""))),"")</f>
        <v/>
      </c>
      <c r="C2335" s="6" t="e">
        <f t="shared" si="222"/>
        <v>#VALUE!</v>
      </c>
      <c r="D2335" s="6" t="e">
        <f t="shared" si="223"/>
        <v>#VALUE!</v>
      </c>
      <c r="E2335" s="6" t="e">
        <f t="shared" si="224"/>
        <v>#VALUE!</v>
      </c>
      <c r="F2335" s="6" t="e">
        <f t="shared" si="225"/>
        <v>#VALUE!</v>
      </c>
      <c r="H2335" s="6" t="str">
        <f>IFERROR(IF(Table1[[#This Row],[Multi-lens? 1]]="No", 1, IF(Table1[[#This Row],[Multi-lens? 1]]="Dual", 2, IF(Table1[[#This Row],[Multi-lens? 1]]="Quad", 4, ""))),"")</f>
        <v/>
      </c>
      <c r="I2335" s="9" t="str">
        <f>IFERROR(Table1[[#This Row],[Name]],"")</f>
        <v/>
      </c>
      <c r="K2335" s="3" t="str">
        <f t="shared" si="220"/>
        <v/>
      </c>
      <c r="M2335" s="4" t="e">
        <f>IF(Table1[[#This Row],[Import to Gateway Calculator?]]="Yes",IFERROR(Table1[[#This Row],[Streaming Resolution '[MP']]],""),0)</f>
        <v>#VALUE!</v>
      </c>
      <c r="N2335" s="4" t="e">
        <f>IF(Table1[[#This Row],[Import to Gateway Calculator?]]="Yes",IFERROR(Table1[[#This Row],[Recording Resolution '[MP']]],""),0)</f>
        <v>#VALUE!</v>
      </c>
      <c r="O2335" s="4" t="e">
        <f>IF(Table1[[#This Row],[Import to Gateway Calculator?]]="Yes",IFERROR(Table1[[#This Row],[Frame Rate '[FPS'] 1]],""),0)</f>
        <v>#VALUE!</v>
      </c>
      <c r="P2335" s="4" t="e">
        <f>IF(Table1[[#This Row],[Import to Gateway Calculator?]]="Yes",IFERROR(Table1[[#This Row],[Days of Storage 1]],""),0)</f>
        <v>#VALUE!</v>
      </c>
    </row>
    <row r="2336" spans="1:16" x14ac:dyDescent="0.25">
      <c r="A2336" s="5" t="e">
        <f t="shared" si="221"/>
        <v>#VALUE!</v>
      </c>
      <c r="B2336" s="6" t="str">
        <f>IFERROR(IF(Table1[[#This Row],[Multi-lens? 1]]="No", 1, IF(Table1[[#This Row],[Multi-lens? 1]]="Dual", 2, IF(Table1[[#This Row],[Multi-lens? 1]]="Quad", 4, ""))),"")</f>
        <v/>
      </c>
      <c r="C2336" s="6" t="e">
        <f t="shared" si="222"/>
        <v>#VALUE!</v>
      </c>
      <c r="D2336" s="6" t="e">
        <f t="shared" si="223"/>
        <v>#VALUE!</v>
      </c>
      <c r="E2336" s="6" t="e">
        <f t="shared" si="224"/>
        <v>#VALUE!</v>
      </c>
      <c r="F2336" s="6" t="e">
        <f t="shared" si="225"/>
        <v>#VALUE!</v>
      </c>
      <c r="H2336" s="6" t="str">
        <f>IFERROR(IF(Table1[[#This Row],[Multi-lens? 1]]="No", 1, IF(Table1[[#This Row],[Multi-lens? 1]]="Dual", 2, IF(Table1[[#This Row],[Multi-lens? 1]]="Quad", 4, ""))),"")</f>
        <v/>
      </c>
      <c r="I2336" s="9" t="str">
        <f>IFERROR(Table1[[#This Row],[Name]],"")</f>
        <v/>
      </c>
      <c r="K2336" s="3" t="str">
        <f t="shared" si="220"/>
        <v/>
      </c>
      <c r="M2336" s="4" t="e">
        <f>IF(Table1[[#This Row],[Import to Gateway Calculator?]]="Yes",IFERROR(Table1[[#This Row],[Streaming Resolution '[MP']]],""),0)</f>
        <v>#VALUE!</v>
      </c>
      <c r="N2336" s="4" t="e">
        <f>IF(Table1[[#This Row],[Import to Gateway Calculator?]]="Yes",IFERROR(Table1[[#This Row],[Recording Resolution '[MP']]],""),0)</f>
        <v>#VALUE!</v>
      </c>
      <c r="O2336" s="4" t="e">
        <f>IF(Table1[[#This Row],[Import to Gateway Calculator?]]="Yes",IFERROR(Table1[[#This Row],[Frame Rate '[FPS'] 1]],""),0)</f>
        <v>#VALUE!</v>
      </c>
      <c r="P2336" s="4" t="e">
        <f>IF(Table1[[#This Row],[Import to Gateway Calculator?]]="Yes",IFERROR(Table1[[#This Row],[Days of Storage 1]],""),0)</f>
        <v>#VALUE!</v>
      </c>
    </row>
    <row r="2337" spans="1:16" x14ac:dyDescent="0.25">
      <c r="A2337" s="5" t="e">
        <f t="shared" si="221"/>
        <v>#VALUE!</v>
      </c>
      <c r="B2337" s="6" t="str">
        <f>IFERROR(IF(Table1[[#This Row],[Multi-lens? 1]]="No", 1, IF(Table1[[#This Row],[Multi-lens? 1]]="Dual", 2, IF(Table1[[#This Row],[Multi-lens? 1]]="Quad", 4, ""))),"")</f>
        <v/>
      </c>
      <c r="C2337" s="6" t="e">
        <f t="shared" si="222"/>
        <v>#VALUE!</v>
      </c>
      <c r="D2337" s="6" t="e">
        <f t="shared" si="223"/>
        <v>#VALUE!</v>
      </c>
      <c r="E2337" s="6" t="e">
        <f t="shared" si="224"/>
        <v>#VALUE!</v>
      </c>
      <c r="F2337" s="6" t="e">
        <f t="shared" si="225"/>
        <v>#VALUE!</v>
      </c>
      <c r="H2337" s="6" t="str">
        <f>IFERROR(IF(Table1[[#This Row],[Multi-lens? 1]]="No", 1, IF(Table1[[#This Row],[Multi-lens? 1]]="Dual", 2, IF(Table1[[#This Row],[Multi-lens? 1]]="Quad", 4, ""))),"")</f>
        <v/>
      </c>
      <c r="I2337" s="9" t="str">
        <f>IFERROR(Table1[[#This Row],[Name]],"")</f>
        <v/>
      </c>
      <c r="K2337" s="3" t="str">
        <f t="shared" si="220"/>
        <v/>
      </c>
      <c r="M2337" s="4" t="e">
        <f>IF(Table1[[#This Row],[Import to Gateway Calculator?]]="Yes",IFERROR(Table1[[#This Row],[Streaming Resolution '[MP']]],""),0)</f>
        <v>#VALUE!</v>
      </c>
      <c r="N2337" s="4" t="e">
        <f>IF(Table1[[#This Row],[Import to Gateway Calculator?]]="Yes",IFERROR(Table1[[#This Row],[Recording Resolution '[MP']]],""),0)</f>
        <v>#VALUE!</v>
      </c>
      <c r="O2337" s="4" t="e">
        <f>IF(Table1[[#This Row],[Import to Gateway Calculator?]]="Yes",IFERROR(Table1[[#This Row],[Frame Rate '[FPS'] 1]],""),0)</f>
        <v>#VALUE!</v>
      </c>
      <c r="P2337" s="4" t="e">
        <f>IF(Table1[[#This Row],[Import to Gateway Calculator?]]="Yes",IFERROR(Table1[[#This Row],[Days of Storage 1]],""),0)</f>
        <v>#VALUE!</v>
      </c>
    </row>
    <row r="2338" spans="1:16" x14ac:dyDescent="0.25">
      <c r="A2338" s="5" t="e">
        <f t="shared" si="221"/>
        <v>#VALUE!</v>
      </c>
      <c r="B2338" s="6" t="str">
        <f>IFERROR(IF(Table1[[#This Row],[Multi-lens? 1]]="No", 1, IF(Table1[[#This Row],[Multi-lens? 1]]="Dual", 2, IF(Table1[[#This Row],[Multi-lens? 1]]="Quad", 4, ""))),"")</f>
        <v/>
      </c>
      <c r="C2338" s="6" t="e">
        <f t="shared" si="222"/>
        <v>#VALUE!</v>
      </c>
      <c r="D2338" s="6" t="e">
        <f t="shared" si="223"/>
        <v>#VALUE!</v>
      </c>
      <c r="E2338" s="6" t="e">
        <f t="shared" si="224"/>
        <v>#VALUE!</v>
      </c>
      <c r="F2338" s="6" t="e">
        <f t="shared" si="225"/>
        <v>#VALUE!</v>
      </c>
      <c r="H2338" s="6" t="str">
        <f>IFERROR(IF(Table1[[#This Row],[Multi-lens? 1]]="No", 1, IF(Table1[[#This Row],[Multi-lens? 1]]="Dual", 2, IF(Table1[[#This Row],[Multi-lens? 1]]="Quad", 4, ""))),"")</f>
        <v/>
      </c>
      <c r="I2338" s="9" t="str">
        <f>IFERROR(Table1[[#This Row],[Name]],"")</f>
        <v/>
      </c>
      <c r="K2338" s="3" t="str">
        <f t="shared" si="220"/>
        <v/>
      </c>
      <c r="M2338" s="4" t="e">
        <f>IF(Table1[[#This Row],[Import to Gateway Calculator?]]="Yes",IFERROR(Table1[[#This Row],[Streaming Resolution '[MP']]],""),0)</f>
        <v>#VALUE!</v>
      </c>
      <c r="N2338" s="4" t="e">
        <f>IF(Table1[[#This Row],[Import to Gateway Calculator?]]="Yes",IFERROR(Table1[[#This Row],[Recording Resolution '[MP']]],""),0)</f>
        <v>#VALUE!</v>
      </c>
      <c r="O2338" s="4" t="e">
        <f>IF(Table1[[#This Row],[Import to Gateway Calculator?]]="Yes",IFERROR(Table1[[#This Row],[Frame Rate '[FPS'] 1]],""),0)</f>
        <v>#VALUE!</v>
      </c>
      <c r="P2338" s="4" t="e">
        <f>IF(Table1[[#This Row],[Import to Gateway Calculator?]]="Yes",IFERROR(Table1[[#This Row],[Days of Storage 1]],""),0)</f>
        <v>#VALUE!</v>
      </c>
    </row>
    <row r="2339" spans="1:16" x14ac:dyDescent="0.25">
      <c r="A2339" s="5" t="e">
        <f t="shared" si="221"/>
        <v>#VALUE!</v>
      </c>
      <c r="B2339" s="6" t="str">
        <f>IFERROR(IF(Table1[[#This Row],[Multi-lens? 1]]="No", 1, IF(Table1[[#This Row],[Multi-lens? 1]]="Dual", 2, IF(Table1[[#This Row],[Multi-lens? 1]]="Quad", 4, ""))),"")</f>
        <v/>
      </c>
      <c r="C2339" s="6" t="e">
        <f t="shared" si="222"/>
        <v>#VALUE!</v>
      </c>
      <c r="D2339" s="6" t="e">
        <f t="shared" si="223"/>
        <v>#VALUE!</v>
      </c>
      <c r="E2339" s="6" t="e">
        <f t="shared" si="224"/>
        <v>#VALUE!</v>
      </c>
      <c r="F2339" s="6" t="e">
        <f t="shared" si="225"/>
        <v>#VALUE!</v>
      </c>
      <c r="H2339" s="6" t="str">
        <f>IFERROR(IF(Table1[[#This Row],[Multi-lens? 1]]="No", 1, IF(Table1[[#This Row],[Multi-lens? 1]]="Dual", 2, IF(Table1[[#This Row],[Multi-lens? 1]]="Quad", 4, ""))),"")</f>
        <v/>
      </c>
      <c r="I2339" s="9" t="str">
        <f>IFERROR(Table1[[#This Row],[Name]],"")</f>
        <v/>
      </c>
      <c r="K2339" s="3" t="str">
        <f t="shared" si="220"/>
        <v/>
      </c>
      <c r="M2339" s="4" t="e">
        <f>IF(Table1[[#This Row],[Import to Gateway Calculator?]]="Yes",IFERROR(Table1[[#This Row],[Streaming Resolution '[MP']]],""),0)</f>
        <v>#VALUE!</v>
      </c>
      <c r="N2339" s="4" t="e">
        <f>IF(Table1[[#This Row],[Import to Gateway Calculator?]]="Yes",IFERROR(Table1[[#This Row],[Recording Resolution '[MP']]],""),0)</f>
        <v>#VALUE!</v>
      </c>
      <c r="O2339" s="4" t="e">
        <f>IF(Table1[[#This Row],[Import to Gateway Calculator?]]="Yes",IFERROR(Table1[[#This Row],[Frame Rate '[FPS'] 1]],""),0)</f>
        <v>#VALUE!</v>
      </c>
      <c r="P2339" s="4" t="e">
        <f>IF(Table1[[#This Row],[Import to Gateway Calculator?]]="Yes",IFERROR(Table1[[#This Row],[Days of Storage 1]],""),0)</f>
        <v>#VALUE!</v>
      </c>
    </row>
    <row r="2340" spans="1:16" x14ac:dyDescent="0.25">
      <c r="A2340" s="5" t="e">
        <f t="shared" si="221"/>
        <v>#VALUE!</v>
      </c>
      <c r="B2340" s="6" t="str">
        <f>IFERROR(IF(Table1[[#This Row],[Multi-lens? 1]]="No", 1, IF(Table1[[#This Row],[Multi-lens? 1]]="Dual", 2, IF(Table1[[#This Row],[Multi-lens? 1]]="Quad", 4, ""))),"")</f>
        <v/>
      </c>
      <c r="C2340" s="6" t="e">
        <f t="shared" si="222"/>
        <v>#VALUE!</v>
      </c>
      <c r="D2340" s="6" t="e">
        <f t="shared" si="223"/>
        <v>#VALUE!</v>
      </c>
      <c r="E2340" s="6" t="e">
        <f t="shared" si="224"/>
        <v>#VALUE!</v>
      </c>
      <c r="F2340" s="6" t="e">
        <f t="shared" si="225"/>
        <v>#VALUE!</v>
      </c>
      <c r="H2340" s="6" t="str">
        <f>IFERROR(IF(Table1[[#This Row],[Multi-lens? 1]]="No", 1, IF(Table1[[#This Row],[Multi-lens? 1]]="Dual", 2, IF(Table1[[#This Row],[Multi-lens? 1]]="Quad", 4, ""))),"")</f>
        <v/>
      </c>
      <c r="I2340" s="9" t="str">
        <f>IFERROR(Table1[[#This Row],[Name]],"")</f>
        <v/>
      </c>
      <c r="K2340" s="3" t="str">
        <f t="shared" si="220"/>
        <v/>
      </c>
      <c r="M2340" s="4" t="e">
        <f>IF(Table1[[#This Row],[Import to Gateway Calculator?]]="Yes",IFERROR(Table1[[#This Row],[Streaming Resolution '[MP']]],""),0)</f>
        <v>#VALUE!</v>
      </c>
      <c r="N2340" s="4" t="e">
        <f>IF(Table1[[#This Row],[Import to Gateway Calculator?]]="Yes",IFERROR(Table1[[#This Row],[Recording Resolution '[MP']]],""),0)</f>
        <v>#VALUE!</v>
      </c>
      <c r="O2340" s="4" t="e">
        <f>IF(Table1[[#This Row],[Import to Gateway Calculator?]]="Yes",IFERROR(Table1[[#This Row],[Frame Rate '[FPS'] 1]],""),0)</f>
        <v>#VALUE!</v>
      </c>
      <c r="P2340" s="4" t="e">
        <f>IF(Table1[[#This Row],[Import to Gateway Calculator?]]="Yes",IFERROR(Table1[[#This Row],[Days of Storage 1]],""),0)</f>
        <v>#VALUE!</v>
      </c>
    </row>
    <row r="2341" spans="1:16" x14ac:dyDescent="0.25">
      <c r="A2341" s="5" t="e">
        <f t="shared" si="221"/>
        <v>#VALUE!</v>
      </c>
      <c r="B2341" s="6" t="str">
        <f>IFERROR(IF(Table1[[#This Row],[Multi-lens? 1]]="No", 1, IF(Table1[[#This Row],[Multi-lens? 1]]="Dual", 2, IF(Table1[[#This Row],[Multi-lens? 1]]="Quad", 4, ""))),"")</f>
        <v/>
      </c>
      <c r="C2341" s="6" t="e">
        <f t="shared" si="222"/>
        <v>#VALUE!</v>
      </c>
      <c r="D2341" s="6" t="e">
        <f t="shared" si="223"/>
        <v>#VALUE!</v>
      </c>
      <c r="E2341" s="6" t="e">
        <f t="shared" si="224"/>
        <v>#VALUE!</v>
      </c>
      <c r="F2341" s="6" t="e">
        <f t="shared" si="225"/>
        <v>#VALUE!</v>
      </c>
      <c r="H2341" s="6" t="str">
        <f>IFERROR(IF(Table1[[#This Row],[Multi-lens? 1]]="No", 1, IF(Table1[[#This Row],[Multi-lens? 1]]="Dual", 2, IF(Table1[[#This Row],[Multi-lens? 1]]="Quad", 4, ""))),"")</f>
        <v/>
      </c>
      <c r="I2341" s="9" t="str">
        <f>IFERROR(Table1[[#This Row],[Name]],"")</f>
        <v/>
      </c>
      <c r="K2341" s="3" t="str">
        <f t="shared" si="220"/>
        <v/>
      </c>
      <c r="M2341" s="4" t="e">
        <f>IF(Table1[[#This Row],[Import to Gateway Calculator?]]="Yes",IFERROR(Table1[[#This Row],[Streaming Resolution '[MP']]],""),0)</f>
        <v>#VALUE!</v>
      </c>
      <c r="N2341" s="4" t="e">
        <f>IF(Table1[[#This Row],[Import to Gateway Calculator?]]="Yes",IFERROR(Table1[[#This Row],[Recording Resolution '[MP']]],""),0)</f>
        <v>#VALUE!</v>
      </c>
      <c r="O2341" s="4" t="e">
        <f>IF(Table1[[#This Row],[Import to Gateway Calculator?]]="Yes",IFERROR(Table1[[#This Row],[Frame Rate '[FPS'] 1]],""),0)</f>
        <v>#VALUE!</v>
      </c>
      <c r="P2341" s="4" t="e">
        <f>IF(Table1[[#This Row],[Import to Gateway Calculator?]]="Yes",IFERROR(Table1[[#This Row],[Days of Storage 1]],""),0)</f>
        <v>#VALUE!</v>
      </c>
    </row>
    <row r="2342" spans="1:16" x14ac:dyDescent="0.25">
      <c r="A2342" s="5" t="e">
        <f t="shared" si="221"/>
        <v>#VALUE!</v>
      </c>
      <c r="B2342" s="6" t="str">
        <f>IFERROR(IF(Table1[[#This Row],[Multi-lens? 1]]="No", 1, IF(Table1[[#This Row],[Multi-lens? 1]]="Dual", 2, IF(Table1[[#This Row],[Multi-lens? 1]]="Quad", 4, ""))),"")</f>
        <v/>
      </c>
      <c r="C2342" s="6" t="e">
        <f t="shared" si="222"/>
        <v>#VALUE!</v>
      </c>
      <c r="D2342" s="6" t="e">
        <f t="shared" si="223"/>
        <v>#VALUE!</v>
      </c>
      <c r="E2342" s="6" t="e">
        <f t="shared" si="224"/>
        <v>#VALUE!</v>
      </c>
      <c r="F2342" s="6" t="e">
        <f t="shared" si="225"/>
        <v>#VALUE!</v>
      </c>
      <c r="H2342" s="6" t="str">
        <f>IFERROR(IF(Table1[[#This Row],[Multi-lens? 1]]="No", 1, IF(Table1[[#This Row],[Multi-lens? 1]]="Dual", 2, IF(Table1[[#This Row],[Multi-lens? 1]]="Quad", 4, ""))),"")</f>
        <v/>
      </c>
      <c r="I2342" s="9" t="str">
        <f>IFERROR(Table1[[#This Row],[Name]],"")</f>
        <v/>
      </c>
      <c r="K2342" s="3" t="str">
        <f t="shared" si="220"/>
        <v/>
      </c>
      <c r="M2342" s="4" t="e">
        <f>IF(Table1[[#This Row],[Import to Gateway Calculator?]]="Yes",IFERROR(Table1[[#This Row],[Streaming Resolution '[MP']]],""),0)</f>
        <v>#VALUE!</v>
      </c>
      <c r="N2342" s="4" t="e">
        <f>IF(Table1[[#This Row],[Import to Gateway Calculator?]]="Yes",IFERROR(Table1[[#This Row],[Recording Resolution '[MP']]],""),0)</f>
        <v>#VALUE!</v>
      </c>
      <c r="O2342" s="4" t="e">
        <f>IF(Table1[[#This Row],[Import to Gateway Calculator?]]="Yes",IFERROR(Table1[[#This Row],[Frame Rate '[FPS'] 1]],""),0)</f>
        <v>#VALUE!</v>
      </c>
      <c r="P2342" s="4" t="e">
        <f>IF(Table1[[#This Row],[Import to Gateway Calculator?]]="Yes",IFERROR(Table1[[#This Row],[Days of Storage 1]],""),0)</f>
        <v>#VALUE!</v>
      </c>
    </row>
    <row r="2343" spans="1:16" x14ac:dyDescent="0.25">
      <c r="A2343" s="5" t="e">
        <f t="shared" si="221"/>
        <v>#VALUE!</v>
      </c>
      <c r="B2343" s="6" t="str">
        <f>IFERROR(IF(Table1[[#This Row],[Multi-lens? 1]]="No", 1, IF(Table1[[#This Row],[Multi-lens? 1]]="Dual", 2, IF(Table1[[#This Row],[Multi-lens? 1]]="Quad", 4, ""))),"")</f>
        <v/>
      </c>
      <c r="C2343" s="6" t="e">
        <f t="shared" si="222"/>
        <v>#VALUE!</v>
      </c>
      <c r="D2343" s="6" t="e">
        <f t="shared" si="223"/>
        <v>#VALUE!</v>
      </c>
      <c r="E2343" s="6" t="e">
        <f t="shared" si="224"/>
        <v>#VALUE!</v>
      </c>
      <c r="F2343" s="6" t="e">
        <f t="shared" si="225"/>
        <v>#VALUE!</v>
      </c>
      <c r="H2343" s="6" t="str">
        <f>IFERROR(IF(Table1[[#This Row],[Multi-lens? 1]]="No", 1, IF(Table1[[#This Row],[Multi-lens? 1]]="Dual", 2, IF(Table1[[#This Row],[Multi-lens? 1]]="Quad", 4, ""))),"")</f>
        <v/>
      </c>
      <c r="I2343" s="9" t="str">
        <f>IFERROR(Table1[[#This Row],[Name]],"")</f>
        <v/>
      </c>
      <c r="K2343" s="3" t="str">
        <f t="shared" si="220"/>
        <v/>
      </c>
      <c r="M2343" s="4" t="e">
        <f>IF(Table1[[#This Row],[Import to Gateway Calculator?]]="Yes",IFERROR(Table1[[#This Row],[Streaming Resolution '[MP']]],""),0)</f>
        <v>#VALUE!</v>
      </c>
      <c r="N2343" s="4" t="e">
        <f>IF(Table1[[#This Row],[Import to Gateway Calculator?]]="Yes",IFERROR(Table1[[#This Row],[Recording Resolution '[MP']]],""),0)</f>
        <v>#VALUE!</v>
      </c>
      <c r="O2343" s="4" t="e">
        <f>IF(Table1[[#This Row],[Import to Gateway Calculator?]]="Yes",IFERROR(Table1[[#This Row],[Frame Rate '[FPS'] 1]],""),0)</f>
        <v>#VALUE!</v>
      </c>
      <c r="P2343" s="4" t="e">
        <f>IF(Table1[[#This Row],[Import to Gateway Calculator?]]="Yes",IFERROR(Table1[[#This Row],[Days of Storage 1]],""),0)</f>
        <v>#VALUE!</v>
      </c>
    </row>
    <row r="2344" spans="1:16" x14ac:dyDescent="0.25">
      <c r="A2344" s="5" t="e">
        <f t="shared" si="221"/>
        <v>#VALUE!</v>
      </c>
      <c r="B2344" s="6" t="str">
        <f>IFERROR(IF(Table1[[#This Row],[Multi-lens? 1]]="No", 1, IF(Table1[[#This Row],[Multi-lens? 1]]="Dual", 2, IF(Table1[[#This Row],[Multi-lens? 1]]="Quad", 4, ""))),"")</f>
        <v/>
      </c>
      <c r="C2344" s="6" t="e">
        <f t="shared" si="222"/>
        <v>#VALUE!</v>
      </c>
      <c r="D2344" s="6" t="e">
        <f t="shared" si="223"/>
        <v>#VALUE!</v>
      </c>
      <c r="E2344" s="6" t="e">
        <f t="shared" si="224"/>
        <v>#VALUE!</v>
      </c>
      <c r="F2344" s="6" t="e">
        <f t="shared" si="225"/>
        <v>#VALUE!</v>
      </c>
      <c r="H2344" s="6" t="str">
        <f>IFERROR(IF(Table1[[#This Row],[Multi-lens? 1]]="No", 1, IF(Table1[[#This Row],[Multi-lens? 1]]="Dual", 2, IF(Table1[[#This Row],[Multi-lens? 1]]="Quad", 4, ""))),"")</f>
        <v/>
      </c>
      <c r="I2344" s="9" t="str">
        <f>IFERROR(Table1[[#This Row],[Name]],"")</f>
        <v/>
      </c>
      <c r="K2344" s="3" t="str">
        <f t="shared" si="220"/>
        <v/>
      </c>
      <c r="M2344" s="4" t="e">
        <f>IF(Table1[[#This Row],[Import to Gateway Calculator?]]="Yes",IFERROR(Table1[[#This Row],[Streaming Resolution '[MP']]],""),0)</f>
        <v>#VALUE!</v>
      </c>
      <c r="N2344" s="4" t="e">
        <f>IF(Table1[[#This Row],[Import to Gateway Calculator?]]="Yes",IFERROR(Table1[[#This Row],[Recording Resolution '[MP']]],""),0)</f>
        <v>#VALUE!</v>
      </c>
      <c r="O2344" s="4" t="e">
        <f>IF(Table1[[#This Row],[Import to Gateway Calculator?]]="Yes",IFERROR(Table1[[#This Row],[Frame Rate '[FPS'] 1]],""),0)</f>
        <v>#VALUE!</v>
      </c>
      <c r="P2344" s="4" t="e">
        <f>IF(Table1[[#This Row],[Import to Gateway Calculator?]]="Yes",IFERROR(Table1[[#This Row],[Days of Storage 1]],""),0)</f>
        <v>#VALUE!</v>
      </c>
    </row>
    <row r="2345" spans="1:16" x14ac:dyDescent="0.25">
      <c r="A2345" s="5" t="e">
        <f t="shared" si="221"/>
        <v>#VALUE!</v>
      </c>
      <c r="B2345" s="6" t="str">
        <f>IFERROR(IF(Table1[[#This Row],[Multi-lens? 1]]="No", 1, IF(Table1[[#This Row],[Multi-lens? 1]]="Dual", 2, IF(Table1[[#This Row],[Multi-lens? 1]]="Quad", 4, ""))),"")</f>
        <v/>
      </c>
      <c r="C2345" s="6" t="e">
        <f t="shared" si="222"/>
        <v>#VALUE!</v>
      </c>
      <c r="D2345" s="6" t="e">
        <f t="shared" si="223"/>
        <v>#VALUE!</v>
      </c>
      <c r="E2345" s="6" t="e">
        <f t="shared" si="224"/>
        <v>#VALUE!</v>
      </c>
      <c r="F2345" s="6" t="e">
        <f t="shared" si="225"/>
        <v>#VALUE!</v>
      </c>
      <c r="H2345" s="6" t="str">
        <f>IFERROR(IF(Table1[[#This Row],[Multi-lens? 1]]="No", 1, IF(Table1[[#This Row],[Multi-lens? 1]]="Dual", 2, IF(Table1[[#This Row],[Multi-lens? 1]]="Quad", 4, ""))),"")</f>
        <v/>
      </c>
      <c r="I2345" s="9" t="str">
        <f>IFERROR(Table1[[#This Row],[Name]],"")</f>
        <v/>
      </c>
      <c r="K2345" s="3" t="str">
        <f t="shared" si="220"/>
        <v/>
      </c>
      <c r="M2345" s="4" t="e">
        <f>IF(Table1[[#This Row],[Import to Gateway Calculator?]]="Yes",IFERROR(Table1[[#This Row],[Streaming Resolution '[MP']]],""),0)</f>
        <v>#VALUE!</v>
      </c>
      <c r="N2345" s="4" t="e">
        <f>IF(Table1[[#This Row],[Import to Gateway Calculator?]]="Yes",IFERROR(Table1[[#This Row],[Recording Resolution '[MP']]],""),0)</f>
        <v>#VALUE!</v>
      </c>
      <c r="O2345" s="4" t="e">
        <f>IF(Table1[[#This Row],[Import to Gateway Calculator?]]="Yes",IFERROR(Table1[[#This Row],[Frame Rate '[FPS'] 1]],""),0)</f>
        <v>#VALUE!</v>
      </c>
      <c r="P2345" s="4" t="e">
        <f>IF(Table1[[#This Row],[Import to Gateway Calculator?]]="Yes",IFERROR(Table1[[#This Row],[Days of Storage 1]],""),0)</f>
        <v>#VALUE!</v>
      </c>
    </row>
    <row r="2346" spans="1:16" x14ac:dyDescent="0.25">
      <c r="A2346" s="5" t="e">
        <f t="shared" si="221"/>
        <v>#VALUE!</v>
      </c>
      <c r="B2346" s="6" t="str">
        <f>IFERROR(IF(Table1[[#This Row],[Multi-lens? 1]]="No", 1, IF(Table1[[#This Row],[Multi-lens? 1]]="Dual", 2, IF(Table1[[#This Row],[Multi-lens? 1]]="Quad", 4, ""))),"")</f>
        <v/>
      </c>
      <c r="C2346" s="6" t="e">
        <f t="shared" si="222"/>
        <v>#VALUE!</v>
      </c>
      <c r="D2346" s="6" t="e">
        <f t="shared" si="223"/>
        <v>#VALUE!</v>
      </c>
      <c r="E2346" s="6" t="e">
        <f t="shared" si="224"/>
        <v>#VALUE!</v>
      </c>
      <c r="F2346" s="6" t="e">
        <f t="shared" si="225"/>
        <v>#VALUE!</v>
      </c>
      <c r="H2346" s="6" t="str">
        <f>IFERROR(IF(Table1[[#This Row],[Multi-lens? 1]]="No", 1, IF(Table1[[#This Row],[Multi-lens? 1]]="Dual", 2, IF(Table1[[#This Row],[Multi-lens? 1]]="Quad", 4, ""))),"")</f>
        <v/>
      </c>
      <c r="I2346" s="9" t="str">
        <f>IFERROR(Table1[[#This Row],[Name]],"")</f>
        <v/>
      </c>
      <c r="K2346" s="3" t="str">
        <f t="shared" si="220"/>
        <v/>
      </c>
      <c r="M2346" s="4" t="e">
        <f>IF(Table1[[#This Row],[Import to Gateway Calculator?]]="Yes",IFERROR(Table1[[#This Row],[Streaming Resolution '[MP']]],""),0)</f>
        <v>#VALUE!</v>
      </c>
      <c r="N2346" s="4" t="e">
        <f>IF(Table1[[#This Row],[Import to Gateway Calculator?]]="Yes",IFERROR(Table1[[#This Row],[Recording Resolution '[MP']]],""),0)</f>
        <v>#VALUE!</v>
      </c>
      <c r="O2346" s="4" t="e">
        <f>IF(Table1[[#This Row],[Import to Gateway Calculator?]]="Yes",IFERROR(Table1[[#This Row],[Frame Rate '[FPS'] 1]],""),0)</f>
        <v>#VALUE!</v>
      </c>
      <c r="P2346" s="4" t="e">
        <f>IF(Table1[[#This Row],[Import to Gateway Calculator?]]="Yes",IFERROR(Table1[[#This Row],[Days of Storage 1]],""),0)</f>
        <v>#VALUE!</v>
      </c>
    </row>
    <row r="2347" spans="1:16" x14ac:dyDescent="0.25">
      <c r="A2347" s="5" t="e">
        <f t="shared" si="221"/>
        <v>#VALUE!</v>
      </c>
      <c r="B2347" s="6" t="str">
        <f>IFERROR(IF(Table1[[#This Row],[Multi-lens? 1]]="No", 1, IF(Table1[[#This Row],[Multi-lens? 1]]="Dual", 2, IF(Table1[[#This Row],[Multi-lens? 1]]="Quad", 4, ""))),"")</f>
        <v/>
      </c>
      <c r="C2347" s="6" t="e">
        <f t="shared" si="222"/>
        <v>#VALUE!</v>
      </c>
      <c r="D2347" s="6" t="e">
        <f t="shared" si="223"/>
        <v>#VALUE!</v>
      </c>
      <c r="E2347" s="6" t="e">
        <f t="shared" si="224"/>
        <v>#VALUE!</v>
      </c>
      <c r="F2347" s="6" t="e">
        <f t="shared" si="225"/>
        <v>#VALUE!</v>
      </c>
      <c r="H2347" s="6" t="str">
        <f>IFERROR(IF(Table1[[#This Row],[Multi-lens? 1]]="No", 1, IF(Table1[[#This Row],[Multi-lens? 1]]="Dual", 2, IF(Table1[[#This Row],[Multi-lens? 1]]="Quad", 4, ""))),"")</f>
        <v/>
      </c>
      <c r="I2347" s="9" t="str">
        <f>IFERROR(Table1[[#This Row],[Name]],"")</f>
        <v/>
      </c>
      <c r="K2347" s="3" t="str">
        <f t="shared" si="220"/>
        <v/>
      </c>
      <c r="M2347" s="4" t="e">
        <f>IF(Table1[[#This Row],[Import to Gateway Calculator?]]="Yes",IFERROR(Table1[[#This Row],[Streaming Resolution '[MP']]],""),0)</f>
        <v>#VALUE!</v>
      </c>
      <c r="N2347" s="4" t="e">
        <f>IF(Table1[[#This Row],[Import to Gateway Calculator?]]="Yes",IFERROR(Table1[[#This Row],[Recording Resolution '[MP']]],""),0)</f>
        <v>#VALUE!</v>
      </c>
      <c r="O2347" s="4" t="e">
        <f>IF(Table1[[#This Row],[Import to Gateway Calculator?]]="Yes",IFERROR(Table1[[#This Row],[Frame Rate '[FPS'] 1]],""),0)</f>
        <v>#VALUE!</v>
      </c>
      <c r="P2347" s="4" t="e">
        <f>IF(Table1[[#This Row],[Import to Gateway Calculator?]]="Yes",IFERROR(Table1[[#This Row],[Days of Storage 1]],""),0)</f>
        <v>#VALUE!</v>
      </c>
    </row>
    <row r="2348" spans="1:16" x14ac:dyDescent="0.25">
      <c r="A2348" s="5" t="e">
        <f t="shared" si="221"/>
        <v>#VALUE!</v>
      </c>
      <c r="B2348" s="6" t="str">
        <f>IFERROR(IF(Table1[[#This Row],[Multi-lens? 1]]="No", 1, IF(Table1[[#This Row],[Multi-lens? 1]]="Dual", 2, IF(Table1[[#This Row],[Multi-lens? 1]]="Quad", 4, ""))),"")</f>
        <v/>
      </c>
      <c r="C2348" s="6" t="e">
        <f t="shared" si="222"/>
        <v>#VALUE!</v>
      </c>
      <c r="D2348" s="6" t="e">
        <f t="shared" si="223"/>
        <v>#VALUE!</v>
      </c>
      <c r="E2348" s="6" t="e">
        <f t="shared" si="224"/>
        <v>#VALUE!</v>
      </c>
      <c r="F2348" s="6" t="e">
        <f t="shared" si="225"/>
        <v>#VALUE!</v>
      </c>
      <c r="H2348" s="6" t="str">
        <f>IFERROR(IF(Table1[[#This Row],[Multi-lens? 1]]="No", 1, IF(Table1[[#This Row],[Multi-lens? 1]]="Dual", 2, IF(Table1[[#This Row],[Multi-lens? 1]]="Quad", 4, ""))),"")</f>
        <v/>
      </c>
      <c r="I2348" s="9" t="str">
        <f>IFERROR(Table1[[#This Row],[Name]],"")</f>
        <v/>
      </c>
      <c r="K2348" s="3" t="str">
        <f t="shared" si="220"/>
        <v/>
      </c>
      <c r="M2348" s="4" t="e">
        <f>IF(Table1[[#This Row],[Import to Gateway Calculator?]]="Yes",IFERROR(Table1[[#This Row],[Streaming Resolution '[MP']]],""),0)</f>
        <v>#VALUE!</v>
      </c>
      <c r="N2348" s="4" t="e">
        <f>IF(Table1[[#This Row],[Import to Gateway Calculator?]]="Yes",IFERROR(Table1[[#This Row],[Recording Resolution '[MP']]],""),0)</f>
        <v>#VALUE!</v>
      </c>
      <c r="O2348" s="4" t="e">
        <f>IF(Table1[[#This Row],[Import to Gateway Calculator?]]="Yes",IFERROR(Table1[[#This Row],[Frame Rate '[FPS'] 1]],""),0)</f>
        <v>#VALUE!</v>
      </c>
      <c r="P2348" s="4" t="e">
        <f>IF(Table1[[#This Row],[Import to Gateway Calculator?]]="Yes",IFERROR(Table1[[#This Row],[Days of Storage 1]],""),0)</f>
        <v>#VALUE!</v>
      </c>
    </row>
    <row r="2349" spans="1:16" x14ac:dyDescent="0.25">
      <c r="A2349" s="5" t="e">
        <f t="shared" si="221"/>
        <v>#VALUE!</v>
      </c>
      <c r="B2349" s="6" t="str">
        <f>IFERROR(IF(Table1[[#This Row],[Multi-lens? 1]]="No", 1, IF(Table1[[#This Row],[Multi-lens? 1]]="Dual", 2, IF(Table1[[#This Row],[Multi-lens? 1]]="Quad", 4, ""))),"")</f>
        <v/>
      </c>
      <c r="C2349" s="6" t="e">
        <f t="shared" si="222"/>
        <v>#VALUE!</v>
      </c>
      <c r="D2349" s="6" t="e">
        <f t="shared" si="223"/>
        <v>#VALUE!</v>
      </c>
      <c r="E2349" s="6" t="e">
        <f t="shared" si="224"/>
        <v>#VALUE!</v>
      </c>
      <c r="F2349" s="6" t="e">
        <f t="shared" si="225"/>
        <v>#VALUE!</v>
      </c>
      <c r="H2349" s="6" t="str">
        <f>IFERROR(IF(Table1[[#This Row],[Multi-lens? 1]]="No", 1, IF(Table1[[#This Row],[Multi-lens? 1]]="Dual", 2, IF(Table1[[#This Row],[Multi-lens? 1]]="Quad", 4, ""))),"")</f>
        <v/>
      </c>
      <c r="I2349" s="9" t="str">
        <f>IFERROR(Table1[[#This Row],[Name]],"")</f>
        <v/>
      </c>
      <c r="K2349" s="3" t="str">
        <f t="shared" si="220"/>
        <v/>
      </c>
      <c r="M2349" s="4" t="e">
        <f>IF(Table1[[#This Row],[Import to Gateway Calculator?]]="Yes",IFERROR(Table1[[#This Row],[Streaming Resolution '[MP']]],""),0)</f>
        <v>#VALUE!</v>
      </c>
      <c r="N2349" s="4" t="e">
        <f>IF(Table1[[#This Row],[Import to Gateway Calculator?]]="Yes",IFERROR(Table1[[#This Row],[Recording Resolution '[MP']]],""),0)</f>
        <v>#VALUE!</v>
      </c>
      <c r="O2349" s="4" t="e">
        <f>IF(Table1[[#This Row],[Import to Gateway Calculator?]]="Yes",IFERROR(Table1[[#This Row],[Frame Rate '[FPS'] 1]],""),0)</f>
        <v>#VALUE!</v>
      </c>
      <c r="P2349" s="4" t="e">
        <f>IF(Table1[[#This Row],[Import to Gateway Calculator?]]="Yes",IFERROR(Table1[[#This Row],[Days of Storage 1]],""),0)</f>
        <v>#VALUE!</v>
      </c>
    </row>
    <row r="2350" spans="1:16" x14ac:dyDescent="0.25">
      <c r="A2350" s="5" t="e">
        <f t="shared" si="221"/>
        <v>#VALUE!</v>
      </c>
      <c r="B2350" s="6" t="str">
        <f>IFERROR(IF(Table1[[#This Row],[Multi-lens? 1]]="No", 1, IF(Table1[[#This Row],[Multi-lens? 1]]="Dual", 2, IF(Table1[[#This Row],[Multi-lens? 1]]="Quad", 4, ""))),"")</f>
        <v/>
      </c>
      <c r="C2350" s="6" t="e">
        <f t="shared" si="222"/>
        <v>#VALUE!</v>
      </c>
      <c r="D2350" s="6" t="e">
        <f t="shared" si="223"/>
        <v>#VALUE!</v>
      </c>
      <c r="E2350" s="6" t="e">
        <f t="shared" si="224"/>
        <v>#VALUE!</v>
      </c>
      <c r="F2350" s="6" t="e">
        <f t="shared" si="225"/>
        <v>#VALUE!</v>
      </c>
      <c r="H2350" s="6" t="str">
        <f>IFERROR(IF(Table1[[#This Row],[Multi-lens? 1]]="No", 1, IF(Table1[[#This Row],[Multi-lens? 1]]="Dual", 2, IF(Table1[[#This Row],[Multi-lens? 1]]="Quad", 4, ""))),"")</f>
        <v/>
      </c>
      <c r="I2350" s="9" t="str">
        <f>IFERROR(Table1[[#This Row],[Name]],"")</f>
        <v/>
      </c>
      <c r="K2350" s="3" t="str">
        <f t="shared" si="220"/>
        <v/>
      </c>
      <c r="M2350" s="4" t="e">
        <f>IF(Table1[[#This Row],[Import to Gateway Calculator?]]="Yes",IFERROR(Table1[[#This Row],[Streaming Resolution '[MP']]],""),0)</f>
        <v>#VALUE!</v>
      </c>
      <c r="N2350" s="4" t="e">
        <f>IF(Table1[[#This Row],[Import to Gateway Calculator?]]="Yes",IFERROR(Table1[[#This Row],[Recording Resolution '[MP']]],""),0)</f>
        <v>#VALUE!</v>
      </c>
      <c r="O2350" s="4" t="e">
        <f>IF(Table1[[#This Row],[Import to Gateway Calculator?]]="Yes",IFERROR(Table1[[#This Row],[Frame Rate '[FPS'] 1]],""),0)</f>
        <v>#VALUE!</v>
      </c>
      <c r="P2350" s="4" t="e">
        <f>IF(Table1[[#This Row],[Import to Gateway Calculator?]]="Yes",IFERROR(Table1[[#This Row],[Days of Storage 1]],""),0)</f>
        <v>#VALUE!</v>
      </c>
    </row>
    <row r="2351" spans="1:16" x14ac:dyDescent="0.25">
      <c r="A2351" s="5" t="e">
        <f t="shared" si="221"/>
        <v>#VALUE!</v>
      </c>
      <c r="B2351" s="6" t="str">
        <f>IFERROR(IF(Table1[[#This Row],[Multi-lens? 1]]="No", 1, IF(Table1[[#This Row],[Multi-lens? 1]]="Dual", 2, IF(Table1[[#This Row],[Multi-lens? 1]]="Quad", 4, ""))),"")</f>
        <v/>
      </c>
      <c r="C2351" s="6" t="e">
        <f t="shared" si="222"/>
        <v>#VALUE!</v>
      </c>
      <c r="D2351" s="6" t="e">
        <f t="shared" si="223"/>
        <v>#VALUE!</v>
      </c>
      <c r="E2351" s="6" t="e">
        <f t="shared" si="224"/>
        <v>#VALUE!</v>
      </c>
      <c r="F2351" s="6" t="e">
        <f t="shared" si="225"/>
        <v>#VALUE!</v>
      </c>
      <c r="H2351" s="6" t="str">
        <f>IFERROR(IF(Table1[[#This Row],[Multi-lens? 1]]="No", 1, IF(Table1[[#This Row],[Multi-lens? 1]]="Dual", 2, IF(Table1[[#This Row],[Multi-lens? 1]]="Quad", 4, ""))),"")</f>
        <v/>
      </c>
      <c r="I2351" s="9" t="str">
        <f>IFERROR(Table1[[#This Row],[Name]],"")</f>
        <v/>
      </c>
      <c r="K2351" s="3" t="str">
        <f t="shared" si="220"/>
        <v/>
      </c>
      <c r="M2351" s="4" t="e">
        <f>IF(Table1[[#This Row],[Import to Gateway Calculator?]]="Yes",IFERROR(Table1[[#This Row],[Streaming Resolution '[MP']]],""),0)</f>
        <v>#VALUE!</v>
      </c>
      <c r="N2351" s="4" t="e">
        <f>IF(Table1[[#This Row],[Import to Gateway Calculator?]]="Yes",IFERROR(Table1[[#This Row],[Recording Resolution '[MP']]],""),0)</f>
        <v>#VALUE!</v>
      </c>
      <c r="O2351" s="4" t="e">
        <f>IF(Table1[[#This Row],[Import to Gateway Calculator?]]="Yes",IFERROR(Table1[[#This Row],[Frame Rate '[FPS'] 1]],""),0)</f>
        <v>#VALUE!</v>
      </c>
      <c r="P2351" s="4" t="e">
        <f>IF(Table1[[#This Row],[Import to Gateway Calculator?]]="Yes",IFERROR(Table1[[#This Row],[Days of Storage 1]],""),0)</f>
        <v>#VALUE!</v>
      </c>
    </row>
    <row r="2352" spans="1:16" x14ac:dyDescent="0.25">
      <c r="A2352" s="5" t="e">
        <f t="shared" si="221"/>
        <v>#VALUE!</v>
      </c>
      <c r="B2352" s="6" t="str">
        <f>IFERROR(IF(Table1[[#This Row],[Multi-lens? 1]]="No", 1, IF(Table1[[#This Row],[Multi-lens? 1]]="Dual", 2, IF(Table1[[#This Row],[Multi-lens? 1]]="Quad", 4, ""))),"")</f>
        <v/>
      </c>
      <c r="C2352" s="6" t="e">
        <f t="shared" si="222"/>
        <v>#VALUE!</v>
      </c>
      <c r="D2352" s="6" t="e">
        <f t="shared" si="223"/>
        <v>#VALUE!</v>
      </c>
      <c r="E2352" s="6" t="e">
        <f t="shared" si="224"/>
        <v>#VALUE!</v>
      </c>
      <c r="F2352" s="6" t="e">
        <f t="shared" si="225"/>
        <v>#VALUE!</v>
      </c>
      <c r="H2352" s="6" t="str">
        <f>IFERROR(IF(Table1[[#This Row],[Multi-lens? 1]]="No", 1, IF(Table1[[#This Row],[Multi-lens? 1]]="Dual", 2, IF(Table1[[#This Row],[Multi-lens? 1]]="Quad", 4, ""))),"")</f>
        <v/>
      </c>
      <c r="I2352" s="9" t="str">
        <f>IFERROR(Table1[[#This Row],[Name]],"")</f>
        <v/>
      </c>
      <c r="K2352" s="3" t="str">
        <f t="shared" si="220"/>
        <v/>
      </c>
      <c r="M2352" s="4" t="e">
        <f>IF(Table1[[#This Row],[Import to Gateway Calculator?]]="Yes",IFERROR(Table1[[#This Row],[Streaming Resolution '[MP']]],""),0)</f>
        <v>#VALUE!</v>
      </c>
      <c r="N2352" s="4" t="e">
        <f>IF(Table1[[#This Row],[Import to Gateway Calculator?]]="Yes",IFERROR(Table1[[#This Row],[Recording Resolution '[MP']]],""),0)</f>
        <v>#VALUE!</v>
      </c>
      <c r="O2352" s="4" t="e">
        <f>IF(Table1[[#This Row],[Import to Gateway Calculator?]]="Yes",IFERROR(Table1[[#This Row],[Frame Rate '[FPS'] 1]],""),0)</f>
        <v>#VALUE!</v>
      </c>
      <c r="P2352" s="4" t="e">
        <f>IF(Table1[[#This Row],[Import to Gateway Calculator?]]="Yes",IFERROR(Table1[[#This Row],[Days of Storage 1]],""),0)</f>
        <v>#VALUE!</v>
      </c>
    </row>
    <row r="2353" spans="1:16" x14ac:dyDescent="0.25">
      <c r="A2353" s="5" t="e">
        <f t="shared" si="221"/>
        <v>#VALUE!</v>
      </c>
      <c r="B2353" s="6" t="str">
        <f>IFERROR(IF(Table1[[#This Row],[Multi-lens? 1]]="No", 1, IF(Table1[[#This Row],[Multi-lens? 1]]="Dual", 2, IF(Table1[[#This Row],[Multi-lens? 1]]="Quad", 4, ""))),"")</f>
        <v/>
      </c>
      <c r="C2353" s="6" t="e">
        <f t="shared" si="222"/>
        <v>#VALUE!</v>
      </c>
      <c r="D2353" s="6" t="e">
        <f t="shared" si="223"/>
        <v>#VALUE!</v>
      </c>
      <c r="E2353" s="6" t="e">
        <f t="shared" si="224"/>
        <v>#VALUE!</v>
      </c>
      <c r="F2353" s="6" t="e">
        <f t="shared" si="225"/>
        <v>#VALUE!</v>
      </c>
      <c r="H2353" s="6" t="str">
        <f>IFERROR(IF(Table1[[#This Row],[Multi-lens? 1]]="No", 1, IF(Table1[[#This Row],[Multi-lens? 1]]="Dual", 2, IF(Table1[[#This Row],[Multi-lens? 1]]="Quad", 4, ""))),"")</f>
        <v/>
      </c>
      <c r="I2353" s="9" t="str">
        <f>IFERROR(Table1[[#This Row],[Name]],"")</f>
        <v/>
      </c>
      <c r="K2353" s="3" t="str">
        <f t="shared" si="220"/>
        <v/>
      </c>
      <c r="M2353" s="4" t="e">
        <f>IF(Table1[[#This Row],[Import to Gateway Calculator?]]="Yes",IFERROR(Table1[[#This Row],[Streaming Resolution '[MP']]],""),0)</f>
        <v>#VALUE!</v>
      </c>
      <c r="N2353" s="4" t="e">
        <f>IF(Table1[[#This Row],[Import to Gateway Calculator?]]="Yes",IFERROR(Table1[[#This Row],[Recording Resolution '[MP']]],""),0)</f>
        <v>#VALUE!</v>
      </c>
      <c r="O2353" s="4" t="e">
        <f>IF(Table1[[#This Row],[Import to Gateway Calculator?]]="Yes",IFERROR(Table1[[#This Row],[Frame Rate '[FPS'] 1]],""),0)</f>
        <v>#VALUE!</v>
      </c>
      <c r="P2353" s="4" t="e">
        <f>IF(Table1[[#This Row],[Import to Gateway Calculator?]]="Yes",IFERROR(Table1[[#This Row],[Days of Storage 1]],""),0)</f>
        <v>#VALUE!</v>
      </c>
    </row>
    <row r="2354" spans="1:16" x14ac:dyDescent="0.25">
      <c r="A2354" s="5" t="e">
        <f t="shared" si="221"/>
        <v>#VALUE!</v>
      </c>
      <c r="B2354" s="6" t="str">
        <f>IFERROR(IF(Table1[[#This Row],[Multi-lens? 1]]="No", 1, IF(Table1[[#This Row],[Multi-lens? 1]]="Dual", 2, IF(Table1[[#This Row],[Multi-lens? 1]]="Quad", 4, ""))),"")</f>
        <v/>
      </c>
      <c r="C2354" s="6" t="e">
        <f t="shared" si="222"/>
        <v>#VALUE!</v>
      </c>
      <c r="D2354" s="6" t="e">
        <f t="shared" si="223"/>
        <v>#VALUE!</v>
      </c>
      <c r="E2354" s="6" t="e">
        <f t="shared" si="224"/>
        <v>#VALUE!</v>
      </c>
      <c r="F2354" s="6" t="e">
        <f t="shared" si="225"/>
        <v>#VALUE!</v>
      </c>
      <c r="H2354" s="6" t="str">
        <f>IFERROR(IF(Table1[[#This Row],[Multi-lens? 1]]="No", 1, IF(Table1[[#This Row],[Multi-lens? 1]]="Dual", 2, IF(Table1[[#This Row],[Multi-lens? 1]]="Quad", 4, ""))),"")</f>
        <v/>
      </c>
      <c r="I2354" s="9" t="str">
        <f>IFERROR(Table1[[#This Row],[Name]],"")</f>
        <v/>
      </c>
      <c r="K2354" s="3" t="str">
        <f t="shared" si="220"/>
        <v/>
      </c>
      <c r="M2354" s="4" t="e">
        <f>IF(Table1[[#This Row],[Import to Gateway Calculator?]]="Yes",IFERROR(Table1[[#This Row],[Streaming Resolution '[MP']]],""),0)</f>
        <v>#VALUE!</v>
      </c>
      <c r="N2354" s="4" t="e">
        <f>IF(Table1[[#This Row],[Import to Gateway Calculator?]]="Yes",IFERROR(Table1[[#This Row],[Recording Resolution '[MP']]],""),0)</f>
        <v>#VALUE!</v>
      </c>
      <c r="O2354" s="4" t="e">
        <f>IF(Table1[[#This Row],[Import to Gateway Calculator?]]="Yes",IFERROR(Table1[[#This Row],[Frame Rate '[FPS'] 1]],""),0)</f>
        <v>#VALUE!</v>
      </c>
      <c r="P2354" s="4" t="e">
        <f>IF(Table1[[#This Row],[Import to Gateway Calculator?]]="Yes",IFERROR(Table1[[#This Row],[Days of Storage 1]],""),0)</f>
        <v>#VALUE!</v>
      </c>
    </row>
    <row r="2355" spans="1:16" x14ac:dyDescent="0.25">
      <c r="A2355" s="5" t="e">
        <f t="shared" si="221"/>
        <v>#VALUE!</v>
      </c>
      <c r="B2355" s="6" t="str">
        <f>IFERROR(IF(Table1[[#This Row],[Multi-lens? 1]]="No", 1, IF(Table1[[#This Row],[Multi-lens? 1]]="Dual", 2, IF(Table1[[#This Row],[Multi-lens? 1]]="Quad", 4, ""))),"")</f>
        <v/>
      </c>
      <c r="C2355" s="6" t="e">
        <f t="shared" si="222"/>
        <v>#VALUE!</v>
      </c>
      <c r="D2355" s="6" t="e">
        <f t="shared" si="223"/>
        <v>#VALUE!</v>
      </c>
      <c r="E2355" s="6" t="e">
        <f t="shared" si="224"/>
        <v>#VALUE!</v>
      </c>
      <c r="F2355" s="6" t="e">
        <f t="shared" si="225"/>
        <v>#VALUE!</v>
      </c>
      <c r="H2355" s="6" t="str">
        <f>IFERROR(IF(Table1[[#This Row],[Multi-lens? 1]]="No", 1, IF(Table1[[#This Row],[Multi-lens? 1]]="Dual", 2, IF(Table1[[#This Row],[Multi-lens? 1]]="Quad", 4, ""))),"")</f>
        <v/>
      </c>
      <c r="I2355" s="9" t="str">
        <f>IFERROR(Table1[[#This Row],[Name]],"")</f>
        <v/>
      </c>
      <c r="K2355" s="3" t="str">
        <f t="shared" si="220"/>
        <v/>
      </c>
      <c r="M2355" s="4" t="e">
        <f>IF(Table1[[#This Row],[Import to Gateway Calculator?]]="Yes",IFERROR(Table1[[#This Row],[Streaming Resolution '[MP']]],""),0)</f>
        <v>#VALUE!</v>
      </c>
      <c r="N2355" s="4" t="e">
        <f>IF(Table1[[#This Row],[Import to Gateway Calculator?]]="Yes",IFERROR(Table1[[#This Row],[Recording Resolution '[MP']]],""),0)</f>
        <v>#VALUE!</v>
      </c>
      <c r="O2355" s="4" t="e">
        <f>IF(Table1[[#This Row],[Import to Gateway Calculator?]]="Yes",IFERROR(Table1[[#This Row],[Frame Rate '[FPS'] 1]],""),0)</f>
        <v>#VALUE!</v>
      </c>
      <c r="P2355" s="4" t="e">
        <f>IF(Table1[[#This Row],[Import to Gateway Calculator?]]="Yes",IFERROR(Table1[[#This Row],[Days of Storage 1]],""),0)</f>
        <v>#VALUE!</v>
      </c>
    </row>
    <row r="2356" spans="1:16" x14ac:dyDescent="0.25">
      <c r="A2356" s="5" t="e">
        <f t="shared" si="221"/>
        <v>#VALUE!</v>
      </c>
      <c r="B2356" s="6" t="str">
        <f>IFERROR(IF(Table1[[#This Row],[Multi-lens? 1]]="No", 1, IF(Table1[[#This Row],[Multi-lens? 1]]="Dual", 2, IF(Table1[[#This Row],[Multi-lens? 1]]="Quad", 4, ""))),"")</f>
        <v/>
      </c>
      <c r="C2356" s="6" t="e">
        <f t="shared" si="222"/>
        <v>#VALUE!</v>
      </c>
      <c r="D2356" s="6" t="e">
        <f t="shared" si="223"/>
        <v>#VALUE!</v>
      </c>
      <c r="E2356" s="6" t="e">
        <f t="shared" si="224"/>
        <v>#VALUE!</v>
      </c>
      <c r="F2356" s="6" t="e">
        <f t="shared" si="225"/>
        <v>#VALUE!</v>
      </c>
      <c r="H2356" s="6" t="str">
        <f>IFERROR(IF(Table1[[#This Row],[Multi-lens? 1]]="No", 1, IF(Table1[[#This Row],[Multi-lens? 1]]="Dual", 2, IF(Table1[[#This Row],[Multi-lens? 1]]="Quad", 4, ""))),"")</f>
        <v/>
      </c>
      <c r="I2356" s="9" t="str">
        <f>IFERROR(Table1[[#This Row],[Name]],"")</f>
        <v/>
      </c>
      <c r="K2356" s="3" t="str">
        <f t="shared" si="220"/>
        <v/>
      </c>
      <c r="M2356" s="4" t="e">
        <f>IF(Table1[[#This Row],[Import to Gateway Calculator?]]="Yes",IFERROR(Table1[[#This Row],[Streaming Resolution '[MP']]],""),0)</f>
        <v>#VALUE!</v>
      </c>
      <c r="N2356" s="4" t="e">
        <f>IF(Table1[[#This Row],[Import to Gateway Calculator?]]="Yes",IFERROR(Table1[[#This Row],[Recording Resolution '[MP']]],""),0)</f>
        <v>#VALUE!</v>
      </c>
      <c r="O2356" s="4" t="e">
        <f>IF(Table1[[#This Row],[Import to Gateway Calculator?]]="Yes",IFERROR(Table1[[#This Row],[Frame Rate '[FPS'] 1]],""),0)</f>
        <v>#VALUE!</v>
      </c>
      <c r="P2356" s="4" t="e">
        <f>IF(Table1[[#This Row],[Import to Gateway Calculator?]]="Yes",IFERROR(Table1[[#This Row],[Days of Storage 1]],""),0)</f>
        <v>#VALUE!</v>
      </c>
    </row>
    <row r="2357" spans="1:16" x14ac:dyDescent="0.25">
      <c r="A2357" s="5" t="e">
        <f t="shared" si="221"/>
        <v>#VALUE!</v>
      </c>
      <c r="B2357" s="6" t="str">
        <f>IFERROR(IF(Table1[[#This Row],[Multi-lens? 1]]="No", 1, IF(Table1[[#This Row],[Multi-lens? 1]]="Dual", 2, IF(Table1[[#This Row],[Multi-lens? 1]]="Quad", 4, ""))),"")</f>
        <v/>
      </c>
      <c r="C2357" s="6" t="e">
        <f t="shared" si="222"/>
        <v>#VALUE!</v>
      </c>
      <c r="D2357" s="6" t="e">
        <f t="shared" si="223"/>
        <v>#VALUE!</v>
      </c>
      <c r="E2357" s="6" t="e">
        <f t="shared" si="224"/>
        <v>#VALUE!</v>
      </c>
      <c r="F2357" s="6" t="e">
        <f t="shared" si="225"/>
        <v>#VALUE!</v>
      </c>
      <c r="H2357" s="6" t="str">
        <f>IFERROR(IF(Table1[[#This Row],[Multi-lens? 1]]="No", 1, IF(Table1[[#This Row],[Multi-lens? 1]]="Dual", 2, IF(Table1[[#This Row],[Multi-lens? 1]]="Quad", 4, ""))),"")</f>
        <v/>
      </c>
      <c r="I2357" s="9" t="str">
        <f>IFERROR(Table1[[#This Row],[Name]],"")</f>
        <v/>
      </c>
      <c r="K2357" s="3" t="str">
        <f t="shared" si="220"/>
        <v/>
      </c>
      <c r="M2357" s="4" t="e">
        <f>IF(Table1[[#This Row],[Import to Gateway Calculator?]]="Yes",IFERROR(Table1[[#This Row],[Streaming Resolution '[MP']]],""),0)</f>
        <v>#VALUE!</v>
      </c>
      <c r="N2357" s="4" t="e">
        <f>IF(Table1[[#This Row],[Import to Gateway Calculator?]]="Yes",IFERROR(Table1[[#This Row],[Recording Resolution '[MP']]],""),0)</f>
        <v>#VALUE!</v>
      </c>
      <c r="O2357" s="4" t="e">
        <f>IF(Table1[[#This Row],[Import to Gateway Calculator?]]="Yes",IFERROR(Table1[[#This Row],[Frame Rate '[FPS'] 1]],""),0)</f>
        <v>#VALUE!</v>
      </c>
      <c r="P2357" s="4" t="e">
        <f>IF(Table1[[#This Row],[Import to Gateway Calculator?]]="Yes",IFERROR(Table1[[#This Row],[Days of Storage 1]],""),0)</f>
        <v>#VALUE!</v>
      </c>
    </row>
    <row r="2358" spans="1:16" x14ac:dyDescent="0.25">
      <c r="A2358" s="5" t="e">
        <f t="shared" si="221"/>
        <v>#VALUE!</v>
      </c>
      <c r="B2358" s="6" t="str">
        <f>IFERROR(IF(Table1[[#This Row],[Multi-lens? 1]]="No", 1, IF(Table1[[#This Row],[Multi-lens? 1]]="Dual", 2, IF(Table1[[#This Row],[Multi-lens? 1]]="Quad", 4, ""))),"")</f>
        <v/>
      </c>
      <c r="C2358" s="6" t="e">
        <f t="shared" si="222"/>
        <v>#VALUE!</v>
      </c>
      <c r="D2358" s="6" t="e">
        <f t="shared" si="223"/>
        <v>#VALUE!</v>
      </c>
      <c r="E2358" s="6" t="e">
        <f t="shared" si="224"/>
        <v>#VALUE!</v>
      </c>
      <c r="F2358" s="6" t="e">
        <f t="shared" si="225"/>
        <v>#VALUE!</v>
      </c>
      <c r="H2358" s="6" t="str">
        <f>IFERROR(IF(Table1[[#This Row],[Multi-lens? 1]]="No", 1, IF(Table1[[#This Row],[Multi-lens? 1]]="Dual", 2, IF(Table1[[#This Row],[Multi-lens? 1]]="Quad", 4, ""))),"")</f>
        <v/>
      </c>
      <c r="I2358" s="9" t="str">
        <f>IFERROR(Table1[[#This Row],[Name]],"")</f>
        <v/>
      </c>
      <c r="K2358" s="3" t="str">
        <f t="shared" si="220"/>
        <v/>
      </c>
      <c r="M2358" s="4" t="e">
        <f>IF(Table1[[#This Row],[Import to Gateway Calculator?]]="Yes",IFERROR(Table1[[#This Row],[Streaming Resolution '[MP']]],""),0)</f>
        <v>#VALUE!</v>
      </c>
      <c r="N2358" s="4" t="e">
        <f>IF(Table1[[#This Row],[Import to Gateway Calculator?]]="Yes",IFERROR(Table1[[#This Row],[Recording Resolution '[MP']]],""),0)</f>
        <v>#VALUE!</v>
      </c>
      <c r="O2358" s="4" t="e">
        <f>IF(Table1[[#This Row],[Import to Gateway Calculator?]]="Yes",IFERROR(Table1[[#This Row],[Frame Rate '[FPS'] 1]],""),0)</f>
        <v>#VALUE!</v>
      </c>
      <c r="P2358" s="4" t="e">
        <f>IF(Table1[[#This Row],[Import to Gateway Calculator?]]="Yes",IFERROR(Table1[[#This Row],[Days of Storage 1]],""),0)</f>
        <v>#VALUE!</v>
      </c>
    </row>
    <row r="2359" spans="1:16" x14ac:dyDescent="0.25">
      <c r="A2359" s="5" t="e">
        <f t="shared" si="221"/>
        <v>#VALUE!</v>
      </c>
      <c r="B2359" s="6" t="str">
        <f>IFERROR(IF(Table1[[#This Row],[Multi-lens? 1]]="No", 1, IF(Table1[[#This Row],[Multi-lens? 1]]="Dual", 2, IF(Table1[[#This Row],[Multi-lens? 1]]="Quad", 4, ""))),"")</f>
        <v/>
      </c>
      <c r="C2359" s="6" t="e">
        <f t="shared" si="222"/>
        <v>#VALUE!</v>
      </c>
      <c r="D2359" s="6" t="e">
        <f t="shared" si="223"/>
        <v>#VALUE!</v>
      </c>
      <c r="E2359" s="6" t="e">
        <f t="shared" si="224"/>
        <v>#VALUE!</v>
      </c>
      <c r="F2359" s="6" t="e">
        <f t="shared" si="225"/>
        <v>#VALUE!</v>
      </c>
      <c r="H2359" s="6" t="str">
        <f>IFERROR(IF(Table1[[#This Row],[Multi-lens? 1]]="No", 1, IF(Table1[[#This Row],[Multi-lens? 1]]="Dual", 2, IF(Table1[[#This Row],[Multi-lens? 1]]="Quad", 4, ""))),"")</f>
        <v/>
      </c>
      <c r="I2359" s="9" t="str">
        <f>IFERROR(Table1[[#This Row],[Name]],"")</f>
        <v/>
      </c>
      <c r="K2359" s="3" t="str">
        <f t="shared" si="220"/>
        <v/>
      </c>
      <c r="M2359" s="4" t="e">
        <f>IF(Table1[[#This Row],[Import to Gateway Calculator?]]="Yes",IFERROR(Table1[[#This Row],[Streaming Resolution '[MP']]],""),0)</f>
        <v>#VALUE!</v>
      </c>
      <c r="N2359" s="4" t="e">
        <f>IF(Table1[[#This Row],[Import to Gateway Calculator?]]="Yes",IFERROR(Table1[[#This Row],[Recording Resolution '[MP']]],""),0)</f>
        <v>#VALUE!</v>
      </c>
      <c r="O2359" s="4" t="e">
        <f>IF(Table1[[#This Row],[Import to Gateway Calculator?]]="Yes",IFERROR(Table1[[#This Row],[Frame Rate '[FPS'] 1]],""),0)</f>
        <v>#VALUE!</v>
      </c>
      <c r="P2359" s="4" t="e">
        <f>IF(Table1[[#This Row],[Import to Gateway Calculator?]]="Yes",IFERROR(Table1[[#This Row],[Days of Storage 1]],""),0)</f>
        <v>#VALUE!</v>
      </c>
    </row>
    <row r="2360" spans="1:16" x14ac:dyDescent="0.25">
      <c r="A2360" s="5" t="e">
        <f t="shared" si="221"/>
        <v>#VALUE!</v>
      </c>
      <c r="B2360" s="6" t="str">
        <f>IFERROR(IF(Table1[[#This Row],[Multi-lens? 1]]="No", 1, IF(Table1[[#This Row],[Multi-lens? 1]]="Dual", 2, IF(Table1[[#This Row],[Multi-lens? 1]]="Quad", 4, ""))),"")</f>
        <v/>
      </c>
      <c r="C2360" s="6" t="e">
        <f t="shared" si="222"/>
        <v>#VALUE!</v>
      </c>
      <c r="D2360" s="6" t="e">
        <f t="shared" si="223"/>
        <v>#VALUE!</v>
      </c>
      <c r="E2360" s="6" t="e">
        <f t="shared" si="224"/>
        <v>#VALUE!</v>
      </c>
      <c r="F2360" s="6" t="e">
        <f t="shared" si="225"/>
        <v>#VALUE!</v>
      </c>
      <c r="H2360" s="6" t="str">
        <f>IFERROR(IF(Table1[[#This Row],[Multi-lens? 1]]="No", 1, IF(Table1[[#This Row],[Multi-lens? 1]]="Dual", 2, IF(Table1[[#This Row],[Multi-lens? 1]]="Quad", 4, ""))),"")</f>
        <v/>
      </c>
      <c r="I2360" s="9" t="str">
        <f>IFERROR(Table1[[#This Row],[Name]],"")</f>
        <v/>
      </c>
      <c r="K2360" s="3" t="str">
        <f t="shared" si="220"/>
        <v/>
      </c>
      <c r="M2360" s="4" t="e">
        <f>IF(Table1[[#This Row],[Import to Gateway Calculator?]]="Yes",IFERROR(Table1[[#This Row],[Streaming Resolution '[MP']]],""),0)</f>
        <v>#VALUE!</v>
      </c>
      <c r="N2360" s="4" t="e">
        <f>IF(Table1[[#This Row],[Import to Gateway Calculator?]]="Yes",IFERROR(Table1[[#This Row],[Recording Resolution '[MP']]],""),0)</f>
        <v>#VALUE!</v>
      </c>
      <c r="O2360" s="4" t="e">
        <f>IF(Table1[[#This Row],[Import to Gateway Calculator?]]="Yes",IFERROR(Table1[[#This Row],[Frame Rate '[FPS'] 1]],""),0)</f>
        <v>#VALUE!</v>
      </c>
      <c r="P2360" s="4" t="e">
        <f>IF(Table1[[#This Row],[Import to Gateway Calculator?]]="Yes",IFERROR(Table1[[#This Row],[Days of Storage 1]],""),0)</f>
        <v>#VALUE!</v>
      </c>
    </row>
    <row r="2361" spans="1:16" x14ac:dyDescent="0.25">
      <c r="A2361" s="5" t="e">
        <f t="shared" si="221"/>
        <v>#VALUE!</v>
      </c>
      <c r="B2361" s="6" t="str">
        <f>IFERROR(IF(Table1[[#This Row],[Multi-lens? 1]]="No", 1, IF(Table1[[#This Row],[Multi-lens? 1]]="Dual", 2, IF(Table1[[#This Row],[Multi-lens? 1]]="Quad", 4, ""))),"")</f>
        <v/>
      </c>
      <c r="C2361" s="6" t="e">
        <f t="shared" si="222"/>
        <v>#VALUE!</v>
      </c>
      <c r="D2361" s="6" t="e">
        <f t="shared" si="223"/>
        <v>#VALUE!</v>
      </c>
      <c r="E2361" s="6" t="e">
        <f t="shared" si="224"/>
        <v>#VALUE!</v>
      </c>
      <c r="F2361" s="6" t="e">
        <f t="shared" si="225"/>
        <v>#VALUE!</v>
      </c>
      <c r="H2361" s="6" t="str">
        <f>IFERROR(IF(Table1[[#This Row],[Multi-lens? 1]]="No", 1, IF(Table1[[#This Row],[Multi-lens? 1]]="Dual", 2, IF(Table1[[#This Row],[Multi-lens? 1]]="Quad", 4, ""))),"")</f>
        <v/>
      </c>
      <c r="I2361" s="9" t="str">
        <f>IFERROR(Table1[[#This Row],[Name]],"")</f>
        <v/>
      </c>
      <c r="K2361" s="3" t="str">
        <f t="shared" si="220"/>
        <v/>
      </c>
      <c r="M2361" s="4" t="e">
        <f>IF(Table1[[#This Row],[Import to Gateway Calculator?]]="Yes",IFERROR(Table1[[#This Row],[Streaming Resolution '[MP']]],""),0)</f>
        <v>#VALUE!</v>
      </c>
      <c r="N2361" s="4" t="e">
        <f>IF(Table1[[#This Row],[Import to Gateway Calculator?]]="Yes",IFERROR(Table1[[#This Row],[Recording Resolution '[MP']]],""),0)</f>
        <v>#VALUE!</v>
      </c>
      <c r="O2361" s="4" t="e">
        <f>IF(Table1[[#This Row],[Import to Gateway Calculator?]]="Yes",IFERROR(Table1[[#This Row],[Frame Rate '[FPS'] 1]],""),0)</f>
        <v>#VALUE!</v>
      </c>
      <c r="P2361" s="4" t="e">
        <f>IF(Table1[[#This Row],[Import to Gateway Calculator?]]="Yes",IFERROR(Table1[[#This Row],[Days of Storage 1]],""),0)</f>
        <v>#VALUE!</v>
      </c>
    </row>
    <row r="2362" spans="1:16" x14ac:dyDescent="0.25">
      <c r="A2362" s="5" t="e">
        <f t="shared" si="221"/>
        <v>#VALUE!</v>
      </c>
      <c r="B2362" s="6" t="str">
        <f>IFERROR(IF(Table1[[#This Row],[Multi-lens? 1]]="No", 1, IF(Table1[[#This Row],[Multi-lens? 1]]="Dual", 2, IF(Table1[[#This Row],[Multi-lens? 1]]="Quad", 4, ""))),"")</f>
        <v/>
      </c>
      <c r="C2362" s="6" t="e">
        <f t="shared" si="222"/>
        <v>#VALUE!</v>
      </c>
      <c r="D2362" s="6" t="e">
        <f t="shared" si="223"/>
        <v>#VALUE!</v>
      </c>
      <c r="E2362" s="6" t="e">
        <f t="shared" si="224"/>
        <v>#VALUE!</v>
      </c>
      <c r="F2362" s="6" t="e">
        <f t="shared" si="225"/>
        <v>#VALUE!</v>
      </c>
      <c r="H2362" s="6" t="str">
        <f>IFERROR(IF(Table1[[#This Row],[Multi-lens? 1]]="No", 1, IF(Table1[[#This Row],[Multi-lens? 1]]="Dual", 2, IF(Table1[[#This Row],[Multi-lens? 1]]="Quad", 4, ""))),"")</f>
        <v/>
      </c>
      <c r="I2362" s="9" t="str">
        <f>IFERROR(Table1[[#This Row],[Name]],"")</f>
        <v/>
      </c>
      <c r="K2362" s="3" t="str">
        <f t="shared" si="220"/>
        <v/>
      </c>
      <c r="M2362" s="4" t="e">
        <f>IF(Table1[[#This Row],[Import to Gateway Calculator?]]="Yes",IFERROR(Table1[[#This Row],[Streaming Resolution '[MP']]],""),0)</f>
        <v>#VALUE!</v>
      </c>
      <c r="N2362" s="4" t="e">
        <f>IF(Table1[[#This Row],[Import to Gateway Calculator?]]="Yes",IFERROR(Table1[[#This Row],[Recording Resolution '[MP']]],""),0)</f>
        <v>#VALUE!</v>
      </c>
      <c r="O2362" s="4" t="e">
        <f>IF(Table1[[#This Row],[Import to Gateway Calculator?]]="Yes",IFERROR(Table1[[#This Row],[Frame Rate '[FPS'] 1]],""),0)</f>
        <v>#VALUE!</v>
      </c>
      <c r="P2362" s="4" t="e">
        <f>IF(Table1[[#This Row],[Import to Gateway Calculator?]]="Yes",IFERROR(Table1[[#This Row],[Days of Storage 1]],""),0)</f>
        <v>#VALUE!</v>
      </c>
    </row>
    <row r="2363" spans="1:16" x14ac:dyDescent="0.25">
      <c r="A2363" s="5" t="e">
        <f t="shared" si="221"/>
        <v>#VALUE!</v>
      </c>
      <c r="B2363" s="6" t="str">
        <f>IFERROR(IF(Table1[[#This Row],[Multi-lens? 1]]="No", 1, IF(Table1[[#This Row],[Multi-lens? 1]]="Dual", 2, IF(Table1[[#This Row],[Multi-lens? 1]]="Quad", 4, ""))),"")</f>
        <v/>
      </c>
      <c r="C2363" s="6" t="e">
        <f t="shared" si="222"/>
        <v>#VALUE!</v>
      </c>
      <c r="D2363" s="6" t="e">
        <f t="shared" si="223"/>
        <v>#VALUE!</v>
      </c>
      <c r="E2363" s="6" t="e">
        <f t="shared" si="224"/>
        <v>#VALUE!</v>
      </c>
      <c r="F2363" s="6" t="e">
        <f t="shared" si="225"/>
        <v>#VALUE!</v>
      </c>
      <c r="H2363" s="6" t="str">
        <f>IFERROR(IF(Table1[[#This Row],[Multi-lens? 1]]="No", 1, IF(Table1[[#This Row],[Multi-lens? 1]]="Dual", 2, IF(Table1[[#This Row],[Multi-lens? 1]]="Quad", 4, ""))),"")</f>
        <v/>
      </c>
      <c r="I2363" s="9" t="str">
        <f>IFERROR(Table1[[#This Row],[Name]],"")</f>
        <v/>
      </c>
      <c r="K2363" s="3" t="str">
        <f t="shared" si="220"/>
        <v/>
      </c>
      <c r="M2363" s="4" t="e">
        <f>IF(Table1[[#This Row],[Import to Gateway Calculator?]]="Yes",IFERROR(Table1[[#This Row],[Streaming Resolution '[MP']]],""),0)</f>
        <v>#VALUE!</v>
      </c>
      <c r="N2363" s="4" t="e">
        <f>IF(Table1[[#This Row],[Import to Gateway Calculator?]]="Yes",IFERROR(Table1[[#This Row],[Recording Resolution '[MP']]],""),0)</f>
        <v>#VALUE!</v>
      </c>
      <c r="O2363" s="4" t="e">
        <f>IF(Table1[[#This Row],[Import to Gateway Calculator?]]="Yes",IFERROR(Table1[[#This Row],[Frame Rate '[FPS'] 1]],""),0)</f>
        <v>#VALUE!</v>
      </c>
      <c r="P2363" s="4" t="e">
        <f>IF(Table1[[#This Row],[Import to Gateway Calculator?]]="Yes",IFERROR(Table1[[#This Row],[Days of Storage 1]],""),0)</f>
        <v>#VALUE!</v>
      </c>
    </row>
    <row r="2364" spans="1:16" x14ac:dyDescent="0.25">
      <c r="A2364" s="5" t="e">
        <f t="shared" si="221"/>
        <v>#VALUE!</v>
      </c>
      <c r="B2364" s="6" t="str">
        <f>IFERROR(IF(Table1[[#This Row],[Multi-lens? 1]]="No", 1, IF(Table1[[#This Row],[Multi-lens? 1]]="Dual", 2, IF(Table1[[#This Row],[Multi-lens? 1]]="Quad", 4, ""))),"")</f>
        <v/>
      </c>
      <c r="C2364" s="6" t="e">
        <f t="shared" si="222"/>
        <v>#VALUE!</v>
      </c>
      <c r="D2364" s="6" t="e">
        <f t="shared" si="223"/>
        <v>#VALUE!</v>
      </c>
      <c r="E2364" s="6" t="e">
        <f t="shared" si="224"/>
        <v>#VALUE!</v>
      </c>
      <c r="F2364" s="6" t="e">
        <f t="shared" si="225"/>
        <v>#VALUE!</v>
      </c>
      <c r="H2364" s="6" t="str">
        <f>IFERROR(IF(Table1[[#This Row],[Multi-lens? 1]]="No", 1, IF(Table1[[#This Row],[Multi-lens? 1]]="Dual", 2, IF(Table1[[#This Row],[Multi-lens? 1]]="Quad", 4, ""))),"")</f>
        <v/>
      </c>
      <c r="I2364" s="9" t="str">
        <f>IFERROR(Table1[[#This Row],[Name]],"")</f>
        <v/>
      </c>
      <c r="K2364" s="3" t="str">
        <f t="shared" si="220"/>
        <v/>
      </c>
      <c r="M2364" s="4" t="e">
        <f>IF(Table1[[#This Row],[Import to Gateway Calculator?]]="Yes",IFERROR(Table1[[#This Row],[Streaming Resolution '[MP']]],""),0)</f>
        <v>#VALUE!</v>
      </c>
      <c r="N2364" s="4" t="e">
        <f>IF(Table1[[#This Row],[Import to Gateway Calculator?]]="Yes",IFERROR(Table1[[#This Row],[Recording Resolution '[MP']]],""),0)</f>
        <v>#VALUE!</v>
      </c>
      <c r="O2364" s="4" t="e">
        <f>IF(Table1[[#This Row],[Import to Gateway Calculator?]]="Yes",IFERROR(Table1[[#This Row],[Frame Rate '[FPS'] 1]],""),0)</f>
        <v>#VALUE!</v>
      </c>
      <c r="P2364" s="4" t="e">
        <f>IF(Table1[[#This Row],[Import to Gateway Calculator?]]="Yes",IFERROR(Table1[[#This Row],[Days of Storage 1]],""),0)</f>
        <v>#VALUE!</v>
      </c>
    </row>
    <row r="2365" spans="1:16" x14ac:dyDescent="0.25">
      <c r="A2365" s="5" t="e">
        <f t="shared" si="221"/>
        <v>#VALUE!</v>
      </c>
      <c r="B2365" s="6" t="str">
        <f>IFERROR(IF(Table1[[#This Row],[Multi-lens? 1]]="No", 1, IF(Table1[[#This Row],[Multi-lens? 1]]="Dual", 2, IF(Table1[[#This Row],[Multi-lens? 1]]="Quad", 4, ""))),"")</f>
        <v/>
      </c>
      <c r="C2365" s="6" t="e">
        <f t="shared" si="222"/>
        <v>#VALUE!</v>
      </c>
      <c r="D2365" s="6" t="e">
        <f t="shared" si="223"/>
        <v>#VALUE!</v>
      </c>
      <c r="E2365" s="6" t="e">
        <f t="shared" si="224"/>
        <v>#VALUE!</v>
      </c>
      <c r="F2365" s="6" t="e">
        <f t="shared" si="225"/>
        <v>#VALUE!</v>
      </c>
      <c r="H2365" s="6" t="str">
        <f>IFERROR(IF(Table1[[#This Row],[Multi-lens? 1]]="No", 1, IF(Table1[[#This Row],[Multi-lens? 1]]="Dual", 2, IF(Table1[[#This Row],[Multi-lens? 1]]="Quad", 4, ""))),"")</f>
        <v/>
      </c>
      <c r="I2365" s="9" t="str">
        <f>IFERROR(Table1[[#This Row],[Name]],"")</f>
        <v/>
      </c>
      <c r="K2365" s="3" t="str">
        <f t="shared" si="220"/>
        <v/>
      </c>
      <c r="M2365" s="4" t="e">
        <f>IF(Table1[[#This Row],[Import to Gateway Calculator?]]="Yes",IFERROR(Table1[[#This Row],[Streaming Resolution '[MP']]],""),0)</f>
        <v>#VALUE!</v>
      </c>
      <c r="N2365" s="4" t="e">
        <f>IF(Table1[[#This Row],[Import to Gateway Calculator?]]="Yes",IFERROR(Table1[[#This Row],[Recording Resolution '[MP']]],""),0)</f>
        <v>#VALUE!</v>
      </c>
      <c r="O2365" s="4" t="e">
        <f>IF(Table1[[#This Row],[Import to Gateway Calculator?]]="Yes",IFERROR(Table1[[#This Row],[Frame Rate '[FPS'] 1]],""),0)</f>
        <v>#VALUE!</v>
      </c>
      <c r="P2365" s="4" t="e">
        <f>IF(Table1[[#This Row],[Import to Gateway Calculator?]]="Yes",IFERROR(Table1[[#This Row],[Days of Storage 1]],""),0)</f>
        <v>#VALUE!</v>
      </c>
    </row>
    <row r="2366" spans="1:16" x14ac:dyDescent="0.25">
      <c r="A2366" s="5" t="e">
        <f t="shared" si="221"/>
        <v>#VALUE!</v>
      </c>
      <c r="B2366" s="6" t="str">
        <f>IFERROR(IF(Table1[[#This Row],[Multi-lens? 1]]="No", 1, IF(Table1[[#This Row],[Multi-lens? 1]]="Dual", 2, IF(Table1[[#This Row],[Multi-lens? 1]]="Quad", 4, ""))),"")</f>
        <v/>
      </c>
      <c r="C2366" s="6" t="e">
        <f t="shared" si="222"/>
        <v>#VALUE!</v>
      </c>
      <c r="D2366" s="6" t="e">
        <f t="shared" si="223"/>
        <v>#VALUE!</v>
      </c>
      <c r="E2366" s="6" t="e">
        <f t="shared" si="224"/>
        <v>#VALUE!</v>
      </c>
      <c r="F2366" s="6" t="e">
        <f t="shared" si="225"/>
        <v>#VALUE!</v>
      </c>
      <c r="H2366" s="6" t="str">
        <f>IFERROR(IF(Table1[[#This Row],[Multi-lens? 1]]="No", 1, IF(Table1[[#This Row],[Multi-lens? 1]]="Dual", 2, IF(Table1[[#This Row],[Multi-lens? 1]]="Quad", 4, ""))),"")</f>
        <v/>
      </c>
      <c r="I2366" s="9" t="str">
        <f>IFERROR(Table1[[#This Row],[Name]],"")</f>
        <v/>
      </c>
      <c r="K2366" s="3" t="str">
        <f t="shared" si="220"/>
        <v/>
      </c>
      <c r="M2366" s="4" t="e">
        <f>IF(Table1[[#This Row],[Import to Gateway Calculator?]]="Yes",IFERROR(Table1[[#This Row],[Streaming Resolution '[MP']]],""),0)</f>
        <v>#VALUE!</v>
      </c>
      <c r="N2366" s="4" t="e">
        <f>IF(Table1[[#This Row],[Import to Gateway Calculator?]]="Yes",IFERROR(Table1[[#This Row],[Recording Resolution '[MP']]],""),0)</f>
        <v>#VALUE!</v>
      </c>
      <c r="O2366" s="4" t="e">
        <f>IF(Table1[[#This Row],[Import to Gateway Calculator?]]="Yes",IFERROR(Table1[[#This Row],[Frame Rate '[FPS'] 1]],""),0)</f>
        <v>#VALUE!</v>
      </c>
      <c r="P2366" s="4" t="e">
        <f>IF(Table1[[#This Row],[Import to Gateway Calculator?]]="Yes",IFERROR(Table1[[#This Row],[Days of Storage 1]],""),0)</f>
        <v>#VALUE!</v>
      </c>
    </row>
    <row r="2367" spans="1:16" x14ac:dyDescent="0.25">
      <c r="A2367" s="5" t="e">
        <f t="shared" si="221"/>
        <v>#VALUE!</v>
      </c>
      <c r="B2367" s="6" t="str">
        <f>IFERROR(IF(Table1[[#This Row],[Multi-lens? 1]]="No", 1, IF(Table1[[#This Row],[Multi-lens? 1]]="Dual", 2, IF(Table1[[#This Row],[Multi-lens? 1]]="Quad", 4, ""))),"")</f>
        <v/>
      </c>
      <c r="C2367" s="6" t="e">
        <f t="shared" si="222"/>
        <v>#VALUE!</v>
      </c>
      <c r="D2367" s="6" t="e">
        <f t="shared" si="223"/>
        <v>#VALUE!</v>
      </c>
      <c r="E2367" s="6" t="e">
        <f t="shared" si="224"/>
        <v>#VALUE!</v>
      </c>
      <c r="F2367" s="6" t="e">
        <f t="shared" si="225"/>
        <v>#VALUE!</v>
      </c>
      <c r="H2367" s="6" t="str">
        <f>IFERROR(IF(Table1[[#This Row],[Multi-lens? 1]]="No", 1, IF(Table1[[#This Row],[Multi-lens? 1]]="Dual", 2, IF(Table1[[#This Row],[Multi-lens? 1]]="Quad", 4, ""))),"")</f>
        <v/>
      </c>
      <c r="I2367" s="9" t="str">
        <f>IFERROR(Table1[[#This Row],[Name]],"")</f>
        <v/>
      </c>
      <c r="K2367" s="3" t="str">
        <f t="shared" si="220"/>
        <v/>
      </c>
      <c r="M2367" s="4" t="e">
        <f>IF(Table1[[#This Row],[Import to Gateway Calculator?]]="Yes",IFERROR(Table1[[#This Row],[Streaming Resolution '[MP']]],""),0)</f>
        <v>#VALUE!</v>
      </c>
      <c r="N2367" s="4" t="e">
        <f>IF(Table1[[#This Row],[Import to Gateway Calculator?]]="Yes",IFERROR(Table1[[#This Row],[Recording Resolution '[MP']]],""),0)</f>
        <v>#VALUE!</v>
      </c>
      <c r="O2367" s="4" t="e">
        <f>IF(Table1[[#This Row],[Import to Gateway Calculator?]]="Yes",IFERROR(Table1[[#This Row],[Frame Rate '[FPS'] 1]],""),0)</f>
        <v>#VALUE!</v>
      </c>
      <c r="P2367" s="4" t="e">
        <f>IF(Table1[[#This Row],[Import to Gateway Calculator?]]="Yes",IFERROR(Table1[[#This Row],[Days of Storage 1]],""),0)</f>
        <v>#VALUE!</v>
      </c>
    </row>
    <row r="2368" spans="1:16" x14ac:dyDescent="0.25">
      <c r="A2368" s="5" t="e">
        <f t="shared" si="221"/>
        <v>#VALUE!</v>
      </c>
      <c r="B2368" s="6" t="str">
        <f>IFERROR(IF(Table1[[#This Row],[Multi-lens? 1]]="No", 1, IF(Table1[[#This Row],[Multi-lens? 1]]="Dual", 2, IF(Table1[[#This Row],[Multi-lens? 1]]="Quad", 4, ""))),"")</f>
        <v/>
      </c>
      <c r="C2368" s="6" t="e">
        <f t="shared" si="222"/>
        <v>#VALUE!</v>
      </c>
      <c r="D2368" s="6" t="e">
        <f t="shared" si="223"/>
        <v>#VALUE!</v>
      </c>
      <c r="E2368" s="6" t="e">
        <f t="shared" si="224"/>
        <v>#VALUE!</v>
      </c>
      <c r="F2368" s="6" t="e">
        <f t="shared" si="225"/>
        <v>#VALUE!</v>
      </c>
      <c r="H2368" s="6" t="str">
        <f>IFERROR(IF(Table1[[#This Row],[Multi-lens? 1]]="No", 1, IF(Table1[[#This Row],[Multi-lens? 1]]="Dual", 2, IF(Table1[[#This Row],[Multi-lens? 1]]="Quad", 4, ""))),"")</f>
        <v/>
      </c>
      <c r="I2368" s="9" t="str">
        <f>IFERROR(Table1[[#This Row],[Name]],"")</f>
        <v/>
      </c>
      <c r="K2368" s="3" t="str">
        <f t="shared" si="220"/>
        <v/>
      </c>
      <c r="M2368" s="4" t="e">
        <f>IF(Table1[[#This Row],[Import to Gateway Calculator?]]="Yes",IFERROR(Table1[[#This Row],[Streaming Resolution '[MP']]],""),0)</f>
        <v>#VALUE!</v>
      </c>
      <c r="N2368" s="4" t="e">
        <f>IF(Table1[[#This Row],[Import to Gateway Calculator?]]="Yes",IFERROR(Table1[[#This Row],[Recording Resolution '[MP']]],""),0)</f>
        <v>#VALUE!</v>
      </c>
      <c r="O2368" s="4" t="e">
        <f>IF(Table1[[#This Row],[Import to Gateway Calculator?]]="Yes",IFERROR(Table1[[#This Row],[Frame Rate '[FPS'] 1]],""),0)</f>
        <v>#VALUE!</v>
      </c>
      <c r="P2368" s="4" t="e">
        <f>IF(Table1[[#This Row],[Import to Gateway Calculator?]]="Yes",IFERROR(Table1[[#This Row],[Days of Storage 1]],""),0)</f>
        <v>#VALUE!</v>
      </c>
    </row>
    <row r="2369" spans="1:16" x14ac:dyDescent="0.25">
      <c r="A2369" s="5" t="e">
        <f t="shared" si="221"/>
        <v>#VALUE!</v>
      </c>
      <c r="B2369" s="6" t="str">
        <f>IFERROR(IF(Table1[[#This Row],[Multi-lens? 1]]="No", 1, IF(Table1[[#This Row],[Multi-lens? 1]]="Dual", 2, IF(Table1[[#This Row],[Multi-lens? 1]]="Quad", 4, ""))),"")</f>
        <v/>
      </c>
      <c r="C2369" s="6" t="e">
        <f t="shared" si="222"/>
        <v>#VALUE!</v>
      </c>
      <c r="D2369" s="6" t="e">
        <f t="shared" si="223"/>
        <v>#VALUE!</v>
      </c>
      <c r="E2369" s="6" t="e">
        <f t="shared" si="224"/>
        <v>#VALUE!</v>
      </c>
      <c r="F2369" s="6" t="e">
        <f t="shared" si="225"/>
        <v>#VALUE!</v>
      </c>
      <c r="H2369" s="6" t="str">
        <f>IFERROR(IF(Table1[[#This Row],[Multi-lens? 1]]="No", 1, IF(Table1[[#This Row],[Multi-lens? 1]]="Dual", 2, IF(Table1[[#This Row],[Multi-lens? 1]]="Quad", 4, ""))),"")</f>
        <v/>
      </c>
      <c r="I2369" s="9" t="str">
        <f>IFERROR(Table1[[#This Row],[Name]],"")</f>
        <v/>
      </c>
      <c r="K2369" s="3" t="str">
        <f t="shared" si="220"/>
        <v/>
      </c>
      <c r="M2369" s="4" t="e">
        <f>IF(Table1[[#This Row],[Import to Gateway Calculator?]]="Yes",IFERROR(Table1[[#This Row],[Streaming Resolution '[MP']]],""),0)</f>
        <v>#VALUE!</v>
      </c>
      <c r="N2369" s="4" t="e">
        <f>IF(Table1[[#This Row],[Import to Gateway Calculator?]]="Yes",IFERROR(Table1[[#This Row],[Recording Resolution '[MP']]],""),0)</f>
        <v>#VALUE!</v>
      </c>
      <c r="O2369" s="4" t="e">
        <f>IF(Table1[[#This Row],[Import to Gateway Calculator?]]="Yes",IFERROR(Table1[[#This Row],[Frame Rate '[FPS'] 1]],""),0)</f>
        <v>#VALUE!</v>
      </c>
      <c r="P2369" s="4" t="e">
        <f>IF(Table1[[#This Row],[Import to Gateway Calculator?]]="Yes",IFERROR(Table1[[#This Row],[Days of Storage 1]],""),0)</f>
        <v>#VALUE!</v>
      </c>
    </row>
    <row r="2370" spans="1:16" x14ac:dyDescent="0.25">
      <c r="A2370" s="5" t="e">
        <f t="shared" si="221"/>
        <v>#VALUE!</v>
      </c>
      <c r="B2370" s="6" t="str">
        <f>IFERROR(IF(Table1[[#This Row],[Multi-lens? 1]]="No", 1, IF(Table1[[#This Row],[Multi-lens? 1]]="Dual", 2, IF(Table1[[#This Row],[Multi-lens? 1]]="Quad", 4, ""))),"")</f>
        <v/>
      </c>
      <c r="C2370" s="6" t="e">
        <f t="shared" si="222"/>
        <v>#VALUE!</v>
      </c>
      <c r="D2370" s="6" t="e">
        <f t="shared" si="223"/>
        <v>#VALUE!</v>
      </c>
      <c r="E2370" s="6" t="e">
        <f t="shared" si="224"/>
        <v>#VALUE!</v>
      </c>
      <c r="F2370" s="6" t="e">
        <f t="shared" si="225"/>
        <v>#VALUE!</v>
      </c>
      <c r="H2370" s="6" t="str">
        <f>IFERROR(IF(Table1[[#This Row],[Multi-lens? 1]]="No", 1, IF(Table1[[#This Row],[Multi-lens? 1]]="Dual", 2, IF(Table1[[#This Row],[Multi-lens? 1]]="Quad", 4, ""))),"")</f>
        <v/>
      </c>
      <c r="I2370" s="9" t="str">
        <f>IFERROR(Table1[[#This Row],[Name]],"")</f>
        <v/>
      </c>
      <c r="K2370" s="3" t="str">
        <f t="shared" si="220"/>
        <v/>
      </c>
      <c r="M2370" s="4" t="e">
        <f>IF(Table1[[#This Row],[Import to Gateway Calculator?]]="Yes",IFERROR(Table1[[#This Row],[Streaming Resolution '[MP']]],""),0)</f>
        <v>#VALUE!</v>
      </c>
      <c r="N2370" s="4" t="e">
        <f>IF(Table1[[#This Row],[Import to Gateway Calculator?]]="Yes",IFERROR(Table1[[#This Row],[Recording Resolution '[MP']]],""),0)</f>
        <v>#VALUE!</v>
      </c>
      <c r="O2370" s="4" t="e">
        <f>IF(Table1[[#This Row],[Import to Gateway Calculator?]]="Yes",IFERROR(Table1[[#This Row],[Frame Rate '[FPS'] 1]],""),0)</f>
        <v>#VALUE!</v>
      </c>
      <c r="P2370" s="4" t="e">
        <f>IF(Table1[[#This Row],[Import to Gateway Calculator?]]="Yes",IFERROR(Table1[[#This Row],[Days of Storage 1]],""),0)</f>
        <v>#VALUE!</v>
      </c>
    </row>
    <row r="2371" spans="1:16" x14ac:dyDescent="0.25">
      <c r="A2371" s="5" t="e">
        <f t="shared" si="221"/>
        <v>#VALUE!</v>
      </c>
      <c r="B2371" s="6" t="str">
        <f>IFERROR(IF(Table1[[#This Row],[Multi-lens? 1]]="No", 1, IF(Table1[[#This Row],[Multi-lens? 1]]="Dual", 2, IF(Table1[[#This Row],[Multi-lens? 1]]="Quad", 4, ""))),"")</f>
        <v/>
      </c>
      <c r="C2371" s="6" t="e">
        <f t="shared" si="222"/>
        <v>#VALUE!</v>
      </c>
      <c r="D2371" s="6" t="e">
        <f t="shared" si="223"/>
        <v>#VALUE!</v>
      </c>
      <c r="E2371" s="6" t="e">
        <f t="shared" si="224"/>
        <v>#VALUE!</v>
      </c>
      <c r="F2371" s="6" t="e">
        <f t="shared" si="225"/>
        <v>#VALUE!</v>
      </c>
      <c r="H2371" s="6" t="str">
        <f>IFERROR(IF(Table1[[#This Row],[Multi-lens? 1]]="No", 1, IF(Table1[[#This Row],[Multi-lens? 1]]="Dual", 2, IF(Table1[[#This Row],[Multi-lens? 1]]="Quad", 4, ""))),"")</f>
        <v/>
      </c>
      <c r="I2371" s="9" t="str">
        <f>IFERROR(Table1[[#This Row],[Name]],"")</f>
        <v/>
      </c>
      <c r="K2371" s="3" t="str">
        <f t="shared" ref="K2371:K2434" si="226">IFERROR(IF(I2371=0,"",I2371),"")</f>
        <v/>
      </c>
      <c r="M2371" s="4" t="e">
        <f>IF(Table1[[#This Row],[Import to Gateway Calculator?]]="Yes",IFERROR(Table1[[#This Row],[Streaming Resolution '[MP']]],""),0)</f>
        <v>#VALUE!</v>
      </c>
      <c r="N2371" s="4" t="e">
        <f>IF(Table1[[#This Row],[Import to Gateway Calculator?]]="Yes",IFERROR(Table1[[#This Row],[Recording Resolution '[MP']]],""),0)</f>
        <v>#VALUE!</v>
      </c>
      <c r="O2371" s="4" t="e">
        <f>IF(Table1[[#This Row],[Import to Gateway Calculator?]]="Yes",IFERROR(Table1[[#This Row],[Frame Rate '[FPS'] 1]],""),0)</f>
        <v>#VALUE!</v>
      </c>
      <c r="P2371" s="4" t="e">
        <f>IF(Table1[[#This Row],[Import to Gateway Calculator?]]="Yes",IFERROR(Table1[[#This Row],[Days of Storage 1]],""),0)</f>
        <v>#VALUE!</v>
      </c>
    </row>
    <row r="2372" spans="1:16" x14ac:dyDescent="0.25">
      <c r="A2372" s="5" t="e">
        <f t="shared" si="221"/>
        <v>#VALUE!</v>
      </c>
      <c r="B2372" s="6" t="str">
        <f>IFERROR(IF(Table1[[#This Row],[Multi-lens? 1]]="No", 1, IF(Table1[[#This Row],[Multi-lens? 1]]="Dual", 2, IF(Table1[[#This Row],[Multi-lens? 1]]="Quad", 4, ""))),"")</f>
        <v/>
      </c>
      <c r="C2372" s="6" t="e">
        <f t="shared" si="222"/>
        <v>#VALUE!</v>
      </c>
      <c r="D2372" s="6" t="e">
        <f t="shared" si="223"/>
        <v>#VALUE!</v>
      </c>
      <c r="E2372" s="6" t="e">
        <f t="shared" si="224"/>
        <v>#VALUE!</v>
      </c>
      <c r="F2372" s="6" t="e">
        <f t="shared" si="225"/>
        <v>#VALUE!</v>
      </c>
      <c r="H2372" s="6" t="str">
        <f>IFERROR(IF(Table1[[#This Row],[Multi-lens? 1]]="No", 1, IF(Table1[[#This Row],[Multi-lens? 1]]="Dual", 2, IF(Table1[[#This Row],[Multi-lens? 1]]="Quad", 4, ""))),"")</f>
        <v/>
      </c>
      <c r="I2372" s="9" t="str">
        <f>IFERROR(Table1[[#This Row],[Name]],"")</f>
        <v/>
      </c>
      <c r="K2372" s="3" t="str">
        <f t="shared" si="226"/>
        <v/>
      </c>
      <c r="M2372" s="4" t="e">
        <f>IF(Table1[[#This Row],[Import to Gateway Calculator?]]="Yes",IFERROR(Table1[[#This Row],[Streaming Resolution '[MP']]],""),0)</f>
        <v>#VALUE!</v>
      </c>
      <c r="N2372" s="4" t="e">
        <f>IF(Table1[[#This Row],[Import to Gateway Calculator?]]="Yes",IFERROR(Table1[[#This Row],[Recording Resolution '[MP']]],""),0)</f>
        <v>#VALUE!</v>
      </c>
      <c r="O2372" s="4" t="e">
        <f>IF(Table1[[#This Row],[Import to Gateway Calculator?]]="Yes",IFERROR(Table1[[#This Row],[Frame Rate '[FPS'] 1]],""),0)</f>
        <v>#VALUE!</v>
      </c>
      <c r="P2372" s="4" t="e">
        <f>IF(Table1[[#This Row],[Import to Gateway Calculator?]]="Yes",IFERROR(Table1[[#This Row],[Days of Storage 1]],""),0)</f>
        <v>#VALUE!</v>
      </c>
    </row>
    <row r="2373" spans="1:16" x14ac:dyDescent="0.25">
      <c r="A2373" s="5" t="e">
        <f t="shared" si="221"/>
        <v>#VALUE!</v>
      </c>
      <c r="B2373" s="6" t="str">
        <f>IFERROR(IF(Table1[[#This Row],[Multi-lens? 1]]="No", 1, IF(Table1[[#This Row],[Multi-lens? 1]]="Dual", 2, IF(Table1[[#This Row],[Multi-lens? 1]]="Quad", 4, ""))),"")</f>
        <v/>
      </c>
      <c r="C2373" s="6" t="e">
        <f t="shared" si="222"/>
        <v>#VALUE!</v>
      </c>
      <c r="D2373" s="6" t="e">
        <f t="shared" si="223"/>
        <v>#VALUE!</v>
      </c>
      <c r="E2373" s="6" t="e">
        <f t="shared" si="224"/>
        <v>#VALUE!</v>
      </c>
      <c r="F2373" s="6" t="e">
        <f t="shared" si="225"/>
        <v>#VALUE!</v>
      </c>
      <c r="H2373" s="6" t="str">
        <f>IFERROR(IF(Table1[[#This Row],[Multi-lens? 1]]="No", 1, IF(Table1[[#This Row],[Multi-lens? 1]]="Dual", 2, IF(Table1[[#This Row],[Multi-lens? 1]]="Quad", 4, ""))),"")</f>
        <v/>
      </c>
      <c r="I2373" s="9" t="str">
        <f>IFERROR(Table1[[#This Row],[Name]],"")</f>
        <v/>
      </c>
      <c r="K2373" s="3" t="str">
        <f t="shared" si="226"/>
        <v/>
      </c>
      <c r="M2373" s="4" t="e">
        <f>IF(Table1[[#This Row],[Import to Gateway Calculator?]]="Yes",IFERROR(Table1[[#This Row],[Streaming Resolution '[MP']]],""),0)</f>
        <v>#VALUE!</v>
      </c>
      <c r="N2373" s="4" t="e">
        <f>IF(Table1[[#This Row],[Import to Gateway Calculator?]]="Yes",IFERROR(Table1[[#This Row],[Recording Resolution '[MP']]],""),0)</f>
        <v>#VALUE!</v>
      </c>
      <c r="O2373" s="4" t="e">
        <f>IF(Table1[[#This Row],[Import to Gateway Calculator?]]="Yes",IFERROR(Table1[[#This Row],[Frame Rate '[FPS'] 1]],""),0)</f>
        <v>#VALUE!</v>
      </c>
      <c r="P2373" s="4" t="e">
        <f>IF(Table1[[#This Row],[Import to Gateway Calculator?]]="Yes",IFERROR(Table1[[#This Row],[Days of Storage 1]],""),0)</f>
        <v>#VALUE!</v>
      </c>
    </row>
    <row r="2374" spans="1:16" x14ac:dyDescent="0.25">
      <c r="A2374" s="5" t="e">
        <f t="shared" si="221"/>
        <v>#VALUE!</v>
      </c>
      <c r="B2374" s="6" t="str">
        <f>IFERROR(IF(Table1[[#This Row],[Multi-lens? 1]]="No", 1, IF(Table1[[#This Row],[Multi-lens? 1]]="Dual", 2, IF(Table1[[#This Row],[Multi-lens? 1]]="Quad", 4, ""))),"")</f>
        <v/>
      </c>
      <c r="C2374" s="6" t="e">
        <f t="shared" si="222"/>
        <v>#VALUE!</v>
      </c>
      <c r="D2374" s="6" t="e">
        <f t="shared" si="223"/>
        <v>#VALUE!</v>
      </c>
      <c r="E2374" s="6" t="e">
        <f t="shared" si="224"/>
        <v>#VALUE!</v>
      </c>
      <c r="F2374" s="6" t="e">
        <f t="shared" si="225"/>
        <v>#VALUE!</v>
      </c>
      <c r="H2374" s="6" t="str">
        <f>IFERROR(IF(Table1[[#This Row],[Multi-lens? 1]]="No", 1, IF(Table1[[#This Row],[Multi-lens? 1]]="Dual", 2, IF(Table1[[#This Row],[Multi-lens? 1]]="Quad", 4, ""))),"")</f>
        <v/>
      </c>
      <c r="I2374" s="9" t="str">
        <f>IFERROR(Table1[[#This Row],[Name]],"")</f>
        <v/>
      </c>
      <c r="K2374" s="3" t="str">
        <f t="shared" si="226"/>
        <v/>
      </c>
      <c r="M2374" s="4" t="e">
        <f>IF(Table1[[#This Row],[Import to Gateway Calculator?]]="Yes",IFERROR(Table1[[#This Row],[Streaming Resolution '[MP']]],""),0)</f>
        <v>#VALUE!</v>
      </c>
      <c r="N2374" s="4" t="e">
        <f>IF(Table1[[#This Row],[Import to Gateway Calculator?]]="Yes",IFERROR(Table1[[#This Row],[Recording Resolution '[MP']]],""),0)</f>
        <v>#VALUE!</v>
      </c>
      <c r="O2374" s="4" t="e">
        <f>IF(Table1[[#This Row],[Import to Gateway Calculator?]]="Yes",IFERROR(Table1[[#This Row],[Frame Rate '[FPS'] 1]],""),0)</f>
        <v>#VALUE!</v>
      </c>
      <c r="P2374" s="4" t="e">
        <f>IF(Table1[[#This Row],[Import to Gateway Calculator?]]="Yes",IFERROR(Table1[[#This Row],[Days of Storage 1]],""),0)</f>
        <v>#VALUE!</v>
      </c>
    </row>
    <row r="2375" spans="1:16" x14ac:dyDescent="0.25">
      <c r="A2375" s="5" t="e">
        <f t="shared" ref="A2375:A2438" si="227">IF(D2375=0,"",K2375)</f>
        <v>#VALUE!</v>
      </c>
      <c r="B2375" s="6" t="str">
        <f>IFERROR(IF(Table1[[#This Row],[Multi-lens? 1]]="No", 1, IF(Table1[[#This Row],[Multi-lens? 1]]="Dual", 2, IF(Table1[[#This Row],[Multi-lens? 1]]="Quad", 4, ""))),"")</f>
        <v/>
      </c>
      <c r="C2375" s="6" t="e">
        <f t="shared" ref="C2375:C2438" si="228">M2375</f>
        <v>#VALUE!</v>
      </c>
      <c r="D2375" s="6" t="e">
        <f t="shared" ref="D2375:D2438" si="229">N2375</f>
        <v>#VALUE!</v>
      </c>
      <c r="E2375" s="6" t="e">
        <f t="shared" ref="E2375:E2438" si="230">O2375</f>
        <v>#VALUE!</v>
      </c>
      <c r="F2375" s="6" t="e">
        <f t="shared" ref="F2375:F2438" si="231">P2375</f>
        <v>#VALUE!</v>
      </c>
      <c r="H2375" s="6" t="str">
        <f>IFERROR(IF(Table1[[#This Row],[Multi-lens? 1]]="No", 1, IF(Table1[[#This Row],[Multi-lens? 1]]="Dual", 2, IF(Table1[[#This Row],[Multi-lens? 1]]="Quad", 4, ""))),"")</f>
        <v/>
      </c>
      <c r="I2375" s="9" t="str">
        <f>IFERROR(Table1[[#This Row],[Name]],"")</f>
        <v/>
      </c>
      <c r="K2375" s="3" t="str">
        <f t="shared" si="226"/>
        <v/>
      </c>
      <c r="M2375" s="4" t="e">
        <f>IF(Table1[[#This Row],[Import to Gateway Calculator?]]="Yes",IFERROR(Table1[[#This Row],[Streaming Resolution '[MP']]],""),0)</f>
        <v>#VALUE!</v>
      </c>
      <c r="N2375" s="4" t="e">
        <f>IF(Table1[[#This Row],[Import to Gateway Calculator?]]="Yes",IFERROR(Table1[[#This Row],[Recording Resolution '[MP']]],""),0)</f>
        <v>#VALUE!</v>
      </c>
      <c r="O2375" s="4" t="e">
        <f>IF(Table1[[#This Row],[Import to Gateway Calculator?]]="Yes",IFERROR(Table1[[#This Row],[Frame Rate '[FPS'] 1]],""),0)</f>
        <v>#VALUE!</v>
      </c>
      <c r="P2375" s="4" t="e">
        <f>IF(Table1[[#This Row],[Import to Gateway Calculator?]]="Yes",IFERROR(Table1[[#This Row],[Days of Storage 1]],""),0)</f>
        <v>#VALUE!</v>
      </c>
    </row>
    <row r="2376" spans="1:16" x14ac:dyDescent="0.25">
      <c r="A2376" s="5" t="e">
        <f t="shared" si="227"/>
        <v>#VALUE!</v>
      </c>
      <c r="B2376" s="6" t="str">
        <f>IFERROR(IF(Table1[[#This Row],[Multi-lens? 1]]="No", 1, IF(Table1[[#This Row],[Multi-lens? 1]]="Dual", 2, IF(Table1[[#This Row],[Multi-lens? 1]]="Quad", 4, ""))),"")</f>
        <v/>
      </c>
      <c r="C2376" s="6" t="e">
        <f t="shared" si="228"/>
        <v>#VALUE!</v>
      </c>
      <c r="D2376" s="6" t="e">
        <f t="shared" si="229"/>
        <v>#VALUE!</v>
      </c>
      <c r="E2376" s="6" t="e">
        <f t="shared" si="230"/>
        <v>#VALUE!</v>
      </c>
      <c r="F2376" s="6" t="e">
        <f t="shared" si="231"/>
        <v>#VALUE!</v>
      </c>
      <c r="H2376" s="6" t="str">
        <f>IFERROR(IF(Table1[[#This Row],[Multi-lens? 1]]="No", 1, IF(Table1[[#This Row],[Multi-lens? 1]]="Dual", 2, IF(Table1[[#This Row],[Multi-lens? 1]]="Quad", 4, ""))),"")</f>
        <v/>
      </c>
      <c r="I2376" s="9" t="str">
        <f>IFERROR(Table1[[#This Row],[Name]],"")</f>
        <v/>
      </c>
      <c r="K2376" s="3" t="str">
        <f t="shared" si="226"/>
        <v/>
      </c>
      <c r="M2376" s="4" t="e">
        <f>IF(Table1[[#This Row],[Import to Gateway Calculator?]]="Yes",IFERROR(Table1[[#This Row],[Streaming Resolution '[MP']]],""),0)</f>
        <v>#VALUE!</v>
      </c>
      <c r="N2376" s="4" t="e">
        <f>IF(Table1[[#This Row],[Import to Gateway Calculator?]]="Yes",IFERROR(Table1[[#This Row],[Recording Resolution '[MP']]],""),0)</f>
        <v>#VALUE!</v>
      </c>
      <c r="O2376" s="4" t="e">
        <f>IF(Table1[[#This Row],[Import to Gateway Calculator?]]="Yes",IFERROR(Table1[[#This Row],[Frame Rate '[FPS'] 1]],""),0)</f>
        <v>#VALUE!</v>
      </c>
      <c r="P2376" s="4" t="e">
        <f>IF(Table1[[#This Row],[Import to Gateway Calculator?]]="Yes",IFERROR(Table1[[#This Row],[Days of Storage 1]],""),0)</f>
        <v>#VALUE!</v>
      </c>
    </row>
    <row r="2377" spans="1:16" x14ac:dyDescent="0.25">
      <c r="A2377" s="5" t="e">
        <f t="shared" si="227"/>
        <v>#VALUE!</v>
      </c>
      <c r="B2377" s="6" t="str">
        <f>IFERROR(IF(Table1[[#This Row],[Multi-lens? 1]]="No", 1, IF(Table1[[#This Row],[Multi-lens? 1]]="Dual", 2, IF(Table1[[#This Row],[Multi-lens? 1]]="Quad", 4, ""))),"")</f>
        <v/>
      </c>
      <c r="C2377" s="6" t="e">
        <f t="shared" si="228"/>
        <v>#VALUE!</v>
      </c>
      <c r="D2377" s="6" t="e">
        <f t="shared" si="229"/>
        <v>#VALUE!</v>
      </c>
      <c r="E2377" s="6" t="e">
        <f t="shared" si="230"/>
        <v>#VALUE!</v>
      </c>
      <c r="F2377" s="6" t="e">
        <f t="shared" si="231"/>
        <v>#VALUE!</v>
      </c>
      <c r="H2377" s="6" t="str">
        <f>IFERROR(IF(Table1[[#This Row],[Multi-lens? 1]]="No", 1, IF(Table1[[#This Row],[Multi-lens? 1]]="Dual", 2, IF(Table1[[#This Row],[Multi-lens? 1]]="Quad", 4, ""))),"")</f>
        <v/>
      </c>
      <c r="I2377" s="9" t="str">
        <f>IFERROR(Table1[[#This Row],[Name]],"")</f>
        <v/>
      </c>
      <c r="K2377" s="3" t="str">
        <f t="shared" si="226"/>
        <v/>
      </c>
      <c r="M2377" s="4" t="e">
        <f>IF(Table1[[#This Row],[Import to Gateway Calculator?]]="Yes",IFERROR(Table1[[#This Row],[Streaming Resolution '[MP']]],""),0)</f>
        <v>#VALUE!</v>
      </c>
      <c r="N2377" s="4" t="e">
        <f>IF(Table1[[#This Row],[Import to Gateway Calculator?]]="Yes",IFERROR(Table1[[#This Row],[Recording Resolution '[MP']]],""),0)</f>
        <v>#VALUE!</v>
      </c>
      <c r="O2377" s="4" t="e">
        <f>IF(Table1[[#This Row],[Import to Gateway Calculator?]]="Yes",IFERROR(Table1[[#This Row],[Frame Rate '[FPS'] 1]],""),0)</f>
        <v>#VALUE!</v>
      </c>
      <c r="P2377" s="4" t="e">
        <f>IF(Table1[[#This Row],[Import to Gateway Calculator?]]="Yes",IFERROR(Table1[[#This Row],[Days of Storage 1]],""),0)</f>
        <v>#VALUE!</v>
      </c>
    </row>
    <row r="2378" spans="1:16" x14ac:dyDescent="0.25">
      <c r="A2378" s="5" t="e">
        <f t="shared" si="227"/>
        <v>#VALUE!</v>
      </c>
      <c r="B2378" s="6" t="str">
        <f>IFERROR(IF(Table1[[#This Row],[Multi-lens? 1]]="No", 1, IF(Table1[[#This Row],[Multi-lens? 1]]="Dual", 2, IF(Table1[[#This Row],[Multi-lens? 1]]="Quad", 4, ""))),"")</f>
        <v/>
      </c>
      <c r="C2378" s="6" t="e">
        <f t="shared" si="228"/>
        <v>#VALUE!</v>
      </c>
      <c r="D2378" s="6" t="e">
        <f t="shared" si="229"/>
        <v>#VALUE!</v>
      </c>
      <c r="E2378" s="6" t="e">
        <f t="shared" si="230"/>
        <v>#VALUE!</v>
      </c>
      <c r="F2378" s="6" t="e">
        <f t="shared" si="231"/>
        <v>#VALUE!</v>
      </c>
      <c r="H2378" s="6" t="str">
        <f>IFERROR(IF(Table1[[#This Row],[Multi-lens? 1]]="No", 1, IF(Table1[[#This Row],[Multi-lens? 1]]="Dual", 2, IF(Table1[[#This Row],[Multi-lens? 1]]="Quad", 4, ""))),"")</f>
        <v/>
      </c>
      <c r="I2378" s="9" t="str">
        <f>IFERROR(Table1[[#This Row],[Name]],"")</f>
        <v/>
      </c>
      <c r="K2378" s="3" t="str">
        <f t="shared" si="226"/>
        <v/>
      </c>
      <c r="M2378" s="4" t="e">
        <f>IF(Table1[[#This Row],[Import to Gateway Calculator?]]="Yes",IFERROR(Table1[[#This Row],[Streaming Resolution '[MP']]],""),0)</f>
        <v>#VALUE!</v>
      </c>
      <c r="N2378" s="4" t="e">
        <f>IF(Table1[[#This Row],[Import to Gateway Calculator?]]="Yes",IFERROR(Table1[[#This Row],[Recording Resolution '[MP']]],""),0)</f>
        <v>#VALUE!</v>
      </c>
      <c r="O2378" s="4" t="e">
        <f>IF(Table1[[#This Row],[Import to Gateway Calculator?]]="Yes",IFERROR(Table1[[#This Row],[Frame Rate '[FPS'] 1]],""),0)</f>
        <v>#VALUE!</v>
      </c>
      <c r="P2378" s="4" t="e">
        <f>IF(Table1[[#This Row],[Import to Gateway Calculator?]]="Yes",IFERROR(Table1[[#This Row],[Days of Storage 1]],""),0)</f>
        <v>#VALUE!</v>
      </c>
    </row>
    <row r="2379" spans="1:16" x14ac:dyDescent="0.25">
      <c r="A2379" s="5" t="e">
        <f t="shared" si="227"/>
        <v>#VALUE!</v>
      </c>
      <c r="B2379" s="6" t="str">
        <f>IFERROR(IF(Table1[[#This Row],[Multi-lens? 1]]="No", 1, IF(Table1[[#This Row],[Multi-lens? 1]]="Dual", 2, IF(Table1[[#This Row],[Multi-lens? 1]]="Quad", 4, ""))),"")</f>
        <v/>
      </c>
      <c r="C2379" s="6" t="e">
        <f t="shared" si="228"/>
        <v>#VALUE!</v>
      </c>
      <c r="D2379" s="6" t="e">
        <f t="shared" si="229"/>
        <v>#VALUE!</v>
      </c>
      <c r="E2379" s="6" t="e">
        <f t="shared" si="230"/>
        <v>#VALUE!</v>
      </c>
      <c r="F2379" s="6" t="e">
        <f t="shared" si="231"/>
        <v>#VALUE!</v>
      </c>
      <c r="H2379" s="6" t="str">
        <f>IFERROR(IF(Table1[[#This Row],[Multi-lens? 1]]="No", 1, IF(Table1[[#This Row],[Multi-lens? 1]]="Dual", 2, IF(Table1[[#This Row],[Multi-lens? 1]]="Quad", 4, ""))),"")</f>
        <v/>
      </c>
      <c r="I2379" s="9" t="str">
        <f>IFERROR(Table1[[#This Row],[Name]],"")</f>
        <v/>
      </c>
      <c r="K2379" s="3" t="str">
        <f t="shared" si="226"/>
        <v/>
      </c>
      <c r="M2379" s="4" t="e">
        <f>IF(Table1[[#This Row],[Import to Gateway Calculator?]]="Yes",IFERROR(Table1[[#This Row],[Streaming Resolution '[MP']]],""),0)</f>
        <v>#VALUE!</v>
      </c>
      <c r="N2379" s="4" t="e">
        <f>IF(Table1[[#This Row],[Import to Gateway Calculator?]]="Yes",IFERROR(Table1[[#This Row],[Recording Resolution '[MP']]],""),0)</f>
        <v>#VALUE!</v>
      </c>
      <c r="O2379" s="4" t="e">
        <f>IF(Table1[[#This Row],[Import to Gateway Calculator?]]="Yes",IFERROR(Table1[[#This Row],[Frame Rate '[FPS'] 1]],""),0)</f>
        <v>#VALUE!</v>
      </c>
      <c r="P2379" s="4" t="e">
        <f>IF(Table1[[#This Row],[Import to Gateway Calculator?]]="Yes",IFERROR(Table1[[#This Row],[Days of Storage 1]],""),0)</f>
        <v>#VALUE!</v>
      </c>
    </row>
    <row r="2380" spans="1:16" x14ac:dyDescent="0.25">
      <c r="A2380" s="5" t="e">
        <f t="shared" si="227"/>
        <v>#VALUE!</v>
      </c>
      <c r="B2380" s="6" t="str">
        <f>IFERROR(IF(Table1[[#This Row],[Multi-lens? 1]]="No", 1, IF(Table1[[#This Row],[Multi-lens? 1]]="Dual", 2, IF(Table1[[#This Row],[Multi-lens? 1]]="Quad", 4, ""))),"")</f>
        <v/>
      </c>
      <c r="C2380" s="6" t="e">
        <f t="shared" si="228"/>
        <v>#VALUE!</v>
      </c>
      <c r="D2380" s="6" t="e">
        <f t="shared" si="229"/>
        <v>#VALUE!</v>
      </c>
      <c r="E2380" s="6" t="e">
        <f t="shared" si="230"/>
        <v>#VALUE!</v>
      </c>
      <c r="F2380" s="6" t="e">
        <f t="shared" si="231"/>
        <v>#VALUE!</v>
      </c>
      <c r="H2380" s="6" t="str">
        <f>IFERROR(IF(Table1[[#This Row],[Multi-lens? 1]]="No", 1, IF(Table1[[#This Row],[Multi-lens? 1]]="Dual", 2, IF(Table1[[#This Row],[Multi-lens? 1]]="Quad", 4, ""))),"")</f>
        <v/>
      </c>
      <c r="I2380" s="9" t="str">
        <f>IFERROR(Table1[[#This Row],[Name]],"")</f>
        <v/>
      </c>
      <c r="K2380" s="3" t="str">
        <f t="shared" si="226"/>
        <v/>
      </c>
      <c r="M2380" s="4" t="e">
        <f>IF(Table1[[#This Row],[Import to Gateway Calculator?]]="Yes",IFERROR(Table1[[#This Row],[Streaming Resolution '[MP']]],""),0)</f>
        <v>#VALUE!</v>
      </c>
      <c r="N2380" s="4" t="e">
        <f>IF(Table1[[#This Row],[Import to Gateway Calculator?]]="Yes",IFERROR(Table1[[#This Row],[Recording Resolution '[MP']]],""),0)</f>
        <v>#VALUE!</v>
      </c>
      <c r="O2380" s="4" t="e">
        <f>IF(Table1[[#This Row],[Import to Gateway Calculator?]]="Yes",IFERROR(Table1[[#This Row],[Frame Rate '[FPS'] 1]],""),0)</f>
        <v>#VALUE!</v>
      </c>
      <c r="P2380" s="4" t="e">
        <f>IF(Table1[[#This Row],[Import to Gateway Calculator?]]="Yes",IFERROR(Table1[[#This Row],[Days of Storage 1]],""),0)</f>
        <v>#VALUE!</v>
      </c>
    </row>
    <row r="2381" spans="1:16" x14ac:dyDescent="0.25">
      <c r="A2381" s="5" t="e">
        <f t="shared" si="227"/>
        <v>#VALUE!</v>
      </c>
      <c r="B2381" s="6" t="str">
        <f>IFERROR(IF(Table1[[#This Row],[Multi-lens? 1]]="No", 1, IF(Table1[[#This Row],[Multi-lens? 1]]="Dual", 2, IF(Table1[[#This Row],[Multi-lens? 1]]="Quad", 4, ""))),"")</f>
        <v/>
      </c>
      <c r="C2381" s="6" t="e">
        <f t="shared" si="228"/>
        <v>#VALUE!</v>
      </c>
      <c r="D2381" s="6" t="e">
        <f t="shared" si="229"/>
        <v>#VALUE!</v>
      </c>
      <c r="E2381" s="6" t="e">
        <f t="shared" si="230"/>
        <v>#VALUE!</v>
      </c>
      <c r="F2381" s="6" t="e">
        <f t="shared" si="231"/>
        <v>#VALUE!</v>
      </c>
      <c r="H2381" s="6" t="str">
        <f>IFERROR(IF(Table1[[#This Row],[Multi-lens? 1]]="No", 1, IF(Table1[[#This Row],[Multi-lens? 1]]="Dual", 2, IF(Table1[[#This Row],[Multi-lens? 1]]="Quad", 4, ""))),"")</f>
        <v/>
      </c>
      <c r="I2381" s="9" t="str">
        <f>IFERROR(Table1[[#This Row],[Name]],"")</f>
        <v/>
      </c>
      <c r="K2381" s="3" t="str">
        <f t="shared" si="226"/>
        <v/>
      </c>
      <c r="M2381" s="4" t="e">
        <f>IF(Table1[[#This Row],[Import to Gateway Calculator?]]="Yes",IFERROR(Table1[[#This Row],[Streaming Resolution '[MP']]],""),0)</f>
        <v>#VALUE!</v>
      </c>
      <c r="N2381" s="4" t="e">
        <f>IF(Table1[[#This Row],[Import to Gateway Calculator?]]="Yes",IFERROR(Table1[[#This Row],[Recording Resolution '[MP']]],""),0)</f>
        <v>#VALUE!</v>
      </c>
      <c r="O2381" s="4" t="e">
        <f>IF(Table1[[#This Row],[Import to Gateway Calculator?]]="Yes",IFERROR(Table1[[#This Row],[Frame Rate '[FPS'] 1]],""),0)</f>
        <v>#VALUE!</v>
      </c>
      <c r="P2381" s="4" t="e">
        <f>IF(Table1[[#This Row],[Import to Gateway Calculator?]]="Yes",IFERROR(Table1[[#This Row],[Days of Storage 1]],""),0)</f>
        <v>#VALUE!</v>
      </c>
    </row>
    <row r="2382" spans="1:16" x14ac:dyDescent="0.25">
      <c r="A2382" s="5" t="e">
        <f t="shared" si="227"/>
        <v>#VALUE!</v>
      </c>
      <c r="B2382" s="6" t="str">
        <f>IFERROR(IF(Table1[[#This Row],[Multi-lens? 1]]="No", 1, IF(Table1[[#This Row],[Multi-lens? 1]]="Dual", 2, IF(Table1[[#This Row],[Multi-lens? 1]]="Quad", 4, ""))),"")</f>
        <v/>
      </c>
      <c r="C2382" s="6" t="e">
        <f t="shared" si="228"/>
        <v>#VALUE!</v>
      </c>
      <c r="D2382" s="6" t="e">
        <f t="shared" si="229"/>
        <v>#VALUE!</v>
      </c>
      <c r="E2382" s="6" t="e">
        <f t="shared" si="230"/>
        <v>#VALUE!</v>
      </c>
      <c r="F2382" s="6" t="e">
        <f t="shared" si="231"/>
        <v>#VALUE!</v>
      </c>
      <c r="H2382" s="6" t="str">
        <f>IFERROR(IF(Table1[[#This Row],[Multi-lens? 1]]="No", 1, IF(Table1[[#This Row],[Multi-lens? 1]]="Dual", 2, IF(Table1[[#This Row],[Multi-lens? 1]]="Quad", 4, ""))),"")</f>
        <v/>
      </c>
      <c r="I2382" s="9" t="str">
        <f>IFERROR(Table1[[#This Row],[Name]],"")</f>
        <v/>
      </c>
      <c r="K2382" s="3" t="str">
        <f t="shared" si="226"/>
        <v/>
      </c>
      <c r="M2382" s="4" t="e">
        <f>IF(Table1[[#This Row],[Import to Gateway Calculator?]]="Yes",IFERROR(Table1[[#This Row],[Streaming Resolution '[MP']]],""),0)</f>
        <v>#VALUE!</v>
      </c>
      <c r="N2382" s="4" t="e">
        <f>IF(Table1[[#This Row],[Import to Gateway Calculator?]]="Yes",IFERROR(Table1[[#This Row],[Recording Resolution '[MP']]],""),0)</f>
        <v>#VALUE!</v>
      </c>
      <c r="O2382" s="4" t="e">
        <f>IF(Table1[[#This Row],[Import to Gateway Calculator?]]="Yes",IFERROR(Table1[[#This Row],[Frame Rate '[FPS'] 1]],""),0)</f>
        <v>#VALUE!</v>
      </c>
      <c r="P2382" s="4" t="e">
        <f>IF(Table1[[#This Row],[Import to Gateway Calculator?]]="Yes",IFERROR(Table1[[#This Row],[Days of Storage 1]],""),0)</f>
        <v>#VALUE!</v>
      </c>
    </row>
    <row r="2383" spans="1:16" x14ac:dyDescent="0.25">
      <c r="A2383" s="5" t="e">
        <f t="shared" si="227"/>
        <v>#VALUE!</v>
      </c>
      <c r="B2383" s="6" t="str">
        <f>IFERROR(IF(Table1[[#This Row],[Multi-lens? 1]]="No", 1, IF(Table1[[#This Row],[Multi-lens? 1]]="Dual", 2, IF(Table1[[#This Row],[Multi-lens? 1]]="Quad", 4, ""))),"")</f>
        <v/>
      </c>
      <c r="C2383" s="6" t="e">
        <f t="shared" si="228"/>
        <v>#VALUE!</v>
      </c>
      <c r="D2383" s="6" t="e">
        <f t="shared" si="229"/>
        <v>#VALUE!</v>
      </c>
      <c r="E2383" s="6" t="e">
        <f t="shared" si="230"/>
        <v>#VALUE!</v>
      </c>
      <c r="F2383" s="6" t="e">
        <f t="shared" si="231"/>
        <v>#VALUE!</v>
      </c>
      <c r="H2383" s="6" t="str">
        <f>IFERROR(IF(Table1[[#This Row],[Multi-lens? 1]]="No", 1, IF(Table1[[#This Row],[Multi-lens? 1]]="Dual", 2, IF(Table1[[#This Row],[Multi-lens? 1]]="Quad", 4, ""))),"")</f>
        <v/>
      </c>
      <c r="I2383" s="9" t="str">
        <f>IFERROR(Table1[[#This Row],[Name]],"")</f>
        <v/>
      </c>
      <c r="K2383" s="3" t="str">
        <f t="shared" si="226"/>
        <v/>
      </c>
      <c r="M2383" s="4" t="e">
        <f>IF(Table1[[#This Row],[Import to Gateway Calculator?]]="Yes",IFERROR(Table1[[#This Row],[Streaming Resolution '[MP']]],""),0)</f>
        <v>#VALUE!</v>
      </c>
      <c r="N2383" s="4" t="e">
        <f>IF(Table1[[#This Row],[Import to Gateway Calculator?]]="Yes",IFERROR(Table1[[#This Row],[Recording Resolution '[MP']]],""),0)</f>
        <v>#VALUE!</v>
      </c>
      <c r="O2383" s="4" t="e">
        <f>IF(Table1[[#This Row],[Import to Gateway Calculator?]]="Yes",IFERROR(Table1[[#This Row],[Frame Rate '[FPS'] 1]],""),0)</f>
        <v>#VALUE!</v>
      </c>
      <c r="P2383" s="4" t="e">
        <f>IF(Table1[[#This Row],[Import to Gateway Calculator?]]="Yes",IFERROR(Table1[[#This Row],[Days of Storage 1]],""),0)</f>
        <v>#VALUE!</v>
      </c>
    </row>
    <row r="2384" spans="1:16" x14ac:dyDescent="0.25">
      <c r="A2384" s="5" t="e">
        <f t="shared" si="227"/>
        <v>#VALUE!</v>
      </c>
      <c r="B2384" s="6" t="str">
        <f>IFERROR(IF(Table1[[#This Row],[Multi-lens? 1]]="No", 1, IF(Table1[[#This Row],[Multi-lens? 1]]="Dual", 2, IF(Table1[[#This Row],[Multi-lens? 1]]="Quad", 4, ""))),"")</f>
        <v/>
      </c>
      <c r="C2384" s="6" t="e">
        <f t="shared" si="228"/>
        <v>#VALUE!</v>
      </c>
      <c r="D2384" s="6" t="e">
        <f t="shared" si="229"/>
        <v>#VALUE!</v>
      </c>
      <c r="E2384" s="6" t="e">
        <f t="shared" si="230"/>
        <v>#VALUE!</v>
      </c>
      <c r="F2384" s="6" t="e">
        <f t="shared" si="231"/>
        <v>#VALUE!</v>
      </c>
      <c r="H2384" s="6" t="str">
        <f>IFERROR(IF(Table1[[#This Row],[Multi-lens? 1]]="No", 1, IF(Table1[[#This Row],[Multi-lens? 1]]="Dual", 2, IF(Table1[[#This Row],[Multi-lens? 1]]="Quad", 4, ""))),"")</f>
        <v/>
      </c>
      <c r="I2384" s="9" t="str">
        <f>IFERROR(Table1[[#This Row],[Name]],"")</f>
        <v/>
      </c>
      <c r="K2384" s="3" t="str">
        <f t="shared" si="226"/>
        <v/>
      </c>
      <c r="M2384" s="4" t="e">
        <f>IF(Table1[[#This Row],[Import to Gateway Calculator?]]="Yes",IFERROR(Table1[[#This Row],[Streaming Resolution '[MP']]],""),0)</f>
        <v>#VALUE!</v>
      </c>
      <c r="N2384" s="4" t="e">
        <f>IF(Table1[[#This Row],[Import to Gateway Calculator?]]="Yes",IFERROR(Table1[[#This Row],[Recording Resolution '[MP']]],""),0)</f>
        <v>#VALUE!</v>
      </c>
      <c r="O2384" s="4" t="e">
        <f>IF(Table1[[#This Row],[Import to Gateway Calculator?]]="Yes",IFERROR(Table1[[#This Row],[Frame Rate '[FPS'] 1]],""),0)</f>
        <v>#VALUE!</v>
      </c>
      <c r="P2384" s="4" t="e">
        <f>IF(Table1[[#This Row],[Import to Gateway Calculator?]]="Yes",IFERROR(Table1[[#This Row],[Days of Storage 1]],""),0)</f>
        <v>#VALUE!</v>
      </c>
    </row>
    <row r="2385" spans="1:16" x14ac:dyDescent="0.25">
      <c r="A2385" s="5" t="e">
        <f t="shared" si="227"/>
        <v>#VALUE!</v>
      </c>
      <c r="B2385" s="6" t="str">
        <f>IFERROR(IF(Table1[[#This Row],[Multi-lens? 1]]="No", 1, IF(Table1[[#This Row],[Multi-lens? 1]]="Dual", 2, IF(Table1[[#This Row],[Multi-lens? 1]]="Quad", 4, ""))),"")</f>
        <v/>
      </c>
      <c r="C2385" s="6" t="e">
        <f t="shared" si="228"/>
        <v>#VALUE!</v>
      </c>
      <c r="D2385" s="6" t="e">
        <f t="shared" si="229"/>
        <v>#VALUE!</v>
      </c>
      <c r="E2385" s="6" t="e">
        <f t="shared" si="230"/>
        <v>#VALUE!</v>
      </c>
      <c r="F2385" s="6" t="e">
        <f t="shared" si="231"/>
        <v>#VALUE!</v>
      </c>
      <c r="H2385" s="6" t="str">
        <f>IFERROR(IF(Table1[[#This Row],[Multi-lens? 1]]="No", 1, IF(Table1[[#This Row],[Multi-lens? 1]]="Dual", 2, IF(Table1[[#This Row],[Multi-lens? 1]]="Quad", 4, ""))),"")</f>
        <v/>
      </c>
      <c r="I2385" s="9" t="str">
        <f>IFERROR(Table1[[#This Row],[Name]],"")</f>
        <v/>
      </c>
      <c r="K2385" s="3" t="str">
        <f t="shared" si="226"/>
        <v/>
      </c>
      <c r="M2385" s="4" t="e">
        <f>IF(Table1[[#This Row],[Import to Gateway Calculator?]]="Yes",IFERROR(Table1[[#This Row],[Streaming Resolution '[MP']]],""),0)</f>
        <v>#VALUE!</v>
      </c>
      <c r="N2385" s="4" t="e">
        <f>IF(Table1[[#This Row],[Import to Gateway Calculator?]]="Yes",IFERROR(Table1[[#This Row],[Recording Resolution '[MP']]],""),0)</f>
        <v>#VALUE!</v>
      </c>
      <c r="O2385" s="4" t="e">
        <f>IF(Table1[[#This Row],[Import to Gateway Calculator?]]="Yes",IFERROR(Table1[[#This Row],[Frame Rate '[FPS'] 1]],""),0)</f>
        <v>#VALUE!</v>
      </c>
      <c r="P2385" s="4" t="e">
        <f>IF(Table1[[#This Row],[Import to Gateway Calculator?]]="Yes",IFERROR(Table1[[#This Row],[Days of Storage 1]],""),0)</f>
        <v>#VALUE!</v>
      </c>
    </row>
    <row r="2386" spans="1:16" x14ac:dyDescent="0.25">
      <c r="A2386" s="5" t="e">
        <f t="shared" si="227"/>
        <v>#VALUE!</v>
      </c>
      <c r="B2386" s="6" t="str">
        <f>IFERROR(IF(Table1[[#This Row],[Multi-lens? 1]]="No", 1, IF(Table1[[#This Row],[Multi-lens? 1]]="Dual", 2, IF(Table1[[#This Row],[Multi-lens? 1]]="Quad", 4, ""))),"")</f>
        <v/>
      </c>
      <c r="C2386" s="6" t="e">
        <f t="shared" si="228"/>
        <v>#VALUE!</v>
      </c>
      <c r="D2386" s="6" t="e">
        <f t="shared" si="229"/>
        <v>#VALUE!</v>
      </c>
      <c r="E2386" s="6" t="e">
        <f t="shared" si="230"/>
        <v>#VALUE!</v>
      </c>
      <c r="F2386" s="6" t="e">
        <f t="shared" si="231"/>
        <v>#VALUE!</v>
      </c>
      <c r="H2386" s="6" t="str">
        <f>IFERROR(IF(Table1[[#This Row],[Multi-lens? 1]]="No", 1, IF(Table1[[#This Row],[Multi-lens? 1]]="Dual", 2, IF(Table1[[#This Row],[Multi-lens? 1]]="Quad", 4, ""))),"")</f>
        <v/>
      </c>
      <c r="I2386" s="9" t="str">
        <f>IFERROR(Table1[[#This Row],[Name]],"")</f>
        <v/>
      </c>
      <c r="K2386" s="3" t="str">
        <f t="shared" si="226"/>
        <v/>
      </c>
      <c r="M2386" s="4" t="e">
        <f>IF(Table1[[#This Row],[Import to Gateway Calculator?]]="Yes",IFERROR(Table1[[#This Row],[Streaming Resolution '[MP']]],""),0)</f>
        <v>#VALUE!</v>
      </c>
      <c r="N2386" s="4" t="e">
        <f>IF(Table1[[#This Row],[Import to Gateway Calculator?]]="Yes",IFERROR(Table1[[#This Row],[Recording Resolution '[MP']]],""),0)</f>
        <v>#VALUE!</v>
      </c>
      <c r="O2386" s="4" t="e">
        <f>IF(Table1[[#This Row],[Import to Gateway Calculator?]]="Yes",IFERROR(Table1[[#This Row],[Frame Rate '[FPS'] 1]],""),0)</f>
        <v>#VALUE!</v>
      </c>
      <c r="P2386" s="4" t="e">
        <f>IF(Table1[[#This Row],[Import to Gateway Calculator?]]="Yes",IFERROR(Table1[[#This Row],[Days of Storage 1]],""),0)</f>
        <v>#VALUE!</v>
      </c>
    </row>
    <row r="2387" spans="1:16" x14ac:dyDescent="0.25">
      <c r="A2387" s="5" t="e">
        <f t="shared" si="227"/>
        <v>#VALUE!</v>
      </c>
      <c r="B2387" s="6" t="str">
        <f>IFERROR(IF(Table1[[#This Row],[Multi-lens? 1]]="No", 1, IF(Table1[[#This Row],[Multi-lens? 1]]="Dual", 2, IF(Table1[[#This Row],[Multi-lens? 1]]="Quad", 4, ""))),"")</f>
        <v/>
      </c>
      <c r="C2387" s="6" t="e">
        <f t="shared" si="228"/>
        <v>#VALUE!</v>
      </c>
      <c r="D2387" s="6" t="e">
        <f t="shared" si="229"/>
        <v>#VALUE!</v>
      </c>
      <c r="E2387" s="6" t="e">
        <f t="shared" si="230"/>
        <v>#VALUE!</v>
      </c>
      <c r="F2387" s="6" t="e">
        <f t="shared" si="231"/>
        <v>#VALUE!</v>
      </c>
      <c r="H2387" s="6" t="str">
        <f>IFERROR(IF(Table1[[#This Row],[Multi-lens? 1]]="No", 1, IF(Table1[[#This Row],[Multi-lens? 1]]="Dual", 2, IF(Table1[[#This Row],[Multi-lens? 1]]="Quad", 4, ""))),"")</f>
        <v/>
      </c>
      <c r="I2387" s="9" t="str">
        <f>IFERROR(Table1[[#This Row],[Name]],"")</f>
        <v/>
      </c>
      <c r="K2387" s="3" t="str">
        <f t="shared" si="226"/>
        <v/>
      </c>
      <c r="M2387" s="4" t="e">
        <f>IF(Table1[[#This Row],[Import to Gateway Calculator?]]="Yes",IFERROR(Table1[[#This Row],[Streaming Resolution '[MP']]],""),0)</f>
        <v>#VALUE!</v>
      </c>
      <c r="N2387" s="4" t="e">
        <f>IF(Table1[[#This Row],[Import to Gateway Calculator?]]="Yes",IFERROR(Table1[[#This Row],[Recording Resolution '[MP']]],""),0)</f>
        <v>#VALUE!</v>
      </c>
      <c r="O2387" s="4" t="e">
        <f>IF(Table1[[#This Row],[Import to Gateway Calculator?]]="Yes",IFERROR(Table1[[#This Row],[Frame Rate '[FPS'] 1]],""),0)</f>
        <v>#VALUE!</v>
      </c>
      <c r="P2387" s="4" t="e">
        <f>IF(Table1[[#This Row],[Import to Gateway Calculator?]]="Yes",IFERROR(Table1[[#This Row],[Days of Storage 1]],""),0)</f>
        <v>#VALUE!</v>
      </c>
    </row>
    <row r="2388" spans="1:16" x14ac:dyDescent="0.25">
      <c r="A2388" s="5" t="e">
        <f t="shared" si="227"/>
        <v>#VALUE!</v>
      </c>
      <c r="B2388" s="6" t="str">
        <f>IFERROR(IF(Table1[[#This Row],[Multi-lens? 1]]="No", 1, IF(Table1[[#This Row],[Multi-lens? 1]]="Dual", 2, IF(Table1[[#This Row],[Multi-lens? 1]]="Quad", 4, ""))),"")</f>
        <v/>
      </c>
      <c r="C2388" s="6" t="e">
        <f t="shared" si="228"/>
        <v>#VALUE!</v>
      </c>
      <c r="D2388" s="6" t="e">
        <f t="shared" si="229"/>
        <v>#VALUE!</v>
      </c>
      <c r="E2388" s="6" t="e">
        <f t="shared" si="230"/>
        <v>#VALUE!</v>
      </c>
      <c r="F2388" s="6" t="e">
        <f t="shared" si="231"/>
        <v>#VALUE!</v>
      </c>
      <c r="H2388" s="6" t="str">
        <f>IFERROR(IF(Table1[[#This Row],[Multi-lens? 1]]="No", 1, IF(Table1[[#This Row],[Multi-lens? 1]]="Dual", 2, IF(Table1[[#This Row],[Multi-lens? 1]]="Quad", 4, ""))),"")</f>
        <v/>
      </c>
      <c r="I2388" s="9" t="str">
        <f>IFERROR(Table1[[#This Row],[Name]],"")</f>
        <v/>
      </c>
      <c r="K2388" s="3" t="str">
        <f t="shared" si="226"/>
        <v/>
      </c>
      <c r="M2388" s="4" t="e">
        <f>IF(Table1[[#This Row],[Import to Gateway Calculator?]]="Yes",IFERROR(Table1[[#This Row],[Streaming Resolution '[MP']]],""),0)</f>
        <v>#VALUE!</v>
      </c>
      <c r="N2388" s="4" t="e">
        <f>IF(Table1[[#This Row],[Import to Gateway Calculator?]]="Yes",IFERROR(Table1[[#This Row],[Recording Resolution '[MP']]],""),0)</f>
        <v>#VALUE!</v>
      </c>
      <c r="O2388" s="4" t="e">
        <f>IF(Table1[[#This Row],[Import to Gateway Calculator?]]="Yes",IFERROR(Table1[[#This Row],[Frame Rate '[FPS'] 1]],""),0)</f>
        <v>#VALUE!</v>
      </c>
      <c r="P2388" s="4" t="e">
        <f>IF(Table1[[#This Row],[Import to Gateway Calculator?]]="Yes",IFERROR(Table1[[#This Row],[Days of Storage 1]],""),0)</f>
        <v>#VALUE!</v>
      </c>
    </row>
    <row r="2389" spans="1:16" x14ac:dyDescent="0.25">
      <c r="A2389" s="5" t="e">
        <f t="shared" si="227"/>
        <v>#VALUE!</v>
      </c>
      <c r="B2389" s="6" t="str">
        <f>IFERROR(IF(Table1[[#This Row],[Multi-lens? 1]]="No", 1, IF(Table1[[#This Row],[Multi-lens? 1]]="Dual", 2, IF(Table1[[#This Row],[Multi-lens? 1]]="Quad", 4, ""))),"")</f>
        <v/>
      </c>
      <c r="C2389" s="6" t="e">
        <f t="shared" si="228"/>
        <v>#VALUE!</v>
      </c>
      <c r="D2389" s="6" t="e">
        <f t="shared" si="229"/>
        <v>#VALUE!</v>
      </c>
      <c r="E2389" s="6" t="e">
        <f t="shared" si="230"/>
        <v>#VALUE!</v>
      </c>
      <c r="F2389" s="6" t="e">
        <f t="shared" si="231"/>
        <v>#VALUE!</v>
      </c>
      <c r="H2389" s="6" t="str">
        <f>IFERROR(IF(Table1[[#This Row],[Multi-lens? 1]]="No", 1, IF(Table1[[#This Row],[Multi-lens? 1]]="Dual", 2, IF(Table1[[#This Row],[Multi-lens? 1]]="Quad", 4, ""))),"")</f>
        <v/>
      </c>
      <c r="I2389" s="9" t="str">
        <f>IFERROR(Table1[[#This Row],[Name]],"")</f>
        <v/>
      </c>
      <c r="K2389" s="3" t="str">
        <f t="shared" si="226"/>
        <v/>
      </c>
      <c r="M2389" s="4" t="e">
        <f>IF(Table1[[#This Row],[Import to Gateway Calculator?]]="Yes",IFERROR(Table1[[#This Row],[Streaming Resolution '[MP']]],""),0)</f>
        <v>#VALUE!</v>
      </c>
      <c r="N2389" s="4" t="e">
        <f>IF(Table1[[#This Row],[Import to Gateway Calculator?]]="Yes",IFERROR(Table1[[#This Row],[Recording Resolution '[MP']]],""),0)</f>
        <v>#VALUE!</v>
      </c>
      <c r="O2389" s="4" t="e">
        <f>IF(Table1[[#This Row],[Import to Gateway Calculator?]]="Yes",IFERROR(Table1[[#This Row],[Frame Rate '[FPS'] 1]],""),0)</f>
        <v>#VALUE!</v>
      </c>
      <c r="P2389" s="4" t="e">
        <f>IF(Table1[[#This Row],[Import to Gateway Calculator?]]="Yes",IFERROR(Table1[[#This Row],[Days of Storage 1]],""),0)</f>
        <v>#VALUE!</v>
      </c>
    </row>
    <row r="2390" spans="1:16" x14ac:dyDescent="0.25">
      <c r="A2390" s="5" t="e">
        <f t="shared" si="227"/>
        <v>#VALUE!</v>
      </c>
      <c r="B2390" s="6" t="str">
        <f>IFERROR(IF(Table1[[#This Row],[Multi-lens? 1]]="No", 1, IF(Table1[[#This Row],[Multi-lens? 1]]="Dual", 2, IF(Table1[[#This Row],[Multi-lens? 1]]="Quad", 4, ""))),"")</f>
        <v/>
      </c>
      <c r="C2390" s="6" t="e">
        <f t="shared" si="228"/>
        <v>#VALUE!</v>
      </c>
      <c r="D2390" s="6" t="e">
        <f t="shared" si="229"/>
        <v>#VALUE!</v>
      </c>
      <c r="E2390" s="6" t="e">
        <f t="shared" si="230"/>
        <v>#VALUE!</v>
      </c>
      <c r="F2390" s="6" t="e">
        <f t="shared" si="231"/>
        <v>#VALUE!</v>
      </c>
      <c r="H2390" s="6" t="str">
        <f>IFERROR(IF(Table1[[#This Row],[Multi-lens? 1]]="No", 1, IF(Table1[[#This Row],[Multi-lens? 1]]="Dual", 2, IF(Table1[[#This Row],[Multi-lens? 1]]="Quad", 4, ""))),"")</f>
        <v/>
      </c>
      <c r="I2390" s="9" t="str">
        <f>IFERROR(Table1[[#This Row],[Name]],"")</f>
        <v/>
      </c>
      <c r="K2390" s="3" t="str">
        <f t="shared" si="226"/>
        <v/>
      </c>
      <c r="M2390" s="4" t="e">
        <f>IF(Table1[[#This Row],[Import to Gateway Calculator?]]="Yes",IFERROR(Table1[[#This Row],[Streaming Resolution '[MP']]],""),0)</f>
        <v>#VALUE!</v>
      </c>
      <c r="N2390" s="4" t="e">
        <f>IF(Table1[[#This Row],[Import to Gateway Calculator?]]="Yes",IFERROR(Table1[[#This Row],[Recording Resolution '[MP']]],""),0)</f>
        <v>#VALUE!</v>
      </c>
      <c r="O2390" s="4" t="e">
        <f>IF(Table1[[#This Row],[Import to Gateway Calculator?]]="Yes",IFERROR(Table1[[#This Row],[Frame Rate '[FPS'] 1]],""),0)</f>
        <v>#VALUE!</v>
      </c>
      <c r="P2390" s="4" t="e">
        <f>IF(Table1[[#This Row],[Import to Gateway Calculator?]]="Yes",IFERROR(Table1[[#This Row],[Days of Storage 1]],""),0)</f>
        <v>#VALUE!</v>
      </c>
    </row>
    <row r="2391" spans="1:16" x14ac:dyDescent="0.25">
      <c r="A2391" s="5" t="e">
        <f t="shared" si="227"/>
        <v>#VALUE!</v>
      </c>
      <c r="B2391" s="6" t="str">
        <f>IFERROR(IF(Table1[[#This Row],[Multi-lens? 1]]="No", 1, IF(Table1[[#This Row],[Multi-lens? 1]]="Dual", 2, IF(Table1[[#This Row],[Multi-lens? 1]]="Quad", 4, ""))),"")</f>
        <v/>
      </c>
      <c r="C2391" s="6" t="e">
        <f t="shared" si="228"/>
        <v>#VALUE!</v>
      </c>
      <c r="D2391" s="6" t="e">
        <f t="shared" si="229"/>
        <v>#VALUE!</v>
      </c>
      <c r="E2391" s="6" t="e">
        <f t="shared" si="230"/>
        <v>#VALUE!</v>
      </c>
      <c r="F2391" s="6" t="e">
        <f t="shared" si="231"/>
        <v>#VALUE!</v>
      </c>
      <c r="H2391" s="6" t="str">
        <f>IFERROR(IF(Table1[[#This Row],[Multi-lens? 1]]="No", 1, IF(Table1[[#This Row],[Multi-lens? 1]]="Dual", 2, IF(Table1[[#This Row],[Multi-lens? 1]]="Quad", 4, ""))),"")</f>
        <v/>
      </c>
      <c r="I2391" s="9" t="str">
        <f>IFERROR(Table1[[#This Row],[Name]],"")</f>
        <v/>
      </c>
      <c r="K2391" s="3" t="str">
        <f t="shared" si="226"/>
        <v/>
      </c>
      <c r="M2391" s="4" t="e">
        <f>IF(Table1[[#This Row],[Import to Gateway Calculator?]]="Yes",IFERROR(Table1[[#This Row],[Streaming Resolution '[MP']]],""),0)</f>
        <v>#VALUE!</v>
      </c>
      <c r="N2391" s="4" t="e">
        <f>IF(Table1[[#This Row],[Import to Gateway Calculator?]]="Yes",IFERROR(Table1[[#This Row],[Recording Resolution '[MP']]],""),0)</f>
        <v>#VALUE!</v>
      </c>
      <c r="O2391" s="4" t="e">
        <f>IF(Table1[[#This Row],[Import to Gateway Calculator?]]="Yes",IFERROR(Table1[[#This Row],[Frame Rate '[FPS'] 1]],""),0)</f>
        <v>#VALUE!</v>
      </c>
      <c r="P2391" s="4" t="e">
        <f>IF(Table1[[#This Row],[Import to Gateway Calculator?]]="Yes",IFERROR(Table1[[#This Row],[Days of Storage 1]],""),0)</f>
        <v>#VALUE!</v>
      </c>
    </row>
    <row r="2392" spans="1:16" x14ac:dyDescent="0.25">
      <c r="A2392" s="5" t="e">
        <f t="shared" si="227"/>
        <v>#VALUE!</v>
      </c>
      <c r="B2392" s="6" t="str">
        <f>IFERROR(IF(Table1[[#This Row],[Multi-lens? 1]]="No", 1, IF(Table1[[#This Row],[Multi-lens? 1]]="Dual", 2, IF(Table1[[#This Row],[Multi-lens? 1]]="Quad", 4, ""))),"")</f>
        <v/>
      </c>
      <c r="C2392" s="6" t="e">
        <f t="shared" si="228"/>
        <v>#VALUE!</v>
      </c>
      <c r="D2392" s="6" t="e">
        <f t="shared" si="229"/>
        <v>#VALUE!</v>
      </c>
      <c r="E2392" s="6" t="e">
        <f t="shared" si="230"/>
        <v>#VALUE!</v>
      </c>
      <c r="F2392" s="6" t="e">
        <f t="shared" si="231"/>
        <v>#VALUE!</v>
      </c>
      <c r="H2392" s="6" t="str">
        <f>IFERROR(IF(Table1[[#This Row],[Multi-lens? 1]]="No", 1, IF(Table1[[#This Row],[Multi-lens? 1]]="Dual", 2, IF(Table1[[#This Row],[Multi-lens? 1]]="Quad", 4, ""))),"")</f>
        <v/>
      </c>
      <c r="I2392" s="9" t="str">
        <f>IFERROR(Table1[[#This Row],[Name]],"")</f>
        <v/>
      </c>
      <c r="K2392" s="3" t="str">
        <f t="shared" si="226"/>
        <v/>
      </c>
      <c r="M2392" s="4" t="e">
        <f>IF(Table1[[#This Row],[Import to Gateway Calculator?]]="Yes",IFERROR(Table1[[#This Row],[Streaming Resolution '[MP']]],""),0)</f>
        <v>#VALUE!</v>
      </c>
      <c r="N2392" s="4" t="e">
        <f>IF(Table1[[#This Row],[Import to Gateway Calculator?]]="Yes",IFERROR(Table1[[#This Row],[Recording Resolution '[MP']]],""),0)</f>
        <v>#VALUE!</v>
      </c>
      <c r="O2392" s="4" t="e">
        <f>IF(Table1[[#This Row],[Import to Gateway Calculator?]]="Yes",IFERROR(Table1[[#This Row],[Frame Rate '[FPS'] 1]],""),0)</f>
        <v>#VALUE!</v>
      </c>
      <c r="P2392" s="4" t="e">
        <f>IF(Table1[[#This Row],[Import to Gateway Calculator?]]="Yes",IFERROR(Table1[[#This Row],[Days of Storage 1]],""),0)</f>
        <v>#VALUE!</v>
      </c>
    </row>
    <row r="2393" spans="1:16" x14ac:dyDescent="0.25">
      <c r="A2393" s="5" t="e">
        <f t="shared" si="227"/>
        <v>#VALUE!</v>
      </c>
      <c r="B2393" s="6" t="str">
        <f>IFERROR(IF(Table1[[#This Row],[Multi-lens? 1]]="No", 1, IF(Table1[[#This Row],[Multi-lens? 1]]="Dual", 2, IF(Table1[[#This Row],[Multi-lens? 1]]="Quad", 4, ""))),"")</f>
        <v/>
      </c>
      <c r="C2393" s="6" t="e">
        <f t="shared" si="228"/>
        <v>#VALUE!</v>
      </c>
      <c r="D2393" s="6" t="e">
        <f t="shared" si="229"/>
        <v>#VALUE!</v>
      </c>
      <c r="E2393" s="6" t="e">
        <f t="shared" si="230"/>
        <v>#VALUE!</v>
      </c>
      <c r="F2393" s="6" t="e">
        <f t="shared" si="231"/>
        <v>#VALUE!</v>
      </c>
      <c r="H2393" s="6" t="str">
        <f>IFERROR(IF(Table1[[#This Row],[Multi-lens? 1]]="No", 1, IF(Table1[[#This Row],[Multi-lens? 1]]="Dual", 2, IF(Table1[[#This Row],[Multi-lens? 1]]="Quad", 4, ""))),"")</f>
        <v/>
      </c>
      <c r="I2393" s="9" t="str">
        <f>IFERROR(Table1[[#This Row],[Name]],"")</f>
        <v/>
      </c>
      <c r="K2393" s="3" t="str">
        <f t="shared" si="226"/>
        <v/>
      </c>
      <c r="M2393" s="4" t="e">
        <f>IF(Table1[[#This Row],[Import to Gateway Calculator?]]="Yes",IFERROR(Table1[[#This Row],[Streaming Resolution '[MP']]],""),0)</f>
        <v>#VALUE!</v>
      </c>
      <c r="N2393" s="4" t="e">
        <f>IF(Table1[[#This Row],[Import to Gateway Calculator?]]="Yes",IFERROR(Table1[[#This Row],[Recording Resolution '[MP']]],""),0)</f>
        <v>#VALUE!</v>
      </c>
      <c r="O2393" s="4" t="e">
        <f>IF(Table1[[#This Row],[Import to Gateway Calculator?]]="Yes",IFERROR(Table1[[#This Row],[Frame Rate '[FPS'] 1]],""),0)</f>
        <v>#VALUE!</v>
      </c>
      <c r="P2393" s="4" t="e">
        <f>IF(Table1[[#This Row],[Import to Gateway Calculator?]]="Yes",IFERROR(Table1[[#This Row],[Days of Storage 1]],""),0)</f>
        <v>#VALUE!</v>
      </c>
    </row>
    <row r="2394" spans="1:16" x14ac:dyDescent="0.25">
      <c r="A2394" s="5" t="e">
        <f t="shared" si="227"/>
        <v>#VALUE!</v>
      </c>
      <c r="B2394" s="6" t="str">
        <f>IFERROR(IF(Table1[[#This Row],[Multi-lens? 1]]="No", 1, IF(Table1[[#This Row],[Multi-lens? 1]]="Dual", 2, IF(Table1[[#This Row],[Multi-lens? 1]]="Quad", 4, ""))),"")</f>
        <v/>
      </c>
      <c r="C2394" s="6" t="e">
        <f t="shared" si="228"/>
        <v>#VALUE!</v>
      </c>
      <c r="D2394" s="6" t="e">
        <f t="shared" si="229"/>
        <v>#VALUE!</v>
      </c>
      <c r="E2394" s="6" t="e">
        <f t="shared" si="230"/>
        <v>#VALUE!</v>
      </c>
      <c r="F2394" s="6" t="e">
        <f t="shared" si="231"/>
        <v>#VALUE!</v>
      </c>
      <c r="H2394" s="6" t="str">
        <f>IFERROR(IF(Table1[[#This Row],[Multi-lens? 1]]="No", 1, IF(Table1[[#This Row],[Multi-lens? 1]]="Dual", 2, IF(Table1[[#This Row],[Multi-lens? 1]]="Quad", 4, ""))),"")</f>
        <v/>
      </c>
      <c r="I2394" s="9" t="str">
        <f>IFERROR(Table1[[#This Row],[Name]],"")</f>
        <v/>
      </c>
      <c r="K2394" s="3" t="str">
        <f t="shared" si="226"/>
        <v/>
      </c>
      <c r="M2394" s="4" t="e">
        <f>IF(Table1[[#This Row],[Import to Gateway Calculator?]]="Yes",IFERROR(Table1[[#This Row],[Streaming Resolution '[MP']]],""),0)</f>
        <v>#VALUE!</v>
      </c>
      <c r="N2394" s="4" t="e">
        <f>IF(Table1[[#This Row],[Import to Gateway Calculator?]]="Yes",IFERROR(Table1[[#This Row],[Recording Resolution '[MP']]],""),0)</f>
        <v>#VALUE!</v>
      </c>
      <c r="O2394" s="4" t="e">
        <f>IF(Table1[[#This Row],[Import to Gateway Calculator?]]="Yes",IFERROR(Table1[[#This Row],[Frame Rate '[FPS'] 1]],""),0)</f>
        <v>#VALUE!</v>
      </c>
      <c r="P2394" s="4" t="e">
        <f>IF(Table1[[#This Row],[Import to Gateway Calculator?]]="Yes",IFERROR(Table1[[#This Row],[Days of Storage 1]],""),0)</f>
        <v>#VALUE!</v>
      </c>
    </row>
    <row r="2395" spans="1:16" x14ac:dyDescent="0.25">
      <c r="A2395" s="5" t="e">
        <f t="shared" si="227"/>
        <v>#VALUE!</v>
      </c>
      <c r="B2395" s="6" t="str">
        <f>IFERROR(IF(Table1[[#This Row],[Multi-lens? 1]]="No", 1, IF(Table1[[#This Row],[Multi-lens? 1]]="Dual", 2, IF(Table1[[#This Row],[Multi-lens? 1]]="Quad", 4, ""))),"")</f>
        <v/>
      </c>
      <c r="C2395" s="6" t="e">
        <f t="shared" si="228"/>
        <v>#VALUE!</v>
      </c>
      <c r="D2395" s="6" t="e">
        <f t="shared" si="229"/>
        <v>#VALUE!</v>
      </c>
      <c r="E2395" s="6" t="e">
        <f t="shared" si="230"/>
        <v>#VALUE!</v>
      </c>
      <c r="F2395" s="6" t="e">
        <f t="shared" si="231"/>
        <v>#VALUE!</v>
      </c>
      <c r="H2395" s="6" t="str">
        <f>IFERROR(IF(Table1[[#This Row],[Multi-lens? 1]]="No", 1, IF(Table1[[#This Row],[Multi-lens? 1]]="Dual", 2, IF(Table1[[#This Row],[Multi-lens? 1]]="Quad", 4, ""))),"")</f>
        <v/>
      </c>
      <c r="I2395" s="9" t="str">
        <f>IFERROR(Table1[[#This Row],[Name]],"")</f>
        <v/>
      </c>
      <c r="K2395" s="3" t="str">
        <f t="shared" si="226"/>
        <v/>
      </c>
      <c r="M2395" s="4" t="e">
        <f>IF(Table1[[#This Row],[Import to Gateway Calculator?]]="Yes",IFERROR(Table1[[#This Row],[Streaming Resolution '[MP']]],""),0)</f>
        <v>#VALUE!</v>
      </c>
      <c r="N2395" s="4" t="e">
        <f>IF(Table1[[#This Row],[Import to Gateway Calculator?]]="Yes",IFERROR(Table1[[#This Row],[Recording Resolution '[MP']]],""),0)</f>
        <v>#VALUE!</v>
      </c>
      <c r="O2395" s="4" t="e">
        <f>IF(Table1[[#This Row],[Import to Gateway Calculator?]]="Yes",IFERROR(Table1[[#This Row],[Frame Rate '[FPS'] 1]],""),0)</f>
        <v>#VALUE!</v>
      </c>
      <c r="P2395" s="4" t="e">
        <f>IF(Table1[[#This Row],[Import to Gateway Calculator?]]="Yes",IFERROR(Table1[[#This Row],[Days of Storage 1]],""),0)</f>
        <v>#VALUE!</v>
      </c>
    </row>
    <row r="2396" spans="1:16" x14ac:dyDescent="0.25">
      <c r="A2396" s="5" t="e">
        <f t="shared" si="227"/>
        <v>#VALUE!</v>
      </c>
      <c r="B2396" s="6" t="str">
        <f>IFERROR(IF(Table1[[#This Row],[Multi-lens? 1]]="No", 1, IF(Table1[[#This Row],[Multi-lens? 1]]="Dual", 2, IF(Table1[[#This Row],[Multi-lens? 1]]="Quad", 4, ""))),"")</f>
        <v/>
      </c>
      <c r="C2396" s="6" t="e">
        <f t="shared" si="228"/>
        <v>#VALUE!</v>
      </c>
      <c r="D2396" s="6" t="e">
        <f t="shared" si="229"/>
        <v>#VALUE!</v>
      </c>
      <c r="E2396" s="6" t="e">
        <f t="shared" si="230"/>
        <v>#VALUE!</v>
      </c>
      <c r="F2396" s="6" t="e">
        <f t="shared" si="231"/>
        <v>#VALUE!</v>
      </c>
      <c r="H2396" s="6" t="str">
        <f>IFERROR(IF(Table1[[#This Row],[Multi-lens? 1]]="No", 1, IF(Table1[[#This Row],[Multi-lens? 1]]="Dual", 2, IF(Table1[[#This Row],[Multi-lens? 1]]="Quad", 4, ""))),"")</f>
        <v/>
      </c>
      <c r="I2396" s="9" t="str">
        <f>IFERROR(Table1[[#This Row],[Name]],"")</f>
        <v/>
      </c>
      <c r="K2396" s="3" t="str">
        <f t="shared" si="226"/>
        <v/>
      </c>
      <c r="M2396" s="4" t="e">
        <f>IF(Table1[[#This Row],[Import to Gateway Calculator?]]="Yes",IFERROR(Table1[[#This Row],[Streaming Resolution '[MP']]],""),0)</f>
        <v>#VALUE!</v>
      </c>
      <c r="N2396" s="4" t="e">
        <f>IF(Table1[[#This Row],[Import to Gateway Calculator?]]="Yes",IFERROR(Table1[[#This Row],[Recording Resolution '[MP']]],""),0)</f>
        <v>#VALUE!</v>
      </c>
      <c r="O2396" s="4" t="e">
        <f>IF(Table1[[#This Row],[Import to Gateway Calculator?]]="Yes",IFERROR(Table1[[#This Row],[Frame Rate '[FPS'] 1]],""),0)</f>
        <v>#VALUE!</v>
      </c>
      <c r="P2396" s="4" t="e">
        <f>IF(Table1[[#This Row],[Import to Gateway Calculator?]]="Yes",IFERROR(Table1[[#This Row],[Days of Storage 1]],""),0)</f>
        <v>#VALUE!</v>
      </c>
    </row>
    <row r="2397" spans="1:16" x14ac:dyDescent="0.25">
      <c r="A2397" s="5" t="e">
        <f t="shared" si="227"/>
        <v>#VALUE!</v>
      </c>
      <c r="B2397" s="6" t="str">
        <f>IFERROR(IF(Table1[[#This Row],[Multi-lens? 1]]="No", 1, IF(Table1[[#This Row],[Multi-lens? 1]]="Dual", 2, IF(Table1[[#This Row],[Multi-lens? 1]]="Quad", 4, ""))),"")</f>
        <v/>
      </c>
      <c r="C2397" s="6" t="e">
        <f t="shared" si="228"/>
        <v>#VALUE!</v>
      </c>
      <c r="D2397" s="6" t="e">
        <f t="shared" si="229"/>
        <v>#VALUE!</v>
      </c>
      <c r="E2397" s="6" t="e">
        <f t="shared" si="230"/>
        <v>#VALUE!</v>
      </c>
      <c r="F2397" s="6" t="e">
        <f t="shared" si="231"/>
        <v>#VALUE!</v>
      </c>
      <c r="H2397" s="6" t="str">
        <f>IFERROR(IF(Table1[[#This Row],[Multi-lens? 1]]="No", 1, IF(Table1[[#This Row],[Multi-lens? 1]]="Dual", 2, IF(Table1[[#This Row],[Multi-lens? 1]]="Quad", 4, ""))),"")</f>
        <v/>
      </c>
      <c r="I2397" s="9" t="str">
        <f>IFERROR(Table1[[#This Row],[Name]],"")</f>
        <v/>
      </c>
      <c r="K2397" s="3" t="str">
        <f t="shared" si="226"/>
        <v/>
      </c>
      <c r="M2397" s="4" t="e">
        <f>IF(Table1[[#This Row],[Import to Gateway Calculator?]]="Yes",IFERROR(Table1[[#This Row],[Streaming Resolution '[MP']]],""),0)</f>
        <v>#VALUE!</v>
      </c>
      <c r="N2397" s="4" t="e">
        <f>IF(Table1[[#This Row],[Import to Gateway Calculator?]]="Yes",IFERROR(Table1[[#This Row],[Recording Resolution '[MP']]],""),0)</f>
        <v>#VALUE!</v>
      </c>
      <c r="O2397" s="4" t="e">
        <f>IF(Table1[[#This Row],[Import to Gateway Calculator?]]="Yes",IFERROR(Table1[[#This Row],[Frame Rate '[FPS'] 1]],""),0)</f>
        <v>#VALUE!</v>
      </c>
      <c r="P2397" s="4" t="e">
        <f>IF(Table1[[#This Row],[Import to Gateway Calculator?]]="Yes",IFERROR(Table1[[#This Row],[Days of Storage 1]],""),0)</f>
        <v>#VALUE!</v>
      </c>
    </row>
    <row r="2398" spans="1:16" x14ac:dyDescent="0.25">
      <c r="A2398" s="5" t="e">
        <f t="shared" si="227"/>
        <v>#VALUE!</v>
      </c>
      <c r="B2398" s="6" t="str">
        <f>IFERROR(IF(Table1[[#This Row],[Multi-lens? 1]]="No", 1, IF(Table1[[#This Row],[Multi-lens? 1]]="Dual", 2, IF(Table1[[#This Row],[Multi-lens? 1]]="Quad", 4, ""))),"")</f>
        <v/>
      </c>
      <c r="C2398" s="6" t="e">
        <f t="shared" si="228"/>
        <v>#VALUE!</v>
      </c>
      <c r="D2398" s="6" t="e">
        <f t="shared" si="229"/>
        <v>#VALUE!</v>
      </c>
      <c r="E2398" s="6" t="e">
        <f t="shared" si="230"/>
        <v>#VALUE!</v>
      </c>
      <c r="F2398" s="6" t="e">
        <f t="shared" si="231"/>
        <v>#VALUE!</v>
      </c>
      <c r="H2398" s="6" t="str">
        <f>IFERROR(IF(Table1[[#This Row],[Multi-lens? 1]]="No", 1, IF(Table1[[#This Row],[Multi-lens? 1]]="Dual", 2, IF(Table1[[#This Row],[Multi-lens? 1]]="Quad", 4, ""))),"")</f>
        <v/>
      </c>
      <c r="I2398" s="9" t="str">
        <f>IFERROR(Table1[[#This Row],[Name]],"")</f>
        <v/>
      </c>
      <c r="K2398" s="3" t="str">
        <f t="shared" si="226"/>
        <v/>
      </c>
      <c r="M2398" s="4" t="e">
        <f>IF(Table1[[#This Row],[Import to Gateway Calculator?]]="Yes",IFERROR(Table1[[#This Row],[Streaming Resolution '[MP']]],""),0)</f>
        <v>#VALUE!</v>
      </c>
      <c r="N2398" s="4" t="e">
        <f>IF(Table1[[#This Row],[Import to Gateway Calculator?]]="Yes",IFERROR(Table1[[#This Row],[Recording Resolution '[MP']]],""),0)</f>
        <v>#VALUE!</v>
      </c>
      <c r="O2398" s="4" t="e">
        <f>IF(Table1[[#This Row],[Import to Gateway Calculator?]]="Yes",IFERROR(Table1[[#This Row],[Frame Rate '[FPS'] 1]],""),0)</f>
        <v>#VALUE!</v>
      </c>
      <c r="P2398" s="4" t="e">
        <f>IF(Table1[[#This Row],[Import to Gateway Calculator?]]="Yes",IFERROR(Table1[[#This Row],[Days of Storage 1]],""),0)</f>
        <v>#VALUE!</v>
      </c>
    </row>
    <row r="2399" spans="1:16" x14ac:dyDescent="0.25">
      <c r="A2399" s="5" t="e">
        <f t="shared" si="227"/>
        <v>#VALUE!</v>
      </c>
      <c r="B2399" s="6" t="str">
        <f>IFERROR(IF(Table1[[#This Row],[Multi-lens? 1]]="No", 1, IF(Table1[[#This Row],[Multi-lens? 1]]="Dual", 2, IF(Table1[[#This Row],[Multi-lens? 1]]="Quad", 4, ""))),"")</f>
        <v/>
      </c>
      <c r="C2399" s="6" t="e">
        <f t="shared" si="228"/>
        <v>#VALUE!</v>
      </c>
      <c r="D2399" s="6" t="e">
        <f t="shared" si="229"/>
        <v>#VALUE!</v>
      </c>
      <c r="E2399" s="6" t="e">
        <f t="shared" si="230"/>
        <v>#VALUE!</v>
      </c>
      <c r="F2399" s="6" t="e">
        <f t="shared" si="231"/>
        <v>#VALUE!</v>
      </c>
      <c r="H2399" s="6" t="str">
        <f>IFERROR(IF(Table1[[#This Row],[Multi-lens? 1]]="No", 1, IF(Table1[[#This Row],[Multi-lens? 1]]="Dual", 2, IF(Table1[[#This Row],[Multi-lens? 1]]="Quad", 4, ""))),"")</f>
        <v/>
      </c>
      <c r="I2399" s="9" t="str">
        <f>IFERROR(Table1[[#This Row],[Name]],"")</f>
        <v/>
      </c>
      <c r="K2399" s="3" t="str">
        <f t="shared" si="226"/>
        <v/>
      </c>
      <c r="M2399" s="4" t="e">
        <f>IF(Table1[[#This Row],[Import to Gateway Calculator?]]="Yes",IFERROR(Table1[[#This Row],[Streaming Resolution '[MP']]],""),0)</f>
        <v>#VALUE!</v>
      </c>
      <c r="N2399" s="4" t="e">
        <f>IF(Table1[[#This Row],[Import to Gateway Calculator?]]="Yes",IFERROR(Table1[[#This Row],[Recording Resolution '[MP']]],""),0)</f>
        <v>#VALUE!</v>
      </c>
      <c r="O2399" s="4" t="e">
        <f>IF(Table1[[#This Row],[Import to Gateway Calculator?]]="Yes",IFERROR(Table1[[#This Row],[Frame Rate '[FPS'] 1]],""),0)</f>
        <v>#VALUE!</v>
      </c>
      <c r="P2399" s="4" t="e">
        <f>IF(Table1[[#This Row],[Import to Gateway Calculator?]]="Yes",IFERROR(Table1[[#This Row],[Days of Storage 1]],""),0)</f>
        <v>#VALUE!</v>
      </c>
    </row>
    <row r="2400" spans="1:16" x14ac:dyDescent="0.25">
      <c r="A2400" s="5" t="e">
        <f t="shared" si="227"/>
        <v>#VALUE!</v>
      </c>
      <c r="B2400" s="6" t="str">
        <f>IFERROR(IF(Table1[[#This Row],[Multi-lens? 1]]="No", 1, IF(Table1[[#This Row],[Multi-lens? 1]]="Dual", 2, IF(Table1[[#This Row],[Multi-lens? 1]]="Quad", 4, ""))),"")</f>
        <v/>
      </c>
      <c r="C2400" s="6" t="e">
        <f t="shared" si="228"/>
        <v>#VALUE!</v>
      </c>
      <c r="D2400" s="6" t="e">
        <f t="shared" si="229"/>
        <v>#VALUE!</v>
      </c>
      <c r="E2400" s="6" t="e">
        <f t="shared" si="230"/>
        <v>#VALUE!</v>
      </c>
      <c r="F2400" s="6" t="e">
        <f t="shared" si="231"/>
        <v>#VALUE!</v>
      </c>
      <c r="H2400" s="6" t="str">
        <f>IFERROR(IF(Table1[[#This Row],[Multi-lens? 1]]="No", 1, IF(Table1[[#This Row],[Multi-lens? 1]]="Dual", 2, IF(Table1[[#This Row],[Multi-lens? 1]]="Quad", 4, ""))),"")</f>
        <v/>
      </c>
      <c r="I2400" s="9" t="str">
        <f>IFERROR(Table1[[#This Row],[Name]],"")</f>
        <v/>
      </c>
      <c r="K2400" s="3" t="str">
        <f t="shared" si="226"/>
        <v/>
      </c>
      <c r="M2400" s="4" t="e">
        <f>IF(Table1[[#This Row],[Import to Gateway Calculator?]]="Yes",IFERROR(Table1[[#This Row],[Streaming Resolution '[MP']]],""),0)</f>
        <v>#VALUE!</v>
      </c>
      <c r="N2400" s="4" t="e">
        <f>IF(Table1[[#This Row],[Import to Gateway Calculator?]]="Yes",IFERROR(Table1[[#This Row],[Recording Resolution '[MP']]],""),0)</f>
        <v>#VALUE!</v>
      </c>
      <c r="O2400" s="4" t="e">
        <f>IF(Table1[[#This Row],[Import to Gateway Calculator?]]="Yes",IFERROR(Table1[[#This Row],[Frame Rate '[FPS'] 1]],""),0)</f>
        <v>#VALUE!</v>
      </c>
      <c r="P2400" s="4" t="e">
        <f>IF(Table1[[#This Row],[Import to Gateway Calculator?]]="Yes",IFERROR(Table1[[#This Row],[Days of Storage 1]],""),0)</f>
        <v>#VALUE!</v>
      </c>
    </row>
    <row r="2401" spans="1:16" x14ac:dyDescent="0.25">
      <c r="A2401" s="5" t="e">
        <f t="shared" si="227"/>
        <v>#VALUE!</v>
      </c>
      <c r="B2401" s="6" t="str">
        <f>IFERROR(IF(Table1[[#This Row],[Multi-lens? 1]]="No", 1, IF(Table1[[#This Row],[Multi-lens? 1]]="Dual", 2, IF(Table1[[#This Row],[Multi-lens? 1]]="Quad", 4, ""))),"")</f>
        <v/>
      </c>
      <c r="C2401" s="6" t="e">
        <f t="shared" si="228"/>
        <v>#VALUE!</v>
      </c>
      <c r="D2401" s="6" t="e">
        <f t="shared" si="229"/>
        <v>#VALUE!</v>
      </c>
      <c r="E2401" s="6" t="e">
        <f t="shared" si="230"/>
        <v>#VALUE!</v>
      </c>
      <c r="F2401" s="6" t="e">
        <f t="shared" si="231"/>
        <v>#VALUE!</v>
      </c>
      <c r="H2401" s="6" t="str">
        <f>IFERROR(IF(Table1[[#This Row],[Multi-lens? 1]]="No", 1, IF(Table1[[#This Row],[Multi-lens? 1]]="Dual", 2, IF(Table1[[#This Row],[Multi-lens? 1]]="Quad", 4, ""))),"")</f>
        <v/>
      </c>
      <c r="I2401" s="9" t="str">
        <f>IFERROR(Table1[[#This Row],[Name]],"")</f>
        <v/>
      </c>
      <c r="K2401" s="3" t="str">
        <f t="shared" si="226"/>
        <v/>
      </c>
      <c r="M2401" s="4" t="e">
        <f>IF(Table1[[#This Row],[Import to Gateway Calculator?]]="Yes",IFERROR(Table1[[#This Row],[Streaming Resolution '[MP']]],""),0)</f>
        <v>#VALUE!</v>
      </c>
      <c r="N2401" s="4" t="e">
        <f>IF(Table1[[#This Row],[Import to Gateway Calculator?]]="Yes",IFERROR(Table1[[#This Row],[Recording Resolution '[MP']]],""),0)</f>
        <v>#VALUE!</v>
      </c>
      <c r="O2401" s="4" t="e">
        <f>IF(Table1[[#This Row],[Import to Gateway Calculator?]]="Yes",IFERROR(Table1[[#This Row],[Frame Rate '[FPS'] 1]],""),0)</f>
        <v>#VALUE!</v>
      </c>
      <c r="P2401" s="4" t="e">
        <f>IF(Table1[[#This Row],[Import to Gateway Calculator?]]="Yes",IFERROR(Table1[[#This Row],[Days of Storage 1]],""),0)</f>
        <v>#VALUE!</v>
      </c>
    </row>
    <row r="2402" spans="1:16" x14ac:dyDescent="0.25">
      <c r="A2402" s="5" t="e">
        <f t="shared" si="227"/>
        <v>#VALUE!</v>
      </c>
      <c r="B2402" s="6" t="str">
        <f>IFERROR(IF(Table1[[#This Row],[Multi-lens? 1]]="No", 1, IF(Table1[[#This Row],[Multi-lens? 1]]="Dual", 2, IF(Table1[[#This Row],[Multi-lens? 1]]="Quad", 4, ""))),"")</f>
        <v/>
      </c>
      <c r="C2402" s="6" t="e">
        <f t="shared" si="228"/>
        <v>#VALUE!</v>
      </c>
      <c r="D2402" s="6" t="e">
        <f t="shared" si="229"/>
        <v>#VALUE!</v>
      </c>
      <c r="E2402" s="6" t="e">
        <f t="shared" si="230"/>
        <v>#VALUE!</v>
      </c>
      <c r="F2402" s="6" t="e">
        <f t="shared" si="231"/>
        <v>#VALUE!</v>
      </c>
      <c r="H2402" s="6" t="str">
        <f>IFERROR(IF(Table1[[#This Row],[Multi-lens? 1]]="No", 1, IF(Table1[[#This Row],[Multi-lens? 1]]="Dual", 2, IF(Table1[[#This Row],[Multi-lens? 1]]="Quad", 4, ""))),"")</f>
        <v/>
      </c>
      <c r="I2402" s="9" t="str">
        <f>IFERROR(Table1[[#This Row],[Name]],"")</f>
        <v/>
      </c>
      <c r="K2402" s="3" t="str">
        <f t="shared" si="226"/>
        <v/>
      </c>
      <c r="M2402" s="4" t="e">
        <f>IF(Table1[[#This Row],[Import to Gateway Calculator?]]="Yes",IFERROR(Table1[[#This Row],[Streaming Resolution '[MP']]],""),0)</f>
        <v>#VALUE!</v>
      </c>
      <c r="N2402" s="4" t="e">
        <f>IF(Table1[[#This Row],[Import to Gateway Calculator?]]="Yes",IFERROR(Table1[[#This Row],[Recording Resolution '[MP']]],""),0)</f>
        <v>#VALUE!</v>
      </c>
      <c r="O2402" s="4" t="e">
        <f>IF(Table1[[#This Row],[Import to Gateway Calculator?]]="Yes",IFERROR(Table1[[#This Row],[Frame Rate '[FPS'] 1]],""),0)</f>
        <v>#VALUE!</v>
      </c>
      <c r="P2402" s="4" t="e">
        <f>IF(Table1[[#This Row],[Import to Gateway Calculator?]]="Yes",IFERROR(Table1[[#This Row],[Days of Storage 1]],""),0)</f>
        <v>#VALUE!</v>
      </c>
    </row>
    <row r="2403" spans="1:16" x14ac:dyDescent="0.25">
      <c r="A2403" s="5" t="e">
        <f t="shared" si="227"/>
        <v>#VALUE!</v>
      </c>
      <c r="B2403" s="6" t="str">
        <f>IFERROR(IF(Table1[[#This Row],[Multi-lens? 1]]="No", 1, IF(Table1[[#This Row],[Multi-lens? 1]]="Dual", 2, IF(Table1[[#This Row],[Multi-lens? 1]]="Quad", 4, ""))),"")</f>
        <v/>
      </c>
      <c r="C2403" s="6" t="e">
        <f t="shared" si="228"/>
        <v>#VALUE!</v>
      </c>
      <c r="D2403" s="6" t="e">
        <f t="shared" si="229"/>
        <v>#VALUE!</v>
      </c>
      <c r="E2403" s="6" t="e">
        <f t="shared" si="230"/>
        <v>#VALUE!</v>
      </c>
      <c r="F2403" s="6" t="e">
        <f t="shared" si="231"/>
        <v>#VALUE!</v>
      </c>
      <c r="H2403" s="6" t="str">
        <f>IFERROR(IF(Table1[[#This Row],[Multi-lens? 1]]="No", 1, IF(Table1[[#This Row],[Multi-lens? 1]]="Dual", 2, IF(Table1[[#This Row],[Multi-lens? 1]]="Quad", 4, ""))),"")</f>
        <v/>
      </c>
      <c r="I2403" s="9" t="str">
        <f>IFERROR(Table1[[#This Row],[Name]],"")</f>
        <v/>
      </c>
      <c r="K2403" s="3" t="str">
        <f t="shared" si="226"/>
        <v/>
      </c>
      <c r="M2403" s="4" t="e">
        <f>IF(Table1[[#This Row],[Import to Gateway Calculator?]]="Yes",IFERROR(Table1[[#This Row],[Streaming Resolution '[MP']]],""),0)</f>
        <v>#VALUE!</v>
      </c>
      <c r="N2403" s="4" t="e">
        <f>IF(Table1[[#This Row],[Import to Gateway Calculator?]]="Yes",IFERROR(Table1[[#This Row],[Recording Resolution '[MP']]],""),0)</f>
        <v>#VALUE!</v>
      </c>
      <c r="O2403" s="4" t="e">
        <f>IF(Table1[[#This Row],[Import to Gateway Calculator?]]="Yes",IFERROR(Table1[[#This Row],[Frame Rate '[FPS'] 1]],""),0)</f>
        <v>#VALUE!</v>
      </c>
      <c r="P2403" s="4" t="e">
        <f>IF(Table1[[#This Row],[Import to Gateway Calculator?]]="Yes",IFERROR(Table1[[#This Row],[Days of Storage 1]],""),0)</f>
        <v>#VALUE!</v>
      </c>
    </row>
    <row r="2404" spans="1:16" x14ac:dyDescent="0.25">
      <c r="A2404" s="5" t="e">
        <f t="shared" si="227"/>
        <v>#VALUE!</v>
      </c>
      <c r="B2404" s="6" t="str">
        <f>IFERROR(IF(Table1[[#This Row],[Multi-lens? 1]]="No", 1, IF(Table1[[#This Row],[Multi-lens? 1]]="Dual", 2, IF(Table1[[#This Row],[Multi-lens? 1]]="Quad", 4, ""))),"")</f>
        <v/>
      </c>
      <c r="C2404" s="6" t="e">
        <f t="shared" si="228"/>
        <v>#VALUE!</v>
      </c>
      <c r="D2404" s="6" t="e">
        <f t="shared" si="229"/>
        <v>#VALUE!</v>
      </c>
      <c r="E2404" s="6" t="e">
        <f t="shared" si="230"/>
        <v>#VALUE!</v>
      </c>
      <c r="F2404" s="6" t="e">
        <f t="shared" si="231"/>
        <v>#VALUE!</v>
      </c>
      <c r="H2404" s="6" t="str">
        <f>IFERROR(IF(Table1[[#This Row],[Multi-lens? 1]]="No", 1, IF(Table1[[#This Row],[Multi-lens? 1]]="Dual", 2, IF(Table1[[#This Row],[Multi-lens? 1]]="Quad", 4, ""))),"")</f>
        <v/>
      </c>
      <c r="I2404" s="9" t="str">
        <f>IFERROR(Table1[[#This Row],[Name]],"")</f>
        <v/>
      </c>
      <c r="K2404" s="3" t="str">
        <f t="shared" si="226"/>
        <v/>
      </c>
      <c r="M2404" s="4" t="e">
        <f>IF(Table1[[#This Row],[Import to Gateway Calculator?]]="Yes",IFERROR(Table1[[#This Row],[Streaming Resolution '[MP']]],""),0)</f>
        <v>#VALUE!</v>
      </c>
      <c r="N2404" s="4" t="e">
        <f>IF(Table1[[#This Row],[Import to Gateway Calculator?]]="Yes",IFERROR(Table1[[#This Row],[Recording Resolution '[MP']]],""),0)</f>
        <v>#VALUE!</v>
      </c>
      <c r="O2404" s="4" t="e">
        <f>IF(Table1[[#This Row],[Import to Gateway Calculator?]]="Yes",IFERROR(Table1[[#This Row],[Frame Rate '[FPS'] 1]],""),0)</f>
        <v>#VALUE!</v>
      </c>
      <c r="P2404" s="4" t="e">
        <f>IF(Table1[[#This Row],[Import to Gateway Calculator?]]="Yes",IFERROR(Table1[[#This Row],[Days of Storage 1]],""),0)</f>
        <v>#VALUE!</v>
      </c>
    </row>
    <row r="2405" spans="1:16" x14ac:dyDescent="0.25">
      <c r="A2405" s="5" t="e">
        <f t="shared" si="227"/>
        <v>#VALUE!</v>
      </c>
      <c r="B2405" s="6" t="str">
        <f>IFERROR(IF(Table1[[#This Row],[Multi-lens? 1]]="No", 1, IF(Table1[[#This Row],[Multi-lens? 1]]="Dual", 2, IF(Table1[[#This Row],[Multi-lens? 1]]="Quad", 4, ""))),"")</f>
        <v/>
      </c>
      <c r="C2405" s="6" t="e">
        <f t="shared" si="228"/>
        <v>#VALUE!</v>
      </c>
      <c r="D2405" s="6" t="e">
        <f t="shared" si="229"/>
        <v>#VALUE!</v>
      </c>
      <c r="E2405" s="6" t="e">
        <f t="shared" si="230"/>
        <v>#VALUE!</v>
      </c>
      <c r="F2405" s="6" t="e">
        <f t="shared" si="231"/>
        <v>#VALUE!</v>
      </c>
      <c r="H2405" s="6" t="str">
        <f>IFERROR(IF(Table1[[#This Row],[Multi-lens? 1]]="No", 1, IF(Table1[[#This Row],[Multi-lens? 1]]="Dual", 2, IF(Table1[[#This Row],[Multi-lens? 1]]="Quad", 4, ""))),"")</f>
        <v/>
      </c>
      <c r="I2405" s="9" t="str">
        <f>IFERROR(Table1[[#This Row],[Name]],"")</f>
        <v/>
      </c>
      <c r="K2405" s="3" t="str">
        <f t="shared" si="226"/>
        <v/>
      </c>
      <c r="M2405" s="4" t="e">
        <f>IF(Table1[[#This Row],[Import to Gateway Calculator?]]="Yes",IFERROR(Table1[[#This Row],[Streaming Resolution '[MP']]],""),0)</f>
        <v>#VALUE!</v>
      </c>
      <c r="N2405" s="4" t="e">
        <f>IF(Table1[[#This Row],[Import to Gateway Calculator?]]="Yes",IFERROR(Table1[[#This Row],[Recording Resolution '[MP']]],""),0)</f>
        <v>#VALUE!</v>
      </c>
      <c r="O2405" s="4" t="e">
        <f>IF(Table1[[#This Row],[Import to Gateway Calculator?]]="Yes",IFERROR(Table1[[#This Row],[Frame Rate '[FPS'] 1]],""),0)</f>
        <v>#VALUE!</v>
      </c>
      <c r="P2405" s="4" t="e">
        <f>IF(Table1[[#This Row],[Import to Gateway Calculator?]]="Yes",IFERROR(Table1[[#This Row],[Days of Storage 1]],""),0)</f>
        <v>#VALUE!</v>
      </c>
    </row>
    <row r="2406" spans="1:16" x14ac:dyDescent="0.25">
      <c r="A2406" s="5" t="e">
        <f t="shared" si="227"/>
        <v>#VALUE!</v>
      </c>
      <c r="B2406" s="6" t="str">
        <f>IFERROR(IF(Table1[[#This Row],[Multi-lens? 1]]="No", 1, IF(Table1[[#This Row],[Multi-lens? 1]]="Dual", 2, IF(Table1[[#This Row],[Multi-lens? 1]]="Quad", 4, ""))),"")</f>
        <v/>
      </c>
      <c r="C2406" s="6" t="e">
        <f t="shared" si="228"/>
        <v>#VALUE!</v>
      </c>
      <c r="D2406" s="6" t="e">
        <f t="shared" si="229"/>
        <v>#VALUE!</v>
      </c>
      <c r="E2406" s="6" t="e">
        <f t="shared" si="230"/>
        <v>#VALUE!</v>
      </c>
      <c r="F2406" s="6" t="e">
        <f t="shared" si="231"/>
        <v>#VALUE!</v>
      </c>
      <c r="H2406" s="6" t="str">
        <f>IFERROR(IF(Table1[[#This Row],[Multi-lens? 1]]="No", 1, IF(Table1[[#This Row],[Multi-lens? 1]]="Dual", 2, IF(Table1[[#This Row],[Multi-lens? 1]]="Quad", 4, ""))),"")</f>
        <v/>
      </c>
      <c r="I2406" s="9" t="str">
        <f>IFERROR(Table1[[#This Row],[Name]],"")</f>
        <v/>
      </c>
      <c r="K2406" s="3" t="str">
        <f t="shared" si="226"/>
        <v/>
      </c>
      <c r="M2406" s="4" t="e">
        <f>IF(Table1[[#This Row],[Import to Gateway Calculator?]]="Yes",IFERROR(Table1[[#This Row],[Streaming Resolution '[MP']]],""),0)</f>
        <v>#VALUE!</v>
      </c>
      <c r="N2406" s="4" t="e">
        <f>IF(Table1[[#This Row],[Import to Gateway Calculator?]]="Yes",IFERROR(Table1[[#This Row],[Recording Resolution '[MP']]],""),0)</f>
        <v>#VALUE!</v>
      </c>
      <c r="O2406" s="4" t="e">
        <f>IF(Table1[[#This Row],[Import to Gateway Calculator?]]="Yes",IFERROR(Table1[[#This Row],[Frame Rate '[FPS'] 1]],""),0)</f>
        <v>#VALUE!</v>
      </c>
      <c r="P2406" s="4" t="e">
        <f>IF(Table1[[#This Row],[Import to Gateway Calculator?]]="Yes",IFERROR(Table1[[#This Row],[Days of Storage 1]],""),0)</f>
        <v>#VALUE!</v>
      </c>
    </row>
    <row r="2407" spans="1:16" x14ac:dyDescent="0.25">
      <c r="A2407" s="5" t="e">
        <f t="shared" si="227"/>
        <v>#VALUE!</v>
      </c>
      <c r="B2407" s="6" t="str">
        <f>IFERROR(IF(Table1[[#This Row],[Multi-lens? 1]]="No", 1, IF(Table1[[#This Row],[Multi-lens? 1]]="Dual", 2, IF(Table1[[#This Row],[Multi-lens? 1]]="Quad", 4, ""))),"")</f>
        <v/>
      </c>
      <c r="C2407" s="6" t="e">
        <f t="shared" si="228"/>
        <v>#VALUE!</v>
      </c>
      <c r="D2407" s="6" t="e">
        <f t="shared" si="229"/>
        <v>#VALUE!</v>
      </c>
      <c r="E2407" s="6" t="e">
        <f t="shared" si="230"/>
        <v>#VALUE!</v>
      </c>
      <c r="F2407" s="6" t="e">
        <f t="shared" si="231"/>
        <v>#VALUE!</v>
      </c>
      <c r="H2407" s="6" t="str">
        <f>IFERROR(IF(Table1[[#This Row],[Multi-lens? 1]]="No", 1, IF(Table1[[#This Row],[Multi-lens? 1]]="Dual", 2, IF(Table1[[#This Row],[Multi-lens? 1]]="Quad", 4, ""))),"")</f>
        <v/>
      </c>
      <c r="I2407" s="9" t="str">
        <f>IFERROR(Table1[[#This Row],[Name]],"")</f>
        <v/>
      </c>
      <c r="K2407" s="3" t="str">
        <f t="shared" si="226"/>
        <v/>
      </c>
      <c r="M2407" s="4" t="e">
        <f>IF(Table1[[#This Row],[Import to Gateway Calculator?]]="Yes",IFERROR(Table1[[#This Row],[Streaming Resolution '[MP']]],""),0)</f>
        <v>#VALUE!</v>
      </c>
      <c r="N2407" s="4" t="e">
        <f>IF(Table1[[#This Row],[Import to Gateway Calculator?]]="Yes",IFERROR(Table1[[#This Row],[Recording Resolution '[MP']]],""),0)</f>
        <v>#VALUE!</v>
      </c>
      <c r="O2407" s="4" t="e">
        <f>IF(Table1[[#This Row],[Import to Gateway Calculator?]]="Yes",IFERROR(Table1[[#This Row],[Frame Rate '[FPS'] 1]],""),0)</f>
        <v>#VALUE!</v>
      </c>
      <c r="P2407" s="4" t="e">
        <f>IF(Table1[[#This Row],[Import to Gateway Calculator?]]="Yes",IFERROR(Table1[[#This Row],[Days of Storage 1]],""),0)</f>
        <v>#VALUE!</v>
      </c>
    </row>
    <row r="2408" spans="1:16" x14ac:dyDescent="0.25">
      <c r="A2408" s="5" t="e">
        <f t="shared" si="227"/>
        <v>#VALUE!</v>
      </c>
      <c r="B2408" s="6" t="str">
        <f>IFERROR(IF(Table1[[#This Row],[Multi-lens? 1]]="No", 1, IF(Table1[[#This Row],[Multi-lens? 1]]="Dual", 2, IF(Table1[[#This Row],[Multi-lens? 1]]="Quad", 4, ""))),"")</f>
        <v/>
      </c>
      <c r="C2408" s="6" t="e">
        <f t="shared" si="228"/>
        <v>#VALUE!</v>
      </c>
      <c r="D2408" s="6" t="e">
        <f t="shared" si="229"/>
        <v>#VALUE!</v>
      </c>
      <c r="E2408" s="6" t="e">
        <f t="shared" si="230"/>
        <v>#VALUE!</v>
      </c>
      <c r="F2408" s="6" t="e">
        <f t="shared" si="231"/>
        <v>#VALUE!</v>
      </c>
      <c r="H2408" s="6" t="str">
        <f>IFERROR(IF(Table1[[#This Row],[Multi-lens? 1]]="No", 1, IF(Table1[[#This Row],[Multi-lens? 1]]="Dual", 2, IF(Table1[[#This Row],[Multi-lens? 1]]="Quad", 4, ""))),"")</f>
        <v/>
      </c>
      <c r="I2408" s="9" t="str">
        <f>IFERROR(Table1[[#This Row],[Name]],"")</f>
        <v/>
      </c>
      <c r="K2408" s="3" t="str">
        <f t="shared" si="226"/>
        <v/>
      </c>
      <c r="M2408" s="4" t="e">
        <f>IF(Table1[[#This Row],[Import to Gateway Calculator?]]="Yes",IFERROR(Table1[[#This Row],[Streaming Resolution '[MP']]],""),0)</f>
        <v>#VALUE!</v>
      </c>
      <c r="N2408" s="4" t="e">
        <f>IF(Table1[[#This Row],[Import to Gateway Calculator?]]="Yes",IFERROR(Table1[[#This Row],[Recording Resolution '[MP']]],""),0)</f>
        <v>#VALUE!</v>
      </c>
      <c r="O2408" s="4" t="e">
        <f>IF(Table1[[#This Row],[Import to Gateway Calculator?]]="Yes",IFERROR(Table1[[#This Row],[Frame Rate '[FPS'] 1]],""),0)</f>
        <v>#VALUE!</v>
      </c>
      <c r="P2408" s="4" t="e">
        <f>IF(Table1[[#This Row],[Import to Gateway Calculator?]]="Yes",IFERROR(Table1[[#This Row],[Days of Storage 1]],""),0)</f>
        <v>#VALUE!</v>
      </c>
    </row>
    <row r="2409" spans="1:16" x14ac:dyDescent="0.25">
      <c r="A2409" s="5" t="e">
        <f t="shared" si="227"/>
        <v>#VALUE!</v>
      </c>
      <c r="B2409" s="6" t="str">
        <f>IFERROR(IF(Table1[[#This Row],[Multi-lens? 1]]="No", 1, IF(Table1[[#This Row],[Multi-lens? 1]]="Dual", 2, IF(Table1[[#This Row],[Multi-lens? 1]]="Quad", 4, ""))),"")</f>
        <v/>
      </c>
      <c r="C2409" s="6" t="e">
        <f t="shared" si="228"/>
        <v>#VALUE!</v>
      </c>
      <c r="D2409" s="6" t="e">
        <f t="shared" si="229"/>
        <v>#VALUE!</v>
      </c>
      <c r="E2409" s="6" t="e">
        <f t="shared" si="230"/>
        <v>#VALUE!</v>
      </c>
      <c r="F2409" s="6" t="e">
        <f t="shared" si="231"/>
        <v>#VALUE!</v>
      </c>
      <c r="H2409" s="6" t="str">
        <f>IFERROR(IF(Table1[[#This Row],[Multi-lens? 1]]="No", 1, IF(Table1[[#This Row],[Multi-lens? 1]]="Dual", 2, IF(Table1[[#This Row],[Multi-lens? 1]]="Quad", 4, ""))),"")</f>
        <v/>
      </c>
      <c r="I2409" s="9" t="str">
        <f>IFERROR(Table1[[#This Row],[Name]],"")</f>
        <v/>
      </c>
      <c r="K2409" s="3" t="str">
        <f t="shared" si="226"/>
        <v/>
      </c>
      <c r="M2409" s="4" t="e">
        <f>IF(Table1[[#This Row],[Import to Gateway Calculator?]]="Yes",IFERROR(Table1[[#This Row],[Streaming Resolution '[MP']]],""),0)</f>
        <v>#VALUE!</v>
      </c>
      <c r="N2409" s="4" t="e">
        <f>IF(Table1[[#This Row],[Import to Gateway Calculator?]]="Yes",IFERROR(Table1[[#This Row],[Recording Resolution '[MP']]],""),0)</f>
        <v>#VALUE!</v>
      </c>
      <c r="O2409" s="4" t="e">
        <f>IF(Table1[[#This Row],[Import to Gateway Calculator?]]="Yes",IFERROR(Table1[[#This Row],[Frame Rate '[FPS'] 1]],""),0)</f>
        <v>#VALUE!</v>
      </c>
      <c r="P2409" s="4" t="e">
        <f>IF(Table1[[#This Row],[Import to Gateway Calculator?]]="Yes",IFERROR(Table1[[#This Row],[Days of Storage 1]],""),0)</f>
        <v>#VALUE!</v>
      </c>
    </row>
    <row r="2410" spans="1:16" x14ac:dyDescent="0.25">
      <c r="A2410" s="5" t="e">
        <f t="shared" si="227"/>
        <v>#VALUE!</v>
      </c>
      <c r="B2410" s="6" t="str">
        <f>IFERROR(IF(Table1[[#This Row],[Multi-lens? 1]]="No", 1, IF(Table1[[#This Row],[Multi-lens? 1]]="Dual", 2, IF(Table1[[#This Row],[Multi-lens? 1]]="Quad", 4, ""))),"")</f>
        <v/>
      </c>
      <c r="C2410" s="6" t="e">
        <f t="shared" si="228"/>
        <v>#VALUE!</v>
      </c>
      <c r="D2410" s="6" t="e">
        <f t="shared" si="229"/>
        <v>#VALUE!</v>
      </c>
      <c r="E2410" s="6" t="e">
        <f t="shared" si="230"/>
        <v>#VALUE!</v>
      </c>
      <c r="F2410" s="6" t="e">
        <f t="shared" si="231"/>
        <v>#VALUE!</v>
      </c>
      <c r="H2410" s="6" t="str">
        <f>IFERROR(IF(Table1[[#This Row],[Multi-lens? 1]]="No", 1, IF(Table1[[#This Row],[Multi-lens? 1]]="Dual", 2, IF(Table1[[#This Row],[Multi-lens? 1]]="Quad", 4, ""))),"")</f>
        <v/>
      </c>
      <c r="I2410" s="9" t="str">
        <f>IFERROR(Table1[[#This Row],[Name]],"")</f>
        <v/>
      </c>
      <c r="K2410" s="3" t="str">
        <f t="shared" si="226"/>
        <v/>
      </c>
      <c r="M2410" s="4" t="e">
        <f>IF(Table1[[#This Row],[Import to Gateway Calculator?]]="Yes",IFERROR(Table1[[#This Row],[Streaming Resolution '[MP']]],""),0)</f>
        <v>#VALUE!</v>
      </c>
      <c r="N2410" s="4" t="e">
        <f>IF(Table1[[#This Row],[Import to Gateway Calculator?]]="Yes",IFERROR(Table1[[#This Row],[Recording Resolution '[MP']]],""),0)</f>
        <v>#VALUE!</v>
      </c>
      <c r="O2410" s="4" t="e">
        <f>IF(Table1[[#This Row],[Import to Gateway Calculator?]]="Yes",IFERROR(Table1[[#This Row],[Frame Rate '[FPS'] 1]],""),0)</f>
        <v>#VALUE!</v>
      </c>
      <c r="P2410" s="4" t="e">
        <f>IF(Table1[[#This Row],[Import to Gateway Calculator?]]="Yes",IFERROR(Table1[[#This Row],[Days of Storage 1]],""),0)</f>
        <v>#VALUE!</v>
      </c>
    </row>
    <row r="2411" spans="1:16" x14ac:dyDescent="0.25">
      <c r="A2411" s="5" t="e">
        <f t="shared" si="227"/>
        <v>#VALUE!</v>
      </c>
      <c r="B2411" s="6" t="str">
        <f>IFERROR(IF(Table1[[#This Row],[Multi-lens? 1]]="No", 1, IF(Table1[[#This Row],[Multi-lens? 1]]="Dual", 2, IF(Table1[[#This Row],[Multi-lens? 1]]="Quad", 4, ""))),"")</f>
        <v/>
      </c>
      <c r="C2411" s="6" t="e">
        <f t="shared" si="228"/>
        <v>#VALUE!</v>
      </c>
      <c r="D2411" s="6" t="e">
        <f t="shared" si="229"/>
        <v>#VALUE!</v>
      </c>
      <c r="E2411" s="6" t="e">
        <f t="shared" si="230"/>
        <v>#VALUE!</v>
      </c>
      <c r="F2411" s="6" t="e">
        <f t="shared" si="231"/>
        <v>#VALUE!</v>
      </c>
      <c r="H2411" s="6" t="str">
        <f>IFERROR(IF(Table1[[#This Row],[Multi-lens? 1]]="No", 1, IF(Table1[[#This Row],[Multi-lens? 1]]="Dual", 2, IF(Table1[[#This Row],[Multi-lens? 1]]="Quad", 4, ""))),"")</f>
        <v/>
      </c>
      <c r="I2411" s="9" t="str">
        <f>IFERROR(Table1[[#This Row],[Name]],"")</f>
        <v/>
      </c>
      <c r="K2411" s="3" t="str">
        <f t="shared" si="226"/>
        <v/>
      </c>
      <c r="M2411" s="4" t="e">
        <f>IF(Table1[[#This Row],[Import to Gateway Calculator?]]="Yes",IFERROR(Table1[[#This Row],[Streaming Resolution '[MP']]],""),0)</f>
        <v>#VALUE!</v>
      </c>
      <c r="N2411" s="4" t="e">
        <f>IF(Table1[[#This Row],[Import to Gateway Calculator?]]="Yes",IFERROR(Table1[[#This Row],[Recording Resolution '[MP']]],""),0)</f>
        <v>#VALUE!</v>
      </c>
      <c r="O2411" s="4" t="e">
        <f>IF(Table1[[#This Row],[Import to Gateway Calculator?]]="Yes",IFERROR(Table1[[#This Row],[Frame Rate '[FPS'] 1]],""),0)</f>
        <v>#VALUE!</v>
      </c>
      <c r="P2411" s="4" t="e">
        <f>IF(Table1[[#This Row],[Import to Gateway Calculator?]]="Yes",IFERROR(Table1[[#This Row],[Days of Storage 1]],""),0)</f>
        <v>#VALUE!</v>
      </c>
    </row>
    <row r="2412" spans="1:16" x14ac:dyDescent="0.25">
      <c r="A2412" s="5" t="e">
        <f t="shared" si="227"/>
        <v>#VALUE!</v>
      </c>
      <c r="B2412" s="6" t="str">
        <f>IFERROR(IF(Table1[[#This Row],[Multi-lens? 1]]="No", 1, IF(Table1[[#This Row],[Multi-lens? 1]]="Dual", 2, IF(Table1[[#This Row],[Multi-lens? 1]]="Quad", 4, ""))),"")</f>
        <v/>
      </c>
      <c r="C2412" s="6" t="e">
        <f t="shared" si="228"/>
        <v>#VALUE!</v>
      </c>
      <c r="D2412" s="6" t="e">
        <f t="shared" si="229"/>
        <v>#VALUE!</v>
      </c>
      <c r="E2412" s="6" t="e">
        <f t="shared" si="230"/>
        <v>#VALUE!</v>
      </c>
      <c r="F2412" s="6" t="e">
        <f t="shared" si="231"/>
        <v>#VALUE!</v>
      </c>
      <c r="H2412" s="6" t="str">
        <f>IFERROR(IF(Table1[[#This Row],[Multi-lens? 1]]="No", 1, IF(Table1[[#This Row],[Multi-lens? 1]]="Dual", 2, IF(Table1[[#This Row],[Multi-lens? 1]]="Quad", 4, ""))),"")</f>
        <v/>
      </c>
      <c r="I2412" s="9" t="str">
        <f>IFERROR(Table1[[#This Row],[Name]],"")</f>
        <v/>
      </c>
      <c r="K2412" s="3" t="str">
        <f t="shared" si="226"/>
        <v/>
      </c>
      <c r="M2412" s="4" t="e">
        <f>IF(Table1[[#This Row],[Import to Gateway Calculator?]]="Yes",IFERROR(Table1[[#This Row],[Streaming Resolution '[MP']]],""),0)</f>
        <v>#VALUE!</v>
      </c>
      <c r="N2412" s="4" t="e">
        <f>IF(Table1[[#This Row],[Import to Gateway Calculator?]]="Yes",IFERROR(Table1[[#This Row],[Recording Resolution '[MP']]],""),0)</f>
        <v>#VALUE!</v>
      </c>
      <c r="O2412" s="4" t="e">
        <f>IF(Table1[[#This Row],[Import to Gateway Calculator?]]="Yes",IFERROR(Table1[[#This Row],[Frame Rate '[FPS'] 1]],""),0)</f>
        <v>#VALUE!</v>
      </c>
      <c r="P2412" s="4" t="e">
        <f>IF(Table1[[#This Row],[Import to Gateway Calculator?]]="Yes",IFERROR(Table1[[#This Row],[Days of Storage 1]],""),0)</f>
        <v>#VALUE!</v>
      </c>
    </row>
    <row r="2413" spans="1:16" x14ac:dyDescent="0.25">
      <c r="A2413" s="5" t="e">
        <f t="shared" si="227"/>
        <v>#VALUE!</v>
      </c>
      <c r="B2413" s="6" t="str">
        <f>IFERROR(IF(Table1[[#This Row],[Multi-lens? 1]]="No", 1, IF(Table1[[#This Row],[Multi-lens? 1]]="Dual", 2, IF(Table1[[#This Row],[Multi-lens? 1]]="Quad", 4, ""))),"")</f>
        <v/>
      </c>
      <c r="C2413" s="6" t="e">
        <f t="shared" si="228"/>
        <v>#VALUE!</v>
      </c>
      <c r="D2413" s="6" t="e">
        <f t="shared" si="229"/>
        <v>#VALUE!</v>
      </c>
      <c r="E2413" s="6" t="e">
        <f t="shared" si="230"/>
        <v>#VALUE!</v>
      </c>
      <c r="F2413" s="6" t="e">
        <f t="shared" si="231"/>
        <v>#VALUE!</v>
      </c>
      <c r="H2413" s="6" t="str">
        <f>IFERROR(IF(Table1[[#This Row],[Multi-lens? 1]]="No", 1, IF(Table1[[#This Row],[Multi-lens? 1]]="Dual", 2, IF(Table1[[#This Row],[Multi-lens? 1]]="Quad", 4, ""))),"")</f>
        <v/>
      </c>
      <c r="I2413" s="9" t="str">
        <f>IFERROR(Table1[[#This Row],[Name]],"")</f>
        <v/>
      </c>
      <c r="K2413" s="3" t="str">
        <f t="shared" si="226"/>
        <v/>
      </c>
      <c r="M2413" s="4" t="e">
        <f>IF(Table1[[#This Row],[Import to Gateway Calculator?]]="Yes",IFERROR(Table1[[#This Row],[Streaming Resolution '[MP']]],""),0)</f>
        <v>#VALUE!</v>
      </c>
      <c r="N2413" s="4" t="e">
        <f>IF(Table1[[#This Row],[Import to Gateway Calculator?]]="Yes",IFERROR(Table1[[#This Row],[Recording Resolution '[MP']]],""),0)</f>
        <v>#VALUE!</v>
      </c>
      <c r="O2413" s="4" t="e">
        <f>IF(Table1[[#This Row],[Import to Gateway Calculator?]]="Yes",IFERROR(Table1[[#This Row],[Frame Rate '[FPS'] 1]],""),0)</f>
        <v>#VALUE!</v>
      </c>
      <c r="P2413" s="4" t="e">
        <f>IF(Table1[[#This Row],[Import to Gateway Calculator?]]="Yes",IFERROR(Table1[[#This Row],[Days of Storage 1]],""),0)</f>
        <v>#VALUE!</v>
      </c>
    </row>
    <row r="2414" spans="1:16" x14ac:dyDescent="0.25">
      <c r="A2414" s="5" t="e">
        <f t="shared" si="227"/>
        <v>#VALUE!</v>
      </c>
      <c r="B2414" s="6" t="str">
        <f>IFERROR(IF(Table1[[#This Row],[Multi-lens? 1]]="No", 1, IF(Table1[[#This Row],[Multi-lens? 1]]="Dual", 2, IF(Table1[[#This Row],[Multi-lens? 1]]="Quad", 4, ""))),"")</f>
        <v/>
      </c>
      <c r="C2414" s="6" t="e">
        <f t="shared" si="228"/>
        <v>#VALUE!</v>
      </c>
      <c r="D2414" s="6" t="e">
        <f t="shared" si="229"/>
        <v>#VALUE!</v>
      </c>
      <c r="E2414" s="6" t="e">
        <f t="shared" si="230"/>
        <v>#VALUE!</v>
      </c>
      <c r="F2414" s="6" t="e">
        <f t="shared" si="231"/>
        <v>#VALUE!</v>
      </c>
      <c r="H2414" s="6" t="str">
        <f>IFERROR(IF(Table1[[#This Row],[Multi-lens? 1]]="No", 1, IF(Table1[[#This Row],[Multi-lens? 1]]="Dual", 2, IF(Table1[[#This Row],[Multi-lens? 1]]="Quad", 4, ""))),"")</f>
        <v/>
      </c>
      <c r="I2414" s="9" t="str">
        <f>IFERROR(Table1[[#This Row],[Name]],"")</f>
        <v/>
      </c>
      <c r="K2414" s="3" t="str">
        <f t="shared" si="226"/>
        <v/>
      </c>
      <c r="M2414" s="4" t="e">
        <f>IF(Table1[[#This Row],[Import to Gateway Calculator?]]="Yes",IFERROR(Table1[[#This Row],[Streaming Resolution '[MP']]],""),0)</f>
        <v>#VALUE!</v>
      </c>
      <c r="N2414" s="4" t="e">
        <f>IF(Table1[[#This Row],[Import to Gateway Calculator?]]="Yes",IFERROR(Table1[[#This Row],[Recording Resolution '[MP']]],""),0)</f>
        <v>#VALUE!</v>
      </c>
      <c r="O2414" s="4" t="e">
        <f>IF(Table1[[#This Row],[Import to Gateway Calculator?]]="Yes",IFERROR(Table1[[#This Row],[Frame Rate '[FPS'] 1]],""),0)</f>
        <v>#VALUE!</v>
      </c>
      <c r="P2414" s="4" t="e">
        <f>IF(Table1[[#This Row],[Import to Gateway Calculator?]]="Yes",IFERROR(Table1[[#This Row],[Days of Storage 1]],""),0)</f>
        <v>#VALUE!</v>
      </c>
    </row>
    <row r="2415" spans="1:16" x14ac:dyDescent="0.25">
      <c r="A2415" s="5" t="e">
        <f t="shared" si="227"/>
        <v>#VALUE!</v>
      </c>
      <c r="B2415" s="6" t="str">
        <f>IFERROR(IF(Table1[[#This Row],[Multi-lens? 1]]="No", 1, IF(Table1[[#This Row],[Multi-lens? 1]]="Dual", 2, IF(Table1[[#This Row],[Multi-lens? 1]]="Quad", 4, ""))),"")</f>
        <v/>
      </c>
      <c r="C2415" s="6" t="e">
        <f t="shared" si="228"/>
        <v>#VALUE!</v>
      </c>
      <c r="D2415" s="6" t="e">
        <f t="shared" si="229"/>
        <v>#VALUE!</v>
      </c>
      <c r="E2415" s="6" t="e">
        <f t="shared" si="230"/>
        <v>#VALUE!</v>
      </c>
      <c r="F2415" s="6" t="e">
        <f t="shared" si="231"/>
        <v>#VALUE!</v>
      </c>
      <c r="H2415" s="6" t="str">
        <f>IFERROR(IF(Table1[[#This Row],[Multi-lens? 1]]="No", 1, IF(Table1[[#This Row],[Multi-lens? 1]]="Dual", 2, IF(Table1[[#This Row],[Multi-lens? 1]]="Quad", 4, ""))),"")</f>
        <v/>
      </c>
      <c r="I2415" s="9" t="str">
        <f>IFERROR(Table1[[#This Row],[Name]],"")</f>
        <v/>
      </c>
      <c r="K2415" s="3" t="str">
        <f t="shared" si="226"/>
        <v/>
      </c>
      <c r="M2415" s="4" t="e">
        <f>IF(Table1[[#This Row],[Import to Gateway Calculator?]]="Yes",IFERROR(Table1[[#This Row],[Streaming Resolution '[MP']]],""),0)</f>
        <v>#VALUE!</v>
      </c>
      <c r="N2415" s="4" t="e">
        <f>IF(Table1[[#This Row],[Import to Gateway Calculator?]]="Yes",IFERROR(Table1[[#This Row],[Recording Resolution '[MP']]],""),0)</f>
        <v>#VALUE!</v>
      </c>
      <c r="O2415" s="4" t="e">
        <f>IF(Table1[[#This Row],[Import to Gateway Calculator?]]="Yes",IFERROR(Table1[[#This Row],[Frame Rate '[FPS'] 1]],""),0)</f>
        <v>#VALUE!</v>
      </c>
      <c r="P2415" s="4" t="e">
        <f>IF(Table1[[#This Row],[Import to Gateway Calculator?]]="Yes",IFERROR(Table1[[#This Row],[Days of Storage 1]],""),0)</f>
        <v>#VALUE!</v>
      </c>
    </row>
    <row r="2416" spans="1:16" x14ac:dyDescent="0.25">
      <c r="A2416" s="5" t="e">
        <f t="shared" si="227"/>
        <v>#VALUE!</v>
      </c>
      <c r="B2416" s="6" t="str">
        <f>IFERROR(IF(Table1[[#This Row],[Multi-lens? 1]]="No", 1, IF(Table1[[#This Row],[Multi-lens? 1]]="Dual", 2, IF(Table1[[#This Row],[Multi-lens? 1]]="Quad", 4, ""))),"")</f>
        <v/>
      </c>
      <c r="C2416" s="6" t="e">
        <f t="shared" si="228"/>
        <v>#VALUE!</v>
      </c>
      <c r="D2416" s="6" t="e">
        <f t="shared" si="229"/>
        <v>#VALUE!</v>
      </c>
      <c r="E2416" s="6" t="e">
        <f t="shared" si="230"/>
        <v>#VALUE!</v>
      </c>
      <c r="F2416" s="6" t="e">
        <f t="shared" si="231"/>
        <v>#VALUE!</v>
      </c>
      <c r="H2416" s="6" t="str">
        <f>IFERROR(IF(Table1[[#This Row],[Multi-lens? 1]]="No", 1, IF(Table1[[#This Row],[Multi-lens? 1]]="Dual", 2, IF(Table1[[#This Row],[Multi-lens? 1]]="Quad", 4, ""))),"")</f>
        <v/>
      </c>
      <c r="I2416" s="9" t="str">
        <f>IFERROR(Table1[[#This Row],[Name]],"")</f>
        <v/>
      </c>
      <c r="K2416" s="3" t="str">
        <f t="shared" si="226"/>
        <v/>
      </c>
      <c r="M2416" s="4" t="e">
        <f>IF(Table1[[#This Row],[Import to Gateway Calculator?]]="Yes",IFERROR(Table1[[#This Row],[Streaming Resolution '[MP']]],""),0)</f>
        <v>#VALUE!</v>
      </c>
      <c r="N2416" s="4" t="e">
        <f>IF(Table1[[#This Row],[Import to Gateway Calculator?]]="Yes",IFERROR(Table1[[#This Row],[Recording Resolution '[MP']]],""),0)</f>
        <v>#VALUE!</v>
      </c>
      <c r="O2416" s="4" t="e">
        <f>IF(Table1[[#This Row],[Import to Gateway Calculator?]]="Yes",IFERROR(Table1[[#This Row],[Frame Rate '[FPS'] 1]],""),0)</f>
        <v>#VALUE!</v>
      </c>
      <c r="P2416" s="4" t="e">
        <f>IF(Table1[[#This Row],[Import to Gateway Calculator?]]="Yes",IFERROR(Table1[[#This Row],[Days of Storage 1]],""),0)</f>
        <v>#VALUE!</v>
      </c>
    </row>
    <row r="2417" spans="1:16" x14ac:dyDescent="0.25">
      <c r="A2417" s="5" t="e">
        <f t="shared" si="227"/>
        <v>#VALUE!</v>
      </c>
      <c r="B2417" s="6" t="str">
        <f>IFERROR(IF(Table1[[#This Row],[Multi-lens? 1]]="No", 1, IF(Table1[[#This Row],[Multi-lens? 1]]="Dual", 2, IF(Table1[[#This Row],[Multi-lens? 1]]="Quad", 4, ""))),"")</f>
        <v/>
      </c>
      <c r="C2417" s="6" t="e">
        <f t="shared" si="228"/>
        <v>#VALUE!</v>
      </c>
      <c r="D2417" s="6" t="e">
        <f t="shared" si="229"/>
        <v>#VALUE!</v>
      </c>
      <c r="E2417" s="6" t="e">
        <f t="shared" si="230"/>
        <v>#VALUE!</v>
      </c>
      <c r="F2417" s="6" t="e">
        <f t="shared" si="231"/>
        <v>#VALUE!</v>
      </c>
      <c r="H2417" s="6" t="str">
        <f>IFERROR(IF(Table1[[#This Row],[Multi-lens? 1]]="No", 1, IF(Table1[[#This Row],[Multi-lens? 1]]="Dual", 2, IF(Table1[[#This Row],[Multi-lens? 1]]="Quad", 4, ""))),"")</f>
        <v/>
      </c>
      <c r="I2417" s="9" t="str">
        <f>IFERROR(Table1[[#This Row],[Name]],"")</f>
        <v/>
      </c>
      <c r="K2417" s="3" t="str">
        <f t="shared" si="226"/>
        <v/>
      </c>
      <c r="M2417" s="4" t="e">
        <f>IF(Table1[[#This Row],[Import to Gateway Calculator?]]="Yes",IFERROR(Table1[[#This Row],[Streaming Resolution '[MP']]],""),0)</f>
        <v>#VALUE!</v>
      </c>
      <c r="N2417" s="4" t="e">
        <f>IF(Table1[[#This Row],[Import to Gateway Calculator?]]="Yes",IFERROR(Table1[[#This Row],[Recording Resolution '[MP']]],""),0)</f>
        <v>#VALUE!</v>
      </c>
      <c r="O2417" s="4" t="e">
        <f>IF(Table1[[#This Row],[Import to Gateway Calculator?]]="Yes",IFERROR(Table1[[#This Row],[Frame Rate '[FPS'] 1]],""),0)</f>
        <v>#VALUE!</v>
      </c>
      <c r="P2417" s="4" t="e">
        <f>IF(Table1[[#This Row],[Import to Gateway Calculator?]]="Yes",IFERROR(Table1[[#This Row],[Days of Storage 1]],""),0)</f>
        <v>#VALUE!</v>
      </c>
    </row>
    <row r="2418" spans="1:16" x14ac:dyDescent="0.25">
      <c r="A2418" s="5" t="e">
        <f t="shared" si="227"/>
        <v>#VALUE!</v>
      </c>
      <c r="B2418" s="6" t="str">
        <f>IFERROR(IF(Table1[[#This Row],[Multi-lens? 1]]="No", 1, IF(Table1[[#This Row],[Multi-lens? 1]]="Dual", 2, IF(Table1[[#This Row],[Multi-lens? 1]]="Quad", 4, ""))),"")</f>
        <v/>
      </c>
      <c r="C2418" s="6" t="e">
        <f t="shared" si="228"/>
        <v>#VALUE!</v>
      </c>
      <c r="D2418" s="6" t="e">
        <f t="shared" si="229"/>
        <v>#VALUE!</v>
      </c>
      <c r="E2418" s="6" t="e">
        <f t="shared" si="230"/>
        <v>#VALUE!</v>
      </c>
      <c r="F2418" s="6" t="e">
        <f t="shared" si="231"/>
        <v>#VALUE!</v>
      </c>
      <c r="H2418" s="6" t="str">
        <f>IFERROR(IF(Table1[[#This Row],[Multi-lens? 1]]="No", 1, IF(Table1[[#This Row],[Multi-lens? 1]]="Dual", 2, IF(Table1[[#This Row],[Multi-lens? 1]]="Quad", 4, ""))),"")</f>
        <v/>
      </c>
      <c r="I2418" s="9" t="str">
        <f>IFERROR(Table1[[#This Row],[Name]],"")</f>
        <v/>
      </c>
      <c r="K2418" s="3" t="str">
        <f t="shared" si="226"/>
        <v/>
      </c>
      <c r="M2418" s="4" t="e">
        <f>IF(Table1[[#This Row],[Import to Gateway Calculator?]]="Yes",IFERROR(Table1[[#This Row],[Streaming Resolution '[MP']]],""),0)</f>
        <v>#VALUE!</v>
      </c>
      <c r="N2418" s="4" t="e">
        <f>IF(Table1[[#This Row],[Import to Gateway Calculator?]]="Yes",IFERROR(Table1[[#This Row],[Recording Resolution '[MP']]],""),0)</f>
        <v>#VALUE!</v>
      </c>
      <c r="O2418" s="4" t="e">
        <f>IF(Table1[[#This Row],[Import to Gateway Calculator?]]="Yes",IFERROR(Table1[[#This Row],[Frame Rate '[FPS'] 1]],""),0)</f>
        <v>#VALUE!</v>
      </c>
      <c r="P2418" s="4" t="e">
        <f>IF(Table1[[#This Row],[Import to Gateway Calculator?]]="Yes",IFERROR(Table1[[#This Row],[Days of Storage 1]],""),0)</f>
        <v>#VALUE!</v>
      </c>
    </row>
    <row r="2419" spans="1:16" x14ac:dyDescent="0.25">
      <c r="A2419" s="5" t="e">
        <f t="shared" si="227"/>
        <v>#VALUE!</v>
      </c>
      <c r="B2419" s="6" t="str">
        <f>IFERROR(IF(Table1[[#This Row],[Multi-lens? 1]]="No", 1, IF(Table1[[#This Row],[Multi-lens? 1]]="Dual", 2, IF(Table1[[#This Row],[Multi-lens? 1]]="Quad", 4, ""))),"")</f>
        <v/>
      </c>
      <c r="C2419" s="6" t="e">
        <f t="shared" si="228"/>
        <v>#VALUE!</v>
      </c>
      <c r="D2419" s="6" t="e">
        <f t="shared" si="229"/>
        <v>#VALUE!</v>
      </c>
      <c r="E2419" s="6" t="e">
        <f t="shared" si="230"/>
        <v>#VALUE!</v>
      </c>
      <c r="F2419" s="6" t="e">
        <f t="shared" si="231"/>
        <v>#VALUE!</v>
      </c>
      <c r="H2419" s="6" t="str">
        <f>IFERROR(IF(Table1[[#This Row],[Multi-lens? 1]]="No", 1, IF(Table1[[#This Row],[Multi-lens? 1]]="Dual", 2, IF(Table1[[#This Row],[Multi-lens? 1]]="Quad", 4, ""))),"")</f>
        <v/>
      </c>
      <c r="I2419" s="9" t="str">
        <f>IFERROR(Table1[[#This Row],[Name]],"")</f>
        <v/>
      </c>
      <c r="K2419" s="3" t="str">
        <f t="shared" si="226"/>
        <v/>
      </c>
      <c r="M2419" s="4" t="e">
        <f>IF(Table1[[#This Row],[Import to Gateway Calculator?]]="Yes",IFERROR(Table1[[#This Row],[Streaming Resolution '[MP']]],""),0)</f>
        <v>#VALUE!</v>
      </c>
      <c r="N2419" s="4" t="e">
        <f>IF(Table1[[#This Row],[Import to Gateway Calculator?]]="Yes",IFERROR(Table1[[#This Row],[Recording Resolution '[MP']]],""),0)</f>
        <v>#VALUE!</v>
      </c>
      <c r="O2419" s="4" t="e">
        <f>IF(Table1[[#This Row],[Import to Gateway Calculator?]]="Yes",IFERROR(Table1[[#This Row],[Frame Rate '[FPS'] 1]],""),0)</f>
        <v>#VALUE!</v>
      </c>
      <c r="P2419" s="4" t="e">
        <f>IF(Table1[[#This Row],[Import to Gateway Calculator?]]="Yes",IFERROR(Table1[[#This Row],[Days of Storage 1]],""),0)</f>
        <v>#VALUE!</v>
      </c>
    </row>
    <row r="2420" spans="1:16" x14ac:dyDescent="0.25">
      <c r="A2420" s="5" t="e">
        <f t="shared" si="227"/>
        <v>#VALUE!</v>
      </c>
      <c r="B2420" s="6" t="str">
        <f>IFERROR(IF(Table1[[#This Row],[Multi-lens? 1]]="No", 1, IF(Table1[[#This Row],[Multi-lens? 1]]="Dual", 2, IF(Table1[[#This Row],[Multi-lens? 1]]="Quad", 4, ""))),"")</f>
        <v/>
      </c>
      <c r="C2420" s="6" t="e">
        <f t="shared" si="228"/>
        <v>#VALUE!</v>
      </c>
      <c r="D2420" s="6" t="e">
        <f t="shared" si="229"/>
        <v>#VALUE!</v>
      </c>
      <c r="E2420" s="6" t="e">
        <f t="shared" si="230"/>
        <v>#VALUE!</v>
      </c>
      <c r="F2420" s="6" t="e">
        <f t="shared" si="231"/>
        <v>#VALUE!</v>
      </c>
      <c r="H2420" s="6" t="str">
        <f>IFERROR(IF(Table1[[#This Row],[Multi-lens? 1]]="No", 1, IF(Table1[[#This Row],[Multi-lens? 1]]="Dual", 2, IF(Table1[[#This Row],[Multi-lens? 1]]="Quad", 4, ""))),"")</f>
        <v/>
      </c>
      <c r="I2420" s="9" t="str">
        <f>IFERROR(Table1[[#This Row],[Name]],"")</f>
        <v/>
      </c>
      <c r="K2420" s="3" t="str">
        <f t="shared" si="226"/>
        <v/>
      </c>
      <c r="M2420" s="4" t="e">
        <f>IF(Table1[[#This Row],[Import to Gateway Calculator?]]="Yes",IFERROR(Table1[[#This Row],[Streaming Resolution '[MP']]],""),0)</f>
        <v>#VALUE!</v>
      </c>
      <c r="N2420" s="4" t="e">
        <f>IF(Table1[[#This Row],[Import to Gateway Calculator?]]="Yes",IFERROR(Table1[[#This Row],[Recording Resolution '[MP']]],""),0)</f>
        <v>#VALUE!</v>
      </c>
      <c r="O2420" s="4" t="e">
        <f>IF(Table1[[#This Row],[Import to Gateway Calculator?]]="Yes",IFERROR(Table1[[#This Row],[Frame Rate '[FPS'] 1]],""),0)</f>
        <v>#VALUE!</v>
      </c>
      <c r="P2420" s="4" t="e">
        <f>IF(Table1[[#This Row],[Import to Gateway Calculator?]]="Yes",IFERROR(Table1[[#This Row],[Days of Storage 1]],""),0)</f>
        <v>#VALUE!</v>
      </c>
    </row>
    <row r="2421" spans="1:16" x14ac:dyDescent="0.25">
      <c r="A2421" s="5" t="e">
        <f t="shared" si="227"/>
        <v>#VALUE!</v>
      </c>
      <c r="B2421" s="6" t="str">
        <f>IFERROR(IF(Table1[[#This Row],[Multi-lens? 1]]="No", 1, IF(Table1[[#This Row],[Multi-lens? 1]]="Dual", 2, IF(Table1[[#This Row],[Multi-lens? 1]]="Quad", 4, ""))),"")</f>
        <v/>
      </c>
      <c r="C2421" s="6" t="e">
        <f t="shared" si="228"/>
        <v>#VALUE!</v>
      </c>
      <c r="D2421" s="6" t="e">
        <f t="shared" si="229"/>
        <v>#VALUE!</v>
      </c>
      <c r="E2421" s="6" t="e">
        <f t="shared" si="230"/>
        <v>#VALUE!</v>
      </c>
      <c r="F2421" s="6" t="e">
        <f t="shared" si="231"/>
        <v>#VALUE!</v>
      </c>
      <c r="H2421" s="6" t="str">
        <f>IFERROR(IF(Table1[[#This Row],[Multi-lens? 1]]="No", 1, IF(Table1[[#This Row],[Multi-lens? 1]]="Dual", 2, IF(Table1[[#This Row],[Multi-lens? 1]]="Quad", 4, ""))),"")</f>
        <v/>
      </c>
      <c r="I2421" s="9" t="str">
        <f>IFERROR(Table1[[#This Row],[Name]],"")</f>
        <v/>
      </c>
      <c r="K2421" s="3" t="str">
        <f t="shared" si="226"/>
        <v/>
      </c>
      <c r="M2421" s="4" t="e">
        <f>IF(Table1[[#This Row],[Import to Gateway Calculator?]]="Yes",IFERROR(Table1[[#This Row],[Streaming Resolution '[MP']]],""),0)</f>
        <v>#VALUE!</v>
      </c>
      <c r="N2421" s="4" t="e">
        <f>IF(Table1[[#This Row],[Import to Gateway Calculator?]]="Yes",IFERROR(Table1[[#This Row],[Recording Resolution '[MP']]],""),0)</f>
        <v>#VALUE!</v>
      </c>
      <c r="O2421" s="4" t="e">
        <f>IF(Table1[[#This Row],[Import to Gateway Calculator?]]="Yes",IFERROR(Table1[[#This Row],[Frame Rate '[FPS'] 1]],""),0)</f>
        <v>#VALUE!</v>
      </c>
      <c r="P2421" s="4" t="e">
        <f>IF(Table1[[#This Row],[Import to Gateway Calculator?]]="Yes",IFERROR(Table1[[#This Row],[Days of Storage 1]],""),0)</f>
        <v>#VALUE!</v>
      </c>
    </row>
    <row r="2422" spans="1:16" x14ac:dyDescent="0.25">
      <c r="A2422" s="5" t="e">
        <f t="shared" si="227"/>
        <v>#VALUE!</v>
      </c>
      <c r="B2422" s="6" t="str">
        <f>IFERROR(IF(Table1[[#This Row],[Multi-lens? 1]]="No", 1, IF(Table1[[#This Row],[Multi-lens? 1]]="Dual", 2, IF(Table1[[#This Row],[Multi-lens? 1]]="Quad", 4, ""))),"")</f>
        <v/>
      </c>
      <c r="C2422" s="6" t="e">
        <f t="shared" si="228"/>
        <v>#VALUE!</v>
      </c>
      <c r="D2422" s="6" t="e">
        <f t="shared" si="229"/>
        <v>#VALUE!</v>
      </c>
      <c r="E2422" s="6" t="e">
        <f t="shared" si="230"/>
        <v>#VALUE!</v>
      </c>
      <c r="F2422" s="6" t="e">
        <f t="shared" si="231"/>
        <v>#VALUE!</v>
      </c>
      <c r="H2422" s="6" t="str">
        <f>IFERROR(IF(Table1[[#This Row],[Multi-lens? 1]]="No", 1, IF(Table1[[#This Row],[Multi-lens? 1]]="Dual", 2, IF(Table1[[#This Row],[Multi-lens? 1]]="Quad", 4, ""))),"")</f>
        <v/>
      </c>
      <c r="I2422" s="9" t="str">
        <f>IFERROR(Table1[[#This Row],[Name]],"")</f>
        <v/>
      </c>
      <c r="K2422" s="3" t="str">
        <f t="shared" si="226"/>
        <v/>
      </c>
      <c r="M2422" s="4" t="e">
        <f>IF(Table1[[#This Row],[Import to Gateway Calculator?]]="Yes",IFERROR(Table1[[#This Row],[Streaming Resolution '[MP']]],""),0)</f>
        <v>#VALUE!</v>
      </c>
      <c r="N2422" s="4" t="e">
        <f>IF(Table1[[#This Row],[Import to Gateway Calculator?]]="Yes",IFERROR(Table1[[#This Row],[Recording Resolution '[MP']]],""),0)</f>
        <v>#VALUE!</v>
      </c>
      <c r="O2422" s="4" t="e">
        <f>IF(Table1[[#This Row],[Import to Gateway Calculator?]]="Yes",IFERROR(Table1[[#This Row],[Frame Rate '[FPS'] 1]],""),0)</f>
        <v>#VALUE!</v>
      </c>
      <c r="P2422" s="4" t="e">
        <f>IF(Table1[[#This Row],[Import to Gateway Calculator?]]="Yes",IFERROR(Table1[[#This Row],[Days of Storage 1]],""),0)</f>
        <v>#VALUE!</v>
      </c>
    </row>
    <row r="2423" spans="1:16" x14ac:dyDescent="0.25">
      <c r="A2423" s="5" t="e">
        <f t="shared" si="227"/>
        <v>#VALUE!</v>
      </c>
      <c r="B2423" s="6" t="str">
        <f>IFERROR(IF(Table1[[#This Row],[Multi-lens? 1]]="No", 1, IF(Table1[[#This Row],[Multi-lens? 1]]="Dual", 2, IF(Table1[[#This Row],[Multi-lens? 1]]="Quad", 4, ""))),"")</f>
        <v/>
      </c>
      <c r="C2423" s="6" t="e">
        <f t="shared" si="228"/>
        <v>#VALUE!</v>
      </c>
      <c r="D2423" s="6" t="e">
        <f t="shared" si="229"/>
        <v>#VALUE!</v>
      </c>
      <c r="E2423" s="6" t="e">
        <f t="shared" si="230"/>
        <v>#VALUE!</v>
      </c>
      <c r="F2423" s="6" t="e">
        <f t="shared" si="231"/>
        <v>#VALUE!</v>
      </c>
      <c r="H2423" s="6" t="str">
        <f>IFERROR(IF(Table1[[#This Row],[Multi-lens? 1]]="No", 1, IF(Table1[[#This Row],[Multi-lens? 1]]="Dual", 2, IF(Table1[[#This Row],[Multi-lens? 1]]="Quad", 4, ""))),"")</f>
        <v/>
      </c>
      <c r="I2423" s="9" t="str">
        <f>IFERROR(Table1[[#This Row],[Name]],"")</f>
        <v/>
      </c>
      <c r="K2423" s="3" t="str">
        <f t="shared" si="226"/>
        <v/>
      </c>
      <c r="M2423" s="4" t="e">
        <f>IF(Table1[[#This Row],[Import to Gateway Calculator?]]="Yes",IFERROR(Table1[[#This Row],[Streaming Resolution '[MP']]],""),0)</f>
        <v>#VALUE!</v>
      </c>
      <c r="N2423" s="4" t="e">
        <f>IF(Table1[[#This Row],[Import to Gateway Calculator?]]="Yes",IFERROR(Table1[[#This Row],[Recording Resolution '[MP']]],""),0)</f>
        <v>#VALUE!</v>
      </c>
      <c r="O2423" s="4" t="e">
        <f>IF(Table1[[#This Row],[Import to Gateway Calculator?]]="Yes",IFERROR(Table1[[#This Row],[Frame Rate '[FPS'] 1]],""),0)</f>
        <v>#VALUE!</v>
      </c>
      <c r="P2423" s="4" t="e">
        <f>IF(Table1[[#This Row],[Import to Gateway Calculator?]]="Yes",IFERROR(Table1[[#This Row],[Days of Storage 1]],""),0)</f>
        <v>#VALUE!</v>
      </c>
    </row>
    <row r="2424" spans="1:16" x14ac:dyDescent="0.25">
      <c r="A2424" s="5" t="e">
        <f t="shared" si="227"/>
        <v>#VALUE!</v>
      </c>
      <c r="B2424" s="6" t="str">
        <f>IFERROR(IF(Table1[[#This Row],[Multi-lens? 1]]="No", 1, IF(Table1[[#This Row],[Multi-lens? 1]]="Dual", 2, IF(Table1[[#This Row],[Multi-lens? 1]]="Quad", 4, ""))),"")</f>
        <v/>
      </c>
      <c r="C2424" s="6" t="e">
        <f t="shared" si="228"/>
        <v>#VALUE!</v>
      </c>
      <c r="D2424" s="6" t="e">
        <f t="shared" si="229"/>
        <v>#VALUE!</v>
      </c>
      <c r="E2424" s="6" t="e">
        <f t="shared" si="230"/>
        <v>#VALUE!</v>
      </c>
      <c r="F2424" s="6" t="e">
        <f t="shared" si="231"/>
        <v>#VALUE!</v>
      </c>
      <c r="H2424" s="6" t="str">
        <f>IFERROR(IF(Table1[[#This Row],[Multi-lens? 1]]="No", 1, IF(Table1[[#This Row],[Multi-lens? 1]]="Dual", 2, IF(Table1[[#This Row],[Multi-lens? 1]]="Quad", 4, ""))),"")</f>
        <v/>
      </c>
      <c r="I2424" s="9" t="str">
        <f>IFERROR(Table1[[#This Row],[Name]],"")</f>
        <v/>
      </c>
      <c r="K2424" s="3" t="str">
        <f t="shared" si="226"/>
        <v/>
      </c>
      <c r="M2424" s="4" t="e">
        <f>IF(Table1[[#This Row],[Import to Gateway Calculator?]]="Yes",IFERROR(Table1[[#This Row],[Streaming Resolution '[MP']]],""),0)</f>
        <v>#VALUE!</v>
      </c>
      <c r="N2424" s="4" t="e">
        <f>IF(Table1[[#This Row],[Import to Gateway Calculator?]]="Yes",IFERROR(Table1[[#This Row],[Recording Resolution '[MP']]],""),0)</f>
        <v>#VALUE!</v>
      </c>
      <c r="O2424" s="4" t="e">
        <f>IF(Table1[[#This Row],[Import to Gateway Calculator?]]="Yes",IFERROR(Table1[[#This Row],[Frame Rate '[FPS'] 1]],""),0)</f>
        <v>#VALUE!</v>
      </c>
      <c r="P2424" s="4" t="e">
        <f>IF(Table1[[#This Row],[Import to Gateway Calculator?]]="Yes",IFERROR(Table1[[#This Row],[Days of Storage 1]],""),0)</f>
        <v>#VALUE!</v>
      </c>
    </row>
    <row r="2425" spans="1:16" x14ac:dyDescent="0.25">
      <c r="A2425" s="5" t="e">
        <f t="shared" si="227"/>
        <v>#VALUE!</v>
      </c>
      <c r="B2425" s="6" t="str">
        <f>IFERROR(IF(Table1[[#This Row],[Multi-lens? 1]]="No", 1, IF(Table1[[#This Row],[Multi-lens? 1]]="Dual", 2, IF(Table1[[#This Row],[Multi-lens? 1]]="Quad", 4, ""))),"")</f>
        <v/>
      </c>
      <c r="C2425" s="6" t="e">
        <f t="shared" si="228"/>
        <v>#VALUE!</v>
      </c>
      <c r="D2425" s="6" t="e">
        <f t="shared" si="229"/>
        <v>#VALUE!</v>
      </c>
      <c r="E2425" s="6" t="e">
        <f t="shared" si="230"/>
        <v>#VALUE!</v>
      </c>
      <c r="F2425" s="6" t="e">
        <f t="shared" si="231"/>
        <v>#VALUE!</v>
      </c>
      <c r="H2425" s="6" t="str">
        <f>IFERROR(IF(Table1[[#This Row],[Multi-lens? 1]]="No", 1, IF(Table1[[#This Row],[Multi-lens? 1]]="Dual", 2, IF(Table1[[#This Row],[Multi-lens? 1]]="Quad", 4, ""))),"")</f>
        <v/>
      </c>
      <c r="I2425" s="9" t="str">
        <f>IFERROR(Table1[[#This Row],[Name]],"")</f>
        <v/>
      </c>
      <c r="K2425" s="3" t="str">
        <f t="shared" si="226"/>
        <v/>
      </c>
      <c r="M2425" s="4" t="e">
        <f>IF(Table1[[#This Row],[Import to Gateway Calculator?]]="Yes",IFERROR(Table1[[#This Row],[Streaming Resolution '[MP']]],""),0)</f>
        <v>#VALUE!</v>
      </c>
      <c r="N2425" s="4" t="e">
        <f>IF(Table1[[#This Row],[Import to Gateway Calculator?]]="Yes",IFERROR(Table1[[#This Row],[Recording Resolution '[MP']]],""),0)</f>
        <v>#VALUE!</v>
      </c>
      <c r="O2425" s="4" t="e">
        <f>IF(Table1[[#This Row],[Import to Gateway Calculator?]]="Yes",IFERROR(Table1[[#This Row],[Frame Rate '[FPS'] 1]],""),0)</f>
        <v>#VALUE!</v>
      </c>
      <c r="P2425" s="4" t="e">
        <f>IF(Table1[[#This Row],[Import to Gateway Calculator?]]="Yes",IFERROR(Table1[[#This Row],[Days of Storage 1]],""),0)</f>
        <v>#VALUE!</v>
      </c>
    </row>
    <row r="2426" spans="1:16" x14ac:dyDescent="0.25">
      <c r="A2426" s="5" t="e">
        <f t="shared" si="227"/>
        <v>#VALUE!</v>
      </c>
      <c r="B2426" s="6" t="str">
        <f>IFERROR(IF(Table1[[#This Row],[Multi-lens? 1]]="No", 1, IF(Table1[[#This Row],[Multi-lens? 1]]="Dual", 2, IF(Table1[[#This Row],[Multi-lens? 1]]="Quad", 4, ""))),"")</f>
        <v/>
      </c>
      <c r="C2426" s="6" t="e">
        <f t="shared" si="228"/>
        <v>#VALUE!</v>
      </c>
      <c r="D2426" s="6" t="e">
        <f t="shared" si="229"/>
        <v>#VALUE!</v>
      </c>
      <c r="E2426" s="6" t="e">
        <f t="shared" si="230"/>
        <v>#VALUE!</v>
      </c>
      <c r="F2426" s="6" t="e">
        <f t="shared" si="231"/>
        <v>#VALUE!</v>
      </c>
      <c r="H2426" s="6" t="str">
        <f>IFERROR(IF(Table1[[#This Row],[Multi-lens? 1]]="No", 1, IF(Table1[[#This Row],[Multi-lens? 1]]="Dual", 2, IF(Table1[[#This Row],[Multi-lens? 1]]="Quad", 4, ""))),"")</f>
        <v/>
      </c>
      <c r="I2426" s="9" t="str">
        <f>IFERROR(Table1[[#This Row],[Name]],"")</f>
        <v/>
      </c>
      <c r="K2426" s="3" t="str">
        <f t="shared" si="226"/>
        <v/>
      </c>
      <c r="M2426" s="4" t="e">
        <f>IF(Table1[[#This Row],[Import to Gateway Calculator?]]="Yes",IFERROR(Table1[[#This Row],[Streaming Resolution '[MP']]],""),0)</f>
        <v>#VALUE!</v>
      </c>
      <c r="N2426" s="4" t="e">
        <f>IF(Table1[[#This Row],[Import to Gateway Calculator?]]="Yes",IFERROR(Table1[[#This Row],[Recording Resolution '[MP']]],""),0)</f>
        <v>#VALUE!</v>
      </c>
      <c r="O2426" s="4" t="e">
        <f>IF(Table1[[#This Row],[Import to Gateway Calculator?]]="Yes",IFERROR(Table1[[#This Row],[Frame Rate '[FPS'] 1]],""),0)</f>
        <v>#VALUE!</v>
      </c>
      <c r="P2426" s="4" t="e">
        <f>IF(Table1[[#This Row],[Import to Gateway Calculator?]]="Yes",IFERROR(Table1[[#This Row],[Days of Storage 1]],""),0)</f>
        <v>#VALUE!</v>
      </c>
    </row>
    <row r="2427" spans="1:16" x14ac:dyDescent="0.25">
      <c r="A2427" s="5" t="e">
        <f t="shared" si="227"/>
        <v>#VALUE!</v>
      </c>
      <c r="B2427" s="6" t="str">
        <f>IFERROR(IF(Table1[[#This Row],[Multi-lens? 1]]="No", 1, IF(Table1[[#This Row],[Multi-lens? 1]]="Dual", 2, IF(Table1[[#This Row],[Multi-lens? 1]]="Quad", 4, ""))),"")</f>
        <v/>
      </c>
      <c r="C2427" s="6" t="e">
        <f t="shared" si="228"/>
        <v>#VALUE!</v>
      </c>
      <c r="D2427" s="6" t="e">
        <f t="shared" si="229"/>
        <v>#VALUE!</v>
      </c>
      <c r="E2427" s="6" t="e">
        <f t="shared" si="230"/>
        <v>#VALUE!</v>
      </c>
      <c r="F2427" s="6" t="e">
        <f t="shared" si="231"/>
        <v>#VALUE!</v>
      </c>
      <c r="H2427" s="6" t="str">
        <f>IFERROR(IF(Table1[[#This Row],[Multi-lens? 1]]="No", 1, IF(Table1[[#This Row],[Multi-lens? 1]]="Dual", 2, IF(Table1[[#This Row],[Multi-lens? 1]]="Quad", 4, ""))),"")</f>
        <v/>
      </c>
      <c r="I2427" s="9" t="str">
        <f>IFERROR(Table1[[#This Row],[Name]],"")</f>
        <v/>
      </c>
      <c r="K2427" s="3" t="str">
        <f t="shared" si="226"/>
        <v/>
      </c>
      <c r="M2427" s="4" t="e">
        <f>IF(Table1[[#This Row],[Import to Gateway Calculator?]]="Yes",IFERROR(Table1[[#This Row],[Streaming Resolution '[MP']]],""),0)</f>
        <v>#VALUE!</v>
      </c>
      <c r="N2427" s="4" t="e">
        <f>IF(Table1[[#This Row],[Import to Gateway Calculator?]]="Yes",IFERROR(Table1[[#This Row],[Recording Resolution '[MP']]],""),0)</f>
        <v>#VALUE!</v>
      </c>
      <c r="O2427" s="4" t="e">
        <f>IF(Table1[[#This Row],[Import to Gateway Calculator?]]="Yes",IFERROR(Table1[[#This Row],[Frame Rate '[FPS'] 1]],""),0)</f>
        <v>#VALUE!</v>
      </c>
      <c r="P2427" s="4" t="e">
        <f>IF(Table1[[#This Row],[Import to Gateway Calculator?]]="Yes",IFERROR(Table1[[#This Row],[Days of Storage 1]],""),0)</f>
        <v>#VALUE!</v>
      </c>
    </row>
    <row r="2428" spans="1:16" x14ac:dyDescent="0.25">
      <c r="A2428" s="5" t="e">
        <f t="shared" si="227"/>
        <v>#VALUE!</v>
      </c>
      <c r="B2428" s="6" t="str">
        <f>IFERROR(IF(Table1[[#This Row],[Multi-lens? 1]]="No", 1, IF(Table1[[#This Row],[Multi-lens? 1]]="Dual", 2, IF(Table1[[#This Row],[Multi-lens? 1]]="Quad", 4, ""))),"")</f>
        <v/>
      </c>
      <c r="C2428" s="6" t="e">
        <f t="shared" si="228"/>
        <v>#VALUE!</v>
      </c>
      <c r="D2428" s="6" t="e">
        <f t="shared" si="229"/>
        <v>#VALUE!</v>
      </c>
      <c r="E2428" s="6" t="e">
        <f t="shared" si="230"/>
        <v>#VALUE!</v>
      </c>
      <c r="F2428" s="6" t="e">
        <f t="shared" si="231"/>
        <v>#VALUE!</v>
      </c>
      <c r="H2428" s="6" t="str">
        <f>IFERROR(IF(Table1[[#This Row],[Multi-lens? 1]]="No", 1, IF(Table1[[#This Row],[Multi-lens? 1]]="Dual", 2, IF(Table1[[#This Row],[Multi-lens? 1]]="Quad", 4, ""))),"")</f>
        <v/>
      </c>
      <c r="I2428" s="9" t="str">
        <f>IFERROR(Table1[[#This Row],[Name]],"")</f>
        <v/>
      </c>
      <c r="K2428" s="3" t="str">
        <f t="shared" si="226"/>
        <v/>
      </c>
      <c r="M2428" s="4" t="e">
        <f>IF(Table1[[#This Row],[Import to Gateway Calculator?]]="Yes",IFERROR(Table1[[#This Row],[Streaming Resolution '[MP']]],""),0)</f>
        <v>#VALUE!</v>
      </c>
      <c r="N2428" s="4" t="e">
        <f>IF(Table1[[#This Row],[Import to Gateway Calculator?]]="Yes",IFERROR(Table1[[#This Row],[Recording Resolution '[MP']]],""),0)</f>
        <v>#VALUE!</v>
      </c>
      <c r="O2428" s="4" t="e">
        <f>IF(Table1[[#This Row],[Import to Gateway Calculator?]]="Yes",IFERROR(Table1[[#This Row],[Frame Rate '[FPS'] 1]],""),0)</f>
        <v>#VALUE!</v>
      </c>
      <c r="P2428" s="4" t="e">
        <f>IF(Table1[[#This Row],[Import to Gateway Calculator?]]="Yes",IFERROR(Table1[[#This Row],[Days of Storage 1]],""),0)</f>
        <v>#VALUE!</v>
      </c>
    </row>
    <row r="2429" spans="1:16" x14ac:dyDescent="0.25">
      <c r="A2429" s="5" t="e">
        <f t="shared" si="227"/>
        <v>#VALUE!</v>
      </c>
      <c r="B2429" s="6" t="str">
        <f>IFERROR(IF(Table1[[#This Row],[Multi-lens? 1]]="No", 1, IF(Table1[[#This Row],[Multi-lens? 1]]="Dual", 2, IF(Table1[[#This Row],[Multi-lens? 1]]="Quad", 4, ""))),"")</f>
        <v/>
      </c>
      <c r="C2429" s="6" t="e">
        <f t="shared" si="228"/>
        <v>#VALUE!</v>
      </c>
      <c r="D2429" s="6" t="e">
        <f t="shared" si="229"/>
        <v>#VALUE!</v>
      </c>
      <c r="E2429" s="6" t="e">
        <f t="shared" si="230"/>
        <v>#VALUE!</v>
      </c>
      <c r="F2429" s="6" t="e">
        <f t="shared" si="231"/>
        <v>#VALUE!</v>
      </c>
      <c r="H2429" s="6" t="str">
        <f>IFERROR(IF(Table1[[#This Row],[Multi-lens? 1]]="No", 1, IF(Table1[[#This Row],[Multi-lens? 1]]="Dual", 2, IF(Table1[[#This Row],[Multi-lens? 1]]="Quad", 4, ""))),"")</f>
        <v/>
      </c>
      <c r="I2429" s="9" t="str">
        <f>IFERROR(Table1[[#This Row],[Name]],"")</f>
        <v/>
      </c>
      <c r="K2429" s="3" t="str">
        <f t="shared" si="226"/>
        <v/>
      </c>
      <c r="M2429" s="4" t="e">
        <f>IF(Table1[[#This Row],[Import to Gateway Calculator?]]="Yes",IFERROR(Table1[[#This Row],[Streaming Resolution '[MP']]],""),0)</f>
        <v>#VALUE!</v>
      </c>
      <c r="N2429" s="4" t="e">
        <f>IF(Table1[[#This Row],[Import to Gateway Calculator?]]="Yes",IFERROR(Table1[[#This Row],[Recording Resolution '[MP']]],""),0)</f>
        <v>#VALUE!</v>
      </c>
      <c r="O2429" s="4" t="e">
        <f>IF(Table1[[#This Row],[Import to Gateway Calculator?]]="Yes",IFERROR(Table1[[#This Row],[Frame Rate '[FPS'] 1]],""),0)</f>
        <v>#VALUE!</v>
      </c>
      <c r="P2429" s="4" t="e">
        <f>IF(Table1[[#This Row],[Import to Gateway Calculator?]]="Yes",IFERROR(Table1[[#This Row],[Days of Storage 1]],""),0)</f>
        <v>#VALUE!</v>
      </c>
    </row>
    <row r="2430" spans="1:16" x14ac:dyDescent="0.25">
      <c r="A2430" s="5" t="e">
        <f t="shared" si="227"/>
        <v>#VALUE!</v>
      </c>
      <c r="B2430" s="6" t="str">
        <f>IFERROR(IF(Table1[[#This Row],[Multi-lens? 1]]="No", 1, IF(Table1[[#This Row],[Multi-lens? 1]]="Dual", 2, IF(Table1[[#This Row],[Multi-lens? 1]]="Quad", 4, ""))),"")</f>
        <v/>
      </c>
      <c r="C2430" s="6" t="e">
        <f t="shared" si="228"/>
        <v>#VALUE!</v>
      </c>
      <c r="D2430" s="6" t="e">
        <f t="shared" si="229"/>
        <v>#VALUE!</v>
      </c>
      <c r="E2430" s="6" t="e">
        <f t="shared" si="230"/>
        <v>#VALUE!</v>
      </c>
      <c r="F2430" s="6" t="e">
        <f t="shared" si="231"/>
        <v>#VALUE!</v>
      </c>
      <c r="H2430" s="6" t="str">
        <f>IFERROR(IF(Table1[[#This Row],[Multi-lens? 1]]="No", 1, IF(Table1[[#This Row],[Multi-lens? 1]]="Dual", 2, IF(Table1[[#This Row],[Multi-lens? 1]]="Quad", 4, ""))),"")</f>
        <v/>
      </c>
      <c r="I2430" s="9" t="str">
        <f>IFERROR(Table1[[#This Row],[Name]],"")</f>
        <v/>
      </c>
      <c r="K2430" s="3" t="str">
        <f t="shared" si="226"/>
        <v/>
      </c>
      <c r="M2430" s="4" t="e">
        <f>IF(Table1[[#This Row],[Import to Gateway Calculator?]]="Yes",IFERROR(Table1[[#This Row],[Streaming Resolution '[MP']]],""),0)</f>
        <v>#VALUE!</v>
      </c>
      <c r="N2430" s="4" t="e">
        <f>IF(Table1[[#This Row],[Import to Gateway Calculator?]]="Yes",IFERROR(Table1[[#This Row],[Recording Resolution '[MP']]],""),0)</f>
        <v>#VALUE!</v>
      </c>
      <c r="O2430" s="4" t="e">
        <f>IF(Table1[[#This Row],[Import to Gateway Calculator?]]="Yes",IFERROR(Table1[[#This Row],[Frame Rate '[FPS'] 1]],""),0)</f>
        <v>#VALUE!</v>
      </c>
      <c r="P2430" s="4" t="e">
        <f>IF(Table1[[#This Row],[Import to Gateway Calculator?]]="Yes",IFERROR(Table1[[#This Row],[Days of Storage 1]],""),0)</f>
        <v>#VALUE!</v>
      </c>
    </row>
    <row r="2431" spans="1:16" x14ac:dyDescent="0.25">
      <c r="A2431" s="5" t="e">
        <f t="shared" si="227"/>
        <v>#VALUE!</v>
      </c>
      <c r="B2431" s="6" t="str">
        <f>IFERROR(IF(Table1[[#This Row],[Multi-lens? 1]]="No", 1, IF(Table1[[#This Row],[Multi-lens? 1]]="Dual", 2, IF(Table1[[#This Row],[Multi-lens? 1]]="Quad", 4, ""))),"")</f>
        <v/>
      </c>
      <c r="C2431" s="6" t="e">
        <f t="shared" si="228"/>
        <v>#VALUE!</v>
      </c>
      <c r="D2431" s="6" t="e">
        <f t="shared" si="229"/>
        <v>#VALUE!</v>
      </c>
      <c r="E2431" s="6" t="e">
        <f t="shared" si="230"/>
        <v>#VALUE!</v>
      </c>
      <c r="F2431" s="6" t="e">
        <f t="shared" si="231"/>
        <v>#VALUE!</v>
      </c>
      <c r="H2431" s="6" t="str">
        <f>IFERROR(IF(Table1[[#This Row],[Multi-lens? 1]]="No", 1, IF(Table1[[#This Row],[Multi-lens? 1]]="Dual", 2, IF(Table1[[#This Row],[Multi-lens? 1]]="Quad", 4, ""))),"")</f>
        <v/>
      </c>
      <c r="I2431" s="9" t="str">
        <f>IFERROR(Table1[[#This Row],[Name]],"")</f>
        <v/>
      </c>
      <c r="K2431" s="3" t="str">
        <f t="shared" si="226"/>
        <v/>
      </c>
      <c r="M2431" s="4" t="e">
        <f>IF(Table1[[#This Row],[Import to Gateway Calculator?]]="Yes",IFERROR(Table1[[#This Row],[Streaming Resolution '[MP']]],""),0)</f>
        <v>#VALUE!</v>
      </c>
      <c r="N2431" s="4" t="e">
        <f>IF(Table1[[#This Row],[Import to Gateway Calculator?]]="Yes",IFERROR(Table1[[#This Row],[Recording Resolution '[MP']]],""),0)</f>
        <v>#VALUE!</v>
      </c>
      <c r="O2431" s="4" t="e">
        <f>IF(Table1[[#This Row],[Import to Gateway Calculator?]]="Yes",IFERROR(Table1[[#This Row],[Frame Rate '[FPS'] 1]],""),0)</f>
        <v>#VALUE!</v>
      </c>
      <c r="P2431" s="4" t="e">
        <f>IF(Table1[[#This Row],[Import to Gateway Calculator?]]="Yes",IFERROR(Table1[[#This Row],[Days of Storage 1]],""),0)</f>
        <v>#VALUE!</v>
      </c>
    </row>
    <row r="2432" spans="1:16" x14ac:dyDescent="0.25">
      <c r="A2432" s="5" t="e">
        <f t="shared" si="227"/>
        <v>#VALUE!</v>
      </c>
      <c r="B2432" s="6" t="str">
        <f>IFERROR(IF(Table1[[#This Row],[Multi-lens? 1]]="No", 1, IF(Table1[[#This Row],[Multi-lens? 1]]="Dual", 2, IF(Table1[[#This Row],[Multi-lens? 1]]="Quad", 4, ""))),"")</f>
        <v/>
      </c>
      <c r="C2432" s="6" t="e">
        <f t="shared" si="228"/>
        <v>#VALUE!</v>
      </c>
      <c r="D2432" s="6" t="e">
        <f t="shared" si="229"/>
        <v>#VALUE!</v>
      </c>
      <c r="E2432" s="6" t="e">
        <f t="shared" si="230"/>
        <v>#VALUE!</v>
      </c>
      <c r="F2432" s="6" t="e">
        <f t="shared" si="231"/>
        <v>#VALUE!</v>
      </c>
      <c r="H2432" s="6" t="str">
        <f>IFERROR(IF(Table1[[#This Row],[Multi-lens? 1]]="No", 1, IF(Table1[[#This Row],[Multi-lens? 1]]="Dual", 2, IF(Table1[[#This Row],[Multi-lens? 1]]="Quad", 4, ""))),"")</f>
        <v/>
      </c>
      <c r="I2432" s="9" t="str">
        <f>IFERROR(Table1[[#This Row],[Name]],"")</f>
        <v/>
      </c>
      <c r="K2432" s="3" t="str">
        <f t="shared" si="226"/>
        <v/>
      </c>
      <c r="M2432" s="4" t="e">
        <f>IF(Table1[[#This Row],[Import to Gateway Calculator?]]="Yes",IFERROR(Table1[[#This Row],[Streaming Resolution '[MP']]],""),0)</f>
        <v>#VALUE!</v>
      </c>
      <c r="N2432" s="4" t="e">
        <f>IF(Table1[[#This Row],[Import to Gateway Calculator?]]="Yes",IFERROR(Table1[[#This Row],[Recording Resolution '[MP']]],""),0)</f>
        <v>#VALUE!</v>
      </c>
      <c r="O2432" s="4" t="e">
        <f>IF(Table1[[#This Row],[Import to Gateway Calculator?]]="Yes",IFERROR(Table1[[#This Row],[Frame Rate '[FPS'] 1]],""),0)</f>
        <v>#VALUE!</v>
      </c>
      <c r="P2432" s="4" t="e">
        <f>IF(Table1[[#This Row],[Import to Gateway Calculator?]]="Yes",IFERROR(Table1[[#This Row],[Days of Storage 1]],""),0)</f>
        <v>#VALUE!</v>
      </c>
    </row>
    <row r="2433" spans="1:16" x14ac:dyDescent="0.25">
      <c r="A2433" s="5" t="e">
        <f t="shared" si="227"/>
        <v>#VALUE!</v>
      </c>
      <c r="B2433" s="6" t="str">
        <f>IFERROR(IF(Table1[[#This Row],[Multi-lens? 1]]="No", 1, IF(Table1[[#This Row],[Multi-lens? 1]]="Dual", 2, IF(Table1[[#This Row],[Multi-lens? 1]]="Quad", 4, ""))),"")</f>
        <v/>
      </c>
      <c r="C2433" s="6" t="e">
        <f t="shared" si="228"/>
        <v>#VALUE!</v>
      </c>
      <c r="D2433" s="6" t="e">
        <f t="shared" si="229"/>
        <v>#VALUE!</v>
      </c>
      <c r="E2433" s="6" t="e">
        <f t="shared" si="230"/>
        <v>#VALUE!</v>
      </c>
      <c r="F2433" s="6" t="e">
        <f t="shared" si="231"/>
        <v>#VALUE!</v>
      </c>
      <c r="H2433" s="6" t="str">
        <f>IFERROR(IF(Table1[[#This Row],[Multi-lens? 1]]="No", 1, IF(Table1[[#This Row],[Multi-lens? 1]]="Dual", 2, IF(Table1[[#This Row],[Multi-lens? 1]]="Quad", 4, ""))),"")</f>
        <v/>
      </c>
      <c r="I2433" s="9" t="str">
        <f>IFERROR(Table1[[#This Row],[Name]],"")</f>
        <v/>
      </c>
      <c r="K2433" s="3" t="str">
        <f t="shared" si="226"/>
        <v/>
      </c>
      <c r="M2433" s="4" t="e">
        <f>IF(Table1[[#This Row],[Import to Gateway Calculator?]]="Yes",IFERROR(Table1[[#This Row],[Streaming Resolution '[MP']]],""),0)</f>
        <v>#VALUE!</v>
      </c>
      <c r="N2433" s="4" t="e">
        <f>IF(Table1[[#This Row],[Import to Gateway Calculator?]]="Yes",IFERROR(Table1[[#This Row],[Recording Resolution '[MP']]],""),0)</f>
        <v>#VALUE!</v>
      </c>
      <c r="O2433" s="4" t="e">
        <f>IF(Table1[[#This Row],[Import to Gateway Calculator?]]="Yes",IFERROR(Table1[[#This Row],[Frame Rate '[FPS'] 1]],""),0)</f>
        <v>#VALUE!</v>
      </c>
      <c r="P2433" s="4" t="e">
        <f>IF(Table1[[#This Row],[Import to Gateway Calculator?]]="Yes",IFERROR(Table1[[#This Row],[Days of Storage 1]],""),0)</f>
        <v>#VALUE!</v>
      </c>
    </row>
    <row r="2434" spans="1:16" x14ac:dyDescent="0.25">
      <c r="A2434" s="5" t="e">
        <f t="shared" si="227"/>
        <v>#VALUE!</v>
      </c>
      <c r="B2434" s="6" t="str">
        <f>IFERROR(IF(Table1[[#This Row],[Multi-lens? 1]]="No", 1, IF(Table1[[#This Row],[Multi-lens? 1]]="Dual", 2, IF(Table1[[#This Row],[Multi-lens? 1]]="Quad", 4, ""))),"")</f>
        <v/>
      </c>
      <c r="C2434" s="6" t="e">
        <f t="shared" si="228"/>
        <v>#VALUE!</v>
      </c>
      <c r="D2434" s="6" t="e">
        <f t="shared" si="229"/>
        <v>#VALUE!</v>
      </c>
      <c r="E2434" s="6" t="e">
        <f t="shared" si="230"/>
        <v>#VALUE!</v>
      </c>
      <c r="F2434" s="6" t="e">
        <f t="shared" si="231"/>
        <v>#VALUE!</v>
      </c>
      <c r="H2434" s="6" t="str">
        <f>IFERROR(IF(Table1[[#This Row],[Multi-lens? 1]]="No", 1, IF(Table1[[#This Row],[Multi-lens? 1]]="Dual", 2, IF(Table1[[#This Row],[Multi-lens? 1]]="Quad", 4, ""))),"")</f>
        <v/>
      </c>
      <c r="I2434" s="9" t="str">
        <f>IFERROR(Table1[[#This Row],[Name]],"")</f>
        <v/>
      </c>
      <c r="K2434" s="3" t="str">
        <f t="shared" si="226"/>
        <v/>
      </c>
      <c r="M2434" s="4" t="e">
        <f>IF(Table1[[#This Row],[Import to Gateway Calculator?]]="Yes",IFERROR(Table1[[#This Row],[Streaming Resolution '[MP']]],""),0)</f>
        <v>#VALUE!</v>
      </c>
      <c r="N2434" s="4" t="e">
        <f>IF(Table1[[#This Row],[Import to Gateway Calculator?]]="Yes",IFERROR(Table1[[#This Row],[Recording Resolution '[MP']]],""),0)</f>
        <v>#VALUE!</v>
      </c>
      <c r="O2434" s="4" t="e">
        <f>IF(Table1[[#This Row],[Import to Gateway Calculator?]]="Yes",IFERROR(Table1[[#This Row],[Frame Rate '[FPS'] 1]],""),0)</f>
        <v>#VALUE!</v>
      </c>
      <c r="P2434" s="4" t="e">
        <f>IF(Table1[[#This Row],[Import to Gateway Calculator?]]="Yes",IFERROR(Table1[[#This Row],[Days of Storage 1]],""),0)</f>
        <v>#VALUE!</v>
      </c>
    </row>
    <row r="2435" spans="1:16" x14ac:dyDescent="0.25">
      <c r="A2435" s="5" t="e">
        <f t="shared" si="227"/>
        <v>#VALUE!</v>
      </c>
      <c r="B2435" s="6" t="str">
        <f>IFERROR(IF(Table1[[#This Row],[Multi-lens? 1]]="No", 1, IF(Table1[[#This Row],[Multi-lens? 1]]="Dual", 2, IF(Table1[[#This Row],[Multi-lens? 1]]="Quad", 4, ""))),"")</f>
        <v/>
      </c>
      <c r="C2435" s="6" t="e">
        <f t="shared" si="228"/>
        <v>#VALUE!</v>
      </c>
      <c r="D2435" s="6" t="e">
        <f t="shared" si="229"/>
        <v>#VALUE!</v>
      </c>
      <c r="E2435" s="6" t="e">
        <f t="shared" si="230"/>
        <v>#VALUE!</v>
      </c>
      <c r="F2435" s="6" t="e">
        <f t="shared" si="231"/>
        <v>#VALUE!</v>
      </c>
      <c r="H2435" s="6" t="str">
        <f>IFERROR(IF(Table1[[#This Row],[Multi-lens? 1]]="No", 1, IF(Table1[[#This Row],[Multi-lens? 1]]="Dual", 2, IF(Table1[[#This Row],[Multi-lens? 1]]="Quad", 4, ""))),"")</f>
        <v/>
      </c>
      <c r="I2435" s="9" t="str">
        <f>IFERROR(Table1[[#This Row],[Name]],"")</f>
        <v/>
      </c>
      <c r="K2435" s="3" t="str">
        <f t="shared" ref="K2435:K2498" si="232">IFERROR(IF(I2435=0,"",I2435),"")</f>
        <v/>
      </c>
      <c r="M2435" s="4" t="e">
        <f>IF(Table1[[#This Row],[Import to Gateway Calculator?]]="Yes",IFERROR(Table1[[#This Row],[Streaming Resolution '[MP']]],""),0)</f>
        <v>#VALUE!</v>
      </c>
      <c r="N2435" s="4" t="e">
        <f>IF(Table1[[#This Row],[Import to Gateway Calculator?]]="Yes",IFERROR(Table1[[#This Row],[Recording Resolution '[MP']]],""),0)</f>
        <v>#VALUE!</v>
      </c>
      <c r="O2435" s="4" t="e">
        <f>IF(Table1[[#This Row],[Import to Gateway Calculator?]]="Yes",IFERROR(Table1[[#This Row],[Frame Rate '[FPS'] 1]],""),0)</f>
        <v>#VALUE!</v>
      </c>
      <c r="P2435" s="4" t="e">
        <f>IF(Table1[[#This Row],[Import to Gateway Calculator?]]="Yes",IFERROR(Table1[[#This Row],[Days of Storage 1]],""),0)</f>
        <v>#VALUE!</v>
      </c>
    </row>
    <row r="2436" spans="1:16" x14ac:dyDescent="0.25">
      <c r="A2436" s="5" t="e">
        <f t="shared" si="227"/>
        <v>#VALUE!</v>
      </c>
      <c r="B2436" s="6" t="str">
        <f>IFERROR(IF(Table1[[#This Row],[Multi-lens? 1]]="No", 1, IF(Table1[[#This Row],[Multi-lens? 1]]="Dual", 2, IF(Table1[[#This Row],[Multi-lens? 1]]="Quad", 4, ""))),"")</f>
        <v/>
      </c>
      <c r="C2436" s="6" t="e">
        <f t="shared" si="228"/>
        <v>#VALUE!</v>
      </c>
      <c r="D2436" s="6" t="e">
        <f t="shared" si="229"/>
        <v>#VALUE!</v>
      </c>
      <c r="E2436" s="6" t="e">
        <f t="shared" si="230"/>
        <v>#VALUE!</v>
      </c>
      <c r="F2436" s="6" t="e">
        <f t="shared" si="231"/>
        <v>#VALUE!</v>
      </c>
      <c r="H2436" s="6" t="str">
        <f>IFERROR(IF(Table1[[#This Row],[Multi-lens? 1]]="No", 1, IF(Table1[[#This Row],[Multi-lens? 1]]="Dual", 2, IF(Table1[[#This Row],[Multi-lens? 1]]="Quad", 4, ""))),"")</f>
        <v/>
      </c>
      <c r="I2436" s="9" t="str">
        <f>IFERROR(Table1[[#This Row],[Name]],"")</f>
        <v/>
      </c>
      <c r="K2436" s="3" t="str">
        <f t="shared" si="232"/>
        <v/>
      </c>
      <c r="M2436" s="4" t="e">
        <f>IF(Table1[[#This Row],[Import to Gateway Calculator?]]="Yes",IFERROR(Table1[[#This Row],[Streaming Resolution '[MP']]],""),0)</f>
        <v>#VALUE!</v>
      </c>
      <c r="N2436" s="4" t="e">
        <f>IF(Table1[[#This Row],[Import to Gateway Calculator?]]="Yes",IFERROR(Table1[[#This Row],[Recording Resolution '[MP']]],""),0)</f>
        <v>#VALUE!</v>
      </c>
      <c r="O2436" s="4" t="e">
        <f>IF(Table1[[#This Row],[Import to Gateway Calculator?]]="Yes",IFERROR(Table1[[#This Row],[Frame Rate '[FPS'] 1]],""),0)</f>
        <v>#VALUE!</v>
      </c>
      <c r="P2436" s="4" t="e">
        <f>IF(Table1[[#This Row],[Import to Gateway Calculator?]]="Yes",IFERROR(Table1[[#This Row],[Days of Storage 1]],""),0)</f>
        <v>#VALUE!</v>
      </c>
    </row>
    <row r="2437" spans="1:16" x14ac:dyDescent="0.25">
      <c r="A2437" s="5" t="e">
        <f t="shared" si="227"/>
        <v>#VALUE!</v>
      </c>
      <c r="B2437" s="6" t="str">
        <f>IFERROR(IF(Table1[[#This Row],[Multi-lens? 1]]="No", 1, IF(Table1[[#This Row],[Multi-lens? 1]]="Dual", 2, IF(Table1[[#This Row],[Multi-lens? 1]]="Quad", 4, ""))),"")</f>
        <v/>
      </c>
      <c r="C2437" s="6" t="e">
        <f t="shared" si="228"/>
        <v>#VALUE!</v>
      </c>
      <c r="D2437" s="6" t="e">
        <f t="shared" si="229"/>
        <v>#VALUE!</v>
      </c>
      <c r="E2437" s="6" t="e">
        <f t="shared" si="230"/>
        <v>#VALUE!</v>
      </c>
      <c r="F2437" s="6" t="e">
        <f t="shared" si="231"/>
        <v>#VALUE!</v>
      </c>
      <c r="H2437" s="6" t="str">
        <f>IFERROR(IF(Table1[[#This Row],[Multi-lens? 1]]="No", 1, IF(Table1[[#This Row],[Multi-lens? 1]]="Dual", 2, IF(Table1[[#This Row],[Multi-lens? 1]]="Quad", 4, ""))),"")</f>
        <v/>
      </c>
      <c r="I2437" s="9" t="str">
        <f>IFERROR(Table1[[#This Row],[Name]],"")</f>
        <v/>
      </c>
      <c r="K2437" s="3" t="str">
        <f t="shared" si="232"/>
        <v/>
      </c>
      <c r="M2437" s="4" t="e">
        <f>IF(Table1[[#This Row],[Import to Gateway Calculator?]]="Yes",IFERROR(Table1[[#This Row],[Streaming Resolution '[MP']]],""),0)</f>
        <v>#VALUE!</v>
      </c>
      <c r="N2437" s="4" t="e">
        <f>IF(Table1[[#This Row],[Import to Gateway Calculator?]]="Yes",IFERROR(Table1[[#This Row],[Recording Resolution '[MP']]],""),0)</f>
        <v>#VALUE!</v>
      </c>
      <c r="O2437" s="4" t="e">
        <f>IF(Table1[[#This Row],[Import to Gateway Calculator?]]="Yes",IFERROR(Table1[[#This Row],[Frame Rate '[FPS'] 1]],""),0)</f>
        <v>#VALUE!</v>
      </c>
      <c r="P2437" s="4" t="e">
        <f>IF(Table1[[#This Row],[Import to Gateway Calculator?]]="Yes",IFERROR(Table1[[#This Row],[Days of Storage 1]],""),0)</f>
        <v>#VALUE!</v>
      </c>
    </row>
    <row r="2438" spans="1:16" x14ac:dyDescent="0.25">
      <c r="A2438" s="5" t="e">
        <f t="shared" si="227"/>
        <v>#VALUE!</v>
      </c>
      <c r="B2438" s="6" t="str">
        <f>IFERROR(IF(Table1[[#This Row],[Multi-lens? 1]]="No", 1, IF(Table1[[#This Row],[Multi-lens? 1]]="Dual", 2, IF(Table1[[#This Row],[Multi-lens? 1]]="Quad", 4, ""))),"")</f>
        <v/>
      </c>
      <c r="C2438" s="6" t="e">
        <f t="shared" si="228"/>
        <v>#VALUE!</v>
      </c>
      <c r="D2438" s="6" t="e">
        <f t="shared" si="229"/>
        <v>#VALUE!</v>
      </c>
      <c r="E2438" s="6" t="e">
        <f t="shared" si="230"/>
        <v>#VALUE!</v>
      </c>
      <c r="F2438" s="6" t="e">
        <f t="shared" si="231"/>
        <v>#VALUE!</v>
      </c>
      <c r="H2438" s="6" t="str">
        <f>IFERROR(IF(Table1[[#This Row],[Multi-lens? 1]]="No", 1, IF(Table1[[#This Row],[Multi-lens? 1]]="Dual", 2, IF(Table1[[#This Row],[Multi-lens? 1]]="Quad", 4, ""))),"")</f>
        <v/>
      </c>
      <c r="I2438" s="9" t="str">
        <f>IFERROR(Table1[[#This Row],[Name]],"")</f>
        <v/>
      </c>
      <c r="K2438" s="3" t="str">
        <f t="shared" si="232"/>
        <v/>
      </c>
      <c r="M2438" s="4" t="e">
        <f>IF(Table1[[#This Row],[Import to Gateway Calculator?]]="Yes",IFERROR(Table1[[#This Row],[Streaming Resolution '[MP']]],""),0)</f>
        <v>#VALUE!</v>
      </c>
      <c r="N2438" s="4" t="e">
        <f>IF(Table1[[#This Row],[Import to Gateway Calculator?]]="Yes",IFERROR(Table1[[#This Row],[Recording Resolution '[MP']]],""),0)</f>
        <v>#VALUE!</v>
      </c>
      <c r="O2438" s="4" t="e">
        <f>IF(Table1[[#This Row],[Import to Gateway Calculator?]]="Yes",IFERROR(Table1[[#This Row],[Frame Rate '[FPS'] 1]],""),0)</f>
        <v>#VALUE!</v>
      </c>
      <c r="P2438" s="4" t="e">
        <f>IF(Table1[[#This Row],[Import to Gateway Calculator?]]="Yes",IFERROR(Table1[[#This Row],[Days of Storage 1]],""),0)</f>
        <v>#VALUE!</v>
      </c>
    </row>
    <row r="2439" spans="1:16" x14ac:dyDescent="0.25">
      <c r="A2439" s="5" t="e">
        <f t="shared" ref="A2439:A2502" si="233">IF(D2439=0,"",K2439)</f>
        <v>#VALUE!</v>
      </c>
      <c r="B2439" s="6" t="str">
        <f>IFERROR(IF(Table1[[#This Row],[Multi-lens? 1]]="No", 1, IF(Table1[[#This Row],[Multi-lens? 1]]="Dual", 2, IF(Table1[[#This Row],[Multi-lens? 1]]="Quad", 4, ""))),"")</f>
        <v/>
      </c>
      <c r="C2439" s="6" t="e">
        <f t="shared" ref="C2439:C2502" si="234">M2439</f>
        <v>#VALUE!</v>
      </c>
      <c r="D2439" s="6" t="e">
        <f t="shared" ref="D2439:D2502" si="235">N2439</f>
        <v>#VALUE!</v>
      </c>
      <c r="E2439" s="6" t="e">
        <f t="shared" ref="E2439:E2502" si="236">O2439</f>
        <v>#VALUE!</v>
      </c>
      <c r="F2439" s="6" t="e">
        <f t="shared" ref="F2439:F2502" si="237">P2439</f>
        <v>#VALUE!</v>
      </c>
      <c r="H2439" s="6" t="str">
        <f>IFERROR(IF(Table1[[#This Row],[Multi-lens? 1]]="No", 1, IF(Table1[[#This Row],[Multi-lens? 1]]="Dual", 2, IF(Table1[[#This Row],[Multi-lens? 1]]="Quad", 4, ""))),"")</f>
        <v/>
      </c>
      <c r="I2439" s="9" t="str">
        <f>IFERROR(Table1[[#This Row],[Name]],"")</f>
        <v/>
      </c>
      <c r="K2439" s="3" t="str">
        <f t="shared" si="232"/>
        <v/>
      </c>
      <c r="M2439" s="4" t="e">
        <f>IF(Table1[[#This Row],[Import to Gateway Calculator?]]="Yes",IFERROR(Table1[[#This Row],[Streaming Resolution '[MP']]],""),0)</f>
        <v>#VALUE!</v>
      </c>
      <c r="N2439" s="4" t="e">
        <f>IF(Table1[[#This Row],[Import to Gateway Calculator?]]="Yes",IFERROR(Table1[[#This Row],[Recording Resolution '[MP']]],""),0)</f>
        <v>#VALUE!</v>
      </c>
      <c r="O2439" s="4" t="e">
        <f>IF(Table1[[#This Row],[Import to Gateway Calculator?]]="Yes",IFERROR(Table1[[#This Row],[Frame Rate '[FPS'] 1]],""),0)</f>
        <v>#VALUE!</v>
      </c>
      <c r="P2439" s="4" t="e">
        <f>IF(Table1[[#This Row],[Import to Gateway Calculator?]]="Yes",IFERROR(Table1[[#This Row],[Days of Storage 1]],""),0)</f>
        <v>#VALUE!</v>
      </c>
    </row>
    <row r="2440" spans="1:16" x14ac:dyDescent="0.25">
      <c r="A2440" s="5" t="e">
        <f t="shared" si="233"/>
        <v>#VALUE!</v>
      </c>
      <c r="B2440" s="6" t="str">
        <f>IFERROR(IF(Table1[[#This Row],[Multi-lens? 1]]="No", 1, IF(Table1[[#This Row],[Multi-lens? 1]]="Dual", 2, IF(Table1[[#This Row],[Multi-lens? 1]]="Quad", 4, ""))),"")</f>
        <v/>
      </c>
      <c r="C2440" s="6" t="e">
        <f t="shared" si="234"/>
        <v>#VALUE!</v>
      </c>
      <c r="D2440" s="6" t="e">
        <f t="shared" si="235"/>
        <v>#VALUE!</v>
      </c>
      <c r="E2440" s="6" t="e">
        <f t="shared" si="236"/>
        <v>#VALUE!</v>
      </c>
      <c r="F2440" s="6" t="e">
        <f t="shared" si="237"/>
        <v>#VALUE!</v>
      </c>
      <c r="H2440" s="6" t="str">
        <f>IFERROR(IF(Table1[[#This Row],[Multi-lens? 1]]="No", 1, IF(Table1[[#This Row],[Multi-lens? 1]]="Dual", 2, IF(Table1[[#This Row],[Multi-lens? 1]]="Quad", 4, ""))),"")</f>
        <v/>
      </c>
      <c r="I2440" s="9" t="str">
        <f>IFERROR(Table1[[#This Row],[Name]],"")</f>
        <v/>
      </c>
      <c r="K2440" s="3" t="str">
        <f t="shared" si="232"/>
        <v/>
      </c>
      <c r="M2440" s="4" t="e">
        <f>IF(Table1[[#This Row],[Import to Gateway Calculator?]]="Yes",IFERROR(Table1[[#This Row],[Streaming Resolution '[MP']]],""),0)</f>
        <v>#VALUE!</v>
      </c>
      <c r="N2440" s="4" t="e">
        <f>IF(Table1[[#This Row],[Import to Gateway Calculator?]]="Yes",IFERROR(Table1[[#This Row],[Recording Resolution '[MP']]],""),0)</f>
        <v>#VALUE!</v>
      </c>
      <c r="O2440" s="4" t="e">
        <f>IF(Table1[[#This Row],[Import to Gateway Calculator?]]="Yes",IFERROR(Table1[[#This Row],[Frame Rate '[FPS'] 1]],""),0)</f>
        <v>#VALUE!</v>
      </c>
      <c r="P2440" s="4" t="e">
        <f>IF(Table1[[#This Row],[Import to Gateway Calculator?]]="Yes",IFERROR(Table1[[#This Row],[Days of Storage 1]],""),0)</f>
        <v>#VALUE!</v>
      </c>
    </row>
    <row r="2441" spans="1:16" x14ac:dyDescent="0.25">
      <c r="A2441" s="5" t="e">
        <f t="shared" si="233"/>
        <v>#VALUE!</v>
      </c>
      <c r="B2441" s="6" t="str">
        <f>IFERROR(IF(Table1[[#This Row],[Multi-lens? 1]]="No", 1, IF(Table1[[#This Row],[Multi-lens? 1]]="Dual", 2, IF(Table1[[#This Row],[Multi-lens? 1]]="Quad", 4, ""))),"")</f>
        <v/>
      </c>
      <c r="C2441" s="6" t="e">
        <f t="shared" si="234"/>
        <v>#VALUE!</v>
      </c>
      <c r="D2441" s="6" t="e">
        <f t="shared" si="235"/>
        <v>#VALUE!</v>
      </c>
      <c r="E2441" s="6" t="e">
        <f t="shared" si="236"/>
        <v>#VALUE!</v>
      </c>
      <c r="F2441" s="6" t="e">
        <f t="shared" si="237"/>
        <v>#VALUE!</v>
      </c>
      <c r="H2441" s="6" t="str">
        <f>IFERROR(IF(Table1[[#This Row],[Multi-lens? 1]]="No", 1, IF(Table1[[#This Row],[Multi-lens? 1]]="Dual", 2, IF(Table1[[#This Row],[Multi-lens? 1]]="Quad", 4, ""))),"")</f>
        <v/>
      </c>
      <c r="I2441" s="9" t="str">
        <f>IFERROR(Table1[[#This Row],[Name]],"")</f>
        <v/>
      </c>
      <c r="K2441" s="3" t="str">
        <f t="shared" si="232"/>
        <v/>
      </c>
      <c r="M2441" s="4" t="e">
        <f>IF(Table1[[#This Row],[Import to Gateway Calculator?]]="Yes",IFERROR(Table1[[#This Row],[Streaming Resolution '[MP']]],""),0)</f>
        <v>#VALUE!</v>
      </c>
      <c r="N2441" s="4" t="e">
        <f>IF(Table1[[#This Row],[Import to Gateway Calculator?]]="Yes",IFERROR(Table1[[#This Row],[Recording Resolution '[MP']]],""),0)</f>
        <v>#VALUE!</v>
      </c>
      <c r="O2441" s="4" t="e">
        <f>IF(Table1[[#This Row],[Import to Gateway Calculator?]]="Yes",IFERROR(Table1[[#This Row],[Frame Rate '[FPS'] 1]],""),0)</f>
        <v>#VALUE!</v>
      </c>
      <c r="P2441" s="4" t="e">
        <f>IF(Table1[[#This Row],[Import to Gateway Calculator?]]="Yes",IFERROR(Table1[[#This Row],[Days of Storage 1]],""),0)</f>
        <v>#VALUE!</v>
      </c>
    </row>
    <row r="2442" spans="1:16" x14ac:dyDescent="0.25">
      <c r="A2442" s="5" t="e">
        <f t="shared" si="233"/>
        <v>#VALUE!</v>
      </c>
      <c r="B2442" s="6" t="str">
        <f>IFERROR(IF(Table1[[#This Row],[Multi-lens? 1]]="No", 1, IF(Table1[[#This Row],[Multi-lens? 1]]="Dual", 2, IF(Table1[[#This Row],[Multi-lens? 1]]="Quad", 4, ""))),"")</f>
        <v/>
      </c>
      <c r="C2442" s="6" t="e">
        <f t="shared" si="234"/>
        <v>#VALUE!</v>
      </c>
      <c r="D2442" s="6" t="e">
        <f t="shared" si="235"/>
        <v>#VALUE!</v>
      </c>
      <c r="E2442" s="6" t="e">
        <f t="shared" si="236"/>
        <v>#VALUE!</v>
      </c>
      <c r="F2442" s="6" t="e">
        <f t="shared" si="237"/>
        <v>#VALUE!</v>
      </c>
      <c r="H2442" s="6" t="str">
        <f>IFERROR(IF(Table1[[#This Row],[Multi-lens? 1]]="No", 1, IF(Table1[[#This Row],[Multi-lens? 1]]="Dual", 2, IF(Table1[[#This Row],[Multi-lens? 1]]="Quad", 4, ""))),"")</f>
        <v/>
      </c>
      <c r="I2442" s="9" t="str">
        <f>IFERROR(Table1[[#This Row],[Name]],"")</f>
        <v/>
      </c>
      <c r="K2442" s="3" t="str">
        <f t="shared" si="232"/>
        <v/>
      </c>
      <c r="M2442" s="4" t="e">
        <f>IF(Table1[[#This Row],[Import to Gateway Calculator?]]="Yes",IFERROR(Table1[[#This Row],[Streaming Resolution '[MP']]],""),0)</f>
        <v>#VALUE!</v>
      </c>
      <c r="N2442" s="4" t="e">
        <f>IF(Table1[[#This Row],[Import to Gateway Calculator?]]="Yes",IFERROR(Table1[[#This Row],[Recording Resolution '[MP']]],""),0)</f>
        <v>#VALUE!</v>
      </c>
      <c r="O2442" s="4" t="e">
        <f>IF(Table1[[#This Row],[Import to Gateway Calculator?]]="Yes",IFERROR(Table1[[#This Row],[Frame Rate '[FPS'] 1]],""),0)</f>
        <v>#VALUE!</v>
      </c>
      <c r="P2442" s="4" t="e">
        <f>IF(Table1[[#This Row],[Import to Gateway Calculator?]]="Yes",IFERROR(Table1[[#This Row],[Days of Storage 1]],""),0)</f>
        <v>#VALUE!</v>
      </c>
    </row>
    <row r="2443" spans="1:16" x14ac:dyDescent="0.25">
      <c r="A2443" s="5" t="e">
        <f t="shared" si="233"/>
        <v>#VALUE!</v>
      </c>
      <c r="B2443" s="6" t="str">
        <f>IFERROR(IF(Table1[[#This Row],[Multi-lens? 1]]="No", 1, IF(Table1[[#This Row],[Multi-lens? 1]]="Dual", 2, IF(Table1[[#This Row],[Multi-lens? 1]]="Quad", 4, ""))),"")</f>
        <v/>
      </c>
      <c r="C2443" s="6" t="e">
        <f t="shared" si="234"/>
        <v>#VALUE!</v>
      </c>
      <c r="D2443" s="6" t="e">
        <f t="shared" si="235"/>
        <v>#VALUE!</v>
      </c>
      <c r="E2443" s="6" t="e">
        <f t="shared" si="236"/>
        <v>#VALUE!</v>
      </c>
      <c r="F2443" s="6" t="e">
        <f t="shared" si="237"/>
        <v>#VALUE!</v>
      </c>
      <c r="H2443" s="6" t="str">
        <f>IFERROR(IF(Table1[[#This Row],[Multi-lens? 1]]="No", 1, IF(Table1[[#This Row],[Multi-lens? 1]]="Dual", 2, IF(Table1[[#This Row],[Multi-lens? 1]]="Quad", 4, ""))),"")</f>
        <v/>
      </c>
      <c r="I2443" s="9" t="str">
        <f>IFERROR(Table1[[#This Row],[Name]],"")</f>
        <v/>
      </c>
      <c r="K2443" s="3" t="str">
        <f t="shared" si="232"/>
        <v/>
      </c>
      <c r="M2443" s="4" t="e">
        <f>IF(Table1[[#This Row],[Import to Gateway Calculator?]]="Yes",IFERROR(Table1[[#This Row],[Streaming Resolution '[MP']]],""),0)</f>
        <v>#VALUE!</v>
      </c>
      <c r="N2443" s="4" t="e">
        <f>IF(Table1[[#This Row],[Import to Gateway Calculator?]]="Yes",IFERROR(Table1[[#This Row],[Recording Resolution '[MP']]],""),0)</f>
        <v>#VALUE!</v>
      </c>
      <c r="O2443" s="4" t="e">
        <f>IF(Table1[[#This Row],[Import to Gateway Calculator?]]="Yes",IFERROR(Table1[[#This Row],[Frame Rate '[FPS'] 1]],""),0)</f>
        <v>#VALUE!</v>
      </c>
      <c r="P2443" s="4" t="e">
        <f>IF(Table1[[#This Row],[Import to Gateway Calculator?]]="Yes",IFERROR(Table1[[#This Row],[Days of Storage 1]],""),0)</f>
        <v>#VALUE!</v>
      </c>
    </row>
    <row r="2444" spans="1:16" x14ac:dyDescent="0.25">
      <c r="A2444" s="5" t="e">
        <f t="shared" si="233"/>
        <v>#VALUE!</v>
      </c>
      <c r="B2444" s="6" t="str">
        <f>IFERROR(IF(Table1[[#This Row],[Multi-lens? 1]]="No", 1, IF(Table1[[#This Row],[Multi-lens? 1]]="Dual", 2, IF(Table1[[#This Row],[Multi-lens? 1]]="Quad", 4, ""))),"")</f>
        <v/>
      </c>
      <c r="C2444" s="6" t="e">
        <f t="shared" si="234"/>
        <v>#VALUE!</v>
      </c>
      <c r="D2444" s="6" t="e">
        <f t="shared" si="235"/>
        <v>#VALUE!</v>
      </c>
      <c r="E2444" s="6" t="e">
        <f t="shared" si="236"/>
        <v>#VALUE!</v>
      </c>
      <c r="F2444" s="6" t="e">
        <f t="shared" si="237"/>
        <v>#VALUE!</v>
      </c>
      <c r="H2444" s="6" t="str">
        <f>IFERROR(IF(Table1[[#This Row],[Multi-lens? 1]]="No", 1, IF(Table1[[#This Row],[Multi-lens? 1]]="Dual", 2, IF(Table1[[#This Row],[Multi-lens? 1]]="Quad", 4, ""))),"")</f>
        <v/>
      </c>
      <c r="I2444" s="9" t="str">
        <f>IFERROR(Table1[[#This Row],[Name]],"")</f>
        <v/>
      </c>
      <c r="K2444" s="3" t="str">
        <f t="shared" si="232"/>
        <v/>
      </c>
      <c r="M2444" s="4" t="e">
        <f>IF(Table1[[#This Row],[Import to Gateway Calculator?]]="Yes",IFERROR(Table1[[#This Row],[Streaming Resolution '[MP']]],""),0)</f>
        <v>#VALUE!</v>
      </c>
      <c r="N2444" s="4" t="e">
        <f>IF(Table1[[#This Row],[Import to Gateway Calculator?]]="Yes",IFERROR(Table1[[#This Row],[Recording Resolution '[MP']]],""),0)</f>
        <v>#VALUE!</v>
      </c>
      <c r="O2444" s="4" t="e">
        <f>IF(Table1[[#This Row],[Import to Gateway Calculator?]]="Yes",IFERROR(Table1[[#This Row],[Frame Rate '[FPS'] 1]],""),0)</f>
        <v>#VALUE!</v>
      </c>
      <c r="P2444" s="4" t="e">
        <f>IF(Table1[[#This Row],[Import to Gateway Calculator?]]="Yes",IFERROR(Table1[[#This Row],[Days of Storage 1]],""),0)</f>
        <v>#VALUE!</v>
      </c>
    </row>
    <row r="2445" spans="1:16" x14ac:dyDescent="0.25">
      <c r="A2445" s="5" t="e">
        <f t="shared" si="233"/>
        <v>#VALUE!</v>
      </c>
      <c r="B2445" s="6" t="str">
        <f>IFERROR(IF(Table1[[#This Row],[Multi-lens? 1]]="No", 1, IF(Table1[[#This Row],[Multi-lens? 1]]="Dual", 2, IF(Table1[[#This Row],[Multi-lens? 1]]="Quad", 4, ""))),"")</f>
        <v/>
      </c>
      <c r="C2445" s="6" t="e">
        <f t="shared" si="234"/>
        <v>#VALUE!</v>
      </c>
      <c r="D2445" s="6" t="e">
        <f t="shared" si="235"/>
        <v>#VALUE!</v>
      </c>
      <c r="E2445" s="6" t="e">
        <f t="shared" si="236"/>
        <v>#VALUE!</v>
      </c>
      <c r="F2445" s="6" t="e">
        <f t="shared" si="237"/>
        <v>#VALUE!</v>
      </c>
      <c r="H2445" s="6" t="str">
        <f>IFERROR(IF(Table1[[#This Row],[Multi-lens? 1]]="No", 1, IF(Table1[[#This Row],[Multi-lens? 1]]="Dual", 2, IF(Table1[[#This Row],[Multi-lens? 1]]="Quad", 4, ""))),"")</f>
        <v/>
      </c>
      <c r="I2445" s="9" t="str">
        <f>IFERROR(Table1[[#This Row],[Name]],"")</f>
        <v/>
      </c>
      <c r="K2445" s="3" t="str">
        <f t="shared" si="232"/>
        <v/>
      </c>
      <c r="M2445" s="4" t="e">
        <f>IF(Table1[[#This Row],[Import to Gateway Calculator?]]="Yes",IFERROR(Table1[[#This Row],[Streaming Resolution '[MP']]],""),0)</f>
        <v>#VALUE!</v>
      </c>
      <c r="N2445" s="4" t="e">
        <f>IF(Table1[[#This Row],[Import to Gateway Calculator?]]="Yes",IFERROR(Table1[[#This Row],[Recording Resolution '[MP']]],""),0)</f>
        <v>#VALUE!</v>
      </c>
      <c r="O2445" s="4" t="e">
        <f>IF(Table1[[#This Row],[Import to Gateway Calculator?]]="Yes",IFERROR(Table1[[#This Row],[Frame Rate '[FPS'] 1]],""),0)</f>
        <v>#VALUE!</v>
      </c>
      <c r="P2445" s="4" t="e">
        <f>IF(Table1[[#This Row],[Import to Gateway Calculator?]]="Yes",IFERROR(Table1[[#This Row],[Days of Storage 1]],""),0)</f>
        <v>#VALUE!</v>
      </c>
    </row>
    <row r="2446" spans="1:16" x14ac:dyDescent="0.25">
      <c r="A2446" s="5" t="e">
        <f t="shared" si="233"/>
        <v>#VALUE!</v>
      </c>
      <c r="B2446" s="6" t="str">
        <f>IFERROR(IF(Table1[[#This Row],[Multi-lens? 1]]="No", 1, IF(Table1[[#This Row],[Multi-lens? 1]]="Dual", 2, IF(Table1[[#This Row],[Multi-lens? 1]]="Quad", 4, ""))),"")</f>
        <v/>
      </c>
      <c r="C2446" s="6" t="e">
        <f t="shared" si="234"/>
        <v>#VALUE!</v>
      </c>
      <c r="D2446" s="6" t="e">
        <f t="shared" si="235"/>
        <v>#VALUE!</v>
      </c>
      <c r="E2446" s="6" t="e">
        <f t="shared" si="236"/>
        <v>#VALUE!</v>
      </c>
      <c r="F2446" s="6" t="e">
        <f t="shared" si="237"/>
        <v>#VALUE!</v>
      </c>
      <c r="H2446" s="6" t="str">
        <f>IFERROR(IF(Table1[[#This Row],[Multi-lens? 1]]="No", 1, IF(Table1[[#This Row],[Multi-lens? 1]]="Dual", 2, IF(Table1[[#This Row],[Multi-lens? 1]]="Quad", 4, ""))),"")</f>
        <v/>
      </c>
      <c r="I2446" s="9" t="str">
        <f>IFERROR(Table1[[#This Row],[Name]],"")</f>
        <v/>
      </c>
      <c r="K2446" s="3" t="str">
        <f t="shared" si="232"/>
        <v/>
      </c>
      <c r="M2446" s="4" t="e">
        <f>IF(Table1[[#This Row],[Import to Gateway Calculator?]]="Yes",IFERROR(Table1[[#This Row],[Streaming Resolution '[MP']]],""),0)</f>
        <v>#VALUE!</v>
      </c>
      <c r="N2446" s="4" t="e">
        <f>IF(Table1[[#This Row],[Import to Gateway Calculator?]]="Yes",IFERROR(Table1[[#This Row],[Recording Resolution '[MP']]],""),0)</f>
        <v>#VALUE!</v>
      </c>
      <c r="O2446" s="4" t="e">
        <f>IF(Table1[[#This Row],[Import to Gateway Calculator?]]="Yes",IFERROR(Table1[[#This Row],[Frame Rate '[FPS'] 1]],""),0)</f>
        <v>#VALUE!</v>
      </c>
      <c r="P2446" s="4" t="e">
        <f>IF(Table1[[#This Row],[Import to Gateway Calculator?]]="Yes",IFERROR(Table1[[#This Row],[Days of Storage 1]],""),0)</f>
        <v>#VALUE!</v>
      </c>
    </row>
    <row r="2447" spans="1:16" x14ac:dyDescent="0.25">
      <c r="A2447" s="5" t="e">
        <f t="shared" si="233"/>
        <v>#VALUE!</v>
      </c>
      <c r="B2447" s="6" t="str">
        <f>IFERROR(IF(Table1[[#This Row],[Multi-lens? 1]]="No", 1, IF(Table1[[#This Row],[Multi-lens? 1]]="Dual", 2, IF(Table1[[#This Row],[Multi-lens? 1]]="Quad", 4, ""))),"")</f>
        <v/>
      </c>
      <c r="C2447" s="6" t="e">
        <f t="shared" si="234"/>
        <v>#VALUE!</v>
      </c>
      <c r="D2447" s="6" t="e">
        <f t="shared" si="235"/>
        <v>#VALUE!</v>
      </c>
      <c r="E2447" s="6" t="e">
        <f t="shared" si="236"/>
        <v>#VALUE!</v>
      </c>
      <c r="F2447" s="6" t="e">
        <f t="shared" si="237"/>
        <v>#VALUE!</v>
      </c>
      <c r="H2447" s="6" t="str">
        <f>IFERROR(IF(Table1[[#This Row],[Multi-lens? 1]]="No", 1, IF(Table1[[#This Row],[Multi-lens? 1]]="Dual", 2, IF(Table1[[#This Row],[Multi-lens? 1]]="Quad", 4, ""))),"")</f>
        <v/>
      </c>
      <c r="I2447" s="9" t="str">
        <f>IFERROR(Table1[[#This Row],[Name]],"")</f>
        <v/>
      </c>
      <c r="K2447" s="3" t="str">
        <f t="shared" si="232"/>
        <v/>
      </c>
      <c r="M2447" s="4" t="e">
        <f>IF(Table1[[#This Row],[Import to Gateway Calculator?]]="Yes",IFERROR(Table1[[#This Row],[Streaming Resolution '[MP']]],""),0)</f>
        <v>#VALUE!</v>
      </c>
      <c r="N2447" s="4" t="e">
        <f>IF(Table1[[#This Row],[Import to Gateway Calculator?]]="Yes",IFERROR(Table1[[#This Row],[Recording Resolution '[MP']]],""),0)</f>
        <v>#VALUE!</v>
      </c>
      <c r="O2447" s="4" t="e">
        <f>IF(Table1[[#This Row],[Import to Gateway Calculator?]]="Yes",IFERROR(Table1[[#This Row],[Frame Rate '[FPS'] 1]],""),0)</f>
        <v>#VALUE!</v>
      </c>
      <c r="P2447" s="4" t="e">
        <f>IF(Table1[[#This Row],[Import to Gateway Calculator?]]="Yes",IFERROR(Table1[[#This Row],[Days of Storage 1]],""),0)</f>
        <v>#VALUE!</v>
      </c>
    </row>
    <row r="2448" spans="1:16" x14ac:dyDescent="0.25">
      <c r="A2448" s="5" t="e">
        <f t="shared" si="233"/>
        <v>#VALUE!</v>
      </c>
      <c r="B2448" s="6" t="str">
        <f>IFERROR(IF(Table1[[#This Row],[Multi-lens? 1]]="No", 1, IF(Table1[[#This Row],[Multi-lens? 1]]="Dual", 2, IF(Table1[[#This Row],[Multi-lens? 1]]="Quad", 4, ""))),"")</f>
        <v/>
      </c>
      <c r="C2448" s="6" t="e">
        <f t="shared" si="234"/>
        <v>#VALUE!</v>
      </c>
      <c r="D2448" s="6" t="e">
        <f t="shared" si="235"/>
        <v>#VALUE!</v>
      </c>
      <c r="E2448" s="6" t="e">
        <f t="shared" si="236"/>
        <v>#VALUE!</v>
      </c>
      <c r="F2448" s="6" t="e">
        <f t="shared" si="237"/>
        <v>#VALUE!</v>
      </c>
      <c r="H2448" s="6" t="str">
        <f>IFERROR(IF(Table1[[#This Row],[Multi-lens? 1]]="No", 1, IF(Table1[[#This Row],[Multi-lens? 1]]="Dual", 2, IF(Table1[[#This Row],[Multi-lens? 1]]="Quad", 4, ""))),"")</f>
        <v/>
      </c>
      <c r="I2448" s="9" t="str">
        <f>IFERROR(Table1[[#This Row],[Name]],"")</f>
        <v/>
      </c>
      <c r="K2448" s="3" t="str">
        <f t="shared" si="232"/>
        <v/>
      </c>
      <c r="M2448" s="4" t="e">
        <f>IF(Table1[[#This Row],[Import to Gateway Calculator?]]="Yes",IFERROR(Table1[[#This Row],[Streaming Resolution '[MP']]],""),0)</f>
        <v>#VALUE!</v>
      </c>
      <c r="N2448" s="4" t="e">
        <f>IF(Table1[[#This Row],[Import to Gateway Calculator?]]="Yes",IFERROR(Table1[[#This Row],[Recording Resolution '[MP']]],""),0)</f>
        <v>#VALUE!</v>
      </c>
      <c r="O2448" s="4" t="e">
        <f>IF(Table1[[#This Row],[Import to Gateway Calculator?]]="Yes",IFERROR(Table1[[#This Row],[Frame Rate '[FPS'] 1]],""),0)</f>
        <v>#VALUE!</v>
      </c>
      <c r="P2448" s="4" t="e">
        <f>IF(Table1[[#This Row],[Import to Gateway Calculator?]]="Yes",IFERROR(Table1[[#This Row],[Days of Storage 1]],""),0)</f>
        <v>#VALUE!</v>
      </c>
    </row>
    <row r="2449" spans="1:16" x14ac:dyDescent="0.25">
      <c r="A2449" s="5" t="e">
        <f t="shared" si="233"/>
        <v>#VALUE!</v>
      </c>
      <c r="B2449" s="6" t="str">
        <f>IFERROR(IF(Table1[[#This Row],[Multi-lens? 1]]="No", 1, IF(Table1[[#This Row],[Multi-lens? 1]]="Dual", 2, IF(Table1[[#This Row],[Multi-lens? 1]]="Quad", 4, ""))),"")</f>
        <v/>
      </c>
      <c r="C2449" s="6" t="e">
        <f t="shared" si="234"/>
        <v>#VALUE!</v>
      </c>
      <c r="D2449" s="6" t="e">
        <f t="shared" si="235"/>
        <v>#VALUE!</v>
      </c>
      <c r="E2449" s="6" t="e">
        <f t="shared" si="236"/>
        <v>#VALUE!</v>
      </c>
      <c r="F2449" s="6" t="e">
        <f t="shared" si="237"/>
        <v>#VALUE!</v>
      </c>
      <c r="H2449" s="6" t="str">
        <f>IFERROR(IF(Table1[[#This Row],[Multi-lens? 1]]="No", 1, IF(Table1[[#This Row],[Multi-lens? 1]]="Dual", 2, IF(Table1[[#This Row],[Multi-lens? 1]]="Quad", 4, ""))),"")</f>
        <v/>
      </c>
      <c r="I2449" s="9" t="str">
        <f>IFERROR(Table1[[#This Row],[Name]],"")</f>
        <v/>
      </c>
      <c r="K2449" s="3" t="str">
        <f t="shared" si="232"/>
        <v/>
      </c>
      <c r="M2449" s="4" t="e">
        <f>IF(Table1[[#This Row],[Import to Gateway Calculator?]]="Yes",IFERROR(Table1[[#This Row],[Streaming Resolution '[MP']]],""),0)</f>
        <v>#VALUE!</v>
      </c>
      <c r="N2449" s="4" t="e">
        <f>IF(Table1[[#This Row],[Import to Gateway Calculator?]]="Yes",IFERROR(Table1[[#This Row],[Recording Resolution '[MP']]],""),0)</f>
        <v>#VALUE!</v>
      </c>
      <c r="O2449" s="4" t="e">
        <f>IF(Table1[[#This Row],[Import to Gateway Calculator?]]="Yes",IFERROR(Table1[[#This Row],[Frame Rate '[FPS'] 1]],""),0)</f>
        <v>#VALUE!</v>
      </c>
      <c r="P2449" s="4" t="e">
        <f>IF(Table1[[#This Row],[Import to Gateway Calculator?]]="Yes",IFERROR(Table1[[#This Row],[Days of Storage 1]],""),0)</f>
        <v>#VALUE!</v>
      </c>
    </row>
    <row r="2450" spans="1:16" x14ac:dyDescent="0.25">
      <c r="A2450" s="5" t="e">
        <f t="shared" si="233"/>
        <v>#VALUE!</v>
      </c>
      <c r="B2450" s="6" t="str">
        <f>IFERROR(IF(Table1[[#This Row],[Multi-lens? 1]]="No", 1, IF(Table1[[#This Row],[Multi-lens? 1]]="Dual", 2, IF(Table1[[#This Row],[Multi-lens? 1]]="Quad", 4, ""))),"")</f>
        <v/>
      </c>
      <c r="C2450" s="6" t="e">
        <f t="shared" si="234"/>
        <v>#VALUE!</v>
      </c>
      <c r="D2450" s="6" t="e">
        <f t="shared" si="235"/>
        <v>#VALUE!</v>
      </c>
      <c r="E2450" s="6" t="e">
        <f t="shared" si="236"/>
        <v>#VALUE!</v>
      </c>
      <c r="F2450" s="6" t="e">
        <f t="shared" si="237"/>
        <v>#VALUE!</v>
      </c>
      <c r="H2450" s="6" t="str">
        <f>IFERROR(IF(Table1[[#This Row],[Multi-lens? 1]]="No", 1, IF(Table1[[#This Row],[Multi-lens? 1]]="Dual", 2, IF(Table1[[#This Row],[Multi-lens? 1]]="Quad", 4, ""))),"")</f>
        <v/>
      </c>
      <c r="I2450" s="9" t="str">
        <f>IFERROR(Table1[[#This Row],[Name]],"")</f>
        <v/>
      </c>
      <c r="K2450" s="3" t="str">
        <f t="shared" si="232"/>
        <v/>
      </c>
      <c r="M2450" s="4" t="e">
        <f>IF(Table1[[#This Row],[Import to Gateway Calculator?]]="Yes",IFERROR(Table1[[#This Row],[Streaming Resolution '[MP']]],""),0)</f>
        <v>#VALUE!</v>
      </c>
      <c r="N2450" s="4" t="e">
        <f>IF(Table1[[#This Row],[Import to Gateway Calculator?]]="Yes",IFERROR(Table1[[#This Row],[Recording Resolution '[MP']]],""),0)</f>
        <v>#VALUE!</v>
      </c>
      <c r="O2450" s="4" t="e">
        <f>IF(Table1[[#This Row],[Import to Gateway Calculator?]]="Yes",IFERROR(Table1[[#This Row],[Frame Rate '[FPS'] 1]],""),0)</f>
        <v>#VALUE!</v>
      </c>
      <c r="P2450" s="4" t="e">
        <f>IF(Table1[[#This Row],[Import to Gateway Calculator?]]="Yes",IFERROR(Table1[[#This Row],[Days of Storage 1]],""),0)</f>
        <v>#VALUE!</v>
      </c>
    </row>
    <row r="2451" spans="1:16" x14ac:dyDescent="0.25">
      <c r="A2451" s="5" t="e">
        <f t="shared" si="233"/>
        <v>#VALUE!</v>
      </c>
      <c r="B2451" s="6" t="str">
        <f>IFERROR(IF(Table1[[#This Row],[Multi-lens? 1]]="No", 1, IF(Table1[[#This Row],[Multi-lens? 1]]="Dual", 2, IF(Table1[[#This Row],[Multi-lens? 1]]="Quad", 4, ""))),"")</f>
        <v/>
      </c>
      <c r="C2451" s="6" t="e">
        <f t="shared" si="234"/>
        <v>#VALUE!</v>
      </c>
      <c r="D2451" s="6" t="e">
        <f t="shared" si="235"/>
        <v>#VALUE!</v>
      </c>
      <c r="E2451" s="6" t="e">
        <f t="shared" si="236"/>
        <v>#VALUE!</v>
      </c>
      <c r="F2451" s="6" t="e">
        <f t="shared" si="237"/>
        <v>#VALUE!</v>
      </c>
      <c r="H2451" s="6" t="str">
        <f>IFERROR(IF(Table1[[#This Row],[Multi-lens? 1]]="No", 1, IF(Table1[[#This Row],[Multi-lens? 1]]="Dual", 2, IF(Table1[[#This Row],[Multi-lens? 1]]="Quad", 4, ""))),"")</f>
        <v/>
      </c>
      <c r="I2451" s="9" t="str">
        <f>IFERROR(Table1[[#This Row],[Name]],"")</f>
        <v/>
      </c>
      <c r="K2451" s="3" t="str">
        <f t="shared" si="232"/>
        <v/>
      </c>
      <c r="M2451" s="4" t="e">
        <f>IF(Table1[[#This Row],[Import to Gateway Calculator?]]="Yes",IFERROR(Table1[[#This Row],[Streaming Resolution '[MP']]],""),0)</f>
        <v>#VALUE!</v>
      </c>
      <c r="N2451" s="4" t="e">
        <f>IF(Table1[[#This Row],[Import to Gateway Calculator?]]="Yes",IFERROR(Table1[[#This Row],[Recording Resolution '[MP']]],""),0)</f>
        <v>#VALUE!</v>
      </c>
      <c r="O2451" s="4" t="e">
        <f>IF(Table1[[#This Row],[Import to Gateway Calculator?]]="Yes",IFERROR(Table1[[#This Row],[Frame Rate '[FPS'] 1]],""),0)</f>
        <v>#VALUE!</v>
      </c>
      <c r="P2451" s="4" t="e">
        <f>IF(Table1[[#This Row],[Import to Gateway Calculator?]]="Yes",IFERROR(Table1[[#This Row],[Days of Storage 1]],""),0)</f>
        <v>#VALUE!</v>
      </c>
    </row>
    <row r="2452" spans="1:16" x14ac:dyDescent="0.25">
      <c r="A2452" s="5" t="e">
        <f t="shared" si="233"/>
        <v>#VALUE!</v>
      </c>
      <c r="B2452" s="6" t="str">
        <f>IFERROR(IF(Table1[[#This Row],[Multi-lens? 1]]="No", 1, IF(Table1[[#This Row],[Multi-lens? 1]]="Dual", 2, IF(Table1[[#This Row],[Multi-lens? 1]]="Quad", 4, ""))),"")</f>
        <v/>
      </c>
      <c r="C2452" s="6" t="e">
        <f t="shared" si="234"/>
        <v>#VALUE!</v>
      </c>
      <c r="D2452" s="6" t="e">
        <f t="shared" si="235"/>
        <v>#VALUE!</v>
      </c>
      <c r="E2452" s="6" t="e">
        <f t="shared" si="236"/>
        <v>#VALUE!</v>
      </c>
      <c r="F2452" s="6" t="e">
        <f t="shared" si="237"/>
        <v>#VALUE!</v>
      </c>
      <c r="H2452" s="6" t="str">
        <f>IFERROR(IF(Table1[[#This Row],[Multi-lens? 1]]="No", 1, IF(Table1[[#This Row],[Multi-lens? 1]]="Dual", 2, IF(Table1[[#This Row],[Multi-lens? 1]]="Quad", 4, ""))),"")</f>
        <v/>
      </c>
      <c r="I2452" s="9" t="str">
        <f>IFERROR(Table1[[#This Row],[Name]],"")</f>
        <v/>
      </c>
      <c r="K2452" s="3" t="str">
        <f t="shared" si="232"/>
        <v/>
      </c>
      <c r="M2452" s="4" t="e">
        <f>IF(Table1[[#This Row],[Import to Gateway Calculator?]]="Yes",IFERROR(Table1[[#This Row],[Streaming Resolution '[MP']]],""),0)</f>
        <v>#VALUE!</v>
      </c>
      <c r="N2452" s="4" t="e">
        <f>IF(Table1[[#This Row],[Import to Gateway Calculator?]]="Yes",IFERROR(Table1[[#This Row],[Recording Resolution '[MP']]],""),0)</f>
        <v>#VALUE!</v>
      </c>
      <c r="O2452" s="4" t="e">
        <f>IF(Table1[[#This Row],[Import to Gateway Calculator?]]="Yes",IFERROR(Table1[[#This Row],[Frame Rate '[FPS'] 1]],""),0)</f>
        <v>#VALUE!</v>
      </c>
      <c r="P2452" s="4" t="e">
        <f>IF(Table1[[#This Row],[Import to Gateway Calculator?]]="Yes",IFERROR(Table1[[#This Row],[Days of Storage 1]],""),0)</f>
        <v>#VALUE!</v>
      </c>
    </row>
    <row r="2453" spans="1:16" x14ac:dyDescent="0.25">
      <c r="A2453" s="5" t="e">
        <f t="shared" si="233"/>
        <v>#VALUE!</v>
      </c>
      <c r="B2453" s="6" t="str">
        <f>IFERROR(IF(Table1[[#This Row],[Multi-lens? 1]]="No", 1, IF(Table1[[#This Row],[Multi-lens? 1]]="Dual", 2, IF(Table1[[#This Row],[Multi-lens? 1]]="Quad", 4, ""))),"")</f>
        <v/>
      </c>
      <c r="C2453" s="6" t="e">
        <f t="shared" si="234"/>
        <v>#VALUE!</v>
      </c>
      <c r="D2453" s="6" t="e">
        <f t="shared" si="235"/>
        <v>#VALUE!</v>
      </c>
      <c r="E2453" s="6" t="e">
        <f t="shared" si="236"/>
        <v>#VALUE!</v>
      </c>
      <c r="F2453" s="6" t="e">
        <f t="shared" si="237"/>
        <v>#VALUE!</v>
      </c>
      <c r="H2453" s="6" t="str">
        <f>IFERROR(IF(Table1[[#This Row],[Multi-lens? 1]]="No", 1, IF(Table1[[#This Row],[Multi-lens? 1]]="Dual", 2, IF(Table1[[#This Row],[Multi-lens? 1]]="Quad", 4, ""))),"")</f>
        <v/>
      </c>
      <c r="I2453" s="9" t="str">
        <f>IFERROR(Table1[[#This Row],[Name]],"")</f>
        <v/>
      </c>
      <c r="K2453" s="3" t="str">
        <f t="shared" si="232"/>
        <v/>
      </c>
      <c r="M2453" s="4" t="e">
        <f>IF(Table1[[#This Row],[Import to Gateway Calculator?]]="Yes",IFERROR(Table1[[#This Row],[Streaming Resolution '[MP']]],""),0)</f>
        <v>#VALUE!</v>
      </c>
      <c r="N2453" s="4" t="e">
        <f>IF(Table1[[#This Row],[Import to Gateway Calculator?]]="Yes",IFERROR(Table1[[#This Row],[Recording Resolution '[MP']]],""),0)</f>
        <v>#VALUE!</v>
      </c>
      <c r="O2453" s="4" t="e">
        <f>IF(Table1[[#This Row],[Import to Gateway Calculator?]]="Yes",IFERROR(Table1[[#This Row],[Frame Rate '[FPS'] 1]],""),0)</f>
        <v>#VALUE!</v>
      </c>
      <c r="P2453" s="4" t="e">
        <f>IF(Table1[[#This Row],[Import to Gateway Calculator?]]="Yes",IFERROR(Table1[[#This Row],[Days of Storage 1]],""),0)</f>
        <v>#VALUE!</v>
      </c>
    </row>
    <row r="2454" spans="1:16" x14ac:dyDescent="0.25">
      <c r="A2454" s="5" t="e">
        <f t="shared" si="233"/>
        <v>#VALUE!</v>
      </c>
      <c r="B2454" s="6" t="str">
        <f>IFERROR(IF(Table1[[#This Row],[Multi-lens? 1]]="No", 1, IF(Table1[[#This Row],[Multi-lens? 1]]="Dual", 2, IF(Table1[[#This Row],[Multi-lens? 1]]="Quad", 4, ""))),"")</f>
        <v/>
      </c>
      <c r="C2454" s="6" t="e">
        <f t="shared" si="234"/>
        <v>#VALUE!</v>
      </c>
      <c r="D2454" s="6" t="e">
        <f t="shared" si="235"/>
        <v>#VALUE!</v>
      </c>
      <c r="E2454" s="6" t="e">
        <f t="shared" si="236"/>
        <v>#VALUE!</v>
      </c>
      <c r="F2454" s="6" t="e">
        <f t="shared" si="237"/>
        <v>#VALUE!</v>
      </c>
      <c r="H2454" s="6" t="str">
        <f>IFERROR(IF(Table1[[#This Row],[Multi-lens? 1]]="No", 1, IF(Table1[[#This Row],[Multi-lens? 1]]="Dual", 2, IF(Table1[[#This Row],[Multi-lens? 1]]="Quad", 4, ""))),"")</f>
        <v/>
      </c>
      <c r="I2454" s="9" t="str">
        <f>IFERROR(Table1[[#This Row],[Name]],"")</f>
        <v/>
      </c>
      <c r="K2454" s="3" t="str">
        <f t="shared" si="232"/>
        <v/>
      </c>
      <c r="M2454" s="4" t="e">
        <f>IF(Table1[[#This Row],[Import to Gateway Calculator?]]="Yes",IFERROR(Table1[[#This Row],[Streaming Resolution '[MP']]],""),0)</f>
        <v>#VALUE!</v>
      </c>
      <c r="N2454" s="4" t="e">
        <f>IF(Table1[[#This Row],[Import to Gateway Calculator?]]="Yes",IFERROR(Table1[[#This Row],[Recording Resolution '[MP']]],""),0)</f>
        <v>#VALUE!</v>
      </c>
      <c r="O2454" s="4" t="e">
        <f>IF(Table1[[#This Row],[Import to Gateway Calculator?]]="Yes",IFERROR(Table1[[#This Row],[Frame Rate '[FPS'] 1]],""),0)</f>
        <v>#VALUE!</v>
      </c>
      <c r="P2454" s="4" t="e">
        <f>IF(Table1[[#This Row],[Import to Gateway Calculator?]]="Yes",IFERROR(Table1[[#This Row],[Days of Storage 1]],""),0)</f>
        <v>#VALUE!</v>
      </c>
    </row>
    <row r="2455" spans="1:16" x14ac:dyDescent="0.25">
      <c r="A2455" s="5" t="e">
        <f t="shared" si="233"/>
        <v>#VALUE!</v>
      </c>
      <c r="B2455" s="6" t="str">
        <f>IFERROR(IF(Table1[[#This Row],[Multi-lens? 1]]="No", 1, IF(Table1[[#This Row],[Multi-lens? 1]]="Dual", 2, IF(Table1[[#This Row],[Multi-lens? 1]]="Quad", 4, ""))),"")</f>
        <v/>
      </c>
      <c r="C2455" s="6" t="e">
        <f t="shared" si="234"/>
        <v>#VALUE!</v>
      </c>
      <c r="D2455" s="6" t="e">
        <f t="shared" si="235"/>
        <v>#VALUE!</v>
      </c>
      <c r="E2455" s="6" t="e">
        <f t="shared" si="236"/>
        <v>#VALUE!</v>
      </c>
      <c r="F2455" s="6" t="e">
        <f t="shared" si="237"/>
        <v>#VALUE!</v>
      </c>
      <c r="H2455" s="6" t="str">
        <f>IFERROR(IF(Table1[[#This Row],[Multi-lens? 1]]="No", 1, IF(Table1[[#This Row],[Multi-lens? 1]]="Dual", 2, IF(Table1[[#This Row],[Multi-lens? 1]]="Quad", 4, ""))),"")</f>
        <v/>
      </c>
      <c r="I2455" s="9" t="str">
        <f>IFERROR(Table1[[#This Row],[Name]],"")</f>
        <v/>
      </c>
      <c r="K2455" s="3" t="str">
        <f t="shared" si="232"/>
        <v/>
      </c>
      <c r="M2455" s="4" t="e">
        <f>IF(Table1[[#This Row],[Import to Gateway Calculator?]]="Yes",IFERROR(Table1[[#This Row],[Streaming Resolution '[MP']]],""),0)</f>
        <v>#VALUE!</v>
      </c>
      <c r="N2455" s="4" t="e">
        <f>IF(Table1[[#This Row],[Import to Gateway Calculator?]]="Yes",IFERROR(Table1[[#This Row],[Recording Resolution '[MP']]],""),0)</f>
        <v>#VALUE!</v>
      </c>
      <c r="O2455" s="4" t="e">
        <f>IF(Table1[[#This Row],[Import to Gateway Calculator?]]="Yes",IFERROR(Table1[[#This Row],[Frame Rate '[FPS'] 1]],""),0)</f>
        <v>#VALUE!</v>
      </c>
      <c r="P2455" s="4" t="e">
        <f>IF(Table1[[#This Row],[Import to Gateway Calculator?]]="Yes",IFERROR(Table1[[#This Row],[Days of Storage 1]],""),0)</f>
        <v>#VALUE!</v>
      </c>
    </row>
    <row r="2456" spans="1:16" x14ac:dyDescent="0.25">
      <c r="A2456" s="5" t="e">
        <f t="shared" si="233"/>
        <v>#VALUE!</v>
      </c>
      <c r="B2456" s="6" t="str">
        <f>IFERROR(IF(Table1[[#This Row],[Multi-lens? 1]]="No", 1, IF(Table1[[#This Row],[Multi-lens? 1]]="Dual", 2, IF(Table1[[#This Row],[Multi-lens? 1]]="Quad", 4, ""))),"")</f>
        <v/>
      </c>
      <c r="C2456" s="6" t="e">
        <f t="shared" si="234"/>
        <v>#VALUE!</v>
      </c>
      <c r="D2456" s="6" t="e">
        <f t="shared" si="235"/>
        <v>#VALUE!</v>
      </c>
      <c r="E2456" s="6" t="e">
        <f t="shared" si="236"/>
        <v>#VALUE!</v>
      </c>
      <c r="F2456" s="6" t="e">
        <f t="shared" si="237"/>
        <v>#VALUE!</v>
      </c>
      <c r="H2456" s="6" t="str">
        <f>IFERROR(IF(Table1[[#This Row],[Multi-lens? 1]]="No", 1, IF(Table1[[#This Row],[Multi-lens? 1]]="Dual", 2, IF(Table1[[#This Row],[Multi-lens? 1]]="Quad", 4, ""))),"")</f>
        <v/>
      </c>
      <c r="I2456" s="9" t="str">
        <f>IFERROR(Table1[[#This Row],[Name]],"")</f>
        <v/>
      </c>
      <c r="K2456" s="3" t="str">
        <f t="shared" si="232"/>
        <v/>
      </c>
      <c r="M2456" s="4" t="e">
        <f>IF(Table1[[#This Row],[Import to Gateway Calculator?]]="Yes",IFERROR(Table1[[#This Row],[Streaming Resolution '[MP']]],""),0)</f>
        <v>#VALUE!</v>
      </c>
      <c r="N2456" s="4" t="e">
        <f>IF(Table1[[#This Row],[Import to Gateway Calculator?]]="Yes",IFERROR(Table1[[#This Row],[Recording Resolution '[MP']]],""),0)</f>
        <v>#VALUE!</v>
      </c>
      <c r="O2456" s="4" t="e">
        <f>IF(Table1[[#This Row],[Import to Gateway Calculator?]]="Yes",IFERROR(Table1[[#This Row],[Frame Rate '[FPS'] 1]],""),0)</f>
        <v>#VALUE!</v>
      </c>
      <c r="P2456" s="4" t="e">
        <f>IF(Table1[[#This Row],[Import to Gateway Calculator?]]="Yes",IFERROR(Table1[[#This Row],[Days of Storage 1]],""),0)</f>
        <v>#VALUE!</v>
      </c>
    </row>
    <row r="2457" spans="1:16" x14ac:dyDescent="0.25">
      <c r="A2457" s="5" t="e">
        <f t="shared" si="233"/>
        <v>#VALUE!</v>
      </c>
      <c r="B2457" s="6" t="str">
        <f>IFERROR(IF(Table1[[#This Row],[Multi-lens? 1]]="No", 1, IF(Table1[[#This Row],[Multi-lens? 1]]="Dual", 2, IF(Table1[[#This Row],[Multi-lens? 1]]="Quad", 4, ""))),"")</f>
        <v/>
      </c>
      <c r="C2457" s="6" t="e">
        <f t="shared" si="234"/>
        <v>#VALUE!</v>
      </c>
      <c r="D2457" s="6" t="e">
        <f t="shared" si="235"/>
        <v>#VALUE!</v>
      </c>
      <c r="E2457" s="6" t="e">
        <f t="shared" si="236"/>
        <v>#VALUE!</v>
      </c>
      <c r="F2457" s="6" t="e">
        <f t="shared" si="237"/>
        <v>#VALUE!</v>
      </c>
      <c r="H2457" s="6" t="str">
        <f>IFERROR(IF(Table1[[#This Row],[Multi-lens? 1]]="No", 1, IF(Table1[[#This Row],[Multi-lens? 1]]="Dual", 2, IF(Table1[[#This Row],[Multi-lens? 1]]="Quad", 4, ""))),"")</f>
        <v/>
      </c>
      <c r="I2457" s="9" t="str">
        <f>IFERROR(Table1[[#This Row],[Name]],"")</f>
        <v/>
      </c>
      <c r="K2457" s="3" t="str">
        <f t="shared" si="232"/>
        <v/>
      </c>
      <c r="M2457" s="4" t="e">
        <f>IF(Table1[[#This Row],[Import to Gateway Calculator?]]="Yes",IFERROR(Table1[[#This Row],[Streaming Resolution '[MP']]],""),0)</f>
        <v>#VALUE!</v>
      </c>
      <c r="N2457" s="4" t="e">
        <f>IF(Table1[[#This Row],[Import to Gateway Calculator?]]="Yes",IFERROR(Table1[[#This Row],[Recording Resolution '[MP']]],""),0)</f>
        <v>#VALUE!</v>
      </c>
      <c r="O2457" s="4" t="e">
        <f>IF(Table1[[#This Row],[Import to Gateway Calculator?]]="Yes",IFERROR(Table1[[#This Row],[Frame Rate '[FPS'] 1]],""),0)</f>
        <v>#VALUE!</v>
      </c>
      <c r="P2457" s="4" t="e">
        <f>IF(Table1[[#This Row],[Import to Gateway Calculator?]]="Yes",IFERROR(Table1[[#This Row],[Days of Storage 1]],""),0)</f>
        <v>#VALUE!</v>
      </c>
    </row>
    <row r="2458" spans="1:16" x14ac:dyDescent="0.25">
      <c r="A2458" s="5" t="e">
        <f t="shared" si="233"/>
        <v>#VALUE!</v>
      </c>
      <c r="B2458" s="6" t="str">
        <f>IFERROR(IF(Table1[[#This Row],[Multi-lens? 1]]="No", 1, IF(Table1[[#This Row],[Multi-lens? 1]]="Dual", 2, IF(Table1[[#This Row],[Multi-lens? 1]]="Quad", 4, ""))),"")</f>
        <v/>
      </c>
      <c r="C2458" s="6" t="e">
        <f t="shared" si="234"/>
        <v>#VALUE!</v>
      </c>
      <c r="D2458" s="6" t="e">
        <f t="shared" si="235"/>
        <v>#VALUE!</v>
      </c>
      <c r="E2458" s="6" t="e">
        <f t="shared" si="236"/>
        <v>#VALUE!</v>
      </c>
      <c r="F2458" s="6" t="e">
        <f t="shared" si="237"/>
        <v>#VALUE!</v>
      </c>
      <c r="H2458" s="6" t="str">
        <f>IFERROR(IF(Table1[[#This Row],[Multi-lens? 1]]="No", 1, IF(Table1[[#This Row],[Multi-lens? 1]]="Dual", 2, IF(Table1[[#This Row],[Multi-lens? 1]]="Quad", 4, ""))),"")</f>
        <v/>
      </c>
      <c r="I2458" s="9" t="str">
        <f>IFERROR(Table1[[#This Row],[Name]],"")</f>
        <v/>
      </c>
      <c r="K2458" s="3" t="str">
        <f t="shared" si="232"/>
        <v/>
      </c>
      <c r="M2458" s="4" t="e">
        <f>IF(Table1[[#This Row],[Import to Gateway Calculator?]]="Yes",IFERROR(Table1[[#This Row],[Streaming Resolution '[MP']]],""),0)</f>
        <v>#VALUE!</v>
      </c>
      <c r="N2458" s="4" t="e">
        <f>IF(Table1[[#This Row],[Import to Gateway Calculator?]]="Yes",IFERROR(Table1[[#This Row],[Recording Resolution '[MP']]],""),0)</f>
        <v>#VALUE!</v>
      </c>
      <c r="O2458" s="4" t="e">
        <f>IF(Table1[[#This Row],[Import to Gateway Calculator?]]="Yes",IFERROR(Table1[[#This Row],[Frame Rate '[FPS'] 1]],""),0)</f>
        <v>#VALUE!</v>
      </c>
      <c r="P2458" s="4" t="e">
        <f>IF(Table1[[#This Row],[Import to Gateway Calculator?]]="Yes",IFERROR(Table1[[#This Row],[Days of Storage 1]],""),0)</f>
        <v>#VALUE!</v>
      </c>
    </row>
    <row r="2459" spans="1:16" x14ac:dyDescent="0.25">
      <c r="A2459" s="5" t="e">
        <f t="shared" si="233"/>
        <v>#VALUE!</v>
      </c>
      <c r="B2459" s="6" t="str">
        <f>IFERROR(IF(Table1[[#This Row],[Multi-lens? 1]]="No", 1, IF(Table1[[#This Row],[Multi-lens? 1]]="Dual", 2, IF(Table1[[#This Row],[Multi-lens? 1]]="Quad", 4, ""))),"")</f>
        <v/>
      </c>
      <c r="C2459" s="6" t="e">
        <f t="shared" si="234"/>
        <v>#VALUE!</v>
      </c>
      <c r="D2459" s="6" t="e">
        <f t="shared" si="235"/>
        <v>#VALUE!</v>
      </c>
      <c r="E2459" s="6" t="e">
        <f t="shared" si="236"/>
        <v>#VALUE!</v>
      </c>
      <c r="F2459" s="6" t="e">
        <f t="shared" si="237"/>
        <v>#VALUE!</v>
      </c>
      <c r="H2459" s="6" t="str">
        <f>IFERROR(IF(Table1[[#This Row],[Multi-lens? 1]]="No", 1, IF(Table1[[#This Row],[Multi-lens? 1]]="Dual", 2, IF(Table1[[#This Row],[Multi-lens? 1]]="Quad", 4, ""))),"")</f>
        <v/>
      </c>
      <c r="I2459" s="9" t="str">
        <f>IFERROR(Table1[[#This Row],[Name]],"")</f>
        <v/>
      </c>
      <c r="K2459" s="3" t="str">
        <f t="shared" si="232"/>
        <v/>
      </c>
      <c r="M2459" s="4" t="e">
        <f>IF(Table1[[#This Row],[Import to Gateway Calculator?]]="Yes",IFERROR(Table1[[#This Row],[Streaming Resolution '[MP']]],""),0)</f>
        <v>#VALUE!</v>
      </c>
      <c r="N2459" s="4" t="e">
        <f>IF(Table1[[#This Row],[Import to Gateway Calculator?]]="Yes",IFERROR(Table1[[#This Row],[Recording Resolution '[MP']]],""),0)</f>
        <v>#VALUE!</v>
      </c>
      <c r="O2459" s="4" t="e">
        <f>IF(Table1[[#This Row],[Import to Gateway Calculator?]]="Yes",IFERROR(Table1[[#This Row],[Frame Rate '[FPS'] 1]],""),0)</f>
        <v>#VALUE!</v>
      </c>
      <c r="P2459" s="4" t="e">
        <f>IF(Table1[[#This Row],[Import to Gateway Calculator?]]="Yes",IFERROR(Table1[[#This Row],[Days of Storage 1]],""),0)</f>
        <v>#VALUE!</v>
      </c>
    </row>
    <row r="2460" spans="1:16" x14ac:dyDescent="0.25">
      <c r="A2460" s="5" t="e">
        <f t="shared" si="233"/>
        <v>#VALUE!</v>
      </c>
      <c r="B2460" s="6" t="str">
        <f>IFERROR(IF(Table1[[#This Row],[Multi-lens? 1]]="No", 1, IF(Table1[[#This Row],[Multi-lens? 1]]="Dual", 2, IF(Table1[[#This Row],[Multi-lens? 1]]="Quad", 4, ""))),"")</f>
        <v/>
      </c>
      <c r="C2460" s="6" t="e">
        <f t="shared" si="234"/>
        <v>#VALUE!</v>
      </c>
      <c r="D2460" s="6" t="e">
        <f t="shared" si="235"/>
        <v>#VALUE!</v>
      </c>
      <c r="E2460" s="6" t="e">
        <f t="shared" si="236"/>
        <v>#VALUE!</v>
      </c>
      <c r="F2460" s="6" t="e">
        <f t="shared" si="237"/>
        <v>#VALUE!</v>
      </c>
      <c r="H2460" s="6" t="str">
        <f>IFERROR(IF(Table1[[#This Row],[Multi-lens? 1]]="No", 1, IF(Table1[[#This Row],[Multi-lens? 1]]="Dual", 2, IF(Table1[[#This Row],[Multi-lens? 1]]="Quad", 4, ""))),"")</f>
        <v/>
      </c>
      <c r="I2460" s="9" t="str">
        <f>IFERROR(Table1[[#This Row],[Name]],"")</f>
        <v/>
      </c>
      <c r="K2460" s="3" t="str">
        <f t="shared" si="232"/>
        <v/>
      </c>
      <c r="M2460" s="4" t="e">
        <f>IF(Table1[[#This Row],[Import to Gateway Calculator?]]="Yes",IFERROR(Table1[[#This Row],[Streaming Resolution '[MP']]],""),0)</f>
        <v>#VALUE!</v>
      </c>
      <c r="N2460" s="4" t="e">
        <f>IF(Table1[[#This Row],[Import to Gateway Calculator?]]="Yes",IFERROR(Table1[[#This Row],[Recording Resolution '[MP']]],""),0)</f>
        <v>#VALUE!</v>
      </c>
      <c r="O2460" s="4" t="e">
        <f>IF(Table1[[#This Row],[Import to Gateway Calculator?]]="Yes",IFERROR(Table1[[#This Row],[Frame Rate '[FPS'] 1]],""),0)</f>
        <v>#VALUE!</v>
      </c>
      <c r="P2460" s="4" t="e">
        <f>IF(Table1[[#This Row],[Import to Gateway Calculator?]]="Yes",IFERROR(Table1[[#This Row],[Days of Storage 1]],""),0)</f>
        <v>#VALUE!</v>
      </c>
    </row>
    <row r="2461" spans="1:16" x14ac:dyDescent="0.25">
      <c r="A2461" s="5" t="e">
        <f t="shared" si="233"/>
        <v>#VALUE!</v>
      </c>
      <c r="B2461" s="6" t="str">
        <f>IFERROR(IF(Table1[[#This Row],[Multi-lens? 1]]="No", 1, IF(Table1[[#This Row],[Multi-lens? 1]]="Dual", 2, IF(Table1[[#This Row],[Multi-lens? 1]]="Quad", 4, ""))),"")</f>
        <v/>
      </c>
      <c r="C2461" s="6" t="e">
        <f t="shared" si="234"/>
        <v>#VALUE!</v>
      </c>
      <c r="D2461" s="6" t="e">
        <f t="shared" si="235"/>
        <v>#VALUE!</v>
      </c>
      <c r="E2461" s="6" t="e">
        <f t="shared" si="236"/>
        <v>#VALUE!</v>
      </c>
      <c r="F2461" s="6" t="e">
        <f t="shared" si="237"/>
        <v>#VALUE!</v>
      </c>
      <c r="H2461" s="6" t="str">
        <f>IFERROR(IF(Table1[[#This Row],[Multi-lens? 1]]="No", 1, IF(Table1[[#This Row],[Multi-lens? 1]]="Dual", 2, IF(Table1[[#This Row],[Multi-lens? 1]]="Quad", 4, ""))),"")</f>
        <v/>
      </c>
      <c r="I2461" s="9" t="str">
        <f>IFERROR(Table1[[#This Row],[Name]],"")</f>
        <v/>
      </c>
      <c r="K2461" s="3" t="str">
        <f t="shared" si="232"/>
        <v/>
      </c>
      <c r="M2461" s="4" t="e">
        <f>IF(Table1[[#This Row],[Import to Gateway Calculator?]]="Yes",IFERROR(Table1[[#This Row],[Streaming Resolution '[MP']]],""),0)</f>
        <v>#VALUE!</v>
      </c>
      <c r="N2461" s="4" t="e">
        <f>IF(Table1[[#This Row],[Import to Gateway Calculator?]]="Yes",IFERROR(Table1[[#This Row],[Recording Resolution '[MP']]],""),0)</f>
        <v>#VALUE!</v>
      </c>
      <c r="O2461" s="4" t="e">
        <f>IF(Table1[[#This Row],[Import to Gateway Calculator?]]="Yes",IFERROR(Table1[[#This Row],[Frame Rate '[FPS'] 1]],""),0)</f>
        <v>#VALUE!</v>
      </c>
      <c r="P2461" s="4" t="e">
        <f>IF(Table1[[#This Row],[Import to Gateway Calculator?]]="Yes",IFERROR(Table1[[#This Row],[Days of Storage 1]],""),0)</f>
        <v>#VALUE!</v>
      </c>
    </row>
    <row r="2462" spans="1:16" x14ac:dyDescent="0.25">
      <c r="A2462" s="5" t="e">
        <f t="shared" si="233"/>
        <v>#VALUE!</v>
      </c>
      <c r="B2462" s="6" t="str">
        <f>IFERROR(IF(Table1[[#This Row],[Multi-lens? 1]]="No", 1, IF(Table1[[#This Row],[Multi-lens? 1]]="Dual", 2, IF(Table1[[#This Row],[Multi-lens? 1]]="Quad", 4, ""))),"")</f>
        <v/>
      </c>
      <c r="C2462" s="6" t="e">
        <f t="shared" si="234"/>
        <v>#VALUE!</v>
      </c>
      <c r="D2462" s="6" t="e">
        <f t="shared" si="235"/>
        <v>#VALUE!</v>
      </c>
      <c r="E2462" s="6" t="e">
        <f t="shared" si="236"/>
        <v>#VALUE!</v>
      </c>
      <c r="F2462" s="6" t="e">
        <f t="shared" si="237"/>
        <v>#VALUE!</v>
      </c>
      <c r="H2462" s="6" t="str">
        <f>IFERROR(IF(Table1[[#This Row],[Multi-lens? 1]]="No", 1, IF(Table1[[#This Row],[Multi-lens? 1]]="Dual", 2, IF(Table1[[#This Row],[Multi-lens? 1]]="Quad", 4, ""))),"")</f>
        <v/>
      </c>
      <c r="I2462" s="9" t="str">
        <f>IFERROR(Table1[[#This Row],[Name]],"")</f>
        <v/>
      </c>
      <c r="K2462" s="3" t="str">
        <f t="shared" si="232"/>
        <v/>
      </c>
      <c r="M2462" s="4" t="e">
        <f>IF(Table1[[#This Row],[Import to Gateway Calculator?]]="Yes",IFERROR(Table1[[#This Row],[Streaming Resolution '[MP']]],""),0)</f>
        <v>#VALUE!</v>
      </c>
      <c r="N2462" s="4" t="e">
        <f>IF(Table1[[#This Row],[Import to Gateway Calculator?]]="Yes",IFERROR(Table1[[#This Row],[Recording Resolution '[MP']]],""),0)</f>
        <v>#VALUE!</v>
      </c>
      <c r="O2462" s="4" t="e">
        <f>IF(Table1[[#This Row],[Import to Gateway Calculator?]]="Yes",IFERROR(Table1[[#This Row],[Frame Rate '[FPS'] 1]],""),0)</f>
        <v>#VALUE!</v>
      </c>
      <c r="P2462" s="4" t="e">
        <f>IF(Table1[[#This Row],[Import to Gateway Calculator?]]="Yes",IFERROR(Table1[[#This Row],[Days of Storage 1]],""),0)</f>
        <v>#VALUE!</v>
      </c>
    </row>
    <row r="2463" spans="1:16" x14ac:dyDescent="0.25">
      <c r="A2463" s="5" t="e">
        <f t="shared" si="233"/>
        <v>#VALUE!</v>
      </c>
      <c r="B2463" s="6" t="str">
        <f>IFERROR(IF(Table1[[#This Row],[Multi-lens? 1]]="No", 1, IF(Table1[[#This Row],[Multi-lens? 1]]="Dual", 2, IF(Table1[[#This Row],[Multi-lens? 1]]="Quad", 4, ""))),"")</f>
        <v/>
      </c>
      <c r="C2463" s="6" t="e">
        <f t="shared" si="234"/>
        <v>#VALUE!</v>
      </c>
      <c r="D2463" s="6" t="e">
        <f t="shared" si="235"/>
        <v>#VALUE!</v>
      </c>
      <c r="E2463" s="6" t="e">
        <f t="shared" si="236"/>
        <v>#VALUE!</v>
      </c>
      <c r="F2463" s="6" t="e">
        <f t="shared" si="237"/>
        <v>#VALUE!</v>
      </c>
      <c r="H2463" s="6" t="str">
        <f>IFERROR(IF(Table1[[#This Row],[Multi-lens? 1]]="No", 1, IF(Table1[[#This Row],[Multi-lens? 1]]="Dual", 2, IF(Table1[[#This Row],[Multi-lens? 1]]="Quad", 4, ""))),"")</f>
        <v/>
      </c>
      <c r="I2463" s="9" t="str">
        <f>IFERROR(Table1[[#This Row],[Name]],"")</f>
        <v/>
      </c>
      <c r="K2463" s="3" t="str">
        <f t="shared" si="232"/>
        <v/>
      </c>
      <c r="M2463" s="4" t="e">
        <f>IF(Table1[[#This Row],[Import to Gateway Calculator?]]="Yes",IFERROR(Table1[[#This Row],[Streaming Resolution '[MP']]],""),0)</f>
        <v>#VALUE!</v>
      </c>
      <c r="N2463" s="4" t="e">
        <f>IF(Table1[[#This Row],[Import to Gateway Calculator?]]="Yes",IFERROR(Table1[[#This Row],[Recording Resolution '[MP']]],""),0)</f>
        <v>#VALUE!</v>
      </c>
      <c r="O2463" s="4" t="e">
        <f>IF(Table1[[#This Row],[Import to Gateway Calculator?]]="Yes",IFERROR(Table1[[#This Row],[Frame Rate '[FPS'] 1]],""),0)</f>
        <v>#VALUE!</v>
      </c>
      <c r="P2463" s="4" t="e">
        <f>IF(Table1[[#This Row],[Import to Gateway Calculator?]]="Yes",IFERROR(Table1[[#This Row],[Days of Storage 1]],""),0)</f>
        <v>#VALUE!</v>
      </c>
    </row>
    <row r="2464" spans="1:16" x14ac:dyDescent="0.25">
      <c r="A2464" s="5" t="e">
        <f t="shared" si="233"/>
        <v>#VALUE!</v>
      </c>
      <c r="B2464" s="6" t="str">
        <f>IFERROR(IF(Table1[[#This Row],[Multi-lens? 1]]="No", 1, IF(Table1[[#This Row],[Multi-lens? 1]]="Dual", 2, IF(Table1[[#This Row],[Multi-lens? 1]]="Quad", 4, ""))),"")</f>
        <v/>
      </c>
      <c r="C2464" s="6" t="e">
        <f t="shared" si="234"/>
        <v>#VALUE!</v>
      </c>
      <c r="D2464" s="6" t="e">
        <f t="shared" si="235"/>
        <v>#VALUE!</v>
      </c>
      <c r="E2464" s="6" t="e">
        <f t="shared" si="236"/>
        <v>#VALUE!</v>
      </c>
      <c r="F2464" s="6" t="e">
        <f t="shared" si="237"/>
        <v>#VALUE!</v>
      </c>
      <c r="H2464" s="6" t="str">
        <f>IFERROR(IF(Table1[[#This Row],[Multi-lens? 1]]="No", 1, IF(Table1[[#This Row],[Multi-lens? 1]]="Dual", 2, IF(Table1[[#This Row],[Multi-lens? 1]]="Quad", 4, ""))),"")</f>
        <v/>
      </c>
      <c r="I2464" s="9" t="str">
        <f>IFERROR(Table1[[#This Row],[Name]],"")</f>
        <v/>
      </c>
      <c r="K2464" s="3" t="str">
        <f t="shared" si="232"/>
        <v/>
      </c>
      <c r="M2464" s="4" t="e">
        <f>IF(Table1[[#This Row],[Import to Gateway Calculator?]]="Yes",IFERROR(Table1[[#This Row],[Streaming Resolution '[MP']]],""),0)</f>
        <v>#VALUE!</v>
      </c>
      <c r="N2464" s="4" t="e">
        <f>IF(Table1[[#This Row],[Import to Gateway Calculator?]]="Yes",IFERROR(Table1[[#This Row],[Recording Resolution '[MP']]],""),0)</f>
        <v>#VALUE!</v>
      </c>
      <c r="O2464" s="4" t="e">
        <f>IF(Table1[[#This Row],[Import to Gateway Calculator?]]="Yes",IFERROR(Table1[[#This Row],[Frame Rate '[FPS'] 1]],""),0)</f>
        <v>#VALUE!</v>
      </c>
      <c r="P2464" s="4" t="e">
        <f>IF(Table1[[#This Row],[Import to Gateway Calculator?]]="Yes",IFERROR(Table1[[#This Row],[Days of Storage 1]],""),0)</f>
        <v>#VALUE!</v>
      </c>
    </row>
    <row r="2465" spans="1:16" x14ac:dyDescent="0.25">
      <c r="A2465" s="5" t="e">
        <f t="shared" si="233"/>
        <v>#VALUE!</v>
      </c>
      <c r="B2465" s="6" t="str">
        <f>IFERROR(IF(Table1[[#This Row],[Multi-lens? 1]]="No", 1, IF(Table1[[#This Row],[Multi-lens? 1]]="Dual", 2, IF(Table1[[#This Row],[Multi-lens? 1]]="Quad", 4, ""))),"")</f>
        <v/>
      </c>
      <c r="C2465" s="6" t="e">
        <f t="shared" si="234"/>
        <v>#VALUE!</v>
      </c>
      <c r="D2465" s="6" t="e">
        <f t="shared" si="235"/>
        <v>#VALUE!</v>
      </c>
      <c r="E2465" s="6" t="e">
        <f t="shared" si="236"/>
        <v>#VALUE!</v>
      </c>
      <c r="F2465" s="6" t="e">
        <f t="shared" si="237"/>
        <v>#VALUE!</v>
      </c>
      <c r="H2465" s="6" t="str">
        <f>IFERROR(IF(Table1[[#This Row],[Multi-lens? 1]]="No", 1, IF(Table1[[#This Row],[Multi-lens? 1]]="Dual", 2, IF(Table1[[#This Row],[Multi-lens? 1]]="Quad", 4, ""))),"")</f>
        <v/>
      </c>
      <c r="I2465" s="9" t="str">
        <f>IFERROR(Table1[[#This Row],[Name]],"")</f>
        <v/>
      </c>
      <c r="K2465" s="3" t="str">
        <f t="shared" si="232"/>
        <v/>
      </c>
      <c r="M2465" s="4" t="e">
        <f>IF(Table1[[#This Row],[Import to Gateway Calculator?]]="Yes",IFERROR(Table1[[#This Row],[Streaming Resolution '[MP']]],""),0)</f>
        <v>#VALUE!</v>
      </c>
      <c r="N2465" s="4" t="e">
        <f>IF(Table1[[#This Row],[Import to Gateway Calculator?]]="Yes",IFERROR(Table1[[#This Row],[Recording Resolution '[MP']]],""),0)</f>
        <v>#VALUE!</v>
      </c>
      <c r="O2465" s="4" t="e">
        <f>IF(Table1[[#This Row],[Import to Gateway Calculator?]]="Yes",IFERROR(Table1[[#This Row],[Frame Rate '[FPS'] 1]],""),0)</f>
        <v>#VALUE!</v>
      </c>
      <c r="P2465" s="4" t="e">
        <f>IF(Table1[[#This Row],[Import to Gateway Calculator?]]="Yes",IFERROR(Table1[[#This Row],[Days of Storage 1]],""),0)</f>
        <v>#VALUE!</v>
      </c>
    </row>
    <row r="2466" spans="1:16" x14ac:dyDescent="0.25">
      <c r="A2466" s="5" t="e">
        <f t="shared" si="233"/>
        <v>#VALUE!</v>
      </c>
      <c r="B2466" s="6" t="str">
        <f>IFERROR(IF(Table1[[#This Row],[Multi-lens? 1]]="No", 1, IF(Table1[[#This Row],[Multi-lens? 1]]="Dual", 2, IF(Table1[[#This Row],[Multi-lens? 1]]="Quad", 4, ""))),"")</f>
        <v/>
      </c>
      <c r="C2466" s="6" t="e">
        <f t="shared" si="234"/>
        <v>#VALUE!</v>
      </c>
      <c r="D2466" s="6" t="e">
        <f t="shared" si="235"/>
        <v>#VALUE!</v>
      </c>
      <c r="E2466" s="6" t="e">
        <f t="shared" si="236"/>
        <v>#VALUE!</v>
      </c>
      <c r="F2466" s="6" t="e">
        <f t="shared" si="237"/>
        <v>#VALUE!</v>
      </c>
      <c r="H2466" s="6" t="str">
        <f>IFERROR(IF(Table1[[#This Row],[Multi-lens? 1]]="No", 1, IF(Table1[[#This Row],[Multi-lens? 1]]="Dual", 2, IF(Table1[[#This Row],[Multi-lens? 1]]="Quad", 4, ""))),"")</f>
        <v/>
      </c>
      <c r="I2466" s="9" t="str">
        <f>IFERROR(Table1[[#This Row],[Name]],"")</f>
        <v/>
      </c>
      <c r="K2466" s="3" t="str">
        <f t="shared" si="232"/>
        <v/>
      </c>
      <c r="M2466" s="4" t="e">
        <f>IF(Table1[[#This Row],[Import to Gateway Calculator?]]="Yes",IFERROR(Table1[[#This Row],[Streaming Resolution '[MP']]],""),0)</f>
        <v>#VALUE!</v>
      </c>
      <c r="N2466" s="4" t="e">
        <f>IF(Table1[[#This Row],[Import to Gateway Calculator?]]="Yes",IFERROR(Table1[[#This Row],[Recording Resolution '[MP']]],""),0)</f>
        <v>#VALUE!</v>
      </c>
      <c r="O2466" s="4" t="e">
        <f>IF(Table1[[#This Row],[Import to Gateway Calculator?]]="Yes",IFERROR(Table1[[#This Row],[Frame Rate '[FPS'] 1]],""),0)</f>
        <v>#VALUE!</v>
      </c>
      <c r="P2466" s="4" t="e">
        <f>IF(Table1[[#This Row],[Import to Gateway Calculator?]]="Yes",IFERROR(Table1[[#This Row],[Days of Storage 1]],""),0)</f>
        <v>#VALUE!</v>
      </c>
    </row>
    <row r="2467" spans="1:16" x14ac:dyDescent="0.25">
      <c r="A2467" s="5" t="e">
        <f t="shared" si="233"/>
        <v>#VALUE!</v>
      </c>
      <c r="B2467" s="6" t="str">
        <f>IFERROR(IF(Table1[[#This Row],[Multi-lens? 1]]="No", 1, IF(Table1[[#This Row],[Multi-lens? 1]]="Dual", 2, IF(Table1[[#This Row],[Multi-lens? 1]]="Quad", 4, ""))),"")</f>
        <v/>
      </c>
      <c r="C2467" s="6" t="e">
        <f t="shared" si="234"/>
        <v>#VALUE!</v>
      </c>
      <c r="D2467" s="6" t="e">
        <f t="shared" si="235"/>
        <v>#VALUE!</v>
      </c>
      <c r="E2467" s="6" t="e">
        <f t="shared" si="236"/>
        <v>#VALUE!</v>
      </c>
      <c r="F2467" s="6" t="e">
        <f t="shared" si="237"/>
        <v>#VALUE!</v>
      </c>
      <c r="H2467" s="6" t="str">
        <f>IFERROR(IF(Table1[[#This Row],[Multi-lens? 1]]="No", 1, IF(Table1[[#This Row],[Multi-lens? 1]]="Dual", 2, IF(Table1[[#This Row],[Multi-lens? 1]]="Quad", 4, ""))),"")</f>
        <v/>
      </c>
      <c r="I2467" s="9" t="str">
        <f>IFERROR(Table1[[#This Row],[Name]],"")</f>
        <v/>
      </c>
      <c r="K2467" s="3" t="str">
        <f t="shared" si="232"/>
        <v/>
      </c>
      <c r="M2467" s="4" t="e">
        <f>IF(Table1[[#This Row],[Import to Gateway Calculator?]]="Yes",IFERROR(Table1[[#This Row],[Streaming Resolution '[MP']]],""),0)</f>
        <v>#VALUE!</v>
      </c>
      <c r="N2467" s="4" t="e">
        <f>IF(Table1[[#This Row],[Import to Gateway Calculator?]]="Yes",IFERROR(Table1[[#This Row],[Recording Resolution '[MP']]],""),0)</f>
        <v>#VALUE!</v>
      </c>
      <c r="O2467" s="4" t="e">
        <f>IF(Table1[[#This Row],[Import to Gateway Calculator?]]="Yes",IFERROR(Table1[[#This Row],[Frame Rate '[FPS'] 1]],""),0)</f>
        <v>#VALUE!</v>
      </c>
      <c r="P2467" s="4" t="e">
        <f>IF(Table1[[#This Row],[Import to Gateway Calculator?]]="Yes",IFERROR(Table1[[#This Row],[Days of Storage 1]],""),0)</f>
        <v>#VALUE!</v>
      </c>
    </row>
    <row r="2468" spans="1:16" x14ac:dyDescent="0.25">
      <c r="A2468" s="5" t="e">
        <f t="shared" si="233"/>
        <v>#VALUE!</v>
      </c>
      <c r="B2468" s="6" t="str">
        <f>IFERROR(IF(Table1[[#This Row],[Multi-lens? 1]]="No", 1, IF(Table1[[#This Row],[Multi-lens? 1]]="Dual", 2, IF(Table1[[#This Row],[Multi-lens? 1]]="Quad", 4, ""))),"")</f>
        <v/>
      </c>
      <c r="C2468" s="6" t="e">
        <f t="shared" si="234"/>
        <v>#VALUE!</v>
      </c>
      <c r="D2468" s="6" t="e">
        <f t="shared" si="235"/>
        <v>#VALUE!</v>
      </c>
      <c r="E2468" s="6" t="e">
        <f t="shared" si="236"/>
        <v>#VALUE!</v>
      </c>
      <c r="F2468" s="6" t="e">
        <f t="shared" si="237"/>
        <v>#VALUE!</v>
      </c>
      <c r="H2468" s="6" t="str">
        <f>IFERROR(IF(Table1[[#This Row],[Multi-lens? 1]]="No", 1, IF(Table1[[#This Row],[Multi-lens? 1]]="Dual", 2, IF(Table1[[#This Row],[Multi-lens? 1]]="Quad", 4, ""))),"")</f>
        <v/>
      </c>
      <c r="I2468" s="9" t="str">
        <f>IFERROR(Table1[[#This Row],[Name]],"")</f>
        <v/>
      </c>
      <c r="K2468" s="3" t="str">
        <f t="shared" si="232"/>
        <v/>
      </c>
      <c r="M2468" s="4" t="e">
        <f>IF(Table1[[#This Row],[Import to Gateway Calculator?]]="Yes",IFERROR(Table1[[#This Row],[Streaming Resolution '[MP']]],""),0)</f>
        <v>#VALUE!</v>
      </c>
      <c r="N2468" s="4" t="e">
        <f>IF(Table1[[#This Row],[Import to Gateway Calculator?]]="Yes",IFERROR(Table1[[#This Row],[Recording Resolution '[MP']]],""),0)</f>
        <v>#VALUE!</v>
      </c>
      <c r="O2468" s="4" t="e">
        <f>IF(Table1[[#This Row],[Import to Gateway Calculator?]]="Yes",IFERROR(Table1[[#This Row],[Frame Rate '[FPS'] 1]],""),0)</f>
        <v>#VALUE!</v>
      </c>
      <c r="P2468" s="4" t="e">
        <f>IF(Table1[[#This Row],[Import to Gateway Calculator?]]="Yes",IFERROR(Table1[[#This Row],[Days of Storage 1]],""),0)</f>
        <v>#VALUE!</v>
      </c>
    </row>
    <row r="2469" spans="1:16" x14ac:dyDescent="0.25">
      <c r="A2469" s="5" t="e">
        <f t="shared" si="233"/>
        <v>#VALUE!</v>
      </c>
      <c r="B2469" s="6" t="str">
        <f>IFERROR(IF(Table1[[#This Row],[Multi-lens? 1]]="No", 1, IF(Table1[[#This Row],[Multi-lens? 1]]="Dual", 2, IF(Table1[[#This Row],[Multi-lens? 1]]="Quad", 4, ""))),"")</f>
        <v/>
      </c>
      <c r="C2469" s="6" t="e">
        <f t="shared" si="234"/>
        <v>#VALUE!</v>
      </c>
      <c r="D2469" s="6" t="e">
        <f t="shared" si="235"/>
        <v>#VALUE!</v>
      </c>
      <c r="E2469" s="6" t="e">
        <f t="shared" si="236"/>
        <v>#VALUE!</v>
      </c>
      <c r="F2469" s="6" t="e">
        <f t="shared" si="237"/>
        <v>#VALUE!</v>
      </c>
      <c r="H2469" s="6" t="str">
        <f>IFERROR(IF(Table1[[#This Row],[Multi-lens? 1]]="No", 1, IF(Table1[[#This Row],[Multi-lens? 1]]="Dual", 2, IF(Table1[[#This Row],[Multi-lens? 1]]="Quad", 4, ""))),"")</f>
        <v/>
      </c>
      <c r="I2469" s="9" t="str">
        <f>IFERROR(Table1[[#This Row],[Name]],"")</f>
        <v/>
      </c>
      <c r="K2469" s="3" t="str">
        <f t="shared" si="232"/>
        <v/>
      </c>
      <c r="M2469" s="4" t="e">
        <f>IF(Table1[[#This Row],[Import to Gateway Calculator?]]="Yes",IFERROR(Table1[[#This Row],[Streaming Resolution '[MP']]],""),0)</f>
        <v>#VALUE!</v>
      </c>
      <c r="N2469" s="4" t="e">
        <f>IF(Table1[[#This Row],[Import to Gateway Calculator?]]="Yes",IFERROR(Table1[[#This Row],[Recording Resolution '[MP']]],""),0)</f>
        <v>#VALUE!</v>
      </c>
      <c r="O2469" s="4" t="e">
        <f>IF(Table1[[#This Row],[Import to Gateway Calculator?]]="Yes",IFERROR(Table1[[#This Row],[Frame Rate '[FPS'] 1]],""),0)</f>
        <v>#VALUE!</v>
      </c>
      <c r="P2469" s="4" t="e">
        <f>IF(Table1[[#This Row],[Import to Gateway Calculator?]]="Yes",IFERROR(Table1[[#This Row],[Days of Storage 1]],""),0)</f>
        <v>#VALUE!</v>
      </c>
    </row>
    <row r="2470" spans="1:16" x14ac:dyDescent="0.25">
      <c r="A2470" s="5" t="e">
        <f t="shared" si="233"/>
        <v>#VALUE!</v>
      </c>
      <c r="B2470" s="6" t="str">
        <f>IFERROR(IF(Table1[[#This Row],[Multi-lens? 1]]="No", 1, IF(Table1[[#This Row],[Multi-lens? 1]]="Dual", 2, IF(Table1[[#This Row],[Multi-lens? 1]]="Quad", 4, ""))),"")</f>
        <v/>
      </c>
      <c r="C2470" s="6" t="e">
        <f t="shared" si="234"/>
        <v>#VALUE!</v>
      </c>
      <c r="D2470" s="6" t="e">
        <f t="shared" si="235"/>
        <v>#VALUE!</v>
      </c>
      <c r="E2470" s="6" t="e">
        <f t="shared" si="236"/>
        <v>#VALUE!</v>
      </c>
      <c r="F2470" s="6" t="e">
        <f t="shared" si="237"/>
        <v>#VALUE!</v>
      </c>
      <c r="H2470" s="6" t="str">
        <f>IFERROR(IF(Table1[[#This Row],[Multi-lens? 1]]="No", 1, IF(Table1[[#This Row],[Multi-lens? 1]]="Dual", 2, IF(Table1[[#This Row],[Multi-lens? 1]]="Quad", 4, ""))),"")</f>
        <v/>
      </c>
      <c r="I2470" s="9" t="str">
        <f>IFERROR(Table1[[#This Row],[Name]],"")</f>
        <v/>
      </c>
      <c r="K2470" s="3" t="str">
        <f t="shared" si="232"/>
        <v/>
      </c>
      <c r="M2470" s="4" t="e">
        <f>IF(Table1[[#This Row],[Import to Gateway Calculator?]]="Yes",IFERROR(Table1[[#This Row],[Streaming Resolution '[MP']]],""),0)</f>
        <v>#VALUE!</v>
      </c>
      <c r="N2470" s="4" t="e">
        <f>IF(Table1[[#This Row],[Import to Gateway Calculator?]]="Yes",IFERROR(Table1[[#This Row],[Recording Resolution '[MP']]],""),0)</f>
        <v>#VALUE!</v>
      </c>
      <c r="O2470" s="4" t="e">
        <f>IF(Table1[[#This Row],[Import to Gateway Calculator?]]="Yes",IFERROR(Table1[[#This Row],[Frame Rate '[FPS'] 1]],""),0)</f>
        <v>#VALUE!</v>
      </c>
      <c r="P2470" s="4" t="e">
        <f>IF(Table1[[#This Row],[Import to Gateway Calculator?]]="Yes",IFERROR(Table1[[#This Row],[Days of Storage 1]],""),0)</f>
        <v>#VALUE!</v>
      </c>
    </row>
    <row r="2471" spans="1:16" x14ac:dyDescent="0.25">
      <c r="A2471" s="5" t="e">
        <f t="shared" si="233"/>
        <v>#VALUE!</v>
      </c>
      <c r="B2471" s="6" t="str">
        <f>IFERROR(IF(Table1[[#This Row],[Multi-lens? 1]]="No", 1, IF(Table1[[#This Row],[Multi-lens? 1]]="Dual", 2, IF(Table1[[#This Row],[Multi-lens? 1]]="Quad", 4, ""))),"")</f>
        <v/>
      </c>
      <c r="C2471" s="6" t="e">
        <f t="shared" si="234"/>
        <v>#VALUE!</v>
      </c>
      <c r="D2471" s="6" t="e">
        <f t="shared" si="235"/>
        <v>#VALUE!</v>
      </c>
      <c r="E2471" s="6" t="e">
        <f t="shared" si="236"/>
        <v>#VALUE!</v>
      </c>
      <c r="F2471" s="6" t="e">
        <f t="shared" si="237"/>
        <v>#VALUE!</v>
      </c>
      <c r="H2471" s="6" t="str">
        <f>IFERROR(IF(Table1[[#This Row],[Multi-lens? 1]]="No", 1, IF(Table1[[#This Row],[Multi-lens? 1]]="Dual", 2, IF(Table1[[#This Row],[Multi-lens? 1]]="Quad", 4, ""))),"")</f>
        <v/>
      </c>
      <c r="I2471" s="9" t="str">
        <f>IFERROR(Table1[[#This Row],[Name]],"")</f>
        <v/>
      </c>
      <c r="K2471" s="3" t="str">
        <f t="shared" si="232"/>
        <v/>
      </c>
      <c r="M2471" s="4" t="e">
        <f>IF(Table1[[#This Row],[Import to Gateway Calculator?]]="Yes",IFERROR(Table1[[#This Row],[Streaming Resolution '[MP']]],""),0)</f>
        <v>#VALUE!</v>
      </c>
      <c r="N2471" s="4" t="e">
        <f>IF(Table1[[#This Row],[Import to Gateway Calculator?]]="Yes",IFERROR(Table1[[#This Row],[Recording Resolution '[MP']]],""),0)</f>
        <v>#VALUE!</v>
      </c>
      <c r="O2471" s="4" t="e">
        <f>IF(Table1[[#This Row],[Import to Gateway Calculator?]]="Yes",IFERROR(Table1[[#This Row],[Frame Rate '[FPS'] 1]],""),0)</f>
        <v>#VALUE!</v>
      </c>
      <c r="P2471" s="4" t="e">
        <f>IF(Table1[[#This Row],[Import to Gateway Calculator?]]="Yes",IFERROR(Table1[[#This Row],[Days of Storage 1]],""),0)</f>
        <v>#VALUE!</v>
      </c>
    </row>
    <row r="2472" spans="1:16" x14ac:dyDescent="0.25">
      <c r="A2472" s="5" t="e">
        <f t="shared" si="233"/>
        <v>#VALUE!</v>
      </c>
      <c r="B2472" s="6" t="str">
        <f>IFERROR(IF(Table1[[#This Row],[Multi-lens? 1]]="No", 1, IF(Table1[[#This Row],[Multi-lens? 1]]="Dual", 2, IF(Table1[[#This Row],[Multi-lens? 1]]="Quad", 4, ""))),"")</f>
        <v/>
      </c>
      <c r="C2472" s="6" t="e">
        <f t="shared" si="234"/>
        <v>#VALUE!</v>
      </c>
      <c r="D2472" s="6" t="e">
        <f t="shared" si="235"/>
        <v>#VALUE!</v>
      </c>
      <c r="E2472" s="6" t="e">
        <f t="shared" si="236"/>
        <v>#VALUE!</v>
      </c>
      <c r="F2472" s="6" t="e">
        <f t="shared" si="237"/>
        <v>#VALUE!</v>
      </c>
      <c r="H2472" s="6" t="str">
        <f>IFERROR(IF(Table1[[#This Row],[Multi-lens? 1]]="No", 1, IF(Table1[[#This Row],[Multi-lens? 1]]="Dual", 2, IF(Table1[[#This Row],[Multi-lens? 1]]="Quad", 4, ""))),"")</f>
        <v/>
      </c>
      <c r="I2472" s="9" t="str">
        <f>IFERROR(Table1[[#This Row],[Name]],"")</f>
        <v/>
      </c>
      <c r="K2472" s="3" t="str">
        <f t="shared" si="232"/>
        <v/>
      </c>
      <c r="M2472" s="4" t="e">
        <f>IF(Table1[[#This Row],[Import to Gateway Calculator?]]="Yes",IFERROR(Table1[[#This Row],[Streaming Resolution '[MP']]],""),0)</f>
        <v>#VALUE!</v>
      </c>
      <c r="N2472" s="4" t="e">
        <f>IF(Table1[[#This Row],[Import to Gateway Calculator?]]="Yes",IFERROR(Table1[[#This Row],[Recording Resolution '[MP']]],""),0)</f>
        <v>#VALUE!</v>
      </c>
      <c r="O2472" s="4" t="e">
        <f>IF(Table1[[#This Row],[Import to Gateway Calculator?]]="Yes",IFERROR(Table1[[#This Row],[Frame Rate '[FPS'] 1]],""),0)</f>
        <v>#VALUE!</v>
      </c>
      <c r="P2472" s="4" t="e">
        <f>IF(Table1[[#This Row],[Import to Gateway Calculator?]]="Yes",IFERROR(Table1[[#This Row],[Days of Storage 1]],""),0)</f>
        <v>#VALUE!</v>
      </c>
    </row>
    <row r="2473" spans="1:16" x14ac:dyDescent="0.25">
      <c r="A2473" s="5" t="e">
        <f t="shared" si="233"/>
        <v>#VALUE!</v>
      </c>
      <c r="B2473" s="6" t="str">
        <f>IFERROR(IF(Table1[[#This Row],[Multi-lens? 1]]="No", 1, IF(Table1[[#This Row],[Multi-lens? 1]]="Dual", 2, IF(Table1[[#This Row],[Multi-lens? 1]]="Quad", 4, ""))),"")</f>
        <v/>
      </c>
      <c r="C2473" s="6" t="e">
        <f t="shared" si="234"/>
        <v>#VALUE!</v>
      </c>
      <c r="D2473" s="6" t="e">
        <f t="shared" si="235"/>
        <v>#VALUE!</v>
      </c>
      <c r="E2473" s="6" t="e">
        <f t="shared" si="236"/>
        <v>#VALUE!</v>
      </c>
      <c r="F2473" s="6" t="e">
        <f t="shared" si="237"/>
        <v>#VALUE!</v>
      </c>
      <c r="H2473" s="6" t="str">
        <f>IFERROR(IF(Table1[[#This Row],[Multi-lens? 1]]="No", 1, IF(Table1[[#This Row],[Multi-lens? 1]]="Dual", 2, IF(Table1[[#This Row],[Multi-lens? 1]]="Quad", 4, ""))),"")</f>
        <v/>
      </c>
      <c r="I2473" s="9" t="str">
        <f>IFERROR(Table1[[#This Row],[Name]],"")</f>
        <v/>
      </c>
      <c r="K2473" s="3" t="str">
        <f t="shared" si="232"/>
        <v/>
      </c>
      <c r="M2473" s="4" t="e">
        <f>IF(Table1[[#This Row],[Import to Gateway Calculator?]]="Yes",IFERROR(Table1[[#This Row],[Streaming Resolution '[MP']]],""),0)</f>
        <v>#VALUE!</v>
      </c>
      <c r="N2473" s="4" t="e">
        <f>IF(Table1[[#This Row],[Import to Gateway Calculator?]]="Yes",IFERROR(Table1[[#This Row],[Recording Resolution '[MP']]],""),0)</f>
        <v>#VALUE!</v>
      </c>
      <c r="O2473" s="4" t="e">
        <f>IF(Table1[[#This Row],[Import to Gateway Calculator?]]="Yes",IFERROR(Table1[[#This Row],[Frame Rate '[FPS'] 1]],""),0)</f>
        <v>#VALUE!</v>
      </c>
      <c r="P2473" s="4" t="e">
        <f>IF(Table1[[#This Row],[Import to Gateway Calculator?]]="Yes",IFERROR(Table1[[#This Row],[Days of Storage 1]],""),0)</f>
        <v>#VALUE!</v>
      </c>
    </row>
    <row r="2474" spans="1:16" x14ac:dyDescent="0.25">
      <c r="A2474" s="5" t="e">
        <f t="shared" si="233"/>
        <v>#VALUE!</v>
      </c>
      <c r="B2474" s="6" t="str">
        <f>IFERROR(IF(Table1[[#This Row],[Multi-lens? 1]]="No", 1, IF(Table1[[#This Row],[Multi-lens? 1]]="Dual", 2, IF(Table1[[#This Row],[Multi-lens? 1]]="Quad", 4, ""))),"")</f>
        <v/>
      </c>
      <c r="C2474" s="6" t="e">
        <f t="shared" si="234"/>
        <v>#VALUE!</v>
      </c>
      <c r="D2474" s="6" t="e">
        <f t="shared" si="235"/>
        <v>#VALUE!</v>
      </c>
      <c r="E2474" s="6" t="e">
        <f t="shared" si="236"/>
        <v>#VALUE!</v>
      </c>
      <c r="F2474" s="6" t="e">
        <f t="shared" si="237"/>
        <v>#VALUE!</v>
      </c>
      <c r="H2474" s="6" t="str">
        <f>IFERROR(IF(Table1[[#This Row],[Multi-lens? 1]]="No", 1, IF(Table1[[#This Row],[Multi-lens? 1]]="Dual", 2, IF(Table1[[#This Row],[Multi-lens? 1]]="Quad", 4, ""))),"")</f>
        <v/>
      </c>
      <c r="I2474" s="9" t="str">
        <f>IFERROR(Table1[[#This Row],[Name]],"")</f>
        <v/>
      </c>
      <c r="K2474" s="3" t="str">
        <f t="shared" si="232"/>
        <v/>
      </c>
      <c r="M2474" s="4" t="e">
        <f>IF(Table1[[#This Row],[Import to Gateway Calculator?]]="Yes",IFERROR(Table1[[#This Row],[Streaming Resolution '[MP']]],""),0)</f>
        <v>#VALUE!</v>
      </c>
      <c r="N2474" s="4" t="e">
        <f>IF(Table1[[#This Row],[Import to Gateway Calculator?]]="Yes",IFERROR(Table1[[#This Row],[Recording Resolution '[MP']]],""),0)</f>
        <v>#VALUE!</v>
      </c>
      <c r="O2474" s="4" t="e">
        <f>IF(Table1[[#This Row],[Import to Gateway Calculator?]]="Yes",IFERROR(Table1[[#This Row],[Frame Rate '[FPS'] 1]],""),0)</f>
        <v>#VALUE!</v>
      </c>
      <c r="P2474" s="4" t="e">
        <f>IF(Table1[[#This Row],[Import to Gateway Calculator?]]="Yes",IFERROR(Table1[[#This Row],[Days of Storage 1]],""),0)</f>
        <v>#VALUE!</v>
      </c>
    </row>
    <row r="2475" spans="1:16" x14ac:dyDescent="0.25">
      <c r="A2475" s="5" t="e">
        <f t="shared" si="233"/>
        <v>#VALUE!</v>
      </c>
      <c r="B2475" s="6" t="str">
        <f>IFERROR(IF(Table1[[#This Row],[Multi-lens? 1]]="No", 1, IF(Table1[[#This Row],[Multi-lens? 1]]="Dual", 2, IF(Table1[[#This Row],[Multi-lens? 1]]="Quad", 4, ""))),"")</f>
        <v/>
      </c>
      <c r="C2475" s="6" t="e">
        <f t="shared" si="234"/>
        <v>#VALUE!</v>
      </c>
      <c r="D2475" s="6" t="e">
        <f t="shared" si="235"/>
        <v>#VALUE!</v>
      </c>
      <c r="E2475" s="6" t="e">
        <f t="shared" si="236"/>
        <v>#VALUE!</v>
      </c>
      <c r="F2475" s="6" t="e">
        <f t="shared" si="237"/>
        <v>#VALUE!</v>
      </c>
      <c r="H2475" s="6" t="str">
        <f>IFERROR(IF(Table1[[#This Row],[Multi-lens? 1]]="No", 1, IF(Table1[[#This Row],[Multi-lens? 1]]="Dual", 2, IF(Table1[[#This Row],[Multi-lens? 1]]="Quad", 4, ""))),"")</f>
        <v/>
      </c>
      <c r="I2475" s="9" t="str">
        <f>IFERROR(Table1[[#This Row],[Name]],"")</f>
        <v/>
      </c>
      <c r="K2475" s="3" t="str">
        <f t="shared" si="232"/>
        <v/>
      </c>
      <c r="M2475" s="4" t="e">
        <f>IF(Table1[[#This Row],[Import to Gateway Calculator?]]="Yes",IFERROR(Table1[[#This Row],[Streaming Resolution '[MP']]],""),0)</f>
        <v>#VALUE!</v>
      </c>
      <c r="N2475" s="4" t="e">
        <f>IF(Table1[[#This Row],[Import to Gateway Calculator?]]="Yes",IFERROR(Table1[[#This Row],[Recording Resolution '[MP']]],""),0)</f>
        <v>#VALUE!</v>
      </c>
      <c r="O2475" s="4" t="e">
        <f>IF(Table1[[#This Row],[Import to Gateway Calculator?]]="Yes",IFERROR(Table1[[#This Row],[Frame Rate '[FPS'] 1]],""),0)</f>
        <v>#VALUE!</v>
      </c>
      <c r="P2475" s="4" t="e">
        <f>IF(Table1[[#This Row],[Import to Gateway Calculator?]]="Yes",IFERROR(Table1[[#This Row],[Days of Storage 1]],""),0)</f>
        <v>#VALUE!</v>
      </c>
    </row>
    <row r="2476" spans="1:16" x14ac:dyDescent="0.25">
      <c r="A2476" s="5" t="e">
        <f t="shared" si="233"/>
        <v>#VALUE!</v>
      </c>
      <c r="B2476" s="6" t="str">
        <f>IFERROR(IF(Table1[[#This Row],[Multi-lens? 1]]="No", 1, IF(Table1[[#This Row],[Multi-lens? 1]]="Dual", 2, IF(Table1[[#This Row],[Multi-lens? 1]]="Quad", 4, ""))),"")</f>
        <v/>
      </c>
      <c r="C2476" s="6" t="e">
        <f t="shared" si="234"/>
        <v>#VALUE!</v>
      </c>
      <c r="D2476" s="6" t="e">
        <f t="shared" si="235"/>
        <v>#VALUE!</v>
      </c>
      <c r="E2476" s="6" t="e">
        <f t="shared" si="236"/>
        <v>#VALUE!</v>
      </c>
      <c r="F2476" s="6" t="e">
        <f t="shared" si="237"/>
        <v>#VALUE!</v>
      </c>
      <c r="H2476" s="6" t="str">
        <f>IFERROR(IF(Table1[[#This Row],[Multi-lens? 1]]="No", 1, IF(Table1[[#This Row],[Multi-lens? 1]]="Dual", 2, IF(Table1[[#This Row],[Multi-lens? 1]]="Quad", 4, ""))),"")</f>
        <v/>
      </c>
      <c r="I2476" s="9" t="str">
        <f>IFERROR(Table1[[#This Row],[Name]],"")</f>
        <v/>
      </c>
      <c r="K2476" s="3" t="str">
        <f t="shared" si="232"/>
        <v/>
      </c>
      <c r="M2476" s="4" t="e">
        <f>IF(Table1[[#This Row],[Import to Gateway Calculator?]]="Yes",IFERROR(Table1[[#This Row],[Streaming Resolution '[MP']]],""),0)</f>
        <v>#VALUE!</v>
      </c>
      <c r="N2476" s="4" t="e">
        <f>IF(Table1[[#This Row],[Import to Gateway Calculator?]]="Yes",IFERROR(Table1[[#This Row],[Recording Resolution '[MP']]],""),0)</f>
        <v>#VALUE!</v>
      </c>
      <c r="O2476" s="4" t="e">
        <f>IF(Table1[[#This Row],[Import to Gateway Calculator?]]="Yes",IFERROR(Table1[[#This Row],[Frame Rate '[FPS'] 1]],""),0)</f>
        <v>#VALUE!</v>
      </c>
      <c r="P2476" s="4" t="e">
        <f>IF(Table1[[#This Row],[Import to Gateway Calculator?]]="Yes",IFERROR(Table1[[#This Row],[Days of Storage 1]],""),0)</f>
        <v>#VALUE!</v>
      </c>
    </row>
    <row r="2477" spans="1:16" x14ac:dyDescent="0.25">
      <c r="A2477" s="5" t="e">
        <f t="shared" si="233"/>
        <v>#VALUE!</v>
      </c>
      <c r="B2477" s="6" t="str">
        <f>IFERROR(IF(Table1[[#This Row],[Multi-lens? 1]]="No", 1, IF(Table1[[#This Row],[Multi-lens? 1]]="Dual", 2, IF(Table1[[#This Row],[Multi-lens? 1]]="Quad", 4, ""))),"")</f>
        <v/>
      </c>
      <c r="C2477" s="6" t="e">
        <f t="shared" si="234"/>
        <v>#VALUE!</v>
      </c>
      <c r="D2477" s="6" t="e">
        <f t="shared" si="235"/>
        <v>#VALUE!</v>
      </c>
      <c r="E2477" s="6" t="e">
        <f t="shared" si="236"/>
        <v>#VALUE!</v>
      </c>
      <c r="F2477" s="6" t="e">
        <f t="shared" si="237"/>
        <v>#VALUE!</v>
      </c>
      <c r="H2477" s="6" t="str">
        <f>IFERROR(IF(Table1[[#This Row],[Multi-lens? 1]]="No", 1, IF(Table1[[#This Row],[Multi-lens? 1]]="Dual", 2, IF(Table1[[#This Row],[Multi-lens? 1]]="Quad", 4, ""))),"")</f>
        <v/>
      </c>
      <c r="I2477" s="9" t="str">
        <f>IFERROR(Table1[[#This Row],[Name]],"")</f>
        <v/>
      </c>
      <c r="K2477" s="3" t="str">
        <f t="shared" si="232"/>
        <v/>
      </c>
      <c r="M2477" s="4" t="e">
        <f>IF(Table1[[#This Row],[Import to Gateway Calculator?]]="Yes",IFERROR(Table1[[#This Row],[Streaming Resolution '[MP']]],""),0)</f>
        <v>#VALUE!</v>
      </c>
      <c r="N2477" s="4" t="e">
        <f>IF(Table1[[#This Row],[Import to Gateway Calculator?]]="Yes",IFERROR(Table1[[#This Row],[Recording Resolution '[MP']]],""),0)</f>
        <v>#VALUE!</v>
      </c>
      <c r="O2477" s="4" t="e">
        <f>IF(Table1[[#This Row],[Import to Gateway Calculator?]]="Yes",IFERROR(Table1[[#This Row],[Frame Rate '[FPS'] 1]],""),0)</f>
        <v>#VALUE!</v>
      </c>
      <c r="P2477" s="4" t="e">
        <f>IF(Table1[[#This Row],[Import to Gateway Calculator?]]="Yes",IFERROR(Table1[[#This Row],[Days of Storage 1]],""),0)</f>
        <v>#VALUE!</v>
      </c>
    </row>
    <row r="2478" spans="1:16" x14ac:dyDescent="0.25">
      <c r="A2478" s="5" t="e">
        <f t="shared" si="233"/>
        <v>#VALUE!</v>
      </c>
      <c r="B2478" s="6" t="str">
        <f>IFERROR(IF(Table1[[#This Row],[Multi-lens? 1]]="No", 1, IF(Table1[[#This Row],[Multi-lens? 1]]="Dual", 2, IF(Table1[[#This Row],[Multi-lens? 1]]="Quad", 4, ""))),"")</f>
        <v/>
      </c>
      <c r="C2478" s="6" t="e">
        <f t="shared" si="234"/>
        <v>#VALUE!</v>
      </c>
      <c r="D2478" s="6" t="e">
        <f t="shared" si="235"/>
        <v>#VALUE!</v>
      </c>
      <c r="E2478" s="6" t="e">
        <f t="shared" si="236"/>
        <v>#VALUE!</v>
      </c>
      <c r="F2478" s="6" t="e">
        <f t="shared" si="237"/>
        <v>#VALUE!</v>
      </c>
      <c r="H2478" s="6" t="str">
        <f>IFERROR(IF(Table1[[#This Row],[Multi-lens? 1]]="No", 1, IF(Table1[[#This Row],[Multi-lens? 1]]="Dual", 2, IF(Table1[[#This Row],[Multi-lens? 1]]="Quad", 4, ""))),"")</f>
        <v/>
      </c>
      <c r="I2478" s="9" t="str">
        <f>IFERROR(Table1[[#This Row],[Name]],"")</f>
        <v/>
      </c>
      <c r="K2478" s="3" t="str">
        <f t="shared" si="232"/>
        <v/>
      </c>
      <c r="M2478" s="4" t="e">
        <f>IF(Table1[[#This Row],[Import to Gateway Calculator?]]="Yes",IFERROR(Table1[[#This Row],[Streaming Resolution '[MP']]],""),0)</f>
        <v>#VALUE!</v>
      </c>
      <c r="N2478" s="4" t="e">
        <f>IF(Table1[[#This Row],[Import to Gateway Calculator?]]="Yes",IFERROR(Table1[[#This Row],[Recording Resolution '[MP']]],""),0)</f>
        <v>#VALUE!</v>
      </c>
      <c r="O2478" s="4" t="e">
        <f>IF(Table1[[#This Row],[Import to Gateway Calculator?]]="Yes",IFERROR(Table1[[#This Row],[Frame Rate '[FPS'] 1]],""),0)</f>
        <v>#VALUE!</v>
      </c>
      <c r="P2478" s="4" t="e">
        <f>IF(Table1[[#This Row],[Import to Gateway Calculator?]]="Yes",IFERROR(Table1[[#This Row],[Days of Storage 1]],""),0)</f>
        <v>#VALUE!</v>
      </c>
    </row>
    <row r="2479" spans="1:16" x14ac:dyDescent="0.25">
      <c r="A2479" s="5" t="e">
        <f t="shared" si="233"/>
        <v>#VALUE!</v>
      </c>
      <c r="B2479" s="6" t="str">
        <f>IFERROR(IF(Table1[[#This Row],[Multi-lens? 1]]="No", 1, IF(Table1[[#This Row],[Multi-lens? 1]]="Dual", 2, IF(Table1[[#This Row],[Multi-lens? 1]]="Quad", 4, ""))),"")</f>
        <v/>
      </c>
      <c r="C2479" s="6" t="e">
        <f t="shared" si="234"/>
        <v>#VALUE!</v>
      </c>
      <c r="D2479" s="6" t="e">
        <f t="shared" si="235"/>
        <v>#VALUE!</v>
      </c>
      <c r="E2479" s="6" t="e">
        <f t="shared" si="236"/>
        <v>#VALUE!</v>
      </c>
      <c r="F2479" s="6" t="e">
        <f t="shared" si="237"/>
        <v>#VALUE!</v>
      </c>
      <c r="H2479" s="6" t="str">
        <f>IFERROR(IF(Table1[[#This Row],[Multi-lens? 1]]="No", 1, IF(Table1[[#This Row],[Multi-lens? 1]]="Dual", 2, IF(Table1[[#This Row],[Multi-lens? 1]]="Quad", 4, ""))),"")</f>
        <v/>
      </c>
      <c r="I2479" s="9" t="str">
        <f>IFERROR(Table1[[#This Row],[Name]],"")</f>
        <v/>
      </c>
      <c r="K2479" s="3" t="str">
        <f t="shared" si="232"/>
        <v/>
      </c>
      <c r="M2479" s="4" t="e">
        <f>IF(Table1[[#This Row],[Import to Gateway Calculator?]]="Yes",IFERROR(Table1[[#This Row],[Streaming Resolution '[MP']]],""),0)</f>
        <v>#VALUE!</v>
      </c>
      <c r="N2479" s="4" t="e">
        <f>IF(Table1[[#This Row],[Import to Gateway Calculator?]]="Yes",IFERROR(Table1[[#This Row],[Recording Resolution '[MP']]],""),0)</f>
        <v>#VALUE!</v>
      </c>
      <c r="O2479" s="4" t="e">
        <f>IF(Table1[[#This Row],[Import to Gateway Calculator?]]="Yes",IFERROR(Table1[[#This Row],[Frame Rate '[FPS'] 1]],""),0)</f>
        <v>#VALUE!</v>
      </c>
      <c r="P2479" s="4" t="e">
        <f>IF(Table1[[#This Row],[Import to Gateway Calculator?]]="Yes",IFERROR(Table1[[#This Row],[Days of Storage 1]],""),0)</f>
        <v>#VALUE!</v>
      </c>
    </row>
    <row r="2480" spans="1:16" x14ac:dyDescent="0.25">
      <c r="A2480" s="5" t="e">
        <f t="shared" si="233"/>
        <v>#VALUE!</v>
      </c>
      <c r="B2480" s="6" t="str">
        <f>IFERROR(IF(Table1[[#This Row],[Multi-lens? 1]]="No", 1, IF(Table1[[#This Row],[Multi-lens? 1]]="Dual", 2, IF(Table1[[#This Row],[Multi-lens? 1]]="Quad", 4, ""))),"")</f>
        <v/>
      </c>
      <c r="C2480" s="6" t="e">
        <f t="shared" si="234"/>
        <v>#VALUE!</v>
      </c>
      <c r="D2480" s="6" t="e">
        <f t="shared" si="235"/>
        <v>#VALUE!</v>
      </c>
      <c r="E2480" s="6" t="e">
        <f t="shared" si="236"/>
        <v>#VALUE!</v>
      </c>
      <c r="F2480" s="6" t="e">
        <f t="shared" si="237"/>
        <v>#VALUE!</v>
      </c>
      <c r="H2480" s="6" t="str">
        <f>IFERROR(IF(Table1[[#This Row],[Multi-lens? 1]]="No", 1, IF(Table1[[#This Row],[Multi-lens? 1]]="Dual", 2, IF(Table1[[#This Row],[Multi-lens? 1]]="Quad", 4, ""))),"")</f>
        <v/>
      </c>
      <c r="I2480" s="9" t="str">
        <f>IFERROR(Table1[[#This Row],[Name]],"")</f>
        <v/>
      </c>
      <c r="K2480" s="3" t="str">
        <f t="shared" si="232"/>
        <v/>
      </c>
      <c r="M2480" s="4" t="e">
        <f>IF(Table1[[#This Row],[Import to Gateway Calculator?]]="Yes",IFERROR(Table1[[#This Row],[Streaming Resolution '[MP']]],""),0)</f>
        <v>#VALUE!</v>
      </c>
      <c r="N2480" s="4" t="e">
        <f>IF(Table1[[#This Row],[Import to Gateway Calculator?]]="Yes",IFERROR(Table1[[#This Row],[Recording Resolution '[MP']]],""),0)</f>
        <v>#VALUE!</v>
      </c>
      <c r="O2480" s="4" t="e">
        <f>IF(Table1[[#This Row],[Import to Gateway Calculator?]]="Yes",IFERROR(Table1[[#This Row],[Frame Rate '[FPS'] 1]],""),0)</f>
        <v>#VALUE!</v>
      </c>
      <c r="P2480" s="4" t="e">
        <f>IF(Table1[[#This Row],[Import to Gateway Calculator?]]="Yes",IFERROR(Table1[[#This Row],[Days of Storage 1]],""),0)</f>
        <v>#VALUE!</v>
      </c>
    </row>
    <row r="2481" spans="1:16" x14ac:dyDescent="0.25">
      <c r="A2481" s="5" t="e">
        <f t="shared" si="233"/>
        <v>#VALUE!</v>
      </c>
      <c r="B2481" s="6" t="str">
        <f>IFERROR(IF(Table1[[#This Row],[Multi-lens? 1]]="No", 1, IF(Table1[[#This Row],[Multi-lens? 1]]="Dual", 2, IF(Table1[[#This Row],[Multi-lens? 1]]="Quad", 4, ""))),"")</f>
        <v/>
      </c>
      <c r="C2481" s="6" t="e">
        <f t="shared" si="234"/>
        <v>#VALUE!</v>
      </c>
      <c r="D2481" s="6" t="e">
        <f t="shared" si="235"/>
        <v>#VALUE!</v>
      </c>
      <c r="E2481" s="6" t="e">
        <f t="shared" si="236"/>
        <v>#VALUE!</v>
      </c>
      <c r="F2481" s="6" t="e">
        <f t="shared" si="237"/>
        <v>#VALUE!</v>
      </c>
      <c r="H2481" s="6" t="str">
        <f>IFERROR(IF(Table1[[#This Row],[Multi-lens? 1]]="No", 1, IF(Table1[[#This Row],[Multi-lens? 1]]="Dual", 2, IF(Table1[[#This Row],[Multi-lens? 1]]="Quad", 4, ""))),"")</f>
        <v/>
      </c>
      <c r="I2481" s="9" t="str">
        <f>IFERROR(Table1[[#This Row],[Name]],"")</f>
        <v/>
      </c>
      <c r="K2481" s="3" t="str">
        <f t="shared" si="232"/>
        <v/>
      </c>
      <c r="M2481" s="4" t="e">
        <f>IF(Table1[[#This Row],[Import to Gateway Calculator?]]="Yes",IFERROR(Table1[[#This Row],[Streaming Resolution '[MP']]],""),0)</f>
        <v>#VALUE!</v>
      </c>
      <c r="N2481" s="4" t="e">
        <f>IF(Table1[[#This Row],[Import to Gateway Calculator?]]="Yes",IFERROR(Table1[[#This Row],[Recording Resolution '[MP']]],""),0)</f>
        <v>#VALUE!</v>
      </c>
      <c r="O2481" s="4" t="e">
        <f>IF(Table1[[#This Row],[Import to Gateway Calculator?]]="Yes",IFERROR(Table1[[#This Row],[Frame Rate '[FPS'] 1]],""),0)</f>
        <v>#VALUE!</v>
      </c>
      <c r="P2481" s="4" t="e">
        <f>IF(Table1[[#This Row],[Import to Gateway Calculator?]]="Yes",IFERROR(Table1[[#This Row],[Days of Storage 1]],""),0)</f>
        <v>#VALUE!</v>
      </c>
    </row>
    <row r="2482" spans="1:16" x14ac:dyDescent="0.25">
      <c r="A2482" s="5" t="e">
        <f t="shared" si="233"/>
        <v>#VALUE!</v>
      </c>
      <c r="B2482" s="6" t="str">
        <f>IFERROR(IF(Table1[[#This Row],[Multi-lens? 1]]="No", 1, IF(Table1[[#This Row],[Multi-lens? 1]]="Dual", 2, IF(Table1[[#This Row],[Multi-lens? 1]]="Quad", 4, ""))),"")</f>
        <v/>
      </c>
      <c r="C2482" s="6" t="e">
        <f t="shared" si="234"/>
        <v>#VALUE!</v>
      </c>
      <c r="D2482" s="6" t="e">
        <f t="shared" si="235"/>
        <v>#VALUE!</v>
      </c>
      <c r="E2482" s="6" t="e">
        <f t="shared" si="236"/>
        <v>#VALUE!</v>
      </c>
      <c r="F2482" s="6" t="e">
        <f t="shared" si="237"/>
        <v>#VALUE!</v>
      </c>
      <c r="H2482" s="6" t="str">
        <f>IFERROR(IF(Table1[[#This Row],[Multi-lens? 1]]="No", 1, IF(Table1[[#This Row],[Multi-lens? 1]]="Dual", 2, IF(Table1[[#This Row],[Multi-lens? 1]]="Quad", 4, ""))),"")</f>
        <v/>
      </c>
      <c r="I2482" s="9" t="str">
        <f>IFERROR(Table1[[#This Row],[Name]],"")</f>
        <v/>
      </c>
      <c r="K2482" s="3" t="str">
        <f t="shared" si="232"/>
        <v/>
      </c>
      <c r="M2482" s="4" t="e">
        <f>IF(Table1[[#This Row],[Import to Gateway Calculator?]]="Yes",IFERROR(Table1[[#This Row],[Streaming Resolution '[MP']]],""),0)</f>
        <v>#VALUE!</v>
      </c>
      <c r="N2482" s="4" t="e">
        <f>IF(Table1[[#This Row],[Import to Gateway Calculator?]]="Yes",IFERROR(Table1[[#This Row],[Recording Resolution '[MP']]],""),0)</f>
        <v>#VALUE!</v>
      </c>
      <c r="O2482" s="4" t="e">
        <f>IF(Table1[[#This Row],[Import to Gateway Calculator?]]="Yes",IFERROR(Table1[[#This Row],[Frame Rate '[FPS'] 1]],""),0)</f>
        <v>#VALUE!</v>
      </c>
      <c r="P2482" s="4" t="e">
        <f>IF(Table1[[#This Row],[Import to Gateway Calculator?]]="Yes",IFERROR(Table1[[#This Row],[Days of Storage 1]],""),0)</f>
        <v>#VALUE!</v>
      </c>
    </row>
    <row r="2483" spans="1:16" x14ac:dyDescent="0.25">
      <c r="A2483" s="5" t="e">
        <f t="shared" si="233"/>
        <v>#VALUE!</v>
      </c>
      <c r="B2483" s="6" t="str">
        <f>IFERROR(IF(Table1[[#This Row],[Multi-lens? 1]]="No", 1, IF(Table1[[#This Row],[Multi-lens? 1]]="Dual", 2, IF(Table1[[#This Row],[Multi-lens? 1]]="Quad", 4, ""))),"")</f>
        <v/>
      </c>
      <c r="C2483" s="6" t="e">
        <f t="shared" si="234"/>
        <v>#VALUE!</v>
      </c>
      <c r="D2483" s="6" t="e">
        <f t="shared" si="235"/>
        <v>#VALUE!</v>
      </c>
      <c r="E2483" s="6" t="e">
        <f t="shared" si="236"/>
        <v>#VALUE!</v>
      </c>
      <c r="F2483" s="6" t="e">
        <f t="shared" si="237"/>
        <v>#VALUE!</v>
      </c>
      <c r="H2483" s="6" t="str">
        <f>IFERROR(IF(Table1[[#This Row],[Multi-lens? 1]]="No", 1, IF(Table1[[#This Row],[Multi-lens? 1]]="Dual", 2, IF(Table1[[#This Row],[Multi-lens? 1]]="Quad", 4, ""))),"")</f>
        <v/>
      </c>
      <c r="I2483" s="9" t="str">
        <f>IFERROR(Table1[[#This Row],[Name]],"")</f>
        <v/>
      </c>
      <c r="K2483" s="3" t="str">
        <f t="shared" si="232"/>
        <v/>
      </c>
      <c r="M2483" s="4" t="e">
        <f>IF(Table1[[#This Row],[Import to Gateway Calculator?]]="Yes",IFERROR(Table1[[#This Row],[Streaming Resolution '[MP']]],""),0)</f>
        <v>#VALUE!</v>
      </c>
      <c r="N2483" s="4" t="e">
        <f>IF(Table1[[#This Row],[Import to Gateway Calculator?]]="Yes",IFERROR(Table1[[#This Row],[Recording Resolution '[MP']]],""),0)</f>
        <v>#VALUE!</v>
      </c>
      <c r="O2483" s="4" t="e">
        <f>IF(Table1[[#This Row],[Import to Gateway Calculator?]]="Yes",IFERROR(Table1[[#This Row],[Frame Rate '[FPS'] 1]],""),0)</f>
        <v>#VALUE!</v>
      </c>
      <c r="P2483" s="4" t="e">
        <f>IF(Table1[[#This Row],[Import to Gateway Calculator?]]="Yes",IFERROR(Table1[[#This Row],[Days of Storage 1]],""),0)</f>
        <v>#VALUE!</v>
      </c>
    </row>
    <row r="2484" spans="1:16" x14ac:dyDescent="0.25">
      <c r="A2484" s="5" t="e">
        <f t="shared" si="233"/>
        <v>#VALUE!</v>
      </c>
      <c r="B2484" s="6" t="str">
        <f>IFERROR(IF(Table1[[#This Row],[Multi-lens? 1]]="No", 1, IF(Table1[[#This Row],[Multi-lens? 1]]="Dual", 2, IF(Table1[[#This Row],[Multi-lens? 1]]="Quad", 4, ""))),"")</f>
        <v/>
      </c>
      <c r="C2484" s="6" t="e">
        <f t="shared" si="234"/>
        <v>#VALUE!</v>
      </c>
      <c r="D2484" s="6" t="e">
        <f t="shared" si="235"/>
        <v>#VALUE!</v>
      </c>
      <c r="E2484" s="6" t="e">
        <f t="shared" si="236"/>
        <v>#VALUE!</v>
      </c>
      <c r="F2484" s="6" t="e">
        <f t="shared" si="237"/>
        <v>#VALUE!</v>
      </c>
      <c r="H2484" s="6" t="str">
        <f>IFERROR(IF(Table1[[#This Row],[Multi-lens? 1]]="No", 1, IF(Table1[[#This Row],[Multi-lens? 1]]="Dual", 2, IF(Table1[[#This Row],[Multi-lens? 1]]="Quad", 4, ""))),"")</f>
        <v/>
      </c>
      <c r="I2484" s="9" t="str">
        <f>IFERROR(Table1[[#This Row],[Name]],"")</f>
        <v/>
      </c>
      <c r="K2484" s="3" t="str">
        <f t="shared" si="232"/>
        <v/>
      </c>
      <c r="M2484" s="4" t="e">
        <f>IF(Table1[[#This Row],[Import to Gateway Calculator?]]="Yes",IFERROR(Table1[[#This Row],[Streaming Resolution '[MP']]],""),0)</f>
        <v>#VALUE!</v>
      </c>
      <c r="N2484" s="4" t="e">
        <f>IF(Table1[[#This Row],[Import to Gateway Calculator?]]="Yes",IFERROR(Table1[[#This Row],[Recording Resolution '[MP']]],""),0)</f>
        <v>#VALUE!</v>
      </c>
      <c r="O2484" s="4" t="e">
        <f>IF(Table1[[#This Row],[Import to Gateway Calculator?]]="Yes",IFERROR(Table1[[#This Row],[Frame Rate '[FPS'] 1]],""),0)</f>
        <v>#VALUE!</v>
      </c>
      <c r="P2484" s="4" t="e">
        <f>IF(Table1[[#This Row],[Import to Gateway Calculator?]]="Yes",IFERROR(Table1[[#This Row],[Days of Storage 1]],""),0)</f>
        <v>#VALUE!</v>
      </c>
    </row>
    <row r="2485" spans="1:16" x14ac:dyDescent="0.25">
      <c r="A2485" s="5" t="e">
        <f t="shared" si="233"/>
        <v>#VALUE!</v>
      </c>
      <c r="B2485" s="6" t="str">
        <f>IFERROR(IF(Table1[[#This Row],[Multi-lens? 1]]="No", 1, IF(Table1[[#This Row],[Multi-lens? 1]]="Dual", 2, IF(Table1[[#This Row],[Multi-lens? 1]]="Quad", 4, ""))),"")</f>
        <v/>
      </c>
      <c r="C2485" s="6" t="e">
        <f t="shared" si="234"/>
        <v>#VALUE!</v>
      </c>
      <c r="D2485" s="6" t="e">
        <f t="shared" si="235"/>
        <v>#VALUE!</v>
      </c>
      <c r="E2485" s="6" t="e">
        <f t="shared" si="236"/>
        <v>#VALUE!</v>
      </c>
      <c r="F2485" s="6" t="e">
        <f t="shared" si="237"/>
        <v>#VALUE!</v>
      </c>
      <c r="H2485" s="6" t="str">
        <f>IFERROR(IF(Table1[[#This Row],[Multi-lens? 1]]="No", 1, IF(Table1[[#This Row],[Multi-lens? 1]]="Dual", 2, IF(Table1[[#This Row],[Multi-lens? 1]]="Quad", 4, ""))),"")</f>
        <v/>
      </c>
      <c r="I2485" s="9" t="str">
        <f>IFERROR(Table1[[#This Row],[Name]],"")</f>
        <v/>
      </c>
      <c r="K2485" s="3" t="str">
        <f t="shared" si="232"/>
        <v/>
      </c>
      <c r="M2485" s="4" t="e">
        <f>IF(Table1[[#This Row],[Import to Gateway Calculator?]]="Yes",IFERROR(Table1[[#This Row],[Streaming Resolution '[MP']]],""),0)</f>
        <v>#VALUE!</v>
      </c>
      <c r="N2485" s="4" t="e">
        <f>IF(Table1[[#This Row],[Import to Gateway Calculator?]]="Yes",IFERROR(Table1[[#This Row],[Recording Resolution '[MP']]],""),0)</f>
        <v>#VALUE!</v>
      </c>
      <c r="O2485" s="4" t="e">
        <f>IF(Table1[[#This Row],[Import to Gateway Calculator?]]="Yes",IFERROR(Table1[[#This Row],[Frame Rate '[FPS'] 1]],""),0)</f>
        <v>#VALUE!</v>
      </c>
      <c r="P2485" s="4" t="e">
        <f>IF(Table1[[#This Row],[Import to Gateway Calculator?]]="Yes",IFERROR(Table1[[#This Row],[Days of Storage 1]],""),0)</f>
        <v>#VALUE!</v>
      </c>
    </row>
    <row r="2486" spans="1:16" x14ac:dyDescent="0.25">
      <c r="A2486" s="5" t="e">
        <f t="shared" si="233"/>
        <v>#VALUE!</v>
      </c>
      <c r="B2486" s="6" t="str">
        <f>IFERROR(IF(Table1[[#This Row],[Multi-lens? 1]]="No", 1, IF(Table1[[#This Row],[Multi-lens? 1]]="Dual", 2, IF(Table1[[#This Row],[Multi-lens? 1]]="Quad", 4, ""))),"")</f>
        <v/>
      </c>
      <c r="C2486" s="6" t="e">
        <f t="shared" si="234"/>
        <v>#VALUE!</v>
      </c>
      <c r="D2486" s="6" t="e">
        <f t="shared" si="235"/>
        <v>#VALUE!</v>
      </c>
      <c r="E2486" s="6" t="e">
        <f t="shared" si="236"/>
        <v>#VALUE!</v>
      </c>
      <c r="F2486" s="6" t="e">
        <f t="shared" si="237"/>
        <v>#VALUE!</v>
      </c>
      <c r="H2486" s="6" t="str">
        <f>IFERROR(IF(Table1[[#This Row],[Multi-lens? 1]]="No", 1, IF(Table1[[#This Row],[Multi-lens? 1]]="Dual", 2, IF(Table1[[#This Row],[Multi-lens? 1]]="Quad", 4, ""))),"")</f>
        <v/>
      </c>
      <c r="I2486" s="9" t="str">
        <f>IFERROR(Table1[[#This Row],[Name]],"")</f>
        <v/>
      </c>
      <c r="K2486" s="3" t="str">
        <f t="shared" si="232"/>
        <v/>
      </c>
      <c r="M2486" s="4" t="e">
        <f>IF(Table1[[#This Row],[Import to Gateway Calculator?]]="Yes",IFERROR(Table1[[#This Row],[Streaming Resolution '[MP']]],""),0)</f>
        <v>#VALUE!</v>
      </c>
      <c r="N2486" s="4" t="e">
        <f>IF(Table1[[#This Row],[Import to Gateway Calculator?]]="Yes",IFERROR(Table1[[#This Row],[Recording Resolution '[MP']]],""),0)</f>
        <v>#VALUE!</v>
      </c>
      <c r="O2486" s="4" t="e">
        <f>IF(Table1[[#This Row],[Import to Gateway Calculator?]]="Yes",IFERROR(Table1[[#This Row],[Frame Rate '[FPS'] 1]],""),0)</f>
        <v>#VALUE!</v>
      </c>
      <c r="P2486" s="4" t="e">
        <f>IF(Table1[[#This Row],[Import to Gateway Calculator?]]="Yes",IFERROR(Table1[[#This Row],[Days of Storage 1]],""),0)</f>
        <v>#VALUE!</v>
      </c>
    </row>
    <row r="2487" spans="1:16" x14ac:dyDescent="0.25">
      <c r="A2487" s="5" t="e">
        <f t="shared" si="233"/>
        <v>#VALUE!</v>
      </c>
      <c r="B2487" s="6" t="str">
        <f>IFERROR(IF(Table1[[#This Row],[Multi-lens? 1]]="No", 1, IF(Table1[[#This Row],[Multi-lens? 1]]="Dual", 2, IF(Table1[[#This Row],[Multi-lens? 1]]="Quad", 4, ""))),"")</f>
        <v/>
      </c>
      <c r="C2487" s="6" t="e">
        <f t="shared" si="234"/>
        <v>#VALUE!</v>
      </c>
      <c r="D2487" s="6" t="e">
        <f t="shared" si="235"/>
        <v>#VALUE!</v>
      </c>
      <c r="E2487" s="6" t="e">
        <f t="shared" si="236"/>
        <v>#VALUE!</v>
      </c>
      <c r="F2487" s="6" t="e">
        <f t="shared" si="237"/>
        <v>#VALUE!</v>
      </c>
      <c r="H2487" s="6" t="str">
        <f>IFERROR(IF(Table1[[#This Row],[Multi-lens? 1]]="No", 1, IF(Table1[[#This Row],[Multi-lens? 1]]="Dual", 2, IF(Table1[[#This Row],[Multi-lens? 1]]="Quad", 4, ""))),"")</f>
        <v/>
      </c>
      <c r="I2487" s="9" t="str">
        <f>IFERROR(Table1[[#This Row],[Name]],"")</f>
        <v/>
      </c>
      <c r="K2487" s="3" t="str">
        <f t="shared" si="232"/>
        <v/>
      </c>
      <c r="M2487" s="4" t="e">
        <f>IF(Table1[[#This Row],[Import to Gateway Calculator?]]="Yes",IFERROR(Table1[[#This Row],[Streaming Resolution '[MP']]],""),0)</f>
        <v>#VALUE!</v>
      </c>
      <c r="N2487" s="4" t="e">
        <f>IF(Table1[[#This Row],[Import to Gateway Calculator?]]="Yes",IFERROR(Table1[[#This Row],[Recording Resolution '[MP']]],""),0)</f>
        <v>#VALUE!</v>
      </c>
      <c r="O2487" s="4" t="e">
        <f>IF(Table1[[#This Row],[Import to Gateway Calculator?]]="Yes",IFERROR(Table1[[#This Row],[Frame Rate '[FPS'] 1]],""),0)</f>
        <v>#VALUE!</v>
      </c>
      <c r="P2487" s="4" t="e">
        <f>IF(Table1[[#This Row],[Import to Gateway Calculator?]]="Yes",IFERROR(Table1[[#This Row],[Days of Storage 1]],""),0)</f>
        <v>#VALUE!</v>
      </c>
    </row>
    <row r="2488" spans="1:16" x14ac:dyDescent="0.25">
      <c r="A2488" s="5" t="e">
        <f t="shared" si="233"/>
        <v>#VALUE!</v>
      </c>
      <c r="B2488" s="6" t="str">
        <f>IFERROR(IF(Table1[[#This Row],[Multi-lens? 1]]="No", 1, IF(Table1[[#This Row],[Multi-lens? 1]]="Dual", 2, IF(Table1[[#This Row],[Multi-lens? 1]]="Quad", 4, ""))),"")</f>
        <v/>
      </c>
      <c r="C2488" s="6" t="e">
        <f t="shared" si="234"/>
        <v>#VALUE!</v>
      </c>
      <c r="D2488" s="6" t="e">
        <f t="shared" si="235"/>
        <v>#VALUE!</v>
      </c>
      <c r="E2488" s="6" t="e">
        <f t="shared" si="236"/>
        <v>#VALUE!</v>
      </c>
      <c r="F2488" s="6" t="e">
        <f t="shared" si="237"/>
        <v>#VALUE!</v>
      </c>
      <c r="H2488" s="6" t="str">
        <f>IFERROR(IF(Table1[[#This Row],[Multi-lens? 1]]="No", 1, IF(Table1[[#This Row],[Multi-lens? 1]]="Dual", 2, IF(Table1[[#This Row],[Multi-lens? 1]]="Quad", 4, ""))),"")</f>
        <v/>
      </c>
      <c r="I2488" s="9" t="str">
        <f>IFERROR(Table1[[#This Row],[Name]],"")</f>
        <v/>
      </c>
      <c r="K2488" s="3" t="str">
        <f t="shared" si="232"/>
        <v/>
      </c>
      <c r="M2488" s="4" t="e">
        <f>IF(Table1[[#This Row],[Import to Gateway Calculator?]]="Yes",IFERROR(Table1[[#This Row],[Streaming Resolution '[MP']]],""),0)</f>
        <v>#VALUE!</v>
      </c>
      <c r="N2488" s="4" t="e">
        <f>IF(Table1[[#This Row],[Import to Gateway Calculator?]]="Yes",IFERROR(Table1[[#This Row],[Recording Resolution '[MP']]],""),0)</f>
        <v>#VALUE!</v>
      </c>
      <c r="O2488" s="4" t="e">
        <f>IF(Table1[[#This Row],[Import to Gateway Calculator?]]="Yes",IFERROR(Table1[[#This Row],[Frame Rate '[FPS'] 1]],""),0)</f>
        <v>#VALUE!</v>
      </c>
      <c r="P2488" s="4" t="e">
        <f>IF(Table1[[#This Row],[Import to Gateway Calculator?]]="Yes",IFERROR(Table1[[#This Row],[Days of Storage 1]],""),0)</f>
        <v>#VALUE!</v>
      </c>
    </row>
    <row r="2489" spans="1:16" x14ac:dyDescent="0.25">
      <c r="A2489" s="5" t="e">
        <f t="shared" si="233"/>
        <v>#VALUE!</v>
      </c>
      <c r="B2489" s="6" t="str">
        <f>IFERROR(IF(Table1[[#This Row],[Multi-lens? 1]]="No", 1, IF(Table1[[#This Row],[Multi-lens? 1]]="Dual", 2, IF(Table1[[#This Row],[Multi-lens? 1]]="Quad", 4, ""))),"")</f>
        <v/>
      </c>
      <c r="C2489" s="6" t="e">
        <f t="shared" si="234"/>
        <v>#VALUE!</v>
      </c>
      <c r="D2489" s="6" t="e">
        <f t="shared" si="235"/>
        <v>#VALUE!</v>
      </c>
      <c r="E2489" s="6" t="e">
        <f t="shared" si="236"/>
        <v>#VALUE!</v>
      </c>
      <c r="F2489" s="6" t="e">
        <f t="shared" si="237"/>
        <v>#VALUE!</v>
      </c>
      <c r="H2489" s="6" t="str">
        <f>IFERROR(IF(Table1[[#This Row],[Multi-lens? 1]]="No", 1, IF(Table1[[#This Row],[Multi-lens? 1]]="Dual", 2, IF(Table1[[#This Row],[Multi-lens? 1]]="Quad", 4, ""))),"")</f>
        <v/>
      </c>
      <c r="I2489" s="9" t="str">
        <f>IFERROR(Table1[[#This Row],[Name]],"")</f>
        <v/>
      </c>
      <c r="K2489" s="3" t="str">
        <f t="shared" si="232"/>
        <v/>
      </c>
      <c r="M2489" s="4" t="e">
        <f>IF(Table1[[#This Row],[Import to Gateway Calculator?]]="Yes",IFERROR(Table1[[#This Row],[Streaming Resolution '[MP']]],""),0)</f>
        <v>#VALUE!</v>
      </c>
      <c r="N2489" s="4" t="e">
        <f>IF(Table1[[#This Row],[Import to Gateway Calculator?]]="Yes",IFERROR(Table1[[#This Row],[Recording Resolution '[MP']]],""),0)</f>
        <v>#VALUE!</v>
      </c>
      <c r="O2489" s="4" t="e">
        <f>IF(Table1[[#This Row],[Import to Gateway Calculator?]]="Yes",IFERROR(Table1[[#This Row],[Frame Rate '[FPS'] 1]],""),0)</f>
        <v>#VALUE!</v>
      </c>
      <c r="P2489" s="4" t="e">
        <f>IF(Table1[[#This Row],[Import to Gateway Calculator?]]="Yes",IFERROR(Table1[[#This Row],[Days of Storage 1]],""),0)</f>
        <v>#VALUE!</v>
      </c>
    </row>
    <row r="2490" spans="1:16" x14ac:dyDescent="0.25">
      <c r="A2490" s="5" t="e">
        <f t="shared" si="233"/>
        <v>#VALUE!</v>
      </c>
      <c r="B2490" s="6" t="str">
        <f>IFERROR(IF(Table1[[#This Row],[Multi-lens? 1]]="No", 1, IF(Table1[[#This Row],[Multi-lens? 1]]="Dual", 2, IF(Table1[[#This Row],[Multi-lens? 1]]="Quad", 4, ""))),"")</f>
        <v/>
      </c>
      <c r="C2490" s="6" t="e">
        <f t="shared" si="234"/>
        <v>#VALUE!</v>
      </c>
      <c r="D2490" s="6" t="e">
        <f t="shared" si="235"/>
        <v>#VALUE!</v>
      </c>
      <c r="E2490" s="6" t="e">
        <f t="shared" si="236"/>
        <v>#VALUE!</v>
      </c>
      <c r="F2490" s="6" t="e">
        <f t="shared" si="237"/>
        <v>#VALUE!</v>
      </c>
      <c r="H2490" s="6" t="str">
        <f>IFERROR(IF(Table1[[#This Row],[Multi-lens? 1]]="No", 1, IF(Table1[[#This Row],[Multi-lens? 1]]="Dual", 2, IF(Table1[[#This Row],[Multi-lens? 1]]="Quad", 4, ""))),"")</f>
        <v/>
      </c>
      <c r="I2490" s="9" t="str">
        <f>IFERROR(Table1[[#This Row],[Name]],"")</f>
        <v/>
      </c>
      <c r="K2490" s="3" t="str">
        <f t="shared" si="232"/>
        <v/>
      </c>
      <c r="M2490" s="4" t="e">
        <f>IF(Table1[[#This Row],[Import to Gateway Calculator?]]="Yes",IFERROR(Table1[[#This Row],[Streaming Resolution '[MP']]],""),0)</f>
        <v>#VALUE!</v>
      </c>
      <c r="N2490" s="4" t="e">
        <f>IF(Table1[[#This Row],[Import to Gateway Calculator?]]="Yes",IFERROR(Table1[[#This Row],[Recording Resolution '[MP']]],""),0)</f>
        <v>#VALUE!</v>
      </c>
      <c r="O2490" s="4" t="e">
        <f>IF(Table1[[#This Row],[Import to Gateway Calculator?]]="Yes",IFERROR(Table1[[#This Row],[Frame Rate '[FPS'] 1]],""),0)</f>
        <v>#VALUE!</v>
      </c>
      <c r="P2490" s="4" t="e">
        <f>IF(Table1[[#This Row],[Import to Gateway Calculator?]]="Yes",IFERROR(Table1[[#This Row],[Days of Storage 1]],""),0)</f>
        <v>#VALUE!</v>
      </c>
    </row>
    <row r="2491" spans="1:16" x14ac:dyDescent="0.25">
      <c r="A2491" s="5" t="e">
        <f t="shared" si="233"/>
        <v>#VALUE!</v>
      </c>
      <c r="B2491" s="6" t="str">
        <f>IFERROR(IF(Table1[[#This Row],[Multi-lens? 1]]="No", 1, IF(Table1[[#This Row],[Multi-lens? 1]]="Dual", 2, IF(Table1[[#This Row],[Multi-lens? 1]]="Quad", 4, ""))),"")</f>
        <v/>
      </c>
      <c r="C2491" s="6" t="e">
        <f t="shared" si="234"/>
        <v>#VALUE!</v>
      </c>
      <c r="D2491" s="6" t="e">
        <f t="shared" si="235"/>
        <v>#VALUE!</v>
      </c>
      <c r="E2491" s="6" t="e">
        <f t="shared" si="236"/>
        <v>#VALUE!</v>
      </c>
      <c r="F2491" s="6" t="e">
        <f t="shared" si="237"/>
        <v>#VALUE!</v>
      </c>
      <c r="H2491" s="6" t="str">
        <f>IFERROR(IF(Table1[[#This Row],[Multi-lens? 1]]="No", 1, IF(Table1[[#This Row],[Multi-lens? 1]]="Dual", 2, IF(Table1[[#This Row],[Multi-lens? 1]]="Quad", 4, ""))),"")</f>
        <v/>
      </c>
      <c r="I2491" s="9" t="str">
        <f>IFERROR(Table1[[#This Row],[Name]],"")</f>
        <v/>
      </c>
      <c r="K2491" s="3" t="str">
        <f t="shared" si="232"/>
        <v/>
      </c>
      <c r="M2491" s="4" t="e">
        <f>IF(Table1[[#This Row],[Import to Gateway Calculator?]]="Yes",IFERROR(Table1[[#This Row],[Streaming Resolution '[MP']]],""),0)</f>
        <v>#VALUE!</v>
      </c>
      <c r="N2491" s="4" t="e">
        <f>IF(Table1[[#This Row],[Import to Gateway Calculator?]]="Yes",IFERROR(Table1[[#This Row],[Recording Resolution '[MP']]],""),0)</f>
        <v>#VALUE!</v>
      </c>
      <c r="O2491" s="4" t="e">
        <f>IF(Table1[[#This Row],[Import to Gateway Calculator?]]="Yes",IFERROR(Table1[[#This Row],[Frame Rate '[FPS'] 1]],""),0)</f>
        <v>#VALUE!</v>
      </c>
      <c r="P2491" s="4" t="e">
        <f>IF(Table1[[#This Row],[Import to Gateway Calculator?]]="Yes",IFERROR(Table1[[#This Row],[Days of Storage 1]],""),0)</f>
        <v>#VALUE!</v>
      </c>
    </row>
    <row r="2492" spans="1:16" x14ac:dyDescent="0.25">
      <c r="A2492" s="5" t="e">
        <f t="shared" si="233"/>
        <v>#VALUE!</v>
      </c>
      <c r="B2492" s="6" t="str">
        <f>IFERROR(IF(Table1[[#This Row],[Multi-lens? 1]]="No", 1, IF(Table1[[#This Row],[Multi-lens? 1]]="Dual", 2, IF(Table1[[#This Row],[Multi-lens? 1]]="Quad", 4, ""))),"")</f>
        <v/>
      </c>
      <c r="C2492" s="6" t="e">
        <f t="shared" si="234"/>
        <v>#VALUE!</v>
      </c>
      <c r="D2492" s="6" t="e">
        <f t="shared" si="235"/>
        <v>#VALUE!</v>
      </c>
      <c r="E2492" s="6" t="e">
        <f t="shared" si="236"/>
        <v>#VALUE!</v>
      </c>
      <c r="F2492" s="6" t="e">
        <f t="shared" si="237"/>
        <v>#VALUE!</v>
      </c>
      <c r="H2492" s="6" t="str">
        <f>IFERROR(IF(Table1[[#This Row],[Multi-lens? 1]]="No", 1, IF(Table1[[#This Row],[Multi-lens? 1]]="Dual", 2, IF(Table1[[#This Row],[Multi-lens? 1]]="Quad", 4, ""))),"")</f>
        <v/>
      </c>
      <c r="I2492" s="9" t="str">
        <f>IFERROR(Table1[[#This Row],[Name]],"")</f>
        <v/>
      </c>
      <c r="K2492" s="3" t="str">
        <f t="shared" si="232"/>
        <v/>
      </c>
      <c r="M2492" s="4" t="e">
        <f>IF(Table1[[#This Row],[Import to Gateway Calculator?]]="Yes",IFERROR(Table1[[#This Row],[Streaming Resolution '[MP']]],""),0)</f>
        <v>#VALUE!</v>
      </c>
      <c r="N2492" s="4" t="e">
        <f>IF(Table1[[#This Row],[Import to Gateway Calculator?]]="Yes",IFERROR(Table1[[#This Row],[Recording Resolution '[MP']]],""),0)</f>
        <v>#VALUE!</v>
      </c>
      <c r="O2492" s="4" t="e">
        <f>IF(Table1[[#This Row],[Import to Gateway Calculator?]]="Yes",IFERROR(Table1[[#This Row],[Frame Rate '[FPS'] 1]],""),0)</f>
        <v>#VALUE!</v>
      </c>
      <c r="P2492" s="4" t="e">
        <f>IF(Table1[[#This Row],[Import to Gateway Calculator?]]="Yes",IFERROR(Table1[[#This Row],[Days of Storage 1]],""),0)</f>
        <v>#VALUE!</v>
      </c>
    </row>
    <row r="2493" spans="1:16" x14ac:dyDescent="0.25">
      <c r="A2493" s="5" t="e">
        <f t="shared" si="233"/>
        <v>#VALUE!</v>
      </c>
      <c r="B2493" s="6" t="str">
        <f>IFERROR(IF(Table1[[#This Row],[Multi-lens? 1]]="No", 1, IF(Table1[[#This Row],[Multi-lens? 1]]="Dual", 2, IF(Table1[[#This Row],[Multi-lens? 1]]="Quad", 4, ""))),"")</f>
        <v/>
      </c>
      <c r="C2493" s="6" t="e">
        <f t="shared" si="234"/>
        <v>#VALUE!</v>
      </c>
      <c r="D2493" s="6" t="e">
        <f t="shared" si="235"/>
        <v>#VALUE!</v>
      </c>
      <c r="E2493" s="6" t="e">
        <f t="shared" si="236"/>
        <v>#VALUE!</v>
      </c>
      <c r="F2493" s="6" t="e">
        <f t="shared" si="237"/>
        <v>#VALUE!</v>
      </c>
      <c r="H2493" s="6" t="str">
        <f>IFERROR(IF(Table1[[#This Row],[Multi-lens? 1]]="No", 1, IF(Table1[[#This Row],[Multi-lens? 1]]="Dual", 2, IF(Table1[[#This Row],[Multi-lens? 1]]="Quad", 4, ""))),"")</f>
        <v/>
      </c>
      <c r="I2493" s="9" t="str">
        <f>IFERROR(Table1[[#This Row],[Name]],"")</f>
        <v/>
      </c>
      <c r="K2493" s="3" t="str">
        <f t="shared" si="232"/>
        <v/>
      </c>
      <c r="M2493" s="4" t="e">
        <f>IF(Table1[[#This Row],[Import to Gateway Calculator?]]="Yes",IFERROR(Table1[[#This Row],[Streaming Resolution '[MP']]],""),0)</f>
        <v>#VALUE!</v>
      </c>
      <c r="N2493" s="4" t="e">
        <f>IF(Table1[[#This Row],[Import to Gateway Calculator?]]="Yes",IFERROR(Table1[[#This Row],[Recording Resolution '[MP']]],""),0)</f>
        <v>#VALUE!</v>
      </c>
      <c r="O2493" s="4" t="e">
        <f>IF(Table1[[#This Row],[Import to Gateway Calculator?]]="Yes",IFERROR(Table1[[#This Row],[Frame Rate '[FPS'] 1]],""),0)</f>
        <v>#VALUE!</v>
      </c>
      <c r="P2493" s="4" t="e">
        <f>IF(Table1[[#This Row],[Import to Gateway Calculator?]]="Yes",IFERROR(Table1[[#This Row],[Days of Storage 1]],""),0)</f>
        <v>#VALUE!</v>
      </c>
    </row>
    <row r="2494" spans="1:16" x14ac:dyDescent="0.25">
      <c r="A2494" s="5" t="e">
        <f t="shared" si="233"/>
        <v>#VALUE!</v>
      </c>
      <c r="B2494" s="6" t="str">
        <f>IFERROR(IF(Table1[[#This Row],[Multi-lens? 1]]="No", 1, IF(Table1[[#This Row],[Multi-lens? 1]]="Dual", 2, IF(Table1[[#This Row],[Multi-lens? 1]]="Quad", 4, ""))),"")</f>
        <v/>
      </c>
      <c r="C2494" s="6" t="e">
        <f t="shared" si="234"/>
        <v>#VALUE!</v>
      </c>
      <c r="D2494" s="6" t="e">
        <f t="shared" si="235"/>
        <v>#VALUE!</v>
      </c>
      <c r="E2494" s="6" t="e">
        <f t="shared" si="236"/>
        <v>#VALUE!</v>
      </c>
      <c r="F2494" s="6" t="e">
        <f t="shared" si="237"/>
        <v>#VALUE!</v>
      </c>
      <c r="H2494" s="6" t="str">
        <f>IFERROR(IF(Table1[[#This Row],[Multi-lens? 1]]="No", 1, IF(Table1[[#This Row],[Multi-lens? 1]]="Dual", 2, IF(Table1[[#This Row],[Multi-lens? 1]]="Quad", 4, ""))),"")</f>
        <v/>
      </c>
      <c r="I2494" s="9" t="str">
        <f>IFERROR(Table1[[#This Row],[Name]],"")</f>
        <v/>
      </c>
      <c r="K2494" s="3" t="str">
        <f t="shared" si="232"/>
        <v/>
      </c>
      <c r="M2494" s="4" t="e">
        <f>IF(Table1[[#This Row],[Import to Gateway Calculator?]]="Yes",IFERROR(Table1[[#This Row],[Streaming Resolution '[MP']]],""),0)</f>
        <v>#VALUE!</v>
      </c>
      <c r="N2494" s="4" t="e">
        <f>IF(Table1[[#This Row],[Import to Gateway Calculator?]]="Yes",IFERROR(Table1[[#This Row],[Recording Resolution '[MP']]],""),0)</f>
        <v>#VALUE!</v>
      </c>
      <c r="O2494" s="4" t="e">
        <f>IF(Table1[[#This Row],[Import to Gateway Calculator?]]="Yes",IFERROR(Table1[[#This Row],[Frame Rate '[FPS'] 1]],""),0)</f>
        <v>#VALUE!</v>
      </c>
      <c r="P2494" s="4" t="e">
        <f>IF(Table1[[#This Row],[Import to Gateway Calculator?]]="Yes",IFERROR(Table1[[#This Row],[Days of Storage 1]],""),0)</f>
        <v>#VALUE!</v>
      </c>
    </row>
    <row r="2495" spans="1:16" x14ac:dyDescent="0.25">
      <c r="A2495" s="5" t="e">
        <f t="shared" si="233"/>
        <v>#VALUE!</v>
      </c>
      <c r="B2495" s="6" t="str">
        <f>IFERROR(IF(Table1[[#This Row],[Multi-lens? 1]]="No", 1, IF(Table1[[#This Row],[Multi-lens? 1]]="Dual", 2, IF(Table1[[#This Row],[Multi-lens? 1]]="Quad", 4, ""))),"")</f>
        <v/>
      </c>
      <c r="C2495" s="6" t="e">
        <f t="shared" si="234"/>
        <v>#VALUE!</v>
      </c>
      <c r="D2495" s="6" t="e">
        <f t="shared" si="235"/>
        <v>#VALUE!</v>
      </c>
      <c r="E2495" s="6" t="e">
        <f t="shared" si="236"/>
        <v>#VALUE!</v>
      </c>
      <c r="F2495" s="6" t="e">
        <f t="shared" si="237"/>
        <v>#VALUE!</v>
      </c>
      <c r="H2495" s="6" t="str">
        <f>IFERROR(IF(Table1[[#This Row],[Multi-lens? 1]]="No", 1, IF(Table1[[#This Row],[Multi-lens? 1]]="Dual", 2, IF(Table1[[#This Row],[Multi-lens? 1]]="Quad", 4, ""))),"")</f>
        <v/>
      </c>
      <c r="I2495" s="9" t="str">
        <f>IFERROR(Table1[[#This Row],[Name]],"")</f>
        <v/>
      </c>
      <c r="K2495" s="3" t="str">
        <f t="shared" si="232"/>
        <v/>
      </c>
      <c r="M2495" s="4" t="e">
        <f>IF(Table1[[#This Row],[Import to Gateway Calculator?]]="Yes",IFERROR(Table1[[#This Row],[Streaming Resolution '[MP']]],""),0)</f>
        <v>#VALUE!</v>
      </c>
      <c r="N2495" s="4" t="e">
        <f>IF(Table1[[#This Row],[Import to Gateway Calculator?]]="Yes",IFERROR(Table1[[#This Row],[Recording Resolution '[MP']]],""),0)</f>
        <v>#VALUE!</v>
      </c>
      <c r="O2495" s="4" t="e">
        <f>IF(Table1[[#This Row],[Import to Gateway Calculator?]]="Yes",IFERROR(Table1[[#This Row],[Frame Rate '[FPS'] 1]],""),0)</f>
        <v>#VALUE!</v>
      </c>
      <c r="P2495" s="4" t="e">
        <f>IF(Table1[[#This Row],[Import to Gateway Calculator?]]="Yes",IFERROR(Table1[[#This Row],[Days of Storage 1]],""),0)</f>
        <v>#VALUE!</v>
      </c>
    </row>
    <row r="2496" spans="1:16" x14ac:dyDescent="0.25">
      <c r="A2496" s="5" t="e">
        <f t="shared" si="233"/>
        <v>#VALUE!</v>
      </c>
      <c r="B2496" s="6" t="str">
        <f>IFERROR(IF(Table1[[#This Row],[Multi-lens? 1]]="No", 1, IF(Table1[[#This Row],[Multi-lens? 1]]="Dual", 2, IF(Table1[[#This Row],[Multi-lens? 1]]="Quad", 4, ""))),"")</f>
        <v/>
      </c>
      <c r="C2496" s="6" t="e">
        <f t="shared" si="234"/>
        <v>#VALUE!</v>
      </c>
      <c r="D2496" s="6" t="e">
        <f t="shared" si="235"/>
        <v>#VALUE!</v>
      </c>
      <c r="E2496" s="6" t="e">
        <f t="shared" si="236"/>
        <v>#VALUE!</v>
      </c>
      <c r="F2496" s="6" t="e">
        <f t="shared" si="237"/>
        <v>#VALUE!</v>
      </c>
      <c r="H2496" s="6" t="str">
        <f>IFERROR(IF(Table1[[#This Row],[Multi-lens? 1]]="No", 1, IF(Table1[[#This Row],[Multi-lens? 1]]="Dual", 2, IF(Table1[[#This Row],[Multi-lens? 1]]="Quad", 4, ""))),"")</f>
        <v/>
      </c>
      <c r="I2496" s="9" t="str">
        <f>IFERROR(Table1[[#This Row],[Name]],"")</f>
        <v/>
      </c>
      <c r="K2496" s="3" t="str">
        <f t="shared" si="232"/>
        <v/>
      </c>
      <c r="M2496" s="4" t="e">
        <f>IF(Table1[[#This Row],[Import to Gateway Calculator?]]="Yes",IFERROR(Table1[[#This Row],[Streaming Resolution '[MP']]],""),0)</f>
        <v>#VALUE!</v>
      </c>
      <c r="N2496" s="4" t="e">
        <f>IF(Table1[[#This Row],[Import to Gateway Calculator?]]="Yes",IFERROR(Table1[[#This Row],[Recording Resolution '[MP']]],""),0)</f>
        <v>#VALUE!</v>
      </c>
      <c r="O2496" s="4" t="e">
        <f>IF(Table1[[#This Row],[Import to Gateway Calculator?]]="Yes",IFERROR(Table1[[#This Row],[Frame Rate '[FPS'] 1]],""),0)</f>
        <v>#VALUE!</v>
      </c>
      <c r="P2496" s="4" t="e">
        <f>IF(Table1[[#This Row],[Import to Gateway Calculator?]]="Yes",IFERROR(Table1[[#This Row],[Days of Storage 1]],""),0)</f>
        <v>#VALUE!</v>
      </c>
    </row>
    <row r="2497" spans="1:16" x14ac:dyDescent="0.25">
      <c r="A2497" s="5" t="e">
        <f t="shared" si="233"/>
        <v>#VALUE!</v>
      </c>
      <c r="B2497" s="6" t="str">
        <f>IFERROR(IF(Table1[[#This Row],[Multi-lens? 1]]="No", 1, IF(Table1[[#This Row],[Multi-lens? 1]]="Dual", 2, IF(Table1[[#This Row],[Multi-lens? 1]]="Quad", 4, ""))),"")</f>
        <v/>
      </c>
      <c r="C2497" s="6" t="e">
        <f t="shared" si="234"/>
        <v>#VALUE!</v>
      </c>
      <c r="D2497" s="6" t="e">
        <f t="shared" si="235"/>
        <v>#VALUE!</v>
      </c>
      <c r="E2497" s="6" t="e">
        <f t="shared" si="236"/>
        <v>#VALUE!</v>
      </c>
      <c r="F2497" s="6" t="e">
        <f t="shared" si="237"/>
        <v>#VALUE!</v>
      </c>
      <c r="H2497" s="6" t="str">
        <f>IFERROR(IF(Table1[[#This Row],[Multi-lens? 1]]="No", 1, IF(Table1[[#This Row],[Multi-lens? 1]]="Dual", 2, IF(Table1[[#This Row],[Multi-lens? 1]]="Quad", 4, ""))),"")</f>
        <v/>
      </c>
      <c r="I2497" s="9" t="str">
        <f>IFERROR(Table1[[#This Row],[Name]],"")</f>
        <v/>
      </c>
      <c r="K2497" s="3" t="str">
        <f t="shared" si="232"/>
        <v/>
      </c>
      <c r="M2497" s="4" t="e">
        <f>IF(Table1[[#This Row],[Import to Gateway Calculator?]]="Yes",IFERROR(Table1[[#This Row],[Streaming Resolution '[MP']]],""),0)</f>
        <v>#VALUE!</v>
      </c>
      <c r="N2497" s="4" t="e">
        <f>IF(Table1[[#This Row],[Import to Gateway Calculator?]]="Yes",IFERROR(Table1[[#This Row],[Recording Resolution '[MP']]],""),0)</f>
        <v>#VALUE!</v>
      </c>
      <c r="O2497" s="4" t="e">
        <f>IF(Table1[[#This Row],[Import to Gateway Calculator?]]="Yes",IFERROR(Table1[[#This Row],[Frame Rate '[FPS'] 1]],""),0)</f>
        <v>#VALUE!</v>
      </c>
      <c r="P2497" s="4" t="e">
        <f>IF(Table1[[#This Row],[Import to Gateway Calculator?]]="Yes",IFERROR(Table1[[#This Row],[Days of Storage 1]],""),0)</f>
        <v>#VALUE!</v>
      </c>
    </row>
    <row r="2498" spans="1:16" x14ac:dyDescent="0.25">
      <c r="A2498" s="5" t="e">
        <f t="shared" si="233"/>
        <v>#VALUE!</v>
      </c>
      <c r="B2498" s="6" t="str">
        <f>IFERROR(IF(Table1[[#This Row],[Multi-lens? 1]]="No", 1, IF(Table1[[#This Row],[Multi-lens? 1]]="Dual", 2, IF(Table1[[#This Row],[Multi-lens? 1]]="Quad", 4, ""))),"")</f>
        <v/>
      </c>
      <c r="C2498" s="6" t="e">
        <f t="shared" si="234"/>
        <v>#VALUE!</v>
      </c>
      <c r="D2498" s="6" t="e">
        <f t="shared" si="235"/>
        <v>#VALUE!</v>
      </c>
      <c r="E2498" s="6" t="e">
        <f t="shared" si="236"/>
        <v>#VALUE!</v>
      </c>
      <c r="F2498" s="6" t="e">
        <f t="shared" si="237"/>
        <v>#VALUE!</v>
      </c>
      <c r="H2498" s="6" t="str">
        <f>IFERROR(IF(Table1[[#This Row],[Multi-lens? 1]]="No", 1, IF(Table1[[#This Row],[Multi-lens? 1]]="Dual", 2, IF(Table1[[#This Row],[Multi-lens? 1]]="Quad", 4, ""))),"")</f>
        <v/>
      </c>
      <c r="I2498" s="9" t="str">
        <f>IFERROR(Table1[[#This Row],[Name]],"")</f>
        <v/>
      </c>
      <c r="K2498" s="3" t="str">
        <f t="shared" si="232"/>
        <v/>
      </c>
      <c r="M2498" s="4" t="e">
        <f>IF(Table1[[#This Row],[Import to Gateway Calculator?]]="Yes",IFERROR(Table1[[#This Row],[Streaming Resolution '[MP']]],""),0)</f>
        <v>#VALUE!</v>
      </c>
      <c r="N2498" s="4" t="e">
        <f>IF(Table1[[#This Row],[Import to Gateway Calculator?]]="Yes",IFERROR(Table1[[#This Row],[Recording Resolution '[MP']]],""),0)</f>
        <v>#VALUE!</v>
      </c>
      <c r="O2498" s="4" t="e">
        <f>IF(Table1[[#This Row],[Import to Gateway Calculator?]]="Yes",IFERROR(Table1[[#This Row],[Frame Rate '[FPS'] 1]],""),0)</f>
        <v>#VALUE!</v>
      </c>
      <c r="P2498" s="4" t="e">
        <f>IF(Table1[[#This Row],[Import to Gateway Calculator?]]="Yes",IFERROR(Table1[[#This Row],[Days of Storage 1]],""),0)</f>
        <v>#VALUE!</v>
      </c>
    </row>
    <row r="2499" spans="1:16" x14ac:dyDescent="0.25">
      <c r="A2499" s="5" t="e">
        <f t="shared" si="233"/>
        <v>#VALUE!</v>
      </c>
      <c r="B2499" s="6" t="str">
        <f>IFERROR(IF(Table1[[#This Row],[Multi-lens? 1]]="No", 1, IF(Table1[[#This Row],[Multi-lens? 1]]="Dual", 2, IF(Table1[[#This Row],[Multi-lens? 1]]="Quad", 4, ""))),"")</f>
        <v/>
      </c>
      <c r="C2499" s="6" t="e">
        <f t="shared" si="234"/>
        <v>#VALUE!</v>
      </c>
      <c r="D2499" s="6" t="e">
        <f t="shared" si="235"/>
        <v>#VALUE!</v>
      </c>
      <c r="E2499" s="6" t="e">
        <f t="shared" si="236"/>
        <v>#VALUE!</v>
      </c>
      <c r="F2499" s="6" t="e">
        <f t="shared" si="237"/>
        <v>#VALUE!</v>
      </c>
      <c r="H2499" s="6" t="str">
        <f>IFERROR(IF(Table1[[#This Row],[Multi-lens? 1]]="No", 1, IF(Table1[[#This Row],[Multi-lens? 1]]="Dual", 2, IF(Table1[[#This Row],[Multi-lens? 1]]="Quad", 4, ""))),"")</f>
        <v/>
      </c>
      <c r="I2499" s="9" t="str">
        <f>IFERROR(Table1[[#This Row],[Name]],"")</f>
        <v/>
      </c>
      <c r="K2499" s="3" t="str">
        <f t="shared" ref="K2499:K2562" si="238">IFERROR(IF(I2499=0,"",I2499),"")</f>
        <v/>
      </c>
      <c r="M2499" s="4" t="e">
        <f>IF(Table1[[#This Row],[Import to Gateway Calculator?]]="Yes",IFERROR(Table1[[#This Row],[Streaming Resolution '[MP']]],""),0)</f>
        <v>#VALUE!</v>
      </c>
      <c r="N2499" s="4" t="e">
        <f>IF(Table1[[#This Row],[Import to Gateway Calculator?]]="Yes",IFERROR(Table1[[#This Row],[Recording Resolution '[MP']]],""),0)</f>
        <v>#VALUE!</v>
      </c>
      <c r="O2499" s="4" t="e">
        <f>IF(Table1[[#This Row],[Import to Gateway Calculator?]]="Yes",IFERROR(Table1[[#This Row],[Frame Rate '[FPS'] 1]],""),0)</f>
        <v>#VALUE!</v>
      </c>
      <c r="P2499" s="4" t="e">
        <f>IF(Table1[[#This Row],[Import to Gateway Calculator?]]="Yes",IFERROR(Table1[[#This Row],[Days of Storage 1]],""),0)</f>
        <v>#VALUE!</v>
      </c>
    </row>
    <row r="2500" spans="1:16" x14ac:dyDescent="0.25">
      <c r="A2500" s="5" t="e">
        <f t="shared" si="233"/>
        <v>#VALUE!</v>
      </c>
      <c r="B2500" s="6" t="str">
        <f>IFERROR(IF(Table1[[#This Row],[Multi-lens? 1]]="No", 1, IF(Table1[[#This Row],[Multi-lens? 1]]="Dual", 2, IF(Table1[[#This Row],[Multi-lens? 1]]="Quad", 4, ""))),"")</f>
        <v/>
      </c>
      <c r="C2500" s="6" t="e">
        <f t="shared" si="234"/>
        <v>#VALUE!</v>
      </c>
      <c r="D2500" s="6" t="e">
        <f t="shared" si="235"/>
        <v>#VALUE!</v>
      </c>
      <c r="E2500" s="6" t="e">
        <f t="shared" si="236"/>
        <v>#VALUE!</v>
      </c>
      <c r="F2500" s="6" t="e">
        <f t="shared" si="237"/>
        <v>#VALUE!</v>
      </c>
      <c r="H2500" s="6" t="str">
        <f>IFERROR(IF(Table1[[#This Row],[Multi-lens? 1]]="No", 1, IF(Table1[[#This Row],[Multi-lens? 1]]="Dual", 2, IF(Table1[[#This Row],[Multi-lens? 1]]="Quad", 4, ""))),"")</f>
        <v/>
      </c>
      <c r="I2500" s="9" t="str">
        <f>IFERROR(Table1[[#This Row],[Name]],"")</f>
        <v/>
      </c>
      <c r="K2500" s="3" t="str">
        <f t="shared" si="238"/>
        <v/>
      </c>
      <c r="M2500" s="4" t="e">
        <f>IF(Table1[[#This Row],[Import to Gateway Calculator?]]="Yes",IFERROR(Table1[[#This Row],[Streaming Resolution '[MP']]],""),0)</f>
        <v>#VALUE!</v>
      </c>
      <c r="N2500" s="4" t="e">
        <f>IF(Table1[[#This Row],[Import to Gateway Calculator?]]="Yes",IFERROR(Table1[[#This Row],[Recording Resolution '[MP']]],""),0)</f>
        <v>#VALUE!</v>
      </c>
      <c r="O2500" s="4" t="e">
        <f>IF(Table1[[#This Row],[Import to Gateway Calculator?]]="Yes",IFERROR(Table1[[#This Row],[Frame Rate '[FPS'] 1]],""),0)</f>
        <v>#VALUE!</v>
      </c>
      <c r="P2500" s="4" t="e">
        <f>IF(Table1[[#This Row],[Import to Gateway Calculator?]]="Yes",IFERROR(Table1[[#This Row],[Days of Storage 1]],""),0)</f>
        <v>#VALUE!</v>
      </c>
    </row>
    <row r="2501" spans="1:16" x14ac:dyDescent="0.25">
      <c r="A2501" s="5" t="e">
        <f t="shared" si="233"/>
        <v>#VALUE!</v>
      </c>
      <c r="B2501" s="6" t="str">
        <f>IFERROR(IF(Table1[[#This Row],[Multi-lens? 1]]="No", 1, IF(Table1[[#This Row],[Multi-lens? 1]]="Dual", 2, IF(Table1[[#This Row],[Multi-lens? 1]]="Quad", 4, ""))),"")</f>
        <v/>
      </c>
      <c r="C2501" s="6" t="e">
        <f t="shared" si="234"/>
        <v>#VALUE!</v>
      </c>
      <c r="D2501" s="6" t="e">
        <f t="shared" si="235"/>
        <v>#VALUE!</v>
      </c>
      <c r="E2501" s="6" t="e">
        <f t="shared" si="236"/>
        <v>#VALUE!</v>
      </c>
      <c r="F2501" s="6" t="e">
        <f t="shared" si="237"/>
        <v>#VALUE!</v>
      </c>
      <c r="H2501" s="6" t="str">
        <f>IFERROR(IF(Table1[[#This Row],[Multi-lens? 1]]="No", 1, IF(Table1[[#This Row],[Multi-lens? 1]]="Dual", 2, IF(Table1[[#This Row],[Multi-lens? 1]]="Quad", 4, ""))),"")</f>
        <v/>
      </c>
      <c r="I2501" s="9" t="str">
        <f>IFERROR(Table1[[#This Row],[Name]],"")</f>
        <v/>
      </c>
      <c r="K2501" s="3" t="str">
        <f t="shared" si="238"/>
        <v/>
      </c>
      <c r="M2501" s="4" t="e">
        <f>IF(Table1[[#This Row],[Import to Gateway Calculator?]]="Yes",IFERROR(Table1[[#This Row],[Streaming Resolution '[MP']]],""),0)</f>
        <v>#VALUE!</v>
      </c>
      <c r="N2501" s="4" t="e">
        <f>IF(Table1[[#This Row],[Import to Gateway Calculator?]]="Yes",IFERROR(Table1[[#This Row],[Recording Resolution '[MP']]],""),0)</f>
        <v>#VALUE!</v>
      </c>
      <c r="O2501" s="4" t="e">
        <f>IF(Table1[[#This Row],[Import to Gateway Calculator?]]="Yes",IFERROR(Table1[[#This Row],[Frame Rate '[FPS'] 1]],""),0)</f>
        <v>#VALUE!</v>
      </c>
      <c r="P2501" s="4" t="e">
        <f>IF(Table1[[#This Row],[Import to Gateway Calculator?]]="Yes",IFERROR(Table1[[#This Row],[Days of Storage 1]],""),0)</f>
        <v>#VALUE!</v>
      </c>
    </row>
    <row r="2502" spans="1:16" x14ac:dyDescent="0.25">
      <c r="A2502" s="5" t="e">
        <f t="shared" si="233"/>
        <v>#VALUE!</v>
      </c>
      <c r="B2502" s="6" t="str">
        <f>IFERROR(IF(Table1[[#This Row],[Multi-lens? 1]]="No", 1, IF(Table1[[#This Row],[Multi-lens? 1]]="Dual", 2, IF(Table1[[#This Row],[Multi-lens? 1]]="Quad", 4, ""))),"")</f>
        <v/>
      </c>
      <c r="C2502" s="6" t="e">
        <f t="shared" si="234"/>
        <v>#VALUE!</v>
      </c>
      <c r="D2502" s="6" t="e">
        <f t="shared" si="235"/>
        <v>#VALUE!</v>
      </c>
      <c r="E2502" s="6" t="e">
        <f t="shared" si="236"/>
        <v>#VALUE!</v>
      </c>
      <c r="F2502" s="6" t="e">
        <f t="shared" si="237"/>
        <v>#VALUE!</v>
      </c>
      <c r="H2502" s="6" t="str">
        <f>IFERROR(IF(Table1[[#This Row],[Multi-lens? 1]]="No", 1, IF(Table1[[#This Row],[Multi-lens? 1]]="Dual", 2, IF(Table1[[#This Row],[Multi-lens? 1]]="Quad", 4, ""))),"")</f>
        <v/>
      </c>
      <c r="I2502" s="9" t="str">
        <f>IFERROR(Table1[[#This Row],[Name]],"")</f>
        <v/>
      </c>
      <c r="K2502" s="3" t="str">
        <f t="shared" si="238"/>
        <v/>
      </c>
      <c r="M2502" s="4" t="e">
        <f>IF(Table1[[#This Row],[Import to Gateway Calculator?]]="Yes",IFERROR(Table1[[#This Row],[Streaming Resolution '[MP']]],""),0)</f>
        <v>#VALUE!</v>
      </c>
      <c r="N2502" s="4" t="e">
        <f>IF(Table1[[#This Row],[Import to Gateway Calculator?]]="Yes",IFERROR(Table1[[#This Row],[Recording Resolution '[MP']]],""),0)</f>
        <v>#VALUE!</v>
      </c>
      <c r="O2502" s="4" t="e">
        <f>IF(Table1[[#This Row],[Import to Gateway Calculator?]]="Yes",IFERROR(Table1[[#This Row],[Frame Rate '[FPS'] 1]],""),0)</f>
        <v>#VALUE!</v>
      </c>
      <c r="P2502" s="4" t="e">
        <f>IF(Table1[[#This Row],[Import to Gateway Calculator?]]="Yes",IFERROR(Table1[[#This Row],[Days of Storage 1]],""),0)</f>
        <v>#VALUE!</v>
      </c>
    </row>
    <row r="2503" spans="1:16" x14ac:dyDescent="0.25">
      <c r="A2503" s="5" t="e">
        <f t="shared" ref="A2503:A2566" si="239">IF(D2503=0,"",K2503)</f>
        <v>#VALUE!</v>
      </c>
      <c r="B2503" s="6" t="str">
        <f>IFERROR(IF(Table1[[#This Row],[Multi-lens? 1]]="No", 1, IF(Table1[[#This Row],[Multi-lens? 1]]="Dual", 2, IF(Table1[[#This Row],[Multi-lens? 1]]="Quad", 4, ""))),"")</f>
        <v/>
      </c>
      <c r="C2503" s="6" t="e">
        <f t="shared" ref="C2503:C2566" si="240">M2503</f>
        <v>#VALUE!</v>
      </c>
      <c r="D2503" s="6" t="e">
        <f t="shared" ref="D2503:D2566" si="241">N2503</f>
        <v>#VALUE!</v>
      </c>
      <c r="E2503" s="6" t="e">
        <f t="shared" ref="E2503:E2566" si="242">O2503</f>
        <v>#VALUE!</v>
      </c>
      <c r="F2503" s="6" t="e">
        <f t="shared" ref="F2503:F2566" si="243">P2503</f>
        <v>#VALUE!</v>
      </c>
      <c r="H2503" s="6" t="str">
        <f>IFERROR(IF(Table1[[#This Row],[Multi-lens? 1]]="No", 1, IF(Table1[[#This Row],[Multi-lens? 1]]="Dual", 2, IF(Table1[[#This Row],[Multi-lens? 1]]="Quad", 4, ""))),"")</f>
        <v/>
      </c>
      <c r="I2503" s="9" t="str">
        <f>IFERROR(Table1[[#This Row],[Name]],"")</f>
        <v/>
      </c>
      <c r="K2503" s="3" t="str">
        <f t="shared" si="238"/>
        <v/>
      </c>
      <c r="M2503" s="4" t="e">
        <f>IF(Table1[[#This Row],[Import to Gateway Calculator?]]="Yes",IFERROR(Table1[[#This Row],[Streaming Resolution '[MP']]],""),0)</f>
        <v>#VALUE!</v>
      </c>
      <c r="N2503" s="4" t="e">
        <f>IF(Table1[[#This Row],[Import to Gateway Calculator?]]="Yes",IFERROR(Table1[[#This Row],[Recording Resolution '[MP']]],""),0)</f>
        <v>#VALUE!</v>
      </c>
      <c r="O2503" s="4" t="e">
        <f>IF(Table1[[#This Row],[Import to Gateway Calculator?]]="Yes",IFERROR(Table1[[#This Row],[Frame Rate '[FPS'] 1]],""),0)</f>
        <v>#VALUE!</v>
      </c>
      <c r="P2503" s="4" t="e">
        <f>IF(Table1[[#This Row],[Import to Gateway Calculator?]]="Yes",IFERROR(Table1[[#This Row],[Days of Storage 1]],""),0)</f>
        <v>#VALUE!</v>
      </c>
    </row>
    <row r="2504" spans="1:16" x14ac:dyDescent="0.25">
      <c r="A2504" s="5" t="e">
        <f t="shared" si="239"/>
        <v>#VALUE!</v>
      </c>
      <c r="B2504" s="6" t="str">
        <f>IFERROR(IF(Table1[[#This Row],[Multi-lens? 1]]="No", 1, IF(Table1[[#This Row],[Multi-lens? 1]]="Dual", 2, IF(Table1[[#This Row],[Multi-lens? 1]]="Quad", 4, ""))),"")</f>
        <v/>
      </c>
      <c r="C2504" s="6" t="e">
        <f t="shared" si="240"/>
        <v>#VALUE!</v>
      </c>
      <c r="D2504" s="6" t="e">
        <f t="shared" si="241"/>
        <v>#VALUE!</v>
      </c>
      <c r="E2504" s="6" t="e">
        <f t="shared" si="242"/>
        <v>#VALUE!</v>
      </c>
      <c r="F2504" s="6" t="e">
        <f t="shared" si="243"/>
        <v>#VALUE!</v>
      </c>
      <c r="H2504" s="6" t="str">
        <f>IFERROR(IF(Table1[[#This Row],[Multi-lens? 1]]="No", 1, IF(Table1[[#This Row],[Multi-lens? 1]]="Dual", 2, IF(Table1[[#This Row],[Multi-lens? 1]]="Quad", 4, ""))),"")</f>
        <v/>
      </c>
      <c r="I2504" s="9" t="str">
        <f>IFERROR(Table1[[#This Row],[Name]],"")</f>
        <v/>
      </c>
      <c r="K2504" s="3" t="str">
        <f t="shared" si="238"/>
        <v/>
      </c>
      <c r="M2504" s="4" t="e">
        <f>IF(Table1[[#This Row],[Import to Gateway Calculator?]]="Yes",IFERROR(Table1[[#This Row],[Streaming Resolution '[MP']]],""),0)</f>
        <v>#VALUE!</v>
      </c>
      <c r="N2504" s="4" t="e">
        <f>IF(Table1[[#This Row],[Import to Gateway Calculator?]]="Yes",IFERROR(Table1[[#This Row],[Recording Resolution '[MP']]],""),0)</f>
        <v>#VALUE!</v>
      </c>
      <c r="O2504" s="4" t="e">
        <f>IF(Table1[[#This Row],[Import to Gateway Calculator?]]="Yes",IFERROR(Table1[[#This Row],[Frame Rate '[FPS'] 1]],""),0)</f>
        <v>#VALUE!</v>
      </c>
      <c r="P2504" s="4" t="e">
        <f>IF(Table1[[#This Row],[Import to Gateway Calculator?]]="Yes",IFERROR(Table1[[#This Row],[Days of Storage 1]],""),0)</f>
        <v>#VALUE!</v>
      </c>
    </row>
    <row r="2505" spans="1:16" x14ac:dyDescent="0.25">
      <c r="A2505" s="5" t="e">
        <f t="shared" si="239"/>
        <v>#VALUE!</v>
      </c>
      <c r="B2505" s="6" t="str">
        <f>IFERROR(IF(Table1[[#This Row],[Multi-lens? 1]]="No", 1, IF(Table1[[#This Row],[Multi-lens? 1]]="Dual", 2, IF(Table1[[#This Row],[Multi-lens? 1]]="Quad", 4, ""))),"")</f>
        <v/>
      </c>
      <c r="C2505" s="6" t="e">
        <f t="shared" si="240"/>
        <v>#VALUE!</v>
      </c>
      <c r="D2505" s="6" t="e">
        <f t="shared" si="241"/>
        <v>#VALUE!</v>
      </c>
      <c r="E2505" s="6" t="e">
        <f t="shared" si="242"/>
        <v>#VALUE!</v>
      </c>
      <c r="F2505" s="6" t="e">
        <f t="shared" si="243"/>
        <v>#VALUE!</v>
      </c>
      <c r="H2505" s="6" t="str">
        <f>IFERROR(IF(Table1[[#This Row],[Multi-lens? 1]]="No", 1, IF(Table1[[#This Row],[Multi-lens? 1]]="Dual", 2, IF(Table1[[#This Row],[Multi-lens? 1]]="Quad", 4, ""))),"")</f>
        <v/>
      </c>
      <c r="I2505" s="9" t="str">
        <f>IFERROR(Table1[[#This Row],[Name]],"")</f>
        <v/>
      </c>
      <c r="K2505" s="3" t="str">
        <f t="shared" si="238"/>
        <v/>
      </c>
      <c r="M2505" s="4" t="e">
        <f>IF(Table1[[#This Row],[Import to Gateway Calculator?]]="Yes",IFERROR(Table1[[#This Row],[Streaming Resolution '[MP']]],""),0)</f>
        <v>#VALUE!</v>
      </c>
      <c r="N2505" s="4" t="e">
        <f>IF(Table1[[#This Row],[Import to Gateway Calculator?]]="Yes",IFERROR(Table1[[#This Row],[Recording Resolution '[MP']]],""),0)</f>
        <v>#VALUE!</v>
      </c>
      <c r="O2505" s="4" t="e">
        <f>IF(Table1[[#This Row],[Import to Gateway Calculator?]]="Yes",IFERROR(Table1[[#This Row],[Frame Rate '[FPS'] 1]],""),0)</f>
        <v>#VALUE!</v>
      </c>
      <c r="P2505" s="4" t="e">
        <f>IF(Table1[[#This Row],[Import to Gateway Calculator?]]="Yes",IFERROR(Table1[[#This Row],[Days of Storage 1]],""),0)</f>
        <v>#VALUE!</v>
      </c>
    </row>
    <row r="2506" spans="1:16" x14ac:dyDescent="0.25">
      <c r="A2506" s="5" t="e">
        <f t="shared" si="239"/>
        <v>#VALUE!</v>
      </c>
      <c r="B2506" s="6" t="str">
        <f>IFERROR(IF(Table1[[#This Row],[Multi-lens? 1]]="No", 1, IF(Table1[[#This Row],[Multi-lens? 1]]="Dual", 2, IF(Table1[[#This Row],[Multi-lens? 1]]="Quad", 4, ""))),"")</f>
        <v/>
      </c>
      <c r="C2506" s="6" t="e">
        <f t="shared" si="240"/>
        <v>#VALUE!</v>
      </c>
      <c r="D2506" s="6" t="e">
        <f t="shared" si="241"/>
        <v>#VALUE!</v>
      </c>
      <c r="E2506" s="6" t="e">
        <f t="shared" si="242"/>
        <v>#VALUE!</v>
      </c>
      <c r="F2506" s="6" t="e">
        <f t="shared" si="243"/>
        <v>#VALUE!</v>
      </c>
      <c r="H2506" s="6" t="str">
        <f>IFERROR(IF(Table1[[#This Row],[Multi-lens? 1]]="No", 1, IF(Table1[[#This Row],[Multi-lens? 1]]="Dual", 2, IF(Table1[[#This Row],[Multi-lens? 1]]="Quad", 4, ""))),"")</f>
        <v/>
      </c>
      <c r="I2506" s="9" t="str">
        <f>IFERROR(Table1[[#This Row],[Name]],"")</f>
        <v/>
      </c>
      <c r="K2506" s="3" t="str">
        <f t="shared" si="238"/>
        <v/>
      </c>
      <c r="M2506" s="4" t="e">
        <f>IF(Table1[[#This Row],[Import to Gateway Calculator?]]="Yes",IFERROR(Table1[[#This Row],[Streaming Resolution '[MP']]],""),0)</f>
        <v>#VALUE!</v>
      </c>
      <c r="N2506" s="4" t="e">
        <f>IF(Table1[[#This Row],[Import to Gateway Calculator?]]="Yes",IFERROR(Table1[[#This Row],[Recording Resolution '[MP']]],""),0)</f>
        <v>#VALUE!</v>
      </c>
      <c r="O2506" s="4" t="e">
        <f>IF(Table1[[#This Row],[Import to Gateway Calculator?]]="Yes",IFERROR(Table1[[#This Row],[Frame Rate '[FPS'] 1]],""),0)</f>
        <v>#VALUE!</v>
      </c>
      <c r="P2506" s="4" t="e">
        <f>IF(Table1[[#This Row],[Import to Gateway Calculator?]]="Yes",IFERROR(Table1[[#This Row],[Days of Storage 1]],""),0)</f>
        <v>#VALUE!</v>
      </c>
    </row>
    <row r="2507" spans="1:16" x14ac:dyDescent="0.25">
      <c r="A2507" s="5" t="e">
        <f t="shared" si="239"/>
        <v>#VALUE!</v>
      </c>
      <c r="B2507" s="6" t="str">
        <f>IFERROR(IF(Table1[[#This Row],[Multi-lens? 1]]="No", 1, IF(Table1[[#This Row],[Multi-lens? 1]]="Dual", 2, IF(Table1[[#This Row],[Multi-lens? 1]]="Quad", 4, ""))),"")</f>
        <v/>
      </c>
      <c r="C2507" s="6" t="e">
        <f t="shared" si="240"/>
        <v>#VALUE!</v>
      </c>
      <c r="D2507" s="6" t="e">
        <f t="shared" si="241"/>
        <v>#VALUE!</v>
      </c>
      <c r="E2507" s="6" t="e">
        <f t="shared" si="242"/>
        <v>#VALUE!</v>
      </c>
      <c r="F2507" s="6" t="e">
        <f t="shared" si="243"/>
        <v>#VALUE!</v>
      </c>
      <c r="H2507" s="6" t="str">
        <f>IFERROR(IF(Table1[[#This Row],[Multi-lens? 1]]="No", 1, IF(Table1[[#This Row],[Multi-lens? 1]]="Dual", 2, IF(Table1[[#This Row],[Multi-lens? 1]]="Quad", 4, ""))),"")</f>
        <v/>
      </c>
      <c r="I2507" s="9" t="str">
        <f>IFERROR(Table1[[#This Row],[Name]],"")</f>
        <v/>
      </c>
      <c r="K2507" s="3" t="str">
        <f t="shared" si="238"/>
        <v/>
      </c>
      <c r="M2507" s="4" t="e">
        <f>IF(Table1[[#This Row],[Import to Gateway Calculator?]]="Yes",IFERROR(Table1[[#This Row],[Streaming Resolution '[MP']]],""),0)</f>
        <v>#VALUE!</v>
      </c>
      <c r="N2507" s="4" t="e">
        <f>IF(Table1[[#This Row],[Import to Gateway Calculator?]]="Yes",IFERROR(Table1[[#This Row],[Recording Resolution '[MP']]],""),0)</f>
        <v>#VALUE!</v>
      </c>
      <c r="O2507" s="4" t="e">
        <f>IF(Table1[[#This Row],[Import to Gateway Calculator?]]="Yes",IFERROR(Table1[[#This Row],[Frame Rate '[FPS'] 1]],""),0)</f>
        <v>#VALUE!</v>
      </c>
      <c r="P2507" s="4" t="e">
        <f>IF(Table1[[#This Row],[Import to Gateway Calculator?]]="Yes",IFERROR(Table1[[#This Row],[Days of Storage 1]],""),0)</f>
        <v>#VALUE!</v>
      </c>
    </row>
    <row r="2508" spans="1:16" x14ac:dyDescent="0.25">
      <c r="A2508" s="5" t="e">
        <f t="shared" si="239"/>
        <v>#VALUE!</v>
      </c>
      <c r="B2508" s="6" t="str">
        <f>IFERROR(IF(Table1[[#This Row],[Multi-lens? 1]]="No", 1, IF(Table1[[#This Row],[Multi-lens? 1]]="Dual", 2, IF(Table1[[#This Row],[Multi-lens? 1]]="Quad", 4, ""))),"")</f>
        <v/>
      </c>
      <c r="C2508" s="6" t="e">
        <f t="shared" si="240"/>
        <v>#VALUE!</v>
      </c>
      <c r="D2508" s="6" t="e">
        <f t="shared" si="241"/>
        <v>#VALUE!</v>
      </c>
      <c r="E2508" s="6" t="e">
        <f t="shared" si="242"/>
        <v>#VALUE!</v>
      </c>
      <c r="F2508" s="6" t="e">
        <f t="shared" si="243"/>
        <v>#VALUE!</v>
      </c>
      <c r="H2508" s="6" t="str">
        <f>IFERROR(IF(Table1[[#This Row],[Multi-lens? 1]]="No", 1, IF(Table1[[#This Row],[Multi-lens? 1]]="Dual", 2, IF(Table1[[#This Row],[Multi-lens? 1]]="Quad", 4, ""))),"")</f>
        <v/>
      </c>
      <c r="I2508" s="9" t="str">
        <f>IFERROR(Table1[[#This Row],[Name]],"")</f>
        <v/>
      </c>
      <c r="K2508" s="3" t="str">
        <f t="shared" si="238"/>
        <v/>
      </c>
      <c r="M2508" s="4" t="e">
        <f>IF(Table1[[#This Row],[Import to Gateway Calculator?]]="Yes",IFERROR(Table1[[#This Row],[Streaming Resolution '[MP']]],""),0)</f>
        <v>#VALUE!</v>
      </c>
      <c r="N2508" s="4" t="e">
        <f>IF(Table1[[#This Row],[Import to Gateway Calculator?]]="Yes",IFERROR(Table1[[#This Row],[Recording Resolution '[MP']]],""),0)</f>
        <v>#VALUE!</v>
      </c>
      <c r="O2508" s="4" t="e">
        <f>IF(Table1[[#This Row],[Import to Gateway Calculator?]]="Yes",IFERROR(Table1[[#This Row],[Frame Rate '[FPS'] 1]],""),0)</f>
        <v>#VALUE!</v>
      </c>
      <c r="P2508" s="4" t="e">
        <f>IF(Table1[[#This Row],[Import to Gateway Calculator?]]="Yes",IFERROR(Table1[[#This Row],[Days of Storage 1]],""),0)</f>
        <v>#VALUE!</v>
      </c>
    </row>
    <row r="2509" spans="1:16" x14ac:dyDescent="0.25">
      <c r="A2509" s="5" t="e">
        <f t="shared" si="239"/>
        <v>#VALUE!</v>
      </c>
      <c r="B2509" s="6" t="str">
        <f>IFERROR(IF(Table1[[#This Row],[Multi-lens? 1]]="No", 1, IF(Table1[[#This Row],[Multi-lens? 1]]="Dual", 2, IF(Table1[[#This Row],[Multi-lens? 1]]="Quad", 4, ""))),"")</f>
        <v/>
      </c>
      <c r="C2509" s="6" t="e">
        <f t="shared" si="240"/>
        <v>#VALUE!</v>
      </c>
      <c r="D2509" s="6" t="e">
        <f t="shared" si="241"/>
        <v>#VALUE!</v>
      </c>
      <c r="E2509" s="6" t="e">
        <f t="shared" si="242"/>
        <v>#VALUE!</v>
      </c>
      <c r="F2509" s="6" t="e">
        <f t="shared" si="243"/>
        <v>#VALUE!</v>
      </c>
      <c r="H2509" s="6" t="str">
        <f>IFERROR(IF(Table1[[#This Row],[Multi-lens? 1]]="No", 1, IF(Table1[[#This Row],[Multi-lens? 1]]="Dual", 2, IF(Table1[[#This Row],[Multi-lens? 1]]="Quad", 4, ""))),"")</f>
        <v/>
      </c>
      <c r="I2509" s="9" t="str">
        <f>IFERROR(Table1[[#This Row],[Name]],"")</f>
        <v/>
      </c>
      <c r="K2509" s="3" t="str">
        <f t="shared" si="238"/>
        <v/>
      </c>
      <c r="M2509" s="4" t="e">
        <f>IF(Table1[[#This Row],[Import to Gateway Calculator?]]="Yes",IFERROR(Table1[[#This Row],[Streaming Resolution '[MP']]],""),0)</f>
        <v>#VALUE!</v>
      </c>
      <c r="N2509" s="4" t="e">
        <f>IF(Table1[[#This Row],[Import to Gateway Calculator?]]="Yes",IFERROR(Table1[[#This Row],[Recording Resolution '[MP']]],""),0)</f>
        <v>#VALUE!</v>
      </c>
      <c r="O2509" s="4" t="e">
        <f>IF(Table1[[#This Row],[Import to Gateway Calculator?]]="Yes",IFERROR(Table1[[#This Row],[Frame Rate '[FPS'] 1]],""),0)</f>
        <v>#VALUE!</v>
      </c>
      <c r="P2509" s="4" t="e">
        <f>IF(Table1[[#This Row],[Import to Gateway Calculator?]]="Yes",IFERROR(Table1[[#This Row],[Days of Storage 1]],""),0)</f>
        <v>#VALUE!</v>
      </c>
    </row>
    <row r="2510" spans="1:16" x14ac:dyDescent="0.25">
      <c r="A2510" s="5" t="e">
        <f t="shared" si="239"/>
        <v>#VALUE!</v>
      </c>
      <c r="B2510" s="6" t="str">
        <f>IFERROR(IF(Table1[[#This Row],[Multi-lens? 1]]="No", 1, IF(Table1[[#This Row],[Multi-lens? 1]]="Dual", 2, IF(Table1[[#This Row],[Multi-lens? 1]]="Quad", 4, ""))),"")</f>
        <v/>
      </c>
      <c r="C2510" s="6" t="e">
        <f t="shared" si="240"/>
        <v>#VALUE!</v>
      </c>
      <c r="D2510" s="6" t="e">
        <f t="shared" si="241"/>
        <v>#VALUE!</v>
      </c>
      <c r="E2510" s="6" t="e">
        <f t="shared" si="242"/>
        <v>#VALUE!</v>
      </c>
      <c r="F2510" s="6" t="e">
        <f t="shared" si="243"/>
        <v>#VALUE!</v>
      </c>
      <c r="H2510" s="6" t="str">
        <f>IFERROR(IF(Table1[[#This Row],[Multi-lens? 1]]="No", 1, IF(Table1[[#This Row],[Multi-lens? 1]]="Dual", 2, IF(Table1[[#This Row],[Multi-lens? 1]]="Quad", 4, ""))),"")</f>
        <v/>
      </c>
      <c r="I2510" s="9" t="str">
        <f>IFERROR(Table1[[#This Row],[Name]],"")</f>
        <v/>
      </c>
      <c r="K2510" s="3" t="str">
        <f t="shared" si="238"/>
        <v/>
      </c>
      <c r="M2510" s="4" t="e">
        <f>IF(Table1[[#This Row],[Import to Gateway Calculator?]]="Yes",IFERROR(Table1[[#This Row],[Streaming Resolution '[MP']]],""),0)</f>
        <v>#VALUE!</v>
      </c>
      <c r="N2510" s="4" t="e">
        <f>IF(Table1[[#This Row],[Import to Gateway Calculator?]]="Yes",IFERROR(Table1[[#This Row],[Recording Resolution '[MP']]],""),0)</f>
        <v>#VALUE!</v>
      </c>
      <c r="O2510" s="4" t="e">
        <f>IF(Table1[[#This Row],[Import to Gateway Calculator?]]="Yes",IFERROR(Table1[[#This Row],[Frame Rate '[FPS'] 1]],""),0)</f>
        <v>#VALUE!</v>
      </c>
      <c r="P2510" s="4" t="e">
        <f>IF(Table1[[#This Row],[Import to Gateway Calculator?]]="Yes",IFERROR(Table1[[#This Row],[Days of Storage 1]],""),0)</f>
        <v>#VALUE!</v>
      </c>
    </row>
    <row r="2511" spans="1:16" x14ac:dyDescent="0.25">
      <c r="A2511" s="5" t="e">
        <f t="shared" si="239"/>
        <v>#VALUE!</v>
      </c>
      <c r="B2511" s="6" t="str">
        <f>IFERROR(IF(Table1[[#This Row],[Multi-lens? 1]]="No", 1, IF(Table1[[#This Row],[Multi-lens? 1]]="Dual", 2, IF(Table1[[#This Row],[Multi-lens? 1]]="Quad", 4, ""))),"")</f>
        <v/>
      </c>
      <c r="C2511" s="6" t="e">
        <f t="shared" si="240"/>
        <v>#VALUE!</v>
      </c>
      <c r="D2511" s="6" t="e">
        <f t="shared" si="241"/>
        <v>#VALUE!</v>
      </c>
      <c r="E2511" s="6" t="e">
        <f t="shared" si="242"/>
        <v>#VALUE!</v>
      </c>
      <c r="F2511" s="6" t="e">
        <f t="shared" si="243"/>
        <v>#VALUE!</v>
      </c>
      <c r="H2511" s="6" t="str">
        <f>IFERROR(IF(Table1[[#This Row],[Multi-lens? 1]]="No", 1, IF(Table1[[#This Row],[Multi-lens? 1]]="Dual", 2, IF(Table1[[#This Row],[Multi-lens? 1]]="Quad", 4, ""))),"")</f>
        <v/>
      </c>
      <c r="I2511" s="9" t="str">
        <f>IFERROR(Table1[[#This Row],[Name]],"")</f>
        <v/>
      </c>
      <c r="K2511" s="3" t="str">
        <f t="shared" si="238"/>
        <v/>
      </c>
      <c r="M2511" s="4" t="e">
        <f>IF(Table1[[#This Row],[Import to Gateway Calculator?]]="Yes",IFERROR(Table1[[#This Row],[Streaming Resolution '[MP']]],""),0)</f>
        <v>#VALUE!</v>
      </c>
      <c r="N2511" s="4" t="e">
        <f>IF(Table1[[#This Row],[Import to Gateway Calculator?]]="Yes",IFERROR(Table1[[#This Row],[Recording Resolution '[MP']]],""),0)</f>
        <v>#VALUE!</v>
      </c>
      <c r="O2511" s="4" t="e">
        <f>IF(Table1[[#This Row],[Import to Gateway Calculator?]]="Yes",IFERROR(Table1[[#This Row],[Frame Rate '[FPS'] 1]],""),0)</f>
        <v>#VALUE!</v>
      </c>
      <c r="P2511" s="4" t="e">
        <f>IF(Table1[[#This Row],[Import to Gateway Calculator?]]="Yes",IFERROR(Table1[[#This Row],[Days of Storage 1]],""),0)</f>
        <v>#VALUE!</v>
      </c>
    </row>
    <row r="2512" spans="1:16" x14ac:dyDescent="0.25">
      <c r="A2512" s="5" t="e">
        <f t="shared" si="239"/>
        <v>#VALUE!</v>
      </c>
      <c r="B2512" s="6" t="str">
        <f>IFERROR(IF(Table1[[#This Row],[Multi-lens? 1]]="No", 1, IF(Table1[[#This Row],[Multi-lens? 1]]="Dual", 2, IF(Table1[[#This Row],[Multi-lens? 1]]="Quad", 4, ""))),"")</f>
        <v/>
      </c>
      <c r="C2512" s="6" t="e">
        <f t="shared" si="240"/>
        <v>#VALUE!</v>
      </c>
      <c r="D2512" s="6" t="e">
        <f t="shared" si="241"/>
        <v>#VALUE!</v>
      </c>
      <c r="E2512" s="6" t="e">
        <f t="shared" si="242"/>
        <v>#VALUE!</v>
      </c>
      <c r="F2512" s="6" t="e">
        <f t="shared" si="243"/>
        <v>#VALUE!</v>
      </c>
      <c r="H2512" s="6" t="str">
        <f>IFERROR(IF(Table1[[#This Row],[Multi-lens? 1]]="No", 1, IF(Table1[[#This Row],[Multi-lens? 1]]="Dual", 2, IF(Table1[[#This Row],[Multi-lens? 1]]="Quad", 4, ""))),"")</f>
        <v/>
      </c>
      <c r="I2512" s="9" t="str">
        <f>IFERROR(Table1[[#This Row],[Name]],"")</f>
        <v/>
      </c>
      <c r="K2512" s="3" t="str">
        <f t="shared" si="238"/>
        <v/>
      </c>
      <c r="M2512" s="4" t="e">
        <f>IF(Table1[[#This Row],[Import to Gateway Calculator?]]="Yes",IFERROR(Table1[[#This Row],[Streaming Resolution '[MP']]],""),0)</f>
        <v>#VALUE!</v>
      </c>
      <c r="N2512" s="4" t="e">
        <f>IF(Table1[[#This Row],[Import to Gateway Calculator?]]="Yes",IFERROR(Table1[[#This Row],[Recording Resolution '[MP']]],""),0)</f>
        <v>#VALUE!</v>
      </c>
      <c r="O2512" s="4" t="e">
        <f>IF(Table1[[#This Row],[Import to Gateway Calculator?]]="Yes",IFERROR(Table1[[#This Row],[Frame Rate '[FPS'] 1]],""),0)</f>
        <v>#VALUE!</v>
      </c>
      <c r="P2512" s="4" t="e">
        <f>IF(Table1[[#This Row],[Import to Gateway Calculator?]]="Yes",IFERROR(Table1[[#This Row],[Days of Storage 1]],""),0)</f>
        <v>#VALUE!</v>
      </c>
    </row>
    <row r="2513" spans="1:16" x14ac:dyDescent="0.25">
      <c r="A2513" s="5" t="e">
        <f t="shared" si="239"/>
        <v>#VALUE!</v>
      </c>
      <c r="B2513" s="6" t="str">
        <f>IFERROR(IF(Table1[[#This Row],[Multi-lens? 1]]="No", 1, IF(Table1[[#This Row],[Multi-lens? 1]]="Dual", 2, IF(Table1[[#This Row],[Multi-lens? 1]]="Quad", 4, ""))),"")</f>
        <v/>
      </c>
      <c r="C2513" s="6" t="e">
        <f t="shared" si="240"/>
        <v>#VALUE!</v>
      </c>
      <c r="D2513" s="6" t="e">
        <f t="shared" si="241"/>
        <v>#VALUE!</v>
      </c>
      <c r="E2513" s="6" t="e">
        <f t="shared" si="242"/>
        <v>#VALUE!</v>
      </c>
      <c r="F2513" s="6" t="e">
        <f t="shared" si="243"/>
        <v>#VALUE!</v>
      </c>
      <c r="H2513" s="6" t="str">
        <f>IFERROR(IF(Table1[[#This Row],[Multi-lens? 1]]="No", 1, IF(Table1[[#This Row],[Multi-lens? 1]]="Dual", 2, IF(Table1[[#This Row],[Multi-lens? 1]]="Quad", 4, ""))),"")</f>
        <v/>
      </c>
      <c r="I2513" s="9" t="str">
        <f>IFERROR(Table1[[#This Row],[Name]],"")</f>
        <v/>
      </c>
      <c r="K2513" s="3" t="str">
        <f t="shared" si="238"/>
        <v/>
      </c>
      <c r="M2513" s="4" t="e">
        <f>IF(Table1[[#This Row],[Import to Gateway Calculator?]]="Yes",IFERROR(Table1[[#This Row],[Streaming Resolution '[MP']]],""),0)</f>
        <v>#VALUE!</v>
      </c>
      <c r="N2513" s="4" t="e">
        <f>IF(Table1[[#This Row],[Import to Gateway Calculator?]]="Yes",IFERROR(Table1[[#This Row],[Recording Resolution '[MP']]],""),0)</f>
        <v>#VALUE!</v>
      </c>
      <c r="O2513" s="4" t="e">
        <f>IF(Table1[[#This Row],[Import to Gateway Calculator?]]="Yes",IFERROR(Table1[[#This Row],[Frame Rate '[FPS'] 1]],""),0)</f>
        <v>#VALUE!</v>
      </c>
      <c r="P2513" s="4" t="e">
        <f>IF(Table1[[#This Row],[Import to Gateway Calculator?]]="Yes",IFERROR(Table1[[#This Row],[Days of Storage 1]],""),0)</f>
        <v>#VALUE!</v>
      </c>
    </row>
    <row r="2514" spans="1:16" x14ac:dyDescent="0.25">
      <c r="A2514" s="5" t="e">
        <f t="shared" si="239"/>
        <v>#VALUE!</v>
      </c>
      <c r="B2514" s="6" t="str">
        <f>IFERROR(IF(Table1[[#This Row],[Multi-lens? 1]]="No", 1, IF(Table1[[#This Row],[Multi-lens? 1]]="Dual", 2, IF(Table1[[#This Row],[Multi-lens? 1]]="Quad", 4, ""))),"")</f>
        <v/>
      </c>
      <c r="C2514" s="6" t="e">
        <f t="shared" si="240"/>
        <v>#VALUE!</v>
      </c>
      <c r="D2514" s="6" t="e">
        <f t="shared" si="241"/>
        <v>#VALUE!</v>
      </c>
      <c r="E2514" s="6" t="e">
        <f t="shared" si="242"/>
        <v>#VALUE!</v>
      </c>
      <c r="F2514" s="6" t="e">
        <f t="shared" si="243"/>
        <v>#VALUE!</v>
      </c>
      <c r="H2514" s="6" t="str">
        <f>IFERROR(IF(Table1[[#This Row],[Multi-lens? 1]]="No", 1, IF(Table1[[#This Row],[Multi-lens? 1]]="Dual", 2, IF(Table1[[#This Row],[Multi-lens? 1]]="Quad", 4, ""))),"")</f>
        <v/>
      </c>
      <c r="I2514" s="9" t="str">
        <f>IFERROR(Table1[[#This Row],[Name]],"")</f>
        <v/>
      </c>
      <c r="K2514" s="3" t="str">
        <f t="shared" si="238"/>
        <v/>
      </c>
      <c r="M2514" s="4" t="e">
        <f>IF(Table1[[#This Row],[Import to Gateway Calculator?]]="Yes",IFERROR(Table1[[#This Row],[Streaming Resolution '[MP']]],""),0)</f>
        <v>#VALUE!</v>
      </c>
      <c r="N2514" s="4" t="e">
        <f>IF(Table1[[#This Row],[Import to Gateway Calculator?]]="Yes",IFERROR(Table1[[#This Row],[Recording Resolution '[MP']]],""),0)</f>
        <v>#VALUE!</v>
      </c>
      <c r="O2514" s="4" t="e">
        <f>IF(Table1[[#This Row],[Import to Gateway Calculator?]]="Yes",IFERROR(Table1[[#This Row],[Frame Rate '[FPS'] 1]],""),0)</f>
        <v>#VALUE!</v>
      </c>
      <c r="P2514" s="4" t="e">
        <f>IF(Table1[[#This Row],[Import to Gateway Calculator?]]="Yes",IFERROR(Table1[[#This Row],[Days of Storage 1]],""),0)</f>
        <v>#VALUE!</v>
      </c>
    </row>
    <row r="2515" spans="1:16" x14ac:dyDescent="0.25">
      <c r="A2515" s="5" t="e">
        <f t="shared" si="239"/>
        <v>#VALUE!</v>
      </c>
      <c r="B2515" s="6" t="str">
        <f>IFERROR(IF(Table1[[#This Row],[Multi-lens? 1]]="No", 1, IF(Table1[[#This Row],[Multi-lens? 1]]="Dual", 2, IF(Table1[[#This Row],[Multi-lens? 1]]="Quad", 4, ""))),"")</f>
        <v/>
      </c>
      <c r="C2515" s="6" t="e">
        <f t="shared" si="240"/>
        <v>#VALUE!</v>
      </c>
      <c r="D2515" s="6" t="e">
        <f t="shared" si="241"/>
        <v>#VALUE!</v>
      </c>
      <c r="E2515" s="6" t="e">
        <f t="shared" si="242"/>
        <v>#VALUE!</v>
      </c>
      <c r="F2515" s="6" t="e">
        <f t="shared" si="243"/>
        <v>#VALUE!</v>
      </c>
      <c r="H2515" s="6" t="str">
        <f>IFERROR(IF(Table1[[#This Row],[Multi-lens? 1]]="No", 1, IF(Table1[[#This Row],[Multi-lens? 1]]="Dual", 2, IF(Table1[[#This Row],[Multi-lens? 1]]="Quad", 4, ""))),"")</f>
        <v/>
      </c>
      <c r="I2515" s="9" t="str">
        <f>IFERROR(Table1[[#This Row],[Name]],"")</f>
        <v/>
      </c>
      <c r="K2515" s="3" t="str">
        <f t="shared" si="238"/>
        <v/>
      </c>
      <c r="M2515" s="4" t="e">
        <f>IF(Table1[[#This Row],[Import to Gateway Calculator?]]="Yes",IFERROR(Table1[[#This Row],[Streaming Resolution '[MP']]],""),0)</f>
        <v>#VALUE!</v>
      </c>
      <c r="N2515" s="4" t="e">
        <f>IF(Table1[[#This Row],[Import to Gateway Calculator?]]="Yes",IFERROR(Table1[[#This Row],[Recording Resolution '[MP']]],""),0)</f>
        <v>#VALUE!</v>
      </c>
      <c r="O2515" s="4" t="e">
        <f>IF(Table1[[#This Row],[Import to Gateway Calculator?]]="Yes",IFERROR(Table1[[#This Row],[Frame Rate '[FPS'] 1]],""),0)</f>
        <v>#VALUE!</v>
      </c>
      <c r="P2515" s="4" t="e">
        <f>IF(Table1[[#This Row],[Import to Gateway Calculator?]]="Yes",IFERROR(Table1[[#This Row],[Days of Storage 1]],""),0)</f>
        <v>#VALUE!</v>
      </c>
    </row>
    <row r="2516" spans="1:16" x14ac:dyDescent="0.25">
      <c r="A2516" s="5" t="e">
        <f t="shared" si="239"/>
        <v>#VALUE!</v>
      </c>
      <c r="B2516" s="6" t="str">
        <f>IFERROR(IF(Table1[[#This Row],[Multi-lens? 1]]="No", 1, IF(Table1[[#This Row],[Multi-lens? 1]]="Dual", 2, IF(Table1[[#This Row],[Multi-lens? 1]]="Quad", 4, ""))),"")</f>
        <v/>
      </c>
      <c r="C2516" s="6" t="e">
        <f t="shared" si="240"/>
        <v>#VALUE!</v>
      </c>
      <c r="D2516" s="6" t="e">
        <f t="shared" si="241"/>
        <v>#VALUE!</v>
      </c>
      <c r="E2516" s="6" t="e">
        <f t="shared" si="242"/>
        <v>#VALUE!</v>
      </c>
      <c r="F2516" s="6" t="e">
        <f t="shared" si="243"/>
        <v>#VALUE!</v>
      </c>
      <c r="H2516" s="6" t="str">
        <f>IFERROR(IF(Table1[[#This Row],[Multi-lens? 1]]="No", 1, IF(Table1[[#This Row],[Multi-lens? 1]]="Dual", 2, IF(Table1[[#This Row],[Multi-lens? 1]]="Quad", 4, ""))),"")</f>
        <v/>
      </c>
      <c r="I2516" s="9" t="str">
        <f>IFERROR(Table1[[#This Row],[Name]],"")</f>
        <v/>
      </c>
      <c r="K2516" s="3" t="str">
        <f t="shared" si="238"/>
        <v/>
      </c>
      <c r="M2516" s="4" t="e">
        <f>IF(Table1[[#This Row],[Import to Gateway Calculator?]]="Yes",IFERROR(Table1[[#This Row],[Streaming Resolution '[MP']]],""),0)</f>
        <v>#VALUE!</v>
      </c>
      <c r="N2516" s="4" t="e">
        <f>IF(Table1[[#This Row],[Import to Gateway Calculator?]]="Yes",IFERROR(Table1[[#This Row],[Recording Resolution '[MP']]],""),0)</f>
        <v>#VALUE!</v>
      </c>
      <c r="O2516" s="4" t="e">
        <f>IF(Table1[[#This Row],[Import to Gateway Calculator?]]="Yes",IFERROR(Table1[[#This Row],[Frame Rate '[FPS'] 1]],""),0)</f>
        <v>#VALUE!</v>
      </c>
      <c r="P2516" s="4" t="e">
        <f>IF(Table1[[#This Row],[Import to Gateway Calculator?]]="Yes",IFERROR(Table1[[#This Row],[Days of Storage 1]],""),0)</f>
        <v>#VALUE!</v>
      </c>
    </row>
    <row r="2517" spans="1:16" x14ac:dyDescent="0.25">
      <c r="A2517" s="5" t="e">
        <f t="shared" si="239"/>
        <v>#VALUE!</v>
      </c>
      <c r="B2517" s="6" t="str">
        <f>IFERROR(IF(Table1[[#This Row],[Multi-lens? 1]]="No", 1, IF(Table1[[#This Row],[Multi-lens? 1]]="Dual", 2, IF(Table1[[#This Row],[Multi-lens? 1]]="Quad", 4, ""))),"")</f>
        <v/>
      </c>
      <c r="C2517" s="6" t="e">
        <f t="shared" si="240"/>
        <v>#VALUE!</v>
      </c>
      <c r="D2517" s="6" t="e">
        <f t="shared" si="241"/>
        <v>#VALUE!</v>
      </c>
      <c r="E2517" s="6" t="e">
        <f t="shared" si="242"/>
        <v>#VALUE!</v>
      </c>
      <c r="F2517" s="6" t="e">
        <f t="shared" si="243"/>
        <v>#VALUE!</v>
      </c>
      <c r="H2517" s="6" t="str">
        <f>IFERROR(IF(Table1[[#This Row],[Multi-lens? 1]]="No", 1, IF(Table1[[#This Row],[Multi-lens? 1]]="Dual", 2, IF(Table1[[#This Row],[Multi-lens? 1]]="Quad", 4, ""))),"")</f>
        <v/>
      </c>
      <c r="I2517" s="9" t="str">
        <f>IFERROR(Table1[[#This Row],[Name]],"")</f>
        <v/>
      </c>
      <c r="K2517" s="3" t="str">
        <f t="shared" si="238"/>
        <v/>
      </c>
      <c r="M2517" s="4" t="e">
        <f>IF(Table1[[#This Row],[Import to Gateway Calculator?]]="Yes",IFERROR(Table1[[#This Row],[Streaming Resolution '[MP']]],""),0)</f>
        <v>#VALUE!</v>
      </c>
      <c r="N2517" s="4" t="e">
        <f>IF(Table1[[#This Row],[Import to Gateway Calculator?]]="Yes",IFERROR(Table1[[#This Row],[Recording Resolution '[MP']]],""),0)</f>
        <v>#VALUE!</v>
      </c>
      <c r="O2517" s="4" t="e">
        <f>IF(Table1[[#This Row],[Import to Gateway Calculator?]]="Yes",IFERROR(Table1[[#This Row],[Frame Rate '[FPS'] 1]],""),0)</f>
        <v>#VALUE!</v>
      </c>
      <c r="P2517" s="4" t="e">
        <f>IF(Table1[[#This Row],[Import to Gateway Calculator?]]="Yes",IFERROR(Table1[[#This Row],[Days of Storage 1]],""),0)</f>
        <v>#VALUE!</v>
      </c>
    </row>
    <row r="2518" spans="1:16" x14ac:dyDescent="0.25">
      <c r="A2518" s="5" t="e">
        <f t="shared" si="239"/>
        <v>#VALUE!</v>
      </c>
      <c r="B2518" s="6" t="str">
        <f>IFERROR(IF(Table1[[#This Row],[Multi-lens? 1]]="No", 1, IF(Table1[[#This Row],[Multi-lens? 1]]="Dual", 2, IF(Table1[[#This Row],[Multi-lens? 1]]="Quad", 4, ""))),"")</f>
        <v/>
      </c>
      <c r="C2518" s="6" t="e">
        <f t="shared" si="240"/>
        <v>#VALUE!</v>
      </c>
      <c r="D2518" s="6" t="e">
        <f t="shared" si="241"/>
        <v>#VALUE!</v>
      </c>
      <c r="E2518" s="6" t="e">
        <f t="shared" si="242"/>
        <v>#VALUE!</v>
      </c>
      <c r="F2518" s="6" t="e">
        <f t="shared" si="243"/>
        <v>#VALUE!</v>
      </c>
      <c r="H2518" s="6" t="str">
        <f>IFERROR(IF(Table1[[#This Row],[Multi-lens? 1]]="No", 1, IF(Table1[[#This Row],[Multi-lens? 1]]="Dual", 2, IF(Table1[[#This Row],[Multi-lens? 1]]="Quad", 4, ""))),"")</f>
        <v/>
      </c>
      <c r="I2518" s="9" t="str">
        <f>IFERROR(Table1[[#This Row],[Name]],"")</f>
        <v/>
      </c>
      <c r="K2518" s="3" t="str">
        <f t="shared" si="238"/>
        <v/>
      </c>
      <c r="M2518" s="4" t="e">
        <f>IF(Table1[[#This Row],[Import to Gateway Calculator?]]="Yes",IFERROR(Table1[[#This Row],[Streaming Resolution '[MP']]],""),0)</f>
        <v>#VALUE!</v>
      </c>
      <c r="N2518" s="4" t="e">
        <f>IF(Table1[[#This Row],[Import to Gateway Calculator?]]="Yes",IFERROR(Table1[[#This Row],[Recording Resolution '[MP']]],""),0)</f>
        <v>#VALUE!</v>
      </c>
      <c r="O2518" s="4" t="e">
        <f>IF(Table1[[#This Row],[Import to Gateway Calculator?]]="Yes",IFERROR(Table1[[#This Row],[Frame Rate '[FPS'] 1]],""),0)</f>
        <v>#VALUE!</v>
      </c>
      <c r="P2518" s="4" t="e">
        <f>IF(Table1[[#This Row],[Import to Gateway Calculator?]]="Yes",IFERROR(Table1[[#This Row],[Days of Storage 1]],""),0)</f>
        <v>#VALUE!</v>
      </c>
    </row>
    <row r="2519" spans="1:16" x14ac:dyDescent="0.25">
      <c r="A2519" s="5" t="e">
        <f t="shared" si="239"/>
        <v>#VALUE!</v>
      </c>
      <c r="B2519" s="6" t="str">
        <f>IFERROR(IF(Table1[[#This Row],[Multi-lens? 1]]="No", 1, IF(Table1[[#This Row],[Multi-lens? 1]]="Dual", 2, IF(Table1[[#This Row],[Multi-lens? 1]]="Quad", 4, ""))),"")</f>
        <v/>
      </c>
      <c r="C2519" s="6" t="e">
        <f t="shared" si="240"/>
        <v>#VALUE!</v>
      </c>
      <c r="D2519" s="6" t="e">
        <f t="shared" si="241"/>
        <v>#VALUE!</v>
      </c>
      <c r="E2519" s="6" t="e">
        <f t="shared" si="242"/>
        <v>#VALUE!</v>
      </c>
      <c r="F2519" s="6" t="e">
        <f t="shared" si="243"/>
        <v>#VALUE!</v>
      </c>
      <c r="H2519" s="6" t="str">
        <f>IFERROR(IF(Table1[[#This Row],[Multi-lens? 1]]="No", 1, IF(Table1[[#This Row],[Multi-lens? 1]]="Dual", 2, IF(Table1[[#This Row],[Multi-lens? 1]]="Quad", 4, ""))),"")</f>
        <v/>
      </c>
      <c r="I2519" s="9" t="str">
        <f>IFERROR(Table1[[#This Row],[Name]],"")</f>
        <v/>
      </c>
      <c r="K2519" s="3" t="str">
        <f t="shared" si="238"/>
        <v/>
      </c>
      <c r="M2519" s="4" t="e">
        <f>IF(Table1[[#This Row],[Import to Gateway Calculator?]]="Yes",IFERROR(Table1[[#This Row],[Streaming Resolution '[MP']]],""),0)</f>
        <v>#VALUE!</v>
      </c>
      <c r="N2519" s="4" t="e">
        <f>IF(Table1[[#This Row],[Import to Gateway Calculator?]]="Yes",IFERROR(Table1[[#This Row],[Recording Resolution '[MP']]],""),0)</f>
        <v>#VALUE!</v>
      </c>
      <c r="O2519" s="4" t="e">
        <f>IF(Table1[[#This Row],[Import to Gateway Calculator?]]="Yes",IFERROR(Table1[[#This Row],[Frame Rate '[FPS'] 1]],""),0)</f>
        <v>#VALUE!</v>
      </c>
      <c r="P2519" s="4" t="e">
        <f>IF(Table1[[#This Row],[Import to Gateway Calculator?]]="Yes",IFERROR(Table1[[#This Row],[Days of Storage 1]],""),0)</f>
        <v>#VALUE!</v>
      </c>
    </row>
    <row r="2520" spans="1:16" x14ac:dyDescent="0.25">
      <c r="A2520" s="5" t="e">
        <f t="shared" si="239"/>
        <v>#VALUE!</v>
      </c>
      <c r="B2520" s="6" t="str">
        <f>IFERROR(IF(Table1[[#This Row],[Multi-lens? 1]]="No", 1, IF(Table1[[#This Row],[Multi-lens? 1]]="Dual", 2, IF(Table1[[#This Row],[Multi-lens? 1]]="Quad", 4, ""))),"")</f>
        <v/>
      </c>
      <c r="C2520" s="6" t="e">
        <f t="shared" si="240"/>
        <v>#VALUE!</v>
      </c>
      <c r="D2520" s="6" t="e">
        <f t="shared" si="241"/>
        <v>#VALUE!</v>
      </c>
      <c r="E2520" s="6" t="e">
        <f t="shared" si="242"/>
        <v>#VALUE!</v>
      </c>
      <c r="F2520" s="6" t="e">
        <f t="shared" si="243"/>
        <v>#VALUE!</v>
      </c>
      <c r="H2520" s="6" t="str">
        <f>IFERROR(IF(Table1[[#This Row],[Multi-lens? 1]]="No", 1, IF(Table1[[#This Row],[Multi-lens? 1]]="Dual", 2, IF(Table1[[#This Row],[Multi-lens? 1]]="Quad", 4, ""))),"")</f>
        <v/>
      </c>
      <c r="I2520" s="9" t="str">
        <f>IFERROR(Table1[[#This Row],[Name]],"")</f>
        <v/>
      </c>
      <c r="K2520" s="3" t="str">
        <f t="shared" si="238"/>
        <v/>
      </c>
      <c r="M2520" s="4" t="e">
        <f>IF(Table1[[#This Row],[Import to Gateway Calculator?]]="Yes",IFERROR(Table1[[#This Row],[Streaming Resolution '[MP']]],""),0)</f>
        <v>#VALUE!</v>
      </c>
      <c r="N2520" s="4" t="e">
        <f>IF(Table1[[#This Row],[Import to Gateway Calculator?]]="Yes",IFERROR(Table1[[#This Row],[Recording Resolution '[MP']]],""),0)</f>
        <v>#VALUE!</v>
      </c>
      <c r="O2520" s="4" t="e">
        <f>IF(Table1[[#This Row],[Import to Gateway Calculator?]]="Yes",IFERROR(Table1[[#This Row],[Frame Rate '[FPS'] 1]],""),0)</f>
        <v>#VALUE!</v>
      </c>
      <c r="P2520" s="4" t="e">
        <f>IF(Table1[[#This Row],[Import to Gateway Calculator?]]="Yes",IFERROR(Table1[[#This Row],[Days of Storage 1]],""),0)</f>
        <v>#VALUE!</v>
      </c>
    </row>
    <row r="2521" spans="1:16" x14ac:dyDescent="0.25">
      <c r="A2521" s="5" t="e">
        <f t="shared" si="239"/>
        <v>#VALUE!</v>
      </c>
      <c r="B2521" s="6" t="str">
        <f>IFERROR(IF(Table1[[#This Row],[Multi-lens? 1]]="No", 1, IF(Table1[[#This Row],[Multi-lens? 1]]="Dual", 2, IF(Table1[[#This Row],[Multi-lens? 1]]="Quad", 4, ""))),"")</f>
        <v/>
      </c>
      <c r="C2521" s="6" t="e">
        <f t="shared" si="240"/>
        <v>#VALUE!</v>
      </c>
      <c r="D2521" s="6" t="e">
        <f t="shared" si="241"/>
        <v>#VALUE!</v>
      </c>
      <c r="E2521" s="6" t="e">
        <f t="shared" si="242"/>
        <v>#VALUE!</v>
      </c>
      <c r="F2521" s="6" t="e">
        <f t="shared" si="243"/>
        <v>#VALUE!</v>
      </c>
      <c r="H2521" s="6" t="str">
        <f>IFERROR(IF(Table1[[#This Row],[Multi-lens? 1]]="No", 1, IF(Table1[[#This Row],[Multi-lens? 1]]="Dual", 2, IF(Table1[[#This Row],[Multi-lens? 1]]="Quad", 4, ""))),"")</f>
        <v/>
      </c>
      <c r="I2521" s="9" t="str">
        <f>IFERROR(Table1[[#This Row],[Name]],"")</f>
        <v/>
      </c>
      <c r="K2521" s="3" t="str">
        <f t="shared" si="238"/>
        <v/>
      </c>
      <c r="M2521" s="4" t="e">
        <f>IF(Table1[[#This Row],[Import to Gateway Calculator?]]="Yes",IFERROR(Table1[[#This Row],[Streaming Resolution '[MP']]],""),0)</f>
        <v>#VALUE!</v>
      </c>
      <c r="N2521" s="4" t="e">
        <f>IF(Table1[[#This Row],[Import to Gateway Calculator?]]="Yes",IFERROR(Table1[[#This Row],[Recording Resolution '[MP']]],""),0)</f>
        <v>#VALUE!</v>
      </c>
      <c r="O2521" s="4" t="e">
        <f>IF(Table1[[#This Row],[Import to Gateway Calculator?]]="Yes",IFERROR(Table1[[#This Row],[Frame Rate '[FPS'] 1]],""),0)</f>
        <v>#VALUE!</v>
      </c>
      <c r="P2521" s="4" t="e">
        <f>IF(Table1[[#This Row],[Import to Gateway Calculator?]]="Yes",IFERROR(Table1[[#This Row],[Days of Storage 1]],""),0)</f>
        <v>#VALUE!</v>
      </c>
    </row>
    <row r="2522" spans="1:16" x14ac:dyDescent="0.25">
      <c r="A2522" s="5" t="e">
        <f t="shared" si="239"/>
        <v>#VALUE!</v>
      </c>
      <c r="B2522" s="6" t="str">
        <f>IFERROR(IF(Table1[[#This Row],[Multi-lens? 1]]="No", 1, IF(Table1[[#This Row],[Multi-lens? 1]]="Dual", 2, IF(Table1[[#This Row],[Multi-lens? 1]]="Quad", 4, ""))),"")</f>
        <v/>
      </c>
      <c r="C2522" s="6" t="e">
        <f t="shared" si="240"/>
        <v>#VALUE!</v>
      </c>
      <c r="D2522" s="6" t="e">
        <f t="shared" si="241"/>
        <v>#VALUE!</v>
      </c>
      <c r="E2522" s="6" t="e">
        <f t="shared" si="242"/>
        <v>#VALUE!</v>
      </c>
      <c r="F2522" s="6" t="e">
        <f t="shared" si="243"/>
        <v>#VALUE!</v>
      </c>
      <c r="H2522" s="6" t="str">
        <f>IFERROR(IF(Table1[[#This Row],[Multi-lens? 1]]="No", 1, IF(Table1[[#This Row],[Multi-lens? 1]]="Dual", 2, IF(Table1[[#This Row],[Multi-lens? 1]]="Quad", 4, ""))),"")</f>
        <v/>
      </c>
      <c r="I2522" s="9" t="str">
        <f>IFERROR(Table1[[#This Row],[Name]],"")</f>
        <v/>
      </c>
      <c r="K2522" s="3" t="str">
        <f t="shared" si="238"/>
        <v/>
      </c>
      <c r="M2522" s="4" t="e">
        <f>IF(Table1[[#This Row],[Import to Gateway Calculator?]]="Yes",IFERROR(Table1[[#This Row],[Streaming Resolution '[MP']]],""),0)</f>
        <v>#VALUE!</v>
      </c>
      <c r="N2522" s="4" t="e">
        <f>IF(Table1[[#This Row],[Import to Gateway Calculator?]]="Yes",IFERROR(Table1[[#This Row],[Recording Resolution '[MP']]],""),0)</f>
        <v>#VALUE!</v>
      </c>
      <c r="O2522" s="4" t="e">
        <f>IF(Table1[[#This Row],[Import to Gateway Calculator?]]="Yes",IFERROR(Table1[[#This Row],[Frame Rate '[FPS'] 1]],""),0)</f>
        <v>#VALUE!</v>
      </c>
      <c r="P2522" s="4" t="e">
        <f>IF(Table1[[#This Row],[Import to Gateway Calculator?]]="Yes",IFERROR(Table1[[#This Row],[Days of Storage 1]],""),0)</f>
        <v>#VALUE!</v>
      </c>
    </row>
    <row r="2523" spans="1:16" x14ac:dyDescent="0.25">
      <c r="A2523" s="5" t="e">
        <f t="shared" si="239"/>
        <v>#VALUE!</v>
      </c>
      <c r="B2523" s="6" t="str">
        <f>IFERROR(IF(Table1[[#This Row],[Multi-lens? 1]]="No", 1, IF(Table1[[#This Row],[Multi-lens? 1]]="Dual", 2, IF(Table1[[#This Row],[Multi-lens? 1]]="Quad", 4, ""))),"")</f>
        <v/>
      </c>
      <c r="C2523" s="6" t="e">
        <f t="shared" si="240"/>
        <v>#VALUE!</v>
      </c>
      <c r="D2523" s="6" t="e">
        <f t="shared" si="241"/>
        <v>#VALUE!</v>
      </c>
      <c r="E2523" s="6" t="e">
        <f t="shared" si="242"/>
        <v>#VALUE!</v>
      </c>
      <c r="F2523" s="6" t="e">
        <f t="shared" si="243"/>
        <v>#VALUE!</v>
      </c>
      <c r="H2523" s="6" t="str">
        <f>IFERROR(IF(Table1[[#This Row],[Multi-lens? 1]]="No", 1, IF(Table1[[#This Row],[Multi-lens? 1]]="Dual", 2, IF(Table1[[#This Row],[Multi-lens? 1]]="Quad", 4, ""))),"")</f>
        <v/>
      </c>
      <c r="I2523" s="9" t="str">
        <f>IFERROR(Table1[[#This Row],[Name]],"")</f>
        <v/>
      </c>
      <c r="K2523" s="3" t="str">
        <f t="shared" si="238"/>
        <v/>
      </c>
      <c r="M2523" s="4" t="e">
        <f>IF(Table1[[#This Row],[Import to Gateway Calculator?]]="Yes",IFERROR(Table1[[#This Row],[Streaming Resolution '[MP']]],""),0)</f>
        <v>#VALUE!</v>
      </c>
      <c r="N2523" s="4" t="e">
        <f>IF(Table1[[#This Row],[Import to Gateway Calculator?]]="Yes",IFERROR(Table1[[#This Row],[Recording Resolution '[MP']]],""),0)</f>
        <v>#VALUE!</v>
      </c>
      <c r="O2523" s="4" t="e">
        <f>IF(Table1[[#This Row],[Import to Gateway Calculator?]]="Yes",IFERROR(Table1[[#This Row],[Frame Rate '[FPS'] 1]],""),0)</f>
        <v>#VALUE!</v>
      </c>
      <c r="P2523" s="4" t="e">
        <f>IF(Table1[[#This Row],[Import to Gateway Calculator?]]="Yes",IFERROR(Table1[[#This Row],[Days of Storage 1]],""),0)</f>
        <v>#VALUE!</v>
      </c>
    </row>
    <row r="2524" spans="1:16" x14ac:dyDescent="0.25">
      <c r="A2524" s="5" t="e">
        <f t="shared" si="239"/>
        <v>#VALUE!</v>
      </c>
      <c r="B2524" s="6" t="str">
        <f>IFERROR(IF(Table1[[#This Row],[Multi-lens? 1]]="No", 1, IF(Table1[[#This Row],[Multi-lens? 1]]="Dual", 2, IF(Table1[[#This Row],[Multi-lens? 1]]="Quad", 4, ""))),"")</f>
        <v/>
      </c>
      <c r="C2524" s="6" t="e">
        <f t="shared" si="240"/>
        <v>#VALUE!</v>
      </c>
      <c r="D2524" s="6" t="e">
        <f t="shared" si="241"/>
        <v>#VALUE!</v>
      </c>
      <c r="E2524" s="6" t="e">
        <f t="shared" si="242"/>
        <v>#VALUE!</v>
      </c>
      <c r="F2524" s="6" t="e">
        <f t="shared" si="243"/>
        <v>#VALUE!</v>
      </c>
      <c r="H2524" s="6" t="str">
        <f>IFERROR(IF(Table1[[#This Row],[Multi-lens? 1]]="No", 1, IF(Table1[[#This Row],[Multi-lens? 1]]="Dual", 2, IF(Table1[[#This Row],[Multi-lens? 1]]="Quad", 4, ""))),"")</f>
        <v/>
      </c>
      <c r="I2524" s="9" t="str">
        <f>IFERROR(Table1[[#This Row],[Name]],"")</f>
        <v/>
      </c>
      <c r="K2524" s="3" t="str">
        <f t="shared" si="238"/>
        <v/>
      </c>
      <c r="M2524" s="4" t="e">
        <f>IF(Table1[[#This Row],[Import to Gateway Calculator?]]="Yes",IFERROR(Table1[[#This Row],[Streaming Resolution '[MP']]],""),0)</f>
        <v>#VALUE!</v>
      </c>
      <c r="N2524" s="4" t="e">
        <f>IF(Table1[[#This Row],[Import to Gateway Calculator?]]="Yes",IFERROR(Table1[[#This Row],[Recording Resolution '[MP']]],""),0)</f>
        <v>#VALUE!</v>
      </c>
      <c r="O2524" s="4" t="e">
        <f>IF(Table1[[#This Row],[Import to Gateway Calculator?]]="Yes",IFERROR(Table1[[#This Row],[Frame Rate '[FPS'] 1]],""),0)</f>
        <v>#VALUE!</v>
      </c>
      <c r="P2524" s="4" t="e">
        <f>IF(Table1[[#This Row],[Import to Gateway Calculator?]]="Yes",IFERROR(Table1[[#This Row],[Days of Storage 1]],""),0)</f>
        <v>#VALUE!</v>
      </c>
    </row>
    <row r="2525" spans="1:16" x14ac:dyDescent="0.25">
      <c r="A2525" s="5" t="e">
        <f t="shared" si="239"/>
        <v>#VALUE!</v>
      </c>
      <c r="B2525" s="6" t="str">
        <f>IFERROR(IF(Table1[[#This Row],[Multi-lens? 1]]="No", 1, IF(Table1[[#This Row],[Multi-lens? 1]]="Dual", 2, IF(Table1[[#This Row],[Multi-lens? 1]]="Quad", 4, ""))),"")</f>
        <v/>
      </c>
      <c r="C2525" s="6" t="e">
        <f t="shared" si="240"/>
        <v>#VALUE!</v>
      </c>
      <c r="D2525" s="6" t="e">
        <f t="shared" si="241"/>
        <v>#VALUE!</v>
      </c>
      <c r="E2525" s="6" t="e">
        <f t="shared" si="242"/>
        <v>#VALUE!</v>
      </c>
      <c r="F2525" s="6" t="e">
        <f t="shared" si="243"/>
        <v>#VALUE!</v>
      </c>
      <c r="H2525" s="6" t="str">
        <f>IFERROR(IF(Table1[[#This Row],[Multi-lens? 1]]="No", 1, IF(Table1[[#This Row],[Multi-lens? 1]]="Dual", 2, IF(Table1[[#This Row],[Multi-lens? 1]]="Quad", 4, ""))),"")</f>
        <v/>
      </c>
      <c r="I2525" s="9" t="str">
        <f>IFERROR(Table1[[#This Row],[Name]],"")</f>
        <v/>
      </c>
      <c r="K2525" s="3" t="str">
        <f t="shared" si="238"/>
        <v/>
      </c>
      <c r="M2525" s="4" t="e">
        <f>IF(Table1[[#This Row],[Import to Gateway Calculator?]]="Yes",IFERROR(Table1[[#This Row],[Streaming Resolution '[MP']]],""),0)</f>
        <v>#VALUE!</v>
      </c>
      <c r="N2525" s="4" t="e">
        <f>IF(Table1[[#This Row],[Import to Gateway Calculator?]]="Yes",IFERROR(Table1[[#This Row],[Recording Resolution '[MP']]],""),0)</f>
        <v>#VALUE!</v>
      </c>
      <c r="O2525" s="4" t="e">
        <f>IF(Table1[[#This Row],[Import to Gateway Calculator?]]="Yes",IFERROR(Table1[[#This Row],[Frame Rate '[FPS'] 1]],""),0)</f>
        <v>#VALUE!</v>
      </c>
      <c r="P2525" s="4" t="e">
        <f>IF(Table1[[#This Row],[Import to Gateway Calculator?]]="Yes",IFERROR(Table1[[#This Row],[Days of Storage 1]],""),0)</f>
        <v>#VALUE!</v>
      </c>
    </row>
    <row r="2526" spans="1:16" x14ac:dyDescent="0.25">
      <c r="A2526" s="5" t="e">
        <f t="shared" si="239"/>
        <v>#VALUE!</v>
      </c>
      <c r="B2526" s="6" t="str">
        <f>IFERROR(IF(Table1[[#This Row],[Multi-lens? 1]]="No", 1, IF(Table1[[#This Row],[Multi-lens? 1]]="Dual", 2, IF(Table1[[#This Row],[Multi-lens? 1]]="Quad", 4, ""))),"")</f>
        <v/>
      </c>
      <c r="C2526" s="6" t="e">
        <f t="shared" si="240"/>
        <v>#VALUE!</v>
      </c>
      <c r="D2526" s="6" t="e">
        <f t="shared" si="241"/>
        <v>#VALUE!</v>
      </c>
      <c r="E2526" s="6" t="e">
        <f t="shared" si="242"/>
        <v>#VALUE!</v>
      </c>
      <c r="F2526" s="6" t="e">
        <f t="shared" si="243"/>
        <v>#VALUE!</v>
      </c>
      <c r="H2526" s="6" t="str">
        <f>IFERROR(IF(Table1[[#This Row],[Multi-lens? 1]]="No", 1, IF(Table1[[#This Row],[Multi-lens? 1]]="Dual", 2, IF(Table1[[#This Row],[Multi-lens? 1]]="Quad", 4, ""))),"")</f>
        <v/>
      </c>
      <c r="I2526" s="9" t="str">
        <f>IFERROR(Table1[[#This Row],[Name]],"")</f>
        <v/>
      </c>
      <c r="K2526" s="3" t="str">
        <f t="shared" si="238"/>
        <v/>
      </c>
      <c r="M2526" s="4" t="e">
        <f>IF(Table1[[#This Row],[Import to Gateway Calculator?]]="Yes",IFERROR(Table1[[#This Row],[Streaming Resolution '[MP']]],""),0)</f>
        <v>#VALUE!</v>
      </c>
      <c r="N2526" s="4" t="e">
        <f>IF(Table1[[#This Row],[Import to Gateway Calculator?]]="Yes",IFERROR(Table1[[#This Row],[Recording Resolution '[MP']]],""),0)</f>
        <v>#VALUE!</v>
      </c>
      <c r="O2526" s="4" t="e">
        <f>IF(Table1[[#This Row],[Import to Gateway Calculator?]]="Yes",IFERROR(Table1[[#This Row],[Frame Rate '[FPS'] 1]],""),0)</f>
        <v>#VALUE!</v>
      </c>
      <c r="P2526" s="4" t="e">
        <f>IF(Table1[[#This Row],[Import to Gateway Calculator?]]="Yes",IFERROR(Table1[[#This Row],[Days of Storage 1]],""),0)</f>
        <v>#VALUE!</v>
      </c>
    </row>
    <row r="2527" spans="1:16" x14ac:dyDescent="0.25">
      <c r="A2527" s="5" t="e">
        <f t="shared" si="239"/>
        <v>#VALUE!</v>
      </c>
      <c r="B2527" s="6" t="str">
        <f>IFERROR(IF(Table1[[#This Row],[Multi-lens? 1]]="No", 1, IF(Table1[[#This Row],[Multi-lens? 1]]="Dual", 2, IF(Table1[[#This Row],[Multi-lens? 1]]="Quad", 4, ""))),"")</f>
        <v/>
      </c>
      <c r="C2527" s="6" t="e">
        <f t="shared" si="240"/>
        <v>#VALUE!</v>
      </c>
      <c r="D2527" s="6" t="e">
        <f t="shared" si="241"/>
        <v>#VALUE!</v>
      </c>
      <c r="E2527" s="6" t="e">
        <f t="shared" si="242"/>
        <v>#VALUE!</v>
      </c>
      <c r="F2527" s="6" t="e">
        <f t="shared" si="243"/>
        <v>#VALUE!</v>
      </c>
      <c r="H2527" s="6" t="str">
        <f>IFERROR(IF(Table1[[#This Row],[Multi-lens? 1]]="No", 1, IF(Table1[[#This Row],[Multi-lens? 1]]="Dual", 2, IF(Table1[[#This Row],[Multi-lens? 1]]="Quad", 4, ""))),"")</f>
        <v/>
      </c>
      <c r="I2527" s="9" t="str">
        <f>IFERROR(Table1[[#This Row],[Name]],"")</f>
        <v/>
      </c>
      <c r="K2527" s="3" t="str">
        <f t="shared" si="238"/>
        <v/>
      </c>
      <c r="M2527" s="4" t="e">
        <f>IF(Table1[[#This Row],[Import to Gateway Calculator?]]="Yes",IFERROR(Table1[[#This Row],[Streaming Resolution '[MP']]],""),0)</f>
        <v>#VALUE!</v>
      </c>
      <c r="N2527" s="4" t="e">
        <f>IF(Table1[[#This Row],[Import to Gateway Calculator?]]="Yes",IFERROR(Table1[[#This Row],[Recording Resolution '[MP']]],""),0)</f>
        <v>#VALUE!</v>
      </c>
      <c r="O2527" s="4" t="e">
        <f>IF(Table1[[#This Row],[Import to Gateway Calculator?]]="Yes",IFERROR(Table1[[#This Row],[Frame Rate '[FPS'] 1]],""),0)</f>
        <v>#VALUE!</v>
      </c>
      <c r="P2527" s="4" t="e">
        <f>IF(Table1[[#This Row],[Import to Gateway Calculator?]]="Yes",IFERROR(Table1[[#This Row],[Days of Storage 1]],""),0)</f>
        <v>#VALUE!</v>
      </c>
    </row>
    <row r="2528" spans="1:16" x14ac:dyDescent="0.25">
      <c r="A2528" s="5" t="e">
        <f t="shared" si="239"/>
        <v>#VALUE!</v>
      </c>
      <c r="B2528" s="6" t="str">
        <f>IFERROR(IF(Table1[[#This Row],[Multi-lens? 1]]="No", 1, IF(Table1[[#This Row],[Multi-lens? 1]]="Dual", 2, IF(Table1[[#This Row],[Multi-lens? 1]]="Quad", 4, ""))),"")</f>
        <v/>
      </c>
      <c r="C2528" s="6" t="e">
        <f t="shared" si="240"/>
        <v>#VALUE!</v>
      </c>
      <c r="D2528" s="6" t="e">
        <f t="shared" si="241"/>
        <v>#VALUE!</v>
      </c>
      <c r="E2528" s="6" t="e">
        <f t="shared" si="242"/>
        <v>#VALUE!</v>
      </c>
      <c r="F2528" s="6" t="e">
        <f t="shared" si="243"/>
        <v>#VALUE!</v>
      </c>
      <c r="H2528" s="6" t="str">
        <f>IFERROR(IF(Table1[[#This Row],[Multi-lens? 1]]="No", 1, IF(Table1[[#This Row],[Multi-lens? 1]]="Dual", 2, IF(Table1[[#This Row],[Multi-lens? 1]]="Quad", 4, ""))),"")</f>
        <v/>
      </c>
      <c r="I2528" s="9" t="str">
        <f>IFERROR(Table1[[#This Row],[Name]],"")</f>
        <v/>
      </c>
      <c r="K2528" s="3" t="str">
        <f t="shared" si="238"/>
        <v/>
      </c>
      <c r="M2528" s="4" t="e">
        <f>IF(Table1[[#This Row],[Import to Gateway Calculator?]]="Yes",IFERROR(Table1[[#This Row],[Streaming Resolution '[MP']]],""),0)</f>
        <v>#VALUE!</v>
      </c>
      <c r="N2528" s="4" t="e">
        <f>IF(Table1[[#This Row],[Import to Gateway Calculator?]]="Yes",IFERROR(Table1[[#This Row],[Recording Resolution '[MP']]],""),0)</f>
        <v>#VALUE!</v>
      </c>
      <c r="O2528" s="4" t="e">
        <f>IF(Table1[[#This Row],[Import to Gateway Calculator?]]="Yes",IFERROR(Table1[[#This Row],[Frame Rate '[FPS'] 1]],""),0)</f>
        <v>#VALUE!</v>
      </c>
      <c r="P2528" s="4" t="e">
        <f>IF(Table1[[#This Row],[Import to Gateway Calculator?]]="Yes",IFERROR(Table1[[#This Row],[Days of Storage 1]],""),0)</f>
        <v>#VALUE!</v>
      </c>
    </row>
    <row r="2529" spans="1:16" x14ac:dyDescent="0.25">
      <c r="A2529" s="5" t="e">
        <f t="shared" si="239"/>
        <v>#VALUE!</v>
      </c>
      <c r="B2529" s="6" t="str">
        <f>IFERROR(IF(Table1[[#This Row],[Multi-lens? 1]]="No", 1, IF(Table1[[#This Row],[Multi-lens? 1]]="Dual", 2, IF(Table1[[#This Row],[Multi-lens? 1]]="Quad", 4, ""))),"")</f>
        <v/>
      </c>
      <c r="C2529" s="6" t="e">
        <f t="shared" si="240"/>
        <v>#VALUE!</v>
      </c>
      <c r="D2529" s="6" t="e">
        <f t="shared" si="241"/>
        <v>#VALUE!</v>
      </c>
      <c r="E2529" s="6" t="e">
        <f t="shared" si="242"/>
        <v>#VALUE!</v>
      </c>
      <c r="F2529" s="6" t="e">
        <f t="shared" si="243"/>
        <v>#VALUE!</v>
      </c>
      <c r="H2529" s="6" t="str">
        <f>IFERROR(IF(Table1[[#This Row],[Multi-lens? 1]]="No", 1, IF(Table1[[#This Row],[Multi-lens? 1]]="Dual", 2, IF(Table1[[#This Row],[Multi-lens? 1]]="Quad", 4, ""))),"")</f>
        <v/>
      </c>
      <c r="I2529" s="9" t="str">
        <f>IFERROR(Table1[[#This Row],[Name]],"")</f>
        <v/>
      </c>
      <c r="K2529" s="3" t="str">
        <f t="shared" si="238"/>
        <v/>
      </c>
      <c r="M2529" s="4" t="e">
        <f>IF(Table1[[#This Row],[Import to Gateway Calculator?]]="Yes",IFERROR(Table1[[#This Row],[Streaming Resolution '[MP']]],""),0)</f>
        <v>#VALUE!</v>
      </c>
      <c r="N2529" s="4" t="e">
        <f>IF(Table1[[#This Row],[Import to Gateway Calculator?]]="Yes",IFERROR(Table1[[#This Row],[Recording Resolution '[MP']]],""),0)</f>
        <v>#VALUE!</v>
      </c>
      <c r="O2529" s="4" t="e">
        <f>IF(Table1[[#This Row],[Import to Gateway Calculator?]]="Yes",IFERROR(Table1[[#This Row],[Frame Rate '[FPS'] 1]],""),0)</f>
        <v>#VALUE!</v>
      </c>
      <c r="P2529" s="4" t="e">
        <f>IF(Table1[[#This Row],[Import to Gateway Calculator?]]="Yes",IFERROR(Table1[[#This Row],[Days of Storage 1]],""),0)</f>
        <v>#VALUE!</v>
      </c>
    </row>
    <row r="2530" spans="1:16" x14ac:dyDescent="0.25">
      <c r="A2530" s="5" t="e">
        <f t="shared" si="239"/>
        <v>#VALUE!</v>
      </c>
      <c r="B2530" s="6" t="str">
        <f>IFERROR(IF(Table1[[#This Row],[Multi-lens? 1]]="No", 1, IF(Table1[[#This Row],[Multi-lens? 1]]="Dual", 2, IF(Table1[[#This Row],[Multi-lens? 1]]="Quad", 4, ""))),"")</f>
        <v/>
      </c>
      <c r="C2530" s="6" t="e">
        <f t="shared" si="240"/>
        <v>#VALUE!</v>
      </c>
      <c r="D2530" s="6" t="e">
        <f t="shared" si="241"/>
        <v>#VALUE!</v>
      </c>
      <c r="E2530" s="6" t="e">
        <f t="shared" si="242"/>
        <v>#VALUE!</v>
      </c>
      <c r="F2530" s="6" t="e">
        <f t="shared" si="243"/>
        <v>#VALUE!</v>
      </c>
      <c r="H2530" s="6" t="str">
        <f>IFERROR(IF(Table1[[#This Row],[Multi-lens? 1]]="No", 1, IF(Table1[[#This Row],[Multi-lens? 1]]="Dual", 2, IF(Table1[[#This Row],[Multi-lens? 1]]="Quad", 4, ""))),"")</f>
        <v/>
      </c>
      <c r="I2530" s="9" t="str">
        <f>IFERROR(Table1[[#This Row],[Name]],"")</f>
        <v/>
      </c>
      <c r="K2530" s="3" t="str">
        <f t="shared" si="238"/>
        <v/>
      </c>
      <c r="M2530" s="4" t="e">
        <f>IF(Table1[[#This Row],[Import to Gateway Calculator?]]="Yes",IFERROR(Table1[[#This Row],[Streaming Resolution '[MP']]],""),0)</f>
        <v>#VALUE!</v>
      </c>
      <c r="N2530" s="4" t="e">
        <f>IF(Table1[[#This Row],[Import to Gateway Calculator?]]="Yes",IFERROR(Table1[[#This Row],[Recording Resolution '[MP']]],""),0)</f>
        <v>#VALUE!</v>
      </c>
      <c r="O2530" s="4" t="e">
        <f>IF(Table1[[#This Row],[Import to Gateway Calculator?]]="Yes",IFERROR(Table1[[#This Row],[Frame Rate '[FPS'] 1]],""),0)</f>
        <v>#VALUE!</v>
      </c>
      <c r="P2530" s="4" t="e">
        <f>IF(Table1[[#This Row],[Import to Gateway Calculator?]]="Yes",IFERROR(Table1[[#This Row],[Days of Storage 1]],""),0)</f>
        <v>#VALUE!</v>
      </c>
    </row>
    <row r="2531" spans="1:16" x14ac:dyDescent="0.25">
      <c r="A2531" s="5" t="e">
        <f t="shared" si="239"/>
        <v>#VALUE!</v>
      </c>
      <c r="B2531" s="6" t="str">
        <f>IFERROR(IF(Table1[[#This Row],[Multi-lens? 1]]="No", 1, IF(Table1[[#This Row],[Multi-lens? 1]]="Dual", 2, IF(Table1[[#This Row],[Multi-lens? 1]]="Quad", 4, ""))),"")</f>
        <v/>
      </c>
      <c r="C2531" s="6" t="e">
        <f t="shared" si="240"/>
        <v>#VALUE!</v>
      </c>
      <c r="D2531" s="6" t="e">
        <f t="shared" si="241"/>
        <v>#VALUE!</v>
      </c>
      <c r="E2531" s="6" t="e">
        <f t="shared" si="242"/>
        <v>#VALUE!</v>
      </c>
      <c r="F2531" s="6" t="e">
        <f t="shared" si="243"/>
        <v>#VALUE!</v>
      </c>
      <c r="H2531" s="6" t="str">
        <f>IFERROR(IF(Table1[[#This Row],[Multi-lens? 1]]="No", 1, IF(Table1[[#This Row],[Multi-lens? 1]]="Dual", 2, IF(Table1[[#This Row],[Multi-lens? 1]]="Quad", 4, ""))),"")</f>
        <v/>
      </c>
      <c r="I2531" s="9" t="str">
        <f>IFERROR(Table1[[#This Row],[Name]],"")</f>
        <v/>
      </c>
      <c r="K2531" s="3" t="str">
        <f t="shared" si="238"/>
        <v/>
      </c>
      <c r="M2531" s="4" t="e">
        <f>IF(Table1[[#This Row],[Import to Gateway Calculator?]]="Yes",IFERROR(Table1[[#This Row],[Streaming Resolution '[MP']]],""),0)</f>
        <v>#VALUE!</v>
      </c>
      <c r="N2531" s="4" t="e">
        <f>IF(Table1[[#This Row],[Import to Gateway Calculator?]]="Yes",IFERROR(Table1[[#This Row],[Recording Resolution '[MP']]],""),0)</f>
        <v>#VALUE!</v>
      </c>
      <c r="O2531" s="4" t="e">
        <f>IF(Table1[[#This Row],[Import to Gateway Calculator?]]="Yes",IFERROR(Table1[[#This Row],[Frame Rate '[FPS'] 1]],""),0)</f>
        <v>#VALUE!</v>
      </c>
      <c r="P2531" s="4" t="e">
        <f>IF(Table1[[#This Row],[Import to Gateway Calculator?]]="Yes",IFERROR(Table1[[#This Row],[Days of Storage 1]],""),0)</f>
        <v>#VALUE!</v>
      </c>
    </row>
    <row r="2532" spans="1:16" x14ac:dyDescent="0.25">
      <c r="A2532" s="5" t="e">
        <f t="shared" si="239"/>
        <v>#VALUE!</v>
      </c>
      <c r="B2532" s="6" t="str">
        <f>IFERROR(IF(Table1[[#This Row],[Multi-lens? 1]]="No", 1, IF(Table1[[#This Row],[Multi-lens? 1]]="Dual", 2, IF(Table1[[#This Row],[Multi-lens? 1]]="Quad", 4, ""))),"")</f>
        <v/>
      </c>
      <c r="C2532" s="6" t="e">
        <f t="shared" si="240"/>
        <v>#VALUE!</v>
      </c>
      <c r="D2532" s="6" t="e">
        <f t="shared" si="241"/>
        <v>#VALUE!</v>
      </c>
      <c r="E2532" s="6" t="e">
        <f t="shared" si="242"/>
        <v>#VALUE!</v>
      </c>
      <c r="F2532" s="6" t="e">
        <f t="shared" si="243"/>
        <v>#VALUE!</v>
      </c>
      <c r="H2532" s="6" t="str">
        <f>IFERROR(IF(Table1[[#This Row],[Multi-lens? 1]]="No", 1, IF(Table1[[#This Row],[Multi-lens? 1]]="Dual", 2, IF(Table1[[#This Row],[Multi-lens? 1]]="Quad", 4, ""))),"")</f>
        <v/>
      </c>
      <c r="I2532" s="9" t="str">
        <f>IFERROR(Table1[[#This Row],[Name]],"")</f>
        <v/>
      </c>
      <c r="K2532" s="3" t="str">
        <f t="shared" si="238"/>
        <v/>
      </c>
      <c r="M2532" s="4" t="e">
        <f>IF(Table1[[#This Row],[Import to Gateway Calculator?]]="Yes",IFERROR(Table1[[#This Row],[Streaming Resolution '[MP']]],""),0)</f>
        <v>#VALUE!</v>
      </c>
      <c r="N2532" s="4" t="e">
        <f>IF(Table1[[#This Row],[Import to Gateway Calculator?]]="Yes",IFERROR(Table1[[#This Row],[Recording Resolution '[MP']]],""),0)</f>
        <v>#VALUE!</v>
      </c>
      <c r="O2532" s="4" t="e">
        <f>IF(Table1[[#This Row],[Import to Gateway Calculator?]]="Yes",IFERROR(Table1[[#This Row],[Frame Rate '[FPS'] 1]],""),0)</f>
        <v>#VALUE!</v>
      </c>
      <c r="P2532" s="4" t="e">
        <f>IF(Table1[[#This Row],[Import to Gateway Calculator?]]="Yes",IFERROR(Table1[[#This Row],[Days of Storage 1]],""),0)</f>
        <v>#VALUE!</v>
      </c>
    </row>
    <row r="2533" spans="1:16" x14ac:dyDescent="0.25">
      <c r="A2533" s="5" t="e">
        <f t="shared" si="239"/>
        <v>#VALUE!</v>
      </c>
      <c r="B2533" s="6" t="str">
        <f>IFERROR(IF(Table1[[#This Row],[Multi-lens? 1]]="No", 1, IF(Table1[[#This Row],[Multi-lens? 1]]="Dual", 2, IF(Table1[[#This Row],[Multi-lens? 1]]="Quad", 4, ""))),"")</f>
        <v/>
      </c>
      <c r="C2533" s="6" t="e">
        <f t="shared" si="240"/>
        <v>#VALUE!</v>
      </c>
      <c r="D2533" s="6" t="e">
        <f t="shared" si="241"/>
        <v>#VALUE!</v>
      </c>
      <c r="E2533" s="6" t="e">
        <f t="shared" si="242"/>
        <v>#VALUE!</v>
      </c>
      <c r="F2533" s="6" t="e">
        <f t="shared" si="243"/>
        <v>#VALUE!</v>
      </c>
      <c r="H2533" s="6" t="str">
        <f>IFERROR(IF(Table1[[#This Row],[Multi-lens? 1]]="No", 1, IF(Table1[[#This Row],[Multi-lens? 1]]="Dual", 2, IF(Table1[[#This Row],[Multi-lens? 1]]="Quad", 4, ""))),"")</f>
        <v/>
      </c>
      <c r="I2533" s="9" t="str">
        <f>IFERROR(Table1[[#This Row],[Name]],"")</f>
        <v/>
      </c>
      <c r="K2533" s="3" t="str">
        <f t="shared" si="238"/>
        <v/>
      </c>
      <c r="M2533" s="4" t="e">
        <f>IF(Table1[[#This Row],[Import to Gateway Calculator?]]="Yes",IFERROR(Table1[[#This Row],[Streaming Resolution '[MP']]],""),0)</f>
        <v>#VALUE!</v>
      </c>
      <c r="N2533" s="4" t="e">
        <f>IF(Table1[[#This Row],[Import to Gateway Calculator?]]="Yes",IFERROR(Table1[[#This Row],[Recording Resolution '[MP']]],""),0)</f>
        <v>#VALUE!</v>
      </c>
      <c r="O2533" s="4" t="e">
        <f>IF(Table1[[#This Row],[Import to Gateway Calculator?]]="Yes",IFERROR(Table1[[#This Row],[Frame Rate '[FPS'] 1]],""),0)</f>
        <v>#VALUE!</v>
      </c>
      <c r="P2533" s="4" t="e">
        <f>IF(Table1[[#This Row],[Import to Gateway Calculator?]]="Yes",IFERROR(Table1[[#This Row],[Days of Storage 1]],""),0)</f>
        <v>#VALUE!</v>
      </c>
    </row>
    <row r="2534" spans="1:16" x14ac:dyDescent="0.25">
      <c r="A2534" s="5" t="e">
        <f t="shared" si="239"/>
        <v>#VALUE!</v>
      </c>
      <c r="B2534" s="6" t="str">
        <f>IFERROR(IF(Table1[[#This Row],[Multi-lens? 1]]="No", 1, IF(Table1[[#This Row],[Multi-lens? 1]]="Dual", 2, IF(Table1[[#This Row],[Multi-lens? 1]]="Quad", 4, ""))),"")</f>
        <v/>
      </c>
      <c r="C2534" s="6" t="e">
        <f t="shared" si="240"/>
        <v>#VALUE!</v>
      </c>
      <c r="D2534" s="6" t="e">
        <f t="shared" si="241"/>
        <v>#VALUE!</v>
      </c>
      <c r="E2534" s="6" t="e">
        <f t="shared" si="242"/>
        <v>#VALUE!</v>
      </c>
      <c r="F2534" s="6" t="e">
        <f t="shared" si="243"/>
        <v>#VALUE!</v>
      </c>
      <c r="H2534" s="6" t="str">
        <f>IFERROR(IF(Table1[[#This Row],[Multi-lens? 1]]="No", 1, IF(Table1[[#This Row],[Multi-lens? 1]]="Dual", 2, IF(Table1[[#This Row],[Multi-lens? 1]]="Quad", 4, ""))),"")</f>
        <v/>
      </c>
      <c r="I2534" s="9" t="str">
        <f>IFERROR(Table1[[#This Row],[Name]],"")</f>
        <v/>
      </c>
      <c r="K2534" s="3" t="str">
        <f t="shared" si="238"/>
        <v/>
      </c>
      <c r="M2534" s="4" t="e">
        <f>IF(Table1[[#This Row],[Import to Gateway Calculator?]]="Yes",IFERROR(Table1[[#This Row],[Streaming Resolution '[MP']]],""),0)</f>
        <v>#VALUE!</v>
      </c>
      <c r="N2534" s="4" t="e">
        <f>IF(Table1[[#This Row],[Import to Gateway Calculator?]]="Yes",IFERROR(Table1[[#This Row],[Recording Resolution '[MP']]],""),0)</f>
        <v>#VALUE!</v>
      </c>
      <c r="O2534" s="4" t="e">
        <f>IF(Table1[[#This Row],[Import to Gateway Calculator?]]="Yes",IFERROR(Table1[[#This Row],[Frame Rate '[FPS'] 1]],""),0)</f>
        <v>#VALUE!</v>
      </c>
      <c r="P2534" s="4" t="e">
        <f>IF(Table1[[#This Row],[Import to Gateway Calculator?]]="Yes",IFERROR(Table1[[#This Row],[Days of Storage 1]],""),0)</f>
        <v>#VALUE!</v>
      </c>
    </row>
    <row r="2535" spans="1:16" x14ac:dyDescent="0.25">
      <c r="A2535" s="5" t="e">
        <f t="shared" si="239"/>
        <v>#VALUE!</v>
      </c>
      <c r="B2535" s="6" t="str">
        <f>IFERROR(IF(Table1[[#This Row],[Multi-lens? 1]]="No", 1, IF(Table1[[#This Row],[Multi-lens? 1]]="Dual", 2, IF(Table1[[#This Row],[Multi-lens? 1]]="Quad", 4, ""))),"")</f>
        <v/>
      </c>
      <c r="C2535" s="6" t="e">
        <f t="shared" si="240"/>
        <v>#VALUE!</v>
      </c>
      <c r="D2535" s="6" t="e">
        <f t="shared" si="241"/>
        <v>#VALUE!</v>
      </c>
      <c r="E2535" s="6" t="e">
        <f t="shared" si="242"/>
        <v>#VALUE!</v>
      </c>
      <c r="F2535" s="6" t="e">
        <f t="shared" si="243"/>
        <v>#VALUE!</v>
      </c>
      <c r="H2535" s="6" t="str">
        <f>IFERROR(IF(Table1[[#This Row],[Multi-lens? 1]]="No", 1, IF(Table1[[#This Row],[Multi-lens? 1]]="Dual", 2, IF(Table1[[#This Row],[Multi-lens? 1]]="Quad", 4, ""))),"")</f>
        <v/>
      </c>
      <c r="I2535" s="9" t="str">
        <f>IFERROR(Table1[[#This Row],[Name]],"")</f>
        <v/>
      </c>
      <c r="K2535" s="3" t="str">
        <f t="shared" si="238"/>
        <v/>
      </c>
      <c r="M2535" s="4" t="e">
        <f>IF(Table1[[#This Row],[Import to Gateway Calculator?]]="Yes",IFERROR(Table1[[#This Row],[Streaming Resolution '[MP']]],""),0)</f>
        <v>#VALUE!</v>
      </c>
      <c r="N2535" s="4" t="e">
        <f>IF(Table1[[#This Row],[Import to Gateway Calculator?]]="Yes",IFERROR(Table1[[#This Row],[Recording Resolution '[MP']]],""),0)</f>
        <v>#VALUE!</v>
      </c>
      <c r="O2535" s="4" t="e">
        <f>IF(Table1[[#This Row],[Import to Gateway Calculator?]]="Yes",IFERROR(Table1[[#This Row],[Frame Rate '[FPS'] 1]],""),0)</f>
        <v>#VALUE!</v>
      </c>
      <c r="P2535" s="4" t="e">
        <f>IF(Table1[[#This Row],[Import to Gateway Calculator?]]="Yes",IFERROR(Table1[[#This Row],[Days of Storage 1]],""),0)</f>
        <v>#VALUE!</v>
      </c>
    </row>
    <row r="2536" spans="1:16" x14ac:dyDescent="0.25">
      <c r="A2536" s="5" t="e">
        <f t="shared" si="239"/>
        <v>#VALUE!</v>
      </c>
      <c r="B2536" s="6" t="str">
        <f>IFERROR(IF(Table1[[#This Row],[Multi-lens? 1]]="No", 1, IF(Table1[[#This Row],[Multi-lens? 1]]="Dual", 2, IF(Table1[[#This Row],[Multi-lens? 1]]="Quad", 4, ""))),"")</f>
        <v/>
      </c>
      <c r="C2536" s="6" t="e">
        <f t="shared" si="240"/>
        <v>#VALUE!</v>
      </c>
      <c r="D2536" s="6" t="e">
        <f t="shared" si="241"/>
        <v>#VALUE!</v>
      </c>
      <c r="E2536" s="6" t="e">
        <f t="shared" si="242"/>
        <v>#VALUE!</v>
      </c>
      <c r="F2536" s="6" t="e">
        <f t="shared" si="243"/>
        <v>#VALUE!</v>
      </c>
      <c r="H2536" s="6" t="str">
        <f>IFERROR(IF(Table1[[#This Row],[Multi-lens? 1]]="No", 1, IF(Table1[[#This Row],[Multi-lens? 1]]="Dual", 2, IF(Table1[[#This Row],[Multi-lens? 1]]="Quad", 4, ""))),"")</f>
        <v/>
      </c>
      <c r="I2536" s="9" t="str">
        <f>IFERROR(Table1[[#This Row],[Name]],"")</f>
        <v/>
      </c>
      <c r="K2536" s="3" t="str">
        <f t="shared" si="238"/>
        <v/>
      </c>
      <c r="M2536" s="4" t="e">
        <f>IF(Table1[[#This Row],[Import to Gateway Calculator?]]="Yes",IFERROR(Table1[[#This Row],[Streaming Resolution '[MP']]],""),0)</f>
        <v>#VALUE!</v>
      </c>
      <c r="N2536" s="4" t="e">
        <f>IF(Table1[[#This Row],[Import to Gateway Calculator?]]="Yes",IFERROR(Table1[[#This Row],[Recording Resolution '[MP']]],""),0)</f>
        <v>#VALUE!</v>
      </c>
      <c r="O2536" s="4" t="e">
        <f>IF(Table1[[#This Row],[Import to Gateway Calculator?]]="Yes",IFERROR(Table1[[#This Row],[Frame Rate '[FPS'] 1]],""),0)</f>
        <v>#VALUE!</v>
      </c>
      <c r="P2536" s="4" t="e">
        <f>IF(Table1[[#This Row],[Import to Gateway Calculator?]]="Yes",IFERROR(Table1[[#This Row],[Days of Storage 1]],""),0)</f>
        <v>#VALUE!</v>
      </c>
    </row>
    <row r="2537" spans="1:16" x14ac:dyDescent="0.25">
      <c r="A2537" s="5" t="e">
        <f t="shared" si="239"/>
        <v>#VALUE!</v>
      </c>
      <c r="B2537" s="6" t="str">
        <f>IFERROR(IF(Table1[[#This Row],[Multi-lens? 1]]="No", 1, IF(Table1[[#This Row],[Multi-lens? 1]]="Dual", 2, IF(Table1[[#This Row],[Multi-lens? 1]]="Quad", 4, ""))),"")</f>
        <v/>
      </c>
      <c r="C2537" s="6" t="e">
        <f t="shared" si="240"/>
        <v>#VALUE!</v>
      </c>
      <c r="D2537" s="6" t="e">
        <f t="shared" si="241"/>
        <v>#VALUE!</v>
      </c>
      <c r="E2537" s="6" t="e">
        <f t="shared" si="242"/>
        <v>#VALUE!</v>
      </c>
      <c r="F2537" s="6" t="e">
        <f t="shared" si="243"/>
        <v>#VALUE!</v>
      </c>
      <c r="H2537" s="6" t="str">
        <f>IFERROR(IF(Table1[[#This Row],[Multi-lens? 1]]="No", 1, IF(Table1[[#This Row],[Multi-lens? 1]]="Dual", 2, IF(Table1[[#This Row],[Multi-lens? 1]]="Quad", 4, ""))),"")</f>
        <v/>
      </c>
      <c r="I2537" s="9" t="str">
        <f>IFERROR(Table1[[#This Row],[Name]],"")</f>
        <v/>
      </c>
      <c r="K2537" s="3" t="str">
        <f t="shared" si="238"/>
        <v/>
      </c>
      <c r="M2537" s="4" t="e">
        <f>IF(Table1[[#This Row],[Import to Gateway Calculator?]]="Yes",IFERROR(Table1[[#This Row],[Streaming Resolution '[MP']]],""),0)</f>
        <v>#VALUE!</v>
      </c>
      <c r="N2537" s="4" t="e">
        <f>IF(Table1[[#This Row],[Import to Gateway Calculator?]]="Yes",IFERROR(Table1[[#This Row],[Recording Resolution '[MP']]],""),0)</f>
        <v>#VALUE!</v>
      </c>
      <c r="O2537" s="4" t="e">
        <f>IF(Table1[[#This Row],[Import to Gateway Calculator?]]="Yes",IFERROR(Table1[[#This Row],[Frame Rate '[FPS'] 1]],""),0)</f>
        <v>#VALUE!</v>
      </c>
      <c r="P2537" s="4" t="e">
        <f>IF(Table1[[#This Row],[Import to Gateway Calculator?]]="Yes",IFERROR(Table1[[#This Row],[Days of Storage 1]],""),0)</f>
        <v>#VALUE!</v>
      </c>
    </row>
    <row r="2538" spans="1:16" x14ac:dyDescent="0.25">
      <c r="A2538" s="5" t="e">
        <f t="shared" si="239"/>
        <v>#VALUE!</v>
      </c>
      <c r="B2538" s="6" t="str">
        <f>IFERROR(IF(Table1[[#This Row],[Multi-lens? 1]]="No", 1, IF(Table1[[#This Row],[Multi-lens? 1]]="Dual", 2, IF(Table1[[#This Row],[Multi-lens? 1]]="Quad", 4, ""))),"")</f>
        <v/>
      </c>
      <c r="C2538" s="6" t="e">
        <f t="shared" si="240"/>
        <v>#VALUE!</v>
      </c>
      <c r="D2538" s="6" t="e">
        <f t="shared" si="241"/>
        <v>#VALUE!</v>
      </c>
      <c r="E2538" s="6" t="e">
        <f t="shared" si="242"/>
        <v>#VALUE!</v>
      </c>
      <c r="F2538" s="6" t="e">
        <f t="shared" si="243"/>
        <v>#VALUE!</v>
      </c>
      <c r="H2538" s="6" t="str">
        <f>IFERROR(IF(Table1[[#This Row],[Multi-lens? 1]]="No", 1, IF(Table1[[#This Row],[Multi-lens? 1]]="Dual", 2, IF(Table1[[#This Row],[Multi-lens? 1]]="Quad", 4, ""))),"")</f>
        <v/>
      </c>
      <c r="I2538" s="9" t="str">
        <f>IFERROR(Table1[[#This Row],[Name]],"")</f>
        <v/>
      </c>
      <c r="K2538" s="3" t="str">
        <f t="shared" si="238"/>
        <v/>
      </c>
      <c r="M2538" s="4" t="e">
        <f>IF(Table1[[#This Row],[Import to Gateway Calculator?]]="Yes",IFERROR(Table1[[#This Row],[Streaming Resolution '[MP']]],""),0)</f>
        <v>#VALUE!</v>
      </c>
      <c r="N2538" s="4" t="e">
        <f>IF(Table1[[#This Row],[Import to Gateway Calculator?]]="Yes",IFERROR(Table1[[#This Row],[Recording Resolution '[MP']]],""),0)</f>
        <v>#VALUE!</v>
      </c>
      <c r="O2538" s="4" t="e">
        <f>IF(Table1[[#This Row],[Import to Gateway Calculator?]]="Yes",IFERROR(Table1[[#This Row],[Frame Rate '[FPS'] 1]],""),0)</f>
        <v>#VALUE!</v>
      </c>
      <c r="P2538" s="4" t="e">
        <f>IF(Table1[[#This Row],[Import to Gateway Calculator?]]="Yes",IFERROR(Table1[[#This Row],[Days of Storage 1]],""),0)</f>
        <v>#VALUE!</v>
      </c>
    </row>
    <row r="2539" spans="1:16" x14ac:dyDescent="0.25">
      <c r="A2539" s="5" t="e">
        <f t="shared" si="239"/>
        <v>#VALUE!</v>
      </c>
      <c r="B2539" s="6" t="str">
        <f>IFERROR(IF(Table1[[#This Row],[Multi-lens? 1]]="No", 1, IF(Table1[[#This Row],[Multi-lens? 1]]="Dual", 2, IF(Table1[[#This Row],[Multi-lens? 1]]="Quad", 4, ""))),"")</f>
        <v/>
      </c>
      <c r="C2539" s="6" t="e">
        <f t="shared" si="240"/>
        <v>#VALUE!</v>
      </c>
      <c r="D2539" s="6" t="e">
        <f t="shared" si="241"/>
        <v>#VALUE!</v>
      </c>
      <c r="E2539" s="6" t="e">
        <f t="shared" si="242"/>
        <v>#VALUE!</v>
      </c>
      <c r="F2539" s="6" t="e">
        <f t="shared" si="243"/>
        <v>#VALUE!</v>
      </c>
      <c r="H2539" s="6" t="str">
        <f>IFERROR(IF(Table1[[#This Row],[Multi-lens? 1]]="No", 1, IF(Table1[[#This Row],[Multi-lens? 1]]="Dual", 2, IF(Table1[[#This Row],[Multi-lens? 1]]="Quad", 4, ""))),"")</f>
        <v/>
      </c>
      <c r="I2539" s="9" t="str">
        <f>IFERROR(Table1[[#This Row],[Name]],"")</f>
        <v/>
      </c>
      <c r="K2539" s="3" t="str">
        <f t="shared" si="238"/>
        <v/>
      </c>
      <c r="M2539" s="4" t="e">
        <f>IF(Table1[[#This Row],[Import to Gateway Calculator?]]="Yes",IFERROR(Table1[[#This Row],[Streaming Resolution '[MP']]],""),0)</f>
        <v>#VALUE!</v>
      </c>
      <c r="N2539" s="4" t="e">
        <f>IF(Table1[[#This Row],[Import to Gateway Calculator?]]="Yes",IFERROR(Table1[[#This Row],[Recording Resolution '[MP']]],""),0)</f>
        <v>#VALUE!</v>
      </c>
      <c r="O2539" s="4" t="e">
        <f>IF(Table1[[#This Row],[Import to Gateway Calculator?]]="Yes",IFERROR(Table1[[#This Row],[Frame Rate '[FPS'] 1]],""),0)</f>
        <v>#VALUE!</v>
      </c>
      <c r="P2539" s="4" t="e">
        <f>IF(Table1[[#This Row],[Import to Gateway Calculator?]]="Yes",IFERROR(Table1[[#This Row],[Days of Storage 1]],""),0)</f>
        <v>#VALUE!</v>
      </c>
    </row>
    <row r="2540" spans="1:16" x14ac:dyDescent="0.25">
      <c r="A2540" s="5" t="e">
        <f t="shared" si="239"/>
        <v>#VALUE!</v>
      </c>
      <c r="B2540" s="6" t="str">
        <f>IFERROR(IF(Table1[[#This Row],[Multi-lens? 1]]="No", 1, IF(Table1[[#This Row],[Multi-lens? 1]]="Dual", 2, IF(Table1[[#This Row],[Multi-lens? 1]]="Quad", 4, ""))),"")</f>
        <v/>
      </c>
      <c r="C2540" s="6" t="e">
        <f t="shared" si="240"/>
        <v>#VALUE!</v>
      </c>
      <c r="D2540" s="6" t="e">
        <f t="shared" si="241"/>
        <v>#VALUE!</v>
      </c>
      <c r="E2540" s="6" t="e">
        <f t="shared" si="242"/>
        <v>#VALUE!</v>
      </c>
      <c r="F2540" s="6" t="e">
        <f t="shared" si="243"/>
        <v>#VALUE!</v>
      </c>
      <c r="H2540" s="6" t="str">
        <f>IFERROR(IF(Table1[[#This Row],[Multi-lens? 1]]="No", 1, IF(Table1[[#This Row],[Multi-lens? 1]]="Dual", 2, IF(Table1[[#This Row],[Multi-lens? 1]]="Quad", 4, ""))),"")</f>
        <v/>
      </c>
      <c r="I2540" s="9" t="str">
        <f>IFERROR(Table1[[#This Row],[Name]],"")</f>
        <v/>
      </c>
      <c r="K2540" s="3" t="str">
        <f t="shared" si="238"/>
        <v/>
      </c>
      <c r="M2540" s="4" t="e">
        <f>IF(Table1[[#This Row],[Import to Gateway Calculator?]]="Yes",IFERROR(Table1[[#This Row],[Streaming Resolution '[MP']]],""),0)</f>
        <v>#VALUE!</v>
      </c>
      <c r="N2540" s="4" t="e">
        <f>IF(Table1[[#This Row],[Import to Gateway Calculator?]]="Yes",IFERROR(Table1[[#This Row],[Recording Resolution '[MP']]],""),0)</f>
        <v>#VALUE!</v>
      </c>
      <c r="O2540" s="4" t="e">
        <f>IF(Table1[[#This Row],[Import to Gateway Calculator?]]="Yes",IFERROR(Table1[[#This Row],[Frame Rate '[FPS'] 1]],""),0)</f>
        <v>#VALUE!</v>
      </c>
      <c r="P2540" s="4" t="e">
        <f>IF(Table1[[#This Row],[Import to Gateway Calculator?]]="Yes",IFERROR(Table1[[#This Row],[Days of Storage 1]],""),0)</f>
        <v>#VALUE!</v>
      </c>
    </row>
    <row r="2541" spans="1:16" x14ac:dyDescent="0.25">
      <c r="A2541" s="5" t="e">
        <f t="shared" si="239"/>
        <v>#VALUE!</v>
      </c>
      <c r="B2541" s="6" t="str">
        <f>IFERROR(IF(Table1[[#This Row],[Multi-lens? 1]]="No", 1, IF(Table1[[#This Row],[Multi-lens? 1]]="Dual", 2, IF(Table1[[#This Row],[Multi-lens? 1]]="Quad", 4, ""))),"")</f>
        <v/>
      </c>
      <c r="C2541" s="6" t="e">
        <f t="shared" si="240"/>
        <v>#VALUE!</v>
      </c>
      <c r="D2541" s="6" t="e">
        <f t="shared" si="241"/>
        <v>#VALUE!</v>
      </c>
      <c r="E2541" s="6" t="e">
        <f t="shared" si="242"/>
        <v>#VALUE!</v>
      </c>
      <c r="F2541" s="6" t="e">
        <f t="shared" si="243"/>
        <v>#VALUE!</v>
      </c>
      <c r="H2541" s="6" t="str">
        <f>IFERROR(IF(Table1[[#This Row],[Multi-lens? 1]]="No", 1, IF(Table1[[#This Row],[Multi-lens? 1]]="Dual", 2, IF(Table1[[#This Row],[Multi-lens? 1]]="Quad", 4, ""))),"")</f>
        <v/>
      </c>
      <c r="I2541" s="9" t="str">
        <f>IFERROR(Table1[[#This Row],[Name]],"")</f>
        <v/>
      </c>
      <c r="K2541" s="3" t="str">
        <f t="shared" si="238"/>
        <v/>
      </c>
      <c r="M2541" s="4" t="e">
        <f>IF(Table1[[#This Row],[Import to Gateway Calculator?]]="Yes",IFERROR(Table1[[#This Row],[Streaming Resolution '[MP']]],""),0)</f>
        <v>#VALUE!</v>
      </c>
      <c r="N2541" s="4" t="e">
        <f>IF(Table1[[#This Row],[Import to Gateway Calculator?]]="Yes",IFERROR(Table1[[#This Row],[Recording Resolution '[MP']]],""),0)</f>
        <v>#VALUE!</v>
      </c>
      <c r="O2541" s="4" t="e">
        <f>IF(Table1[[#This Row],[Import to Gateway Calculator?]]="Yes",IFERROR(Table1[[#This Row],[Frame Rate '[FPS'] 1]],""),0)</f>
        <v>#VALUE!</v>
      </c>
      <c r="P2541" s="4" t="e">
        <f>IF(Table1[[#This Row],[Import to Gateway Calculator?]]="Yes",IFERROR(Table1[[#This Row],[Days of Storage 1]],""),0)</f>
        <v>#VALUE!</v>
      </c>
    </row>
    <row r="2542" spans="1:16" x14ac:dyDescent="0.25">
      <c r="A2542" s="5" t="e">
        <f t="shared" si="239"/>
        <v>#VALUE!</v>
      </c>
      <c r="B2542" s="6" t="str">
        <f>IFERROR(IF(Table1[[#This Row],[Multi-lens? 1]]="No", 1, IF(Table1[[#This Row],[Multi-lens? 1]]="Dual", 2, IF(Table1[[#This Row],[Multi-lens? 1]]="Quad", 4, ""))),"")</f>
        <v/>
      </c>
      <c r="C2542" s="6" t="e">
        <f t="shared" si="240"/>
        <v>#VALUE!</v>
      </c>
      <c r="D2542" s="6" t="e">
        <f t="shared" si="241"/>
        <v>#VALUE!</v>
      </c>
      <c r="E2542" s="6" t="e">
        <f t="shared" si="242"/>
        <v>#VALUE!</v>
      </c>
      <c r="F2542" s="6" t="e">
        <f t="shared" si="243"/>
        <v>#VALUE!</v>
      </c>
      <c r="H2542" s="6" t="str">
        <f>IFERROR(IF(Table1[[#This Row],[Multi-lens? 1]]="No", 1, IF(Table1[[#This Row],[Multi-lens? 1]]="Dual", 2, IF(Table1[[#This Row],[Multi-lens? 1]]="Quad", 4, ""))),"")</f>
        <v/>
      </c>
      <c r="I2542" s="9" t="str">
        <f>IFERROR(Table1[[#This Row],[Name]],"")</f>
        <v/>
      </c>
      <c r="K2542" s="3" t="str">
        <f t="shared" si="238"/>
        <v/>
      </c>
      <c r="M2542" s="4" t="e">
        <f>IF(Table1[[#This Row],[Import to Gateway Calculator?]]="Yes",IFERROR(Table1[[#This Row],[Streaming Resolution '[MP']]],""),0)</f>
        <v>#VALUE!</v>
      </c>
      <c r="N2542" s="4" t="e">
        <f>IF(Table1[[#This Row],[Import to Gateway Calculator?]]="Yes",IFERROR(Table1[[#This Row],[Recording Resolution '[MP']]],""),0)</f>
        <v>#VALUE!</v>
      </c>
      <c r="O2542" s="4" t="e">
        <f>IF(Table1[[#This Row],[Import to Gateway Calculator?]]="Yes",IFERROR(Table1[[#This Row],[Frame Rate '[FPS'] 1]],""),0)</f>
        <v>#VALUE!</v>
      </c>
      <c r="P2542" s="4" t="e">
        <f>IF(Table1[[#This Row],[Import to Gateway Calculator?]]="Yes",IFERROR(Table1[[#This Row],[Days of Storage 1]],""),0)</f>
        <v>#VALUE!</v>
      </c>
    </row>
    <row r="2543" spans="1:16" x14ac:dyDescent="0.25">
      <c r="A2543" s="5" t="e">
        <f t="shared" si="239"/>
        <v>#VALUE!</v>
      </c>
      <c r="B2543" s="6" t="str">
        <f>IFERROR(IF(Table1[[#This Row],[Multi-lens? 1]]="No", 1, IF(Table1[[#This Row],[Multi-lens? 1]]="Dual", 2, IF(Table1[[#This Row],[Multi-lens? 1]]="Quad", 4, ""))),"")</f>
        <v/>
      </c>
      <c r="C2543" s="6" t="e">
        <f t="shared" si="240"/>
        <v>#VALUE!</v>
      </c>
      <c r="D2543" s="6" t="e">
        <f t="shared" si="241"/>
        <v>#VALUE!</v>
      </c>
      <c r="E2543" s="6" t="e">
        <f t="shared" si="242"/>
        <v>#VALUE!</v>
      </c>
      <c r="F2543" s="6" t="e">
        <f t="shared" si="243"/>
        <v>#VALUE!</v>
      </c>
      <c r="H2543" s="6" t="str">
        <f>IFERROR(IF(Table1[[#This Row],[Multi-lens? 1]]="No", 1, IF(Table1[[#This Row],[Multi-lens? 1]]="Dual", 2, IF(Table1[[#This Row],[Multi-lens? 1]]="Quad", 4, ""))),"")</f>
        <v/>
      </c>
      <c r="I2543" s="9" t="str">
        <f>IFERROR(Table1[[#This Row],[Name]],"")</f>
        <v/>
      </c>
      <c r="K2543" s="3" t="str">
        <f t="shared" si="238"/>
        <v/>
      </c>
      <c r="M2543" s="4" t="e">
        <f>IF(Table1[[#This Row],[Import to Gateway Calculator?]]="Yes",IFERROR(Table1[[#This Row],[Streaming Resolution '[MP']]],""),0)</f>
        <v>#VALUE!</v>
      </c>
      <c r="N2543" s="4" t="e">
        <f>IF(Table1[[#This Row],[Import to Gateway Calculator?]]="Yes",IFERROR(Table1[[#This Row],[Recording Resolution '[MP']]],""),0)</f>
        <v>#VALUE!</v>
      </c>
      <c r="O2543" s="4" t="e">
        <f>IF(Table1[[#This Row],[Import to Gateway Calculator?]]="Yes",IFERROR(Table1[[#This Row],[Frame Rate '[FPS'] 1]],""),0)</f>
        <v>#VALUE!</v>
      </c>
      <c r="P2543" s="4" t="e">
        <f>IF(Table1[[#This Row],[Import to Gateway Calculator?]]="Yes",IFERROR(Table1[[#This Row],[Days of Storage 1]],""),0)</f>
        <v>#VALUE!</v>
      </c>
    </row>
    <row r="2544" spans="1:16" x14ac:dyDescent="0.25">
      <c r="A2544" s="5" t="e">
        <f t="shared" si="239"/>
        <v>#VALUE!</v>
      </c>
      <c r="B2544" s="6" t="str">
        <f>IFERROR(IF(Table1[[#This Row],[Multi-lens? 1]]="No", 1, IF(Table1[[#This Row],[Multi-lens? 1]]="Dual", 2, IF(Table1[[#This Row],[Multi-lens? 1]]="Quad", 4, ""))),"")</f>
        <v/>
      </c>
      <c r="C2544" s="6" t="e">
        <f t="shared" si="240"/>
        <v>#VALUE!</v>
      </c>
      <c r="D2544" s="6" t="e">
        <f t="shared" si="241"/>
        <v>#VALUE!</v>
      </c>
      <c r="E2544" s="6" t="e">
        <f t="shared" si="242"/>
        <v>#VALUE!</v>
      </c>
      <c r="F2544" s="6" t="e">
        <f t="shared" si="243"/>
        <v>#VALUE!</v>
      </c>
      <c r="H2544" s="6" t="str">
        <f>IFERROR(IF(Table1[[#This Row],[Multi-lens? 1]]="No", 1, IF(Table1[[#This Row],[Multi-lens? 1]]="Dual", 2, IF(Table1[[#This Row],[Multi-lens? 1]]="Quad", 4, ""))),"")</f>
        <v/>
      </c>
      <c r="I2544" s="9" t="str">
        <f>IFERROR(Table1[[#This Row],[Name]],"")</f>
        <v/>
      </c>
      <c r="K2544" s="3" t="str">
        <f t="shared" si="238"/>
        <v/>
      </c>
      <c r="M2544" s="4" t="e">
        <f>IF(Table1[[#This Row],[Import to Gateway Calculator?]]="Yes",IFERROR(Table1[[#This Row],[Streaming Resolution '[MP']]],""),0)</f>
        <v>#VALUE!</v>
      </c>
      <c r="N2544" s="4" t="e">
        <f>IF(Table1[[#This Row],[Import to Gateway Calculator?]]="Yes",IFERROR(Table1[[#This Row],[Recording Resolution '[MP']]],""),0)</f>
        <v>#VALUE!</v>
      </c>
      <c r="O2544" s="4" t="e">
        <f>IF(Table1[[#This Row],[Import to Gateway Calculator?]]="Yes",IFERROR(Table1[[#This Row],[Frame Rate '[FPS'] 1]],""),0)</f>
        <v>#VALUE!</v>
      </c>
      <c r="P2544" s="4" t="e">
        <f>IF(Table1[[#This Row],[Import to Gateway Calculator?]]="Yes",IFERROR(Table1[[#This Row],[Days of Storage 1]],""),0)</f>
        <v>#VALUE!</v>
      </c>
    </row>
    <row r="2545" spans="1:16" x14ac:dyDescent="0.25">
      <c r="A2545" s="5" t="e">
        <f t="shared" si="239"/>
        <v>#VALUE!</v>
      </c>
      <c r="B2545" s="6" t="str">
        <f>IFERROR(IF(Table1[[#This Row],[Multi-lens? 1]]="No", 1, IF(Table1[[#This Row],[Multi-lens? 1]]="Dual", 2, IF(Table1[[#This Row],[Multi-lens? 1]]="Quad", 4, ""))),"")</f>
        <v/>
      </c>
      <c r="C2545" s="6" t="e">
        <f t="shared" si="240"/>
        <v>#VALUE!</v>
      </c>
      <c r="D2545" s="6" t="e">
        <f t="shared" si="241"/>
        <v>#VALUE!</v>
      </c>
      <c r="E2545" s="6" t="e">
        <f t="shared" si="242"/>
        <v>#VALUE!</v>
      </c>
      <c r="F2545" s="6" t="e">
        <f t="shared" si="243"/>
        <v>#VALUE!</v>
      </c>
      <c r="H2545" s="6" t="str">
        <f>IFERROR(IF(Table1[[#This Row],[Multi-lens? 1]]="No", 1, IF(Table1[[#This Row],[Multi-lens? 1]]="Dual", 2, IF(Table1[[#This Row],[Multi-lens? 1]]="Quad", 4, ""))),"")</f>
        <v/>
      </c>
      <c r="I2545" s="9" t="str">
        <f>IFERROR(Table1[[#This Row],[Name]],"")</f>
        <v/>
      </c>
      <c r="K2545" s="3" t="str">
        <f t="shared" si="238"/>
        <v/>
      </c>
      <c r="M2545" s="4" t="e">
        <f>IF(Table1[[#This Row],[Import to Gateway Calculator?]]="Yes",IFERROR(Table1[[#This Row],[Streaming Resolution '[MP']]],""),0)</f>
        <v>#VALUE!</v>
      </c>
      <c r="N2545" s="4" t="e">
        <f>IF(Table1[[#This Row],[Import to Gateway Calculator?]]="Yes",IFERROR(Table1[[#This Row],[Recording Resolution '[MP']]],""),0)</f>
        <v>#VALUE!</v>
      </c>
      <c r="O2545" s="4" t="e">
        <f>IF(Table1[[#This Row],[Import to Gateway Calculator?]]="Yes",IFERROR(Table1[[#This Row],[Frame Rate '[FPS'] 1]],""),0)</f>
        <v>#VALUE!</v>
      </c>
      <c r="P2545" s="4" t="e">
        <f>IF(Table1[[#This Row],[Import to Gateway Calculator?]]="Yes",IFERROR(Table1[[#This Row],[Days of Storage 1]],""),0)</f>
        <v>#VALUE!</v>
      </c>
    </row>
    <row r="2546" spans="1:16" x14ac:dyDescent="0.25">
      <c r="A2546" s="5" t="e">
        <f t="shared" si="239"/>
        <v>#VALUE!</v>
      </c>
      <c r="B2546" s="6" t="str">
        <f>IFERROR(IF(Table1[[#This Row],[Multi-lens? 1]]="No", 1, IF(Table1[[#This Row],[Multi-lens? 1]]="Dual", 2, IF(Table1[[#This Row],[Multi-lens? 1]]="Quad", 4, ""))),"")</f>
        <v/>
      </c>
      <c r="C2546" s="6" t="e">
        <f t="shared" si="240"/>
        <v>#VALUE!</v>
      </c>
      <c r="D2546" s="6" t="e">
        <f t="shared" si="241"/>
        <v>#VALUE!</v>
      </c>
      <c r="E2546" s="6" t="e">
        <f t="shared" si="242"/>
        <v>#VALUE!</v>
      </c>
      <c r="F2546" s="6" t="e">
        <f t="shared" si="243"/>
        <v>#VALUE!</v>
      </c>
      <c r="H2546" s="6" t="str">
        <f>IFERROR(IF(Table1[[#This Row],[Multi-lens? 1]]="No", 1, IF(Table1[[#This Row],[Multi-lens? 1]]="Dual", 2, IF(Table1[[#This Row],[Multi-lens? 1]]="Quad", 4, ""))),"")</f>
        <v/>
      </c>
      <c r="I2546" s="9" t="str">
        <f>IFERROR(Table1[[#This Row],[Name]],"")</f>
        <v/>
      </c>
      <c r="K2546" s="3" t="str">
        <f t="shared" si="238"/>
        <v/>
      </c>
      <c r="M2546" s="4" t="e">
        <f>IF(Table1[[#This Row],[Import to Gateway Calculator?]]="Yes",IFERROR(Table1[[#This Row],[Streaming Resolution '[MP']]],""),0)</f>
        <v>#VALUE!</v>
      </c>
      <c r="N2546" s="4" t="e">
        <f>IF(Table1[[#This Row],[Import to Gateway Calculator?]]="Yes",IFERROR(Table1[[#This Row],[Recording Resolution '[MP']]],""),0)</f>
        <v>#VALUE!</v>
      </c>
      <c r="O2546" s="4" t="e">
        <f>IF(Table1[[#This Row],[Import to Gateway Calculator?]]="Yes",IFERROR(Table1[[#This Row],[Frame Rate '[FPS'] 1]],""),0)</f>
        <v>#VALUE!</v>
      </c>
      <c r="P2546" s="4" t="e">
        <f>IF(Table1[[#This Row],[Import to Gateway Calculator?]]="Yes",IFERROR(Table1[[#This Row],[Days of Storage 1]],""),0)</f>
        <v>#VALUE!</v>
      </c>
    </row>
    <row r="2547" spans="1:16" x14ac:dyDescent="0.25">
      <c r="A2547" s="5" t="e">
        <f t="shared" si="239"/>
        <v>#VALUE!</v>
      </c>
      <c r="B2547" s="6" t="str">
        <f>IFERROR(IF(Table1[[#This Row],[Multi-lens? 1]]="No", 1, IF(Table1[[#This Row],[Multi-lens? 1]]="Dual", 2, IF(Table1[[#This Row],[Multi-lens? 1]]="Quad", 4, ""))),"")</f>
        <v/>
      </c>
      <c r="C2547" s="6" t="e">
        <f t="shared" si="240"/>
        <v>#VALUE!</v>
      </c>
      <c r="D2547" s="6" t="e">
        <f t="shared" si="241"/>
        <v>#VALUE!</v>
      </c>
      <c r="E2547" s="6" t="e">
        <f t="shared" si="242"/>
        <v>#VALUE!</v>
      </c>
      <c r="F2547" s="6" t="e">
        <f t="shared" si="243"/>
        <v>#VALUE!</v>
      </c>
      <c r="H2547" s="6" t="str">
        <f>IFERROR(IF(Table1[[#This Row],[Multi-lens? 1]]="No", 1, IF(Table1[[#This Row],[Multi-lens? 1]]="Dual", 2, IF(Table1[[#This Row],[Multi-lens? 1]]="Quad", 4, ""))),"")</f>
        <v/>
      </c>
      <c r="I2547" s="9" t="str">
        <f>IFERROR(Table1[[#This Row],[Name]],"")</f>
        <v/>
      </c>
      <c r="K2547" s="3" t="str">
        <f t="shared" si="238"/>
        <v/>
      </c>
      <c r="M2547" s="4" t="e">
        <f>IF(Table1[[#This Row],[Import to Gateway Calculator?]]="Yes",IFERROR(Table1[[#This Row],[Streaming Resolution '[MP']]],""),0)</f>
        <v>#VALUE!</v>
      </c>
      <c r="N2547" s="4" t="e">
        <f>IF(Table1[[#This Row],[Import to Gateway Calculator?]]="Yes",IFERROR(Table1[[#This Row],[Recording Resolution '[MP']]],""),0)</f>
        <v>#VALUE!</v>
      </c>
      <c r="O2547" s="4" t="e">
        <f>IF(Table1[[#This Row],[Import to Gateway Calculator?]]="Yes",IFERROR(Table1[[#This Row],[Frame Rate '[FPS'] 1]],""),0)</f>
        <v>#VALUE!</v>
      </c>
      <c r="P2547" s="4" t="e">
        <f>IF(Table1[[#This Row],[Import to Gateway Calculator?]]="Yes",IFERROR(Table1[[#This Row],[Days of Storage 1]],""),0)</f>
        <v>#VALUE!</v>
      </c>
    </row>
    <row r="2548" spans="1:16" x14ac:dyDescent="0.25">
      <c r="A2548" s="5" t="e">
        <f t="shared" si="239"/>
        <v>#VALUE!</v>
      </c>
      <c r="B2548" s="6" t="str">
        <f>IFERROR(IF(Table1[[#This Row],[Multi-lens? 1]]="No", 1, IF(Table1[[#This Row],[Multi-lens? 1]]="Dual", 2, IF(Table1[[#This Row],[Multi-lens? 1]]="Quad", 4, ""))),"")</f>
        <v/>
      </c>
      <c r="C2548" s="6" t="e">
        <f t="shared" si="240"/>
        <v>#VALUE!</v>
      </c>
      <c r="D2548" s="6" t="e">
        <f t="shared" si="241"/>
        <v>#VALUE!</v>
      </c>
      <c r="E2548" s="6" t="e">
        <f t="shared" si="242"/>
        <v>#VALUE!</v>
      </c>
      <c r="F2548" s="6" t="e">
        <f t="shared" si="243"/>
        <v>#VALUE!</v>
      </c>
      <c r="H2548" s="6" t="str">
        <f>IFERROR(IF(Table1[[#This Row],[Multi-lens? 1]]="No", 1, IF(Table1[[#This Row],[Multi-lens? 1]]="Dual", 2, IF(Table1[[#This Row],[Multi-lens? 1]]="Quad", 4, ""))),"")</f>
        <v/>
      </c>
      <c r="I2548" s="9" t="str">
        <f>IFERROR(Table1[[#This Row],[Name]],"")</f>
        <v/>
      </c>
      <c r="K2548" s="3" t="str">
        <f t="shared" si="238"/>
        <v/>
      </c>
      <c r="M2548" s="4" t="e">
        <f>IF(Table1[[#This Row],[Import to Gateway Calculator?]]="Yes",IFERROR(Table1[[#This Row],[Streaming Resolution '[MP']]],""),0)</f>
        <v>#VALUE!</v>
      </c>
      <c r="N2548" s="4" t="e">
        <f>IF(Table1[[#This Row],[Import to Gateway Calculator?]]="Yes",IFERROR(Table1[[#This Row],[Recording Resolution '[MP']]],""),0)</f>
        <v>#VALUE!</v>
      </c>
      <c r="O2548" s="4" t="e">
        <f>IF(Table1[[#This Row],[Import to Gateway Calculator?]]="Yes",IFERROR(Table1[[#This Row],[Frame Rate '[FPS'] 1]],""),0)</f>
        <v>#VALUE!</v>
      </c>
      <c r="P2548" s="4" t="e">
        <f>IF(Table1[[#This Row],[Import to Gateway Calculator?]]="Yes",IFERROR(Table1[[#This Row],[Days of Storage 1]],""),0)</f>
        <v>#VALUE!</v>
      </c>
    </row>
    <row r="2549" spans="1:16" x14ac:dyDescent="0.25">
      <c r="A2549" s="5" t="e">
        <f t="shared" si="239"/>
        <v>#VALUE!</v>
      </c>
      <c r="B2549" s="6" t="str">
        <f>IFERROR(IF(Table1[[#This Row],[Multi-lens? 1]]="No", 1, IF(Table1[[#This Row],[Multi-lens? 1]]="Dual", 2, IF(Table1[[#This Row],[Multi-lens? 1]]="Quad", 4, ""))),"")</f>
        <v/>
      </c>
      <c r="C2549" s="6" t="e">
        <f t="shared" si="240"/>
        <v>#VALUE!</v>
      </c>
      <c r="D2549" s="6" t="e">
        <f t="shared" si="241"/>
        <v>#VALUE!</v>
      </c>
      <c r="E2549" s="6" t="e">
        <f t="shared" si="242"/>
        <v>#VALUE!</v>
      </c>
      <c r="F2549" s="6" t="e">
        <f t="shared" si="243"/>
        <v>#VALUE!</v>
      </c>
      <c r="H2549" s="6" t="str">
        <f>IFERROR(IF(Table1[[#This Row],[Multi-lens? 1]]="No", 1, IF(Table1[[#This Row],[Multi-lens? 1]]="Dual", 2, IF(Table1[[#This Row],[Multi-lens? 1]]="Quad", 4, ""))),"")</f>
        <v/>
      </c>
      <c r="I2549" s="9" t="str">
        <f>IFERROR(Table1[[#This Row],[Name]],"")</f>
        <v/>
      </c>
      <c r="K2549" s="3" t="str">
        <f t="shared" si="238"/>
        <v/>
      </c>
      <c r="M2549" s="4" t="e">
        <f>IF(Table1[[#This Row],[Import to Gateway Calculator?]]="Yes",IFERROR(Table1[[#This Row],[Streaming Resolution '[MP']]],""),0)</f>
        <v>#VALUE!</v>
      </c>
      <c r="N2549" s="4" t="e">
        <f>IF(Table1[[#This Row],[Import to Gateway Calculator?]]="Yes",IFERROR(Table1[[#This Row],[Recording Resolution '[MP']]],""),0)</f>
        <v>#VALUE!</v>
      </c>
      <c r="O2549" s="4" t="e">
        <f>IF(Table1[[#This Row],[Import to Gateway Calculator?]]="Yes",IFERROR(Table1[[#This Row],[Frame Rate '[FPS'] 1]],""),0)</f>
        <v>#VALUE!</v>
      </c>
      <c r="P2549" s="4" t="e">
        <f>IF(Table1[[#This Row],[Import to Gateway Calculator?]]="Yes",IFERROR(Table1[[#This Row],[Days of Storage 1]],""),0)</f>
        <v>#VALUE!</v>
      </c>
    </row>
    <row r="2550" spans="1:16" x14ac:dyDescent="0.25">
      <c r="A2550" s="5" t="e">
        <f t="shared" si="239"/>
        <v>#VALUE!</v>
      </c>
      <c r="B2550" s="6" t="str">
        <f>IFERROR(IF(Table1[[#This Row],[Multi-lens? 1]]="No", 1, IF(Table1[[#This Row],[Multi-lens? 1]]="Dual", 2, IF(Table1[[#This Row],[Multi-lens? 1]]="Quad", 4, ""))),"")</f>
        <v/>
      </c>
      <c r="C2550" s="6" t="e">
        <f t="shared" si="240"/>
        <v>#VALUE!</v>
      </c>
      <c r="D2550" s="6" t="e">
        <f t="shared" si="241"/>
        <v>#VALUE!</v>
      </c>
      <c r="E2550" s="6" t="e">
        <f t="shared" si="242"/>
        <v>#VALUE!</v>
      </c>
      <c r="F2550" s="6" t="e">
        <f t="shared" si="243"/>
        <v>#VALUE!</v>
      </c>
      <c r="H2550" s="6" t="str">
        <f>IFERROR(IF(Table1[[#This Row],[Multi-lens? 1]]="No", 1, IF(Table1[[#This Row],[Multi-lens? 1]]="Dual", 2, IF(Table1[[#This Row],[Multi-lens? 1]]="Quad", 4, ""))),"")</f>
        <v/>
      </c>
      <c r="I2550" s="9" t="str">
        <f>IFERROR(Table1[[#This Row],[Name]],"")</f>
        <v/>
      </c>
      <c r="K2550" s="3" t="str">
        <f t="shared" si="238"/>
        <v/>
      </c>
      <c r="M2550" s="4" t="e">
        <f>IF(Table1[[#This Row],[Import to Gateway Calculator?]]="Yes",IFERROR(Table1[[#This Row],[Streaming Resolution '[MP']]],""),0)</f>
        <v>#VALUE!</v>
      </c>
      <c r="N2550" s="4" t="e">
        <f>IF(Table1[[#This Row],[Import to Gateway Calculator?]]="Yes",IFERROR(Table1[[#This Row],[Recording Resolution '[MP']]],""),0)</f>
        <v>#VALUE!</v>
      </c>
      <c r="O2550" s="4" t="e">
        <f>IF(Table1[[#This Row],[Import to Gateway Calculator?]]="Yes",IFERROR(Table1[[#This Row],[Frame Rate '[FPS'] 1]],""),0)</f>
        <v>#VALUE!</v>
      </c>
      <c r="P2550" s="4" t="e">
        <f>IF(Table1[[#This Row],[Import to Gateway Calculator?]]="Yes",IFERROR(Table1[[#This Row],[Days of Storage 1]],""),0)</f>
        <v>#VALUE!</v>
      </c>
    </row>
    <row r="2551" spans="1:16" x14ac:dyDescent="0.25">
      <c r="A2551" s="5" t="e">
        <f t="shared" si="239"/>
        <v>#VALUE!</v>
      </c>
      <c r="B2551" s="6" t="str">
        <f>IFERROR(IF(Table1[[#This Row],[Multi-lens? 1]]="No", 1, IF(Table1[[#This Row],[Multi-lens? 1]]="Dual", 2, IF(Table1[[#This Row],[Multi-lens? 1]]="Quad", 4, ""))),"")</f>
        <v/>
      </c>
      <c r="C2551" s="6" t="e">
        <f t="shared" si="240"/>
        <v>#VALUE!</v>
      </c>
      <c r="D2551" s="6" t="e">
        <f t="shared" si="241"/>
        <v>#VALUE!</v>
      </c>
      <c r="E2551" s="6" t="e">
        <f t="shared" si="242"/>
        <v>#VALUE!</v>
      </c>
      <c r="F2551" s="6" t="e">
        <f t="shared" si="243"/>
        <v>#VALUE!</v>
      </c>
      <c r="H2551" s="6" t="str">
        <f>IFERROR(IF(Table1[[#This Row],[Multi-lens? 1]]="No", 1, IF(Table1[[#This Row],[Multi-lens? 1]]="Dual", 2, IF(Table1[[#This Row],[Multi-lens? 1]]="Quad", 4, ""))),"")</f>
        <v/>
      </c>
      <c r="I2551" s="9" t="str">
        <f>IFERROR(Table1[[#This Row],[Name]],"")</f>
        <v/>
      </c>
      <c r="K2551" s="3" t="str">
        <f t="shared" si="238"/>
        <v/>
      </c>
      <c r="M2551" s="4" t="e">
        <f>IF(Table1[[#This Row],[Import to Gateway Calculator?]]="Yes",IFERROR(Table1[[#This Row],[Streaming Resolution '[MP']]],""),0)</f>
        <v>#VALUE!</v>
      </c>
      <c r="N2551" s="4" t="e">
        <f>IF(Table1[[#This Row],[Import to Gateway Calculator?]]="Yes",IFERROR(Table1[[#This Row],[Recording Resolution '[MP']]],""),0)</f>
        <v>#VALUE!</v>
      </c>
      <c r="O2551" s="4" t="e">
        <f>IF(Table1[[#This Row],[Import to Gateway Calculator?]]="Yes",IFERROR(Table1[[#This Row],[Frame Rate '[FPS'] 1]],""),0)</f>
        <v>#VALUE!</v>
      </c>
      <c r="P2551" s="4" t="e">
        <f>IF(Table1[[#This Row],[Import to Gateway Calculator?]]="Yes",IFERROR(Table1[[#This Row],[Days of Storage 1]],""),0)</f>
        <v>#VALUE!</v>
      </c>
    </row>
    <row r="2552" spans="1:16" x14ac:dyDescent="0.25">
      <c r="A2552" s="5" t="e">
        <f t="shared" si="239"/>
        <v>#VALUE!</v>
      </c>
      <c r="B2552" s="6" t="str">
        <f>IFERROR(IF(Table1[[#This Row],[Multi-lens? 1]]="No", 1, IF(Table1[[#This Row],[Multi-lens? 1]]="Dual", 2, IF(Table1[[#This Row],[Multi-lens? 1]]="Quad", 4, ""))),"")</f>
        <v/>
      </c>
      <c r="C2552" s="6" t="e">
        <f t="shared" si="240"/>
        <v>#VALUE!</v>
      </c>
      <c r="D2552" s="6" t="e">
        <f t="shared" si="241"/>
        <v>#VALUE!</v>
      </c>
      <c r="E2552" s="6" t="e">
        <f t="shared" si="242"/>
        <v>#VALUE!</v>
      </c>
      <c r="F2552" s="6" t="e">
        <f t="shared" si="243"/>
        <v>#VALUE!</v>
      </c>
      <c r="H2552" s="6" t="str">
        <f>IFERROR(IF(Table1[[#This Row],[Multi-lens? 1]]="No", 1, IF(Table1[[#This Row],[Multi-lens? 1]]="Dual", 2, IF(Table1[[#This Row],[Multi-lens? 1]]="Quad", 4, ""))),"")</f>
        <v/>
      </c>
      <c r="I2552" s="9" t="str">
        <f>IFERROR(Table1[[#This Row],[Name]],"")</f>
        <v/>
      </c>
      <c r="K2552" s="3" t="str">
        <f t="shared" si="238"/>
        <v/>
      </c>
      <c r="M2552" s="4" t="e">
        <f>IF(Table1[[#This Row],[Import to Gateway Calculator?]]="Yes",IFERROR(Table1[[#This Row],[Streaming Resolution '[MP']]],""),0)</f>
        <v>#VALUE!</v>
      </c>
      <c r="N2552" s="4" t="e">
        <f>IF(Table1[[#This Row],[Import to Gateway Calculator?]]="Yes",IFERROR(Table1[[#This Row],[Recording Resolution '[MP']]],""),0)</f>
        <v>#VALUE!</v>
      </c>
      <c r="O2552" s="4" t="e">
        <f>IF(Table1[[#This Row],[Import to Gateway Calculator?]]="Yes",IFERROR(Table1[[#This Row],[Frame Rate '[FPS'] 1]],""),0)</f>
        <v>#VALUE!</v>
      </c>
      <c r="P2552" s="4" t="e">
        <f>IF(Table1[[#This Row],[Import to Gateway Calculator?]]="Yes",IFERROR(Table1[[#This Row],[Days of Storage 1]],""),0)</f>
        <v>#VALUE!</v>
      </c>
    </row>
    <row r="2553" spans="1:16" x14ac:dyDescent="0.25">
      <c r="A2553" s="5" t="e">
        <f t="shared" si="239"/>
        <v>#VALUE!</v>
      </c>
      <c r="B2553" s="6" t="str">
        <f>IFERROR(IF(Table1[[#This Row],[Multi-lens? 1]]="No", 1, IF(Table1[[#This Row],[Multi-lens? 1]]="Dual", 2, IF(Table1[[#This Row],[Multi-lens? 1]]="Quad", 4, ""))),"")</f>
        <v/>
      </c>
      <c r="C2553" s="6" t="e">
        <f t="shared" si="240"/>
        <v>#VALUE!</v>
      </c>
      <c r="D2553" s="6" t="e">
        <f t="shared" si="241"/>
        <v>#VALUE!</v>
      </c>
      <c r="E2553" s="6" t="e">
        <f t="shared" si="242"/>
        <v>#VALUE!</v>
      </c>
      <c r="F2553" s="6" t="e">
        <f t="shared" si="243"/>
        <v>#VALUE!</v>
      </c>
      <c r="H2553" s="6" t="str">
        <f>IFERROR(IF(Table1[[#This Row],[Multi-lens? 1]]="No", 1, IF(Table1[[#This Row],[Multi-lens? 1]]="Dual", 2, IF(Table1[[#This Row],[Multi-lens? 1]]="Quad", 4, ""))),"")</f>
        <v/>
      </c>
      <c r="I2553" s="9" t="str">
        <f>IFERROR(Table1[[#This Row],[Name]],"")</f>
        <v/>
      </c>
      <c r="K2553" s="3" t="str">
        <f t="shared" si="238"/>
        <v/>
      </c>
      <c r="M2553" s="4" t="e">
        <f>IF(Table1[[#This Row],[Import to Gateway Calculator?]]="Yes",IFERROR(Table1[[#This Row],[Streaming Resolution '[MP']]],""),0)</f>
        <v>#VALUE!</v>
      </c>
      <c r="N2553" s="4" t="e">
        <f>IF(Table1[[#This Row],[Import to Gateway Calculator?]]="Yes",IFERROR(Table1[[#This Row],[Recording Resolution '[MP']]],""),0)</f>
        <v>#VALUE!</v>
      </c>
      <c r="O2553" s="4" t="e">
        <f>IF(Table1[[#This Row],[Import to Gateway Calculator?]]="Yes",IFERROR(Table1[[#This Row],[Frame Rate '[FPS'] 1]],""),0)</f>
        <v>#VALUE!</v>
      </c>
      <c r="P2553" s="4" t="e">
        <f>IF(Table1[[#This Row],[Import to Gateway Calculator?]]="Yes",IFERROR(Table1[[#This Row],[Days of Storage 1]],""),0)</f>
        <v>#VALUE!</v>
      </c>
    </row>
    <row r="2554" spans="1:16" x14ac:dyDescent="0.25">
      <c r="A2554" s="5" t="e">
        <f t="shared" si="239"/>
        <v>#VALUE!</v>
      </c>
      <c r="B2554" s="6" t="str">
        <f>IFERROR(IF(Table1[[#This Row],[Multi-lens? 1]]="No", 1, IF(Table1[[#This Row],[Multi-lens? 1]]="Dual", 2, IF(Table1[[#This Row],[Multi-lens? 1]]="Quad", 4, ""))),"")</f>
        <v/>
      </c>
      <c r="C2554" s="6" t="e">
        <f t="shared" si="240"/>
        <v>#VALUE!</v>
      </c>
      <c r="D2554" s="6" t="e">
        <f t="shared" si="241"/>
        <v>#VALUE!</v>
      </c>
      <c r="E2554" s="6" t="e">
        <f t="shared" si="242"/>
        <v>#VALUE!</v>
      </c>
      <c r="F2554" s="6" t="e">
        <f t="shared" si="243"/>
        <v>#VALUE!</v>
      </c>
      <c r="H2554" s="6" t="str">
        <f>IFERROR(IF(Table1[[#This Row],[Multi-lens? 1]]="No", 1, IF(Table1[[#This Row],[Multi-lens? 1]]="Dual", 2, IF(Table1[[#This Row],[Multi-lens? 1]]="Quad", 4, ""))),"")</f>
        <v/>
      </c>
      <c r="I2554" s="9" t="str">
        <f>IFERROR(Table1[[#This Row],[Name]],"")</f>
        <v/>
      </c>
      <c r="K2554" s="3" t="str">
        <f t="shared" si="238"/>
        <v/>
      </c>
      <c r="M2554" s="4" t="e">
        <f>IF(Table1[[#This Row],[Import to Gateway Calculator?]]="Yes",IFERROR(Table1[[#This Row],[Streaming Resolution '[MP']]],""),0)</f>
        <v>#VALUE!</v>
      </c>
      <c r="N2554" s="4" t="e">
        <f>IF(Table1[[#This Row],[Import to Gateway Calculator?]]="Yes",IFERROR(Table1[[#This Row],[Recording Resolution '[MP']]],""),0)</f>
        <v>#VALUE!</v>
      </c>
      <c r="O2554" s="4" t="e">
        <f>IF(Table1[[#This Row],[Import to Gateway Calculator?]]="Yes",IFERROR(Table1[[#This Row],[Frame Rate '[FPS'] 1]],""),0)</f>
        <v>#VALUE!</v>
      </c>
      <c r="P2554" s="4" t="e">
        <f>IF(Table1[[#This Row],[Import to Gateway Calculator?]]="Yes",IFERROR(Table1[[#This Row],[Days of Storage 1]],""),0)</f>
        <v>#VALUE!</v>
      </c>
    </row>
    <row r="2555" spans="1:16" x14ac:dyDescent="0.25">
      <c r="A2555" s="5" t="e">
        <f t="shared" si="239"/>
        <v>#VALUE!</v>
      </c>
      <c r="B2555" s="6" t="str">
        <f>IFERROR(IF(Table1[[#This Row],[Multi-lens? 1]]="No", 1, IF(Table1[[#This Row],[Multi-lens? 1]]="Dual", 2, IF(Table1[[#This Row],[Multi-lens? 1]]="Quad", 4, ""))),"")</f>
        <v/>
      </c>
      <c r="C2555" s="6" t="e">
        <f t="shared" si="240"/>
        <v>#VALUE!</v>
      </c>
      <c r="D2555" s="6" t="e">
        <f t="shared" si="241"/>
        <v>#VALUE!</v>
      </c>
      <c r="E2555" s="6" t="e">
        <f t="shared" si="242"/>
        <v>#VALUE!</v>
      </c>
      <c r="F2555" s="6" t="e">
        <f t="shared" si="243"/>
        <v>#VALUE!</v>
      </c>
      <c r="H2555" s="6" t="str">
        <f>IFERROR(IF(Table1[[#This Row],[Multi-lens? 1]]="No", 1, IF(Table1[[#This Row],[Multi-lens? 1]]="Dual", 2, IF(Table1[[#This Row],[Multi-lens? 1]]="Quad", 4, ""))),"")</f>
        <v/>
      </c>
      <c r="I2555" s="9" t="str">
        <f>IFERROR(Table1[[#This Row],[Name]],"")</f>
        <v/>
      </c>
      <c r="K2555" s="3" t="str">
        <f t="shared" si="238"/>
        <v/>
      </c>
      <c r="M2555" s="4" t="e">
        <f>IF(Table1[[#This Row],[Import to Gateway Calculator?]]="Yes",IFERROR(Table1[[#This Row],[Streaming Resolution '[MP']]],""),0)</f>
        <v>#VALUE!</v>
      </c>
      <c r="N2555" s="4" t="e">
        <f>IF(Table1[[#This Row],[Import to Gateway Calculator?]]="Yes",IFERROR(Table1[[#This Row],[Recording Resolution '[MP']]],""),0)</f>
        <v>#VALUE!</v>
      </c>
      <c r="O2555" s="4" t="e">
        <f>IF(Table1[[#This Row],[Import to Gateway Calculator?]]="Yes",IFERROR(Table1[[#This Row],[Frame Rate '[FPS'] 1]],""),0)</f>
        <v>#VALUE!</v>
      </c>
      <c r="P2555" s="4" t="e">
        <f>IF(Table1[[#This Row],[Import to Gateway Calculator?]]="Yes",IFERROR(Table1[[#This Row],[Days of Storage 1]],""),0)</f>
        <v>#VALUE!</v>
      </c>
    </row>
    <row r="2556" spans="1:16" x14ac:dyDescent="0.25">
      <c r="A2556" s="5" t="e">
        <f t="shared" si="239"/>
        <v>#VALUE!</v>
      </c>
      <c r="B2556" s="6" t="str">
        <f>IFERROR(IF(Table1[[#This Row],[Multi-lens? 1]]="No", 1, IF(Table1[[#This Row],[Multi-lens? 1]]="Dual", 2, IF(Table1[[#This Row],[Multi-lens? 1]]="Quad", 4, ""))),"")</f>
        <v/>
      </c>
      <c r="C2556" s="6" t="e">
        <f t="shared" si="240"/>
        <v>#VALUE!</v>
      </c>
      <c r="D2556" s="6" t="e">
        <f t="shared" si="241"/>
        <v>#VALUE!</v>
      </c>
      <c r="E2556" s="6" t="e">
        <f t="shared" si="242"/>
        <v>#VALUE!</v>
      </c>
      <c r="F2556" s="6" t="e">
        <f t="shared" si="243"/>
        <v>#VALUE!</v>
      </c>
      <c r="H2556" s="6" t="str">
        <f>IFERROR(IF(Table1[[#This Row],[Multi-lens? 1]]="No", 1, IF(Table1[[#This Row],[Multi-lens? 1]]="Dual", 2, IF(Table1[[#This Row],[Multi-lens? 1]]="Quad", 4, ""))),"")</f>
        <v/>
      </c>
      <c r="I2556" s="9" t="str">
        <f>IFERROR(Table1[[#This Row],[Name]],"")</f>
        <v/>
      </c>
      <c r="K2556" s="3" t="str">
        <f t="shared" si="238"/>
        <v/>
      </c>
      <c r="M2556" s="4" t="e">
        <f>IF(Table1[[#This Row],[Import to Gateway Calculator?]]="Yes",IFERROR(Table1[[#This Row],[Streaming Resolution '[MP']]],""),0)</f>
        <v>#VALUE!</v>
      </c>
      <c r="N2556" s="4" t="e">
        <f>IF(Table1[[#This Row],[Import to Gateway Calculator?]]="Yes",IFERROR(Table1[[#This Row],[Recording Resolution '[MP']]],""),0)</f>
        <v>#VALUE!</v>
      </c>
      <c r="O2556" s="4" t="e">
        <f>IF(Table1[[#This Row],[Import to Gateway Calculator?]]="Yes",IFERROR(Table1[[#This Row],[Frame Rate '[FPS'] 1]],""),0)</f>
        <v>#VALUE!</v>
      </c>
      <c r="P2556" s="4" t="e">
        <f>IF(Table1[[#This Row],[Import to Gateway Calculator?]]="Yes",IFERROR(Table1[[#This Row],[Days of Storage 1]],""),0)</f>
        <v>#VALUE!</v>
      </c>
    </row>
    <row r="2557" spans="1:16" x14ac:dyDescent="0.25">
      <c r="A2557" s="5" t="e">
        <f t="shared" si="239"/>
        <v>#VALUE!</v>
      </c>
      <c r="B2557" s="6" t="str">
        <f>IFERROR(IF(Table1[[#This Row],[Multi-lens? 1]]="No", 1, IF(Table1[[#This Row],[Multi-lens? 1]]="Dual", 2, IF(Table1[[#This Row],[Multi-lens? 1]]="Quad", 4, ""))),"")</f>
        <v/>
      </c>
      <c r="C2557" s="6" t="e">
        <f t="shared" si="240"/>
        <v>#VALUE!</v>
      </c>
      <c r="D2557" s="6" t="e">
        <f t="shared" si="241"/>
        <v>#VALUE!</v>
      </c>
      <c r="E2557" s="6" t="e">
        <f t="shared" si="242"/>
        <v>#VALUE!</v>
      </c>
      <c r="F2557" s="6" t="e">
        <f t="shared" si="243"/>
        <v>#VALUE!</v>
      </c>
      <c r="H2557" s="6" t="str">
        <f>IFERROR(IF(Table1[[#This Row],[Multi-lens? 1]]="No", 1, IF(Table1[[#This Row],[Multi-lens? 1]]="Dual", 2, IF(Table1[[#This Row],[Multi-lens? 1]]="Quad", 4, ""))),"")</f>
        <v/>
      </c>
      <c r="I2557" s="9" t="str">
        <f>IFERROR(Table1[[#This Row],[Name]],"")</f>
        <v/>
      </c>
      <c r="K2557" s="3" t="str">
        <f t="shared" si="238"/>
        <v/>
      </c>
      <c r="M2557" s="4" t="e">
        <f>IF(Table1[[#This Row],[Import to Gateway Calculator?]]="Yes",IFERROR(Table1[[#This Row],[Streaming Resolution '[MP']]],""),0)</f>
        <v>#VALUE!</v>
      </c>
      <c r="N2557" s="4" t="e">
        <f>IF(Table1[[#This Row],[Import to Gateway Calculator?]]="Yes",IFERROR(Table1[[#This Row],[Recording Resolution '[MP']]],""),0)</f>
        <v>#VALUE!</v>
      </c>
      <c r="O2557" s="4" t="e">
        <f>IF(Table1[[#This Row],[Import to Gateway Calculator?]]="Yes",IFERROR(Table1[[#This Row],[Frame Rate '[FPS'] 1]],""),0)</f>
        <v>#VALUE!</v>
      </c>
      <c r="P2557" s="4" t="e">
        <f>IF(Table1[[#This Row],[Import to Gateway Calculator?]]="Yes",IFERROR(Table1[[#This Row],[Days of Storage 1]],""),0)</f>
        <v>#VALUE!</v>
      </c>
    </row>
    <row r="2558" spans="1:16" x14ac:dyDescent="0.25">
      <c r="A2558" s="5" t="e">
        <f t="shared" si="239"/>
        <v>#VALUE!</v>
      </c>
      <c r="B2558" s="6" t="str">
        <f>IFERROR(IF(Table1[[#This Row],[Multi-lens? 1]]="No", 1, IF(Table1[[#This Row],[Multi-lens? 1]]="Dual", 2, IF(Table1[[#This Row],[Multi-lens? 1]]="Quad", 4, ""))),"")</f>
        <v/>
      </c>
      <c r="C2558" s="6" t="e">
        <f t="shared" si="240"/>
        <v>#VALUE!</v>
      </c>
      <c r="D2558" s="6" t="e">
        <f t="shared" si="241"/>
        <v>#VALUE!</v>
      </c>
      <c r="E2558" s="6" t="e">
        <f t="shared" si="242"/>
        <v>#VALUE!</v>
      </c>
      <c r="F2558" s="6" t="e">
        <f t="shared" si="243"/>
        <v>#VALUE!</v>
      </c>
      <c r="H2558" s="6" t="str">
        <f>IFERROR(IF(Table1[[#This Row],[Multi-lens? 1]]="No", 1, IF(Table1[[#This Row],[Multi-lens? 1]]="Dual", 2, IF(Table1[[#This Row],[Multi-lens? 1]]="Quad", 4, ""))),"")</f>
        <v/>
      </c>
      <c r="I2558" s="9" t="str">
        <f>IFERROR(Table1[[#This Row],[Name]],"")</f>
        <v/>
      </c>
      <c r="K2558" s="3" t="str">
        <f t="shared" si="238"/>
        <v/>
      </c>
      <c r="M2558" s="4" t="e">
        <f>IF(Table1[[#This Row],[Import to Gateway Calculator?]]="Yes",IFERROR(Table1[[#This Row],[Streaming Resolution '[MP']]],""),0)</f>
        <v>#VALUE!</v>
      </c>
      <c r="N2558" s="4" t="e">
        <f>IF(Table1[[#This Row],[Import to Gateway Calculator?]]="Yes",IFERROR(Table1[[#This Row],[Recording Resolution '[MP']]],""),0)</f>
        <v>#VALUE!</v>
      </c>
      <c r="O2558" s="4" t="e">
        <f>IF(Table1[[#This Row],[Import to Gateway Calculator?]]="Yes",IFERROR(Table1[[#This Row],[Frame Rate '[FPS'] 1]],""),0)</f>
        <v>#VALUE!</v>
      </c>
      <c r="P2558" s="4" t="e">
        <f>IF(Table1[[#This Row],[Import to Gateway Calculator?]]="Yes",IFERROR(Table1[[#This Row],[Days of Storage 1]],""),0)</f>
        <v>#VALUE!</v>
      </c>
    </row>
    <row r="2559" spans="1:16" x14ac:dyDescent="0.25">
      <c r="A2559" s="5" t="e">
        <f t="shared" si="239"/>
        <v>#VALUE!</v>
      </c>
      <c r="B2559" s="6" t="str">
        <f>IFERROR(IF(Table1[[#This Row],[Multi-lens? 1]]="No", 1, IF(Table1[[#This Row],[Multi-lens? 1]]="Dual", 2, IF(Table1[[#This Row],[Multi-lens? 1]]="Quad", 4, ""))),"")</f>
        <v/>
      </c>
      <c r="C2559" s="6" t="e">
        <f t="shared" si="240"/>
        <v>#VALUE!</v>
      </c>
      <c r="D2559" s="6" t="e">
        <f t="shared" si="241"/>
        <v>#VALUE!</v>
      </c>
      <c r="E2559" s="6" t="e">
        <f t="shared" si="242"/>
        <v>#VALUE!</v>
      </c>
      <c r="F2559" s="6" t="e">
        <f t="shared" si="243"/>
        <v>#VALUE!</v>
      </c>
      <c r="H2559" s="6" t="str">
        <f>IFERROR(IF(Table1[[#This Row],[Multi-lens? 1]]="No", 1, IF(Table1[[#This Row],[Multi-lens? 1]]="Dual", 2, IF(Table1[[#This Row],[Multi-lens? 1]]="Quad", 4, ""))),"")</f>
        <v/>
      </c>
      <c r="I2559" s="9" t="str">
        <f>IFERROR(Table1[[#This Row],[Name]],"")</f>
        <v/>
      </c>
      <c r="K2559" s="3" t="str">
        <f t="shared" si="238"/>
        <v/>
      </c>
      <c r="M2559" s="4" t="e">
        <f>IF(Table1[[#This Row],[Import to Gateway Calculator?]]="Yes",IFERROR(Table1[[#This Row],[Streaming Resolution '[MP']]],""),0)</f>
        <v>#VALUE!</v>
      </c>
      <c r="N2559" s="4" t="e">
        <f>IF(Table1[[#This Row],[Import to Gateway Calculator?]]="Yes",IFERROR(Table1[[#This Row],[Recording Resolution '[MP']]],""),0)</f>
        <v>#VALUE!</v>
      </c>
      <c r="O2559" s="4" t="e">
        <f>IF(Table1[[#This Row],[Import to Gateway Calculator?]]="Yes",IFERROR(Table1[[#This Row],[Frame Rate '[FPS'] 1]],""),0)</f>
        <v>#VALUE!</v>
      </c>
      <c r="P2559" s="4" t="e">
        <f>IF(Table1[[#This Row],[Import to Gateway Calculator?]]="Yes",IFERROR(Table1[[#This Row],[Days of Storage 1]],""),0)</f>
        <v>#VALUE!</v>
      </c>
    </row>
    <row r="2560" spans="1:16" x14ac:dyDescent="0.25">
      <c r="A2560" s="5" t="e">
        <f t="shared" si="239"/>
        <v>#VALUE!</v>
      </c>
      <c r="B2560" s="6" t="str">
        <f>IFERROR(IF(Table1[[#This Row],[Multi-lens? 1]]="No", 1, IF(Table1[[#This Row],[Multi-lens? 1]]="Dual", 2, IF(Table1[[#This Row],[Multi-lens? 1]]="Quad", 4, ""))),"")</f>
        <v/>
      </c>
      <c r="C2560" s="6" t="e">
        <f t="shared" si="240"/>
        <v>#VALUE!</v>
      </c>
      <c r="D2560" s="6" t="e">
        <f t="shared" si="241"/>
        <v>#VALUE!</v>
      </c>
      <c r="E2560" s="6" t="e">
        <f t="shared" si="242"/>
        <v>#VALUE!</v>
      </c>
      <c r="F2560" s="6" t="e">
        <f t="shared" si="243"/>
        <v>#VALUE!</v>
      </c>
      <c r="H2560" s="6" t="str">
        <f>IFERROR(IF(Table1[[#This Row],[Multi-lens? 1]]="No", 1, IF(Table1[[#This Row],[Multi-lens? 1]]="Dual", 2, IF(Table1[[#This Row],[Multi-lens? 1]]="Quad", 4, ""))),"")</f>
        <v/>
      </c>
      <c r="I2560" s="9" t="str">
        <f>IFERROR(Table1[[#This Row],[Name]],"")</f>
        <v/>
      </c>
      <c r="K2560" s="3" t="str">
        <f t="shared" si="238"/>
        <v/>
      </c>
      <c r="M2560" s="4" t="e">
        <f>IF(Table1[[#This Row],[Import to Gateway Calculator?]]="Yes",IFERROR(Table1[[#This Row],[Streaming Resolution '[MP']]],""),0)</f>
        <v>#VALUE!</v>
      </c>
      <c r="N2560" s="4" t="e">
        <f>IF(Table1[[#This Row],[Import to Gateway Calculator?]]="Yes",IFERROR(Table1[[#This Row],[Recording Resolution '[MP']]],""),0)</f>
        <v>#VALUE!</v>
      </c>
      <c r="O2560" s="4" t="e">
        <f>IF(Table1[[#This Row],[Import to Gateway Calculator?]]="Yes",IFERROR(Table1[[#This Row],[Frame Rate '[FPS'] 1]],""),0)</f>
        <v>#VALUE!</v>
      </c>
      <c r="P2560" s="4" t="e">
        <f>IF(Table1[[#This Row],[Import to Gateway Calculator?]]="Yes",IFERROR(Table1[[#This Row],[Days of Storage 1]],""),0)</f>
        <v>#VALUE!</v>
      </c>
    </row>
    <row r="2561" spans="1:16" x14ac:dyDescent="0.25">
      <c r="A2561" s="5" t="e">
        <f t="shared" si="239"/>
        <v>#VALUE!</v>
      </c>
      <c r="B2561" s="6" t="str">
        <f>IFERROR(IF(Table1[[#This Row],[Multi-lens? 1]]="No", 1, IF(Table1[[#This Row],[Multi-lens? 1]]="Dual", 2, IF(Table1[[#This Row],[Multi-lens? 1]]="Quad", 4, ""))),"")</f>
        <v/>
      </c>
      <c r="C2561" s="6" t="e">
        <f t="shared" si="240"/>
        <v>#VALUE!</v>
      </c>
      <c r="D2561" s="6" t="e">
        <f t="shared" si="241"/>
        <v>#VALUE!</v>
      </c>
      <c r="E2561" s="6" t="e">
        <f t="shared" si="242"/>
        <v>#VALUE!</v>
      </c>
      <c r="F2561" s="6" t="e">
        <f t="shared" si="243"/>
        <v>#VALUE!</v>
      </c>
      <c r="H2561" s="6" t="str">
        <f>IFERROR(IF(Table1[[#This Row],[Multi-lens? 1]]="No", 1, IF(Table1[[#This Row],[Multi-lens? 1]]="Dual", 2, IF(Table1[[#This Row],[Multi-lens? 1]]="Quad", 4, ""))),"")</f>
        <v/>
      </c>
      <c r="I2561" s="9" t="str">
        <f>IFERROR(Table1[[#This Row],[Name]],"")</f>
        <v/>
      </c>
      <c r="K2561" s="3" t="str">
        <f t="shared" si="238"/>
        <v/>
      </c>
      <c r="M2561" s="4" t="e">
        <f>IF(Table1[[#This Row],[Import to Gateway Calculator?]]="Yes",IFERROR(Table1[[#This Row],[Streaming Resolution '[MP']]],""),0)</f>
        <v>#VALUE!</v>
      </c>
      <c r="N2561" s="4" t="e">
        <f>IF(Table1[[#This Row],[Import to Gateway Calculator?]]="Yes",IFERROR(Table1[[#This Row],[Recording Resolution '[MP']]],""),0)</f>
        <v>#VALUE!</v>
      </c>
      <c r="O2561" s="4" t="e">
        <f>IF(Table1[[#This Row],[Import to Gateway Calculator?]]="Yes",IFERROR(Table1[[#This Row],[Frame Rate '[FPS'] 1]],""),0)</f>
        <v>#VALUE!</v>
      </c>
      <c r="P2561" s="4" t="e">
        <f>IF(Table1[[#This Row],[Import to Gateway Calculator?]]="Yes",IFERROR(Table1[[#This Row],[Days of Storage 1]],""),0)</f>
        <v>#VALUE!</v>
      </c>
    </row>
    <row r="2562" spans="1:16" x14ac:dyDescent="0.25">
      <c r="A2562" s="5" t="e">
        <f t="shared" si="239"/>
        <v>#VALUE!</v>
      </c>
      <c r="B2562" s="6" t="str">
        <f>IFERROR(IF(Table1[[#This Row],[Multi-lens? 1]]="No", 1, IF(Table1[[#This Row],[Multi-lens? 1]]="Dual", 2, IF(Table1[[#This Row],[Multi-lens? 1]]="Quad", 4, ""))),"")</f>
        <v/>
      </c>
      <c r="C2562" s="6" t="e">
        <f t="shared" si="240"/>
        <v>#VALUE!</v>
      </c>
      <c r="D2562" s="6" t="e">
        <f t="shared" si="241"/>
        <v>#VALUE!</v>
      </c>
      <c r="E2562" s="6" t="e">
        <f t="shared" si="242"/>
        <v>#VALUE!</v>
      </c>
      <c r="F2562" s="6" t="e">
        <f t="shared" si="243"/>
        <v>#VALUE!</v>
      </c>
      <c r="H2562" s="6" t="str">
        <f>IFERROR(IF(Table1[[#This Row],[Multi-lens? 1]]="No", 1, IF(Table1[[#This Row],[Multi-lens? 1]]="Dual", 2, IF(Table1[[#This Row],[Multi-lens? 1]]="Quad", 4, ""))),"")</f>
        <v/>
      </c>
      <c r="I2562" s="9" t="str">
        <f>IFERROR(Table1[[#This Row],[Name]],"")</f>
        <v/>
      </c>
      <c r="K2562" s="3" t="str">
        <f t="shared" si="238"/>
        <v/>
      </c>
      <c r="M2562" s="4" t="e">
        <f>IF(Table1[[#This Row],[Import to Gateway Calculator?]]="Yes",IFERROR(Table1[[#This Row],[Streaming Resolution '[MP']]],""),0)</f>
        <v>#VALUE!</v>
      </c>
      <c r="N2562" s="4" t="e">
        <f>IF(Table1[[#This Row],[Import to Gateway Calculator?]]="Yes",IFERROR(Table1[[#This Row],[Recording Resolution '[MP']]],""),0)</f>
        <v>#VALUE!</v>
      </c>
      <c r="O2562" s="4" t="e">
        <f>IF(Table1[[#This Row],[Import to Gateway Calculator?]]="Yes",IFERROR(Table1[[#This Row],[Frame Rate '[FPS'] 1]],""),0)</f>
        <v>#VALUE!</v>
      </c>
      <c r="P2562" s="4" t="e">
        <f>IF(Table1[[#This Row],[Import to Gateway Calculator?]]="Yes",IFERROR(Table1[[#This Row],[Days of Storage 1]],""),0)</f>
        <v>#VALUE!</v>
      </c>
    </row>
    <row r="2563" spans="1:16" x14ac:dyDescent="0.25">
      <c r="A2563" s="5" t="e">
        <f t="shared" si="239"/>
        <v>#VALUE!</v>
      </c>
      <c r="B2563" s="6" t="str">
        <f>IFERROR(IF(Table1[[#This Row],[Multi-lens? 1]]="No", 1, IF(Table1[[#This Row],[Multi-lens? 1]]="Dual", 2, IF(Table1[[#This Row],[Multi-lens? 1]]="Quad", 4, ""))),"")</f>
        <v/>
      </c>
      <c r="C2563" s="6" t="e">
        <f t="shared" si="240"/>
        <v>#VALUE!</v>
      </c>
      <c r="D2563" s="6" t="e">
        <f t="shared" si="241"/>
        <v>#VALUE!</v>
      </c>
      <c r="E2563" s="6" t="e">
        <f t="shared" si="242"/>
        <v>#VALUE!</v>
      </c>
      <c r="F2563" s="6" t="e">
        <f t="shared" si="243"/>
        <v>#VALUE!</v>
      </c>
      <c r="H2563" s="6" t="str">
        <f>IFERROR(IF(Table1[[#This Row],[Multi-lens? 1]]="No", 1, IF(Table1[[#This Row],[Multi-lens? 1]]="Dual", 2, IF(Table1[[#This Row],[Multi-lens? 1]]="Quad", 4, ""))),"")</f>
        <v/>
      </c>
      <c r="I2563" s="9" t="str">
        <f>IFERROR(Table1[[#This Row],[Name]],"")</f>
        <v/>
      </c>
      <c r="K2563" s="3" t="str">
        <f t="shared" ref="K2563:K2626" si="244">IFERROR(IF(I2563=0,"",I2563),"")</f>
        <v/>
      </c>
      <c r="M2563" s="4" t="e">
        <f>IF(Table1[[#This Row],[Import to Gateway Calculator?]]="Yes",IFERROR(Table1[[#This Row],[Streaming Resolution '[MP']]],""),0)</f>
        <v>#VALUE!</v>
      </c>
      <c r="N2563" s="4" t="e">
        <f>IF(Table1[[#This Row],[Import to Gateway Calculator?]]="Yes",IFERROR(Table1[[#This Row],[Recording Resolution '[MP']]],""),0)</f>
        <v>#VALUE!</v>
      </c>
      <c r="O2563" s="4" t="e">
        <f>IF(Table1[[#This Row],[Import to Gateway Calculator?]]="Yes",IFERROR(Table1[[#This Row],[Frame Rate '[FPS'] 1]],""),0)</f>
        <v>#VALUE!</v>
      </c>
      <c r="P2563" s="4" t="e">
        <f>IF(Table1[[#This Row],[Import to Gateway Calculator?]]="Yes",IFERROR(Table1[[#This Row],[Days of Storage 1]],""),0)</f>
        <v>#VALUE!</v>
      </c>
    </row>
    <row r="2564" spans="1:16" x14ac:dyDescent="0.25">
      <c r="A2564" s="5" t="e">
        <f t="shared" si="239"/>
        <v>#VALUE!</v>
      </c>
      <c r="B2564" s="6" t="str">
        <f>IFERROR(IF(Table1[[#This Row],[Multi-lens? 1]]="No", 1, IF(Table1[[#This Row],[Multi-lens? 1]]="Dual", 2, IF(Table1[[#This Row],[Multi-lens? 1]]="Quad", 4, ""))),"")</f>
        <v/>
      </c>
      <c r="C2564" s="6" t="e">
        <f t="shared" si="240"/>
        <v>#VALUE!</v>
      </c>
      <c r="D2564" s="6" t="e">
        <f t="shared" si="241"/>
        <v>#VALUE!</v>
      </c>
      <c r="E2564" s="6" t="e">
        <f t="shared" si="242"/>
        <v>#VALUE!</v>
      </c>
      <c r="F2564" s="6" t="e">
        <f t="shared" si="243"/>
        <v>#VALUE!</v>
      </c>
      <c r="H2564" s="6" t="str">
        <f>IFERROR(IF(Table1[[#This Row],[Multi-lens? 1]]="No", 1, IF(Table1[[#This Row],[Multi-lens? 1]]="Dual", 2, IF(Table1[[#This Row],[Multi-lens? 1]]="Quad", 4, ""))),"")</f>
        <v/>
      </c>
      <c r="I2564" s="9" t="str">
        <f>IFERROR(Table1[[#This Row],[Name]],"")</f>
        <v/>
      </c>
      <c r="K2564" s="3" t="str">
        <f t="shared" si="244"/>
        <v/>
      </c>
      <c r="M2564" s="4" t="e">
        <f>IF(Table1[[#This Row],[Import to Gateway Calculator?]]="Yes",IFERROR(Table1[[#This Row],[Streaming Resolution '[MP']]],""),0)</f>
        <v>#VALUE!</v>
      </c>
      <c r="N2564" s="4" t="e">
        <f>IF(Table1[[#This Row],[Import to Gateway Calculator?]]="Yes",IFERROR(Table1[[#This Row],[Recording Resolution '[MP']]],""),0)</f>
        <v>#VALUE!</v>
      </c>
      <c r="O2564" s="4" t="e">
        <f>IF(Table1[[#This Row],[Import to Gateway Calculator?]]="Yes",IFERROR(Table1[[#This Row],[Frame Rate '[FPS'] 1]],""),0)</f>
        <v>#VALUE!</v>
      </c>
      <c r="P2564" s="4" t="e">
        <f>IF(Table1[[#This Row],[Import to Gateway Calculator?]]="Yes",IFERROR(Table1[[#This Row],[Days of Storage 1]],""),0)</f>
        <v>#VALUE!</v>
      </c>
    </row>
    <row r="2565" spans="1:16" x14ac:dyDescent="0.25">
      <c r="A2565" s="5" t="e">
        <f t="shared" si="239"/>
        <v>#VALUE!</v>
      </c>
      <c r="B2565" s="6" t="str">
        <f>IFERROR(IF(Table1[[#This Row],[Multi-lens? 1]]="No", 1, IF(Table1[[#This Row],[Multi-lens? 1]]="Dual", 2, IF(Table1[[#This Row],[Multi-lens? 1]]="Quad", 4, ""))),"")</f>
        <v/>
      </c>
      <c r="C2565" s="6" t="e">
        <f t="shared" si="240"/>
        <v>#VALUE!</v>
      </c>
      <c r="D2565" s="6" t="e">
        <f t="shared" si="241"/>
        <v>#VALUE!</v>
      </c>
      <c r="E2565" s="6" t="e">
        <f t="shared" si="242"/>
        <v>#VALUE!</v>
      </c>
      <c r="F2565" s="6" t="e">
        <f t="shared" si="243"/>
        <v>#VALUE!</v>
      </c>
      <c r="H2565" s="6" t="str">
        <f>IFERROR(IF(Table1[[#This Row],[Multi-lens? 1]]="No", 1, IF(Table1[[#This Row],[Multi-lens? 1]]="Dual", 2, IF(Table1[[#This Row],[Multi-lens? 1]]="Quad", 4, ""))),"")</f>
        <v/>
      </c>
      <c r="I2565" s="9" t="str">
        <f>IFERROR(Table1[[#This Row],[Name]],"")</f>
        <v/>
      </c>
      <c r="K2565" s="3" t="str">
        <f t="shared" si="244"/>
        <v/>
      </c>
      <c r="M2565" s="4" t="e">
        <f>IF(Table1[[#This Row],[Import to Gateway Calculator?]]="Yes",IFERROR(Table1[[#This Row],[Streaming Resolution '[MP']]],""),0)</f>
        <v>#VALUE!</v>
      </c>
      <c r="N2565" s="4" t="e">
        <f>IF(Table1[[#This Row],[Import to Gateway Calculator?]]="Yes",IFERROR(Table1[[#This Row],[Recording Resolution '[MP']]],""),0)</f>
        <v>#VALUE!</v>
      </c>
      <c r="O2565" s="4" t="e">
        <f>IF(Table1[[#This Row],[Import to Gateway Calculator?]]="Yes",IFERROR(Table1[[#This Row],[Frame Rate '[FPS'] 1]],""),0)</f>
        <v>#VALUE!</v>
      </c>
      <c r="P2565" s="4" t="e">
        <f>IF(Table1[[#This Row],[Import to Gateway Calculator?]]="Yes",IFERROR(Table1[[#This Row],[Days of Storage 1]],""),0)</f>
        <v>#VALUE!</v>
      </c>
    </row>
    <row r="2566" spans="1:16" x14ac:dyDescent="0.25">
      <c r="A2566" s="5" t="e">
        <f t="shared" si="239"/>
        <v>#VALUE!</v>
      </c>
      <c r="B2566" s="6" t="str">
        <f>IFERROR(IF(Table1[[#This Row],[Multi-lens? 1]]="No", 1, IF(Table1[[#This Row],[Multi-lens? 1]]="Dual", 2, IF(Table1[[#This Row],[Multi-lens? 1]]="Quad", 4, ""))),"")</f>
        <v/>
      </c>
      <c r="C2566" s="6" t="e">
        <f t="shared" si="240"/>
        <v>#VALUE!</v>
      </c>
      <c r="D2566" s="6" t="e">
        <f t="shared" si="241"/>
        <v>#VALUE!</v>
      </c>
      <c r="E2566" s="6" t="e">
        <f t="shared" si="242"/>
        <v>#VALUE!</v>
      </c>
      <c r="F2566" s="6" t="e">
        <f t="shared" si="243"/>
        <v>#VALUE!</v>
      </c>
      <c r="H2566" s="6" t="str">
        <f>IFERROR(IF(Table1[[#This Row],[Multi-lens? 1]]="No", 1, IF(Table1[[#This Row],[Multi-lens? 1]]="Dual", 2, IF(Table1[[#This Row],[Multi-lens? 1]]="Quad", 4, ""))),"")</f>
        <v/>
      </c>
      <c r="I2566" s="9" t="str">
        <f>IFERROR(Table1[[#This Row],[Name]],"")</f>
        <v/>
      </c>
      <c r="K2566" s="3" t="str">
        <f t="shared" si="244"/>
        <v/>
      </c>
      <c r="M2566" s="4" t="e">
        <f>IF(Table1[[#This Row],[Import to Gateway Calculator?]]="Yes",IFERROR(Table1[[#This Row],[Streaming Resolution '[MP']]],""),0)</f>
        <v>#VALUE!</v>
      </c>
      <c r="N2566" s="4" t="e">
        <f>IF(Table1[[#This Row],[Import to Gateway Calculator?]]="Yes",IFERROR(Table1[[#This Row],[Recording Resolution '[MP']]],""),0)</f>
        <v>#VALUE!</v>
      </c>
      <c r="O2566" s="4" t="e">
        <f>IF(Table1[[#This Row],[Import to Gateway Calculator?]]="Yes",IFERROR(Table1[[#This Row],[Frame Rate '[FPS'] 1]],""),0)</f>
        <v>#VALUE!</v>
      </c>
      <c r="P2566" s="4" t="e">
        <f>IF(Table1[[#This Row],[Import to Gateway Calculator?]]="Yes",IFERROR(Table1[[#This Row],[Days of Storage 1]],""),0)</f>
        <v>#VALUE!</v>
      </c>
    </row>
    <row r="2567" spans="1:16" x14ac:dyDescent="0.25">
      <c r="A2567" s="5" t="e">
        <f t="shared" ref="A2567:A2630" si="245">IF(D2567=0,"",K2567)</f>
        <v>#VALUE!</v>
      </c>
      <c r="B2567" s="6" t="str">
        <f>IFERROR(IF(Table1[[#This Row],[Multi-lens? 1]]="No", 1, IF(Table1[[#This Row],[Multi-lens? 1]]="Dual", 2, IF(Table1[[#This Row],[Multi-lens? 1]]="Quad", 4, ""))),"")</f>
        <v/>
      </c>
      <c r="C2567" s="6" t="e">
        <f t="shared" ref="C2567:C2630" si="246">M2567</f>
        <v>#VALUE!</v>
      </c>
      <c r="D2567" s="6" t="e">
        <f t="shared" ref="D2567:D2630" si="247">N2567</f>
        <v>#VALUE!</v>
      </c>
      <c r="E2567" s="6" t="e">
        <f t="shared" ref="E2567:E2630" si="248">O2567</f>
        <v>#VALUE!</v>
      </c>
      <c r="F2567" s="6" t="e">
        <f t="shared" ref="F2567:F2630" si="249">P2567</f>
        <v>#VALUE!</v>
      </c>
      <c r="H2567" s="6" t="str">
        <f>IFERROR(IF(Table1[[#This Row],[Multi-lens? 1]]="No", 1, IF(Table1[[#This Row],[Multi-lens? 1]]="Dual", 2, IF(Table1[[#This Row],[Multi-lens? 1]]="Quad", 4, ""))),"")</f>
        <v/>
      </c>
      <c r="I2567" s="9" t="str">
        <f>IFERROR(Table1[[#This Row],[Name]],"")</f>
        <v/>
      </c>
      <c r="K2567" s="3" t="str">
        <f t="shared" si="244"/>
        <v/>
      </c>
      <c r="M2567" s="4" t="e">
        <f>IF(Table1[[#This Row],[Import to Gateway Calculator?]]="Yes",IFERROR(Table1[[#This Row],[Streaming Resolution '[MP']]],""),0)</f>
        <v>#VALUE!</v>
      </c>
      <c r="N2567" s="4" t="e">
        <f>IF(Table1[[#This Row],[Import to Gateway Calculator?]]="Yes",IFERROR(Table1[[#This Row],[Recording Resolution '[MP']]],""),0)</f>
        <v>#VALUE!</v>
      </c>
      <c r="O2567" s="4" t="e">
        <f>IF(Table1[[#This Row],[Import to Gateway Calculator?]]="Yes",IFERROR(Table1[[#This Row],[Frame Rate '[FPS'] 1]],""),0)</f>
        <v>#VALUE!</v>
      </c>
      <c r="P2567" s="4" t="e">
        <f>IF(Table1[[#This Row],[Import to Gateway Calculator?]]="Yes",IFERROR(Table1[[#This Row],[Days of Storage 1]],""),0)</f>
        <v>#VALUE!</v>
      </c>
    </row>
    <row r="2568" spans="1:16" x14ac:dyDescent="0.25">
      <c r="A2568" s="5" t="e">
        <f t="shared" si="245"/>
        <v>#VALUE!</v>
      </c>
      <c r="B2568" s="6" t="str">
        <f>IFERROR(IF(Table1[[#This Row],[Multi-lens? 1]]="No", 1, IF(Table1[[#This Row],[Multi-lens? 1]]="Dual", 2, IF(Table1[[#This Row],[Multi-lens? 1]]="Quad", 4, ""))),"")</f>
        <v/>
      </c>
      <c r="C2568" s="6" t="e">
        <f t="shared" si="246"/>
        <v>#VALUE!</v>
      </c>
      <c r="D2568" s="6" t="e">
        <f t="shared" si="247"/>
        <v>#VALUE!</v>
      </c>
      <c r="E2568" s="6" t="e">
        <f t="shared" si="248"/>
        <v>#VALUE!</v>
      </c>
      <c r="F2568" s="6" t="e">
        <f t="shared" si="249"/>
        <v>#VALUE!</v>
      </c>
      <c r="H2568" s="6" t="str">
        <f>IFERROR(IF(Table1[[#This Row],[Multi-lens? 1]]="No", 1, IF(Table1[[#This Row],[Multi-lens? 1]]="Dual", 2, IF(Table1[[#This Row],[Multi-lens? 1]]="Quad", 4, ""))),"")</f>
        <v/>
      </c>
      <c r="I2568" s="9" t="str">
        <f>IFERROR(Table1[[#This Row],[Name]],"")</f>
        <v/>
      </c>
      <c r="K2568" s="3" t="str">
        <f t="shared" si="244"/>
        <v/>
      </c>
      <c r="M2568" s="4" t="e">
        <f>IF(Table1[[#This Row],[Import to Gateway Calculator?]]="Yes",IFERROR(Table1[[#This Row],[Streaming Resolution '[MP']]],""),0)</f>
        <v>#VALUE!</v>
      </c>
      <c r="N2568" s="4" t="e">
        <f>IF(Table1[[#This Row],[Import to Gateway Calculator?]]="Yes",IFERROR(Table1[[#This Row],[Recording Resolution '[MP']]],""),0)</f>
        <v>#VALUE!</v>
      </c>
      <c r="O2568" s="4" t="e">
        <f>IF(Table1[[#This Row],[Import to Gateway Calculator?]]="Yes",IFERROR(Table1[[#This Row],[Frame Rate '[FPS'] 1]],""),0)</f>
        <v>#VALUE!</v>
      </c>
      <c r="P2568" s="4" t="e">
        <f>IF(Table1[[#This Row],[Import to Gateway Calculator?]]="Yes",IFERROR(Table1[[#This Row],[Days of Storage 1]],""),0)</f>
        <v>#VALUE!</v>
      </c>
    </row>
    <row r="2569" spans="1:16" x14ac:dyDescent="0.25">
      <c r="A2569" s="5" t="e">
        <f t="shared" si="245"/>
        <v>#VALUE!</v>
      </c>
      <c r="B2569" s="6" t="str">
        <f>IFERROR(IF(Table1[[#This Row],[Multi-lens? 1]]="No", 1, IF(Table1[[#This Row],[Multi-lens? 1]]="Dual", 2, IF(Table1[[#This Row],[Multi-lens? 1]]="Quad", 4, ""))),"")</f>
        <v/>
      </c>
      <c r="C2569" s="6" t="e">
        <f t="shared" si="246"/>
        <v>#VALUE!</v>
      </c>
      <c r="D2569" s="6" t="e">
        <f t="shared" si="247"/>
        <v>#VALUE!</v>
      </c>
      <c r="E2569" s="6" t="e">
        <f t="shared" si="248"/>
        <v>#VALUE!</v>
      </c>
      <c r="F2569" s="6" t="e">
        <f t="shared" si="249"/>
        <v>#VALUE!</v>
      </c>
      <c r="H2569" s="6" t="str">
        <f>IFERROR(IF(Table1[[#This Row],[Multi-lens? 1]]="No", 1, IF(Table1[[#This Row],[Multi-lens? 1]]="Dual", 2, IF(Table1[[#This Row],[Multi-lens? 1]]="Quad", 4, ""))),"")</f>
        <v/>
      </c>
      <c r="I2569" s="9" t="str">
        <f>IFERROR(Table1[[#This Row],[Name]],"")</f>
        <v/>
      </c>
      <c r="K2569" s="3" t="str">
        <f t="shared" si="244"/>
        <v/>
      </c>
      <c r="M2569" s="4" t="e">
        <f>IF(Table1[[#This Row],[Import to Gateway Calculator?]]="Yes",IFERROR(Table1[[#This Row],[Streaming Resolution '[MP']]],""),0)</f>
        <v>#VALUE!</v>
      </c>
      <c r="N2569" s="4" t="e">
        <f>IF(Table1[[#This Row],[Import to Gateway Calculator?]]="Yes",IFERROR(Table1[[#This Row],[Recording Resolution '[MP']]],""),0)</f>
        <v>#VALUE!</v>
      </c>
      <c r="O2569" s="4" t="e">
        <f>IF(Table1[[#This Row],[Import to Gateway Calculator?]]="Yes",IFERROR(Table1[[#This Row],[Frame Rate '[FPS'] 1]],""),0)</f>
        <v>#VALUE!</v>
      </c>
      <c r="P2569" s="4" t="e">
        <f>IF(Table1[[#This Row],[Import to Gateway Calculator?]]="Yes",IFERROR(Table1[[#This Row],[Days of Storage 1]],""),0)</f>
        <v>#VALUE!</v>
      </c>
    </row>
    <row r="2570" spans="1:16" x14ac:dyDescent="0.25">
      <c r="A2570" s="5" t="e">
        <f t="shared" si="245"/>
        <v>#VALUE!</v>
      </c>
      <c r="B2570" s="6" t="str">
        <f>IFERROR(IF(Table1[[#This Row],[Multi-lens? 1]]="No", 1, IF(Table1[[#This Row],[Multi-lens? 1]]="Dual", 2, IF(Table1[[#This Row],[Multi-lens? 1]]="Quad", 4, ""))),"")</f>
        <v/>
      </c>
      <c r="C2570" s="6" t="e">
        <f t="shared" si="246"/>
        <v>#VALUE!</v>
      </c>
      <c r="D2570" s="6" t="e">
        <f t="shared" si="247"/>
        <v>#VALUE!</v>
      </c>
      <c r="E2570" s="6" t="e">
        <f t="shared" si="248"/>
        <v>#VALUE!</v>
      </c>
      <c r="F2570" s="6" t="e">
        <f t="shared" si="249"/>
        <v>#VALUE!</v>
      </c>
      <c r="H2570" s="6" t="str">
        <f>IFERROR(IF(Table1[[#This Row],[Multi-lens? 1]]="No", 1, IF(Table1[[#This Row],[Multi-lens? 1]]="Dual", 2, IF(Table1[[#This Row],[Multi-lens? 1]]="Quad", 4, ""))),"")</f>
        <v/>
      </c>
      <c r="I2570" s="9" t="str">
        <f>IFERROR(Table1[[#This Row],[Name]],"")</f>
        <v/>
      </c>
      <c r="K2570" s="3" t="str">
        <f t="shared" si="244"/>
        <v/>
      </c>
      <c r="M2570" s="4" t="e">
        <f>IF(Table1[[#This Row],[Import to Gateway Calculator?]]="Yes",IFERROR(Table1[[#This Row],[Streaming Resolution '[MP']]],""),0)</f>
        <v>#VALUE!</v>
      </c>
      <c r="N2570" s="4" t="e">
        <f>IF(Table1[[#This Row],[Import to Gateway Calculator?]]="Yes",IFERROR(Table1[[#This Row],[Recording Resolution '[MP']]],""),0)</f>
        <v>#VALUE!</v>
      </c>
      <c r="O2570" s="4" t="e">
        <f>IF(Table1[[#This Row],[Import to Gateway Calculator?]]="Yes",IFERROR(Table1[[#This Row],[Frame Rate '[FPS'] 1]],""),0)</f>
        <v>#VALUE!</v>
      </c>
      <c r="P2570" s="4" t="e">
        <f>IF(Table1[[#This Row],[Import to Gateway Calculator?]]="Yes",IFERROR(Table1[[#This Row],[Days of Storage 1]],""),0)</f>
        <v>#VALUE!</v>
      </c>
    </row>
    <row r="2571" spans="1:16" x14ac:dyDescent="0.25">
      <c r="A2571" s="5" t="e">
        <f t="shared" si="245"/>
        <v>#VALUE!</v>
      </c>
      <c r="B2571" s="6" t="str">
        <f>IFERROR(IF(Table1[[#This Row],[Multi-lens? 1]]="No", 1, IF(Table1[[#This Row],[Multi-lens? 1]]="Dual", 2, IF(Table1[[#This Row],[Multi-lens? 1]]="Quad", 4, ""))),"")</f>
        <v/>
      </c>
      <c r="C2571" s="6" t="e">
        <f t="shared" si="246"/>
        <v>#VALUE!</v>
      </c>
      <c r="D2571" s="6" t="e">
        <f t="shared" si="247"/>
        <v>#VALUE!</v>
      </c>
      <c r="E2571" s="6" t="e">
        <f t="shared" si="248"/>
        <v>#VALUE!</v>
      </c>
      <c r="F2571" s="6" t="e">
        <f t="shared" si="249"/>
        <v>#VALUE!</v>
      </c>
      <c r="H2571" s="6" t="str">
        <f>IFERROR(IF(Table1[[#This Row],[Multi-lens? 1]]="No", 1, IF(Table1[[#This Row],[Multi-lens? 1]]="Dual", 2, IF(Table1[[#This Row],[Multi-lens? 1]]="Quad", 4, ""))),"")</f>
        <v/>
      </c>
      <c r="I2571" s="9" t="str">
        <f>IFERROR(Table1[[#This Row],[Name]],"")</f>
        <v/>
      </c>
      <c r="K2571" s="3" t="str">
        <f t="shared" si="244"/>
        <v/>
      </c>
      <c r="M2571" s="4" t="e">
        <f>IF(Table1[[#This Row],[Import to Gateway Calculator?]]="Yes",IFERROR(Table1[[#This Row],[Streaming Resolution '[MP']]],""),0)</f>
        <v>#VALUE!</v>
      </c>
      <c r="N2571" s="4" t="e">
        <f>IF(Table1[[#This Row],[Import to Gateway Calculator?]]="Yes",IFERROR(Table1[[#This Row],[Recording Resolution '[MP']]],""),0)</f>
        <v>#VALUE!</v>
      </c>
      <c r="O2571" s="4" t="e">
        <f>IF(Table1[[#This Row],[Import to Gateway Calculator?]]="Yes",IFERROR(Table1[[#This Row],[Frame Rate '[FPS'] 1]],""),0)</f>
        <v>#VALUE!</v>
      </c>
      <c r="P2571" s="4" t="e">
        <f>IF(Table1[[#This Row],[Import to Gateway Calculator?]]="Yes",IFERROR(Table1[[#This Row],[Days of Storage 1]],""),0)</f>
        <v>#VALUE!</v>
      </c>
    </row>
    <row r="2572" spans="1:16" x14ac:dyDescent="0.25">
      <c r="A2572" s="5" t="e">
        <f t="shared" si="245"/>
        <v>#VALUE!</v>
      </c>
      <c r="B2572" s="6" t="str">
        <f>IFERROR(IF(Table1[[#This Row],[Multi-lens? 1]]="No", 1, IF(Table1[[#This Row],[Multi-lens? 1]]="Dual", 2, IF(Table1[[#This Row],[Multi-lens? 1]]="Quad", 4, ""))),"")</f>
        <v/>
      </c>
      <c r="C2572" s="6" t="e">
        <f t="shared" si="246"/>
        <v>#VALUE!</v>
      </c>
      <c r="D2572" s="6" t="e">
        <f t="shared" si="247"/>
        <v>#VALUE!</v>
      </c>
      <c r="E2572" s="6" t="e">
        <f t="shared" si="248"/>
        <v>#VALUE!</v>
      </c>
      <c r="F2572" s="6" t="e">
        <f t="shared" si="249"/>
        <v>#VALUE!</v>
      </c>
      <c r="H2572" s="6" t="str">
        <f>IFERROR(IF(Table1[[#This Row],[Multi-lens? 1]]="No", 1, IF(Table1[[#This Row],[Multi-lens? 1]]="Dual", 2, IF(Table1[[#This Row],[Multi-lens? 1]]="Quad", 4, ""))),"")</f>
        <v/>
      </c>
      <c r="I2572" s="9" t="str">
        <f>IFERROR(Table1[[#This Row],[Name]],"")</f>
        <v/>
      </c>
      <c r="K2572" s="3" t="str">
        <f t="shared" si="244"/>
        <v/>
      </c>
      <c r="M2572" s="4" t="e">
        <f>IF(Table1[[#This Row],[Import to Gateway Calculator?]]="Yes",IFERROR(Table1[[#This Row],[Streaming Resolution '[MP']]],""),0)</f>
        <v>#VALUE!</v>
      </c>
      <c r="N2572" s="4" t="e">
        <f>IF(Table1[[#This Row],[Import to Gateway Calculator?]]="Yes",IFERROR(Table1[[#This Row],[Recording Resolution '[MP']]],""),0)</f>
        <v>#VALUE!</v>
      </c>
      <c r="O2572" s="4" t="e">
        <f>IF(Table1[[#This Row],[Import to Gateway Calculator?]]="Yes",IFERROR(Table1[[#This Row],[Frame Rate '[FPS'] 1]],""),0)</f>
        <v>#VALUE!</v>
      </c>
      <c r="P2572" s="4" t="e">
        <f>IF(Table1[[#This Row],[Import to Gateway Calculator?]]="Yes",IFERROR(Table1[[#This Row],[Days of Storage 1]],""),0)</f>
        <v>#VALUE!</v>
      </c>
    </row>
    <row r="2573" spans="1:16" x14ac:dyDescent="0.25">
      <c r="A2573" s="5" t="e">
        <f t="shared" si="245"/>
        <v>#VALUE!</v>
      </c>
      <c r="B2573" s="6" t="str">
        <f>IFERROR(IF(Table1[[#This Row],[Multi-lens? 1]]="No", 1, IF(Table1[[#This Row],[Multi-lens? 1]]="Dual", 2, IF(Table1[[#This Row],[Multi-lens? 1]]="Quad", 4, ""))),"")</f>
        <v/>
      </c>
      <c r="C2573" s="6" t="e">
        <f t="shared" si="246"/>
        <v>#VALUE!</v>
      </c>
      <c r="D2573" s="6" t="e">
        <f t="shared" si="247"/>
        <v>#VALUE!</v>
      </c>
      <c r="E2573" s="6" t="e">
        <f t="shared" si="248"/>
        <v>#VALUE!</v>
      </c>
      <c r="F2573" s="6" t="e">
        <f t="shared" si="249"/>
        <v>#VALUE!</v>
      </c>
      <c r="H2573" s="6" t="str">
        <f>IFERROR(IF(Table1[[#This Row],[Multi-lens? 1]]="No", 1, IF(Table1[[#This Row],[Multi-lens? 1]]="Dual", 2, IF(Table1[[#This Row],[Multi-lens? 1]]="Quad", 4, ""))),"")</f>
        <v/>
      </c>
      <c r="I2573" s="9" t="str">
        <f>IFERROR(Table1[[#This Row],[Name]],"")</f>
        <v/>
      </c>
      <c r="K2573" s="3" t="str">
        <f t="shared" si="244"/>
        <v/>
      </c>
      <c r="M2573" s="4" t="e">
        <f>IF(Table1[[#This Row],[Import to Gateway Calculator?]]="Yes",IFERROR(Table1[[#This Row],[Streaming Resolution '[MP']]],""),0)</f>
        <v>#VALUE!</v>
      </c>
      <c r="N2573" s="4" t="e">
        <f>IF(Table1[[#This Row],[Import to Gateway Calculator?]]="Yes",IFERROR(Table1[[#This Row],[Recording Resolution '[MP']]],""),0)</f>
        <v>#VALUE!</v>
      </c>
      <c r="O2573" s="4" t="e">
        <f>IF(Table1[[#This Row],[Import to Gateway Calculator?]]="Yes",IFERROR(Table1[[#This Row],[Frame Rate '[FPS'] 1]],""),0)</f>
        <v>#VALUE!</v>
      </c>
      <c r="P2573" s="4" t="e">
        <f>IF(Table1[[#This Row],[Import to Gateway Calculator?]]="Yes",IFERROR(Table1[[#This Row],[Days of Storage 1]],""),0)</f>
        <v>#VALUE!</v>
      </c>
    </row>
    <row r="2574" spans="1:16" x14ac:dyDescent="0.25">
      <c r="A2574" s="5" t="e">
        <f t="shared" si="245"/>
        <v>#VALUE!</v>
      </c>
      <c r="B2574" s="6" t="str">
        <f>IFERROR(IF(Table1[[#This Row],[Multi-lens? 1]]="No", 1, IF(Table1[[#This Row],[Multi-lens? 1]]="Dual", 2, IF(Table1[[#This Row],[Multi-lens? 1]]="Quad", 4, ""))),"")</f>
        <v/>
      </c>
      <c r="C2574" s="6" t="e">
        <f t="shared" si="246"/>
        <v>#VALUE!</v>
      </c>
      <c r="D2574" s="6" t="e">
        <f t="shared" si="247"/>
        <v>#VALUE!</v>
      </c>
      <c r="E2574" s="6" t="e">
        <f t="shared" si="248"/>
        <v>#VALUE!</v>
      </c>
      <c r="F2574" s="6" t="e">
        <f t="shared" si="249"/>
        <v>#VALUE!</v>
      </c>
      <c r="H2574" s="6" t="str">
        <f>IFERROR(IF(Table1[[#This Row],[Multi-lens? 1]]="No", 1, IF(Table1[[#This Row],[Multi-lens? 1]]="Dual", 2, IF(Table1[[#This Row],[Multi-lens? 1]]="Quad", 4, ""))),"")</f>
        <v/>
      </c>
      <c r="I2574" s="9" t="str">
        <f>IFERROR(Table1[[#This Row],[Name]],"")</f>
        <v/>
      </c>
      <c r="K2574" s="3" t="str">
        <f t="shared" si="244"/>
        <v/>
      </c>
      <c r="M2574" s="4" t="e">
        <f>IF(Table1[[#This Row],[Import to Gateway Calculator?]]="Yes",IFERROR(Table1[[#This Row],[Streaming Resolution '[MP']]],""),0)</f>
        <v>#VALUE!</v>
      </c>
      <c r="N2574" s="4" t="e">
        <f>IF(Table1[[#This Row],[Import to Gateway Calculator?]]="Yes",IFERROR(Table1[[#This Row],[Recording Resolution '[MP']]],""),0)</f>
        <v>#VALUE!</v>
      </c>
      <c r="O2574" s="4" t="e">
        <f>IF(Table1[[#This Row],[Import to Gateway Calculator?]]="Yes",IFERROR(Table1[[#This Row],[Frame Rate '[FPS'] 1]],""),0)</f>
        <v>#VALUE!</v>
      </c>
      <c r="P2574" s="4" t="e">
        <f>IF(Table1[[#This Row],[Import to Gateway Calculator?]]="Yes",IFERROR(Table1[[#This Row],[Days of Storage 1]],""),0)</f>
        <v>#VALUE!</v>
      </c>
    </row>
    <row r="2575" spans="1:16" x14ac:dyDescent="0.25">
      <c r="A2575" s="5" t="e">
        <f t="shared" si="245"/>
        <v>#VALUE!</v>
      </c>
      <c r="B2575" s="6" t="str">
        <f>IFERROR(IF(Table1[[#This Row],[Multi-lens? 1]]="No", 1, IF(Table1[[#This Row],[Multi-lens? 1]]="Dual", 2, IF(Table1[[#This Row],[Multi-lens? 1]]="Quad", 4, ""))),"")</f>
        <v/>
      </c>
      <c r="C2575" s="6" t="e">
        <f t="shared" si="246"/>
        <v>#VALUE!</v>
      </c>
      <c r="D2575" s="6" t="e">
        <f t="shared" si="247"/>
        <v>#VALUE!</v>
      </c>
      <c r="E2575" s="6" t="e">
        <f t="shared" si="248"/>
        <v>#VALUE!</v>
      </c>
      <c r="F2575" s="6" t="e">
        <f t="shared" si="249"/>
        <v>#VALUE!</v>
      </c>
      <c r="H2575" s="6" t="str">
        <f>IFERROR(IF(Table1[[#This Row],[Multi-lens? 1]]="No", 1, IF(Table1[[#This Row],[Multi-lens? 1]]="Dual", 2, IF(Table1[[#This Row],[Multi-lens? 1]]="Quad", 4, ""))),"")</f>
        <v/>
      </c>
      <c r="I2575" s="9" t="str">
        <f>IFERROR(Table1[[#This Row],[Name]],"")</f>
        <v/>
      </c>
      <c r="K2575" s="3" t="str">
        <f t="shared" si="244"/>
        <v/>
      </c>
      <c r="M2575" s="4" t="e">
        <f>IF(Table1[[#This Row],[Import to Gateway Calculator?]]="Yes",IFERROR(Table1[[#This Row],[Streaming Resolution '[MP']]],""),0)</f>
        <v>#VALUE!</v>
      </c>
      <c r="N2575" s="4" t="e">
        <f>IF(Table1[[#This Row],[Import to Gateway Calculator?]]="Yes",IFERROR(Table1[[#This Row],[Recording Resolution '[MP']]],""),0)</f>
        <v>#VALUE!</v>
      </c>
      <c r="O2575" s="4" t="e">
        <f>IF(Table1[[#This Row],[Import to Gateway Calculator?]]="Yes",IFERROR(Table1[[#This Row],[Frame Rate '[FPS'] 1]],""),0)</f>
        <v>#VALUE!</v>
      </c>
      <c r="P2575" s="4" t="e">
        <f>IF(Table1[[#This Row],[Import to Gateway Calculator?]]="Yes",IFERROR(Table1[[#This Row],[Days of Storage 1]],""),0)</f>
        <v>#VALUE!</v>
      </c>
    </row>
    <row r="2576" spans="1:16" x14ac:dyDescent="0.25">
      <c r="A2576" s="5" t="e">
        <f t="shared" si="245"/>
        <v>#VALUE!</v>
      </c>
      <c r="B2576" s="6" t="str">
        <f>IFERROR(IF(Table1[[#This Row],[Multi-lens? 1]]="No", 1, IF(Table1[[#This Row],[Multi-lens? 1]]="Dual", 2, IF(Table1[[#This Row],[Multi-lens? 1]]="Quad", 4, ""))),"")</f>
        <v/>
      </c>
      <c r="C2576" s="6" t="e">
        <f t="shared" si="246"/>
        <v>#VALUE!</v>
      </c>
      <c r="D2576" s="6" t="e">
        <f t="shared" si="247"/>
        <v>#VALUE!</v>
      </c>
      <c r="E2576" s="6" t="e">
        <f t="shared" si="248"/>
        <v>#VALUE!</v>
      </c>
      <c r="F2576" s="6" t="e">
        <f t="shared" si="249"/>
        <v>#VALUE!</v>
      </c>
      <c r="H2576" s="6" t="str">
        <f>IFERROR(IF(Table1[[#This Row],[Multi-lens? 1]]="No", 1, IF(Table1[[#This Row],[Multi-lens? 1]]="Dual", 2, IF(Table1[[#This Row],[Multi-lens? 1]]="Quad", 4, ""))),"")</f>
        <v/>
      </c>
      <c r="I2576" s="9" t="str">
        <f>IFERROR(Table1[[#This Row],[Name]],"")</f>
        <v/>
      </c>
      <c r="K2576" s="3" t="str">
        <f t="shared" si="244"/>
        <v/>
      </c>
      <c r="M2576" s="4" t="e">
        <f>IF(Table1[[#This Row],[Import to Gateway Calculator?]]="Yes",IFERROR(Table1[[#This Row],[Streaming Resolution '[MP']]],""),0)</f>
        <v>#VALUE!</v>
      </c>
      <c r="N2576" s="4" t="e">
        <f>IF(Table1[[#This Row],[Import to Gateway Calculator?]]="Yes",IFERROR(Table1[[#This Row],[Recording Resolution '[MP']]],""),0)</f>
        <v>#VALUE!</v>
      </c>
      <c r="O2576" s="4" t="e">
        <f>IF(Table1[[#This Row],[Import to Gateway Calculator?]]="Yes",IFERROR(Table1[[#This Row],[Frame Rate '[FPS'] 1]],""),0)</f>
        <v>#VALUE!</v>
      </c>
      <c r="P2576" s="4" t="e">
        <f>IF(Table1[[#This Row],[Import to Gateway Calculator?]]="Yes",IFERROR(Table1[[#This Row],[Days of Storage 1]],""),0)</f>
        <v>#VALUE!</v>
      </c>
    </row>
    <row r="2577" spans="1:16" x14ac:dyDescent="0.25">
      <c r="A2577" s="5" t="e">
        <f t="shared" si="245"/>
        <v>#VALUE!</v>
      </c>
      <c r="B2577" s="6" t="str">
        <f>IFERROR(IF(Table1[[#This Row],[Multi-lens? 1]]="No", 1, IF(Table1[[#This Row],[Multi-lens? 1]]="Dual", 2, IF(Table1[[#This Row],[Multi-lens? 1]]="Quad", 4, ""))),"")</f>
        <v/>
      </c>
      <c r="C2577" s="6" t="e">
        <f t="shared" si="246"/>
        <v>#VALUE!</v>
      </c>
      <c r="D2577" s="6" t="e">
        <f t="shared" si="247"/>
        <v>#VALUE!</v>
      </c>
      <c r="E2577" s="6" t="e">
        <f t="shared" si="248"/>
        <v>#VALUE!</v>
      </c>
      <c r="F2577" s="6" t="e">
        <f t="shared" si="249"/>
        <v>#VALUE!</v>
      </c>
      <c r="H2577" s="6" t="str">
        <f>IFERROR(IF(Table1[[#This Row],[Multi-lens? 1]]="No", 1, IF(Table1[[#This Row],[Multi-lens? 1]]="Dual", 2, IF(Table1[[#This Row],[Multi-lens? 1]]="Quad", 4, ""))),"")</f>
        <v/>
      </c>
      <c r="I2577" s="9" t="str">
        <f>IFERROR(Table1[[#This Row],[Name]],"")</f>
        <v/>
      </c>
      <c r="K2577" s="3" t="str">
        <f t="shared" si="244"/>
        <v/>
      </c>
      <c r="M2577" s="4" t="e">
        <f>IF(Table1[[#This Row],[Import to Gateway Calculator?]]="Yes",IFERROR(Table1[[#This Row],[Streaming Resolution '[MP']]],""),0)</f>
        <v>#VALUE!</v>
      </c>
      <c r="N2577" s="4" t="e">
        <f>IF(Table1[[#This Row],[Import to Gateway Calculator?]]="Yes",IFERROR(Table1[[#This Row],[Recording Resolution '[MP']]],""),0)</f>
        <v>#VALUE!</v>
      </c>
      <c r="O2577" s="4" t="e">
        <f>IF(Table1[[#This Row],[Import to Gateway Calculator?]]="Yes",IFERROR(Table1[[#This Row],[Frame Rate '[FPS'] 1]],""),0)</f>
        <v>#VALUE!</v>
      </c>
      <c r="P2577" s="4" t="e">
        <f>IF(Table1[[#This Row],[Import to Gateway Calculator?]]="Yes",IFERROR(Table1[[#This Row],[Days of Storage 1]],""),0)</f>
        <v>#VALUE!</v>
      </c>
    </row>
    <row r="2578" spans="1:16" x14ac:dyDescent="0.25">
      <c r="A2578" s="5" t="e">
        <f t="shared" si="245"/>
        <v>#VALUE!</v>
      </c>
      <c r="B2578" s="6" t="str">
        <f>IFERROR(IF(Table1[[#This Row],[Multi-lens? 1]]="No", 1, IF(Table1[[#This Row],[Multi-lens? 1]]="Dual", 2, IF(Table1[[#This Row],[Multi-lens? 1]]="Quad", 4, ""))),"")</f>
        <v/>
      </c>
      <c r="C2578" s="6" t="e">
        <f t="shared" si="246"/>
        <v>#VALUE!</v>
      </c>
      <c r="D2578" s="6" t="e">
        <f t="shared" si="247"/>
        <v>#VALUE!</v>
      </c>
      <c r="E2578" s="6" t="e">
        <f t="shared" si="248"/>
        <v>#VALUE!</v>
      </c>
      <c r="F2578" s="6" t="e">
        <f t="shared" si="249"/>
        <v>#VALUE!</v>
      </c>
      <c r="H2578" s="6" t="str">
        <f>IFERROR(IF(Table1[[#This Row],[Multi-lens? 1]]="No", 1, IF(Table1[[#This Row],[Multi-lens? 1]]="Dual", 2, IF(Table1[[#This Row],[Multi-lens? 1]]="Quad", 4, ""))),"")</f>
        <v/>
      </c>
      <c r="I2578" s="9" t="str">
        <f>IFERROR(Table1[[#This Row],[Name]],"")</f>
        <v/>
      </c>
      <c r="K2578" s="3" t="str">
        <f t="shared" si="244"/>
        <v/>
      </c>
      <c r="M2578" s="4" t="e">
        <f>IF(Table1[[#This Row],[Import to Gateway Calculator?]]="Yes",IFERROR(Table1[[#This Row],[Streaming Resolution '[MP']]],""),0)</f>
        <v>#VALUE!</v>
      </c>
      <c r="N2578" s="4" t="e">
        <f>IF(Table1[[#This Row],[Import to Gateway Calculator?]]="Yes",IFERROR(Table1[[#This Row],[Recording Resolution '[MP']]],""),0)</f>
        <v>#VALUE!</v>
      </c>
      <c r="O2578" s="4" t="e">
        <f>IF(Table1[[#This Row],[Import to Gateway Calculator?]]="Yes",IFERROR(Table1[[#This Row],[Frame Rate '[FPS'] 1]],""),0)</f>
        <v>#VALUE!</v>
      </c>
      <c r="P2578" s="4" t="e">
        <f>IF(Table1[[#This Row],[Import to Gateway Calculator?]]="Yes",IFERROR(Table1[[#This Row],[Days of Storage 1]],""),0)</f>
        <v>#VALUE!</v>
      </c>
    </row>
    <row r="2579" spans="1:16" x14ac:dyDescent="0.25">
      <c r="A2579" s="5" t="e">
        <f t="shared" si="245"/>
        <v>#VALUE!</v>
      </c>
      <c r="B2579" s="6" t="str">
        <f>IFERROR(IF(Table1[[#This Row],[Multi-lens? 1]]="No", 1, IF(Table1[[#This Row],[Multi-lens? 1]]="Dual", 2, IF(Table1[[#This Row],[Multi-lens? 1]]="Quad", 4, ""))),"")</f>
        <v/>
      </c>
      <c r="C2579" s="6" t="e">
        <f t="shared" si="246"/>
        <v>#VALUE!</v>
      </c>
      <c r="D2579" s="6" t="e">
        <f t="shared" si="247"/>
        <v>#VALUE!</v>
      </c>
      <c r="E2579" s="6" t="e">
        <f t="shared" si="248"/>
        <v>#VALUE!</v>
      </c>
      <c r="F2579" s="6" t="e">
        <f t="shared" si="249"/>
        <v>#VALUE!</v>
      </c>
      <c r="H2579" s="6" t="str">
        <f>IFERROR(IF(Table1[[#This Row],[Multi-lens? 1]]="No", 1, IF(Table1[[#This Row],[Multi-lens? 1]]="Dual", 2, IF(Table1[[#This Row],[Multi-lens? 1]]="Quad", 4, ""))),"")</f>
        <v/>
      </c>
      <c r="I2579" s="9" t="str">
        <f>IFERROR(Table1[[#This Row],[Name]],"")</f>
        <v/>
      </c>
      <c r="K2579" s="3" t="str">
        <f t="shared" si="244"/>
        <v/>
      </c>
      <c r="M2579" s="4" t="e">
        <f>IF(Table1[[#This Row],[Import to Gateway Calculator?]]="Yes",IFERROR(Table1[[#This Row],[Streaming Resolution '[MP']]],""),0)</f>
        <v>#VALUE!</v>
      </c>
      <c r="N2579" s="4" t="e">
        <f>IF(Table1[[#This Row],[Import to Gateway Calculator?]]="Yes",IFERROR(Table1[[#This Row],[Recording Resolution '[MP']]],""),0)</f>
        <v>#VALUE!</v>
      </c>
      <c r="O2579" s="4" t="e">
        <f>IF(Table1[[#This Row],[Import to Gateway Calculator?]]="Yes",IFERROR(Table1[[#This Row],[Frame Rate '[FPS'] 1]],""),0)</f>
        <v>#VALUE!</v>
      </c>
      <c r="P2579" s="4" t="e">
        <f>IF(Table1[[#This Row],[Import to Gateway Calculator?]]="Yes",IFERROR(Table1[[#This Row],[Days of Storage 1]],""),0)</f>
        <v>#VALUE!</v>
      </c>
    </row>
    <row r="2580" spans="1:16" x14ac:dyDescent="0.25">
      <c r="A2580" s="5" t="e">
        <f t="shared" si="245"/>
        <v>#VALUE!</v>
      </c>
      <c r="B2580" s="6" t="str">
        <f>IFERROR(IF(Table1[[#This Row],[Multi-lens? 1]]="No", 1, IF(Table1[[#This Row],[Multi-lens? 1]]="Dual", 2, IF(Table1[[#This Row],[Multi-lens? 1]]="Quad", 4, ""))),"")</f>
        <v/>
      </c>
      <c r="C2580" s="6" t="e">
        <f t="shared" si="246"/>
        <v>#VALUE!</v>
      </c>
      <c r="D2580" s="6" t="e">
        <f t="shared" si="247"/>
        <v>#VALUE!</v>
      </c>
      <c r="E2580" s="6" t="e">
        <f t="shared" si="248"/>
        <v>#VALUE!</v>
      </c>
      <c r="F2580" s="6" t="e">
        <f t="shared" si="249"/>
        <v>#VALUE!</v>
      </c>
      <c r="H2580" s="6" t="str">
        <f>IFERROR(IF(Table1[[#This Row],[Multi-lens? 1]]="No", 1, IF(Table1[[#This Row],[Multi-lens? 1]]="Dual", 2, IF(Table1[[#This Row],[Multi-lens? 1]]="Quad", 4, ""))),"")</f>
        <v/>
      </c>
      <c r="I2580" s="9" t="str">
        <f>IFERROR(Table1[[#This Row],[Name]],"")</f>
        <v/>
      </c>
      <c r="K2580" s="3" t="str">
        <f t="shared" si="244"/>
        <v/>
      </c>
      <c r="M2580" s="4" t="e">
        <f>IF(Table1[[#This Row],[Import to Gateway Calculator?]]="Yes",IFERROR(Table1[[#This Row],[Streaming Resolution '[MP']]],""),0)</f>
        <v>#VALUE!</v>
      </c>
      <c r="N2580" s="4" t="e">
        <f>IF(Table1[[#This Row],[Import to Gateway Calculator?]]="Yes",IFERROR(Table1[[#This Row],[Recording Resolution '[MP']]],""),0)</f>
        <v>#VALUE!</v>
      </c>
      <c r="O2580" s="4" t="e">
        <f>IF(Table1[[#This Row],[Import to Gateway Calculator?]]="Yes",IFERROR(Table1[[#This Row],[Frame Rate '[FPS'] 1]],""),0)</f>
        <v>#VALUE!</v>
      </c>
      <c r="P2580" s="4" t="e">
        <f>IF(Table1[[#This Row],[Import to Gateway Calculator?]]="Yes",IFERROR(Table1[[#This Row],[Days of Storage 1]],""),0)</f>
        <v>#VALUE!</v>
      </c>
    </row>
    <row r="2581" spans="1:16" x14ac:dyDescent="0.25">
      <c r="A2581" s="5" t="e">
        <f t="shared" si="245"/>
        <v>#VALUE!</v>
      </c>
      <c r="B2581" s="6" t="str">
        <f>IFERROR(IF(Table1[[#This Row],[Multi-lens? 1]]="No", 1, IF(Table1[[#This Row],[Multi-lens? 1]]="Dual", 2, IF(Table1[[#This Row],[Multi-lens? 1]]="Quad", 4, ""))),"")</f>
        <v/>
      </c>
      <c r="C2581" s="6" t="e">
        <f t="shared" si="246"/>
        <v>#VALUE!</v>
      </c>
      <c r="D2581" s="6" t="e">
        <f t="shared" si="247"/>
        <v>#VALUE!</v>
      </c>
      <c r="E2581" s="6" t="e">
        <f t="shared" si="248"/>
        <v>#VALUE!</v>
      </c>
      <c r="F2581" s="6" t="e">
        <f t="shared" si="249"/>
        <v>#VALUE!</v>
      </c>
      <c r="H2581" s="6" t="str">
        <f>IFERROR(IF(Table1[[#This Row],[Multi-lens? 1]]="No", 1, IF(Table1[[#This Row],[Multi-lens? 1]]="Dual", 2, IF(Table1[[#This Row],[Multi-lens? 1]]="Quad", 4, ""))),"")</f>
        <v/>
      </c>
      <c r="I2581" s="9" t="str">
        <f>IFERROR(Table1[[#This Row],[Name]],"")</f>
        <v/>
      </c>
      <c r="K2581" s="3" t="str">
        <f t="shared" si="244"/>
        <v/>
      </c>
      <c r="M2581" s="4" t="e">
        <f>IF(Table1[[#This Row],[Import to Gateway Calculator?]]="Yes",IFERROR(Table1[[#This Row],[Streaming Resolution '[MP']]],""),0)</f>
        <v>#VALUE!</v>
      </c>
      <c r="N2581" s="4" t="e">
        <f>IF(Table1[[#This Row],[Import to Gateway Calculator?]]="Yes",IFERROR(Table1[[#This Row],[Recording Resolution '[MP']]],""),0)</f>
        <v>#VALUE!</v>
      </c>
      <c r="O2581" s="4" t="e">
        <f>IF(Table1[[#This Row],[Import to Gateway Calculator?]]="Yes",IFERROR(Table1[[#This Row],[Frame Rate '[FPS'] 1]],""),0)</f>
        <v>#VALUE!</v>
      </c>
      <c r="P2581" s="4" t="e">
        <f>IF(Table1[[#This Row],[Import to Gateway Calculator?]]="Yes",IFERROR(Table1[[#This Row],[Days of Storage 1]],""),0)</f>
        <v>#VALUE!</v>
      </c>
    </row>
    <row r="2582" spans="1:16" x14ac:dyDescent="0.25">
      <c r="A2582" s="5" t="e">
        <f t="shared" si="245"/>
        <v>#VALUE!</v>
      </c>
      <c r="B2582" s="6" t="str">
        <f>IFERROR(IF(Table1[[#This Row],[Multi-lens? 1]]="No", 1, IF(Table1[[#This Row],[Multi-lens? 1]]="Dual", 2, IF(Table1[[#This Row],[Multi-lens? 1]]="Quad", 4, ""))),"")</f>
        <v/>
      </c>
      <c r="C2582" s="6" t="e">
        <f t="shared" si="246"/>
        <v>#VALUE!</v>
      </c>
      <c r="D2582" s="6" t="e">
        <f t="shared" si="247"/>
        <v>#VALUE!</v>
      </c>
      <c r="E2582" s="6" t="e">
        <f t="shared" si="248"/>
        <v>#VALUE!</v>
      </c>
      <c r="F2582" s="6" t="e">
        <f t="shared" si="249"/>
        <v>#VALUE!</v>
      </c>
      <c r="H2582" s="6" t="str">
        <f>IFERROR(IF(Table1[[#This Row],[Multi-lens? 1]]="No", 1, IF(Table1[[#This Row],[Multi-lens? 1]]="Dual", 2, IF(Table1[[#This Row],[Multi-lens? 1]]="Quad", 4, ""))),"")</f>
        <v/>
      </c>
      <c r="I2582" s="9" t="str">
        <f>IFERROR(Table1[[#This Row],[Name]],"")</f>
        <v/>
      </c>
      <c r="K2582" s="3" t="str">
        <f t="shared" si="244"/>
        <v/>
      </c>
      <c r="M2582" s="4" t="e">
        <f>IF(Table1[[#This Row],[Import to Gateway Calculator?]]="Yes",IFERROR(Table1[[#This Row],[Streaming Resolution '[MP']]],""),0)</f>
        <v>#VALUE!</v>
      </c>
      <c r="N2582" s="4" t="e">
        <f>IF(Table1[[#This Row],[Import to Gateway Calculator?]]="Yes",IFERROR(Table1[[#This Row],[Recording Resolution '[MP']]],""),0)</f>
        <v>#VALUE!</v>
      </c>
      <c r="O2582" s="4" t="e">
        <f>IF(Table1[[#This Row],[Import to Gateway Calculator?]]="Yes",IFERROR(Table1[[#This Row],[Frame Rate '[FPS'] 1]],""),0)</f>
        <v>#VALUE!</v>
      </c>
      <c r="P2582" s="4" t="e">
        <f>IF(Table1[[#This Row],[Import to Gateway Calculator?]]="Yes",IFERROR(Table1[[#This Row],[Days of Storage 1]],""),0)</f>
        <v>#VALUE!</v>
      </c>
    </row>
    <row r="2583" spans="1:16" x14ac:dyDescent="0.25">
      <c r="A2583" s="5" t="e">
        <f t="shared" si="245"/>
        <v>#VALUE!</v>
      </c>
      <c r="B2583" s="6" t="str">
        <f>IFERROR(IF(Table1[[#This Row],[Multi-lens? 1]]="No", 1, IF(Table1[[#This Row],[Multi-lens? 1]]="Dual", 2, IF(Table1[[#This Row],[Multi-lens? 1]]="Quad", 4, ""))),"")</f>
        <v/>
      </c>
      <c r="C2583" s="6" t="e">
        <f t="shared" si="246"/>
        <v>#VALUE!</v>
      </c>
      <c r="D2583" s="6" t="e">
        <f t="shared" si="247"/>
        <v>#VALUE!</v>
      </c>
      <c r="E2583" s="6" t="e">
        <f t="shared" si="248"/>
        <v>#VALUE!</v>
      </c>
      <c r="F2583" s="6" t="e">
        <f t="shared" si="249"/>
        <v>#VALUE!</v>
      </c>
      <c r="H2583" s="6" t="str">
        <f>IFERROR(IF(Table1[[#This Row],[Multi-lens? 1]]="No", 1, IF(Table1[[#This Row],[Multi-lens? 1]]="Dual", 2, IF(Table1[[#This Row],[Multi-lens? 1]]="Quad", 4, ""))),"")</f>
        <v/>
      </c>
      <c r="I2583" s="9" t="str">
        <f>IFERROR(Table1[[#This Row],[Name]],"")</f>
        <v/>
      </c>
      <c r="K2583" s="3" t="str">
        <f t="shared" si="244"/>
        <v/>
      </c>
      <c r="M2583" s="4" t="e">
        <f>IF(Table1[[#This Row],[Import to Gateway Calculator?]]="Yes",IFERROR(Table1[[#This Row],[Streaming Resolution '[MP']]],""),0)</f>
        <v>#VALUE!</v>
      </c>
      <c r="N2583" s="4" t="e">
        <f>IF(Table1[[#This Row],[Import to Gateway Calculator?]]="Yes",IFERROR(Table1[[#This Row],[Recording Resolution '[MP']]],""),0)</f>
        <v>#VALUE!</v>
      </c>
      <c r="O2583" s="4" t="e">
        <f>IF(Table1[[#This Row],[Import to Gateway Calculator?]]="Yes",IFERROR(Table1[[#This Row],[Frame Rate '[FPS'] 1]],""),0)</f>
        <v>#VALUE!</v>
      </c>
      <c r="P2583" s="4" t="e">
        <f>IF(Table1[[#This Row],[Import to Gateway Calculator?]]="Yes",IFERROR(Table1[[#This Row],[Days of Storage 1]],""),0)</f>
        <v>#VALUE!</v>
      </c>
    </row>
    <row r="2584" spans="1:16" x14ac:dyDescent="0.25">
      <c r="A2584" s="5" t="e">
        <f t="shared" si="245"/>
        <v>#VALUE!</v>
      </c>
      <c r="B2584" s="6" t="str">
        <f>IFERROR(IF(Table1[[#This Row],[Multi-lens? 1]]="No", 1, IF(Table1[[#This Row],[Multi-lens? 1]]="Dual", 2, IF(Table1[[#This Row],[Multi-lens? 1]]="Quad", 4, ""))),"")</f>
        <v/>
      </c>
      <c r="C2584" s="6" t="e">
        <f t="shared" si="246"/>
        <v>#VALUE!</v>
      </c>
      <c r="D2584" s="6" t="e">
        <f t="shared" si="247"/>
        <v>#VALUE!</v>
      </c>
      <c r="E2584" s="6" t="e">
        <f t="shared" si="248"/>
        <v>#VALUE!</v>
      </c>
      <c r="F2584" s="6" t="e">
        <f t="shared" si="249"/>
        <v>#VALUE!</v>
      </c>
      <c r="H2584" s="6" t="str">
        <f>IFERROR(IF(Table1[[#This Row],[Multi-lens? 1]]="No", 1, IF(Table1[[#This Row],[Multi-lens? 1]]="Dual", 2, IF(Table1[[#This Row],[Multi-lens? 1]]="Quad", 4, ""))),"")</f>
        <v/>
      </c>
      <c r="I2584" s="9" t="str">
        <f>IFERROR(Table1[[#This Row],[Name]],"")</f>
        <v/>
      </c>
      <c r="K2584" s="3" t="str">
        <f t="shared" si="244"/>
        <v/>
      </c>
      <c r="M2584" s="4" t="e">
        <f>IF(Table1[[#This Row],[Import to Gateway Calculator?]]="Yes",IFERROR(Table1[[#This Row],[Streaming Resolution '[MP']]],""),0)</f>
        <v>#VALUE!</v>
      </c>
      <c r="N2584" s="4" t="e">
        <f>IF(Table1[[#This Row],[Import to Gateway Calculator?]]="Yes",IFERROR(Table1[[#This Row],[Recording Resolution '[MP']]],""),0)</f>
        <v>#VALUE!</v>
      </c>
      <c r="O2584" s="4" t="e">
        <f>IF(Table1[[#This Row],[Import to Gateway Calculator?]]="Yes",IFERROR(Table1[[#This Row],[Frame Rate '[FPS'] 1]],""),0)</f>
        <v>#VALUE!</v>
      </c>
      <c r="P2584" s="4" t="e">
        <f>IF(Table1[[#This Row],[Import to Gateway Calculator?]]="Yes",IFERROR(Table1[[#This Row],[Days of Storage 1]],""),0)</f>
        <v>#VALUE!</v>
      </c>
    </row>
    <row r="2585" spans="1:16" x14ac:dyDescent="0.25">
      <c r="A2585" s="5" t="e">
        <f t="shared" si="245"/>
        <v>#VALUE!</v>
      </c>
      <c r="B2585" s="6" t="str">
        <f>IFERROR(IF(Table1[[#This Row],[Multi-lens? 1]]="No", 1, IF(Table1[[#This Row],[Multi-lens? 1]]="Dual", 2, IF(Table1[[#This Row],[Multi-lens? 1]]="Quad", 4, ""))),"")</f>
        <v/>
      </c>
      <c r="C2585" s="6" t="e">
        <f t="shared" si="246"/>
        <v>#VALUE!</v>
      </c>
      <c r="D2585" s="6" t="e">
        <f t="shared" si="247"/>
        <v>#VALUE!</v>
      </c>
      <c r="E2585" s="6" t="e">
        <f t="shared" si="248"/>
        <v>#VALUE!</v>
      </c>
      <c r="F2585" s="6" t="e">
        <f t="shared" si="249"/>
        <v>#VALUE!</v>
      </c>
      <c r="H2585" s="6" t="str">
        <f>IFERROR(IF(Table1[[#This Row],[Multi-lens? 1]]="No", 1, IF(Table1[[#This Row],[Multi-lens? 1]]="Dual", 2, IF(Table1[[#This Row],[Multi-lens? 1]]="Quad", 4, ""))),"")</f>
        <v/>
      </c>
      <c r="I2585" s="9" t="str">
        <f>IFERROR(Table1[[#This Row],[Name]],"")</f>
        <v/>
      </c>
      <c r="K2585" s="3" t="str">
        <f t="shared" si="244"/>
        <v/>
      </c>
      <c r="M2585" s="4" t="e">
        <f>IF(Table1[[#This Row],[Import to Gateway Calculator?]]="Yes",IFERROR(Table1[[#This Row],[Streaming Resolution '[MP']]],""),0)</f>
        <v>#VALUE!</v>
      </c>
      <c r="N2585" s="4" t="e">
        <f>IF(Table1[[#This Row],[Import to Gateway Calculator?]]="Yes",IFERROR(Table1[[#This Row],[Recording Resolution '[MP']]],""),0)</f>
        <v>#VALUE!</v>
      </c>
      <c r="O2585" s="4" t="e">
        <f>IF(Table1[[#This Row],[Import to Gateway Calculator?]]="Yes",IFERROR(Table1[[#This Row],[Frame Rate '[FPS'] 1]],""),0)</f>
        <v>#VALUE!</v>
      </c>
      <c r="P2585" s="4" t="e">
        <f>IF(Table1[[#This Row],[Import to Gateway Calculator?]]="Yes",IFERROR(Table1[[#This Row],[Days of Storage 1]],""),0)</f>
        <v>#VALUE!</v>
      </c>
    </row>
    <row r="2586" spans="1:16" x14ac:dyDescent="0.25">
      <c r="A2586" s="5" t="e">
        <f t="shared" si="245"/>
        <v>#VALUE!</v>
      </c>
      <c r="B2586" s="6" t="str">
        <f>IFERROR(IF(Table1[[#This Row],[Multi-lens? 1]]="No", 1, IF(Table1[[#This Row],[Multi-lens? 1]]="Dual", 2, IF(Table1[[#This Row],[Multi-lens? 1]]="Quad", 4, ""))),"")</f>
        <v/>
      </c>
      <c r="C2586" s="6" t="e">
        <f t="shared" si="246"/>
        <v>#VALUE!</v>
      </c>
      <c r="D2586" s="6" t="e">
        <f t="shared" si="247"/>
        <v>#VALUE!</v>
      </c>
      <c r="E2586" s="6" t="e">
        <f t="shared" si="248"/>
        <v>#VALUE!</v>
      </c>
      <c r="F2586" s="6" t="e">
        <f t="shared" si="249"/>
        <v>#VALUE!</v>
      </c>
      <c r="H2586" s="6" t="str">
        <f>IFERROR(IF(Table1[[#This Row],[Multi-lens? 1]]="No", 1, IF(Table1[[#This Row],[Multi-lens? 1]]="Dual", 2, IF(Table1[[#This Row],[Multi-lens? 1]]="Quad", 4, ""))),"")</f>
        <v/>
      </c>
      <c r="I2586" s="9" t="str">
        <f>IFERROR(Table1[[#This Row],[Name]],"")</f>
        <v/>
      </c>
      <c r="K2586" s="3" t="str">
        <f t="shared" si="244"/>
        <v/>
      </c>
      <c r="M2586" s="4" t="e">
        <f>IF(Table1[[#This Row],[Import to Gateway Calculator?]]="Yes",IFERROR(Table1[[#This Row],[Streaming Resolution '[MP']]],""),0)</f>
        <v>#VALUE!</v>
      </c>
      <c r="N2586" s="4" t="e">
        <f>IF(Table1[[#This Row],[Import to Gateway Calculator?]]="Yes",IFERROR(Table1[[#This Row],[Recording Resolution '[MP']]],""),0)</f>
        <v>#VALUE!</v>
      </c>
      <c r="O2586" s="4" t="e">
        <f>IF(Table1[[#This Row],[Import to Gateway Calculator?]]="Yes",IFERROR(Table1[[#This Row],[Frame Rate '[FPS'] 1]],""),0)</f>
        <v>#VALUE!</v>
      </c>
      <c r="P2586" s="4" t="e">
        <f>IF(Table1[[#This Row],[Import to Gateway Calculator?]]="Yes",IFERROR(Table1[[#This Row],[Days of Storage 1]],""),0)</f>
        <v>#VALUE!</v>
      </c>
    </row>
    <row r="2587" spans="1:16" x14ac:dyDescent="0.25">
      <c r="A2587" s="5" t="e">
        <f t="shared" si="245"/>
        <v>#VALUE!</v>
      </c>
      <c r="B2587" s="6" t="str">
        <f>IFERROR(IF(Table1[[#This Row],[Multi-lens? 1]]="No", 1, IF(Table1[[#This Row],[Multi-lens? 1]]="Dual", 2, IF(Table1[[#This Row],[Multi-lens? 1]]="Quad", 4, ""))),"")</f>
        <v/>
      </c>
      <c r="C2587" s="6" t="e">
        <f t="shared" si="246"/>
        <v>#VALUE!</v>
      </c>
      <c r="D2587" s="6" t="e">
        <f t="shared" si="247"/>
        <v>#VALUE!</v>
      </c>
      <c r="E2587" s="6" t="e">
        <f t="shared" si="248"/>
        <v>#VALUE!</v>
      </c>
      <c r="F2587" s="6" t="e">
        <f t="shared" si="249"/>
        <v>#VALUE!</v>
      </c>
      <c r="H2587" s="6" t="str">
        <f>IFERROR(IF(Table1[[#This Row],[Multi-lens? 1]]="No", 1, IF(Table1[[#This Row],[Multi-lens? 1]]="Dual", 2, IF(Table1[[#This Row],[Multi-lens? 1]]="Quad", 4, ""))),"")</f>
        <v/>
      </c>
      <c r="I2587" s="9" t="str">
        <f>IFERROR(Table1[[#This Row],[Name]],"")</f>
        <v/>
      </c>
      <c r="K2587" s="3" t="str">
        <f t="shared" si="244"/>
        <v/>
      </c>
      <c r="M2587" s="4" t="e">
        <f>IF(Table1[[#This Row],[Import to Gateway Calculator?]]="Yes",IFERROR(Table1[[#This Row],[Streaming Resolution '[MP']]],""),0)</f>
        <v>#VALUE!</v>
      </c>
      <c r="N2587" s="4" t="e">
        <f>IF(Table1[[#This Row],[Import to Gateway Calculator?]]="Yes",IFERROR(Table1[[#This Row],[Recording Resolution '[MP']]],""),0)</f>
        <v>#VALUE!</v>
      </c>
      <c r="O2587" s="4" t="e">
        <f>IF(Table1[[#This Row],[Import to Gateway Calculator?]]="Yes",IFERROR(Table1[[#This Row],[Frame Rate '[FPS'] 1]],""),0)</f>
        <v>#VALUE!</v>
      </c>
      <c r="P2587" s="4" t="e">
        <f>IF(Table1[[#This Row],[Import to Gateway Calculator?]]="Yes",IFERROR(Table1[[#This Row],[Days of Storage 1]],""),0)</f>
        <v>#VALUE!</v>
      </c>
    </row>
    <row r="2588" spans="1:16" x14ac:dyDescent="0.25">
      <c r="A2588" s="5" t="e">
        <f t="shared" si="245"/>
        <v>#VALUE!</v>
      </c>
      <c r="B2588" s="6" t="str">
        <f>IFERROR(IF(Table1[[#This Row],[Multi-lens? 1]]="No", 1, IF(Table1[[#This Row],[Multi-lens? 1]]="Dual", 2, IF(Table1[[#This Row],[Multi-lens? 1]]="Quad", 4, ""))),"")</f>
        <v/>
      </c>
      <c r="C2588" s="6" t="e">
        <f t="shared" si="246"/>
        <v>#VALUE!</v>
      </c>
      <c r="D2588" s="6" t="e">
        <f t="shared" si="247"/>
        <v>#VALUE!</v>
      </c>
      <c r="E2588" s="6" t="e">
        <f t="shared" si="248"/>
        <v>#VALUE!</v>
      </c>
      <c r="F2588" s="6" t="e">
        <f t="shared" si="249"/>
        <v>#VALUE!</v>
      </c>
      <c r="H2588" s="6" t="str">
        <f>IFERROR(IF(Table1[[#This Row],[Multi-lens? 1]]="No", 1, IF(Table1[[#This Row],[Multi-lens? 1]]="Dual", 2, IF(Table1[[#This Row],[Multi-lens? 1]]="Quad", 4, ""))),"")</f>
        <v/>
      </c>
      <c r="I2588" s="9" t="str">
        <f>IFERROR(Table1[[#This Row],[Name]],"")</f>
        <v/>
      </c>
      <c r="K2588" s="3" t="str">
        <f t="shared" si="244"/>
        <v/>
      </c>
      <c r="M2588" s="4" t="e">
        <f>IF(Table1[[#This Row],[Import to Gateway Calculator?]]="Yes",IFERROR(Table1[[#This Row],[Streaming Resolution '[MP']]],""),0)</f>
        <v>#VALUE!</v>
      </c>
      <c r="N2588" s="4" t="e">
        <f>IF(Table1[[#This Row],[Import to Gateway Calculator?]]="Yes",IFERROR(Table1[[#This Row],[Recording Resolution '[MP']]],""),0)</f>
        <v>#VALUE!</v>
      </c>
      <c r="O2588" s="4" t="e">
        <f>IF(Table1[[#This Row],[Import to Gateway Calculator?]]="Yes",IFERROR(Table1[[#This Row],[Frame Rate '[FPS'] 1]],""),0)</f>
        <v>#VALUE!</v>
      </c>
      <c r="P2588" s="4" t="e">
        <f>IF(Table1[[#This Row],[Import to Gateway Calculator?]]="Yes",IFERROR(Table1[[#This Row],[Days of Storage 1]],""),0)</f>
        <v>#VALUE!</v>
      </c>
    </row>
    <row r="2589" spans="1:16" x14ac:dyDescent="0.25">
      <c r="A2589" s="5" t="e">
        <f t="shared" si="245"/>
        <v>#VALUE!</v>
      </c>
      <c r="B2589" s="6" t="str">
        <f>IFERROR(IF(Table1[[#This Row],[Multi-lens? 1]]="No", 1, IF(Table1[[#This Row],[Multi-lens? 1]]="Dual", 2, IF(Table1[[#This Row],[Multi-lens? 1]]="Quad", 4, ""))),"")</f>
        <v/>
      </c>
      <c r="C2589" s="6" t="e">
        <f t="shared" si="246"/>
        <v>#VALUE!</v>
      </c>
      <c r="D2589" s="6" t="e">
        <f t="shared" si="247"/>
        <v>#VALUE!</v>
      </c>
      <c r="E2589" s="6" t="e">
        <f t="shared" si="248"/>
        <v>#VALUE!</v>
      </c>
      <c r="F2589" s="6" t="e">
        <f t="shared" si="249"/>
        <v>#VALUE!</v>
      </c>
      <c r="H2589" s="6" t="str">
        <f>IFERROR(IF(Table1[[#This Row],[Multi-lens? 1]]="No", 1, IF(Table1[[#This Row],[Multi-lens? 1]]="Dual", 2, IF(Table1[[#This Row],[Multi-lens? 1]]="Quad", 4, ""))),"")</f>
        <v/>
      </c>
      <c r="I2589" s="9" t="str">
        <f>IFERROR(Table1[[#This Row],[Name]],"")</f>
        <v/>
      </c>
      <c r="K2589" s="3" t="str">
        <f t="shared" si="244"/>
        <v/>
      </c>
      <c r="M2589" s="4" t="e">
        <f>IF(Table1[[#This Row],[Import to Gateway Calculator?]]="Yes",IFERROR(Table1[[#This Row],[Streaming Resolution '[MP']]],""),0)</f>
        <v>#VALUE!</v>
      </c>
      <c r="N2589" s="4" t="e">
        <f>IF(Table1[[#This Row],[Import to Gateway Calculator?]]="Yes",IFERROR(Table1[[#This Row],[Recording Resolution '[MP']]],""),0)</f>
        <v>#VALUE!</v>
      </c>
      <c r="O2589" s="4" t="e">
        <f>IF(Table1[[#This Row],[Import to Gateway Calculator?]]="Yes",IFERROR(Table1[[#This Row],[Frame Rate '[FPS'] 1]],""),0)</f>
        <v>#VALUE!</v>
      </c>
      <c r="P2589" s="4" t="e">
        <f>IF(Table1[[#This Row],[Import to Gateway Calculator?]]="Yes",IFERROR(Table1[[#This Row],[Days of Storage 1]],""),0)</f>
        <v>#VALUE!</v>
      </c>
    </row>
    <row r="2590" spans="1:16" x14ac:dyDescent="0.25">
      <c r="A2590" s="5" t="e">
        <f t="shared" si="245"/>
        <v>#VALUE!</v>
      </c>
      <c r="B2590" s="6" t="str">
        <f>IFERROR(IF(Table1[[#This Row],[Multi-lens? 1]]="No", 1, IF(Table1[[#This Row],[Multi-lens? 1]]="Dual", 2, IF(Table1[[#This Row],[Multi-lens? 1]]="Quad", 4, ""))),"")</f>
        <v/>
      </c>
      <c r="C2590" s="6" t="e">
        <f t="shared" si="246"/>
        <v>#VALUE!</v>
      </c>
      <c r="D2590" s="6" t="e">
        <f t="shared" si="247"/>
        <v>#VALUE!</v>
      </c>
      <c r="E2590" s="6" t="e">
        <f t="shared" si="248"/>
        <v>#VALUE!</v>
      </c>
      <c r="F2590" s="6" t="e">
        <f t="shared" si="249"/>
        <v>#VALUE!</v>
      </c>
      <c r="H2590" s="6" t="str">
        <f>IFERROR(IF(Table1[[#This Row],[Multi-lens? 1]]="No", 1, IF(Table1[[#This Row],[Multi-lens? 1]]="Dual", 2, IF(Table1[[#This Row],[Multi-lens? 1]]="Quad", 4, ""))),"")</f>
        <v/>
      </c>
      <c r="I2590" s="9" t="str">
        <f>IFERROR(Table1[[#This Row],[Name]],"")</f>
        <v/>
      </c>
      <c r="K2590" s="3" t="str">
        <f t="shared" si="244"/>
        <v/>
      </c>
      <c r="M2590" s="4" t="e">
        <f>IF(Table1[[#This Row],[Import to Gateway Calculator?]]="Yes",IFERROR(Table1[[#This Row],[Streaming Resolution '[MP']]],""),0)</f>
        <v>#VALUE!</v>
      </c>
      <c r="N2590" s="4" t="e">
        <f>IF(Table1[[#This Row],[Import to Gateway Calculator?]]="Yes",IFERROR(Table1[[#This Row],[Recording Resolution '[MP']]],""),0)</f>
        <v>#VALUE!</v>
      </c>
      <c r="O2590" s="4" t="e">
        <f>IF(Table1[[#This Row],[Import to Gateway Calculator?]]="Yes",IFERROR(Table1[[#This Row],[Frame Rate '[FPS'] 1]],""),0)</f>
        <v>#VALUE!</v>
      </c>
      <c r="P2590" s="4" t="e">
        <f>IF(Table1[[#This Row],[Import to Gateway Calculator?]]="Yes",IFERROR(Table1[[#This Row],[Days of Storage 1]],""),0)</f>
        <v>#VALUE!</v>
      </c>
    </row>
    <row r="2591" spans="1:16" x14ac:dyDescent="0.25">
      <c r="A2591" s="5" t="e">
        <f t="shared" si="245"/>
        <v>#VALUE!</v>
      </c>
      <c r="B2591" s="6" t="str">
        <f>IFERROR(IF(Table1[[#This Row],[Multi-lens? 1]]="No", 1, IF(Table1[[#This Row],[Multi-lens? 1]]="Dual", 2, IF(Table1[[#This Row],[Multi-lens? 1]]="Quad", 4, ""))),"")</f>
        <v/>
      </c>
      <c r="C2591" s="6" t="e">
        <f t="shared" si="246"/>
        <v>#VALUE!</v>
      </c>
      <c r="D2591" s="6" t="e">
        <f t="shared" si="247"/>
        <v>#VALUE!</v>
      </c>
      <c r="E2591" s="6" t="e">
        <f t="shared" si="248"/>
        <v>#VALUE!</v>
      </c>
      <c r="F2591" s="6" t="e">
        <f t="shared" si="249"/>
        <v>#VALUE!</v>
      </c>
      <c r="H2591" s="6" t="str">
        <f>IFERROR(IF(Table1[[#This Row],[Multi-lens? 1]]="No", 1, IF(Table1[[#This Row],[Multi-lens? 1]]="Dual", 2, IF(Table1[[#This Row],[Multi-lens? 1]]="Quad", 4, ""))),"")</f>
        <v/>
      </c>
      <c r="I2591" s="9" t="str">
        <f>IFERROR(Table1[[#This Row],[Name]],"")</f>
        <v/>
      </c>
      <c r="K2591" s="3" t="str">
        <f t="shared" si="244"/>
        <v/>
      </c>
      <c r="M2591" s="4" t="e">
        <f>IF(Table1[[#This Row],[Import to Gateway Calculator?]]="Yes",IFERROR(Table1[[#This Row],[Streaming Resolution '[MP']]],""),0)</f>
        <v>#VALUE!</v>
      </c>
      <c r="N2591" s="4" t="e">
        <f>IF(Table1[[#This Row],[Import to Gateway Calculator?]]="Yes",IFERROR(Table1[[#This Row],[Recording Resolution '[MP']]],""),0)</f>
        <v>#VALUE!</v>
      </c>
      <c r="O2591" s="4" t="e">
        <f>IF(Table1[[#This Row],[Import to Gateway Calculator?]]="Yes",IFERROR(Table1[[#This Row],[Frame Rate '[FPS'] 1]],""),0)</f>
        <v>#VALUE!</v>
      </c>
      <c r="P2591" s="4" t="e">
        <f>IF(Table1[[#This Row],[Import to Gateway Calculator?]]="Yes",IFERROR(Table1[[#This Row],[Days of Storage 1]],""),0)</f>
        <v>#VALUE!</v>
      </c>
    </row>
    <row r="2592" spans="1:16" x14ac:dyDescent="0.25">
      <c r="A2592" s="5" t="e">
        <f t="shared" si="245"/>
        <v>#VALUE!</v>
      </c>
      <c r="B2592" s="6" t="str">
        <f>IFERROR(IF(Table1[[#This Row],[Multi-lens? 1]]="No", 1, IF(Table1[[#This Row],[Multi-lens? 1]]="Dual", 2, IF(Table1[[#This Row],[Multi-lens? 1]]="Quad", 4, ""))),"")</f>
        <v/>
      </c>
      <c r="C2592" s="6" t="e">
        <f t="shared" si="246"/>
        <v>#VALUE!</v>
      </c>
      <c r="D2592" s="6" t="e">
        <f t="shared" si="247"/>
        <v>#VALUE!</v>
      </c>
      <c r="E2592" s="6" t="e">
        <f t="shared" si="248"/>
        <v>#VALUE!</v>
      </c>
      <c r="F2592" s="6" t="e">
        <f t="shared" si="249"/>
        <v>#VALUE!</v>
      </c>
      <c r="H2592" s="6" t="str">
        <f>IFERROR(IF(Table1[[#This Row],[Multi-lens? 1]]="No", 1, IF(Table1[[#This Row],[Multi-lens? 1]]="Dual", 2, IF(Table1[[#This Row],[Multi-lens? 1]]="Quad", 4, ""))),"")</f>
        <v/>
      </c>
      <c r="I2592" s="9" t="str">
        <f>IFERROR(Table1[[#This Row],[Name]],"")</f>
        <v/>
      </c>
      <c r="K2592" s="3" t="str">
        <f t="shared" si="244"/>
        <v/>
      </c>
      <c r="M2592" s="4" t="e">
        <f>IF(Table1[[#This Row],[Import to Gateway Calculator?]]="Yes",IFERROR(Table1[[#This Row],[Streaming Resolution '[MP']]],""),0)</f>
        <v>#VALUE!</v>
      </c>
      <c r="N2592" s="4" t="e">
        <f>IF(Table1[[#This Row],[Import to Gateway Calculator?]]="Yes",IFERROR(Table1[[#This Row],[Recording Resolution '[MP']]],""),0)</f>
        <v>#VALUE!</v>
      </c>
      <c r="O2592" s="4" t="e">
        <f>IF(Table1[[#This Row],[Import to Gateway Calculator?]]="Yes",IFERROR(Table1[[#This Row],[Frame Rate '[FPS'] 1]],""),0)</f>
        <v>#VALUE!</v>
      </c>
      <c r="P2592" s="4" t="e">
        <f>IF(Table1[[#This Row],[Import to Gateway Calculator?]]="Yes",IFERROR(Table1[[#This Row],[Days of Storage 1]],""),0)</f>
        <v>#VALUE!</v>
      </c>
    </row>
    <row r="2593" spans="1:16" x14ac:dyDescent="0.25">
      <c r="A2593" s="5" t="e">
        <f t="shared" si="245"/>
        <v>#VALUE!</v>
      </c>
      <c r="B2593" s="6" t="str">
        <f>IFERROR(IF(Table1[[#This Row],[Multi-lens? 1]]="No", 1, IF(Table1[[#This Row],[Multi-lens? 1]]="Dual", 2, IF(Table1[[#This Row],[Multi-lens? 1]]="Quad", 4, ""))),"")</f>
        <v/>
      </c>
      <c r="C2593" s="6" t="e">
        <f t="shared" si="246"/>
        <v>#VALUE!</v>
      </c>
      <c r="D2593" s="6" t="e">
        <f t="shared" si="247"/>
        <v>#VALUE!</v>
      </c>
      <c r="E2593" s="6" t="e">
        <f t="shared" si="248"/>
        <v>#VALUE!</v>
      </c>
      <c r="F2593" s="6" t="e">
        <f t="shared" si="249"/>
        <v>#VALUE!</v>
      </c>
      <c r="H2593" s="6" t="str">
        <f>IFERROR(IF(Table1[[#This Row],[Multi-lens? 1]]="No", 1, IF(Table1[[#This Row],[Multi-lens? 1]]="Dual", 2, IF(Table1[[#This Row],[Multi-lens? 1]]="Quad", 4, ""))),"")</f>
        <v/>
      </c>
      <c r="I2593" s="9" t="str">
        <f>IFERROR(Table1[[#This Row],[Name]],"")</f>
        <v/>
      </c>
      <c r="K2593" s="3" t="str">
        <f t="shared" si="244"/>
        <v/>
      </c>
      <c r="M2593" s="4" t="e">
        <f>IF(Table1[[#This Row],[Import to Gateway Calculator?]]="Yes",IFERROR(Table1[[#This Row],[Streaming Resolution '[MP']]],""),0)</f>
        <v>#VALUE!</v>
      </c>
      <c r="N2593" s="4" t="e">
        <f>IF(Table1[[#This Row],[Import to Gateway Calculator?]]="Yes",IFERROR(Table1[[#This Row],[Recording Resolution '[MP']]],""),0)</f>
        <v>#VALUE!</v>
      </c>
      <c r="O2593" s="4" t="e">
        <f>IF(Table1[[#This Row],[Import to Gateway Calculator?]]="Yes",IFERROR(Table1[[#This Row],[Frame Rate '[FPS'] 1]],""),0)</f>
        <v>#VALUE!</v>
      </c>
      <c r="P2593" s="4" t="e">
        <f>IF(Table1[[#This Row],[Import to Gateway Calculator?]]="Yes",IFERROR(Table1[[#This Row],[Days of Storage 1]],""),0)</f>
        <v>#VALUE!</v>
      </c>
    </row>
    <row r="2594" spans="1:16" x14ac:dyDescent="0.25">
      <c r="A2594" s="5" t="e">
        <f t="shared" si="245"/>
        <v>#VALUE!</v>
      </c>
      <c r="B2594" s="6" t="str">
        <f>IFERROR(IF(Table1[[#This Row],[Multi-lens? 1]]="No", 1, IF(Table1[[#This Row],[Multi-lens? 1]]="Dual", 2, IF(Table1[[#This Row],[Multi-lens? 1]]="Quad", 4, ""))),"")</f>
        <v/>
      </c>
      <c r="C2594" s="6" t="e">
        <f t="shared" si="246"/>
        <v>#VALUE!</v>
      </c>
      <c r="D2594" s="6" t="e">
        <f t="shared" si="247"/>
        <v>#VALUE!</v>
      </c>
      <c r="E2594" s="6" t="e">
        <f t="shared" si="248"/>
        <v>#VALUE!</v>
      </c>
      <c r="F2594" s="6" t="e">
        <f t="shared" si="249"/>
        <v>#VALUE!</v>
      </c>
      <c r="H2594" s="6" t="str">
        <f>IFERROR(IF(Table1[[#This Row],[Multi-lens? 1]]="No", 1, IF(Table1[[#This Row],[Multi-lens? 1]]="Dual", 2, IF(Table1[[#This Row],[Multi-lens? 1]]="Quad", 4, ""))),"")</f>
        <v/>
      </c>
      <c r="I2594" s="9" t="str">
        <f>IFERROR(Table1[[#This Row],[Name]],"")</f>
        <v/>
      </c>
      <c r="K2594" s="3" t="str">
        <f t="shared" si="244"/>
        <v/>
      </c>
      <c r="M2594" s="4" t="e">
        <f>IF(Table1[[#This Row],[Import to Gateway Calculator?]]="Yes",IFERROR(Table1[[#This Row],[Streaming Resolution '[MP']]],""),0)</f>
        <v>#VALUE!</v>
      </c>
      <c r="N2594" s="4" t="e">
        <f>IF(Table1[[#This Row],[Import to Gateway Calculator?]]="Yes",IFERROR(Table1[[#This Row],[Recording Resolution '[MP']]],""),0)</f>
        <v>#VALUE!</v>
      </c>
      <c r="O2594" s="4" t="e">
        <f>IF(Table1[[#This Row],[Import to Gateway Calculator?]]="Yes",IFERROR(Table1[[#This Row],[Frame Rate '[FPS'] 1]],""),0)</f>
        <v>#VALUE!</v>
      </c>
      <c r="P2594" s="4" t="e">
        <f>IF(Table1[[#This Row],[Import to Gateway Calculator?]]="Yes",IFERROR(Table1[[#This Row],[Days of Storage 1]],""),0)</f>
        <v>#VALUE!</v>
      </c>
    </row>
    <row r="2595" spans="1:16" x14ac:dyDescent="0.25">
      <c r="A2595" s="5" t="e">
        <f t="shared" si="245"/>
        <v>#VALUE!</v>
      </c>
      <c r="B2595" s="6" t="str">
        <f>IFERROR(IF(Table1[[#This Row],[Multi-lens? 1]]="No", 1, IF(Table1[[#This Row],[Multi-lens? 1]]="Dual", 2, IF(Table1[[#This Row],[Multi-lens? 1]]="Quad", 4, ""))),"")</f>
        <v/>
      </c>
      <c r="C2595" s="6" t="e">
        <f t="shared" si="246"/>
        <v>#VALUE!</v>
      </c>
      <c r="D2595" s="6" t="e">
        <f t="shared" si="247"/>
        <v>#VALUE!</v>
      </c>
      <c r="E2595" s="6" t="e">
        <f t="shared" si="248"/>
        <v>#VALUE!</v>
      </c>
      <c r="F2595" s="6" t="e">
        <f t="shared" si="249"/>
        <v>#VALUE!</v>
      </c>
      <c r="H2595" s="6" t="str">
        <f>IFERROR(IF(Table1[[#This Row],[Multi-lens? 1]]="No", 1, IF(Table1[[#This Row],[Multi-lens? 1]]="Dual", 2, IF(Table1[[#This Row],[Multi-lens? 1]]="Quad", 4, ""))),"")</f>
        <v/>
      </c>
      <c r="I2595" s="9" t="str">
        <f>IFERROR(Table1[[#This Row],[Name]],"")</f>
        <v/>
      </c>
      <c r="K2595" s="3" t="str">
        <f t="shared" si="244"/>
        <v/>
      </c>
      <c r="M2595" s="4" t="e">
        <f>IF(Table1[[#This Row],[Import to Gateway Calculator?]]="Yes",IFERROR(Table1[[#This Row],[Streaming Resolution '[MP']]],""),0)</f>
        <v>#VALUE!</v>
      </c>
      <c r="N2595" s="4" t="e">
        <f>IF(Table1[[#This Row],[Import to Gateway Calculator?]]="Yes",IFERROR(Table1[[#This Row],[Recording Resolution '[MP']]],""),0)</f>
        <v>#VALUE!</v>
      </c>
      <c r="O2595" s="4" t="e">
        <f>IF(Table1[[#This Row],[Import to Gateway Calculator?]]="Yes",IFERROR(Table1[[#This Row],[Frame Rate '[FPS'] 1]],""),0)</f>
        <v>#VALUE!</v>
      </c>
      <c r="P2595" s="4" t="e">
        <f>IF(Table1[[#This Row],[Import to Gateway Calculator?]]="Yes",IFERROR(Table1[[#This Row],[Days of Storage 1]],""),0)</f>
        <v>#VALUE!</v>
      </c>
    </row>
    <row r="2596" spans="1:16" x14ac:dyDescent="0.25">
      <c r="A2596" s="5" t="e">
        <f t="shared" si="245"/>
        <v>#VALUE!</v>
      </c>
      <c r="B2596" s="6" t="str">
        <f>IFERROR(IF(Table1[[#This Row],[Multi-lens? 1]]="No", 1, IF(Table1[[#This Row],[Multi-lens? 1]]="Dual", 2, IF(Table1[[#This Row],[Multi-lens? 1]]="Quad", 4, ""))),"")</f>
        <v/>
      </c>
      <c r="C2596" s="6" t="e">
        <f t="shared" si="246"/>
        <v>#VALUE!</v>
      </c>
      <c r="D2596" s="6" t="e">
        <f t="shared" si="247"/>
        <v>#VALUE!</v>
      </c>
      <c r="E2596" s="6" t="e">
        <f t="shared" si="248"/>
        <v>#VALUE!</v>
      </c>
      <c r="F2596" s="6" t="e">
        <f t="shared" si="249"/>
        <v>#VALUE!</v>
      </c>
      <c r="H2596" s="6" t="str">
        <f>IFERROR(IF(Table1[[#This Row],[Multi-lens? 1]]="No", 1, IF(Table1[[#This Row],[Multi-lens? 1]]="Dual", 2, IF(Table1[[#This Row],[Multi-lens? 1]]="Quad", 4, ""))),"")</f>
        <v/>
      </c>
      <c r="I2596" s="9" t="str">
        <f>IFERROR(Table1[[#This Row],[Name]],"")</f>
        <v/>
      </c>
      <c r="K2596" s="3" t="str">
        <f t="shared" si="244"/>
        <v/>
      </c>
      <c r="M2596" s="4" t="e">
        <f>IF(Table1[[#This Row],[Import to Gateway Calculator?]]="Yes",IFERROR(Table1[[#This Row],[Streaming Resolution '[MP']]],""),0)</f>
        <v>#VALUE!</v>
      </c>
      <c r="N2596" s="4" t="e">
        <f>IF(Table1[[#This Row],[Import to Gateway Calculator?]]="Yes",IFERROR(Table1[[#This Row],[Recording Resolution '[MP']]],""),0)</f>
        <v>#VALUE!</v>
      </c>
      <c r="O2596" s="4" t="e">
        <f>IF(Table1[[#This Row],[Import to Gateway Calculator?]]="Yes",IFERROR(Table1[[#This Row],[Frame Rate '[FPS'] 1]],""),0)</f>
        <v>#VALUE!</v>
      </c>
      <c r="P2596" s="4" t="e">
        <f>IF(Table1[[#This Row],[Import to Gateway Calculator?]]="Yes",IFERROR(Table1[[#This Row],[Days of Storage 1]],""),0)</f>
        <v>#VALUE!</v>
      </c>
    </row>
    <row r="2597" spans="1:16" x14ac:dyDescent="0.25">
      <c r="A2597" s="5" t="e">
        <f t="shared" si="245"/>
        <v>#VALUE!</v>
      </c>
      <c r="B2597" s="6" t="str">
        <f>IFERROR(IF(Table1[[#This Row],[Multi-lens? 1]]="No", 1, IF(Table1[[#This Row],[Multi-lens? 1]]="Dual", 2, IF(Table1[[#This Row],[Multi-lens? 1]]="Quad", 4, ""))),"")</f>
        <v/>
      </c>
      <c r="C2597" s="6" t="e">
        <f t="shared" si="246"/>
        <v>#VALUE!</v>
      </c>
      <c r="D2597" s="6" t="e">
        <f t="shared" si="247"/>
        <v>#VALUE!</v>
      </c>
      <c r="E2597" s="6" t="e">
        <f t="shared" si="248"/>
        <v>#VALUE!</v>
      </c>
      <c r="F2597" s="6" t="e">
        <f t="shared" si="249"/>
        <v>#VALUE!</v>
      </c>
      <c r="H2597" s="6" t="str">
        <f>IFERROR(IF(Table1[[#This Row],[Multi-lens? 1]]="No", 1, IF(Table1[[#This Row],[Multi-lens? 1]]="Dual", 2, IF(Table1[[#This Row],[Multi-lens? 1]]="Quad", 4, ""))),"")</f>
        <v/>
      </c>
      <c r="I2597" s="9" t="str">
        <f>IFERROR(Table1[[#This Row],[Name]],"")</f>
        <v/>
      </c>
      <c r="K2597" s="3" t="str">
        <f t="shared" si="244"/>
        <v/>
      </c>
      <c r="M2597" s="4" t="e">
        <f>IF(Table1[[#This Row],[Import to Gateway Calculator?]]="Yes",IFERROR(Table1[[#This Row],[Streaming Resolution '[MP']]],""),0)</f>
        <v>#VALUE!</v>
      </c>
      <c r="N2597" s="4" t="e">
        <f>IF(Table1[[#This Row],[Import to Gateway Calculator?]]="Yes",IFERROR(Table1[[#This Row],[Recording Resolution '[MP']]],""),0)</f>
        <v>#VALUE!</v>
      </c>
      <c r="O2597" s="4" t="e">
        <f>IF(Table1[[#This Row],[Import to Gateway Calculator?]]="Yes",IFERROR(Table1[[#This Row],[Frame Rate '[FPS'] 1]],""),0)</f>
        <v>#VALUE!</v>
      </c>
      <c r="P2597" s="4" t="e">
        <f>IF(Table1[[#This Row],[Import to Gateway Calculator?]]="Yes",IFERROR(Table1[[#This Row],[Days of Storage 1]],""),0)</f>
        <v>#VALUE!</v>
      </c>
    </row>
    <row r="2598" spans="1:16" x14ac:dyDescent="0.25">
      <c r="A2598" s="5" t="e">
        <f t="shared" si="245"/>
        <v>#VALUE!</v>
      </c>
      <c r="B2598" s="6" t="str">
        <f>IFERROR(IF(Table1[[#This Row],[Multi-lens? 1]]="No", 1, IF(Table1[[#This Row],[Multi-lens? 1]]="Dual", 2, IF(Table1[[#This Row],[Multi-lens? 1]]="Quad", 4, ""))),"")</f>
        <v/>
      </c>
      <c r="C2598" s="6" t="e">
        <f t="shared" si="246"/>
        <v>#VALUE!</v>
      </c>
      <c r="D2598" s="6" t="e">
        <f t="shared" si="247"/>
        <v>#VALUE!</v>
      </c>
      <c r="E2598" s="6" t="e">
        <f t="shared" si="248"/>
        <v>#VALUE!</v>
      </c>
      <c r="F2598" s="6" t="e">
        <f t="shared" si="249"/>
        <v>#VALUE!</v>
      </c>
      <c r="H2598" s="6" t="str">
        <f>IFERROR(IF(Table1[[#This Row],[Multi-lens? 1]]="No", 1, IF(Table1[[#This Row],[Multi-lens? 1]]="Dual", 2, IF(Table1[[#This Row],[Multi-lens? 1]]="Quad", 4, ""))),"")</f>
        <v/>
      </c>
      <c r="I2598" s="9" t="str">
        <f>IFERROR(Table1[[#This Row],[Name]],"")</f>
        <v/>
      </c>
      <c r="K2598" s="3" t="str">
        <f t="shared" si="244"/>
        <v/>
      </c>
      <c r="M2598" s="4" t="e">
        <f>IF(Table1[[#This Row],[Import to Gateway Calculator?]]="Yes",IFERROR(Table1[[#This Row],[Streaming Resolution '[MP']]],""),0)</f>
        <v>#VALUE!</v>
      </c>
      <c r="N2598" s="4" t="e">
        <f>IF(Table1[[#This Row],[Import to Gateway Calculator?]]="Yes",IFERROR(Table1[[#This Row],[Recording Resolution '[MP']]],""),0)</f>
        <v>#VALUE!</v>
      </c>
      <c r="O2598" s="4" t="e">
        <f>IF(Table1[[#This Row],[Import to Gateway Calculator?]]="Yes",IFERROR(Table1[[#This Row],[Frame Rate '[FPS'] 1]],""),0)</f>
        <v>#VALUE!</v>
      </c>
      <c r="P2598" s="4" t="e">
        <f>IF(Table1[[#This Row],[Import to Gateway Calculator?]]="Yes",IFERROR(Table1[[#This Row],[Days of Storage 1]],""),0)</f>
        <v>#VALUE!</v>
      </c>
    </row>
    <row r="2599" spans="1:16" x14ac:dyDescent="0.25">
      <c r="A2599" s="5" t="e">
        <f t="shared" si="245"/>
        <v>#VALUE!</v>
      </c>
      <c r="B2599" s="6" t="str">
        <f>IFERROR(IF(Table1[[#This Row],[Multi-lens? 1]]="No", 1, IF(Table1[[#This Row],[Multi-lens? 1]]="Dual", 2, IF(Table1[[#This Row],[Multi-lens? 1]]="Quad", 4, ""))),"")</f>
        <v/>
      </c>
      <c r="C2599" s="6" t="e">
        <f t="shared" si="246"/>
        <v>#VALUE!</v>
      </c>
      <c r="D2599" s="6" t="e">
        <f t="shared" si="247"/>
        <v>#VALUE!</v>
      </c>
      <c r="E2599" s="6" t="e">
        <f t="shared" si="248"/>
        <v>#VALUE!</v>
      </c>
      <c r="F2599" s="6" t="e">
        <f t="shared" si="249"/>
        <v>#VALUE!</v>
      </c>
      <c r="H2599" s="6" t="str">
        <f>IFERROR(IF(Table1[[#This Row],[Multi-lens? 1]]="No", 1, IF(Table1[[#This Row],[Multi-lens? 1]]="Dual", 2, IF(Table1[[#This Row],[Multi-lens? 1]]="Quad", 4, ""))),"")</f>
        <v/>
      </c>
      <c r="I2599" s="9" t="str">
        <f>IFERROR(Table1[[#This Row],[Name]],"")</f>
        <v/>
      </c>
      <c r="K2599" s="3" t="str">
        <f t="shared" si="244"/>
        <v/>
      </c>
      <c r="M2599" s="4" t="e">
        <f>IF(Table1[[#This Row],[Import to Gateway Calculator?]]="Yes",IFERROR(Table1[[#This Row],[Streaming Resolution '[MP']]],""),0)</f>
        <v>#VALUE!</v>
      </c>
      <c r="N2599" s="4" t="e">
        <f>IF(Table1[[#This Row],[Import to Gateway Calculator?]]="Yes",IFERROR(Table1[[#This Row],[Recording Resolution '[MP']]],""),0)</f>
        <v>#VALUE!</v>
      </c>
      <c r="O2599" s="4" t="e">
        <f>IF(Table1[[#This Row],[Import to Gateway Calculator?]]="Yes",IFERROR(Table1[[#This Row],[Frame Rate '[FPS'] 1]],""),0)</f>
        <v>#VALUE!</v>
      </c>
      <c r="P2599" s="4" t="e">
        <f>IF(Table1[[#This Row],[Import to Gateway Calculator?]]="Yes",IFERROR(Table1[[#This Row],[Days of Storage 1]],""),0)</f>
        <v>#VALUE!</v>
      </c>
    </row>
    <row r="2600" spans="1:16" x14ac:dyDescent="0.25">
      <c r="A2600" s="5" t="e">
        <f t="shared" si="245"/>
        <v>#VALUE!</v>
      </c>
      <c r="B2600" s="6" t="str">
        <f>IFERROR(IF(Table1[[#This Row],[Multi-lens? 1]]="No", 1, IF(Table1[[#This Row],[Multi-lens? 1]]="Dual", 2, IF(Table1[[#This Row],[Multi-lens? 1]]="Quad", 4, ""))),"")</f>
        <v/>
      </c>
      <c r="C2600" s="6" t="e">
        <f t="shared" si="246"/>
        <v>#VALUE!</v>
      </c>
      <c r="D2600" s="6" t="e">
        <f t="shared" si="247"/>
        <v>#VALUE!</v>
      </c>
      <c r="E2600" s="6" t="e">
        <f t="shared" si="248"/>
        <v>#VALUE!</v>
      </c>
      <c r="F2600" s="6" t="e">
        <f t="shared" si="249"/>
        <v>#VALUE!</v>
      </c>
      <c r="H2600" s="6" t="str">
        <f>IFERROR(IF(Table1[[#This Row],[Multi-lens? 1]]="No", 1, IF(Table1[[#This Row],[Multi-lens? 1]]="Dual", 2, IF(Table1[[#This Row],[Multi-lens? 1]]="Quad", 4, ""))),"")</f>
        <v/>
      </c>
      <c r="I2600" s="9" t="str">
        <f>IFERROR(Table1[[#This Row],[Name]],"")</f>
        <v/>
      </c>
      <c r="K2600" s="3" t="str">
        <f t="shared" si="244"/>
        <v/>
      </c>
      <c r="M2600" s="4" t="e">
        <f>IF(Table1[[#This Row],[Import to Gateway Calculator?]]="Yes",IFERROR(Table1[[#This Row],[Streaming Resolution '[MP']]],""),0)</f>
        <v>#VALUE!</v>
      </c>
      <c r="N2600" s="4" t="e">
        <f>IF(Table1[[#This Row],[Import to Gateway Calculator?]]="Yes",IFERROR(Table1[[#This Row],[Recording Resolution '[MP']]],""),0)</f>
        <v>#VALUE!</v>
      </c>
      <c r="O2600" s="4" t="e">
        <f>IF(Table1[[#This Row],[Import to Gateway Calculator?]]="Yes",IFERROR(Table1[[#This Row],[Frame Rate '[FPS'] 1]],""),0)</f>
        <v>#VALUE!</v>
      </c>
      <c r="P2600" s="4" t="e">
        <f>IF(Table1[[#This Row],[Import to Gateway Calculator?]]="Yes",IFERROR(Table1[[#This Row],[Days of Storage 1]],""),0)</f>
        <v>#VALUE!</v>
      </c>
    </row>
    <row r="2601" spans="1:16" x14ac:dyDescent="0.25">
      <c r="A2601" s="5" t="e">
        <f t="shared" si="245"/>
        <v>#VALUE!</v>
      </c>
      <c r="B2601" s="6" t="str">
        <f>IFERROR(IF(Table1[[#This Row],[Multi-lens? 1]]="No", 1, IF(Table1[[#This Row],[Multi-lens? 1]]="Dual", 2, IF(Table1[[#This Row],[Multi-lens? 1]]="Quad", 4, ""))),"")</f>
        <v/>
      </c>
      <c r="C2601" s="6" t="e">
        <f t="shared" si="246"/>
        <v>#VALUE!</v>
      </c>
      <c r="D2601" s="6" t="e">
        <f t="shared" si="247"/>
        <v>#VALUE!</v>
      </c>
      <c r="E2601" s="6" t="e">
        <f t="shared" si="248"/>
        <v>#VALUE!</v>
      </c>
      <c r="F2601" s="6" t="e">
        <f t="shared" si="249"/>
        <v>#VALUE!</v>
      </c>
      <c r="H2601" s="6" t="str">
        <f>IFERROR(IF(Table1[[#This Row],[Multi-lens? 1]]="No", 1, IF(Table1[[#This Row],[Multi-lens? 1]]="Dual", 2, IF(Table1[[#This Row],[Multi-lens? 1]]="Quad", 4, ""))),"")</f>
        <v/>
      </c>
      <c r="I2601" s="9" t="str">
        <f>IFERROR(Table1[[#This Row],[Name]],"")</f>
        <v/>
      </c>
      <c r="K2601" s="3" t="str">
        <f t="shared" si="244"/>
        <v/>
      </c>
      <c r="M2601" s="4" t="e">
        <f>IF(Table1[[#This Row],[Import to Gateway Calculator?]]="Yes",IFERROR(Table1[[#This Row],[Streaming Resolution '[MP']]],""),0)</f>
        <v>#VALUE!</v>
      </c>
      <c r="N2601" s="4" t="e">
        <f>IF(Table1[[#This Row],[Import to Gateway Calculator?]]="Yes",IFERROR(Table1[[#This Row],[Recording Resolution '[MP']]],""),0)</f>
        <v>#VALUE!</v>
      </c>
      <c r="O2601" s="4" t="e">
        <f>IF(Table1[[#This Row],[Import to Gateway Calculator?]]="Yes",IFERROR(Table1[[#This Row],[Frame Rate '[FPS'] 1]],""),0)</f>
        <v>#VALUE!</v>
      </c>
      <c r="P2601" s="4" t="e">
        <f>IF(Table1[[#This Row],[Import to Gateway Calculator?]]="Yes",IFERROR(Table1[[#This Row],[Days of Storage 1]],""),0)</f>
        <v>#VALUE!</v>
      </c>
    </row>
    <row r="2602" spans="1:16" x14ac:dyDescent="0.25">
      <c r="A2602" s="5" t="e">
        <f t="shared" si="245"/>
        <v>#VALUE!</v>
      </c>
      <c r="B2602" s="6" t="str">
        <f>IFERROR(IF(Table1[[#This Row],[Multi-lens? 1]]="No", 1, IF(Table1[[#This Row],[Multi-lens? 1]]="Dual", 2, IF(Table1[[#This Row],[Multi-lens? 1]]="Quad", 4, ""))),"")</f>
        <v/>
      </c>
      <c r="C2602" s="6" t="e">
        <f t="shared" si="246"/>
        <v>#VALUE!</v>
      </c>
      <c r="D2602" s="6" t="e">
        <f t="shared" si="247"/>
        <v>#VALUE!</v>
      </c>
      <c r="E2602" s="6" t="e">
        <f t="shared" si="248"/>
        <v>#VALUE!</v>
      </c>
      <c r="F2602" s="6" t="e">
        <f t="shared" si="249"/>
        <v>#VALUE!</v>
      </c>
      <c r="H2602" s="6" t="str">
        <f>IFERROR(IF(Table1[[#This Row],[Multi-lens? 1]]="No", 1, IF(Table1[[#This Row],[Multi-lens? 1]]="Dual", 2, IF(Table1[[#This Row],[Multi-lens? 1]]="Quad", 4, ""))),"")</f>
        <v/>
      </c>
      <c r="I2602" s="9" t="str">
        <f>IFERROR(Table1[[#This Row],[Name]],"")</f>
        <v/>
      </c>
      <c r="K2602" s="3" t="str">
        <f t="shared" si="244"/>
        <v/>
      </c>
      <c r="M2602" s="4" t="e">
        <f>IF(Table1[[#This Row],[Import to Gateway Calculator?]]="Yes",IFERROR(Table1[[#This Row],[Streaming Resolution '[MP']]],""),0)</f>
        <v>#VALUE!</v>
      </c>
      <c r="N2602" s="4" t="e">
        <f>IF(Table1[[#This Row],[Import to Gateway Calculator?]]="Yes",IFERROR(Table1[[#This Row],[Recording Resolution '[MP']]],""),0)</f>
        <v>#VALUE!</v>
      </c>
      <c r="O2602" s="4" t="e">
        <f>IF(Table1[[#This Row],[Import to Gateway Calculator?]]="Yes",IFERROR(Table1[[#This Row],[Frame Rate '[FPS'] 1]],""),0)</f>
        <v>#VALUE!</v>
      </c>
      <c r="P2602" s="4" t="e">
        <f>IF(Table1[[#This Row],[Import to Gateway Calculator?]]="Yes",IFERROR(Table1[[#This Row],[Days of Storage 1]],""),0)</f>
        <v>#VALUE!</v>
      </c>
    </row>
    <row r="2603" spans="1:16" x14ac:dyDescent="0.25">
      <c r="A2603" s="5" t="e">
        <f t="shared" si="245"/>
        <v>#VALUE!</v>
      </c>
      <c r="B2603" s="6" t="str">
        <f>IFERROR(IF(Table1[[#This Row],[Multi-lens? 1]]="No", 1, IF(Table1[[#This Row],[Multi-lens? 1]]="Dual", 2, IF(Table1[[#This Row],[Multi-lens? 1]]="Quad", 4, ""))),"")</f>
        <v/>
      </c>
      <c r="C2603" s="6" t="e">
        <f t="shared" si="246"/>
        <v>#VALUE!</v>
      </c>
      <c r="D2603" s="6" t="e">
        <f t="shared" si="247"/>
        <v>#VALUE!</v>
      </c>
      <c r="E2603" s="6" t="e">
        <f t="shared" si="248"/>
        <v>#VALUE!</v>
      </c>
      <c r="F2603" s="6" t="e">
        <f t="shared" si="249"/>
        <v>#VALUE!</v>
      </c>
      <c r="H2603" s="6" t="str">
        <f>IFERROR(IF(Table1[[#This Row],[Multi-lens? 1]]="No", 1, IF(Table1[[#This Row],[Multi-lens? 1]]="Dual", 2, IF(Table1[[#This Row],[Multi-lens? 1]]="Quad", 4, ""))),"")</f>
        <v/>
      </c>
      <c r="I2603" s="9" t="str">
        <f>IFERROR(Table1[[#This Row],[Name]],"")</f>
        <v/>
      </c>
      <c r="K2603" s="3" t="str">
        <f t="shared" si="244"/>
        <v/>
      </c>
      <c r="M2603" s="4" t="e">
        <f>IF(Table1[[#This Row],[Import to Gateway Calculator?]]="Yes",IFERROR(Table1[[#This Row],[Streaming Resolution '[MP']]],""),0)</f>
        <v>#VALUE!</v>
      </c>
      <c r="N2603" s="4" t="e">
        <f>IF(Table1[[#This Row],[Import to Gateway Calculator?]]="Yes",IFERROR(Table1[[#This Row],[Recording Resolution '[MP']]],""),0)</f>
        <v>#VALUE!</v>
      </c>
      <c r="O2603" s="4" t="e">
        <f>IF(Table1[[#This Row],[Import to Gateway Calculator?]]="Yes",IFERROR(Table1[[#This Row],[Frame Rate '[FPS'] 1]],""),0)</f>
        <v>#VALUE!</v>
      </c>
      <c r="P2603" s="4" t="e">
        <f>IF(Table1[[#This Row],[Import to Gateway Calculator?]]="Yes",IFERROR(Table1[[#This Row],[Days of Storage 1]],""),0)</f>
        <v>#VALUE!</v>
      </c>
    </row>
    <row r="2604" spans="1:16" x14ac:dyDescent="0.25">
      <c r="A2604" s="5" t="e">
        <f t="shared" si="245"/>
        <v>#VALUE!</v>
      </c>
      <c r="B2604" s="6" t="str">
        <f>IFERROR(IF(Table1[[#This Row],[Multi-lens? 1]]="No", 1, IF(Table1[[#This Row],[Multi-lens? 1]]="Dual", 2, IF(Table1[[#This Row],[Multi-lens? 1]]="Quad", 4, ""))),"")</f>
        <v/>
      </c>
      <c r="C2604" s="6" t="e">
        <f t="shared" si="246"/>
        <v>#VALUE!</v>
      </c>
      <c r="D2604" s="6" t="e">
        <f t="shared" si="247"/>
        <v>#VALUE!</v>
      </c>
      <c r="E2604" s="6" t="e">
        <f t="shared" si="248"/>
        <v>#VALUE!</v>
      </c>
      <c r="F2604" s="6" t="e">
        <f t="shared" si="249"/>
        <v>#VALUE!</v>
      </c>
      <c r="H2604" s="6" t="str">
        <f>IFERROR(IF(Table1[[#This Row],[Multi-lens? 1]]="No", 1, IF(Table1[[#This Row],[Multi-lens? 1]]="Dual", 2, IF(Table1[[#This Row],[Multi-lens? 1]]="Quad", 4, ""))),"")</f>
        <v/>
      </c>
      <c r="I2604" s="9" t="str">
        <f>IFERROR(Table1[[#This Row],[Name]],"")</f>
        <v/>
      </c>
      <c r="K2604" s="3" t="str">
        <f t="shared" si="244"/>
        <v/>
      </c>
      <c r="M2604" s="4" t="e">
        <f>IF(Table1[[#This Row],[Import to Gateway Calculator?]]="Yes",IFERROR(Table1[[#This Row],[Streaming Resolution '[MP']]],""),0)</f>
        <v>#VALUE!</v>
      </c>
      <c r="N2604" s="4" t="e">
        <f>IF(Table1[[#This Row],[Import to Gateway Calculator?]]="Yes",IFERROR(Table1[[#This Row],[Recording Resolution '[MP']]],""),0)</f>
        <v>#VALUE!</v>
      </c>
      <c r="O2604" s="4" t="e">
        <f>IF(Table1[[#This Row],[Import to Gateway Calculator?]]="Yes",IFERROR(Table1[[#This Row],[Frame Rate '[FPS'] 1]],""),0)</f>
        <v>#VALUE!</v>
      </c>
      <c r="P2604" s="4" t="e">
        <f>IF(Table1[[#This Row],[Import to Gateway Calculator?]]="Yes",IFERROR(Table1[[#This Row],[Days of Storage 1]],""),0)</f>
        <v>#VALUE!</v>
      </c>
    </row>
    <row r="2605" spans="1:16" x14ac:dyDescent="0.25">
      <c r="A2605" s="5" t="e">
        <f t="shared" si="245"/>
        <v>#VALUE!</v>
      </c>
      <c r="B2605" s="6" t="str">
        <f>IFERROR(IF(Table1[[#This Row],[Multi-lens? 1]]="No", 1, IF(Table1[[#This Row],[Multi-lens? 1]]="Dual", 2, IF(Table1[[#This Row],[Multi-lens? 1]]="Quad", 4, ""))),"")</f>
        <v/>
      </c>
      <c r="C2605" s="6" t="e">
        <f t="shared" si="246"/>
        <v>#VALUE!</v>
      </c>
      <c r="D2605" s="6" t="e">
        <f t="shared" si="247"/>
        <v>#VALUE!</v>
      </c>
      <c r="E2605" s="6" t="e">
        <f t="shared" si="248"/>
        <v>#VALUE!</v>
      </c>
      <c r="F2605" s="6" t="e">
        <f t="shared" si="249"/>
        <v>#VALUE!</v>
      </c>
      <c r="H2605" s="6" t="str">
        <f>IFERROR(IF(Table1[[#This Row],[Multi-lens? 1]]="No", 1, IF(Table1[[#This Row],[Multi-lens? 1]]="Dual", 2, IF(Table1[[#This Row],[Multi-lens? 1]]="Quad", 4, ""))),"")</f>
        <v/>
      </c>
      <c r="I2605" s="9" t="str">
        <f>IFERROR(Table1[[#This Row],[Name]],"")</f>
        <v/>
      </c>
      <c r="K2605" s="3" t="str">
        <f t="shared" si="244"/>
        <v/>
      </c>
      <c r="M2605" s="4" t="e">
        <f>IF(Table1[[#This Row],[Import to Gateway Calculator?]]="Yes",IFERROR(Table1[[#This Row],[Streaming Resolution '[MP']]],""),0)</f>
        <v>#VALUE!</v>
      </c>
      <c r="N2605" s="4" t="e">
        <f>IF(Table1[[#This Row],[Import to Gateway Calculator?]]="Yes",IFERROR(Table1[[#This Row],[Recording Resolution '[MP']]],""),0)</f>
        <v>#VALUE!</v>
      </c>
      <c r="O2605" s="4" t="e">
        <f>IF(Table1[[#This Row],[Import to Gateway Calculator?]]="Yes",IFERROR(Table1[[#This Row],[Frame Rate '[FPS'] 1]],""),0)</f>
        <v>#VALUE!</v>
      </c>
      <c r="P2605" s="4" t="e">
        <f>IF(Table1[[#This Row],[Import to Gateway Calculator?]]="Yes",IFERROR(Table1[[#This Row],[Days of Storage 1]],""),0)</f>
        <v>#VALUE!</v>
      </c>
    </row>
    <row r="2606" spans="1:16" x14ac:dyDescent="0.25">
      <c r="A2606" s="5" t="e">
        <f t="shared" si="245"/>
        <v>#VALUE!</v>
      </c>
      <c r="B2606" s="6" t="str">
        <f>IFERROR(IF(Table1[[#This Row],[Multi-lens? 1]]="No", 1, IF(Table1[[#This Row],[Multi-lens? 1]]="Dual", 2, IF(Table1[[#This Row],[Multi-lens? 1]]="Quad", 4, ""))),"")</f>
        <v/>
      </c>
      <c r="C2606" s="6" t="e">
        <f t="shared" si="246"/>
        <v>#VALUE!</v>
      </c>
      <c r="D2606" s="6" t="e">
        <f t="shared" si="247"/>
        <v>#VALUE!</v>
      </c>
      <c r="E2606" s="6" t="e">
        <f t="shared" si="248"/>
        <v>#VALUE!</v>
      </c>
      <c r="F2606" s="6" t="e">
        <f t="shared" si="249"/>
        <v>#VALUE!</v>
      </c>
      <c r="H2606" s="6" t="str">
        <f>IFERROR(IF(Table1[[#This Row],[Multi-lens? 1]]="No", 1, IF(Table1[[#This Row],[Multi-lens? 1]]="Dual", 2, IF(Table1[[#This Row],[Multi-lens? 1]]="Quad", 4, ""))),"")</f>
        <v/>
      </c>
      <c r="I2606" s="9" t="str">
        <f>IFERROR(Table1[[#This Row],[Name]],"")</f>
        <v/>
      </c>
      <c r="K2606" s="3" t="str">
        <f t="shared" si="244"/>
        <v/>
      </c>
      <c r="M2606" s="4" t="e">
        <f>IF(Table1[[#This Row],[Import to Gateway Calculator?]]="Yes",IFERROR(Table1[[#This Row],[Streaming Resolution '[MP']]],""),0)</f>
        <v>#VALUE!</v>
      </c>
      <c r="N2606" s="4" t="e">
        <f>IF(Table1[[#This Row],[Import to Gateway Calculator?]]="Yes",IFERROR(Table1[[#This Row],[Recording Resolution '[MP']]],""),0)</f>
        <v>#VALUE!</v>
      </c>
      <c r="O2606" s="4" t="e">
        <f>IF(Table1[[#This Row],[Import to Gateway Calculator?]]="Yes",IFERROR(Table1[[#This Row],[Frame Rate '[FPS'] 1]],""),0)</f>
        <v>#VALUE!</v>
      </c>
      <c r="P2606" s="4" t="e">
        <f>IF(Table1[[#This Row],[Import to Gateway Calculator?]]="Yes",IFERROR(Table1[[#This Row],[Days of Storage 1]],""),0)</f>
        <v>#VALUE!</v>
      </c>
    </row>
    <row r="2607" spans="1:16" x14ac:dyDescent="0.25">
      <c r="A2607" s="5" t="e">
        <f t="shared" si="245"/>
        <v>#VALUE!</v>
      </c>
      <c r="B2607" s="6" t="str">
        <f>IFERROR(IF(Table1[[#This Row],[Multi-lens? 1]]="No", 1, IF(Table1[[#This Row],[Multi-lens? 1]]="Dual", 2, IF(Table1[[#This Row],[Multi-lens? 1]]="Quad", 4, ""))),"")</f>
        <v/>
      </c>
      <c r="C2607" s="6" t="e">
        <f t="shared" si="246"/>
        <v>#VALUE!</v>
      </c>
      <c r="D2607" s="6" t="e">
        <f t="shared" si="247"/>
        <v>#VALUE!</v>
      </c>
      <c r="E2607" s="6" t="e">
        <f t="shared" si="248"/>
        <v>#VALUE!</v>
      </c>
      <c r="F2607" s="6" t="e">
        <f t="shared" si="249"/>
        <v>#VALUE!</v>
      </c>
      <c r="H2607" s="6" t="str">
        <f>IFERROR(IF(Table1[[#This Row],[Multi-lens? 1]]="No", 1, IF(Table1[[#This Row],[Multi-lens? 1]]="Dual", 2, IF(Table1[[#This Row],[Multi-lens? 1]]="Quad", 4, ""))),"")</f>
        <v/>
      </c>
      <c r="I2607" s="9" t="str">
        <f>IFERROR(Table1[[#This Row],[Name]],"")</f>
        <v/>
      </c>
      <c r="K2607" s="3" t="str">
        <f t="shared" si="244"/>
        <v/>
      </c>
      <c r="M2607" s="4" t="e">
        <f>IF(Table1[[#This Row],[Import to Gateway Calculator?]]="Yes",IFERROR(Table1[[#This Row],[Streaming Resolution '[MP']]],""),0)</f>
        <v>#VALUE!</v>
      </c>
      <c r="N2607" s="4" t="e">
        <f>IF(Table1[[#This Row],[Import to Gateway Calculator?]]="Yes",IFERROR(Table1[[#This Row],[Recording Resolution '[MP']]],""),0)</f>
        <v>#VALUE!</v>
      </c>
      <c r="O2607" s="4" t="e">
        <f>IF(Table1[[#This Row],[Import to Gateway Calculator?]]="Yes",IFERROR(Table1[[#This Row],[Frame Rate '[FPS'] 1]],""),0)</f>
        <v>#VALUE!</v>
      </c>
      <c r="P2607" s="4" t="e">
        <f>IF(Table1[[#This Row],[Import to Gateway Calculator?]]="Yes",IFERROR(Table1[[#This Row],[Days of Storage 1]],""),0)</f>
        <v>#VALUE!</v>
      </c>
    </row>
    <row r="2608" spans="1:16" x14ac:dyDescent="0.25">
      <c r="A2608" s="5" t="e">
        <f t="shared" si="245"/>
        <v>#VALUE!</v>
      </c>
      <c r="B2608" s="6" t="str">
        <f>IFERROR(IF(Table1[[#This Row],[Multi-lens? 1]]="No", 1, IF(Table1[[#This Row],[Multi-lens? 1]]="Dual", 2, IF(Table1[[#This Row],[Multi-lens? 1]]="Quad", 4, ""))),"")</f>
        <v/>
      </c>
      <c r="C2608" s="6" t="e">
        <f t="shared" si="246"/>
        <v>#VALUE!</v>
      </c>
      <c r="D2608" s="6" t="e">
        <f t="shared" si="247"/>
        <v>#VALUE!</v>
      </c>
      <c r="E2608" s="6" t="e">
        <f t="shared" si="248"/>
        <v>#VALUE!</v>
      </c>
      <c r="F2608" s="6" t="e">
        <f t="shared" si="249"/>
        <v>#VALUE!</v>
      </c>
      <c r="H2608" s="6" t="str">
        <f>IFERROR(IF(Table1[[#This Row],[Multi-lens? 1]]="No", 1, IF(Table1[[#This Row],[Multi-lens? 1]]="Dual", 2, IF(Table1[[#This Row],[Multi-lens? 1]]="Quad", 4, ""))),"")</f>
        <v/>
      </c>
      <c r="I2608" s="9" t="str">
        <f>IFERROR(Table1[[#This Row],[Name]],"")</f>
        <v/>
      </c>
      <c r="K2608" s="3" t="str">
        <f t="shared" si="244"/>
        <v/>
      </c>
      <c r="M2608" s="4" t="e">
        <f>IF(Table1[[#This Row],[Import to Gateway Calculator?]]="Yes",IFERROR(Table1[[#This Row],[Streaming Resolution '[MP']]],""),0)</f>
        <v>#VALUE!</v>
      </c>
      <c r="N2608" s="4" t="e">
        <f>IF(Table1[[#This Row],[Import to Gateway Calculator?]]="Yes",IFERROR(Table1[[#This Row],[Recording Resolution '[MP']]],""),0)</f>
        <v>#VALUE!</v>
      </c>
      <c r="O2608" s="4" t="e">
        <f>IF(Table1[[#This Row],[Import to Gateway Calculator?]]="Yes",IFERROR(Table1[[#This Row],[Frame Rate '[FPS'] 1]],""),0)</f>
        <v>#VALUE!</v>
      </c>
      <c r="P2608" s="4" t="e">
        <f>IF(Table1[[#This Row],[Import to Gateway Calculator?]]="Yes",IFERROR(Table1[[#This Row],[Days of Storage 1]],""),0)</f>
        <v>#VALUE!</v>
      </c>
    </row>
    <row r="2609" spans="1:16" x14ac:dyDescent="0.25">
      <c r="A2609" s="5" t="e">
        <f t="shared" si="245"/>
        <v>#VALUE!</v>
      </c>
      <c r="B2609" s="6" t="str">
        <f>IFERROR(IF(Table1[[#This Row],[Multi-lens? 1]]="No", 1, IF(Table1[[#This Row],[Multi-lens? 1]]="Dual", 2, IF(Table1[[#This Row],[Multi-lens? 1]]="Quad", 4, ""))),"")</f>
        <v/>
      </c>
      <c r="C2609" s="6" t="e">
        <f t="shared" si="246"/>
        <v>#VALUE!</v>
      </c>
      <c r="D2609" s="6" t="e">
        <f t="shared" si="247"/>
        <v>#VALUE!</v>
      </c>
      <c r="E2609" s="6" t="e">
        <f t="shared" si="248"/>
        <v>#VALUE!</v>
      </c>
      <c r="F2609" s="6" t="e">
        <f t="shared" si="249"/>
        <v>#VALUE!</v>
      </c>
      <c r="H2609" s="6" t="str">
        <f>IFERROR(IF(Table1[[#This Row],[Multi-lens? 1]]="No", 1, IF(Table1[[#This Row],[Multi-lens? 1]]="Dual", 2, IF(Table1[[#This Row],[Multi-lens? 1]]="Quad", 4, ""))),"")</f>
        <v/>
      </c>
      <c r="I2609" s="9" t="str">
        <f>IFERROR(Table1[[#This Row],[Name]],"")</f>
        <v/>
      </c>
      <c r="K2609" s="3" t="str">
        <f t="shared" si="244"/>
        <v/>
      </c>
      <c r="M2609" s="4" t="e">
        <f>IF(Table1[[#This Row],[Import to Gateway Calculator?]]="Yes",IFERROR(Table1[[#This Row],[Streaming Resolution '[MP']]],""),0)</f>
        <v>#VALUE!</v>
      </c>
      <c r="N2609" s="4" t="e">
        <f>IF(Table1[[#This Row],[Import to Gateway Calculator?]]="Yes",IFERROR(Table1[[#This Row],[Recording Resolution '[MP']]],""),0)</f>
        <v>#VALUE!</v>
      </c>
      <c r="O2609" s="4" t="e">
        <f>IF(Table1[[#This Row],[Import to Gateway Calculator?]]="Yes",IFERROR(Table1[[#This Row],[Frame Rate '[FPS'] 1]],""),0)</f>
        <v>#VALUE!</v>
      </c>
      <c r="P2609" s="4" t="e">
        <f>IF(Table1[[#This Row],[Import to Gateway Calculator?]]="Yes",IFERROR(Table1[[#This Row],[Days of Storage 1]],""),0)</f>
        <v>#VALUE!</v>
      </c>
    </row>
    <row r="2610" spans="1:16" x14ac:dyDescent="0.25">
      <c r="A2610" s="5" t="e">
        <f t="shared" si="245"/>
        <v>#VALUE!</v>
      </c>
      <c r="B2610" s="6" t="str">
        <f>IFERROR(IF(Table1[[#This Row],[Multi-lens? 1]]="No", 1, IF(Table1[[#This Row],[Multi-lens? 1]]="Dual", 2, IF(Table1[[#This Row],[Multi-lens? 1]]="Quad", 4, ""))),"")</f>
        <v/>
      </c>
      <c r="C2610" s="6" t="e">
        <f t="shared" si="246"/>
        <v>#VALUE!</v>
      </c>
      <c r="D2610" s="6" t="e">
        <f t="shared" si="247"/>
        <v>#VALUE!</v>
      </c>
      <c r="E2610" s="6" t="e">
        <f t="shared" si="248"/>
        <v>#VALUE!</v>
      </c>
      <c r="F2610" s="6" t="e">
        <f t="shared" si="249"/>
        <v>#VALUE!</v>
      </c>
      <c r="H2610" s="6" t="str">
        <f>IFERROR(IF(Table1[[#This Row],[Multi-lens? 1]]="No", 1, IF(Table1[[#This Row],[Multi-lens? 1]]="Dual", 2, IF(Table1[[#This Row],[Multi-lens? 1]]="Quad", 4, ""))),"")</f>
        <v/>
      </c>
      <c r="I2610" s="9" t="str">
        <f>IFERROR(Table1[[#This Row],[Name]],"")</f>
        <v/>
      </c>
      <c r="K2610" s="3" t="str">
        <f t="shared" si="244"/>
        <v/>
      </c>
      <c r="M2610" s="4" t="e">
        <f>IF(Table1[[#This Row],[Import to Gateway Calculator?]]="Yes",IFERROR(Table1[[#This Row],[Streaming Resolution '[MP']]],""),0)</f>
        <v>#VALUE!</v>
      </c>
      <c r="N2610" s="4" t="e">
        <f>IF(Table1[[#This Row],[Import to Gateway Calculator?]]="Yes",IFERROR(Table1[[#This Row],[Recording Resolution '[MP']]],""),0)</f>
        <v>#VALUE!</v>
      </c>
      <c r="O2610" s="4" t="e">
        <f>IF(Table1[[#This Row],[Import to Gateway Calculator?]]="Yes",IFERROR(Table1[[#This Row],[Frame Rate '[FPS'] 1]],""),0)</f>
        <v>#VALUE!</v>
      </c>
      <c r="P2610" s="4" t="e">
        <f>IF(Table1[[#This Row],[Import to Gateway Calculator?]]="Yes",IFERROR(Table1[[#This Row],[Days of Storage 1]],""),0)</f>
        <v>#VALUE!</v>
      </c>
    </row>
    <row r="2611" spans="1:16" x14ac:dyDescent="0.25">
      <c r="A2611" s="5" t="e">
        <f t="shared" si="245"/>
        <v>#VALUE!</v>
      </c>
      <c r="B2611" s="6" t="str">
        <f>IFERROR(IF(Table1[[#This Row],[Multi-lens? 1]]="No", 1, IF(Table1[[#This Row],[Multi-lens? 1]]="Dual", 2, IF(Table1[[#This Row],[Multi-lens? 1]]="Quad", 4, ""))),"")</f>
        <v/>
      </c>
      <c r="C2611" s="6" t="e">
        <f t="shared" si="246"/>
        <v>#VALUE!</v>
      </c>
      <c r="D2611" s="6" t="e">
        <f t="shared" si="247"/>
        <v>#VALUE!</v>
      </c>
      <c r="E2611" s="6" t="e">
        <f t="shared" si="248"/>
        <v>#VALUE!</v>
      </c>
      <c r="F2611" s="6" t="e">
        <f t="shared" si="249"/>
        <v>#VALUE!</v>
      </c>
      <c r="H2611" s="6" t="str">
        <f>IFERROR(IF(Table1[[#This Row],[Multi-lens? 1]]="No", 1, IF(Table1[[#This Row],[Multi-lens? 1]]="Dual", 2, IF(Table1[[#This Row],[Multi-lens? 1]]="Quad", 4, ""))),"")</f>
        <v/>
      </c>
      <c r="I2611" s="9" t="str">
        <f>IFERROR(Table1[[#This Row],[Name]],"")</f>
        <v/>
      </c>
      <c r="K2611" s="3" t="str">
        <f t="shared" si="244"/>
        <v/>
      </c>
      <c r="M2611" s="4" t="e">
        <f>IF(Table1[[#This Row],[Import to Gateway Calculator?]]="Yes",IFERROR(Table1[[#This Row],[Streaming Resolution '[MP']]],""),0)</f>
        <v>#VALUE!</v>
      </c>
      <c r="N2611" s="4" t="e">
        <f>IF(Table1[[#This Row],[Import to Gateway Calculator?]]="Yes",IFERROR(Table1[[#This Row],[Recording Resolution '[MP']]],""),0)</f>
        <v>#VALUE!</v>
      </c>
      <c r="O2611" s="4" t="e">
        <f>IF(Table1[[#This Row],[Import to Gateway Calculator?]]="Yes",IFERROR(Table1[[#This Row],[Frame Rate '[FPS'] 1]],""),0)</f>
        <v>#VALUE!</v>
      </c>
      <c r="P2611" s="4" t="e">
        <f>IF(Table1[[#This Row],[Import to Gateway Calculator?]]="Yes",IFERROR(Table1[[#This Row],[Days of Storage 1]],""),0)</f>
        <v>#VALUE!</v>
      </c>
    </row>
    <row r="2612" spans="1:16" x14ac:dyDescent="0.25">
      <c r="A2612" s="5" t="e">
        <f t="shared" si="245"/>
        <v>#VALUE!</v>
      </c>
      <c r="B2612" s="6" t="str">
        <f>IFERROR(IF(Table1[[#This Row],[Multi-lens? 1]]="No", 1, IF(Table1[[#This Row],[Multi-lens? 1]]="Dual", 2, IF(Table1[[#This Row],[Multi-lens? 1]]="Quad", 4, ""))),"")</f>
        <v/>
      </c>
      <c r="C2612" s="6" t="e">
        <f t="shared" si="246"/>
        <v>#VALUE!</v>
      </c>
      <c r="D2612" s="6" t="e">
        <f t="shared" si="247"/>
        <v>#VALUE!</v>
      </c>
      <c r="E2612" s="6" t="e">
        <f t="shared" si="248"/>
        <v>#VALUE!</v>
      </c>
      <c r="F2612" s="6" t="e">
        <f t="shared" si="249"/>
        <v>#VALUE!</v>
      </c>
      <c r="H2612" s="6" t="str">
        <f>IFERROR(IF(Table1[[#This Row],[Multi-lens? 1]]="No", 1, IF(Table1[[#This Row],[Multi-lens? 1]]="Dual", 2, IF(Table1[[#This Row],[Multi-lens? 1]]="Quad", 4, ""))),"")</f>
        <v/>
      </c>
      <c r="I2612" s="9" t="str">
        <f>IFERROR(Table1[[#This Row],[Name]],"")</f>
        <v/>
      </c>
      <c r="K2612" s="3" t="str">
        <f t="shared" si="244"/>
        <v/>
      </c>
      <c r="M2612" s="4" t="e">
        <f>IF(Table1[[#This Row],[Import to Gateway Calculator?]]="Yes",IFERROR(Table1[[#This Row],[Streaming Resolution '[MP']]],""),0)</f>
        <v>#VALUE!</v>
      </c>
      <c r="N2612" s="4" t="e">
        <f>IF(Table1[[#This Row],[Import to Gateway Calculator?]]="Yes",IFERROR(Table1[[#This Row],[Recording Resolution '[MP']]],""),0)</f>
        <v>#VALUE!</v>
      </c>
      <c r="O2612" s="4" t="e">
        <f>IF(Table1[[#This Row],[Import to Gateway Calculator?]]="Yes",IFERROR(Table1[[#This Row],[Frame Rate '[FPS'] 1]],""),0)</f>
        <v>#VALUE!</v>
      </c>
      <c r="P2612" s="4" t="e">
        <f>IF(Table1[[#This Row],[Import to Gateway Calculator?]]="Yes",IFERROR(Table1[[#This Row],[Days of Storage 1]],""),0)</f>
        <v>#VALUE!</v>
      </c>
    </row>
    <row r="2613" spans="1:16" x14ac:dyDescent="0.25">
      <c r="A2613" s="5" t="e">
        <f t="shared" si="245"/>
        <v>#VALUE!</v>
      </c>
      <c r="B2613" s="6" t="str">
        <f>IFERROR(IF(Table1[[#This Row],[Multi-lens? 1]]="No", 1, IF(Table1[[#This Row],[Multi-lens? 1]]="Dual", 2, IF(Table1[[#This Row],[Multi-lens? 1]]="Quad", 4, ""))),"")</f>
        <v/>
      </c>
      <c r="C2613" s="6" t="e">
        <f t="shared" si="246"/>
        <v>#VALUE!</v>
      </c>
      <c r="D2613" s="6" t="e">
        <f t="shared" si="247"/>
        <v>#VALUE!</v>
      </c>
      <c r="E2613" s="6" t="e">
        <f t="shared" si="248"/>
        <v>#VALUE!</v>
      </c>
      <c r="F2613" s="6" t="e">
        <f t="shared" si="249"/>
        <v>#VALUE!</v>
      </c>
      <c r="H2613" s="6" t="str">
        <f>IFERROR(IF(Table1[[#This Row],[Multi-lens? 1]]="No", 1, IF(Table1[[#This Row],[Multi-lens? 1]]="Dual", 2, IF(Table1[[#This Row],[Multi-lens? 1]]="Quad", 4, ""))),"")</f>
        <v/>
      </c>
      <c r="I2613" s="9" t="str">
        <f>IFERROR(Table1[[#This Row],[Name]],"")</f>
        <v/>
      </c>
      <c r="K2613" s="3" t="str">
        <f t="shared" si="244"/>
        <v/>
      </c>
      <c r="M2613" s="4" t="e">
        <f>IF(Table1[[#This Row],[Import to Gateway Calculator?]]="Yes",IFERROR(Table1[[#This Row],[Streaming Resolution '[MP']]],""),0)</f>
        <v>#VALUE!</v>
      </c>
      <c r="N2613" s="4" t="e">
        <f>IF(Table1[[#This Row],[Import to Gateway Calculator?]]="Yes",IFERROR(Table1[[#This Row],[Recording Resolution '[MP']]],""),0)</f>
        <v>#VALUE!</v>
      </c>
      <c r="O2613" s="4" t="e">
        <f>IF(Table1[[#This Row],[Import to Gateway Calculator?]]="Yes",IFERROR(Table1[[#This Row],[Frame Rate '[FPS'] 1]],""),0)</f>
        <v>#VALUE!</v>
      </c>
      <c r="P2613" s="4" t="e">
        <f>IF(Table1[[#This Row],[Import to Gateway Calculator?]]="Yes",IFERROR(Table1[[#This Row],[Days of Storage 1]],""),0)</f>
        <v>#VALUE!</v>
      </c>
    </row>
    <row r="2614" spans="1:16" x14ac:dyDescent="0.25">
      <c r="A2614" s="5" t="e">
        <f t="shared" si="245"/>
        <v>#VALUE!</v>
      </c>
      <c r="B2614" s="6" t="str">
        <f>IFERROR(IF(Table1[[#This Row],[Multi-lens? 1]]="No", 1, IF(Table1[[#This Row],[Multi-lens? 1]]="Dual", 2, IF(Table1[[#This Row],[Multi-lens? 1]]="Quad", 4, ""))),"")</f>
        <v/>
      </c>
      <c r="C2614" s="6" t="e">
        <f t="shared" si="246"/>
        <v>#VALUE!</v>
      </c>
      <c r="D2614" s="6" t="e">
        <f t="shared" si="247"/>
        <v>#VALUE!</v>
      </c>
      <c r="E2614" s="6" t="e">
        <f t="shared" si="248"/>
        <v>#VALUE!</v>
      </c>
      <c r="F2614" s="6" t="e">
        <f t="shared" si="249"/>
        <v>#VALUE!</v>
      </c>
      <c r="H2614" s="6" t="str">
        <f>IFERROR(IF(Table1[[#This Row],[Multi-lens? 1]]="No", 1, IF(Table1[[#This Row],[Multi-lens? 1]]="Dual", 2, IF(Table1[[#This Row],[Multi-lens? 1]]="Quad", 4, ""))),"")</f>
        <v/>
      </c>
      <c r="I2614" s="9" t="str">
        <f>IFERROR(Table1[[#This Row],[Name]],"")</f>
        <v/>
      </c>
      <c r="K2614" s="3" t="str">
        <f t="shared" si="244"/>
        <v/>
      </c>
      <c r="M2614" s="4" t="e">
        <f>IF(Table1[[#This Row],[Import to Gateway Calculator?]]="Yes",IFERROR(Table1[[#This Row],[Streaming Resolution '[MP']]],""),0)</f>
        <v>#VALUE!</v>
      </c>
      <c r="N2614" s="4" t="e">
        <f>IF(Table1[[#This Row],[Import to Gateway Calculator?]]="Yes",IFERROR(Table1[[#This Row],[Recording Resolution '[MP']]],""),0)</f>
        <v>#VALUE!</v>
      </c>
      <c r="O2614" s="4" t="e">
        <f>IF(Table1[[#This Row],[Import to Gateway Calculator?]]="Yes",IFERROR(Table1[[#This Row],[Frame Rate '[FPS'] 1]],""),0)</f>
        <v>#VALUE!</v>
      </c>
      <c r="P2614" s="4" t="e">
        <f>IF(Table1[[#This Row],[Import to Gateway Calculator?]]="Yes",IFERROR(Table1[[#This Row],[Days of Storage 1]],""),0)</f>
        <v>#VALUE!</v>
      </c>
    </row>
    <row r="2615" spans="1:16" x14ac:dyDescent="0.25">
      <c r="A2615" s="5" t="e">
        <f t="shared" si="245"/>
        <v>#VALUE!</v>
      </c>
      <c r="B2615" s="6" t="str">
        <f>IFERROR(IF(Table1[[#This Row],[Multi-lens? 1]]="No", 1, IF(Table1[[#This Row],[Multi-lens? 1]]="Dual", 2, IF(Table1[[#This Row],[Multi-lens? 1]]="Quad", 4, ""))),"")</f>
        <v/>
      </c>
      <c r="C2615" s="6" t="e">
        <f t="shared" si="246"/>
        <v>#VALUE!</v>
      </c>
      <c r="D2615" s="6" t="e">
        <f t="shared" si="247"/>
        <v>#VALUE!</v>
      </c>
      <c r="E2615" s="6" t="e">
        <f t="shared" si="248"/>
        <v>#VALUE!</v>
      </c>
      <c r="F2615" s="6" t="e">
        <f t="shared" si="249"/>
        <v>#VALUE!</v>
      </c>
      <c r="H2615" s="6" t="str">
        <f>IFERROR(IF(Table1[[#This Row],[Multi-lens? 1]]="No", 1, IF(Table1[[#This Row],[Multi-lens? 1]]="Dual", 2, IF(Table1[[#This Row],[Multi-lens? 1]]="Quad", 4, ""))),"")</f>
        <v/>
      </c>
      <c r="I2615" s="9" t="str">
        <f>IFERROR(Table1[[#This Row],[Name]],"")</f>
        <v/>
      </c>
      <c r="K2615" s="3" t="str">
        <f t="shared" si="244"/>
        <v/>
      </c>
      <c r="M2615" s="4" t="e">
        <f>IF(Table1[[#This Row],[Import to Gateway Calculator?]]="Yes",IFERROR(Table1[[#This Row],[Streaming Resolution '[MP']]],""),0)</f>
        <v>#VALUE!</v>
      </c>
      <c r="N2615" s="4" t="e">
        <f>IF(Table1[[#This Row],[Import to Gateway Calculator?]]="Yes",IFERROR(Table1[[#This Row],[Recording Resolution '[MP']]],""),0)</f>
        <v>#VALUE!</v>
      </c>
      <c r="O2615" s="4" t="e">
        <f>IF(Table1[[#This Row],[Import to Gateway Calculator?]]="Yes",IFERROR(Table1[[#This Row],[Frame Rate '[FPS'] 1]],""),0)</f>
        <v>#VALUE!</v>
      </c>
      <c r="P2615" s="4" t="e">
        <f>IF(Table1[[#This Row],[Import to Gateway Calculator?]]="Yes",IFERROR(Table1[[#This Row],[Days of Storage 1]],""),0)</f>
        <v>#VALUE!</v>
      </c>
    </row>
    <row r="2616" spans="1:16" x14ac:dyDescent="0.25">
      <c r="A2616" s="5" t="e">
        <f t="shared" si="245"/>
        <v>#VALUE!</v>
      </c>
      <c r="B2616" s="6" t="str">
        <f>IFERROR(IF(Table1[[#This Row],[Multi-lens? 1]]="No", 1, IF(Table1[[#This Row],[Multi-lens? 1]]="Dual", 2, IF(Table1[[#This Row],[Multi-lens? 1]]="Quad", 4, ""))),"")</f>
        <v/>
      </c>
      <c r="C2616" s="6" t="e">
        <f t="shared" si="246"/>
        <v>#VALUE!</v>
      </c>
      <c r="D2616" s="6" t="e">
        <f t="shared" si="247"/>
        <v>#VALUE!</v>
      </c>
      <c r="E2616" s="6" t="e">
        <f t="shared" si="248"/>
        <v>#VALUE!</v>
      </c>
      <c r="F2616" s="6" t="e">
        <f t="shared" si="249"/>
        <v>#VALUE!</v>
      </c>
      <c r="H2616" s="6" t="str">
        <f>IFERROR(IF(Table1[[#This Row],[Multi-lens? 1]]="No", 1, IF(Table1[[#This Row],[Multi-lens? 1]]="Dual", 2, IF(Table1[[#This Row],[Multi-lens? 1]]="Quad", 4, ""))),"")</f>
        <v/>
      </c>
      <c r="I2616" s="9" t="str">
        <f>IFERROR(Table1[[#This Row],[Name]],"")</f>
        <v/>
      </c>
      <c r="K2616" s="3" t="str">
        <f t="shared" si="244"/>
        <v/>
      </c>
      <c r="M2616" s="4" t="e">
        <f>IF(Table1[[#This Row],[Import to Gateway Calculator?]]="Yes",IFERROR(Table1[[#This Row],[Streaming Resolution '[MP']]],""),0)</f>
        <v>#VALUE!</v>
      </c>
      <c r="N2616" s="4" t="e">
        <f>IF(Table1[[#This Row],[Import to Gateway Calculator?]]="Yes",IFERROR(Table1[[#This Row],[Recording Resolution '[MP']]],""),0)</f>
        <v>#VALUE!</v>
      </c>
      <c r="O2616" s="4" t="e">
        <f>IF(Table1[[#This Row],[Import to Gateway Calculator?]]="Yes",IFERROR(Table1[[#This Row],[Frame Rate '[FPS'] 1]],""),0)</f>
        <v>#VALUE!</v>
      </c>
      <c r="P2616" s="4" t="e">
        <f>IF(Table1[[#This Row],[Import to Gateway Calculator?]]="Yes",IFERROR(Table1[[#This Row],[Days of Storage 1]],""),0)</f>
        <v>#VALUE!</v>
      </c>
    </row>
    <row r="2617" spans="1:16" x14ac:dyDescent="0.25">
      <c r="A2617" s="5" t="e">
        <f t="shared" si="245"/>
        <v>#VALUE!</v>
      </c>
      <c r="B2617" s="6" t="str">
        <f>IFERROR(IF(Table1[[#This Row],[Multi-lens? 1]]="No", 1, IF(Table1[[#This Row],[Multi-lens? 1]]="Dual", 2, IF(Table1[[#This Row],[Multi-lens? 1]]="Quad", 4, ""))),"")</f>
        <v/>
      </c>
      <c r="C2617" s="6" t="e">
        <f t="shared" si="246"/>
        <v>#VALUE!</v>
      </c>
      <c r="D2617" s="6" t="e">
        <f t="shared" si="247"/>
        <v>#VALUE!</v>
      </c>
      <c r="E2617" s="6" t="e">
        <f t="shared" si="248"/>
        <v>#VALUE!</v>
      </c>
      <c r="F2617" s="6" t="e">
        <f t="shared" si="249"/>
        <v>#VALUE!</v>
      </c>
      <c r="H2617" s="6" t="str">
        <f>IFERROR(IF(Table1[[#This Row],[Multi-lens? 1]]="No", 1, IF(Table1[[#This Row],[Multi-lens? 1]]="Dual", 2, IF(Table1[[#This Row],[Multi-lens? 1]]="Quad", 4, ""))),"")</f>
        <v/>
      </c>
      <c r="I2617" s="9" t="str">
        <f>IFERROR(Table1[[#This Row],[Name]],"")</f>
        <v/>
      </c>
      <c r="K2617" s="3" t="str">
        <f t="shared" si="244"/>
        <v/>
      </c>
      <c r="M2617" s="4" t="e">
        <f>IF(Table1[[#This Row],[Import to Gateway Calculator?]]="Yes",IFERROR(Table1[[#This Row],[Streaming Resolution '[MP']]],""),0)</f>
        <v>#VALUE!</v>
      </c>
      <c r="N2617" s="4" t="e">
        <f>IF(Table1[[#This Row],[Import to Gateway Calculator?]]="Yes",IFERROR(Table1[[#This Row],[Recording Resolution '[MP']]],""),0)</f>
        <v>#VALUE!</v>
      </c>
      <c r="O2617" s="4" t="e">
        <f>IF(Table1[[#This Row],[Import to Gateway Calculator?]]="Yes",IFERROR(Table1[[#This Row],[Frame Rate '[FPS'] 1]],""),0)</f>
        <v>#VALUE!</v>
      </c>
      <c r="P2617" s="4" t="e">
        <f>IF(Table1[[#This Row],[Import to Gateway Calculator?]]="Yes",IFERROR(Table1[[#This Row],[Days of Storage 1]],""),0)</f>
        <v>#VALUE!</v>
      </c>
    </row>
    <row r="2618" spans="1:16" x14ac:dyDescent="0.25">
      <c r="A2618" s="5" t="e">
        <f t="shared" si="245"/>
        <v>#VALUE!</v>
      </c>
      <c r="B2618" s="6" t="str">
        <f>IFERROR(IF(Table1[[#This Row],[Multi-lens? 1]]="No", 1, IF(Table1[[#This Row],[Multi-lens? 1]]="Dual", 2, IF(Table1[[#This Row],[Multi-lens? 1]]="Quad", 4, ""))),"")</f>
        <v/>
      </c>
      <c r="C2618" s="6" t="e">
        <f t="shared" si="246"/>
        <v>#VALUE!</v>
      </c>
      <c r="D2618" s="6" t="e">
        <f t="shared" si="247"/>
        <v>#VALUE!</v>
      </c>
      <c r="E2618" s="6" t="e">
        <f t="shared" si="248"/>
        <v>#VALUE!</v>
      </c>
      <c r="F2618" s="6" t="e">
        <f t="shared" si="249"/>
        <v>#VALUE!</v>
      </c>
      <c r="H2618" s="6" t="str">
        <f>IFERROR(IF(Table1[[#This Row],[Multi-lens? 1]]="No", 1, IF(Table1[[#This Row],[Multi-lens? 1]]="Dual", 2, IF(Table1[[#This Row],[Multi-lens? 1]]="Quad", 4, ""))),"")</f>
        <v/>
      </c>
      <c r="I2618" s="9" t="str">
        <f>IFERROR(Table1[[#This Row],[Name]],"")</f>
        <v/>
      </c>
      <c r="K2618" s="3" t="str">
        <f t="shared" si="244"/>
        <v/>
      </c>
      <c r="M2618" s="4" t="e">
        <f>IF(Table1[[#This Row],[Import to Gateway Calculator?]]="Yes",IFERROR(Table1[[#This Row],[Streaming Resolution '[MP']]],""),0)</f>
        <v>#VALUE!</v>
      </c>
      <c r="N2618" s="4" t="e">
        <f>IF(Table1[[#This Row],[Import to Gateway Calculator?]]="Yes",IFERROR(Table1[[#This Row],[Recording Resolution '[MP']]],""),0)</f>
        <v>#VALUE!</v>
      </c>
      <c r="O2618" s="4" t="e">
        <f>IF(Table1[[#This Row],[Import to Gateway Calculator?]]="Yes",IFERROR(Table1[[#This Row],[Frame Rate '[FPS'] 1]],""),0)</f>
        <v>#VALUE!</v>
      </c>
      <c r="P2618" s="4" t="e">
        <f>IF(Table1[[#This Row],[Import to Gateway Calculator?]]="Yes",IFERROR(Table1[[#This Row],[Days of Storage 1]],""),0)</f>
        <v>#VALUE!</v>
      </c>
    </row>
    <row r="2619" spans="1:16" x14ac:dyDescent="0.25">
      <c r="A2619" s="5" t="e">
        <f t="shared" si="245"/>
        <v>#VALUE!</v>
      </c>
      <c r="B2619" s="6" t="str">
        <f>IFERROR(IF(Table1[[#This Row],[Multi-lens? 1]]="No", 1, IF(Table1[[#This Row],[Multi-lens? 1]]="Dual", 2, IF(Table1[[#This Row],[Multi-lens? 1]]="Quad", 4, ""))),"")</f>
        <v/>
      </c>
      <c r="C2619" s="6" t="e">
        <f t="shared" si="246"/>
        <v>#VALUE!</v>
      </c>
      <c r="D2619" s="6" t="e">
        <f t="shared" si="247"/>
        <v>#VALUE!</v>
      </c>
      <c r="E2619" s="6" t="e">
        <f t="shared" si="248"/>
        <v>#VALUE!</v>
      </c>
      <c r="F2619" s="6" t="e">
        <f t="shared" si="249"/>
        <v>#VALUE!</v>
      </c>
      <c r="H2619" s="6" t="str">
        <f>IFERROR(IF(Table1[[#This Row],[Multi-lens? 1]]="No", 1, IF(Table1[[#This Row],[Multi-lens? 1]]="Dual", 2, IF(Table1[[#This Row],[Multi-lens? 1]]="Quad", 4, ""))),"")</f>
        <v/>
      </c>
      <c r="I2619" s="9" t="str">
        <f>IFERROR(Table1[[#This Row],[Name]],"")</f>
        <v/>
      </c>
      <c r="K2619" s="3" t="str">
        <f t="shared" si="244"/>
        <v/>
      </c>
      <c r="M2619" s="4" t="e">
        <f>IF(Table1[[#This Row],[Import to Gateway Calculator?]]="Yes",IFERROR(Table1[[#This Row],[Streaming Resolution '[MP']]],""),0)</f>
        <v>#VALUE!</v>
      </c>
      <c r="N2619" s="4" t="e">
        <f>IF(Table1[[#This Row],[Import to Gateway Calculator?]]="Yes",IFERROR(Table1[[#This Row],[Recording Resolution '[MP']]],""),0)</f>
        <v>#VALUE!</v>
      </c>
      <c r="O2619" s="4" t="e">
        <f>IF(Table1[[#This Row],[Import to Gateway Calculator?]]="Yes",IFERROR(Table1[[#This Row],[Frame Rate '[FPS'] 1]],""),0)</f>
        <v>#VALUE!</v>
      </c>
      <c r="P2619" s="4" t="e">
        <f>IF(Table1[[#This Row],[Import to Gateway Calculator?]]="Yes",IFERROR(Table1[[#This Row],[Days of Storage 1]],""),0)</f>
        <v>#VALUE!</v>
      </c>
    </row>
    <row r="2620" spans="1:16" x14ac:dyDescent="0.25">
      <c r="A2620" s="5" t="e">
        <f t="shared" si="245"/>
        <v>#VALUE!</v>
      </c>
      <c r="B2620" s="6" t="str">
        <f>IFERROR(IF(Table1[[#This Row],[Multi-lens? 1]]="No", 1, IF(Table1[[#This Row],[Multi-lens? 1]]="Dual", 2, IF(Table1[[#This Row],[Multi-lens? 1]]="Quad", 4, ""))),"")</f>
        <v/>
      </c>
      <c r="C2620" s="6" t="e">
        <f t="shared" si="246"/>
        <v>#VALUE!</v>
      </c>
      <c r="D2620" s="6" t="e">
        <f t="shared" si="247"/>
        <v>#VALUE!</v>
      </c>
      <c r="E2620" s="6" t="e">
        <f t="shared" si="248"/>
        <v>#VALUE!</v>
      </c>
      <c r="F2620" s="6" t="e">
        <f t="shared" si="249"/>
        <v>#VALUE!</v>
      </c>
      <c r="H2620" s="6" t="str">
        <f>IFERROR(IF(Table1[[#This Row],[Multi-lens? 1]]="No", 1, IF(Table1[[#This Row],[Multi-lens? 1]]="Dual", 2, IF(Table1[[#This Row],[Multi-lens? 1]]="Quad", 4, ""))),"")</f>
        <v/>
      </c>
      <c r="I2620" s="9" t="str">
        <f>IFERROR(Table1[[#This Row],[Name]],"")</f>
        <v/>
      </c>
      <c r="K2620" s="3" t="str">
        <f t="shared" si="244"/>
        <v/>
      </c>
      <c r="M2620" s="4" t="e">
        <f>IF(Table1[[#This Row],[Import to Gateway Calculator?]]="Yes",IFERROR(Table1[[#This Row],[Streaming Resolution '[MP']]],""),0)</f>
        <v>#VALUE!</v>
      </c>
      <c r="N2620" s="4" t="e">
        <f>IF(Table1[[#This Row],[Import to Gateway Calculator?]]="Yes",IFERROR(Table1[[#This Row],[Recording Resolution '[MP']]],""),0)</f>
        <v>#VALUE!</v>
      </c>
      <c r="O2620" s="4" t="e">
        <f>IF(Table1[[#This Row],[Import to Gateway Calculator?]]="Yes",IFERROR(Table1[[#This Row],[Frame Rate '[FPS'] 1]],""),0)</f>
        <v>#VALUE!</v>
      </c>
      <c r="P2620" s="4" t="e">
        <f>IF(Table1[[#This Row],[Import to Gateway Calculator?]]="Yes",IFERROR(Table1[[#This Row],[Days of Storage 1]],""),0)</f>
        <v>#VALUE!</v>
      </c>
    </row>
    <row r="2621" spans="1:16" x14ac:dyDescent="0.25">
      <c r="A2621" s="5" t="e">
        <f t="shared" si="245"/>
        <v>#VALUE!</v>
      </c>
      <c r="B2621" s="6" t="str">
        <f>IFERROR(IF(Table1[[#This Row],[Multi-lens? 1]]="No", 1, IF(Table1[[#This Row],[Multi-lens? 1]]="Dual", 2, IF(Table1[[#This Row],[Multi-lens? 1]]="Quad", 4, ""))),"")</f>
        <v/>
      </c>
      <c r="C2621" s="6" t="e">
        <f t="shared" si="246"/>
        <v>#VALUE!</v>
      </c>
      <c r="D2621" s="6" t="e">
        <f t="shared" si="247"/>
        <v>#VALUE!</v>
      </c>
      <c r="E2621" s="6" t="e">
        <f t="shared" si="248"/>
        <v>#VALUE!</v>
      </c>
      <c r="F2621" s="6" t="e">
        <f t="shared" si="249"/>
        <v>#VALUE!</v>
      </c>
      <c r="H2621" s="6" t="str">
        <f>IFERROR(IF(Table1[[#This Row],[Multi-lens? 1]]="No", 1, IF(Table1[[#This Row],[Multi-lens? 1]]="Dual", 2, IF(Table1[[#This Row],[Multi-lens? 1]]="Quad", 4, ""))),"")</f>
        <v/>
      </c>
      <c r="I2621" s="9" t="str">
        <f>IFERROR(Table1[[#This Row],[Name]],"")</f>
        <v/>
      </c>
      <c r="K2621" s="3" t="str">
        <f t="shared" si="244"/>
        <v/>
      </c>
      <c r="M2621" s="4" t="e">
        <f>IF(Table1[[#This Row],[Import to Gateway Calculator?]]="Yes",IFERROR(Table1[[#This Row],[Streaming Resolution '[MP']]],""),0)</f>
        <v>#VALUE!</v>
      </c>
      <c r="N2621" s="4" t="e">
        <f>IF(Table1[[#This Row],[Import to Gateway Calculator?]]="Yes",IFERROR(Table1[[#This Row],[Recording Resolution '[MP']]],""),0)</f>
        <v>#VALUE!</v>
      </c>
      <c r="O2621" s="4" t="e">
        <f>IF(Table1[[#This Row],[Import to Gateway Calculator?]]="Yes",IFERROR(Table1[[#This Row],[Frame Rate '[FPS'] 1]],""),0)</f>
        <v>#VALUE!</v>
      </c>
      <c r="P2621" s="4" t="e">
        <f>IF(Table1[[#This Row],[Import to Gateway Calculator?]]="Yes",IFERROR(Table1[[#This Row],[Days of Storage 1]],""),0)</f>
        <v>#VALUE!</v>
      </c>
    </row>
    <row r="2622" spans="1:16" x14ac:dyDescent="0.25">
      <c r="A2622" s="5" t="e">
        <f t="shared" si="245"/>
        <v>#VALUE!</v>
      </c>
      <c r="B2622" s="6" t="str">
        <f>IFERROR(IF(Table1[[#This Row],[Multi-lens? 1]]="No", 1, IF(Table1[[#This Row],[Multi-lens? 1]]="Dual", 2, IF(Table1[[#This Row],[Multi-lens? 1]]="Quad", 4, ""))),"")</f>
        <v/>
      </c>
      <c r="C2622" s="6" t="e">
        <f t="shared" si="246"/>
        <v>#VALUE!</v>
      </c>
      <c r="D2622" s="6" t="e">
        <f t="shared" si="247"/>
        <v>#VALUE!</v>
      </c>
      <c r="E2622" s="6" t="e">
        <f t="shared" si="248"/>
        <v>#VALUE!</v>
      </c>
      <c r="F2622" s="6" t="e">
        <f t="shared" si="249"/>
        <v>#VALUE!</v>
      </c>
      <c r="H2622" s="6" t="str">
        <f>IFERROR(IF(Table1[[#This Row],[Multi-lens? 1]]="No", 1, IF(Table1[[#This Row],[Multi-lens? 1]]="Dual", 2, IF(Table1[[#This Row],[Multi-lens? 1]]="Quad", 4, ""))),"")</f>
        <v/>
      </c>
      <c r="I2622" s="9" t="str">
        <f>IFERROR(Table1[[#This Row],[Name]],"")</f>
        <v/>
      </c>
      <c r="K2622" s="3" t="str">
        <f t="shared" si="244"/>
        <v/>
      </c>
      <c r="M2622" s="4" t="e">
        <f>IF(Table1[[#This Row],[Import to Gateway Calculator?]]="Yes",IFERROR(Table1[[#This Row],[Streaming Resolution '[MP']]],""),0)</f>
        <v>#VALUE!</v>
      </c>
      <c r="N2622" s="4" t="e">
        <f>IF(Table1[[#This Row],[Import to Gateway Calculator?]]="Yes",IFERROR(Table1[[#This Row],[Recording Resolution '[MP']]],""),0)</f>
        <v>#VALUE!</v>
      </c>
      <c r="O2622" s="4" t="e">
        <f>IF(Table1[[#This Row],[Import to Gateway Calculator?]]="Yes",IFERROR(Table1[[#This Row],[Frame Rate '[FPS'] 1]],""),0)</f>
        <v>#VALUE!</v>
      </c>
      <c r="P2622" s="4" t="e">
        <f>IF(Table1[[#This Row],[Import to Gateway Calculator?]]="Yes",IFERROR(Table1[[#This Row],[Days of Storage 1]],""),0)</f>
        <v>#VALUE!</v>
      </c>
    </row>
    <row r="2623" spans="1:16" x14ac:dyDescent="0.25">
      <c r="A2623" s="5" t="e">
        <f t="shared" si="245"/>
        <v>#VALUE!</v>
      </c>
      <c r="B2623" s="6" t="str">
        <f>IFERROR(IF(Table1[[#This Row],[Multi-lens? 1]]="No", 1, IF(Table1[[#This Row],[Multi-lens? 1]]="Dual", 2, IF(Table1[[#This Row],[Multi-lens? 1]]="Quad", 4, ""))),"")</f>
        <v/>
      </c>
      <c r="C2623" s="6" t="e">
        <f t="shared" si="246"/>
        <v>#VALUE!</v>
      </c>
      <c r="D2623" s="6" t="e">
        <f t="shared" si="247"/>
        <v>#VALUE!</v>
      </c>
      <c r="E2623" s="6" t="e">
        <f t="shared" si="248"/>
        <v>#VALUE!</v>
      </c>
      <c r="F2623" s="6" t="e">
        <f t="shared" si="249"/>
        <v>#VALUE!</v>
      </c>
      <c r="H2623" s="6" t="str">
        <f>IFERROR(IF(Table1[[#This Row],[Multi-lens? 1]]="No", 1, IF(Table1[[#This Row],[Multi-lens? 1]]="Dual", 2, IF(Table1[[#This Row],[Multi-lens? 1]]="Quad", 4, ""))),"")</f>
        <v/>
      </c>
      <c r="I2623" s="9" t="str">
        <f>IFERROR(Table1[[#This Row],[Name]],"")</f>
        <v/>
      </c>
      <c r="K2623" s="3" t="str">
        <f t="shared" si="244"/>
        <v/>
      </c>
      <c r="M2623" s="4" t="e">
        <f>IF(Table1[[#This Row],[Import to Gateway Calculator?]]="Yes",IFERROR(Table1[[#This Row],[Streaming Resolution '[MP']]],""),0)</f>
        <v>#VALUE!</v>
      </c>
      <c r="N2623" s="4" t="e">
        <f>IF(Table1[[#This Row],[Import to Gateway Calculator?]]="Yes",IFERROR(Table1[[#This Row],[Recording Resolution '[MP']]],""),0)</f>
        <v>#VALUE!</v>
      </c>
      <c r="O2623" s="4" t="e">
        <f>IF(Table1[[#This Row],[Import to Gateway Calculator?]]="Yes",IFERROR(Table1[[#This Row],[Frame Rate '[FPS'] 1]],""),0)</f>
        <v>#VALUE!</v>
      </c>
      <c r="P2623" s="4" t="e">
        <f>IF(Table1[[#This Row],[Import to Gateway Calculator?]]="Yes",IFERROR(Table1[[#This Row],[Days of Storage 1]],""),0)</f>
        <v>#VALUE!</v>
      </c>
    </row>
    <row r="2624" spans="1:16" x14ac:dyDescent="0.25">
      <c r="A2624" s="5" t="e">
        <f t="shared" si="245"/>
        <v>#VALUE!</v>
      </c>
      <c r="B2624" s="6" t="str">
        <f>IFERROR(IF(Table1[[#This Row],[Multi-lens? 1]]="No", 1, IF(Table1[[#This Row],[Multi-lens? 1]]="Dual", 2, IF(Table1[[#This Row],[Multi-lens? 1]]="Quad", 4, ""))),"")</f>
        <v/>
      </c>
      <c r="C2624" s="6" t="e">
        <f t="shared" si="246"/>
        <v>#VALUE!</v>
      </c>
      <c r="D2624" s="6" t="e">
        <f t="shared" si="247"/>
        <v>#VALUE!</v>
      </c>
      <c r="E2624" s="6" t="e">
        <f t="shared" si="248"/>
        <v>#VALUE!</v>
      </c>
      <c r="F2624" s="6" t="e">
        <f t="shared" si="249"/>
        <v>#VALUE!</v>
      </c>
      <c r="H2624" s="6" t="str">
        <f>IFERROR(IF(Table1[[#This Row],[Multi-lens? 1]]="No", 1, IF(Table1[[#This Row],[Multi-lens? 1]]="Dual", 2, IF(Table1[[#This Row],[Multi-lens? 1]]="Quad", 4, ""))),"")</f>
        <v/>
      </c>
      <c r="I2624" s="9" t="str">
        <f>IFERROR(Table1[[#This Row],[Name]],"")</f>
        <v/>
      </c>
      <c r="K2624" s="3" t="str">
        <f t="shared" si="244"/>
        <v/>
      </c>
      <c r="M2624" s="4" t="e">
        <f>IF(Table1[[#This Row],[Import to Gateway Calculator?]]="Yes",IFERROR(Table1[[#This Row],[Streaming Resolution '[MP']]],""),0)</f>
        <v>#VALUE!</v>
      </c>
      <c r="N2624" s="4" t="e">
        <f>IF(Table1[[#This Row],[Import to Gateway Calculator?]]="Yes",IFERROR(Table1[[#This Row],[Recording Resolution '[MP']]],""),0)</f>
        <v>#VALUE!</v>
      </c>
      <c r="O2624" s="4" t="e">
        <f>IF(Table1[[#This Row],[Import to Gateway Calculator?]]="Yes",IFERROR(Table1[[#This Row],[Frame Rate '[FPS'] 1]],""),0)</f>
        <v>#VALUE!</v>
      </c>
      <c r="P2624" s="4" t="e">
        <f>IF(Table1[[#This Row],[Import to Gateway Calculator?]]="Yes",IFERROR(Table1[[#This Row],[Days of Storage 1]],""),0)</f>
        <v>#VALUE!</v>
      </c>
    </row>
    <row r="2625" spans="1:16" x14ac:dyDescent="0.25">
      <c r="A2625" s="5" t="e">
        <f t="shared" si="245"/>
        <v>#VALUE!</v>
      </c>
      <c r="B2625" s="6" t="str">
        <f>IFERROR(IF(Table1[[#This Row],[Multi-lens? 1]]="No", 1, IF(Table1[[#This Row],[Multi-lens? 1]]="Dual", 2, IF(Table1[[#This Row],[Multi-lens? 1]]="Quad", 4, ""))),"")</f>
        <v/>
      </c>
      <c r="C2625" s="6" t="e">
        <f t="shared" si="246"/>
        <v>#VALUE!</v>
      </c>
      <c r="D2625" s="6" t="e">
        <f t="shared" si="247"/>
        <v>#VALUE!</v>
      </c>
      <c r="E2625" s="6" t="e">
        <f t="shared" si="248"/>
        <v>#VALUE!</v>
      </c>
      <c r="F2625" s="6" t="e">
        <f t="shared" si="249"/>
        <v>#VALUE!</v>
      </c>
      <c r="H2625" s="6" t="str">
        <f>IFERROR(IF(Table1[[#This Row],[Multi-lens? 1]]="No", 1, IF(Table1[[#This Row],[Multi-lens? 1]]="Dual", 2, IF(Table1[[#This Row],[Multi-lens? 1]]="Quad", 4, ""))),"")</f>
        <v/>
      </c>
      <c r="I2625" s="9" t="str">
        <f>IFERROR(Table1[[#This Row],[Name]],"")</f>
        <v/>
      </c>
      <c r="K2625" s="3" t="str">
        <f t="shared" si="244"/>
        <v/>
      </c>
      <c r="M2625" s="4" t="e">
        <f>IF(Table1[[#This Row],[Import to Gateway Calculator?]]="Yes",IFERROR(Table1[[#This Row],[Streaming Resolution '[MP']]],""),0)</f>
        <v>#VALUE!</v>
      </c>
      <c r="N2625" s="4" t="e">
        <f>IF(Table1[[#This Row],[Import to Gateway Calculator?]]="Yes",IFERROR(Table1[[#This Row],[Recording Resolution '[MP']]],""),0)</f>
        <v>#VALUE!</v>
      </c>
      <c r="O2625" s="4" t="e">
        <f>IF(Table1[[#This Row],[Import to Gateway Calculator?]]="Yes",IFERROR(Table1[[#This Row],[Frame Rate '[FPS'] 1]],""),0)</f>
        <v>#VALUE!</v>
      </c>
      <c r="P2625" s="4" t="e">
        <f>IF(Table1[[#This Row],[Import to Gateway Calculator?]]="Yes",IFERROR(Table1[[#This Row],[Days of Storage 1]],""),0)</f>
        <v>#VALUE!</v>
      </c>
    </row>
    <row r="2626" spans="1:16" x14ac:dyDescent="0.25">
      <c r="A2626" s="5" t="e">
        <f t="shared" si="245"/>
        <v>#VALUE!</v>
      </c>
      <c r="B2626" s="6" t="str">
        <f>IFERROR(IF(Table1[[#This Row],[Multi-lens? 1]]="No", 1, IF(Table1[[#This Row],[Multi-lens? 1]]="Dual", 2, IF(Table1[[#This Row],[Multi-lens? 1]]="Quad", 4, ""))),"")</f>
        <v/>
      </c>
      <c r="C2626" s="6" t="e">
        <f t="shared" si="246"/>
        <v>#VALUE!</v>
      </c>
      <c r="D2626" s="6" t="e">
        <f t="shared" si="247"/>
        <v>#VALUE!</v>
      </c>
      <c r="E2626" s="6" t="e">
        <f t="shared" si="248"/>
        <v>#VALUE!</v>
      </c>
      <c r="F2626" s="6" t="e">
        <f t="shared" si="249"/>
        <v>#VALUE!</v>
      </c>
      <c r="H2626" s="6" t="str">
        <f>IFERROR(IF(Table1[[#This Row],[Multi-lens? 1]]="No", 1, IF(Table1[[#This Row],[Multi-lens? 1]]="Dual", 2, IF(Table1[[#This Row],[Multi-lens? 1]]="Quad", 4, ""))),"")</f>
        <v/>
      </c>
      <c r="I2626" s="9" t="str">
        <f>IFERROR(Table1[[#This Row],[Name]],"")</f>
        <v/>
      </c>
      <c r="K2626" s="3" t="str">
        <f t="shared" si="244"/>
        <v/>
      </c>
      <c r="M2626" s="4" t="e">
        <f>IF(Table1[[#This Row],[Import to Gateway Calculator?]]="Yes",IFERROR(Table1[[#This Row],[Streaming Resolution '[MP']]],""),0)</f>
        <v>#VALUE!</v>
      </c>
      <c r="N2626" s="4" t="e">
        <f>IF(Table1[[#This Row],[Import to Gateway Calculator?]]="Yes",IFERROR(Table1[[#This Row],[Recording Resolution '[MP']]],""),0)</f>
        <v>#VALUE!</v>
      </c>
      <c r="O2626" s="4" t="e">
        <f>IF(Table1[[#This Row],[Import to Gateway Calculator?]]="Yes",IFERROR(Table1[[#This Row],[Frame Rate '[FPS'] 1]],""),0)</f>
        <v>#VALUE!</v>
      </c>
      <c r="P2626" s="4" t="e">
        <f>IF(Table1[[#This Row],[Import to Gateway Calculator?]]="Yes",IFERROR(Table1[[#This Row],[Days of Storage 1]],""),0)</f>
        <v>#VALUE!</v>
      </c>
    </row>
    <row r="2627" spans="1:16" x14ac:dyDescent="0.25">
      <c r="A2627" s="5" t="e">
        <f t="shared" si="245"/>
        <v>#VALUE!</v>
      </c>
      <c r="B2627" s="6" t="str">
        <f>IFERROR(IF(Table1[[#This Row],[Multi-lens? 1]]="No", 1, IF(Table1[[#This Row],[Multi-lens? 1]]="Dual", 2, IF(Table1[[#This Row],[Multi-lens? 1]]="Quad", 4, ""))),"")</f>
        <v/>
      </c>
      <c r="C2627" s="6" t="e">
        <f t="shared" si="246"/>
        <v>#VALUE!</v>
      </c>
      <c r="D2627" s="6" t="e">
        <f t="shared" si="247"/>
        <v>#VALUE!</v>
      </c>
      <c r="E2627" s="6" t="e">
        <f t="shared" si="248"/>
        <v>#VALUE!</v>
      </c>
      <c r="F2627" s="6" t="e">
        <f t="shared" si="249"/>
        <v>#VALUE!</v>
      </c>
      <c r="H2627" s="6" t="str">
        <f>IFERROR(IF(Table1[[#This Row],[Multi-lens? 1]]="No", 1, IF(Table1[[#This Row],[Multi-lens? 1]]="Dual", 2, IF(Table1[[#This Row],[Multi-lens? 1]]="Quad", 4, ""))),"")</f>
        <v/>
      </c>
      <c r="I2627" s="9" t="str">
        <f>IFERROR(Table1[[#This Row],[Name]],"")</f>
        <v/>
      </c>
      <c r="K2627" s="3" t="str">
        <f t="shared" ref="K2627:K2690" si="250">IFERROR(IF(I2627=0,"",I2627),"")</f>
        <v/>
      </c>
      <c r="M2627" s="4" t="e">
        <f>IF(Table1[[#This Row],[Import to Gateway Calculator?]]="Yes",IFERROR(Table1[[#This Row],[Streaming Resolution '[MP']]],""),0)</f>
        <v>#VALUE!</v>
      </c>
      <c r="N2627" s="4" t="e">
        <f>IF(Table1[[#This Row],[Import to Gateway Calculator?]]="Yes",IFERROR(Table1[[#This Row],[Recording Resolution '[MP']]],""),0)</f>
        <v>#VALUE!</v>
      </c>
      <c r="O2627" s="4" t="e">
        <f>IF(Table1[[#This Row],[Import to Gateway Calculator?]]="Yes",IFERROR(Table1[[#This Row],[Frame Rate '[FPS'] 1]],""),0)</f>
        <v>#VALUE!</v>
      </c>
      <c r="P2627" s="4" t="e">
        <f>IF(Table1[[#This Row],[Import to Gateway Calculator?]]="Yes",IFERROR(Table1[[#This Row],[Days of Storage 1]],""),0)</f>
        <v>#VALUE!</v>
      </c>
    </row>
    <row r="2628" spans="1:16" x14ac:dyDescent="0.25">
      <c r="A2628" s="5" t="e">
        <f t="shared" si="245"/>
        <v>#VALUE!</v>
      </c>
      <c r="B2628" s="6" t="str">
        <f>IFERROR(IF(Table1[[#This Row],[Multi-lens? 1]]="No", 1, IF(Table1[[#This Row],[Multi-lens? 1]]="Dual", 2, IF(Table1[[#This Row],[Multi-lens? 1]]="Quad", 4, ""))),"")</f>
        <v/>
      </c>
      <c r="C2628" s="6" t="e">
        <f t="shared" si="246"/>
        <v>#VALUE!</v>
      </c>
      <c r="D2628" s="6" t="e">
        <f t="shared" si="247"/>
        <v>#VALUE!</v>
      </c>
      <c r="E2628" s="6" t="e">
        <f t="shared" si="248"/>
        <v>#VALUE!</v>
      </c>
      <c r="F2628" s="6" t="e">
        <f t="shared" si="249"/>
        <v>#VALUE!</v>
      </c>
      <c r="H2628" s="6" t="str">
        <f>IFERROR(IF(Table1[[#This Row],[Multi-lens? 1]]="No", 1, IF(Table1[[#This Row],[Multi-lens? 1]]="Dual", 2, IF(Table1[[#This Row],[Multi-lens? 1]]="Quad", 4, ""))),"")</f>
        <v/>
      </c>
      <c r="I2628" s="9" t="str">
        <f>IFERROR(Table1[[#This Row],[Name]],"")</f>
        <v/>
      </c>
      <c r="K2628" s="3" t="str">
        <f t="shared" si="250"/>
        <v/>
      </c>
      <c r="M2628" s="4" t="e">
        <f>IF(Table1[[#This Row],[Import to Gateway Calculator?]]="Yes",IFERROR(Table1[[#This Row],[Streaming Resolution '[MP']]],""),0)</f>
        <v>#VALUE!</v>
      </c>
      <c r="N2628" s="4" t="e">
        <f>IF(Table1[[#This Row],[Import to Gateway Calculator?]]="Yes",IFERROR(Table1[[#This Row],[Recording Resolution '[MP']]],""),0)</f>
        <v>#VALUE!</v>
      </c>
      <c r="O2628" s="4" t="e">
        <f>IF(Table1[[#This Row],[Import to Gateway Calculator?]]="Yes",IFERROR(Table1[[#This Row],[Frame Rate '[FPS'] 1]],""),0)</f>
        <v>#VALUE!</v>
      </c>
      <c r="P2628" s="4" t="e">
        <f>IF(Table1[[#This Row],[Import to Gateway Calculator?]]="Yes",IFERROR(Table1[[#This Row],[Days of Storage 1]],""),0)</f>
        <v>#VALUE!</v>
      </c>
    </row>
    <row r="2629" spans="1:16" x14ac:dyDescent="0.25">
      <c r="A2629" s="5" t="e">
        <f t="shared" si="245"/>
        <v>#VALUE!</v>
      </c>
      <c r="B2629" s="6" t="str">
        <f>IFERROR(IF(Table1[[#This Row],[Multi-lens? 1]]="No", 1, IF(Table1[[#This Row],[Multi-lens? 1]]="Dual", 2, IF(Table1[[#This Row],[Multi-lens? 1]]="Quad", 4, ""))),"")</f>
        <v/>
      </c>
      <c r="C2629" s="6" t="e">
        <f t="shared" si="246"/>
        <v>#VALUE!</v>
      </c>
      <c r="D2629" s="6" t="e">
        <f t="shared" si="247"/>
        <v>#VALUE!</v>
      </c>
      <c r="E2629" s="6" t="e">
        <f t="shared" si="248"/>
        <v>#VALUE!</v>
      </c>
      <c r="F2629" s="6" t="e">
        <f t="shared" si="249"/>
        <v>#VALUE!</v>
      </c>
      <c r="H2629" s="6" t="str">
        <f>IFERROR(IF(Table1[[#This Row],[Multi-lens? 1]]="No", 1, IF(Table1[[#This Row],[Multi-lens? 1]]="Dual", 2, IF(Table1[[#This Row],[Multi-lens? 1]]="Quad", 4, ""))),"")</f>
        <v/>
      </c>
      <c r="I2629" s="9" t="str">
        <f>IFERROR(Table1[[#This Row],[Name]],"")</f>
        <v/>
      </c>
      <c r="K2629" s="3" t="str">
        <f t="shared" si="250"/>
        <v/>
      </c>
      <c r="M2629" s="4" t="e">
        <f>IF(Table1[[#This Row],[Import to Gateway Calculator?]]="Yes",IFERROR(Table1[[#This Row],[Streaming Resolution '[MP']]],""),0)</f>
        <v>#VALUE!</v>
      </c>
      <c r="N2629" s="4" t="e">
        <f>IF(Table1[[#This Row],[Import to Gateway Calculator?]]="Yes",IFERROR(Table1[[#This Row],[Recording Resolution '[MP']]],""),0)</f>
        <v>#VALUE!</v>
      </c>
      <c r="O2629" s="4" t="e">
        <f>IF(Table1[[#This Row],[Import to Gateway Calculator?]]="Yes",IFERROR(Table1[[#This Row],[Frame Rate '[FPS'] 1]],""),0)</f>
        <v>#VALUE!</v>
      </c>
      <c r="P2629" s="4" t="e">
        <f>IF(Table1[[#This Row],[Import to Gateway Calculator?]]="Yes",IFERROR(Table1[[#This Row],[Days of Storage 1]],""),0)</f>
        <v>#VALUE!</v>
      </c>
    </row>
    <row r="2630" spans="1:16" x14ac:dyDescent="0.25">
      <c r="A2630" s="5" t="e">
        <f t="shared" si="245"/>
        <v>#VALUE!</v>
      </c>
      <c r="B2630" s="6" t="str">
        <f>IFERROR(IF(Table1[[#This Row],[Multi-lens? 1]]="No", 1, IF(Table1[[#This Row],[Multi-lens? 1]]="Dual", 2, IF(Table1[[#This Row],[Multi-lens? 1]]="Quad", 4, ""))),"")</f>
        <v/>
      </c>
      <c r="C2630" s="6" t="e">
        <f t="shared" si="246"/>
        <v>#VALUE!</v>
      </c>
      <c r="D2630" s="6" t="e">
        <f t="shared" si="247"/>
        <v>#VALUE!</v>
      </c>
      <c r="E2630" s="6" t="e">
        <f t="shared" si="248"/>
        <v>#VALUE!</v>
      </c>
      <c r="F2630" s="6" t="e">
        <f t="shared" si="249"/>
        <v>#VALUE!</v>
      </c>
      <c r="H2630" s="6" t="str">
        <f>IFERROR(IF(Table1[[#This Row],[Multi-lens? 1]]="No", 1, IF(Table1[[#This Row],[Multi-lens? 1]]="Dual", 2, IF(Table1[[#This Row],[Multi-lens? 1]]="Quad", 4, ""))),"")</f>
        <v/>
      </c>
      <c r="I2630" s="9" t="str">
        <f>IFERROR(Table1[[#This Row],[Name]],"")</f>
        <v/>
      </c>
      <c r="K2630" s="3" t="str">
        <f t="shared" si="250"/>
        <v/>
      </c>
      <c r="M2630" s="4" t="e">
        <f>IF(Table1[[#This Row],[Import to Gateway Calculator?]]="Yes",IFERROR(Table1[[#This Row],[Streaming Resolution '[MP']]],""),0)</f>
        <v>#VALUE!</v>
      </c>
      <c r="N2630" s="4" t="e">
        <f>IF(Table1[[#This Row],[Import to Gateway Calculator?]]="Yes",IFERROR(Table1[[#This Row],[Recording Resolution '[MP']]],""),0)</f>
        <v>#VALUE!</v>
      </c>
      <c r="O2630" s="4" t="e">
        <f>IF(Table1[[#This Row],[Import to Gateway Calculator?]]="Yes",IFERROR(Table1[[#This Row],[Frame Rate '[FPS'] 1]],""),0)</f>
        <v>#VALUE!</v>
      </c>
      <c r="P2630" s="4" t="e">
        <f>IF(Table1[[#This Row],[Import to Gateway Calculator?]]="Yes",IFERROR(Table1[[#This Row],[Days of Storage 1]],""),0)</f>
        <v>#VALUE!</v>
      </c>
    </row>
    <row r="2631" spans="1:16" x14ac:dyDescent="0.25">
      <c r="A2631" s="5" t="e">
        <f t="shared" ref="A2631:A2694" si="251">IF(D2631=0,"",K2631)</f>
        <v>#VALUE!</v>
      </c>
      <c r="B2631" s="6" t="str">
        <f>IFERROR(IF(Table1[[#This Row],[Multi-lens? 1]]="No", 1, IF(Table1[[#This Row],[Multi-lens? 1]]="Dual", 2, IF(Table1[[#This Row],[Multi-lens? 1]]="Quad", 4, ""))),"")</f>
        <v/>
      </c>
      <c r="C2631" s="6" t="e">
        <f t="shared" ref="C2631:C2694" si="252">M2631</f>
        <v>#VALUE!</v>
      </c>
      <c r="D2631" s="6" t="e">
        <f t="shared" ref="D2631:D2694" si="253">N2631</f>
        <v>#VALUE!</v>
      </c>
      <c r="E2631" s="6" t="e">
        <f t="shared" ref="E2631:E2694" si="254">O2631</f>
        <v>#VALUE!</v>
      </c>
      <c r="F2631" s="6" t="e">
        <f t="shared" ref="F2631:F2694" si="255">P2631</f>
        <v>#VALUE!</v>
      </c>
      <c r="H2631" s="6" t="str">
        <f>IFERROR(IF(Table1[[#This Row],[Multi-lens? 1]]="No", 1, IF(Table1[[#This Row],[Multi-lens? 1]]="Dual", 2, IF(Table1[[#This Row],[Multi-lens? 1]]="Quad", 4, ""))),"")</f>
        <v/>
      </c>
      <c r="I2631" s="9" t="str">
        <f>IFERROR(Table1[[#This Row],[Name]],"")</f>
        <v/>
      </c>
      <c r="K2631" s="3" t="str">
        <f t="shared" si="250"/>
        <v/>
      </c>
      <c r="M2631" s="4" t="e">
        <f>IF(Table1[[#This Row],[Import to Gateway Calculator?]]="Yes",IFERROR(Table1[[#This Row],[Streaming Resolution '[MP']]],""),0)</f>
        <v>#VALUE!</v>
      </c>
      <c r="N2631" s="4" t="e">
        <f>IF(Table1[[#This Row],[Import to Gateway Calculator?]]="Yes",IFERROR(Table1[[#This Row],[Recording Resolution '[MP']]],""),0)</f>
        <v>#VALUE!</v>
      </c>
      <c r="O2631" s="4" t="e">
        <f>IF(Table1[[#This Row],[Import to Gateway Calculator?]]="Yes",IFERROR(Table1[[#This Row],[Frame Rate '[FPS'] 1]],""),0)</f>
        <v>#VALUE!</v>
      </c>
      <c r="P2631" s="4" t="e">
        <f>IF(Table1[[#This Row],[Import to Gateway Calculator?]]="Yes",IFERROR(Table1[[#This Row],[Days of Storage 1]],""),0)</f>
        <v>#VALUE!</v>
      </c>
    </row>
    <row r="2632" spans="1:16" x14ac:dyDescent="0.25">
      <c r="A2632" s="5" t="e">
        <f t="shared" si="251"/>
        <v>#VALUE!</v>
      </c>
      <c r="B2632" s="6" t="str">
        <f>IFERROR(IF(Table1[[#This Row],[Multi-lens? 1]]="No", 1, IF(Table1[[#This Row],[Multi-lens? 1]]="Dual", 2, IF(Table1[[#This Row],[Multi-lens? 1]]="Quad", 4, ""))),"")</f>
        <v/>
      </c>
      <c r="C2632" s="6" t="e">
        <f t="shared" si="252"/>
        <v>#VALUE!</v>
      </c>
      <c r="D2632" s="6" t="e">
        <f t="shared" si="253"/>
        <v>#VALUE!</v>
      </c>
      <c r="E2632" s="6" t="e">
        <f t="shared" si="254"/>
        <v>#VALUE!</v>
      </c>
      <c r="F2632" s="6" t="e">
        <f t="shared" si="255"/>
        <v>#VALUE!</v>
      </c>
      <c r="H2632" s="6" t="str">
        <f>IFERROR(IF(Table1[[#This Row],[Multi-lens? 1]]="No", 1, IF(Table1[[#This Row],[Multi-lens? 1]]="Dual", 2, IF(Table1[[#This Row],[Multi-lens? 1]]="Quad", 4, ""))),"")</f>
        <v/>
      </c>
      <c r="I2632" s="9" t="str">
        <f>IFERROR(Table1[[#This Row],[Name]],"")</f>
        <v/>
      </c>
      <c r="K2632" s="3" t="str">
        <f t="shared" si="250"/>
        <v/>
      </c>
      <c r="M2632" s="4" t="e">
        <f>IF(Table1[[#This Row],[Import to Gateway Calculator?]]="Yes",IFERROR(Table1[[#This Row],[Streaming Resolution '[MP']]],""),0)</f>
        <v>#VALUE!</v>
      </c>
      <c r="N2632" s="4" t="e">
        <f>IF(Table1[[#This Row],[Import to Gateway Calculator?]]="Yes",IFERROR(Table1[[#This Row],[Recording Resolution '[MP']]],""),0)</f>
        <v>#VALUE!</v>
      </c>
      <c r="O2632" s="4" t="e">
        <f>IF(Table1[[#This Row],[Import to Gateway Calculator?]]="Yes",IFERROR(Table1[[#This Row],[Frame Rate '[FPS'] 1]],""),0)</f>
        <v>#VALUE!</v>
      </c>
      <c r="P2632" s="4" t="e">
        <f>IF(Table1[[#This Row],[Import to Gateway Calculator?]]="Yes",IFERROR(Table1[[#This Row],[Days of Storage 1]],""),0)</f>
        <v>#VALUE!</v>
      </c>
    </row>
    <row r="2633" spans="1:16" x14ac:dyDescent="0.25">
      <c r="A2633" s="5" t="e">
        <f t="shared" si="251"/>
        <v>#VALUE!</v>
      </c>
      <c r="B2633" s="6" t="str">
        <f>IFERROR(IF(Table1[[#This Row],[Multi-lens? 1]]="No", 1, IF(Table1[[#This Row],[Multi-lens? 1]]="Dual", 2, IF(Table1[[#This Row],[Multi-lens? 1]]="Quad", 4, ""))),"")</f>
        <v/>
      </c>
      <c r="C2633" s="6" t="e">
        <f t="shared" si="252"/>
        <v>#VALUE!</v>
      </c>
      <c r="D2633" s="6" t="e">
        <f t="shared" si="253"/>
        <v>#VALUE!</v>
      </c>
      <c r="E2633" s="6" t="e">
        <f t="shared" si="254"/>
        <v>#VALUE!</v>
      </c>
      <c r="F2633" s="6" t="e">
        <f t="shared" si="255"/>
        <v>#VALUE!</v>
      </c>
      <c r="H2633" s="6" t="str">
        <f>IFERROR(IF(Table1[[#This Row],[Multi-lens? 1]]="No", 1, IF(Table1[[#This Row],[Multi-lens? 1]]="Dual", 2, IF(Table1[[#This Row],[Multi-lens? 1]]="Quad", 4, ""))),"")</f>
        <v/>
      </c>
      <c r="I2633" s="9" t="str">
        <f>IFERROR(Table1[[#This Row],[Name]],"")</f>
        <v/>
      </c>
      <c r="K2633" s="3" t="str">
        <f t="shared" si="250"/>
        <v/>
      </c>
      <c r="M2633" s="4" t="e">
        <f>IF(Table1[[#This Row],[Import to Gateway Calculator?]]="Yes",IFERROR(Table1[[#This Row],[Streaming Resolution '[MP']]],""),0)</f>
        <v>#VALUE!</v>
      </c>
      <c r="N2633" s="4" t="e">
        <f>IF(Table1[[#This Row],[Import to Gateway Calculator?]]="Yes",IFERROR(Table1[[#This Row],[Recording Resolution '[MP']]],""),0)</f>
        <v>#VALUE!</v>
      </c>
      <c r="O2633" s="4" t="e">
        <f>IF(Table1[[#This Row],[Import to Gateway Calculator?]]="Yes",IFERROR(Table1[[#This Row],[Frame Rate '[FPS'] 1]],""),0)</f>
        <v>#VALUE!</v>
      </c>
      <c r="P2633" s="4" t="e">
        <f>IF(Table1[[#This Row],[Import to Gateway Calculator?]]="Yes",IFERROR(Table1[[#This Row],[Days of Storage 1]],""),0)</f>
        <v>#VALUE!</v>
      </c>
    </row>
    <row r="2634" spans="1:16" x14ac:dyDescent="0.25">
      <c r="A2634" s="5" t="e">
        <f t="shared" si="251"/>
        <v>#VALUE!</v>
      </c>
      <c r="B2634" s="6" t="str">
        <f>IFERROR(IF(Table1[[#This Row],[Multi-lens? 1]]="No", 1, IF(Table1[[#This Row],[Multi-lens? 1]]="Dual", 2, IF(Table1[[#This Row],[Multi-lens? 1]]="Quad", 4, ""))),"")</f>
        <v/>
      </c>
      <c r="C2634" s="6" t="e">
        <f t="shared" si="252"/>
        <v>#VALUE!</v>
      </c>
      <c r="D2634" s="6" t="e">
        <f t="shared" si="253"/>
        <v>#VALUE!</v>
      </c>
      <c r="E2634" s="6" t="e">
        <f t="shared" si="254"/>
        <v>#VALUE!</v>
      </c>
      <c r="F2634" s="6" t="e">
        <f t="shared" si="255"/>
        <v>#VALUE!</v>
      </c>
      <c r="H2634" s="6" t="str">
        <f>IFERROR(IF(Table1[[#This Row],[Multi-lens? 1]]="No", 1, IF(Table1[[#This Row],[Multi-lens? 1]]="Dual", 2, IF(Table1[[#This Row],[Multi-lens? 1]]="Quad", 4, ""))),"")</f>
        <v/>
      </c>
      <c r="I2634" s="9" t="str">
        <f>IFERROR(Table1[[#This Row],[Name]],"")</f>
        <v/>
      </c>
      <c r="K2634" s="3" t="str">
        <f t="shared" si="250"/>
        <v/>
      </c>
      <c r="M2634" s="4" t="e">
        <f>IF(Table1[[#This Row],[Import to Gateway Calculator?]]="Yes",IFERROR(Table1[[#This Row],[Streaming Resolution '[MP']]],""),0)</f>
        <v>#VALUE!</v>
      </c>
      <c r="N2634" s="4" t="e">
        <f>IF(Table1[[#This Row],[Import to Gateway Calculator?]]="Yes",IFERROR(Table1[[#This Row],[Recording Resolution '[MP']]],""),0)</f>
        <v>#VALUE!</v>
      </c>
      <c r="O2634" s="4" t="e">
        <f>IF(Table1[[#This Row],[Import to Gateway Calculator?]]="Yes",IFERROR(Table1[[#This Row],[Frame Rate '[FPS'] 1]],""),0)</f>
        <v>#VALUE!</v>
      </c>
      <c r="P2634" s="4" t="e">
        <f>IF(Table1[[#This Row],[Import to Gateway Calculator?]]="Yes",IFERROR(Table1[[#This Row],[Days of Storage 1]],""),0)</f>
        <v>#VALUE!</v>
      </c>
    </row>
    <row r="2635" spans="1:16" x14ac:dyDescent="0.25">
      <c r="A2635" s="5" t="e">
        <f t="shared" si="251"/>
        <v>#VALUE!</v>
      </c>
      <c r="B2635" s="6" t="str">
        <f>IFERROR(IF(Table1[[#This Row],[Multi-lens? 1]]="No", 1, IF(Table1[[#This Row],[Multi-lens? 1]]="Dual", 2, IF(Table1[[#This Row],[Multi-lens? 1]]="Quad", 4, ""))),"")</f>
        <v/>
      </c>
      <c r="C2635" s="6" t="e">
        <f t="shared" si="252"/>
        <v>#VALUE!</v>
      </c>
      <c r="D2635" s="6" t="e">
        <f t="shared" si="253"/>
        <v>#VALUE!</v>
      </c>
      <c r="E2635" s="6" t="e">
        <f t="shared" si="254"/>
        <v>#VALUE!</v>
      </c>
      <c r="F2635" s="6" t="e">
        <f t="shared" si="255"/>
        <v>#VALUE!</v>
      </c>
      <c r="H2635" s="6" t="str">
        <f>IFERROR(IF(Table1[[#This Row],[Multi-lens? 1]]="No", 1, IF(Table1[[#This Row],[Multi-lens? 1]]="Dual", 2, IF(Table1[[#This Row],[Multi-lens? 1]]="Quad", 4, ""))),"")</f>
        <v/>
      </c>
      <c r="I2635" s="9" t="str">
        <f>IFERROR(Table1[[#This Row],[Name]],"")</f>
        <v/>
      </c>
      <c r="K2635" s="3" t="str">
        <f t="shared" si="250"/>
        <v/>
      </c>
      <c r="M2635" s="4" t="e">
        <f>IF(Table1[[#This Row],[Import to Gateway Calculator?]]="Yes",IFERROR(Table1[[#This Row],[Streaming Resolution '[MP']]],""),0)</f>
        <v>#VALUE!</v>
      </c>
      <c r="N2635" s="4" t="e">
        <f>IF(Table1[[#This Row],[Import to Gateway Calculator?]]="Yes",IFERROR(Table1[[#This Row],[Recording Resolution '[MP']]],""),0)</f>
        <v>#VALUE!</v>
      </c>
      <c r="O2635" s="4" t="e">
        <f>IF(Table1[[#This Row],[Import to Gateway Calculator?]]="Yes",IFERROR(Table1[[#This Row],[Frame Rate '[FPS'] 1]],""),0)</f>
        <v>#VALUE!</v>
      </c>
      <c r="P2635" s="4" t="e">
        <f>IF(Table1[[#This Row],[Import to Gateway Calculator?]]="Yes",IFERROR(Table1[[#This Row],[Days of Storage 1]],""),0)</f>
        <v>#VALUE!</v>
      </c>
    </row>
    <row r="2636" spans="1:16" x14ac:dyDescent="0.25">
      <c r="A2636" s="5" t="e">
        <f t="shared" si="251"/>
        <v>#VALUE!</v>
      </c>
      <c r="B2636" s="6" t="str">
        <f>IFERROR(IF(Table1[[#This Row],[Multi-lens? 1]]="No", 1, IF(Table1[[#This Row],[Multi-lens? 1]]="Dual", 2, IF(Table1[[#This Row],[Multi-lens? 1]]="Quad", 4, ""))),"")</f>
        <v/>
      </c>
      <c r="C2636" s="6" t="e">
        <f t="shared" si="252"/>
        <v>#VALUE!</v>
      </c>
      <c r="D2636" s="6" t="e">
        <f t="shared" si="253"/>
        <v>#VALUE!</v>
      </c>
      <c r="E2636" s="6" t="e">
        <f t="shared" si="254"/>
        <v>#VALUE!</v>
      </c>
      <c r="F2636" s="6" t="e">
        <f t="shared" si="255"/>
        <v>#VALUE!</v>
      </c>
      <c r="H2636" s="6" t="str">
        <f>IFERROR(IF(Table1[[#This Row],[Multi-lens? 1]]="No", 1, IF(Table1[[#This Row],[Multi-lens? 1]]="Dual", 2, IF(Table1[[#This Row],[Multi-lens? 1]]="Quad", 4, ""))),"")</f>
        <v/>
      </c>
      <c r="I2636" s="9" t="str">
        <f>IFERROR(Table1[[#This Row],[Name]],"")</f>
        <v/>
      </c>
      <c r="K2636" s="3" t="str">
        <f t="shared" si="250"/>
        <v/>
      </c>
      <c r="M2636" s="4" t="e">
        <f>IF(Table1[[#This Row],[Import to Gateway Calculator?]]="Yes",IFERROR(Table1[[#This Row],[Streaming Resolution '[MP']]],""),0)</f>
        <v>#VALUE!</v>
      </c>
      <c r="N2636" s="4" t="e">
        <f>IF(Table1[[#This Row],[Import to Gateway Calculator?]]="Yes",IFERROR(Table1[[#This Row],[Recording Resolution '[MP']]],""),0)</f>
        <v>#VALUE!</v>
      </c>
      <c r="O2636" s="4" t="e">
        <f>IF(Table1[[#This Row],[Import to Gateway Calculator?]]="Yes",IFERROR(Table1[[#This Row],[Frame Rate '[FPS'] 1]],""),0)</f>
        <v>#VALUE!</v>
      </c>
      <c r="P2636" s="4" t="e">
        <f>IF(Table1[[#This Row],[Import to Gateway Calculator?]]="Yes",IFERROR(Table1[[#This Row],[Days of Storage 1]],""),0)</f>
        <v>#VALUE!</v>
      </c>
    </row>
    <row r="2637" spans="1:16" x14ac:dyDescent="0.25">
      <c r="A2637" s="5" t="e">
        <f t="shared" si="251"/>
        <v>#VALUE!</v>
      </c>
      <c r="B2637" s="6" t="str">
        <f>IFERROR(IF(Table1[[#This Row],[Multi-lens? 1]]="No", 1, IF(Table1[[#This Row],[Multi-lens? 1]]="Dual", 2, IF(Table1[[#This Row],[Multi-lens? 1]]="Quad", 4, ""))),"")</f>
        <v/>
      </c>
      <c r="C2637" s="6" t="e">
        <f t="shared" si="252"/>
        <v>#VALUE!</v>
      </c>
      <c r="D2637" s="6" t="e">
        <f t="shared" si="253"/>
        <v>#VALUE!</v>
      </c>
      <c r="E2637" s="6" t="e">
        <f t="shared" si="254"/>
        <v>#VALUE!</v>
      </c>
      <c r="F2637" s="6" t="e">
        <f t="shared" si="255"/>
        <v>#VALUE!</v>
      </c>
      <c r="H2637" s="6" t="str">
        <f>IFERROR(IF(Table1[[#This Row],[Multi-lens? 1]]="No", 1, IF(Table1[[#This Row],[Multi-lens? 1]]="Dual", 2, IF(Table1[[#This Row],[Multi-lens? 1]]="Quad", 4, ""))),"")</f>
        <v/>
      </c>
      <c r="I2637" s="9" t="str">
        <f>IFERROR(Table1[[#This Row],[Name]],"")</f>
        <v/>
      </c>
      <c r="K2637" s="3" t="str">
        <f t="shared" si="250"/>
        <v/>
      </c>
      <c r="M2637" s="4" t="e">
        <f>IF(Table1[[#This Row],[Import to Gateway Calculator?]]="Yes",IFERROR(Table1[[#This Row],[Streaming Resolution '[MP']]],""),0)</f>
        <v>#VALUE!</v>
      </c>
      <c r="N2637" s="4" t="e">
        <f>IF(Table1[[#This Row],[Import to Gateway Calculator?]]="Yes",IFERROR(Table1[[#This Row],[Recording Resolution '[MP']]],""),0)</f>
        <v>#VALUE!</v>
      </c>
      <c r="O2637" s="4" t="e">
        <f>IF(Table1[[#This Row],[Import to Gateway Calculator?]]="Yes",IFERROR(Table1[[#This Row],[Frame Rate '[FPS'] 1]],""),0)</f>
        <v>#VALUE!</v>
      </c>
      <c r="P2637" s="4" t="e">
        <f>IF(Table1[[#This Row],[Import to Gateway Calculator?]]="Yes",IFERROR(Table1[[#This Row],[Days of Storage 1]],""),0)</f>
        <v>#VALUE!</v>
      </c>
    </row>
    <row r="2638" spans="1:16" x14ac:dyDescent="0.25">
      <c r="A2638" s="5" t="e">
        <f t="shared" si="251"/>
        <v>#VALUE!</v>
      </c>
      <c r="B2638" s="6" t="str">
        <f>IFERROR(IF(Table1[[#This Row],[Multi-lens? 1]]="No", 1, IF(Table1[[#This Row],[Multi-lens? 1]]="Dual", 2, IF(Table1[[#This Row],[Multi-lens? 1]]="Quad", 4, ""))),"")</f>
        <v/>
      </c>
      <c r="C2638" s="6" t="e">
        <f t="shared" si="252"/>
        <v>#VALUE!</v>
      </c>
      <c r="D2638" s="6" t="e">
        <f t="shared" si="253"/>
        <v>#VALUE!</v>
      </c>
      <c r="E2638" s="6" t="e">
        <f t="shared" si="254"/>
        <v>#VALUE!</v>
      </c>
      <c r="F2638" s="6" t="e">
        <f t="shared" si="255"/>
        <v>#VALUE!</v>
      </c>
      <c r="H2638" s="6" t="str">
        <f>IFERROR(IF(Table1[[#This Row],[Multi-lens? 1]]="No", 1, IF(Table1[[#This Row],[Multi-lens? 1]]="Dual", 2, IF(Table1[[#This Row],[Multi-lens? 1]]="Quad", 4, ""))),"")</f>
        <v/>
      </c>
      <c r="I2638" s="9" t="str">
        <f>IFERROR(Table1[[#This Row],[Name]],"")</f>
        <v/>
      </c>
      <c r="K2638" s="3" t="str">
        <f t="shared" si="250"/>
        <v/>
      </c>
      <c r="M2638" s="4" t="e">
        <f>IF(Table1[[#This Row],[Import to Gateway Calculator?]]="Yes",IFERROR(Table1[[#This Row],[Streaming Resolution '[MP']]],""),0)</f>
        <v>#VALUE!</v>
      </c>
      <c r="N2638" s="4" t="e">
        <f>IF(Table1[[#This Row],[Import to Gateway Calculator?]]="Yes",IFERROR(Table1[[#This Row],[Recording Resolution '[MP']]],""),0)</f>
        <v>#VALUE!</v>
      </c>
      <c r="O2638" s="4" t="e">
        <f>IF(Table1[[#This Row],[Import to Gateway Calculator?]]="Yes",IFERROR(Table1[[#This Row],[Frame Rate '[FPS'] 1]],""),0)</f>
        <v>#VALUE!</v>
      </c>
      <c r="P2638" s="4" t="e">
        <f>IF(Table1[[#This Row],[Import to Gateway Calculator?]]="Yes",IFERROR(Table1[[#This Row],[Days of Storage 1]],""),0)</f>
        <v>#VALUE!</v>
      </c>
    </row>
    <row r="2639" spans="1:16" x14ac:dyDescent="0.25">
      <c r="A2639" s="5" t="e">
        <f t="shared" si="251"/>
        <v>#VALUE!</v>
      </c>
      <c r="B2639" s="6" t="str">
        <f>IFERROR(IF(Table1[[#This Row],[Multi-lens? 1]]="No", 1, IF(Table1[[#This Row],[Multi-lens? 1]]="Dual", 2, IF(Table1[[#This Row],[Multi-lens? 1]]="Quad", 4, ""))),"")</f>
        <v/>
      </c>
      <c r="C2639" s="6" t="e">
        <f t="shared" si="252"/>
        <v>#VALUE!</v>
      </c>
      <c r="D2639" s="6" t="e">
        <f t="shared" si="253"/>
        <v>#VALUE!</v>
      </c>
      <c r="E2639" s="6" t="e">
        <f t="shared" si="254"/>
        <v>#VALUE!</v>
      </c>
      <c r="F2639" s="6" t="e">
        <f t="shared" si="255"/>
        <v>#VALUE!</v>
      </c>
      <c r="H2639" s="6" t="str">
        <f>IFERROR(IF(Table1[[#This Row],[Multi-lens? 1]]="No", 1, IF(Table1[[#This Row],[Multi-lens? 1]]="Dual", 2, IF(Table1[[#This Row],[Multi-lens? 1]]="Quad", 4, ""))),"")</f>
        <v/>
      </c>
      <c r="I2639" s="9" t="str">
        <f>IFERROR(Table1[[#This Row],[Name]],"")</f>
        <v/>
      </c>
      <c r="K2639" s="3" t="str">
        <f t="shared" si="250"/>
        <v/>
      </c>
      <c r="M2639" s="4" t="e">
        <f>IF(Table1[[#This Row],[Import to Gateway Calculator?]]="Yes",IFERROR(Table1[[#This Row],[Streaming Resolution '[MP']]],""),0)</f>
        <v>#VALUE!</v>
      </c>
      <c r="N2639" s="4" t="e">
        <f>IF(Table1[[#This Row],[Import to Gateway Calculator?]]="Yes",IFERROR(Table1[[#This Row],[Recording Resolution '[MP']]],""),0)</f>
        <v>#VALUE!</v>
      </c>
      <c r="O2639" s="4" t="e">
        <f>IF(Table1[[#This Row],[Import to Gateway Calculator?]]="Yes",IFERROR(Table1[[#This Row],[Frame Rate '[FPS'] 1]],""),0)</f>
        <v>#VALUE!</v>
      </c>
      <c r="P2639" s="4" t="e">
        <f>IF(Table1[[#This Row],[Import to Gateway Calculator?]]="Yes",IFERROR(Table1[[#This Row],[Days of Storage 1]],""),0)</f>
        <v>#VALUE!</v>
      </c>
    </row>
    <row r="2640" spans="1:16" x14ac:dyDescent="0.25">
      <c r="A2640" s="5" t="e">
        <f t="shared" si="251"/>
        <v>#VALUE!</v>
      </c>
      <c r="B2640" s="6" t="str">
        <f>IFERROR(IF(Table1[[#This Row],[Multi-lens? 1]]="No", 1, IF(Table1[[#This Row],[Multi-lens? 1]]="Dual", 2, IF(Table1[[#This Row],[Multi-lens? 1]]="Quad", 4, ""))),"")</f>
        <v/>
      </c>
      <c r="C2640" s="6" t="e">
        <f t="shared" si="252"/>
        <v>#VALUE!</v>
      </c>
      <c r="D2640" s="6" t="e">
        <f t="shared" si="253"/>
        <v>#VALUE!</v>
      </c>
      <c r="E2640" s="6" t="e">
        <f t="shared" si="254"/>
        <v>#VALUE!</v>
      </c>
      <c r="F2640" s="6" t="e">
        <f t="shared" si="255"/>
        <v>#VALUE!</v>
      </c>
      <c r="H2640" s="6" t="str">
        <f>IFERROR(IF(Table1[[#This Row],[Multi-lens? 1]]="No", 1, IF(Table1[[#This Row],[Multi-lens? 1]]="Dual", 2, IF(Table1[[#This Row],[Multi-lens? 1]]="Quad", 4, ""))),"")</f>
        <v/>
      </c>
      <c r="I2640" s="9" t="str">
        <f>IFERROR(Table1[[#This Row],[Name]],"")</f>
        <v/>
      </c>
      <c r="K2640" s="3" t="str">
        <f t="shared" si="250"/>
        <v/>
      </c>
      <c r="M2640" s="4" t="e">
        <f>IF(Table1[[#This Row],[Import to Gateway Calculator?]]="Yes",IFERROR(Table1[[#This Row],[Streaming Resolution '[MP']]],""),0)</f>
        <v>#VALUE!</v>
      </c>
      <c r="N2640" s="4" t="e">
        <f>IF(Table1[[#This Row],[Import to Gateway Calculator?]]="Yes",IFERROR(Table1[[#This Row],[Recording Resolution '[MP']]],""),0)</f>
        <v>#VALUE!</v>
      </c>
      <c r="O2640" s="4" t="e">
        <f>IF(Table1[[#This Row],[Import to Gateway Calculator?]]="Yes",IFERROR(Table1[[#This Row],[Frame Rate '[FPS'] 1]],""),0)</f>
        <v>#VALUE!</v>
      </c>
      <c r="P2640" s="4" t="e">
        <f>IF(Table1[[#This Row],[Import to Gateway Calculator?]]="Yes",IFERROR(Table1[[#This Row],[Days of Storage 1]],""),0)</f>
        <v>#VALUE!</v>
      </c>
    </row>
    <row r="2641" spans="1:16" x14ac:dyDescent="0.25">
      <c r="A2641" s="5" t="e">
        <f t="shared" si="251"/>
        <v>#VALUE!</v>
      </c>
      <c r="B2641" s="6" t="str">
        <f>IFERROR(IF(Table1[[#This Row],[Multi-lens? 1]]="No", 1, IF(Table1[[#This Row],[Multi-lens? 1]]="Dual", 2, IF(Table1[[#This Row],[Multi-lens? 1]]="Quad", 4, ""))),"")</f>
        <v/>
      </c>
      <c r="C2641" s="6" t="e">
        <f t="shared" si="252"/>
        <v>#VALUE!</v>
      </c>
      <c r="D2641" s="6" t="e">
        <f t="shared" si="253"/>
        <v>#VALUE!</v>
      </c>
      <c r="E2641" s="6" t="e">
        <f t="shared" si="254"/>
        <v>#VALUE!</v>
      </c>
      <c r="F2641" s="6" t="e">
        <f t="shared" si="255"/>
        <v>#VALUE!</v>
      </c>
      <c r="H2641" s="6" t="str">
        <f>IFERROR(IF(Table1[[#This Row],[Multi-lens? 1]]="No", 1, IF(Table1[[#This Row],[Multi-lens? 1]]="Dual", 2, IF(Table1[[#This Row],[Multi-lens? 1]]="Quad", 4, ""))),"")</f>
        <v/>
      </c>
      <c r="I2641" s="9" t="str">
        <f>IFERROR(Table1[[#This Row],[Name]],"")</f>
        <v/>
      </c>
      <c r="K2641" s="3" t="str">
        <f t="shared" si="250"/>
        <v/>
      </c>
      <c r="M2641" s="4" t="e">
        <f>IF(Table1[[#This Row],[Import to Gateway Calculator?]]="Yes",IFERROR(Table1[[#This Row],[Streaming Resolution '[MP']]],""),0)</f>
        <v>#VALUE!</v>
      </c>
      <c r="N2641" s="4" t="e">
        <f>IF(Table1[[#This Row],[Import to Gateway Calculator?]]="Yes",IFERROR(Table1[[#This Row],[Recording Resolution '[MP']]],""),0)</f>
        <v>#VALUE!</v>
      </c>
      <c r="O2641" s="4" t="e">
        <f>IF(Table1[[#This Row],[Import to Gateway Calculator?]]="Yes",IFERROR(Table1[[#This Row],[Frame Rate '[FPS'] 1]],""),0)</f>
        <v>#VALUE!</v>
      </c>
      <c r="P2641" s="4" t="e">
        <f>IF(Table1[[#This Row],[Import to Gateway Calculator?]]="Yes",IFERROR(Table1[[#This Row],[Days of Storage 1]],""),0)</f>
        <v>#VALUE!</v>
      </c>
    </row>
    <row r="2642" spans="1:16" x14ac:dyDescent="0.25">
      <c r="A2642" s="5" t="e">
        <f t="shared" si="251"/>
        <v>#VALUE!</v>
      </c>
      <c r="B2642" s="6" t="str">
        <f>IFERROR(IF(Table1[[#This Row],[Multi-lens? 1]]="No", 1, IF(Table1[[#This Row],[Multi-lens? 1]]="Dual", 2, IF(Table1[[#This Row],[Multi-lens? 1]]="Quad", 4, ""))),"")</f>
        <v/>
      </c>
      <c r="C2642" s="6" t="e">
        <f t="shared" si="252"/>
        <v>#VALUE!</v>
      </c>
      <c r="D2642" s="6" t="e">
        <f t="shared" si="253"/>
        <v>#VALUE!</v>
      </c>
      <c r="E2642" s="6" t="e">
        <f t="shared" si="254"/>
        <v>#VALUE!</v>
      </c>
      <c r="F2642" s="6" t="e">
        <f t="shared" si="255"/>
        <v>#VALUE!</v>
      </c>
      <c r="H2642" s="6" t="str">
        <f>IFERROR(IF(Table1[[#This Row],[Multi-lens? 1]]="No", 1, IF(Table1[[#This Row],[Multi-lens? 1]]="Dual", 2, IF(Table1[[#This Row],[Multi-lens? 1]]="Quad", 4, ""))),"")</f>
        <v/>
      </c>
      <c r="I2642" s="9" t="str">
        <f>IFERROR(Table1[[#This Row],[Name]],"")</f>
        <v/>
      </c>
      <c r="K2642" s="3" t="str">
        <f t="shared" si="250"/>
        <v/>
      </c>
      <c r="M2642" s="4" t="e">
        <f>IF(Table1[[#This Row],[Import to Gateway Calculator?]]="Yes",IFERROR(Table1[[#This Row],[Streaming Resolution '[MP']]],""),0)</f>
        <v>#VALUE!</v>
      </c>
      <c r="N2642" s="4" t="e">
        <f>IF(Table1[[#This Row],[Import to Gateway Calculator?]]="Yes",IFERROR(Table1[[#This Row],[Recording Resolution '[MP']]],""),0)</f>
        <v>#VALUE!</v>
      </c>
      <c r="O2642" s="4" t="e">
        <f>IF(Table1[[#This Row],[Import to Gateway Calculator?]]="Yes",IFERROR(Table1[[#This Row],[Frame Rate '[FPS'] 1]],""),0)</f>
        <v>#VALUE!</v>
      </c>
      <c r="P2642" s="4" t="e">
        <f>IF(Table1[[#This Row],[Import to Gateway Calculator?]]="Yes",IFERROR(Table1[[#This Row],[Days of Storage 1]],""),0)</f>
        <v>#VALUE!</v>
      </c>
    </row>
    <row r="2643" spans="1:16" x14ac:dyDescent="0.25">
      <c r="A2643" s="5" t="e">
        <f t="shared" si="251"/>
        <v>#VALUE!</v>
      </c>
      <c r="B2643" s="6" t="str">
        <f>IFERROR(IF(Table1[[#This Row],[Multi-lens? 1]]="No", 1, IF(Table1[[#This Row],[Multi-lens? 1]]="Dual", 2, IF(Table1[[#This Row],[Multi-lens? 1]]="Quad", 4, ""))),"")</f>
        <v/>
      </c>
      <c r="C2643" s="6" t="e">
        <f t="shared" si="252"/>
        <v>#VALUE!</v>
      </c>
      <c r="D2643" s="6" t="e">
        <f t="shared" si="253"/>
        <v>#VALUE!</v>
      </c>
      <c r="E2643" s="6" t="e">
        <f t="shared" si="254"/>
        <v>#VALUE!</v>
      </c>
      <c r="F2643" s="6" t="e">
        <f t="shared" si="255"/>
        <v>#VALUE!</v>
      </c>
      <c r="H2643" s="6" t="str">
        <f>IFERROR(IF(Table1[[#This Row],[Multi-lens? 1]]="No", 1, IF(Table1[[#This Row],[Multi-lens? 1]]="Dual", 2, IF(Table1[[#This Row],[Multi-lens? 1]]="Quad", 4, ""))),"")</f>
        <v/>
      </c>
      <c r="I2643" s="9" t="str">
        <f>IFERROR(Table1[[#This Row],[Name]],"")</f>
        <v/>
      </c>
      <c r="K2643" s="3" t="str">
        <f t="shared" si="250"/>
        <v/>
      </c>
      <c r="M2643" s="4" t="e">
        <f>IF(Table1[[#This Row],[Import to Gateway Calculator?]]="Yes",IFERROR(Table1[[#This Row],[Streaming Resolution '[MP']]],""),0)</f>
        <v>#VALUE!</v>
      </c>
      <c r="N2643" s="4" t="e">
        <f>IF(Table1[[#This Row],[Import to Gateway Calculator?]]="Yes",IFERROR(Table1[[#This Row],[Recording Resolution '[MP']]],""),0)</f>
        <v>#VALUE!</v>
      </c>
      <c r="O2643" s="4" t="e">
        <f>IF(Table1[[#This Row],[Import to Gateway Calculator?]]="Yes",IFERROR(Table1[[#This Row],[Frame Rate '[FPS'] 1]],""),0)</f>
        <v>#VALUE!</v>
      </c>
      <c r="P2643" s="4" t="e">
        <f>IF(Table1[[#This Row],[Import to Gateway Calculator?]]="Yes",IFERROR(Table1[[#This Row],[Days of Storage 1]],""),0)</f>
        <v>#VALUE!</v>
      </c>
    </row>
    <row r="2644" spans="1:16" x14ac:dyDescent="0.25">
      <c r="A2644" s="5" t="e">
        <f t="shared" si="251"/>
        <v>#VALUE!</v>
      </c>
      <c r="B2644" s="6" t="str">
        <f>IFERROR(IF(Table1[[#This Row],[Multi-lens? 1]]="No", 1, IF(Table1[[#This Row],[Multi-lens? 1]]="Dual", 2, IF(Table1[[#This Row],[Multi-lens? 1]]="Quad", 4, ""))),"")</f>
        <v/>
      </c>
      <c r="C2644" s="6" t="e">
        <f t="shared" si="252"/>
        <v>#VALUE!</v>
      </c>
      <c r="D2644" s="6" t="e">
        <f t="shared" si="253"/>
        <v>#VALUE!</v>
      </c>
      <c r="E2644" s="6" t="e">
        <f t="shared" si="254"/>
        <v>#VALUE!</v>
      </c>
      <c r="F2644" s="6" t="e">
        <f t="shared" si="255"/>
        <v>#VALUE!</v>
      </c>
      <c r="H2644" s="6" t="str">
        <f>IFERROR(IF(Table1[[#This Row],[Multi-lens? 1]]="No", 1, IF(Table1[[#This Row],[Multi-lens? 1]]="Dual", 2, IF(Table1[[#This Row],[Multi-lens? 1]]="Quad", 4, ""))),"")</f>
        <v/>
      </c>
      <c r="I2644" s="9" t="str">
        <f>IFERROR(Table1[[#This Row],[Name]],"")</f>
        <v/>
      </c>
      <c r="K2644" s="3" t="str">
        <f t="shared" si="250"/>
        <v/>
      </c>
      <c r="M2644" s="4" t="e">
        <f>IF(Table1[[#This Row],[Import to Gateway Calculator?]]="Yes",IFERROR(Table1[[#This Row],[Streaming Resolution '[MP']]],""),0)</f>
        <v>#VALUE!</v>
      </c>
      <c r="N2644" s="4" t="e">
        <f>IF(Table1[[#This Row],[Import to Gateway Calculator?]]="Yes",IFERROR(Table1[[#This Row],[Recording Resolution '[MP']]],""),0)</f>
        <v>#VALUE!</v>
      </c>
      <c r="O2644" s="4" t="e">
        <f>IF(Table1[[#This Row],[Import to Gateway Calculator?]]="Yes",IFERROR(Table1[[#This Row],[Frame Rate '[FPS'] 1]],""),0)</f>
        <v>#VALUE!</v>
      </c>
      <c r="P2644" s="4" t="e">
        <f>IF(Table1[[#This Row],[Import to Gateway Calculator?]]="Yes",IFERROR(Table1[[#This Row],[Days of Storage 1]],""),0)</f>
        <v>#VALUE!</v>
      </c>
    </row>
    <row r="2645" spans="1:16" x14ac:dyDescent="0.25">
      <c r="A2645" s="5" t="e">
        <f t="shared" si="251"/>
        <v>#VALUE!</v>
      </c>
      <c r="B2645" s="6" t="str">
        <f>IFERROR(IF(Table1[[#This Row],[Multi-lens? 1]]="No", 1, IF(Table1[[#This Row],[Multi-lens? 1]]="Dual", 2, IF(Table1[[#This Row],[Multi-lens? 1]]="Quad", 4, ""))),"")</f>
        <v/>
      </c>
      <c r="C2645" s="6" t="e">
        <f t="shared" si="252"/>
        <v>#VALUE!</v>
      </c>
      <c r="D2645" s="6" t="e">
        <f t="shared" si="253"/>
        <v>#VALUE!</v>
      </c>
      <c r="E2645" s="6" t="e">
        <f t="shared" si="254"/>
        <v>#VALUE!</v>
      </c>
      <c r="F2645" s="6" t="e">
        <f t="shared" si="255"/>
        <v>#VALUE!</v>
      </c>
      <c r="H2645" s="6" t="str">
        <f>IFERROR(IF(Table1[[#This Row],[Multi-lens? 1]]="No", 1, IF(Table1[[#This Row],[Multi-lens? 1]]="Dual", 2, IF(Table1[[#This Row],[Multi-lens? 1]]="Quad", 4, ""))),"")</f>
        <v/>
      </c>
      <c r="I2645" s="9" t="str">
        <f>IFERROR(Table1[[#This Row],[Name]],"")</f>
        <v/>
      </c>
      <c r="K2645" s="3" t="str">
        <f t="shared" si="250"/>
        <v/>
      </c>
      <c r="M2645" s="4" t="e">
        <f>IF(Table1[[#This Row],[Import to Gateway Calculator?]]="Yes",IFERROR(Table1[[#This Row],[Streaming Resolution '[MP']]],""),0)</f>
        <v>#VALUE!</v>
      </c>
      <c r="N2645" s="4" t="e">
        <f>IF(Table1[[#This Row],[Import to Gateway Calculator?]]="Yes",IFERROR(Table1[[#This Row],[Recording Resolution '[MP']]],""),0)</f>
        <v>#VALUE!</v>
      </c>
      <c r="O2645" s="4" t="e">
        <f>IF(Table1[[#This Row],[Import to Gateway Calculator?]]="Yes",IFERROR(Table1[[#This Row],[Frame Rate '[FPS'] 1]],""),0)</f>
        <v>#VALUE!</v>
      </c>
      <c r="P2645" s="4" t="e">
        <f>IF(Table1[[#This Row],[Import to Gateway Calculator?]]="Yes",IFERROR(Table1[[#This Row],[Days of Storage 1]],""),0)</f>
        <v>#VALUE!</v>
      </c>
    </row>
    <row r="2646" spans="1:16" x14ac:dyDescent="0.25">
      <c r="A2646" s="5" t="e">
        <f t="shared" si="251"/>
        <v>#VALUE!</v>
      </c>
      <c r="B2646" s="6" t="str">
        <f>IFERROR(IF(Table1[[#This Row],[Multi-lens? 1]]="No", 1, IF(Table1[[#This Row],[Multi-lens? 1]]="Dual", 2, IF(Table1[[#This Row],[Multi-lens? 1]]="Quad", 4, ""))),"")</f>
        <v/>
      </c>
      <c r="C2646" s="6" t="e">
        <f t="shared" si="252"/>
        <v>#VALUE!</v>
      </c>
      <c r="D2646" s="6" t="e">
        <f t="shared" si="253"/>
        <v>#VALUE!</v>
      </c>
      <c r="E2646" s="6" t="e">
        <f t="shared" si="254"/>
        <v>#VALUE!</v>
      </c>
      <c r="F2646" s="6" t="e">
        <f t="shared" si="255"/>
        <v>#VALUE!</v>
      </c>
      <c r="H2646" s="6" t="str">
        <f>IFERROR(IF(Table1[[#This Row],[Multi-lens? 1]]="No", 1, IF(Table1[[#This Row],[Multi-lens? 1]]="Dual", 2, IF(Table1[[#This Row],[Multi-lens? 1]]="Quad", 4, ""))),"")</f>
        <v/>
      </c>
      <c r="I2646" s="9" t="str">
        <f>IFERROR(Table1[[#This Row],[Name]],"")</f>
        <v/>
      </c>
      <c r="K2646" s="3" t="str">
        <f t="shared" si="250"/>
        <v/>
      </c>
      <c r="M2646" s="4" t="e">
        <f>IF(Table1[[#This Row],[Import to Gateway Calculator?]]="Yes",IFERROR(Table1[[#This Row],[Streaming Resolution '[MP']]],""),0)</f>
        <v>#VALUE!</v>
      </c>
      <c r="N2646" s="4" t="e">
        <f>IF(Table1[[#This Row],[Import to Gateway Calculator?]]="Yes",IFERROR(Table1[[#This Row],[Recording Resolution '[MP']]],""),0)</f>
        <v>#VALUE!</v>
      </c>
      <c r="O2646" s="4" t="e">
        <f>IF(Table1[[#This Row],[Import to Gateway Calculator?]]="Yes",IFERROR(Table1[[#This Row],[Frame Rate '[FPS'] 1]],""),0)</f>
        <v>#VALUE!</v>
      </c>
      <c r="P2646" s="4" t="e">
        <f>IF(Table1[[#This Row],[Import to Gateway Calculator?]]="Yes",IFERROR(Table1[[#This Row],[Days of Storage 1]],""),0)</f>
        <v>#VALUE!</v>
      </c>
    </row>
    <row r="2647" spans="1:16" x14ac:dyDescent="0.25">
      <c r="A2647" s="5" t="e">
        <f t="shared" si="251"/>
        <v>#VALUE!</v>
      </c>
      <c r="B2647" s="6" t="str">
        <f>IFERROR(IF(Table1[[#This Row],[Multi-lens? 1]]="No", 1, IF(Table1[[#This Row],[Multi-lens? 1]]="Dual", 2, IF(Table1[[#This Row],[Multi-lens? 1]]="Quad", 4, ""))),"")</f>
        <v/>
      </c>
      <c r="C2647" s="6" t="e">
        <f t="shared" si="252"/>
        <v>#VALUE!</v>
      </c>
      <c r="D2647" s="6" t="e">
        <f t="shared" si="253"/>
        <v>#VALUE!</v>
      </c>
      <c r="E2647" s="6" t="e">
        <f t="shared" si="254"/>
        <v>#VALUE!</v>
      </c>
      <c r="F2647" s="6" t="e">
        <f t="shared" si="255"/>
        <v>#VALUE!</v>
      </c>
      <c r="H2647" s="6" t="str">
        <f>IFERROR(IF(Table1[[#This Row],[Multi-lens? 1]]="No", 1, IF(Table1[[#This Row],[Multi-lens? 1]]="Dual", 2, IF(Table1[[#This Row],[Multi-lens? 1]]="Quad", 4, ""))),"")</f>
        <v/>
      </c>
      <c r="I2647" s="9" t="str">
        <f>IFERROR(Table1[[#This Row],[Name]],"")</f>
        <v/>
      </c>
      <c r="K2647" s="3" t="str">
        <f t="shared" si="250"/>
        <v/>
      </c>
      <c r="M2647" s="4" t="e">
        <f>IF(Table1[[#This Row],[Import to Gateway Calculator?]]="Yes",IFERROR(Table1[[#This Row],[Streaming Resolution '[MP']]],""),0)</f>
        <v>#VALUE!</v>
      </c>
      <c r="N2647" s="4" t="e">
        <f>IF(Table1[[#This Row],[Import to Gateway Calculator?]]="Yes",IFERROR(Table1[[#This Row],[Recording Resolution '[MP']]],""),0)</f>
        <v>#VALUE!</v>
      </c>
      <c r="O2647" s="4" t="e">
        <f>IF(Table1[[#This Row],[Import to Gateway Calculator?]]="Yes",IFERROR(Table1[[#This Row],[Frame Rate '[FPS'] 1]],""),0)</f>
        <v>#VALUE!</v>
      </c>
      <c r="P2647" s="4" t="e">
        <f>IF(Table1[[#This Row],[Import to Gateway Calculator?]]="Yes",IFERROR(Table1[[#This Row],[Days of Storage 1]],""),0)</f>
        <v>#VALUE!</v>
      </c>
    </row>
    <row r="2648" spans="1:16" x14ac:dyDescent="0.25">
      <c r="A2648" s="5" t="e">
        <f t="shared" si="251"/>
        <v>#VALUE!</v>
      </c>
      <c r="B2648" s="6" t="str">
        <f>IFERROR(IF(Table1[[#This Row],[Multi-lens? 1]]="No", 1, IF(Table1[[#This Row],[Multi-lens? 1]]="Dual", 2, IF(Table1[[#This Row],[Multi-lens? 1]]="Quad", 4, ""))),"")</f>
        <v/>
      </c>
      <c r="C2648" s="6" t="e">
        <f t="shared" si="252"/>
        <v>#VALUE!</v>
      </c>
      <c r="D2648" s="6" t="e">
        <f t="shared" si="253"/>
        <v>#VALUE!</v>
      </c>
      <c r="E2648" s="6" t="e">
        <f t="shared" si="254"/>
        <v>#VALUE!</v>
      </c>
      <c r="F2648" s="6" t="e">
        <f t="shared" si="255"/>
        <v>#VALUE!</v>
      </c>
      <c r="H2648" s="6" t="str">
        <f>IFERROR(IF(Table1[[#This Row],[Multi-lens? 1]]="No", 1, IF(Table1[[#This Row],[Multi-lens? 1]]="Dual", 2, IF(Table1[[#This Row],[Multi-lens? 1]]="Quad", 4, ""))),"")</f>
        <v/>
      </c>
      <c r="I2648" s="9" t="str">
        <f>IFERROR(Table1[[#This Row],[Name]],"")</f>
        <v/>
      </c>
      <c r="K2648" s="3" t="str">
        <f t="shared" si="250"/>
        <v/>
      </c>
      <c r="M2648" s="4" t="e">
        <f>IF(Table1[[#This Row],[Import to Gateway Calculator?]]="Yes",IFERROR(Table1[[#This Row],[Streaming Resolution '[MP']]],""),0)</f>
        <v>#VALUE!</v>
      </c>
      <c r="N2648" s="4" t="e">
        <f>IF(Table1[[#This Row],[Import to Gateway Calculator?]]="Yes",IFERROR(Table1[[#This Row],[Recording Resolution '[MP']]],""),0)</f>
        <v>#VALUE!</v>
      </c>
      <c r="O2648" s="4" t="e">
        <f>IF(Table1[[#This Row],[Import to Gateway Calculator?]]="Yes",IFERROR(Table1[[#This Row],[Frame Rate '[FPS'] 1]],""),0)</f>
        <v>#VALUE!</v>
      </c>
      <c r="P2648" s="4" t="e">
        <f>IF(Table1[[#This Row],[Import to Gateway Calculator?]]="Yes",IFERROR(Table1[[#This Row],[Days of Storage 1]],""),0)</f>
        <v>#VALUE!</v>
      </c>
    </row>
    <row r="2649" spans="1:16" x14ac:dyDescent="0.25">
      <c r="A2649" s="5" t="e">
        <f t="shared" si="251"/>
        <v>#VALUE!</v>
      </c>
      <c r="B2649" s="6" t="str">
        <f>IFERROR(IF(Table1[[#This Row],[Multi-lens? 1]]="No", 1, IF(Table1[[#This Row],[Multi-lens? 1]]="Dual", 2, IF(Table1[[#This Row],[Multi-lens? 1]]="Quad", 4, ""))),"")</f>
        <v/>
      </c>
      <c r="C2649" s="6" t="e">
        <f t="shared" si="252"/>
        <v>#VALUE!</v>
      </c>
      <c r="D2649" s="6" t="e">
        <f t="shared" si="253"/>
        <v>#VALUE!</v>
      </c>
      <c r="E2649" s="6" t="e">
        <f t="shared" si="254"/>
        <v>#VALUE!</v>
      </c>
      <c r="F2649" s="6" t="e">
        <f t="shared" si="255"/>
        <v>#VALUE!</v>
      </c>
      <c r="H2649" s="6" t="str">
        <f>IFERROR(IF(Table1[[#This Row],[Multi-lens? 1]]="No", 1, IF(Table1[[#This Row],[Multi-lens? 1]]="Dual", 2, IF(Table1[[#This Row],[Multi-lens? 1]]="Quad", 4, ""))),"")</f>
        <v/>
      </c>
      <c r="I2649" s="9" t="str">
        <f>IFERROR(Table1[[#This Row],[Name]],"")</f>
        <v/>
      </c>
      <c r="K2649" s="3" t="str">
        <f t="shared" si="250"/>
        <v/>
      </c>
      <c r="M2649" s="4" t="e">
        <f>IF(Table1[[#This Row],[Import to Gateway Calculator?]]="Yes",IFERROR(Table1[[#This Row],[Streaming Resolution '[MP']]],""),0)</f>
        <v>#VALUE!</v>
      </c>
      <c r="N2649" s="4" t="e">
        <f>IF(Table1[[#This Row],[Import to Gateway Calculator?]]="Yes",IFERROR(Table1[[#This Row],[Recording Resolution '[MP']]],""),0)</f>
        <v>#VALUE!</v>
      </c>
      <c r="O2649" s="4" t="e">
        <f>IF(Table1[[#This Row],[Import to Gateway Calculator?]]="Yes",IFERROR(Table1[[#This Row],[Frame Rate '[FPS'] 1]],""),0)</f>
        <v>#VALUE!</v>
      </c>
      <c r="P2649" s="4" t="e">
        <f>IF(Table1[[#This Row],[Import to Gateway Calculator?]]="Yes",IFERROR(Table1[[#This Row],[Days of Storage 1]],""),0)</f>
        <v>#VALUE!</v>
      </c>
    </row>
    <row r="2650" spans="1:16" x14ac:dyDescent="0.25">
      <c r="A2650" s="5" t="e">
        <f t="shared" si="251"/>
        <v>#VALUE!</v>
      </c>
      <c r="B2650" s="6" t="str">
        <f>IFERROR(IF(Table1[[#This Row],[Multi-lens? 1]]="No", 1, IF(Table1[[#This Row],[Multi-lens? 1]]="Dual", 2, IF(Table1[[#This Row],[Multi-lens? 1]]="Quad", 4, ""))),"")</f>
        <v/>
      </c>
      <c r="C2650" s="6" t="e">
        <f t="shared" si="252"/>
        <v>#VALUE!</v>
      </c>
      <c r="D2650" s="6" t="e">
        <f t="shared" si="253"/>
        <v>#VALUE!</v>
      </c>
      <c r="E2650" s="6" t="e">
        <f t="shared" si="254"/>
        <v>#VALUE!</v>
      </c>
      <c r="F2650" s="6" t="e">
        <f t="shared" si="255"/>
        <v>#VALUE!</v>
      </c>
      <c r="H2650" s="6" t="str">
        <f>IFERROR(IF(Table1[[#This Row],[Multi-lens? 1]]="No", 1, IF(Table1[[#This Row],[Multi-lens? 1]]="Dual", 2, IF(Table1[[#This Row],[Multi-lens? 1]]="Quad", 4, ""))),"")</f>
        <v/>
      </c>
      <c r="I2650" s="9" t="str">
        <f>IFERROR(Table1[[#This Row],[Name]],"")</f>
        <v/>
      </c>
      <c r="K2650" s="3" t="str">
        <f t="shared" si="250"/>
        <v/>
      </c>
      <c r="M2650" s="4" t="e">
        <f>IF(Table1[[#This Row],[Import to Gateway Calculator?]]="Yes",IFERROR(Table1[[#This Row],[Streaming Resolution '[MP']]],""),0)</f>
        <v>#VALUE!</v>
      </c>
      <c r="N2650" s="4" t="e">
        <f>IF(Table1[[#This Row],[Import to Gateway Calculator?]]="Yes",IFERROR(Table1[[#This Row],[Recording Resolution '[MP']]],""),0)</f>
        <v>#VALUE!</v>
      </c>
      <c r="O2650" s="4" t="e">
        <f>IF(Table1[[#This Row],[Import to Gateway Calculator?]]="Yes",IFERROR(Table1[[#This Row],[Frame Rate '[FPS'] 1]],""),0)</f>
        <v>#VALUE!</v>
      </c>
      <c r="P2650" s="4" t="e">
        <f>IF(Table1[[#This Row],[Import to Gateway Calculator?]]="Yes",IFERROR(Table1[[#This Row],[Days of Storage 1]],""),0)</f>
        <v>#VALUE!</v>
      </c>
    </row>
    <row r="2651" spans="1:16" x14ac:dyDescent="0.25">
      <c r="A2651" s="5" t="e">
        <f t="shared" si="251"/>
        <v>#VALUE!</v>
      </c>
      <c r="B2651" s="6" t="str">
        <f>IFERROR(IF(Table1[[#This Row],[Multi-lens? 1]]="No", 1, IF(Table1[[#This Row],[Multi-lens? 1]]="Dual", 2, IF(Table1[[#This Row],[Multi-lens? 1]]="Quad", 4, ""))),"")</f>
        <v/>
      </c>
      <c r="C2651" s="6" t="e">
        <f t="shared" si="252"/>
        <v>#VALUE!</v>
      </c>
      <c r="D2651" s="6" t="e">
        <f t="shared" si="253"/>
        <v>#VALUE!</v>
      </c>
      <c r="E2651" s="6" t="e">
        <f t="shared" si="254"/>
        <v>#VALUE!</v>
      </c>
      <c r="F2651" s="6" t="e">
        <f t="shared" si="255"/>
        <v>#VALUE!</v>
      </c>
      <c r="H2651" s="6" t="str">
        <f>IFERROR(IF(Table1[[#This Row],[Multi-lens? 1]]="No", 1, IF(Table1[[#This Row],[Multi-lens? 1]]="Dual", 2, IF(Table1[[#This Row],[Multi-lens? 1]]="Quad", 4, ""))),"")</f>
        <v/>
      </c>
      <c r="I2651" s="9" t="str">
        <f>IFERROR(Table1[[#This Row],[Name]],"")</f>
        <v/>
      </c>
      <c r="K2651" s="3" t="str">
        <f t="shared" si="250"/>
        <v/>
      </c>
      <c r="M2651" s="4" t="e">
        <f>IF(Table1[[#This Row],[Import to Gateway Calculator?]]="Yes",IFERROR(Table1[[#This Row],[Streaming Resolution '[MP']]],""),0)</f>
        <v>#VALUE!</v>
      </c>
      <c r="N2651" s="4" t="e">
        <f>IF(Table1[[#This Row],[Import to Gateway Calculator?]]="Yes",IFERROR(Table1[[#This Row],[Recording Resolution '[MP']]],""),0)</f>
        <v>#VALUE!</v>
      </c>
      <c r="O2651" s="4" t="e">
        <f>IF(Table1[[#This Row],[Import to Gateway Calculator?]]="Yes",IFERROR(Table1[[#This Row],[Frame Rate '[FPS'] 1]],""),0)</f>
        <v>#VALUE!</v>
      </c>
      <c r="P2651" s="4" t="e">
        <f>IF(Table1[[#This Row],[Import to Gateway Calculator?]]="Yes",IFERROR(Table1[[#This Row],[Days of Storage 1]],""),0)</f>
        <v>#VALUE!</v>
      </c>
    </row>
    <row r="2652" spans="1:16" x14ac:dyDescent="0.25">
      <c r="A2652" s="5" t="e">
        <f t="shared" si="251"/>
        <v>#VALUE!</v>
      </c>
      <c r="B2652" s="6" t="str">
        <f>IFERROR(IF(Table1[[#This Row],[Multi-lens? 1]]="No", 1, IF(Table1[[#This Row],[Multi-lens? 1]]="Dual", 2, IF(Table1[[#This Row],[Multi-lens? 1]]="Quad", 4, ""))),"")</f>
        <v/>
      </c>
      <c r="C2652" s="6" t="e">
        <f t="shared" si="252"/>
        <v>#VALUE!</v>
      </c>
      <c r="D2652" s="6" t="e">
        <f t="shared" si="253"/>
        <v>#VALUE!</v>
      </c>
      <c r="E2652" s="6" t="e">
        <f t="shared" si="254"/>
        <v>#VALUE!</v>
      </c>
      <c r="F2652" s="6" t="e">
        <f t="shared" si="255"/>
        <v>#VALUE!</v>
      </c>
      <c r="H2652" s="6" t="str">
        <f>IFERROR(IF(Table1[[#This Row],[Multi-lens? 1]]="No", 1, IF(Table1[[#This Row],[Multi-lens? 1]]="Dual", 2, IF(Table1[[#This Row],[Multi-lens? 1]]="Quad", 4, ""))),"")</f>
        <v/>
      </c>
      <c r="I2652" s="9" t="str">
        <f>IFERROR(Table1[[#This Row],[Name]],"")</f>
        <v/>
      </c>
      <c r="K2652" s="3" t="str">
        <f t="shared" si="250"/>
        <v/>
      </c>
      <c r="M2652" s="4" t="e">
        <f>IF(Table1[[#This Row],[Import to Gateway Calculator?]]="Yes",IFERROR(Table1[[#This Row],[Streaming Resolution '[MP']]],""),0)</f>
        <v>#VALUE!</v>
      </c>
      <c r="N2652" s="4" t="e">
        <f>IF(Table1[[#This Row],[Import to Gateway Calculator?]]="Yes",IFERROR(Table1[[#This Row],[Recording Resolution '[MP']]],""),0)</f>
        <v>#VALUE!</v>
      </c>
      <c r="O2652" s="4" t="e">
        <f>IF(Table1[[#This Row],[Import to Gateway Calculator?]]="Yes",IFERROR(Table1[[#This Row],[Frame Rate '[FPS'] 1]],""),0)</f>
        <v>#VALUE!</v>
      </c>
      <c r="P2652" s="4" t="e">
        <f>IF(Table1[[#This Row],[Import to Gateway Calculator?]]="Yes",IFERROR(Table1[[#This Row],[Days of Storage 1]],""),0)</f>
        <v>#VALUE!</v>
      </c>
    </row>
    <row r="2653" spans="1:16" x14ac:dyDescent="0.25">
      <c r="A2653" s="5" t="e">
        <f t="shared" si="251"/>
        <v>#VALUE!</v>
      </c>
      <c r="B2653" s="6" t="str">
        <f>IFERROR(IF(Table1[[#This Row],[Multi-lens? 1]]="No", 1, IF(Table1[[#This Row],[Multi-lens? 1]]="Dual", 2, IF(Table1[[#This Row],[Multi-lens? 1]]="Quad", 4, ""))),"")</f>
        <v/>
      </c>
      <c r="C2653" s="6" t="e">
        <f t="shared" si="252"/>
        <v>#VALUE!</v>
      </c>
      <c r="D2653" s="6" t="e">
        <f t="shared" si="253"/>
        <v>#VALUE!</v>
      </c>
      <c r="E2653" s="6" t="e">
        <f t="shared" si="254"/>
        <v>#VALUE!</v>
      </c>
      <c r="F2653" s="6" t="e">
        <f t="shared" si="255"/>
        <v>#VALUE!</v>
      </c>
      <c r="H2653" s="6" t="str">
        <f>IFERROR(IF(Table1[[#This Row],[Multi-lens? 1]]="No", 1, IF(Table1[[#This Row],[Multi-lens? 1]]="Dual", 2, IF(Table1[[#This Row],[Multi-lens? 1]]="Quad", 4, ""))),"")</f>
        <v/>
      </c>
      <c r="I2653" s="9" t="str">
        <f>IFERROR(Table1[[#This Row],[Name]],"")</f>
        <v/>
      </c>
      <c r="K2653" s="3" t="str">
        <f t="shared" si="250"/>
        <v/>
      </c>
      <c r="M2653" s="4" t="e">
        <f>IF(Table1[[#This Row],[Import to Gateway Calculator?]]="Yes",IFERROR(Table1[[#This Row],[Streaming Resolution '[MP']]],""),0)</f>
        <v>#VALUE!</v>
      </c>
      <c r="N2653" s="4" t="e">
        <f>IF(Table1[[#This Row],[Import to Gateway Calculator?]]="Yes",IFERROR(Table1[[#This Row],[Recording Resolution '[MP']]],""),0)</f>
        <v>#VALUE!</v>
      </c>
      <c r="O2653" s="4" t="e">
        <f>IF(Table1[[#This Row],[Import to Gateway Calculator?]]="Yes",IFERROR(Table1[[#This Row],[Frame Rate '[FPS'] 1]],""),0)</f>
        <v>#VALUE!</v>
      </c>
      <c r="P2653" s="4" t="e">
        <f>IF(Table1[[#This Row],[Import to Gateway Calculator?]]="Yes",IFERROR(Table1[[#This Row],[Days of Storage 1]],""),0)</f>
        <v>#VALUE!</v>
      </c>
    </row>
    <row r="2654" spans="1:16" x14ac:dyDescent="0.25">
      <c r="A2654" s="5" t="e">
        <f t="shared" si="251"/>
        <v>#VALUE!</v>
      </c>
      <c r="B2654" s="6" t="str">
        <f>IFERROR(IF(Table1[[#This Row],[Multi-lens? 1]]="No", 1, IF(Table1[[#This Row],[Multi-lens? 1]]="Dual", 2, IF(Table1[[#This Row],[Multi-lens? 1]]="Quad", 4, ""))),"")</f>
        <v/>
      </c>
      <c r="C2654" s="6" t="e">
        <f t="shared" si="252"/>
        <v>#VALUE!</v>
      </c>
      <c r="D2654" s="6" t="e">
        <f t="shared" si="253"/>
        <v>#VALUE!</v>
      </c>
      <c r="E2654" s="6" t="e">
        <f t="shared" si="254"/>
        <v>#VALUE!</v>
      </c>
      <c r="F2654" s="6" t="e">
        <f t="shared" si="255"/>
        <v>#VALUE!</v>
      </c>
      <c r="H2654" s="6" t="str">
        <f>IFERROR(IF(Table1[[#This Row],[Multi-lens? 1]]="No", 1, IF(Table1[[#This Row],[Multi-lens? 1]]="Dual", 2, IF(Table1[[#This Row],[Multi-lens? 1]]="Quad", 4, ""))),"")</f>
        <v/>
      </c>
      <c r="I2654" s="9" t="str">
        <f>IFERROR(Table1[[#This Row],[Name]],"")</f>
        <v/>
      </c>
      <c r="K2654" s="3" t="str">
        <f t="shared" si="250"/>
        <v/>
      </c>
      <c r="M2654" s="4" t="e">
        <f>IF(Table1[[#This Row],[Import to Gateway Calculator?]]="Yes",IFERROR(Table1[[#This Row],[Streaming Resolution '[MP']]],""),0)</f>
        <v>#VALUE!</v>
      </c>
      <c r="N2654" s="4" t="e">
        <f>IF(Table1[[#This Row],[Import to Gateway Calculator?]]="Yes",IFERROR(Table1[[#This Row],[Recording Resolution '[MP']]],""),0)</f>
        <v>#VALUE!</v>
      </c>
      <c r="O2654" s="4" t="e">
        <f>IF(Table1[[#This Row],[Import to Gateway Calculator?]]="Yes",IFERROR(Table1[[#This Row],[Frame Rate '[FPS'] 1]],""),0)</f>
        <v>#VALUE!</v>
      </c>
      <c r="P2654" s="4" t="e">
        <f>IF(Table1[[#This Row],[Import to Gateway Calculator?]]="Yes",IFERROR(Table1[[#This Row],[Days of Storage 1]],""),0)</f>
        <v>#VALUE!</v>
      </c>
    </row>
    <row r="2655" spans="1:16" x14ac:dyDescent="0.25">
      <c r="A2655" s="5" t="e">
        <f t="shared" si="251"/>
        <v>#VALUE!</v>
      </c>
      <c r="B2655" s="6" t="str">
        <f>IFERROR(IF(Table1[[#This Row],[Multi-lens? 1]]="No", 1, IF(Table1[[#This Row],[Multi-lens? 1]]="Dual", 2, IF(Table1[[#This Row],[Multi-lens? 1]]="Quad", 4, ""))),"")</f>
        <v/>
      </c>
      <c r="C2655" s="6" t="e">
        <f t="shared" si="252"/>
        <v>#VALUE!</v>
      </c>
      <c r="D2655" s="6" t="e">
        <f t="shared" si="253"/>
        <v>#VALUE!</v>
      </c>
      <c r="E2655" s="6" t="e">
        <f t="shared" si="254"/>
        <v>#VALUE!</v>
      </c>
      <c r="F2655" s="6" t="e">
        <f t="shared" si="255"/>
        <v>#VALUE!</v>
      </c>
      <c r="H2655" s="6" t="str">
        <f>IFERROR(IF(Table1[[#This Row],[Multi-lens? 1]]="No", 1, IF(Table1[[#This Row],[Multi-lens? 1]]="Dual", 2, IF(Table1[[#This Row],[Multi-lens? 1]]="Quad", 4, ""))),"")</f>
        <v/>
      </c>
      <c r="I2655" s="9" t="str">
        <f>IFERROR(Table1[[#This Row],[Name]],"")</f>
        <v/>
      </c>
      <c r="K2655" s="3" t="str">
        <f t="shared" si="250"/>
        <v/>
      </c>
      <c r="M2655" s="4" t="e">
        <f>IF(Table1[[#This Row],[Import to Gateway Calculator?]]="Yes",IFERROR(Table1[[#This Row],[Streaming Resolution '[MP']]],""),0)</f>
        <v>#VALUE!</v>
      </c>
      <c r="N2655" s="4" t="e">
        <f>IF(Table1[[#This Row],[Import to Gateway Calculator?]]="Yes",IFERROR(Table1[[#This Row],[Recording Resolution '[MP']]],""),0)</f>
        <v>#VALUE!</v>
      </c>
      <c r="O2655" s="4" t="e">
        <f>IF(Table1[[#This Row],[Import to Gateway Calculator?]]="Yes",IFERROR(Table1[[#This Row],[Frame Rate '[FPS'] 1]],""),0)</f>
        <v>#VALUE!</v>
      </c>
      <c r="P2655" s="4" t="e">
        <f>IF(Table1[[#This Row],[Import to Gateway Calculator?]]="Yes",IFERROR(Table1[[#This Row],[Days of Storage 1]],""),0)</f>
        <v>#VALUE!</v>
      </c>
    </row>
    <row r="2656" spans="1:16" x14ac:dyDescent="0.25">
      <c r="A2656" s="5" t="e">
        <f t="shared" si="251"/>
        <v>#VALUE!</v>
      </c>
      <c r="B2656" s="6" t="str">
        <f>IFERROR(IF(Table1[[#This Row],[Multi-lens? 1]]="No", 1, IF(Table1[[#This Row],[Multi-lens? 1]]="Dual", 2, IF(Table1[[#This Row],[Multi-lens? 1]]="Quad", 4, ""))),"")</f>
        <v/>
      </c>
      <c r="C2656" s="6" t="e">
        <f t="shared" si="252"/>
        <v>#VALUE!</v>
      </c>
      <c r="D2656" s="6" t="e">
        <f t="shared" si="253"/>
        <v>#VALUE!</v>
      </c>
      <c r="E2656" s="6" t="e">
        <f t="shared" si="254"/>
        <v>#VALUE!</v>
      </c>
      <c r="F2656" s="6" t="e">
        <f t="shared" si="255"/>
        <v>#VALUE!</v>
      </c>
      <c r="H2656" s="6" t="str">
        <f>IFERROR(IF(Table1[[#This Row],[Multi-lens? 1]]="No", 1, IF(Table1[[#This Row],[Multi-lens? 1]]="Dual", 2, IF(Table1[[#This Row],[Multi-lens? 1]]="Quad", 4, ""))),"")</f>
        <v/>
      </c>
      <c r="I2656" s="9" t="str">
        <f>IFERROR(Table1[[#This Row],[Name]],"")</f>
        <v/>
      </c>
      <c r="K2656" s="3" t="str">
        <f t="shared" si="250"/>
        <v/>
      </c>
      <c r="M2656" s="4" t="e">
        <f>IF(Table1[[#This Row],[Import to Gateway Calculator?]]="Yes",IFERROR(Table1[[#This Row],[Streaming Resolution '[MP']]],""),0)</f>
        <v>#VALUE!</v>
      </c>
      <c r="N2656" s="4" t="e">
        <f>IF(Table1[[#This Row],[Import to Gateway Calculator?]]="Yes",IFERROR(Table1[[#This Row],[Recording Resolution '[MP']]],""),0)</f>
        <v>#VALUE!</v>
      </c>
      <c r="O2656" s="4" t="e">
        <f>IF(Table1[[#This Row],[Import to Gateway Calculator?]]="Yes",IFERROR(Table1[[#This Row],[Frame Rate '[FPS'] 1]],""),0)</f>
        <v>#VALUE!</v>
      </c>
      <c r="P2656" s="4" t="e">
        <f>IF(Table1[[#This Row],[Import to Gateway Calculator?]]="Yes",IFERROR(Table1[[#This Row],[Days of Storage 1]],""),0)</f>
        <v>#VALUE!</v>
      </c>
    </row>
    <row r="2657" spans="1:16" x14ac:dyDescent="0.25">
      <c r="A2657" s="5" t="e">
        <f t="shared" si="251"/>
        <v>#VALUE!</v>
      </c>
      <c r="B2657" s="6" t="str">
        <f>IFERROR(IF(Table1[[#This Row],[Multi-lens? 1]]="No", 1, IF(Table1[[#This Row],[Multi-lens? 1]]="Dual", 2, IF(Table1[[#This Row],[Multi-lens? 1]]="Quad", 4, ""))),"")</f>
        <v/>
      </c>
      <c r="C2657" s="6" t="e">
        <f t="shared" si="252"/>
        <v>#VALUE!</v>
      </c>
      <c r="D2657" s="6" t="e">
        <f t="shared" si="253"/>
        <v>#VALUE!</v>
      </c>
      <c r="E2657" s="6" t="e">
        <f t="shared" si="254"/>
        <v>#VALUE!</v>
      </c>
      <c r="F2657" s="6" t="e">
        <f t="shared" si="255"/>
        <v>#VALUE!</v>
      </c>
      <c r="H2657" s="6" t="str">
        <f>IFERROR(IF(Table1[[#This Row],[Multi-lens? 1]]="No", 1, IF(Table1[[#This Row],[Multi-lens? 1]]="Dual", 2, IF(Table1[[#This Row],[Multi-lens? 1]]="Quad", 4, ""))),"")</f>
        <v/>
      </c>
      <c r="I2657" s="9" t="str">
        <f>IFERROR(Table1[[#This Row],[Name]],"")</f>
        <v/>
      </c>
      <c r="K2657" s="3" t="str">
        <f t="shared" si="250"/>
        <v/>
      </c>
      <c r="M2657" s="4" t="e">
        <f>IF(Table1[[#This Row],[Import to Gateway Calculator?]]="Yes",IFERROR(Table1[[#This Row],[Streaming Resolution '[MP']]],""),0)</f>
        <v>#VALUE!</v>
      </c>
      <c r="N2657" s="4" t="e">
        <f>IF(Table1[[#This Row],[Import to Gateway Calculator?]]="Yes",IFERROR(Table1[[#This Row],[Recording Resolution '[MP']]],""),0)</f>
        <v>#VALUE!</v>
      </c>
      <c r="O2657" s="4" t="e">
        <f>IF(Table1[[#This Row],[Import to Gateway Calculator?]]="Yes",IFERROR(Table1[[#This Row],[Frame Rate '[FPS'] 1]],""),0)</f>
        <v>#VALUE!</v>
      </c>
      <c r="P2657" s="4" t="e">
        <f>IF(Table1[[#This Row],[Import to Gateway Calculator?]]="Yes",IFERROR(Table1[[#This Row],[Days of Storage 1]],""),0)</f>
        <v>#VALUE!</v>
      </c>
    </row>
    <row r="2658" spans="1:16" x14ac:dyDescent="0.25">
      <c r="A2658" s="5" t="e">
        <f t="shared" si="251"/>
        <v>#VALUE!</v>
      </c>
      <c r="B2658" s="6" t="str">
        <f>IFERROR(IF(Table1[[#This Row],[Multi-lens? 1]]="No", 1, IF(Table1[[#This Row],[Multi-lens? 1]]="Dual", 2, IF(Table1[[#This Row],[Multi-lens? 1]]="Quad", 4, ""))),"")</f>
        <v/>
      </c>
      <c r="C2658" s="6" t="e">
        <f t="shared" si="252"/>
        <v>#VALUE!</v>
      </c>
      <c r="D2658" s="6" t="e">
        <f t="shared" si="253"/>
        <v>#VALUE!</v>
      </c>
      <c r="E2658" s="6" t="e">
        <f t="shared" si="254"/>
        <v>#VALUE!</v>
      </c>
      <c r="F2658" s="6" t="e">
        <f t="shared" si="255"/>
        <v>#VALUE!</v>
      </c>
      <c r="H2658" s="6" t="str">
        <f>IFERROR(IF(Table1[[#This Row],[Multi-lens? 1]]="No", 1, IF(Table1[[#This Row],[Multi-lens? 1]]="Dual", 2, IF(Table1[[#This Row],[Multi-lens? 1]]="Quad", 4, ""))),"")</f>
        <v/>
      </c>
      <c r="I2658" s="9" t="str">
        <f>IFERROR(Table1[[#This Row],[Name]],"")</f>
        <v/>
      </c>
      <c r="K2658" s="3" t="str">
        <f t="shared" si="250"/>
        <v/>
      </c>
      <c r="M2658" s="4" t="e">
        <f>IF(Table1[[#This Row],[Import to Gateway Calculator?]]="Yes",IFERROR(Table1[[#This Row],[Streaming Resolution '[MP']]],""),0)</f>
        <v>#VALUE!</v>
      </c>
      <c r="N2658" s="4" t="e">
        <f>IF(Table1[[#This Row],[Import to Gateway Calculator?]]="Yes",IFERROR(Table1[[#This Row],[Recording Resolution '[MP']]],""),0)</f>
        <v>#VALUE!</v>
      </c>
      <c r="O2658" s="4" t="e">
        <f>IF(Table1[[#This Row],[Import to Gateway Calculator?]]="Yes",IFERROR(Table1[[#This Row],[Frame Rate '[FPS'] 1]],""),0)</f>
        <v>#VALUE!</v>
      </c>
      <c r="P2658" s="4" t="e">
        <f>IF(Table1[[#This Row],[Import to Gateway Calculator?]]="Yes",IFERROR(Table1[[#This Row],[Days of Storage 1]],""),0)</f>
        <v>#VALUE!</v>
      </c>
    </row>
    <row r="2659" spans="1:16" x14ac:dyDescent="0.25">
      <c r="A2659" s="5" t="e">
        <f t="shared" si="251"/>
        <v>#VALUE!</v>
      </c>
      <c r="B2659" s="6" t="str">
        <f>IFERROR(IF(Table1[[#This Row],[Multi-lens? 1]]="No", 1, IF(Table1[[#This Row],[Multi-lens? 1]]="Dual", 2, IF(Table1[[#This Row],[Multi-lens? 1]]="Quad", 4, ""))),"")</f>
        <v/>
      </c>
      <c r="C2659" s="6" t="e">
        <f t="shared" si="252"/>
        <v>#VALUE!</v>
      </c>
      <c r="D2659" s="6" t="e">
        <f t="shared" si="253"/>
        <v>#VALUE!</v>
      </c>
      <c r="E2659" s="6" t="e">
        <f t="shared" si="254"/>
        <v>#VALUE!</v>
      </c>
      <c r="F2659" s="6" t="e">
        <f t="shared" si="255"/>
        <v>#VALUE!</v>
      </c>
      <c r="H2659" s="6" t="str">
        <f>IFERROR(IF(Table1[[#This Row],[Multi-lens? 1]]="No", 1, IF(Table1[[#This Row],[Multi-lens? 1]]="Dual", 2, IF(Table1[[#This Row],[Multi-lens? 1]]="Quad", 4, ""))),"")</f>
        <v/>
      </c>
      <c r="I2659" s="9" t="str">
        <f>IFERROR(Table1[[#This Row],[Name]],"")</f>
        <v/>
      </c>
      <c r="K2659" s="3" t="str">
        <f t="shared" si="250"/>
        <v/>
      </c>
      <c r="M2659" s="4" t="e">
        <f>IF(Table1[[#This Row],[Import to Gateway Calculator?]]="Yes",IFERROR(Table1[[#This Row],[Streaming Resolution '[MP']]],""),0)</f>
        <v>#VALUE!</v>
      </c>
      <c r="N2659" s="4" t="e">
        <f>IF(Table1[[#This Row],[Import to Gateway Calculator?]]="Yes",IFERROR(Table1[[#This Row],[Recording Resolution '[MP']]],""),0)</f>
        <v>#VALUE!</v>
      </c>
      <c r="O2659" s="4" t="e">
        <f>IF(Table1[[#This Row],[Import to Gateway Calculator?]]="Yes",IFERROR(Table1[[#This Row],[Frame Rate '[FPS'] 1]],""),0)</f>
        <v>#VALUE!</v>
      </c>
      <c r="P2659" s="4" t="e">
        <f>IF(Table1[[#This Row],[Import to Gateway Calculator?]]="Yes",IFERROR(Table1[[#This Row],[Days of Storage 1]],""),0)</f>
        <v>#VALUE!</v>
      </c>
    </row>
    <row r="2660" spans="1:16" x14ac:dyDescent="0.25">
      <c r="A2660" s="5" t="e">
        <f t="shared" si="251"/>
        <v>#VALUE!</v>
      </c>
      <c r="B2660" s="6" t="str">
        <f>IFERROR(IF(Table1[[#This Row],[Multi-lens? 1]]="No", 1, IF(Table1[[#This Row],[Multi-lens? 1]]="Dual", 2, IF(Table1[[#This Row],[Multi-lens? 1]]="Quad", 4, ""))),"")</f>
        <v/>
      </c>
      <c r="C2660" s="6" t="e">
        <f t="shared" si="252"/>
        <v>#VALUE!</v>
      </c>
      <c r="D2660" s="6" t="e">
        <f t="shared" si="253"/>
        <v>#VALUE!</v>
      </c>
      <c r="E2660" s="6" t="e">
        <f t="shared" si="254"/>
        <v>#VALUE!</v>
      </c>
      <c r="F2660" s="6" t="e">
        <f t="shared" si="255"/>
        <v>#VALUE!</v>
      </c>
      <c r="H2660" s="6" t="str">
        <f>IFERROR(IF(Table1[[#This Row],[Multi-lens? 1]]="No", 1, IF(Table1[[#This Row],[Multi-lens? 1]]="Dual", 2, IF(Table1[[#This Row],[Multi-lens? 1]]="Quad", 4, ""))),"")</f>
        <v/>
      </c>
      <c r="I2660" s="9" t="str">
        <f>IFERROR(Table1[[#This Row],[Name]],"")</f>
        <v/>
      </c>
      <c r="K2660" s="3" t="str">
        <f t="shared" si="250"/>
        <v/>
      </c>
      <c r="M2660" s="4" t="e">
        <f>IF(Table1[[#This Row],[Import to Gateway Calculator?]]="Yes",IFERROR(Table1[[#This Row],[Streaming Resolution '[MP']]],""),0)</f>
        <v>#VALUE!</v>
      </c>
      <c r="N2660" s="4" t="e">
        <f>IF(Table1[[#This Row],[Import to Gateway Calculator?]]="Yes",IFERROR(Table1[[#This Row],[Recording Resolution '[MP']]],""),0)</f>
        <v>#VALUE!</v>
      </c>
      <c r="O2660" s="4" t="e">
        <f>IF(Table1[[#This Row],[Import to Gateway Calculator?]]="Yes",IFERROR(Table1[[#This Row],[Frame Rate '[FPS'] 1]],""),0)</f>
        <v>#VALUE!</v>
      </c>
      <c r="P2660" s="4" t="e">
        <f>IF(Table1[[#This Row],[Import to Gateway Calculator?]]="Yes",IFERROR(Table1[[#This Row],[Days of Storage 1]],""),0)</f>
        <v>#VALUE!</v>
      </c>
    </row>
    <row r="2661" spans="1:16" x14ac:dyDescent="0.25">
      <c r="A2661" s="5" t="e">
        <f t="shared" si="251"/>
        <v>#VALUE!</v>
      </c>
      <c r="B2661" s="6" t="str">
        <f>IFERROR(IF(Table1[[#This Row],[Multi-lens? 1]]="No", 1, IF(Table1[[#This Row],[Multi-lens? 1]]="Dual", 2, IF(Table1[[#This Row],[Multi-lens? 1]]="Quad", 4, ""))),"")</f>
        <v/>
      </c>
      <c r="C2661" s="6" t="e">
        <f t="shared" si="252"/>
        <v>#VALUE!</v>
      </c>
      <c r="D2661" s="6" t="e">
        <f t="shared" si="253"/>
        <v>#VALUE!</v>
      </c>
      <c r="E2661" s="6" t="e">
        <f t="shared" si="254"/>
        <v>#VALUE!</v>
      </c>
      <c r="F2661" s="6" t="e">
        <f t="shared" si="255"/>
        <v>#VALUE!</v>
      </c>
      <c r="H2661" s="6" t="str">
        <f>IFERROR(IF(Table1[[#This Row],[Multi-lens? 1]]="No", 1, IF(Table1[[#This Row],[Multi-lens? 1]]="Dual", 2, IF(Table1[[#This Row],[Multi-lens? 1]]="Quad", 4, ""))),"")</f>
        <v/>
      </c>
      <c r="I2661" s="9" t="str">
        <f>IFERROR(Table1[[#This Row],[Name]],"")</f>
        <v/>
      </c>
      <c r="K2661" s="3" t="str">
        <f t="shared" si="250"/>
        <v/>
      </c>
      <c r="M2661" s="4" t="e">
        <f>IF(Table1[[#This Row],[Import to Gateway Calculator?]]="Yes",IFERROR(Table1[[#This Row],[Streaming Resolution '[MP']]],""),0)</f>
        <v>#VALUE!</v>
      </c>
      <c r="N2661" s="4" t="e">
        <f>IF(Table1[[#This Row],[Import to Gateway Calculator?]]="Yes",IFERROR(Table1[[#This Row],[Recording Resolution '[MP']]],""),0)</f>
        <v>#VALUE!</v>
      </c>
      <c r="O2661" s="4" t="e">
        <f>IF(Table1[[#This Row],[Import to Gateway Calculator?]]="Yes",IFERROR(Table1[[#This Row],[Frame Rate '[FPS'] 1]],""),0)</f>
        <v>#VALUE!</v>
      </c>
      <c r="P2661" s="4" t="e">
        <f>IF(Table1[[#This Row],[Import to Gateway Calculator?]]="Yes",IFERROR(Table1[[#This Row],[Days of Storage 1]],""),0)</f>
        <v>#VALUE!</v>
      </c>
    </row>
    <row r="2662" spans="1:16" x14ac:dyDescent="0.25">
      <c r="A2662" s="5" t="e">
        <f t="shared" si="251"/>
        <v>#VALUE!</v>
      </c>
      <c r="B2662" s="6" t="str">
        <f>IFERROR(IF(Table1[[#This Row],[Multi-lens? 1]]="No", 1, IF(Table1[[#This Row],[Multi-lens? 1]]="Dual", 2, IF(Table1[[#This Row],[Multi-lens? 1]]="Quad", 4, ""))),"")</f>
        <v/>
      </c>
      <c r="C2662" s="6" t="e">
        <f t="shared" si="252"/>
        <v>#VALUE!</v>
      </c>
      <c r="D2662" s="6" t="e">
        <f t="shared" si="253"/>
        <v>#VALUE!</v>
      </c>
      <c r="E2662" s="6" t="e">
        <f t="shared" si="254"/>
        <v>#VALUE!</v>
      </c>
      <c r="F2662" s="6" t="e">
        <f t="shared" si="255"/>
        <v>#VALUE!</v>
      </c>
      <c r="H2662" s="6" t="str">
        <f>IFERROR(IF(Table1[[#This Row],[Multi-lens? 1]]="No", 1, IF(Table1[[#This Row],[Multi-lens? 1]]="Dual", 2, IF(Table1[[#This Row],[Multi-lens? 1]]="Quad", 4, ""))),"")</f>
        <v/>
      </c>
      <c r="I2662" s="9" t="str">
        <f>IFERROR(Table1[[#This Row],[Name]],"")</f>
        <v/>
      </c>
      <c r="K2662" s="3" t="str">
        <f t="shared" si="250"/>
        <v/>
      </c>
      <c r="M2662" s="4" t="e">
        <f>IF(Table1[[#This Row],[Import to Gateway Calculator?]]="Yes",IFERROR(Table1[[#This Row],[Streaming Resolution '[MP']]],""),0)</f>
        <v>#VALUE!</v>
      </c>
      <c r="N2662" s="4" t="e">
        <f>IF(Table1[[#This Row],[Import to Gateway Calculator?]]="Yes",IFERROR(Table1[[#This Row],[Recording Resolution '[MP']]],""),0)</f>
        <v>#VALUE!</v>
      </c>
      <c r="O2662" s="4" t="e">
        <f>IF(Table1[[#This Row],[Import to Gateway Calculator?]]="Yes",IFERROR(Table1[[#This Row],[Frame Rate '[FPS'] 1]],""),0)</f>
        <v>#VALUE!</v>
      </c>
      <c r="P2662" s="4" t="e">
        <f>IF(Table1[[#This Row],[Import to Gateway Calculator?]]="Yes",IFERROR(Table1[[#This Row],[Days of Storage 1]],""),0)</f>
        <v>#VALUE!</v>
      </c>
    </row>
    <row r="2663" spans="1:16" x14ac:dyDescent="0.25">
      <c r="A2663" s="5" t="e">
        <f t="shared" si="251"/>
        <v>#VALUE!</v>
      </c>
      <c r="B2663" s="6" t="str">
        <f>IFERROR(IF(Table1[[#This Row],[Multi-lens? 1]]="No", 1, IF(Table1[[#This Row],[Multi-lens? 1]]="Dual", 2, IF(Table1[[#This Row],[Multi-lens? 1]]="Quad", 4, ""))),"")</f>
        <v/>
      </c>
      <c r="C2663" s="6" t="e">
        <f t="shared" si="252"/>
        <v>#VALUE!</v>
      </c>
      <c r="D2663" s="6" t="e">
        <f t="shared" si="253"/>
        <v>#VALUE!</v>
      </c>
      <c r="E2663" s="6" t="e">
        <f t="shared" si="254"/>
        <v>#VALUE!</v>
      </c>
      <c r="F2663" s="6" t="e">
        <f t="shared" si="255"/>
        <v>#VALUE!</v>
      </c>
      <c r="H2663" s="6" t="str">
        <f>IFERROR(IF(Table1[[#This Row],[Multi-lens? 1]]="No", 1, IF(Table1[[#This Row],[Multi-lens? 1]]="Dual", 2, IF(Table1[[#This Row],[Multi-lens? 1]]="Quad", 4, ""))),"")</f>
        <v/>
      </c>
      <c r="I2663" s="9" t="str">
        <f>IFERROR(Table1[[#This Row],[Name]],"")</f>
        <v/>
      </c>
      <c r="K2663" s="3" t="str">
        <f t="shared" si="250"/>
        <v/>
      </c>
      <c r="M2663" s="4" t="e">
        <f>IF(Table1[[#This Row],[Import to Gateway Calculator?]]="Yes",IFERROR(Table1[[#This Row],[Streaming Resolution '[MP']]],""),0)</f>
        <v>#VALUE!</v>
      </c>
      <c r="N2663" s="4" t="e">
        <f>IF(Table1[[#This Row],[Import to Gateway Calculator?]]="Yes",IFERROR(Table1[[#This Row],[Recording Resolution '[MP']]],""),0)</f>
        <v>#VALUE!</v>
      </c>
      <c r="O2663" s="4" t="e">
        <f>IF(Table1[[#This Row],[Import to Gateway Calculator?]]="Yes",IFERROR(Table1[[#This Row],[Frame Rate '[FPS'] 1]],""),0)</f>
        <v>#VALUE!</v>
      </c>
      <c r="P2663" s="4" t="e">
        <f>IF(Table1[[#This Row],[Import to Gateway Calculator?]]="Yes",IFERROR(Table1[[#This Row],[Days of Storage 1]],""),0)</f>
        <v>#VALUE!</v>
      </c>
    </row>
    <row r="2664" spans="1:16" x14ac:dyDescent="0.25">
      <c r="A2664" s="5" t="e">
        <f t="shared" si="251"/>
        <v>#VALUE!</v>
      </c>
      <c r="B2664" s="6" t="str">
        <f>IFERROR(IF(Table1[[#This Row],[Multi-lens? 1]]="No", 1, IF(Table1[[#This Row],[Multi-lens? 1]]="Dual", 2, IF(Table1[[#This Row],[Multi-lens? 1]]="Quad", 4, ""))),"")</f>
        <v/>
      </c>
      <c r="C2664" s="6" t="e">
        <f t="shared" si="252"/>
        <v>#VALUE!</v>
      </c>
      <c r="D2664" s="6" t="e">
        <f t="shared" si="253"/>
        <v>#VALUE!</v>
      </c>
      <c r="E2664" s="6" t="e">
        <f t="shared" si="254"/>
        <v>#VALUE!</v>
      </c>
      <c r="F2664" s="6" t="e">
        <f t="shared" si="255"/>
        <v>#VALUE!</v>
      </c>
      <c r="H2664" s="6" t="str">
        <f>IFERROR(IF(Table1[[#This Row],[Multi-lens? 1]]="No", 1, IF(Table1[[#This Row],[Multi-lens? 1]]="Dual", 2, IF(Table1[[#This Row],[Multi-lens? 1]]="Quad", 4, ""))),"")</f>
        <v/>
      </c>
      <c r="I2664" s="9" t="str">
        <f>IFERROR(Table1[[#This Row],[Name]],"")</f>
        <v/>
      </c>
      <c r="K2664" s="3" t="str">
        <f t="shared" si="250"/>
        <v/>
      </c>
      <c r="M2664" s="4" t="e">
        <f>IF(Table1[[#This Row],[Import to Gateway Calculator?]]="Yes",IFERROR(Table1[[#This Row],[Streaming Resolution '[MP']]],""),0)</f>
        <v>#VALUE!</v>
      </c>
      <c r="N2664" s="4" t="e">
        <f>IF(Table1[[#This Row],[Import to Gateway Calculator?]]="Yes",IFERROR(Table1[[#This Row],[Recording Resolution '[MP']]],""),0)</f>
        <v>#VALUE!</v>
      </c>
      <c r="O2664" s="4" t="e">
        <f>IF(Table1[[#This Row],[Import to Gateway Calculator?]]="Yes",IFERROR(Table1[[#This Row],[Frame Rate '[FPS'] 1]],""),0)</f>
        <v>#VALUE!</v>
      </c>
      <c r="P2664" s="4" t="e">
        <f>IF(Table1[[#This Row],[Import to Gateway Calculator?]]="Yes",IFERROR(Table1[[#This Row],[Days of Storage 1]],""),0)</f>
        <v>#VALUE!</v>
      </c>
    </row>
    <row r="2665" spans="1:16" x14ac:dyDescent="0.25">
      <c r="A2665" s="5" t="e">
        <f t="shared" si="251"/>
        <v>#VALUE!</v>
      </c>
      <c r="B2665" s="6" t="str">
        <f>IFERROR(IF(Table1[[#This Row],[Multi-lens? 1]]="No", 1, IF(Table1[[#This Row],[Multi-lens? 1]]="Dual", 2, IF(Table1[[#This Row],[Multi-lens? 1]]="Quad", 4, ""))),"")</f>
        <v/>
      </c>
      <c r="C2665" s="6" t="e">
        <f t="shared" si="252"/>
        <v>#VALUE!</v>
      </c>
      <c r="D2665" s="6" t="e">
        <f t="shared" si="253"/>
        <v>#VALUE!</v>
      </c>
      <c r="E2665" s="6" t="e">
        <f t="shared" si="254"/>
        <v>#VALUE!</v>
      </c>
      <c r="F2665" s="6" t="e">
        <f t="shared" si="255"/>
        <v>#VALUE!</v>
      </c>
      <c r="H2665" s="6" t="str">
        <f>IFERROR(IF(Table1[[#This Row],[Multi-lens? 1]]="No", 1, IF(Table1[[#This Row],[Multi-lens? 1]]="Dual", 2, IF(Table1[[#This Row],[Multi-lens? 1]]="Quad", 4, ""))),"")</f>
        <v/>
      </c>
      <c r="I2665" s="9" t="str">
        <f>IFERROR(Table1[[#This Row],[Name]],"")</f>
        <v/>
      </c>
      <c r="K2665" s="3" t="str">
        <f t="shared" si="250"/>
        <v/>
      </c>
      <c r="M2665" s="4" t="e">
        <f>IF(Table1[[#This Row],[Import to Gateway Calculator?]]="Yes",IFERROR(Table1[[#This Row],[Streaming Resolution '[MP']]],""),0)</f>
        <v>#VALUE!</v>
      </c>
      <c r="N2665" s="4" t="e">
        <f>IF(Table1[[#This Row],[Import to Gateway Calculator?]]="Yes",IFERROR(Table1[[#This Row],[Recording Resolution '[MP']]],""),0)</f>
        <v>#VALUE!</v>
      </c>
      <c r="O2665" s="4" t="e">
        <f>IF(Table1[[#This Row],[Import to Gateway Calculator?]]="Yes",IFERROR(Table1[[#This Row],[Frame Rate '[FPS'] 1]],""),0)</f>
        <v>#VALUE!</v>
      </c>
      <c r="P2665" s="4" t="e">
        <f>IF(Table1[[#This Row],[Import to Gateway Calculator?]]="Yes",IFERROR(Table1[[#This Row],[Days of Storage 1]],""),0)</f>
        <v>#VALUE!</v>
      </c>
    </row>
    <row r="2666" spans="1:16" x14ac:dyDescent="0.25">
      <c r="A2666" s="5" t="e">
        <f t="shared" si="251"/>
        <v>#VALUE!</v>
      </c>
      <c r="B2666" s="6" t="str">
        <f>IFERROR(IF(Table1[[#This Row],[Multi-lens? 1]]="No", 1, IF(Table1[[#This Row],[Multi-lens? 1]]="Dual", 2, IF(Table1[[#This Row],[Multi-lens? 1]]="Quad", 4, ""))),"")</f>
        <v/>
      </c>
      <c r="C2666" s="6" t="e">
        <f t="shared" si="252"/>
        <v>#VALUE!</v>
      </c>
      <c r="D2666" s="6" t="e">
        <f t="shared" si="253"/>
        <v>#VALUE!</v>
      </c>
      <c r="E2666" s="6" t="e">
        <f t="shared" si="254"/>
        <v>#VALUE!</v>
      </c>
      <c r="F2666" s="6" t="e">
        <f t="shared" si="255"/>
        <v>#VALUE!</v>
      </c>
      <c r="H2666" s="6" t="str">
        <f>IFERROR(IF(Table1[[#This Row],[Multi-lens? 1]]="No", 1, IF(Table1[[#This Row],[Multi-lens? 1]]="Dual", 2, IF(Table1[[#This Row],[Multi-lens? 1]]="Quad", 4, ""))),"")</f>
        <v/>
      </c>
      <c r="I2666" s="9" t="str">
        <f>IFERROR(Table1[[#This Row],[Name]],"")</f>
        <v/>
      </c>
      <c r="K2666" s="3" t="str">
        <f t="shared" si="250"/>
        <v/>
      </c>
      <c r="M2666" s="4" t="e">
        <f>IF(Table1[[#This Row],[Import to Gateway Calculator?]]="Yes",IFERROR(Table1[[#This Row],[Streaming Resolution '[MP']]],""),0)</f>
        <v>#VALUE!</v>
      </c>
      <c r="N2666" s="4" t="e">
        <f>IF(Table1[[#This Row],[Import to Gateway Calculator?]]="Yes",IFERROR(Table1[[#This Row],[Recording Resolution '[MP']]],""),0)</f>
        <v>#VALUE!</v>
      </c>
      <c r="O2666" s="4" t="e">
        <f>IF(Table1[[#This Row],[Import to Gateway Calculator?]]="Yes",IFERROR(Table1[[#This Row],[Frame Rate '[FPS'] 1]],""),0)</f>
        <v>#VALUE!</v>
      </c>
      <c r="P2666" s="4" t="e">
        <f>IF(Table1[[#This Row],[Import to Gateway Calculator?]]="Yes",IFERROR(Table1[[#This Row],[Days of Storage 1]],""),0)</f>
        <v>#VALUE!</v>
      </c>
    </row>
    <row r="2667" spans="1:16" x14ac:dyDescent="0.25">
      <c r="A2667" s="5" t="e">
        <f t="shared" si="251"/>
        <v>#VALUE!</v>
      </c>
      <c r="B2667" s="6" t="str">
        <f>IFERROR(IF(Table1[[#This Row],[Multi-lens? 1]]="No", 1, IF(Table1[[#This Row],[Multi-lens? 1]]="Dual", 2, IF(Table1[[#This Row],[Multi-lens? 1]]="Quad", 4, ""))),"")</f>
        <v/>
      </c>
      <c r="C2667" s="6" t="e">
        <f t="shared" si="252"/>
        <v>#VALUE!</v>
      </c>
      <c r="D2667" s="6" t="e">
        <f t="shared" si="253"/>
        <v>#VALUE!</v>
      </c>
      <c r="E2667" s="6" t="e">
        <f t="shared" si="254"/>
        <v>#VALUE!</v>
      </c>
      <c r="F2667" s="6" t="e">
        <f t="shared" si="255"/>
        <v>#VALUE!</v>
      </c>
      <c r="H2667" s="6" t="str">
        <f>IFERROR(IF(Table1[[#This Row],[Multi-lens? 1]]="No", 1, IF(Table1[[#This Row],[Multi-lens? 1]]="Dual", 2, IF(Table1[[#This Row],[Multi-lens? 1]]="Quad", 4, ""))),"")</f>
        <v/>
      </c>
      <c r="I2667" s="9" t="str">
        <f>IFERROR(Table1[[#This Row],[Name]],"")</f>
        <v/>
      </c>
      <c r="K2667" s="3" t="str">
        <f t="shared" si="250"/>
        <v/>
      </c>
      <c r="M2667" s="4" t="e">
        <f>IF(Table1[[#This Row],[Import to Gateway Calculator?]]="Yes",IFERROR(Table1[[#This Row],[Streaming Resolution '[MP']]],""),0)</f>
        <v>#VALUE!</v>
      </c>
      <c r="N2667" s="4" t="e">
        <f>IF(Table1[[#This Row],[Import to Gateway Calculator?]]="Yes",IFERROR(Table1[[#This Row],[Recording Resolution '[MP']]],""),0)</f>
        <v>#VALUE!</v>
      </c>
      <c r="O2667" s="4" t="e">
        <f>IF(Table1[[#This Row],[Import to Gateway Calculator?]]="Yes",IFERROR(Table1[[#This Row],[Frame Rate '[FPS'] 1]],""),0)</f>
        <v>#VALUE!</v>
      </c>
      <c r="P2667" s="4" t="e">
        <f>IF(Table1[[#This Row],[Import to Gateway Calculator?]]="Yes",IFERROR(Table1[[#This Row],[Days of Storage 1]],""),0)</f>
        <v>#VALUE!</v>
      </c>
    </row>
    <row r="2668" spans="1:16" x14ac:dyDescent="0.25">
      <c r="A2668" s="5" t="e">
        <f t="shared" si="251"/>
        <v>#VALUE!</v>
      </c>
      <c r="B2668" s="6" t="str">
        <f>IFERROR(IF(Table1[[#This Row],[Multi-lens? 1]]="No", 1, IF(Table1[[#This Row],[Multi-lens? 1]]="Dual", 2, IF(Table1[[#This Row],[Multi-lens? 1]]="Quad", 4, ""))),"")</f>
        <v/>
      </c>
      <c r="C2668" s="6" t="e">
        <f t="shared" si="252"/>
        <v>#VALUE!</v>
      </c>
      <c r="D2668" s="6" t="e">
        <f t="shared" si="253"/>
        <v>#VALUE!</v>
      </c>
      <c r="E2668" s="6" t="e">
        <f t="shared" si="254"/>
        <v>#VALUE!</v>
      </c>
      <c r="F2668" s="6" t="e">
        <f t="shared" si="255"/>
        <v>#VALUE!</v>
      </c>
      <c r="H2668" s="6" t="str">
        <f>IFERROR(IF(Table1[[#This Row],[Multi-lens? 1]]="No", 1, IF(Table1[[#This Row],[Multi-lens? 1]]="Dual", 2, IF(Table1[[#This Row],[Multi-lens? 1]]="Quad", 4, ""))),"")</f>
        <v/>
      </c>
      <c r="I2668" s="9" t="str">
        <f>IFERROR(Table1[[#This Row],[Name]],"")</f>
        <v/>
      </c>
      <c r="K2668" s="3" t="str">
        <f t="shared" si="250"/>
        <v/>
      </c>
      <c r="M2668" s="4" t="e">
        <f>IF(Table1[[#This Row],[Import to Gateway Calculator?]]="Yes",IFERROR(Table1[[#This Row],[Streaming Resolution '[MP']]],""),0)</f>
        <v>#VALUE!</v>
      </c>
      <c r="N2668" s="4" t="e">
        <f>IF(Table1[[#This Row],[Import to Gateway Calculator?]]="Yes",IFERROR(Table1[[#This Row],[Recording Resolution '[MP']]],""),0)</f>
        <v>#VALUE!</v>
      </c>
      <c r="O2668" s="4" t="e">
        <f>IF(Table1[[#This Row],[Import to Gateway Calculator?]]="Yes",IFERROR(Table1[[#This Row],[Frame Rate '[FPS'] 1]],""),0)</f>
        <v>#VALUE!</v>
      </c>
      <c r="P2668" s="4" t="e">
        <f>IF(Table1[[#This Row],[Import to Gateway Calculator?]]="Yes",IFERROR(Table1[[#This Row],[Days of Storage 1]],""),0)</f>
        <v>#VALUE!</v>
      </c>
    </row>
    <row r="2669" spans="1:16" x14ac:dyDescent="0.25">
      <c r="A2669" s="5" t="e">
        <f t="shared" si="251"/>
        <v>#VALUE!</v>
      </c>
      <c r="B2669" s="6" t="str">
        <f>IFERROR(IF(Table1[[#This Row],[Multi-lens? 1]]="No", 1, IF(Table1[[#This Row],[Multi-lens? 1]]="Dual", 2, IF(Table1[[#This Row],[Multi-lens? 1]]="Quad", 4, ""))),"")</f>
        <v/>
      </c>
      <c r="C2669" s="6" t="e">
        <f t="shared" si="252"/>
        <v>#VALUE!</v>
      </c>
      <c r="D2669" s="6" t="e">
        <f t="shared" si="253"/>
        <v>#VALUE!</v>
      </c>
      <c r="E2669" s="6" t="e">
        <f t="shared" si="254"/>
        <v>#VALUE!</v>
      </c>
      <c r="F2669" s="6" t="e">
        <f t="shared" si="255"/>
        <v>#VALUE!</v>
      </c>
      <c r="H2669" s="6" t="str">
        <f>IFERROR(IF(Table1[[#This Row],[Multi-lens? 1]]="No", 1, IF(Table1[[#This Row],[Multi-lens? 1]]="Dual", 2, IF(Table1[[#This Row],[Multi-lens? 1]]="Quad", 4, ""))),"")</f>
        <v/>
      </c>
      <c r="I2669" s="9" t="str">
        <f>IFERROR(Table1[[#This Row],[Name]],"")</f>
        <v/>
      </c>
      <c r="K2669" s="3" t="str">
        <f t="shared" si="250"/>
        <v/>
      </c>
      <c r="M2669" s="4" t="e">
        <f>IF(Table1[[#This Row],[Import to Gateway Calculator?]]="Yes",IFERROR(Table1[[#This Row],[Streaming Resolution '[MP']]],""),0)</f>
        <v>#VALUE!</v>
      </c>
      <c r="N2669" s="4" t="e">
        <f>IF(Table1[[#This Row],[Import to Gateway Calculator?]]="Yes",IFERROR(Table1[[#This Row],[Recording Resolution '[MP']]],""),0)</f>
        <v>#VALUE!</v>
      </c>
      <c r="O2669" s="4" t="e">
        <f>IF(Table1[[#This Row],[Import to Gateway Calculator?]]="Yes",IFERROR(Table1[[#This Row],[Frame Rate '[FPS'] 1]],""),0)</f>
        <v>#VALUE!</v>
      </c>
      <c r="P2669" s="4" t="e">
        <f>IF(Table1[[#This Row],[Import to Gateway Calculator?]]="Yes",IFERROR(Table1[[#This Row],[Days of Storage 1]],""),0)</f>
        <v>#VALUE!</v>
      </c>
    </row>
    <row r="2670" spans="1:16" x14ac:dyDescent="0.25">
      <c r="A2670" s="5" t="e">
        <f t="shared" si="251"/>
        <v>#VALUE!</v>
      </c>
      <c r="B2670" s="6" t="str">
        <f>IFERROR(IF(Table1[[#This Row],[Multi-lens? 1]]="No", 1, IF(Table1[[#This Row],[Multi-lens? 1]]="Dual", 2, IF(Table1[[#This Row],[Multi-lens? 1]]="Quad", 4, ""))),"")</f>
        <v/>
      </c>
      <c r="C2670" s="6" t="e">
        <f t="shared" si="252"/>
        <v>#VALUE!</v>
      </c>
      <c r="D2670" s="6" t="e">
        <f t="shared" si="253"/>
        <v>#VALUE!</v>
      </c>
      <c r="E2670" s="6" t="e">
        <f t="shared" si="254"/>
        <v>#VALUE!</v>
      </c>
      <c r="F2670" s="6" t="e">
        <f t="shared" si="255"/>
        <v>#VALUE!</v>
      </c>
      <c r="H2670" s="6" t="str">
        <f>IFERROR(IF(Table1[[#This Row],[Multi-lens? 1]]="No", 1, IF(Table1[[#This Row],[Multi-lens? 1]]="Dual", 2, IF(Table1[[#This Row],[Multi-lens? 1]]="Quad", 4, ""))),"")</f>
        <v/>
      </c>
      <c r="I2670" s="9" t="str">
        <f>IFERROR(Table1[[#This Row],[Name]],"")</f>
        <v/>
      </c>
      <c r="K2670" s="3" t="str">
        <f t="shared" si="250"/>
        <v/>
      </c>
      <c r="M2670" s="4" t="e">
        <f>IF(Table1[[#This Row],[Import to Gateway Calculator?]]="Yes",IFERROR(Table1[[#This Row],[Streaming Resolution '[MP']]],""),0)</f>
        <v>#VALUE!</v>
      </c>
      <c r="N2670" s="4" t="e">
        <f>IF(Table1[[#This Row],[Import to Gateway Calculator?]]="Yes",IFERROR(Table1[[#This Row],[Recording Resolution '[MP']]],""),0)</f>
        <v>#VALUE!</v>
      </c>
      <c r="O2670" s="4" t="e">
        <f>IF(Table1[[#This Row],[Import to Gateway Calculator?]]="Yes",IFERROR(Table1[[#This Row],[Frame Rate '[FPS'] 1]],""),0)</f>
        <v>#VALUE!</v>
      </c>
      <c r="P2670" s="4" t="e">
        <f>IF(Table1[[#This Row],[Import to Gateway Calculator?]]="Yes",IFERROR(Table1[[#This Row],[Days of Storage 1]],""),0)</f>
        <v>#VALUE!</v>
      </c>
    </row>
    <row r="2671" spans="1:16" x14ac:dyDescent="0.25">
      <c r="A2671" s="5" t="e">
        <f t="shared" si="251"/>
        <v>#VALUE!</v>
      </c>
      <c r="B2671" s="6" t="str">
        <f>IFERROR(IF(Table1[[#This Row],[Multi-lens? 1]]="No", 1, IF(Table1[[#This Row],[Multi-lens? 1]]="Dual", 2, IF(Table1[[#This Row],[Multi-lens? 1]]="Quad", 4, ""))),"")</f>
        <v/>
      </c>
      <c r="C2671" s="6" t="e">
        <f t="shared" si="252"/>
        <v>#VALUE!</v>
      </c>
      <c r="D2671" s="6" t="e">
        <f t="shared" si="253"/>
        <v>#VALUE!</v>
      </c>
      <c r="E2671" s="6" t="e">
        <f t="shared" si="254"/>
        <v>#VALUE!</v>
      </c>
      <c r="F2671" s="6" t="e">
        <f t="shared" si="255"/>
        <v>#VALUE!</v>
      </c>
      <c r="H2671" s="6" t="str">
        <f>IFERROR(IF(Table1[[#This Row],[Multi-lens? 1]]="No", 1, IF(Table1[[#This Row],[Multi-lens? 1]]="Dual", 2, IF(Table1[[#This Row],[Multi-lens? 1]]="Quad", 4, ""))),"")</f>
        <v/>
      </c>
      <c r="I2671" s="9" t="str">
        <f>IFERROR(Table1[[#This Row],[Name]],"")</f>
        <v/>
      </c>
      <c r="K2671" s="3" t="str">
        <f t="shared" si="250"/>
        <v/>
      </c>
      <c r="M2671" s="4" t="e">
        <f>IF(Table1[[#This Row],[Import to Gateway Calculator?]]="Yes",IFERROR(Table1[[#This Row],[Streaming Resolution '[MP']]],""),0)</f>
        <v>#VALUE!</v>
      </c>
      <c r="N2671" s="4" t="e">
        <f>IF(Table1[[#This Row],[Import to Gateway Calculator?]]="Yes",IFERROR(Table1[[#This Row],[Recording Resolution '[MP']]],""),0)</f>
        <v>#VALUE!</v>
      </c>
      <c r="O2671" s="4" t="e">
        <f>IF(Table1[[#This Row],[Import to Gateway Calculator?]]="Yes",IFERROR(Table1[[#This Row],[Frame Rate '[FPS'] 1]],""),0)</f>
        <v>#VALUE!</v>
      </c>
      <c r="P2671" s="4" t="e">
        <f>IF(Table1[[#This Row],[Import to Gateway Calculator?]]="Yes",IFERROR(Table1[[#This Row],[Days of Storage 1]],""),0)</f>
        <v>#VALUE!</v>
      </c>
    </row>
    <row r="2672" spans="1:16" x14ac:dyDescent="0.25">
      <c r="A2672" s="5" t="e">
        <f t="shared" si="251"/>
        <v>#VALUE!</v>
      </c>
      <c r="B2672" s="6" t="str">
        <f>IFERROR(IF(Table1[[#This Row],[Multi-lens? 1]]="No", 1, IF(Table1[[#This Row],[Multi-lens? 1]]="Dual", 2, IF(Table1[[#This Row],[Multi-lens? 1]]="Quad", 4, ""))),"")</f>
        <v/>
      </c>
      <c r="C2672" s="6" t="e">
        <f t="shared" si="252"/>
        <v>#VALUE!</v>
      </c>
      <c r="D2672" s="6" t="e">
        <f t="shared" si="253"/>
        <v>#VALUE!</v>
      </c>
      <c r="E2672" s="6" t="e">
        <f t="shared" si="254"/>
        <v>#VALUE!</v>
      </c>
      <c r="F2672" s="6" t="e">
        <f t="shared" si="255"/>
        <v>#VALUE!</v>
      </c>
      <c r="H2672" s="6" t="str">
        <f>IFERROR(IF(Table1[[#This Row],[Multi-lens? 1]]="No", 1, IF(Table1[[#This Row],[Multi-lens? 1]]="Dual", 2, IF(Table1[[#This Row],[Multi-lens? 1]]="Quad", 4, ""))),"")</f>
        <v/>
      </c>
      <c r="I2672" s="9" t="str">
        <f>IFERROR(Table1[[#This Row],[Name]],"")</f>
        <v/>
      </c>
      <c r="K2672" s="3" t="str">
        <f t="shared" si="250"/>
        <v/>
      </c>
      <c r="M2672" s="4" t="e">
        <f>IF(Table1[[#This Row],[Import to Gateway Calculator?]]="Yes",IFERROR(Table1[[#This Row],[Streaming Resolution '[MP']]],""),0)</f>
        <v>#VALUE!</v>
      </c>
      <c r="N2672" s="4" t="e">
        <f>IF(Table1[[#This Row],[Import to Gateway Calculator?]]="Yes",IFERROR(Table1[[#This Row],[Recording Resolution '[MP']]],""),0)</f>
        <v>#VALUE!</v>
      </c>
      <c r="O2672" s="4" t="e">
        <f>IF(Table1[[#This Row],[Import to Gateway Calculator?]]="Yes",IFERROR(Table1[[#This Row],[Frame Rate '[FPS'] 1]],""),0)</f>
        <v>#VALUE!</v>
      </c>
      <c r="P2672" s="4" t="e">
        <f>IF(Table1[[#This Row],[Import to Gateway Calculator?]]="Yes",IFERROR(Table1[[#This Row],[Days of Storage 1]],""),0)</f>
        <v>#VALUE!</v>
      </c>
    </row>
    <row r="2673" spans="1:16" x14ac:dyDescent="0.25">
      <c r="A2673" s="5" t="e">
        <f t="shared" si="251"/>
        <v>#VALUE!</v>
      </c>
      <c r="B2673" s="6" t="str">
        <f>IFERROR(IF(Table1[[#This Row],[Multi-lens? 1]]="No", 1, IF(Table1[[#This Row],[Multi-lens? 1]]="Dual", 2, IF(Table1[[#This Row],[Multi-lens? 1]]="Quad", 4, ""))),"")</f>
        <v/>
      </c>
      <c r="C2673" s="6" t="e">
        <f t="shared" si="252"/>
        <v>#VALUE!</v>
      </c>
      <c r="D2673" s="6" t="e">
        <f t="shared" si="253"/>
        <v>#VALUE!</v>
      </c>
      <c r="E2673" s="6" t="e">
        <f t="shared" si="254"/>
        <v>#VALUE!</v>
      </c>
      <c r="F2673" s="6" t="e">
        <f t="shared" si="255"/>
        <v>#VALUE!</v>
      </c>
      <c r="H2673" s="6" t="str">
        <f>IFERROR(IF(Table1[[#This Row],[Multi-lens? 1]]="No", 1, IF(Table1[[#This Row],[Multi-lens? 1]]="Dual", 2, IF(Table1[[#This Row],[Multi-lens? 1]]="Quad", 4, ""))),"")</f>
        <v/>
      </c>
      <c r="I2673" s="9" t="str">
        <f>IFERROR(Table1[[#This Row],[Name]],"")</f>
        <v/>
      </c>
      <c r="K2673" s="3" t="str">
        <f t="shared" si="250"/>
        <v/>
      </c>
      <c r="M2673" s="4" t="e">
        <f>IF(Table1[[#This Row],[Import to Gateway Calculator?]]="Yes",IFERROR(Table1[[#This Row],[Streaming Resolution '[MP']]],""),0)</f>
        <v>#VALUE!</v>
      </c>
      <c r="N2673" s="4" t="e">
        <f>IF(Table1[[#This Row],[Import to Gateway Calculator?]]="Yes",IFERROR(Table1[[#This Row],[Recording Resolution '[MP']]],""),0)</f>
        <v>#VALUE!</v>
      </c>
      <c r="O2673" s="4" t="e">
        <f>IF(Table1[[#This Row],[Import to Gateway Calculator?]]="Yes",IFERROR(Table1[[#This Row],[Frame Rate '[FPS'] 1]],""),0)</f>
        <v>#VALUE!</v>
      </c>
      <c r="P2673" s="4" t="e">
        <f>IF(Table1[[#This Row],[Import to Gateway Calculator?]]="Yes",IFERROR(Table1[[#This Row],[Days of Storage 1]],""),0)</f>
        <v>#VALUE!</v>
      </c>
    </row>
    <row r="2674" spans="1:16" x14ac:dyDescent="0.25">
      <c r="A2674" s="5" t="e">
        <f t="shared" si="251"/>
        <v>#VALUE!</v>
      </c>
      <c r="B2674" s="6" t="str">
        <f>IFERROR(IF(Table1[[#This Row],[Multi-lens? 1]]="No", 1, IF(Table1[[#This Row],[Multi-lens? 1]]="Dual", 2, IF(Table1[[#This Row],[Multi-lens? 1]]="Quad", 4, ""))),"")</f>
        <v/>
      </c>
      <c r="C2674" s="6" t="e">
        <f t="shared" si="252"/>
        <v>#VALUE!</v>
      </c>
      <c r="D2674" s="6" t="e">
        <f t="shared" si="253"/>
        <v>#VALUE!</v>
      </c>
      <c r="E2674" s="6" t="e">
        <f t="shared" si="254"/>
        <v>#VALUE!</v>
      </c>
      <c r="F2674" s="6" t="e">
        <f t="shared" si="255"/>
        <v>#VALUE!</v>
      </c>
      <c r="H2674" s="6" t="str">
        <f>IFERROR(IF(Table1[[#This Row],[Multi-lens? 1]]="No", 1, IF(Table1[[#This Row],[Multi-lens? 1]]="Dual", 2, IF(Table1[[#This Row],[Multi-lens? 1]]="Quad", 4, ""))),"")</f>
        <v/>
      </c>
      <c r="I2674" s="9" t="str">
        <f>IFERROR(Table1[[#This Row],[Name]],"")</f>
        <v/>
      </c>
      <c r="K2674" s="3" t="str">
        <f t="shared" si="250"/>
        <v/>
      </c>
      <c r="M2674" s="4" t="e">
        <f>IF(Table1[[#This Row],[Import to Gateway Calculator?]]="Yes",IFERROR(Table1[[#This Row],[Streaming Resolution '[MP']]],""),0)</f>
        <v>#VALUE!</v>
      </c>
      <c r="N2674" s="4" t="e">
        <f>IF(Table1[[#This Row],[Import to Gateway Calculator?]]="Yes",IFERROR(Table1[[#This Row],[Recording Resolution '[MP']]],""),0)</f>
        <v>#VALUE!</v>
      </c>
      <c r="O2674" s="4" t="e">
        <f>IF(Table1[[#This Row],[Import to Gateway Calculator?]]="Yes",IFERROR(Table1[[#This Row],[Frame Rate '[FPS'] 1]],""),0)</f>
        <v>#VALUE!</v>
      </c>
      <c r="P2674" s="4" t="e">
        <f>IF(Table1[[#This Row],[Import to Gateway Calculator?]]="Yes",IFERROR(Table1[[#This Row],[Days of Storage 1]],""),0)</f>
        <v>#VALUE!</v>
      </c>
    </row>
    <row r="2675" spans="1:16" x14ac:dyDescent="0.25">
      <c r="A2675" s="5" t="e">
        <f t="shared" si="251"/>
        <v>#VALUE!</v>
      </c>
      <c r="B2675" s="6" t="str">
        <f>IFERROR(IF(Table1[[#This Row],[Multi-lens? 1]]="No", 1, IF(Table1[[#This Row],[Multi-lens? 1]]="Dual", 2, IF(Table1[[#This Row],[Multi-lens? 1]]="Quad", 4, ""))),"")</f>
        <v/>
      </c>
      <c r="C2675" s="6" t="e">
        <f t="shared" si="252"/>
        <v>#VALUE!</v>
      </c>
      <c r="D2675" s="6" t="e">
        <f t="shared" si="253"/>
        <v>#VALUE!</v>
      </c>
      <c r="E2675" s="6" t="e">
        <f t="shared" si="254"/>
        <v>#VALUE!</v>
      </c>
      <c r="F2675" s="6" t="e">
        <f t="shared" si="255"/>
        <v>#VALUE!</v>
      </c>
      <c r="H2675" s="6" t="str">
        <f>IFERROR(IF(Table1[[#This Row],[Multi-lens? 1]]="No", 1, IF(Table1[[#This Row],[Multi-lens? 1]]="Dual", 2, IF(Table1[[#This Row],[Multi-lens? 1]]="Quad", 4, ""))),"")</f>
        <v/>
      </c>
      <c r="I2675" s="9" t="str">
        <f>IFERROR(Table1[[#This Row],[Name]],"")</f>
        <v/>
      </c>
      <c r="K2675" s="3" t="str">
        <f t="shared" si="250"/>
        <v/>
      </c>
      <c r="M2675" s="4" t="e">
        <f>IF(Table1[[#This Row],[Import to Gateway Calculator?]]="Yes",IFERROR(Table1[[#This Row],[Streaming Resolution '[MP']]],""),0)</f>
        <v>#VALUE!</v>
      </c>
      <c r="N2675" s="4" t="e">
        <f>IF(Table1[[#This Row],[Import to Gateway Calculator?]]="Yes",IFERROR(Table1[[#This Row],[Recording Resolution '[MP']]],""),0)</f>
        <v>#VALUE!</v>
      </c>
      <c r="O2675" s="4" t="e">
        <f>IF(Table1[[#This Row],[Import to Gateway Calculator?]]="Yes",IFERROR(Table1[[#This Row],[Frame Rate '[FPS'] 1]],""),0)</f>
        <v>#VALUE!</v>
      </c>
      <c r="P2675" s="4" t="e">
        <f>IF(Table1[[#This Row],[Import to Gateway Calculator?]]="Yes",IFERROR(Table1[[#This Row],[Days of Storage 1]],""),0)</f>
        <v>#VALUE!</v>
      </c>
    </row>
    <row r="2676" spans="1:16" x14ac:dyDescent="0.25">
      <c r="A2676" s="5" t="e">
        <f t="shared" si="251"/>
        <v>#VALUE!</v>
      </c>
      <c r="B2676" s="6" t="str">
        <f>IFERROR(IF(Table1[[#This Row],[Multi-lens? 1]]="No", 1, IF(Table1[[#This Row],[Multi-lens? 1]]="Dual", 2, IF(Table1[[#This Row],[Multi-lens? 1]]="Quad", 4, ""))),"")</f>
        <v/>
      </c>
      <c r="C2676" s="6" t="e">
        <f t="shared" si="252"/>
        <v>#VALUE!</v>
      </c>
      <c r="D2676" s="6" t="e">
        <f t="shared" si="253"/>
        <v>#VALUE!</v>
      </c>
      <c r="E2676" s="6" t="e">
        <f t="shared" si="254"/>
        <v>#VALUE!</v>
      </c>
      <c r="F2676" s="6" t="e">
        <f t="shared" si="255"/>
        <v>#VALUE!</v>
      </c>
      <c r="H2676" s="6" t="str">
        <f>IFERROR(IF(Table1[[#This Row],[Multi-lens? 1]]="No", 1, IF(Table1[[#This Row],[Multi-lens? 1]]="Dual", 2, IF(Table1[[#This Row],[Multi-lens? 1]]="Quad", 4, ""))),"")</f>
        <v/>
      </c>
      <c r="I2676" s="9" t="str">
        <f>IFERROR(Table1[[#This Row],[Name]],"")</f>
        <v/>
      </c>
      <c r="K2676" s="3" t="str">
        <f t="shared" si="250"/>
        <v/>
      </c>
      <c r="M2676" s="4" t="e">
        <f>IF(Table1[[#This Row],[Import to Gateway Calculator?]]="Yes",IFERROR(Table1[[#This Row],[Streaming Resolution '[MP']]],""),0)</f>
        <v>#VALUE!</v>
      </c>
      <c r="N2676" s="4" t="e">
        <f>IF(Table1[[#This Row],[Import to Gateway Calculator?]]="Yes",IFERROR(Table1[[#This Row],[Recording Resolution '[MP']]],""),0)</f>
        <v>#VALUE!</v>
      </c>
      <c r="O2676" s="4" t="e">
        <f>IF(Table1[[#This Row],[Import to Gateway Calculator?]]="Yes",IFERROR(Table1[[#This Row],[Frame Rate '[FPS'] 1]],""),0)</f>
        <v>#VALUE!</v>
      </c>
      <c r="P2676" s="4" t="e">
        <f>IF(Table1[[#This Row],[Import to Gateway Calculator?]]="Yes",IFERROR(Table1[[#This Row],[Days of Storage 1]],""),0)</f>
        <v>#VALUE!</v>
      </c>
    </row>
    <row r="2677" spans="1:16" x14ac:dyDescent="0.25">
      <c r="A2677" s="5" t="e">
        <f t="shared" si="251"/>
        <v>#VALUE!</v>
      </c>
      <c r="B2677" s="6" t="str">
        <f>IFERROR(IF(Table1[[#This Row],[Multi-lens? 1]]="No", 1, IF(Table1[[#This Row],[Multi-lens? 1]]="Dual", 2, IF(Table1[[#This Row],[Multi-lens? 1]]="Quad", 4, ""))),"")</f>
        <v/>
      </c>
      <c r="C2677" s="6" t="e">
        <f t="shared" si="252"/>
        <v>#VALUE!</v>
      </c>
      <c r="D2677" s="6" t="e">
        <f t="shared" si="253"/>
        <v>#VALUE!</v>
      </c>
      <c r="E2677" s="6" t="e">
        <f t="shared" si="254"/>
        <v>#VALUE!</v>
      </c>
      <c r="F2677" s="6" t="e">
        <f t="shared" si="255"/>
        <v>#VALUE!</v>
      </c>
      <c r="H2677" s="6" t="str">
        <f>IFERROR(IF(Table1[[#This Row],[Multi-lens? 1]]="No", 1, IF(Table1[[#This Row],[Multi-lens? 1]]="Dual", 2, IF(Table1[[#This Row],[Multi-lens? 1]]="Quad", 4, ""))),"")</f>
        <v/>
      </c>
      <c r="I2677" s="9" t="str">
        <f>IFERROR(Table1[[#This Row],[Name]],"")</f>
        <v/>
      </c>
      <c r="K2677" s="3" t="str">
        <f t="shared" si="250"/>
        <v/>
      </c>
      <c r="M2677" s="4" t="e">
        <f>IF(Table1[[#This Row],[Import to Gateway Calculator?]]="Yes",IFERROR(Table1[[#This Row],[Streaming Resolution '[MP']]],""),0)</f>
        <v>#VALUE!</v>
      </c>
      <c r="N2677" s="4" t="e">
        <f>IF(Table1[[#This Row],[Import to Gateway Calculator?]]="Yes",IFERROR(Table1[[#This Row],[Recording Resolution '[MP']]],""),0)</f>
        <v>#VALUE!</v>
      </c>
      <c r="O2677" s="4" t="e">
        <f>IF(Table1[[#This Row],[Import to Gateway Calculator?]]="Yes",IFERROR(Table1[[#This Row],[Frame Rate '[FPS'] 1]],""),0)</f>
        <v>#VALUE!</v>
      </c>
      <c r="P2677" s="4" t="e">
        <f>IF(Table1[[#This Row],[Import to Gateway Calculator?]]="Yes",IFERROR(Table1[[#This Row],[Days of Storage 1]],""),0)</f>
        <v>#VALUE!</v>
      </c>
    </row>
    <row r="2678" spans="1:16" x14ac:dyDescent="0.25">
      <c r="A2678" s="5" t="e">
        <f t="shared" si="251"/>
        <v>#VALUE!</v>
      </c>
      <c r="B2678" s="6" t="str">
        <f>IFERROR(IF(Table1[[#This Row],[Multi-lens? 1]]="No", 1, IF(Table1[[#This Row],[Multi-lens? 1]]="Dual", 2, IF(Table1[[#This Row],[Multi-lens? 1]]="Quad", 4, ""))),"")</f>
        <v/>
      </c>
      <c r="C2678" s="6" t="e">
        <f t="shared" si="252"/>
        <v>#VALUE!</v>
      </c>
      <c r="D2678" s="6" t="e">
        <f t="shared" si="253"/>
        <v>#VALUE!</v>
      </c>
      <c r="E2678" s="6" t="e">
        <f t="shared" si="254"/>
        <v>#VALUE!</v>
      </c>
      <c r="F2678" s="6" t="e">
        <f t="shared" si="255"/>
        <v>#VALUE!</v>
      </c>
      <c r="H2678" s="6" t="str">
        <f>IFERROR(IF(Table1[[#This Row],[Multi-lens? 1]]="No", 1, IF(Table1[[#This Row],[Multi-lens? 1]]="Dual", 2, IF(Table1[[#This Row],[Multi-lens? 1]]="Quad", 4, ""))),"")</f>
        <v/>
      </c>
      <c r="I2678" s="9" t="str">
        <f>IFERROR(Table1[[#This Row],[Name]],"")</f>
        <v/>
      </c>
      <c r="K2678" s="3" t="str">
        <f t="shared" si="250"/>
        <v/>
      </c>
      <c r="M2678" s="4" t="e">
        <f>IF(Table1[[#This Row],[Import to Gateway Calculator?]]="Yes",IFERROR(Table1[[#This Row],[Streaming Resolution '[MP']]],""),0)</f>
        <v>#VALUE!</v>
      </c>
      <c r="N2678" s="4" t="e">
        <f>IF(Table1[[#This Row],[Import to Gateway Calculator?]]="Yes",IFERROR(Table1[[#This Row],[Recording Resolution '[MP']]],""),0)</f>
        <v>#VALUE!</v>
      </c>
      <c r="O2678" s="4" t="e">
        <f>IF(Table1[[#This Row],[Import to Gateway Calculator?]]="Yes",IFERROR(Table1[[#This Row],[Frame Rate '[FPS'] 1]],""),0)</f>
        <v>#VALUE!</v>
      </c>
      <c r="P2678" s="4" t="e">
        <f>IF(Table1[[#This Row],[Import to Gateway Calculator?]]="Yes",IFERROR(Table1[[#This Row],[Days of Storage 1]],""),0)</f>
        <v>#VALUE!</v>
      </c>
    </row>
    <row r="2679" spans="1:16" x14ac:dyDescent="0.25">
      <c r="A2679" s="5" t="e">
        <f t="shared" si="251"/>
        <v>#VALUE!</v>
      </c>
      <c r="B2679" s="6" t="str">
        <f>IFERROR(IF(Table1[[#This Row],[Multi-lens? 1]]="No", 1, IF(Table1[[#This Row],[Multi-lens? 1]]="Dual", 2, IF(Table1[[#This Row],[Multi-lens? 1]]="Quad", 4, ""))),"")</f>
        <v/>
      </c>
      <c r="C2679" s="6" t="e">
        <f t="shared" si="252"/>
        <v>#VALUE!</v>
      </c>
      <c r="D2679" s="6" t="e">
        <f t="shared" si="253"/>
        <v>#VALUE!</v>
      </c>
      <c r="E2679" s="6" t="e">
        <f t="shared" si="254"/>
        <v>#VALUE!</v>
      </c>
      <c r="F2679" s="6" t="e">
        <f t="shared" si="255"/>
        <v>#VALUE!</v>
      </c>
      <c r="H2679" s="6" t="str">
        <f>IFERROR(IF(Table1[[#This Row],[Multi-lens? 1]]="No", 1, IF(Table1[[#This Row],[Multi-lens? 1]]="Dual", 2, IF(Table1[[#This Row],[Multi-lens? 1]]="Quad", 4, ""))),"")</f>
        <v/>
      </c>
      <c r="I2679" s="9" t="str">
        <f>IFERROR(Table1[[#This Row],[Name]],"")</f>
        <v/>
      </c>
      <c r="K2679" s="3" t="str">
        <f t="shared" si="250"/>
        <v/>
      </c>
      <c r="M2679" s="4" t="e">
        <f>IF(Table1[[#This Row],[Import to Gateway Calculator?]]="Yes",IFERROR(Table1[[#This Row],[Streaming Resolution '[MP']]],""),0)</f>
        <v>#VALUE!</v>
      </c>
      <c r="N2679" s="4" t="e">
        <f>IF(Table1[[#This Row],[Import to Gateway Calculator?]]="Yes",IFERROR(Table1[[#This Row],[Recording Resolution '[MP']]],""),0)</f>
        <v>#VALUE!</v>
      </c>
      <c r="O2679" s="4" t="e">
        <f>IF(Table1[[#This Row],[Import to Gateway Calculator?]]="Yes",IFERROR(Table1[[#This Row],[Frame Rate '[FPS'] 1]],""),0)</f>
        <v>#VALUE!</v>
      </c>
      <c r="P2679" s="4" t="e">
        <f>IF(Table1[[#This Row],[Import to Gateway Calculator?]]="Yes",IFERROR(Table1[[#This Row],[Days of Storage 1]],""),0)</f>
        <v>#VALUE!</v>
      </c>
    </row>
    <row r="2680" spans="1:16" x14ac:dyDescent="0.25">
      <c r="A2680" s="5" t="e">
        <f t="shared" si="251"/>
        <v>#VALUE!</v>
      </c>
      <c r="B2680" s="6" t="str">
        <f>IFERROR(IF(Table1[[#This Row],[Multi-lens? 1]]="No", 1, IF(Table1[[#This Row],[Multi-lens? 1]]="Dual", 2, IF(Table1[[#This Row],[Multi-lens? 1]]="Quad", 4, ""))),"")</f>
        <v/>
      </c>
      <c r="C2680" s="6" t="e">
        <f t="shared" si="252"/>
        <v>#VALUE!</v>
      </c>
      <c r="D2680" s="6" t="e">
        <f t="shared" si="253"/>
        <v>#VALUE!</v>
      </c>
      <c r="E2680" s="6" t="e">
        <f t="shared" si="254"/>
        <v>#VALUE!</v>
      </c>
      <c r="F2680" s="6" t="e">
        <f t="shared" si="255"/>
        <v>#VALUE!</v>
      </c>
      <c r="H2680" s="6" t="str">
        <f>IFERROR(IF(Table1[[#This Row],[Multi-lens? 1]]="No", 1, IF(Table1[[#This Row],[Multi-lens? 1]]="Dual", 2, IF(Table1[[#This Row],[Multi-lens? 1]]="Quad", 4, ""))),"")</f>
        <v/>
      </c>
      <c r="I2680" s="9" t="str">
        <f>IFERROR(Table1[[#This Row],[Name]],"")</f>
        <v/>
      </c>
      <c r="K2680" s="3" t="str">
        <f t="shared" si="250"/>
        <v/>
      </c>
      <c r="M2680" s="4" t="e">
        <f>IF(Table1[[#This Row],[Import to Gateway Calculator?]]="Yes",IFERROR(Table1[[#This Row],[Streaming Resolution '[MP']]],""),0)</f>
        <v>#VALUE!</v>
      </c>
      <c r="N2680" s="4" t="e">
        <f>IF(Table1[[#This Row],[Import to Gateway Calculator?]]="Yes",IFERROR(Table1[[#This Row],[Recording Resolution '[MP']]],""),0)</f>
        <v>#VALUE!</v>
      </c>
      <c r="O2680" s="4" t="e">
        <f>IF(Table1[[#This Row],[Import to Gateway Calculator?]]="Yes",IFERROR(Table1[[#This Row],[Frame Rate '[FPS'] 1]],""),0)</f>
        <v>#VALUE!</v>
      </c>
      <c r="P2680" s="4" t="e">
        <f>IF(Table1[[#This Row],[Import to Gateway Calculator?]]="Yes",IFERROR(Table1[[#This Row],[Days of Storage 1]],""),0)</f>
        <v>#VALUE!</v>
      </c>
    </row>
    <row r="2681" spans="1:16" x14ac:dyDescent="0.25">
      <c r="A2681" s="5" t="e">
        <f t="shared" si="251"/>
        <v>#VALUE!</v>
      </c>
      <c r="B2681" s="6" t="str">
        <f>IFERROR(IF(Table1[[#This Row],[Multi-lens? 1]]="No", 1, IF(Table1[[#This Row],[Multi-lens? 1]]="Dual", 2, IF(Table1[[#This Row],[Multi-lens? 1]]="Quad", 4, ""))),"")</f>
        <v/>
      </c>
      <c r="C2681" s="6" t="e">
        <f t="shared" si="252"/>
        <v>#VALUE!</v>
      </c>
      <c r="D2681" s="6" t="e">
        <f t="shared" si="253"/>
        <v>#VALUE!</v>
      </c>
      <c r="E2681" s="6" t="e">
        <f t="shared" si="254"/>
        <v>#VALUE!</v>
      </c>
      <c r="F2681" s="6" t="e">
        <f t="shared" si="255"/>
        <v>#VALUE!</v>
      </c>
      <c r="H2681" s="6" t="str">
        <f>IFERROR(IF(Table1[[#This Row],[Multi-lens? 1]]="No", 1, IF(Table1[[#This Row],[Multi-lens? 1]]="Dual", 2, IF(Table1[[#This Row],[Multi-lens? 1]]="Quad", 4, ""))),"")</f>
        <v/>
      </c>
      <c r="I2681" s="9" t="str">
        <f>IFERROR(Table1[[#This Row],[Name]],"")</f>
        <v/>
      </c>
      <c r="K2681" s="3" t="str">
        <f t="shared" si="250"/>
        <v/>
      </c>
      <c r="M2681" s="4" t="e">
        <f>IF(Table1[[#This Row],[Import to Gateway Calculator?]]="Yes",IFERROR(Table1[[#This Row],[Streaming Resolution '[MP']]],""),0)</f>
        <v>#VALUE!</v>
      </c>
      <c r="N2681" s="4" t="e">
        <f>IF(Table1[[#This Row],[Import to Gateway Calculator?]]="Yes",IFERROR(Table1[[#This Row],[Recording Resolution '[MP']]],""),0)</f>
        <v>#VALUE!</v>
      </c>
      <c r="O2681" s="4" t="e">
        <f>IF(Table1[[#This Row],[Import to Gateway Calculator?]]="Yes",IFERROR(Table1[[#This Row],[Frame Rate '[FPS'] 1]],""),0)</f>
        <v>#VALUE!</v>
      </c>
      <c r="P2681" s="4" t="e">
        <f>IF(Table1[[#This Row],[Import to Gateway Calculator?]]="Yes",IFERROR(Table1[[#This Row],[Days of Storage 1]],""),0)</f>
        <v>#VALUE!</v>
      </c>
    </row>
    <row r="2682" spans="1:16" x14ac:dyDescent="0.25">
      <c r="A2682" s="5" t="e">
        <f t="shared" si="251"/>
        <v>#VALUE!</v>
      </c>
      <c r="B2682" s="6" t="str">
        <f>IFERROR(IF(Table1[[#This Row],[Multi-lens? 1]]="No", 1, IF(Table1[[#This Row],[Multi-lens? 1]]="Dual", 2, IF(Table1[[#This Row],[Multi-lens? 1]]="Quad", 4, ""))),"")</f>
        <v/>
      </c>
      <c r="C2682" s="6" t="e">
        <f t="shared" si="252"/>
        <v>#VALUE!</v>
      </c>
      <c r="D2682" s="6" t="e">
        <f t="shared" si="253"/>
        <v>#VALUE!</v>
      </c>
      <c r="E2682" s="6" t="e">
        <f t="shared" si="254"/>
        <v>#VALUE!</v>
      </c>
      <c r="F2682" s="6" t="e">
        <f t="shared" si="255"/>
        <v>#VALUE!</v>
      </c>
      <c r="H2682" s="6" t="str">
        <f>IFERROR(IF(Table1[[#This Row],[Multi-lens? 1]]="No", 1, IF(Table1[[#This Row],[Multi-lens? 1]]="Dual", 2, IF(Table1[[#This Row],[Multi-lens? 1]]="Quad", 4, ""))),"")</f>
        <v/>
      </c>
      <c r="I2682" s="9" t="str">
        <f>IFERROR(Table1[[#This Row],[Name]],"")</f>
        <v/>
      </c>
      <c r="K2682" s="3" t="str">
        <f t="shared" si="250"/>
        <v/>
      </c>
      <c r="M2682" s="4" t="e">
        <f>IF(Table1[[#This Row],[Import to Gateway Calculator?]]="Yes",IFERROR(Table1[[#This Row],[Streaming Resolution '[MP']]],""),0)</f>
        <v>#VALUE!</v>
      </c>
      <c r="N2682" s="4" t="e">
        <f>IF(Table1[[#This Row],[Import to Gateway Calculator?]]="Yes",IFERROR(Table1[[#This Row],[Recording Resolution '[MP']]],""),0)</f>
        <v>#VALUE!</v>
      </c>
      <c r="O2682" s="4" t="e">
        <f>IF(Table1[[#This Row],[Import to Gateway Calculator?]]="Yes",IFERROR(Table1[[#This Row],[Frame Rate '[FPS'] 1]],""),0)</f>
        <v>#VALUE!</v>
      </c>
      <c r="P2682" s="4" t="e">
        <f>IF(Table1[[#This Row],[Import to Gateway Calculator?]]="Yes",IFERROR(Table1[[#This Row],[Days of Storage 1]],""),0)</f>
        <v>#VALUE!</v>
      </c>
    </row>
    <row r="2683" spans="1:16" x14ac:dyDescent="0.25">
      <c r="A2683" s="5" t="e">
        <f t="shared" si="251"/>
        <v>#VALUE!</v>
      </c>
      <c r="B2683" s="6" t="str">
        <f>IFERROR(IF(Table1[[#This Row],[Multi-lens? 1]]="No", 1, IF(Table1[[#This Row],[Multi-lens? 1]]="Dual", 2, IF(Table1[[#This Row],[Multi-lens? 1]]="Quad", 4, ""))),"")</f>
        <v/>
      </c>
      <c r="C2683" s="6" t="e">
        <f t="shared" si="252"/>
        <v>#VALUE!</v>
      </c>
      <c r="D2683" s="6" t="e">
        <f t="shared" si="253"/>
        <v>#VALUE!</v>
      </c>
      <c r="E2683" s="6" t="e">
        <f t="shared" si="254"/>
        <v>#VALUE!</v>
      </c>
      <c r="F2683" s="6" t="e">
        <f t="shared" si="255"/>
        <v>#VALUE!</v>
      </c>
      <c r="H2683" s="6" t="str">
        <f>IFERROR(IF(Table1[[#This Row],[Multi-lens? 1]]="No", 1, IF(Table1[[#This Row],[Multi-lens? 1]]="Dual", 2, IF(Table1[[#This Row],[Multi-lens? 1]]="Quad", 4, ""))),"")</f>
        <v/>
      </c>
      <c r="I2683" s="9" t="str">
        <f>IFERROR(Table1[[#This Row],[Name]],"")</f>
        <v/>
      </c>
      <c r="K2683" s="3" t="str">
        <f t="shared" si="250"/>
        <v/>
      </c>
      <c r="M2683" s="4" t="e">
        <f>IF(Table1[[#This Row],[Import to Gateway Calculator?]]="Yes",IFERROR(Table1[[#This Row],[Streaming Resolution '[MP']]],""),0)</f>
        <v>#VALUE!</v>
      </c>
      <c r="N2683" s="4" t="e">
        <f>IF(Table1[[#This Row],[Import to Gateway Calculator?]]="Yes",IFERROR(Table1[[#This Row],[Recording Resolution '[MP']]],""),0)</f>
        <v>#VALUE!</v>
      </c>
      <c r="O2683" s="4" t="e">
        <f>IF(Table1[[#This Row],[Import to Gateway Calculator?]]="Yes",IFERROR(Table1[[#This Row],[Frame Rate '[FPS'] 1]],""),0)</f>
        <v>#VALUE!</v>
      </c>
      <c r="P2683" s="4" t="e">
        <f>IF(Table1[[#This Row],[Import to Gateway Calculator?]]="Yes",IFERROR(Table1[[#This Row],[Days of Storage 1]],""),0)</f>
        <v>#VALUE!</v>
      </c>
    </row>
    <row r="2684" spans="1:16" x14ac:dyDescent="0.25">
      <c r="A2684" s="5" t="e">
        <f t="shared" si="251"/>
        <v>#VALUE!</v>
      </c>
      <c r="B2684" s="6" t="str">
        <f>IFERROR(IF(Table1[[#This Row],[Multi-lens? 1]]="No", 1, IF(Table1[[#This Row],[Multi-lens? 1]]="Dual", 2, IF(Table1[[#This Row],[Multi-lens? 1]]="Quad", 4, ""))),"")</f>
        <v/>
      </c>
      <c r="C2684" s="6" t="e">
        <f t="shared" si="252"/>
        <v>#VALUE!</v>
      </c>
      <c r="D2684" s="6" t="e">
        <f t="shared" si="253"/>
        <v>#VALUE!</v>
      </c>
      <c r="E2684" s="6" t="e">
        <f t="shared" si="254"/>
        <v>#VALUE!</v>
      </c>
      <c r="F2684" s="6" t="e">
        <f t="shared" si="255"/>
        <v>#VALUE!</v>
      </c>
      <c r="H2684" s="6" t="str">
        <f>IFERROR(IF(Table1[[#This Row],[Multi-lens? 1]]="No", 1, IF(Table1[[#This Row],[Multi-lens? 1]]="Dual", 2, IF(Table1[[#This Row],[Multi-lens? 1]]="Quad", 4, ""))),"")</f>
        <v/>
      </c>
      <c r="I2684" s="9" t="str">
        <f>IFERROR(Table1[[#This Row],[Name]],"")</f>
        <v/>
      </c>
      <c r="K2684" s="3" t="str">
        <f t="shared" si="250"/>
        <v/>
      </c>
      <c r="M2684" s="4" t="e">
        <f>IF(Table1[[#This Row],[Import to Gateway Calculator?]]="Yes",IFERROR(Table1[[#This Row],[Streaming Resolution '[MP']]],""),0)</f>
        <v>#VALUE!</v>
      </c>
      <c r="N2684" s="4" t="e">
        <f>IF(Table1[[#This Row],[Import to Gateway Calculator?]]="Yes",IFERROR(Table1[[#This Row],[Recording Resolution '[MP']]],""),0)</f>
        <v>#VALUE!</v>
      </c>
      <c r="O2684" s="4" t="e">
        <f>IF(Table1[[#This Row],[Import to Gateway Calculator?]]="Yes",IFERROR(Table1[[#This Row],[Frame Rate '[FPS'] 1]],""),0)</f>
        <v>#VALUE!</v>
      </c>
      <c r="P2684" s="4" t="e">
        <f>IF(Table1[[#This Row],[Import to Gateway Calculator?]]="Yes",IFERROR(Table1[[#This Row],[Days of Storage 1]],""),0)</f>
        <v>#VALUE!</v>
      </c>
    </row>
    <row r="2685" spans="1:16" x14ac:dyDescent="0.25">
      <c r="A2685" s="5" t="e">
        <f t="shared" si="251"/>
        <v>#VALUE!</v>
      </c>
      <c r="B2685" s="6" t="str">
        <f>IFERROR(IF(Table1[[#This Row],[Multi-lens? 1]]="No", 1, IF(Table1[[#This Row],[Multi-lens? 1]]="Dual", 2, IF(Table1[[#This Row],[Multi-lens? 1]]="Quad", 4, ""))),"")</f>
        <v/>
      </c>
      <c r="C2685" s="6" t="e">
        <f t="shared" si="252"/>
        <v>#VALUE!</v>
      </c>
      <c r="D2685" s="6" t="e">
        <f t="shared" si="253"/>
        <v>#VALUE!</v>
      </c>
      <c r="E2685" s="6" t="e">
        <f t="shared" si="254"/>
        <v>#VALUE!</v>
      </c>
      <c r="F2685" s="6" t="e">
        <f t="shared" si="255"/>
        <v>#VALUE!</v>
      </c>
      <c r="H2685" s="6" t="str">
        <f>IFERROR(IF(Table1[[#This Row],[Multi-lens? 1]]="No", 1, IF(Table1[[#This Row],[Multi-lens? 1]]="Dual", 2, IF(Table1[[#This Row],[Multi-lens? 1]]="Quad", 4, ""))),"")</f>
        <v/>
      </c>
      <c r="I2685" s="9" t="str">
        <f>IFERROR(Table1[[#This Row],[Name]],"")</f>
        <v/>
      </c>
      <c r="K2685" s="3" t="str">
        <f t="shared" si="250"/>
        <v/>
      </c>
      <c r="M2685" s="4" t="e">
        <f>IF(Table1[[#This Row],[Import to Gateway Calculator?]]="Yes",IFERROR(Table1[[#This Row],[Streaming Resolution '[MP']]],""),0)</f>
        <v>#VALUE!</v>
      </c>
      <c r="N2685" s="4" t="e">
        <f>IF(Table1[[#This Row],[Import to Gateway Calculator?]]="Yes",IFERROR(Table1[[#This Row],[Recording Resolution '[MP']]],""),0)</f>
        <v>#VALUE!</v>
      </c>
      <c r="O2685" s="4" t="e">
        <f>IF(Table1[[#This Row],[Import to Gateway Calculator?]]="Yes",IFERROR(Table1[[#This Row],[Frame Rate '[FPS'] 1]],""),0)</f>
        <v>#VALUE!</v>
      </c>
      <c r="P2685" s="4" t="e">
        <f>IF(Table1[[#This Row],[Import to Gateway Calculator?]]="Yes",IFERROR(Table1[[#This Row],[Days of Storage 1]],""),0)</f>
        <v>#VALUE!</v>
      </c>
    </row>
    <row r="2686" spans="1:16" x14ac:dyDescent="0.25">
      <c r="A2686" s="5" t="e">
        <f t="shared" si="251"/>
        <v>#VALUE!</v>
      </c>
      <c r="B2686" s="6" t="str">
        <f>IFERROR(IF(Table1[[#This Row],[Multi-lens? 1]]="No", 1, IF(Table1[[#This Row],[Multi-lens? 1]]="Dual", 2, IF(Table1[[#This Row],[Multi-lens? 1]]="Quad", 4, ""))),"")</f>
        <v/>
      </c>
      <c r="C2686" s="6" t="e">
        <f t="shared" si="252"/>
        <v>#VALUE!</v>
      </c>
      <c r="D2686" s="6" t="e">
        <f t="shared" si="253"/>
        <v>#VALUE!</v>
      </c>
      <c r="E2686" s="6" t="e">
        <f t="shared" si="254"/>
        <v>#VALUE!</v>
      </c>
      <c r="F2686" s="6" t="e">
        <f t="shared" si="255"/>
        <v>#VALUE!</v>
      </c>
      <c r="H2686" s="6" t="str">
        <f>IFERROR(IF(Table1[[#This Row],[Multi-lens? 1]]="No", 1, IF(Table1[[#This Row],[Multi-lens? 1]]="Dual", 2, IF(Table1[[#This Row],[Multi-lens? 1]]="Quad", 4, ""))),"")</f>
        <v/>
      </c>
      <c r="I2686" s="9" t="str">
        <f>IFERROR(Table1[[#This Row],[Name]],"")</f>
        <v/>
      </c>
      <c r="K2686" s="3" t="str">
        <f t="shared" si="250"/>
        <v/>
      </c>
      <c r="M2686" s="4" t="e">
        <f>IF(Table1[[#This Row],[Import to Gateway Calculator?]]="Yes",IFERROR(Table1[[#This Row],[Streaming Resolution '[MP']]],""),0)</f>
        <v>#VALUE!</v>
      </c>
      <c r="N2686" s="4" t="e">
        <f>IF(Table1[[#This Row],[Import to Gateway Calculator?]]="Yes",IFERROR(Table1[[#This Row],[Recording Resolution '[MP']]],""),0)</f>
        <v>#VALUE!</v>
      </c>
      <c r="O2686" s="4" t="e">
        <f>IF(Table1[[#This Row],[Import to Gateway Calculator?]]="Yes",IFERROR(Table1[[#This Row],[Frame Rate '[FPS'] 1]],""),0)</f>
        <v>#VALUE!</v>
      </c>
      <c r="P2686" s="4" t="e">
        <f>IF(Table1[[#This Row],[Import to Gateway Calculator?]]="Yes",IFERROR(Table1[[#This Row],[Days of Storage 1]],""),0)</f>
        <v>#VALUE!</v>
      </c>
    </row>
    <row r="2687" spans="1:16" x14ac:dyDescent="0.25">
      <c r="A2687" s="5" t="e">
        <f t="shared" si="251"/>
        <v>#VALUE!</v>
      </c>
      <c r="B2687" s="6" t="str">
        <f>IFERROR(IF(Table1[[#This Row],[Multi-lens? 1]]="No", 1, IF(Table1[[#This Row],[Multi-lens? 1]]="Dual", 2, IF(Table1[[#This Row],[Multi-lens? 1]]="Quad", 4, ""))),"")</f>
        <v/>
      </c>
      <c r="C2687" s="6" t="e">
        <f t="shared" si="252"/>
        <v>#VALUE!</v>
      </c>
      <c r="D2687" s="6" t="e">
        <f t="shared" si="253"/>
        <v>#VALUE!</v>
      </c>
      <c r="E2687" s="6" t="e">
        <f t="shared" si="254"/>
        <v>#VALUE!</v>
      </c>
      <c r="F2687" s="6" t="e">
        <f t="shared" si="255"/>
        <v>#VALUE!</v>
      </c>
      <c r="H2687" s="6" t="str">
        <f>IFERROR(IF(Table1[[#This Row],[Multi-lens? 1]]="No", 1, IF(Table1[[#This Row],[Multi-lens? 1]]="Dual", 2, IF(Table1[[#This Row],[Multi-lens? 1]]="Quad", 4, ""))),"")</f>
        <v/>
      </c>
      <c r="I2687" s="9" t="str">
        <f>IFERROR(Table1[[#This Row],[Name]],"")</f>
        <v/>
      </c>
      <c r="K2687" s="3" t="str">
        <f t="shared" si="250"/>
        <v/>
      </c>
      <c r="M2687" s="4" t="e">
        <f>IF(Table1[[#This Row],[Import to Gateway Calculator?]]="Yes",IFERROR(Table1[[#This Row],[Streaming Resolution '[MP']]],""),0)</f>
        <v>#VALUE!</v>
      </c>
      <c r="N2687" s="4" t="e">
        <f>IF(Table1[[#This Row],[Import to Gateway Calculator?]]="Yes",IFERROR(Table1[[#This Row],[Recording Resolution '[MP']]],""),0)</f>
        <v>#VALUE!</v>
      </c>
      <c r="O2687" s="4" t="e">
        <f>IF(Table1[[#This Row],[Import to Gateway Calculator?]]="Yes",IFERROR(Table1[[#This Row],[Frame Rate '[FPS'] 1]],""),0)</f>
        <v>#VALUE!</v>
      </c>
      <c r="P2687" s="4" t="e">
        <f>IF(Table1[[#This Row],[Import to Gateway Calculator?]]="Yes",IFERROR(Table1[[#This Row],[Days of Storage 1]],""),0)</f>
        <v>#VALUE!</v>
      </c>
    </row>
    <row r="2688" spans="1:16" x14ac:dyDescent="0.25">
      <c r="A2688" s="5" t="e">
        <f t="shared" si="251"/>
        <v>#VALUE!</v>
      </c>
      <c r="B2688" s="6" t="str">
        <f>IFERROR(IF(Table1[[#This Row],[Multi-lens? 1]]="No", 1, IF(Table1[[#This Row],[Multi-lens? 1]]="Dual", 2, IF(Table1[[#This Row],[Multi-lens? 1]]="Quad", 4, ""))),"")</f>
        <v/>
      </c>
      <c r="C2688" s="6" t="e">
        <f t="shared" si="252"/>
        <v>#VALUE!</v>
      </c>
      <c r="D2688" s="6" t="e">
        <f t="shared" si="253"/>
        <v>#VALUE!</v>
      </c>
      <c r="E2688" s="6" t="e">
        <f t="shared" si="254"/>
        <v>#VALUE!</v>
      </c>
      <c r="F2688" s="6" t="e">
        <f t="shared" si="255"/>
        <v>#VALUE!</v>
      </c>
      <c r="H2688" s="6" t="str">
        <f>IFERROR(IF(Table1[[#This Row],[Multi-lens? 1]]="No", 1, IF(Table1[[#This Row],[Multi-lens? 1]]="Dual", 2, IF(Table1[[#This Row],[Multi-lens? 1]]="Quad", 4, ""))),"")</f>
        <v/>
      </c>
      <c r="I2688" s="9" t="str">
        <f>IFERROR(Table1[[#This Row],[Name]],"")</f>
        <v/>
      </c>
      <c r="K2688" s="3" t="str">
        <f t="shared" si="250"/>
        <v/>
      </c>
      <c r="M2688" s="4" t="e">
        <f>IF(Table1[[#This Row],[Import to Gateway Calculator?]]="Yes",IFERROR(Table1[[#This Row],[Streaming Resolution '[MP']]],""),0)</f>
        <v>#VALUE!</v>
      </c>
      <c r="N2688" s="4" t="e">
        <f>IF(Table1[[#This Row],[Import to Gateway Calculator?]]="Yes",IFERROR(Table1[[#This Row],[Recording Resolution '[MP']]],""),0)</f>
        <v>#VALUE!</v>
      </c>
      <c r="O2688" s="4" t="e">
        <f>IF(Table1[[#This Row],[Import to Gateway Calculator?]]="Yes",IFERROR(Table1[[#This Row],[Frame Rate '[FPS'] 1]],""),0)</f>
        <v>#VALUE!</v>
      </c>
      <c r="P2688" s="4" t="e">
        <f>IF(Table1[[#This Row],[Import to Gateway Calculator?]]="Yes",IFERROR(Table1[[#This Row],[Days of Storage 1]],""),0)</f>
        <v>#VALUE!</v>
      </c>
    </row>
    <row r="2689" spans="1:16" x14ac:dyDescent="0.25">
      <c r="A2689" s="5" t="e">
        <f t="shared" si="251"/>
        <v>#VALUE!</v>
      </c>
      <c r="B2689" s="6" t="str">
        <f>IFERROR(IF(Table1[[#This Row],[Multi-lens? 1]]="No", 1, IF(Table1[[#This Row],[Multi-lens? 1]]="Dual", 2, IF(Table1[[#This Row],[Multi-lens? 1]]="Quad", 4, ""))),"")</f>
        <v/>
      </c>
      <c r="C2689" s="6" t="e">
        <f t="shared" si="252"/>
        <v>#VALUE!</v>
      </c>
      <c r="D2689" s="6" t="e">
        <f t="shared" si="253"/>
        <v>#VALUE!</v>
      </c>
      <c r="E2689" s="6" t="e">
        <f t="shared" si="254"/>
        <v>#VALUE!</v>
      </c>
      <c r="F2689" s="6" t="e">
        <f t="shared" si="255"/>
        <v>#VALUE!</v>
      </c>
      <c r="H2689" s="6" t="str">
        <f>IFERROR(IF(Table1[[#This Row],[Multi-lens? 1]]="No", 1, IF(Table1[[#This Row],[Multi-lens? 1]]="Dual", 2, IF(Table1[[#This Row],[Multi-lens? 1]]="Quad", 4, ""))),"")</f>
        <v/>
      </c>
      <c r="I2689" s="9" t="str">
        <f>IFERROR(Table1[[#This Row],[Name]],"")</f>
        <v/>
      </c>
      <c r="K2689" s="3" t="str">
        <f t="shared" si="250"/>
        <v/>
      </c>
      <c r="M2689" s="4" t="e">
        <f>IF(Table1[[#This Row],[Import to Gateway Calculator?]]="Yes",IFERROR(Table1[[#This Row],[Streaming Resolution '[MP']]],""),0)</f>
        <v>#VALUE!</v>
      </c>
      <c r="N2689" s="4" t="e">
        <f>IF(Table1[[#This Row],[Import to Gateway Calculator?]]="Yes",IFERROR(Table1[[#This Row],[Recording Resolution '[MP']]],""),0)</f>
        <v>#VALUE!</v>
      </c>
      <c r="O2689" s="4" t="e">
        <f>IF(Table1[[#This Row],[Import to Gateway Calculator?]]="Yes",IFERROR(Table1[[#This Row],[Frame Rate '[FPS'] 1]],""),0)</f>
        <v>#VALUE!</v>
      </c>
      <c r="P2689" s="4" t="e">
        <f>IF(Table1[[#This Row],[Import to Gateway Calculator?]]="Yes",IFERROR(Table1[[#This Row],[Days of Storage 1]],""),0)</f>
        <v>#VALUE!</v>
      </c>
    </row>
    <row r="2690" spans="1:16" x14ac:dyDescent="0.25">
      <c r="A2690" s="5" t="e">
        <f t="shared" si="251"/>
        <v>#VALUE!</v>
      </c>
      <c r="B2690" s="6" t="str">
        <f>IFERROR(IF(Table1[[#This Row],[Multi-lens? 1]]="No", 1, IF(Table1[[#This Row],[Multi-lens? 1]]="Dual", 2, IF(Table1[[#This Row],[Multi-lens? 1]]="Quad", 4, ""))),"")</f>
        <v/>
      </c>
      <c r="C2690" s="6" t="e">
        <f t="shared" si="252"/>
        <v>#VALUE!</v>
      </c>
      <c r="D2690" s="6" t="e">
        <f t="shared" si="253"/>
        <v>#VALUE!</v>
      </c>
      <c r="E2690" s="6" t="e">
        <f t="shared" si="254"/>
        <v>#VALUE!</v>
      </c>
      <c r="F2690" s="6" t="e">
        <f t="shared" si="255"/>
        <v>#VALUE!</v>
      </c>
      <c r="H2690" s="6" t="str">
        <f>IFERROR(IF(Table1[[#This Row],[Multi-lens? 1]]="No", 1, IF(Table1[[#This Row],[Multi-lens? 1]]="Dual", 2, IF(Table1[[#This Row],[Multi-lens? 1]]="Quad", 4, ""))),"")</f>
        <v/>
      </c>
      <c r="I2690" s="9" t="str">
        <f>IFERROR(Table1[[#This Row],[Name]],"")</f>
        <v/>
      </c>
      <c r="K2690" s="3" t="str">
        <f t="shared" si="250"/>
        <v/>
      </c>
      <c r="M2690" s="4" t="e">
        <f>IF(Table1[[#This Row],[Import to Gateway Calculator?]]="Yes",IFERROR(Table1[[#This Row],[Streaming Resolution '[MP']]],""),0)</f>
        <v>#VALUE!</v>
      </c>
      <c r="N2690" s="4" t="e">
        <f>IF(Table1[[#This Row],[Import to Gateway Calculator?]]="Yes",IFERROR(Table1[[#This Row],[Recording Resolution '[MP']]],""),0)</f>
        <v>#VALUE!</v>
      </c>
      <c r="O2690" s="4" t="e">
        <f>IF(Table1[[#This Row],[Import to Gateway Calculator?]]="Yes",IFERROR(Table1[[#This Row],[Frame Rate '[FPS'] 1]],""),0)</f>
        <v>#VALUE!</v>
      </c>
      <c r="P2690" s="4" t="e">
        <f>IF(Table1[[#This Row],[Import to Gateway Calculator?]]="Yes",IFERROR(Table1[[#This Row],[Days of Storage 1]],""),0)</f>
        <v>#VALUE!</v>
      </c>
    </row>
    <row r="2691" spans="1:16" x14ac:dyDescent="0.25">
      <c r="A2691" s="5" t="e">
        <f t="shared" si="251"/>
        <v>#VALUE!</v>
      </c>
      <c r="B2691" s="6" t="str">
        <f>IFERROR(IF(Table1[[#This Row],[Multi-lens? 1]]="No", 1, IF(Table1[[#This Row],[Multi-lens? 1]]="Dual", 2, IF(Table1[[#This Row],[Multi-lens? 1]]="Quad", 4, ""))),"")</f>
        <v/>
      </c>
      <c r="C2691" s="6" t="e">
        <f t="shared" si="252"/>
        <v>#VALUE!</v>
      </c>
      <c r="D2691" s="6" t="e">
        <f t="shared" si="253"/>
        <v>#VALUE!</v>
      </c>
      <c r="E2691" s="6" t="e">
        <f t="shared" si="254"/>
        <v>#VALUE!</v>
      </c>
      <c r="F2691" s="6" t="e">
        <f t="shared" si="255"/>
        <v>#VALUE!</v>
      </c>
      <c r="H2691" s="6" t="str">
        <f>IFERROR(IF(Table1[[#This Row],[Multi-lens? 1]]="No", 1, IF(Table1[[#This Row],[Multi-lens? 1]]="Dual", 2, IF(Table1[[#This Row],[Multi-lens? 1]]="Quad", 4, ""))),"")</f>
        <v/>
      </c>
      <c r="I2691" s="9" t="str">
        <f>IFERROR(Table1[[#This Row],[Name]],"")</f>
        <v/>
      </c>
      <c r="K2691" s="3" t="str">
        <f t="shared" ref="K2691:K2754" si="256">IFERROR(IF(I2691=0,"",I2691),"")</f>
        <v/>
      </c>
      <c r="M2691" s="4" t="e">
        <f>IF(Table1[[#This Row],[Import to Gateway Calculator?]]="Yes",IFERROR(Table1[[#This Row],[Streaming Resolution '[MP']]],""),0)</f>
        <v>#VALUE!</v>
      </c>
      <c r="N2691" s="4" t="e">
        <f>IF(Table1[[#This Row],[Import to Gateway Calculator?]]="Yes",IFERROR(Table1[[#This Row],[Recording Resolution '[MP']]],""),0)</f>
        <v>#VALUE!</v>
      </c>
      <c r="O2691" s="4" t="e">
        <f>IF(Table1[[#This Row],[Import to Gateway Calculator?]]="Yes",IFERROR(Table1[[#This Row],[Frame Rate '[FPS'] 1]],""),0)</f>
        <v>#VALUE!</v>
      </c>
      <c r="P2691" s="4" t="e">
        <f>IF(Table1[[#This Row],[Import to Gateway Calculator?]]="Yes",IFERROR(Table1[[#This Row],[Days of Storage 1]],""),0)</f>
        <v>#VALUE!</v>
      </c>
    </row>
    <row r="2692" spans="1:16" x14ac:dyDescent="0.25">
      <c r="A2692" s="5" t="e">
        <f t="shared" si="251"/>
        <v>#VALUE!</v>
      </c>
      <c r="B2692" s="6" t="str">
        <f>IFERROR(IF(Table1[[#This Row],[Multi-lens? 1]]="No", 1, IF(Table1[[#This Row],[Multi-lens? 1]]="Dual", 2, IF(Table1[[#This Row],[Multi-lens? 1]]="Quad", 4, ""))),"")</f>
        <v/>
      </c>
      <c r="C2692" s="6" t="e">
        <f t="shared" si="252"/>
        <v>#VALUE!</v>
      </c>
      <c r="D2692" s="6" t="e">
        <f t="shared" si="253"/>
        <v>#VALUE!</v>
      </c>
      <c r="E2692" s="6" t="e">
        <f t="shared" si="254"/>
        <v>#VALUE!</v>
      </c>
      <c r="F2692" s="6" t="e">
        <f t="shared" si="255"/>
        <v>#VALUE!</v>
      </c>
      <c r="H2692" s="6" t="str">
        <f>IFERROR(IF(Table1[[#This Row],[Multi-lens? 1]]="No", 1, IF(Table1[[#This Row],[Multi-lens? 1]]="Dual", 2, IF(Table1[[#This Row],[Multi-lens? 1]]="Quad", 4, ""))),"")</f>
        <v/>
      </c>
      <c r="I2692" s="9" t="str">
        <f>IFERROR(Table1[[#This Row],[Name]],"")</f>
        <v/>
      </c>
      <c r="K2692" s="3" t="str">
        <f t="shared" si="256"/>
        <v/>
      </c>
      <c r="M2692" s="4" t="e">
        <f>IF(Table1[[#This Row],[Import to Gateway Calculator?]]="Yes",IFERROR(Table1[[#This Row],[Streaming Resolution '[MP']]],""),0)</f>
        <v>#VALUE!</v>
      </c>
      <c r="N2692" s="4" t="e">
        <f>IF(Table1[[#This Row],[Import to Gateway Calculator?]]="Yes",IFERROR(Table1[[#This Row],[Recording Resolution '[MP']]],""),0)</f>
        <v>#VALUE!</v>
      </c>
      <c r="O2692" s="4" t="e">
        <f>IF(Table1[[#This Row],[Import to Gateway Calculator?]]="Yes",IFERROR(Table1[[#This Row],[Frame Rate '[FPS'] 1]],""),0)</f>
        <v>#VALUE!</v>
      </c>
      <c r="P2692" s="4" t="e">
        <f>IF(Table1[[#This Row],[Import to Gateway Calculator?]]="Yes",IFERROR(Table1[[#This Row],[Days of Storage 1]],""),0)</f>
        <v>#VALUE!</v>
      </c>
    </row>
    <row r="2693" spans="1:16" x14ac:dyDescent="0.25">
      <c r="A2693" s="5" t="e">
        <f t="shared" si="251"/>
        <v>#VALUE!</v>
      </c>
      <c r="B2693" s="6" t="str">
        <f>IFERROR(IF(Table1[[#This Row],[Multi-lens? 1]]="No", 1, IF(Table1[[#This Row],[Multi-lens? 1]]="Dual", 2, IF(Table1[[#This Row],[Multi-lens? 1]]="Quad", 4, ""))),"")</f>
        <v/>
      </c>
      <c r="C2693" s="6" t="e">
        <f t="shared" si="252"/>
        <v>#VALUE!</v>
      </c>
      <c r="D2693" s="6" t="e">
        <f t="shared" si="253"/>
        <v>#VALUE!</v>
      </c>
      <c r="E2693" s="6" t="e">
        <f t="shared" si="254"/>
        <v>#VALUE!</v>
      </c>
      <c r="F2693" s="6" t="e">
        <f t="shared" si="255"/>
        <v>#VALUE!</v>
      </c>
      <c r="H2693" s="6" t="str">
        <f>IFERROR(IF(Table1[[#This Row],[Multi-lens? 1]]="No", 1, IF(Table1[[#This Row],[Multi-lens? 1]]="Dual", 2, IF(Table1[[#This Row],[Multi-lens? 1]]="Quad", 4, ""))),"")</f>
        <v/>
      </c>
      <c r="I2693" s="9" t="str">
        <f>IFERROR(Table1[[#This Row],[Name]],"")</f>
        <v/>
      </c>
      <c r="K2693" s="3" t="str">
        <f t="shared" si="256"/>
        <v/>
      </c>
      <c r="M2693" s="4" t="e">
        <f>IF(Table1[[#This Row],[Import to Gateway Calculator?]]="Yes",IFERROR(Table1[[#This Row],[Streaming Resolution '[MP']]],""),0)</f>
        <v>#VALUE!</v>
      </c>
      <c r="N2693" s="4" t="e">
        <f>IF(Table1[[#This Row],[Import to Gateway Calculator?]]="Yes",IFERROR(Table1[[#This Row],[Recording Resolution '[MP']]],""),0)</f>
        <v>#VALUE!</v>
      </c>
      <c r="O2693" s="4" t="e">
        <f>IF(Table1[[#This Row],[Import to Gateway Calculator?]]="Yes",IFERROR(Table1[[#This Row],[Frame Rate '[FPS'] 1]],""),0)</f>
        <v>#VALUE!</v>
      </c>
      <c r="P2693" s="4" t="e">
        <f>IF(Table1[[#This Row],[Import to Gateway Calculator?]]="Yes",IFERROR(Table1[[#This Row],[Days of Storage 1]],""),0)</f>
        <v>#VALUE!</v>
      </c>
    </row>
    <row r="2694" spans="1:16" x14ac:dyDescent="0.25">
      <c r="A2694" s="5" t="e">
        <f t="shared" si="251"/>
        <v>#VALUE!</v>
      </c>
      <c r="B2694" s="6" t="str">
        <f>IFERROR(IF(Table1[[#This Row],[Multi-lens? 1]]="No", 1, IF(Table1[[#This Row],[Multi-lens? 1]]="Dual", 2, IF(Table1[[#This Row],[Multi-lens? 1]]="Quad", 4, ""))),"")</f>
        <v/>
      </c>
      <c r="C2694" s="6" t="e">
        <f t="shared" si="252"/>
        <v>#VALUE!</v>
      </c>
      <c r="D2694" s="6" t="e">
        <f t="shared" si="253"/>
        <v>#VALUE!</v>
      </c>
      <c r="E2694" s="6" t="e">
        <f t="shared" si="254"/>
        <v>#VALUE!</v>
      </c>
      <c r="F2694" s="6" t="e">
        <f t="shared" si="255"/>
        <v>#VALUE!</v>
      </c>
      <c r="H2694" s="6" t="str">
        <f>IFERROR(IF(Table1[[#This Row],[Multi-lens? 1]]="No", 1, IF(Table1[[#This Row],[Multi-lens? 1]]="Dual", 2, IF(Table1[[#This Row],[Multi-lens? 1]]="Quad", 4, ""))),"")</f>
        <v/>
      </c>
      <c r="I2694" s="9" t="str">
        <f>IFERROR(Table1[[#This Row],[Name]],"")</f>
        <v/>
      </c>
      <c r="K2694" s="3" t="str">
        <f t="shared" si="256"/>
        <v/>
      </c>
      <c r="M2694" s="4" t="e">
        <f>IF(Table1[[#This Row],[Import to Gateway Calculator?]]="Yes",IFERROR(Table1[[#This Row],[Streaming Resolution '[MP']]],""),0)</f>
        <v>#VALUE!</v>
      </c>
      <c r="N2694" s="4" t="e">
        <f>IF(Table1[[#This Row],[Import to Gateway Calculator?]]="Yes",IFERROR(Table1[[#This Row],[Recording Resolution '[MP']]],""),0)</f>
        <v>#VALUE!</v>
      </c>
      <c r="O2694" s="4" t="e">
        <f>IF(Table1[[#This Row],[Import to Gateway Calculator?]]="Yes",IFERROR(Table1[[#This Row],[Frame Rate '[FPS'] 1]],""),0)</f>
        <v>#VALUE!</v>
      </c>
      <c r="P2694" s="4" t="e">
        <f>IF(Table1[[#This Row],[Import to Gateway Calculator?]]="Yes",IFERROR(Table1[[#This Row],[Days of Storage 1]],""),0)</f>
        <v>#VALUE!</v>
      </c>
    </row>
    <row r="2695" spans="1:16" x14ac:dyDescent="0.25">
      <c r="A2695" s="5" t="e">
        <f t="shared" ref="A2695:A2758" si="257">IF(D2695=0,"",K2695)</f>
        <v>#VALUE!</v>
      </c>
      <c r="B2695" s="6" t="str">
        <f>IFERROR(IF(Table1[[#This Row],[Multi-lens? 1]]="No", 1, IF(Table1[[#This Row],[Multi-lens? 1]]="Dual", 2, IF(Table1[[#This Row],[Multi-lens? 1]]="Quad", 4, ""))),"")</f>
        <v/>
      </c>
      <c r="C2695" s="6" t="e">
        <f t="shared" ref="C2695:C2758" si="258">M2695</f>
        <v>#VALUE!</v>
      </c>
      <c r="D2695" s="6" t="e">
        <f t="shared" ref="D2695:D2758" si="259">N2695</f>
        <v>#VALUE!</v>
      </c>
      <c r="E2695" s="6" t="e">
        <f t="shared" ref="E2695:E2758" si="260">O2695</f>
        <v>#VALUE!</v>
      </c>
      <c r="F2695" s="6" t="e">
        <f t="shared" ref="F2695:F2758" si="261">P2695</f>
        <v>#VALUE!</v>
      </c>
      <c r="H2695" s="6" t="str">
        <f>IFERROR(IF(Table1[[#This Row],[Multi-lens? 1]]="No", 1, IF(Table1[[#This Row],[Multi-lens? 1]]="Dual", 2, IF(Table1[[#This Row],[Multi-lens? 1]]="Quad", 4, ""))),"")</f>
        <v/>
      </c>
      <c r="I2695" s="9" t="str">
        <f>IFERROR(Table1[[#This Row],[Name]],"")</f>
        <v/>
      </c>
      <c r="K2695" s="3" t="str">
        <f t="shared" si="256"/>
        <v/>
      </c>
      <c r="M2695" s="4" t="e">
        <f>IF(Table1[[#This Row],[Import to Gateway Calculator?]]="Yes",IFERROR(Table1[[#This Row],[Streaming Resolution '[MP']]],""),0)</f>
        <v>#VALUE!</v>
      </c>
      <c r="N2695" s="4" t="e">
        <f>IF(Table1[[#This Row],[Import to Gateway Calculator?]]="Yes",IFERROR(Table1[[#This Row],[Recording Resolution '[MP']]],""),0)</f>
        <v>#VALUE!</v>
      </c>
      <c r="O2695" s="4" t="e">
        <f>IF(Table1[[#This Row],[Import to Gateway Calculator?]]="Yes",IFERROR(Table1[[#This Row],[Frame Rate '[FPS'] 1]],""),0)</f>
        <v>#VALUE!</v>
      </c>
      <c r="P2695" s="4" t="e">
        <f>IF(Table1[[#This Row],[Import to Gateway Calculator?]]="Yes",IFERROR(Table1[[#This Row],[Days of Storage 1]],""),0)</f>
        <v>#VALUE!</v>
      </c>
    </row>
    <row r="2696" spans="1:16" x14ac:dyDescent="0.25">
      <c r="A2696" s="5" t="e">
        <f t="shared" si="257"/>
        <v>#VALUE!</v>
      </c>
      <c r="B2696" s="6" t="str">
        <f>IFERROR(IF(Table1[[#This Row],[Multi-lens? 1]]="No", 1, IF(Table1[[#This Row],[Multi-lens? 1]]="Dual", 2, IF(Table1[[#This Row],[Multi-lens? 1]]="Quad", 4, ""))),"")</f>
        <v/>
      </c>
      <c r="C2696" s="6" t="e">
        <f t="shared" si="258"/>
        <v>#VALUE!</v>
      </c>
      <c r="D2696" s="6" t="e">
        <f t="shared" si="259"/>
        <v>#VALUE!</v>
      </c>
      <c r="E2696" s="6" t="e">
        <f t="shared" si="260"/>
        <v>#VALUE!</v>
      </c>
      <c r="F2696" s="6" t="e">
        <f t="shared" si="261"/>
        <v>#VALUE!</v>
      </c>
      <c r="H2696" s="6" t="str">
        <f>IFERROR(IF(Table1[[#This Row],[Multi-lens? 1]]="No", 1, IF(Table1[[#This Row],[Multi-lens? 1]]="Dual", 2, IF(Table1[[#This Row],[Multi-lens? 1]]="Quad", 4, ""))),"")</f>
        <v/>
      </c>
      <c r="I2696" s="9" t="str">
        <f>IFERROR(Table1[[#This Row],[Name]],"")</f>
        <v/>
      </c>
      <c r="K2696" s="3" t="str">
        <f t="shared" si="256"/>
        <v/>
      </c>
      <c r="M2696" s="4" t="e">
        <f>IF(Table1[[#This Row],[Import to Gateway Calculator?]]="Yes",IFERROR(Table1[[#This Row],[Streaming Resolution '[MP']]],""),0)</f>
        <v>#VALUE!</v>
      </c>
      <c r="N2696" s="4" t="e">
        <f>IF(Table1[[#This Row],[Import to Gateway Calculator?]]="Yes",IFERROR(Table1[[#This Row],[Recording Resolution '[MP']]],""),0)</f>
        <v>#VALUE!</v>
      </c>
      <c r="O2696" s="4" t="e">
        <f>IF(Table1[[#This Row],[Import to Gateway Calculator?]]="Yes",IFERROR(Table1[[#This Row],[Frame Rate '[FPS'] 1]],""),0)</f>
        <v>#VALUE!</v>
      </c>
      <c r="P2696" s="4" t="e">
        <f>IF(Table1[[#This Row],[Import to Gateway Calculator?]]="Yes",IFERROR(Table1[[#This Row],[Days of Storage 1]],""),0)</f>
        <v>#VALUE!</v>
      </c>
    </row>
    <row r="2697" spans="1:16" x14ac:dyDescent="0.25">
      <c r="A2697" s="5" t="e">
        <f t="shared" si="257"/>
        <v>#VALUE!</v>
      </c>
      <c r="B2697" s="6" t="str">
        <f>IFERROR(IF(Table1[[#This Row],[Multi-lens? 1]]="No", 1, IF(Table1[[#This Row],[Multi-lens? 1]]="Dual", 2, IF(Table1[[#This Row],[Multi-lens? 1]]="Quad", 4, ""))),"")</f>
        <v/>
      </c>
      <c r="C2697" s="6" t="e">
        <f t="shared" si="258"/>
        <v>#VALUE!</v>
      </c>
      <c r="D2697" s="6" t="e">
        <f t="shared" si="259"/>
        <v>#VALUE!</v>
      </c>
      <c r="E2697" s="6" t="e">
        <f t="shared" si="260"/>
        <v>#VALUE!</v>
      </c>
      <c r="F2697" s="6" t="e">
        <f t="shared" si="261"/>
        <v>#VALUE!</v>
      </c>
      <c r="H2697" s="6" t="str">
        <f>IFERROR(IF(Table1[[#This Row],[Multi-lens? 1]]="No", 1, IF(Table1[[#This Row],[Multi-lens? 1]]="Dual", 2, IF(Table1[[#This Row],[Multi-lens? 1]]="Quad", 4, ""))),"")</f>
        <v/>
      </c>
      <c r="I2697" s="9" t="str">
        <f>IFERROR(Table1[[#This Row],[Name]],"")</f>
        <v/>
      </c>
      <c r="K2697" s="3" t="str">
        <f t="shared" si="256"/>
        <v/>
      </c>
      <c r="M2697" s="4" t="e">
        <f>IF(Table1[[#This Row],[Import to Gateway Calculator?]]="Yes",IFERROR(Table1[[#This Row],[Streaming Resolution '[MP']]],""),0)</f>
        <v>#VALUE!</v>
      </c>
      <c r="N2697" s="4" t="e">
        <f>IF(Table1[[#This Row],[Import to Gateway Calculator?]]="Yes",IFERROR(Table1[[#This Row],[Recording Resolution '[MP']]],""),0)</f>
        <v>#VALUE!</v>
      </c>
      <c r="O2697" s="4" t="e">
        <f>IF(Table1[[#This Row],[Import to Gateway Calculator?]]="Yes",IFERROR(Table1[[#This Row],[Frame Rate '[FPS'] 1]],""),0)</f>
        <v>#VALUE!</v>
      </c>
      <c r="P2697" s="4" t="e">
        <f>IF(Table1[[#This Row],[Import to Gateway Calculator?]]="Yes",IFERROR(Table1[[#This Row],[Days of Storage 1]],""),0)</f>
        <v>#VALUE!</v>
      </c>
    </row>
    <row r="2698" spans="1:16" x14ac:dyDescent="0.25">
      <c r="A2698" s="5" t="e">
        <f t="shared" si="257"/>
        <v>#VALUE!</v>
      </c>
      <c r="B2698" s="6" t="str">
        <f>IFERROR(IF(Table1[[#This Row],[Multi-lens? 1]]="No", 1, IF(Table1[[#This Row],[Multi-lens? 1]]="Dual", 2, IF(Table1[[#This Row],[Multi-lens? 1]]="Quad", 4, ""))),"")</f>
        <v/>
      </c>
      <c r="C2698" s="6" t="e">
        <f t="shared" si="258"/>
        <v>#VALUE!</v>
      </c>
      <c r="D2698" s="6" t="e">
        <f t="shared" si="259"/>
        <v>#VALUE!</v>
      </c>
      <c r="E2698" s="6" t="e">
        <f t="shared" si="260"/>
        <v>#VALUE!</v>
      </c>
      <c r="F2698" s="6" t="e">
        <f t="shared" si="261"/>
        <v>#VALUE!</v>
      </c>
      <c r="H2698" s="6" t="str">
        <f>IFERROR(IF(Table1[[#This Row],[Multi-lens? 1]]="No", 1, IF(Table1[[#This Row],[Multi-lens? 1]]="Dual", 2, IF(Table1[[#This Row],[Multi-lens? 1]]="Quad", 4, ""))),"")</f>
        <v/>
      </c>
      <c r="I2698" s="9" t="str">
        <f>IFERROR(Table1[[#This Row],[Name]],"")</f>
        <v/>
      </c>
      <c r="K2698" s="3" t="str">
        <f t="shared" si="256"/>
        <v/>
      </c>
      <c r="M2698" s="4" t="e">
        <f>IF(Table1[[#This Row],[Import to Gateway Calculator?]]="Yes",IFERROR(Table1[[#This Row],[Streaming Resolution '[MP']]],""),0)</f>
        <v>#VALUE!</v>
      </c>
      <c r="N2698" s="4" t="e">
        <f>IF(Table1[[#This Row],[Import to Gateway Calculator?]]="Yes",IFERROR(Table1[[#This Row],[Recording Resolution '[MP']]],""),0)</f>
        <v>#VALUE!</v>
      </c>
      <c r="O2698" s="4" t="e">
        <f>IF(Table1[[#This Row],[Import to Gateway Calculator?]]="Yes",IFERROR(Table1[[#This Row],[Frame Rate '[FPS'] 1]],""),0)</f>
        <v>#VALUE!</v>
      </c>
      <c r="P2698" s="4" t="e">
        <f>IF(Table1[[#This Row],[Import to Gateway Calculator?]]="Yes",IFERROR(Table1[[#This Row],[Days of Storage 1]],""),0)</f>
        <v>#VALUE!</v>
      </c>
    </row>
    <row r="2699" spans="1:16" x14ac:dyDescent="0.25">
      <c r="A2699" s="5" t="e">
        <f t="shared" si="257"/>
        <v>#VALUE!</v>
      </c>
      <c r="B2699" s="6" t="str">
        <f>IFERROR(IF(Table1[[#This Row],[Multi-lens? 1]]="No", 1, IF(Table1[[#This Row],[Multi-lens? 1]]="Dual", 2, IF(Table1[[#This Row],[Multi-lens? 1]]="Quad", 4, ""))),"")</f>
        <v/>
      </c>
      <c r="C2699" s="6" t="e">
        <f t="shared" si="258"/>
        <v>#VALUE!</v>
      </c>
      <c r="D2699" s="6" t="e">
        <f t="shared" si="259"/>
        <v>#VALUE!</v>
      </c>
      <c r="E2699" s="6" t="e">
        <f t="shared" si="260"/>
        <v>#VALUE!</v>
      </c>
      <c r="F2699" s="6" t="e">
        <f t="shared" si="261"/>
        <v>#VALUE!</v>
      </c>
      <c r="H2699" s="6" t="str">
        <f>IFERROR(IF(Table1[[#This Row],[Multi-lens? 1]]="No", 1, IF(Table1[[#This Row],[Multi-lens? 1]]="Dual", 2, IF(Table1[[#This Row],[Multi-lens? 1]]="Quad", 4, ""))),"")</f>
        <v/>
      </c>
      <c r="I2699" s="9" t="str">
        <f>IFERROR(Table1[[#This Row],[Name]],"")</f>
        <v/>
      </c>
      <c r="K2699" s="3" t="str">
        <f t="shared" si="256"/>
        <v/>
      </c>
      <c r="M2699" s="4" t="e">
        <f>IF(Table1[[#This Row],[Import to Gateway Calculator?]]="Yes",IFERROR(Table1[[#This Row],[Streaming Resolution '[MP']]],""),0)</f>
        <v>#VALUE!</v>
      </c>
      <c r="N2699" s="4" t="e">
        <f>IF(Table1[[#This Row],[Import to Gateway Calculator?]]="Yes",IFERROR(Table1[[#This Row],[Recording Resolution '[MP']]],""),0)</f>
        <v>#VALUE!</v>
      </c>
      <c r="O2699" s="4" t="e">
        <f>IF(Table1[[#This Row],[Import to Gateway Calculator?]]="Yes",IFERROR(Table1[[#This Row],[Frame Rate '[FPS'] 1]],""),0)</f>
        <v>#VALUE!</v>
      </c>
      <c r="P2699" s="4" t="e">
        <f>IF(Table1[[#This Row],[Import to Gateway Calculator?]]="Yes",IFERROR(Table1[[#This Row],[Days of Storage 1]],""),0)</f>
        <v>#VALUE!</v>
      </c>
    </row>
    <row r="2700" spans="1:16" x14ac:dyDescent="0.25">
      <c r="A2700" s="5" t="e">
        <f t="shared" si="257"/>
        <v>#VALUE!</v>
      </c>
      <c r="B2700" s="6" t="str">
        <f>IFERROR(IF(Table1[[#This Row],[Multi-lens? 1]]="No", 1, IF(Table1[[#This Row],[Multi-lens? 1]]="Dual", 2, IF(Table1[[#This Row],[Multi-lens? 1]]="Quad", 4, ""))),"")</f>
        <v/>
      </c>
      <c r="C2700" s="6" t="e">
        <f t="shared" si="258"/>
        <v>#VALUE!</v>
      </c>
      <c r="D2700" s="6" t="e">
        <f t="shared" si="259"/>
        <v>#VALUE!</v>
      </c>
      <c r="E2700" s="6" t="e">
        <f t="shared" si="260"/>
        <v>#VALUE!</v>
      </c>
      <c r="F2700" s="6" t="e">
        <f t="shared" si="261"/>
        <v>#VALUE!</v>
      </c>
      <c r="H2700" s="6" t="str">
        <f>IFERROR(IF(Table1[[#This Row],[Multi-lens? 1]]="No", 1, IF(Table1[[#This Row],[Multi-lens? 1]]="Dual", 2, IF(Table1[[#This Row],[Multi-lens? 1]]="Quad", 4, ""))),"")</f>
        <v/>
      </c>
      <c r="I2700" s="9" t="str">
        <f>IFERROR(Table1[[#This Row],[Name]],"")</f>
        <v/>
      </c>
      <c r="K2700" s="3" t="str">
        <f t="shared" si="256"/>
        <v/>
      </c>
      <c r="M2700" s="4" t="e">
        <f>IF(Table1[[#This Row],[Import to Gateway Calculator?]]="Yes",IFERROR(Table1[[#This Row],[Streaming Resolution '[MP']]],""),0)</f>
        <v>#VALUE!</v>
      </c>
      <c r="N2700" s="4" t="e">
        <f>IF(Table1[[#This Row],[Import to Gateway Calculator?]]="Yes",IFERROR(Table1[[#This Row],[Recording Resolution '[MP']]],""),0)</f>
        <v>#VALUE!</v>
      </c>
      <c r="O2700" s="4" t="e">
        <f>IF(Table1[[#This Row],[Import to Gateway Calculator?]]="Yes",IFERROR(Table1[[#This Row],[Frame Rate '[FPS'] 1]],""),0)</f>
        <v>#VALUE!</v>
      </c>
      <c r="P2700" s="4" t="e">
        <f>IF(Table1[[#This Row],[Import to Gateway Calculator?]]="Yes",IFERROR(Table1[[#This Row],[Days of Storage 1]],""),0)</f>
        <v>#VALUE!</v>
      </c>
    </row>
    <row r="2701" spans="1:16" x14ac:dyDescent="0.25">
      <c r="A2701" s="5" t="e">
        <f t="shared" si="257"/>
        <v>#VALUE!</v>
      </c>
      <c r="B2701" s="6" t="str">
        <f>IFERROR(IF(Table1[[#This Row],[Multi-lens? 1]]="No", 1, IF(Table1[[#This Row],[Multi-lens? 1]]="Dual", 2, IF(Table1[[#This Row],[Multi-lens? 1]]="Quad", 4, ""))),"")</f>
        <v/>
      </c>
      <c r="C2701" s="6" t="e">
        <f t="shared" si="258"/>
        <v>#VALUE!</v>
      </c>
      <c r="D2701" s="6" t="e">
        <f t="shared" si="259"/>
        <v>#VALUE!</v>
      </c>
      <c r="E2701" s="6" t="e">
        <f t="shared" si="260"/>
        <v>#VALUE!</v>
      </c>
      <c r="F2701" s="6" t="e">
        <f t="shared" si="261"/>
        <v>#VALUE!</v>
      </c>
      <c r="H2701" s="6" t="str">
        <f>IFERROR(IF(Table1[[#This Row],[Multi-lens? 1]]="No", 1, IF(Table1[[#This Row],[Multi-lens? 1]]="Dual", 2, IF(Table1[[#This Row],[Multi-lens? 1]]="Quad", 4, ""))),"")</f>
        <v/>
      </c>
      <c r="I2701" s="9" t="str">
        <f>IFERROR(Table1[[#This Row],[Name]],"")</f>
        <v/>
      </c>
      <c r="K2701" s="3" t="str">
        <f t="shared" si="256"/>
        <v/>
      </c>
      <c r="M2701" s="4" t="e">
        <f>IF(Table1[[#This Row],[Import to Gateway Calculator?]]="Yes",IFERROR(Table1[[#This Row],[Streaming Resolution '[MP']]],""),0)</f>
        <v>#VALUE!</v>
      </c>
      <c r="N2701" s="4" t="e">
        <f>IF(Table1[[#This Row],[Import to Gateway Calculator?]]="Yes",IFERROR(Table1[[#This Row],[Recording Resolution '[MP']]],""),0)</f>
        <v>#VALUE!</v>
      </c>
      <c r="O2701" s="4" t="e">
        <f>IF(Table1[[#This Row],[Import to Gateway Calculator?]]="Yes",IFERROR(Table1[[#This Row],[Frame Rate '[FPS'] 1]],""),0)</f>
        <v>#VALUE!</v>
      </c>
      <c r="P2701" s="4" t="e">
        <f>IF(Table1[[#This Row],[Import to Gateway Calculator?]]="Yes",IFERROR(Table1[[#This Row],[Days of Storage 1]],""),0)</f>
        <v>#VALUE!</v>
      </c>
    </row>
    <row r="2702" spans="1:16" x14ac:dyDescent="0.25">
      <c r="A2702" s="5" t="e">
        <f t="shared" si="257"/>
        <v>#VALUE!</v>
      </c>
      <c r="B2702" s="6" t="str">
        <f>IFERROR(IF(Table1[[#This Row],[Multi-lens? 1]]="No", 1, IF(Table1[[#This Row],[Multi-lens? 1]]="Dual", 2, IF(Table1[[#This Row],[Multi-lens? 1]]="Quad", 4, ""))),"")</f>
        <v/>
      </c>
      <c r="C2702" s="6" t="e">
        <f t="shared" si="258"/>
        <v>#VALUE!</v>
      </c>
      <c r="D2702" s="6" t="e">
        <f t="shared" si="259"/>
        <v>#VALUE!</v>
      </c>
      <c r="E2702" s="6" t="e">
        <f t="shared" si="260"/>
        <v>#VALUE!</v>
      </c>
      <c r="F2702" s="6" t="e">
        <f t="shared" si="261"/>
        <v>#VALUE!</v>
      </c>
      <c r="H2702" s="6" t="str">
        <f>IFERROR(IF(Table1[[#This Row],[Multi-lens? 1]]="No", 1, IF(Table1[[#This Row],[Multi-lens? 1]]="Dual", 2, IF(Table1[[#This Row],[Multi-lens? 1]]="Quad", 4, ""))),"")</f>
        <v/>
      </c>
      <c r="I2702" s="9" t="str">
        <f>IFERROR(Table1[[#This Row],[Name]],"")</f>
        <v/>
      </c>
      <c r="K2702" s="3" t="str">
        <f t="shared" si="256"/>
        <v/>
      </c>
      <c r="M2702" s="4" t="e">
        <f>IF(Table1[[#This Row],[Import to Gateway Calculator?]]="Yes",IFERROR(Table1[[#This Row],[Streaming Resolution '[MP']]],""),0)</f>
        <v>#VALUE!</v>
      </c>
      <c r="N2702" s="4" t="e">
        <f>IF(Table1[[#This Row],[Import to Gateway Calculator?]]="Yes",IFERROR(Table1[[#This Row],[Recording Resolution '[MP']]],""),0)</f>
        <v>#VALUE!</v>
      </c>
      <c r="O2702" s="4" t="e">
        <f>IF(Table1[[#This Row],[Import to Gateway Calculator?]]="Yes",IFERROR(Table1[[#This Row],[Frame Rate '[FPS'] 1]],""),0)</f>
        <v>#VALUE!</v>
      </c>
      <c r="P2702" s="4" t="e">
        <f>IF(Table1[[#This Row],[Import to Gateway Calculator?]]="Yes",IFERROR(Table1[[#This Row],[Days of Storage 1]],""),0)</f>
        <v>#VALUE!</v>
      </c>
    </row>
    <row r="2703" spans="1:16" x14ac:dyDescent="0.25">
      <c r="A2703" s="5" t="e">
        <f t="shared" si="257"/>
        <v>#VALUE!</v>
      </c>
      <c r="B2703" s="6" t="str">
        <f>IFERROR(IF(Table1[[#This Row],[Multi-lens? 1]]="No", 1, IF(Table1[[#This Row],[Multi-lens? 1]]="Dual", 2, IF(Table1[[#This Row],[Multi-lens? 1]]="Quad", 4, ""))),"")</f>
        <v/>
      </c>
      <c r="C2703" s="6" t="e">
        <f t="shared" si="258"/>
        <v>#VALUE!</v>
      </c>
      <c r="D2703" s="6" t="e">
        <f t="shared" si="259"/>
        <v>#VALUE!</v>
      </c>
      <c r="E2703" s="6" t="e">
        <f t="shared" si="260"/>
        <v>#VALUE!</v>
      </c>
      <c r="F2703" s="6" t="e">
        <f t="shared" si="261"/>
        <v>#VALUE!</v>
      </c>
      <c r="H2703" s="6" t="str">
        <f>IFERROR(IF(Table1[[#This Row],[Multi-lens? 1]]="No", 1, IF(Table1[[#This Row],[Multi-lens? 1]]="Dual", 2, IF(Table1[[#This Row],[Multi-lens? 1]]="Quad", 4, ""))),"")</f>
        <v/>
      </c>
      <c r="I2703" s="9" t="str">
        <f>IFERROR(Table1[[#This Row],[Name]],"")</f>
        <v/>
      </c>
      <c r="K2703" s="3" t="str">
        <f t="shared" si="256"/>
        <v/>
      </c>
      <c r="M2703" s="4" t="e">
        <f>IF(Table1[[#This Row],[Import to Gateway Calculator?]]="Yes",IFERROR(Table1[[#This Row],[Streaming Resolution '[MP']]],""),0)</f>
        <v>#VALUE!</v>
      </c>
      <c r="N2703" s="4" t="e">
        <f>IF(Table1[[#This Row],[Import to Gateway Calculator?]]="Yes",IFERROR(Table1[[#This Row],[Recording Resolution '[MP']]],""),0)</f>
        <v>#VALUE!</v>
      </c>
      <c r="O2703" s="4" t="e">
        <f>IF(Table1[[#This Row],[Import to Gateway Calculator?]]="Yes",IFERROR(Table1[[#This Row],[Frame Rate '[FPS'] 1]],""),0)</f>
        <v>#VALUE!</v>
      </c>
      <c r="P2703" s="4" t="e">
        <f>IF(Table1[[#This Row],[Import to Gateway Calculator?]]="Yes",IFERROR(Table1[[#This Row],[Days of Storage 1]],""),0)</f>
        <v>#VALUE!</v>
      </c>
    </row>
    <row r="2704" spans="1:16" x14ac:dyDescent="0.25">
      <c r="A2704" s="5" t="e">
        <f t="shared" si="257"/>
        <v>#VALUE!</v>
      </c>
      <c r="B2704" s="6" t="str">
        <f>IFERROR(IF(Table1[[#This Row],[Multi-lens? 1]]="No", 1, IF(Table1[[#This Row],[Multi-lens? 1]]="Dual", 2, IF(Table1[[#This Row],[Multi-lens? 1]]="Quad", 4, ""))),"")</f>
        <v/>
      </c>
      <c r="C2704" s="6" t="e">
        <f t="shared" si="258"/>
        <v>#VALUE!</v>
      </c>
      <c r="D2704" s="6" t="e">
        <f t="shared" si="259"/>
        <v>#VALUE!</v>
      </c>
      <c r="E2704" s="6" t="e">
        <f t="shared" si="260"/>
        <v>#VALUE!</v>
      </c>
      <c r="F2704" s="6" t="e">
        <f t="shared" si="261"/>
        <v>#VALUE!</v>
      </c>
      <c r="H2704" s="6" t="str">
        <f>IFERROR(IF(Table1[[#This Row],[Multi-lens? 1]]="No", 1, IF(Table1[[#This Row],[Multi-lens? 1]]="Dual", 2, IF(Table1[[#This Row],[Multi-lens? 1]]="Quad", 4, ""))),"")</f>
        <v/>
      </c>
      <c r="I2704" s="9" t="str">
        <f>IFERROR(Table1[[#This Row],[Name]],"")</f>
        <v/>
      </c>
      <c r="K2704" s="3" t="str">
        <f t="shared" si="256"/>
        <v/>
      </c>
      <c r="M2704" s="4" t="e">
        <f>IF(Table1[[#This Row],[Import to Gateway Calculator?]]="Yes",IFERROR(Table1[[#This Row],[Streaming Resolution '[MP']]],""),0)</f>
        <v>#VALUE!</v>
      </c>
      <c r="N2704" s="4" t="e">
        <f>IF(Table1[[#This Row],[Import to Gateway Calculator?]]="Yes",IFERROR(Table1[[#This Row],[Recording Resolution '[MP']]],""),0)</f>
        <v>#VALUE!</v>
      </c>
      <c r="O2704" s="4" t="e">
        <f>IF(Table1[[#This Row],[Import to Gateway Calculator?]]="Yes",IFERROR(Table1[[#This Row],[Frame Rate '[FPS'] 1]],""),0)</f>
        <v>#VALUE!</v>
      </c>
      <c r="P2704" s="4" t="e">
        <f>IF(Table1[[#This Row],[Import to Gateway Calculator?]]="Yes",IFERROR(Table1[[#This Row],[Days of Storage 1]],""),0)</f>
        <v>#VALUE!</v>
      </c>
    </row>
    <row r="2705" spans="1:16" x14ac:dyDescent="0.25">
      <c r="A2705" s="5" t="e">
        <f t="shared" si="257"/>
        <v>#VALUE!</v>
      </c>
      <c r="B2705" s="6" t="str">
        <f>IFERROR(IF(Table1[[#This Row],[Multi-lens? 1]]="No", 1, IF(Table1[[#This Row],[Multi-lens? 1]]="Dual", 2, IF(Table1[[#This Row],[Multi-lens? 1]]="Quad", 4, ""))),"")</f>
        <v/>
      </c>
      <c r="C2705" s="6" t="e">
        <f t="shared" si="258"/>
        <v>#VALUE!</v>
      </c>
      <c r="D2705" s="6" t="e">
        <f t="shared" si="259"/>
        <v>#VALUE!</v>
      </c>
      <c r="E2705" s="6" t="e">
        <f t="shared" si="260"/>
        <v>#VALUE!</v>
      </c>
      <c r="F2705" s="6" t="e">
        <f t="shared" si="261"/>
        <v>#VALUE!</v>
      </c>
      <c r="H2705" s="6" t="str">
        <f>IFERROR(IF(Table1[[#This Row],[Multi-lens? 1]]="No", 1, IF(Table1[[#This Row],[Multi-lens? 1]]="Dual", 2, IF(Table1[[#This Row],[Multi-lens? 1]]="Quad", 4, ""))),"")</f>
        <v/>
      </c>
      <c r="I2705" s="9" t="str">
        <f>IFERROR(Table1[[#This Row],[Name]],"")</f>
        <v/>
      </c>
      <c r="K2705" s="3" t="str">
        <f t="shared" si="256"/>
        <v/>
      </c>
      <c r="M2705" s="4" t="e">
        <f>IF(Table1[[#This Row],[Import to Gateway Calculator?]]="Yes",IFERROR(Table1[[#This Row],[Streaming Resolution '[MP']]],""),0)</f>
        <v>#VALUE!</v>
      </c>
      <c r="N2705" s="4" t="e">
        <f>IF(Table1[[#This Row],[Import to Gateway Calculator?]]="Yes",IFERROR(Table1[[#This Row],[Recording Resolution '[MP']]],""),0)</f>
        <v>#VALUE!</v>
      </c>
      <c r="O2705" s="4" t="e">
        <f>IF(Table1[[#This Row],[Import to Gateway Calculator?]]="Yes",IFERROR(Table1[[#This Row],[Frame Rate '[FPS'] 1]],""),0)</f>
        <v>#VALUE!</v>
      </c>
      <c r="P2705" s="4" t="e">
        <f>IF(Table1[[#This Row],[Import to Gateway Calculator?]]="Yes",IFERROR(Table1[[#This Row],[Days of Storage 1]],""),0)</f>
        <v>#VALUE!</v>
      </c>
    </row>
    <row r="2706" spans="1:16" x14ac:dyDescent="0.25">
      <c r="A2706" s="5" t="e">
        <f t="shared" si="257"/>
        <v>#VALUE!</v>
      </c>
      <c r="B2706" s="6" t="str">
        <f>IFERROR(IF(Table1[[#This Row],[Multi-lens? 1]]="No", 1, IF(Table1[[#This Row],[Multi-lens? 1]]="Dual", 2, IF(Table1[[#This Row],[Multi-lens? 1]]="Quad", 4, ""))),"")</f>
        <v/>
      </c>
      <c r="C2706" s="6" t="e">
        <f t="shared" si="258"/>
        <v>#VALUE!</v>
      </c>
      <c r="D2706" s="6" t="e">
        <f t="shared" si="259"/>
        <v>#VALUE!</v>
      </c>
      <c r="E2706" s="6" t="e">
        <f t="shared" si="260"/>
        <v>#VALUE!</v>
      </c>
      <c r="F2706" s="6" t="e">
        <f t="shared" si="261"/>
        <v>#VALUE!</v>
      </c>
      <c r="H2706" s="6" t="str">
        <f>IFERROR(IF(Table1[[#This Row],[Multi-lens? 1]]="No", 1, IF(Table1[[#This Row],[Multi-lens? 1]]="Dual", 2, IF(Table1[[#This Row],[Multi-lens? 1]]="Quad", 4, ""))),"")</f>
        <v/>
      </c>
      <c r="I2706" s="9" t="str">
        <f>IFERROR(Table1[[#This Row],[Name]],"")</f>
        <v/>
      </c>
      <c r="K2706" s="3" t="str">
        <f t="shared" si="256"/>
        <v/>
      </c>
      <c r="M2706" s="4" t="e">
        <f>IF(Table1[[#This Row],[Import to Gateway Calculator?]]="Yes",IFERROR(Table1[[#This Row],[Streaming Resolution '[MP']]],""),0)</f>
        <v>#VALUE!</v>
      </c>
      <c r="N2706" s="4" t="e">
        <f>IF(Table1[[#This Row],[Import to Gateway Calculator?]]="Yes",IFERROR(Table1[[#This Row],[Recording Resolution '[MP']]],""),0)</f>
        <v>#VALUE!</v>
      </c>
      <c r="O2706" s="4" t="e">
        <f>IF(Table1[[#This Row],[Import to Gateway Calculator?]]="Yes",IFERROR(Table1[[#This Row],[Frame Rate '[FPS'] 1]],""),0)</f>
        <v>#VALUE!</v>
      </c>
      <c r="P2706" s="4" t="e">
        <f>IF(Table1[[#This Row],[Import to Gateway Calculator?]]="Yes",IFERROR(Table1[[#This Row],[Days of Storage 1]],""),0)</f>
        <v>#VALUE!</v>
      </c>
    </row>
    <row r="2707" spans="1:16" x14ac:dyDescent="0.25">
      <c r="A2707" s="5" t="e">
        <f t="shared" si="257"/>
        <v>#VALUE!</v>
      </c>
      <c r="B2707" s="6" t="str">
        <f>IFERROR(IF(Table1[[#This Row],[Multi-lens? 1]]="No", 1, IF(Table1[[#This Row],[Multi-lens? 1]]="Dual", 2, IF(Table1[[#This Row],[Multi-lens? 1]]="Quad", 4, ""))),"")</f>
        <v/>
      </c>
      <c r="C2707" s="6" t="e">
        <f t="shared" si="258"/>
        <v>#VALUE!</v>
      </c>
      <c r="D2707" s="6" t="e">
        <f t="shared" si="259"/>
        <v>#VALUE!</v>
      </c>
      <c r="E2707" s="6" t="e">
        <f t="shared" si="260"/>
        <v>#VALUE!</v>
      </c>
      <c r="F2707" s="6" t="e">
        <f t="shared" si="261"/>
        <v>#VALUE!</v>
      </c>
      <c r="H2707" s="6" t="str">
        <f>IFERROR(IF(Table1[[#This Row],[Multi-lens? 1]]="No", 1, IF(Table1[[#This Row],[Multi-lens? 1]]="Dual", 2, IF(Table1[[#This Row],[Multi-lens? 1]]="Quad", 4, ""))),"")</f>
        <v/>
      </c>
      <c r="I2707" s="9" t="str">
        <f>IFERROR(Table1[[#This Row],[Name]],"")</f>
        <v/>
      </c>
      <c r="K2707" s="3" t="str">
        <f t="shared" si="256"/>
        <v/>
      </c>
      <c r="M2707" s="4" t="e">
        <f>IF(Table1[[#This Row],[Import to Gateway Calculator?]]="Yes",IFERROR(Table1[[#This Row],[Streaming Resolution '[MP']]],""),0)</f>
        <v>#VALUE!</v>
      </c>
      <c r="N2707" s="4" t="e">
        <f>IF(Table1[[#This Row],[Import to Gateway Calculator?]]="Yes",IFERROR(Table1[[#This Row],[Recording Resolution '[MP']]],""),0)</f>
        <v>#VALUE!</v>
      </c>
      <c r="O2707" s="4" t="e">
        <f>IF(Table1[[#This Row],[Import to Gateway Calculator?]]="Yes",IFERROR(Table1[[#This Row],[Frame Rate '[FPS'] 1]],""),0)</f>
        <v>#VALUE!</v>
      </c>
      <c r="P2707" s="4" t="e">
        <f>IF(Table1[[#This Row],[Import to Gateway Calculator?]]="Yes",IFERROR(Table1[[#This Row],[Days of Storage 1]],""),0)</f>
        <v>#VALUE!</v>
      </c>
    </row>
    <row r="2708" spans="1:16" x14ac:dyDescent="0.25">
      <c r="A2708" s="5" t="e">
        <f t="shared" si="257"/>
        <v>#VALUE!</v>
      </c>
      <c r="B2708" s="6" t="str">
        <f>IFERROR(IF(Table1[[#This Row],[Multi-lens? 1]]="No", 1, IF(Table1[[#This Row],[Multi-lens? 1]]="Dual", 2, IF(Table1[[#This Row],[Multi-lens? 1]]="Quad", 4, ""))),"")</f>
        <v/>
      </c>
      <c r="C2708" s="6" t="e">
        <f t="shared" si="258"/>
        <v>#VALUE!</v>
      </c>
      <c r="D2708" s="6" t="e">
        <f t="shared" si="259"/>
        <v>#VALUE!</v>
      </c>
      <c r="E2708" s="6" t="e">
        <f t="shared" si="260"/>
        <v>#VALUE!</v>
      </c>
      <c r="F2708" s="6" t="e">
        <f t="shared" si="261"/>
        <v>#VALUE!</v>
      </c>
      <c r="H2708" s="6" t="str">
        <f>IFERROR(IF(Table1[[#This Row],[Multi-lens? 1]]="No", 1, IF(Table1[[#This Row],[Multi-lens? 1]]="Dual", 2, IF(Table1[[#This Row],[Multi-lens? 1]]="Quad", 4, ""))),"")</f>
        <v/>
      </c>
      <c r="I2708" s="9" t="str">
        <f>IFERROR(Table1[[#This Row],[Name]],"")</f>
        <v/>
      </c>
      <c r="K2708" s="3" t="str">
        <f t="shared" si="256"/>
        <v/>
      </c>
      <c r="M2708" s="4" t="e">
        <f>IF(Table1[[#This Row],[Import to Gateway Calculator?]]="Yes",IFERROR(Table1[[#This Row],[Streaming Resolution '[MP']]],""),0)</f>
        <v>#VALUE!</v>
      </c>
      <c r="N2708" s="4" t="e">
        <f>IF(Table1[[#This Row],[Import to Gateway Calculator?]]="Yes",IFERROR(Table1[[#This Row],[Recording Resolution '[MP']]],""),0)</f>
        <v>#VALUE!</v>
      </c>
      <c r="O2708" s="4" t="e">
        <f>IF(Table1[[#This Row],[Import to Gateway Calculator?]]="Yes",IFERROR(Table1[[#This Row],[Frame Rate '[FPS'] 1]],""),0)</f>
        <v>#VALUE!</v>
      </c>
      <c r="P2708" s="4" t="e">
        <f>IF(Table1[[#This Row],[Import to Gateway Calculator?]]="Yes",IFERROR(Table1[[#This Row],[Days of Storage 1]],""),0)</f>
        <v>#VALUE!</v>
      </c>
    </row>
    <row r="2709" spans="1:16" x14ac:dyDescent="0.25">
      <c r="A2709" s="5" t="e">
        <f t="shared" si="257"/>
        <v>#VALUE!</v>
      </c>
      <c r="B2709" s="6" t="str">
        <f>IFERROR(IF(Table1[[#This Row],[Multi-lens? 1]]="No", 1, IF(Table1[[#This Row],[Multi-lens? 1]]="Dual", 2, IF(Table1[[#This Row],[Multi-lens? 1]]="Quad", 4, ""))),"")</f>
        <v/>
      </c>
      <c r="C2709" s="6" t="e">
        <f t="shared" si="258"/>
        <v>#VALUE!</v>
      </c>
      <c r="D2709" s="6" t="e">
        <f t="shared" si="259"/>
        <v>#VALUE!</v>
      </c>
      <c r="E2709" s="6" t="e">
        <f t="shared" si="260"/>
        <v>#VALUE!</v>
      </c>
      <c r="F2709" s="6" t="e">
        <f t="shared" si="261"/>
        <v>#VALUE!</v>
      </c>
      <c r="H2709" s="6" t="str">
        <f>IFERROR(IF(Table1[[#This Row],[Multi-lens? 1]]="No", 1, IF(Table1[[#This Row],[Multi-lens? 1]]="Dual", 2, IF(Table1[[#This Row],[Multi-lens? 1]]="Quad", 4, ""))),"")</f>
        <v/>
      </c>
      <c r="I2709" s="9" t="str">
        <f>IFERROR(Table1[[#This Row],[Name]],"")</f>
        <v/>
      </c>
      <c r="K2709" s="3" t="str">
        <f t="shared" si="256"/>
        <v/>
      </c>
      <c r="M2709" s="4" t="e">
        <f>IF(Table1[[#This Row],[Import to Gateway Calculator?]]="Yes",IFERROR(Table1[[#This Row],[Streaming Resolution '[MP']]],""),0)</f>
        <v>#VALUE!</v>
      </c>
      <c r="N2709" s="4" t="e">
        <f>IF(Table1[[#This Row],[Import to Gateway Calculator?]]="Yes",IFERROR(Table1[[#This Row],[Recording Resolution '[MP']]],""),0)</f>
        <v>#VALUE!</v>
      </c>
      <c r="O2709" s="4" t="e">
        <f>IF(Table1[[#This Row],[Import to Gateway Calculator?]]="Yes",IFERROR(Table1[[#This Row],[Frame Rate '[FPS'] 1]],""),0)</f>
        <v>#VALUE!</v>
      </c>
      <c r="P2709" s="4" t="e">
        <f>IF(Table1[[#This Row],[Import to Gateway Calculator?]]="Yes",IFERROR(Table1[[#This Row],[Days of Storage 1]],""),0)</f>
        <v>#VALUE!</v>
      </c>
    </row>
    <row r="2710" spans="1:16" x14ac:dyDescent="0.25">
      <c r="A2710" s="5" t="e">
        <f t="shared" si="257"/>
        <v>#VALUE!</v>
      </c>
      <c r="B2710" s="6" t="str">
        <f>IFERROR(IF(Table1[[#This Row],[Multi-lens? 1]]="No", 1, IF(Table1[[#This Row],[Multi-lens? 1]]="Dual", 2, IF(Table1[[#This Row],[Multi-lens? 1]]="Quad", 4, ""))),"")</f>
        <v/>
      </c>
      <c r="C2710" s="6" t="e">
        <f t="shared" si="258"/>
        <v>#VALUE!</v>
      </c>
      <c r="D2710" s="6" t="e">
        <f t="shared" si="259"/>
        <v>#VALUE!</v>
      </c>
      <c r="E2710" s="6" t="e">
        <f t="shared" si="260"/>
        <v>#VALUE!</v>
      </c>
      <c r="F2710" s="6" t="e">
        <f t="shared" si="261"/>
        <v>#VALUE!</v>
      </c>
      <c r="H2710" s="6" t="str">
        <f>IFERROR(IF(Table1[[#This Row],[Multi-lens? 1]]="No", 1, IF(Table1[[#This Row],[Multi-lens? 1]]="Dual", 2, IF(Table1[[#This Row],[Multi-lens? 1]]="Quad", 4, ""))),"")</f>
        <v/>
      </c>
      <c r="I2710" s="9" t="str">
        <f>IFERROR(Table1[[#This Row],[Name]],"")</f>
        <v/>
      </c>
      <c r="K2710" s="3" t="str">
        <f t="shared" si="256"/>
        <v/>
      </c>
      <c r="M2710" s="4" t="e">
        <f>IF(Table1[[#This Row],[Import to Gateway Calculator?]]="Yes",IFERROR(Table1[[#This Row],[Streaming Resolution '[MP']]],""),0)</f>
        <v>#VALUE!</v>
      </c>
      <c r="N2710" s="4" t="e">
        <f>IF(Table1[[#This Row],[Import to Gateway Calculator?]]="Yes",IFERROR(Table1[[#This Row],[Recording Resolution '[MP']]],""),0)</f>
        <v>#VALUE!</v>
      </c>
      <c r="O2710" s="4" t="e">
        <f>IF(Table1[[#This Row],[Import to Gateway Calculator?]]="Yes",IFERROR(Table1[[#This Row],[Frame Rate '[FPS'] 1]],""),0)</f>
        <v>#VALUE!</v>
      </c>
      <c r="P2710" s="4" t="e">
        <f>IF(Table1[[#This Row],[Import to Gateway Calculator?]]="Yes",IFERROR(Table1[[#This Row],[Days of Storage 1]],""),0)</f>
        <v>#VALUE!</v>
      </c>
    </row>
    <row r="2711" spans="1:16" x14ac:dyDescent="0.25">
      <c r="A2711" s="5" t="e">
        <f t="shared" si="257"/>
        <v>#VALUE!</v>
      </c>
      <c r="B2711" s="6" t="str">
        <f>IFERROR(IF(Table1[[#This Row],[Multi-lens? 1]]="No", 1, IF(Table1[[#This Row],[Multi-lens? 1]]="Dual", 2, IF(Table1[[#This Row],[Multi-lens? 1]]="Quad", 4, ""))),"")</f>
        <v/>
      </c>
      <c r="C2711" s="6" t="e">
        <f t="shared" si="258"/>
        <v>#VALUE!</v>
      </c>
      <c r="D2711" s="6" t="e">
        <f t="shared" si="259"/>
        <v>#VALUE!</v>
      </c>
      <c r="E2711" s="6" t="e">
        <f t="shared" si="260"/>
        <v>#VALUE!</v>
      </c>
      <c r="F2711" s="6" t="e">
        <f t="shared" si="261"/>
        <v>#VALUE!</v>
      </c>
      <c r="H2711" s="6" t="str">
        <f>IFERROR(IF(Table1[[#This Row],[Multi-lens? 1]]="No", 1, IF(Table1[[#This Row],[Multi-lens? 1]]="Dual", 2, IF(Table1[[#This Row],[Multi-lens? 1]]="Quad", 4, ""))),"")</f>
        <v/>
      </c>
      <c r="I2711" s="9" t="str">
        <f>IFERROR(Table1[[#This Row],[Name]],"")</f>
        <v/>
      </c>
      <c r="K2711" s="3" t="str">
        <f t="shared" si="256"/>
        <v/>
      </c>
      <c r="M2711" s="4" t="e">
        <f>IF(Table1[[#This Row],[Import to Gateway Calculator?]]="Yes",IFERROR(Table1[[#This Row],[Streaming Resolution '[MP']]],""),0)</f>
        <v>#VALUE!</v>
      </c>
      <c r="N2711" s="4" t="e">
        <f>IF(Table1[[#This Row],[Import to Gateway Calculator?]]="Yes",IFERROR(Table1[[#This Row],[Recording Resolution '[MP']]],""),0)</f>
        <v>#VALUE!</v>
      </c>
      <c r="O2711" s="4" t="e">
        <f>IF(Table1[[#This Row],[Import to Gateway Calculator?]]="Yes",IFERROR(Table1[[#This Row],[Frame Rate '[FPS'] 1]],""),0)</f>
        <v>#VALUE!</v>
      </c>
      <c r="P2711" s="4" t="e">
        <f>IF(Table1[[#This Row],[Import to Gateway Calculator?]]="Yes",IFERROR(Table1[[#This Row],[Days of Storage 1]],""),0)</f>
        <v>#VALUE!</v>
      </c>
    </row>
    <row r="2712" spans="1:16" x14ac:dyDescent="0.25">
      <c r="A2712" s="5" t="e">
        <f t="shared" si="257"/>
        <v>#VALUE!</v>
      </c>
      <c r="B2712" s="6" t="str">
        <f>IFERROR(IF(Table1[[#This Row],[Multi-lens? 1]]="No", 1, IF(Table1[[#This Row],[Multi-lens? 1]]="Dual", 2, IF(Table1[[#This Row],[Multi-lens? 1]]="Quad", 4, ""))),"")</f>
        <v/>
      </c>
      <c r="C2712" s="6" t="e">
        <f t="shared" si="258"/>
        <v>#VALUE!</v>
      </c>
      <c r="D2712" s="6" t="e">
        <f t="shared" si="259"/>
        <v>#VALUE!</v>
      </c>
      <c r="E2712" s="6" t="e">
        <f t="shared" si="260"/>
        <v>#VALUE!</v>
      </c>
      <c r="F2712" s="6" t="e">
        <f t="shared" si="261"/>
        <v>#VALUE!</v>
      </c>
      <c r="H2712" s="6" t="str">
        <f>IFERROR(IF(Table1[[#This Row],[Multi-lens? 1]]="No", 1, IF(Table1[[#This Row],[Multi-lens? 1]]="Dual", 2, IF(Table1[[#This Row],[Multi-lens? 1]]="Quad", 4, ""))),"")</f>
        <v/>
      </c>
      <c r="I2712" s="9" t="str">
        <f>IFERROR(Table1[[#This Row],[Name]],"")</f>
        <v/>
      </c>
      <c r="K2712" s="3" t="str">
        <f t="shared" si="256"/>
        <v/>
      </c>
      <c r="M2712" s="4" t="e">
        <f>IF(Table1[[#This Row],[Import to Gateway Calculator?]]="Yes",IFERROR(Table1[[#This Row],[Streaming Resolution '[MP']]],""),0)</f>
        <v>#VALUE!</v>
      </c>
      <c r="N2712" s="4" t="e">
        <f>IF(Table1[[#This Row],[Import to Gateway Calculator?]]="Yes",IFERROR(Table1[[#This Row],[Recording Resolution '[MP']]],""),0)</f>
        <v>#VALUE!</v>
      </c>
      <c r="O2712" s="4" t="e">
        <f>IF(Table1[[#This Row],[Import to Gateway Calculator?]]="Yes",IFERROR(Table1[[#This Row],[Frame Rate '[FPS'] 1]],""),0)</f>
        <v>#VALUE!</v>
      </c>
      <c r="P2712" s="4" t="e">
        <f>IF(Table1[[#This Row],[Import to Gateway Calculator?]]="Yes",IFERROR(Table1[[#This Row],[Days of Storage 1]],""),0)</f>
        <v>#VALUE!</v>
      </c>
    </row>
    <row r="2713" spans="1:16" x14ac:dyDescent="0.25">
      <c r="A2713" s="5" t="e">
        <f t="shared" si="257"/>
        <v>#VALUE!</v>
      </c>
      <c r="B2713" s="6" t="str">
        <f>IFERROR(IF(Table1[[#This Row],[Multi-lens? 1]]="No", 1, IF(Table1[[#This Row],[Multi-lens? 1]]="Dual", 2, IF(Table1[[#This Row],[Multi-lens? 1]]="Quad", 4, ""))),"")</f>
        <v/>
      </c>
      <c r="C2713" s="6" t="e">
        <f t="shared" si="258"/>
        <v>#VALUE!</v>
      </c>
      <c r="D2713" s="6" t="e">
        <f t="shared" si="259"/>
        <v>#VALUE!</v>
      </c>
      <c r="E2713" s="6" t="e">
        <f t="shared" si="260"/>
        <v>#VALUE!</v>
      </c>
      <c r="F2713" s="6" t="e">
        <f t="shared" si="261"/>
        <v>#VALUE!</v>
      </c>
      <c r="H2713" s="6" t="str">
        <f>IFERROR(IF(Table1[[#This Row],[Multi-lens? 1]]="No", 1, IF(Table1[[#This Row],[Multi-lens? 1]]="Dual", 2, IF(Table1[[#This Row],[Multi-lens? 1]]="Quad", 4, ""))),"")</f>
        <v/>
      </c>
      <c r="I2713" s="9" t="str">
        <f>IFERROR(Table1[[#This Row],[Name]],"")</f>
        <v/>
      </c>
      <c r="K2713" s="3" t="str">
        <f t="shared" si="256"/>
        <v/>
      </c>
      <c r="M2713" s="4" t="e">
        <f>IF(Table1[[#This Row],[Import to Gateway Calculator?]]="Yes",IFERROR(Table1[[#This Row],[Streaming Resolution '[MP']]],""),0)</f>
        <v>#VALUE!</v>
      </c>
      <c r="N2713" s="4" t="e">
        <f>IF(Table1[[#This Row],[Import to Gateway Calculator?]]="Yes",IFERROR(Table1[[#This Row],[Recording Resolution '[MP']]],""),0)</f>
        <v>#VALUE!</v>
      </c>
      <c r="O2713" s="4" t="e">
        <f>IF(Table1[[#This Row],[Import to Gateway Calculator?]]="Yes",IFERROR(Table1[[#This Row],[Frame Rate '[FPS'] 1]],""),0)</f>
        <v>#VALUE!</v>
      </c>
      <c r="P2713" s="4" t="e">
        <f>IF(Table1[[#This Row],[Import to Gateway Calculator?]]="Yes",IFERROR(Table1[[#This Row],[Days of Storage 1]],""),0)</f>
        <v>#VALUE!</v>
      </c>
    </row>
    <row r="2714" spans="1:16" x14ac:dyDescent="0.25">
      <c r="A2714" s="5" t="e">
        <f t="shared" si="257"/>
        <v>#VALUE!</v>
      </c>
      <c r="B2714" s="6" t="str">
        <f>IFERROR(IF(Table1[[#This Row],[Multi-lens? 1]]="No", 1, IF(Table1[[#This Row],[Multi-lens? 1]]="Dual", 2, IF(Table1[[#This Row],[Multi-lens? 1]]="Quad", 4, ""))),"")</f>
        <v/>
      </c>
      <c r="C2714" s="6" t="e">
        <f t="shared" si="258"/>
        <v>#VALUE!</v>
      </c>
      <c r="D2714" s="6" t="e">
        <f t="shared" si="259"/>
        <v>#VALUE!</v>
      </c>
      <c r="E2714" s="6" t="e">
        <f t="shared" si="260"/>
        <v>#VALUE!</v>
      </c>
      <c r="F2714" s="6" t="e">
        <f t="shared" si="261"/>
        <v>#VALUE!</v>
      </c>
      <c r="H2714" s="6" t="str">
        <f>IFERROR(IF(Table1[[#This Row],[Multi-lens? 1]]="No", 1, IF(Table1[[#This Row],[Multi-lens? 1]]="Dual", 2, IF(Table1[[#This Row],[Multi-lens? 1]]="Quad", 4, ""))),"")</f>
        <v/>
      </c>
      <c r="I2714" s="9" t="str">
        <f>IFERROR(Table1[[#This Row],[Name]],"")</f>
        <v/>
      </c>
      <c r="K2714" s="3" t="str">
        <f t="shared" si="256"/>
        <v/>
      </c>
      <c r="M2714" s="4" t="e">
        <f>IF(Table1[[#This Row],[Import to Gateway Calculator?]]="Yes",IFERROR(Table1[[#This Row],[Streaming Resolution '[MP']]],""),0)</f>
        <v>#VALUE!</v>
      </c>
      <c r="N2714" s="4" t="e">
        <f>IF(Table1[[#This Row],[Import to Gateway Calculator?]]="Yes",IFERROR(Table1[[#This Row],[Recording Resolution '[MP']]],""),0)</f>
        <v>#VALUE!</v>
      </c>
      <c r="O2714" s="4" t="e">
        <f>IF(Table1[[#This Row],[Import to Gateway Calculator?]]="Yes",IFERROR(Table1[[#This Row],[Frame Rate '[FPS'] 1]],""),0)</f>
        <v>#VALUE!</v>
      </c>
      <c r="P2714" s="4" t="e">
        <f>IF(Table1[[#This Row],[Import to Gateway Calculator?]]="Yes",IFERROR(Table1[[#This Row],[Days of Storage 1]],""),0)</f>
        <v>#VALUE!</v>
      </c>
    </row>
    <row r="2715" spans="1:16" x14ac:dyDescent="0.25">
      <c r="A2715" s="5" t="e">
        <f t="shared" si="257"/>
        <v>#VALUE!</v>
      </c>
      <c r="B2715" s="6" t="str">
        <f>IFERROR(IF(Table1[[#This Row],[Multi-lens? 1]]="No", 1, IF(Table1[[#This Row],[Multi-lens? 1]]="Dual", 2, IF(Table1[[#This Row],[Multi-lens? 1]]="Quad", 4, ""))),"")</f>
        <v/>
      </c>
      <c r="C2715" s="6" t="e">
        <f t="shared" si="258"/>
        <v>#VALUE!</v>
      </c>
      <c r="D2715" s="6" t="e">
        <f t="shared" si="259"/>
        <v>#VALUE!</v>
      </c>
      <c r="E2715" s="6" t="e">
        <f t="shared" si="260"/>
        <v>#VALUE!</v>
      </c>
      <c r="F2715" s="6" t="e">
        <f t="shared" si="261"/>
        <v>#VALUE!</v>
      </c>
      <c r="H2715" s="6" t="str">
        <f>IFERROR(IF(Table1[[#This Row],[Multi-lens? 1]]="No", 1, IF(Table1[[#This Row],[Multi-lens? 1]]="Dual", 2, IF(Table1[[#This Row],[Multi-lens? 1]]="Quad", 4, ""))),"")</f>
        <v/>
      </c>
      <c r="I2715" s="9" t="str">
        <f>IFERROR(Table1[[#This Row],[Name]],"")</f>
        <v/>
      </c>
      <c r="K2715" s="3" t="str">
        <f t="shared" si="256"/>
        <v/>
      </c>
      <c r="M2715" s="4" t="e">
        <f>IF(Table1[[#This Row],[Import to Gateway Calculator?]]="Yes",IFERROR(Table1[[#This Row],[Streaming Resolution '[MP']]],""),0)</f>
        <v>#VALUE!</v>
      </c>
      <c r="N2715" s="4" t="e">
        <f>IF(Table1[[#This Row],[Import to Gateway Calculator?]]="Yes",IFERROR(Table1[[#This Row],[Recording Resolution '[MP']]],""),0)</f>
        <v>#VALUE!</v>
      </c>
      <c r="O2715" s="4" t="e">
        <f>IF(Table1[[#This Row],[Import to Gateway Calculator?]]="Yes",IFERROR(Table1[[#This Row],[Frame Rate '[FPS'] 1]],""),0)</f>
        <v>#VALUE!</v>
      </c>
      <c r="P2715" s="4" t="e">
        <f>IF(Table1[[#This Row],[Import to Gateway Calculator?]]="Yes",IFERROR(Table1[[#This Row],[Days of Storage 1]],""),0)</f>
        <v>#VALUE!</v>
      </c>
    </row>
    <row r="2716" spans="1:16" x14ac:dyDescent="0.25">
      <c r="A2716" s="5" t="e">
        <f t="shared" si="257"/>
        <v>#VALUE!</v>
      </c>
      <c r="B2716" s="6" t="str">
        <f>IFERROR(IF(Table1[[#This Row],[Multi-lens? 1]]="No", 1, IF(Table1[[#This Row],[Multi-lens? 1]]="Dual", 2, IF(Table1[[#This Row],[Multi-lens? 1]]="Quad", 4, ""))),"")</f>
        <v/>
      </c>
      <c r="C2716" s="6" t="e">
        <f t="shared" si="258"/>
        <v>#VALUE!</v>
      </c>
      <c r="D2716" s="6" t="e">
        <f t="shared" si="259"/>
        <v>#VALUE!</v>
      </c>
      <c r="E2716" s="6" t="e">
        <f t="shared" si="260"/>
        <v>#VALUE!</v>
      </c>
      <c r="F2716" s="6" t="e">
        <f t="shared" si="261"/>
        <v>#VALUE!</v>
      </c>
      <c r="H2716" s="6" t="str">
        <f>IFERROR(IF(Table1[[#This Row],[Multi-lens? 1]]="No", 1, IF(Table1[[#This Row],[Multi-lens? 1]]="Dual", 2, IF(Table1[[#This Row],[Multi-lens? 1]]="Quad", 4, ""))),"")</f>
        <v/>
      </c>
      <c r="I2716" s="9" t="str">
        <f>IFERROR(Table1[[#This Row],[Name]],"")</f>
        <v/>
      </c>
      <c r="K2716" s="3" t="str">
        <f t="shared" si="256"/>
        <v/>
      </c>
      <c r="M2716" s="4" t="e">
        <f>IF(Table1[[#This Row],[Import to Gateway Calculator?]]="Yes",IFERROR(Table1[[#This Row],[Streaming Resolution '[MP']]],""),0)</f>
        <v>#VALUE!</v>
      </c>
      <c r="N2716" s="4" t="e">
        <f>IF(Table1[[#This Row],[Import to Gateway Calculator?]]="Yes",IFERROR(Table1[[#This Row],[Recording Resolution '[MP']]],""),0)</f>
        <v>#VALUE!</v>
      </c>
      <c r="O2716" s="4" t="e">
        <f>IF(Table1[[#This Row],[Import to Gateway Calculator?]]="Yes",IFERROR(Table1[[#This Row],[Frame Rate '[FPS'] 1]],""),0)</f>
        <v>#VALUE!</v>
      </c>
      <c r="P2716" s="4" t="e">
        <f>IF(Table1[[#This Row],[Import to Gateway Calculator?]]="Yes",IFERROR(Table1[[#This Row],[Days of Storage 1]],""),0)</f>
        <v>#VALUE!</v>
      </c>
    </row>
    <row r="2717" spans="1:16" x14ac:dyDescent="0.25">
      <c r="A2717" s="5" t="e">
        <f t="shared" si="257"/>
        <v>#VALUE!</v>
      </c>
      <c r="B2717" s="6" t="str">
        <f>IFERROR(IF(Table1[[#This Row],[Multi-lens? 1]]="No", 1, IF(Table1[[#This Row],[Multi-lens? 1]]="Dual", 2, IF(Table1[[#This Row],[Multi-lens? 1]]="Quad", 4, ""))),"")</f>
        <v/>
      </c>
      <c r="C2717" s="6" t="e">
        <f t="shared" si="258"/>
        <v>#VALUE!</v>
      </c>
      <c r="D2717" s="6" t="e">
        <f t="shared" si="259"/>
        <v>#VALUE!</v>
      </c>
      <c r="E2717" s="6" t="e">
        <f t="shared" si="260"/>
        <v>#VALUE!</v>
      </c>
      <c r="F2717" s="6" t="e">
        <f t="shared" si="261"/>
        <v>#VALUE!</v>
      </c>
      <c r="H2717" s="6" t="str">
        <f>IFERROR(IF(Table1[[#This Row],[Multi-lens? 1]]="No", 1, IF(Table1[[#This Row],[Multi-lens? 1]]="Dual", 2, IF(Table1[[#This Row],[Multi-lens? 1]]="Quad", 4, ""))),"")</f>
        <v/>
      </c>
      <c r="I2717" s="9" t="str">
        <f>IFERROR(Table1[[#This Row],[Name]],"")</f>
        <v/>
      </c>
      <c r="K2717" s="3" t="str">
        <f t="shared" si="256"/>
        <v/>
      </c>
      <c r="M2717" s="4" t="e">
        <f>IF(Table1[[#This Row],[Import to Gateway Calculator?]]="Yes",IFERROR(Table1[[#This Row],[Streaming Resolution '[MP']]],""),0)</f>
        <v>#VALUE!</v>
      </c>
      <c r="N2717" s="4" t="e">
        <f>IF(Table1[[#This Row],[Import to Gateway Calculator?]]="Yes",IFERROR(Table1[[#This Row],[Recording Resolution '[MP']]],""),0)</f>
        <v>#VALUE!</v>
      </c>
      <c r="O2717" s="4" t="e">
        <f>IF(Table1[[#This Row],[Import to Gateway Calculator?]]="Yes",IFERROR(Table1[[#This Row],[Frame Rate '[FPS'] 1]],""),0)</f>
        <v>#VALUE!</v>
      </c>
      <c r="P2717" s="4" t="e">
        <f>IF(Table1[[#This Row],[Import to Gateway Calculator?]]="Yes",IFERROR(Table1[[#This Row],[Days of Storage 1]],""),0)</f>
        <v>#VALUE!</v>
      </c>
    </row>
    <row r="2718" spans="1:16" x14ac:dyDescent="0.25">
      <c r="A2718" s="5" t="e">
        <f t="shared" si="257"/>
        <v>#VALUE!</v>
      </c>
      <c r="B2718" s="6" t="str">
        <f>IFERROR(IF(Table1[[#This Row],[Multi-lens? 1]]="No", 1, IF(Table1[[#This Row],[Multi-lens? 1]]="Dual", 2, IF(Table1[[#This Row],[Multi-lens? 1]]="Quad", 4, ""))),"")</f>
        <v/>
      </c>
      <c r="C2718" s="6" t="e">
        <f t="shared" si="258"/>
        <v>#VALUE!</v>
      </c>
      <c r="D2718" s="6" t="e">
        <f t="shared" si="259"/>
        <v>#VALUE!</v>
      </c>
      <c r="E2718" s="6" t="e">
        <f t="shared" si="260"/>
        <v>#VALUE!</v>
      </c>
      <c r="F2718" s="6" t="e">
        <f t="shared" si="261"/>
        <v>#VALUE!</v>
      </c>
      <c r="H2718" s="6" t="str">
        <f>IFERROR(IF(Table1[[#This Row],[Multi-lens? 1]]="No", 1, IF(Table1[[#This Row],[Multi-lens? 1]]="Dual", 2, IF(Table1[[#This Row],[Multi-lens? 1]]="Quad", 4, ""))),"")</f>
        <v/>
      </c>
      <c r="I2718" s="9" t="str">
        <f>IFERROR(Table1[[#This Row],[Name]],"")</f>
        <v/>
      </c>
      <c r="K2718" s="3" t="str">
        <f t="shared" si="256"/>
        <v/>
      </c>
      <c r="M2718" s="4" t="e">
        <f>IF(Table1[[#This Row],[Import to Gateway Calculator?]]="Yes",IFERROR(Table1[[#This Row],[Streaming Resolution '[MP']]],""),0)</f>
        <v>#VALUE!</v>
      </c>
      <c r="N2718" s="4" t="e">
        <f>IF(Table1[[#This Row],[Import to Gateway Calculator?]]="Yes",IFERROR(Table1[[#This Row],[Recording Resolution '[MP']]],""),0)</f>
        <v>#VALUE!</v>
      </c>
      <c r="O2718" s="4" t="e">
        <f>IF(Table1[[#This Row],[Import to Gateway Calculator?]]="Yes",IFERROR(Table1[[#This Row],[Frame Rate '[FPS'] 1]],""),0)</f>
        <v>#VALUE!</v>
      </c>
      <c r="P2718" s="4" t="e">
        <f>IF(Table1[[#This Row],[Import to Gateway Calculator?]]="Yes",IFERROR(Table1[[#This Row],[Days of Storage 1]],""),0)</f>
        <v>#VALUE!</v>
      </c>
    </row>
    <row r="2719" spans="1:16" x14ac:dyDescent="0.25">
      <c r="A2719" s="5" t="e">
        <f t="shared" si="257"/>
        <v>#VALUE!</v>
      </c>
      <c r="B2719" s="6" t="str">
        <f>IFERROR(IF(Table1[[#This Row],[Multi-lens? 1]]="No", 1, IF(Table1[[#This Row],[Multi-lens? 1]]="Dual", 2, IF(Table1[[#This Row],[Multi-lens? 1]]="Quad", 4, ""))),"")</f>
        <v/>
      </c>
      <c r="C2719" s="6" t="e">
        <f t="shared" si="258"/>
        <v>#VALUE!</v>
      </c>
      <c r="D2719" s="6" t="e">
        <f t="shared" si="259"/>
        <v>#VALUE!</v>
      </c>
      <c r="E2719" s="6" t="e">
        <f t="shared" si="260"/>
        <v>#VALUE!</v>
      </c>
      <c r="F2719" s="6" t="e">
        <f t="shared" si="261"/>
        <v>#VALUE!</v>
      </c>
      <c r="H2719" s="6" t="str">
        <f>IFERROR(IF(Table1[[#This Row],[Multi-lens? 1]]="No", 1, IF(Table1[[#This Row],[Multi-lens? 1]]="Dual", 2, IF(Table1[[#This Row],[Multi-lens? 1]]="Quad", 4, ""))),"")</f>
        <v/>
      </c>
      <c r="I2719" s="9" t="str">
        <f>IFERROR(Table1[[#This Row],[Name]],"")</f>
        <v/>
      </c>
      <c r="K2719" s="3" t="str">
        <f t="shared" si="256"/>
        <v/>
      </c>
      <c r="M2719" s="4" t="e">
        <f>IF(Table1[[#This Row],[Import to Gateway Calculator?]]="Yes",IFERROR(Table1[[#This Row],[Streaming Resolution '[MP']]],""),0)</f>
        <v>#VALUE!</v>
      </c>
      <c r="N2719" s="4" t="e">
        <f>IF(Table1[[#This Row],[Import to Gateway Calculator?]]="Yes",IFERROR(Table1[[#This Row],[Recording Resolution '[MP']]],""),0)</f>
        <v>#VALUE!</v>
      </c>
      <c r="O2719" s="4" t="e">
        <f>IF(Table1[[#This Row],[Import to Gateway Calculator?]]="Yes",IFERROR(Table1[[#This Row],[Frame Rate '[FPS'] 1]],""),0)</f>
        <v>#VALUE!</v>
      </c>
      <c r="P2719" s="4" t="e">
        <f>IF(Table1[[#This Row],[Import to Gateway Calculator?]]="Yes",IFERROR(Table1[[#This Row],[Days of Storage 1]],""),0)</f>
        <v>#VALUE!</v>
      </c>
    </row>
    <row r="2720" spans="1:16" x14ac:dyDescent="0.25">
      <c r="A2720" s="5" t="e">
        <f t="shared" si="257"/>
        <v>#VALUE!</v>
      </c>
      <c r="B2720" s="6" t="str">
        <f>IFERROR(IF(Table1[[#This Row],[Multi-lens? 1]]="No", 1, IF(Table1[[#This Row],[Multi-lens? 1]]="Dual", 2, IF(Table1[[#This Row],[Multi-lens? 1]]="Quad", 4, ""))),"")</f>
        <v/>
      </c>
      <c r="C2720" s="6" t="e">
        <f t="shared" si="258"/>
        <v>#VALUE!</v>
      </c>
      <c r="D2720" s="6" t="e">
        <f t="shared" si="259"/>
        <v>#VALUE!</v>
      </c>
      <c r="E2720" s="6" t="e">
        <f t="shared" si="260"/>
        <v>#VALUE!</v>
      </c>
      <c r="F2720" s="6" t="e">
        <f t="shared" si="261"/>
        <v>#VALUE!</v>
      </c>
      <c r="H2720" s="6" t="str">
        <f>IFERROR(IF(Table1[[#This Row],[Multi-lens? 1]]="No", 1, IF(Table1[[#This Row],[Multi-lens? 1]]="Dual", 2, IF(Table1[[#This Row],[Multi-lens? 1]]="Quad", 4, ""))),"")</f>
        <v/>
      </c>
      <c r="I2720" s="9" t="str">
        <f>IFERROR(Table1[[#This Row],[Name]],"")</f>
        <v/>
      </c>
      <c r="K2720" s="3" t="str">
        <f t="shared" si="256"/>
        <v/>
      </c>
      <c r="M2720" s="4" t="e">
        <f>IF(Table1[[#This Row],[Import to Gateway Calculator?]]="Yes",IFERROR(Table1[[#This Row],[Streaming Resolution '[MP']]],""),0)</f>
        <v>#VALUE!</v>
      </c>
      <c r="N2720" s="4" t="e">
        <f>IF(Table1[[#This Row],[Import to Gateway Calculator?]]="Yes",IFERROR(Table1[[#This Row],[Recording Resolution '[MP']]],""),0)</f>
        <v>#VALUE!</v>
      </c>
      <c r="O2720" s="4" t="e">
        <f>IF(Table1[[#This Row],[Import to Gateway Calculator?]]="Yes",IFERROR(Table1[[#This Row],[Frame Rate '[FPS'] 1]],""),0)</f>
        <v>#VALUE!</v>
      </c>
      <c r="P2720" s="4" t="e">
        <f>IF(Table1[[#This Row],[Import to Gateway Calculator?]]="Yes",IFERROR(Table1[[#This Row],[Days of Storage 1]],""),0)</f>
        <v>#VALUE!</v>
      </c>
    </row>
    <row r="2721" spans="1:16" x14ac:dyDescent="0.25">
      <c r="A2721" s="5" t="e">
        <f t="shared" si="257"/>
        <v>#VALUE!</v>
      </c>
      <c r="B2721" s="6" t="str">
        <f>IFERROR(IF(Table1[[#This Row],[Multi-lens? 1]]="No", 1, IF(Table1[[#This Row],[Multi-lens? 1]]="Dual", 2, IF(Table1[[#This Row],[Multi-lens? 1]]="Quad", 4, ""))),"")</f>
        <v/>
      </c>
      <c r="C2721" s="6" t="e">
        <f t="shared" si="258"/>
        <v>#VALUE!</v>
      </c>
      <c r="D2721" s="6" t="e">
        <f t="shared" si="259"/>
        <v>#VALUE!</v>
      </c>
      <c r="E2721" s="6" t="e">
        <f t="shared" si="260"/>
        <v>#VALUE!</v>
      </c>
      <c r="F2721" s="6" t="e">
        <f t="shared" si="261"/>
        <v>#VALUE!</v>
      </c>
      <c r="H2721" s="6" t="str">
        <f>IFERROR(IF(Table1[[#This Row],[Multi-lens? 1]]="No", 1, IF(Table1[[#This Row],[Multi-lens? 1]]="Dual", 2, IF(Table1[[#This Row],[Multi-lens? 1]]="Quad", 4, ""))),"")</f>
        <v/>
      </c>
      <c r="I2721" s="9" t="str">
        <f>IFERROR(Table1[[#This Row],[Name]],"")</f>
        <v/>
      </c>
      <c r="K2721" s="3" t="str">
        <f t="shared" si="256"/>
        <v/>
      </c>
      <c r="M2721" s="4" t="e">
        <f>IF(Table1[[#This Row],[Import to Gateway Calculator?]]="Yes",IFERROR(Table1[[#This Row],[Streaming Resolution '[MP']]],""),0)</f>
        <v>#VALUE!</v>
      </c>
      <c r="N2721" s="4" t="e">
        <f>IF(Table1[[#This Row],[Import to Gateway Calculator?]]="Yes",IFERROR(Table1[[#This Row],[Recording Resolution '[MP']]],""),0)</f>
        <v>#VALUE!</v>
      </c>
      <c r="O2721" s="4" t="e">
        <f>IF(Table1[[#This Row],[Import to Gateway Calculator?]]="Yes",IFERROR(Table1[[#This Row],[Frame Rate '[FPS'] 1]],""),0)</f>
        <v>#VALUE!</v>
      </c>
      <c r="P2721" s="4" t="e">
        <f>IF(Table1[[#This Row],[Import to Gateway Calculator?]]="Yes",IFERROR(Table1[[#This Row],[Days of Storage 1]],""),0)</f>
        <v>#VALUE!</v>
      </c>
    </row>
    <row r="2722" spans="1:16" x14ac:dyDescent="0.25">
      <c r="A2722" s="5" t="e">
        <f t="shared" si="257"/>
        <v>#VALUE!</v>
      </c>
      <c r="B2722" s="6" t="str">
        <f>IFERROR(IF(Table1[[#This Row],[Multi-lens? 1]]="No", 1, IF(Table1[[#This Row],[Multi-lens? 1]]="Dual", 2, IF(Table1[[#This Row],[Multi-lens? 1]]="Quad", 4, ""))),"")</f>
        <v/>
      </c>
      <c r="C2722" s="6" t="e">
        <f t="shared" si="258"/>
        <v>#VALUE!</v>
      </c>
      <c r="D2722" s="6" t="e">
        <f t="shared" si="259"/>
        <v>#VALUE!</v>
      </c>
      <c r="E2722" s="6" t="e">
        <f t="shared" si="260"/>
        <v>#VALUE!</v>
      </c>
      <c r="F2722" s="6" t="e">
        <f t="shared" si="261"/>
        <v>#VALUE!</v>
      </c>
      <c r="H2722" s="6" t="str">
        <f>IFERROR(IF(Table1[[#This Row],[Multi-lens? 1]]="No", 1, IF(Table1[[#This Row],[Multi-lens? 1]]="Dual", 2, IF(Table1[[#This Row],[Multi-lens? 1]]="Quad", 4, ""))),"")</f>
        <v/>
      </c>
      <c r="I2722" s="9" t="str">
        <f>IFERROR(Table1[[#This Row],[Name]],"")</f>
        <v/>
      </c>
      <c r="K2722" s="3" t="str">
        <f t="shared" si="256"/>
        <v/>
      </c>
      <c r="M2722" s="4" t="e">
        <f>IF(Table1[[#This Row],[Import to Gateway Calculator?]]="Yes",IFERROR(Table1[[#This Row],[Streaming Resolution '[MP']]],""),0)</f>
        <v>#VALUE!</v>
      </c>
      <c r="N2722" s="4" t="e">
        <f>IF(Table1[[#This Row],[Import to Gateway Calculator?]]="Yes",IFERROR(Table1[[#This Row],[Recording Resolution '[MP']]],""),0)</f>
        <v>#VALUE!</v>
      </c>
      <c r="O2722" s="4" t="e">
        <f>IF(Table1[[#This Row],[Import to Gateway Calculator?]]="Yes",IFERROR(Table1[[#This Row],[Frame Rate '[FPS'] 1]],""),0)</f>
        <v>#VALUE!</v>
      </c>
      <c r="P2722" s="4" t="e">
        <f>IF(Table1[[#This Row],[Import to Gateway Calculator?]]="Yes",IFERROR(Table1[[#This Row],[Days of Storage 1]],""),0)</f>
        <v>#VALUE!</v>
      </c>
    </row>
    <row r="2723" spans="1:16" x14ac:dyDescent="0.25">
      <c r="A2723" s="5" t="e">
        <f t="shared" si="257"/>
        <v>#VALUE!</v>
      </c>
      <c r="B2723" s="6" t="str">
        <f>IFERROR(IF(Table1[[#This Row],[Multi-lens? 1]]="No", 1, IF(Table1[[#This Row],[Multi-lens? 1]]="Dual", 2, IF(Table1[[#This Row],[Multi-lens? 1]]="Quad", 4, ""))),"")</f>
        <v/>
      </c>
      <c r="C2723" s="6" t="e">
        <f t="shared" si="258"/>
        <v>#VALUE!</v>
      </c>
      <c r="D2723" s="6" t="e">
        <f t="shared" si="259"/>
        <v>#VALUE!</v>
      </c>
      <c r="E2723" s="6" t="e">
        <f t="shared" si="260"/>
        <v>#VALUE!</v>
      </c>
      <c r="F2723" s="6" t="e">
        <f t="shared" si="261"/>
        <v>#VALUE!</v>
      </c>
      <c r="H2723" s="6" t="str">
        <f>IFERROR(IF(Table1[[#This Row],[Multi-lens? 1]]="No", 1, IF(Table1[[#This Row],[Multi-lens? 1]]="Dual", 2, IF(Table1[[#This Row],[Multi-lens? 1]]="Quad", 4, ""))),"")</f>
        <v/>
      </c>
      <c r="I2723" s="9" t="str">
        <f>IFERROR(Table1[[#This Row],[Name]],"")</f>
        <v/>
      </c>
      <c r="K2723" s="3" t="str">
        <f t="shared" si="256"/>
        <v/>
      </c>
      <c r="M2723" s="4" t="e">
        <f>IF(Table1[[#This Row],[Import to Gateway Calculator?]]="Yes",IFERROR(Table1[[#This Row],[Streaming Resolution '[MP']]],""),0)</f>
        <v>#VALUE!</v>
      </c>
      <c r="N2723" s="4" t="e">
        <f>IF(Table1[[#This Row],[Import to Gateway Calculator?]]="Yes",IFERROR(Table1[[#This Row],[Recording Resolution '[MP']]],""),0)</f>
        <v>#VALUE!</v>
      </c>
      <c r="O2723" s="4" t="e">
        <f>IF(Table1[[#This Row],[Import to Gateway Calculator?]]="Yes",IFERROR(Table1[[#This Row],[Frame Rate '[FPS'] 1]],""),0)</f>
        <v>#VALUE!</v>
      </c>
      <c r="P2723" s="4" t="e">
        <f>IF(Table1[[#This Row],[Import to Gateway Calculator?]]="Yes",IFERROR(Table1[[#This Row],[Days of Storage 1]],""),0)</f>
        <v>#VALUE!</v>
      </c>
    </row>
    <row r="2724" spans="1:16" x14ac:dyDescent="0.25">
      <c r="A2724" s="5" t="e">
        <f t="shared" si="257"/>
        <v>#VALUE!</v>
      </c>
      <c r="B2724" s="6" t="str">
        <f>IFERROR(IF(Table1[[#This Row],[Multi-lens? 1]]="No", 1, IF(Table1[[#This Row],[Multi-lens? 1]]="Dual", 2, IF(Table1[[#This Row],[Multi-lens? 1]]="Quad", 4, ""))),"")</f>
        <v/>
      </c>
      <c r="C2724" s="6" t="e">
        <f t="shared" si="258"/>
        <v>#VALUE!</v>
      </c>
      <c r="D2724" s="6" t="e">
        <f t="shared" si="259"/>
        <v>#VALUE!</v>
      </c>
      <c r="E2724" s="6" t="e">
        <f t="shared" si="260"/>
        <v>#VALUE!</v>
      </c>
      <c r="F2724" s="6" t="e">
        <f t="shared" si="261"/>
        <v>#VALUE!</v>
      </c>
      <c r="H2724" s="6" t="str">
        <f>IFERROR(IF(Table1[[#This Row],[Multi-lens? 1]]="No", 1, IF(Table1[[#This Row],[Multi-lens? 1]]="Dual", 2, IF(Table1[[#This Row],[Multi-lens? 1]]="Quad", 4, ""))),"")</f>
        <v/>
      </c>
      <c r="I2724" s="9" t="str">
        <f>IFERROR(Table1[[#This Row],[Name]],"")</f>
        <v/>
      </c>
      <c r="K2724" s="3" t="str">
        <f t="shared" si="256"/>
        <v/>
      </c>
      <c r="M2724" s="4" t="e">
        <f>IF(Table1[[#This Row],[Import to Gateway Calculator?]]="Yes",IFERROR(Table1[[#This Row],[Streaming Resolution '[MP']]],""),0)</f>
        <v>#VALUE!</v>
      </c>
      <c r="N2724" s="4" t="e">
        <f>IF(Table1[[#This Row],[Import to Gateway Calculator?]]="Yes",IFERROR(Table1[[#This Row],[Recording Resolution '[MP']]],""),0)</f>
        <v>#VALUE!</v>
      </c>
      <c r="O2724" s="4" t="e">
        <f>IF(Table1[[#This Row],[Import to Gateway Calculator?]]="Yes",IFERROR(Table1[[#This Row],[Frame Rate '[FPS'] 1]],""),0)</f>
        <v>#VALUE!</v>
      </c>
      <c r="P2724" s="4" t="e">
        <f>IF(Table1[[#This Row],[Import to Gateway Calculator?]]="Yes",IFERROR(Table1[[#This Row],[Days of Storage 1]],""),0)</f>
        <v>#VALUE!</v>
      </c>
    </row>
    <row r="2725" spans="1:16" x14ac:dyDescent="0.25">
      <c r="A2725" s="5" t="e">
        <f t="shared" si="257"/>
        <v>#VALUE!</v>
      </c>
      <c r="B2725" s="6" t="str">
        <f>IFERROR(IF(Table1[[#This Row],[Multi-lens? 1]]="No", 1, IF(Table1[[#This Row],[Multi-lens? 1]]="Dual", 2, IF(Table1[[#This Row],[Multi-lens? 1]]="Quad", 4, ""))),"")</f>
        <v/>
      </c>
      <c r="C2725" s="6" t="e">
        <f t="shared" si="258"/>
        <v>#VALUE!</v>
      </c>
      <c r="D2725" s="6" t="e">
        <f t="shared" si="259"/>
        <v>#VALUE!</v>
      </c>
      <c r="E2725" s="6" t="e">
        <f t="shared" si="260"/>
        <v>#VALUE!</v>
      </c>
      <c r="F2725" s="6" t="e">
        <f t="shared" si="261"/>
        <v>#VALUE!</v>
      </c>
      <c r="H2725" s="6" t="str">
        <f>IFERROR(IF(Table1[[#This Row],[Multi-lens? 1]]="No", 1, IF(Table1[[#This Row],[Multi-lens? 1]]="Dual", 2, IF(Table1[[#This Row],[Multi-lens? 1]]="Quad", 4, ""))),"")</f>
        <v/>
      </c>
      <c r="I2725" s="9" t="str">
        <f>IFERROR(Table1[[#This Row],[Name]],"")</f>
        <v/>
      </c>
      <c r="K2725" s="3" t="str">
        <f t="shared" si="256"/>
        <v/>
      </c>
      <c r="M2725" s="4" t="e">
        <f>IF(Table1[[#This Row],[Import to Gateway Calculator?]]="Yes",IFERROR(Table1[[#This Row],[Streaming Resolution '[MP']]],""),0)</f>
        <v>#VALUE!</v>
      </c>
      <c r="N2725" s="4" t="e">
        <f>IF(Table1[[#This Row],[Import to Gateway Calculator?]]="Yes",IFERROR(Table1[[#This Row],[Recording Resolution '[MP']]],""),0)</f>
        <v>#VALUE!</v>
      </c>
      <c r="O2725" s="4" t="e">
        <f>IF(Table1[[#This Row],[Import to Gateway Calculator?]]="Yes",IFERROR(Table1[[#This Row],[Frame Rate '[FPS'] 1]],""),0)</f>
        <v>#VALUE!</v>
      </c>
      <c r="P2725" s="4" t="e">
        <f>IF(Table1[[#This Row],[Import to Gateway Calculator?]]="Yes",IFERROR(Table1[[#This Row],[Days of Storage 1]],""),0)</f>
        <v>#VALUE!</v>
      </c>
    </row>
    <row r="2726" spans="1:16" x14ac:dyDescent="0.25">
      <c r="A2726" s="5" t="e">
        <f t="shared" si="257"/>
        <v>#VALUE!</v>
      </c>
      <c r="B2726" s="6" t="str">
        <f>IFERROR(IF(Table1[[#This Row],[Multi-lens? 1]]="No", 1, IF(Table1[[#This Row],[Multi-lens? 1]]="Dual", 2, IF(Table1[[#This Row],[Multi-lens? 1]]="Quad", 4, ""))),"")</f>
        <v/>
      </c>
      <c r="C2726" s="6" t="e">
        <f t="shared" si="258"/>
        <v>#VALUE!</v>
      </c>
      <c r="D2726" s="6" t="e">
        <f t="shared" si="259"/>
        <v>#VALUE!</v>
      </c>
      <c r="E2726" s="6" t="e">
        <f t="shared" si="260"/>
        <v>#VALUE!</v>
      </c>
      <c r="F2726" s="6" t="e">
        <f t="shared" si="261"/>
        <v>#VALUE!</v>
      </c>
      <c r="H2726" s="6" t="str">
        <f>IFERROR(IF(Table1[[#This Row],[Multi-lens? 1]]="No", 1, IF(Table1[[#This Row],[Multi-lens? 1]]="Dual", 2, IF(Table1[[#This Row],[Multi-lens? 1]]="Quad", 4, ""))),"")</f>
        <v/>
      </c>
      <c r="I2726" s="9" t="str">
        <f>IFERROR(Table1[[#This Row],[Name]],"")</f>
        <v/>
      </c>
      <c r="K2726" s="3" t="str">
        <f t="shared" si="256"/>
        <v/>
      </c>
      <c r="M2726" s="4" t="e">
        <f>IF(Table1[[#This Row],[Import to Gateway Calculator?]]="Yes",IFERROR(Table1[[#This Row],[Streaming Resolution '[MP']]],""),0)</f>
        <v>#VALUE!</v>
      </c>
      <c r="N2726" s="4" t="e">
        <f>IF(Table1[[#This Row],[Import to Gateway Calculator?]]="Yes",IFERROR(Table1[[#This Row],[Recording Resolution '[MP']]],""),0)</f>
        <v>#VALUE!</v>
      </c>
      <c r="O2726" s="4" t="e">
        <f>IF(Table1[[#This Row],[Import to Gateway Calculator?]]="Yes",IFERROR(Table1[[#This Row],[Frame Rate '[FPS'] 1]],""),0)</f>
        <v>#VALUE!</v>
      </c>
      <c r="P2726" s="4" t="e">
        <f>IF(Table1[[#This Row],[Import to Gateway Calculator?]]="Yes",IFERROR(Table1[[#This Row],[Days of Storage 1]],""),0)</f>
        <v>#VALUE!</v>
      </c>
    </row>
    <row r="2727" spans="1:16" x14ac:dyDescent="0.25">
      <c r="A2727" s="5" t="e">
        <f t="shared" si="257"/>
        <v>#VALUE!</v>
      </c>
      <c r="B2727" s="6" t="str">
        <f>IFERROR(IF(Table1[[#This Row],[Multi-lens? 1]]="No", 1, IF(Table1[[#This Row],[Multi-lens? 1]]="Dual", 2, IF(Table1[[#This Row],[Multi-lens? 1]]="Quad", 4, ""))),"")</f>
        <v/>
      </c>
      <c r="C2727" s="6" t="e">
        <f t="shared" si="258"/>
        <v>#VALUE!</v>
      </c>
      <c r="D2727" s="6" t="e">
        <f t="shared" si="259"/>
        <v>#VALUE!</v>
      </c>
      <c r="E2727" s="6" t="e">
        <f t="shared" si="260"/>
        <v>#VALUE!</v>
      </c>
      <c r="F2727" s="6" t="e">
        <f t="shared" si="261"/>
        <v>#VALUE!</v>
      </c>
      <c r="H2727" s="6" t="str">
        <f>IFERROR(IF(Table1[[#This Row],[Multi-lens? 1]]="No", 1, IF(Table1[[#This Row],[Multi-lens? 1]]="Dual", 2, IF(Table1[[#This Row],[Multi-lens? 1]]="Quad", 4, ""))),"")</f>
        <v/>
      </c>
      <c r="I2727" s="9" t="str">
        <f>IFERROR(Table1[[#This Row],[Name]],"")</f>
        <v/>
      </c>
      <c r="K2727" s="3" t="str">
        <f t="shared" si="256"/>
        <v/>
      </c>
      <c r="M2727" s="4" t="e">
        <f>IF(Table1[[#This Row],[Import to Gateway Calculator?]]="Yes",IFERROR(Table1[[#This Row],[Streaming Resolution '[MP']]],""),0)</f>
        <v>#VALUE!</v>
      </c>
      <c r="N2727" s="4" t="e">
        <f>IF(Table1[[#This Row],[Import to Gateway Calculator?]]="Yes",IFERROR(Table1[[#This Row],[Recording Resolution '[MP']]],""),0)</f>
        <v>#VALUE!</v>
      </c>
      <c r="O2727" s="4" t="e">
        <f>IF(Table1[[#This Row],[Import to Gateway Calculator?]]="Yes",IFERROR(Table1[[#This Row],[Frame Rate '[FPS'] 1]],""),0)</f>
        <v>#VALUE!</v>
      </c>
      <c r="P2727" s="4" t="e">
        <f>IF(Table1[[#This Row],[Import to Gateway Calculator?]]="Yes",IFERROR(Table1[[#This Row],[Days of Storage 1]],""),0)</f>
        <v>#VALUE!</v>
      </c>
    </row>
    <row r="2728" spans="1:16" x14ac:dyDescent="0.25">
      <c r="A2728" s="5" t="e">
        <f t="shared" si="257"/>
        <v>#VALUE!</v>
      </c>
      <c r="B2728" s="6" t="str">
        <f>IFERROR(IF(Table1[[#This Row],[Multi-lens? 1]]="No", 1, IF(Table1[[#This Row],[Multi-lens? 1]]="Dual", 2, IF(Table1[[#This Row],[Multi-lens? 1]]="Quad", 4, ""))),"")</f>
        <v/>
      </c>
      <c r="C2728" s="6" t="e">
        <f t="shared" si="258"/>
        <v>#VALUE!</v>
      </c>
      <c r="D2728" s="6" t="e">
        <f t="shared" si="259"/>
        <v>#VALUE!</v>
      </c>
      <c r="E2728" s="6" t="e">
        <f t="shared" si="260"/>
        <v>#VALUE!</v>
      </c>
      <c r="F2728" s="6" t="e">
        <f t="shared" si="261"/>
        <v>#VALUE!</v>
      </c>
      <c r="H2728" s="6" t="str">
        <f>IFERROR(IF(Table1[[#This Row],[Multi-lens? 1]]="No", 1, IF(Table1[[#This Row],[Multi-lens? 1]]="Dual", 2, IF(Table1[[#This Row],[Multi-lens? 1]]="Quad", 4, ""))),"")</f>
        <v/>
      </c>
      <c r="I2728" s="9" t="str">
        <f>IFERROR(Table1[[#This Row],[Name]],"")</f>
        <v/>
      </c>
      <c r="K2728" s="3" t="str">
        <f t="shared" si="256"/>
        <v/>
      </c>
      <c r="M2728" s="4" t="e">
        <f>IF(Table1[[#This Row],[Import to Gateway Calculator?]]="Yes",IFERROR(Table1[[#This Row],[Streaming Resolution '[MP']]],""),0)</f>
        <v>#VALUE!</v>
      </c>
      <c r="N2728" s="4" t="e">
        <f>IF(Table1[[#This Row],[Import to Gateway Calculator?]]="Yes",IFERROR(Table1[[#This Row],[Recording Resolution '[MP']]],""),0)</f>
        <v>#VALUE!</v>
      </c>
      <c r="O2728" s="4" t="e">
        <f>IF(Table1[[#This Row],[Import to Gateway Calculator?]]="Yes",IFERROR(Table1[[#This Row],[Frame Rate '[FPS'] 1]],""),0)</f>
        <v>#VALUE!</v>
      </c>
      <c r="P2728" s="4" t="e">
        <f>IF(Table1[[#This Row],[Import to Gateway Calculator?]]="Yes",IFERROR(Table1[[#This Row],[Days of Storage 1]],""),0)</f>
        <v>#VALUE!</v>
      </c>
    </row>
    <row r="2729" spans="1:16" x14ac:dyDescent="0.25">
      <c r="A2729" s="5" t="e">
        <f t="shared" si="257"/>
        <v>#VALUE!</v>
      </c>
      <c r="B2729" s="6" t="str">
        <f>IFERROR(IF(Table1[[#This Row],[Multi-lens? 1]]="No", 1, IF(Table1[[#This Row],[Multi-lens? 1]]="Dual", 2, IF(Table1[[#This Row],[Multi-lens? 1]]="Quad", 4, ""))),"")</f>
        <v/>
      </c>
      <c r="C2729" s="6" t="e">
        <f t="shared" si="258"/>
        <v>#VALUE!</v>
      </c>
      <c r="D2729" s="6" t="e">
        <f t="shared" si="259"/>
        <v>#VALUE!</v>
      </c>
      <c r="E2729" s="6" t="e">
        <f t="shared" si="260"/>
        <v>#VALUE!</v>
      </c>
      <c r="F2729" s="6" t="e">
        <f t="shared" si="261"/>
        <v>#VALUE!</v>
      </c>
      <c r="H2729" s="6" t="str">
        <f>IFERROR(IF(Table1[[#This Row],[Multi-lens? 1]]="No", 1, IF(Table1[[#This Row],[Multi-lens? 1]]="Dual", 2, IF(Table1[[#This Row],[Multi-lens? 1]]="Quad", 4, ""))),"")</f>
        <v/>
      </c>
      <c r="I2729" s="9" t="str">
        <f>IFERROR(Table1[[#This Row],[Name]],"")</f>
        <v/>
      </c>
      <c r="K2729" s="3" t="str">
        <f t="shared" si="256"/>
        <v/>
      </c>
      <c r="M2729" s="4" t="e">
        <f>IF(Table1[[#This Row],[Import to Gateway Calculator?]]="Yes",IFERROR(Table1[[#This Row],[Streaming Resolution '[MP']]],""),0)</f>
        <v>#VALUE!</v>
      </c>
      <c r="N2729" s="4" t="e">
        <f>IF(Table1[[#This Row],[Import to Gateway Calculator?]]="Yes",IFERROR(Table1[[#This Row],[Recording Resolution '[MP']]],""),0)</f>
        <v>#VALUE!</v>
      </c>
      <c r="O2729" s="4" t="e">
        <f>IF(Table1[[#This Row],[Import to Gateway Calculator?]]="Yes",IFERROR(Table1[[#This Row],[Frame Rate '[FPS'] 1]],""),0)</f>
        <v>#VALUE!</v>
      </c>
      <c r="P2729" s="4" t="e">
        <f>IF(Table1[[#This Row],[Import to Gateway Calculator?]]="Yes",IFERROR(Table1[[#This Row],[Days of Storage 1]],""),0)</f>
        <v>#VALUE!</v>
      </c>
    </row>
    <row r="2730" spans="1:16" x14ac:dyDescent="0.25">
      <c r="A2730" s="5" t="e">
        <f t="shared" si="257"/>
        <v>#VALUE!</v>
      </c>
      <c r="B2730" s="6" t="str">
        <f>IFERROR(IF(Table1[[#This Row],[Multi-lens? 1]]="No", 1, IF(Table1[[#This Row],[Multi-lens? 1]]="Dual", 2, IF(Table1[[#This Row],[Multi-lens? 1]]="Quad", 4, ""))),"")</f>
        <v/>
      </c>
      <c r="C2730" s="6" t="e">
        <f t="shared" si="258"/>
        <v>#VALUE!</v>
      </c>
      <c r="D2730" s="6" t="e">
        <f t="shared" si="259"/>
        <v>#VALUE!</v>
      </c>
      <c r="E2730" s="6" t="e">
        <f t="shared" si="260"/>
        <v>#VALUE!</v>
      </c>
      <c r="F2730" s="6" t="e">
        <f t="shared" si="261"/>
        <v>#VALUE!</v>
      </c>
      <c r="H2730" s="6" t="str">
        <f>IFERROR(IF(Table1[[#This Row],[Multi-lens? 1]]="No", 1, IF(Table1[[#This Row],[Multi-lens? 1]]="Dual", 2, IF(Table1[[#This Row],[Multi-lens? 1]]="Quad", 4, ""))),"")</f>
        <v/>
      </c>
      <c r="I2730" s="9" t="str">
        <f>IFERROR(Table1[[#This Row],[Name]],"")</f>
        <v/>
      </c>
      <c r="K2730" s="3" t="str">
        <f t="shared" si="256"/>
        <v/>
      </c>
      <c r="M2730" s="4" t="e">
        <f>IF(Table1[[#This Row],[Import to Gateway Calculator?]]="Yes",IFERROR(Table1[[#This Row],[Streaming Resolution '[MP']]],""),0)</f>
        <v>#VALUE!</v>
      </c>
      <c r="N2730" s="4" t="e">
        <f>IF(Table1[[#This Row],[Import to Gateway Calculator?]]="Yes",IFERROR(Table1[[#This Row],[Recording Resolution '[MP']]],""),0)</f>
        <v>#VALUE!</v>
      </c>
      <c r="O2730" s="4" t="e">
        <f>IF(Table1[[#This Row],[Import to Gateway Calculator?]]="Yes",IFERROR(Table1[[#This Row],[Frame Rate '[FPS'] 1]],""),0)</f>
        <v>#VALUE!</v>
      </c>
      <c r="P2730" s="4" t="e">
        <f>IF(Table1[[#This Row],[Import to Gateway Calculator?]]="Yes",IFERROR(Table1[[#This Row],[Days of Storage 1]],""),0)</f>
        <v>#VALUE!</v>
      </c>
    </row>
    <row r="2731" spans="1:16" x14ac:dyDescent="0.25">
      <c r="A2731" s="5" t="e">
        <f t="shared" si="257"/>
        <v>#VALUE!</v>
      </c>
      <c r="B2731" s="6" t="str">
        <f>IFERROR(IF(Table1[[#This Row],[Multi-lens? 1]]="No", 1, IF(Table1[[#This Row],[Multi-lens? 1]]="Dual", 2, IF(Table1[[#This Row],[Multi-lens? 1]]="Quad", 4, ""))),"")</f>
        <v/>
      </c>
      <c r="C2731" s="6" t="e">
        <f t="shared" si="258"/>
        <v>#VALUE!</v>
      </c>
      <c r="D2731" s="6" t="e">
        <f t="shared" si="259"/>
        <v>#VALUE!</v>
      </c>
      <c r="E2731" s="6" t="e">
        <f t="shared" si="260"/>
        <v>#VALUE!</v>
      </c>
      <c r="F2731" s="6" t="e">
        <f t="shared" si="261"/>
        <v>#VALUE!</v>
      </c>
      <c r="H2731" s="6" t="str">
        <f>IFERROR(IF(Table1[[#This Row],[Multi-lens? 1]]="No", 1, IF(Table1[[#This Row],[Multi-lens? 1]]="Dual", 2, IF(Table1[[#This Row],[Multi-lens? 1]]="Quad", 4, ""))),"")</f>
        <v/>
      </c>
      <c r="I2731" s="9" t="str">
        <f>IFERROR(Table1[[#This Row],[Name]],"")</f>
        <v/>
      </c>
      <c r="K2731" s="3" t="str">
        <f t="shared" si="256"/>
        <v/>
      </c>
      <c r="M2731" s="4" t="e">
        <f>IF(Table1[[#This Row],[Import to Gateway Calculator?]]="Yes",IFERROR(Table1[[#This Row],[Streaming Resolution '[MP']]],""),0)</f>
        <v>#VALUE!</v>
      </c>
      <c r="N2731" s="4" t="e">
        <f>IF(Table1[[#This Row],[Import to Gateway Calculator?]]="Yes",IFERROR(Table1[[#This Row],[Recording Resolution '[MP']]],""),0)</f>
        <v>#VALUE!</v>
      </c>
      <c r="O2731" s="4" t="e">
        <f>IF(Table1[[#This Row],[Import to Gateway Calculator?]]="Yes",IFERROR(Table1[[#This Row],[Frame Rate '[FPS'] 1]],""),0)</f>
        <v>#VALUE!</v>
      </c>
      <c r="P2731" s="4" t="e">
        <f>IF(Table1[[#This Row],[Import to Gateway Calculator?]]="Yes",IFERROR(Table1[[#This Row],[Days of Storage 1]],""),0)</f>
        <v>#VALUE!</v>
      </c>
    </row>
    <row r="2732" spans="1:16" x14ac:dyDescent="0.25">
      <c r="A2732" s="5" t="e">
        <f t="shared" si="257"/>
        <v>#VALUE!</v>
      </c>
      <c r="B2732" s="6" t="str">
        <f>IFERROR(IF(Table1[[#This Row],[Multi-lens? 1]]="No", 1, IF(Table1[[#This Row],[Multi-lens? 1]]="Dual", 2, IF(Table1[[#This Row],[Multi-lens? 1]]="Quad", 4, ""))),"")</f>
        <v/>
      </c>
      <c r="C2732" s="6" t="e">
        <f t="shared" si="258"/>
        <v>#VALUE!</v>
      </c>
      <c r="D2732" s="6" t="e">
        <f t="shared" si="259"/>
        <v>#VALUE!</v>
      </c>
      <c r="E2732" s="6" t="e">
        <f t="shared" si="260"/>
        <v>#VALUE!</v>
      </c>
      <c r="F2732" s="6" t="e">
        <f t="shared" si="261"/>
        <v>#VALUE!</v>
      </c>
      <c r="H2732" s="6" t="str">
        <f>IFERROR(IF(Table1[[#This Row],[Multi-lens? 1]]="No", 1, IF(Table1[[#This Row],[Multi-lens? 1]]="Dual", 2, IF(Table1[[#This Row],[Multi-lens? 1]]="Quad", 4, ""))),"")</f>
        <v/>
      </c>
      <c r="I2732" s="9" t="str">
        <f>IFERROR(Table1[[#This Row],[Name]],"")</f>
        <v/>
      </c>
      <c r="K2732" s="3" t="str">
        <f t="shared" si="256"/>
        <v/>
      </c>
      <c r="M2732" s="4" t="e">
        <f>IF(Table1[[#This Row],[Import to Gateway Calculator?]]="Yes",IFERROR(Table1[[#This Row],[Streaming Resolution '[MP']]],""),0)</f>
        <v>#VALUE!</v>
      </c>
      <c r="N2732" s="4" t="e">
        <f>IF(Table1[[#This Row],[Import to Gateway Calculator?]]="Yes",IFERROR(Table1[[#This Row],[Recording Resolution '[MP']]],""),0)</f>
        <v>#VALUE!</v>
      </c>
      <c r="O2732" s="4" t="e">
        <f>IF(Table1[[#This Row],[Import to Gateway Calculator?]]="Yes",IFERROR(Table1[[#This Row],[Frame Rate '[FPS'] 1]],""),0)</f>
        <v>#VALUE!</v>
      </c>
      <c r="P2732" s="4" t="e">
        <f>IF(Table1[[#This Row],[Import to Gateway Calculator?]]="Yes",IFERROR(Table1[[#This Row],[Days of Storage 1]],""),0)</f>
        <v>#VALUE!</v>
      </c>
    </row>
    <row r="2733" spans="1:16" x14ac:dyDescent="0.25">
      <c r="A2733" s="5" t="e">
        <f t="shared" si="257"/>
        <v>#VALUE!</v>
      </c>
      <c r="B2733" s="6" t="str">
        <f>IFERROR(IF(Table1[[#This Row],[Multi-lens? 1]]="No", 1, IF(Table1[[#This Row],[Multi-lens? 1]]="Dual", 2, IF(Table1[[#This Row],[Multi-lens? 1]]="Quad", 4, ""))),"")</f>
        <v/>
      </c>
      <c r="C2733" s="6" t="e">
        <f t="shared" si="258"/>
        <v>#VALUE!</v>
      </c>
      <c r="D2733" s="6" t="e">
        <f t="shared" si="259"/>
        <v>#VALUE!</v>
      </c>
      <c r="E2733" s="6" t="e">
        <f t="shared" si="260"/>
        <v>#VALUE!</v>
      </c>
      <c r="F2733" s="6" t="e">
        <f t="shared" si="261"/>
        <v>#VALUE!</v>
      </c>
      <c r="H2733" s="6" t="str">
        <f>IFERROR(IF(Table1[[#This Row],[Multi-lens? 1]]="No", 1, IF(Table1[[#This Row],[Multi-lens? 1]]="Dual", 2, IF(Table1[[#This Row],[Multi-lens? 1]]="Quad", 4, ""))),"")</f>
        <v/>
      </c>
      <c r="I2733" s="9" t="str">
        <f>IFERROR(Table1[[#This Row],[Name]],"")</f>
        <v/>
      </c>
      <c r="K2733" s="3" t="str">
        <f t="shared" si="256"/>
        <v/>
      </c>
      <c r="M2733" s="4" t="e">
        <f>IF(Table1[[#This Row],[Import to Gateway Calculator?]]="Yes",IFERROR(Table1[[#This Row],[Streaming Resolution '[MP']]],""),0)</f>
        <v>#VALUE!</v>
      </c>
      <c r="N2733" s="4" t="e">
        <f>IF(Table1[[#This Row],[Import to Gateway Calculator?]]="Yes",IFERROR(Table1[[#This Row],[Recording Resolution '[MP']]],""),0)</f>
        <v>#VALUE!</v>
      </c>
      <c r="O2733" s="4" t="e">
        <f>IF(Table1[[#This Row],[Import to Gateway Calculator?]]="Yes",IFERROR(Table1[[#This Row],[Frame Rate '[FPS'] 1]],""),0)</f>
        <v>#VALUE!</v>
      </c>
      <c r="P2733" s="4" t="e">
        <f>IF(Table1[[#This Row],[Import to Gateway Calculator?]]="Yes",IFERROR(Table1[[#This Row],[Days of Storage 1]],""),0)</f>
        <v>#VALUE!</v>
      </c>
    </row>
    <row r="2734" spans="1:16" x14ac:dyDescent="0.25">
      <c r="A2734" s="5" t="e">
        <f t="shared" si="257"/>
        <v>#VALUE!</v>
      </c>
      <c r="B2734" s="6" t="str">
        <f>IFERROR(IF(Table1[[#This Row],[Multi-lens? 1]]="No", 1, IF(Table1[[#This Row],[Multi-lens? 1]]="Dual", 2, IF(Table1[[#This Row],[Multi-lens? 1]]="Quad", 4, ""))),"")</f>
        <v/>
      </c>
      <c r="C2734" s="6" t="e">
        <f t="shared" si="258"/>
        <v>#VALUE!</v>
      </c>
      <c r="D2734" s="6" t="e">
        <f t="shared" si="259"/>
        <v>#VALUE!</v>
      </c>
      <c r="E2734" s="6" t="e">
        <f t="shared" si="260"/>
        <v>#VALUE!</v>
      </c>
      <c r="F2734" s="6" t="e">
        <f t="shared" si="261"/>
        <v>#VALUE!</v>
      </c>
      <c r="H2734" s="6" t="str">
        <f>IFERROR(IF(Table1[[#This Row],[Multi-lens? 1]]="No", 1, IF(Table1[[#This Row],[Multi-lens? 1]]="Dual", 2, IF(Table1[[#This Row],[Multi-lens? 1]]="Quad", 4, ""))),"")</f>
        <v/>
      </c>
      <c r="I2734" s="9" t="str">
        <f>IFERROR(Table1[[#This Row],[Name]],"")</f>
        <v/>
      </c>
      <c r="K2734" s="3" t="str">
        <f t="shared" si="256"/>
        <v/>
      </c>
      <c r="M2734" s="4" t="e">
        <f>IF(Table1[[#This Row],[Import to Gateway Calculator?]]="Yes",IFERROR(Table1[[#This Row],[Streaming Resolution '[MP']]],""),0)</f>
        <v>#VALUE!</v>
      </c>
      <c r="N2734" s="4" t="e">
        <f>IF(Table1[[#This Row],[Import to Gateway Calculator?]]="Yes",IFERROR(Table1[[#This Row],[Recording Resolution '[MP']]],""),0)</f>
        <v>#VALUE!</v>
      </c>
      <c r="O2734" s="4" t="e">
        <f>IF(Table1[[#This Row],[Import to Gateway Calculator?]]="Yes",IFERROR(Table1[[#This Row],[Frame Rate '[FPS'] 1]],""),0)</f>
        <v>#VALUE!</v>
      </c>
      <c r="P2734" s="4" t="e">
        <f>IF(Table1[[#This Row],[Import to Gateway Calculator?]]="Yes",IFERROR(Table1[[#This Row],[Days of Storage 1]],""),0)</f>
        <v>#VALUE!</v>
      </c>
    </row>
    <row r="2735" spans="1:16" x14ac:dyDescent="0.25">
      <c r="A2735" s="5" t="e">
        <f t="shared" si="257"/>
        <v>#VALUE!</v>
      </c>
      <c r="B2735" s="6" t="str">
        <f>IFERROR(IF(Table1[[#This Row],[Multi-lens? 1]]="No", 1, IF(Table1[[#This Row],[Multi-lens? 1]]="Dual", 2, IF(Table1[[#This Row],[Multi-lens? 1]]="Quad", 4, ""))),"")</f>
        <v/>
      </c>
      <c r="C2735" s="6" t="e">
        <f t="shared" si="258"/>
        <v>#VALUE!</v>
      </c>
      <c r="D2735" s="6" t="e">
        <f t="shared" si="259"/>
        <v>#VALUE!</v>
      </c>
      <c r="E2735" s="6" t="e">
        <f t="shared" si="260"/>
        <v>#VALUE!</v>
      </c>
      <c r="F2735" s="6" t="e">
        <f t="shared" si="261"/>
        <v>#VALUE!</v>
      </c>
      <c r="H2735" s="6" t="str">
        <f>IFERROR(IF(Table1[[#This Row],[Multi-lens? 1]]="No", 1, IF(Table1[[#This Row],[Multi-lens? 1]]="Dual", 2, IF(Table1[[#This Row],[Multi-lens? 1]]="Quad", 4, ""))),"")</f>
        <v/>
      </c>
      <c r="I2735" s="9" t="str">
        <f>IFERROR(Table1[[#This Row],[Name]],"")</f>
        <v/>
      </c>
      <c r="K2735" s="3" t="str">
        <f t="shared" si="256"/>
        <v/>
      </c>
      <c r="M2735" s="4" t="e">
        <f>IF(Table1[[#This Row],[Import to Gateway Calculator?]]="Yes",IFERROR(Table1[[#This Row],[Streaming Resolution '[MP']]],""),0)</f>
        <v>#VALUE!</v>
      </c>
      <c r="N2735" s="4" t="e">
        <f>IF(Table1[[#This Row],[Import to Gateway Calculator?]]="Yes",IFERROR(Table1[[#This Row],[Recording Resolution '[MP']]],""),0)</f>
        <v>#VALUE!</v>
      </c>
      <c r="O2735" s="4" t="e">
        <f>IF(Table1[[#This Row],[Import to Gateway Calculator?]]="Yes",IFERROR(Table1[[#This Row],[Frame Rate '[FPS'] 1]],""),0)</f>
        <v>#VALUE!</v>
      </c>
      <c r="P2735" s="4" t="e">
        <f>IF(Table1[[#This Row],[Import to Gateway Calculator?]]="Yes",IFERROR(Table1[[#This Row],[Days of Storage 1]],""),0)</f>
        <v>#VALUE!</v>
      </c>
    </row>
    <row r="2736" spans="1:16" x14ac:dyDescent="0.25">
      <c r="A2736" s="5" t="e">
        <f t="shared" si="257"/>
        <v>#VALUE!</v>
      </c>
      <c r="B2736" s="6" t="str">
        <f>IFERROR(IF(Table1[[#This Row],[Multi-lens? 1]]="No", 1, IF(Table1[[#This Row],[Multi-lens? 1]]="Dual", 2, IF(Table1[[#This Row],[Multi-lens? 1]]="Quad", 4, ""))),"")</f>
        <v/>
      </c>
      <c r="C2736" s="6" t="e">
        <f t="shared" si="258"/>
        <v>#VALUE!</v>
      </c>
      <c r="D2736" s="6" t="e">
        <f t="shared" si="259"/>
        <v>#VALUE!</v>
      </c>
      <c r="E2736" s="6" t="e">
        <f t="shared" si="260"/>
        <v>#VALUE!</v>
      </c>
      <c r="F2736" s="6" t="e">
        <f t="shared" si="261"/>
        <v>#VALUE!</v>
      </c>
      <c r="H2736" s="6" t="str">
        <f>IFERROR(IF(Table1[[#This Row],[Multi-lens? 1]]="No", 1, IF(Table1[[#This Row],[Multi-lens? 1]]="Dual", 2, IF(Table1[[#This Row],[Multi-lens? 1]]="Quad", 4, ""))),"")</f>
        <v/>
      </c>
      <c r="I2736" s="9" t="str">
        <f>IFERROR(Table1[[#This Row],[Name]],"")</f>
        <v/>
      </c>
      <c r="K2736" s="3" t="str">
        <f t="shared" si="256"/>
        <v/>
      </c>
      <c r="M2736" s="4" t="e">
        <f>IF(Table1[[#This Row],[Import to Gateway Calculator?]]="Yes",IFERROR(Table1[[#This Row],[Streaming Resolution '[MP']]],""),0)</f>
        <v>#VALUE!</v>
      </c>
      <c r="N2736" s="4" t="e">
        <f>IF(Table1[[#This Row],[Import to Gateway Calculator?]]="Yes",IFERROR(Table1[[#This Row],[Recording Resolution '[MP']]],""),0)</f>
        <v>#VALUE!</v>
      </c>
      <c r="O2736" s="4" t="e">
        <f>IF(Table1[[#This Row],[Import to Gateway Calculator?]]="Yes",IFERROR(Table1[[#This Row],[Frame Rate '[FPS'] 1]],""),0)</f>
        <v>#VALUE!</v>
      </c>
      <c r="P2736" s="4" t="e">
        <f>IF(Table1[[#This Row],[Import to Gateway Calculator?]]="Yes",IFERROR(Table1[[#This Row],[Days of Storage 1]],""),0)</f>
        <v>#VALUE!</v>
      </c>
    </row>
    <row r="2737" spans="1:16" x14ac:dyDescent="0.25">
      <c r="A2737" s="5" t="e">
        <f t="shared" si="257"/>
        <v>#VALUE!</v>
      </c>
      <c r="B2737" s="6" t="str">
        <f>IFERROR(IF(Table1[[#This Row],[Multi-lens? 1]]="No", 1, IF(Table1[[#This Row],[Multi-lens? 1]]="Dual", 2, IF(Table1[[#This Row],[Multi-lens? 1]]="Quad", 4, ""))),"")</f>
        <v/>
      </c>
      <c r="C2737" s="6" t="e">
        <f t="shared" si="258"/>
        <v>#VALUE!</v>
      </c>
      <c r="D2737" s="6" t="e">
        <f t="shared" si="259"/>
        <v>#VALUE!</v>
      </c>
      <c r="E2737" s="6" t="e">
        <f t="shared" si="260"/>
        <v>#VALUE!</v>
      </c>
      <c r="F2737" s="6" t="e">
        <f t="shared" si="261"/>
        <v>#VALUE!</v>
      </c>
      <c r="H2737" s="6" t="str">
        <f>IFERROR(IF(Table1[[#This Row],[Multi-lens? 1]]="No", 1, IF(Table1[[#This Row],[Multi-lens? 1]]="Dual", 2, IF(Table1[[#This Row],[Multi-lens? 1]]="Quad", 4, ""))),"")</f>
        <v/>
      </c>
      <c r="I2737" s="9" t="str">
        <f>IFERROR(Table1[[#This Row],[Name]],"")</f>
        <v/>
      </c>
      <c r="K2737" s="3" t="str">
        <f t="shared" si="256"/>
        <v/>
      </c>
      <c r="M2737" s="4" t="e">
        <f>IF(Table1[[#This Row],[Import to Gateway Calculator?]]="Yes",IFERROR(Table1[[#This Row],[Streaming Resolution '[MP']]],""),0)</f>
        <v>#VALUE!</v>
      </c>
      <c r="N2737" s="4" t="e">
        <f>IF(Table1[[#This Row],[Import to Gateway Calculator?]]="Yes",IFERROR(Table1[[#This Row],[Recording Resolution '[MP']]],""),0)</f>
        <v>#VALUE!</v>
      </c>
      <c r="O2737" s="4" t="e">
        <f>IF(Table1[[#This Row],[Import to Gateway Calculator?]]="Yes",IFERROR(Table1[[#This Row],[Frame Rate '[FPS'] 1]],""),0)</f>
        <v>#VALUE!</v>
      </c>
      <c r="P2737" s="4" t="e">
        <f>IF(Table1[[#This Row],[Import to Gateway Calculator?]]="Yes",IFERROR(Table1[[#This Row],[Days of Storage 1]],""),0)</f>
        <v>#VALUE!</v>
      </c>
    </row>
    <row r="2738" spans="1:16" x14ac:dyDescent="0.25">
      <c r="A2738" s="5" t="e">
        <f t="shared" si="257"/>
        <v>#VALUE!</v>
      </c>
      <c r="B2738" s="6" t="str">
        <f>IFERROR(IF(Table1[[#This Row],[Multi-lens? 1]]="No", 1, IF(Table1[[#This Row],[Multi-lens? 1]]="Dual", 2, IF(Table1[[#This Row],[Multi-lens? 1]]="Quad", 4, ""))),"")</f>
        <v/>
      </c>
      <c r="C2738" s="6" t="e">
        <f t="shared" si="258"/>
        <v>#VALUE!</v>
      </c>
      <c r="D2738" s="6" t="e">
        <f t="shared" si="259"/>
        <v>#VALUE!</v>
      </c>
      <c r="E2738" s="6" t="e">
        <f t="shared" si="260"/>
        <v>#VALUE!</v>
      </c>
      <c r="F2738" s="6" t="e">
        <f t="shared" si="261"/>
        <v>#VALUE!</v>
      </c>
      <c r="H2738" s="6" t="str">
        <f>IFERROR(IF(Table1[[#This Row],[Multi-lens? 1]]="No", 1, IF(Table1[[#This Row],[Multi-lens? 1]]="Dual", 2, IF(Table1[[#This Row],[Multi-lens? 1]]="Quad", 4, ""))),"")</f>
        <v/>
      </c>
      <c r="I2738" s="9" t="str">
        <f>IFERROR(Table1[[#This Row],[Name]],"")</f>
        <v/>
      </c>
      <c r="K2738" s="3" t="str">
        <f t="shared" si="256"/>
        <v/>
      </c>
      <c r="M2738" s="4" t="e">
        <f>IF(Table1[[#This Row],[Import to Gateway Calculator?]]="Yes",IFERROR(Table1[[#This Row],[Streaming Resolution '[MP']]],""),0)</f>
        <v>#VALUE!</v>
      </c>
      <c r="N2738" s="4" t="e">
        <f>IF(Table1[[#This Row],[Import to Gateway Calculator?]]="Yes",IFERROR(Table1[[#This Row],[Recording Resolution '[MP']]],""),0)</f>
        <v>#VALUE!</v>
      </c>
      <c r="O2738" s="4" t="e">
        <f>IF(Table1[[#This Row],[Import to Gateway Calculator?]]="Yes",IFERROR(Table1[[#This Row],[Frame Rate '[FPS'] 1]],""),0)</f>
        <v>#VALUE!</v>
      </c>
      <c r="P2738" s="4" t="e">
        <f>IF(Table1[[#This Row],[Import to Gateway Calculator?]]="Yes",IFERROR(Table1[[#This Row],[Days of Storage 1]],""),0)</f>
        <v>#VALUE!</v>
      </c>
    </row>
    <row r="2739" spans="1:16" x14ac:dyDescent="0.25">
      <c r="A2739" s="5" t="e">
        <f t="shared" si="257"/>
        <v>#VALUE!</v>
      </c>
      <c r="B2739" s="6" t="str">
        <f>IFERROR(IF(Table1[[#This Row],[Multi-lens? 1]]="No", 1, IF(Table1[[#This Row],[Multi-lens? 1]]="Dual", 2, IF(Table1[[#This Row],[Multi-lens? 1]]="Quad", 4, ""))),"")</f>
        <v/>
      </c>
      <c r="C2739" s="6" t="e">
        <f t="shared" si="258"/>
        <v>#VALUE!</v>
      </c>
      <c r="D2739" s="6" t="e">
        <f t="shared" si="259"/>
        <v>#VALUE!</v>
      </c>
      <c r="E2739" s="6" t="e">
        <f t="shared" si="260"/>
        <v>#VALUE!</v>
      </c>
      <c r="F2739" s="6" t="e">
        <f t="shared" si="261"/>
        <v>#VALUE!</v>
      </c>
      <c r="H2739" s="6" t="str">
        <f>IFERROR(IF(Table1[[#This Row],[Multi-lens? 1]]="No", 1, IF(Table1[[#This Row],[Multi-lens? 1]]="Dual", 2, IF(Table1[[#This Row],[Multi-lens? 1]]="Quad", 4, ""))),"")</f>
        <v/>
      </c>
      <c r="I2739" s="9" t="str">
        <f>IFERROR(Table1[[#This Row],[Name]],"")</f>
        <v/>
      </c>
      <c r="K2739" s="3" t="str">
        <f t="shared" si="256"/>
        <v/>
      </c>
      <c r="M2739" s="4" t="e">
        <f>IF(Table1[[#This Row],[Import to Gateway Calculator?]]="Yes",IFERROR(Table1[[#This Row],[Streaming Resolution '[MP']]],""),0)</f>
        <v>#VALUE!</v>
      </c>
      <c r="N2739" s="4" t="e">
        <f>IF(Table1[[#This Row],[Import to Gateway Calculator?]]="Yes",IFERROR(Table1[[#This Row],[Recording Resolution '[MP']]],""),0)</f>
        <v>#VALUE!</v>
      </c>
      <c r="O2739" s="4" t="e">
        <f>IF(Table1[[#This Row],[Import to Gateway Calculator?]]="Yes",IFERROR(Table1[[#This Row],[Frame Rate '[FPS'] 1]],""),0)</f>
        <v>#VALUE!</v>
      </c>
      <c r="P2739" s="4" t="e">
        <f>IF(Table1[[#This Row],[Import to Gateway Calculator?]]="Yes",IFERROR(Table1[[#This Row],[Days of Storage 1]],""),0)</f>
        <v>#VALUE!</v>
      </c>
    </row>
    <row r="2740" spans="1:16" x14ac:dyDescent="0.25">
      <c r="A2740" s="5" t="e">
        <f t="shared" si="257"/>
        <v>#VALUE!</v>
      </c>
      <c r="B2740" s="6" t="str">
        <f>IFERROR(IF(Table1[[#This Row],[Multi-lens? 1]]="No", 1, IF(Table1[[#This Row],[Multi-lens? 1]]="Dual", 2, IF(Table1[[#This Row],[Multi-lens? 1]]="Quad", 4, ""))),"")</f>
        <v/>
      </c>
      <c r="C2740" s="6" t="e">
        <f t="shared" si="258"/>
        <v>#VALUE!</v>
      </c>
      <c r="D2740" s="6" t="e">
        <f t="shared" si="259"/>
        <v>#VALUE!</v>
      </c>
      <c r="E2740" s="6" t="e">
        <f t="shared" si="260"/>
        <v>#VALUE!</v>
      </c>
      <c r="F2740" s="6" t="e">
        <f t="shared" si="261"/>
        <v>#VALUE!</v>
      </c>
      <c r="H2740" s="6" t="str">
        <f>IFERROR(IF(Table1[[#This Row],[Multi-lens? 1]]="No", 1, IF(Table1[[#This Row],[Multi-lens? 1]]="Dual", 2, IF(Table1[[#This Row],[Multi-lens? 1]]="Quad", 4, ""))),"")</f>
        <v/>
      </c>
      <c r="I2740" s="9" t="str">
        <f>IFERROR(Table1[[#This Row],[Name]],"")</f>
        <v/>
      </c>
      <c r="K2740" s="3" t="str">
        <f t="shared" si="256"/>
        <v/>
      </c>
      <c r="M2740" s="4" t="e">
        <f>IF(Table1[[#This Row],[Import to Gateway Calculator?]]="Yes",IFERROR(Table1[[#This Row],[Streaming Resolution '[MP']]],""),0)</f>
        <v>#VALUE!</v>
      </c>
      <c r="N2740" s="4" t="e">
        <f>IF(Table1[[#This Row],[Import to Gateway Calculator?]]="Yes",IFERROR(Table1[[#This Row],[Recording Resolution '[MP']]],""),0)</f>
        <v>#VALUE!</v>
      </c>
      <c r="O2740" s="4" t="e">
        <f>IF(Table1[[#This Row],[Import to Gateway Calculator?]]="Yes",IFERROR(Table1[[#This Row],[Frame Rate '[FPS'] 1]],""),0)</f>
        <v>#VALUE!</v>
      </c>
      <c r="P2740" s="4" t="e">
        <f>IF(Table1[[#This Row],[Import to Gateway Calculator?]]="Yes",IFERROR(Table1[[#This Row],[Days of Storage 1]],""),0)</f>
        <v>#VALUE!</v>
      </c>
    </row>
    <row r="2741" spans="1:16" x14ac:dyDescent="0.25">
      <c r="A2741" s="5" t="e">
        <f t="shared" si="257"/>
        <v>#VALUE!</v>
      </c>
      <c r="B2741" s="6" t="str">
        <f>IFERROR(IF(Table1[[#This Row],[Multi-lens? 1]]="No", 1, IF(Table1[[#This Row],[Multi-lens? 1]]="Dual", 2, IF(Table1[[#This Row],[Multi-lens? 1]]="Quad", 4, ""))),"")</f>
        <v/>
      </c>
      <c r="C2741" s="6" t="e">
        <f t="shared" si="258"/>
        <v>#VALUE!</v>
      </c>
      <c r="D2741" s="6" t="e">
        <f t="shared" si="259"/>
        <v>#VALUE!</v>
      </c>
      <c r="E2741" s="6" t="e">
        <f t="shared" si="260"/>
        <v>#VALUE!</v>
      </c>
      <c r="F2741" s="6" t="e">
        <f t="shared" si="261"/>
        <v>#VALUE!</v>
      </c>
      <c r="H2741" s="6" t="str">
        <f>IFERROR(IF(Table1[[#This Row],[Multi-lens? 1]]="No", 1, IF(Table1[[#This Row],[Multi-lens? 1]]="Dual", 2, IF(Table1[[#This Row],[Multi-lens? 1]]="Quad", 4, ""))),"")</f>
        <v/>
      </c>
      <c r="I2741" s="9" t="str">
        <f>IFERROR(Table1[[#This Row],[Name]],"")</f>
        <v/>
      </c>
      <c r="K2741" s="3" t="str">
        <f t="shared" si="256"/>
        <v/>
      </c>
      <c r="M2741" s="4" t="e">
        <f>IF(Table1[[#This Row],[Import to Gateway Calculator?]]="Yes",IFERROR(Table1[[#This Row],[Streaming Resolution '[MP']]],""),0)</f>
        <v>#VALUE!</v>
      </c>
      <c r="N2741" s="4" t="e">
        <f>IF(Table1[[#This Row],[Import to Gateway Calculator?]]="Yes",IFERROR(Table1[[#This Row],[Recording Resolution '[MP']]],""),0)</f>
        <v>#VALUE!</v>
      </c>
      <c r="O2741" s="4" t="e">
        <f>IF(Table1[[#This Row],[Import to Gateway Calculator?]]="Yes",IFERROR(Table1[[#This Row],[Frame Rate '[FPS'] 1]],""),0)</f>
        <v>#VALUE!</v>
      </c>
      <c r="P2741" s="4" t="e">
        <f>IF(Table1[[#This Row],[Import to Gateway Calculator?]]="Yes",IFERROR(Table1[[#This Row],[Days of Storage 1]],""),0)</f>
        <v>#VALUE!</v>
      </c>
    </row>
    <row r="2742" spans="1:16" x14ac:dyDescent="0.25">
      <c r="A2742" s="5" t="e">
        <f t="shared" si="257"/>
        <v>#VALUE!</v>
      </c>
      <c r="B2742" s="6" t="str">
        <f>IFERROR(IF(Table1[[#This Row],[Multi-lens? 1]]="No", 1, IF(Table1[[#This Row],[Multi-lens? 1]]="Dual", 2, IF(Table1[[#This Row],[Multi-lens? 1]]="Quad", 4, ""))),"")</f>
        <v/>
      </c>
      <c r="C2742" s="6" t="e">
        <f t="shared" si="258"/>
        <v>#VALUE!</v>
      </c>
      <c r="D2742" s="6" t="e">
        <f t="shared" si="259"/>
        <v>#VALUE!</v>
      </c>
      <c r="E2742" s="6" t="e">
        <f t="shared" si="260"/>
        <v>#VALUE!</v>
      </c>
      <c r="F2742" s="6" t="e">
        <f t="shared" si="261"/>
        <v>#VALUE!</v>
      </c>
      <c r="H2742" s="6" t="str">
        <f>IFERROR(IF(Table1[[#This Row],[Multi-lens? 1]]="No", 1, IF(Table1[[#This Row],[Multi-lens? 1]]="Dual", 2, IF(Table1[[#This Row],[Multi-lens? 1]]="Quad", 4, ""))),"")</f>
        <v/>
      </c>
      <c r="I2742" s="9" t="str">
        <f>IFERROR(Table1[[#This Row],[Name]],"")</f>
        <v/>
      </c>
      <c r="K2742" s="3" t="str">
        <f t="shared" si="256"/>
        <v/>
      </c>
      <c r="M2742" s="4" t="e">
        <f>IF(Table1[[#This Row],[Import to Gateway Calculator?]]="Yes",IFERROR(Table1[[#This Row],[Streaming Resolution '[MP']]],""),0)</f>
        <v>#VALUE!</v>
      </c>
      <c r="N2742" s="4" t="e">
        <f>IF(Table1[[#This Row],[Import to Gateway Calculator?]]="Yes",IFERROR(Table1[[#This Row],[Recording Resolution '[MP']]],""),0)</f>
        <v>#VALUE!</v>
      </c>
      <c r="O2742" s="4" t="e">
        <f>IF(Table1[[#This Row],[Import to Gateway Calculator?]]="Yes",IFERROR(Table1[[#This Row],[Frame Rate '[FPS'] 1]],""),0)</f>
        <v>#VALUE!</v>
      </c>
      <c r="P2742" s="4" t="e">
        <f>IF(Table1[[#This Row],[Import to Gateway Calculator?]]="Yes",IFERROR(Table1[[#This Row],[Days of Storage 1]],""),0)</f>
        <v>#VALUE!</v>
      </c>
    </row>
    <row r="2743" spans="1:16" x14ac:dyDescent="0.25">
      <c r="A2743" s="5" t="e">
        <f t="shared" si="257"/>
        <v>#VALUE!</v>
      </c>
      <c r="B2743" s="6" t="str">
        <f>IFERROR(IF(Table1[[#This Row],[Multi-lens? 1]]="No", 1, IF(Table1[[#This Row],[Multi-lens? 1]]="Dual", 2, IF(Table1[[#This Row],[Multi-lens? 1]]="Quad", 4, ""))),"")</f>
        <v/>
      </c>
      <c r="C2743" s="6" t="e">
        <f t="shared" si="258"/>
        <v>#VALUE!</v>
      </c>
      <c r="D2743" s="6" t="e">
        <f t="shared" si="259"/>
        <v>#VALUE!</v>
      </c>
      <c r="E2743" s="6" t="e">
        <f t="shared" si="260"/>
        <v>#VALUE!</v>
      </c>
      <c r="F2743" s="6" t="e">
        <f t="shared" si="261"/>
        <v>#VALUE!</v>
      </c>
      <c r="H2743" s="6" t="str">
        <f>IFERROR(IF(Table1[[#This Row],[Multi-lens? 1]]="No", 1, IF(Table1[[#This Row],[Multi-lens? 1]]="Dual", 2, IF(Table1[[#This Row],[Multi-lens? 1]]="Quad", 4, ""))),"")</f>
        <v/>
      </c>
      <c r="I2743" s="9" t="str">
        <f>IFERROR(Table1[[#This Row],[Name]],"")</f>
        <v/>
      </c>
      <c r="K2743" s="3" t="str">
        <f t="shared" si="256"/>
        <v/>
      </c>
      <c r="M2743" s="4" t="e">
        <f>IF(Table1[[#This Row],[Import to Gateway Calculator?]]="Yes",IFERROR(Table1[[#This Row],[Streaming Resolution '[MP']]],""),0)</f>
        <v>#VALUE!</v>
      </c>
      <c r="N2743" s="4" t="e">
        <f>IF(Table1[[#This Row],[Import to Gateway Calculator?]]="Yes",IFERROR(Table1[[#This Row],[Recording Resolution '[MP']]],""),0)</f>
        <v>#VALUE!</v>
      </c>
      <c r="O2743" s="4" t="e">
        <f>IF(Table1[[#This Row],[Import to Gateway Calculator?]]="Yes",IFERROR(Table1[[#This Row],[Frame Rate '[FPS'] 1]],""),0)</f>
        <v>#VALUE!</v>
      </c>
      <c r="P2743" s="4" t="e">
        <f>IF(Table1[[#This Row],[Import to Gateway Calculator?]]="Yes",IFERROR(Table1[[#This Row],[Days of Storage 1]],""),0)</f>
        <v>#VALUE!</v>
      </c>
    </row>
    <row r="2744" spans="1:16" x14ac:dyDescent="0.25">
      <c r="A2744" s="5" t="e">
        <f t="shared" si="257"/>
        <v>#VALUE!</v>
      </c>
      <c r="B2744" s="6" t="str">
        <f>IFERROR(IF(Table1[[#This Row],[Multi-lens? 1]]="No", 1, IF(Table1[[#This Row],[Multi-lens? 1]]="Dual", 2, IF(Table1[[#This Row],[Multi-lens? 1]]="Quad", 4, ""))),"")</f>
        <v/>
      </c>
      <c r="C2744" s="6" t="e">
        <f t="shared" si="258"/>
        <v>#VALUE!</v>
      </c>
      <c r="D2744" s="6" t="e">
        <f t="shared" si="259"/>
        <v>#VALUE!</v>
      </c>
      <c r="E2744" s="6" t="e">
        <f t="shared" si="260"/>
        <v>#VALUE!</v>
      </c>
      <c r="F2744" s="6" t="e">
        <f t="shared" si="261"/>
        <v>#VALUE!</v>
      </c>
      <c r="H2744" s="6" t="str">
        <f>IFERROR(IF(Table1[[#This Row],[Multi-lens? 1]]="No", 1, IF(Table1[[#This Row],[Multi-lens? 1]]="Dual", 2, IF(Table1[[#This Row],[Multi-lens? 1]]="Quad", 4, ""))),"")</f>
        <v/>
      </c>
      <c r="I2744" s="9" t="str">
        <f>IFERROR(Table1[[#This Row],[Name]],"")</f>
        <v/>
      </c>
      <c r="K2744" s="3" t="str">
        <f t="shared" si="256"/>
        <v/>
      </c>
      <c r="M2744" s="4" t="e">
        <f>IF(Table1[[#This Row],[Import to Gateway Calculator?]]="Yes",IFERROR(Table1[[#This Row],[Streaming Resolution '[MP']]],""),0)</f>
        <v>#VALUE!</v>
      </c>
      <c r="N2744" s="4" t="e">
        <f>IF(Table1[[#This Row],[Import to Gateway Calculator?]]="Yes",IFERROR(Table1[[#This Row],[Recording Resolution '[MP']]],""),0)</f>
        <v>#VALUE!</v>
      </c>
      <c r="O2744" s="4" t="e">
        <f>IF(Table1[[#This Row],[Import to Gateway Calculator?]]="Yes",IFERROR(Table1[[#This Row],[Frame Rate '[FPS'] 1]],""),0)</f>
        <v>#VALUE!</v>
      </c>
      <c r="P2744" s="4" t="e">
        <f>IF(Table1[[#This Row],[Import to Gateway Calculator?]]="Yes",IFERROR(Table1[[#This Row],[Days of Storage 1]],""),0)</f>
        <v>#VALUE!</v>
      </c>
    </row>
    <row r="2745" spans="1:16" x14ac:dyDescent="0.25">
      <c r="A2745" s="5" t="e">
        <f t="shared" si="257"/>
        <v>#VALUE!</v>
      </c>
      <c r="B2745" s="6" t="str">
        <f>IFERROR(IF(Table1[[#This Row],[Multi-lens? 1]]="No", 1, IF(Table1[[#This Row],[Multi-lens? 1]]="Dual", 2, IF(Table1[[#This Row],[Multi-lens? 1]]="Quad", 4, ""))),"")</f>
        <v/>
      </c>
      <c r="C2745" s="6" t="e">
        <f t="shared" si="258"/>
        <v>#VALUE!</v>
      </c>
      <c r="D2745" s="6" t="e">
        <f t="shared" si="259"/>
        <v>#VALUE!</v>
      </c>
      <c r="E2745" s="6" t="e">
        <f t="shared" si="260"/>
        <v>#VALUE!</v>
      </c>
      <c r="F2745" s="6" t="e">
        <f t="shared" si="261"/>
        <v>#VALUE!</v>
      </c>
      <c r="H2745" s="6" t="str">
        <f>IFERROR(IF(Table1[[#This Row],[Multi-lens? 1]]="No", 1, IF(Table1[[#This Row],[Multi-lens? 1]]="Dual", 2, IF(Table1[[#This Row],[Multi-lens? 1]]="Quad", 4, ""))),"")</f>
        <v/>
      </c>
      <c r="I2745" s="9" t="str">
        <f>IFERROR(Table1[[#This Row],[Name]],"")</f>
        <v/>
      </c>
      <c r="K2745" s="3" t="str">
        <f t="shared" si="256"/>
        <v/>
      </c>
      <c r="M2745" s="4" t="e">
        <f>IF(Table1[[#This Row],[Import to Gateway Calculator?]]="Yes",IFERROR(Table1[[#This Row],[Streaming Resolution '[MP']]],""),0)</f>
        <v>#VALUE!</v>
      </c>
      <c r="N2745" s="4" t="e">
        <f>IF(Table1[[#This Row],[Import to Gateway Calculator?]]="Yes",IFERROR(Table1[[#This Row],[Recording Resolution '[MP']]],""),0)</f>
        <v>#VALUE!</v>
      </c>
      <c r="O2745" s="4" t="e">
        <f>IF(Table1[[#This Row],[Import to Gateway Calculator?]]="Yes",IFERROR(Table1[[#This Row],[Frame Rate '[FPS'] 1]],""),0)</f>
        <v>#VALUE!</v>
      </c>
      <c r="P2745" s="4" t="e">
        <f>IF(Table1[[#This Row],[Import to Gateway Calculator?]]="Yes",IFERROR(Table1[[#This Row],[Days of Storage 1]],""),0)</f>
        <v>#VALUE!</v>
      </c>
    </row>
    <row r="2746" spans="1:16" x14ac:dyDescent="0.25">
      <c r="A2746" s="5" t="e">
        <f t="shared" si="257"/>
        <v>#VALUE!</v>
      </c>
      <c r="B2746" s="6" t="str">
        <f>IFERROR(IF(Table1[[#This Row],[Multi-lens? 1]]="No", 1, IF(Table1[[#This Row],[Multi-lens? 1]]="Dual", 2, IF(Table1[[#This Row],[Multi-lens? 1]]="Quad", 4, ""))),"")</f>
        <v/>
      </c>
      <c r="C2746" s="6" t="e">
        <f t="shared" si="258"/>
        <v>#VALUE!</v>
      </c>
      <c r="D2746" s="6" t="e">
        <f t="shared" si="259"/>
        <v>#VALUE!</v>
      </c>
      <c r="E2746" s="6" t="e">
        <f t="shared" si="260"/>
        <v>#VALUE!</v>
      </c>
      <c r="F2746" s="6" t="e">
        <f t="shared" si="261"/>
        <v>#VALUE!</v>
      </c>
      <c r="H2746" s="6" t="str">
        <f>IFERROR(IF(Table1[[#This Row],[Multi-lens? 1]]="No", 1, IF(Table1[[#This Row],[Multi-lens? 1]]="Dual", 2, IF(Table1[[#This Row],[Multi-lens? 1]]="Quad", 4, ""))),"")</f>
        <v/>
      </c>
      <c r="I2746" s="9" t="str">
        <f>IFERROR(Table1[[#This Row],[Name]],"")</f>
        <v/>
      </c>
      <c r="K2746" s="3" t="str">
        <f t="shared" si="256"/>
        <v/>
      </c>
      <c r="M2746" s="4" t="e">
        <f>IF(Table1[[#This Row],[Import to Gateway Calculator?]]="Yes",IFERROR(Table1[[#This Row],[Streaming Resolution '[MP']]],""),0)</f>
        <v>#VALUE!</v>
      </c>
      <c r="N2746" s="4" t="e">
        <f>IF(Table1[[#This Row],[Import to Gateway Calculator?]]="Yes",IFERROR(Table1[[#This Row],[Recording Resolution '[MP']]],""),0)</f>
        <v>#VALUE!</v>
      </c>
      <c r="O2746" s="4" t="e">
        <f>IF(Table1[[#This Row],[Import to Gateway Calculator?]]="Yes",IFERROR(Table1[[#This Row],[Frame Rate '[FPS'] 1]],""),0)</f>
        <v>#VALUE!</v>
      </c>
      <c r="P2746" s="4" t="e">
        <f>IF(Table1[[#This Row],[Import to Gateway Calculator?]]="Yes",IFERROR(Table1[[#This Row],[Days of Storage 1]],""),0)</f>
        <v>#VALUE!</v>
      </c>
    </row>
    <row r="2747" spans="1:16" x14ac:dyDescent="0.25">
      <c r="A2747" s="5" t="e">
        <f t="shared" si="257"/>
        <v>#VALUE!</v>
      </c>
      <c r="B2747" s="6" t="str">
        <f>IFERROR(IF(Table1[[#This Row],[Multi-lens? 1]]="No", 1, IF(Table1[[#This Row],[Multi-lens? 1]]="Dual", 2, IF(Table1[[#This Row],[Multi-lens? 1]]="Quad", 4, ""))),"")</f>
        <v/>
      </c>
      <c r="C2747" s="6" t="e">
        <f t="shared" si="258"/>
        <v>#VALUE!</v>
      </c>
      <c r="D2747" s="6" t="e">
        <f t="shared" si="259"/>
        <v>#VALUE!</v>
      </c>
      <c r="E2747" s="6" t="e">
        <f t="shared" si="260"/>
        <v>#VALUE!</v>
      </c>
      <c r="F2747" s="6" t="e">
        <f t="shared" si="261"/>
        <v>#VALUE!</v>
      </c>
      <c r="H2747" s="6" t="str">
        <f>IFERROR(IF(Table1[[#This Row],[Multi-lens? 1]]="No", 1, IF(Table1[[#This Row],[Multi-lens? 1]]="Dual", 2, IF(Table1[[#This Row],[Multi-lens? 1]]="Quad", 4, ""))),"")</f>
        <v/>
      </c>
      <c r="I2747" s="9" t="str">
        <f>IFERROR(Table1[[#This Row],[Name]],"")</f>
        <v/>
      </c>
      <c r="K2747" s="3" t="str">
        <f t="shared" si="256"/>
        <v/>
      </c>
      <c r="M2747" s="4" t="e">
        <f>IF(Table1[[#This Row],[Import to Gateway Calculator?]]="Yes",IFERROR(Table1[[#This Row],[Streaming Resolution '[MP']]],""),0)</f>
        <v>#VALUE!</v>
      </c>
      <c r="N2747" s="4" t="e">
        <f>IF(Table1[[#This Row],[Import to Gateway Calculator?]]="Yes",IFERROR(Table1[[#This Row],[Recording Resolution '[MP']]],""),0)</f>
        <v>#VALUE!</v>
      </c>
      <c r="O2747" s="4" t="e">
        <f>IF(Table1[[#This Row],[Import to Gateway Calculator?]]="Yes",IFERROR(Table1[[#This Row],[Frame Rate '[FPS'] 1]],""),0)</f>
        <v>#VALUE!</v>
      </c>
      <c r="P2747" s="4" t="e">
        <f>IF(Table1[[#This Row],[Import to Gateway Calculator?]]="Yes",IFERROR(Table1[[#This Row],[Days of Storage 1]],""),0)</f>
        <v>#VALUE!</v>
      </c>
    </row>
    <row r="2748" spans="1:16" x14ac:dyDescent="0.25">
      <c r="A2748" s="5" t="e">
        <f t="shared" si="257"/>
        <v>#VALUE!</v>
      </c>
      <c r="B2748" s="6" t="str">
        <f>IFERROR(IF(Table1[[#This Row],[Multi-lens? 1]]="No", 1, IF(Table1[[#This Row],[Multi-lens? 1]]="Dual", 2, IF(Table1[[#This Row],[Multi-lens? 1]]="Quad", 4, ""))),"")</f>
        <v/>
      </c>
      <c r="C2748" s="6" t="e">
        <f t="shared" si="258"/>
        <v>#VALUE!</v>
      </c>
      <c r="D2748" s="6" t="e">
        <f t="shared" si="259"/>
        <v>#VALUE!</v>
      </c>
      <c r="E2748" s="6" t="e">
        <f t="shared" si="260"/>
        <v>#VALUE!</v>
      </c>
      <c r="F2748" s="6" t="e">
        <f t="shared" si="261"/>
        <v>#VALUE!</v>
      </c>
      <c r="H2748" s="6" t="str">
        <f>IFERROR(IF(Table1[[#This Row],[Multi-lens? 1]]="No", 1, IF(Table1[[#This Row],[Multi-lens? 1]]="Dual", 2, IF(Table1[[#This Row],[Multi-lens? 1]]="Quad", 4, ""))),"")</f>
        <v/>
      </c>
      <c r="I2748" s="9" t="str">
        <f>IFERROR(Table1[[#This Row],[Name]],"")</f>
        <v/>
      </c>
      <c r="K2748" s="3" t="str">
        <f t="shared" si="256"/>
        <v/>
      </c>
      <c r="M2748" s="4" t="e">
        <f>IF(Table1[[#This Row],[Import to Gateway Calculator?]]="Yes",IFERROR(Table1[[#This Row],[Streaming Resolution '[MP']]],""),0)</f>
        <v>#VALUE!</v>
      </c>
      <c r="N2748" s="4" t="e">
        <f>IF(Table1[[#This Row],[Import to Gateway Calculator?]]="Yes",IFERROR(Table1[[#This Row],[Recording Resolution '[MP']]],""),0)</f>
        <v>#VALUE!</v>
      </c>
      <c r="O2748" s="4" t="e">
        <f>IF(Table1[[#This Row],[Import to Gateway Calculator?]]="Yes",IFERROR(Table1[[#This Row],[Frame Rate '[FPS'] 1]],""),0)</f>
        <v>#VALUE!</v>
      </c>
      <c r="P2748" s="4" t="e">
        <f>IF(Table1[[#This Row],[Import to Gateway Calculator?]]="Yes",IFERROR(Table1[[#This Row],[Days of Storage 1]],""),0)</f>
        <v>#VALUE!</v>
      </c>
    </row>
    <row r="2749" spans="1:16" x14ac:dyDescent="0.25">
      <c r="A2749" s="5" t="e">
        <f t="shared" si="257"/>
        <v>#VALUE!</v>
      </c>
      <c r="B2749" s="6" t="str">
        <f>IFERROR(IF(Table1[[#This Row],[Multi-lens? 1]]="No", 1, IF(Table1[[#This Row],[Multi-lens? 1]]="Dual", 2, IF(Table1[[#This Row],[Multi-lens? 1]]="Quad", 4, ""))),"")</f>
        <v/>
      </c>
      <c r="C2749" s="6" t="e">
        <f t="shared" si="258"/>
        <v>#VALUE!</v>
      </c>
      <c r="D2749" s="6" t="e">
        <f t="shared" si="259"/>
        <v>#VALUE!</v>
      </c>
      <c r="E2749" s="6" t="e">
        <f t="shared" si="260"/>
        <v>#VALUE!</v>
      </c>
      <c r="F2749" s="6" t="e">
        <f t="shared" si="261"/>
        <v>#VALUE!</v>
      </c>
      <c r="H2749" s="6" t="str">
        <f>IFERROR(IF(Table1[[#This Row],[Multi-lens? 1]]="No", 1, IF(Table1[[#This Row],[Multi-lens? 1]]="Dual", 2, IF(Table1[[#This Row],[Multi-lens? 1]]="Quad", 4, ""))),"")</f>
        <v/>
      </c>
      <c r="I2749" s="9" t="str">
        <f>IFERROR(Table1[[#This Row],[Name]],"")</f>
        <v/>
      </c>
      <c r="K2749" s="3" t="str">
        <f t="shared" si="256"/>
        <v/>
      </c>
      <c r="M2749" s="4" t="e">
        <f>IF(Table1[[#This Row],[Import to Gateway Calculator?]]="Yes",IFERROR(Table1[[#This Row],[Streaming Resolution '[MP']]],""),0)</f>
        <v>#VALUE!</v>
      </c>
      <c r="N2749" s="4" t="e">
        <f>IF(Table1[[#This Row],[Import to Gateway Calculator?]]="Yes",IFERROR(Table1[[#This Row],[Recording Resolution '[MP']]],""),0)</f>
        <v>#VALUE!</v>
      </c>
      <c r="O2749" s="4" t="e">
        <f>IF(Table1[[#This Row],[Import to Gateway Calculator?]]="Yes",IFERROR(Table1[[#This Row],[Frame Rate '[FPS'] 1]],""),0)</f>
        <v>#VALUE!</v>
      </c>
      <c r="P2749" s="4" t="e">
        <f>IF(Table1[[#This Row],[Import to Gateway Calculator?]]="Yes",IFERROR(Table1[[#This Row],[Days of Storage 1]],""),0)</f>
        <v>#VALUE!</v>
      </c>
    </row>
    <row r="2750" spans="1:16" x14ac:dyDescent="0.25">
      <c r="A2750" s="5" t="e">
        <f t="shared" si="257"/>
        <v>#VALUE!</v>
      </c>
      <c r="B2750" s="6" t="str">
        <f>IFERROR(IF(Table1[[#This Row],[Multi-lens? 1]]="No", 1, IF(Table1[[#This Row],[Multi-lens? 1]]="Dual", 2, IF(Table1[[#This Row],[Multi-lens? 1]]="Quad", 4, ""))),"")</f>
        <v/>
      </c>
      <c r="C2750" s="6" t="e">
        <f t="shared" si="258"/>
        <v>#VALUE!</v>
      </c>
      <c r="D2750" s="6" t="e">
        <f t="shared" si="259"/>
        <v>#VALUE!</v>
      </c>
      <c r="E2750" s="6" t="e">
        <f t="shared" si="260"/>
        <v>#VALUE!</v>
      </c>
      <c r="F2750" s="6" t="e">
        <f t="shared" si="261"/>
        <v>#VALUE!</v>
      </c>
      <c r="H2750" s="6" t="str">
        <f>IFERROR(IF(Table1[[#This Row],[Multi-lens? 1]]="No", 1, IF(Table1[[#This Row],[Multi-lens? 1]]="Dual", 2, IF(Table1[[#This Row],[Multi-lens? 1]]="Quad", 4, ""))),"")</f>
        <v/>
      </c>
      <c r="I2750" s="9" t="str">
        <f>IFERROR(Table1[[#This Row],[Name]],"")</f>
        <v/>
      </c>
      <c r="K2750" s="3" t="str">
        <f t="shared" si="256"/>
        <v/>
      </c>
      <c r="M2750" s="4" t="e">
        <f>IF(Table1[[#This Row],[Import to Gateway Calculator?]]="Yes",IFERROR(Table1[[#This Row],[Streaming Resolution '[MP']]],""),0)</f>
        <v>#VALUE!</v>
      </c>
      <c r="N2750" s="4" t="e">
        <f>IF(Table1[[#This Row],[Import to Gateway Calculator?]]="Yes",IFERROR(Table1[[#This Row],[Recording Resolution '[MP']]],""),0)</f>
        <v>#VALUE!</v>
      </c>
      <c r="O2750" s="4" t="e">
        <f>IF(Table1[[#This Row],[Import to Gateway Calculator?]]="Yes",IFERROR(Table1[[#This Row],[Frame Rate '[FPS'] 1]],""),0)</f>
        <v>#VALUE!</v>
      </c>
      <c r="P2750" s="4" t="e">
        <f>IF(Table1[[#This Row],[Import to Gateway Calculator?]]="Yes",IFERROR(Table1[[#This Row],[Days of Storage 1]],""),0)</f>
        <v>#VALUE!</v>
      </c>
    </row>
    <row r="2751" spans="1:16" x14ac:dyDescent="0.25">
      <c r="A2751" s="5" t="e">
        <f t="shared" si="257"/>
        <v>#VALUE!</v>
      </c>
      <c r="B2751" s="6" t="str">
        <f>IFERROR(IF(Table1[[#This Row],[Multi-lens? 1]]="No", 1, IF(Table1[[#This Row],[Multi-lens? 1]]="Dual", 2, IF(Table1[[#This Row],[Multi-lens? 1]]="Quad", 4, ""))),"")</f>
        <v/>
      </c>
      <c r="C2751" s="6" t="e">
        <f t="shared" si="258"/>
        <v>#VALUE!</v>
      </c>
      <c r="D2751" s="6" t="e">
        <f t="shared" si="259"/>
        <v>#VALUE!</v>
      </c>
      <c r="E2751" s="6" t="e">
        <f t="shared" si="260"/>
        <v>#VALUE!</v>
      </c>
      <c r="F2751" s="6" t="e">
        <f t="shared" si="261"/>
        <v>#VALUE!</v>
      </c>
      <c r="H2751" s="6" t="str">
        <f>IFERROR(IF(Table1[[#This Row],[Multi-lens? 1]]="No", 1, IF(Table1[[#This Row],[Multi-lens? 1]]="Dual", 2, IF(Table1[[#This Row],[Multi-lens? 1]]="Quad", 4, ""))),"")</f>
        <v/>
      </c>
      <c r="I2751" s="9" t="str">
        <f>IFERROR(Table1[[#This Row],[Name]],"")</f>
        <v/>
      </c>
      <c r="K2751" s="3" t="str">
        <f t="shared" si="256"/>
        <v/>
      </c>
      <c r="M2751" s="4" t="e">
        <f>IF(Table1[[#This Row],[Import to Gateway Calculator?]]="Yes",IFERROR(Table1[[#This Row],[Streaming Resolution '[MP']]],""),0)</f>
        <v>#VALUE!</v>
      </c>
      <c r="N2751" s="4" t="e">
        <f>IF(Table1[[#This Row],[Import to Gateway Calculator?]]="Yes",IFERROR(Table1[[#This Row],[Recording Resolution '[MP']]],""),0)</f>
        <v>#VALUE!</v>
      </c>
      <c r="O2751" s="4" t="e">
        <f>IF(Table1[[#This Row],[Import to Gateway Calculator?]]="Yes",IFERROR(Table1[[#This Row],[Frame Rate '[FPS'] 1]],""),0)</f>
        <v>#VALUE!</v>
      </c>
      <c r="P2751" s="4" t="e">
        <f>IF(Table1[[#This Row],[Import to Gateway Calculator?]]="Yes",IFERROR(Table1[[#This Row],[Days of Storage 1]],""),0)</f>
        <v>#VALUE!</v>
      </c>
    </row>
    <row r="2752" spans="1:16" x14ac:dyDescent="0.25">
      <c r="A2752" s="5" t="e">
        <f t="shared" si="257"/>
        <v>#VALUE!</v>
      </c>
      <c r="B2752" s="6" t="str">
        <f>IFERROR(IF(Table1[[#This Row],[Multi-lens? 1]]="No", 1, IF(Table1[[#This Row],[Multi-lens? 1]]="Dual", 2, IF(Table1[[#This Row],[Multi-lens? 1]]="Quad", 4, ""))),"")</f>
        <v/>
      </c>
      <c r="C2752" s="6" t="e">
        <f t="shared" si="258"/>
        <v>#VALUE!</v>
      </c>
      <c r="D2752" s="6" t="e">
        <f t="shared" si="259"/>
        <v>#VALUE!</v>
      </c>
      <c r="E2752" s="6" t="e">
        <f t="shared" si="260"/>
        <v>#VALUE!</v>
      </c>
      <c r="F2752" s="6" t="e">
        <f t="shared" si="261"/>
        <v>#VALUE!</v>
      </c>
      <c r="H2752" s="6" t="str">
        <f>IFERROR(IF(Table1[[#This Row],[Multi-lens? 1]]="No", 1, IF(Table1[[#This Row],[Multi-lens? 1]]="Dual", 2, IF(Table1[[#This Row],[Multi-lens? 1]]="Quad", 4, ""))),"")</f>
        <v/>
      </c>
      <c r="I2752" s="9" t="str">
        <f>IFERROR(Table1[[#This Row],[Name]],"")</f>
        <v/>
      </c>
      <c r="K2752" s="3" t="str">
        <f t="shared" si="256"/>
        <v/>
      </c>
      <c r="M2752" s="4" t="e">
        <f>IF(Table1[[#This Row],[Import to Gateway Calculator?]]="Yes",IFERROR(Table1[[#This Row],[Streaming Resolution '[MP']]],""),0)</f>
        <v>#VALUE!</v>
      </c>
      <c r="N2752" s="4" t="e">
        <f>IF(Table1[[#This Row],[Import to Gateway Calculator?]]="Yes",IFERROR(Table1[[#This Row],[Recording Resolution '[MP']]],""),0)</f>
        <v>#VALUE!</v>
      </c>
      <c r="O2752" s="4" t="e">
        <f>IF(Table1[[#This Row],[Import to Gateway Calculator?]]="Yes",IFERROR(Table1[[#This Row],[Frame Rate '[FPS'] 1]],""),0)</f>
        <v>#VALUE!</v>
      </c>
      <c r="P2752" s="4" t="e">
        <f>IF(Table1[[#This Row],[Import to Gateway Calculator?]]="Yes",IFERROR(Table1[[#This Row],[Days of Storage 1]],""),0)</f>
        <v>#VALUE!</v>
      </c>
    </row>
    <row r="2753" spans="1:16" x14ac:dyDescent="0.25">
      <c r="A2753" s="5" t="e">
        <f t="shared" si="257"/>
        <v>#VALUE!</v>
      </c>
      <c r="B2753" s="6" t="str">
        <f>IFERROR(IF(Table1[[#This Row],[Multi-lens? 1]]="No", 1, IF(Table1[[#This Row],[Multi-lens? 1]]="Dual", 2, IF(Table1[[#This Row],[Multi-lens? 1]]="Quad", 4, ""))),"")</f>
        <v/>
      </c>
      <c r="C2753" s="6" t="e">
        <f t="shared" si="258"/>
        <v>#VALUE!</v>
      </c>
      <c r="D2753" s="6" t="e">
        <f t="shared" si="259"/>
        <v>#VALUE!</v>
      </c>
      <c r="E2753" s="6" t="e">
        <f t="shared" si="260"/>
        <v>#VALUE!</v>
      </c>
      <c r="F2753" s="6" t="e">
        <f t="shared" si="261"/>
        <v>#VALUE!</v>
      </c>
      <c r="H2753" s="6" t="str">
        <f>IFERROR(IF(Table1[[#This Row],[Multi-lens? 1]]="No", 1, IF(Table1[[#This Row],[Multi-lens? 1]]="Dual", 2, IF(Table1[[#This Row],[Multi-lens? 1]]="Quad", 4, ""))),"")</f>
        <v/>
      </c>
      <c r="I2753" s="9" t="str">
        <f>IFERROR(Table1[[#This Row],[Name]],"")</f>
        <v/>
      </c>
      <c r="K2753" s="3" t="str">
        <f t="shared" si="256"/>
        <v/>
      </c>
      <c r="M2753" s="4" t="e">
        <f>IF(Table1[[#This Row],[Import to Gateway Calculator?]]="Yes",IFERROR(Table1[[#This Row],[Streaming Resolution '[MP']]],""),0)</f>
        <v>#VALUE!</v>
      </c>
      <c r="N2753" s="4" t="e">
        <f>IF(Table1[[#This Row],[Import to Gateway Calculator?]]="Yes",IFERROR(Table1[[#This Row],[Recording Resolution '[MP']]],""),0)</f>
        <v>#VALUE!</v>
      </c>
      <c r="O2753" s="4" t="e">
        <f>IF(Table1[[#This Row],[Import to Gateway Calculator?]]="Yes",IFERROR(Table1[[#This Row],[Frame Rate '[FPS'] 1]],""),0)</f>
        <v>#VALUE!</v>
      </c>
      <c r="P2753" s="4" t="e">
        <f>IF(Table1[[#This Row],[Import to Gateway Calculator?]]="Yes",IFERROR(Table1[[#This Row],[Days of Storage 1]],""),0)</f>
        <v>#VALUE!</v>
      </c>
    </row>
    <row r="2754" spans="1:16" x14ac:dyDescent="0.25">
      <c r="A2754" s="5" t="e">
        <f t="shared" si="257"/>
        <v>#VALUE!</v>
      </c>
      <c r="B2754" s="6" t="str">
        <f>IFERROR(IF(Table1[[#This Row],[Multi-lens? 1]]="No", 1, IF(Table1[[#This Row],[Multi-lens? 1]]="Dual", 2, IF(Table1[[#This Row],[Multi-lens? 1]]="Quad", 4, ""))),"")</f>
        <v/>
      </c>
      <c r="C2754" s="6" t="e">
        <f t="shared" si="258"/>
        <v>#VALUE!</v>
      </c>
      <c r="D2754" s="6" t="e">
        <f t="shared" si="259"/>
        <v>#VALUE!</v>
      </c>
      <c r="E2754" s="6" t="e">
        <f t="shared" si="260"/>
        <v>#VALUE!</v>
      </c>
      <c r="F2754" s="6" t="e">
        <f t="shared" si="261"/>
        <v>#VALUE!</v>
      </c>
      <c r="H2754" s="6" t="str">
        <f>IFERROR(IF(Table1[[#This Row],[Multi-lens? 1]]="No", 1, IF(Table1[[#This Row],[Multi-lens? 1]]="Dual", 2, IF(Table1[[#This Row],[Multi-lens? 1]]="Quad", 4, ""))),"")</f>
        <v/>
      </c>
      <c r="I2754" s="9" t="str">
        <f>IFERROR(Table1[[#This Row],[Name]],"")</f>
        <v/>
      </c>
      <c r="K2754" s="3" t="str">
        <f t="shared" si="256"/>
        <v/>
      </c>
      <c r="M2754" s="4" t="e">
        <f>IF(Table1[[#This Row],[Import to Gateway Calculator?]]="Yes",IFERROR(Table1[[#This Row],[Streaming Resolution '[MP']]],""),0)</f>
        <v>#VALUE!</v>
      </c>
      <c r="N2754" s="4" t="e">
        <f>IF(Table1[[#This Row],[Import to Gateway Calculator?]]="Yes",IFERROR(Table1[[#This Row],[Recording Resolution '[MP']]],""),0)</f>
        <v>#VALUE!</v>
      </c>
      <c r="O2754" s="4" t="e">
        <f>IF(Table1[[#This Row],[Import to Gateway Calculator?]]="Yes",IFERROR(Table1[[#This Row],[Frame Rate '[FPS'] 1]],""),0)</f>
        <v>#VALUE!</v>
      </c>
      <c r="P2754" s="4" t="e">
        <f>IF(Table1[[#This Row],[Import to Gateway Calculator?]]="Yes",IFERROR(Table1[[#This Row],[Days of Storage 1]],""),0)</f>
        <v>#VALUE!</v>
      </c>
    </row>
    <row r="2755" spans="1:16" x14ac:dyDescent="0.25">
      <c r="A2755" s="5" t="e">
        <f t="shared" si="257"/>
        <v>#VALUE!</v>
      </c>
      <c r="B2755" s="6" t="str">
        <f>IFERROR(IF(Table1[[#This Row],[Multi-lens? 1]]="No", 1, IF(Table1[[#This Row],[Multi-lens? 1]]="Dual", 2, IF(Table1[[#This Row],[Multi-lens? 1]]="Quad", 4, ""))),"")</f>
        <v/>
      </c>
      <c r="C2755" s="6" t="e">
        <f t="shared" si="258"/>
        <v>#VALUE!</v>
      </c>
      <c r="D2755" s="6" t="e">
        <f t="shared" si="259"/>
        <v>#VALUE!</v>
      </c>
      <c r="E2755" s="6" t="e">
        <f t="shared" si="260"/>
        <v>#VALUE!</v>
      </c>
      <c r="F2755" s="6" t="e">
        <f t="shared" si="261"/>
        <v>#VALUE!</v>
      </c>
      <c r="H2755" s="6" t="str">
        <f>IFERROR(IF(Table1[[#This Row],[Multi-lens? 1]]="No", 1, IF(Table1[[#This Row],[Multi-lens? 1]]="Dual", 2, IF(Table1[[#This Row],[Multi-lens? 1]]="Quad", 4, ""))),"")</f>
        <v/>
      </c>
      <c r="I2755" s="9" t="str">
        <f>IFERROR(Table1[[#This Row],[Name]],"")</f>
        <v/>
      </c>
      <c r="K2755" s="3" t="str">
        <f t="shared" ref="K2755:K2818" si="262">IFERROR(IF(I2755=0,"",I2755),"")</f>
        <v/>
      </c>
      <c r="M2755" s="4" t="e">
        <f>IF(Table1[[#This Row],[Import to Gateway Calculator?]]="Yes",IFERROR(Table1[[#This Row],[Streaming Resolution '[MP']]],""),0)</f>
        <v>#VALUE!</v>
      </c>
      <c r="N2755" s="4" t="e">
        <f>IF(Table1[[#This Row],[Import to Gateway Calculator?]]="Yes",IFERROR(Table1[[#This Row],[Recording Resolution '[MP']]],""),0)</f>
        <v>#VALUE!</v>
      </c>
      <c r="O2755" s="4" t="e">
        <f>IF(Table1[[#This Row],[Import to Gateway Calculator?]]="Yes",IFERROR(Table1[[#This Row],[Frame Rate '[FPS'] 1]],""),0)</f>
        <v>#VALUE!</v>
      </c>
      <c r="P2755" s="4" t="e">
        <f>IF(Table1[[#This Row],[Import to Gateway Calculator?]]="Yes",IFERROR(Table1[[#This Row],[Days of Storage 1]],""),0)</f>
        <v>#VALUE!</v>
      </c>
    </row>
    <row r="2756" spans="1:16" x14ac:dyDescent="0.25">
      <c r="A2756" s="5" t="e">
        <f t="shared" si="257"/>
        <v>#VALUE!</v>
      </c>
      <c r="B2756" s="6" t="str">
        <f>IFERROR(IF(Table1[[#This Row],[Multi-lens? 1]]="No", 1, IF(Table1[[#This Row],[Multi-lens? 1]]="Dual", 2, IF(Table1[[#This Row],[Multi-lens? 1]]="Quad", 4, ""))),"")</f>
        <v/>
      </c>
      <c r="C2756" s="6" t="e">
        <f t="shared" si="258"/>
        <v>#VALUE!</v>
      </c>
      <c r="D2756" s="6" t="e">
        <f t="shared" si="259"/>
        <v>#VALUE!</v>
      </c>
      <c r="E2756" s="6" t="e">
        <f t="shared" si="260"/>
        <v>#VALUE!</v>
      </c>
      <c r="F2756" s="6" t="e">
        <f t="shared" si="261"/>
        <v>#VALUE!</v>
      </c>
      <c r="H2756" s="6" t="str">
        <f>IFERROR(IF(Table1[[#This Row],[Multi-lens? 1]]="No", 1, IF(Table1[[#This Row],[Multi-lens? 1]]="Dual", 2, IF(Table1[[#This Row],[Multi-lens? 1]]="Quad", 4, ""))),"")</f>
        <v/>
      </c>
      <c r="I2756" s="9" t="str">
        <f>IFERROR(Table1[[#This Row],[Name]],"")</f>
        <v/>
      </c>
      <c r="K2756" s="3" t="str">
        <f t="shared" si="262"/>
        <v/>
      </c>
      <c r="M2756" s="4" t="e">
        <f>IF(Table1[[#This Row],[Import to Gateway Calculator?]]="Yes",IFERROR(Table1[[#This Row],[Streaming Resolution '[MP']]],""),0)</f>
        <v>#VALUE!</v>
      </c>
      <c r="N2756" s="4" t="e">
        <f>IF(Table1[[#This Row],[Import to Gateway Calculator?]]="Yes",IFERROR(Table1[[#This Row],[Recording Resolution '[MP']]],""),0)</f>
        <v>#VALUE!</v>
      </c>
      <c r="O2756" s="4" t="e">
        <f>IF(Table1[[#This Row],[Import to Gateway Calculator?]]="Yes",IFERROR(Table1[[#This Row],[Frame Rate '[FPS'] 1]],""),0)</f>
        <v>#VALUE!</v>
      </c>
      <c r="P2756" s="4" t="e">
        <f>IF(Table1[[#This Row],[Import to Gateway Calculator?]]="Yes",IFERROR(Table1[[#This Row],[Days of Storage 1]],""),0)</f>
        <v>#VALUE!</v>
      </c>
    </row>
    <row r="2757" spans="1:16" x14ac:dyDescent="0.25">
      <c r="A2757" s="5" t="e">
        <f t="shared" si="257"/>
        <v>#VALUE!</v>
      </c>
      <c r="B2757" s="6" t="str">
        <f>IFERROR(IF(Table1[[#This Row],[Multi-lens? 1]]="No", 1, IF(Table1[[#This Row],[Multi-lens? 1]]="Dual", 2, IF(Table1[[#This Row],[Multi-lens? 1]]="Quad", 4, ""))),"")</f>
        <v/>
      </c>
      <c r="C2757" s="6" t="e">
        <f t="shared" si="258"/>
        <v>#VALUE!</v>
      </c>
      <c r="D2757" s="6" t="e">
        <f t="shared" si="259"/>
        <v>#VALUE!</v>
      </c>
      <c r="E2757" s="6" t="e">
        <f t="shared" si="260"/>
        <v>#VALUE!</v>
      </c>
      <c r="F2757" s="6" t="e">
        <f t="shared" si="261"/>
        <v>#VALUE!</v>
      </c>
      <c r="H2757" s="6" t="str">
        <f>IFERROR(IF(Table1[[#This Row],[Multi-lens? 1]]="No", 1, IF(Table1[[#This Row],[Multi-lens? 1]]="Dual", 2, IF(Table1[[#This Row],[Multi-lens? 1]]="Quad", 4, ""))),"")</f>
        <v/>
      </c>
      <c r="I2757" s="9" t="str">
        <f>IFERROR(Table1[[#This Row],[Name]],"")</f>
        <v/>
      </c>
      <c r="K2757" s="3" t="str">
        <f t="shared" si="262"/>
        <v/>
      </c>
      <c r="M2757" s="4" t="e">
        <f>IF(Table1[[#This Row],[Import to Gateway Calculator?]]="Yes",IFERROR(Table1[[#This Row],[Streaming Resolution '[MP']]],""),0)</f>
        <v>#VALUE!</v>
      </c>
      <c r="N2757" s="4" t="e">
        <f>IF(Table1[[#This Row],[Import to Gateway Calculator?]]="Yes",IFERROR(Table1[[#This Row],[Recording Resolution '[MP']]],""),0)</f>
        <v>#VALUE!</v>
      </c>
      <c r="O2757" s="4" t="e">
        <f>IF(Table1[[#This Row],[Import to Gateway Calculator?]]="Yes",IFERROR(Table1[[#This Row],[Frame Rate '[FPS'] 1]],""),0)</f>
        <v>#VALUE!</v>
      </c>
      <c r="P2757" s="4" t="e">
        <f>IF(Table1[[#This Row],[Import to Gateway Calculator?]]="Yes",IFERROR(Table1[[#This Row],[Days of Storage 1]],""),0)</f>
        <v>#VALUE!</v>
      </c>
    </row>
    <row r="2758" spans="1:16" x14ac:dyDescent="0.25">
      <c r="A2758" s="5" t="e">
        <f t="shared" si="257"/>
        <v>#VALUE!</v>
      </c>
      <c r="B2758" s="6" t="str">
        <f>IFERROR(IF(Table1[[#This Row],[Multi-lens? 1]]="No", 1, IF(Table1[[#This Row],[Multi-lens? 1]]="Dual", 2, IF(Table1[[#This Row],[Multi-lens? 1]]="Quad", 4, ""))),"")</f>
        <v/>
      </c>
      <c r="C2758" s="6" t="e">
        <f t="shared" si="258"/>
        <v>#VALUE!</v>
      </c>
      <c r="D2758" s="6" t="e">
        <f t="shared" si="259"/>
        <v>#VALUE!</v>
      </c>
      <c r="E2758" s="6" t="e">
        <f t="shared" si="260"/>
        <v>#VALUE!</v>
      </c>
      <c r="F2758" s="6" t="e">
        <f t="shared" si="261"/>
        <v>#VALUE!</v>
      </c>
      <c r="H2758" s="6" t="str">
        <f>IFERROR(IF(Table1[[#This Row],[Multi-lens? 1]]="No", 1, IF(Table1[[#This Row],[Multi-lens? 1]]="Dual", 2, IF(Table1[[#This Row],[Multi-lens? 1]]="Quad", 4, ""))),"")</f>
        <v/>
      </c>
      <c r="I2758" s="9" t="str">
        <f>IFERROR(Table1[[#This Row],[Name]],"")</f>
        <v/>
      </c>
      <c r="K2758" s="3" t="str">
        <f t="shared" si="262"/>
        <v/>
      </c>
      <c r="M2758" s="4" t="e">
        <f>IF(Table1[[#This Row],[Import to Gateway Calculator?]]="Yes",IFERROR(Table1[[#This Row],[Streaming Resolution '[MP']]],""),0)</f>
        <v>#VALUE!</v>
      </c>
      <c r="N2758" s="4" t="e">
        <f>IF(Table1[[#This Row],[Import to Gateway Calculator?]]="Yes",IFERROR(Table1[[#This Row],[Recording Resolution '[MP']]],""),0)</f>
        <v>#VALUE!</v>
      </c>
      <c r="O2758" s="4" t="e">
        <f>IF(Table1[[#This Row],[Import to Gateway Calculator?]]="Yes",IFERROR(Table1[[#This Row],[Frame Rate '[FPS'] 1]],""),0)</f>
        <v>#VALUE!</v>
      </c>
      <c r="P2758" s="4" t="e">
        <f>IF(Table1[[#This Row],[Import to Gateway Calculator?]]="Yes",IFERROR(Table1[[#This Row],[Days of Storage 1]],""),0)</f>
        <v>#VALUE!</v>
      </c>
    </row>
    <row r="2759" spans="1:16" x14ac:dyDescent="0.25">
      <c r="A2759" s="5" t="e">
        <f t="shared" ref="A2759:A2822" si="263">IF(D2759=0,"",K2759)</f>
        <v>#VALUE!</v>
      </c>
      <c r="B2759" s="6" t="str">
        <f>IFERROR(IF(Table1[[#This Row],[Multi-lens? 1]]="No", 1, IF(Table1[[#This Row],[Multi-lens? 1]]="Dual", 2, IF(Table1[[#This Row],[Multi-lens? 1]]="Quad", 4, ""))),"")</f>
        <v/>
      </c>
      <c r="C2759" s="6" t="e">
        <f t="shared" ref="C2759:C2822" si="264">M2759</f>
        <v>#VALUE!</v>
      </c>
      <c r="D2759" s="6" t="e">
        <f t="shared" ref="D2759:D2822" si="265">N2759</f>
        <v>#VALUE!</v>
      </c>
      <c r="E2759" s="6" t="e">
        <f t="shared" ref="E2759:E2822" si="266">O2759</f>
        <v>#VALUE!</v>
      </c>
      <c r="F2759" s="6" t="e">
        <f t="shared" ref="F2759:F2822" si="267">P2759</f>
        <v>#VALUE!</v>
      </c>
      <c r="H2759" s="6" t="str">
        <f>IFERROR(IF(Table1[[#This Row],[Multi-lens? 1]]="No", 1, IF(Table1[[#This Row],[Multi-lens? 1]]="Dual", 2, IF(Table1[[#This Row],[Multi-lens? 1]]="Quad", 4, ""))),"")</f>
        <v/>
      </c>
      <c r="I2759" s="9" t="str">
        <f>IFERROR(Table1[[#This Row],[Name]],"")</f>
        <v/>
      </c>
      <c r="K2759" s="3" t="str">
        <f t="shared" si="262"/>
        <v/>
      </c>
      <c r="M2759" s="4" t="e">
        <f>IF(Table1[[#This Row],[Import to Gateway Calculator?]]="Yes",IFERROR(Table1[[#This Row],[Streaming Resolution '[MP']]],""),0)</f>
        <v>#VALUE!</v>
      </c>
      <c r="N2759" s="4" t="e">
        <f>IF(Table1[[#This Row],[Import to Gateway Calculator?]]="Yes",IFERROR(Table1[[#This Row],[Recording Resolution '[MP']]],""),0)</f>
        <v>#VALUE!</v>
      </c>
      <c r="O2759" s="4" t="e">
        <f>IF(Table1[[#This Row],[Import to Gateway Calculator?]]="Yes",IFERROR(Table1[[#This Row],[Frame Rate '[FPS'] 1]],""),0)</f>
        <v>#VALUE!</v>
      </c>
      <c r="P2759" s="4" t="e">
        <f>IF(Table1[[#This Row],[Import to Gateway Calculator?]]="Yes",IFERROR(Table1[[#This Row],[Days of Storage 1]],""),0)</f>
        <v>#VALUE!</v>
      </c>
    </row>
    <row r="2760" spans="1:16" x14ac:dyDescent="0.25">
      <c r="A2760" s="5" t="e">
        <f t="shared" si="263"/>
        <v>#VALUE!</v>
      </c>
      <c r="B2760" s="6" t="str">
        <f>IFERROR(IF(Table1[[#This Row],[Multi-lens? 1]]="No", 1, IF(Table1[[#This Row],[Multi-lens? 1]]="Dual", 2, IF(Table1[[#This Row],[Multi-lens? 1]]="Quad", 4, ""))),"")</f>
        <v/>
      </c>
      <c r="C2760" s="6" t="e">
        <f t="shared" si="264"/>
        <v>#VALUE!</v>
      </c>
      <c r="D2760" s="6" t="e">
        <f t="shared" si="265"/>
        <v>#VALUE!</v>
      </c>
      <c r="E2760" s="6" t="e">
        <f t="shared" si="266"/>
        <v>#VALUE!</v>
      </c>
      <c r="F2760" s="6" t="e">
        <f t="shared" si="267"/>
        <v>#VALUE!</v>
      </c>
      <c r="H2760" s="6" t="str">
        <f>IFERROR(IF(Table1[[#This Row],[Multi-lens? 1]]="No", 1, IF(Table1[[#This Row],[Multi-lens? 1]]="Dual", 2, IF(Table1[[#This Row],[Multi-lens? 1]]="Quad", 4, ""))),"")</f>
        <v/>
      </c>
      <c r="I2760" s="9" t="str">
        <f>IFERROR(Table1[[#This Row],[Name]],"")</f>
        <v/>
      </c>
      <c r="K2760" s="3" t="str">
        <f t="shared" si="262"/>
        <v/>
      </c>
      <c r="M2760" s="4" t="e">
        <f>IF(Table1[[#This Row],[Import to Gateway Calculator?]]="Yes",IFERROR(Table1[[#This Row],[Streaming Resolution '[MP']]],""),0)</f>
        <v>#VALUE!</v>
      </c>
      <c r="N2760" s="4" t="e">
        <f>IF(Table1[[#This Row],[Import to Gateway Calculator?]]="Yes",IFERROR(Table1[[#This Row],[Recording Resolution '[MP']]],""),0)</f>
        <v>#VALUE!</v>
      </c>
      <c r="O2760" s="4" t="e">
        <f>IF(Table1[[#This Row],[Import to Gateway Calculator?]]="Yes",IFERROR(Table1[[#This Row],[Frame Rate '[FPS'] 1]],""),0)</f>
        <v>#VALUE!</v>
      </c>
      <c r="P2760" s="4" t="e">
        <f>IF(Table1[[#This Row],[Import to Gateway Calculator?]]="Yes",IFERROR(Table1[[#This Row],[Days of Storage 1]],""),0)</f>
        <v>#VALUE!</v>
      </c>
    </row>
    <row r="2761" spans="1:16" x14ac:dyDescent="0.25">
      <c r="A2761" s="5" t="e">
        <f t="shared" si="263"/>
        <v>#VALUE!</v>
      </c>
      <c r="B2761" s="6" t="str">
        <f>IFERROR(IF(Table1[[#This Row],[Multi-lens? 1]]="No", 1, IF(Table1[[#This Row],[Multi-lens? 1]]="Dual", 2, IF(Table1[[#This Row],[Multi-lens? 1]]="Quad", 4, ""))),"")</f>
        <v/>
      </c>
      <c r="C2761" s="6" t="e">
        <f t="shared" si="264"/>
        <v>#VALUE!</v>
      </c>
      <c r="D2761" s="6" t="e">
        <f t="shared" si="265"/>
        <v>#VALUE!</v>
      </c>
      <c r="E2761" s="6" t="e">
        <f t="shared" si="266"/>
        <v>#VALUE!</v>
      </c>
      <c r="F2761" s="6" t="e">
        <f t="shared" si="267"/>
        <v>#VALUE!</v>
      </c>
      <c r="H2761" s="6" t="str">
        <f>IFERROR(IF(Table1[[#This Row],[Multi-lens? 1]]="No", 1, IF(Table1[[#This Row],[Multi-lens? 1]]="Dual", 2, IF(Table1[[#This Row],[Multi-lens? 1]]="Quad", 4, ""))),"")</f>
        <v/>
      </c>
      <c r="I2761" s="9" t="str">
        <f>IFERROR(Table1[[#This Row],[Name]],"")</f>
        <v/>
      </c>
      <c r="K2761" s="3" t="str">
        <f t="shared" si="262"/>
        <v/>
      </c>
      <c r="M2761" s="4" t="e">
        <f>IF(Table1[[#This Row],[Import to Gateway Calculator?]]="Yes",IFERROR(Table1[[#This Row],[Streaming Resolution '[MP']]],""),0)</f>
        <v>#VALUE!</v>
      </c>
      <c r="N2761" s="4" t="e">
        <f>IF(Table1[[#This Row],[Import to Gateway Calculator?]]="Yes",IFERROR(Table1[[#This Row],[Recording Resolution '[MP']]],""),0)</f>
        <v>#VALUE!</v>
      </c>
      <c r="O2761" s="4" t="e">
        <f>IF(Table1[[#This Row],[Import to Gateway Calculator?]]="Yes",IFERROR(Table1[[#This Row],[Frame Rate '[FPS'] 1]],""),0)</f>
        <v>#VALUE!</v>
      </c>
      <c r="P2761" s="4" t="e">
        <f>IF(Table1[[#This Row],[Import to Gateway Calculator?]]="Yes",IFERROR(Table1[[#This Row],[Days of Storage 1]],""),0)</f>
        <v>#VALUE!</v>
      </c>
    </row>
    <row r="2762" spans="1:16" x14ac:dyDescent="0.25">
      <c r="A2762" s="5" t="e">
        <f t="shared" si="263"/>
        <v>#VALUE!</v>
      </c>
      <c r="B2762" s="6" t="str">
        <f>IFERROR(IF(Table1[[#This Row],[Multi-lens? 1]]="No", 1, IF(Table1[[#This Row],[Multi-lens? 1]]="Dual", 2, IF(Table1[[#This Row],[Multi-lens? 1]]="Quad", 4, ""))),"")</f>
        <v/>
      </c>
      <c r="C2762" s="6" t="e">
        <f t="shared" si="264"/>
        <v>#VALUE!</v>
      </c>
      <c r="D2762" s="6" t="e">
        <f t="shared" si="265"/>
        <v>#VALUE!</v>
      </c>
      <c r="E2762" s="6" t="e">
        <f t="shared" si="266"/>
        <v>#VALUE!</v>
      </c>
      <c r="F2762" s="6" t="e">
        <f t="shared" si="267"/>
        <v>#VALUE!</v>
      </c>
      <c r="H2762" s="6" t="str">
        <f>IFERROR(IF(Table1[[#This Row],[Multi-lens? 1]]="No", 1, IF(Table1[[#This Row],[Multi-lens? 1]]="Dual", 2, IF(Table1[[#This Row],[Multi-lens? 1]]="Quad", 4, ""))),"")</f>
        <v/>
      </c>
      <c r="I2762" s="9" t="str">
        <f>IFERROR(Table1[[#This Row],[Name]],"")</f>
        <v/>
      </c>
      <c r="K2762" s="3" t="str">
        <f t="shared" si="262"/>
        <v/>
      </c>
      <c r="M2762" s="4" t="e">
        <f>IF(Table1[[#This Row],[Import to Gateway Calculator?]]="Yes",IFERROR(Table1[[#This Row],[Streaming Resolution '[MP']]],""),0)</f>
        <v>#VALUE!</v>
      </c>
      <c r="N2762" s="4" t="e">
        <f>IF(Table1[[#This Row],[Import to Gateway Calculator?]]="Yes",IFERROR(Table1[[#This Row],[Recording Resolution '[MP']]],""),0)</f>
        <v>#VALUE!</v>
      </c>
      <c r="O2762" s="4" t="e">
        <f>IF(Table1[[#This Row],[Import to Gateway Calculator?]]="Yes",IFERROR(Table1[[#This Row],[Frame Rate '[FPS'] 1]],""),0)</f>
        <v>#VALUE!</v>
      </c>
      <c r="P2762" s="4" t="e">
        <f>IF(Table1[[#This Row],[Import to Gateway Calculator?]]="Yes",IFERROR(Table1[[#This Row],[Days of Storage 1]],""),0)</f>
        <v>#VALUE!</v>
      </c>
    </row>
    <row r="2763" spans="1:16" x14ac:dyDescent="0.25">
      <c r="A2763" s="5" t="e">
        <f t="shared" si="263"/>
        <v>#VALUE!</v>
      </c>
      <c r="B2763" s="6" t="str">
        <f>IFERROR(IF(Table1[[#This Row],[Multi-lens? 1]]="No", 1, IF(Table1[[#This Row],[Multi-lens? 1]]="Dual", 2, IF(Table1[[#This Row],[Multi-lens? 1]]="Quad", 4, ""))),"")</f>
        <v/>
      </c>
      <c r="C2763" s="6" t="e">
        <f t="shared" si="264"/>
        <v>#VALUE!</v>
      </c>
      <c r="D2763" s="6" t="e">
        <f t="shared" si="265"/>
        <v>#VALUE!</v>
      </c>
      <c r="E2763" s="6" t="e">
        <f t="shared" si="266"/>
        <v>#VALUE!</v>
      </c>
      <c r="F2763" s="6" t="e">
        <f t="shared" si="267"/>
        <v>#VALUE!</v>
      </c>
      <c r="H2763" s="6" t="str">
        <f>IFERROR(IF(Table1[[#This Row],[Multi-lens? 1]]="No", 1, IF(Table1[[#This Row],[Multi-lens? 1]]="Dual", 2, IF(Table1[[#This Row],[Multi-lens? 1]]="Quad", 4, ""))),"")</f>
        <v/>
      </c>
      <c r="I2763" s="9" t="str">
        <f>IFERROR(Table1[[#This Row],[Name]],"")</f>
        <v/>
      </c>
      <c r="K2763" s="3" t="str">
        <f t="shared" si="262"/>
        <v/>
      </c>
      <c r="M2763" s="4" t="e">
        <f>IF(Table1[[#This Row],[Import to Gateway Calculator?]]="Yes",IFERROR(Table1[[#This Row],[Streaming Resolution '[MP']]],""),0)</f>
        <v>#VALUE!</v>
      </c>
      <c r="N2763" s="4" t="e">
        <f>IF(Table1[[#This Row],[Import to Gateway Calculator?]]="Yes",IFERROR(Table1[[#This Row],[Recording Resolution '[MP']]],""),0)</f>
        <v>#VALUE!</v>
      </c>
      <c r="O2763" s="4" t="e">
        <f>IF(Table1[[#This Row],[Import to Gateway Calculator?]]="Yes",IFERROR(Table1[[#This Row],[Frame Rate '[FPS'] 1]],""),0)</f>
        <v>#VALUE!</v>
      </c>
      <c r="P2763" s="4" t="e">
        <f>IF(Table1[[#This Row],[Import to Gateway Calculator?]]="Yes",IFERROR(Table1[[#This Row],[Days of Storage 1]],""),0)</f>
        <v>#VALUE!</v>
      </c>
    </row>
    <row r="2764" spans="1:16" x14ac:dyDescent="0.25">
      <c r="A2764" s="5" t="e">
        <f t="shared" si="263"/>
        <v>#VALUE!</v>
      </c>
      <c r="B2764" s="6" t="str">
        <f>IFERROR(IF(Table1[[#This Row],[Multi-lens? 1]]="No", 1, IF(Table1[[#This Row],[Multi-lens? 1]]="Dual", 2, IF(Table1[[#This Row],[Multi-lens? 1]]="Quad", 4, ""))),"")</f>
        <v/>
      </c>
      <c r="C2764" s="6" t="e">
        <f t="shared" si="264"/>
        <v>#VALUE!</v>
      </c>
      <c r="D2764" s="6" t="e">
        <f t="shared" si="265"/>
        <v>#VALUE!</v>
      </c>
      <c r="E2764" s="6" t="e">
        <f t="shared" si="266"/>
        <v>#VALUE!</v>
      </c>
      <c r="F2764" s="6" t="e">
        <f t="shared" si="267"/>
        <v>#VALUE!</v>
      </c>
      <c r="H2764" s="6" t="str">
        <f>IFERROR(IF(Table1[[#This Row],[Multi-lens? 1]]="No", 1, IF(Table1[[#This Row],[Multi-lens? 1]]="Dual", 2, IF(Table1[[#This Row],[Multi-lens? 1]]="Quad", 4, ""))),"")</f>
        <v/>
      </c>
      <c r="I2764" s="9" t="str">
        <f>IFERROR(Table1[[#This Row],[Name]],"")</f>
        <v/>
      </c>
      <c r="K2764" s="3" t="str">
        <f t="shared" si="262"/>
        <v/>
      </c>
      <c r="M2764" s="4" t="e">
        <f>IF(Table1[[#This Row],[Import to Gateway Calculator?]]="Yes",IFERROR(Table1[[#This Row],[Streaming Resolution '[MP']]],""),0)</f>
        <v>#VALUE!</v>
      </c>
      <c r="N2764" s="4" t="e">
        <f>IF(Table1[[#This Row],[Import to Gateway Calculator?]]="Yes",IFERROR(Table1[[#This Row],[Recording Resolution '[MP']]],""),0)</f>
        <v>#VALUE!</v>
      </c>
      <c r="O2764" s="4" t="e">
        <f>IF(Table1[[#This Row],[Import to Gateway Calculator?]]="Yes",IFERROR(Table1[[#This Row],[Frame Rate '[FPS'] 1]],""),0)</f>
        <v>#VALUE!</v>
      </c>
      <c r="P2764" s="4" t="e">
        <f>IF(Table1[[#This Row],[Import to Gateway Calculator?]]="Yes",IFERROR(Table1[[#This Row],[Days of Storage 1]],""),0)</f>
        <v>#VALUE!</v>
      </c>
    </row>
    <row r="2765" spans="1:16" x14ac:dyDescent="0.25">
      <c r="A2765" s="5" t="e">
        <f t="shared" si="263"/>
        <v>#VALUE!</v>
      </c>
      <c r="B2765" s="6" t="str">
        <f>IFERROR(IF(Table1[[#This Row],[Multi-lens? 1]]="No", 1, IF(Table1[[#This Row],[Multi-lens? 1]]="Dual", 2, IF(Table1[[#This Row],[Multi-lens? 1]]="Quad", 4, ""))),"")</f>
        <v/>
      </c>
      <c r="C2765" s="6" t="e">
        <f t="shared" si="264"/>
        <v>#VALUE!</v>
      </c>
      <c r="D2765" s="6" t="e">
        <f t="shared" si="265"/>
        <v>#VALUE!</v>
      </c>
      <c r="E2765" s="6" t="e">
        <f t="shared" si="266"/>
        <v>#VALUE!</v>
      </c>
      <c r="F2765" s="6" t="e">
        <f t="shared" si="267"/>
        <v>#VALUE!</v>
      </c>
      <c r="H2765" s="6" t="str">
        <f>IFERROR(IF(Table1[[#This Row],[Multi-lens? 1]]="No", 1, IF(Table1[[#This Row],[Multi-lens? 1]]="Dual", 2, IF(Table1[[#This Row],[Multi-lens? 1]]="Quad", 4, ""))),"")</f>
        <v/>
      </c>
      <c r="I2765" s="9" t="str">
        <f>IFERROR(Table1[[#This Row],[Name]],"")</f>
        <v/>
      </c>
      <c r="K2765" s="3" t="str">
        <f t="shared" si="262"/>
        <v/>
      </c>
      <c r="M2765" s="4" t="e">
        <f>IF(Table1[[#This Row],[Import to Gateway Calculator?]]="Yes",IFERROR(Table1[[#This Row],[Streaming Resolution '[MP']]],""),0)</f>
        <v>#VALUE!</v>
      </c>
      <c r="N2765" s="4" t="e">
        <f>IF(Table1[[#This Row],[Import to Gateway Calculator?]]="Yes",IFERROR(Table1[[#This Row],[Recording Resolution '[MP']]],""),0)</f>
        <v>#VALUE!</v>
      </c>
      <c r="O2765" s="4" t="e">
        <f>IF(Table1[[#This Row],[Import to Gateway Calculator?]]="Yes",IFERROR(Table1[[#This Row],[Frame Rate '[FPS'] 1]],""),0)</f>
        <v>#VALUE!</v>
      </c>
      <c r="P2765" s="4" t="e">
        <f>IF(Table1[[#This Row],[Import to Gateway Calculator?]]="Yes",IFERROR(Table1[[#This Row],[Days of Storage 1]],""),0)</f>
        <v>#VALUE!</v>
      </c>
    </row>
    <row r="2766" spans="1:16" x14ac:dyDescent="0.25">
      <c r="A2766" s="5" t="e">
        <f t="shared" si="263"/>
        <v>#VALUE!</v>
      </c>
      <c r="B2766" s="6" t="str">
        <f>IFERROR(IF(Table1[[#This Row],[Multi-lens? 1]]="No", 1, IF(Table1[[#This Row],[Multi-lens? 1]]="Dual", 2, IF(Table1[[#This Row],[Multi-lens? 1]]="Quad", 4, ""))),"")</f>
        <v/>
      </c>
      <c r="C2766" s="6" t="e">
        <f t="shared" si="264"/>
        <v>#VALUE!</v>
      </c>
      <c r="D2766" s="6" t="e">
        <f t="shared" si="265"/>
        <v>#VALUE!</v>
      </c>
      <c r="E2766" s="6" t="e">
        <f t="shared" si="266"/>
        <v>#VALUE!</v>
      </c>
      <c r="F2766" s="6" t="e">
        <f t="shared" si="267"/>
        <v>#VALUE!</v>
      </c>
      <c r="H2766" s="6" t="str">
        <f>IFERROR(IF(Table1[[#This Row],[Multi-lens? 1]]="No", 1, IF(Table1[[#This Row],[Multi-lens? 1]]="Dual", 2, IF(Table1[[#This Row],[Multi-lens? 1]]="Quad", 4, ""))),"")</f>
        <v/>
      </c>
      <c r="I2766" s="9" t="str">
        <f>IFERROR(Table1[[#This Row],[Name]],"")</f>
        <v/>
      </c>
      <c r="K2766" s="3" t="str">
        <f t="shared" si="262"/>
        <v/>
      </c>
      <c r="M2766" s="4" t="e">
        <f>IF(Table1[[#This Row],[Import to Gateway Calculator?]]="Yes",IFERROR(Table1[[#This Row],[Streaming Resolution '[MP']]],""),0)</f>
        <v>#VALUE!</v>
      </c>
      <c r="N2766" s="4" t="e">
        <f>IF(Table1[[#This Row],[Import to Gateway Calculator?]]="Yes",IFERROR(Table1[[#This Row],[Recording Resolution '[MP']]],""),0)</f>
        <v>#VALUE!</v>
      </c>
      <c r="O2766" s="4" t="e">
        <f>IF(Table1[[#This Row],[Import to Gateway Calculator?]]="Yes",IFERROR(Table1[[#This Row],[Frame Rate '[FPS'] 1]],""),0)</f>
        <v>#VALUE!</v>
      </c>
      <c r="P2766" s="4" t="e">
        <f>IF(Table1[[#This Row],[Import to Gateway Calculator?]]="Yes",IFERROR(Table1[[#This Row],[Days of Storage 1]],""),0)</f>
        <v>#VALUE!</v>
      </c>
    </row>
    <row r="2767" spans="1:16" x14ac:dyDescent="0.25">
      <c r="A2767" s="5" t="e">
        <f t="shared" si="263"/>
        <v>#VALUE!</v>
      </c>
      <c r="B2767" s="6" t="str">
        <f>IFERROR(IF(Table1[[#This Row],[Multi-lens? 1]]="No", 1, IF(Table1[[#This Row],[Multi-lens? 1]]="Dual", 2, IF(Table1[[#This Row],[Multi-lens? 1]]="Quad", 4, ""))),"")</f>
        <v/>
      </c>
      <c r="C2767" s="6" t="e">
        <f t="shared" si="264"/>
        <v>#VALUE!</v>
      </c>
      <c r="D2767" s="6" t="e">
        <f t="shared" si="265"/>
        <v>#VALUE!</v>
      </c>
      <c r="E2767" s="6" t="e">
        <f t="shared" si="266"/>
        <v>#VALUE!</v>
      </c>
      <c r="F2767" s="6" t="e">
        <f t="shared" si="267"/>
        <v>#VALUE!</v>
      </c>
      <c r="H2767" s="6" t="str">
        <f>IFERROR(IF(Table1[[#This Row],[Multi-lens? 1]]="No", 1, IF(Table1[[#This Row],[Multi-lens? 1]]="Dual", 2, IF(Table1[[#This Row],[Multi-lens? 1]]="Quad", 4, ""))),"")</f>
        <v/>
      </c>
      <c r="I2767" s="9" t="str">
        <f>IFERROR(Table1[[#This Row],[Name]],"")</f>
        <v/>
      </c>
      <c r="K2767" s="3" t="str">
        <f t="shared" si="262"/>
        <v/>
      </c>
      <c r="M2767" s="4" t="e">
        <f>IF(Table1[[#This Row],[Import to Gateway Calculator?]]="Yes",IFERROR(Table1[[#This Row],[Streaming Resolution '[MP']]],""),0)</f>
        <v>#VALUE!</v>
      </c>
      <c r="N2767" s="4" t="e">
        <f>IF(Table1[[#This Row],[Import to Gateway Calculator?]]="Yes",IFERROR(Table1[[#This Row],[Recording Resolution '[MP']]],""),0)</f>
        <v>#VALUE!</v>
      </c>
      <c r="O2767" s="4" t="e">
        <f>IF(Table1[[#This Row],[Import to Gateway Calculator?]]="Yes",IFERROR(Table1[[#This Row],[Frame Rate '[FPS'] 1]],""),0)</f>
        <v>#VALUE!</v>
      </c>
      <c r="P2767" s="4" t="e">
        <f>IF(Table1[[#This Row],[Import to Gateway Calculator?]]="Yes",IFERROR(Table1[[#This Row],[Days of Storage 1]],""),0)</f>
        <v>#VALUE!</v>
      </c>
    </row>
    <row r="2768" spans="1:16" x14ac:dyDescent="0.25">
      <c r="A2768" s="5" t="e">
        <f t="shared" si="263"/>
        <v>#VALUE!</v>
      </c>
      <c r="B2768" s="6" t="str">
        <f>IFERROR(IF(Table1[[#This Row],[Multi-lens? 1]]="No", 1, IF(Table1[[#This Row],[Multi-lens? 1]]="Dual", 2, IF(Table1[[#This Row],[Multi-lens? 1]]="Quad", 4, ""))),"")</f>
        <v/>
      </c>
      <c r="C2768" s="6" t="e">
        <f t="shared" si="264"/>
        <v>#VALUE!</v>
      </c>
      <c r="D2768" s="6" t="e">
        <f t="shared" si="265"/>
        <v>#VALUE!</v>
      </c>
      <c r="E2768" s="6" t="e">
        <f t="shared" si="266"/>
        <v>#VALUE!</v>
      </c>
      <c r="F2768" s="6" t="e">
        <f t="shared" si="267"/>
        <v>#VALUE!</v>
      </c>
      <c r="H2768" s="6" t="str">
        <f>IFERROR(IF(Table1[[#This Row],[Multi-lens? 1]]="No", 1, IF(Table1[[#This Row],[Multi-lens? 1]]="Dual", 2, IF(Table1[[#This Row],[Multi-lens? 1]]="Quad", 4, ""))),"")</f>
        <v/>
      </c>
      <c r="I2768" s="9" t="str">
        <f>IFERROR(Table1[[#This Row],[Name]],"")</f>
        <v/>
      </c>
      <c r="K2768" s="3" t="str">
        <f t="shared" si="262"/>
        <v/>
      </c>
      <c r="M2768" s="4" t="e">
        <f>IF(Table1[[#This Row],[Import to Gateway Calculator?]]="Yes",IFERROR(Table1[[#This Row],[Streaming Resolution '[MP']]],""),0)</f>
        <v>#VALUE!</v>
      </c>
      <c r="N2768" s="4" t="e">
        <f>IF(Table1[[#This Row],[Import to Gateway Calculator?]]="Yes",IFERROR(Table1[[#This Row],[Recording Resolution '[MP']]],""),0)</f>
        <v>#VALUE!</v>
      </c>
      <c r="O2768" s="4" t="e">
        <f>IF(Table1[[#This Row],[Import to Gateway Calculator?]]="Yes",IFERROR(Table1[[#This Row],[Frame Rate '[FPS'] 1]],""),0)</f>
        <v>#VALUE!</v>
      </c>
      <c r="P2768" s="4" t="e">
        <f>IF(Table1[[#This Row],[Import to Gateway Calculator?]]="Yes",IFERROR(Table1[[#This Row],[Days of Storage 1]],""),0)</f>
        <v>#VALUE!</v>
      </c>
    </row>
    <row r="2769" spans="1:16" x14ac:dyDescent="0.25">
      <c r="A2769" s="5" t="e">
        <f t="shared" si="263"/>
        <v>#VALUE!</v>
      </c>
      <c r="B2769" s="6" t="str">
        <f>IFERROR(IF(Table1[[#This Row],[Multi-lens? 1]]="No", 1, IF(Table1[[#This Row],[Multi-lens? 1]]="Dual", 2, IF(Table1[[#This Row],[Multi-lens? 1]]="Quad", 4, ""))),"")</f>
        <v/>
      </c>
      <c r="C2769" s="6" t="e">
        <f t="shared" si="264"/>
        <v>#VALUE!</v>
      </c>
      <c r="D2769" s="6" t="e">
        <f t="shared" si="265"/>
        <v>#VALUE!</v>
      </c>
      <c r="E2769" s="6" t="e">
        <f t="shared" si="266"/>
        <v>#VALUE!</v>
      </c>
      <c r="F2769" s="6" t="e">
        <f t="shared" si="267"/>
        <v>#VALUE!</v>
      </c>
      <c r="H2769" s="6" t="str">
        <f>IFERROR(IF(Table1[[#This Row],[Multi-lens? 1]]="No", 1, IF(Table1[[#This Row],[Multi-lens? 1]]="Dual", 2, IF(Table1[[#This Row],[Multi-lens? 1]]="Quad", 4, ""))),"")</f>
        <v/>
      </c>
      <c r="I2769" s="9" t="str">
        <f>IFERROR(Table1[[#This Row],[Name]],"")</f>
        <v/>
      </c>
      <c r="K2769" s="3" t="str">
        <f t="shared" si="262"/>
        <v/>
      </c>
      <c r="M2769" s="4" t="e">
        <f>IF(Table1[[#This Row],[Import to Gateway Calculator?]]="Yes",IFERROR(Table1[[#This Row],[Streaming Resolution '[MP']]],""),0)</f>
        <v>#VALUE!</v>
      </c>
      <c r="N2769" s="4" t="e">
        <f>IF(Table1[[#This Row],[Import to Gateway Calculator?]]="Yes",IFERROR(Table1[[#This Row],[Recording Resolution '[MP']]],""),0)</f>
        <v>#VALUE!</v>
      </c>
      <c r="O2769" s="4" t="e">
        <f>IF(Table1[[#This Row],[Import to Gateway Calculator?]]="Yes",IFERROR(Table1[[#This Row],[Frame Rate '[FPS'] 1]],""),0)</f>
        <v>#VALUE!</v>
      </c>
      <c r="P2769" s="4" t="e">
        <f>IF(Table1[[#This Row],[Import to Gateway Calculator?]]="Yes",IFERROR(Table1[[#This Row],[Days of Storage 1]],""),0)</f>
        <v>#VALUE!</v>
      </c>
    </row>
    <row r="2770" spans="1:16" x14ac:dyDescent="0.25">
      <c r="A2770" s="5" t="e">
        <f t="shared" si="263"/>
        <v>#VALUE!</v>
      </c>
      <c r="B2770" s="6" t="str">
        <f>IFERROR(IF(Table1[[#This Row],[Multi-lens? 1]]="No", 1, IF(Table1[[#This Row],[Multi-lens? 1]]="Dual", 2, IF(Table1[[#This Row],[Multi-lens? 1]]="Quad", 4, ""))),"")</f>
        <v/>
      </c>
      <c r="C2770" s="6" t="e">
        <f t="shared" si="264"/>
        <v>#VALUE!</v>
      </c>
      <c r="D2770" s="6" t="e">
        <f t="shared" si="265"/>
        <v>#VALUE!</v>
      </c>
      <c r="E2770" s="6" t="e">
        <f t="shared" si="266"/>
        <v>#VALUE!</v>
      </c>
      <c r="F2770" s="6" t="e">
        <f t="shared" si="267"/>
        <v>#VALUE!</v>
      </c>
      <c r="H2770" s="6" t="str">
        <f>IFERROR(IF(Table1[[#This Row],[Multi-lens? 1]]="No", 1, IF(Table1[[#This Row],[Multi-lens? 1]]="Dual", 2, IF(Table1[[#This Row],[Multi-lens? 1]]="Quad", 4, ""))),"")</f>
        <v/>
      </c>
      <c r="I2770" s="9" t="str">
        <f>IFERROR(Table1[[#This Row],[Name]],"")</f>
        <v/>
      </c>
      <c r="K2770" s="3" t="str">
        <f t="shared" si="262"/>
        <v/>
      </c>
      <c r="M2770" s="4" t="e">
        <f>IF(Table1[[#This Row],[Import to Gateway Calculator?]]="Yes",IFERROR(Table1[[#This Row],[Streaming Resolution '[MP']]],""),0)</f>
        <v>#VALUE!</v>
      </c>
      <c r="N2770" s="4" t="e">
        <f>IF(Table1[[#This Row],[Import to Gateway Calculator?]]="Yes",IFERROR(Table1[[#This Row],[Recording Resolution '[MP']]],""),0)</f>
        <v>#VALUE!</v>
      </c>
      <c r="O2770" s="4" t="e">
        <f>IF(Table1[[#This Row],[Import to Gateway Calculator?]]="Yes",IFERROR(Table1[[#This Row],[Frame Rate '[FPS'] 1]],""),0)</f>
        <v>#VALUE!</v>
      </c>
      <c r="P2770" s="4" t="e">
        <f>IF(Table1[[#This Row],[Import to Gateway Calculator?]]="Yes",IFERROR(Table1[[#This Row],[Days of Storage 1]],""),0)</f>
        <v>#VALUE!</v>
      </c>
    </row>
    <row r="2771" spans="1:16" x14ac:dyDescent="0.25">
      <c r="A2771" s="5" t="e">
        <f t="shared" si="263"/>
        <v>#VALUE!</v>
      </c>
      <c r="B2771" s="6" t="str">
        <f>IFERROR(IF(Table1[[#This Row],[Multi-lens? 1]]="No", 1, IF(Table1[[#This Row],[Multi-lens? 1]]="Dual", 2, IF(Table1[[#This Row],[Multi-lens? 1]]="Quad", 4, ""))),"")</f>
        <v/>
      </c>
      <c r="C2771" s="6" t="e">
        <f t="shared" si="264"/>
        <v>#VALUE!</v>
      </c>
      <c r="D2771" s="6" t="e">
        <f t="shared" si="265"/>
        <v>#VALUE!</v>
      </c>
      <c r="E2771" s="6" t="e">
        <f t="shared" si="266"/>
        <v>#VALUE!</v>
      </c>
      <c r="F2771" s="6" t="e">
        <f t="shared" si="267"/>
        <v>#VALUE!</v>
      </c>
      <c r="H2771" s="6" t="str">
        <f>IFERROR(IF(Table1[[#This Row],[Multi-lens? 1]]="No", 1, IF(Table1[[#This Row],[Multi-lens? 1]]="Dual", 2, IF(Table1[[#This Row],[Multi-lens? 1]]="Quad", 4, ""))),"")</f>
        <v/>
      </c>
      <c r="I2771" s="9" t="str">
        <f>IFERROR(Table1[[#This Row],[Name]],"")</f>
        <v/>
      </c>
      <c r="K2771" s="3" t="str">
        <f t="shared" si="262"/>
        <v/>
      </c>
      <c r="M2771" s="4" t="e">
        <f>IF(Table1[[#This Row],[Import to Gateway Calculator?]]="Yes",IFERROR(Table1[[#This Row],[Streaming Resolution '[MP']]],""),0)</f>
        <v>#VALUE!</v>
      </c>
      <c r="N2771" s="4" t="e">
        <f>IF(Table1[[#This Row],[Import to Gateway Calculator?]]="Yes",IFERROR(Table1[[#This Row],[Recording Resolution '[MP']]],""),0)</f>
        <v>#VALUE!</v>
      </c>
      <c r="O2771" s="4" t="e">
        <f>IF(Table1[[#This Row],[Import to Gateway Calculator?]]="Yes",IFERROR(Table1[[#This Row],[Frame Rate '[FPS'] 1]],""),0)</f>
        <v>#VALUE!</v>
      </c>
      <c r="P2771" s="4" t="e">
        <f>IF(Table1[[#This Row],[Import to Gateway Calculator?]]="Yes",IFERROR(Table1[[#This Row],[Days of Storage 1]],""),0)</f>
        <v>#VALUE!</v>
      </c>
    </row>
    <row r="2772" spans="1:16" x14ac:dyDescent="0.25">
      <c r="A2772" s="5" t="e">
        <f t="shared" si="263"/>
        <v>#VALUE!</v>
      </c>
      <c r="B2772" s="6" t="str">
        <f>IFERROR(IF(Table1[[#This Row],[Multi-lens? 1]]="No", 1, IF(Table1[[#This Row],[Multi-lens? 1]]="Dual", 2, IF(Table1[[#This Row],[Multi-lens? 1]]="Quad", 4, ""))),"")</f>
        <v/>
      </c>
      <c r="C2772" s="6" t="e">
        <f t="shared" si="264"/>
        <v>#VALUE!</v>
      </c>
      <c r="D2772" s="6" t="e">
        <f t="shared" si="265"/>
        <v>#VALUE!</v>
      </c>
      <c r="E2772" s="6" t="e">
        <f t="shared" si="266"/>
        <v>#VALUE!</v>
      </c>
      <c r="F2772" s="6" t="e">
        <f t="shared" si="267"/>
        <v>#VALUE!</v>
      </c>
      <c r="H2772" s="6" t="str">
        <f>IFERROR(IF(Table1[[#This Row],[Multi-lens? 1]]="No", 1, IF(Table1[[#This Row],[Multi-lens? 1]]="Dual", 2, IF(Table1[[#This Row],[Multi-lens? 1]]="Quad", 4, ""))),"")</f>
        <v/>
      </c>
      <c r="I2772" s="9" t="str">
        <f>IFERROR(Table1[[#This Row],[Name]],"")</f>
        <v/>
      </c>
      <c r="K2772" s="3" t="str">
        <f t="shared" si="262"/>
        <v/>
      </c>
      <c r="M2772" s="4" t="e">
        <f>IF(Table1[[#This Row],[Import to Gateway Calculator?]]="Yes",IFERROR(Table1[[#This Row],[Streaming Resolution '[MP']]],""),0)</f>
        <v>#VALUE!</v>
      </c>
      <c r="N2772" s="4" t="e">
        <f>IF(Table1[[#This Row],[Import to Gateway Calculator?]]="Yes",IFERROR(Table1[[#This Row],[Recording Resolution '[MP']]],""),0)</f>
        <v>#VALUE!</v>
      </c>
      <c r="O2772" s="4" t="e">
        <f>IF(Table1[[#This Row],[Import to Gateway Calculator?]]="Yes",IFERROR(Table1[[#This Row],[Frame Rate '[FPS'] 1]],""),0)</f>
        <v>#VALUE!</v>
      </c>
      <c r="P2772" s="4" t="e">
        <f>IF(Table1[[#This Row],[Import to Gateway Calculator?]]="Yes",IFERROR(Table1[[#This Row],[Days of Storage 1]],""),0)</f>
        <v>#VALUE!</v>
      </c>
    </row>
    <row r="2773" spans="1:16" x14ac:dyDescent="0.25">
      <c r="A2773" s="5" t="e">
        <f t="shared" si="263"/>
        <v>#VALUE!</v>
      </c>
      <c r="B2773" s="6" t="str">
        <f>IFERROR(IF(Table1[[#This Row],[Multi-lens? 1]]="No", 1, IF(Table1[[#This Row],[Multi-lens? 1]]="Dual", 2, IF(Table1[[#This Row],[Multi-lens? 1]]="Quad", 4, ""))),"")</f>
        <v/>
      </c>
      <c r="C2773" s="6" t="e">
        <f t="shared" si="264"/>
        <v>#VALUE!</v>
      </c>
      <c r="D2773" s="6" t="e">
        <f t="shared" si="265"/>
        <v>#VALUE!</v>
      </c>
      <c r="E2773" s="6" t="e">
        <f t="shared" si="266"/>
        <v>#VALUE!</v>
      </c>
      <c r="F2773" s="6" t="e">
        <f t="shared" si="267"/>
        <v>#VALUE!</v>
      </c>
      <c r="H2773" s="6" t="str">
        <f>IFERROR(IF(Table1[[#This Row],[Multi-lens? 1]]="No", 1, IF(Table1[[#This Row],[Multi-lens? 1]]="Dual", 2, IF(Table1[[#This Row],[Multi-lens? 1]]="Quad", 4, ""))),"")</f>
        <v/>
      </c>
      <c r="I2773" s="9" t="str">
        <f>IFERROR(Table1[[#This Row],[Name]],"")</f>
        <v/>
      </c>
      <c r="K2773" s="3" t="str">
        <f t="shared" si="262"/>
        <v/>
      </c>
      <c r="M2773" s="4" t="e">
        <f>IF(Table1[[#This Row],[Import to Gateway Calculator?]]="Yes",IFERROR(Table1[[#This Row],[Streaming Resolution '[MP']]],""),0)</f>
        <v>#VALUE!</v>
      </c>
      <c r="N2773" s="4" t="e">
        <f>IF(Table1[[#This Row],[Import to Gateway Calculator?]]="Yes",IFERROR(Table1[[#This Row],[Recording Resolution '[MP']]],""),0)</f>
        <v>#VALUE!</v>
      </c>
      <c r="O2773" s="4" t="e">
        <f>IF(Table1[[#This Row],[Import to Gateway Calculator?]]="Yes",IFERROR(Table1[[#This Row],[Frame Rate '[FPS'] 1]],""),0)</f>
        <v>#VALUE!</v>
      </c>
      <c r="P2773" s="4" t="e">
        <f>IF(Table1[[#This Row],[Import to Gateway Calculator?]]="Yes",IFERROR(Table1[[#This Row],[Days of Storage 1]],""),0)</f>
        <v>#VALUE!</v>
      </c>
    </row>
    <row r="2774" spans="1:16" x14ac:dyDescent="0.25">
      <c r="A2774" s="5" t="e">
        <f t="shared" si="263"/>
        <v>#VALUE!</v>
      </c>
      <c r="B2774" s="6" t="str">
        <f>IFERROR(IF(Table1[[#This Row],[Multi-lens? 1]]="No", 1, IF(Table1[[#This Row],[Multi-lens? 1]]="Dual", 2, IF(Table1[[#This Row],[Multi-lens? 1]]="Quad", 4, ""))),"")</f>
        <v/>
      </c>
      <c r="C2774" s="6" t="e">
        <f t="shared" si="264"/>
        <v>#VALUE!</v>
      </c>
      <c r="D2774" s="6" t="e">
        <f t="shared" si="265"/>
        <v>#VALUE!</v>
      </c>
      <c r="E2774" s="6" t="e">
        <f t="shared" si="266"/>
        <v>#VALUE!</v>
      </c>
      <c r="F2774" s="6" t="e">
        <f t="shared" si="267"/>
        <v>#VALUE!</v>
      </c>
      <c r="H2774" s="6" t="str">
        <f>IFERROR(IF(Table1[[#This Row],[Multi-lens? 1]]="No", 1, IF(Table1[[#This Row],[Multi-lens? 1]]="Dual", 2, IF(Table1[[#This Row],[Multi-lens? 1]]="Quad", 4, ""))),"")</f>
        <v/>
      </c>
      <c r="I2774" s="9" t="str">
        <f>IFERROR(Table1[[#This Row],[Name]],"")</f>
        <v/>
      </c>
      <c r="K2774" s="3" t="str">
        <f t="shared" si="262"/>
        <v/>
      </c>
      <c r="M2774" s="4" t="e">
        <f>IF(Table1[[#This Row],[Import to Gateway Calculator?]]="Yes",IFERROR(Table1[[#This Row],[Streaming Resolution '[MP']]],""),0)</f>
        <v>#VALUE!</v>
      </c>
      <c r="N2774" s="4" t="e">
        <f>IF(Table1[[#This Row],[Import to Gateway Calculator?]]="Yes",IFERROR(Table1[[#This Row],[Recording Resolution '[MP']]],""),0)</f>
        <v>#VALUE!</v>
      </c>
      <c r="O2774" s="4" t="e">
        <f>IF(Table1[[#This Row],[Import to Gateway Calculator?]]="Yes",IFERROR(Table1[[#This Row],[Frame Rate '[FPS'] 1]],""),0)</f>
        <v>#VALUE!</v>
      </c>
      <c r="P2774" s="4" t="e">
        <f>IF(Table1[[#This Row],[Import to Gateway Calculator?]]="Yes",IFERROR(Table1[[#This Row],[Days of Storage 1]],""),0)</f>
        <v>#VALUE!</v>
      </c>
    </row>
    <row r="2775" spans="1:16" x14ac:dyDescent="0.25">
      <c r="A2775" s="5" t="e">
        <f t="shared" si="263"/>
        <v>#VALUE!</v>
      </c>
      <c r="B2775" s="6" t="str">
        <f>IFERROR(IF(Table1[[#This Row],[Multi-lens? 1]]="No", 1, IF(Table1[[#This Row],[Multi-lens? 1]]="Dual", 2, IF(Table1[[#This Row],[Multi-lens? 1]]="Quad", 4, ""))),"")</f>
        <v/>
      </c>
      <c r="C2775" s="6" t="e">
        <f t="shared" si="264"/>
        <v>#VALUE!</v>
      </c>
      <c r="D2775" s="6" t="e">
        <f t="shared" si="265"/>
        <v>#VALUE!</v>
      </c>
      <c r="E2775" s="6" t="e">
        <f t="shared" si="266"/>
        <v>#VALUE!</v>
      </c>
      <c r="F2775" s="6" t="e">
        <f t="shared" si="267"/>
        <v>#VALUE!</v>
      </c>
      <c r="H2775" s="6" t="str">
        <f>IFERROR(IF(Table1[[#This Row],[Multi-lens? 1]]="No", 1, IF(Table1[[#This Row],[Multi-lens? 1]]="Dual", 2, IF(Table1[[#This Row],[Multi-lens? 1]]="Quad", 4, ""))),"")</f>
        <v/>
      </c>
      <c r="I2775" s="9" t="str">
        <f>IFERROR(Table1[[#This Row],[Name]],"")</f>
        <v/>
      </c>
      <c r="K2775" s="3" t="str">
        <f t="shared" si="262"/>
        <v/>
      </c>
      <c r="M2775" s="4" t="e">
        <f>IF(Table1[[#This Row],[Import to Gateway Calculator?]]="Yes",IFERROR(Table1[[#This Row],[Streaming Resolution '[MP']]],""),0)</f>
        <v>#VALUE!</v>
      </c>
      <c r="N2775" s="4" t="e">
        <f>IF(Table1[[#This Row],[Import to Gateway Calculator?]]="Yes",IFERROR(Table1[[#This Row],[Recording Resolution '[MP']]],""),0)</f>
        <v>#VALUE!</v>
      </c>
      <c r="O2775" s="4" t="e">
        <f>IF(Table1[[#This Row],[Import to Gateway Calculator?]]="Yes",IFERROR(Table1[[#This Row],[Frame Rate '[FPS'] 1]],""),0)</f>
        <v>#VALUE!</v>
      </c>
      <c r="P2775" s="4" t="e">
        <f>IF(Table1[[#This Row],[Import to Gateway Calculator?]]="Yes",IFERROR(Table1[[#This Row],[Days of Storage 1]],""),0)</f>
        <v>#VALUE!</v>
      </c>
    </row>
    <row r="2776" spans="1:16" x14ac:dyDescent="0.25">
      <c r="A2776" s="5" t="e">
        <f t="shared" si="263"/>
        <v>#VALUE!</v>
      </c>
      <c r="B2776" s="6" t="str">
        <f>IFERROR(IF(Table1[[#This Row],[Multi-lens? 1]]="No", 1, IF(Table1[[#This Row],[Multi-lens? 1]]="Dual", 2, IF(Table1[[#This Row],[Multi-lens? 1]]="Quad", 4, ""))),"")</f>
        <v/>
      </c>
      <c r="C2776" s="6" t="e">
        <f t="shared" si="264"/>
        <v>#VALUE!</v>
      </c>
      <c r="D2776" s="6" t="e">
        <f t="shared" si="265"/>
        <v>#VALUE!</v>
      </c>
      <c r="E2776" s="6" t="e">
        <f t="shared" si="266"/>
        <v>#VALUE!</v>
      </c>
      <c r="F2776" s="6" t="e">
        <f t="shared" si="267"/>
        <v>#VALUE!</v>
      </c>
      <c r="H2776" s="6" t="str">
        <f>IFERROR(IF(Table1[[#This Row],[Multi-lens? 1]]="No", 1, IF(Table1[[#This Row],[Multi-lens? 1]]="Dual", 2, IF(Table1[[#This Row],[Multi-lens? 1]]="Quad", 4, ""))),"")</f>
        <v/>
      </c>
      <c r="I2776" s="9" t="str">
        <f>IFERROR(Table1[[#This Row],[Name]],"")</f>
        <v/>
      </c>
      <c r="K2776" s="3" t="str">
        <f t="shared" si="262"/>
        <v/>
      </c>
      <c r="M2776" s="4" t="e">
        <f>IF(Table1[[#This Row],[Import to Gateway Calculator?]]="Yes",IFERROR(Table1[[#This Row],[Streaming Resolution '[MP']]],""),0)</f>
        <v>#VALUE!</v>
      </c>
      <c r="N2776" s="4" t="e">
        <f>IF(Table1[[#This Row],[Import to Gateway Calculator?]]="Yes",IFERROR(Table1[[#This Row],[Recording Resolution '[MP']]],""),0)</f>
        <v>#VALUE!</v>
      </c>
      <c r="O2776" s="4" t="e">
        <f>IF(Table1[[#This Row],[Import to Gateway Calculator?]]="Yes",IFERROR(Table1[[#This Row],[Frame Rate '[FPS'] 1]],""),0)</f>
        <v>#VALUE!</v>
      </c>
      <c r="P2776" s="4" t="e">
        <f>IF(Table1[[#This Row],[Import to Gateway Calculator?]]="Yes",IFERROR(Table1[[#This Row],[Days of Storage 1]],""),0)</f>
        <v>#VALUE!</v>
      </c>
    </row>
    <row r="2777" spans="1:16" x14ac:dyDescent="0.25">
      <c r="A2777" s="5" t="e">
        <f t="shared" si="263"/>
        <v>#VALUE!</v>
      </c>
      <c r="B2777" s="6" t="str">
        <f>IFERROR(IF(Table1[[#This Row],[Multi-lens? 1]]="No", 1, IF(Table1[[#This Row],[Multi-lens? 1]]="Dual", 2, IF(Table1[[#This Row],[Multi-lens? 1]]="Quad", 4, ""))),"")</f>
        <v/>
      </c>
      <c r="C2777" s="6" t="e">
        <f t="shared" si="264"/>
        <v>#VALUE!</v>
      </c>
      <c r="D2777" s="6" t="e">
        <f t="shared" si="265"/>
        <v>#VALUE!</v>
      </c>
      <c r="E2777" s="6" t="e">
        <f t="shared" si="266"/>
        <v>#VALUE!</v>
      </c>
      <c r="F2777" s="6" t="e">
        <f t="shared" si="267"/>
        <v>#VALUE!</v>
      </c>
      <c r="H2777" s="6" t="str">
        <f>IFERROR(IF(Table1[[#This Row],[Multi-lens? 1]]="No", 1, IF(Table1[[#This Row],[Multi-lens? 1]]="Dual", 2, IF(Table1[[#This Row],[Multi-lens? 1]]="Quad", 4, ""))),"")</f>
        <v/>
      </c>
      <c r="I2777" s="9" t="str">
        <f>IFERROR(Table1[[#This Row],[Name]],"")</f>
        <v/>
      </c>
      <c r="K2777" s="3" t="str">
        <f t="shared" si="262"/>
        <v/>
      </c>
      <c r="M2777" s="4" t="e">
        <f>IF(Table1[[#This Row],[Import to Gateway Calculator?]]="Yes",IFERROR(Table1[[#This Row],[Streaming Resolution '[MP']]],""),0)</f>
        <v>#VALUE!</v>
      </c>
      <c r="N2777" s="4" t="e">
        <f>IF(Table1[[#This Row],[Import to Gateway Calculator?]]="Yes",IFERROR(Table1[[#This Row],[Recording Resolution '[MP']]],""),0)</f>
        <v>#VALUE!</v>
      </c>
      <c r="O2777" s="4" t="e">
        <f>IF(Table1[[#This Row],[Import to Gateway Calculator?]]="Yes",IFERROR(Table1[[#This Row],[Frame Rate '[FPS'] 1]],""),0)</f>
        <v>#VALUE!</v>
      </c>
      <c r="P2777" s="4" t="e">
        <f>IF(Table1[[#This Row],[Import to Gateway Calculator?]]="Yes",IFERROR(Table1[[#This Row],[Days of Storage 1]],""),0)</f>
        <v>#VALUE!</v>
      </c>
    </row>
    <row r="2778" spans="1:16" x14ac:dyDescent="0.25">
      <c r="A2778" s="5" t="e">
        <f t="shared" si="263"/>
        <v>#VALUE!</v>
      </c>
      <c r="B2778" s="6" t="str">
        <f>IFERROR(IF(Table1[[#This Row],[Multi-lens? 1]]="No", 1, IF(Table1[[#This Row],[Multi-lens? 1]]="Dual", 2, IF(Table1[[#This Row],[Multi-lens? 1]]="Quad", 4, ""))),"")</f>
        <v/>
      </c>
      <c r="C2778" s="6" t="e">
        <f t="shared" si="264"/>
        <v>#VALUE!</v>
      </c>
      <c r="D2778" s="6" t="e">
        <f t="shared" si="265"/>
        <v>#VALUE!</v>
      </c>
      <c r="E2778" s="6" t="e">
        <f t="shared" si="266"/>
        <v>#VALUE!</v>
      </c>
      <c r="F2778" s="6" t="e">
        <f t="shared" si="267"/>
        <v>#VALUE!</v>
      </c>
      <c r="H2778" s="6" t="str">
        <f>IFERROR(IF(Table1[[#This Row],[Multi-lens? 1]]="No", 1, IF(Table1[[#This Row],[Multi-lens? 1]]="Dual", 2, IF(Table1[[#This Row],[Multi-lens? 1]]="Quad", 4, ""))),"")</f>
        <v/>
      </c>
      <c r="I2778" s="9" t="str">
        <f>IFERROR(Table1[[#This Row],[Name]],"")</f>
        <v/>
      </c>
      <c r="K2778" s="3" t="str">
        <f t="shared" si="262"/>
        <v/>
      </c>
      <c r="M2778" s="4" t="e">
        <f>IF(Table1[[#This Row],[Import to Gateway Calculator?]]="Yes",IFERROR(Table1[[#This Row],[Streaming Resolution '[MP']]],""),0)</f>
        <v>#VALUE!</v>
      </c>
      <c r="N2778" s="4" t="e">
        <f>IF(Table1[[#This Row],[Import to Gateway Calculator?]]="Yes",IFERROR(Table1[[#This Row],[Recording Resolution '[MP']]],""),0)</f>
        <v>#VALUE!</v>
      </c>
      <c r="O2778" s="4" t="e">
        <f>IF(Table1[[#This Row],[Import to Gateway Calculator?]]="Yes",IFERROR(Table1[[#This Row],[Frame Rate '[FPS'] 1]],""),0)</f>
        <v>#VALUE!</v>
      </c>
      <c r="P2778" s="4" t="e">
        <f>IF(Table1[[#This Row],[Import to Gateway Calculator?]]="Yes",IFERROR(Table1[[#This Row],[Days of Storage 1]],""),0)</f>
        <v>#VALUE!</v>
      </c>
    </row>
    <row r="2779" spans="1:16" x14ac:dyDescent="0.25">
      <c r="A2779" s="5" t="e">
        <f t="shared" si="263"/>
        <v>#VALUE!</v>
      </c>
      <c r="B2779" s="6" t="str">
        <f>IFERROR(IF(Table1[[#This Row],[Multi-lens? 1]]="No", 1, IF(Table1[[#This Row],[Multi-lens? 1]]="Dual", 2, IF(Table1[[#This Row],[Multi-lens? 1]]="Quad", 4, ""))),"")</f>
        <v/>
      </c>
      <c r="C2779" s="6" t="e">
        <f t="shared" si="264"/>
        <v>#VALUE!</v>
      </c>
      <c r="D2779" s="6" t="e">
        <f t="shared" si="265"/>
        <v>#VALUE!</v>
      </c>
      <c r="E2779" s="6" t="e">
        <f t="shared" si="266"/>
        <v>#VALUE!</v>
      </c>
      <c r="F2779" s="6" t="e">
        <f t="shared" si="267"/>
        <v>#VALUE!</v>
      </c>
      <c r="H2779" s="6" t="str">
        <f>IFERROR(IF(Table1[[#This Row],[Multi-lens? 1]]="No", 1, IF(Table1[[#This Row],[Multi-lens? 1]]="Dual", 2, IF(Table1[[#This Row],[Multi-lens? 1]]="Quad", 4, ""))),"")</f>
        <v/>
      </c>
      <c r="I2779" s="9" t="str">
        <f>IFERROR(Table1[[#This Row],[Name]],"")</f>
        <v/>
      </c>
      <c r="K2779" s="3" t="str">
        <f t="shared" si="262"/>
        <v/>
      </c>
      <c r="M2779" s="4" t="e">
        <f>IF(Table1[[#This Row],[Import to Gateway Calculator?]]="Yes",IFERROR(Table1[[#This Row],[Streaming Resolution '[MP']]],""),0)</f>
        <v>#VALUE!</v>
      </c>
      <c r="N2779" s="4" t="e">
        <f>IF(Table1[[#This Row],[Import to Gateway Calculator?]]="Yes",IFERROR(Table1[[#This Row],[Recording Resolution '[MP']]],""),0)</f>
        <v>#VALUE!</v>
      </c>
      <c r="O2779" s="4" t="e">
        <f>IF(Table1[[#This Row],[Import to Gateway Calculator?]]="Yes",IFERROR(Table1[[#This Row],[Frame Rate '[FPS'] 1]],""),0)</f>
        <v>#VALUE!</v>
      </c>
      <c r="P2779" s="4" t="e">
        <f>IF(Table1[[#This Row],[Import to Gateway Calculator?]]="Yes",IFERROR(Table1[[#This Row],[Days of Storage 1]],""),0)</f>
        <v>#VALUE!</v>
      </c>
    </row>
    <row r="2780" spans="1:16" x14ac:dyDescent="0.25">
      <c r="A2780" s="5" t="e">
        <f t="shared" si="263"/>
        <v>#VALUE!</v>
      </c>
      <c r="B2780" s="6" t="str">
        <f>IFERROR(IF(Table1[[#This Row],[Multi-lens? 1]]="No", 1, IF(Table1[[#This Row],[Multi-lens? 1]]="Dual", 2, IF(Table1[[#This Row],[Multi-lens? 1]]="Quad", 4, ""))),"")</f>
        <v/>
      </c>
      <c r="C2780" s="6" t="e">
        <f t="shared" si="264"/>
        <v>#VALUE!</v>
      </c>
      <c r="D2780" s="6" t="e">
        <f t="shared" si="265"/>
        <v>#VALUE!</v>
      </c>
      <c r="E2780" s="6" t="e">
        <f t="shared" si="266"/>
        <v>#VALUE!</v>
      </c>
      <c r="F2780" s="6" t="e">
        <f t="shared" si="267"/>
        <v>#VALUE!</v>
      </c>
      <c r="H2780" s="6" t="str">
        <f>IFERROR(IF(Table1[[#This Row],[Multi-lens? 1]]="No", 1, IF(Table1[[#This Row],[Multi-lens? 1]]="Dual", 2, IF(Table1[[#This Row],[Multi-lens? 1]]="Quad", 4, ""))),"")</f>
        <v/>
      </c>
      <c r="I2780" s="9" t="str">
        <f>IFERROR(Table1[[#This Row],[Name]],"")</f>
        <v/>
      </c>
      <c r="K2780" s="3" t="str">
        <f t="shared" si="262"/>
        <v/>
      </c>
      <c r="M2780" s="4" t="e">
        <f>IF(Table1[[#This Row],[Import to Gateway Calculator?]]="Yes",IFERROR(Table1[[#This Row],[Streaming Resolution '[MP']]],""),0)</f>
        <v>#VALUE!</v>
      </c>
      <c r="N2780" s="4" t="e">
        <f>IF(Table1[[#This Row],[Import to Gateway Calculator?]]="Yes",IFERROR(Table1[[#This Row],[Recording Resolution '[MP']]],""),0)</f>
        <v>#VALUE!</v>
      </c>
      <c r="O2780" s="4" t="e">
        <f>IF(Table1[[#This Row],[Import to Gateway Calculator?]]="Yes",IFERROR(Table1[[#This Row],[Frame Rate '[FPS'] 1]],""),0)</f>
        <v>#VALUE!</v>
      </c>
      <c r="P2780" s="4" t="e">
        <f>IF(Table1[[#This Row],[Import to Gateway Calculator?]]="Yes",IFERROR(Table1[[#This Row],[Days of Storage 1]],""),0)</f>
        <v>#VALUE!</v>
      </c>
    </row>
    <row r="2781" spans="1:16" x14ac:dyDescent="0.25">
      <c r="A2781" s="5" t="e">
        <f t="shared" si="263"/>
        <v>#VALUE!</v>
      </c>
      <c r="B2781" s="6" t="str">
        <f>IFERROR(IF(Table1[[#This Row],[Multi-lens? 1]]="No", 1, IF(Table1[[#This Row],[Multi-lens? 1]]="Dual", 2, IF(Table1[[#This Row],[Multi-lens? 1]]="Quad", 4, ""))),"")</f>
        <v/>
      </c>
      <c r="C2781" s="6" t="e">
        <f t="shared" si="264"/>
        <v>#VALUE!</v>
      </c>
      <c r="D2781" s="6" t="e">
        <f t="shared" si="265"/>
        <v>#VALUE!</v>
      </c>
      <c r="E2781" s="6" t="e">
        <f t="shared" si="266"/>
        <v>#VALUE!</v>
      </c>
      <c r="F2781" s="6" t="e">
        <f t="shared" si="267"/>
        <v>#VALUE!</v>
      </c>
      <c r="H2781" s="6" t="str">
        <f>IFERROR(IF(Table1[[#This Row],[Multi-lens? 1]]="No", 1, IF(Table1[[#This Row],[Multi-lens? 1]]="Dual", 2, IF(Table1[[#This Row],[Multi-lens? 1]]="Quad", 4, ""))),"")</f>
        <v/>
      </c>
      <c r="I2781" s="9" t="str">
        <f>IFERROR(Table1[[#This Row],[Name]],"")</f>
        <v/>
      </c>
      <c r="K2781" s="3" t="str">
        <f t="shared" si="262"/>
        <v/>
      </c>
      <c r="M2781" s="4" t="e">
        <f>IF(Table1[[#This Row],[Import to Gateway Calculator?]]="Yes",IFERROR(Table1[[#This Row],[Streaming Resolution '[MP']]],""),0)</f>
        <v>#VALUE!</v>
      </c>
      <c r="N2781" s="4" t="e">
        <f>IF(Table1[[#This Row],[Import to Gateway Calculator?]]="Yes",IFERROR(Table1[[#This Row],[Recording Resolution '[MP']]],""),0)</f>
        <v>#VALUE!</v>
      </c>
      <c r="O2781" s="4" t="e">
        <f>IF(Table1[[#This Row],[Import to Gateway Calculator?]]="Yes",IFERROR(Table1[[#This Row],[Frame Rate '[FPS'] 1]],""),0)</f>
        <v>#VALUE!</v>
      </c>
      <c r="P2781" s="4" t="e">
        <f>IF(Table1[[#This Row],[Import to Gateway Calculator?]]="Yes",IFERROR(Table1[[#This Row],[Days of Storage 1]],""),0)</f>
        <v>#VALUE!</v>
      </c>
    </row>
    <row r="2782" spans="1:16" x14ac:dyDescent="0.25">
      <c r="A2782" s="5" t="e">
        <f t="shared" si="263"/>
        <v>#VALUE!</v>
      </c>
      <c r="B2782" s="6" t="str">
        <f>IFERROR(IF(Table1[[#This Row],[Multi-lens? 1]]="No", 1, IF(Table1[[#This Row],[Multi-lens? 1]]="Dual", 2, IF(Table1[[#This Row],[Multi-lens? 1]]="Quad", 4, ""))),"")</f>
        <v/>
      </c>
      <c r="C2782" s="6" t="e">
        <f t="shared" si="264"/>
        <v>#VALUE!</v>
      </c>
      <c r="D2782" s="6" t="e">
        <f t="shared" si="265"/>
        <v>#VALUE!</v>
      </c>
      <c r="E2782" s="6" t="e">
        <f t="shared" si="266"/>
        <v>#VALUE!</v>
      </c>
      <c r="F2782" s="6" t="e">
        <f t="shared" si="267"/>
        <v>#VALUE!</v>
      </c>
      <c r="H2782" s="6" t="str">
        <f>IFERROR(IF(Table1[[#This Row],[Multi-lens? 1]]="No", 1, IF(Table1[[#This Row],[Multi-lens? 1]]="Dual", 2, IF(Table1[[#This Row],[Multi-lens? 1]]="Quad", 4, ""))),"")</f>
        <v/>
      </c>
      <c r="I2782" s="9" t="str">
        <f>IFERROR(Table1[[#This Row],[Name]],"")</f>
        <v/>
      </c>
      <c r="K2782" s="3" t="str">
        <f t="shared" si="262"/>
        <v/>
      </c>
      <c r="M2782" s="4" t="e">
        <f>IF(Table1[[#This Row],[Import to Gateway Calculator?]]="Yes",IFERROR(Table1[[#This Row],[Streaming Resolution '[MP']]],""),0)</f>
        <v>#VALUE!</v>
      </c>
      <c r="N2782" s="4" t="e">
        <f>IF(Table1[[#This Row],[Import to Gateway Calculator?]]="Yes",IFERROR(Table1[[#This Row],[Recording Resolution '[MP']]],""),0)</f>
        <v>#VALUE!</v>
      </c>
      <c r="O2782" s="4" t="e">
        <f>IF(Table1[[#This Row],[Import to Gateway Calculator?]]="Yes",IFERROR(Table1[[#This Row],[Frame Rate '[FPS'] 1]],""),0)</f>
        <v>#VALUE!</v>
      </c>
      <c r="P2782" s="4" t="e">
        <f>IF(Table1[[#This Row],[Import to Gateway Calculator?]]="Yes",IFERROR(Table1[[#This Row],[Days of Storage 1]],""),0)</f>
        <v>#VALUE!</v>
      </c>
    </row>
    <row r="2783" spans="1:16" x14ac:dyDescent="0.25">
      <c r="A2783" s="5" t="e">
        <f t="shared" si="263"/>
        <v>#VALUE!</v>
      </c>
      <c r="B2783" s="6" t="str">
        <f>IFERROR(IF(Table1[[#This Row],[Multi-lens? 1]]="No", 1, IF(Table1[[#This Row],[Multi-lens? 1]]="Dual", 2, IF(Table1[[#This Row],[Multi-lens? 1]]="Quad", 4, ""))),"")</f>
        <v/>
      </c>
      <c r="C2783" s="6" t="e">
        <f t="shared" si="264"/>
        <v>#VALUE!</v>
      </c>
      <c r="D2783" s="6" t="e">
        <f t="shared" si="265"/>
        <v>#VALUE!</v>
      </c>
      <c r="E2783" s="6" t="e">
        <f t="shared" si="266"/>
        <v>#VALUE!</v>
      </c>
      <c r="F2783" s="6" t="e">
        <f t="shared" si="267"/>
        <v>#VALUE!</v>
      </c>
      <c r="H2783" s="6" t="str">
        <f>IFERROR(IF(Table1[[#This Row],[Multi-lens? 1]]="No", 1, IF(Table1[[#This Row],[Multi-lens? 1]]="Dual", 2, IF(Table1[[#This Row],[Multi-lens? 1]]="Quad", 4, ""))),"")</f>
        <v/>
      </c>
      <c r="I2783" s="9" t="str">
        <f>IFERROR(Table1[[#This Row],[Name]],"")</f>
        <v/>
      </c>
      <c r="K2783" s="3" t="str">
        <f t="shared" si="262"/>
        <v/>
      </c>
      <c r="M2783" s="4" t="e">
        <f>IF(Table1[[#This Row],[Import to Gateway Calculator?]]="Yes",IFERROR(Table1[[#This Row],[Streaming Resolution '[MP']]],""),0)</f>
        <v>#VALUE!</v>
      </c>
      <c r="N2783" s="4" t="e">
        <f>IF(Table1[[#This Row],[Import to Gateway Calculator?]]="Yes",IFERROR(Table1[[#This Row],[Recording Resolution '[MP']]],""),0)</f>
        <v>#VALUE!</v>
      </c>
      <c r="O2783" s="4" t="e">
        <f>IF(Table1[[#This Row],[Import to Gateway Calculator?]]="Yes",IFERROR(Table1[[#This Row],[Frame Rate '[FPS'] 1]],""),0)</f>
        <v>#VALUE!</v>
      </c>
      <c r="P2783" s="4" t="e">
        <f>IF(Table1[[#This Row],[Import to Gateway Calculator?]]="Yes",IFERROR(Table1[[#This Row],[Days of Storage 1]],""),0)</f>
        <v>#VALUE!</v>
      </c>
    </row>
    <row r="2784" spans="1:16" x14ac:dyDescent="0.25">
      <c r="A2784" s="5" t="e">
        <f t="shared" si="263"/>
        <v>#VALUE!</v>
      </c>
      <c r="B2784" s="6" t="str">
        <f>IFERROR(IF(Table1[[#This Row],[Multi-lens? 1]]="No", 1, IF(Table1[[#This Row],[Multi-lens? 1]]="Dual", 2, IF(Table1[[#This Row],[Multi-lens? 1]]="Quad", 4, ""))),"")</f>
        <v/>
      </c>
      <c r="C2784" s="6" t="e">
        <f t="shared" si="264"/>
        <v>#VALUE!</v>
      </c>
      <c r="D2784" s="6" t="e">
        <f t="shared" si="265"/>
        <v>#VALUE!</v>
      </c>
      <c r="E2784" s="6" t="e">
        <f t="shared" si="266"/>
        <v>#VALUE!</v>
      </c>
      <c r="F2784" s="6" t="e">
        <f t="shared" si="267"/>
        <v>#VALUE!</v>
      </c>
      <c r="H2784" s="6" t="str">
        <f>IFERROR(IF(Table1[[#This Row],[Multi-lens? 1]]="No", 1, IF(Table1[[#This Row],[Multi-lens? 1]]="Dual", 2, IF(Table1[[#This Row],[Multi-lens? 1]]="Quad", 4, ""))),"")</f>
        <v/>
      </c>
      <c r="I2784" s="9" t="str">
        <f>IFERROR(Table1[[#This Row],[Name]],"")</f>
        <v/>
      </c>
      <c r="K2784" s="3" t="str">
        <f t="shared" si="262"/>
        <v/>
      </c>
      <c r="M2784" s="4" t="e">
        <f>IF(Table1[[#This Row],[Import to Gateway Calculator?]]="Yes",IFERROR(Table1[[#This Row],[Streaming Resolution '[MP']]],""),0)</f>
        <v>#VALUE!</v>
      </c>
      <c r="N2784" s="4" t="e">
        <f>IF(Table1[[#This Row],[Import to Gateway Calculator?]]="Yes",IFERROR(Table1[[#This Row],[Recording Resolution '[MP']]],""),0)</f>
        <v>#VALUE!</v>
      </c>
      <c r="O2784" s="4" t="e">
        <f>IF(Table1[[#This Row],[Import to Gateway Calculator?]]="Yes",IFERROR(Table1[[#This Row],[Frame Rate '[FPS'] 1]],""),0)</f>
        <v>#VALUE!</v>
      </c>
      <c r="P2784" s="4" t="e">
        <f>IF(Table1[[#This Row],[Import to Gateway Calculator?]]="Yes",IFERROR(Table1[[#This Row],[Days of Storage 1]],""),0)</f>
        <v>#VALUE!</v>
      </c>
    </row>
    <row r="2785" spans="1:16" x14ac:dyDescent="0.25">
      <c r="A2785" s="5" t="e">
        <f t="shared" si="263"/>
        <v>#VALUE!</v>
      </c>
      <c r="B2785" s="6" t="str">
        <f>IFERROR(IF(Table1[[#This Row],[Multi-lens? 1]]="No", 1, IF(Table1[[#This Row],[Multi-lens? 1]]="Dual", 2, IF(Table1[[#This Row],[Multi-lens? 1]]="Quad", 4, ""))),"")</f>
        <v/>
      </c>
      <c r="C2785" s="6" t="e">
        <f t="shared" si="264"/>
        <v>#VALUE!</v>
      </c>
      <c r="D2785" s="6" t="e">
        <f t="shared" si="265"/>
        <v>#VALUE!</v>
      </c>
      <c r="E2785" s="6" t="e">
        <f t="shared" si="266"/>
        <v>#VALUE!</v>
      </c>
      <c r="F2785" s="6" t="e">
        <f t="shared" si="267"/>
        <v>#VALUE!</v>
      </c>
      <c r="H2785" s="6" t="str">
        <f>IFERROR(IF(Table1[[#This Row],[Multi-lens? 1]]="No", 1, IF(Table1[[#This Row],[Multi-lens? 1]]="Dual", 2, IF(Table1[[#This Row],[Multi-lens? 1]]="Quad", 4, ""))),"")</f>
        <v/>
      </c>
      <c r="I2785" s="9" t="str">
        <f>IFERROR(Table1[[#This Row],[Name]],"")</f>
        <v/>
      </c>
      <c r="K2785" s="3" t="str">
        <f t="shared" si="262"/>
        <v/>
      </c>
      <c r="M2785" s="4" t="e">
        <f>IF(Table1[[#This Row],[Import to Gateway Calculator?]]="Yes",IFERROR(Table1[[#This Row],[Streaming Resolution '[MP']]],""),0)</f>
        <v>#VALUE!</v>
      </c>
      <c r="N2785" s="4" t="e">
        <f>IF(Table1[[#This Row],[Import to Gateway Calculator?]]="Yes",IFERROR(Table1[[#This Row],[Recording Resolution '[MP']]],""),0)</f>
        <v>#VALUE!</v>
      </c>
      <c r="O2785" s="4" t="e">
        <f>IF(Table1[[#This Row],[Import to Gateway Calculator?]]="Yes",IFERROR(Table1[[#This Row],[Frame Rate '[FPS'] 1]],""),0)</f>
        <v>#VALUE!</v>
      </c>
      <c r="P2785" s="4" t="e">
        <f>IF(Table1[[#This Row],[Import to Gateway Calculator?]]="Yes",IFERROR(Table1[[#This Row],[Days of Storage 1]],""),0)</f>
        <v>#VALUE!</v>
      </c>
    </row>
    <row r="2786" spans="1:16" x14ac:dyDescent="0.25">
      <c r="A2786" s="5" t="e">
        <f t="shared" si="263"/>
        <v>#VALUE!</v>
      </c>
      <c r="B2786" s="6" t="str">
        <f>IFERROR(IF(Table1[[#This Row],[Multi-lens? 1]]="No", 1, IF(Table1[[#This Row],[Multi-lens? 1]]="Dual", 2, IF(Table1[[#This Row],[Multi-lens? 1]]="Quad", 4, ""))),"")</f>
        <v/>
      </c>
      <c r="C2786" s="6" t="e">
        <f t="shared" si="264"/>
        <v>#VALUE!</v>
      </c>
      <c r="D2786" s="6" t="e">
        <f t="shared" si="265"/>
        <v>#VALUE!</v>
      </c>
      <c r="E2786" s="6" t="e">
        <f t="shared" si="266"/>
        <v>#VALUE!</v>
      </c>
      <c r="F2786" s="6" t="e">
        <f t="shared" si="267"/>
        <v>#VALUE!</v>
      </c>
      <c r="H2786" s="6" t="str">
        <f>IFERROR(IF(Table1[[#This Row],[Multi-lens? 1]]="No", 1, IF(Table1[[#This Row],[Multi-lens? 1]]="Dual", 2, IF(Table1[[#This Row],[Multi-lens? 1]]="Quad", 4, ""))),"")</f>
        <v/>
      </c>
      <c r="I2786" s="9" t="str">
        <f>IFERROR(Table1[[#This Row],[Name]],"")</f>
        <v/>
      </c>
      <c r="K2786" s="3" t="str">
        <f t="shared" si="262"/>
        <v/>
      </c>
      <c r="M2786" s="4" t="e">
        <f>IF(Table1[[#This Row],[Import to Gateway Calculator?]]="Yes",IFERROR(Table1[[#This Row],[Streaming Resolution '[MP']]],""),0)</f>
        <v>#VALUE!</v>
      </c>
      <c r="N2786" s="4" t="e">
        <f>IF(Table1[[#This Row],[Import to Gateway Calculator?]]="Yes",IFERROR(Table1[[#This Row],[Recording Resolution '[MP']]],""),0)</f>
        <v>#VALUE!</v>
      </c>
      <c r="O2786" s="4" t="e">
        <f>IF(Table1[[#This Row],[Import to Gateway Calculator?]]="Yes",IFERROR(Table1[[#This Row],[Frame Rate '[FPS'] 1]],""),0)</f>
        <v>#VALUE!</v>
      </c>
      <c r="P2786" s="4" t="e">
        <f>IF(Table1[[#This Row],[Import to Gateway Calculator?]]="Yes",IFERROR(Table1[[#This Row],[Days of Storage 1]],""),0)</f>
        <v>#VALUE!</v>
      </c>
    </row>
    <row r="2787" spans="1:16" x14ac:dyDescent="0.25">
      <c r="A2787" s="5" t="e">
        <f t="shared" si="263"/>
        <v>#VALUE!</v>
      </c>
      <c r="B2787" s="6" t="str">
        <f>IFERROR(IF(Table1[[#This Row],[Multi-lens? 1]]="No", 1, IF(Table1[[#This Row],[Multi-lens? 1]]="Dual", 2, IF(Table1[[#This Row],[Multi-lens? 1]]="Quad", 4, ""))),"")</f>
        <v/>
      </c>
      <c r="C2787" s="6" t="e">
        <f t="shared" si="264"/>
        <v>#VALUE!</v>
      </c>
      <c r="D2787" s="6" t="e">
        <f t="shared" si="265"/>
        <v>#VALUE!</v>
      </c>
      <c r="E2787" s="6" t="e">
        <f t="shared" si="266"/>
        <v>#VALUE!</v>
      </c>
      <c r="F2787" s="6" t="e">
        <f t="shared" si="267"/>
        <v>#VALUE!</v>
      </c>
      <c r="H2787" s="6" t="str">
        <f>IFERROR(IF(Table1[[#This Row],[Multi-lens? 1]]="No", 1, IF(Table1[[#This Row],[Multi-lens? 1]]="Dual", 2, IF(Table1[[#This Row],[Multi-lens? 1]]="Quad", 4, ""))),"")</f>
        <v/>
      </c>
      <c r="I2787" s="9" t="str">
        <f>IFERROR(Table1[[#This Row],[Name]],"")</f>
        <v/>
      </c>
      <c r="K2787" s="3" t="str">
        <f t="shared" si="262"/>
        <v/>
      </c>
      <c r="M2787" s="4" t="e">
        <f>IF(Table1[[#This Row],[Import to Gateway Calculator?]]="Yes",IFERROR(Table1[[#This Row],[Streaming Resolution '[MP']]],""),0)</f>
        <v>#VALUE!</v>
      </c>
      <c r="N2787" s="4" t="e">
        <f>IF(Table1[[#This Row],[Import to Gateway Calculator?]]="Yes",IFERROR(Table1[[#This Row],[Recording Resolution '[MP']]],""),0)</f>
        <v>#VALUE!</v>
      </c>
      <c r="O2787" s="4" t="e">
        <f>IF(Table1[[#This Row],[Import to Gateway Calculator?]]="Yes",IFERROR(Table1[[#This Row],[Frame Rate '[FPS'] 1]],""),0)</f>
        <v>#VALUE!</v>
      </c>
      <c r="P2787" s="4" t="e">
        <f>IF(Table1[[#This Row],[Import to Gateway Calculator?]]="Yes",IFERROR(Table1[[#This Row],[Days of Storage 1]],""),0)</f>
        <v>#VALUE!</v>
      </c>
    </row>
    <row r="2788" spans="1:16" x14ac:dyDescent="0.25">
      <c r="A2788" s="5" t="e">
        <f t="shared" si="263"/>
        <v>#VALUE!</v>
      </c>
      <c r="B2788" s="6" t="str">
        <f>IFERROR(IF(Table1[[#This Row],[Multi-lens? 1]]="No", 1, IF(Table1[[#This Row],[Multi-lens? 1]]="Dual", 2, IF(Table1[[#This Row],[Multi-lens? 1]]="Quad", 4, ""))),"")</f>
        <v/>
      </c>
      <c r="C2788" s="6" t="e">
        <f t="shared" si="264"/>
        <v>#VALUE!</v>
      </c>
      <c r="D2788" s="6" t="e">
        <f t="shared" si="265"/>
        <v>#VALUE!</v>
      </c>
      <c r="E2788" s="6" t="e">
        <f t="shared" si="266"/>
        <v>#VALUE!</v>
      </c>
      <c r="F2788" s="6" t="e">
        <f t="shared" si="267"/>
        <v>#VALUE!</v>
      </c>
      <c r="H2788" s="6" t="str">
        <f>IFERROR(IF(Table1[[#This Row],[Multi-lens? 1]]="No", 1, IF(Table1[[#This Row],[Multi-lens? 1]]="Dual", 2, IF(Table1[[#This Row],[Multi-lens? 1]]="Quad", 4, ""))),"")</f>
        <v/>
      </c>
      <c r="I2788" s="9" t="str">
        <f>IFERROR(Table1[[#This Row],[Name]],"")</f>
        <v/>
      </c>
      <c r="K2788" s="3" t="str">
        <f t="shared" si="262"/>
        <v/>
      </c>
      <c r="M2788" s="4" t="e">
        <f>IF(Table1[[#This Row],[Import to Gateway Calculator?]]="Yes",IFERROR(Table1[[#This Row],[Streaming Resolution '[MP']]],""),0)</f>
        <v>#VALUE!</v>
      </c>
      <c r="N2788" s="4" t="e">
        <f>IF(Table1[[#This Row],[Import to Gateway Calculator?]]="Yes",IFERROR(Table1[[#This Row],[Recording Resolution '[MP']]],""),0)</f>
        <v>#VALUE!</v>
      </c>
      <c r="O2788" s="4" t="e">
        <f>IF(Table1[[#This Row],[Import to Gateway Calculator?]]="Yes",IFERROR(Table1[[#This Row],[Frame Rate '[FPS'] 1]],""),0)</f>
        <v>#VALUE!</v>
      </c>
      <c r="P2788" s="4" t="e">
        <f>IF(Table1[[#This Row],[Import to Gateway Calculator?]]="Yes",IFERROR(Table1[[#This Row],[Days of Storage 1]],""),0)</f>
        <v>#VALUE!</v>
      </c>
    </row>
    <row r="2789" spans="1:16" x14ac:dyDescent="0.25">
      <c r="A2789" s="5" t="e">
        <f t="shared" si="263"/>
        <v>#VALUE!</v>
      </c>
      <c r="B2789" s="6" t="str">
        <f>IFERROR(IF(Table1[[#This Row],[Multi-lens? 1]]="No", 1, IF(Table1[[#This Row],[Multi-lens? 1]]="Dual", 2, IF(Table1[[#This Row],[Multi-lens? 1]]="Quad", 4, ""))),"")</f>
        <v/>
      </c>
      <c r="C2789" s="6" t="e">
        <f t="shared" si="264"/>
        <v>#VALUE!</v>
      </c>
      <c r="D2789" s="6" t="e">
        <f t="shared" si="265"/>
        <v>#VALUE!</v>
      </c>
      <c r="E2789" s="6" t="e">
        <f t="shared" si="266"/>
        <v>#VALUE!</v>
      </c>
      <c r="F2789" s="6" t="e">
        <f t="shared" si="267"/>
        <v>#VALUE!</v>
      </c>
      <c r="H2789" s="6" t="str">
        <f>IFERROR(IF(Table1[[#This Row],[Multi-lens? 1]]="No", 1, IF(Table1[[#This Row],[Multi-lens? 1]]="Dual", 2, IF(Table1[[#This Row],[Multi-lens? 1]]="Quad", 4, ""))),"")</f>
        <v/>
      </c>
      <c r="I2789" s="9" t="str">
        <f>IFERROR(Table1[[#This Row],[Name]],"")</f>
        <v/>
      </c>
      <c r="K2789" s="3" t="str">
        <f t="shared" si="262"/>
        <v/>
      </c>
      <c r="M2789" s="4" t="e">
        <f>IF(Table1[[#This Row],[Import to Gateway Calculator?]]="Yes",IFERROR(Table1[[#This Row],[Streaming Resolution '[MP']]],""),0)</f>
        <v>#VALUE!</v>
      </c>
      <c r="N2789" s="4" t="e">
        <f>IF(Table1[[#This Row],[Import to Gateway Calculator?]]="Yes",IFERROR(Table1[[#This Row],[Recording Resolution '[MP']]],""),0)</f>
        <v>#VALUE!</v>
      </c>
      <c r="O2789" s="4" t="e">
        <f>IF(Table1[[#This Row],[Import to Gateway Calculator?]]="Yes",IFERROR(Table1[[#This Row],[Frame Rate '[FPS'] 1]],""),0)</f>
        <v>#VALUE!</v>
      </c>
      <c r="P2789" s="4" t="e">
        <f>IF(Table1[[#This Row],[Import to Gateway Calculator?]]="Yes",IFERROR(Table1[[#This Row],[Days of Storage 1]],""),0)</f>
        <v>#VALUE!</v>
      </c>
    </row>
    <row r="2790" spans="1:16" x14ac:dyDescent="0.25">
      <c r="A2790" s="5" t="e">
        <f t="shared" si="263"/>
        <v>#VALUE!</v>
      </c>
      <c r="B2790" s="6" t="str">
        <f>IFERROR(IF(Table1[[#This Row],[Multi-lens? 1]]="No", 1, IF(Table1[[#This Row],[Multi-lens? 1]]="Dual", 2, IF(Table1[[#This Row],[Multi-lens? 1]]="Quad", 4, ""))),"")</f>
        <v/>
      </c>
      <c r="C2790" s="6" t="e">
        <f t="shared" si="264"/>
        <v>#VALUE!</v>
      </c>
      <c r="D2790" s="6" t="e">
        <f t="shared" si="265"/>
        <v>#VALUE!</v>
      </c>
      <c r="E2790" s="6" t="e">
        <f t="shared" si="266"/>
        <v>#VALUE!</v>
      </c>
      <c r="F2790" s="6" t="e">
        <f t="shared" si="267"/>
        <v>#VALUE!</v>
      </c>
      <c r="H2790" s="6" t="str">
        <f>IFERROR(IF(Table1[[#This Row],[Multi-lens? 1]]="No", 1, IF(Table1[[#This Row],[Multi-lens? 1]]="Dual", 2, IF(Table1[[#This Row],[Multi-lens? 1]]="Quad", 4, ""))),"")</f>
        <v/>
      </c>
      <c r="I2790" s="9" t="str">
        <f>IFERROR(Table1[[#This Row],[Name]],"")</f>
        <v/>
      </c>
      <c r="K2790" s="3" t="str">
        <f t="shared" si="262"/>
        <v/>
      </c>
      <c r="M2790" s="4" t="e">
        <f>IF(Table1[[#This Row],[Import to Gateway Calculator?]]="Yes",IFERROR(Table1[[#This Row],[Streaming Resolution '[MP']]],""),0)</f>
        <v>#VALUE!</v>
      </c>
      <c r="N2790" s="4" t="e">
        <f>IF(Table1[[#This Row],[Import to Gateway Calculator?]]="Yes",IFERROR(Table1[[#This Row],[Recording Resolution '[MP']]],""),0)</f>
        <v>#VALUE!</v>
      </c>
      <c r="O2790" s="4" t="e">
        <f>IF(Table1[[#This Row],[Import to Gateway Calculator?]]="Yes",IFERROR(Table1[[#This Row],[Frame Rate '[FPS'] 1]],""),0)</f>
        <v>#VALUE!</v>
      </c>
      <c r="P2790" s="4" t="e">
        <f>IF(Table1[[#This Row],[Import to Gateway Calculator?]]="Yes",IFERROR(Table1[[#This Row],[Days of Storage 1]],""),0)</f>
        <v>#VALUE!</v>
      </c>
    </row>
    <row r="2791" spans="1:16" x14ac:dyDescent="0.25">
      <c r="A2791" s="5" t="e">
        <f t="shared" si="263"/>
        <v>#VALUE!</v>
      </c>
      <c r="B2791" s="6" t="str">
        <f>IFERROR(IF(Table1[[#This Row],[Multi-lens? 1]]="No", 1, IF(Table1[[#This Row],[Multi-lens? 1]]="Dual", 2, IF(Table1[[#This Row],[Multi-lens? 1]]="Quad", 4, ""))),"")</f>
        <v/>
      </c>
      <c r="C2791" s="6" t="e">
        <f t="shared" si="264"/>
        <v>#VALUE!</v>
      </c>
      <c r="D2791" s="6" t="e">
        <f t="shared" si="265"/>
        <v>#VALUE!</v>
      </c>
      <c r="E2791" s="6" t="e">
        <f t="shared" si="266"/>
        <v>#VALUE!</v>
      </c>
      <c r="F2791" s="6" t="e">
        <f t="shared" si="267"/>
        <v>#VALUE!</v>
      </c>
      <c r="H2791" s="6" t="str">
        <f>IFERROR(IF(Table1[[#This Row],[Multi-lens? 1]]="No", 1, IF(Table1[[#This Row],[Multi-lens? 1]]="Dual", 2, IF(Table1[[#This Row],[Multi-lens? 1]]="Quad", 4, ""))),"")</f>
        <v/>
      </c>
      <c r="I2791" s="9" t="str">
        <f>IFERROR(Table1[[#This Row],[Name]],"")</f>
        <v/>
      </c>
      <c r="K2791" s="3" t="str">
        <f t="shared" si="262"/>
        <v/>
      </c>
      <c r="M2791" s="4" t="e">
        <f>IF(Table1[[#This Row],[Import to Gateway Calculator?]]="Yes",IFERROR(Table1[[#This Row],[Streaming Resolution '[MP']]],""),0)</f>
        <v>#VALUE!</v>
      </c>
      <c r="N2791" s="4" t="e">
        <f>IF(Table1[[#This Row],[Import to Gateway Calculator?]]="Yes",IFERROR(Table1[[#This Row],[Recording Resolution '[MP']]],""),0)</f>
        <v>#VALUE!</v>
      </c>
      <c r="O2791" s="4" t="e">
        <f>IF(Table1[[#This Row],[Import to Gateway Calculator?]]="Yes",IFERROR(Table1[[#This Row],[Frame Rate '[FPS'] 1]],""),0)</f>
        <v>#VALUE!</v>
      </c>
      <c r="P2791" s="4" t="e">
        <f>IF(Table1[[#This Row],[Import to Gateway Calculator?]]="Yes",IFERROR(Table1[[#This Row],[Days of Storage 1]],""),0)</f>
        <v>#VALUE!</v>
      </c>
    </row>
    <row r="2792" spans="1:16" x14ac:dyDescent="0.25">
      <c r="A2792" s="5" t="e">
        <f t="shared" si="263"/>
        <v>#VALUE!</v>
      </c>
      <c r="B2792" s="6" t="str">
        <f>IFERROR(IF(Table1[[#This Row],[Multi-lens? 1]]="No", 1, IF(Table1[[#This Row],[Multi-lens? 1]]="Dual", 2, IF(Table1[[#This Row],[Multi-lens? 1]]="Quad", 4, ""))),"")</f>
        <v/>
      </c>
      <c r="C2792" s="6" t="e">
        <f t="shared" si="264"/>
        <v>#VALUE!</v>
      </c>
      <c r="D2792" s="6" t="e">
        <f t="shared" si="265"/>
        <v>#VALUE!</v>
      </c>
      <c r="E2792" s="6" t="e">
        <f t="shared" si="266"/>
        <v>#VALUE!</v>
      </c>
      <c r="F2792" s="6" t="e">
        <f t="shared" si="267"/>
        <v>#VALUE!</v>
      </c>
      <c r="H2792" s="6" t="str">
        <f>IFERROR(IF(Table1[[#This Row],[Multi-lens? 1]]="No", 1, IF(Table1[[#This Row],[Multi-lens? 1]]="Dual", 2, IF(Table1[[#This Row],[Multi-lens? 1]]="Quad", 4, ""))),"")</f>
        <v/>
      </c>
      <c r="I2792" s="9" t="str">
        <f>IFERROR(Table1[[#This Row],[Name]],"")</f>
        <v/>
      </c>
      <c r="K2792" s="3" t="str">
        <f t="shared" si="262"/>
        <v/>
      </c>
      <c r="M2792" s="4" t="e">
        <f>IF(Table1[[#This Row],[Import to Gateway Calculator?]]="Yes",IFERROR(Table1[[#This Row],[Streaming Resolution '[MP']]],""),0)</f>
        <v>#VALUE!</v>
      </c>
      <c r="N2792" s="4" t="e">
        <f>IF(Table1[[#This Row],[Import to Gateway Calculator?]]="Yes",IFERROR(Table1[[#This Row],[Recording Resolution '[MP']]],""),0)</f>
        <v>#VALUE!</v>
      </c>
      <c r="O2792" s="4" t="e">
        <f>IF(Table1[[#This Row],[Import to Gateway Calculator?]]="Yes",IFERROR(Table1[[#This Row],[Frame Rate '[FPS'] 1]],""),0)</f>
        <v>#VALUE!</v>
      </c>
      <c r="P2792" s="4" t="e">
        <f>IF(Table1[[#This Row],[Import to Gateway Calculator?]]="Yes",IFERROR(Table1[[#This Row],[Days of Storage 1]],""),0)</f>
        <v>#VALUE!</v>
      </c>
    </row>
    <row r="2793" spans="1:16" x14ac:dyDescent="0.25">
      <c r="A2793" s="5" t="e">
        <f t="shared" si="263"/>
        <v>#VALUE!</v>
      </c>
      <c r="B2793" s="6" t="str">
        <f>IFERROR(IF(Table1[[#This Row],[Multi-lens? 1]]="No", 1, IF(Table1[[#This Row],[Multi-lens? 1]]="Dual", 2, IF(Table1[[#This Row],[Multi-lens? 1]]="Quad", 4, ""))),"")</f>
        <v/>
      </c>
      <c r="C2793" s="6" t="e">
        <f t="shared" si="264"/>
        <v>#VALUE!</v>
      </c>
      <c r="D2793" s="6" t="e">
        <f t="shared" si="265"/>
        <v>#VALUE!</v>
      </c>
      <c r="E2793" s="6" t="e">
        <f t="shared" si="266"/>
        <v>#VALUE!</v>
      </c>
      <c r="F2793" s="6" t="e">
        <f t="shared" si="267"/>
        <v>#VALUE!</v>
      </c>
      <c r="H2793" s="6" t="str">
        <f>IFERROR(IF(Table1[[#This Row],[Multi-lens? 1]]="No", 1, IF(Table1[[#This Row],[Multi-lens? 1]]="Dual", 2, IF(Table1[[#This Row],[Multi-lens? 1]]="Quad", 4, ""))),"")</f>
        <v/>
      </c>
      <c r="I2793" s="9" t="str">
        <f>IFERROR(Table1[[#This Row],[Name]],"")</f>
        <v/>
      </c>
      <c r="K2793" s="3" t="str">
        <f t="shared" si="262"/>
        <v/>
      </c>
      <c r="M2793" s="4" t="e">
        <f>IF(Table1[[#This Row],[Import to Gateway Calculator?]]="Yes",IFERROR(Table1[[#This Row],[Streaming Resolution '[MP']]],""),0)</f>
        <v>#VALUE!</v>
      </c>
      <c r="N2793" s="4" t="e">
        <f>IF(Table1[[#This Row],[Import to Gateway Calculator?]]="Yes",IFERROR(Table1[[#This Row],[Recording Resolution '[MP']]],""),0)</f>
        <v>#VALUE!</v>
      </c>
      <c r="O2793" s="4" t="e">
        <f>IF(Table1[[#This Row],[Import to Gateway Calculator?]]="Yes",IFERROR(Table1[[#This Row],[Frame Rate '[FPS'] 1]],""),0)</f>
        <v>#VALUE!</v>
      </c>
      <c r="P2793" s="4" t="e">
        <f>IF(Table1[[#This Row],[Import to Gateway Calculator?]]="Yes",IFERROR(Table1[[#This Row],[Days of Storage 1]],""),0)</f>
        <v>#VALUE!</v>
      </c>
    </row>
    <row r="2794" spans="1:16" x14ac:dyDescent="0.25">
      <c r="A2794" s="5" t="e">
        <f t="shared" si="263"/>
        <v>#VALUE!</v>
      </c>
      <c r="B2794" s="6" t="str">
        <f>IFERROR(IF(Table1[[#This Row],[Multi-lens? 1]]="No", 1, IF(Table1[[#This Row],[Multi-lens? 1]]="Dual", 2, IF(Table1[[#This Row],[Multi-lens? 1]]="Quad", 4, ""))),"")</f>
        <v/>
      </c>
      <c r="C2794" s="6" t="e">
        <f t="shared" si="264"/>
        <v>#VALUE!</v>
      </c>
      <c r="D2794" s="6" t="e">
        <f t="shared" si="265"/>
        <v>#VALUE!</v>
      </c>
      <c r="E2794" s="6" t="e">
        <f t="shared" si="266"/>
        <v>#VALUE!</v>
      </c>
      <c r="F2794" s="6" t="e">
        <f t="shared" si="267"/>
        <v>#VALUE!</v>
      </c>
      <c r="H2794" s="6" t="str">
        <f>IFERROR(IF(Table1[[#This Row],[Multi-lens? 1]]="No", 1, IF(Table1[[#This Row],[Multi-lens? 1]]="Dual", 2, IF(Table1[[#This Row],[Multi-lens? 1]]="Quad", 4, ""))),"")</f>
        <v/>
      </c>
      <c r="I2794" s="9" t="str">
        <f>IFERROR(Table1[[#This Row],[Name]],"")</f>
        <v/>
      </c>
      <c r="K2794" s="3" t="str">
        <f t="shared" si="262"/>
        <v/>
      </c>
      <c r="M2794" s="4" t="e">
        <f>IF(Table1[[#This Row],[Import to Gateway Calculator?]]="Yes",IFERROR(Table1[[#This Row],[Streaming Resolution '[MP']]],""),0)</f>
        <v>#VALUE!</v>
      </c>
      <c r="N2794" s="4" t="e">
        <f>IF(Table1[[#This Row],[Import to Gateway Calculator?]]="Yes",IFERROR(Table1[[#This Row],[Recording Resolution '[MP']]],""),0)</f>
        <v>#VALUE!</v>
      </c>
      <c r="O2794" s="4" t="e">
        <f>IF(Table1[[#This Row],[Import to Gateway Calculator?]]="Yes",IFERROR(Table1[[#This Row],[Frame Rate '[FPS'] 1]],""),0)</f>
        <v>#VALUE!</v>
      </c>
      <c r="P2794" s="4" t="e">
        <f>IF(Table1[[#This Row],[Import to Gateway Calculator?]]="Yes",IFERROR(Table1[[#This Row],[Days of Storage 1]],""),0)</f>
        <v>#VALUE!</v>
      </c>
    </row>
    <row r="2795" spans="1:16" x14ac:dyDescent="0.25">
      <c r="A2795" s="5" t="e">
        <f t="shared" si="263"/>
        <v>#VALUE!</v>
      </c>
      <c r="B2795" s="6" t="str">
        <f>IFERROR(IF(Table1[[#This Row],[Multi-lens? 1]]="No", 1, IF(Table1[[#This Row],[Multi-lens? 1]]="Dual", 2, IF(Table1[[#This Row],[Multi-lens? 1]]="Quad", 4, ""))),"")</f>
        <v/>
      </c>
      <c r="C2795" s="6" t="e">
        <f t="shared" si="264"/>
        <v>#VALUE!</v>
      </c>
      <c r="D2795" s="6" t="e">
        <f t="shared" si="265"/>
        <v>#VALUE!</v>
      </c>
      <c r="E2795" s="6" t="e">
        <f t="shared" si="266"/>
        <v>#VALUE!</v>
      </c>
      <c r="F2795" s="6" t="e">
        <f t="shared" si="267"/>
        <v>#VALUE!</v>
      </c>
      <c r="H2795" s="6" t="str">
        <f>IFERROR(IF(Table1[[#This Row],[Multi-lens? 1]]="No", 1, IF(Table1[[#This Row],[Multi-lens? 1]]="Dual", 2, IF(Table1[[#This Row],[Multi-lens? 1]]="Quad", 4, ""))),"")</f>
        <v/>
      </c>
      <c r="I2795" s="9" t="str">
        <f>IFERROR(Table1[[#This Row],[Name]],"")</f>
        <v/>
      </c>
      <c r="K2795" s="3" t="str">
        <f t="shared" si="262"/>
        <v/>
      </c>
      <c r="M2795" s="4" t="e">
        <f>IF(Table1[[#This Row],[Import to Gateway Calculator?]]="Yes",IFERROR(Table1[[#This Row],[Streaming Resolution '[MP']]],""),0)</f>
        <v>#VALUE!</v>
      </c>
      <c r="N2795" s="4" t="e">
        <f>IF(Table1[[#This Row],[Import to Gateway Calculator?]]="Yes",IFERROR(Table1[[#This Row],[Recording Resolution '[MP']]],""),0)</f>
        <v>#VALUE!</v>
      </c>
      <c r="O2795" s="4" t="e">
        <f>IF(Table1[[#This Row],[Import to Gateway Calculator?]]="Yes",IFERROR(Table1[[#This Row],[Frame Rate '[FPS'] 1]],""),0)</f>
        <v>#VALUE!</v>
      </c>
      <c r="P2795" s="4" t="e">
        <f>IF(Table1[[#This Row],[Import to Gateway Calculator?]]="Yes",IFERROR(Table1[[#This Row],[Days of Storage 1]],""),0)</f>
        <v>#VALUE!</v>
      </c>
    </row>
    <row r="2796" spans="1:16" x14ac:dyDescent="0.25">
      <c r="A2796" s="5" t="e">
        <f t="shared" si="263"/>
        <v>#VALUE!</v>
      </c>
      <c r="B2796" s="6" t="str">
        <f>IFERROR(IF(Table1[[#This Row],[Multi-lens? 1]]="No", 1, IF(Table1[[#This Row],[Multi-lens? 1]]="Dual", 2, IF(Table1[[#This Row],[Multi-lens? 1]]="Quad", 4, ""))),"")</f>
        <v/>
      </c>
      <c r="C2796" s="6" t="e">
        <f t="shared" si="264"/>
        <v>#VALUE!</v>
      </c>
      <c r="D2796" s="6" t="e">
        <f t="shared" si="265"/>
        <v>#VALUE!</v>
      </c>
      <c r="E2796" s="6" t="e">
        <f t="shared" si="266"/>
        <v>#VALUE!</v>
      </c>
      <c r="F2796" s="6" t="e">
        <f t="shared" si="267"/>
        <v>#VALUE!</v>
      </c>
      <c r="H2796" s="6" t="str">
        <f>IFERROR(IF(Table1[[#This Row],[Multi-lens? 1]]="No", 1, IF(Table1[[#This Row],[Multi-lens? 1]]="Dual", 2, IF(Table1[[#This Row],[Multi-lens? 1]]="Quad", 4, ""))),"")</f>
        <v/>
      </c>
      <c r="I2796" s="9" t="str">
        <f>IFERROR(Table1[[#This Row],[Name]],"")</f>
        <v/>
      </c>
      <c r="K2796" s="3" t="str">
        <f t="shared" si="262"/>
        <v/>
      </c>
      <c r="M2796" s="4" t="e">
        <f>IF(Table1[[#This Row],[Import to Gateway Calculator?]]="Yes",IFERROR(Table1[[#This Row],[Streaming Resolution '[MP']]],""),0)</f>
        <v>#VALUE!</v>
      </c>
      <c r="N2796" s="4" t="e">
        <f>IF(Table1[[#This Row],[Import to Gateway Calculator?]]="Yes",IFERROR(Table1[[#This Row],[Recording Resolution '[MP']]],""),0)</f>
        <v>#VALUE!</v>
      </c>
      <c r="O2796" s="4" t="e">
        <f>IF(Table1[[#This Row],[Import to Gateway Calculator?]]="Yes",IFERROR(Table1[[#This Row],[Frame Rate '[FPS'] 1]],""),0)</f>
        <v>#VALUE!</v>
      </c>
      <c r="P2796" s="4" t="e">
        <f>IF(Table1[[#This Row],[Import to Gateway Calculator?]]="Yes",IFERROR(Table1[[#This Row],[Days of Storage 1]],""),0)</f>
        <v>#VALUE!</v>
      </c>
    </row>
    <row r="2797" spans="1:16" x14ac:dyDescent="0.25">
      <c r="A2797" s="5" t="e">
        <f t="shared" si="263"/>
        <v>#VALUE!</v>
      </c>
      <c r="B2797" s="6" t="str">
        <f>IFERROR(IF(Table1[[#This Row],[Multi-lens? 1]]="No", 1, IF(Table1[[#This Row],[Multi-lens? 1]]="Dual", 2, IF(Table1[[#This Row],[Multi-lens? 1]]="Quad", 4, ""))),"")</f>
        <v/>
      </c>
      <c r="C2797" s="6" t="e">
        <f t="shared" si="264"/>
        <v>#VALUE!</v>
      </c>
      <c r="D2797" s="6" t="e">
        <f t="shared" si="265"/>
        <v>#VALUE!</v>
      </c>
      <c r="E2797" s="6" t="e">
        <f t="shared" si="266"/>
        <v>#VALUE!</v>
      </c>
      <c r="F2797" s="6" t="e">
        <f t="shared" si="267"/>
        <v>#VALUE!</v>
      </c>
      <c r="H2797" s="6" t="str">
        <f>IFERROR(IF(Table1[[#This Row],[Multi-lens? 1]]="No", 1, IF(Table1[[#This Row],[Multi-lens? 1]]="Dual", 2, IF(Table1[[#This Row],[Multi-lens? 1]]="Quad", 4, ""))),"")</f>
        <v/>
      </c>
      <c r="I2797" s="9" t="str">
        <f>IFERROR(Table1[[#This Row],[Name]],"")</f>
        <v/>
      </c>
      <c r="K2797" s="3" t="str">
        <f t="shared" si="262"/>
        <v/>
      </c>
      <c r="M2797" s="4" t="e">
        <f>IF(Table1[[#This Row],[Import to Gateway Calculator?]]="Yes",IFERROR(Table1[[#This Row],[Streaming Resolution '[MP']]],""),0)</f>
        <v>#VALUE!</v>
      </c>
      <c r="N2797" s="4" t="e">
        <f>IF(Table1[[#This Row],[Import to Gateway Calculator?]]="Yes",IFERROR(Table1[[#This Row],[Recording Resolution '[MP']]],""),0)</f>
        <v>#VALUE!</v>
      </c>
      <c r="O2797" s="4" t="e">
        <f>IF(Table1[[#This Row],[Import to Gateway Calculator?]]="Yes",IFERROR(Table1[[#This Row],[Frame Rate '[FPS'] 1]],""),0)</f>
        <v>#VALUE!</v>
      </c>
      <c r="P2797" s="4" t="e">
        <f>IF(Table1[[#This Row],[Import to Gateway Calculator?]]="Yes",IFERROR(Table1[[#This Row],[Days of Storage 1]],""),0)</f>
        <v>#VALUE!</v>
      </c>
    </row>
    <row r="2798" spans="1:16" x14ac:dyDescent="0.25">
      <c r="A2798" s="5" t="e">
        <f t="shared" si="263"/>
        <v>#VALUE!</v>
      </c>
      <c r="B2798" s="6" t="str">
        <f>IFERROR(IF(Table1[[#This Row],[Multi-lens? 1]]="No", 1, IF(Table1[[#This Row],[Multi-lens? 1]]="Dual", 2, IF(Table1[[#This Row],[Multi-lens? 1]]="Quad", 4, ""))),"")</f>
        <v/>
      </c>
      <c r="C2798" s="6" t="e">
        <f t="shared" si="264"/>
        <v>#VALUE!</v>
      </c>
      <c r="D2798" s="6" t="e">
        <f t="shared" si="265"/>
        <v>#VALUE!</v>
      </c>
      <c r="E2798" s="6" t="e">
        <f t="shared" si="266"/>
        <v>#VALUE!</v>
      </c>
      <c r="F2798" s="6" t="e">
        <f t="shared" si="267"/>
        <v>#VALUE!</v>
      </c>
      <c r="H2798" s="6" t="str">
        <f>IFERROR(IF(Table1[[#This Row],[Multi-lens? 1]]="No", 1, IF(Table1[[#This Row],[Multi-lens? 1]]="Dual", 2, IF(Table1[[#This Row],[Multi-lens? 1]]="Quad", 4, ""))),"")</f>
        <v/>
      </c>
      <c r="I2798" s="9" t="str">
        <f>IFERROR(Table1[[#This Row],[Name]],"")</f>
        <v/>
      </c>
      <c r="K2798" s="3" t="str">
        <f t="shared" si="262"/>
        <v/>
      </c>
      <c r="M2798" s="4" t="e">
        <f>IF(Table1[[#This Row],[Import to Gateway Calculator?]]="Yes",IFERROR(Table1[[#This Row],[Streaming Resolution '[MP']]],""),0)</f>
        <v>#VALUE!</v>
      </c>
      <c r="N2798" s="4" t="e">
        <f>IF(Table1[[#This Row],[Import to Gateway Calculator?]]="Yes",IFERROR(Table1[[#This Row],[Recording Resolution '[MP']]],""),0)</f>
        <v>#VALUE!</v>
      </c>
      <c r="O2798" s="4" t="e">
        <f>IF(Table1[[#This Row],[Import to Gateway Calculator?]]="Yes",IFERROR(Table1[[#This Row],[Frame Rate '[FPS'] 1]],""),0)</f>
        <v>#VALUE!</v>
      </c>
      <c r="P2798" s="4" t="e">
        <f>IF(Table1[[#This Row],[Import to Gateway Calculator?]]="Yes",IFERROR(Table1[[#This Row],[Days of Storage 1]],""),0)</f>
        <v>#VALUE!</v>
      </c>
    </row>
    <row r="2799" spans="1:16" x14ac:dyDescent="0.25">
      <c r="A2799" s="5" t="e">
        <f t="shared" si="263"/>
        <v>#VALUE!</v>
      </c>
      <c r="B2799" s="6" t="str">
        <f>IFERROR(IF(Table1[[#This Row],[Multi-lens? 1]]="No", 1, IF(Table1[[#This Row],[Multi-lens? 1]]="Dual", 2, IF(Table1[[#This Row],[Multi-lens? 1]]="Quad", 4, ""))),"")</f>
        <v/>
      </c>
      <c r="C2799" s="6" t="e">
        <f t="shared" si="264"/>
        <v>#VALUE!</v>
      </c>
      <c r="D2799" s="6" t="e">
        <f t="shared" si="265"/>
        <v>#VALUE!</v>
      </c>
      <c r="E2799" s="6" t="e">
        <f t="shared" si="266"/>
        <v>#VALUE!</v>
      </c>
      <c r="F2799" s="6" t="e">
        <f t="shared" si="267"/>
        <v>#VALUE!</v>
      </c>
      <c r="H2799" s="6" t="str">
        <f>IFERROR(IF(Table1[[#This Row],[Multi-lens? 1]]="No", 1, IF(Table1[[#This Row],[Multi-lens? 1]]="Dual", 2, IF(Table1[[#This Row],[Multi-lens? 1]]="Quad", 4, ""))),"")</f>
        <v/>
      </c>
      <c r="I2799" s="9" t="str">
        <f>IFERROR(Table1[[#This Row],[Name]],"")</f>
        <v/>
      </c>
      <c r="K2799" s="3" t="str">
        <f t="shared" si="262"/>
        <v/>
      </c>
      <c r="M2799" s="4" t="e">
        <f>IF(Table1[[#This Row],[Import to Gateway Calculator?]]="Yes",IFERROR(Table1[[#This Row],[Streaming Resolution '[MP']]],""),0)</f>
        <v>#VALUE!</v>
      </c>
      <c r="N2799" s="4" t="e">
        <f>IF(Table1[[#This Row],[Import to Gateway Calculator?]]="Yes",IFERROR(Table1[[#This Row],[Recording Resolution '[MP']]],""),0)</f>
        <v>#VALUE!</v>
      </c>
      <c r="O2799" s="4" t="e">
        <f>IF(Table1[[#This Row],[Import to Gateway Calculator?]]="Yes",IFERROR(Table1[[#This Row],[Frame Rate '[FPS'] 1]],""),0)</f>
        <v>#VALUE!</v>
      </c>
      <c r="P2799" s="4" t="e">
        <f>IF(Table1[[#This Row],[Import to Gateway Calculator?]]="Yes",IFERROR(Table1[[#This Row],[Days of Storage 1]],""),0)</f>
        <v>#VALUE!</v>
      </c>
    </row>
    <row r="2800" spans="1:16" x14ac:dyDescent="0.25">
      <c r="A2800" s="5" t="e">
        <f t="shared" si="263"/>
        <v>#VALUE!</v>
      </c>
      <c r="B2800" s="6" t="str">
        <f>IFERROR(IF(Table1[[#This Row],[Multi-lens? 1]]="No", 1, IF(Table1[[#This Row],[Multi-lens? 1]]="Dual", 2, IF(Table1[[#This Row],[Multi-lens? 1]]="Quad", 4, ""))),"")</f>
        <v/>
      </c>
      <c r="C2800" s="6" t="e">
        <f t="shared" si="264"/>
        <v>#VALUE!</v>
      </c>
      <c r="D2800" s="6" t="e">
        <f t="shared" si="265"/>
        <v>#VALUE!</v>
      </c>
      <c r="E2800" s="6" t="e">
        <f t="shared" si="266"/>
        <v>#VALUE!</v>
      </c>
      <c r="F2800" s="6" t="e">
        <f t="shared" si="267"/>
        <v>#VALUE!</v>
      </c>
      <c r="H2800" s="6" t="str">
        <f>IFERROR(IF(Table1[[#This Row],[Multi-lens? 1]]="No", 1, IF(Table1[[#This Row],[Multi-lens? 1]]="Dual", 2, IF(Table1[[#This Row],[Multi-lens? 1]]="Quad", 4, ""))),"")</f>
        <v/>
      </c>
      <c r="I2800" s="9" t="str">
        <f>IFERROR(Table1[[#This Row],[Name]],"")</f>
        <v/>
      </c>
      <c r="K2800" s="3" t="str">
        <f t="shared" si="262"/>
        <v/>
      </c>
      <c r="M2800" s="4" t="e">
        <f>IF(Table1[[#This Row],[Import to Gateway Calculator?]]="Yes",IFERROR(Table1[[#This Row],[Streaming Resolution '[MP']]],""),0)</f>
        <v>#VALUE!</v>
      </c>
      <c r="N2800" s="4" t="e">
        <f>IF(Table1[[#This Row],[Import to Gateway Calculator?]]="Yes",IFERROR(Table1[[#This Row],[Recording Resolution '[MP']]],""),0)</f>
        <v>#VALUE!</v>
      </c>
      <c r="O2800" s="4" t="e">
        <f>IF(Table1[[#This Row],[Import to Gateway Calculator?]]="Yes",IFERROR(Table1[[#This Row],[Frame Rate '[FPS'] 1]],""),0)</f>
        <v>#VALUE!</v>
      </c>
      <c r="P2800" s="4" t="e">
        <f>IF(Table1[[#This Row],[Import to Gateway Calculator?]]="Yes",IFERROR(Table1[[#This Row],[Days of Storage 1]],""),0)</f>
        <v>#VALUE!</v>
      </c>
    </row>
    <row r="2801" spans="1:16" x14ac:dyDescent="0.25">
      <c r="A2801" s="5" t="e">
        <f t="shared" si="263"/>
        <v>#VALUE!</v>
      </c>
      <c r="B2801" s="6" t="str">
        <f>IFERROR(IF(Table1[[#This Row],[Multi-lens? 1]]="No", 1, IF(Table1[[#This Row],[Multi-lens? 1]]="Dual", 2, IF(Table1[[#This Row],[Multi-lens? 1]]="Quad", 4, ""))),"")</f>
        <v/>
      </c>
      <c r="C2801" s="6" t="e">
        <f t="shared" si="264"/>
        <v>#VALUE!</v>
      </c>
      <c r="D2801" s="6" t="e">
        <f t="shared" si="265"/>
        <v>#VALUE!</v>
      </c>
      <c r="E2801" s="6" t="e">
        <f t="shared" si="266"/>
        <v>#VALUE!</v>
      </c>
      <c r="F2801" s="6" t="e">
        <f t="shared" si="267"/>
        <v>#VALUE!</v>
      </c>
      <c r="H2801" s="6" t="str">
        <f>IFERROR(IF(Table1[[#This Row],[Multi-lens? 1]]="No", 1, IF(Table1[[#This Row],[Multi-lens? 1]]="Dual", 2, IF(Table1[[#This Row],[Multi-lens? 1]]="Quad", 4, ""))),"")</f>
        <v/>
      </c>
      <c r="I2801" s="9" t="str">
        <f>IFERROR(Table1[[#This Row],[Name]],"")</f>
        <v/>
      </c>
      <c r="K2801" s="3" t="str">
        <f t="shared" si="262"/>
        <v/>
      </c>
      <c r="M2801" s="4" t="e">
        <f>IF(Table1[[#This Row],[Import to Gateway Calculator?]]="Yes",IFERROR(Table1[[#This Row],[Streaming Resolution '[MP']]],""),0)</f>
        <v>#VALUE!</v>
      </c>
      <c r="N2801" s="4" t="e">
        <f>IF(Table1[[#This Row],[Import to Gateway Calculator?]]="Yes",IFERROR(Table1[[#This Row],[Recording Resolution '[MP']]],""),0)</f>
        <v>#VALUE!</v>
      </c>
      <c r="O2801" s="4" t="e">
        <f>IF(Table1[[#This Row],[Import to Gateway Calculator?]]="Yes",IFERROR(Table1[[#This Row],[Frame Rate '[FPS'] 1]],""),0)</f>
        <v>#VALUE!</v>
      </c>
      <c r="P2801" s="4" t="e">
        <f>IF(Table1[[#This Row],[Import to Gateway Calculator?]]="Yes",IFERROR(Table1[[#This Row],[Days of Storage 1]],""),0)</f>
        <v>#VALUE!</v>
      </c>
    </row>
    <row r="2802" spans="1:16" x14ac:dyDescent="0.25">
      <c r="A2802" s="5" t="e">
        <f t="shared" si="263"/>
        <v>#VALUE!</v>
      </c>
      <c r="B2802" s="6" t="str">
        <f>IFERROR(IF(Table1[[#This Row],[Multi-lens? 1]]="No", 1, IF(Table1[[#This Row],[Multi-lens? 1]]="Dual", 2, IF(Table1[[#This Row],[Multi-lens? 1]]="Quad", 4, ""))),"")</f>
        <v/>
      </c>
      <c r="C2802" s="6" t="e">
        <f t="shared" si="264"/>
        <v>#VALUE!</v>
      </c>
      <c r="D2802" s="6" t="e">
        <f t="shared" si="265"/>
        <v>#VALUE!</v>
      </c>
      <c r="E2802" s="6" t="e">
        <f t="shared" si="266"/>
        <v>#VALUE!</v>
      </c>
      <c r="F2802" s="6" t="e">
        <f t="shared" si="267"/>
        <v>#VALUE!</v>
      </c>
      <c r="H2802" s="6" t="str">
        <f>IFERROR(IF(Table1[[#This Row],[Multi-lens? 1]]="No", 1, IF(Table1[[#This Row],[Multi-lens? 1]]="Dual", 2, IF(Table1[[#This Row],[Multi-lens? 1]]="Quad", 4, ""))),"")</f>
        <v/>
      </c>
      <c r="I2802" s="9" t="str">
        <f>IFERROR(Table1[[#This Row],[Name]],"")</f>
        <v/>
      </c>
      <c r="K2802" s="3" t="str">
        <f t="shared" si="262"/>
        <v/>
      </c>
      <c r="M2802" s="4" t="e">
        <f>IF(Table1[[#This Row],[Import to Gateway Calculator?]]="Yes",IFERROR(Table1[[#This Row],[Streaming Resolution '[MP']]],""),0)</f>
        <v>#VALUE!</v>
      </c>
      <c r="N2802" s="4" t="e">
        <f>IF(Table1[[#This Row],[Import to Gateway Calculator?]]="Yes",IFERROR(Table1[[#This Row],[Recording Resolution '[MP']]],""),0)</f>
        <v>#VALUE!</v>
      </c>
      <c r="O2802" s="4" t="e">
        <f>IF(Table1[[#This Row],[Import to Gateway Calculator?]]="Yes",IFERROR(Table1[[#This Row],[Frame Rate '[FPS'] 1]],""),0)</f>
        <v>#VALUE!</v>
      </c>
      <c r="P2802" s="4" t="e">
        <f>IF(Table1[[#This Row],[Import to Gateway Calculator?]]="Yes",IFERROR(Table1[[#This Row],[Days of Storage 1]],""),0)</f>
        <v>#VALUE!</v>
      </c>
    </row>
    <row r="2803" spans="1:16" x14ac:dyDescent="0.25">
      <c r="A2803" s="5" t="e">
        <f t="shared" si="263"/>
        <v>#VALUE!</v>
      </c>
      <c r="B2803" s="6" t="str">
        <f>IFERROR(IF(Table1[[#This Row],[Multi-lens? 1]]="No", 1, IF(Table1[[#This Row],[Multi-lens? 1]]="Dual", 2, IF(Table1[[#This Row],[Multi-lens? 1]]="Quad", 4, ""))),"")</f>
        <v/>
      </c>
      <c r="C2803" s="6" t="e">
        <f t="shared" si="264"/>
        <v>#VALUE!</v>
      </c>
      <c r="D2803" s="6" t="e">
        <f t="shared" si="265"/>
        <v>#VALUE!</v>
      </c>
      <c r="E2803" s="6" t="e">
        <f t="shared" si="266"/>
        <v>#VALUE!</v>
      </c>
      <c r="F2803" s="6" t="e">
        <f t="shared" si="267"/>
        <v>#VALUE!</v>
      </c>
      <c r="H2803" s="6" t="str">
        <f>IFERROR(IF(Table1[[#This Row],[Multi-lens? 1]]="No", 1, IF(Table1[[#This Row],[Multi-lens? 1]]="Dual", 2, IF(Table1[[#This Row],[Multi-lens? 1]]="Quad", 4, ""))),"")</f>
        <v/>
      </c>
      <c r="I2803" s="9" t="str">
        <f>IFERROR(Table1[[#This Row],[Name]],"")</f>
        <v/>
      </c>
      <c r="K2803" s="3" t="str">
        <f t="shared" si="262"/>
        <v/>
      </c>
      <c r="M2803" s="4" t="e">
        <f>IF(Table1[[#This Row],[Import to Gateway Calculator?]]="Yes",IFERROR(Table1[[#This Row],[Streaming Resolution '[MP']]],""),0)</f>
        <v>#VALUE!</v>
      </c>
      <c r="N2803" s="4" t="e">
        <f>IF(Table1[[#This Row],[Import to Gateway Calculator?]]="Yes",IFERROR(Table1[[#This Row],[Recording Resolution '[MP']]],""),0)</f>
        <v>#VALUE!</v>
      </c>
      <c r="O2803" s="4" t="e">
        <f>IF(Table1[[#This Row],[Import to Gateway Calculator?]]="Yes",IFERROR(Table1[[#This Row],[Frame Rate '[FPS'] 1]],""),0)</f>
        <v>#VALUE!</v>
      </c>
      <c r="P2803" s="4" t="e">
        <f>IF(Table1[[#This Row],[Import to Gateway Calculator?]]="Yes",IFERROR(Table1[[#This Row],[Days of Storage 1]],""),0)</f>
        <v>#VALUE!</v>
      </c>
    </row>
    <row r="2804" spans="1:16" x14ac:dyDescent="0.25">
      <c r="A2804" s="5" t="e">
        <f t="shared" si="263"/>
        <v>#VALUE!</v>
      </c>
      <c r="B2804" s="6" t="str">
        <f>IFERROR(IF(Table1[[#This Row],[Multi-lens? 1]]="No", 1, IF(Table1[[#This Row],[Multi-lens? 1]]="Dual", 2, IF(Table1[[#This Row],[Multi-lens? 1]]="Quad", 4, ""))),"")</f>
        <v/>
      </c>
      <c r="C2804" s="6" t="e">
        <f t="shared" si="264"/>
        <v>#VALUE!</v>
      </c>
      <c r="D2804" s="6" t="e">
        <f t="shared" si="265"/>
        <v>#VALUE!</v>
      </c>
      <c r="E2804" s="6" t="e">
        <f t="shared" si="266"/>
        <v>#VALUE!</v>
      </c>
      <c r="F2804" s="6" t="e">
        <f t="shared" si="267"/>
        <v>#VALUE!</v>
      </c>
      <c r="H2804" s="6" t="str">
        <f>IFERROR(IF(Table1[[#This Row],[Multi-lens? 1]]="No", 1, IF(Table1[[#This Row],[Multi-lens? 1]]="Dual", 2, IF(Table1[[#This Row],[Multi-lens? 1]]="Quad", 4, ""))),"")</f>
        <v/>
      </c>
      <c r="I2804" s="9" t="str">
        <f>IFERROR(Table1[[#This Row],[Name]],"")</f>
        <v/>
      </c>
      <c r="K2804" s="3" t="str">
        <f t="shared" si="262"/>
        <v/>
      </c>
      <c r="M2804" s="4" t="e">
        <f>IF(Table1[[#This Row],[Import to Gateway Calculator?]]="Yes",IFERROR(Table1[[#This Row],[Streaming Resolution '[MP']]],""),0)</f>
        <v>#VALUE!</v>
      </c>
      <c r="N2804" s="4" t="e">
        <f>IF(Table1[[#This Row],[Import to Gateway Calculator?]]="Yes",IFERROR(Table1[[#This Row],[Recording Resolution '[MP']]],""),0)</f>
        <v>#VALUE!</v>
      </c>
      <c r="O2804" s="4" t="e">
        <f>IF(Table1[[#This Row],[Import to Gateway Calculator?]]="Yes",IFERROR(Table1[[#This Row],[Frame Rate '[FPS'] 1]],""),0)</f>
        <v>#VALUE!</v>
      </c>
      <c r="P2804" s="4" t="e">
        <f>IF(Table1[[#This Row],[Import to Gateway Calculator?]]="Yes",IFERROR(Table1[[#This Row],[Days of Storage 1]],""),0)</f>
        <v>#VALUE!</v>
      </c>
    </row>
    <row r="2805" spans="1:16" x14ac:dyDescent="0.25">
      <c r="A2805" s="5" t="e">
        <f t="shared" si="263"/>
        <v>#VALUE!</v>
      </c>
      <c r="B2805" s="6" t="str">
        <f>IFERROR(IF(Table1[[#This Row],[Multi-lens? 1]]="No", 1, IF(Table1[[#This Row],[Multi-lens? 1]]="Dual", 2, IF(Table1[[#This Row],[Multi-lens? 1]]="Quad", 4, ""))),"")</f>
        <v/>
      </c>
      <c r="C2805" s="6" t="e">
        <f t="shared" si="264"/>
        <v>#VALUE!</v>
      </c>
      <c r="D2805" s="6" t="e">
        <f t="shared" si="265"/>
        <v>#VALUE!</v>
      </c>
      <c r="E2805" s="6" t="e">
        <f t="shared" si="266"/>
        <v>#VALUE!</v>
      </c>
      <c r="F2805" s="6" t="e">
        <f t="shared" si="267"/>
        <v>#VALUE!</v>
      </c>
      <c r="H2805" s="6" t="str">
        <f>IFERROR(IF(Table1[[#This Row],[Multi-lens? 1]]="No", 1, IF(Table1[[#This Row],[Multi-lens? 1]]="Dual", 2, IF(Table1[[#This Row],[Multi-lens? 1]]="Quad", 4, ""))),"")</f>
        <v/>
      </c>
      <c r="I2805" s="9" t="str">
        <f>IFERROR(Table1[[#This Row],[Name]],"")</f>
        <v/>
      </c>
      <c r="K2805" s="3" t="str">
        <f t="shared" si="262"/>
        <v/>
      </c>
      <c r="M2805" s="4" t="e">
        <f>IF(Table1[[#This Row],[Import to Gateway Calculator?]]="Yes",IFERROR(Table1[[#This Row],[Streaming Resolution '[MP']]],""),0)</f>
        <v>#VALUE!</v>
      </c>
      <c r="N2805" s="4" t="e">
        <f>IF(Table1[[#This Row],[Import to Gateway Calculator?]]="Yes",IFERROR(Table1[[#This Row],[Recording Resolution '[MP']]],""),0)</f>
        <v>#VALUE!</v>
      </c>
      <c r="O2805" s="4" t="e">
        <f>IF(Table1[[#This Row],[Import to Gateway Calculator?]]="Yes",IFERROR(Table1[[#This Row],[Frame Rate '[FPS'] 1]],""),0)</f>
        <v>#VALUE!</v>
      </c>
      <c r="P2805" s="4" t="e">
        <f>IF(Table1[[#This Row],[Import to Gateway Calculator?]]="Yes",IFERROR(Table1[[#This Row],[Days of Storage 1]],""),0)</f>
        <v>#VALUE!</v>
      </c>
    </row>
    <row r="2806" spans="1:16" x14ac:dyDescent="0.25">
      <c r="A2806" s="5" t="e">
        <f t="shared" si="263"/>
        <v>#VALUE!</v>
      </c>
      <c r="B2806" s="6" t="str">
        <f>IFERROR(IF(Table1[[#This Row],[Multi-lens? 1]]="No", 1, IF(Table1[[#This Row],[Multi-lens? 1]]="Dual", 2, IF(Table1[[#This Row],[Multi-lens? 1]]="Quad", 4, ""))),"")</f>
        <v/>
      </c>
      <c r="C2806" s="6" t="e">
        <f t="shared" si="264"/>
        <v>#VALUE!</v>
      </c>
      <c r="D2806" s="6" t="e">
        <f t="shared" si="265"/>
        <v>#VALUE!</v>
      </c>
      <c r="E2806" s="6" t="e">
        <f t="shared" si="266"/>
        <v>#VALUE!</v>
      </c>
      <c r="F2806" s="6" t="e">
        <f t="shared" si="267"/>
        <v>#VALUE!</v>
      </c>
      <c r="H2806" s="6" t="str">
        <f>IFERROR(IF(Table1[[#This Row],[Multi-lens? 1]]="No", 1, IF(Table1[[#This Row],[Multi-lens? 1]]="Dual", 2, IF(Table1[[#This Row],[Multi-lens? 1]]="Quad", 4, ""))),"")</f>
        <v/>
      </c>
      <c r="I2806" s="9" t="str">
        <f>IFERROR(Table1[[#This Row],[Name]],"")</f>
        <v/>
      </c>
      <c r="K2806" s="3" t="str">
        <f t="shared" si="262"/>
        <v/>
      </c>
      <c r="M2806" s="4" t="e">
        <f>IF(Table1[[#This Row],[Import to Gateway Calculator?]]="Yes",IFERROR(Table1[[#This Row],[Streaming Resolution '[MP']]],""),0)</f>
        <v>#VALUE!</v>
      </c>
      <c r="N2806" s="4" t="e">
        <f>IF(Table1[[#This Row],[Import to Gateway Calculator?]]="Yes",IFERROR(Table1[[#This Row],[Recording Resolution '[MP']]],""),0)</f>
        <v>#VALUE!</v>
      </c>
      <c r="O2806" s="4" t="e">
        <f>IF(Table1[[#This Row],[Import to Gateway Calculator?]]="Yes",IFERROR(Table1[[#This Row],[Frame Rate '[FPS'] 1]],""),0)</f>
        <v>#VALUE!</v>
      </c>
      <c r="P2806" s="4" t="e">
        <f>IF(Table1[[#This Row],[Import to Gateway Calculator?]]="Yes",IFERROR(Table1[[#This Row],[Days of Storage 1]],""),0)</f>
        <v>#VALUE!</v>
      </c>
    </row>
    <row r="2807" spans="1:16" x14ac:dyDescent="0.25">
      <c r="A2807" s="5" t="e">
        <f t="shared" si="263"/>
        <v>#VALUE!</v>
      </c>
      <c r="B2807" s="6" t="str">
        <f>IFERROR(IF(Table1[[#This Row],[Multi-lens? 1]]="No", 1, IF(Table1[[#This Row],[Multi-lens? 1]]="Dual", 2, IF(Table1[[#This Row],[Multi-lens? 1]]="Quad", 4, ""))),"")</f>
        <v/>
      </c>
      <c r="C2807" s="6" t="e">
        <f t="shared" si="264"/>
        <v>#VALUE!</v>
      </c>
      <c r="D2807" s="6" t="e">
        <f t="shared" si="265"/>
        <v>#VALUE!</v>
      </c>
      <c r="E2807" s="6" t="e">
        <f t="shared" si="266"/>
        <v>#VALUE!</v>
      </c>
      <c r="F2807" s="6" t="e">
        <f t="shared" si="267"/>
        <v>#VALUE!</v>
      </c>
      <c r="H2807" s="6" t="str">
        <f>IFERROR(IF(Table1[[#This Row],[Multi-lens? 1]]="No", 1, IF(Table1[[#This Row],[Multi-lens? 1]]="Dual", 2, IF(Table1[[#This Row],[Multi-lens? 1]]="Quad", 4, ""))),"")</f>
        <v/>
      </c>
      <c r="I2807" s="9" t="str">
        <f>IFERROR(Table1[[#This Row],[Name]],"")</f>
        <v/>
      </c>
      <c r="K2807" s="3" t="str">
        <f t="shared" si="262"/>
        <v/>
      </c>
      <c r="M2807" s="4" t="e">
        <f>IF(Table1[[#This Row],[Import to Gateway Calculator?]]="Yes",IFERROR(Table1[[#This Row],[Streaming Resolution '[MP']]],""),0)</f>
        <v>#VALUE!</v>
      </c>
      <c r="N2807" s="4" t="e">
        <f>IF(Table1[[#This Row],[Import to Gateway Calculator?]]="Yes",IFERROR(Table1[[#This Row],[Recording Resolution '[MP']]],""),0)</f>
        <v>#VALUE!</v>
      </c>
      <c r="O2807" s="4" t="e">
        <f>IF(Table1[[#This Row],[Import to Gateway Calculator?]]="Yes",IFERROR(Table1[[#This Row],[Frame Rate '[FPS'] 1]],""),0)</f>
        <v>#VALUE!</v>
      </c>
      <c r="P2807" s="4" t="e">
        <f>IF(Table1[[#This Row],[Import to Gateway Calculator?]]="Yes",IFERROR(Table1[[#This Row],[Days of Storage 1]],""),0)</f>
        <v>#VALUE!</v>
      </c>
    </row>
    <row r="2808" spans="1:16" x14ac:dyDescent="0.25">
      <c r="A2808" s="5" t="e">
        <f t="shared" si="263"/>
        <v>#VALUE!</v>
      </c>
      <c r="B2808" s="6" t="str">
        <f>IFERROR(IF(Table1[[#This Row],[Multi-lens? 1]]="No", 1, IF(Table1[[#This Row],[Multi-lens? 1]]="Dual", 2, IF(Table1[[#This Row],[Multi-lens? 1]]="Quad", 4, ""))),"")</f>
        <v/>
      </c>
      <c r="C2808" s="6" t="e">
        <f t="shared" si="264"/>
        <v>#VALUE!</v>
      </c>
      <c r="D2808" s="6" t="e">
        <f t="shared" si="265"/>
        <v>#VALUE!</v>
      </c>
      <c r="E2808" s="6" t="e">
        <f t="shared" si="266"/>
        <v>#VALUE!</v>
      </c>
      <c r="F2808" s="6" t="e">
        <f t="shared" si="267"/>
        <v>#VALUE!</v>
      </c>
      <c r="H2808" s="6" t="str">
        <f>IFERROR(IF(Table1[[#This Row],[Multi-lens? 1]]="No", 1, IF(Table1[[#This Row],[Multi-lens? 1]]="Dual", 2, IF(Table1[[#This Row],[Multi-lens? 1]]="Quad", 4, ""))),"")</f>
        <v/>
      </c>
      <c r="I2808" s="9" t="str">
        <f>IFERROR(Table1[[#This Row],[Name]],"")</f>
        <v/>
      </c>
      <c r="K2808" s="3" t="str">
        <f t="shared" si="262"/>
        <v/>
      </c>
      <c r="M2808" s="4" t="e">
        <f>IF(Table1[[#This Row],[Import to Gateway Calculator?]]="Yes",IFERROR(Table1[[#This Row],[Streaming Resolution '[MP']]],""),0)</f>
        <v>#VALUE!</v>
      </c>
      <c r="N2808" s="4" t="e">
        <f>IF(Table1[[#This Row],[Import to Gateway Calculator?]]="Yes",IFERROR(Table1[[#This Row],[Recording Resolution '[MP']]],""),0)</f>
        <v>#VALUE!</v>
      </c>
      <c r="O2808" s="4" t="e">
        <f>IF(Table1[[#This Row],[Import to Gateway Calculator?]]="Yes",IFERROR(Table1[[#This Row],[Frame Rate '[FPS'] 1]],""),0)</f>
        <v>#VALUE!</v>
      </c>
      <c r="P2808" s="4" t="e">
        <f>IF(Table1[[#This Row],[Import to Gateway Calculator?]]="Yes",IFERROR(Table1[[#This Row],[Days of Storage 1]],""),0)</f>
        <v>#VALUE!</v>
      </c>
    </row>
    <row r="2809" spans="1:16" x14ac:dyDescent="0.25">
      <c r="A2809" s="5" t="e">
        <f t="shared" si="263"/>
        <v>#VALUE!</v>
      </c>
      <c r="B2809" s="6" t="str">
        <f>IFERROR(IF(Table1[[#This Row],[Multi-lens? 1]]="No", 1, IF(Table1[[#This Row],[Multi-lens? 1]]="Dual", 2, IF(Table1[[#This Row],[Multi-lens? 1]]="Quad", 4, ""))),"")</f>
        <v/>
      </c>
      <c r="C2809" s="6" t="e">
        <f t="shared" si="264"/>
        <v>#VALUE!</v>
      </c>
      <c r="D2809" s="6" t="e">
        <f t="shared" si="265"/>
        <v>#VALUE!</v>
      </c>
      <c r="E2809" s="6" t="e">
        <f t="shared" si="266"/>
        <v>#VALUE!</v>
      </c>
      <c r="F2809" s="6" t="e">
        <f t="shared" si="267"/>
        <v>#VALUE!</v>
      </c>
      <c r="H2809" s="6" t="str">
        <f>IFERROR(IF(Table1[[#This Row],[Multi-lens? 1]]="No", 1, IF(Table1[[#This Row],[Multi-lens? 1]]="Dual", 2, IF(Table1[[#This Row],[Multi-lens? 1]]="Quad", 4, ""))),"")</f>
        <v/>
      </c>
      <c r="I2809" s="9" t="str">
        <f>IFERROR(Table1[[#This Row],[Name]],"")</f>
        <v/>
      </c>
      <c r="K2809" s="3" t="str">
        <f t="shared" si="262"/>
        <v/>
      </c>
      <c r="M2809" s="4" t="e">
        <f>IF(Table1[[#This Row],[Import to Gateway Calculator?]]="Yes",IFERROR(Table1[[#This Row],[Streaming Resolution '[MP']]],""),0)</f>
        <v>#VALUE!</v>
      </c>
      <c r="N2809" s="4" t="e">
        <f>IF(Table1[[#This Row],[Import to Gateway Calculator?]]="Yes",IFERROR(Table1[[#This Row],[Recording Resolution '[MP']]],""),0)</f>
        <v>#VALUE!</v>
      </c>
      <c r="O2809" s="4" t="e">
        <f>IF(Table1[[#This Row],[Import to Gateway Calculator?]]="Yes",IFERROR(Table1[[#This Row],[Frame Rate '[FPS'] 1]],""),0)</f>
        <v>#VALUE!</v>
      </c>
      <c r="P2809" s="4" t="e">
        <f>IF(Table1[[#This Row],[Import to Gateway Calculator?]]="Yes",IFERROR(Table1[[#This Row],[Days of Storage 1]],""),0)</f>
        <v>#VALUE!</v>
      </c>
    </row>
    <row r="2810" spans="1:16" x14ac:dyDescent="0.25">
      <c r="A2810" s="5" t="e">
        <f t="shared" si="263"/>
        <v>#VALUE!</v>
      </c>
      <c r="B2810" s="6" t="str">
        <f>IFERROR(IF(Table1[[#This Row],[Multi-lens? 1]]="No", 1, IF(Table1[[#This Row],[Multi-lens? 1]]="Dual", 2, IF(Table1[[#This Row],[Multi-lens? 1]]="Quad", 4, ""))),"")</f>
        <v/>
      </c>
      <c r="C2810" s="6" t="e">
        <f t="shared" si="264"/>
        <v>#VALUE!</v>
      </c>
      <c r="D2810" s="6" t="e">
        <f t="shared" si="265"/>
        <v>#VALUE!</v>
      </c>
      <c r="E2810" s="6" t="e">
        <f t="shared" si="266"/>
        <v>#VALUE!</v>
      </c>
      <c r="F2810" s="6" t="e">
        <f t="shared" si="267"/>
        <v>#VALUE!</v>
      </c>
      <c r="H2810" s="6" t="str">
        <f>IFERROR(IF(Table1[[#This Row],[Multi-lens? 1]]="No", 1, IF(Table1[[#This Row],[Multi-lens? 1]]="Dual", 2, IF(Table1[[#This Row],[Multi-lens? 1]]="Quad", 4, ""))),"")</f>
        <v/>
      </c>
      <c r="I2810" s="9" t="str">
        <f>IFERROR(Table1[[#This Row],[Name]],"")</f>
        <v/>
      </c>
      <c r="K2810" s="3" t="str">
        <f t="shared" si="262"/>
        <v/>
      </c>
      <c r="M2810" s="4" t="e">
        <f>IF(Table1[[#This Row],[Import to Gateway Calculator?]]="Yes",IFERROR(Table1[[#This Row],[Streaming Resolution '[MP']]],""),0)</f>
        <v>#VALUE!</v>
      </c>
      <c r="N2810" s="4" t="e">
        <f>IF(Table1[[#This Row],[Import to Gateway Calculator?]]="Yes",IFERROR(Table1[[#This Row],[Recording Resolution '[MP']]],""),0)</f>
        <v>#VALUE!</v>
      </c>
      <c r="O2810" s="4" t="e">
        <f>IF(Table1[[#This Row],[Import to Gateway Calculator?]]="Yes",IFERROR(Table1[[#This Row],[Frame Rate '[FPS'] 1]],""),0)</f>
        <v>#VALUE!</v>
      </c>
      <c r="P2810" s="4" t="e">
        <f>IF(Table1[[#This Row],[Import to Gateway Calculator?]]="Yes",IFERROR(Table1[[#This Row],[Days of Storage 1]],""),0)</f>
        <v>#VALUE!</v>
      </c>
    </row>
    <row r="2811" spans="1:16" x14ac:dyDescent="0.25">
      <c r="A2811" s="5" t="e">
        <f t="shared" si="263"/>
        <v>#VALUE!</v>
      </c>
      <c r="B2811" s="6" t="str">
        <f>IFERROR(IF(Table1[[#This Row],[Multi-lens? 1]]="No", 1, IF(Table1[[#This Row],[Multi-lens? 1]]="Dual", 2, IF(Table1[[#This Row],[Multi-lens? 1]]="Quad", 4, ""))),"")</f>
        <v/>
      </c>
      <c r="C2811" s="6" t="e">
        <f t="shared" si="264"/>
        <v>#VALUE!</v>
      </c>
      <c r="D2811" s="6" t="e">
        <f t="shared" si="265"/>
        <v>#VALUE!</v>
      </c>
      <c r="E2811" s="6" t="e">
        <f t="shared" si="266"/>
        <v>#VALUE!</v>
      </c>
      <c r="F2811" s="6" t="e">
        <f t="shared" si="267"/>
        <v>#VALUE!</v>
      </c>
      <c r="H2811" s="6" t="str">
        <f>IFERROR(IF(Table1[[#This Row],[Multi-lens? 1]]="No", 1, IF(Table1[[#This Row],[Multi-lens? 1]]="Dual", 2, IF(Table1[[#This Row],[Multi-lens? 1]]="Quad", 4, ""))),"")</f>
        <v/>
      </c>
      <c r="I2811" s="9" t="str">
        <f>IFERROR(Table1[[#This Row],[Name]],"")</f>
        <v/>
      </c>
      <c r="K2811" s="3" t="str">
        <f t="shared" si="262"/>
        <v/>
      </c>
      <c r="M2811" s="4" t="e">
        <f>IF(Table1[[#This Row],[Import to Gateway Calculator?]]="Yes",IFERROR(Table1[[#This Row],[Streaming Resolution '[MP']]],""),0)</f>
        <v>#VALUE!</v>
      </c>
      <c r="N2811" s="4" t="e">
        <f>IF(Table1[[#This Row],[Import to Gateway Calculator?]]="Yes",IFERROR(Table1[[#This Row],[Recording Resolution '[MP']]],""),0)</f>
        <v>#VALUE!</v>
      </c>
      <c r="O2811" s="4" t="e">
        <f>IF(Table1[[#This Row],[Import to Gateway Calculator?]]="Yes",IFERROR(Table1[[#This Row],[Frame Rate '[FPS'] 1]],""),0)</f>
        <v>#VALUE!</v>
      </c>
      <c r="P2811" s="4" t="e">
        <f>IF(Table1[[#This Row],[Import to Gateway Calculator?]]="Yes",IFERROR(Table1[[#This Row],[Days of Storage 1]],""),0)</f>
        <v>#VALUE!</v>
      </c>
    </row>
    <row r="2812" spans="1:16" x14ac:dyDescent="0.25">
      <c r="A2812" s="5" t="e">
        <f t="shared" si="263"/>
        <v>#VALUE!</v>
      </c>
      <c r="B2812" s="6" t="str">
        <f>IFERROR(IF(Table1[[#This Row],[Multi-lens? 1]]="No", 1, IF(Table1[[#This Row],[Multi-lens? 1]]="Dual", 2, IF(Table1[[#This Row],[Multi-lens? 1]]="Quad", 4, ""))),"")</f>
        <v/>
      </c>
      <c r="C2812" s="6" t="e">
        <f t="shared" si="264"/>
        <v>#VALUE!</v>
      </c>
      <c r="D2812" s="6" t="e">
        <f t="shared" si="265"/>
        <v>#VALUE!</v>
      </c>
      <c r="E2812" s="6" t="e">
        <f t="shared" si="266"/>
        <v>#VALUE!</v>
      </c>
      <c r="F2812" s="6" t="e">
        <f t="shared" si="267"/>
        <v>#VALUE!</v>
      </c>
      <c r="H2812" s="6" t="str">
        <f>IFERROR(IF(Table1[[#This Row],[Multi-lens? 1]]="No", 1, IF(Table1[[#This Row],[Multi-lens? 1]]="Dual", 2, IF(Table1[[#This Row],[Multi-lens? 1]]="Quad", 4, ""))),"")</f>
        <v/>
      </c>
      <c r="I2812" s="9" t="str">
        <f>IFERROR(Table1[[#This Row],[Name]],"")</f>
        <v/>
      </c>
      <c r="K2812" s="3" t="str">
        <f t="shared" si="262"/>
        <v/>
      </c>
      <c r="M2812" s="4" t="e">
        <f>IF(Table1[[#This Row],[Import to Gateway Calculator?]]="Yes",IFERROR(Table1[[#This Row],[Streaming Resolution '[MP']]],""),0)</f>
        <v>#VALUE!</v>
      </c>
      <c r="N2812" s="4" t="e">
        <f>IF(Table1[[#This Row],[Import to Gateway Calculator?]]="Yes",IFERROR(Table1[[#This Row],[Recording Resolution '[MP']]],""),0)</f>
        <v>#VALUE!</v>
      </c>
      <c r="O2812" s="4" t="e">
        <f>IF(Table1[[#This Row],[Import to Gateway Calculator?]]="Yes",IFERROR(Table1[[#This Row],[Frame Rate '[FPS'] 1]],""),0)</f>
        <v>#VALUE!</v>
      </c>
      <c r="P2812" s="4" t="e">
        <f>IF(Table1[[#This Row],[Import to Gateway Calculator?]]="Yes",IFERROR(Table1[[#This Row],[Days of Storage 1]],""),0)</f>
        <v>#VALUE!</v>
      </c>
    </row>
    <row r="2813" spans="1:16" x14ac:dyDescent="0.25">
      <c r="A2813" s="5" t="e">
        <f t="shared" si="263"/>
        <v>#VALUE!</v>
      </c>
      <c r="B2813" s="6" t="str">
        <f>IFERROR(IF(Table1[[#This Row],[Multi-lens? 1]]="No", 1, IF(Table1[[#This Row],[Multi-lens? 1]]="Dual", 2, IF(Table1[[#This Row],[Multi-lens? 1]]="Quad", 4, ""))),"")</f>
        <v/>
      </c>
      <c r="C2813" s="6" t="e">
        <f t="shared" si="264"/>
        <v>#VALUE!</v>
      </c>
      <c r="D2813" s="6" t="e">
        <f t="shared" si="265"/>
        <v>#VALUE!</v>
      </c>
      <c r="E2813" s="6" t="e">
        <f t="shared" si="266"/>
        <v>#VALUE!</v>
      </c>
      <c r="F2813" s="6" t="e">
        <f t="shared" si="267"/>
        <v>#VALUE!</v>
      </c>
      <c r="H2813" s="6" t="str">
        <f>IFERROR(IF(Table1[[#This Row],[Multi-lens? 1]]="No", 1, IF(Table1[[#This Row],[Multi-lens? 1]]="Dual", 2, IF(Table1[[#This Row],[Multi-lens? 1]]="Quad", 4, ""))),"")</f>
        <v/>
      </c>
      <c r="I2813" s="9" t="str">
        <f>IFERROR(Table1[[#This Row],[Name]],"")</f>
        <v/>
      </c>
      <c r="K2813" s="3" t="str">
        <f t="shared" si="262"/>
        <v/>
      </c>
      <c r="M2813" s="4" t="e">
        <f>IF(Table1[[#This Row],[Import to Gateway Calculator?]]="Yes",IFERROR(Table1[[#This Row],[Streaming Resolution '[MP']]],""),0)</f>
        <v>#VALUE!</v>
      </c>
      <c r="N2813" s="4" t="e">
        <f>IF(Table1[[#This Row],[Import to Gateway Calculator?]]="Yes",IFERROR(Table1[[#This Row],[Recording Resolution '[MP']]],""),0)</f>
        <v>#VALUE!</v>
      </c>
      <c r="O2813" s="4" t="e">
        <f>IF(Table1[[#This Row],[Import to Gateway Calculator?]]="Yes",IFERROR(Table1[[#This Row],[Frame Rate '[FPS'] 1]],""),0)</f>
        <v>#VALUE!</v>
      </c>
      <c r="P2813" s="4" t="e">
        <f>IF(Table1[[#This Row],[Import to Gateway Calculator?]]="Yes",IFERROR(Table1[[#This Row],[Days of Storage 1]],""),0)</f>
        <v>#VALUE!</v>
      </c>
    </row>
    <row r="2814" spans="1:16" x14ac:dyDescent="0.25">
      <c r="A2814" s="5" t="e">
        <f t="shared" si="263"/>
        <v>#VALUE!</v>
      </c>
      <c r="B2814" s="6" t="str">
        <f>IFERROR(IF(Table1[[#This Row],[Multi-lens? 1]]="No", 1, IF(Table1[[#This Row],[Multi-lens? 1]]="Dual", 2, IF(Table1[[#This Row],[Multi-lens? 1]]="Quad", 4, ""))),"")</f>
        <v/>
      </c>
      <c r="C2814" s="6" t="e">
        <f t="shared" si="264"/>
        <v>#VALUE!</v>
      </c>
      <c r="D2814" s="6" t="e">
        <f t="shared" si="265"/>
        <v>#VALUE!</v>
      </c>
      <c r="E2814" s="6" t="e">
        <f t="shared" si="266"/>
        <v>#VALUE!</v>
      </c>
      <c r="F2814" s="6" t="e">
        <f t="shared" si="267"/>
        <v>#VALUE!</v>
      </c>
      <c r="H2814" s="6" t="str">
        <f>IFERROR(IF(Table1[[#This Row],[Multi-lens? 1]]="No", 1, IF(Table1[[#This Row],[Multi-lens? 1]]="Dual", 2, IF(Table1[[#This Row],[Multi-lens? 1]]="Quad", 4, ""))),"")</f>
        <v/>
      </c>
      <c r="I2814" s="9" t="str">
        <f>IFERROR(Table1[[#This Row],[Name]],"")</f>
        <v/>
      </c>
      <c r="K2814" s="3" t="str">
        <f t="shared" si="262"/>
        <v/>
      </c>
      <c r="M2814" s="4" t="e">
        <f>IF(Table1[[#This Row],[Import to Gateway Calculator?]]="Yes",IFERROR(Table1[[#This Row],[Streaming Resolution '[MP']]],""),0)</f>
        <v>#VALUE!</v>
      </c>
      <c r="N2814" s="4" t="e">
        <f>IF(Table1[[#This Row],[Import to Gateway Calculator?]]="Yes",IFERROR(Table1[[#This Row],[Recording Resolution '[MP']]],""),0)</f>
        <v>#VALUE!</v>
      </c>
      <c r="O2814" s="4" t="e">
        <f>IF(Table1[[#This Row],[Import to Gateway Calculator?]]="Yes",IFERROR(Table1[[#This Row],[Frame Rate '[FPS'] 1]],""),0)</f>
        <v>#VALUE!</v>
      </c>
      <c r="P2814" s="4" t="e">
        <f>IF(Table1[[#This Row],[Import to Gateway Calculator?]]="Yes",IFERROR(Table1[[#This Row],[Days of Storage 1]],""),0)</f>
        <v>#VALUE!</v>
      </c>
    </row>
    <row r="2815" spans="1:16" x14ac:dyDescent="0.25">
      <c r="A2815" s="5" t="e">
        <f t="shared" si="263"/>
        <v>#VALUE!</v>
      </c>
      <c r="B2815" s="6" t="str">
        <f>IFERROR(IF(Table1[[#This Row],[Multi-lens? 1]]="No", 1, IF(Table1[[#This Row],[Multi-lens? 1]]="Dual", 2, IF(Table1[[#This Row],[Multi-lens? 1]]="Quad", 4, ""))),"")</f>
        <v/>
      </c>
      <c r="C2815" s="6" t="e">
        <f t="shared" si="264"/>
        <v>#VALUE!</v>
      </c>
      <c r="D2815" s="6" t="e">
        <f t="shared" si="265"/>
        <v>#VALUE!</v>
      </c>
      <c r="E2815" s="6" t="e">
        <f t="shared" si="266"/>
        <v>#VALUE!</v>
      </c>
      <c r="F2815" s="6" t="e">
        <f t="shared" si="267"/>
        <v>#VALUE!</v>
      </c>
      <c r="H2815" s="6" t="str">
        <f>IFERROR(IF(Table1[[#This Row],[Multi-lens? 1]]="No", 1, IF(Table1[[#This Row],[Multi-lens? 1]]="Dual", 2, IF(Table1[[#This Row],[Multi-lens? 1]]="Quad", 4, ""))),"")</f>
        <v/>
      </c>
      <c r="I2815" s="9" t="str">
        <f>IFERROR(Table1[[#This Row],[Name]],"")</f>
        <v/>
      </c>
      <c r="K2815" s="3" t="str">
        <f t="shared" si="262"/>
        <v/>
      </c>
      <c r="M2815" s="4" t="e">
        <f>IF(Table1[[#This Row],[Import to Gateway Calculator?]]="Yes",IFERROR(Table1[[#This Row],[Streaming Resolution '[MP']]],""),0)</f>
        <v>#VALUE!</v>
      </c>
      <c r="N2815" s="4" t="e">
        <f>IF(Table1[[#This Row],[Import to Gateway Calculator?]]="Yes",IFERROR(Table1[[#This Row],[Recording Resolution '[MP']]],""),0)</f>
        <v>#VALUE!</v>
      </c>
      <c r="O2815" s="4" t="e">
        <f>IF(Table1[[#This Row],[Import to Gateway Calculator?]]="Yes",IFERROR(Table1[[#This Row],[Frame Rate '[FPS'] 1]],""),0)</f>
        <v>#VALUE!</v>
      </c>
      <c r="P2815" s="4" t="e">
        <f>IF(Table1[[#This Row],[Import to Gateway Calculator?]]="Yes",IFERROR(Table1[[#This Row],[Days of Storage 1]],""),0)</f>
        <v>#VALUE!</v>
      </c>
    </row>
    <row r="2816" spans="1:16" x14ac:dyDescent="0.25">
      <c r="A2816" s="5" t="e">
        <f t="shared" si="263"/>
        <v>#VALUE!</v>
      </c>
      <c r="B2816" s="6" t="str">
        <f>IFERROR(IF(Table1[[#This Row],[Multi-lens? 1]]="No", 1, IF(Table1[[#This Row],[Multi-lens? 1]]="Dual", 2, IF(Table1[[#This Row],[Multi-lens? 1]]="Quad", 4, ""))),"")</f>
        <v/>
      </c>
      <c r="C2816" s="6" t="e">
        <f t="shared" si="264"/>
        <v>#VALUE!</v>
      </c>
      <c r="D2816" s="6" t="e">
        <f t="shared" si="265"/>
        <v>#VALUE!</v>
      </c>
      <c r="E2816" s="6" t="e">
        <f t="shared" si="266"/>
        <v>#VALUE!</v>
      </c>
      <c r="F2816" s="6" t="e">
        <f t="shared" si="267"/>
        <v>#VALUE!</v>
      </c>
      <c r="H2816" s="6" t="str">
        <f>IFERROR(IF(Table1[[#This Row],[Multi-lens? 1]]="No", 1, IF(Table1[[#This Row],[Multi-lens? 1]]="Dual", 2, IF(Table1[[#This Row],[Multi-lens? 1]]="Quad", 4, ""))),"")</f>
        <v/>
      </c>
      <c r="I2816" s="9" t="str">
        <f>IFERROR(Table1[[#This Row],[Name]],"")</f>
        <v/>
      </c>
      <c r="K2816" s="3" t="str">
        <f t="shared" si="262"/>
        <v/>
      </c>
      <c r="M2816" s="4" t="e">
        <f>IF(Table1[[#This Row],[Import to Gateway Calculator?]]="Yes",IFERROR(Table1[[#This Row],[Streaming Resolution '[MP']]],""),0)</f>
        <v>#VALUE!</v>
      </c>
      <c r="N2816" s="4" t="e">
        <f>IF(Table1[[#This Row],[Import to Gateway Calculator?]]="Yes",IFERROR(Table1[[#This Row],[Recording Resolution '[MP']]],""),0)</f>
        <v>#VALUE!</v>
      </c>
      <c r="O2816" s="4" t="e">
        <f>IF(Table1[[#This Row],[Import to Gateway Calculator?]]="Yes",IFERROR(Table1[[#This Row],[Frame Rate '[FPS'] 1]],""),0)</f>
        <v>#VALUE!</v>
      </c>
      <c r="P2816" s="4" t="e">
        <f>IF(Table1[[#This Row],[Import to Gateway Calculator?]]="Yes",IFERROR(Table1[[#This Row],[Days of Storage 1]],""),0)</f>
        <v>#VALUE!</v>
      </c>
    </row>
    <row r="2817" spans="1:16" x14ac:dyDescent="0.25">
      <c r="A2817" s="5" t="e">
        <f t="shared" si="263"/>
        <v>#VALUE!</v>
      </c>
      <c r="B2817" s="6" t="str">
        <f>IFERROR(IF(Table1[[#This Row],[Multi-lens? 1]]="No", 1, IF(Table1[[#This Row],[Multi-lens? 1]]="Dual", 2, IF(Table1[[#This Row],[Multi-lens? 1]]="Quad", 4, ""))),"")</f>
        <v/>
      </c>
      <c r="C2817" s="6" t="e">
        <f t="shared" si="264"/>
        <v>#VALUE!</v>
      </c>
      <c r="D2817" s="6" t="e">
        <f t="shared" si="265"/>
        <v>#VALUE!</v>
      </c>
      <c r="E2817" s="6" t="e">
        <f t="shared" si="266"/>
        <v>#VALUE!</v>
      </c>
      <c r="F2817" s="6" t="e">
        <f t="shared" si="267"/>
        <v>#VALUE!</v>
      </c>
      <c r="H2817" s="6" t="str">
        <f>IFERROR(IF(Table1[[#This Row],[Multi-lens? 1]]="No", 1, IF(Table1[[#This Row],[Multi-lens? 1]]="Dual", 2, IF(Table1[[#This Row],[Multi-lens? 1]]="Quad", 4, ""))),"")</f>
        <v/>
      </c>
      <c r="I2817" s="9" t="str">
        <f>IFERROR(Table1[[#This Row],[Name]],"")</f>
        <v/>
      </c>
      <c r="K2817" s="3" t="str">
        <f t="shared" si="262"/>
        <v/>
      </c>
      <c r="M2817" s="4" t="e">
        <f>IF(Table1[[#This Row],[Import to Gateway Calculator?]]="Yes",IFERROR(Table1[[#This Row],[Streaming Resolution '[MP']]],""),0)</f>
        <v>#VALUE!</v>
      </c>
      <c r="N2817" s="4" t="e">
        <f>IF(Table1[[#This Row],[Import to Gateway Calculator?]]="Yes",IFERROR(Table1[[#This Row],[Recording Resolution '[MP']]],""),0)</f>
        <v>#VALUE!</v>
      </c>
      <c r="O2817" s="4" t="e">
        <f>IF(Table1[[#This Row],[Import to Gateway Calculator?]]="Yes",IFERROR(Table1[[#This Row],[Frame Rate '[FPS'] 1]],""),0)</f>
        <v>#VALUE!</v>
      </c>
      <c r="P2817" s="4" t="e">
        <f>IF(Table1[[#This Row],[Import to Gateway Calculator?]]="Yes",IFERROR(Table1[[#This Row],[Days of Storage 1]],""),0)</f>
        <v>#VALUE!</v>
      </c>
    </row>
    <row r="2818" spans="1:16" x14ac:dyDescent="0.25">
      <c r="A2818" s="5" t="e">
        <f t="shared" si="263"/>
        <v>#VALUE!</v>
      </c>
      <c r="B2818" s="6" t="str">
        <f>IFERROR(IF(Table1[[#This Row],[Multi-lens? 1]]="No", 1, IF(Table1[[#This Row],[Multi-lens? 1]]="Dual", 2, IF(Table1[[#This Row],[Multi-lens? 1]]="Quad", 4, ""))),"")</f>
        <v/>
      </c>
      <c r="C2818" s="6" t="e">
        <f t="shared" si="264"/>
        <v>#VALUE!</v>
      </c>
      <c r="D2818" s="6" t="e">
        <f t="shared" si="265"/>
        <v>#VALUE!</v>
      </c>
      <c r="E2818" s="6" t="e">
        <f t="shared" si="266"/>
        <v>#VALUE!</v>
      </c>
      <c r="F2818" s="6" t="e">
        <f t="shared" si="267"/>
        <v>#VALUE!</v>
      </c>
      <c r="H2818" s="6" t="str">
        <f>IFERROR(IF(Table1[[#This Row],[Multi-lens? 1]]="No", 1, IF(Table1[[#This Row],[Multi-lens? 1]]="Dual", 2, IF(Table1[[#This Row],[Multi-lens? 1]]="Quad", 4, ""))),"")</f>
        <v/>
      </c>
      <c r="I2818" s="9" t="str">
        <f>IFERROR(Table1[[#This Row],[Name]],"")</f>
        <v/>
      </c>
      <c r="K2818" s="3" t="str">
        <f t="shared" si="262"/>
        <v/>
      </c>
      <c r="M2818" s="4" t="e">
        <f>IF(Table1[[#This Row],[Import to Gateway Calculator?]]="Yes",IFERROR(Table1[[#This Row],[Streaming Resolution '[MP']]],""),0)</f>
        <v>#VALUE!</v>
      </c>
      <c r="N2818" s="4" t="e">
        <f>IF(Table1[[#This Row],[Import to Gateway Calculator?]]="Yes",IFERROR(Table1[[#This Row],[Recording Resolution '[MP']]],""),0)</f>
        <v>#VALUE!</v>
      </c>
      <c r="O2818" s="4" t="e">
        <f>IF(Table1[[#This Row],[Import to Gateway Calculator?]]="Yes",IFERROR(Table1[[#This Row],[Frame Rate '[FPS'] 1]],""),0)</f>
        <v>#VALUE!</v>
      </c>
      <c r="P2818" s="4" t="e">
        <f>IF(Table1[[#This Row],[Import to Gateway Calculator?]]="Yes",IFERROR(Table1[[#This Row],[Days of Storage 1]],""),0)</f>
        <v>#VALUE!</v>
      </c>
    </row>
    <row r="2819" spans="1:16" x14ac:dyDescent="0.25">
      <c r="A2819" s="5" t="e">
        <f t="shared" si="263"/>
        <v>#VALUE!</v>
      </c>
      <c r="B2819" s="6" t="str">
        <f>IFERROR(IF(Table1[[#This Row],[Multi-lens? 1]]="No", 1, IF(Table1[[#This Row],[Multi-lens? 1]]="Dual", 2, IF(Table1[[#This Row],[Multi-lens? 1]]="Quad", 4, ""))),"")</f>
        <v/>
      </c>
      <c r="C2819" s="6" t="e">
        <f t="shared" si="264"/>
        <v>#VALUE!</v>
      </c>
      <c r="D2819" s="6" t="e">
        <f t="shared" si="265"/>
        <v>#VALUE!</v>
      </c>
      <c r="E2819" s="6" t="e">
        <f t="shared" si="266"/>
        <v>#VALUE!</v>
      </c>
      <c r="F2819" s="6" t="e">
        <f t="shared" si="267"/>
        <v>#VALUE!</v>
      </c>
      <c r="H2819" s="6" t="str">
        <f>IFERROR(IF(Table1[[#This Row],[Multi-lens? 1]]="No", 1, IF(Table1[[#This Row],[Multi-lens? 1]]="Dual", 2, IF(Table1[[#This Row],[Multi-lens? 1]]="Quad", 4, ""))),"")</f>
        <v/>
      </c>
      <c r="I2819" s="9" t="str">
        <f>IFERROR(Table1[[#This Row],[Name]],"")</f>
        <v/>
      </c>
      <c r="K2819" s="3" t="str">
        <f t="shared" ref="K2819:K2882" si="268">IFERROR(IF(I2819=0,"",I2819),"")</f>
        <v/>
      </c>
      <c r="M2819" s="4" t="e">
        <f>IF(Table1[[#This Row],[Import to Gateway Calculator?]]="Yes",IFERROR(Table1[[#This Row],[Streaming Resolution '[MP']]],""),0)</f>
        <v>#VALUE!</v>
      </c>
      <c r="N2819" s="4" t="e">
        <f>IF(Table1[[#This Row],[Import to Gateway Calculator?]]="Yes",IFERROR(Table1[[#This Row],[Recording Resolution '[MP']]],""),0)</f>
        <v>#VALUE!</v>
      </c>
      <c r="O2819" s="4" t="e">
        <f>IF(Table1[[#This Row],[Import to Gateway Calculator?]]="Yes",IFERROR(Table1[[#This Row],[Frame Rate '[FPS'] 1]],""),0)</f>
        <v>#VALUE!</v>
      </c>
      <c r="P2819" s="4" t="e">
        <f>IF(Table1[[#This Row],[Import to Gateway Calculator?]]="Yes",IFERROR(Table1[[#This Row],[Days of Storage 1]],""),0)</f>
        <v>#VALUE!</v>
      </c>
    </row>
    <row r="2820" spans="1:16" x14ac:dyDescent="0.25">
      <c r="A2820" s="5" t="e">
        <f t="shared" si="263"/>
        <v>#VALUE!</v>
      </c>
      <c r="B2820" s="6" t="str">
        <f>IFERROR(IF(Table1[[#This Row],[Multi-lens? 1]]="No", 1, IF(Table1[[#This Row],[Multi-lens? 1]]="Dual", 2, IF(Table1[[#This Row],[Multi-lens? 1]]="Quad", 4, ""))),"")</f>
        <v/>
      </c>
      <c r="C2820" s="6" t="e">
        <f t="shared" si="264"/>
        <v>#VALUE!</v>
      </c>
      <c r="D2820" s="6" t="e">
        <f t="shared" si="265"/>
        <v>#VALUE!</v>
      </c>
      <c r="E2820" s="6" t="e">
        <f t="shared" si="266"/>
        <v>#VALUE!</v>
      </c>
      <c r="F2820" s="6" t="e">
        <f t="shared" si="267"/>
        <v>#VALUE!</v>
      </c>
      <c r="H2820" s="6" t="str">
        <f>IFERROR(IF(Table1[[#This Row],[Multi-lens? 1]]="No", 1, IF(Table1[[#This Row],[Multi-lens? 1]]="Dual", 2, IF(Table1[[#This Row],[Multi-lens? 1]]="Quad", 4, ""))),"")</f>
        <v/>
      </c>
      <c r="I2820" s="9" t="str">
        <f>IFERROR(Table1[[#This Row],[Name]],"")</f>
        <v/>
      </c>
      <c r="K2820" s="3" t="str">
        <f t="shared" si="268"/>
        <v/>
      </c>
      <c r="M2820" s="4" t="e">
        <f>IF(Table1[[#This Row],[Import to Gateway Calculator?]]="Yes",IFERROR(Table1[[#This Row],[Streaming Resolution '[MP']]],""),0)</f>
        <v>#VALUE!</v>
      </c>
      <c r="N2820" s="4" t="e">
        <f>IF(Table1[[#This Row],[Import to Gateway Calculator?]]="Yes",IFERROR(Table1[[#This Row],[Recording Resolution '[MP']]],""),0)</f>
        <v>#VALUE!</v>
      </c>
      <c r="O2820" s="4" t="e">
        <f>IF(Table1[[#This Row],[Import to Gateway Calculator?]]="Yes",IFERROR(Table1[[#This Row],[Frame Rate '[FPS'] 1]],""),0)</f>
        <v>#VALUE!</v>
      </c>
      <c r="P2820" s="4" t="e">
        <f>IF(Table1[[#This Row],[Import to Gateway Calculator?]]="Yes",IFERROR(Table1[[#This Row],[Days of Storage 1]],""),0)</f>
        <v>#VALUE!</v>
      </c>
    </row>
    <row r="2821" spans="1:16" x14ac:dyDescent="0.25">
      <c r="A2821" s="5" t="e">
        <f t="shared" si="263"/>
        <v>#VALUE!</v>
      </c>
      <c r="B2821" s="6" t="str">
        <f>IFERROR(IF(Table1[[#This Row],[Multi-lens? 1]]="No", 1, IF(Table1[[#This Row],[Multi-lens? 1]]="Dual", 2, IF(Table1[[#This Row],[Multi-lens? 1]]="Quad", 4, ""))),"")</f>
        <v/>
      </c>
      <c r="C2821" s="6" t="e">
        <f t="shared" si="264"/>
        <v>#VALUE!</v>
      </c>
      <c r="D2821" s="6" t="e">
        <f t="shared" si="265"/>
        <v>#VALUE!</v>
      </c>
      <c r="E2821" s="6" t="e">
        <f t="shared" si="266"/>
        <v>#VALUE!</v>
      </c>
      <c r="F2821" s="6" t="e">
        <f t="shared" si="267"/>
        <v>#VALUE!</v>
      </c>
      <c r="H2821" s="6" t="str">
        <f>IFERROR(IF(Table1[[#This Row],[Multi-lens? 1]]="No", 1, IF(Table1[[#This Row],[Multi-lens? 1]]="Dual", 2, IF(Table1[[#This Row],[Multi-lens? 1]]="Quad", 4, ""))),"")</f>
        <v/>
      </c>
      <c r="I2821" s="9" t="str">
        <f>IFERROR(Table1[[#This Row],[Name]],"")</f>
        <v/>
      </c>
      <c r="K2821" s="3" t="str">
        <f t="shared" si="268"/>
        <v/>
      </c>
      <c r="M2821" s="4" t="e">
        <f>IF(Table1[[#This Row],[Import to Gateway Calculator?]]="Yes",IFERROR(Table1[[#This Row],[Streaming Resolution '[MP']]],""),0)</f>
        <v>#VALUE!</v>
      </c>
      <c r="N2821" s="4" t="e">
        <f>IF(Table1[[#This Row],[Import to Gateway Calculator?]]="Yes",IFERROR(Table1[[#This Row],[Recording Resolution '[MP']]],""),0)</f>
        <v>#VALUE!</v>
      </c>
      <c r="O2821" s="4" t="e">
        <f>IF(Table1[[#This Row],[Import to Gateway Calculator?]]="Yes",IFERROR(Table1[[#This Row],[Frame Rate '[FPS'] 1]],""),0)</f>
        <v>#VALUE!</v>
      </c>
      <c r="P2821" s="4" t="e">
        <f>IF(Table1[[#This Row],[Import to Gateway Calculator?]]="Yes",IFERROR(Table1[[#This Row],[Days of Storage 1]],""),0)</f>
        <v>#VALUE!</v>
      </c>
    </row>
    <row r="2822" spans="1:16" x14ac:dyDescent="0.25">
      <c r="A2822" s="5" t="e">
        <f t="shared" si="263"/>
        <v>#VALUE!</v>
      </c>
      <c r="B2822" s="6" t="str">
        <f>IFERROR(IF(Table1[[#This Row],[Multi-lens? 1]]="No", 1, IF(Table1[[#This Row],[Multi-lens? 1]]="Dual", 2, IF(Table1[[#This Row],[Multi-lens? 1]]="Quad", 4, ""))),"")</f>
        <v/>
      </c>
      <c r="C2822" s="6" t="e">
        <f t="shared" si="264"/>
        <v>#VALUE!</v>
      </c>
      <c r="D2822" s="6" t="e">
        <f t="shared" si="265"/>
        <v>#VALUE!</v>
      </c>
      <c r="E2822" s="6" t="e">
        <f t="shared" si="266"/>
        <v>#VALUE!</v>
      </c>
      <c r="F2822" s="6" t="e">
        <f t="shared" si="267"/>
        <v>#VALUE!</v>
      </c>
      <c r="H2822" s="6" t="str">
        <f>IFERROR(IF(Table1[[#This Row],[Multi-lens? 1]]="No", 1, IF(Table1[[#This Row],[Multi-lens? 1]]="Dual", 2, IF(Table1[[#This Row],[Multi-lens? 1]]="Quad", 4, ""))),"")</f>
        <v/>
      </c>
      <c r="I2822" s="9" t="str">
        <f>IFERROR(Table1[[#This Row],[Name]],"")</f>
        <v/>
      </c>
      <c r="K2822" s="3" t="str">
        <f t="shared" si="268"/>
        <v/>
      </c>
      <c r="M2822" s="4" t="e">
        <f>IF(Table1[[#This Row],[Import to Gateway Calculator?]]="Yes",IFERROR(Table1[[#This Row],[Streaming Resolution '[MP']]],""),0)</f>
        <v>#VALUE!</v>
      </c>
      <c r="N2822" s="4" t="e">
        <f>IF(Table1[[#This Row],[Import to Gateway Calculator?]]="Yes",IFERROR(Table1[[#This Row],[Recording Resolution '[MP']]],""),0)</f>
        <v>#VALUE!</v>
      </c>
      <c r="O2822" s="4" t="e">
        <f>IF(Table1[[#This Row],[Import to Gateway Calculator?]]="Yes",IFERROR(Table1[[#This Row],[Frame Rate '[FPS'] 1]],""),0)</f>
        <v>#VALUE!</v>
      </c>
      <c r="P2822" s="4" t="e">
        <f>IF(Table1[[#This Row],[Import to Gateway Calculator?]]="Yes",IFERROR(Table1[[#This Row],[Days of Storage 1]],""),0)</f>
        <v>#VALUE!</v>
      </c>
    </row>
    <row r="2823" spans="1:16" x14ac:dyDescent="0.25">
      <c r="A2823" s="5" t="e">
        <f t="shared" ref="A2823:A2886" si="269">IF(D2823=0,"",K2823)</f>
        <v>#VALUE!</v>
      </c>
      <c r="B2823" s="6" t="str">
        <f>IFERROR(IF(Table1[[#This Row],[Multi-lens? 1]]="No", 1, IF(Table1[[#This Row],[Multi-lens? 1]]="Dual", 2, IF(Table1[[#This Row],[Multi-lens? 1]]="Quad", 4, ""))),"")</f>
        <v/>
      </c>
      <c r="C2823" s="6" t="e">
        <f t="shared" ref="C2823:C2886" si="270">M2823</f>
        <v>#VALUE!</v>
      </c>
      <c r="D2823" s="6" t="e">
        <f t="shared" ref="D2823:D2886" si="271">N2823</f>
        <v>#VALUE!</v>
      </c>
      <c r="E2823" s="6" t="e">
        <f t="shared" ref="E2823:E2886" si="272">O2823</f>
        <v>#VALUE!</v>
      </c>
      <c r="F2823" s="6" t="e">
        <f t="shared" ref="F2823:F2886" si="273">P2823</f>
        <v>#VALUE!</v>
      </c>
      <c r="H2823" s="6" t="str">
        <f>IFERROR(IF(Table1[[#This Row],[Multi-lens? 1]]="No", 1, IF(Table1[[#This Row],[Multi-lens? 1]]="Dual", 2, IF(Table1[[#This Row],[Multi-lens? 1]]="Quad", 4, ""))),"")</f>
        <v/>
      </c>
      <c r="I2823" s="9" t="str">
        <f>IFERROR(Table1[[#This Row],[Name]],"")</f>
        <v/>
      </c>
      <c r="K2823" s="3" t="str">
        <f t="shared" si="268"/>
        <v/>
      </c>
      <c r="M2823" s="4" t="e">
        <f>IF(Table1[[#This Row],[Import to Gateway Calculator?]]="Yes",IFERROR(Table1[[#This Row],[Streaming Resolution '[MP']]],""),0)</f>
        <v>#VALUE!</v>
      </c>
      <c r="N2823" s="4" t="e">
        <f>IF(Table1[[#This Row],[Import to Gateway Calculator?]]="Yes",IFERROR(Table1[[#This Row],[Recording Resolution '[MP']]],""),0)</f>
        <v>#VALUE!</v>
      </c>
      <c r="O2823" s="4" t="e">
        <f>IF(Table1[[#This Row],[Import to Gateway Calculator?]]="Yes",IFERROR(Table1[[#This Row],[Frame Rate '[FPS'] 1]],""),0)</f>
        <v>#VALUE!</v>
      </c>
      <c r="P2823" s="4" t="e">
        <f>IF(Table1[[#This Row],[Import to Gateway Calculator?]]="Yes",IFERROR(Table1[[#This Row],[Days of Storage 1]],""),0)</f>
        <v>#VALUE!</v>
      </c>
    </row>
    <row r="2824" spans="1:16" x14ac:dyDescent="0.25">
      <c r="A2824" s="5" t="e">
        <f t="shared" si="269"/>
        <v>#VALUE!</v>
      </c>
      <c r="B2824" s="6" t="str">
        <f>IFERROR(IF(Table1[[#This Row],[Multi-lens? 1]]="No", 1, IF(Table1[[#This Row],[Multi-lens? 1]]="Dual", 2, IF(Table1[[#This Row],[Multi-lens? 1]]="Quad", 4, ""))),"")</f>
        <v/>
      </c>
      <c r="C2824" s="6" t="e">
        <f t="shared" si="270"/>
        <v>#VALUE!</v>
      </c>
      <c r="D2824" s="6" t="e">
        <f t="shared" si="271"/>
        <v>#VALUE!</v>
      </c>
      <c r="E2824" s="6" t="e">
        <f t="shared" si="272"/>
        <v>#VALUE!</v>
      </c>
      <c r="F2824" s="6" t="e">
        <f t="shared" si="273"/>
        <v>#VALUE!</v>
      </c>
      <c r="H2824" s="6" t="str">
        <f>IFERROR(IF(Table1[[#This Row],[Multi-lens? 1]]="No", 1, IF(Table1[[#This Row],[Multi-lens? 1]]="Dual", 2, IF(Table1[[#This Row],[Multi-lens? 1]]="Quad", 4, ""))),"")</f>
        <v/>
      </c>
      <c r="I2824" s="9" t="str">
        <f>IFERROR(Table1[[#This Row],[Name]],"")</f>
        <v/>
      </c>
      <c r="K2824" s="3" t="str">
        <f t="shared" si="268"/>
        <v/>
      </c>
      <c r="M2824" s="4" t="e">
        <f>IF(Table1[[#This Row],[Import to Gateway Calculator?]]="Yes",IFERROR(Table1[[#This Row],[Streaming Resolution '[MP']]],""),0)</f>
        <v>#VALUE!</v>
      </c>
      <c r="N2824" s="4" t="e">
        <f>IF(Table1[[#This Row],[Import to Gateway Calculator?]]="Yes",IFERROR(Table1[[#This Row],[Recording Resolution '[MP']]],""),0)</f>
        <v>#VALUE!</v>
      </c>
      <c r="O2824" s="4" t="e">
        <f>IF(Table1[[#This Row],[Import to Gateway Calculator?]]="Yes",IFERROR(Table1[[#This Row],[Frame Rate '[FPS'] 1]],""),0)</f>
        <v>#VALUE!</v>
      </c>
      <c r="P2824" s="4" t="e">
        <f>IF(Table1[[#This Row],[Import to Gateway Calculator?]]="Yes",IFERROR(Table1[[#This Row],[Days of Storage 1]],""),0)</f>
        <v>#VALUE!</v>
      </c>
    </row>
    <row r="2825" spans="1:16" x14ac:dyDescent="0.25">
      <c r="A2825" s="5" t="e">
        <f t="shared" si="269"/>
        <v>#VALUE!</v>
      </c>
      <c r="B2825" s="6" t="str">
        <f>IFERROR(IF(Table1[[#This Row],[Multi-lens? 1]]="No", 1, IF(Table1[[#This Row],[Multi-lens? 1]]="Dual", 2, IF(Table1[[#This Row],[Multi-lens? 1]]="Quad", 4, ""))),"")</f>
        <v/>
      </c>
      <c r="C2825" s="6" t="e">
        <f t="shared" si="270"/>
        <v>#VALUE!</v>
      </c>
      <c r="D2825" s="6" t="e">
        <f t="shared" si="271"/>
        <v>#VALUE!</v>
      </c>
      <c r="E2825" s="6" t="e">
        <f t="shared" si="272"/>
        <v>#VALUE!</v>
      </c>
      <c r="F2825" s="6" t="e">
        <f t="shared" si="273"/>
        <v>#VALUE!</v>
      </c>
      <c r="H2825" s="6" t="str">
        <f>IFERROR(IF(Table1[[#This Row],[Multi-lens? 1]]="No", 1, IF(Table1[[#This Row],[Multi-lens? 1]]="Dual", 2, IF(Table1[[#This Row],[Multi-lens? 1]]="Quad", 4, ""))),"")</f>
        <v/>
      </c>
      <c r="I2825" s="9" t="str">
        <f>IFERROR(Table1[[#This Row],[Name]],"")</f>
        <v/>
      </c>
      <c r="K2825" s="3" t="str">
        <f t="shared" si="268"/>
        <v/>
      </c>
      <c r="M2825" s="4" t="e">
        <f>IF(Table1[[#This Row],[Import to Gateway Calculator?]]="Yes",IFERROR(Table1[[#This Row],[Streaming Resolution '[MP']]],""),0)</f>
        <v>#VALUE!</v>
      </c>
      <c r="N2825" s="4" t="e">
        <f>IF(Table1[[#This Row],[Import to Gateway Calculator?]]="Yes",IFERROR(Table1[[#This Row],[Recording Resolution '[MP']]],""),0)</f>
        <v>#VALUE!</v>
      </c>
      <c r="O2825" s="4" t="e">
        <f>IF(Table1[[#This Row],[Import to Gateway Calculator?]]="Yes",IFERROR(Table1[[#This Row],[Frame Rate '[FPS'] 1]],""),0)</f>
        <v>#VALUE!</v>
      </c>
      <c r="P2825" s="4" t="e">
        <f>IF(Table1[[#This Row],[Import to Gateway Calculator?]]="Yes",IFERROR(Table1[[#This Row],[Days of Storage 1]],""),0)</f>
        <v>#VALUE!</v>
      </c>
    </row>
    <row r="2826" spans="1:16" x14ac:dyDescent="0.25">
      <c r="A2826" s="5" t="e">
        <f t="shared" si="269"/>
        <v>#VALUE!</v>
      </c>
      <c r="B2826" s="6" t="str">
        <f>IFERROR(IF(Table1[[#This Row],[Multi-lens? 1]]="No", 1, IF(Table1[[#This Row],[Multi-lens? 1]]="Dual", 2, IF(Table1[[#This Row],[Multi-lens? 1]]="Quad", 4, ""))),"")</f>
        <v/>
      </c>
      <c r="C2826" s="6" t="e">
        <f t="shared" si="270"/>
        <v>#VALUE!</v>
      </c>
      <c r="D2826" s="6" t="e">
        <f t="shared" si="271"/>
        <v>#VALUE!</v>
      </c>
      <c r="E2826" s="6" t="e">
        <f t="shared" si="272"/>
        <v>#VALUE!</v>
      </c>
      <c r="F2826" s="6" t="e">
        <f t="shared" si="273"/>
        <v>#VALUE!</v>
      </c>
      <c r="H2826" s="6" t="str">
        <f>IFERROR(IF(Table1[[#This Row],[Multi-lens? 1]]="No", 1, IF(Table1[[#This Row],[Multi-lens? 1]]="Dual", 2, IF(Table1[[#This Row],[Multi-lens? 1]]="Quad", 4, ""))),"")</f>
        <v/>
      </c>
      <c r="I2826" s="9" t="str">
        <f>IFERROR(Table1[[#This Row],[Name]],"")</f>
        <v/>
      </c>
      <c r="K2826" s="3" t="str">
        <f t="shared" si="268"/>
        <v/>
      </c>
      <c r="M2826" s="4" t="e">
        <f>IF(Table1[[#This Row],[Import to Gateway Calculator?]]="Yes",IFERROR(Table1[[#This Row],[Streaming Resolution '[MP']]],""),0)</f>
        <v>#VALUE!</v>
      </c>
      <c r="N2826" s="4" t="e">
        <f>IF(Table1[[#This Row],[Import to Gateway Calculator?]]="Yes",IFERROR(Table1[[#This Row],[Recording Resolution '[MP']]],""),0)</f>
        <v>#VALUE!</v>
      </c>
      <c r="O2826" s="4" t="e">
        <f>IF(Table1[[#This Row],[Import to Gateway Calculator?]]="Yes",IFERROR(Table1[[#This Row],[Frame Rate '[FPS'] 1]],""),0)</f>
        <v>#VALUE!</v>
      </c>
      <c r="P2826" s="4" t="e">
        <f>IF(Table1[[#This Row],[Import to Gateway Calculator?]]="Yes",IFERROR(Table1[[#This Row],[Days of Storage 1]],""),0)</f>
        <v>#VALUE!</v>
      </c>
    </row>
    <row r="2827" spans="1:16" x14ac:dyDescent="0.25">
      <c r="A2827" s="5" t="e">
        <f t="shared" si="269"/>
        <v>#VALUE!</v>
      </c>
      <c r="B2827" s="6" t="str">
        <f>IFERROR(IF(Table1[[#This Row],[Multi-lens? 1]]="No", 1, IF(Table1[[#This Row],[Multi-lens? 1]]="Dual", 2, IF(Table1[[#This Row],[Multi-lens? 1]]="Quad", 4, ""))),"")</f>
        <v/>
      </c>
      <c r="C2827" s="6" t="e">
        <f t="shared" si="270"/>
        <v>#VALUE!</v>
      </c>
      <c r="D2827" s="6" t="e">
        <f t="shared" si="271"/>
        <v>#VALUE!</v>
      </c>
      <c r="E2827" s="6" t="e">
        <f t="shared" si="272"/>
        <v>#VALUE!</v>
      </c>
      <c r="F2827" s="6" t="e">
        <f t="shared" si="273"/>
        <v>#VALUE!</v>
      </c>
      <c r="H2827" s="6" t="str">
        <f>IFERROR(IF(Table1[[#This Row],[Multi-lens? 1]]="No", 1, IF(Table1[[#This Row],[Multi-lens? 1]]="Dual", 2, IF(Table1[[#This Row],[Multi-lens? 1]]="Quad", 4, ""))),"")</f>
        <v/>
      </c>
      <c r="I2827" s="9" t="str">
        <f>IFERROR(Table1[[#This Row],[Name]],"")</f>
        <v/>
      </c>
      <c r="K2827" s="3" t="str">
        <f t="shared" si="268"/>
        <v/>
      </c>
      <c r="M2827" s="4" t="e">
        <f>IF(Table1[[#This Row],[Import to Gateway Calculator?]]="Yes",IFERROR(Table1[[#This Row],[Streaming Resolution '[MP']]],""),0)</f>
        <v>#VALUE!</v>
      </c>
      <c r="N2827" s="4" t="e">
        <f>IF(Table1[[#This Row],[Import to Gateway Calculator?]]="Yes",IFERROR(Table1[[#This Row],[Recording Resolution '[MP']]],""),0)</f>
        <v>#VALUE!</v>
      </c>
      <c r="O2827" s="4" t="e">
        <f>IF(Table1[[#This Row],[Import to Gateway Calculator?]]="Yes",IFERROR(Table1[[#This Row],[Frame Rate '[FPS'] 1]],""),0)</f>
        <v>#VALUE!</v>
      </c>
      <c r="P2827" s="4" t="e">
        <f>IF(Table1[[#This Row],[Import to Gateway Calculator?]]="Yes",IFERROR(Table1[[#This Row],[Days of Storage 1]],""),0)</f>
        <v>#VALUE!</v>
      </c>
    </row>
    <row r="2828" spans="1:16" x14ac:dyDescent="0.25">
      <c r="A2828" s="5" t="e">
        <f t="shared" si="269"/>
        <v>#VALUE!</v>
      </c>
      <c r="B2828" s="6" t="str">
        <f>IFERROR(IF(Table1[[#This Row],[Multi-lens? 1]]="No", 1, IF(Table1[[#This Row],[Multi-lens? 1]]="Dual", 2, IF(Table1[[#This Row],[Multi-lens? 1]]="Quad", 4, ""))),"")</f>
        <v/>
      </c>
      <c r="C2828" s="6" t="e">
        <f t="shared" si="270"/>
        <v>#VALUE!</v>
      </c>
      <c r="D2828" s="6" t="e">
        <f t="shared" si="271"/>
        <v>#VALUE!</v>
      </c>
      <c r="E2828" s="6" t="e">
        <f t="shared" si="272"/>
        <v>#VALUE!</v>
      </c>
      <c r="F2828" s="6" t="e">
        <f t="shared" si="273"/>
        <v>#VALUE!</v>
      </c>
      <c r="H2828" s="6" t="str">
        <f>IFERROR(IF(Table1[[#This Row],[Multi-lens? 1]]="No", 1, IF(Table1[[#This Row],[Multi-lens? 1]]="Dual", 2, IF(Table1[[#This Row],[Multi-lens? 1]]="Quad", 4, ""))),"")</f>
        <v/>
      </c>
      <c r="I2828" s="9" t="str">
        <f>IFERROR(Table1[[#This Row],[Name]],"")</f>
        <v/>
      </c>
      <c r="K2828" s="3" t="str">
        <f t="shared" si="268"/>
        <v/>
      </c>
      <c r="M2828" s="4" t="e">
        <f>IF(Table1[[#This Row],[Import to Gateway Calculator?]]="Yes",IFERROR(Table1[[#This Row],[Streaming Resolution '[MP']]],""),0)</f>
        <v>#VALUE!</v>
      </c>
      <c r="N2828" s="4" t="e">
        <f>IF(Table1[[#This Row],[Import to Gateway Calculator?]]="Yes",IFERROR(Table1[[#This Row],[Recording Resolution '[MP']]],""),0)</f>
        <v>#VALUE!</v>
      </c>
      <c r="O2828" s="4" t="e">
        <f>IF(Table1[[#This Row],[Import to Gateway Calculator?]]="Yes",IFERROR(Table1[[#This Row],[Frame Rate '[FPS'] 1]],""),0)</f>
        <v>#VALUE!</v>
      </c>
      <c r="P2828" s="4" t="e">
        <f>IF(Table1[[#This Row],[Import to Gateway Calculator?]]="Yes",IFERROR(Table1[[#This Row],[Days of Storage 1]],""),0)</f>
        <v>#VALUE!</v>
      </c>
    </row>
    <row r="2829" spans="1:16" x14ac:dyDescent="0.25">
      <c r="A2829" s="5" t="e">
        <f t="shared" si="269"/>
        <v>#VALUE!</v>
      </c>
      <c r="B2829" s="6" t="str">
        <f>IFERROR(IF(Table1[[#This Row],[Multi-lens? 1]]="No", 1, IF(Table1[[#This Row],[Multi-lens? 1]]="Dual", 2, IF(Table1[[#This Row],[Multi-lens? 1]]="Quad", 4, ""))),"")</f>
        <v/>
      </c>
      <c r="C2829" s="6" t="e">
        <f t="shared" si="270"/>
        <v>#VALUE!</v>
      </c>
      <c r="D2829" s="6" t="e">
        <f t="shared" si="271"/>
        <v>#VALUE!</v>
      </c>
      <c r="E2829" s="6" t="e">
        <f t="shared" si="272"/>
        <v>#VALUE!</v>
      </c>
      <c r="F2829" s="6" t="e">
        <f t="shared" si="273"/>
        <v>#VALUE!</v>
      </c>
      <c r="H2829" s="6" t="str">
        <f>IFERROR(IF(Table1[[#This Row],[Multi-lens? 1]]="No", 1, IF(Table1[[#This Row],[Multi-lens? 1]]="Dual", 2, IF(Table1[[#This Row],[Multi-lens? 1]]="Quad", 4, ""))),"")</f>
        <v/>
      </c>
      <c r="I2829" s="9" t="str">
        <f>IFERROR(Table1[[#This Row],[Name]],"")</f>
        <v/>
      </c>
      <c r="K2829" s="3" t="str">
        <f t="shared" si="268"/>
        <v/>
      </c>
      <c r="M2829" s="4" t="e">
        <f>IF(Table1[[#This Row],[Import to Gateway Calculator?]]="Yes",IFERROR(Table1[[#This Row],[Streaming Resolution '[MP']]],""),0)</f>
        <v>#VALUE!</v>
      </c>
      <c r="N2829" s="4" t="e">
        <f>IF(Table1[[#This Row],[Import to Gateway Calculator?]]="Yes",IFERROR(Table1[[#This Row],[Recording Resolution '[MP']]],""),0)</f>
        <v>#VALUE!</v>
      </c>
      <c r="O2829" s="4" t="e">
        <f>IF(Table1[[#This Row],[Import to Gateway Calculator?]]="Yes",IFERROR(Table1[[#This Row],[Frame Rate '[FPS'] 1]],""),0)</f>
        <v>#VALUE!</v>
      </c>
      <c r="P2829" s="4" t="e">
        <f>IF(Table1[[#This Row],[Import to Gateway Calculator?]]="Yes",IFERROR(Table1[[#This Row],[Days of Storage 1]],""),0)</f>
        <v>#VALUE!</v>
      </c>
    </row>
    <row r="2830" spans="1:16" x14ac:dyDescent="0.25">
      <c r="A2830" s="5" t="e">
        <f t="shared" si="269"/>
        <v>#VALUE!</v>
      </c>
      <c r="B2830" s="6" t="str">
        <f>IFERROR(IF(Table1[[#This Row],[Multi-lens? 1]]="No", 1, IF(Table1[[#This Row],[Multi-lens? 1]]="Dual", 2, IF(Table1[[#This Row],[Multi-lens? 1]]="Quad", 4, ""))),"")</f>
        <v/>
      </c>
      <c r="C2830" s="6" t="e">
        <f t="shared" si="270"/>
        <v>#VALUE!</v>
      </c>
      <c r="D2830" s="6" t="e">
        <f t="shared" si="271"/>
        <v>#VALUE!</v>
      </c>
      <c r="E2830" s="6" t="e">
        <f t="shared" si="272"/>
        <v>#VALUE!</v>
      </c>
      <c r="F2830" s="6" t="e">
        <f t="shared" si="273"/>
        <v>#VALUE!</v>
      </c>
      <c r="H2830" s="6" t="str">
        <f>IFERROR(IF(Table1[[#This Row],[Multi-lens? 1]]="No", 1, IF(Table1[[#This Row],[Multi-lens? 1]]="Dual", 2, IF(Table1[[#This Row],[Multi-lens? 1]]="Quad", 4, ""))),"")</f>
        <v/>
      </c>
      <c r="I2830" s="9" t="str">
        <f>IFERROR(Table1[[#This Row],[Name]],"")</f>
        <v/>
      </c>
      <c r="K2830" s="3" t="str">
        <f t="shared" si="268"/>
        <v/>
      </c>
      <c r="M2830" s="4" t="e">
        <f>IF(Table1[[#This Row],[Import to Gateway Calculator?]]="Yes",IFERROR(Table1[[#This Row],[Streaming Resolution '[MP']]],""),0)</f>
        <v>#VALUE!</v>
      </c>
      <c r="N2830" s="4" t="e">
        <f>IF(Table1[[#This Row],[Import to Gateway Calculator?]]="Yes",IFERROR(Table1[[#This Row],[Recording Resolution '[MP']]],""),0)</f>
        <v>#VALUE!</v>
      </c>
      <c r="O2830" s="4" t="e">
        <f>IF(Table1[[#This Row],[Import to Gateway Calculator?]]="Yes",IFERROR(Table1[[#This Row],[Frame Rate '[FPS'] 1]],""),0)</f>
        <v>#VALUE!</v>
      </c>
      <c r="P2830" s="4" t="e">
        <f>IF(Table1[[#This Row],[Import to Gateway Calculator?]]="Yes",IFERROR(Table1[[#This Row],[Days of Storage 1]],""),0)</f>
        <v>#VALUE!</v>
      </c>
    </row>
    <row r="2831" spans="1:16" x14ac:dyDescent="0.25">
      <c r="A2831" s="5" t="e">
        <f t="shared" si="269"/>
        <v>#VALUE!</v>
      </c>
      <c r="B2831" s="6" t="str">
        <f>IFERROR(IF(Table1[[#This Row],[Multi-lens? 1]]="No", 1, IF(Table1[[#This Row],[Multi-lens? 1]]="Dual", 2, IF(Table1[[#This Row],[Multi-lens? 1]]="Quad", 4, ""))),"")</f>
        <v/>
      </c>
      <c r="C2831" s="6" t="e">
        <f t="shared" si="270"/>
        <v>#VALUE!</v>
      </c>
      <c r="D2831" s="6" t="e">
        <f t="shared" si="271"/>
        <v>#VALUE!</v>
      </c>
      <c r="E2831" s="6" t="e">
        <f t="shared" si="272"/>
        <v>#VALUE!</v>
      </c>
      <c r="F2831" s="6" t="e">
        <f t="shared" si="273"/>
        <v>#VALUE!</v>
      </c>
      <c r="H2831" s="6" t="str">
        <f>IFERROR(IF(Table1[[#This Row],[Multi-lens? 1]]="No", 1, IF(Table1[[#This Row],[Multi-lens? 1]]="Dual", 2, IF(Table1[[#This Row],[Multi-lens? 1]]="Quad", 4, ""))),"")</f>
        <v/>
      </c>
      <c r="I2831" s="9" t="str">
        <f>IFERROR(Table1[[#This Row],[Name]],"")</f>
        <v/>
      </c>
      <c r="K2831" s="3" t="str">
        <f t="shared" si="268"/>
        <v/>
      </c>
      <c r="M2831" s="4" t="e">
        <f>IF(Table1[[#This Row],[Import to Gateway Calculator?]]="Yes",IFERROR(Table1[[#This Row],[Streaming Resolution '[MP']]],""),0)</f>
        <v>#VALUE!</v>
      </c>
      <c r="N2831" s="4" t="e">
        <f>IF(Table1[[#This Row],[Import to Gateway Calculator?]]="Yes",IFERROR(Table1[[#This Row],[Recording Resolution '[MP']]],""),0)</f>
        <v>#VALUE!</v>
      </c>
      <c r="O2831" s="4" t="e">
        <f>IF(Table1[[#This Row],[Import to Gateway Calculator?]]="Yes",IFERROR(Table1[[#This Row],[Frame Rate '[FPS'] 1]],""),0)</f>
        <v>#VALUE!</v>
      </c>
      <c r="P2831" s="4" t="e">
        <f>IF(Table1[[#This Row],[Import to Gateway Calculator?]]="Yes",IFERROR(Table1[[#This Row],[Days of Storage 1]],""),0)</f>
        <v>#VALUE!</v>
      </c>
    </row>
    <row r="2832" spans="1:16" x14ac:dyDescent="0.25">
      <c r="A2832" s="5" t="e">
        <f t="shared" si="269"/>
        <v>#VALUE!</v>
      </c>
      <c r="B2832" s="6" t="str">
        <f>IFERROR(IF(Table1[[#This Row],[Multi-lens? 1]]="No", 1, IF(Table1[[#This Row],[Multi-lens? 1]]="Dual", 2, IF(Table1[[#This Row],[Multi-lens? 1]]="Quad", 4, ""))),"")</f>
        <v/>
      </c>
      <c r="C2832" s="6" t="e">
        <f t="shared" si="270"/>
        <v>#VALUE!</v>
      </c>
      <c r="D2832" s="6" t="e">
        <f t="shared" si="271"/>
        <v>#VALUE!</v>
      </c>
      <c r="E2832" s="6" t="e">
        <f t="shared" si="272"/>
        <v>#VALUE!</v>
      </c>
      <c r="F2832" s="6" t="e">
        <f t="shared" si="273"/>
        <v>#VALUE!</v>
      </c>
      <c r="H2832" s="6" t="str">
        <f>IFERROR(IF(Table1[[#This Row],[Multi-lens? 1]]="No", 1, IF(Table1[[#This Row],[Multi-lens? 1]]="Dual", 2, IF(Table1[[#This Row],[Multi-lens? 1]]="Quad", 4, ""))),"")</f>
        <v/>
      </c>
      <c r="I2832" s="9" t="str">
        <f>IFERROR(Table1[[#This Row],[Name]],"")</f>
        <v/>
      </c>
      <c r="K2832" s="3" t="str">
        <f t="shared" si="268"/>
        <v/>
      </c>
      <c r="M2832" s="4" t="e">
        <f>IF(Table1[[#This Row],[Import to Gateway Calculator?]]="Yes",IFERROR(Table1[[#This Row],[Streaming Resolution '[MP']]],""),0)</f>
        <v>#VALUE!</v>
      </c>
      <c r="N2832" s="4" t="e">
        <f>IF(Table1[[#This Row],[Import to Gateway Calculator?]]="Yes",IFERROR(Table1[[#This Row],[Recording Resolution '[MP']]],""),0)</f>
        <v>#VALUE!</v>
      </c>
      <c r="O2832" s="4" t="e">
        <f>IF(Table1[[#This Row],[Import to Gateway Calculator?]]="Yes",IFERROR(Table1[[#This Row],[Frame Rate '[FPS'] 1]],""),0)</f>
        <v>#VALUE!</v>
      </c>
      <c r="P2832" s="4" t="e">
        <f>IF(Table1[[#This Row],[Import to Gateway Calculator?]]="Yes",IFERROR(Table1[[#This Row],[Days of Storage 1]],""),0)</f>
        <v>#VALUE!</v>
      </c>
    </row>
    <row r="2833" spans="1:16" x14ac:dyDescent="0.25">
      <c r="A2833" s="5" t="e">
        <f t="shared" si="269"/>
        <v>#VALUE!</v>
      </c>
      <c r="B2833" s="6" t="str">
        <f>IFERROR(IF(Table1[[#This Row],[Multi-lens? 1]]="No", 1, IF(Table1[[#This Row],[Multi-lens? 1]]="Dual", 2, IF(Table1[[#This Row],[Multi-lens? 1]]="Quad", 4, ""))),"")</f>
        <v/>
      </c>
      <c r="C2833" s="6" t="e">
        <f t="shared" si="270"/>
        <v>#VALUE!</v>
      </c>
      <c r="D2833" s="6" t="e">
        <f t="shared" si="271"/>
        <v>#VALUE!</v>
      </c>
      <c r="E2833" s="6" t="e">
        <f t="shared" si="272"/>
        <v>#VALUE!</v>
      </c>
      <c r="F2833" s="6" t="e">
        <f t="shared" si="273"/>
        <v>#VALUE!</v>
      </c>
      <c r="H2833" s="6" t="str">
        <f>IFERROR(IF(Table1[[#This Row],[Multi-lens? 1]]="No", 1, IF(Table1[[#This Row],[Multi-lens? 1]]="Dual", 2, IF(Table1[[#This Row],[Multi-lens? 1]]="Quad", 4, ""))),"")</f>
        <v/>
      </c>
      <c r="I2833" s="9" t="str">
        <f>IFERROR(Table1[[#This Row],[Name]],"")</f>
        <v/>
      </c>
      <c r="K2833" s="3" t="str">
        <f t="shared" si="268"/>
        <v/>
      </c>
      <c r="M2833" s="4" t="e">
        <f>IF(Table1[[#This Row],[Import to Gateway Calculator?]]="Yes",IFERROR(Table1[[#This Row],[Streaming Resolution '[MP']]],""),0)</f>
        <v>#VALUE!</v>
      </c>
      <c r="N2833" s="4" t="e">
        <f>IF(Table1[[#This Row],[Import to Gateway Calculator?]]="Yes",IFERROR(Table1[[#This Row],[Recording Resolution '[MP']]],""),0)</f>
        <v>#VALUE!</v>
      </c>
      <c r="O2833" s="4" t="e">
        <f>IF(Table1[[#This Row],[Import to Gateway Calculator?]]="Yes",IFERROR(Table1[[#This Row],[Frame Rate '[FPS'] 1]],""),0)</f>
        <v>#VALUE!</v>
      </c>
      <c r="P2833" s="4" t="e">
        <f>IF(Table1[[#This Row],[Import to Gateway Calculator?]]="Yes",IFERROR(Table1[[#This Row],[Days of Storage 1]],""),0)</f>
        <v>#VALUE!</v>
      </c>
    </row>
    <row r="2834" spans="1:16" x14ac:dyDescent="0.25">
      <c r="A2834" s="5" t="e">
        <f t="shared" si="269"/>
        <v>#VALUE!</v>
      </c>
      <c r="B2834" s="6" t="str">
        <f>IFERROR(IF(Table1[[#This Row],[Multi-lens? 1]]="No", 1, IF(Table1[[#This Row],[Multi-lens? 1]]="Dual", 2, IF(Table1[[#This Row],[Multi-lens? 1]]="Quad", 4, ""))),"")</f>
        <v/>
      </c>
      <c r="C2834" s="6" t="e">
        <f t="shared" si="270"/>
        <v>#VALUE!</v>
      </c>
      <c r="D2834" s="6" t="e">
        <f t="shared" si="271"/>
        <v>#VALUE!</v>
      </c>
      <c r="E2834" s="6" t="e">
        <f t="shared" si="272"/>
        <v>#VALUE!</v>
      </c>
      <c r="F2834" s="6" t="e">
        <f t="shared" si="273"/>
        <v>#VALUE!</v>
      </c>
      <c r="H2834" s="6" t="str">
        <f>IFERROR(IF(Table1[[#This Row],[Multi-lens? 1]]="No", 1, IF(Table1[[#This Row],[Multi-lens? 1]]="Dual", 2, IF(Table1[[#This Row],[Multi-lens? 1]]="Quad", 4, ""))),"")</f>
        <v/>
      </c>
      <c r="I2834" s="9" t="str">
        <f>IFERROR(Table1[[#This Row],[Name]],"")</f>
        <v/>
      </c>
      <c r="K2834" s="3" t="str">
        <f t="shared" si="268"/>
        <v/>
      </c>
      <c r="M2834" s="4" t="e">
        <f>IF(Table1[[#This Row],[Import to Gateway Calculator?]]="Yes",IFERROR(Table1[[#This Row],[Streaming Resolution '[MP']]],""),0)</f>
        <v>#VALUE!</v>
      </c>
      <c r="N2834" s="4" t="e">
        <f>IF(Table1[[#This Row],[Import to Gateway Calculator?]]="Yes",IFERROR(Table1[[#This Row],[Recording Resolution '[MP']]],""),0)</f>
        <v>#VALUE!</v>
      </c>
      <c r="O2834" s="4" t="e">
        <f>IF(Table1[[#This Row],[Import to Gateway Calculator?]]="Yes",IFERROR(Table1[[#This Row],[Frame Rate '[FPS'] 1]],""),0)</f>
        <v>#VALUE!</v>
      </c>
      <c r="P2834" s="4" t="e">
        <f>IF(Table1[[#This Row],[Import to Gateway Calculator?]]="Yes",IFERROR(Table1[[#This Row],[Days of Storage 1]],""),0)</f>
        <v>#VALUE!</v>
      </c>
    </row>
    <row r="2835" spans="1:16" x14ac:dyDescent="0.25">
      <c r="A2835" s="5" t="e">
        <f t="shared" si="269"/>
        <v>#VALUE!</v>
      </c>
      <c r="B2835" s="6" t="str">
        <f>IFERROR(IF(Table1[[#This Row],[Multi-lens? 1]]="No", 1, IF(Table1[[#This Row],[Multi-lens? 1]]="Dual", 2, IF(Table1[[#This Row],[Multi-lens? 1]]="Quad", 4, ""))),"")</f>
        <v/>
      </c>
      <c r="C2835" s="6" t="e">
        <f t="shared" si="270"/>
        <v>#VALUE!</v>
      </c>
      <c r="D2835" s="6" t="e">
        <f t="shared" si="271"/>
        <v>#VALUE!</v>
      </c>
      <c r="E2835" s="6" t="e">
        <f t="shared" si="272"/>
        <v>#VALUE!</v>
      </c>
      <c r="F2835" s="6" t="e">
        <f t="shared" si="273"/>
        <v>#VALUE!</v>
      </c>
      <c r="H2835" s="6" t="str">
        <f>IFERROR(IF(Table1[[#This Row],[Multi-lens? 1]]="No", 1, IF(Table1[[#This Row],[Multi-lens? 1]]="Dual", 2, IF(Table1[[#This Row],[Multi-lens? 1]]="Quad", 4, ""))),"")</f>
        <v/>
      </c>
      <c r="I2835" s="9" t="str">
        <f>IFERROR(Table1[[#This Row],[Name]],"")</f>
        <v/>
      </c>
      <c r="K2835" s="3" t="str">
        <f t="shared" si="268"/>
        <v/>
      </c>
      <c r="M2835" s="4" t="e">
        <f>IF(Table1[[#This Row],[Import to Gateway Calculator?]]="Yes",IFERROR(Table1[[#This Row],[Streaming Resolution '[MP']]],""),0)</f>
        <v>#VALUE!</v>
      </c>
      <c r="N2835" s="4" t="e">
        <f>IF(Table1[[#This Row],[Import to Gateway Calculator?]]="Yes",IFERROR(Table1[[#This Row],[Recording Resolution '[MP']]],""),0)</f>
        <v>#VALUE!</v>
      </c>
      <c r="O2835" s="4" t="e">
        <f>IF(Table1[[#This Row],[Import to Gateway Calculator?]]="Yes",IFERROR(Table1[[#This Row],[Frame Rate '[FPS'] 1]],""),0)</f>
        <v>#VALUE!</v>
      </c>
      <c r="P2835" s="4" t="e">
        <f>IF(Table1[[#This Row],[Import to Gateway Calculator?]]="Yes",IFERROR(Table1[[#This Row],[Days of Storage 1]],""),0)</f>
        <v>#VALUE!</v>
      </c>
    </row>
    <row r="2836" spans="1:16" x14ac:dyDescent="0.25">
      <c r="A2836" s="5" t="e">
        <f t="shared" si="269"/>
        <v>#VALUE!</v>
      </c>
      <c r="B2836" s="6" t="str">
        <f>IFERROR(IF(Table1[[#This Row],[Multi-lens? 1]]="No", 1, IF(Table1[[#This Row],[Multi-lens? 1]]="Dual", 2, IF(Table1[[#This Row],[Multi-lens? 1]]="Quad", 4, ""))),"")</f>
        <v/>
      </c>
      <c r="C2836" s="6" t="e">
        <f t="shared" si="270"/>
        <v>#VALUE!</v>
      </c>
      <c r="D2836" s="6" t="e">
        <f t="shared" si="271"/>
        <v>#VALUE!</v>
      </c>
      <c r="E2836" s="6" t="e">
        <f t="shared" si="272"/>
        <v>#VALUE!</v>
      </c>
      <c r="F2836" s="6" t="e">
        <f t="shared" si="273"/>
        <v>#VALUE!</v>
      </c>
      <c r="H2836" s="6" t="str">
        <f>IFERROR(IF(Table1[[#This Row],[Multi-lens? 1]]="No", 1, IF(Table1[[#This Row],[Multi-lens? 1]]="Dual", 2, IF(Table1[[#This Row],[Multi-lens? 1]]="Quad", 4, ""))),"")</f>
        <v/>
      </c>
      <c r="I2836" s="9" t="str">
        <f>IFERROR(Table1[[#This Row],[Name]],"")</f>
        <v/>
      </c>
      <c r="K2836" s="3" t="str">
        <f t="shared" si="268"/>
        <v/>
      </c>
      <c r="M2836" s="4" t="e">
        <f>IF(Table1[[#This Row],[Import to Gateway Calculator?]]="Yes",IFERROR(Table1[[#This Row],[Streaming Resolution '[MP']]],""),0)</f>
        <v>#VALUE!</v>
      </c>
      <c r="N2836" s="4" t="e">
        <f>IF(Table1[[#This Row],[Import to Gateway Calculator?]]="Yes",IFERROR(Table1[[#This Row],[Recording Resolution '[MP']]],""),0)</f>
        <v>#VALUE!</v>
      </c>
      <c r="O2836" s="4" t="e">
        <f>IF(Table1[[#This Row],[Import to Gateway Calculator?]]="Yes",IFERROR(Table1[[#This Row],[Frame Rate '[FPS'] 1]],""),0)</f>
        <v>#VALUE!</v>
      </c>
      <c r="P2836" s="4" t="e">
        <f>IF(Table1[[#This Row],[Import to Gateway Calculator?]]="Yes",IFERROR(Table1[[#This Row],[Days of Storage 1]],""),0)</f>
        <v>#VALUE!</v>
      </c>
    </row>
    <row r="2837" spans="1:16" x14ac:dyDescent="0.25">
      <c r="A2837" s="5" t="e">
        <f t="shared" si="269"/>
        <v>#VALUE!</v>
      </c>
      <c r="B2837" s="6" t="str">
        <f>IFERROR(IF(Table1[[#This Row],[Multi-lens? 1]]="No", 1, IF(Table1[[#This Row],[Multi-lens? 1]]="Dual", 2, IF(Table1[[#This Row],[Multi-lens? 1]]="Quad", 4, ""))),"")</f>
        <v/>
      </c>
      <c r="C2837" s="6" t="e">
        <f t="shared" si="270"/>
        <v>#VALUE!</v>
      </c>
      <c r="D2837" s="6" t="e">
        <f t="shared" si="271"/>
        <v>#VALUE!</v>
      </c>
      <c r="E2837" s="6" t="e">
        <f t="shared" si="272"/>
        <v>#VALUE!</v>
      </c>
      <c r="F2837" s="6" t="e">
        <f t="shared" si="273"/>
        <v>#VALUE!</v>
      </c>
      <c r="H2837" s="6" t="str">
        <f>IFERROR(IF(Table1[[#This Row],[Multi-lens? 1]]="No", 1, IF(Table1[[#This Row],[Multi-lens? 1]]="Dual", 2, IF(Table1[[#This Row],[Multi-lens? 1]]="Quad", 4, ""))),"")</f>
        <v/>
      </c>
      <c r="I2837" s="9" t="str">
        <f>IFERROR(Table1[[#This Row],[Name]],"")</f>
        <v/>
      </c>
      <c r="K2837" s="3" t="str">
        <f t="shared" si="268"/>
        <v/>
      </c>
      <c r="M2837" s="4" t="e">
        <f>IF(Table1[[#This Row],[Import to Gateway Calculator?]]="Yes",IFERROR(Table1[[#This Row],[Streaming Resolution '[MP']]],""),0)</f>
        <v>#VALUE!</v>
      </c>
      <c r="N2837" s="4" t="e">
        <f>IF(Table1[[#This Row],[Import to Gateway Calculator?]]="Yes",IFERROR(Table1[[#This Row],[Recording Resolution '[MP']]],""),0)</f>
        <v>#VALUE!</v>
      </c>
      <c r="O2837" s="4" t="e">
        <f>IF(Table1[[#This Row],[Import to Gateway Calculator?]]="Yes",IFERROR(Table1[[#This Row],[Frame Rate '[FPS'] 1]],""),0)</f>
        <v>#VALUE!</v>
      </c>
      <c r="P2837" s="4" t="e">
        <f>IF(Table1[[#This Row],[Import to Gateway Calculator?]]="Yes",IFERROR(Table1[[#This Row],[Days of Storage 1]],""),0)</f>
        <v>#VALUE!</v>
      </c>
    </row>
    <row r="2838" spans="1:16" x14ac:dyDescent="0.25">
      <c r="A2838" s="5" t="e">
        <f t="shared" si="269"/>
        <v>#VALUE!</v>
      </c>
      <c r="B2838" s="6" t="str">
        <f>IFERROR(IF(Table1[[#This Row],[Multi-lens? 1]]="No", 1, IF(Table1[[#This Row],[Multi-lens? 1]]="Dual", 2, IF(Table1[[#This Row],[Multi-lens? 1]]="Quad", 4, ""))),"")</f>
        <v/>
      </c>
      <c r="C2838" s="6" t="e">
        <f t="shared" si="270"/>
        <v>#VALUE!</v>
      </c>
      <c r="D2838" s="6" t="e">
        <f t="shared" si="271"/>
        <v>#VALUE!</v>
      </c>
      <c r="E2838" s="6" t="e">
        <f t="shared" si="272"/>
        <v>#VALUE!</v>
      </c>
      <c r="F2838" s="6" t="e">
        <f t="shared" si="273"/>
        <v>#VALUE!</v>
      </c>
      <c r="H2838" s="6" t="str">
        <f>IFERROR(IF(Table1[[#This Row],[Multi-lens? 1]]="No", 1, IF(Table1[[#This Row],[Multi-lens? 1]]="Dual", 2, IF(Table1[[#This Row],[Multi-lens? 1]]="Quad", 4, ""))),"")</f>
        <v/>
      </c>
      <c r="I2838" s="9" t="str">
        <f>IFERROR(Table1[[#This Row],[Name]],"")</f>
        <v/>
      </c>
      <c r="K2838" s="3" t="str">
        <f t="shared" si="268"/>
        <v/>
      </c>
      <c r="M2838" s="4" t="e">
        <f>IF(Table1[[#This Row],[Import to Gateway Calculator?]]="Yes",IFERROR(Table1[[#This Row],[Streaming Resolution '[MP']]],""),0)</f>
        <v>#VALUE!</v>
      </c>
      <c r="N2838" s="4" t="e">
        <f>IF(Table1[[#This Row],[Import to Gateway Calculator?]]="Yes",IFERROR(Table1[[#This Row],[Recording Resolution '[MP']]],""),0)</f>
        <v>#VALUE!</v>
      </c>
      <c r="O2838" s="4" t="e">
        <f>IF(Table1[[#This Row],[Import to Gateway Calculator?]]="Yes",IFERROR(Table1[[#This Row],[Frame Rate '[FPS'] 1]],""),0)</f>
        <v>#VALUE!</v>
      </c>
      <c r="P2838" s="4" t="e">
        <f>IF(Table1[[#This Row],[Import to Gateway Calculator?]]="Yes",IFERROR(Table1[[#This Row],[Days of Storage 1]],""),0)</f>
        <v>#VALUE!</v>
      </c>
    </row>
    <row r="2839" spans="1:16" x14ac:dyDescent="0.25">
      <c r="A2839" s="5" t="e">
        <f t="shared" si="269"/>
        <v>#VALUE!</v>
      </c>
      <c r="B2839" s="6" t="str">
        <f>IFERROR(IF(Table1[[#This Row],[Multi-lens? 1]]="No", 1, IF(Table1[[#This Row],[Multi-lens? 1]]="Dual", 2, IF(Table1[[#This Row],[Multi-lens? 1]]="Quad", 4, ""))),"")</f>
        <v/>
      </c>
      <c r="C2839" s="6" t="e">
        <f t="shared" si="270"/>
        <v>#VALUE!</v>
      </c>
      <c r="D2839" s="6" t="e">
        <f t="shared" si="271"/>
        <v>#VALUE!</v>
      </c>
      <c r="E2839" s="6" t="e">
        <f t="shared" si="272"/>
        <v>#VALUE!</v>
      </c>
      <c r="F2839" s="6" t="e">
        <f t="shared" si="273"/>
        <v>#VALUE!</v>
      </c>
      <c r="H2839" s="6" t="str">
        <f>IFERROR(IF(Table1[[#This Row],[Multi-lens? 1]]="No", 1, IF(Table1[[#This Row],[Multi-lens? 1]]="Dual", 2, IF(Table1[[#This Row],[Multi-lens? 1]]="Quad", 4, ""))),"")</f>
        <v/>
      </c>
      <c r="I2839" s="9" t="str">
        <f>IFERROR(Table1[[#This Row],[Name]],"")</f>
        <v/>
      </c>
      <c r="K2839" s="3" t="str">
        <f t="shared" si="268"/>
        <v/>
      </c>
      <c r="M2839" s="4" t="e">
        <f>IF(Table1[[#This Row],[Import to Gateway Calculator?]]="Yes",IFERROR(Table1[[#This Row],[Streaming Resolution '[MP']]],""),0)</f>
        <v>#VALUE!</v>
      </c>
      <c r="N2839" s="4" t="e">
        <f>IF(Table1[[#This Row],[Import to Gateway Calculator?]]="Yes",IFERROR(Table1[[#This Row],[Recording Resolution '[MP']]],""),0)</f>
        <v>#VALUE!</v>
      </c>
      <c r="O2839" s="4" t="e">
        <f>IF(Table1[[#This Row],[Import to Gateway Calculator?]]="Yes",IFERROR(Table1[[#This Row],[Frame Rate '[FPS'] 1]],""),0)</f>
        <v>#VALUE!</v>
      </c>
      <c r="P2839" s="4" t="e">
        <f>IF(Table1[[#This Row],[Import to Gateway Calculator?]]="Yes",IFERROR(Table1[[#This Row],[Days of Storage 1]],""),0)</f>
        <v>#VALUE!</v>
      </c>
    </row>
    <row r="2840" spans="1:16" x14ac:dyDescent="0.25">
      <c r="A2840" s="5" t="e">
        <f t="shared" si="269"/>
        <v>#VALUE!</v>
      </c>
      <c r="B2840" s="6" t="str">
        <f>IFERROR(IF(Table1[[#This Row],[Multi-lens? 1]]="No", 1, IF(Table1[[#This Row],[Multi-lens? 1]]="Dual", 2, IF(Table1[[#This Row],[Multi-lens? 1]]="Quad", 4, ""))),"")</f>
        <v/>
      </c>
      <c r="C2840" s="6" t="e">
        <f t="shared" si="270"/>
        <v>#VALUE!</v>
      </c>
      <c r="D2840" s="6" t="e">
        <f t="shared" si="271"/>
        <v>#VALUE!</v>
      </c>
      <c r="E2840" s="6" t="e">
        <f t="shared" si="272"/>
        <v>#VALUE!</v>
      </c>
      <c r="F2840" s="6" t="e">
        <f t="shared" si="273"/>
        <v>#VALUE!</v>
      </c>
      <c r="H2840" s="6" t="str">
        <f>IFERROR(IF(Table1[[#This Row],[Multi-lens? 1]]="No", 1, IF(Table1[[#This Row],[Multi-lens? 1]]="Dual", 2, IF(Table1[[#This Row],[Multi-lens? 1]]="Quad", 4, ""))),"")</f>
        <v/>
      </c>
      <c r="I2840" s="9" t="str">
        <f>IFERROR(Table1[[#This Row],[Name]],"")</f>
        <v/>
      </c>
      <c r="K2840" s="3" t="str">
        <f t="shared" si="268"/>
        <v/>
      </c>
      <c r="M2840" s="4" t="e">
        <f>IF(Table1[[#This Row],[Import to Gateway Calculator?]]="Yes",IFERROR(Table1[[#This Row],[Streaming Resolution '[MP']]],""),0)</f>
        <v>#VALUE!</v>
      </c>
      <c r="N2840" s="4" t="e">
        <f>IF(Table1[[#This Row],[Import to Gateway Calculator?]]="Yes",IFERROR(Table1[[#This Row],[Recording Resolution '[MP']]],""),0)</f>
        <v>#VALUE!</v>
      </c>
      <c r="O2840" s="4" t="e">
        <f>IF(Table1[[#This Row],[Import to Gateway Calculator?]]="Yes",IFERROR(Table1[[#This Row],[Frame Rate '[FPS'] 1]],""),0)</f>
        <v>#VALUE!</v>
      </c>
      <c r="P2840" s="4" t="e">
        <f>IF(Table1[[#This Row],[Import to Gateway Calculator?]]="Yes",IFERROR(Table1[[#This Row],[Days of Storage 1]],""),0)</f>
        <v>#VALUE!</v>
      </c>
    </row>
    <row r="2841" spans="1:16" x14ac:dyDescent="0.25">
      <c r="A2841" s="5" t="e">
        <f t="shared" si="269"/>
        <v>#VALUE!</v>
      </c>
      <c r="B2841" s="6" t="str">
        <f>IFERROR(IF(Table1[[#This Row],[Multi-lens? 1]]="No", 1, IF(Table1[[#This Row],[Multi-lens? 1]]="Dual", 2, IF(Table1[[#This Row],[Multi-lens? 1]]="Quad", 4, ""))),"")</f>
        <v/>
      </c>
      <c r="C2841" s="6" t="e">
        <f t="shared" si="270"/>
        <v>#VALUE!</v>
      </c>
      <c r="D2841" s="6" t="e">
        <f t="shared" si="271"/>
        <v>#VALUE!</v>
      </c>
      <c r="E2841" s="6" t="e">
        <f t="shared" si="272"/>
        <v>#VALUE!</v>
      </c>
      <c r="F2841" s="6" t="e">
        <f t="shared" si="273"/>
        <v>#VALUE!</v>
      </c>
      <c r="H2841" s="6" t="str">
        <f>IFERROR(IF(Table1[[#This Row],[Multi-lens? 1]]="No", 1, IF(Table1[[#This Row],[Multi-lens? 1]]="Dual", 2, IF(Table1[[#This Row],[Multi-lens? 1]]="Quad", 4, ""))),"")</f>
        <v/>
      </c>
      <c r="I2841" s="9" t="str">
        <f>IFERROR(Table1[[#This Row],[Name]],"")</f>
        <v/>
      </c>
      <c r="K2841" s="3" t="str">
        <f t="shared" si="268"/>
        <v/>
      </c>
      <c r="M2841" s="4" t="e">
        <f>IF(Table1[[#This Row],[Import to Gateway Calculator?]]="Yes",IFERROR(Table1[[#This Row],[Streaming Resolution '[MP']]],""),0)</f>
        <v>#VALUE!</v>
      </c>
      <c r="N2841" s="4" t="e">
        <f>IF(Table1[[#This Row],[Import to Gateway Calculator?]]="Yes",IFERROR(Table1[[#This Row],[Recording Resolution '[MP']]],""),0)</f>
        <v>#VALUE!</v>
      </c>
      <c r="O2841" s="4" t="e">
        <f>IF(Table1[[#This Row],[Import to Gateway Calculator?]]="Yes",IFERROR(Table1[[#This Row],[Frame Rate '[FPS'] 1]],""),0)</f>
        <v>#VALUE!</v>
      </c>
      <c r="P2841" s="4" t="e">
        <f>IF(Table1[[#This Row],[Import to Gateway Calculator?]]="Yes",IFERROR(Table1[[#This Row],[Days of Storage 1]],""),0)</f>
        <v>#VALUE!</v>
      </c>
    </row>
    <row r="2842" spans="1:16" x14ac:dyDescent="0.25">
      <c r="A2842" s="5" t="e">
        <f t="shared" si="269"/>
        <v>#VALUE!</v>
      </c>
      <c r="B2842" s="6" t="str">
        <f>IFERROR(IF(Table1[[#This Row],[Multi-lens? 1]]="No", 1, IF(Table1[[#This Row],[Multi-lens? 1]]="Dual", 2, IF(Table1[[#This Row],[Multi-lens? 1]]="Quad", 4, ""))),"")</f>
        <v/>
      </c>
      <c r="C2842" s="6" t="e">
        <f t="shared" si="270"/>
        <v>#VALUE!</v>
      </c>
      <c r="D2842" s="6" t="e">
        <f t="shared" si="271"/>
        <v>#VALUE!</v>
      </c>
      <c r="E2842" s="6" t="e">
        <f t="shared" si="272"/>
        <v>#VALUE!</v>
      </c>
      <c r="F2842" s="6" t="e">
        <f t="shared" si="273"/>
        <v>#VALUE!</v>
      </c>
      <c r="H2842" s="6" t="str">
        <f>IFERROR(IF(Table1[[#This Row],[Multi-lens? 1]]="No", 1, IF(Table1[[#This Row],[Multi-lens? 1]]="Dual", 2, IF(Table1[[#This Row],[Multi-lens? 1]]="Quad", 4, ""))),"")</f>
        <v/>
      </c>
      <c r="I2842" s="9" t="str">
        <f>IFERROR(Table1[[#This Row],[Name]],"")</f>
        <v/>
      </c>
      <c r="K2842" s="3" t="str">
        <f t="shared" si="268"/>
        <v/>
      </c>
      <c r="M2842" s="4" t="e">
        <f>IF(Table1[[#This Row],[Import to Gateway Calculator?]]="Yes",IFERROR(Table1[[#This Row],[Streaming Resolution '[MP']]],""),0)</f>
        <v>#VALUE!</v>
      </c>
      <c r="N2842" s="4" t="e">
        <f>IF(Table1[[#This Row],[Import to Gateway Calculator?]]="Yes",IFERROR(Table1[[#This Row],[Recording Resolution '[MP']]],""),0)</f>
        <v>#VALUE!</v>
      </c>
      <c r="O2842" s="4" t="e">
        <f>IF(Table1[[#This Row],[Import to Gateway Calculator?]]="Yes",IFERROR(Table1[[#This Row],[Frame Rate '[FPS'] 1]],""),0)</f>
        <v>#VALUE!</v>
      </c>
      <c r="P2842" s="4" t="e">
        <f>IF(Table1[[#This Row],[Import to Gateway Calculator?]]="Yes",IFERROR(Table1[[#This Row],[Days of Storage 1]],""),0)</f>
        <v>#VALUE!</v>
      </c>
    </row>
    <row r="2843" spans="1:16" x14ac:dyDescent="0.25">
      <c r="A2843" s="5" t="e">
        <f t="shared" si="269"/>
        <v>#VALUE!</v>
      </c>
      <c r="B2843" s="6" t="str">
        <f>IFERROR(IF(Table1[[#This Row],[Multi-lens? 1]]="No", 1, IF(Table1[[#This Row],[Multi-lens? 1]]="Dual", 2, IF(Table1[[#This Row],[Multi-lens? 1]]="Quad", 4, ""))),"")</f>
        <v/>
      </c>
      <c r="C2843" s="6" t="e">
        <f t="shared" si="270"/>
        <v>#VALUE!</v>
      </c>
      <c r="D2843" s="6" t="e">
        <f t="shared" si="271"/>
        <v>#VALUE!</v>
      </c>
      <c r="E2843" s="6" t="e">
        <f t="shared" si="272"/>
        <v>#VALUE!</v>
      </c>
      <c r="F2843" s="6" t="e">
        <f t="shared" si="273"/>
        <v>#VALUE!</v>
      </c>
      <c r="H2843" s="6" t="str">
        <f>IFERROR(IF(Table1[[#This Row],[Multi-lens? 1]]="No", 1, IF(Table1[[#This Row],[Multi-lens? 1]]="Dual", 2, IF(Table1[[#This Row],[Multi-lens? 1]]="Quad", 4, ""))),"")</f>
        <v/>
      </c>
      <c r="I2843" s="9" t="str">
        <f>IFERROR(Table1[[#This Row],[Name]],"")</f>
        <v/>
      </c>
      <c r="K2843" s="3" t="str">
        <f t="shared" si="268"/>
        <v/>
      </c>
      <c r="M2843" s="4" t="e">
        <f>IF(Table1[[#This Row],[Import to Gateway Calculator?]]="Yes",IFERROR(Table1[[#This Row],[Streaming Resolution '[MP']]],""),0)</f>
        <v>#VALUE!</v>
      </c>
      <c r="N2843" s="4" t="e">
        <f>IF(Table1[[#This Row],[Import to Gateway Calculator?]]="Yes",IFERROR(Table1[[#This Row],[Recording Resolution '[MP']]],""),0)</f>
        <v>#VALUE!</v>
      </c>
      <c r="O2843" s="4" t="e">
        <f>IF(Table1[[#This Row],[Import to Gateway Calculator?]]="Yes",IFERROR(Table1[[#This Row],[Frame Rate '[FPS'] 1]],""),0)</f>
        <v>#VALUE!</v>
      </c>
      <c r="P2843" s="4" t="e">
        <f>IF(Table1[[#This Row],[Import to Gateway Calculator?]]="Yes",IFERROR(Table1[[#This Row],[Days of Storage 1]],""),0)</f>
        <v>#VALUE!</v>
      </c>
    </row>
    <row r="2844" spans="1:16" x14ac:dyDescent="0.25">
      <c r="A2844" s="5" t="e">
        <f t="shared" si="269"/>
        <v>#VALUE!</v>
      </c>
      <c r="B2844" s="6" t="str">
        <f>IFERROR(IF(Table1[[#This Row],[Multi-lens? 1]]="No", 1, IF(Table1[[#This Row],[Multi-lens? 1]]="Dual", 2, IF(Table1[[#This Row],[Multi-lens? 1]]="Quad", 4, ""))),"")</f>
        <v/>
      </c>
      <c r="C2844" s="6" t="e">
        <f t="shared" si="270"/>
        <v>#VALUE!</v>
      </c>
      <c r="D2844" s="6" t="e">
        <f t="shared" si="271"/>
        <v>#VALUE!</v>
      </c>
      <c r="E2844" s="6" t="e">
        <f t="shared" si="272"/>
        <v>#VALUE!</v>
      </c>
      <c r="F2844" s="6" t="e">
        <f t="shared" si="273"/>
        <v>#VALUE!</v>
      </c>
      <c r="H2844" s="6" t="str">
        <f>IFERROR(IF(Table1[[#This Row],[Multi-lens? 1]]="No", 1, IF(Table1[[#This Row],[Multi-lens? 1]]="Dual", 2, IF(Table1[[#This Row],[Multi-lens? 1]]="Quad", 4, ""))),"")</f>
        <v/>
      </c>
      <c r="I2844" s="9" t="str">
        <f>IFERROR(Table1[[#This Row],[Name]],"")</f>
        <v/>
      </c>
      <c r="K2844" s="3" t="str">
        <f t="shared" si="268"/>
        <v/>
      </c>
      <c r="M2844" s="4" t="e">
        <f>IF(Table1[[#This Row],[Import to Gateway Calculator?]]="Yes",IFERROR(Table1[[#This Row],[Streaming Resolution '[MP']]],""),0)</f>
        <v>#VALUE!</v>
      </c>
      <c r="N2844" s="4" t="e">
        <f>IF(Table1[[#This Row],[Import to Gateway Calculator?]]="Yes",IFERROR(Table1[[#This Row],[Recording Resolution '[MP']]],""),0)</f>
        <v>#VALUE!</v>
      </c>
      <c r="O2844" s="4" t="e">
        <f>IF(Table1[[#This Row],[Import to Gateway Calculator?]]="Yes",IFERROR(Table1[[#This Row],[Frame Rate '[FPS'] 1]],""),0)</f>
        <v>#VALUE!</v>
      </c>
      <c r="P2844" s="4" t="e">
        <f>IF(Table1[[#This Row],[Import to Gateway Calculator?]]="Yes",IFERROR(Table1[[#This Row],[Days of Storage 1]],""),0)</f>
        <v>#VALUE!</v>
      </c>
    </row>
    <row r="2845" spans="1:16" x14ac:dyDescent="0.25">
      <c r="A2845" s="5" t="e">
        <f t="shared" si="269"/>
        <v>#VALUE!</v>
      </c>
      <c r="B2845" s="6" t="str">
        <f>IFERROR(IF(Table1[[#This Row],[Multi-lens? 1]]="No", 1, IF(Table1[[#This Row],[Multi-lens? 1]]="Dual", 2, IF(Table1[[#This Row],[Multi-lens? 1]]="Quad", 4, ""))),"")</f>
        <v/>
      </c>
      <c r="C2845" s="6" t="e">
        <f t="shared" si="270"/>
        <v>#VALUE!</v>
      </c>
      <c r="D2845" s="6" t="e">
        <f t="shared" si="271"/>
        <v>#VALUE!</v>
      </c>
      <c r="E2845" s="6" t="e">
        <f t="shared" si="272"/>
        <v>#VALUE!</v>
      </c>
      <c r="F2845" s="6" t="e">
        <f t="shared" si="273"/>
        <v>#VALUE!</v>
      </c>
      <c r="H2845" s="6" t="str">
        <f>IFERROR(IF(Table1[[#This Row],[Multi-lens? 1]]="No", 1, IF(Table1[[#This Row],[Multi-lens? 1]]="Dual", 2, IF(Table1[[#This Row],[Multi-lens? 1]]="Quad", 4, ""))),"")</f>
        <v/>
      </c>
      <c r="I2845" s="9" t="str">
        <f>IFERROR(Table1[[#This Row],[Name]],"")</f>
        <v/>
      </c>
      <c r="K2845" s="3" t="str">
        <f t="shared" si="268"/>
        <v/>
      </c>
      <c r="M2845" s="4" t="e">
        <f>IF(Table1[[#This Row],[Import to Gateway Calculator?]]="Yes",IFERROR(Table1[[#This Row],[Streaming Resolution '[MP']]],""),0)</f>
        <v>#VALUE!</v>
      </c>
      <c r="N2845" s="4" t="e">
        <f>IF(Table1[[#This Row],[Import to Gateway Calculator?]]="Yes",IFERROR(Table1[[#This Row],[Recording Resolution '[MP']]],""),0)</f>
        <v>#VALUE!</v>
      </c>
      <c r="O2845" s="4" t="e">
        <f>IF(Table1[[#This Row],[Import to Gateway Calculator?]]="Yes",IFERROR(Table1[[#This Row],[Frame Rate '[FPS'] 1]],""),0)</f>
        <v>#VALUE!</v>
      </c>
      <c r="P2845" s="4" t="e">
        <f>IF(Table1[[#This Row],[Import to Gateway Calculator?]]="Yes",IFERROR(Table1[[#This Row],[Days of Storage 1]],""),0)</f>
        <v>#VALUE!</v>
      </c>
    </row>
    <row r="2846" spans="1:16" x14ac:dyDescent="0.25">
      <c r="A2846" s="5" t="e">
        <f t="shared" si="269"/>
        <v>#VALUE!</v>
      </c>
      <c r="B2846" s="6" t="str">
        <f>IFERROR(IF(Table1[[#This Row],[Multi-lens? 1]]="No", 1, IF(Table1[[#This Row],[Multi-lens? 1]]="Dual", 2, IF(Table1[[#This Row],[Multi-lens? 1]]="Quad", 4, ""))),"")</f>
        <v/>
      </c>
      <c r="C2846" s="6" t="e">
        <f t="shared" si="270"/>
        <v>#VALUE!</v>
      </c>
      <c r="D2846" s="6" t="e">
        <f t="shared" si="271"/>
        <v>#VALUE!</v>
      </c>
      <c r="E2846" s="6" t="e">
        <f t="shared" si="272"/>
        <v>#VALUE!</v>
      </c>
      <c r="F2846" s="6" t="e">
        <f t="shared" si="273"/>
        <v>#VALUE!</v>
      </c>
      <c r="H2846" s="6" t="str">
        <f>IFERROR(IF(Table1[[#This Row],[Multi-lens? 1]]="No", 1, IF(Table1[[#This Row],[Multi-lens? 1]]="Dual", 2, IF(Table1[[#This Row],[Multi-lens? 1]]="Quad", 4, ""))),"")</f>
        <v/>
      </c>
      <c r="I2846" s="9" t="str">
        <f>IFERROR(Table1[[#This Row],[Name]],"")</f>
        <v/>
      </c>
      <c r="K2846" s="3" t="str">
        <f t="shared" si="268"/>
        <v/>
      </c>
      <c r="M2846" s="4" t="e">
        <f>IF(Table1[[#This Row],[Import to Gateway Calculator?]]="Yes",IFERROR(Table1[[#This Row],[Streaming Resolution '[MP']]],""),0)</f>
        <v>#VALUE!</v>
      </c>
      <c r="N2846" s="4" t="e">
        <f>IF(Table1[[#This Row],[Import to Gateway Calculator?]]="Yes",IFERROR(Table1[[#This Row],[Recording Resolution '[MP']]],""),0)</f>
        <v>#VALUE!</v>
      </c>
      <c r="O2846" s="4" t="e">
        <f>IF(Table1[[#This Row],[Import to Gateway Calculator?]]="Yes",IFERROR(Table1[[#This Row],[Frame Rate '[FPS'] 1]],""),0)</f>
        <v>#VALUE!</v>
      </c>
      <c r="P2846" s="4" t="e">
        <f>IF(Table1[[#This Row],[Import to Gateway Calculator?]]="Yes",IFERROR(Table1[[#This Row],[Days of Storage 1]],""),0)</f>
        <v>#VALUE!</v>
      </c>
    </row>
    <row r="2847" spans="1:16" x14ac:dyDescent="0.25">
      <c r="A2847" s="5" t="e">
        <f t="shared" si="269"/>
        <v>#VALUE!</v>
      </c>
      <c r="B2847" s="6" t="str">
        <f>IFERROR(IF(Table1[[#This Row],[Multi-lens? 1]]="No", 1, IF(Table1[[#This Row],[Multi-lens? 1]]="Dual", 2, IF(Table1[[#This Row],[Multi-lens? 1]]="Quad", 4, ""))),"")</f>
        <v/>
      </c>
      <c r="C2847" s="6" t="e">
        <f t="shared" si="270"/>
        <v>#VALUE!</v>
      </c>
      <c r="D2847" s="6" t="e">
        <f t="shared" si="271"/>
        <v>#VALUE!</v>
      </c>
      <c r="E2847" s="6" t="e">
        <f t="shared" si="272"/>
        <v>#VALUE!</v>
      </c>
      <c r="F2847" s="6" t="e">
        <f t="shared" si="273"/>
        <v>#VALUE!</v>
      </c>
      <c r="H2847" s="6" t="str">
        <f>IFERROR(IF(Table1[[#This Row],[Multi-lens? 1]]="No", 1, IF(Table1[[#This Row],[Multi-lens? 1]]="Dual", 2, IF(Table1[[#This Row],[Multi-lens? 1]]="Quad", 4, ""))),"")</f>
        <v/>
      </c>
      <c r="I2847" s="9" t="str">
        <f>IFERROR(Table1[[#This Row],[Name]],"")</f>
        <v/>
      </c>
      <c r="K2847" s="3" t="str">
        <f t="shared" si="268"/>
        <v/>
      </c>
      <c r="M2847" s="4" t="e">
        <f>IF(Table1[[#This Row],[Import to Gateway Calculator?]]="Yes",IFERROR(Table1[[#This Row],[Streaming Resolution '[MP']]],""),0)</f>
        <v>#VALUE!</v>
      </c>
      <c r="N2847" s="4" t="e">
        <f>IF(Table1[[#This Row],[Import to Gateway Calculator?]]="Yes",IFERROR(Table1[[#This Row],[Recording Resolution '[MP']]],""),0)</f>
        <v>#VALUE!</v>
      </c>
      <c r="O2847" s="4" t="e">
        <f>IF(Table1[[#This Row],[Import to Gateway Calculator?]]="Yes",IFERROR(Table1[[#This Row],[Frame Rate '[FPS'] 1]],""),0)</f>
        <v>#VALUE!</v>
      </c>
      <c r="P2847" s="4" t="e">
        <f>IF(Table1[[#This Row],[Import to Gateway Calculator?]]="Yes",IFERROR(Table1[[#This Row],[Days of Storage 1]],""),0)</f>
        <v>#VALUE!</v>
      </c>
    </row>
    <row r="2848" spans="1:16" x14ac:dyDescent="0.25">
      <c r="A2848" s="5" t="e">
        <f t="shared" si="269"/>
        <v>#VALUE!</v>
      </c>
      <c r="B2848" s="6" t="str">
        <f>IFERROR(IF(Table1[[#This Row],[Multi-lens? 1]]="No", 1, IF(Table1[[#This Row],[Multi-lens? 1]]="Dual", 2, IF(Table1[[#This Row],[Multi-lens? 1]]="Quad", 4, ""))),"")</f>
        <v/>
      </c>
      <c r="C2848" s="6" t="e">
        <f t="shared" si="270"/>
        <v>#VALUE!</v>
      </c>
      <c r="D2848" s="6" t="e">
        <f t="shared" si="271"/>
        <v>#VALUE!</v>
      </c>
      <c r="E2848" s="6" t="e">
        <f t="shared" si="272"/>
        <v>#VALUE!</v>
      </c>
      <c r="F2848" s="6" t="e">
        <f t="shared" si="273"/>
        <v>#VALUE!</v>
      </c>
      <c r="H2848" s="6" t="str">
        <f>IFERROR(IF(Table1[[#This Row],[Multi-lens? 1]]="No", 1, IF(Table1[[#This Row],[Multi-lens? 1]]="Dual", 2, IF(Table1[[#This Row],[Multi-lens? 1]]="Quad", 4, ""))),"")</f>
        <v/>
      </c>
      <c r="I2848" s="9" t="str">
        <f>IFERROR(Table1[[#This Row],[Name]],"")</f>
        <v/>
      </c>
      <c r="K2848" s="3" t="str">
        <f t="shared" si="268"/>
        <v/>
      </c>
      <c r="M2848" s="4" t="e">
        <f>IF(Table1[[#This Row],[Import to Gateway Calculator?]]="Yes",IFERROR(Table1[[#This Row],[Streaming Resolution '[MP']]],""),0)</f>
        <v>#VALUE!</v>
      </c>
      <c r="N2848" s="4" t="e">
        <f>IF(Table1[[#This Row],[Import to Gateway Calculator?]]="Yes",IFERROR(Table1[[#This Row],[Recording Resolution '[MP']]],""),0)</f>
        <v>#VALUE!</v>
      </c>
      <c r="O2848" s="4" t="e">
        <f>IF(Table1[[#This Row],[Import to Gateway Calculator?]]="Yes",IFERROR(Table1[[#This Row],[Frame Rate '[FPS'] 1]],""),0)</f>
        <v>#VALUE!</v>
      </c>
      <c r="P2848" s="4" t="e">
        <f>IF(Table1[[#This Row],[Import to Gateway Calculator?]]="Yes",IFERROR(Table1[[#This Row],[Days of Storage 1]],""),0)</f>
        <v>#VALUE!</v>
      </c>
    </row>
    <row r="2849" spans="1:16" x14ac:dyDescent="0.25">
      <c r="A2849" s="5" t="e">
        <f t="shared" si="269"/>
        <v>#VALUE!</v>
      </c>
      <c r="B2849" s="6" t="str">
        <f>IFERROR(IF(Table1[[#This Row],[Multi-lens? 1]]="No", 1, IF(Table1[[#This Row],[Multi-lens? 1]]="Dual", 2, IF(Table1[[#This Row],[Multi-lens? 1]]="Quad", 4, ""))),"")</f>
        <v/>
      </c>
      <c r="C2849" s="6" t="e">
        <f t="shared" si="270"/>
        <v>#VALUE!</v>
      </c>
      <c r="D2849" s="6" t="e">
        <f t="shared" si="271"/>
        <v>#VALUE!</v>
      </c>
      <c r="E2849" s="6" t="e">
        <f t="shared" si="272"/>
        <v>#VALUE!</v>
      </c>
      <c r="F2849" s="6" t="e">
        <f t="shared" si="273"/>
        <v>#VALUE!</v>
      </c>
      <c r="H2849" s="6" t="str">
        <f>IFERROR(IF(Table1[[#This Row],[Multi-lens? 1]]="No", 1, IF(Table1[[#This Row],[Multi-lens? 1]]="Dual", 2, IF(Table1[[#This Row],[Multi-lens? 1]]="Quad", 4, ""))),"")</f>
        <v/>
      </c>
      <c r="I2849" s="9" t="str">
        <f>IFERROR(Table1[[#This Row],[Name]],"")</f>
        <v/>
      </c>
      <c r="K2849" s="3" t="str">
        <f t="shared" si="268"/>
        <v/>
      </c>
      <c r="M2849" s="4" t="e">
        <f>IF(Table1[[#This Row],[Import to Gateway Calculator?]]="Yes",IFERROR(Table1[[#This Row],[Streaming Resolution '[MP']]],""),0)</f>
        <v>#VALUE!</v>
      </c>
      <c r="N2849" s="4" t="e">
        <f>IF(Table1[[#This Row],[Import to Gateway Calculator?]]="Yes",IFERROR(Table1[[#This Row],[Recording Resolution '[MP']]],""),0)</f>
        <v>#VALUE!</v>
      </c>
      <c r="O2849" s="4" t="e">
        <f>IF(Table1[[#This Row],[Import to Gateway Calculator?]]="Yes",IFERROR(Table1[[#This Row],[Frame Rate '[FPS'] 1]],""),0)</f>
        <v>#VALUE!</v>
      </c>
      <c r="P2849" s="4" t="e">
        <f>IF(Table1[[#This Row],[Import to Gateway Calculator?]]="Yes",IFERROR(Table1[[#This Row],[Days of Storage 1]],""),0)</f>
        <v>#VALUE!</v>
      </c>
    </row>
    <row r="2850" spans="1:16" x14ac:dyDescent="0.25">
      <c r="A2850" s="5" t="e">
        <f t="shared" si="269"/>
        <v>#VALUE!</v>
      </c>
      <c r="B2850" s="6" t="str">
        <f>IFERROR(IF(Table1[[#This Row],[Multi-lens? 1]]="No", 1, IF(Table1[[#This Row],[Multi-lens? 1]]="Dual", 2, IF(Table1[[#This Row],[Multi-lens? 1]]="Quad", 4, ""))),"")</f>
        <v/>
      </c>
      <c r="C2850" s="6" t="e">
        <f t="shared" si="270"/>
        <v>#VALUE!</v>
      </c>
      <c r="D2850" s="6" t="e">
        <f t="shared" si="271"/>
        <v>#VALUE!</v>
      </c>
      <c r="E2850" s="6" t="e">
        <f t="shared" si="272"/>
        <v>#VALUE!</v>
      </c>
      <c r="F2850" s="6" t="e">
        <f t="shared" si="273"/>
        <v>#VALUE!</v>
      </c>
      <c r="H2850" s="6" t="str">
        <f>IFERROR(IF(Table1[[#This Row],[Multi-lens? 1]]="No", 1, IF(Table1[[#This Row],[Multi-lens? 1]]="Dual", 2, IF(Table1[[#This Row],[Multi-lens? 1]]="Quad", 4, ""))),"")</f>
        <v/>
      </c>
      <c r="I2850" s="9" t="str">
        <f>IFERROR(Table1[[#This Row],[Name]],"")</f>
        <v/>
      </c>
      <c r="K2850" s="3" t="str">
        <f t="shared" si="268"/>
        <v/>
      </c>
      <c r="M2850" s="4" t="e">
        <f>IF(Table1[[#This Row],[Import to Gateway Calculator?]]="Yes",IFERROR(Table1[[#This Row],[Streaming Resolution '[MP']]],""),0)</f>
        <v>#VALUE!</v>
      </c>
      <c r="N2850" s="4" t="e">
        <f>IF(Table1[[#This Row],[Import to Gateway Calculator?]]="Yes",IFERROR(Table1[[#This Row],[Recording Resolution '[MP']]],""),0)</f>
        <v>#VALUE!</v>
      </c>
      <c r="O2850" s="4" t="e">
        <f>IF(Table1[[#This Row],[Import to Gateway Calculator?]]="Yes",IFERROR(Table1[[#This Row],[Frame Rate '[FPS'] 1]],""),0)</f>
        <v>#VALUE!</v>
      </c>
      <c r="P2850" s="4" t="e">
        <f>IF(Table1[[#This Row],[Import to Gateway Calculator?]]="Yes",IFERROR(Table1[[#This Row],[Days of Storage 1]],""),0)</f>
        <v>#VALUE!</v>
      </c>
    </row>
    <row r="2851" spans="1:16" x14ac:dyDescent="0.25">
      <c r="A2851" s="5" t="e">
        <f t="shared" si="269"/>
        <v>#VALUE!</v>
      </c>
      <c r="B2851" s="6" t="str">
        <f>IFERROR(IF(Table1[[#This Row],[Multi-lens? 1]]="No", 1, IF(Table1[[#This Row],[Multi-lens? 1]]="Dual", 2, IF(Table1[[#This Row],[Multi-lens? 1]]="Quad", 4, ""))),"")</f>
        <v/>
      </c>
      <c r="C2851" s="6" t="e">
        <f t="shared" si="270"/>
        <v>#VALUE!</v>
      </c>
      <c r="D2851" s="6" t="e">
        <f t="shared" si="271"/>
        <v>#VALUE!</v>
      </c>
      <c r="E2851" s="6" t="e">
        <f t="shared" si="272"/>
        <v>#VALUE!</v>
      </c>
      <c r="F2851" s="6" t="e">
        <f t="shared" si="273"/>
        <v>#VALUE!</v>
      </c>
      <c r="H2851" s="6" t="str">
        <f>IFERROR(IF(Table1[[#This Row],[Multi-lens? 1]]="No", 1, IF(Table1[[#This Row],[Multi-lens? 1]]="Dual", 2, IF(Table1[[#This Row],[Multi-lens? 1]]="Quad", 4, ""))),"")</f>
        <v/>
      </c>
      <c r="I2851" s="9" t="str">
        <f>IFERROR(Table1[[#This Row],[Name]],"")</f>
        <v/>
      </c>
      <c r="K2851" s="3" t="str">
        <f t="shared" si="268"/>
        <v/>
      </c>
      <c r="M2851" s="4" t="e">
        <f>IF(Table1[[#This Row],[Import to Gateway Calculator?]]="Yes",IFERROR(Table1[[#This Row],[Streaming Resolution '[MP']]],""),0)</f>
        <v>#VALUE!</v>
      </c>
      <c r="N2851" s="4" t="e">
        <f>IF(Table1[[#This Row],[Import to Gateway Calculator?]]="Yes",IFERROR(Table1[[#This Row],[Recording Resolution '[MP']]],""),0)</f>
        <v>#VALUE!</v>
      </c>
      <c r="O2851" s="4" t="e">
        <f>IF(Table1[[#This Row],[Import to Gateway Calculator?]]="Yes",IFERROR(Table1[[#This Row],[Frame Rate '[FPS'] 1]],""),0)</f>
        <v>#VALUE!</v>
      </c>
      <c r="P2851" s="4" t="e">
        <f>IF(Table1[[#This Row],[Import to Gateway Calculator?]]="Yes",IFERROR(Table1[[#This Row],[Days of Storage 1]],""),0)</f>
        <v>#VALUE!</v>
      </c>
    </row>
    <row r="2852" spans="1:16" x14ac:dyDescent="0.25">
      <c r="A2852" s="5" t="e">
        <f t="shared" si="269"/>
        <v>#VALUE!</v>
      </c>
      <c r="B2852" s="6" t="str">
        <f>IFERROR(IF(Table1[[#This Row],[Multi-lens? 1]]="No", 1, IF(Table1[[#This Row],[Multi-lens? 1]]="Dual", 2, IF(Table1[[#This Row],[Multi-lens? 1]]="Quad", 4, ""))),"")</f>
        <v/>
      </c>
      <c r="C2852" s="6" t="e">
        <f t="shared" si="270"/>
        <v>#VALUE!</v>
      </c>
      <c r="D2852" s="6" t="e">
        <f t="shared" si="271"/>
        <v>#VALUE!</v>
      </c>
      <c r="E2852" s="6" t="e">
        <f t="shared" si="272"/>
        <v>#VALUE!</v>
      </c>
      <c r="F2852" s="6" t="e">
        <f t="shared" si="273"/>
        <v>#VALUE!</v>
      </c>
      <c r="H2852" s="6" t="str">
        <f>IFERROR(IF(Table1[[#This Row],[Multi-lens? 1]]="No", 1, IF(Table1[[#This Row],[Multi-lens? 1]]="Dual", 2, IF(Table1[[#This Row],[Multi-lens? 1]]="Quad", 4, ""))),"")</f>
        <v/>
      </c>
      <c r="I2852" s="9" t="str">
        <f>IFERROR(Table1[[#This Row],[Name]],"")</f>
        <v/>
      </c>
      <c r="K2852" s="3" t="str">
        <f t="shared" si="268"/>
        <v/>
      </c>
      <c r="M2852" s="4" t="e">
        <f>IF(Table1[[#This Row],[Import to Gateway Calculator?]]="Yes",IFERROR(Table1[[#This Row],[Streaming Resolution '[MP']]],""),0)</f>
        <v>#VALUE!</v>
      </c>
      <c r="N2852" s="4" t="e">
        <f>IF(Table1[[#This Row],[Import to Gateway Calculator?]]="Yes",IFERROR(Table1[[#This Row],[Recording Resolution '[MP']]],""),0)</f>
        <v>#VALUE!</v>
      </c>
      <c r="O2852" s="4" t="e">
        <f>IF(Table1[[#This Row],[Import to Gateway Calculator?]]="Yes",IFERROR(Table1[[#This Row],[Frame Rate '[FPS'] 1]],""),0)</f>
        <v>#VALUE!</v>
      </c>
      <c r="P2852" s="4" t="e">
        <f>IF(Table1[[#This Row],[Import to Gateway Calculator?]]="Yes",IFERROR(Table1[[#This Row],[Days of Storage 1]],""),0)</f>
        <v>#VALUE!</v>
      </c>
    </row>
    <row r="2853" spans="1:16" x14ac:dyDescent="0.25">
      <c r="A2853" s="5" t="e">
        <f t="shared" si="269"/>
        <v>#VALUE!</v>
      </c>
      <c r="B2853" s="6" t="str">
        <f>IFERROR(IF(Table1[[#This Row],[Multi-lens? 1]]="No", 1, IF(Table1[[#This Row],[Multi-lens? 1]]="Dual", 2, IF(Table1[[#This Row],[Multi-lens? 1]]="Quad", 4, ""))),"")</f>
        <v/>
      </c>
      <c r="C2853" s="6" t="e">
        <f t="shared" si="270"/>
        <v>#VALUE!</v>
      </c>
      <c r="D2853" s="6" t="e">
        <f t="shared" si="271"/>
        <v>#VALUE!</v>
      </c>
      <c r="E2853" s="6" t="e">
        <f t="shared" si="272"/>
        <v>#VALUE!</v>
      </c>
      <c r="F2853" s="6" t="e">
        <f t="shared" si="273"/>
        <v>#VALUE!</v>
      </c>
      <c r="H2853" s="6" t="str">
        <f>IFERROR(IF(Table1[[#This Row],[Multi-lens? 1]]="No", 1, IF(Table1[[#This Row],[Multi-lens? 1]]="Dual", 2, IF(Table1[[#This Row],[Multi-lens? 1]]="Quad", 4, ""))),"")</f>
        <v/>
      </c>
      <c r="I2853" s="9" t="str">
        <f>IFERROR(Table1[[#This Row],[Name]],"")</f>
        <v/>
      </c>
      <c r="K2853" s="3" t="str">
        <f t="shared" si="268"/>
        <v/>
      </c>
      <c r="M2853" s="4" t="e">
        <f>IF(Table1[[#This Row],[Import to Gateway Calculator?]]="Yes",IFERROR(Table1[[#This Row],[Streaming Resolution '[MP']]],""),0)</f>
        <v>#VALUE!</v>
      </c>
      <c r="N2853" s="4" t="e">
        <f>IF(Table1[[#This Row],[Import to Gateway Calculator?]]="Yes",IFERROR(Table1[[#This Row],[Recording Resolution '[MP']]],""),0)</f>
        <v>#VALUE!</v>
      </c>
      <c r="O2853" s="4" t="e">
        <f>IF(Table1[[#This Row],[Import to Gateway Calculator?]]="Yes",IFERROR(Table1[[#This Row],[Frame Rate '[FPS'] 1]],""),0)</f>
        <v>#VALUE!</v>
      </c>
      <c r="P2853" s="4" t="e">
        <f>IF(Table1[[#This Row],[Import to Gateway Calculator?]]="Yes",IFERROR(Table1[[#This Row],[Days of Storage 1]],""),0)</f>
        <v>#VALUE!</v>
      </c>
    </row>
    <row r="2854" spans="1:16" x14ac:dyDescent="0.25">
      <c r="A2854" s="5" t="e">
        <f t="shared" si="269"/>
        <v>#VALUE!</v>
      </c>
      <c r="B2854" s="6" t="str">
        <f>IFERROR(IF(Table1[[#This Row],[Multi-lens? 1]]="No", 1, IF(Table1[[#This Row],[Multi-lens? 1]]="Dual", 2, IF(Table1[[#This Row],[Multi-lens? 1]]="Quad", 4, ""))),"")</f>
        <v/>
      </c>
      <c r="C2854" s="6" t="e">
        <f t="shared" si="270"/>
        <v>#VALUE!</v>
      </c>
      <c r="D2854" s="6" t="e">
        <f t="shared" si="271"/>
        <v>#VALUE!</v>
      </c>
      <c r="E2854" s="6" t="e">
        <f t="shared" si="272"/>
        <v>#VALUE!</v>
      </c>
      <c r="F2854" s="6" t="e">
        <f t="shared" si="273"/>
        <v>#VALUE!</v>
      </c>
      <c r="H2854" s="6" t="str">
        <f>IFERROR(IF(Table1[[#This Row],[Multi-lens? 1]]="No", 1, IF(Table1[[#This Row],[Multi-lens? 1]]="Dual", 2, IF(Table1[[#This Row],[Multi-lens? 1]]="Quad", 4, ""))),"")</f>
        <v/>
      </c>
      <c r="I2854" s="9" t="str">
        <f>IFERROR(Table1[[#This Row],[Name]],"")</f>
        <v/>
      </c>
      <c r="K2854" s="3" t="str">
        <f t="shared" si="268"/>
        <v/>
      </c>
      <c r="M2854" s="4" t="e">
        <f>IF(Table1[[#This Row],[Import to Gateway Calculator?]]="Yes",IFERROR(Table1[[#This Row],[Streaming Resolution '[MP']]],""),0)</f>
        <v>#VALUE!</v>
      </c>
      <c r="N2854" s="4" t="e">
        <f>IF(Table1[[#This Row],[Import to Gateway Calculator?]]="Yes",IFERROR(Table1[[#This Row],[Recording Resolution '[MP']]],""),0)</f>
        <v>#VALUE!</v>
      </c>
      <c r="O2854" s="4" t="e">
        <f>IF(Table1[[#This Row],[Import to Gateway Calculator?]]="Yes",IFERROR(Table1[[#This Row],[Frame Rate '[FPS'] 1]],""),0)</f>
        <v>#VALUE!</v>
      </c>
      <c r="P2854" s="4" t="e">
        <f>IF(Table1[[#This Row],[Import to Gateway Calculator?]]="Yes",IFERROR(Table1[[#This Row],[Days of Storage 1]],""),0)</f>
        <v>#VALUE!</v>
      </c>
    </row>
    <row r="2855" spans="1:16" x14ac:dyDescent="0.25">
      <c r="A2855" s="5" t="e">
        <f t="shared" si="269"/>
        <v>#VALUE!</v>
      </c>
      <c r="B2855" s="6" t="str">
        <f>IFERROR(IF(Table1[[#This Row],[Multi-lens? 1]]="No", 1, IF(Table1[[#This Row],[Multi-lens? 1]]="Dual", 2, IF(Table1[[#This Row],[Multi-lens? 1]]="Quad", 4, ""))),"")</f>
        <v/>
      </c>
      <c r="C2855" s="6" t="e">
        <f t="shared" si="270"/>
        <v>#VALUE!</v>
      </c>
      <c r="D2855" s="6" t="e">
        <f t="shared" si="271"/>
        <v>#VALUE!</v>
      </c>
      <c r="E2855" s="6" t="e">
        <f t="shared" si="272"/>
        <v>#VALUE!</v>
      </c>
      <c r="F2855" s="6" t="e">
        <f t="shared" si="273"/>
        <v>#VALUE!</v>
      </c>
      <c r="H2855" s="6" t="str">
        <f>IFERROR(IF(Table1[[#This Row],[Multi-lens? 1]]="No", 1, IF(Table1[[#This Row],[Multi-lens? 1]]="Dual", 2, IF(Table1[[#This Row],[Multi-lens? 1]]="Quad", 4, ""))),"")</f>
        <v/>
      </c>
      <c r="I2855" s="9" t="str">
        <f>IFERROR(Table1[[#This Row],[Name]],"")</f>
        <v/>
      </c>
      <c r="K2855" s="3" t="str">
        <f t="shared" si="268"/>
        <v/>
      </c>
      <c r="M2855" s="4" t="e">
        <f>IF(Table1[[#This Row],[Import to Gateway Calculator?]]="Yes",IFERROR(Table1[[#This Row],[Streaming Resolution '[MP']]],""),0)</f>
        <v>#VALUE!</v>
      </c>
      <c r="N2855" s="4" t="e">
        <f>IF(Table1[[#This Row],[Import to Gateway Calculator?]]="Yes",IFERROR(Table1[[#This Row],[Recording Resolution '[MP']]],""),0)</f>
        <v>#VALUE!</v>
      </c>
      <c r="O2855" s="4" t="e">
        <f>IF(Table1[[#This Row],[Import to Gateway Calculator?]]="Yes",IFERROR(Table1[[#This Row],[Frame Rate '[FPS'] 1]],""),0)</f>
        <v>#VALUE!</v>
      </c>
      <c r="P2855" s="4" t="e">
        <f>IF(Table1[[#This Row],[Import to Gateway Calculator?]]="Yes",IFERROR(Table1[[#This Row],[Days of Storage 1]],""),0)</f>
        <v>#VALUE!</v>
      </c>
    </row>
    <row r="2856" spans="1:16" x14ac:dyDescent="0.25">
      <c r="A2856" s="5" t="e">
        <f t="shared" si="269"/>
        <v>#VALUE!</v>
      </c>
      <c r="B2856" s="6" t="str">
        <f>IFERROR(IF(Table1[[#This Row],[Multi-lens? 1]]="No", 1, IF(Table1[[#This Row],[Multi-lens? 1]]="Dual", 2, IF(Table1[[#This Row],[Multi-lens? 1]]="Quad", 4, ""))),"")</f>
        <v/>
      </c>
      <c r="C2856" s="6" t="e">
        <f t="shared" si="270"/>
        <v>#VALUE!</v>
      </c>
      <c r="D2856" s="6" t="e">
        <f t="shared" si="271"/>
        <v>#VALUE!</v>
      </c>
      <c r="E2856" s="6" t="e">
        <f t="shared" si="272"/>
        <v>#VALUE!</v>
      </c>
      <c r="F2856" s="6" t="e">
        <f t="shared" si="273"/>
        <v>#VALUE!</v>
      </c>
      <c r="H2856" s="6" t="str">
        <f>IFERROR(IF(Table1[[#This Row],[Multi-lens? 1]]="No", 1, IF(Table1[[#This Row],[Multi-lens? 1]]="Dual", 2, IF(Table1[[#This Row],[Multi-lens? 1]]="Quad", 4, ""))),"")</f>
        <v/>
      </c>
      <c r="I2856" s="9" t="str">
        <f>IFERROR(Table1[[#This Row],[Name]],"")</f>
        <v/>
      </c>
      <c r="K2856" s="3" t="str">
        <f t="shared" si="268"/>
        <v/>
      </c>
      <c r="M2856" s="4" t="e">
        <f>IF(Table1[[#This Row],[Import to Gateway Calculator?]]="Yes",IFERROR(Table1[[#This Row],[Streaming Resolution '[MP']]],""),0)</f>
        <v>#VALUE!</v>
      </c>
      <c r="N2856" s="4" t="e">
        <f>IF(Table1[[#This Row],[Import to Gateway Calculator?]]="Yes",IFERROR(Table1[[#This Row],[Recording Resolution '[MP']]],""),0)</f>
        <v>#VALUE!</v>
      </c>
      <c r="O2856" s="4" t="e">
        <f>IF(Table1[[#This Row],[Import to Gateway Calculator?]]="Yes",IFERROR(Table1[[#This Row],[Frame Rate '[FPS'] 1]],""),0)</f>
        <v>#VALUE!</v>
      </c>
      <c r="P2856" s="4" t="e">
        <f>IF(Table1[[#This Row],[Import to Gateway Calculator?]]="Yes",IFERROR(Table1[[#This Row],[Days of Storage 1]],""),0)</f>
        <v>#VALUE!</v>
      </c>
    </row>
    <row r="2857" spans="1:16" x14ac:dyDescent="0.25">
      <c r="A2857" s="5" t="e">
        <f t="shared" si="269"/>
        <v>#VALUE!</v>
      </c>
      <c r="B2857" s="6" t="str">
        <f>IFERROR(IF(Table1[[#This Row],[Multi-lens? 1]]="No", 1, IF(Table1[[#This Row],[Multi-lens? 1]]="Dual", 2, IF(Table1[[#This Row],[Multi-lens? 1]]="Quad", 4, ""))),"")</f>
        <v/>
      </c>
      <c r="C2857" s="6" t="e">
        <f t="shared" si="270"/>
        <v>#VALUE!</v>
      </c>
      <c r="D2857" s="6" t="e">
        <f t="shared" si="271"/>
        <v>#VALUE!</v>
      </c>
      <c r="E2857" s="6" t="e">
        <f t="shared" si="272"/>
        <v>#VALUE!</v>
      </c>
      <c r="F2857" s="6" t="e">
        <f t="shared" si="273"/>
        <v>#VALUE!</v>
      </c>
      <c r="H2857" s="6" t="str">
        <f>IFERROR(IF(Table1[[#This Row],[Multi-lens? 1]]="No", 1, IF(Table1[[#This Row],[Multi-lens? 1]]="Dual", 2, IF(Table1[[#This Row],[Multi-lens? 1]]="Quad", 4, ""))),"")</f>
        <v/>
      </c>
      <c r="I2857" s="9" t="str">
        <f>IFERROR(Table1[[#This Row],[Name]],"")</f>
        <v/>
      </c>
      <c r="K2857" s="3" t="str">
        <f t="shared" si="268"/>
        <v/>
      </c>
      <c r="M2857" s="4" t="e">
        <f>IF(Table1[[#This Row],[Import to Gateway Calculator?]]="Yes",IFERROR(Table1[[#This Row],[Streaming Resolution '[MP']]],""),0)</f>
        <v>#VALUE!</v>
      </c>
      <c r="N2857" s="4" t="e">
        <f>IF(Table1[[#This Row],[Import to Gateway Calculator?]]="Yes",IFERROR(Table1[[#This Row],[Recording Resolution '[MP']]],""),0)</f>
        <v>#VALUE!</v>
      </c>
      <c r="O2857" s="4" t="e">
        <f>IF(Table1[[#This Row],[Import to Gateway Calculator?]]="Yes",IFERROR(Table1[[#This Row],[Frame Rate '[FPS'] 1]],""),0)</f>
        <v>#VALUE!</v>
      </c>
      <c r="P2857" s="4" t="e">
        <f>IF(Table1[[#This Row],[Import to Gateway Calculator?]]="Yes",IFERROR(Table1[[#This Row],[Days of Storage 1]],""),0)</f>
        <v>#VALUE!</v>
      </c>
    </row>
    <row r="2858" spans="1:16" x14ac:dyDescent="0.25">
      <c r="A2858" s="5" t="e">
        <f t="shared" si="269"/>
        <v>#VALUE!</v>
      </c>
      <c r="B2858" s="6" t="str">
        <f>IFERROR(IF(Table1[[#This Row],[Multi-lens? 1]]="No", 1, IF(Table1[[#This Row],[Multi-lens? 1]]="Dual", 2, IF(Table1[[#This Row],[Multi-lens? 1]]="Quad", 4, ""))),"")</f>
        <v/>
      </c>
      <c r="C2858" s="6" t="e">
        <f t="shared" si="270"/>
        <v>#VALUE!</v>
      </c>
      <c r="D2858" s="6" t="e">
        <f t="shared" si="271"/>
        <v>#VALUE!</v>
      </c>
      <c r="E2858" s="6" t="e">
        <f t="shared" si="272"/>
        <v>#VALUE!</v>
      </c>
      <c r="F2858" s="6" t="e">
        <f t="shared" si="273"/>
        <v>#VALUE!</v>
      </c>
      <c r="H2858" s="6" t="str">
        <f>IFERROR(IF(Table1[[#This Row],[Multi-lens? 1]]="No", 1, IF(Table1[[#This Row],[Multi-lens? 1]]="Dual", 2, IF(Table1[[#This Row],[Multi-lens? 1]]="Quad", 4, ""))),"")</f>
        <v/>
      </c>
      <c r="I2858" s="9" t="str">
        <f>IFERROR(Table1[[#This Row],[Name]],"")</f>
        <v/>
      </c>
      <c r="K2858" s="3" t="str">
        <f t="shared" si="268"/>
        <v/>
      </c>
      <c r="M2858" s="4" t="e">
        <f>IF(Table1[[#This Row],[Import to Gateway Calculator?]]="Yes",IFERROR(Table1[[#This Row],[Streaming Resolution '[MP']]],""),0)</f>
        <v>#VALUE!</v>
      </c>
      <c r="N2858" s="4" t="e">
        <f>IF(Table1[[#This Row],[Import to Gateway Calculator?]]="Yes",IFERROR(Table1[[#This Row],[Recording Resolution '[MP']]],""),0)</f>
        <v>#VALUE!</v>
      </c>
      <c r="O2858" s="4" t="e">
        <f>IF(Table1[[#This Row],[Import to Gateway Calculator?]]="Yes",IFERROR(Table1[[#This Row],[Frame Rate '[FPS'] 1]],""),0)</f>
        <v>#VALUE!</v>
      </c>
      <c r="P2858" s="4" t="e">
        <f>IF(Table1[[#This Row],[Import to Gateway Calculator?]]="Yes",IFERROR(Table1[[#This Row],[Days of Storage 1]],""),0)</f>
        <v>#VALUE!</v>
      </c>
    </row>
    <row r="2859" spans="1:16" x14ac:dyDescent="0.25">
      <c r="A2859" s="5" t="e">
        <f t="shared" si="269"/>
        <v>#VALUE!</v>
      </c>
      <c r="B2859" s="6" t="str">
        <f>IFERROR(IF(Table1[[#This Row],[Multi-lens? 1]]="No", 1, IF(Table1[[#This Row],[Multi-lens? 1]]="Dual", 2, IF(Table1[[#This Row],[Multi-lens? 1]]="Quad", 4, ""))),"")</f>
        <v/>
      </c>
      <c r="C2859" s="6" t="e">
        <f t="shared" si="270"/>
        <v>#VALUE!</v>
      </c>
      <c r="D2859" s="6" t="e">
        <f t="shared" si="271"/>
        <v>#VALUE!</v>
      </c>
      <c r="E2859" s="6" t="e">
        <f t="shared" si="272"/>
        <v>#VALUE!</v>
      </c>
      <c r="F2859" s="6" t="e">
        <f t="shared" si="273"/>
        <v>#VALUE!</v>
      </c>
      <c r="H2859" s="6" t="str">
        <f>IFERROR(IF(Table1[[#This Row],[Multi-lens? 1]]="No", 1, IF(Table1[[#This Row],[Multi-lens? 1]]="Dual", 2, IF(Table1[[#This Row],[Multi-lens? 1]]="Quad", 4, ""))),"")</f>
        <v/>
      </c>
      <c r="I2859" s="9" t="str">
        <f>IFERROR(Table1[[#This Row],[Name]],"")</f>
        <v/>
      </c>
      <c r="K2859" s="3" t="str">
        <f t="shared" si="268"/>
        <v/>
      </c>
      <c r="M2859" s="4" t="e">
        <f>IF(Table1[[#This Row],[Import to Gateway Calculator?]]="Yes",IFERROR(Table1[[#This Row],[Streaming Resolution '[MP']]],""),0)</f>
        <v>#VALUE!</v>
      </c>
      <c r="N2859" s="4" t="e">
        <f>IF(Table1[[#This Row],[Import to Gateway Calculator?]]="Yes",IFERROR(Table1[[#This Row],[Recording Resolution '[MP']]],""),0)</f>
        <v>#VALUE!</v>
      </c>
      <c r="O2859" s="4" t="e">
        <f>IF(Table1[[#This Row],[Import to Gateway Calculator?]]="Yes",IFERROR(Table1[[#This Row],[Frame Rate '[FPS'] 1]],""),0)</f>
        <v>#VALUE!</v>
      </c>
      <c r="P2859" s="4" t="e">
        <f>IF(Table1[[#This Row],[Import to Gateway Calculator?]]="Yes",IFERROR(Table1[[#This Row],[Days of Storage 1]],""),0)</f>
        <v>#VALUE!</v>
      </c>
    </row>
    <row r="2860" spans="1:16" x14ac:dyDescent="0.25">
      <c r="A2860" s="5" t="e">
        <f t="shared" si="269"/>
        <v>#VALUE!</v>
      </c>
      <c r="B2860" s="6" t="str">
        <f>IFERROR(IF(Table1[[#This Row],[Multi-lens? 1]]="No", 1, IF(Table1[[#This Row],[Multi-lens? 1]]="Dual", 2, IF(Table1[[#This Row],[Multi-lens? 1]]="Quad", 4, ""))),"")</f>
        <v/>
      </c>
      <c r="C2860" s="6" t="e">
        <f t="shared" si="270"/>
        <v>#VALUE!</v>
      </c>
      <c r="D2860" s="6" t="e">
        <f t="shared" si="271"/>
        <v>#VALUE!</v>
      </c>
      <c r="E2860" s="6" t="e">
        <f t="shared" si="272"/>
        <v>#VALUE!</v>
      </c>
      <c r="F2860" s="6" t="e">
        <f t="shared" si="273"/>
        <v>#VALUE!</v>
      </c>
      <c r="H2860" s="6" t="str">
        <f>IFERROR(IF(Table1[[#This Row],[Multi-lens? 1]]="No", 1, IF(Table1[[#This Row],[Multi-lens? 1]]="Dual", 2, IF(Table1[[#This Row],[Multi-lens? 1]]="Quad", 4, ""))),"")</f>
        <v/>
      </c>
      <c r="I2860" s="9" t="str">
        <f>IFERROR(Table1[[#This Row],[Name]],"")</f>
        <v/>
      </c>
      <c r="K2860" s="3" t="str">
        <f t="shared" si="268"/>
        <v/>
      </c>
      <c r="M2860" s="4" t="e">
        <f>IF(Table1[[#This Row],[Import to Gateway Calculator?]]="Yes",IFERROR(Table1[[#This Row],[Streaming Resolution '[MP']]],""),0)</f>
        <v>#VALUE!</v>
      </c>
      <c r="N2860" s="4" t="e">
        <f>IF(Table1[[#This Row],[Import to Gateway Calculator?]]="Yes",IFERROR(Table1[[#This Row],[Recording Resolution '[MP']]],""),0)</f>
        <v>#VALUE!</v>
      </c>
      <c r="O2860" s="4" t="e">
        <f>IF(Table1[[#This Row],[Import to Gateway Calculator?]]="Yes",IFERROR(Table1[[#This Row],[Frame Rate '[FPS'] 1]],""),0)</f>
        <v>#VALUE!</v>
      </c>
      <c r="P2860" s="4" t="e">
        <f>IF(Table1[[#This Row],[Import to Gateway Calculator?]]="Yes",IFERROR(Table1[[#This Row],[Days of Storage 1]],""),0)</f>
        <v>#VALUE!</v>
      </c>
    </row>
    <row r="2861" spans="1:16" x14ac:dyDescent="0.25">
      <c r="A2861" s="5" t="e">
        <f t="shared" si="269"/>
        <v>#VALUE!</v>
      </c>
      <c r="B2861" s="6" t="str">
        <f>IFERROR(IF(Table1[[#This Row],[Multi-lens? 1]]="No", 1, IF(Table1[[#This Row],[Multi-lens? 1]]="Dual", 2, IF(Table1[[#This Row],[Multi-lens? 1]]="Quad", 4, ""))),"")</f>
        <v/>
      </c>
      <c r="C2861" s="6" t="e">
        <f t="shared" si="270"/>
        <v>#VALUE!</v>
      </c>
      <c r="D2861" s="6" t="e">
        <f t="shared" si="271"/>
        <v>#VALUE!</v>
      </c>
      <c r="E2861" s="6" t="e">
        <f t="shared" si="272"/>
        <v>#VALUE!</v>
      </c>
      <c r="F2861" s="6" t="e">
        <f t="shared" si="273"/>
        <v>#VALUE!</v>
      </c>
      <c r="H2861" s="6" t="str">
        <f>IFERROR(IF(Table1[[#This Row],[Multi-lens? 1]]="No", 1, IF(Table1[[#This Row],[Multi-lens? 1]]="Dual", 2, IF(Table1[[#This Row],[Multi-lens? 1]]="Quad", 4, ""))),"")</f>
        <v/>
      </c>
      <c r="I2861" s="9" t="str">
        <f>IFERROR(Table1[[#This Row],[Name]],"")</f>
        <v/>
      </c>
      <c r="K2861" s="3" t="str">
        <f t="shared" si="268"/>
        <v/>
      </c>
      <c r="M2861" s="4" t="e">
        <f>IF(Table1[[#This Row],[Import to Gateway Calculator?]]="Yes",IFERROR(Table1[[#This Row],[Streaming Resolution '[MP']]],""),0)</f>
        <v>#VALUE!</v>
      </c>
      <c r="N2861" s="4" t="e">
        <f>IF(Table1[[#This Row],[Import to Gateway Calculator?]]="Yes",IFERROR(Table1[[#This Row],[Recording Resolution '[MP']]],""),0)</f>
        <v>#VALUE!</v>
      </c>
      <c r="O2861" s="4" t="e">
        <f>IF(Table1[[#This Row],[Import to Gateway Calculator?]]="Yes",IFERROR(Table1[[#This Row],[Frame Rate '[FPS'] 1]],""),0)</f>
        <v>#VALUE!</v>
      </c>
      <c r="P2861" s="4" t="e">
        <f>IF(Table1[[#This Row],[Import to Gateway Calculator?]]="Yes",IFERROR(Table1[[#This Row],[Days of Storage 1]],""),0)</f>
        <v>#VALUE!</v>
      </c>
    </row>
    <row r="2862" spans="1:16" x14ac:dyDescent="0.25">
      <c r="A2862" s="5" t="e">
        <f t="shared" si="269"/>
        <v>#VALUE!</v>
      </c>
      <c r="B2862" s="6" t="str">
        <f>IFERROR(IF(Table1[[#This Row],[Multi-lens? 1]]="No", 1, IF(Table1[[#This Row],[Multi-lens? 1]]="Dual", 2, IF(Table1[[#This Row],[Multi-lens? 1]]="Quad", 4, ""))),"")</f>
        <v/>
      </c>
      <c r="C2862" s="6" t="e">
        <f t="shared" si="270"/>
        <v>#VALUE!</v>
      </c>
      <c r="D2862" s="6" t="e">
        <f t="shared" si="271"/>
        <v>#VALUE!</v>
      </c>
      <c r="E2862" s="6" t="e">
        <f t="shared" si="272"/>
        <v>#VALUE!</v>
      </c>
      <c r="F2862" s="6" t="e">
        <f t="shared" si="273"/>
        <v>#VALUE!</v>
      </c>
      <c r="H2862" s="6" t="str">
        <f>IFERROR(IF(Table1[[#This Row],[Multi-lens? 1]]="No", 1, IF(Table1[[#This Row],[Multi-lens? 1]]="Dual", 2, IF(Table1[[#This Row],[Multi-lens? 1]]="Quad", 4, ""))),"")</f>
        <v/>
      </c>
      <c r="I2862" s="9" t="str">
        <f>IFERROR(Table1[[#This Row],[Name]],"")</f>
        <v/>
      </c>
      <c r="K2862" s="3" t="str">
        <f t="shared" si="268"/>
        <v/>
      </c>
      <c r="M2862" s="4" t="e">
        <f>IF(Table1[[#This Row],[Import to Gateway Calculator?]]="Yes",IFERROR(Table1[[#This Row],[Streaming Resolution '[MP']]],""),0)</f>
        <v>#VALUE!</v>
      </c>
      <c r="N2862" s="4" t="e">
        <f>IF(Table1[[#This Row],[Import to Gateway Calculator?]]="Yes",IFERROR(Table1[[#This Row],[Recording Resolution '[MP']]],""),0)</f>
        <v>#VALUE!</v>
      </c>
      <c r="O2862" s="4" t="e">
        <f>IF(Table1[[#This Row],[Import to Gateway Calculator?]]="Yes",IFERROR(Table1[[#This Row],[Frame Rate '[FPS'] 1]],""),0)</f>
        <v>#VALUE!</v>
      </c>
      <c r="P2862" s="4" t="e">
        <f>IF(Table1[[#This Row],[Import to Gateway Calculator?]]="Yes",IFERROR(Table1[[#This Row],[Days of Storage 1]],""),0)</f>
        <v>#VALUE!</v>
      </c>
    </row>
    <row r="2863" spans="1:16" x14ac:dyDescent="0.25">
      <c r="A2863" s="5" t="e">
        <f t="shared" si="269"/>
        <v>#VALUE!</v>
      </c>
      <c r="B2863" s="6" t="str">
        <f>IFERROR(IF(Table1[[#This Row],[Multi-lens? 1]]="No", 1, IF(Table1[[#This Row],[Multi-lens? 1]]="Dual", 2, IF(Table1[[#This Row],[Multi-lens? 1]]="Quad", 4, ""))),"")</f>
        <v/>
      </c>
      <c r="C2863" s="6" t="e">
        <f t="shared" si="270"/>
        <v>#VALUE!</v>
      </c>
      <c r="D2863" s="6" t="e">
        <f t="shared" si="271"/>
        <v>#VALUE!</v>
      </c>
      <c r="E2863" s="6" t="e">
        <f t="shared" si="272"/>
        <v>#VALUE!</v>
      </c>
      <c r="F2863" s="6" t="e">
        <f t="shared" si="273"/>
        <v>#VALUE!</v>
      </c>
      <c r="H2863" s="6" t="str">
        <f>IFERROR(IF(Table1[[#This Row],[Multi-lens? 1]]="No", 1, IF(Table1[[#This Row],[Multi-lens? 1]]="Dual", 2, IF(Table1[[#This Row],[Multi-lens? 1]]="Quad", 4, ""))),"")</f>
        <v/>
      </c>
      <c r="I2863" s="9" t="str">
        <f>IFERROR(Table1[[#This Row],[Name]],"")</f>
        <v/>
      </c>
      <c r="K2863" s="3" t="str">
        <f t="shared" si="268"/>
        <v/>
      </c>
      <c r="M2863" s="4" t="e">
        <f>IF(Table1[[#This Row],[Import to Gateway Calculator?]]="Yes",IFERROR(Table1[[#This Row],[Streaming Resolution '[MP']]],""),0)</f>
        <v>#VALUE!</v>
      </c>
      <c r="N2863" s="4" t="e">
        <f>IF(Table1[[#This Row],[Import to Gateway Calculator?]]="Yes",IFERROR(Table1[[#This Row],[Recording Resolution '[MP']]],""),0)</f>
        <v>#VALUE!</v>
      </c>
      <c r="O2863" s="4" t="e">
        <f>IF(Table1[[#This Row],[Import to Gateway Calculator?]]="Yes",IFERROR(Table1[[#This Row],[Frame Rate '[FPS'] 1]],""),0)</f>
        <v>#VALUE!</v>
      </c>
      <c r="P2863" s="4" t="e">
        <f>IF(Table1[[#This Row],[Import to Gateway Calculator?]]="Yes",IFERROR(Table1[[#This Row],[Days of Storage 1]],""),0)</f>
        <v>#VALUE!</v>
      </c>
    </row>
    <row r="2864" spans="1:16" x14ac:dyDescent="0.25">
      <c r="A2864" s="5" t="e">
        <f t="shared" si="269"/>
        <v>#VALUE!</v>
      </c>
      <c r="B2864" s="6" t="str">
        <f>IFERROR(IF(Table1[[#This Row],[Multi-lens? 1]]="No", 1, IF(Table1[[#This Row],[Multi-lens? 1]]="Dual", 2, IF(Table1[[#This Row],[Multi-lens? 1]]="Quad", 4, ""))),"")</f>
        <v/>
      </c>
      <c r="C2864" s="6" t="e">
        <f t="shared" si="270"/>
        <v>#VALUE!</v>
      </c>
      <c r="D2864" s="6" t="e">
        <f t="shared" si="271"/>
        <v>#VALUE!</v>
      </c>
      <c r="E2864" s="6" t="e">
        <f t="shared" si="272"/>
        <v>#VALUE!</v>
      </c>
      <c r="F2864" s="6" t="e">
        <f t="shared" si="273"/>
        <v>#VALUE!</v>
      </c>
      <c r="H2864" s="6" t="str">
        <f>IFERROR(IF(Table1[[#This Row],[Multi-lens? 1]]="No", 1, IF(Table1[[#This Row],[Multi-lens? 1]]="Dual", 2, IF(Table1[[#This Row],[Multi-lens? 1]]="Quad", 4, ""))),"")</f>
        <v/>
      </c>
      <c r="I2864" s="9" t="str">
        <f>IFERROR(Table1[[#This Row],[Name]],"")</f>
        <v/>
      </c>
      <c r="K2864" s="3" t="str">
        <f t="shared" si="268"/>
        <v/>
      </c>
      <c r="M2864" s="4" t="e">
        <f>IF(Table1[[#This Row],[Import to Gateway Calculator?]]="Yes",IFERROR(Table1[[#This Row],[Streaming Resolution '[MP']]],""),0)</f>
        <v>#VALUE!</v>
      </c>
      <c r="N2864" s="4" t="e">
        <f>IF(Table1[[#This Row],[Import to Gateway Calculator?]]="Yes",IFERROR(Table1[[#This Row],[Recording Resolution '[MP']]],""),0)</f>
        <v>#VALUE!</v>
      </c>
      <c r="O2864" s="4" t="e">
        <f>IF(Table1[[#This Row],[Import to Gateway Calculator?]]="Yes",IFERROR(Table1[[#This Row],[Frame Rate '[FPS'] 1]],""),0)</f>
        <v>#VALUE!</v>
      </c>
      <c r="P2864" s="4" t="e">
        <f>IF(Table1[[#This Row],[Import to Gateway Calculator?]]="Yes",IFERROR(Table1[[#This Row],[Days of Storage 1]],""),0)</f>
        <v>#VALUE!</v>
      </c>
    </row>
    <row r="2865" spans="1:16" x14ac:dyDescent="0.25">
      <c r="A2865" s="5" t="e">
        <f t="shared" si="269"/>
        <v>#VALUE!</v>
      </c>
      <c r="B2865" s="6" t="str">
        <f>IFERROR(IF(Table1[[#This Row],[Multi-lens? 1]]="No", 1, IF(Table1[[#This Row],[Multi-lens? 1]]="Dual", 2, IF(Table1[[#This Row],[Multi-lens? 1]]="Quad", 4, ""))),"")</f>
        <v/>
      </c>
      <c r="C2865" s="6" t="e">
        <f t="shared" si="270"/>
        <v>#VALUE!</v>
      </c>
      <c r="D2865" s="6" t="e">
        <f t="shared" si="271"/>
        <v>#VALUE!</v>
      </c>
      <c r="E2865" s="6" t="e">
        <f t="shared" si="272"/>
        <v>#VALUE!</v>
      </c>
      <c r="F2865" s="6" t="e">
        <f t="shared" si="273"/>
        <v>#VALUE!</v>
      </c>
      <c r="H2865" s="6" t="str">
        <f>IFERROR(IF(Table1[[#This Row],[Multi-lens? 1]]="No", 1, IF(Table1[[#This Row],[Multi-lens? 1]]="Dual", 2, IF(Table1[[#This Row],[Multi-lens? 1]]="Quad", 4, ""))),"")</f>
        <v/>
      </c>
      <c r="I2865" s="9" t="str">
        <f>IFERROR(Table1[[#This Row],[Name]],"")</f>
        <v/>
      </c>
      <c r="K2865" s="3" t="str">
        <f t="shared" si="268"/>
        <v/>
      </c>
      <c r="M2865" s="4" t="e">
        <f>IF(Table1[[#This Row],[Import to Gateway Calculator?]]="Yes",IFERROR(Table1[[#This Row],[Streaming Resolution '[MP']]],""),0)</f>
        <v>#VALUE!</v>
      </c>
      <c r="N2865" s="4" t="e">
        <f>IF(Table1[[#This Row],[Import to Gateway Calculator?]]="Yes",IFERROR(Table1[[#This Row],[Recording Resolution '[MP']]],""),0)</f>
        <v>#VALUE!</v>
      </c>
      <c r="O2865" s="4" t="e">
        <f>IF(Table1[[#This Row],[Import to Gateway Calculator?]]="Yes",IFERROR(Table1[[#This Row],[Frame Rate '[FPS'] 1]],""),0)</f>
        <v>#VALUE!</v>
      </c>
      <c r="P2865" s="4" t="e">
        <f>IF(Table1[[#This Row],[Import to Gateway Calculator?]]="Yes",IFERROR(Table1[[#This Row],[Days of Storage 1]],""),0)</f>
        <v>#VALUE!</v>
      </c>
    </row>
    <row r="2866" spans="1:16" x14ac:dyDescent="0.25">
      <c r="A2866" s="5" t="e">
        <f t="shared" si="269"/>
        <v>#VALUE!</v>
      </c>
      <c r="B2866" s="6" t="str">
        <f>IFERROR(IF(Table1[[#This Row],[Multi-lens? 1]]="No", 1, IF(Table1[[#This Row],[Multi-lens? 1]]="Dual", 2, IF(Table1[[#This Row],[Multi-lens? 1]]="Quad", 4, ""))),"")</f>
        <v/>
      </c>
      <c r="C2866" s="6" t="e">
        <f t="shared" si="270"/>
        <v>#VALUE!</v>
      </c>
      <c r="D2866" s="6" t="e">
        <f t="shared" si="271"/>
        <v>#VALUE!</v>
      </c>
      <c r="E2866" s="6" t="e">
        <f t="shared" si="272"/>
        <v>#VALUE!</v>
      </c>
      <c r="F2866" s="6" t="e">
        <f t="shared" si="273"/>
        <v>#VALUE!</v>
      </c>
      <c r="H2866" s="6" t="str">
        <f>IFERROR(IF(Table1[[#This Row],[Multi-lens? 1]]="No", 1, IF(Table1[[#This Row],[Multi-lens? 1]]="Dual", 2, IF(Table1[[#This Row],[Multi-lens? 1]]="Quad", 4, ""))),"")</f>
        <v/>
      </c>
      <c r="I2866" s="9" t="str">
        <f>IFERROR(Table1[[#This Row],[Name]],"")</f>
        <v/>
      </c>
      <c r="K2866" s="3" t="str">
        <f t="shared" si="268"/>
        <v/>
      </c>
      <c r="M2866" s="4" t="e">
        <f>IF(Table1[[#This Row],[Import to Gateway Calculator?]]="Yes",IFERROR(Table1[[#This Row],[Streaming Resolution '[MP']]],""),0)</f>
        <v>#VALUE!</v>
      </c>
      <c r="N2866" s="4" t="e">
        <f>IF(Table1[[#This Row],[Import to Gateway Calculator?]]="Yes",IFERROR(Table1[[#This Row],[Recording Resolution '[MP']]],""),0)</f>
        <v>#VALUE!</v>
      </c>
      <c r="O2866" s="4" t="e">
        <f>IF(Table1[[#This Row],[Import to Gateway Calculator?]]="Yes",IFERROR(Table1[[#This Row],[Frame Rate '[FPS'] 1]],""),0)</f>
        <v>#VALUE!</v>
      </c>
      <c r="P2866" s="4" t="e">
        <f>IF(Table1[[#This Row],[Import to Gateway Calculator?]]="Yes",IFERROR(Table1[[#This Row],[Days of Storage 1]],""),0)</f>
        <v>#VALUE!</v>
      </c>
    </row>
    <row r="2867" spans="1:16" x14ac:dyDescent="0.25">
      <c r="A2867" s="5" t="e">
        <f t="shared" si="269"/>
        <v>#VALUE!</v>
      </c>
      <c r="B2867" s="6" t="str">
        <f>IFERROR(IF(Table1[[#This Row],[Multi-lens? 1]]="No", 1, IF(Table1[[#This Row],[Multi-lens? 1]]="Dual", 2, IF(Table1[[#This Row],[Multi-lens? 1]]="Quad", 4, ""))),"")</f>
        <v/>
      </c>
      <c r="C2867" s="6" t="e">
        <f t="shared" si="270"/>
        <v>#VALUE!</v>
      </c>
      <c r="D2867" s="6" t="e">
        <f t="shared" si="271"/>
        <v>#VALUE!</v>
      </c>
      <c r="E2867" s="6" t="e">
        <f t="shared" si="272"/>
        <v>#VALUE!</v>
      </c>
      <c r="F2867" s="6" t="e">
        <f t="shared" si="273"/>
        <v>#VALUE!</v>
      </c>
      <c r="H2867" s="6" t="str">
        <f>IFERROR(IF(Table1[[#This Row],[Multi-lens? 1]]="No", 1, IF(Table1[[#This Row],[Multi-lens? 1]]="Dual", 2, IF(Table1[[#This Row],[Multi-lens? 1]]="Quad", 4, ""))),"")</f>
        <v/>
      </c>
      <c r="I2867" s="9" t="str">
        <f>IFERROR(Table1[[#This Row],[Name]],"")</f>
        <v/>
      </c>
      <c r="K2867" s="3" t="str">
        <f t="shared" si="268"/>
        <v/>
      </c>
      <c r="M2867" s="4" t="e">
        <f>IF(Table1[[#This Row],[Import to Gateway Calculator?]]="Yes",IFERROR(Table1[[#This Row],[Streaming Resolution '[MP']]],""),0)</f>
        <v>#VALUE!</v>
      </c>
      <c r="N2867" s="4" t="e">
        <f>IF(Table1[[#This Row],[Import to Gateway Calculator?]]="Yes",IFERROR(Table1[[#This Row],[Recording Resolution '[MP']]],""),0)</f>
        <v>#VALUE!</v>
      </c>
      <c r="O2867" s="4" t="e">
        <f>IF(Table1[[#This Row],[Import to Gateway Calculator?]]="Yes",IFERROR(Table1[[#This Row],[Frame Rate '[FPS'] 1]],""),0)</f>
        <v>#VALUE!</v>
      </c>
      <c r="P2867" s="4" t="e">
        <f>IF(Table1[[#This Row],[Import to Gateway Calculator?]]="Yes",IFERROR(Table1[[#This Row],[Days of Storage 1]],""),0)</f>
        <v>#VALUE!</v>
      </c>
    </row>
    <row r="2868" spans="1:16" x14ac:dyDescent="0.25">
      <c r="A2868" s="5" t="e">
        <f t="shared" si="269"/>
        <v>#VALUE!</v>
      </c>
      <c r="B2868" s="6" t="str">
        <f>IFERROR(IF(Table1[[#This Row],[Multi-lens? 1]]="No", 1, IF(Table1[[#This Row],[Multi-lens? 1]]="Dual", 2, IF(Table1[[#This Row],[Multi-lens? 1]]="Quad", 4, ""))),"")</f>
        <v/>
      </c>
      <c r="C2868" s="6" t="e">
        <f t="shared" si="270"/>
        <v>#VALUE!</v>
      </c>
      <c r="D2868" s="6" t="e">
        <f t="shared" si="271"/>
        <v>#VALUE!</v>
      </c>
      <c r="E2868" s="6" t="e">
        <f t="shared" si="272"/>
        <v>#VALUE!</v>
      </c>
      <c r="F2868" s="6" t="e">
        <f t="shared" si="273"/>
        <v>#VALUE!</v>
      </c>
      <c r="H2868" s="6" t="str">
        <f>IFERROR(IF(Table1[[#This Row],[Multi-lens? 1]]="No", 1, IF(Table1[[#This Row],[Multi-lens? 1]]="Dual", 2, IF(Table1[[#This Row],[Multi-lens? 1]]="Quad", 4, ""))),"")</f>
        <v/>
      </c>
      <c r="I2868" s="9" t="str">
        <f>IFERROR(Table1[[#This Row],[Name]],"")</f>
        <v/>
      </c>
      <c r="K2868" s="3" t="str">
        <f t="shared" si="268"/>
        <v/>
      </c>
      <c r="M2868" s="4" t="e">
        <f>IF(Table1[[#This Row],[Import to Gateway Calculator?]]="Yes",IFERROR(Table1[[#This Row],[Streaming Resolution '[MP']]],""),0)</f>
        <v>#VALUE!</v>
      </c>
      <c r="N2868" s="4" t="e">
        <f>IF(Table1[[#This Row],[Import to Gateway Calculator?]]="Yes",IFERROR(Table1[[#This Row],[Recording Resolution '[MP']]],""),0)</f>
        <v>#VALUE!</v>
      </c>
      <c r="O2868" s="4" t="e">
        <f>IF(Table1[[#This Row],[Import to Gateway Calculator?]]="Yes",IFERROR(Table1[[#This Row],[Frame Rate '[FPS'] 1]],""),0)</f>
        <v>#VALUE!</v>
      </c>
      <c r="P2868" s="4" t="e">
        <f>IF(Table1[[#This Row],[Import to Gateway Calculator?]]="Yes",IFERROR(Table1[[#This Row],[Days of Storage 1]],""),0)</f>
        <v>#VALUE!</v>
      </c>
    </row>
    <row r="2869" spans="1:16" x14ac:dyDescent="0.25">
      <c r="A2869" s="5" t="e">
        <f t="shared" si="269"/>
        <v>#VALUE!</v>
      </c>
      <c r="B2869" s="6" t="str">
        <f>IFERROR(IF(Table1[[#This Row],[Multi-lens? 1]]="No", 1, IF(Table1[[#This Row],[Multi-lens? 1]]="Dual", 2, IF(Table1[[#This Row],[Multi-lens? 1]]="Quad", 4, ""))),"")</f>
        <v/>
      </c>
      <c r="C2869" s="6" t="e">
        <f t="shared" si="270"/>
        <v>#VALUE!</v>
      </c>
      <c r="D2869" s="6" t="e">
        <f t="shared" si="271"/>
        <v>#VALUE!</v>
      </c>
      <c r="E2869" s="6" t="e">
        <f t="shared" si="272"/>
        <v>#VALUE!</v>
      </c>
      <c r="F2869" s="6" t="e">
        <f t="shared" si="273"/>
        <v>#VALUE!</v>
      </c>
      <c r="H2869" s="6" t="str">
        <f>IFERROR(IF(Table1[[#This Row],[Multi-lens? 1]]="No", 1, IF(Table1[[#This Row],[Multi-lens? 1]]="Dual", 2, IF(Table1[[#This Row],[Multi-lens? 1]]="Quad", 4, ""))),"")</f>
        <v/>
      </c>
      <c r="I2869" s="9" t="str">
        <f>IFERROR(Table1[[#This Row],[Name]],"")</f>
        <v/>
      </c>
      <c r="K2869" s="3" t="str">
        <f t="shared" si="268"/>
        <v/>
      </c>
      <c r="M2869" s="4" t="e">
        <f>IF(Table1[[#This Row],[Import to Gateway Calculator?]]="Yes",IFERROR(Table1[[#This Row],[Streaming Resolution '[MP']]],""),0)</f>
        <v>#VALUE!</v>
      </c>
      <c r="N2869" s="4" t="e">
        <f>IF(Table1[[#This Row],[Import to Gateway Calculator?]]="Yes",IFERROR(Table1[[#This Row],[Recording Resolution '[MP']]],""),0)</f>
        <v>#VALUE!</v>
      </c>
      <c r="O2869" s="4" t="e">
        <f>IF(Table1[[#This Row],[Import to Gateway Calculator?]]="Yes",IFERROR(Table1[[#This Row],[Frame Rate '[FPS'] 1]],""),0)</f>
        <v>#VALUE!</v>
      </c>
      <c r="P2869" s="4" t="e">
        <f>IF(Table1[[#This Row],[Import to Gateway Calculator?]]="Yes",IFERROR(Table1[[#This Row],[Days of Storage 1]],""),0)</f>
        <v>#VALUE!</v>
      </c>
    </row>
    <row r="2870" spans="1:16" x14ac:dyDescent="0.25">
      <c r="A2870" s="5" t="e">
        <f t="shared" si="269"/>
        <v>#VALUE!</v>
      </c>
      <c r="B2870" s="6" t="str">
        <f>IFERROR(IF(Table1[[#This Row],[Multi-lens? 1]]="No", 1, IF(Table1[[#This Row],[Multi-lens? 1]]="Dual", 2, IF(Table1[[#This Row],[Multi-lens? 1]]="Quad", 4, ""))),"")</f>
        <v/>
      </c>
      <c r="C2870" s="6" t="e">
        <f t="shared" si="270"/>
        <v>#VALUE!</v>
      </c>
      <c r="D2870" s="6" t="e">
        <f t="shared" si="271"/>
        <v>#VALUE!</v>
      </c>
      <c r="E2870" s="6" t="e">
        <f t="shared" si="272"/>
        <v>#VALUE!</v>
      </c>
      <c r="F2870" s="6" t="e">
        <f t="shared" si="273"/>
        <v>#VALUE!</v>
      </c>
      <c r="H2870" s="6" t="str">
        <f>IFERROR(IF(Table1[[#This Row],[Multi-lens? 1]]="No", 1, IF(Table1[[#This Row],[Multi-lens? 1]]="Dual", 2, IF(Table1[[#This Row],[Multi-lens? 1]]="Quad", 4, ""))),"")</f>
        <v/>
      </c>
      <c r="I2870" s="9" t="str">
        <f>IFERROR(Table1[[#This Row],[Name]],"")</f>
        <v/>
      </c>
      <c r="K2870" s="3" t="str">
        <f t="shared" si="268"/>
        <v/>
      </c>
      <c r="M2870" s="4" t="e">
        <f>IF(Table1[[#This Row],[Import to Gateway Calculator?]]="Yes",IFERROR(Table1[[#This Row],[Streaming Resolution '[MP']]],""),0)</f>
        <v>#VALUE!</v>
      </c>
      <c r="N2870" s="4" t="e">
        <f>IF(Table1[[#This Row],[Import to Gateway Calculator?]]="Yes",IFERROR(Table1[[#This Row],[Recording Resolution '[MP']]],""),0)</f>
        <v>#VALUE!</v>
      </c>
      <c r="O2870" s="4" t="e">
        <f>IF(Table1[[#This Row],[Import to Gateway Calculator?]]="Yes",IFERROR(Table1[[#This Row],[Frame Rate '[FPS'] 1]],""),0)</f>
        <v>#VALUE!</v>
      </c>
      <c r="P2870" s="4" t="e">
        <f>IF(Table1[[#This Row],[Import to Gateway Calculator?]]="Yes",IFERROR(Table1[[#This Row],[Days of Storage 1]],""),0)</f>
        <v>#VALUE!</v>
      </c>
    </row>
    <row r="2871" spans="1:16" x14ac:dyDescent="0.25">
      <c r="A2871" s="5" t="e">
        <f t="shared" si="269"/>
        <v>#VALUE!</v>
      </c>
      <c r="B2871" s="6" t="str">
        <f>IFERROR(IF(Table1[[#This Row],[Multi-lens? 1]]="No", 1, IF(Table1[[#This Row],[Multi-lens? 1]]="Dual", 2, IF(Table1[[#This Row],[Multi-lens? 1]]="Quad", 4, ""))),"")</f>
        <v/>
      </c>
      <c r="C2871" s="6" t="e">
        <f t="shared" si="270"/>
        <v>#VALUE!</v>
      </c>
      <c r="D2871" s="6" t="e">
        <f t="shared" si="271"/>
        <v>#VALUE!</v>
      </c>
      <c r="E2871" s="6" t="e">
        <f t="shared" si="272"/>
        <v>#VALUE!</v>
      </c>
      <c r="F2871" s="6" t="e">
        <f t="shared" si="273"/>
        <v>#VALUE!</v>
      </c>
      <c r="H2871" s="6" t="str">
        <f>IFERROR(IF(Table1[[#This Row],[Multi-lens? 1]]="No", 1, IF(Table1[[#This Row],[Multi-lens? 1]]="Dual", 2, IF(Table1[[#This Row],[Multi-lens? 1]]="Quad", 4, ""))),"")</f>
        <v/>
      </c>
      <c r="I2871" s="9" t="str">
        <f>IFERROR(Table1[[#This Row],[Name]],"")</f>
        <v/>
      </c>
      <c r="K2871" s="3" t="str">
        <f t="shared" si="268"/>
        <v/>
      </c>
      <c r="M2871" s="4" t="e">
        <f>IF(Table1[[#This Row],[Import to Gateway Calculator?]]="Yes",IFERROR(Table1[[#This Row],[Streaming Resolution '[MP']]],""),0)</f>
        <v>#VALUE!</v>
      </c>
      <c r="N2871" s="4" t="e">
        <f>IF(Table1[[#This Row],[Import to Gateway Calculator?]]="Yes",IFERROR(Table1[[#This Row],[Recording Resolution '[MP']]],""),0)</f>
        <v>#VALUE!</v>
      </c>
      <c r="O2871" s="4" t="e">
        <f>IF(Table1[[#This Row],[Import to Gateway Calculator?]]="Yes",IFERROR(Table1[[#This Row],[Frame Rate '[FPS'] 1]],""),0)</f>
        <v>#VALUE!</v>
      </c>
      <c r="P2871" s="4" t="e">
        <f>IF(Table1[[#This Row],[Import to Gateway Calculator?]]="Yes",IFERROR(Table1[[#This Row],[Days of Storage 1]],""),0)</f>
        <v>#VALUE!</v>
      </c>
    </row>
    <row r="2872" spans="1:16" x14ac:dyDescent="0.25">
      <c r="A2872" s="5" t="e">
        <f t="shared" si="269"/>
        <v>#VALUE!</v>
      </c>
      <c r="B2872" s="6" t="str">
        <f>IFERROR(IF(Table1[[#This Row],[Multi-lens? 1]]="No", 1, IF(Table1[[#This Row],[Multi-lens? 1]]="Dual", 2, IF(Table1[[#This Row],[Multi-lens? 1]]="Quad", 4, ""))),"")</f>
        <v/>
      </c>
      <c r="C2872" s="6" t="e">
        <f t="shared" si="270"/>
        <v>#VALUE!</v>
      </c>
      <c r="D2872" s="6" t="e">
        <f t="shared" si="271"/>
        <v>#VALUE!</v>
      </c>
      <c r="E2872" s="6" t="e">
        <f t="shared" si="272"/>
        <v>#VALUE!</v>
      </c>
      <c r="F2872" s="6" t="e">
        <f t="shared" si="273"/>
        <v>#VALUE!</v>
      </c>
      <c r="H2872" s="6" t="str">
        <f>IFERROR(IF(Table1[[#This Row],[Multi-lens? 1]]="No", 1, IF(Table1[[#This Row],[Multi-lens? 1]]="Dual", 2, IF(Table1[[#This Row],[Multi-lens? 1]]="Quad", 4, ""))),"")</f>
        <v/>
      </c>
      <c r="I2872" s="9" t="str">
        <f>IFERROR(Table1[[#This Row],[Name]],"")</f>
        <v/>
      </c>
      <c r="K2872" s="3" t="str">
        <f t="shared" si="268"/>
        <v/>
      </c>
      <c r="M2872" s="4" t="e">
        <f>IF(Table1[[#This Row],[Import to Gateway Calculator?]]="Yes",IFERROR(Table1[[#This Row],[Streaming Resolution '[MP']]],""),0)</f>
        <v>#VALUE!</v>
      </c>
      <c r="N2872" s="4" t="e">
        <f>IF(Table1[[#This Row],[Import to Gateway Calculator?]]="Yes",IFERROR(Table1[[#This Row],[Recording Resolution '[MP']]],""),0)</f>
        <v>#VALUE!</v>
      </c>
      <c r="O2872" s="4" t="e">
        <f>IF(Table1[[#This Row],[Import to Gateway Calculator?]]="Yes",IFERROR(Table1[[#This Row],[Frame Rate '[FPS'] 1]],""),0)</f>
        <v>#VALUE!</v>
      </c>
      <c r="P2872" s="4" t="e">
        <f>IF(Table1[[#This Row],[Import to Gateway Calculator?]]="Yes",IFERROR(Table1[[#This Row],[Days of Storage 1]],""),0)</f>
        <v>#VALUE!</v>
      </c>
    </row>
    <row r="2873" spans="1:16" x14ac:dyDescent="0.25">
      <c r="A2873" s="5" t="e">
        <f t="shared" si="269"/>
        <v>#VALUE!</v>
      </c>
      <c r="B2873" s="6" t="str">
        <f>IFERROR(IF(Table1[[#This Row],[Multi-lens? 1]]="No", 1, IF(Table1[[#This Row],[Multi-lens? 1]]="Dual", 2, IF(Table1[[#This Row],[Multi-lens? 1]]="Quad", 4, ""))),"")</f>
        <v/>
      </c>
      <c r="C2873" s="6" t="e">
        <f t="shared" si="270"/>
        <v>#VALUE!</v>
      </c>
      <c r="D2873" s="6" t="e">
        <f t="shared" si="271"/>
        <v>#VALUE!</v>
      </c>
      <c r="E2873" s="6" t="e">
        <f t="shared" si="272"/>
        <v>#VALUE!</v>
      </c>
      <c r="F2873" s="6" t="e">
        <f t="shared" si="273"/>
        <v>#VALUE!</v>
      </c>
      <c r="H2873" s="6" t="str">
        <f>IFERROR(IF(Table1[[#This Row],[Multi-lens? 1]]="No", 1, IF(Table1[[#This Row],[Multi-lens? 1]]="Dual", 2, IF(Table1[[#This Row],[Multi-lens? 1]]="Quad", 4, ""))),"")</f>
        <v/>
      </c>
      <c r="I2873" s="9" t="str">
        <f>IFERROR(Table1[[#This Row],[Name]],"")</f>
        <v/>
      </c>
      <c r="K2873" s="3" t="str">
        <f t="shared" si="268"/>
        <v/>
      </c>
      <c r="M2873" s="4" t="e">
        <f>IF(Table1[[#This Row],[Import to Gateway Calculator?]]="Yes",IFERROR(Table1[[#This Row],[Streaming Resolution '[MP']]],""),0)</f>
        <v>#VALUE!</v>
      </c>
      <c r="N2873" s="4" t="e">
        <f>IF(Table1[[#This Row],[Import to Gateway Calculator?]]="Yes",IFERROR(Table1[[#This Row],[Recording Resolution '[MP']]],""),0)</f>
        <v>#VALUE!</v>
      </c>
      <c r="O2873" s="4" t="e">
        <f>IF(Table1[[#This Row],[Import to Gateway Calculator?]]="Yes",IFERROR(Table1[[#This Row],[Frame Rate '[FPS'] 1]],""),0)</f>
        <v>#VALUE!</v>
      </c>
      <c r="P2873" s="4" t="e">
        <f>IF(Table1[[#This Row],[Import to Gateway Calculator?]]="Yes",IFERROR(Table1[[#This Row],[Days of Storage 1]],""),0)</f>
        <v>#VALUE!</v>
      </c>
    </row>
    <row r="2874" spans="1:16" x14ac:dyDescent="0.25">
      <c r="A2874" s="5" t="e">
        <f t="shared" si="269"/>
        <v>#VALUE!</v>
      </c>
      <c r="B2874" s="6" t="str">
        <f>IFERROR(IF(Table1[[#This Row],[Multi-lens? 1]]="No", 1, IF(Table1[[#This Row],[Multi-lens? 1]]="Dual", 2, IF(Table1[[#This Row],[Multi-lens? 1]]="Quad", 4, ""))),"")</f>
        <v/>
      </c>
      <c r="C2874" s="6" t="e">
        <f t="shared" si="270"/>
        <v>#VALUE!</v>
      </c>
      <c r="D2874" s="6" t="e">
        <f t="shared" si="271"/>
        <v>#VALUE!</v>
      </c>
      <c r="E2874" s="6" t="e">
        <f t="shared" si="272"/>
        <v>#VALUE!</v>
      </c>
      <c r="F2874" s="6" t="e">
        <f t="shared" si="273"/>
        <v>#VALUE!</v>
      </c>
      <c r="H2874" s="6" t="str">
        <f>IFERROR(IF(Table1[[#This Row],[Multi-lens? 1]]="No", 1, IF(Table1[[#This Row],[Multi-lens? 1]]="Dual", 2, IF(Table1[[#This Row],[Multi-lens? 1]]="Quad", 4, ""))),"")</f>
        <v/>
      </c>
      <c r="I2874" s="9" t="str">
        <f>IFERROR(Table1[[#This Row],[Name]],"")</f>
        <v/>
      </c>
      <c r="K2874" s="3" t="str">
        <f t="shared" si="268"/>
        <v/>
      </c>
      <c r="M2874" s="4" t="e">
        <f>IF(Table1[[#This Row],[Import to Gateway Calculator?]]="Yes",IFERROR(Table1[[#This Row],[Streaming Resolution '[MP']]],""),0)</f>
        <v>#VALUE!</v>
      </c>
      <c r="N2874" s="4" t="e">
        <f>IF(Table1[[#This Row],[Import to Gateway Calculator?]]="Yes",IFERROR(Table1[[#This Row],[Recording Resolution '[MP']]],""),0)</f>
        <v>#VALUE!</v>
      </c>
      <c r="O2874" s="4" t="e">
        <f>IF(Table1[[#This Row],[Import to Gateway Calculator?]]="Yes",IFERROR(Table1[[#This Row],[Frame Rate '[FPS'] 1]],""),0)</f>
        <v>#VALUE!</v>
      </c>
      <c r="P2874" s="4" t="e">
        <f>IF(Table1[[#This Row],[Import to Gateway Calculator?]]="Yes",IFERROR(Table1[[#This Row],[Days of Storage 1]],""),0)</f>
        <v>#VALUE!</v>
      </c>
    </row>
    <row r="2875" spans="1:16" x14ac:dyDescent="0.25">
      <c r="A2875" s="5" t="e">
        <f t="shared" si="269"/>
        <v>#VALUE!</v>
      </c>
      <c r="B2875" s="6" t="str">
        <f>IFERROR(IF(Table1[[#This Row],[Multi-lens? 1]]="No", 1, IF(Table1[[#This Row],[Multi-lens? 1]]="Dual", 2, IF(Table1[[#This Row],[Multi-lens? 1]]="Quad", 4, ""))),"")</f>
        <v/>
      </c>
      <c r="C2875" s="6" t="e">
        <f t="shared" si="270"/>
        <v>#VALUE!</v>
      </c>
      <c r="D2875" s="6" t="e">
        <f t="shared" si="271"/>
        <v>#VALUE!</v>
      </c>
      <c r="E2875" s="6" t="e">
        <f t="shared" si="272"/>
        <v>#VALUE!</v>
      </c>
      <c r="F2875" s="6" t="e">
        <f t="shared" si="273"/>
        <v>#VALUE!</v>
      </c>
      <c r="H2875" s="6" t="str">
        <f>IFERROR(IF(Table1[[#This Row],[Multi-lens? 1]]="No", 1, IF(Table1[[#This Row],[Multi-lens? 1]]="Dual", 2, IF(Table1[[#This Row],[Multi-lens? 1]]="Quad", 4, ""))),"")</f>
        <v/>
      </c>
      <c r="I2875" s="9" t="str">
        <f>IFERROR(Table1[[#This Row],[Name]],"")</f>
        <v/>
      </c>
      <c r="K2875" s="3" t="str">
        <f t="shared" si="268"/>
        <v/>
      </c>
      <c r="M2875" s="4" t="e">
        <f>IF(Table1[[#This Row],[Import to Gateway Calculator?]]="Yes",IFERROR(Table1[[#This Row],[Streaming Resolution '[MP']]],""),0)</f>
        <v>#VALUE!</v>
      </c>
      <c r="N2875" s="4" t="e">
        <f>IF(Table1[[#This Row],[Import to Gateway Calculator?]]="Yes",IFERROR(Table1[[#This Row],[Recording Resolution '[MP']]],""),0)</f>
        <v>#VALUE!</v>
      </c>
      <c r="O2875" s="4" t="e">
        <f>IF(Table1[[#This Row],[Import to Gateway Calculator?]]="Yes",IFERROR(Table1[[#This Row],[Frame Rate '[FPS'] 1]],""),0)</f>
        <v>#VALUE!</v>
      </c>
      <c r="P2875" s="4" t="e">
        <f>IF(Table1[[#This Row],[Import to Gateway Calculator?]]="Yes",IFERROR(Table1[[#This Row],[Days of Storage 1]],""),0)</f>
        <v>#VALUE!</v>
      </c>
    </row>
    <row r="2876" spans="1:16" x14ac:dyDescent="0.25">
      <c r="A2876" s="5" t="e">
        <f t="shared" si="269"/>
        <v>#VALUE!</v>
      </c>
      <c r="B2876" s="6" t="str">
        <f>IFERROR(IF(Table1[[#This Row],[Multi-lens? 1]]="No", 1, IF(Table1[[#This Row],[Multi-lens? 1]]="Dual", 2, IF(Table1[[#This Row],[Multi-lens? 1]]="Quad", 4, ""))),"")</f>
        <v/>
      </c>
      <c r="C2876" s="6" t="e">
        <f t="shared" si="270"/>
        <v>#VALUE!</v>
      </c>
      <c r="D2876" s="6" t="e">
        <f t="shared" si="271"/>
        <v>#VALUE!</v>
      </c>
      <c r="E2876" s="6" t="e">
        <f t="shared" si="272"/>
        <v>#VALUE!</v>
      </c>
      <c r="F2876" s="6" t="e">
        <f t="shared" si="273"/>
        <v>#VALUE!</v>
      </c>
      <c r="H2876" s="6" t="str">
        <f>IFERROR(IF(Table1[[#This Row],[Multi-lens? 1]]="No", 1, IF(Table1[[#This Row],[Multi-lens? 1]]="Dual", 2, IF(Table1[[#This Row],[Multi-lens? 1]]="Quad", 4, ""))),"")</f>
        <v/>
      </c>
      <c r="I2876" s="9" t="str">
        <f>IFERROR(Table1[[#This Row],[Name]],"")</f>
        <v/>
      </c>
      <c r="K2876" s="3" t="str">
        <f t="shared" si="268"/>
        <v/>
      </c>
      <c r="M2876" s="4" t="e">
        <f>IF(Table1[[#This Row],[Import to Gateway Calculator?]]="Yes",IFERROR(Table1[[#This Row],[Streaming Resolution '[MP']]],""),0)</f>
        <v>#VALUE!</v>
      </c>
      <c r="N2876" s="4" t="e">
        <f>IF(Table1[[#This Row],[Import to Gateway Calculator?]]="Yes",IFERROR(Table1[[#This Row],[Recording Resolution '[MP']]],""),0)</f>
        <v>#VALUE!</v>
      </c>
      <c r="O2876" s="4" t="e">
        <f>IF(Table1[[#This Row],[Import to Gateway Calculator?]]="Yes",IFERROR(Table1[[#This Row],[Frame Rate '[FPS'] 1]],""),0)</f>
        <v>#VALUE!</v>
      </c>
      <c r="P2876" s="4" t="e">
        <f>IF(Table1[[#This Row],[Import to Gateway Calculator?]]="Yes",IFERROR(Table1[[#This Row],[Days of Storage 1]],""),0)</f>
        <v>#VALUE!</v>
      </c>
    </row>
    <row r="2877" spans="1:16" x14ac:dyDescent="0.25">
      <c r="A2877" s="5" t="e">
        <f t="shared" si="269"/>
        <v>#VALUE!</v>
      </c>
      <c r="B2877" s="6" t="str">
        <f>IFERROR(IF(Table1[[#This Row],[Multi-lens? 1]]="No", 1, IF(Table1[[#This Row],[Multi-lens? 1]]="Dual", 2, IF(Table1[[#This Row],[Multi-lens? 1]]="Quad", 4, ""))),"")</f>
        <v/>
      </c>
      <c r="C2877" s="6" t="e">
        <f t="shared" si="270"/>
        <v>#VALUE!</v>
      </c>
      <c r="D2877" s="6" t="e">
        <f t="shared" si="271"/>
        <v>#VALUE!</v>
      </c>
      <c r="E2877" s="6" t="e">
        <f t="shared" si="272"/>
        <v>#VALUE!</v>
      </c>
      <c r="F2877" s="6" t="e">
        <f t="shared" si="273"/>
        <v>#VALUE!</v>
      </c>
      <c r="H2877" s="6" t="str">
        <f>IFERROR(IF(Table1[[#This Row],[Multi-lens? 1]]="No", 1, IF(Table1[[#This Row],[Multi-lens? 1]]="Dual", 2, IF(Table1[[#This Row],[Multi-lens? 1]]="Quad", 4, ""))),"")</f>
        <v/>
      </c>
      <c r="I2877" s="9" t="str">
        <f>IFERROR(Table1[[#This Row],[Name]],"")</f>
        <v/>
      </c>
      <c r="K2877" s="3" t="str">
        <f t="shared" si="268"/>
        <v/>
      </c>
      <c r="M2877" s="4" t="e">
        <f>IF(Table1[[#This Row],[Import to Gateway Calculator?]]="Yes",IFERROR(Table1[[#This Row],[Streaming Resolution '[MP']]],""),0)</f>
        <v>#VALUE!</v>
      </c>
      <c r="N2877" s="4" t="e">
        <f>IF(Table1[[#This Row],[Import to Gateway Calculator?]]="Yes",IFERROR(Table1[[#This Row],[Recording Resolution '[MP']]],""),0)</f>
        <v>#VALUE!</v>
      </c>
      <c r="O2877" s="4" t="e">
        <f>IF(Table1[[#This Row],[Import to Gateway Calculator?]]="Yes",IFERROR(Table1[[#This Row],[Frame Rate '[FPS'] 1]],""),0)</f>
        <v>#VALUE!</v>
      </c>
      <c r="P2877" s="4" t="e">
        <f>IF(Table1[[#This Row],[Import to Gateway Calculator?]]="Yes",IFERROR(Table1[[#This Row],[Days of Storage 1]],""),0)</f>
        <v>#VALUE!</v>
      </c>
    </row>
    <row r="2878" spans="1:16" x14ac:dyDescent="0.25">
      <c r="A2878" s="5" t="e">
        <f t="shared" si="269"/>
        <v>#VALUE!</v>
      </c>
      <c r="B2878" s="6" t="str">
        <f>IFERROR(IF(Table1[[#This Row],[Multi-lens? 1]]="No", 1, IF(Table1[[#This Row],[Multi-lens? 1]]="Dual", 2, IF(Table1[[#This Row],[Multi-lens? 1]]="Quad", 4, ""))),"")</f>
        <v/>
      </c>
      <c r="C2878" s="6" t="e">
        <f t="shared" si="270"/>
        <v>#VALUE!</v>
      </c>
      <c r="D2878" s="6" t="e">
        <f t="shared" si="271"/>
        <v>#VALUE!</v>
      </c>
      <c r="E2878" s="6" t="e">
        <f t="shared" si="272"/>
        <v>#VALUE!</v>
      </c>
      <c r="F2878" s="6" t="e">
        <f t="shared" si="273"/>
        <v>#VALUE!</v>
      </c>
      <c r="H2878" s="6" t="str">
        <f>IFERROR(IF(Table1[[#This Row],[Multi-lens? 1]]="No", 1, IF(Table1[[#This Row],[Multi-lens? 1]]="Dual", 2, IF(Table1[[#This Row],[Multi-lens? 1]]="Quad", 4, ""))),"")</f>
        <v/>
      </c>
      <c r="I2878" s="9" t="str">
        <f>IFERROR(Table1[[#This Row],[Name]],"")</f>
        <v/>
      </c>
      <c r="K2878" s="3" t="str">
        <f t="shared" si="268"/>
        <v/>
      </c>
      <c r="M2878" s="4" t="e">
        <f>IF(Table1[[#This Row],[Import to Gateway Calculator?]]="Yes",IFERROR(Table1[[#This Row],[Streaming Resolution '[MP']]],""),0)</f>
        <v>#VALUE!</v>
      </c>
      <c r="N2878" s="4" t="e">
        <f>IF(Table1[[#This Row],[Import to Gateway Calculator?]]="Yes",IFERROR(Table1[[#This Row],[Recording Resolution '[MP']]],""),0)</f>
        <v>#VALUE!</v>
      </c>
      <c r="O2878" s="4" t="e">
        <f>IF(Table1[[#This Row],[Import to Gateway Calculator?]]="Yes",IFERROR(Table1[[#This Row],[Frame Rate '[FPS'] 1]],""),0)</f>
        <v>#VALUE!</v>
      </c>
      <c r="P2878" s="4" t="e">
        <f>IF(Table1[[#This Row],[Import to Gateway Calculator?]]="Yes",IFERROR(Table1[[#This Row],[Days of Storage 1]],""),0)</f>
        <v>#VALUE!</v>
      </c>
    </row>
    <row r="2879" spans="1:16" x14ac:dyDescent="0.25">
      <c r="A2879" s="5" t="e">
        <f t="shared" si="269"/>
        <v>#VALUE!</v>
      </c>
      <c r="B2879" s="6" t="str">
        <f>IFERROR(IF(Table1[[#This Row],[Multi-lens? 1]]="No", 1, IF(Table1[[#This Row],[Multi-lens? 1]]="Dual", 2, IF(Table1[[#This Row],[Multi-lens? 1]]="Quad", 4, ""))),"")</f>
        <v/>
      </c>
      <c r="C2879" s="6" t="e">
        <f t="shared" si="270"/>
        <v>#VALUE!</v>
      </c>
      <c r="D2879" s="6" t="e">
        <f t="shared" si="271"/>
        <v>#VALUE!</v>
      </c>
      <c r="E2879" s="6" t="e">
        <f t="shared" si="272"/>
        <v>#VALUE!</v>
      </c>
      <c r="F2879" s="6" t="e">
        <f t="shared" si="273"/>
        <v>#VALUE!</v>
      </c>
      <c r="H2879" s="6" t="str">
        <f>IFERROR(IF(Table1[[#This Row],[Multi-lens? 1]]="No", 1, IF(Table1[[#This Row],[Multi-lens? 1]]="Dual", 2, IF(Table1[[#This Row],[Multi-lens? 1]]="Quad", 4, ""))),"")</f>
        <v/>
      </c>
      <c r="I2879" s="9" t="str">
        <f>IFERROR(Table1[[#This Row],[Name]],"")</f>
        <v/>
      </c>
      <c r="K2879" s="3" t="str">
        <f t="shared" si="268"/>
        <v/>
      </c>
      <c r="M2879" s="4" t="e">
        <f>IF(Table1[[#This Row],[Import to Gateway Calculator?]]="Yes",IFERROR(Table1[[#This Row],[Streaming Resolution '[MP']]],""),0)</f>
        <v>#VALUE!</v>
      </c>
      <c r="N2879" s="4" t="e">
        <f>IF(Table1[[#This Row],[Import to Gateway Calculator?]]="Yes",IFERROR(Table1[[#This Row],[Recording Resolution '[MP']]],""),0)</f>
        <v>#VALUE!</v>
      </c>
      <c r="O2879" s="4" t="e">
        <f>IF(Table1[[#This Row],[Import to Gateway Calculator?]]="Yes",IFERROR(Table1[[#This Row],[Frame Rate '[FPS'] 1]],""),0)</f>
        <v>#VALUE!</v>
      </c>
      <c r="P2879" s="4" t="e">
        <f>IF(Table1[[#This Row],[Import to Gateway Calculator?]]="Yes",IFERROR(Table1[[#This Row],[Days of Storage 1]],""),0)</f>
        <v>#VALUE!</v>
      </c>
    </row>
    <row r="2880" spans="1:16" x14ac:dyDescent="0.25">
      <c r="A2880" s="5" t="e">
        <f t="shared" si="269"/>
        <v>#VALUE!</v>
      </c>
      <c r="B2880" s="6" t="str">
        <f>IFERROR(IF(Table1[[#This Row],[Multi-lens? 1]]="No", 1, IF(Table1[[#This Row],[Multi-lens? 1]]="Dual", 2, IF(Table1[[#This Row],[Multi-lens? 1]]="Quad", 4, ""))),"")</f>
        <v/>
      </c>
      <c r="C2880" s="6" t="e">
        <f t="shared" si="270"/>
        <v>#VALUE!</v>
      </c>
      <c r="D2880" s="6" t="e">
        <f t="shared" si="271"/>
        <v>#VALUE!</v>
      </c>
      <c r="E2880" s="6" t="e">
        <f t="shared" si="272"/>
        <v>#VALUE!</v>
      </c>
      <c r="F2880" s="6" t="e">
        <f t="shared" si="273"/>
        <v>#VALUE!</v>
      </c>
      <c r="H2880" s="6" t="str">
        <f>IFERROR(IF(Table1[[#This Row],[Multi-lens? 1]]="No", 1, IF(Table1[[#This Row],[Multi-lens? 1]]="Dual", 2, IF(Table1[[#This Row],[Multi-lens? 1]]="Quad", 4, ""))),"")</f>
        <v/>
      </c>
      <c r="I2880" s="9" t="str">
        <f>IFERROR(Table1[[#This Row],[Name]],"")</f>
        <v/>
      </c>
      <c r="K2880" s="3" t="str">
        <f t="shared" si="268"/>
        <v/>
      </c>
      <c r="M2880" s="4" t="e">
        <f>IF(Table1[[#This Row],[Import to Gateway Calculator?]]="Yes",IFERROR(Table1[[#This Row],[Streaming Resolution '[MP']]],""),0)</f>
        <v>#VALUE!</v>
      </c>
      <c r="N2880" s="4" t="e">
        <f>IF(Table1[[#This Row],[Import to Gateway Calculator?]]="Yes",IFERROR(Table1[[#This Row],[Recording Resolution '[MP']]],""),0)</f>
        <v>#VALUE!</v>
      </c>
      <c r="O2880" s="4" t="e">
        <f>IF(Table1[[#This Row],[Import to Gateway Calculator?]]="Yes",IFERROR(Table1[[#This Row],[Frame Rate '[FPS'] 1]],""),0)</f>
        <v>#VALUE!</v>
      </c>
      <c r="P2880" s="4" t="e">
        <f>IF(Table1[[#This Row],[Import to Gateway Calculator?]]="Yes",IFERROR(Table1[[#This Row],[Days of Storage 1]],""),0)</f>
        <v>#VALUE!</v>
      </c>
    </row>
    <row r="2881" spans="1:16" x14ac:dyDescent="0.25">
      <c r="A2881" s="5" t="e">
        <f t="shared" si="269"/>
        <v>#VALUE!</v>
      </c>
      <c r="B2881" s="6" t="str">
        <f>IFERROR(IF(Table1[[#This Row],[Multi-lens? 1]]="No", 1, IF(Table1[[#This Row],[Multi-lens? 1]]="Dual", 2, IF(Table1[[#This Row],[Multi-lens? 1]]="Quad", 4, ""))),"")</f>
        <v/>
      </c>
      <c r="C2881" s="6" t="e">
        <f t="shared" si="270"/>
        <v>#VALUE!</v>
      </c>
      <c r="D2881" s="6" t="e">
        <f t="shared" si="271"/>
        <v>#VALUE!</v>
      </c>
      <c r="E2881" s="6" t="e">
        <f t="shared" si="272"/>
        <v>#VALUE!</v>
      </c>
      <c r="F2881" s="6" t="e">
        <f t="shared" si="273"/>
        <v>#VALUE!</v>
      </c>
      <c r="H2881" s="6" t="str">
        <f>IFERROR(IF(Table1[[#This Row],[Multi-lens? 1]]="No", 1, IF(Table1[[#This Row],[Multi-lens? 1]]="Dual", 2, IF(Table1[[#This Row],[Multi-lens? 1]]="Quad", 4, ""))),"")</f>
        <v/>
      </c>
      <c r="I2881" s="9" t="str">
        <f>IFERROR(Table1[[#This Row],[Name]],"")</f>
        <v/>
      </c>
      <c r="K2881" s="3" t="str">
        <f t="shared" si="268"/>
        <v/>
      </c>
      <c r="M2881" s="4" t="e">
        <f>IF(Table1[[#This Row],[Import to Gateway Calculator?]]="Yes",IFERROR(Table1[[#This Row],[Streaming Resolution '[MP']]],""),0)</f>
        <v>#VALUE!</v>
      </c>
      <c r="N2881" s="4" t="e">
        <f>IF(Table1[[#This Row],[Import to Gateway Calculator?]]="Yes",IFERROR(Table1[[#This Row],[Recording Resolution '[MP']]],""),0)</f>
        <v>#VALUE!</v>
      </c>
      <c r="O2881" s="4" t="e">
        <f>IF(Table1[[#This Row],[Import to Gateway Calculator?]]="Yes",IFERROR(Table1[[#This Row],[Frame Rate '[FPS'] 1]],""),0)</f>
        <v>#VALUE!</v>
      </c>
      <c r="P2881" s="4" t="e">
        <f>IF(Table1[[#This Row],[Import to Gateway Calculator?]]="Yes",IFERROR(Table1[[#This Row],[Days of Storage 1]],""),0)</f>
        <v>#VALUE!</v>
      </c>
    </row>
    <row r="2882" spans="1:16" x14ac:dyDescent="0.25">
      <c r="A2882" s="5" t="e">
        <f t="shared" si="269"/>
        <v>#VALUE!</v>
      </c>
      <c r="B2882" s="6" t="str">
        <f>IFERROR(IF(Table1[[#This Row],[Multi-lens? 1]]="No", 1, IF(Table1[[#This Row],[Multi-lens? 1]]="Dual", 2, IF(Table1[[#This Row],[Multi-lens? 1]]="Quad", 4, ""))),"")</f>
        <v/>
      </c>
      <c r="C2882" s="6" t="e">
        <f t="shared" si="270"/>
        <v>#VALUE!</v>
      </c>
      <c r="D2882" s="6" t="e">
        <f t="shared" si="271"/>
        <v>#VALUE!</v>
      </c>
      <c r="E2882" s="6" t="e">
        <f t="shared" si="272"/>
        <v>#VALUE!</v>
      </c>
      <c r="F2882" s="6" t="e">
        <f t="shared" si="273"/>
        <v>#VALUE!</v>
      </c>
      <c r="H2882" s="6" t="str">
        <f>IFERROR(IF(Table1[[#This Row],[Multi-lens? 1]]="No", 1, IF(Table1[[#This Row],[Multi-lens? 1]]="Dual", 2, IF(Table1[[#This Row],[Multi-lens? 1]]="Quad", 4, ""))),"")</f>
        <v/>
      </c>
      <c r="I2882" s="9" t="str">
        <f>IFERROR(Table1[[#This Row],[Name]],"")</f>
        <v/>
      </c>
      <c r="K2882" s="3" t="str">
        <f t="shared" si="268"/>
        <v/>
      </c>
      <c r="M2882" s="4" t="e">
        <f>IF(Table1[[#This Row],[Import to Gateway Calculator?]]="Yes",IFERROR(Table1[[#This Row],[Streaming Resolution '[MP']]],""),0)</f>
        <v>#VALUE!</v>
      </c>
      <c r="N2882" s="4" t="e">
        <f>IF(Table1[[#This Row],[Import to Gateway Calculator?]]="Yes",IFERROR(Table1[[#This Row],[Recording Resolution '[MP']]],""),0)</f>
        <v>#VALUE!</v>
      </c>
      <c r="O2882" s="4" t="e">
        <f>IF(Table1[[#This Row],[Import to Gateway Calculator?]]="Yes",IFERROR(Table1[[#This Row],[Frame Rate '[FPS'] 1]],""),0)</f>
        <v>#VALUE!</v>
      </c>
      <c r="P2882" s="4" t="e">
        <f>IF(Table1[[#This Row],[Import to Gateway Calculator?]]="Yes",IFERROR(Table1[[#This Row],[Days of Storage 1]],""),0)</f>
        <v>#VALUE!</v>
      </c>
    </row>
    <row r="2883" spans="1:16" x14ac:dyDescent="0.25">
      <c r="A2883" s="5" t="e">
        <f t="shared" si="269"/>
        <v>#VALUE!</v>
      </c>
      <c r="B2883" s="6" t="str">
        <f>IFERROR(IF(Table1[[#This Row],[Multi-lens? 1]]="No", 1, IF(Table1[[#This Row],[Multi-lens? 1]]="Dual", 2, IF(Table1[[#This Row],[Multi-lens? 1]]="Quad", 4, ""))),"")</f>
        <v/>
      </c>
      <c r="C2883" s="6" t="e">
        <f t="shared" si="270"/>
        <v>#VALUE!</v>
      </c>
      <c r="D2883" s="6" t="e">
        <f t="shared" si="271"/>
        <v>#VALUE!</v>
      </c>
      <c r="E2883" s="6" t="e">
        <f t="shared" si="272"/>
        <v>#VALUE!</v>
      </c>
      <c r="F2883" s="6" t="e">
        <f t="shared" si="273"/>
        <v>#VALUE!</v>
      </c>
      <c r="H2883" s="6" t="str">
        <f>IFERROR(IF(Table1[[#This Row],[Multi-lens? 1]]="No", 1, IF(Table1[[#This Row],[Multi-lens? 1]]="Dual", 2, IF(Table1[[#This Row],[Multi-lens? 1]]="Quad", 4, ""))),"")</f>
        <v/>
      </c>
      <c r="I2883" s="9" t="str">
        <f>IFERROR(Table1[[#This Row],[Name]],"")</f>
        <v/>
      </c>
      <c r="K2883" s="3" t="str">
        <f t="shared" ref="K2883:K2946" si="274">IFERROR(IF(I2883=0,"",I2883),"")</f>
        <v/>
      </c>
      <c r="M2883" s="4" t="e">
        <f>IF(Table1[[#This Row],[Import to Gateway Calculator?]]="Yes",IFERROR(Table1[[#This Row],[Streaming Resolution '[MP']]],""),0)</f>
        <v>#VALUE!</v>
      </c>
      <c r="N2883" s="4" t="e">
        <f>IF(Table1[[#This Row],[Import to Gateway Calculator?]]="Yes",IFERROR(Table1[[#This Row],[Recording Resolution '[MP']]],""),0)</f>
        <v>#VALUE!</v>
      </c>
      <c r="O2883" s="4" t="e">
        <f>IF(Table1[[#This Row],[Import to Gateway Calculator?]]="Yes",IFERROR(Table1[[#This Row],[Frame Rate '[FPS'] 1]],""),0)</f>
        <v>#VALUE!</v>
      </c>
      <c r="P2883" s="4" t="e">
        <f>IF(Table1[[#This Row],[Import to Gateway Calculator?]]="Yes",IFERROR(Table1[[#This Row],[Days of Storage 1]],""),0)</f>
        <v>#VALUE!</v>
      </c>
    </row>
    <row r="2884" spans="1:16" x14ac:dyDescent="0.25">
      <c r="A2884" s="5" t="e">
        <f t="shared" si="269"/>
        <v>#VALUE!</v>
      </c>
      <c r="B2884" s="6" t="str">
        <f>IFERROR(IF(Table1[[#This Row],[Multi-lens? 1]]="No", 1, IF(Table1[[#This Row],[Multi-lens? 1]]="Dual", 2, IF(Table1[[#This Row],[Multi-lens? 1]]="Quad", 4, ""))),"")</f>
        <v/>
      </c>
      <c r="C2884" s="6" t="e">
        <f t="shared" si="270"/>
        <v>#VALUE!</v>
      </c>
      <c r="D2884" s="6" t="e">
        <f t="shared" si="271"/>
        <v>#VALUE!</v>
      </c>
      <c r="E2884" s="6" t="e">
        <f t="shared" si="272"/>
        <v>#VALUE!</v>
      </c>
      <c r="F2884" s="6" t="e">
        <f t="shared" si="273"/>
        <v>#VALUE!</v>
      </c>
      <c r="H2884" s="6" t="str">
        <f>IFERROR(IF(Table1[[#This Row],[Multi-lens? 1]]="No", 1, IF(Table1[[#This Row],[Multi-lens? 1]]="Dual", 2, IF(Table1[[#This Row],[Multi-lens? 1]]="Quad", 4, ""))),"")</f>
        <v/>
      </c>
      <c r="I2884" s="9" t="str">
        <f>IFERROR(Table1[[#This Row],[Name]],"")</f>
        <v/>
      </c>
      <c r="K2884" s="3" t="str">
        <f t="shared" si="274"/>
        <v/>
      </c>
      <c r="M2884" s="4" t="e">
        <f>IF(Table1[[#This Row],[Import to Gateway Calculator?]]="Yes",IFERROR(Table1[[#This Row],[Streaming Resolution '[MP']]],""),0)</f>
        <v>#VALUE!</v>
      </c>
      <c r="N2884" s="4" t="e">
        <f>IF(Table1[[#This Row],[Import to Gateway Calculator?]]="Yes",IFERROR(Table1[[#This Row],[Recording Resolution '[MP']]],""),0)</f>
        <v>#VALUE!</v>
      </c>
      <c r="O2884" s="4" t="e">
        <f>IF(Table1[[#This Row],[Import to Gateway Calculator?]]="Yes",IFERROR(Table1[[#This Row],[Frame Rate '[FPS'] 1]],""),0)</f>
        <v>#VALUE!</v>
      </c>
      <c r="P2884" s="4" t="e">
        <f>IF(Table1[[#This Row],[Import to Gateway Calculator?]]="Yes",IFERROR(Table1[[#This Row],[Days of Storage 1]],""),0)</f>
        <v>#VALUE!</v>
      </c>
    </row>
    <row r="2885" spans="1:16" x14ac:dyDescent="0.25">
      <c r="A2885" s="5" t="e">
        <f t="shared" si="269"/>
        <v>#VALUE!</v>
      </c>
      <c r="B2885" s="6" t="str">
        <f>IFERROR(IF(Table1[[#This Row],[Multi-lens? 1]]="No", 1, IF(Table1[[#This Row],[Multi-lens? 1]]="Dual", 2, IF(Table1[[#This Row],[Multi-lens? 1]]="Quad", 4, ""))),"")</f>
        <v/>
      </c>
      <c r="C2885" s="6" t="e">
        <f t="shared" si="270"/>
        <v>#VALUE!</v>
      </c>
      <c r="D2885" s="6" t="e">
        <f t="shared" si="271"/>
        <v>#VALUE!</v>
      </c>
      <c r="E2885" s="6" t="e">
        <f t="shared" si="272"/>
        <v>#VALUE!</v>
      </c>
      <c r="F2885" s="6" t="e">
        <f t="shared" si="273"/>
        <v>#VALUE!</v>
      </c>
      <c r="H2885" s="6" t="str">
        <f>IFERROR(IF(Table1[[#This Row],[Multi-lens? 1]]="No", 1, IF(Table1[[#This Row],[Multi-lens? 1]]="Dual", 2, IF(Table1[[#This Row],[Multi-lens? 1]]="Quad", 4, ""))),"")</f>
        <v/>
      </c>
      <c r="I2885" s="9" t="str">
        <f>IFERROR(Table1[[#This Row],[Name]],"")</f>
        <v/>
      </c>
      <c r="K2885" s="3" t="str">
        <f t="shared" si="274"/>
        <v/>
      </c>
      <c r="M2885" s="4" t="e">
        <f>IF(Table1[[#This Row],[Import to Gateway Calculator?]]="Yes",IFERROR(Table1[[#This Row],[Streaming Resolution '[MP']]],""),0)</f>
        <v>#VALUE!</v>
      </c>
      <c r="N2885" s="4" t="e">
        <f>IF(Table1[[#This Row],[Import to Gateway Calculator?]]="Yes",IFERROR(Table1[[#This Row],[Recording Resolution '[MP']]],""),0)</f>
        <v>#VALUE!</v>
      </c>
      <c r="O2885" s="4" t="e">
        <f>IF(Table1[[#This Row],[Import to Gateway Calculator?]]="Yes",IFERROR(Table1[[#This Row],[Frame Rate '[FPS'] 1]],""),0)</f>
        <v>#VALUE!</v>
      </c>
      <c r="P2885" s="4" t="e">
        <f>IF(Table1[[#This Row],[Import to Gateway Calculator?]]="Yes",IFERROR(Table1[[#This Row],[Days of Storage 1]],""),0)</f>
        <v>#VALUE!</v>
      </c>
    </row>
    <row r="2886" spans="1:16" x14ac:dyDescent="0.25">
      <c r="A2886" s="5" t="e">
        <f t="shared" si="269"/>
        <v>#VALUE!</v>
      </c>
      <c r="B2886" s="6" t="str">
        <f>IFERROR(IF(Table1[[#This Row],[Multi-lens? 1]]="No", 1, IF(Table1[[#This Row],[Multi-lens? 1]]="Dual", 2, IF(Table1[[#This Row],[Multi-lens? 1]]="Quad", 4, ""))),"")</f>
        <v/>
      </c>
      <c r="C2886" s="6" t="e">
        <f t="shared" si="270"/>
        <v>#VALUE!</v>
      </c>
      <c r="D2886" s="6" t="e">
        <f t="shared" si="271"/>
        <v>#VALUE!</v>
      </c>
      <c r="E2886" s="6" t="e">
        <f t="shared" si="272"/>
        <v>#VALUE!</v>
      </c>
      <c r="F2886" s="6" t="e">
        <f t="shared" si="273"/>
        <v>#VALUE!</v>
      </c>
      <c r="H2886" s="6" t="str">
        <f>IFERROR(IF(Table1[[#This Row],[Multi-lens? 1]]="No", 1, IF(Table1[[#This Row],[Multi-lens? 1]]="Dual", 2, IF(Table1[[#This Row],[Multi-lens? 1]]="Quad", 4, ""))),"")</f>
        <v/>
      </c>
      <c r="I2886" s="9" t="str">
        <f>IFERROR(Table1[[#This Row],[Name]],"")</f>
        <v/>
      </c>
      <c r="K2886" s="3" t="str">
        <f t="shared" si="274"/>
        <v/>
      </c>
      <c r="M2886" s="4" t="e">
        <f>IF(Table1[[#This Row],[Import to Gateway Calculator?]]="Yes",IFERROR(Table1[[#This Row],[Streaming Resolution '[MP']]],""),0)</f>
        <v>#VALUE!</v>
      </c>
      <c r="N2886" s="4" t="e">
        <f>IF(Table1[[#This Row],[Import to Gateway Calculator?]]="Yes",IFERROR(Table1[[#This Row],[Recording Resolution '[MP']]],""),0)</f>
        <v>#VALUE!</v>
      </c>
      <c r="O2886" s="4" t="e">
        <f>IF(Table1[[#This Row],[Import to Gateway Calculator?]]="Yes",IFERROR(Table1[[#This Row],[Frame Rate '[FPS'] 1]],""),0)</f>
        <v>#VALUE!</v>
      </c>
      <c r="P2886" s="4" t="e">
        <f>IF(Table1[[#This Row],[Import to Gateway Calculator?]]="Yes",IFERROR(Table1[[#This Row],[Days of Storage 1]],""),0)</f>
        <v>#VALUE!</v>
      </c>
    </row>
    <row r="2887" spans="1:16" x14ac:dyDescent="0.25">
      <c r="A2887" s="5" t="e">
        <f t="shared" ref="A2887:A2950" si="275">IF(D2887=0,"",K2887)</f>
        <v>#VALUE!</v>
      </c>
      <c r="B2887" s="6" t="str">
        <f>IFERROR(IF(Table1[[#This Row],[Multi-lens? 1]]="No", 1, IF(Table1[[#This Row],[Multi-lens? 1]]="Dual", 2, IF(Table1[[#This Row],[Multi-lens? 1]]="Quad", 4, ""))),"")</f>
        <v/>
      </c>
      <c r="C2887" s="6" t="e">
        <f t="shared" ref="C2887:C2950" si="276">M2887</f>
        <v>#VALUE!</v>
      </c>
      <c r="D2887" s="6" t="e">
        <f t="shared" ref="D2887:D2950" si="277">N2887</f>
        <v>#VALUE!</v>
      </c>
      <c r="E2887" s="6" t="e">
        <f t="shared" ref="E2887:E2950" si="278">O2887</f>
        <v>#VALUE!</v>
      </c>
      <c r="F2887" s="6" t="e">
        <f t="shared" ref="F2887:F2950" si="279">P2887</f>
        <v>#VALUE!</v>
      </c>
      <c r="H2887" s="6" t="str">
        <f>IFERROR(IF(Table1[[#This Row],[Multi-lens? 1]]="No", 1, IF(Table1[[#This Row],[Multi-lens? 1]]="Dual", 2, IF(Table1[[#This Row],[Multi-lens? 1]]="Quad", 4, ""))),"")</f>
        <v/>
      </c>
      <c r="I2887" s="9" t="str">
        <f>IFERROR(Table1[[#This Row],[Name]],"")</f>
        <v/>
      </c>
      <c r="K2887" s="3" t="str">
        <f t="shared" si="274"/>
        <v/>
      </c>
      <c r="M2887" s="4" t="e">
        <f>IF(Table1[[#This Row],[Import to Gateway Calculator?]]="Yes",IFERROR(Table1[[#This Row],[Streaming Resolution '[MP']]],""),0)</f>
        <v>#VALUE!</v>
      </c>
      <c r="N2887" s="4" t="e">
        <f>IF(Table1[[#This Row],[Import to Gateway Calculator?]]="Yes",IFERROR(Table1[[#This Row],[Recording Resolution '[MP']]],""),0)</f>
        <v>#VALUE!</v>
      </c>
      <c r="O2887" s="4" t="e">
        <f>IF(Table1[[#This Row],[Import to Gateway Calculator?]]="Yes",IFERROR(Table1[[#This Row],[Frame Rate '[FPS'] 1]],""),0)</f>
        <v>#VALUE!</v>
      </c>
      <c r="P2887" s="4" t="e">
        <f>IF(Table1[[#This Row],[Import to Gateway Calculator?]]="Yes",IFERROR(Table1[[#This Row],[Days of Storage 1]],""),0)</f>
        <v>#VALUE!</v>
      </c>
    </row>
    <row r="2888" spans="1:16" x14ac:dyDescent="0.25">
      <c r="A2888" s="5" t="e">
        <f t="shared" si="275"/>
        <v>#VALUE!</v>
      </c>
      <c r="B2888" s="6" t="str">
        <f>IFERROR(IF(Table1[[#This Row],[Multi-lens? 1]]="No", 1, IF(Table1[[#This Row],[Multi-lens? 1]]="Dual", 2, IF(Table1[[#This Row],[Multi-lens? 1]]="Quad", 4, ""))),"")</f>
        <v/>
      </c>
      <c r="C2888" s="6" t="e">
        <f t="shared" si="276"/>
        <v>#VALUE!</v>
      </c>
      <c r="D2888" s="6" t="e">
        <f t="shared" si="277"/>
        <v>#VALUE!</v>
      </c>
      <c r="E2888" s="6" t="e">
        <f t="shared" si="278"/>
        <v>#VALUE!</v>
      </c>
      <c r="F2888" s="6" t="e">
        <f t="shared" si="279"/>
        <v>#VALUE!</v>
      </c>
      <c r="H2888" s="6" t="str">
        <f>IFERROR(IF(Table1[[#This Row],[Multi-lens? 1]]="No", 1, IF(Table1[[#This Row],[Multi-lens? 1]]="Dual", 2, IF(Table1[[#This Row],[Multi-lens? 1]]="Quad", 4, ""))),"")</f>
        <v/>
      </c>
      <c r="I2888" s="9" t="str">
        <f>IFERROR(Table1[[#This Row],[Name]],"")</f>
        <v/>
      </c>
      <c r="K2888" s="3" t="str">
        <f t="shared" si="274"/>
        <v/>
      </c>
      <c r="M2888" s="4" t="e">
        <f>IF(Table1[[#This Row],[Import to Gateway Calculator?]]="Yes",IFERROR(Table1[[#This Row],[Streaming Resolution '[MP']]],""),0)</f>
        <v>#VALUE!</v>
      </c>
      <c r="N2888" s="4" t="e">
        <f>IF(Table1[[#This Row],[Import to Gateway Calculator?]]="Yes",IFERROR(Table1[[#This Row],[Recording Resolution '[MP']]],""),0)</f>
        <v>#VALUE!</v>
      </c>
      <c r="O2888" s="4" t="e">
        <f>IF(Table1[[#This Row],[Import to Gateway Calculator?]]="Yes",IFERROR(Table1[[#This Row],[Frame Rate '[FPS'] 1]],""),0)</f>
        <v>#VALUE!</v>
      </c>
      <c r="P2888" s="4" t="e">
        <f>IF(Table1[[#This Row],[Import to Gateway Calculator?]]="Yes",IFERROR(Table1[[#This Row],[Days of Storage 1]],""),0)</f>
        <v>#VALUE!</v>
      </c>
    </row>
    <row r="2889" spans="1:16" x14ac:dyDescent="0.25">
      <c r="A2889" s="5" t="e">
        <f t="shared" si="275"/>
        <v>#VALUE!</v>
      </c>
      <c r="B2889" s="6" t="str">
        <f>IFERROR(IF(Table1[[#This Row],[Multi-lens? 1]]="No", 1, IF(Table1[[#This Row],[Multi-lens? 1]]="Dual", 2, IF(Table1[[#This Row],[Multi-lens? 1]]="Quad", 4, ""))),"")</f>
        <v/>
      </c>
      <c r="C2889" s="6" t="e">
        <f t="shared" si="276"/>
        <v>#VALUE!</v>
      </c>
      <c r="D2889" s="6" t="e">
        <f t="shared" si="277"/>
        <v>#VALUE!</v>
      </c>
      <c r="E2889" s="6" t="e">
        <f t="shared" si="278"/>
        <v>#VALUE!</v>
      </c>
      <c r="F2889" s="6" t="e">
        <f t="shared" si="279"/>
        <v>#VALUE!</v>
      </c>
      <c r="H2889" s="6" t="str">
        <f>IFERROR(IF(Table1[[#This Row],[Multi-lens? 1]]="No", 1, IF(Table1[[#This Row],[Multi-lens? 1]]="Dual", 2, IF(Table1[[#This Row],[Multi-lens? 1]]="Quad", 4, ""))),"")</f>
        <v/>
      </c>
      <c r="I2889" s="9" t="str">
        <f>IFERROR(Table1[[#This Row],[Name]],"")</f>
        <v/>
      </c>
      <c r="K2889" s="3" t="str">
        <f t="shared" si="274"/>
        <v/>
      </c>
      <c r="M2889" s="4" t="e">
        <f>IF(Table1[[#This Row],[Import to Gateway Calculator?]]="Yes",IFERROR(Table1[[#This Row],[Streaming Resolution '[MP']]],""),0)</f>
        <v>#VALUE!</v>
      </c>
      <c r="N2889" s="4" t="e">
        <f>IF(Table1[[#This Row],[Import to Gateway Calculator?]]="Yes",IFERROR(Table1[[#This Row],[Recording Resolution '[MP']]],""),0)</f>
        <v>#VALUE!</v>
      </c>
      <c r="O2889" s="4" t="e">
        <f>IF(Table1[[#This Row],[Import to Gateway Calculator?]]="Yes",IFERROR(Table1[[#This Row],[Frame Rate '[FPS'] 1]],""),0)</f>
        <v>#VALUE!</v>
      </c>
      <c r="P2889" s="4" t="e">
        <f>IF(Table1[[#This Row],[Import to Gateway Calculator?]]="Yes",IFERROR(Table1[[#This Row],[Days of Storage 1]],""),0)</f>
        <v>#VALUE!</v>
      </c>
    </row>
    <row r="2890" spans="1:16" x14ac:dyDescent="0.25">
      <c r="A2890" s="5" t="e">
        <f t="shared" si="275"/>
        <v>#VALUE!</v>
      </c>
      <c r="B2890" s="6" t="str">
        <f>IFERROR(IF(Table1[[#This Row],[Multi-lens? 1]]="No", 1, IF(Table1[[#This Row],[Multi-lens? 1]]="Dual", 2, IF(Table1[[#This Row],[Multi-lens? 1]]="Quad", 4, ""))),"")</f>
        <v/>
      </c>
      <c r="C2890" s="6" t="e">
        <f t="shared" si="276"/>
        <v>#VALUE!</v>
      </c>
      <c r="D2890" s="6" t="e">
        <f t="shared" si="277"/>
        <v>#VALUE!</v>
      </c>
      <c r="E2890" s="6" t="e">
        <f t="shared" si="278"/>
        <v>#VALUE!</v>
      </c>
      <c r="F2890" s="6" t="e">
        <f t="shared" si="279"/>
        <v>#VALUE!</v>
      </c>
      <c r="H2890" s="6" t="str">
        <f>IFERROR(IF(Table1[[#This Row],[Multi-lens? 1]]="No", 1, IF(Table1[[#This Row],[Multi-lens? 1]]="Dual", 2, IF(Table1[[#This Row],[Multi-lens? 1]]="Quad", 4, ""))),"")</f>
        <v/>
      </c>
      <c r="I2890" s="9" t="str">
        <f>IFERROR(Table1[[#This Row],[Name]],"")</f>
        <v/>
      </c>
      <c r="K2890" s="3" t="str">
        <f t="shared" si="274"/>
        <v/>
      </c>
      <c r="M2890" s="4" t="e">
        <f>IF(Table1[[#This Row],[Import to Gateway Calculator?]]="Yes",IFERROR(Table1[[#This Row],[Streaming Resolution '[MP']]],""),0)</f>
        <v>#VALUE!</v>
      </c>
      <c r="N2890" s="4" t="e">
        <f>IF(Table1[[#This Row],[Import to Gateway Calculator?]]="Yes",IFERROR(Table1[[#This Row],[Recording Resolution '[MP']]],""),0)</f>
        <v>#VALUE!</v>
      </c>
      <c r="O2890" s="4" t="e">
        <f>IF(Table1[[#This Row],[Import to Gateway Calculator?]]="Yes",IFERROR(Table1[[#This Row],[Frame Rate '[FPS'] 1]],""),0)</f>
        <v>#VALUE!</v>
      </c>
      <c r="P2890" s="4" t="e">
        <f>IF(Table1[[#This Row],[Import to Gateway Calculator?]]="Yes",IFERROR(Table1[[#This Row],[Days of Storage 1]],""),0)</f>
        <v>#VALUE!</v>
      </c>
    </row>
    <row r="2891" spans="1:16" x14ac:dyDescent="0.25">
      <c r="A2891" s="5" t="e">
        <f t="shared" si="275"/>
        <v>#VALUE!</v>
      </c>
      <c r="B2891" s="6" t="str">
        <f>IFERROR(IF(Table1[[#This Row],[Multi-lens? 1]]="No", 1, IF(Table1[[#This Row],[Multi-lens? 1]]="Dual", 2, IF(Table1[[#This Row],[Multi-lens? 1]]="Quad", 4, ""))),"")</f>
        <v/>
      </c>
      <c r="C2891" s="6" t="e">
        <f t="shared" si="276"/>
        <v>#VALUE!</v>
      </c>
      <c r="D2891" s="6" t="e">
        <f t="shared" si="277"/>
        <v>#VALUE!</v>
      </c>
      <c r="E2891" s="6" t="e">
        <f t="shared" si="278"/>
        <v>#VALUE!</v>
      </c>
      <c r="F2891" s="6" t="e">
        <f t="shared" si="279"/>
        <v>#VALUE!</v>
      </c>
      <c r="H2891" s="6" t="str">
        <f>IFERROR(IF(Table1[[#This Row],[Multi-lens? 1]]="No", 1, IF(Table1[[#This Row],[Multi-lens? 1]]="Dual", 2, IF(Table1[[#This Row],[Multi-lens? 1]]="Quad", 4, ""))),"")</f>
        <v/>
      </c>
      <c r="I2891" s="9" t="str">
        <f>IFERROR(Table1[[#This Row],[Name]],"")</f>
        <v/>
      </c>
      <c r="K2891" s="3" t="str">
        <f t="shared" si="274"/>
        <v/>
      </c>
      <c r="M2891" s="4" t="e">
        <f>IF(Table1[[#This Row],[Import to Gateway Calculator?]]="Yes",IFERROR(Table1[[#This Row],[Streaming Resolution '[MP']]],""),0)</f>
        <v>#VALUE!</v>
      </c>
      <c r="N2891" s="4" t="e">
        <f>IF(Table1[[#This Row],[Import to Gateway Calculator?]]="Yes",IFERROR(Table1[[#This Row],[Recording Resolution '[MP']]],""),0)</f>
        <v>#VALUE!</v>
      </c>
      <c r="O2891" s="4" t="e">
        <f>IF(Table1[[#This Row],[Import to Gateway Calculator?]]="Yes",IFERROR(Table1[[#This Row],[Frame Rate '[FPS'] 1]],""),0)</f>
        <v>#VALUE!</v>
      </c>
      <c r="P2891" s="4" t="e">
        <f>IF(Table1[[#This Row],[Import to Gateway Calculator?]]="Yes",IFERROR(Table1[[#This Row],[Days of Storage 1]],""),0)</f>
        <v>#VALUE!</v>
      </c>
    </row>
    <row r="2892" spans="1:16" x14ac:dyDescent="0.25">
      <c r="A2892" s="5" t="e">
        <f t="shared" si="275"/>
        <v>#VALUE!</v>
      </c>
      <c r="B2892" s="6" t="str">
        <f>IFERROR(IF(Table1[[#This Row],[Multi-lens? 1]]="No", 1, IF(Table1[[#This Row],[Multi-lens? 1]]="Dual", 2, IF(Table1[[#This Row],[Multi-lens? 1]]="Quad", 4, ""))),"")</f>
        <v/>
      </c>
      <c r="C2892" s="6" t="e">
        <f t="shared" si="276"/>
        <v>#VALUE!</v>
      </c>
      <c r="D2892" s="6" t="e">
        <f t="shared" si="277"/>
        <v>#VALUE!</v>
      </c>
      <c r="E2892" s="6" t="e">
        <f t="shared" si="278"/>
        <v>#VALUE!</v>
      </c>
      <c r="F2892" s="6" t="e">
        <f t="shared" si="279"/>
        <v>#VALUE!</v>
      </c>
      <c r="H2892" s="6" t="str">
        <f>IFERROR(IF(Table1[[#This Row],[Multi-lens? 1]]="No", 1, IF(Table1[[#This Row],[Multi-lens? 1]]="Dual", 2, IF(Table1[[#This Row],[Multi-lens? 1]]="Quad", 4, ""))),"")</f>
        <v/>
      </c>
      <c r="I2892" s="9" t="str">
        <f>IFERROR(Table1[[#This Row],[Name]],"")</f>
        <v/>
      </c>
      <c r="K2892" s="3" t="str">
        <f t="shared" si="274"/>
        <v/>
      </c>
      <c r="M2892" s="4" t="e">
        <f>IF(Table1[[#This Row],[Import to Gateway Calculator?]]="Yes",IFERROR(Table1[[#This Row],[Streaming Resolution '[MP']]],""),0)</f>
        <v>#VALUE!</v>
      </c>
      <c r="N2892" s="4" t="e">
        <f>IF(Table1[[#This Row],[Import to Gateway Calculator?]]="Yes",IFERROR(Table1[[#This Row],[Recording Resolution '[MP']]],""),0)</f>
        <v>#VALUE!</v>
      </c>
      <c r="O2892" s="4" t="e">
        <f>IF(Table1[[#This Row],[Import to Gateway Calculator?]]="Yes",IFERROR(Table1[[#This Row],[Frame Rate '[FPS'] 1]],""),0)</f>
        <v>#VALUE!</v>
      </c>
      <c r="P2892" s="4" t="e">
        <f>IF(Table1[[#This Row],[Import to Gateway Calculator?]]="Yes",IFERROR(Table1[[#This Row],[Days of Storage 1]],""),0)</f>
        <v>#VALUE!</v>
      </c>
    </row>
    <row r="2893" spans="1:16" x14ac:dyDescent="0.25">
      <c r="A2893" s="5" t="e">
        <f t="shared" si="275"/>
        <v>#VALUE!</v>
      </c>
      <c r="B2893" s="6" t="str">
        <f>IFERROR(IF(Table1[[#This Row],[Multi-lens? 1]]="No", 1, IF(Table1[[#This Row],[Multi-lens? 1]]="Dual", 2, IF(Table1[[#This Row],[Multi-lens? 1]]="Quad", 4, ""))),"")</f>
        <v/>
      </c>
      <c r="C2893" s="6" t="e">
        <f t="shared" si="276"/>
        <v>#VALUE!</v>
      </c>
      <c r="D2893" s="6" t="e">
        <f t="shared" si="277"/>
        <v>#VALUE!</v>
      </c>
      <c r="E2893" s="6" t="e">
        <f t="shared" si="278"/>
        <v>#VALUE!</v>
      </c>
      <c r="F2893" s="6" t="e">
        <f t="shared" si="279"/>
        <v>#VALUE!</v>
      </c>
      <c r="H2893" s="6" t="str">
        <f>IFERROR(IF(Table1[[#This Row],[Multi-lens? 1]]="No", 1, IF(Table1[[#This Row],[Multi-lens? 1]]="Dual", 2, IF(Table1[[#This Row],[Multi-lens? 1]]="Quad", 4, ""))),"")</f>
        <v/>
      </c>
      <c r="I2893" s="9" t="str">
        <f>IFERROR(Table1[[#This Row],[Name]],"")</f>
        <v/>
      </c>
      <c r="K2893" s="3" t="str">
        <f t="shared" si="274"/>
        <v/>
      </c>
      <c r="M2893" s="4" t="e">
        <f>IF(Table1[[#This Row],[Import to Gateway Calculator?]]="Yes",IFERROR(Table1[[#This Row],[Streaming Resolution '[MP']]],""),0)</f>
        <v>#VALUE!</v>
      </c>
      <c r="N2893" s="4" t="e">
        <f>IF(Table1[[#This Row],[Import to Gateway Calculator?]]="Yes",IFERROR(Table1[[#This Row],[Recording Resolution '[MP']]],""),0)</f>
        <v>#VALUE!</v>
      </c>
      <c r="O2893" s="4" t="e">
        <f>IF(Table1[[#This Row],[Import to Gateway Calculator?]]="Yes",IFERROR(Table1[[#This Row],[Frame Rate '[FPS'] 1]],""),0)</f>
        <v>#VALUE!</v>
      </c>
      <c r="P2893" s="4" t="e">
        <f>IF(Table1[[#This Row],[Import to Gateway Calculator?]]="Yes",IFERROR(Table1[[#This Row],[Days of Storage 1]],""),0)</f>
        <v>#VALUE!</v>
      </c>
    </row>
    <row r="2894" spans="1:16" x14ac:dyDescent="0.25">
      <c r="A2894" s="5" t="e">
        <f t="shared" si="275"/>
        <v>#VALUE!</v>
      </c>
      <c r="B2894" s="6" t="str">
        <f>IFERROR(IF(Table1[[#This Row],[Multi-lens? 1]]="No", 1, IF(Table1[[#This Row],[Multi-lens? 1]]="Dual", 2, IF(Table1[[#This Row],[Multi-lens? 1]]="Quad", 4, ""))),"")</f>
        <v/>
      </c>
      <c r="C2894" s="6" t="e">
        <f t="shared" si="276"/>
        <v>#VALUE!</v>
      </c>
      <c r="D2894" s="6" t="e">
        <f t="shared" si="277"/>
        <v>#VALUE!</v>
      </c>
      <c r="E2894" s="6" t="e">
        <f t="shared" si="278"/>
        <v>#VALUE!</v>
      </c>
      <c r="F2894" s="6" t="e">
        <f t="shared" si="279"/>
        <v>#VALUE!</v>
      </c>
      <c r="H2894" s="6" t="str">
        <f>IFERROR(IF(Table1[[#This Row],[Multi-lens? 1]]="No", 1, IF(Table1[[#This Row],[Multi-lens? 1]]="Dual", 2, IF(Table1[[#This Row],[Multi-lens? 1]]="Quad", 4, ""))),"")</f>
        <v/>
      </c>
      <c r="I2894" s="9" t="str">
        <f>IFERROR(Table1[[#This Row],[Name]],"")</f>
        <v/>
      </c>
      <c r="K2894" s="3" t="str">
        <f t="shared" si="274"/>
        <v/>
      </c>
      <c r="M2894" s="4" t="e">
        <f>IF(Table1[[#This Row],[Import to Gateway Calculator?]]="Yes",IFERROR(Table1[[#This Row],[Streaming Resolution '[MP']]],""),0)</f>
        <v>#VALUE!</v>
      </c>
      <c r="N2894" s="4" t="e">
        <f>IF(Table1[[#This Row],[Import to Gateway Calculator?]]="Yes",IFERROR(Table1[[#This Row],[Recording Resolution '[MP']]],""),0)</f>
        <v>#VALUE!</v>
      </c>
      <c r="O2894" s="4" t="e">
        <f>IF(Table1[[#This Row],[Import to Gateway Calculator?]]="Yes",IFERROR(Table1[[#This Row],[Frame Rate '[FPS'] 1]],""),0)</f>
        <v>#VALUE!</v>
      </c>
      <c r="P2894" s="4" t="e">
        <f>IF(Table1[[#This Row],[Import to Gateway Calculator?]]="Yes",IFERROR(Table1[[#This Row],[Days of Storage 1]],""),0)</f>
        <v>#VALUE!</v>
      </c>
    </row>
    <row r="2895" spans="1:16" x14ac:dyDescent="0.25">
      <c r="A2895" s="5" t="e">
        <f t="shared" si="275"/>
        <v>#VALUE!</v>
      </c>
      <c r="B2895" s="6" t="str">
        <f>IFERROR(IF(Table1[[#This Row],[Multi-lens? 1]]="No", 1, IF(Table1[[#This Row],[Multi-lens? 1]]="Dual", 2, IF(Table1[[#This Row],[Multi-lens? 1]]="Quad", 4, ""))),"")</f>
        <v/>
      </c>
      <c r="C2895" s="6" t="e">
        <f t="shared" si="276"/>
        <v>#VALUE!</v>
      </c>
      <c r="D2895" s="6" t="e">
        <f t="shared" si="277"/>
        <v>#VALUE!</v>
      </c>
      <c r="E2895" s="6" t="e">
        <f t="shared" si="278"/>
        <v>#VALUE!</v>
      </c>
      <c r="F2895" s="6" t="e">
        <f t="shared" si="279"/>
        <v>#VALUE!</v>
      </c>
      <c r="H2895" s="6" t="str">
        <f>IFERROR(IF(Table1[[#This Row],[Multi-lens? 1]]="No", 1, IF(Table1[[#This Row],[Multi-lens? 1]]="Dual", 2, IF(Table1[[#This Row],[Multi-lens? 1]]="Quad", 4, ""))),"")</f>
        <v/>
      </c>
      <c r="I2895" s="9" t="str">
        <f>IFERROR(Table1[[#This Row],[Name]],"")</f>
        <v/>
      </c>
      <c r="K2895" s="3" t="str">
        <f t="shared" si="274"/>
        <v/>
      </c>
      <c r="M2895" s="4" t="e">
        <f>IF(Table1[[#This Row],[Import to Gateway Calculator?]]="Yes",IFERROR(Table1[[#This Row],[Streaming Resolution '[MP']]],""),0)</f>
        <v>#VALUE!</v>
      </c>
      <c r="N2895" s="4" t="e">
        <f>IF(Table1[[#This Row],[Import to Gateway Calculator?]]="Yes",IFERROR(Table1[[#This Row],[Recording Resolution '[MP']]],""),0)</f>
        <v>#VALUE!</v>
      </c>
      <c r="O2895" s="4" t="e">
        <f>IF(Table1[[#This Row],[Import to Gateway Calculator?]]="Yes",IFERROR(Table1[[#This Row],[Frame Rate '[FPS'] 1]],""),0)</f>
        <v>#VALUE!</v>
      </c>
      <c r="P2895" s="4" t="e">
        <f>IF(Table1[[#This Row],[Import to Gateway Calculator?]]="Yes",IFERROR(Table1[[#This Row],[Days of Storage 1]],""),0)</f>
        <v>#VALUE!</v>
      </c>
    </row>
    <row r="2896" spans="1:16" x14ac:dyDescent="0.25">
      <c r="A2896" s="5" t="e">
        <f t="shared" si="275"/>
        <v>#VALUE!</v>
      </c>
      <c r="B2896" s="6" t="str">
        <f>IFERROR(IF(Table1[[#This Row],[Multi-lens? 1]]="No", 1, IF(Table1[[#This Row],[Multi-lens? 1]]="Dual", 2, IF(Table1[[#This Row],[Multi-lens? 1]]="Quad", 4, ""))),"")</f>
        <v/>
      </c>
      <c r="C2896" s="6" t="e">
        <f t="shared" si="276"/>
        <v>#VALUE!</v>
      </c>
      <c r="D2896" s="6" t="e">
        <f t="shared" si="277"/>
        <v>#VALUE!</v>
      </c>
      <c r="E2896" s="6" t="e">
        <f t="shared" si="278"/>
        <v>#VALUE!</v>
      </c>
      <c r="F2896" s="6" t="e">
        <f t="shared" si="279"/>
        <v>#VALUE!</v>
      </c>
      <c r="H2896" s="6" t="str">
        <f>IFERROR(IF(Table1[[#This Row],[Multi-lens? 1]]="No", 1, IF(Table1[[#This Row],[Multi-lens? 1]]="Dual", 2, IF(Table1[[#This Row],[Multi-lens? 1]]="Quad", 4, ""))),"")</f>
        <v/>
      </c>
      <c r="I2896" s="9" t="str">
        <f>IFERROR(Table1[[#This Row],[Name]],"")</f>
        <v/>
      </c>
      <c r="K2896" s="3" t="str">
        <f t="shared" si="274"/>
        <v/>
      </c>
      <c r="M2896" s="4" t="e">
        <f>IF(Table1[[#This Row],[Import to Gateway Calculator?]]="Yes",IFERROR(Table1[[#This Row],[Streaming Resolution '[MP']]],""),0)</f>
        <v>#VALUE!</v>
      </c>
      <c r="N2896" s="4" t="e">
        <f>IF(Table1[[#This Row],[Import to Gateway Calculator?]]="Yes",IFERROR(Table1[[#This Row],[Recording Resolution '[MP']]],""),0)</f>
        <v>#VALUE!</v>
      </c>
      <c r="O2896" s="4" t="e">
        <f>IF(Table1[[#This Row],[Import to Gateway Calculator?]]="Yes",IFERROR(Table1[[#This Row],[Frame Rate '[FPS'] 1]],""),0)</f>
        <v>#VALUE!</v>
      </c>
      <c r="P2896" s="4" t="e">
        <f>IF(Table1[[#This Row],[Import to Gateway Calculator?]]="Yes",IFERROR(Table1[[#This Row],[Days of Storage 1]],""),0)</f>
        <v>#VALUE!</v>
      </c>
    </row>
    <row r="2897" spans="1:16" x14ac:dyDescent="0.25">
      <c r="A2897" s="5" t="e">
        <f t="shared" si="275"/>
        <v>#VALUE!</v>
      </c>
      <c r="B2897" s="6" t="str">
        <f>IFERROR(IF(Table1[[#This Row],[Multi-lens? 1]]="No", 1, IF(Table1[[#This Row],[Multi-lens? 1]]="Dual", 2, IF(Table1[[#This Row],[Multi-lens? 1]]="Quad", 4, ""))),"")</f>
        <v/>
      </c>
      <c r="C2897" s="6" t="e">
        <f t="shared" si="276"/>
        <v>#VALUE!</v>
      </c>
      <c r="D2897" s="6" t="e">
        <f t="shared" si="277"/>
        <v>#VALUE!</v>
      </c>
      <c r="E2897" s="6" t="e">
        <f t="shared" si="278"/>
        <v>#VALUE!</v>
      </c>
      <c r="F2897" s="6" t="e">
        <f t="shared" si="279"/>
        <v>#VALUE!</v>
      </c>
      <c r="H2897" s="6" t="str">
        <f>IFERROR(IF(Table1[[#This Row],[Multi-lens? 1]]="No", 1, IF(Table1[[#This Row],[Multi-lens? 1]]="Dual", 2, IF(Table1[[#This Row],[Multi-lens? 1]]="Quad", 4, ""))),"")</f>
        <v/>
      </c>
      <c r="I2897" s="9" t="str">
        <f>IFERROR(Table1[[#This Row],[Name]],"")</f>
        <v/>
      </c>
      <c r="K2897" s="3" t="str">
        <f t="shared" si="274"/>
        <v/>
      </c>
      <c r="M2897" s="4" t="e">
        <f>IF(Table1[[#This Row],[Import to Gateway Calculator?]]="Yes",IFERROR(Table1[[#This Row],[Streaming Resolution '[MP']]],""),0)</f>
        <v>#VALUE!</v>
      </c>
      <c r="N2897" s="4" t="e">
        <f>IF(Table1[[#This Row],[Import to Gateway Calculator?]]="Yes",IFERROR(Table1[[#This Row],[Recording Resolution '[MP']]],""),0)</f>
        <v>#VALUE!</v>
      </c>
      <c r="O2897" s="4" t="e">
        <f>IF(Table1[[#This Row],[Import to Gateway Calculator?]]="Yes",IFERROR(Table1[[#This Row],[Frame Rate '[FPS'] 1]],""),0)</f>
        <v>#VALUE!</v>
      </c>
      <c r="P2897" s="4" t="e">
        <f>IF(Table1[[#This Row],[Import to Gateway Calculator?]]="Yes",IFERROR(Table1[[#This Row],[Days of Storage 1]],""),0)</f>
        <v>#VALUE!</v>
      </c>
    </row>
    <row r="2898" spans="1:16" x14ac:dyDescent="0.25">
      <c r="A2898" s="5" t="e">
        <f t="shared" si="275"/>
        <v>#VALUE!</v>
      </c>
      <c r="B2898" s="6" t="str">
        <f>IFERROR(IF(Table1[[#This Row],[Multi-lens? 1]]="No", 1, IF(Table1[[#This Row],[Multi-lens? 1]]="Dual", 2, IF(Table1[[#This Row],[Multi-lens? 1]]="Quad", 4, ""))),"")</f>
        <v/>
      </c>
      <c r="C2898" s="6" t="e">
        <f t="shared" si="276"/>
        <v>#VALUE!</v>
      </c>
      <c r="D2898" s="6" t="e">
        <f t="shared" si="277"/>
        <v>#VALUE!</v>
      </c>
      <c r="E2898" s="6" t="e">
        <f t="shared" si="278"/>
        <v>#VALUE!</v>
      </c>
      <c r="F2898" s="6" t="e">
        <f t="shared" si="279"/>
        <v>#VALUE!</v>
      </c>
      <c r="H2898" s="6" t="str">
        <f>IFERROR(IF(Table1[[#This Row],[Multi-lens? 1]]="No", 1, IF(Table1[[#This Row],[Multi-lens? 1]]="Dual", 2, IF(Table1[[#This Row],[Multi-lens? 1]]="Quad", 4, ""))),"")</f>
        <v/>
      </c>
      <c r="I2898" s="9" t="str">
        <f>IFERROR(Table1[[#This Row],[Name]],"")</f>
        <v/>
      </c>
      <c r="K2898" s="3" t="str">
        <f t="shared" si="274"/>
        <v/>
      </c>
      <c r="M2898" s="4" t="e">
        <f>IF(Table1[[#This Row],[Import to Gateway Calculator?]]="Yes",IFERROR(Table1[[#This Row],[Streaming Resolution '[MP']]],""),0)</f>
        <v>#VALUE!</v>
      </c>
      <c r="N2898" s="4" t="e">
        <f>IF(Table1[[#This Row],[Import to Gateway Calculator?]]="Yes",IFERROR(Table1[[#This Row],[Recording Resolution '[MP']]],""),0)</f>
        <v>#VALUE!</v>
      </c>
      <c r="O2898" s="4" t="e">
        <f>IF(Table1[[#This Row],[Import to Gateway Calculator?]]="Yes",IFERROR(Table1[[#This Row],[Frame Rate '[FPS'] 1]],""),0)</f>
        <v>#VALUE!</v>
      </c>
      <c r="P2898" s="4" t="e">
        <f>IF(Table1[[#This Row],[Import to Gateway Calculator?]]="Yes",IFERROR(Table1[[#This Row],[Days of Storage 1]],""),0)</f>
        <v>#VALUE!</v>
      </c>
    </row>
    <row r="2899" spans="1:16" x14ac:dyDescent="0.25">
      <c r="A2899" s="5" t="e">
        <f t="shared" si="275"/>
        <v>#VALUE!</v>
      </c>
      <c r="B2899" s="6" t="str">
        <f>IFERROR(IF(Table1[[#This Row],[Multi-lens? 1]]="No", 1, IF(Table1[[#This Row],[Multi-lens? 1]]="Dual", 2, IF(Table1[[#This Row],[Multi-lens? 1]]="Quad", 4, ""))),"")</f>
        <v/>
      </c>
      <c r="C2899" s="6" t="e">
        <f t="shared" si="276"/>
        <v>#VALUE!</v>
      </c>
      <c r="D2899" s="6" t="e">
        <f t="shared" si="277"/>
        <v>#VALUE!</v>
      </c>
      <c r="E2899" s="6" t="e">
        <f t="shared" si="278"/>
        <v>#VALUE!</v>
      </c>
      <c r="F2899" s="6" t="e">
        <f t="shared" si="279"/>
        <v>#VALUE!</v>
      </c>
      <c r="H2899" s="6" t="str">
        <f>IFERROR(IF(Table1[[#This Row],[Multi-lens? 1]]="No", 1, IF(Table1[[#This Row],[Multi-lens? 1]]="Dual", 2, IF(Table1[[#This Row],[Multi-lens? 1]]="Quad", 4, ""))),"")</f>
        <v/>
      </c>
      <c r="I2899" s="9" t="str">
        <f>IFERROR(Table1[[#This Row],[Name]],"")</f>
        <v/>
      </c>
      <c r="K2899" s="3" t="str">
        <f t="shared" si="274"/>
        <v/>
      </c>
      <c r="M2899" s="4" t="e">
        <f>IF(Table1[[#This Row],[Import to Gateway Calculator?]]="Yes",IFERROR(Table1[[#This Row],[Streaming Resolution '[MP']]],""),0)</f>
        <v>#VALUE!</v>
      </c>
      <c r="N2899" s="4" t="e">
        <f>IF(Table1[[#This Row],[Import to Gateway Calculator?]]="Yes",IFERROR(Table1[[#This Row],[Recording Resolution '[MP']]],""),0)</f>
        <v>#VALUE!</v>
      </c>
      <c r="O2899" s="4" t="e">
        <f>IF(Table1[[#This Row],[Import to Gateway Calculator?]]="Yes",IFERROR(Table1[[#This Row],[Frame Rate '[FPS'] 1]],""),0)</f>
        <v>#VALUE!</v>
      </c>
      <c r="P2899" s="4" t="e">
        <f>IF(Table1[[#This Row],[Import to Gateway Calculator?]]="Yes",IFERROR(Table1[[#This Row],[Days of Storage 1]],""),0)</f>
        <v>#VALUE!</v>
      </c>
    </row>
    <row r="2900" spans="1:16" x14ac:dyDescent="0.25">
      <c r="A2900" s="5" t="e">
        <f t="shared" si="275"/>
        <v>#VALUE!</v>
      </c>
      <c r="B2900" s="6" t="str">
        <f>IFERROR(IF(Table1[[#This Row],[Multi-lens? 1]]="No", 1, IF(Table1[[#This Row],[Multi-lens? 1]]="Dual", 2, IF(Table1[[#This Row],[Multi-lens? 1]]="Quad", 4, ""))),"")</f>
        <v/>
      </c>
      <c r="C2900" s="6" t="e">
        <f t="shared" si="276"/>
        <v>#VALUE!</v>
      </c>
      <c r="D2900" s="6" t="e">
        <f t="shared" si="277"/>
        <v>#VALUE!</v>
      </c>
      <c r="E2900" s="6" t="e">
        <f t="shared" si="278"/>
        <v>#VALUE!</v>
      </c>
      <c r="F2900" s="6" t="e">
        <f t="shared" si="279"/>
        <v>#VALUE!</v>
      </c>
      <c r="H2900" s="6" t="str">
        <f>IFERROR(IF(Table1[[#This Row],[Multi-lens? 1]]="No", 1, IF(Table1[[#This Row],[Multi-lens? 1]]="Dual", 2, IF(Table1[[#This Row],[Multi-lens? 1]]="Quad", 4, ""))),"")</f>
        <v/>
      </c>
      <c r="I2900" s="9" t="str">
        <f>IFERROR(Table1[[#This Row],[Name]],"")</f>
        <v/>
      </c>
      <c r="K2900" s="3" t="str">
        <f t="shared" si="274"/>
        <v/>
      </c>
      <c r="M2900" s="4" t="e">
        <f>IF(Table1[[#This Row],[Import to Gateway Calculator?]]="Yes",IFERROR(Table1[[#This Row],[Streaming Resolution '[MP']]],""),0)</f>
        <v>#VALUE!</v>
      </c>
      <c r="N2900" s="4" t="e">
        <f>IF(Table1[[#This Row],[Import to Gateway Calculator?]]="Yes",IFERROR(Table1[[#This Row],[Recording Resolution '[MP']]],""),0)</f>
        <v>#VALUE!</v>
      </c>
      <c r="O2900" s="4" t="e">
        <f>IF(Table1[[#This Row],[Import to Gateway Calculator?]]="Yes",IFERROR(Table1[[#This Row],[Frame Rate '[FPS'] 1]],""),0)</f>
        <v>#VALUE!</v>
      </c>
      <c r="P2900" s="4" t="e">
        <f>IF(Table1[[#This Row],[Import to Gateway Calculator?]]="Yes",IFERROR(Table1[[#This Row],[Days of Storage 1]],""),0)</f>
        <v>#VALUE!</v>
      </c>
    </row>
    <row r="2901" spans="1:16" x14ac:dyDescent="0.25">
      <c r="A2901" s="5" t="e">
        <f t="shared" si="275"/>
        <v>#VALUE!</v>
      </c>
      <c r="B2901" s="6" t="str">
        <f>IFERROR(IF(Table1[[#This Row],[Multi-lens? 1]]="No", 1, IF(Table1[[#This Row],[Multi-lens? 1]]="Dual", 2, IF(Table1[[#This Row],[Multi-lens? 1]]="Quad", 4, ""))),"")</f>
        <v/>
      </c>
      <c r="C2901" s="6" t="e">
        <f t="shared" si="276"/>
        <v>#VALUE!</v>
      </c>
      <c r="D2901" s="6" t="e">
        <f t="shared" si="277"/>
        <v>#VALUE!</v>
      </c>
      <c r="E2901" s="6" t="e">
        <f t="shared" si="278"/>
        <v>#VALUE!</v>
      </c>
      <c r="F2901" s="6" t="e">
        <f t="shared" si="279"/>
        <v>#VALUE!</v>
      </c>
      <c r="H2901" s="6" t="str">
        <f>IFERROR(IF(Table1[[#This Row],[Multi-lens? 1]]="No", 1, IF(Table1[[#This Row],[Multi-lens? 1]]="Dual", 2, IF(Table1[[#This Row],[Multi-lens? 1]]="Quad", 4, ""))),"")</f>
        <v/>
      </c>
      <c r="I2901" s="9" t="str">
        <f>IFERROR(Table1[[#This Row],[Name]],"")</f>
        <v/>
      </c>
      <c r="K2901" s="3" t="str">
        <f t="shared" si="274"/>
        <v/>
      </c>
      <c r="M2901" s="4" t="e">
        <f>IF(Table1[[#This Row],[Import to Gateway Calculator?]]="Yes",IFERROR(Table1[[#This Row],[Streaming Resolution '[MP']]],""),0)</f>
        <v>#VALUE!</v>
      </c>
      <c r="N2901" s="4" t="e">
        <f>IF(Table1[[#This Row],[Import to Gateway Calculator?]]="Yes",IFERROR(Table1[[#This Row],[Recording Resolution '[MP']]],""),0)</f>
        <v>#VALUE!</v>
      </c>
      <c r="O2901" s="4" t="e">
        <f>IF(Table1[[#This Row],[Import to Gateway Calculator?]]="Yes",IFERROR(Table1[[#This Row],[Frame Rate '[FPS'] 1]],""),0)</f>
        <v>#VALUE!</v>
      </c>
      <c r="P2901" s="4" t="e">
        <f>IF(Table1[[#This Row],[Import to Gateway Calculator?]]="Yes",IFERROR(Table1[[#This Row],[Days of Storage 1]],""),0)</f>
        <v>#VALUE!</v>
      </c>
    </row>
    <row r="2902" spans="1:16" x14ac:dyDescent="0.25">
      <c r="A2902" s="5" t="e">
        <f t="shared" si="275"/>
        <v>#VALUE!</v>
      </c>
      <c r="B2902" s="6" t="str">
        <f>IFERROR(IF(Table1[[#This Row],[Multi-lens? 1]]="No", 1, IF(Table1[[#This Row],[Multi-lens? 1]]="Dual", 2, IF(Table1[[#This Row],[Multi-lens? 1]]="Quad", 4, ""))),"")</f>
        <v/>
      </c>
      <c r="C2902" s="6" t="e">
        <f t="shared" si="276"/>
        <v>#VALUE!</v>
      </c>
      <c r="D2902" s="6" t="e">
        <f t="shared" si="277"/>
        <v>#VALUE!</v>
      </c>
      <c r="E2902" s="6" t="e">
        <f t="shared" si="278"/>
        <v>#VALUE!</v>
      </c>
      <c r="F2902" s="6" t="e">
        <f t="shared" si="279"/>
        <v>#VALUE!</v>
      </c>
      <c r="H2902" s="6" t="str">
        <f>IFERROR(IF(Table1[[#This Row],[Multi-lens? 1]]="No", 1, IF(Table1[[#This Row],[Multi-lens? 1]]="Dual", 2, IF(Table1[[#This Row],[Multi-lens? 1]]="Quad", 4, ""))),"")</f>
        <v/>
      </c>
      <c r="I2902" s="9" t="str">
        <f>IFERROR(Table1[[#This Row],[Name]],"")</f>
        <v/>
      </c>
      <c r="K2902" s="3" t="str">
        <f t="shared" si="274"/>
        <v/>
      </c>
      <c r="M2902" s="4" t="e">
        <f>IF(Table1[[#This Row],[Import to Gateway Calculator?]]="Yes",IFERROR(Table1[[#This Row],[Streaming Resolution '[MP']]],""),0)</f>
        <v>#VALUE!</v>
      </c>
      <c r="N2902" s="4" t="e">
        <f>IF(Table1[[#This Row],[Import to Gateway Calculator?]]="Yes",IFERROR(Table1[[#This Row],[Recording Resolution '[MP']]],""),0)</f>
        <v>#VALUE!</v>
      </c>
      <c r="O2902" s="4" t="e">
        <f>IF(Table1[[#This Row],[Import to Gateway Calculator?]]="Yes",IFERROR(Table1[[#This Row],[Frame Rate '[FPS'] 1]],""),0)</f>
        <v>#VALUE!</v>
      </c>
      <c r="P2902" s="4" t="e">
        <f>IF(Table1[[#This Row],[Import to Gateway Calculator?]]="Yes",IFERROR(Table1[[#This Row],[Days of Storage 1]],""),0)</f>
        <v>#VALUE!</v>
      </c>
    </row>
    <row r="2903" spans="1:16" x14ac:dyDescent="0.25">
      <c r="A2903" s="5" t="e">
        <f t="shared" si="275"/>
        <v>#VALUE!</v>
      </c>
      <c r="B2903" s="6" t="str">
        <f>IFERROR(IF(Table1[[#This Row],[Multi-lens? 1]]="No", 1, IF(Table1[[#This Row],[Multi-lens? 1]]="Dual", 2, IF(Table1[[#This Row],[Multi-lens? 1]]="Quad", 4, ""))),"")</f>
        <v/>
      </c>
      <c r="C2903" s="6" t="e">
        <f t="shared" si="276"/>
        <v>#VALUE!</v>
      </c>
      <c r="D2903" s="6" t="e">
        <f t="shared" si="277"/>
        <v>#VALUE!</v>
      </c>
      <c r="E2903" s="6" t="e">
        <f t="shared" si="278"/>
        <v>#VALUE!</v>
      </c>
      <c r="F2903" s="6" t="e">
        <f t="shared" si="279"/>
        <v>#VALUE!</v>
      </c>
      <c r="H2903" s="6" t="str">
        <f>IFERROR(IF(Table1[[#This Row],[Multi-lens? 1]]="No", 1, IF(Table1[[#This Row],[Multi-lens? 1]]="Dual", 2, IF(Table1[[#This Row],[Multi-lens? 1]]="Quad", 4, ""))),"")</f>
        <v/>
      </c>
      <c r="I2903" s="9" t="str">
        <f>IFERROR(Table1[[#This Row],[Name]],"")</f>
        <v/>
      </c>
      <c r="K2903" s="3" t="str">
        <f t="shared" si="274"/>
        <v/>
      </c>
      <c r="M2903" s="4" t="e">
        <f>IF(Table1[[#This Row],[Import to Gateway Calculator?]]="Yes",IFERROR(Table1[[#This Row],[Streaming Resolution '[MP']]],""),0)</f>
        <v>#VALUE!</v>
      </c>
      <c r="N2903" s="4" t="e">
        <f>IF(Table1[[#This Row],[Import to Gateway Calculator?]]="Yes",IFERROR(Table1[[#This Row],[Recording Resolution '[MP']]],""),0)</f>
        <v>#VALUE!</v>
      </c>
      <c r="O2903" s="4" t="e">
        <f>IF(Table1[[#This Row],[Import to Gateway Calculator?]]="Yes",IFERROR(Table1[[#This Row],[Frame Rate '[FPS'] 1]],""),0)</f>
        <v>#VALUE!</v>
      </c>
      <c r="P2903" s="4" t="e">
        <f>IF(Table1[[#This Row],[Import to Gateway Calculator?]]="Yes",IFERROR(Table1[[#This Row],[Days of Storage 1]],""),0)</f>
        <v>#VALUE!</v>
      </c>
    </row>
    <row r="2904" spans="1:16" x14ac:dyDescent="0.25">
      <c r="A2904" s="5" t="e">
        <f t="shared" si="275"/>
        <v>#VALUE!</v>
      </c>
      <c r="B2904" s="6" t="str">
        <f>IFERROR(IF(Table1[[#This Row],[Multi-lens? 1]]="No", 1, IF(Table1[[#This Row],[Multi-lens? 1]]="Dual", 2, IF(Table1[[#This Row],[Multi-lens? 1]]="Quad", 4, ""))),"")</f>
        <v/>
      </c>
      <c r="C2904" s="6" t="e">
        <f t="shared" si="276"/>
        <v>#VALUE!</v>
      </c>
      <c r="D2904" s="6" t="e">
        <f t="shared" si="277"/>
        <v>#VALUE!</v>
      </c>
      <c r="E2904" s="6" t="e">
        <f t="shared" si="278"/>
        <v>#VALUE!</v>
      </c>
      <c r="F2904" s="6" t="e">
        <f t="shared" si="279"/>
        <v>#VALUE!</v>
      </c>
      <c r="H2904" s="6" t="str">
        <f>IFERROR(IF(Table1[[#This Row],[Multi-lens? 1]]="No", 1, IF(Table1[[#This Row],[Multi-lens? 1]]="Dual", 2, IF(Table1[[#This Row],[Multi-lens? 1]]="Quad", 4, ""))),"")</f>
        <v/>
      </c>
      <c r="I2904" s="9" t="str">
        <f>IFERROR(Table1[[#This Row],[Name]],"")</f>
        <v/>
      </c>
      <c r="K2904" s="3" t="str">
        <f t="shared" si="274"/>
        <v/>
      </c>
      <c r="M2904" s="4" t="e">
        <f>IF(Table1[[#This Row],[Import to Gateway Calculator?]]="Yes",IFERROR(Table1[[#This Row],[Streaming Resolution '[MP']]],""),0)</f>
        <v>#VALUE!</v>
      </c>
      <c r="N2904" s="4" t="e">
        <f>IF(Table1[[#This Row],[Import to Gateway Calculator?]]="Yes",IFERROR(Table1[[#This Row],[Recording Resolution '[MP']]],""),0)</f>
        <v>#VALUE!</v>
      </c>
      <c r="O2904" s="4" t="e">
        <f>IF(Table1[[#This Row],[Import to Gateway Calculator?]]="Yes",IFERROR(Table1[[#This Row],[Frame Rate '[FPS'] 1]],""),0)</f>
        <v>#VALUE!</v>
      </c>
      <c r="P2904" s="4" t="e">
        <f>IF(Table1[[#This Row],[Import to Gateway Calculator?]]="Yes",IFERROR(Table1[[#This Row],[Days of Storage 1]],""),0)</f>
        <v>#VALUE!</v>
      </c>
    </row>
    <row r="2905" spans="1:16" x14ac:dyDescent="0.25">
      <c r="A2905" s="5" t="e">
        <f t="shared" si="275"/>
        <v>#VALUE!</v>
      </c>
      <c r="B2905" s="6" t="str">
        <f>IFERROR(IF(Table1[[#This Row],[Multi-lens? 1]]="No", 1, IF(Table1[[#This Row],[Multi-lens? 1]]="Dual", 2, IF(Table1[[#This Row],[Multi-lens? 1]]="Quad", 4, ""))),"")</f>
        <v/>
      </c>
      <c r="C2905" s="6" t="e">
        <f t="shared" si="276"/>
        <v>#VALUE!</v>
      </c>
      <c r="D2905" s="6" t="e">
        <f t="shared" si="277"/>
        <v>#VALUE!</v>
      </c>
      <c r="E2905" s="6" t="e">
        <f t="shared" si="278"/>
        <v>#VALUE!</v>
      </c>
      <c r="F2905" s="6" t="e">
        <f t="shared" si="279"/>
        <v>#VALUE!</v>
      </c>
      <c r="H2905" s="6" t="str">
        <f>IFERROR(IF(Table1[[#This Row],[Multi-lens? 1]]="No", 1, IF(Table1[[#This Row],[Multi-lens? 1]]="Dual", 2, IF(Table1[[#This Row],[Multi-lens? 1]]="Quad", 4, ""))),"")</f>
        <v/>
      </c>
      <c r="I2905" s="9" t="str">
        <f>IFERROR(Table1[[#This Row],[Name]],"")</f>
        <v/>
      </c>
      <c r="K2905" s="3" t="str">
        <f t="shared" si="274"/>
        <v/>
      </c>
      <c r="M2905" s="4" t="e">
        <f>IF(Table1[[#This Row],[Import to Gateway Calculator?]]="Yes",IFERROR(Table1[[#This Row],[Streaming Resolution '[MP']]],""),0)</f>
        <v>#VALUE!</v>
      </c>
      <c r="N2905" s="4" t="e">
        <f>IF(Table1[[#This Row],[Import to Gateway Calculator?]]="Yes",IFERROR(Table1[[#This Row],[Recording Resolution '[MP']]],""),0)</f>
        <v>#VALUE!</v>
      </c>
      <c r="O2905" s="4" t="e">
        <f>IF(Table1[[#This Row],[Import to Gateway Calculator?]]="Yes",IFERROR(Table1[[#This Row],[Frame Rate '[FPS'] 1]],""),0)</f>
        <v>#VALUE!</v>
      </c>
      <c r="P2905" s="4" t="e">
        <f>IF(Table1[[#This Row],[Import to Gateway Calculator?]]="Yes",IFERROR(Table1[[#This Row],[Days of Storage 1]],""),0)</f>
        <v>#VALUE!</v>
      </c>
    </row>
    <row r="2906" spans="1:16" x14ac:dyDescent="0.25">
      <c r="A2906" s="5" t="e">
        <f t="shared" si="275"/>
        <v>#VALUE!</v>
      </c>
      <c r="B2906" s="6" t="str">
        <f>IFERROR(IF(Table1[[#This Row],[Multi-lens? 1]]="No", 1, IF(Table1[[#This Row],[Multi-lens? 1]]="Dual", 2, IF(Table1[[#This Row],[Multi-lens? 1]]="Quad", 4, ""))),"")</f>
        <v/>
      </c>
      <c r="C2906" s="6" t="e">
        <f t="shared" si="276"/>
        <v>#VALUE!</v>
      </c>
      <c r="D2906" s="6" t="e">
        <f t="shared" si="277"/>
        <v>#VALUE!</v>
      </c>
      <c r="E2906" s="6" t="e">
        <f t="shared" si="278"/>
        <v>#VALUE!</v>
      </c>
      <c r="F2906" s="6" t="e">
        <f t="shared" si="279"/>
        <v>#VALUE!</v>
      </c>
      <c r="H2906" s="6" t="str">
        <f>IFERROR(IF(Table1[[#This Row],[Multi-lens? 1]]="No", 1, IF(Table1[[#This Row],[Multi-lens? 1]]="Dual", 2, IF(Table1[[#This Row],[Multi-lens? 1]]="Quad", 4, ""))),"")</f>
        <v/>
      </c>
      <c r="I2906" s="9" t="str">
        <f>IFERROR(Table1[[#This Row],[Name]],"")</f>
        <v/>
      </c>
      <c r="K2906" s="3" t="str">
        <f t="shared" si="274"/>
        <v/>
      </c>
      <c r="M2906" s="4" t="e">
        <f>IF(Table1[[#This Row],[Import to Gateway Calculator?]]="Yes",IFERROR(Table1[[#This Row],[Streaming Resolution '[MP']]],""),0)</f>
        <v>#VALUE!</v>
      </c>
      <c r="N2906" s="4" t="e">
        <f>IF(Table1[[#This Row],[Import to Gateway Calculator?]]="Yes",IFERROR(Table1[[#This Row],[Recording Resolution '[MP']]],""),0)</f>
        <v>#VALUE!</v>
      </c>
      <c r="O2906" s="4" t="e">
        <f>IF(Table1[[#This Row],[Import to Gateway Calculator?]]="Yes",IFERROR(Table1[[#This Row],[Frame Rate '[FPS'] 1]],""),0)</f>
        <v>#VALUE!</v>
      </c>
      <c r="P2906" s="4" t="e">
        <f>IF(Table1[[#This Row],[Import to Gateway Calculator?]]="Yes",IFERROR(Table1[[#This Row],[Days of Storage 1]],""),0)</f>
        <v>#VALUE!</v>
      </c>
    </row>
    <row r="2907" spans="1:16" x14ac:dyDescent="0.25">
      <c r="A2907" s="5" t="e">
        <f t="shared" si="275"/>
        <v>#VALUE!</v>
      </c>
      <c r="B2907" s="6" t="str">
        <f>IFERROR(IF(Table1[[#This Row],[Multi-lens? 1]]="No", 1, IF(Table1[[#This Row],[Multi-lens? 1]]="Dual", 2, IF(Table1[[#This Row],[Multi-lens? 1]]="Quad", 4, ""))),"")</f>
        <v/>
      </c>
      <c r="C2907" s="6" t="e">
        <f t="shared" si="276"/>
        <v>#VALUE!</v>
      </c>
      <c r="D2907" s="6" t="e">
        <f t="shared" si="277"/>
        <v>#VALUE!</v>
      </c>
      <c r="E2907" s="6" t="e">
        <f t="shared" si="278"/>
        <v>#VALUE!</v>
      </c>
      <c r="F2907" s="6" t="e">
        <f t="shared" si="279"/>
        <v>#VALUE!</v>
      </c>
      <c r="H2907" s="6" t="str">
        <f>IFERROR(IF(Table1[[#This Row],[Multi-lens? 1]]="No", 1, IF(Table1[[#This Row],[Multi-lens? 1]]="Dual", 2, IF(Table1[[#This Row],[Multi-lens? 1]]="Quad", 4, ""))),"")</f>
        <v/>
      </c>
      <c r="I2907" s="9" t="str">
        <f>IFERROR(Table1[[#This Row],[Name]],"")</f>
        <v/>
      </c>
      <c r="K2907" s="3" t="str">
        <f t="shared" si="274"/>
        <v/>
      </c>
      <c r="M2907" s="4" t="e">
        <f>IF(Table1[[#This Row],[Import to Gateway Calculator?]]="Yes",IFERROR(Table1[[#This Row],[Streaming Resolution '[MP']]],""),0)</f>
        <v>#VALUE!</v>
      </c>
      <c r="N2907" s="4" t="e">
        <f>IF(Table1[[#This Row],[Import to Gateway Calculator?]]="Yes",IFERROR(Table1[[#This Row],[Recording Resolution '[MP']]],""),0)</f>
        <v>#VALUE!</v>
      </c>
      <c r="O2907" s="4" t="e">
        <f>IF(Table1[[#This Row],[Import to Gateway Calculator?]]="Yes",IFERROR(Table1[[#This Row],[Frame Rate '[FPS'] 1]],""),0)</f>
        <v>#VALUE!</v>
      </c>
      <c r="P2907" s="4" t="e">
        <f>IF(Table1[[#This Row],[Import to Gateway Calculator?]]="Yes",IFERROR(Table1[[#This Row],[Days of Storage 1]],""),0)</f>
        <v>#VALUE!</v>
      </c>
    </row>
    <row r="2908" spans="1:16" x14ac:dyDescent="0.25">
      <c r="A2908" s="5" t="e">
        <f t="shared" si="275"/>
        <v>#VALUE!</v>
      </c>
      <c r="B2908" s="6" t="str">
        <f>IFERROR(IF(Table1[[#This Row],[Multi-lens? 1]]="No", 1, IF(Table1[[#This Row],[Multi-lens? 1]]="Dual", 2, IF(Table1[[#This Row],[Multi-lens? 1]]="Quad", 4, ""))),"")</f>
        <v/>
      </c>
      <c r="C2908" s="6" t="e">
        <f t="shared" si="276"/>
        <v>#VALUE!</v>
      </c>
      <c r="D2908" s="6" t="e">
        <f t="shared" si="277"/>
        <v>#VALUE!</v>
      </c>
      <c r="E2908" s="6" t="e">
        <f t="shared" si="278"/>
        <v>#VALUE!</v>
      </c>
      <c r="F2908" s="6" t="e">
        <f t="shared" si="279"/>
        <v>#VALUE!</v>
      </c>
      <c r="H2908" s="6" t="str">
        <f>IFERROR(IF(Table1[[#This Row],[Multi-lens? 1]]="No", 1, IF(Table1[[#This Row],[Multi-lens? 1]]="Dual", 2, IF(Table1[[#This Row],[Multi-lens? 1]]="Quad", 4, ""))),"")</f>
        <v/>
      </c>
      <c r="I2908" s="9" t="str">
        <f>IFERROR(Table1[[#This Row],[Name]],"")</f>
        <v/>
      </c>
      <c r="K2908" s="3" t="str">
        <f t="shared" si="274"/>
        <v/>
      </c>
      <c r="M2908" s="4" t="e">
        <f>IF(Table1[[#This Row],[Import to Gateway Calculator?]]="Yes",IFERROR(Table1[[#This Row],[Streaming Resolution '[MP']]],""),0)</f>
        <v>#VALUE!</v>
      </c>
      <c r="N2908" s="4" t="e">
        <f>IF(Table1[[#This Row],[Import to Gateway Calculator?]]="Yes",IFERROR(Table1[[#This Row],[Recording Resolution '[MP']]],""),0)</f>
        <v>#VALUE!</v>
      </c>
      <c r="O2908" s="4" t="e">
        <f>IF(Table1[[#This Row],[Import to Gateway Calculator?]]="Yes",IFERROR(Table1[[#This Row],[Frame Rate '[FPS'] 1]],""),0)</f>
        <v>#VALUE!</v>
      </c>
      <c r="P2908" s="4" t="e">
        <f>IF(Table1[[#This Row],[Import to Gateway Calculator?]]="Yes",IFERROR(Table1[[#This Row],[Days of Storage 1]],""),0)</f>
        <v>#VALUE!</v>
      </c>
    </row>
    <row r="2909" spans="1:16" x14ac:dyDescent="0.25">
      <c r="A2909" s="5" t="e">
        <f t="shared" si="275"/>
        <v>#VALUE!</v>
      </c>
      <c r="B2909" s="6" t="str">
        <f>IFERROR(IF(Table1[[#This Row],[Multi-lens? 1]]="No", 1, IF(Table1[[#This Row],[Multi-lens? 1]]="Dual", 2, IF(Table1[[#This Row],[Multi-lens? 1]]="Quad", 4, ""))),"")</f>
        <v/>
      </c>
      <c r="C2909" s="6" t="e">
        <f t="shared" si="276"/>
        <v>#VALUE!</v>
      </c>
      <c r="D2909" s="6" t="e">
        <f t="shared" si="277"/>
        <v>#VALUE!</v>
      </c>
      <c r="E2909" s="6" t="e">
        <f t="shared" si="278"/>
        <v>#VALUE!</v>
      </c>
      <c r="F2909" s="6" t="e">
        <f t="shared" si="279"/>
        <v>#VALUE!</v>
      </c>
      <c r="H2909" s="6" t="str">
        <f>IFERROR(IF(Table1[[#This Row],[Multi-lens? 1]]="No", 1, IF(Table1[[#This Row],[Multi-lens? 1]]="Dual", 2, IF(Table1[[#This Row],[Multi-lens? 1]]="Quad", 4, ""))),"")</f>
        <v/>
      </c>
      <c r="I2909" s="9" t="str">
        <f>IFERROR(Table1[[#This Row],[Name]],"")</f>
        <v/>
      </c>
      <c r="K2909" s="3" t="str">
        <f t="shared" si="274"/>
        <v/>
      </c>
      <c r="M2909" s="4" t="e">
        <f>IF(Table1[[#This Row],[Import to Gateway Calculator?]]="Yes",IFERROR(Table1[[#This Row],[Streaming Resolution '[MP']]],""),0)</f>
        <v>#VALUE!</v>
      </c>
      <c r="N2909" s="4" t="e">
        <f>IF(Table1[[#This Row],[Import to Gateway Calculator?]]="Yes",IFERROR(Table1[[#This Row],[Recording Resolution '[MP']]],""),0)</f>
        <v>#VALUE!</v>
      </c>
      <c r="O2909" s="4" t="e">
        <f>IF(Table1[[#This Row],[Import to Gateway Calculator?]]="Yes",IFERROR(Table1[[#This Row],[Frame Rate '[FPS'] 1]],""),0)</f>
        <v>#VALUE!</v>
      </c>
      <c r="P2909" s="4" t="e">
        <f>IF(Table1[[#This Row],[Import to Gateway Calculator?]]="Yes",IFERROR(Table1[[#This Row],[Days of Storage 1]],""),0)</f>
        <v>#VALUE!</v>
      </c>
    </row>
    <row r="2910" spans="1:16" x14ac:dyDescent="0.25">
      <c r="A2910" s="5" t="e">
        <f t="shared" si="275"/>
        <v>#VALUE!</v>
      </c>
      <c r="B2910" s="6" t="str">
        <f>IFERROR(IF(Table1[[#This Row],[Multi-lens? 1]]="No", 1, IF(Table1[[#This Row],[Multi-lens? 1]]="Dual", 2, IF(Table1[[#This Row],[Multi-lens? 1]]="Quad", 4, ""))),"")</f>
        <v/>
      </c>
      <c r="C2910" s="6" t="e">
        <f t="shared" si="276"/>
        <v>#VALUE!</v>
      </c>
      <c r="D2910" s="6" t="e">
        <f t="shared" si="277"/>
        <v>#VALUE!</v>
      </c>
      <c r="E2910" s="6" t="e">
        <f t="shared" si="278"/>
        <v>#VALUE!</v>
      </c>
      <c r="F2910" s="6" t="e">
        <f t="shared" si="279"/>
        <v>#VALUE!</v>
      </c>
      <c r="H2910" s="6" t="str">
        <f>IFERROR(IF(Table1[[#This Row],[Multi-lens? 1]]="No", 1, IF(Table1[[#This Row],[Multi-lens? 1]]="Dual", 2, IF(Table1[[#This Row],[Multi-lens? 1]]="Quad", 4, ""))),"")</f>
        <v/>
      </c>
      <c r="I2910" s="9" t="str">
        <f>IFERROR(Table1[[#This Row],[Name]],"")</f>
        <v/>
      </c>
      <c r="K2910" s="3" t="str">
        <f t="shared" si="274"/>
        <v/>
      </c>
      <c r="M2910" s="4" t="e">
        <f>IF(Table1[[#This Row],[Import to Gateway Calculator?]]="Yes",IFERROR(Table1[[#This Row],[Streaming Resolution '[MP']]],""),0)</f>
        <v>#VALUE!</v>
      </c>
      <c r="N2910" s="4" t="e">
        <f>IF(Table1[[#This Row],[Import to Gateway Calculator?]]="Yes",IFERROR(Table1[[#This Row],[Recording Resolution '[MP']]],""),0)</f>
        <v>#VALUE!</v>
      </c>
      <c r="O2910" s="4" t="e">
        <f>IF(Table1[[#This Row],[Import to Gateway Calculator?]]="Yes",IFERROR(Table1[[#This Row],[Frame Rate '[FPS'] 1]],""),0)</f>
        <v>#VALUE!</v>
      </c>
      <c r="P2910" s="4" t="e">
        <f>IF(Table1[[#This Row],[Import to Gateway Calculator?]]="Yes",IFERROR(Table1[[#This Row],[Days of Storage 1]],""),0)</f>
        <v>#VALUE!</v>
      </c>
    </row>
    <row r="2911" spans="1:16" x14ac:dyDescent="0.25">
      <c r="A2911" s="5" t="e">
        <f t="shared" si="275"/>
        <v>#VALUE!</v>
      </c>
      <c r="B2911" s="6" t="str">
        <f>IFERROR(IF(Table1[[#This Row],[Multi-lens? 1]]="No", 1, IF(Table1[[#This Row],[Multi-lens? 1]]="Dual", 2, IF(Table1[[#This Row],[Multi-lens? 1]]="Quad", 4, ""))),"")</f>
        <v/>
      </c>
      <c r="C2911" s="6" t="e">
        <f t="shared" si="276"/>
        <v>#VALUE!</v>
      </c>
      <c r="D2911" s="6" t="e">
        <f t="shared" si="277"/>
        <v>#VALUE!</v>
      </c>
      <c r="E2911" s="6" t="e">
        <f t="shared" si="278"/>
        <v>#VALUE!</v>
      </c>
      <c r="F2911" s="6" t="e">
        <f t="shared" si="279"/>
        <v>#VALUE!</v>
      </c>
      <c r="H2911" s="6" t="str">
        <f>IFERROR(IF(Table1[[#This Row],[Multi-lens? 1]]="No", 1, IF(Table1[[#This Row],[Multi-lens? 1]]="Dual", 2, IF(Table1[[#This Row],[Multi-lens? 1]]="Quad", 4, ""))),"")</f>
        <v/>
      </c>
      <c r="I2911" s="9" t="str">
        <f>IFERROR(Table1[[#This Row],[Name]],"")</f>
        <v/>
      </c>
      <c r="K2911" s="3" t="str">
        <f t="shared" si="274"/>
        <v/>
      </c>
      <c r="M2911" s="4" t="e">
        <f>IF(Table1[[#This Row],[Import to Gateway Calculator?]]="Yes",IFERROR(Table1[[#This Row],[Streaming Resolution '[MP']]],""),0)</f>
        <v>#VALUE!</v>
      </c>
      <c r="N2911" s="4" t="e">
        <f>IF(Table1[[#This Row],[Import to Gateway Calculator?]]="Yes",IFERROR(Table1[[#This Row],[Recording Resolution '[MP']]],""),0)</f>
        <v>#VALUE!</v>
      </c>
      <c r="O2911" s="4" t="e">
        <f>IF(Table1[[#This Row],[Import to Gateway Calculator?]]="Yes",IFERROR(Table1[[#This Row],[Frame Rate '[FPS'] 1]],""),0)</f>
        <v>#VALUE!</v>
      </c>
      <c r="P2911" s="4" t="e">
        <f>IF(Table1[[#This Row],[Import to Gateway Calculator?]]="Yes",IFERROR(Table1[[#This Row],[Days of Storage 1]],""),0)</f>
        <v>#VALUE!</v>
      </c>
    </row>
    <row r="2912" spans="1:16" x14ac:dyDescent="0.25">
      <c r="A2912" s="5" t="e">
        <f t="shared" si="275"/>
        <v>#VALUE!</v>
      </c>
      <c r="B2912" s="6" t="str">
        <f>IFERROR(IF(Table1[[#This Row],[Multi-lens? 1]]="No", 1, IF(Table1[[#This Row],[Multi-lens? 1]]="Dual", 2, IF(Table1[[#This Row],[Multi-lens? 1]]="Quad", 4, ""))),"")</f>
        <v/>
      </c>
      <c r="C2912" s="6" t="e">
        <f t="shared" si="276"/>
        <v>#VALUE!</v>
      </c>
      <c r="D2912" s="6" t="e">
        <f t="shared" si="277"/>
        <v>#VALUE!</v>
      </c>
      <c r="E2912" s="6" t="e">
        <f t="shared" si="278"/>
        <v>#VALUE!</v>
      </c>
      <c r="F2912" s="6" t="e">
        <f t="shared" si="279"/>
        <v>#VALUE!</v>
      </c>
      <c r="H2912" s="6" t="str">
        <f>IFERROR(IF(Table1[[#This Row],[Multi-lens? 1]]="No", 1, IF(Table1[[#This Row],[Multi-lens? 1]]="Dual", 2, IF(Table1[[#This Row],[Multi-lens? 1]]="Quad", 4, ""))),"")</f>
        <v/>
      </c>
      <c r="I2912" s="9" t="str">
        <f>IFERROR(Table1[[#This Row],[Name]],"")</f>
        <v/>
      </c>
      <c r="K2912" s="3" t="str">
        <f t="shared" si="274"/>
        <v/>
      </c>
      <c r="M2912" s="4" t="e">
        <f>IF(Table1[[#This Row],[Import to Gateway Calculator?]]="Yes",IFERROR(Table1[[#This Row],[Streaming Resolution '[MP']]],""),0)</f>
        <v>#VALUE!</v>
      </c>
      <c r="N2912" s="4" t="e">
        <f>IF(Table1[[#This Row],[Import to Gateway Calculator?]]="Yes",IFERROR(Table1[[#This Row],[Recording Resolution '[MP']]],""),0)</f>
        <v>#VALUE!</v>
      </c>
      <c r="O2912" s="4" t="e">
        <f>IF(Table1[[#This Row],[Import to Gateway Calculator?]]="Yes",IFERROR(Table1[[#This Row],[Frame Rate '[FPS'] 1]],""),0)</f>
        <v>#VALUE!</v>
      </c>
      <c r="P2912" s="4" t="e">
        <f>IF(Table1[[#This Row],[Import to Gateway Calculator?]]="Yes",IFERROR(Table1[[#This Row],[Days of Storage 1]],""),0)</f>
        <v>#VALUE!</v>
      </c>
    </row>
    <row r="2913" spans="1:16" x14ac:dyDescent="0.25">
      <c r="A2913" s="5" t="e">
        <f t="shared" si="275"/>
        <v>#VALUE!</v>
      </c>
      <c r="B2913" s="6" t="str">
        <f>IFERROR(IF(Table1[[#This Row],[Multi-lens? 1]]="No", 1, IF(Table1[[#This Row],[Multi-lens? 1]]="Dual", 2, IF(Table1[[#This Row],[Multi-lens? 1]]="Quad", 4, ""))),"")</f>
        <v/>
      </c>
      <c r="C2913" s="6" t="e">
        <f t="shared" si="276"/>
        <v>#VALUE!</v>
      </c>
      <c r="D2913" s="6" t="e">
        <f t="shared" si="277"/>
        <v>#VALUE!</v>
      </c>
      <c r="E2913" s="6" t="e">
        <f t="shared" si="278"/>
        <v>#VALUE!</v>
      </c>
      <c r="F2913" s="6" t="e">
        <f t="shared" si="279"/>
        <v>#VALUE!</v>
      </c>
      <c r="H2913" s="6" t="str">
        <f>IFERROR(IF(Table1[[#This Row],[Multi-lens? 1]]="No", 1, IF(Table1[[#This Row],[Multi-lens? 1]]="Dual", 2, IF(Table1[[#This Row],[Multi-lens? 1]]="Quad", 4, ""))),"")</f>
        <v/>
      </c>
      <c r="I2913" s="9" t="str">
        <f>IFERROR(Table1[[#This Row],[Name]],"")</f>
        <v/>
      </c>
      <c r="K2913" s="3" t="str">
        <f t="shared" si="274"/>
        <v/>
      </c>
      <c r="M2913" s="4" t="e">
        <f>IF(Table1[[#This Row],[Import to Gateway Calculator?]]="Yes",IFERROR(Table1[[#This Row],[Streaming Resolution '[MP']]],""),0)</f>
        <v>#VALUE!</v>
      </c>
      <c r="N2913" s="4" t="e">
        <f>IF(Table1[[#This Row],[Import to Gateway Calculator?]]="Yes",IFERROR(Table1[[#This Row],[Recording Resolution '[MP']]],""),0)</f>
        <v>#VALUE!</v>
      </c>
      <c r="O2913" s="4" t="e">
        <f>IF(Table1[[#This Row],[Import to Gateway Calculator?]]="Yes",IFERROR(Table1[[#This Row],[Frame Rate '[FPS'] 1]],""),0)</f>
        <v>#VALUE!</v>
      </c>
      <c r="P2913" s="4" t="e">
        <f>IF(Table1[[#This Row],[Import to Gateway Calculator?]]="Yes",IFERROR(Table1[[#This Row],[Days of Storage 1]],""),0)</f>
        <v>#VALUE!</v>
      </c>
    </row>
    <row r="2914" spans="1:16" x14ac:dyDescent="0.25">
      <c r="A2914" s="5" t="e">
        <f t="shared" si="275"/>
        <v>#VALUE!</v>
      </c>
      <c r="B2914" s="6" t="str">
        <f>IFERROR(IF(Table1[[#This Row],[Multi-lens? 1]]="No", 1, IF(Table1[[#This Row],[Multi-lens? 1]]="Dual", 2, IF(Table1[[#This Row],[Multi-lens? 1]]="Quad", 4, ""))),"")</f>
        <v/>
      </c>
      <c r="C2914" s="6" t="e">
        <f t="shared" si="276"/>
        <v>#VALUE!</v>
      </c>
      <c r="D2914" s="6" t="e">
        <f t="shared" si="277"/>
        <v>#VALUE!</v>
      </c>
      <c r="E2914" s="6" t="e">
        <f t="shared" si="278"/>
        <v>#VALUE!</v>
      </c>
      <c r="F2914" s="6" t="e">
        <f t="shared" si="279"/>
        <v>#VALUE!</v>
      </c>
      <c r="H2914" s="6" t="str">
        <f>IFERROR(IF(Table1[[#This Row],[Multi-lens? 1]]="No", 1, IF(Table1[[#This Row],[Multi-lens? 1]]="Dual", 2, IF(Table1[[#This Row],[Multi-lens? 1]]="Quad", 4, ""))),"")</f>
        <v/>
      </c>
      <c r="I2914" s="9" t="str">
        <f>IFERROR(Table1[[#This Row],[Name]],"")</f>
        <v/>
      </c>
      <c r="K2914" s="3" t="str">
        <f t="shared" si="274"/>
        <v/>
      </c>
      <c r="M2914" s="4" t="e">
        <f>IF(Table1[[#This Row],[Import to Gateway Calculator?]]="Yes",IFERROR(Table1[[#This Row],[Streaming Resolution '[MP']]],""),0)</f>
        <v>#VALUE!</v>
      </c>
      <c r="N2914" s="4" t="e">
        <f>IF(Table1[[#This Row],[Import to Gateway Calculator?]]="Yes",IFERROR(Table1[[#This Row],[Recording Resolution '[MP']]],""),0)</f>
        <v>#VALUE!</v>
      </c>
      <c r="O2914" s="4" t="e">
        <f>IF(Table1[[#This Row],[Import to Gateway Calculator?]]="Yes",IFERROR(Table1[[#This Row],[Frame Rate '[FPS'] 1]],""),0)</f>
        <v>#VALUE!</v>
      </c>
      <c r="P2914" s="4" t="e">
        <f>IF(Table1[[#This Row],[Import to Gateway Calculator?]]="Yes",IFERROR(Table1[[#This Row],[Days of Storage 1]],""),0)</f>
        <v>#VALUE!</v>
      </c>
    </row>
    <row r="2915" spans="1:16" x14ac:dyDescent="0.25">
      <c r="A2915" s="5" t="e">
        <f t="shared" si="275"/>
        <v>#VALUE!</v>
      </c>
      <c r="B2915" s="6" t="str">
        <f>IFERROR(IF(Table1[[#This Row],[Multi-lens? 1]]="No", 1, IF(Table1[[#This Row],[Multi-lens? 1]]="Dual", 2, IF(Table1[[#This Row],[Multi-lens? 1]]="Quad", 4, ""))),"")</f>
        <v/>
      </c>
      <c r="C2915" s="6" t="e">
        <f t="shared" si="276"/>
        <v>#VALUE!</v>
      </c>
      <c r="D2915" s="6" t="e">
        <f t="shared" si="277"/>
        <v>#VALUE!</v>
      </c>
      <c r="E2915" s="6" t="e">
        <f t="shared" si="278"/>
        <v>#VALUE!</v>
      </c>
      <c r="F2915" s="6" t="e">
        <f t="shared" si="279"/>
        <v>#VALUE!</v>
      </c>
      <c r="H2915" s="6" t="str">
        <f>IFERROR(IF(Table1[[#This Row],[Multi-lens? 1]]="No", 1, IF(Table1[[#This Row],[Multi-lens? 1]]="Dual", 2, IF(Table1[[#This Row],[Multi-lens? 1]]="Quad", 4, ""))),"")</f>
        <v/>
      </c>
      <c r="I2915" s="9" t="str">
        <f>IFERROR(Table1[[#This Row],[Name]],"")</f>
        <v/>
      </c>
      <c r="K2915" s="3" t="str">
        <f t="shared" si="274"/>
        <v/>
      </c>
      <c r="M2915" s="4" t="e">
        <f>IF(Table1[[#This Row],[Import to Gateway Calculator?]]="Yes",IFERROR(Table1[[#This Row],[Streaming Resolution '[MP']]],""),0)</f>
        <v>#VALUE!</v>
      </c>
      <c r="N2915" s="4" t="e">
        <f>IF(Table1[[#This Row],[Import to Gateway Calculator?]]="Yes",IFERROR(Table1[[#This Row],[Recording Resolution '[MP']]],""),0)</f>
        <v>#VALUE!</v>
      </c>
      <c r="O2915" s="4" t="e">
        <f>IF(Table1[[#This Row],[Import to Gateway Calculator?]]="Yes",IFERROR(Table1[[#This Row],[Frame Rate '[FPS'] 1]],""),0)</f>
        <v>#VALUE!</v>
      </c>
      <c r="P2915" s="4" t="e">
        <f>IF(Table1[[#This Row],[Import to Gateway Calculator?]]="Yes",IFERROR(Table1[[#This Row],[Days of Storage 1]],""),0)</f>
        <v>#VALUE!</v>
      </c>
    </row>
    <row r="2916" spans="1:16" x14ac:dyDescent="0.25">
      <c r="A2916" s="5" t="e">
        <f t="shared" si="275"/>
        <v>#VALUE!</v>
      </c>
      <c r="B2916" s="6" t="str">
        <f>IFERROR(IF(Table1[[#This Row],[Multi-lens? 1]]="No", 1, IF(Table1[[#This Row],[Multi-lens? 1]]="Dual", 2, IF(Table1[[#This Row],[Multi-lens? 1]]="Quad", 4, ""))),"")</f>
        <v/>
      </c>
      <c r="C2916" s="6" t="e">
        <f t="shared" si="276"/>
        <v>#VALUE!</v>
      </c>
      <c r="D2916" s="6" t="e">
        <f t="shared" si="277"/>
        <v>#VALUE!</v>
      </c>
      <c r="E2916" s="6" t="e">
        <f t="shared" si="278"/>
        <v>#VALUE!</v>
      </c>
      <c r="F2916" s="6" t="e">
        <f t="shared" si="279"/>
        <v>#VALUE!</v>
      </c>
      <c r="H2916" s="6" t="str">
        <f>IFERROR(IF(Table1[[#This Row],[Multi-lens? 1]]="No", 1, IF(Table1[[#This Row],[Multi-lens? 1]]="Dual", 2, IF(Table1[[#This Row],[Multi-lens? 1]]="Quad", 4, ""))),"")</f>
        <v/>
      </c>
      <c r="I2916" s="9" t="str">
        <f>IFERROR(Table1[[#This Row],[Name]],"")</f>
        <v/>
      </c>
      <c r="K2916" s="3" t="str">
        <f t="shared" si="274"/>
        <v/>
      </c>
      <c r="M2916" s="4" t="e">
        <f>IF(Table1[[#This Row],[Import to Gateway Calculator?]]="Yes",IFERROR(Table1[[#This Row],[Streaming Resolution '[MP']]],""),0)</f>
        <v>#VALUE!</v>
      </c>
      <c r="N2916" s="4" t="e">
        <f>IF(Table1[[#This Row],[Import to Gateway Calculator?]]="Yes",IFERROR(Table1[[#This Row],[Recording Resolution '[MP']]],""),0)</f>
        <v>#VALUE!</v>
      </c>
      <c r="O2916" s="4" t="e">
        <f>IF(Table1[[#This Row],[Import to Gateway Calculator?]]="Yes",IFERROR(Table1[[#This Row],[Frame Rate '[FPS'] 1]],""),0)</f>
        <v>#VALUE!</v>
      </c>
      <c r="P2916" s="4" t="e">
        <f>IF(Table1[[#This Row],[Import to Gateway Calculator?]]="Yes",IFERROR(Table1[[#This Row],[Days of Storage 1]],""),0)</f>
        <v>#VALUE!</v>
      </c>
    </row>
    <row r="2917" spans="1:16" x14ac:dyDescent="0.25">
      <c r="A2917" s="5" t="e">
        <f t="shared" si="275"/>
        <v>#VALUE!</v>
      </c>
      <c r="B2917" s="6" t="str">
        <f>IFERROR(IF(Table1[[#This Row],[Multi-lens? 1]]="No", 1, IF(Table1[[#This Row],[Multi-lens? 1]]="Dual", 2, IF(Table1[[#This Row],[Multi-lens? 1]]="Quad", 4, ""))),"")</f>
        <v/>
      </c>
      <c r="C2917" s="6" t="e">
        <f t="shared" si="276"/>
        <v>#VALUE!</v>
      </c>
      <c r="D2917" s="6" t="e">
        <f t="shared" si="277"/>
        <v>#VALUE!</v>
      </c>
      <c r="E2917" s="6" t="e">
        <f t="shared" si="278"/>
        <v>#VALUE!</v>
      </c>
      <c r="F2917" s="6" t="e">
        <f t="shared" si="279"/>
        <v>#VALUE!</v>
      </c>
      <c r="H2917" s="6" t="str">
        <f>IFERROR(IF(Table1[[#This Row],[Multi-lens? 1]]="No", 1, IF(Table1[[#This Row],[Multi-lens? 1]]="Dual", 2, IF(Table1[[#This Row],[Multi-lens? 1]]="Quad", 4, ""))),"")</f>
        <v/>
      </c>
      <c r="I2917" s="9" t="str">
        <f>IFERROR(Table1[[#This Row],[Name]],"")</f>
        <v/>
      </c>
      <c r="K2917" s="3" t="str">
        <f t="shared" si="274"/>
        <v/>
      </c>
      <c r="M2917" s="4" t="e">
        <f>IF(Table1[[#This Row],[Import to Gateway Calculator?]]="Yes",IFERROR(Table1[[#This Row],[Streaming Resolution '[MP']]],""),0)</f>
        <v>#VALUE!</v>
      </c>
      <c r="N2917" s="4" t="e">
        <f>IF(Table1[[#This Row],[Import to Gateway Calculator?]]="Yes",IFERROR(Table1[[#This Row],[Recording Resolution '[MP']]],""),0)</f>
        <v>#VALUE!</v>
      </c>
      <c r="O2917" s="4" t="e">
        <f>IF(Table1[[#This Row],[Import to Gateway Calculator?]]="Yes",IFERROR(Table1[[#This Row],[Frame Rate '[FPS'] 1]],""),0)</f>
        <v>#VALUE!</v>
      </c>
      <c r="P2917" s="4" t="e">
        <f>IF(Table1[[#This Row],[Import to Gateway Calculator?]]="Yes",IFERROR(Table1[[#This Row],[Days of Storage 1]],""),0)</f>
        <v>#VALUE!</v>
      </c>
    </row>
    <row r="2918" spans="1:16" x14ac:dyDescent="0.25">
      <c r="A2918" s="5" t="e">
        <f t="shared" si="275"/>
        <v>#VALUE!</v>
      </c>
      <c r="B2918" s="6" t="str">
        <f>IFERROR(IF(Table1[[#This Row],[Multi-lens? 1]]="No", 1, IF(Table1[[#This Row],[Multi-lens? 1]]="Dual", 2, IF(Table1[[#This Row],[Multi-lens? 1]]="Quad", 4, ""))),"")</f>
        <v/>
      </c>
      <c r="C2918" s="6" t="e">
        <f t="shared" si="276"/>
        <v>#VALUE!</v>
      </c>
      <c r="D2918" s="6" t="e">
        <f t="shared" si="277"/>
        <v>#VALUE!</v>
      </c>
      <c r="E2918" s="6" t="e">
        <f t="shared" si="278"/>
        <v>#VALUE!</v>
      </c>
      <c r="F2918" s="6" t="e">
        <f t="shared" si="279"/>
        <v>#VALUE!</v>
      </c>
      <c r="H2918" s="6" t="str">
        <f>IFERROR(IF(Table1[[#This Row],[Multi-lens? 1]]="No", 1, IF(Table1[[#This Row],[Multi-lens? 1]]="Dual", 2, IF(Table1[[#This Row],[Multi-lens? 1]]="Quad", 4, ""))),"")</f>
        <v/>
      </c>
      <c r="I2918" s="9" t="str">
        <f>IFERROR(Table1[[#This Row],[Name]],"")</f>
        <v/>
      </c>
      <c r="K2918" s="3" t="str">
        <f t="shared" si="274"/>
        <v/>
      </c>
      <c r="M2918" s="4" t="e">
        <f>IF(Table1[[#This Row],[Import to Gateway Calculator?]]="Yes",IFERROR(Table1[[#This Row],[Streaming Resolution '[MP']]],""),0)</f>
        <v>#VALUE!</v>
      </c>
      <c r="N2918" s="4" t="e">
        <f>IF(Table1[[#This Row],[Import to Gateway Calculator?]]="Yes",IFERROR(Table1[[#This Row],[Recording Resolution '[MP']]],""),0)</f>
        <v>#VALUE!</v>
      </c>
      <c r="O2918" s="4" t="e">
        <f>IF(Table1[[#This Row],[Import to Gateway Calculator?]]="Yes",IFERROR(Table1[[#This Row],[Frame Rate '[FPS'] 1]],""),0)</f>
        <v>#VALUE!</v>
      </c>
      <c r="P2918" s="4" t="e">
        <f>IF(Table1[[#This Row],[Import to Gateway Calculator?]]="Yes",IFERROR(Table1[[#This Row],[Days of Storage 1]],""),0)</f>
        <v>#VALUE!</v>
      </c>
    </row>
    <row r="2919" spans="1:16" x14ac:dyDescent="0.25">
      <c r="A2919" s="5" t="e">
        <f t="shared" si="275"/>
        <v>#VALUE!</v>
      </c>
      <c r="B2919" s="6" t="str">
        <f>IFERROR(IF(Table1[[#This Row],[Multi-lens? 1]]="No", 1, IF(Table1[[#This Row],[Multi-lens? 1]]="Dual", 2, IF(Table1[[#This Row],[Multi-lens? 1]]="Quad", 4, ""))),"")</f>
        <v/>
      </c>
      <c r="C2919" s="6" t="e">
        <f t="shared" si="276"/>
        <v>#VALUE!</v>
      </c>
      <c r="D2919" s="6" t="e">
        <f t="shared" si="277"/>
        <v>#VALUE!</v>
      </c>
      <c r="E2919" s="6" t="e">
        <f t="shared" si="278"/>
        <v>#VALUE!</v>
      </c>
      <c r="F2919" s="6" t="e">
        <f t="shared" si="279"/>
        <v>#VALUE!</v>
      </c>
      <c r="H2919" s="6" t="str">
        <f>IFERROR(IF(Table1[[#This Row],[Multi-lens? 1]]="No", 1, IF(Table1[[#This Row],[Multi-lens? 1]]="Dual", 2, IF(Table1[[#This Row],[Multi-lens? 1]]="Quad", 4, ""))),"")</f>
        <v/>
      </c>
      <c r="I2919" s="9" t="str">
        <f>IFERROR(Table1[[#This Row],[Name]],"")</f>
        <v/>
      </c>
      <c r="K2919" s="3" t="str">
        <f t="shared" si="274"/>
        <v/>
      </c>
      <c r="M2919" s="4" t="e">
        <f>IF(Table1[[#This Row],[Import to Gateway Calculator?]]="Yes",IFERROR(Table1[[#This Row],[Streaming Resolution '[MP']]],""),0)</f>
        <v>#VALUE!</v>
      </c>
      <c r="N2919" s="4" t="e">
        <f>IF(Table1[[#This Row],[Import to Gateway Calculator?]]="Yes",IFERROR(Table1[[#This Row],[Recording Resolution '[MP']]],""),0)</f>
        <v>#VALUE!</v>
      </c>
      <c r="O2919" s="4" t="e">
        <f>IF(Table1[[#This Row],[Import to Gateway Calculator?]]="Yes",IFERROR(Table1[[#This Row],[Frame Rate '[FPS'] 1]],""),0)</f>
        <v>#VALUE!</v>
      </c>
      <c r="P2919" s="4" t="e">
        <f>IF(Table1[[#This Row],[Import to Gateway Calculator?]]="Yes",IFERROR(Table1[[#This Row],[Days of Storage 1]],""),0)</f>
        <v>#VALUE!</v>
      </c>
    </row>
    <row r="2920" spans="1:16" x14ac:dyDescent="0.25">
      <c r="A2920" s="5" t="e">
        <f t="shared" si="275"/>
        <v>#VALUE!</v>
      </c>
      <c r="B2920" s="6" t="str">
        <f>IFERROR(IF(Table1[[#This Row],[Multi-lens? 1]]="No", 1, IF(Table1[[#This Row],[Multi-lens? 1]]="Dual", 2, IF(Table1[[#This Row],[Multi-lens? 1]]="Quad", 4, ""))),"")</f>
        <v/>
      </c>
      <c r="C2920" s="6" t="e">
        <f t="shared" si="276"/>
        <v>#VALUE!</v>
      </c>
      <c r="D2920" s="6" t="e">
        <f t="shared" si="277"/>
        <v>#VALUE!</v>
      </c>
      <c r="E2920" s="6" t="e">
        <f t="shared" si="278"/>
        <v>#VALUE!</v>
      </c>
      <c r="F2920" s="6" t="e">
        <f t="shared" si="279"/>
        <v>#VALUE!</v>
      </c>
      <c r="H2920" s="6" t="str">
        <f>IFERROR(IF(Table1[[#This Row],[Multi-lens? 1]]="No", 1, IF(Table1[[#This Row],[Multi-lens? 1]]="Dual", 2, IF(Table1[[#This Row],[Multi-lens? 1]]="Quad", 4, ""))),"")</f>
        <v/>
      </c>
      <c r="I2920" s="9" t="str">
        <f>IFERROR(Table1[[#This Row],[Name]],"")</f>
        <v/>
      </c>
      <c r="K2920" s="3" t="str">
        <f t="shared" si="274"/>
        <v/>
      </c>
      <c r="M2920" s="4" t="e">
        <f>IF(Table1[[#This Row],[Import to Gateway Calculator?]]="Yes",IFERROR(Table1[[#This Row],[Streaming Resolution '[MP']]],""),0)</f>
        <v>#VALUE!</v>
      </c>
      <c r="N2920" s="4" t="e">
        <f>IF(Table1[[#This Row],[Import to Gateway Calculator?]]="Yes",IFERROR(Table1[[#This Row],[Recording Resolution '[MP']]],""),0)</f>
        <v>#VALUE!</v>
      </c>
      <c r="O2920" s="4" t="e">
        <f>IF(Table1[[#This Row],[Import to Gateway Calculator?]]="Yes",IFERROR(Table1[[#This Row],[Frame Rate '[FPS'] 1]],""),0)</f>
        <v>#VALUE!</v>
      </c>
      <c r="P2920" s="4" t="e">
        <f>IF(Table1[[#This Row],[Import to Gateway Calculator?]]="Yes",IFERROR(Table1[[#This Row],[Days of Storage 1]],""),0)</f>
        <v>#VALUE!</v>
      </c>
    </row>
    <row r="2921" spans="1:16" x14ac:dyDescent="0.25">
      <c r="A2921" s="5" t="e">
        <f t="shared" si="275"/>
        <v>#VALUE!</v>
      </c>
      <c r="B2921" s="6" t="str">
        <f>IFERROR(IF(Table1[[#This Row],[Multi-lens? 1]]="No", 1, IF(Table1[[#This Row],[Multi-lens? 1]]="Dual", 2, IF(Table1[[#This Row],[Multi-lens? 1]]="Quad", 4, ""))),"")</f>
        <v/>
      </c>
      <c r="C2921" s="6" t="e">
        <f t="shared" si="276"/>
        <v>#VALUE!</v>
      </c>
      <c r="D2921" s="6" t="e">
        <f t="shared" si="277"/>
        <v>#VALUE!</v>
      </c>
      <c r="E2921" s="6" t="e">
        <f t="shared" si="278"/>
        <v>#VALUE!</v>
      </c>
      <c r="F2921" s="6" t="e">
        <f t="shared" si="279"/>
        <v>#VALUE!</v>
      </c>
      <c r="H2921" s="6" t="str">
        <f>IFERROR(IF(Table1[[#This Row],[Multi-lens? 1]]="No", 1, IF(Table1[[#This Row],[Multi-lens? 1]]="Dual", 2, IF(Table1[[#This Row],[Multi-lens? 1]]="Quad", 4, ""))),"")</f>
        <v/>
      </c>
      <c r="I2921" s="9" t="str">
        <f>IFERROR(Table1[[#This Row],[Name]],"")</f>
        <v/>
      </c>
      <c r="K2921" s="3" t="str">
        <f t="shared" si="274"/>
        <v/>
      </c>
      <c r="M2921" s="4" t="e">
        <f>IF(Table1[[#This Row],[Import to Gateway Calculator?]]="Yes",IFERROR(Table1[[#This Row],[Streaming Resolution '[MP']]],""),0)</f>
        <v>#VALUE!</v>
      </c>
      <c r="N2921" s="4" t="e">
        <f>IF(Table1[[#This Row],[Import to Gateway Calculator?]]="Yes",IFERROR(Table1[[#This Row],[Recording Resolution '[MP']]],""),0)</f>
        <v>#VALUE!</v>
      </c>
      <c r="O2921" s="4" t="e">
        <f>IF(Table1[[#This Row],[Import to Gateway Calculator?]]="Yes",IFERROR(Table1[[#This Row],[Frame Rate '[FPS'] 1]],""),0)</f>
        <v>#VALUE!</v>
      </c>
      <c r="P2921" s="4" t="e">
        <f>IF(Table1[[#This Row],[Import to Gateway Calculator?]]="Yes",IFERROR(Table1[[#This Row],[Days of Storage 1]],""),0)</f>
        <v>#VALUE!</v>
      </c>
    </row>
    <row r="2922" spans="1:16" x14ac:dyDescent="0.25">
      <c r="A2922" s="5" t="e">
        <f t="shared" si="275"/>
        <v>#VALUE!</v>
      </c>
      <c r="B2922" s="6" t="str">
        <f>IFERROR(IF(Table1[[#This Row],[Multi-lens? 1]]="No", 1, IF(Table1[[#This Row],[Multi-lens? 1]]="Dual", 2, IF(Table1[[#This Row],[Multi-lens? 1]]="Quad", 4, ""))),"")</f>
        <v/>
      </c>
      <c r="C2922" s="6" t="e">
        <f t="shared" si="276"/>
        <v>#VALUE!</v>
      </c>
      <c r="D2922" s="6" t="e">
        <f t="shared" si="277"/>
        <v>#VALUE!</v>
      </c>
      <c r="E2922" s="6" t="e">
        <f t="shared" si="278"/>
        <v>#VALUE!</v>
      </c>
      <c r="F2922" s="6" t="e">
        <f t="shared" si="279"/>
        <v>#VALUE!</v>
      </c>
      <c r="H2922" s="6" t="str">
        <f>IFERROR(IF(Table1[[#This Row],[Multi-lens? 1]]="No", 1, IF(Table1[[#This Row],[Multi-lens? 1]]="Dual", 2, IF(Table1[[#This Row],[Multi-lens? 1]]="Quad", 4, ""))),"")</f>
        <v/>
      </c>
      <c r="I2922" s="9" t="str">
        <f>IFERROR(Table1[[#This Row],[Name]],"")</f>
        <v/>
      </c>
      <c r="K2922" s="3" t="str">
        <f t="shared" si="274"/>
        <v/>
      </c>
      <c r="M2922" s="4" t="e">
        <f>IF(Table1[[#This Row],[Import to Gateway Calculator?]]="Yes",IFERROR(Table1[[#This Row],[Streaming Resolution '[MP']]],""),0)</f>
        <v>#VALUE!</v>
      </c>
      <c r="N2922" s="4" t="e">
        <f>IF(Table1[[#This Row],[Import to Gateway Calculator?]]="Yes",IFERROR(Table1[[#This Row],[Recording Resolution '[MP']]],""),0)</f>
        <v>#VALUE!</v>
      </c>
      <c r="O2922" s="4" t="e">
        <f>IF(Table1[[#This Row],[Import to Gateway Calculator?]]="Yes",IFERROR(Table1[[#This Row],[Frame Rate '[FPS'] 1]],""),0)</f>
        <v>#VALUE!</v>
      </c>
      <c r="P2922" s="4" t="e">
        <f>IF(Table1[[#This Row],[Import to Gateway Calculator?]]="Yes",IFERROR(Table1[[#This Row],[Days of Storage 1]],""),0)</f>
        <v>#VALUE!</v>
      </c>
    </row>
    <row r="2923" spans="1:16" x14ac:dyDescent="0.25">
      <c r="A2923" s="5" t="e">
        <f t="shared" si="275"/>
        <v>#VALUE!</v>
      </c>
      <c r="B2923" s="6" t="str">
        <f>IFERROR(IF(Table1[[#This Row],[Multi-lens? 1]]="No", 1, IF(Table1[[#This Row],[Multi-lens? 1]]="Dual", 2, IF(Table1[[#This Row],[Multi-lens? 1]]="Quad", 4, ""))),"")</f>
        <v/>
      </c>
      <c r="C2923" s="6" t="e">
        <f t="shared" si="276"/>
        <v>#VALUE!</v>
      </c>
      <c r="D2923" s="6" t="e">
        <f t="shared" si="277"/>
        <v>#VALUE!</v>
      </c>
      <c r="E2923" s="6" t="e">
        <f t="shared" si="278"/>
        <v>#VALUE!</v>
      </c>
      <c r="F2923" s="6" t="e">
        <f t="shared" si="279"/>
        <v>#VALUE!</v>
      </c>
      <c r="H2923" s="6" t="str">
        <f>IFERROR(IF(Table1[[#This Row],[Multi-lens? 1]]="No", 1, IF(Table1[[#This Row],[Multi-lens? 1]]="Dual", 2, IF(Table1[[#This Row],[Multi-lens? 1]]="Quad", 4, ""))),"")</f>
        <v/>
      </c>
      <c r="I2923" s="9" t="str">
        <f>IFERROR(Table1[[#This Row],[Name]],"")</f>
        <v/>
      </c>
      <c r="K2923" s="3" t="str">
        <f t="shared" si="274"/>
        <v/>
      </c>
      <c r="M2923" s="4" t="e">
        <f>IF(Table1[[#This Row],[Import to Gateway Calculator?]]="Yes",IFERROR(Table1[[#This Row],[Streaming Resolution '[MP']]],""),0)</f>
        <v>#VALUE!</v>
      </c>
      <c r="N2923" s="4" t="e">
        <f>IF(Table1[[#This Row],[Import to Gateway Calculator?]]="Yes",IFERROR(Table1[[#This Row],[Recording Resolution '[MP']]],""),0)</f>
        <v>#VALUE!</v>
      </c>
      <c r="O2923" s="4" t="e">
        <f>IF(Table1[[#This Row],[Import to Gateway Calculator?]]="Yes",IFERROR(Table1[[#This Row],[Frame Rate '[FPS'] 1]],""),0)</f>
        <v>#VALUE!</v>
      </c>
      <c r="P2923" s="4" t="e">
        <f>IF(Table1[[#This Row],[Import to Gateway Calculator?]]="Yes",IFERROR(Table1[[#This Row],[Days of Storage 1]],""),0)</f>
        <v>#VALUE!</v>
      </c>
    </row>
    <row r="2924" spans="1:16" x14ac:dyDescent="0.25">
      <c r="A2924" s="5" t="e">
        <f t="shared" si="275"/>
        <v>#VALUE!</v>
      </c>
      <c r="B2924" s="6" t="str">
        <f>IFERROR(IF(Table1[[#This Row],[Multi-lens? 1]]="No", 1, IF(Table1[[#This Row],[Multi-lens? 1]]="Dual", 2, IF(Table1[[#This Row],[Multi-lens? 1]]="Quad", 4, ""))),"")</f>
        <v/>
      </c>
      <c r="C2924" s="6" t="e">
        <f t="shared" si="276"/>
        <v>#VALUE!</v>
      </c>
      <c r="D2924" s="6" t="e">
        <f t="shared" si="277"/>
        <v>#VALUE!</v>
      </c>
      <c r="E2924" s="6" t="e">
        <f t="shared" si="278"/>
        <v>#VALUE!</v>
      </c>
      <c r="F2924" s="6" t="e">
        <f t="shared" si="279"/>
        <v>#VALUE!</v>
      </c>
      <c r="H2924" s="6" t="str">
        <f>IFERROR(IF(Table1[[#This Row],[Multi-lens? 1]]="No", 1, IF(Table1[[#This Row],[Multi-lens? 1]]="Dual", 2, IF(Table1[[#This Row],[Multi-lens? 1]]="Quad", 4, ""))),"")</f>
        <v/>
      </c>
      <c r="I2924" s="9" t="str">
        <f>IFERROR(Table1[[#This Row],[Name]],"")</f>
        <v/>
      </c>
      <c r="K2924" s="3" t="str">
        <f t="shared" si="274"/>
        <v/>
      </c>
      <c r="M2924" s="4" t="e">
        <f>IF(Table1[[#This Row],[Import to Gateway Calculator?]]="Yes",IFERROR(Table1[[#This Row],[Streaming Resolution '[MP']]],""),0)</f>
        <v>#VALUE!</v>
      </c>
      <c r="N2924" s="4" t="e">
        <f>IF(Table1[[#This Row],[Import to Gateway Calculator?]]="Yes",IFERROR(Table1[[#This Row],[Recording Resolution '[MP']]],""),0)</f>
        <v>#VALUE!</v>
      </c>
      <c r="O2924" s="4" t="e">
        <f>IF(Table1[[#This Row],[Import to Gateway Calculator?]]="Yes",IFERROR(Table1[[#This Row],[Frame Rate '[FPS'] 1]],""),0)</f>
        <v>#VALUE!</v>
      </c>
      <c r="P2924" s="4" t="e">
        <f>IF(Table1[[#This Row],[Import to Gateway Calculator?]]="Yes",IFERROR(Table1[[#This Row],[Days of Storage 1]],""),0)</f>
        <v>#VALUE!</v>
      </c>
    </row>
    <row r="2925" spans="1:16" x14ac:dyDescent="0.25">
      <c r="A2925" s="5" t="e">
        <f t="shared" si="275"/>
        <v>#VALUE!</v>
      </c>
      <c r="B2925" s="6" t="str">
        <f>IFERROR(IF(Table1[[#This Row],[Multi-lens? 1]]="No", 1, IF(Table1[[#This Row],[Multi-lens? 1]]="Dual", 2, IF(Table1[[#This Row],[Multi-lens? 1]]="Quad", 4, ""))),"")</f>
        <v/>
      </c>
      <c r="C2925" s="6" t="e">
        <f t="shared" si="276"/>
        <v>#VALUE!</v>
      </c>
      <c r="D2925" s="6" t="e">
        <f t="shared" si="277"/>
        <v>#VALUE!</v>
      </c>
      <c r="E2925" s="6" t="e">
        <f t="shared" si="278"/>
        <v>#VALUE!</v>
      </c>
      <c r="F2925" s="6" t="e">
        <f t="shared" si="279"/>
        <v>#VALUE!</v>
      </c>
      <c r="H2925" s="6" t="str">
        <f>IFERROR(IF(Table1[[#This Row],[Multi-lens? 1]]="No", 1, IF(Table1[[#This Row],[Multi-lens? 1]]="Dual", 2, IF(Table1[[#This Row],[Multi-lens? 1]]="Quad", 4, ""))),"")</f>
        <v/>
      </c>
      <c r="I2925" s="9" t="str">
        <f>IFERROR(Table1[[#This Row],[Name]],"")</f>
        <v/>
      </c>
      <c r="K2925" s="3" t="str">
        <f t="shared" si="274"/>
        <v/>
      </c>
      <c r="M2925" s="4" t="e">
        <f>IF(Table1[[#This Row],[Import to Gateway Calculator?]]="Yes",IFERROR(Table1[[#This Row],[Streaming Resolution '[MP']]],""),0)</f>
        <v>#VALUE!</v>
      </c>
      <c r="N2925" s="4" t="e">
        <f>IF(Table1[[#This Row],[Import to Gateway Calculator?]]="Yes",IFERROR(Table1[[#This Row],[Recording Resolution '[MP']]],""),0)</f>
        <v>#VALUE!</v>
      </c>
      <c r="O2925" s="4" t="e">
        <f>IF(Table1[[#This Row],[Import to Gateway Calculator?]]="Yes",IFERROR(Table1[[#This Row],[Frame Rate '[FPS'] 1]],""),0)</f>
        <v>#VALUE!</v>
      </c>
      <c r="P2925" s="4" t="e">
        <f>IF(Table1[[#This Row],[Import to Gateway Calculator?]]="Yes",IFERROR(Table1[[#This Row],[Days of Storage 1]],""),0)</f>
        <v>#VALUE!</v>
      </c>
    </row>
    <row r="2926" spans="1:16" x14ac:dyDescent="0.25">
      <c r="A2926" s="5" t="e">
        <f t="shared" si="275"/>
        <v>#VALUE!</v>
      </c>
      <c r="B2926" s="6" t="str">
        <f>IFERROR(IF(Table1[[#This Row],[Multi-lens? 1]]="No", 1, IF(Table1[[#This Row],[Multi-lens? 1]]="Dual", 2, IF(Table1[[#This Row],[Multi-lens? 1]]="Quad", 4, ""))),"")</f>
        <v/>
      </c>
      <c r="C2926" s="6" t="e">
        <f t="shared" si="276"/>
        <v>#VALUE!</v>
      </c>
      <c r="D2926" s="6" t="e">
        <f t="shared" si="277"/>
        <v>#VALUE!</v>
      </c>
      <c r="E2926" s="6" t="e">
        <f t="shared" si="278"/>
        <v>#VALUE!</v>
      </c>
      <c r="F2926" s="6" t="e">
        <f t="shared" si="279"/>
        <v>#VALUE!</v>
      </c>
      <c r="H2926" s="6" t="str">
        <f>IFERROR(IF(Table1[[#This Row],[Multi-lens? 1]]="No", 1, IF(Table1[[#This Row],[Multi-lens? 1]]="Dual", 2, IF(Table1[[#This Row],[Multi-lens? 1]]="Quad", 4, ""))),"")</f>
        <v/>
      </c>
      <c r="I2926" s="9" t="str">
        <f>IFERROR(Table1[[#This Row],[Name]],"")</f>
        <v/>
      </c>
      <c r="K2926" s="3" t="str">
        <f t="shared" si="274"/>
        <v/>
      </c>
      <c r="M2926" s="4" t="e">
        <f>IF(Table1[[#This Row],[Import to Gateway Calculator?]]="Yes",IFERROR(Table1[[#This Row],[Streaming Resolution '[MP']]],""),0)</f>
        <v>#VALUE!</v>
      </c>
      <c r="N2926" s="4" t="e">
        <f>IF(Table1[[#This Row],[Import to Gateway Calculator?]]="Yes",IFERROR(Table1[[#This Row],[Recording Resolution '[MP']]],""),0)</f>
        <v>#VALUE!</v>
      </c>
      <c r="O2926" s="4" t="e">
        <f>IF(Table1[[#This Row],[Import to Gateway Calculator?]]="Yes",IFERROR(Table1[[#This Row],[Frame Rate '[FPS'] 1]],""),0)</f>
        <v>#VALUE!</v>
      </c>
      <c r="P2926" s="4" t="e">
        <f>IF(Table1[[#This Row],[Import to Gateway Calculator?]]="Yes",IFERROR(Table1[[#This Row],[Days of Storage 1]],""),0)</f>
        <v>#VALUE!</v>
      </c>
    </row>
    <row r="2927" spans="1:16" x14ac:dyDescent="0.25">
      <c r="A2927" s="5" t="e">
        <f t="shared" si="275"/>
        <v>#VALUE!</v>
      </c>
      <c r="B2927" s="6" t="str">
        <f>IFERROR(IF(Table1[[#This Row],[Multi-lens? 1]]="No", 1, IF(Table1[[#This Row],[Multi-lens? 1]]="Dual", 2, IF(Table1[[#This Row],[Multi-lens? 1]]="Quad", 4, ""))),"")</f>
        <v/>
      </c>
      <c r="C2927" s="6" t="e">
        <f t="shared" si="276"/>
        <v>#VALUE!</v>
      </c>
      <c r="D2927" s="6" t="e">
        <f t="shared" si="277"/>
        <v>#VALUE!</v>
      </c>
      <c r="E2927" s="6" t="e">
        <f t="shared" si="278"/>
        <v>#VALUE!</v>
      </c>
      <c r="F2927" s="6" t="e">
        <f t="shared" si="279"/>
        <v>#VALUE!</v>
      </c>
      <c r="H2927" s="6" t="str">
        <f>IFERROR(IF(Table1[[#This Row],[Multi-lens? 1]]="No", 1, IF(Table1[[#This Row],[Multi-lens? 1]]="Dual", 2, IF(Table1[[#This Row],[Multi-lens? 1]]="Quad", 4, ""))),"")</f>
        <v/>
      </c>
      <c r="I2927" s="9" t="str">
        <f>IFERROR(Table1[[#This Row],[Name]],"")</f>
        <v/>
      </c>
      <c r="K2927" s="3" t="str">
        <f t="shared" si="274"/>
        <v/>
      </c>
      <c r="M2927" s="4" t="e">
        <f>IF(Table1[[#This Row],[Import to Gateway Calculator?]]="Yes",IFERROR(Table1[[#This Row],[Streaming Resolution '[MP']]],""),0)</f>
        <v>#VALUE!</v>
      </c>
      <c r="N2927" s="4" t="e">
        <f>IF(Table1[[#This Row],[Import to Gateway Calculator?]]="Yes",IFERROR(Table1[[#This Row],[Recording Resolution '[MP']]],""),0)</f>
        <v>#VALUE!</v>
      </c>
      <c r="O2927" s="4" t="e">
        <f>IF(Table1[[#This Row],[Import to Gateway Calculator?]]="Yes",IFERROR(Table1[[#This Row],[Frame Rate '[FPS'] 1]],""),0)</f>
        <v>#VALUE!</v>
      </c>
      <c r="P2927" s="4" t="e">
        <f>IF(Table1[[#This Row],[Import to Gateway Calculator?]]="Yes",IFERROR(Table1[[#This Row],[Days of Storage 1]],""),0)</f>
        <v>#VALUE!</v>
      </c>
    </row>
    <row r="2928" spans="1:16" x14ac:dyDescent="0.25">
      <c r="A2928" s="5" t="e">
        <f t="shared" si="275"/>
        <v>#VALUE!</v>
      </c>
      <c r="B2928" s="6" t="str">
        <f>IFERROR(IF(Table1[[#This Row],[Multi-lens? 1]]="No", 1, IF(Table1[[#This Row],[Multi-lens? 1]]="Dual", 2, IF(Table1[[#This Row],[Multi-lens? 1]]="Quad", 4, ""))),"")</f>
        <v/>
      </c>
      <c r="C2928" s="6" t="e">
        <f t="shared" si="276"/>
        <v>#VALUE!</v>
      </c>
      <c r="D2928" s="6" t="e">
        <f t="shared" si="277"/>
        <v>#VALUE!</v>
      </c>
      <c r="E2928" s="6" t="e">
        <f t="shared" si="278"/>
        <v>#VALUE!</v>
      </c>
      <c r="F2928" s="6" t="e">
        <f t="shared" si="279"/>
        <v>#VALUE!</v>
      </c>
      <c r="H2928" s="6" t="str">
        <f>IFERROR(IF(Table1[[#This Row],[Multi-lens? 1]]="No", 1, IF(Table1[[#This Row],[Multi-lens? 1]]="Dual", 2, IF(Table1[[#This Row],[Multi-lens? 1]]="Quad", 4, ""))),"")</f>
        <v/>
      </c>
      <c r="I2928" s="9" t="str">
        <f>IFERROR(Table1[[#This Row],[Name]],"")</f>
        <v/>
      </c>
      <c r="K2928" s="3" t="str">
        <f t="shared" si="274"/>
        <v/>
      </c>
      <c r="M2928" s="4" t="e">
        <f>IF(Table1[[#This Row],[Import to Gateway Calculator?]]="Yes",IFERROR(Table1[[#This Row],[Streaming Resolution '[MP']]],""),0)</f>
        <v>#VALUE!</v>
      </c>
      <c r="N2928" s="4" t="e">
        <f>IF(Table1[[#This Row],[Import to Gateway Calculator?]]="Yes",IFERROR(Table1[[#This Row],[Recording Resolution '[MP']]],""),0)</f>
        <v>#VALUE!</v>
      </c>
      <c r="O2928" s="4" t="e">
        <f>IF(Table1[[#This Row],[Import to Gateway Calculator?]]="Yes",IFERROR(Table1[[#This Row],[Frame Rate '[FPS'] 1]],""),0)</f>
        <v>#VALUE!</v>
      </c>
      <c r="P2928" s="4" t="e">
        <f>IF(Table1[[#This Row],[Import to Gateway Calculator?]]="Yes",IFERROR(Table1[[#This Row],[Days of Storage 1]],""),0)</f>
        <v>#VALUE!</v>
      </c>
    </row>
    <row r="2929" spans="1:16" x14ac:dyDescent="0.25">
      <c r="A2929" s="5" t="e">
        <f t="shared" si="275"/>
        <v>#VALUE!</v>
      </c>
      <c r="B2929" s="6" t="str">
        <f>IFERROR(IF(Table1[[#This Row],[Multi-lens? 1]]="No", 1, IF(Table1[[#This Row],[Multi-lens? 1]]="Dual", 2, IF(Table1[[#This Row],[Multi-lens? 1]]="Quad", 4, ""))),"")</f>
        <v/>
      </c>
      <c r="C2929" s="6" t="e">
        <f t="shared" si="276"/>
        <v>#VALUE!</v>
      </c>
      <c r="D2929" s="6" t="e">
        <f t="shared" si="277"/>
        <v>#VALUE!</v>
      </c>
      <c r="E2929" s="6" t="e">
        <f t="shared" si="278"/>
        <v>#VALUE!</v>
      </c>
      <c r="F2929" s="6" t="e">
        <f t="shared" si="279"/>
        <v>#VALUE!</v>
      </c>
      <c r="H2929" s="6" t="str">
        <f>IFERROR(IF(Table1[[#This Row],[Multi-lens? 1]]="No", 1, IF(Table1[[#This Row],[Multi-lens? 1]]="Dual", 2, IF(Table1[[#This Row],[Multi-lens? 1]]="Quad", 4, ""))),"")</f>
        <v/>
      </c>
      <c r="I2929" s="9" t="str">
        <f>IFERROR(Table1[[#This Row],[Name]],"")</f>
        <v/>
      </c>
      <c r="K2929" s="3" t="str">
        <f t="shared" si="274"/>
        <v/>
      </c>
      <c r="M2929" s="4" t="e">
        <f>IF(Table1[[#This Row],[Import to Gateway Calculator?]]="Yes",IFERROR(Table1[[#This Row],[Streaming Resolution '[MP']]],""),0)</f>
        <v>#VALUE!</v>
      </c>
      <c r="N2929" s="4" t="e">
        <f>IF(Table1[[#This Row],[Import to Gateway Calculator?]]="Yes",IFERROR(Table1[[#This Row],[Recording Resolution '[MP']]],""),0)</f>
        <v>#VALUE!</v>
      </c>
      <c r="O2929" s="4" t="e">
        <f>IF(Table1[[#This Row],[Import to Gateway Calculator?]]="Yes",IFERROR(Table1[[#This Row],[Frame Rate '[FPS'] 1]],""),0)</f>
        <v>#VALUE!</v>
      </c>
      <c r="P2929" s="4" t="e">
        <f>IF(Table1[[#This Row],[Import to Gateway Calculator?]]="Yes",IFERROR(Table1[[#This Row],[Days of Storage 1]],""),0)</f>
        <v>#VALUE!</v>
      </c>
    </row>
    <row r="2930" spans="1:16" x14ac:dyDescent="0.25">
      <c r="A2930" s="5" t="e">
        <f t="shared" si="275"/>
        <v>#VALUE!</v>
      </c>
      <c r="B2930" s="6" t="str">
        <f>IFERROR(IF(Table1[[#This Row],[Multi-lens? 1]]="No", 1, IF(Table1[[#This Row],[Multi-lens? 1]]="Dual", 2, IF(Table1[[#This Row],[Multi-lens? 1]]="Quad", 4, ""))),"")</f>
        <v/>
      </c>
      <c r="C2930" s="6" t="e">
        <f t="shared" si="276"/>
        <v>#VALUE!</v>
      </c>
      <c r="D2930" s="6" t="e">
        <f t="shared" si="277"/>
        <v>#VALUE!</v>
      </c>
      <c r="E2930" s="6" t="e">
        <f t="shared" si="278"/>
        <v>#VALUE!</v>
      </c>
      <c r="F2930" s="6" t="e">
        <f t="shared" si="279"/>
        <v>#VALUE!</v>
      </c>
      <c r="H2930" s="6" t="str">
        <f>IFERROR(IF(Table1[[#This Row],[Multi-lens? 1]]="No", 1, IF(Table1[[#This Row],[Multi-lens? 1]]="Dual", 2, IF(Table1[[#This Row],[Multi-lens? 1]]="Quad", 4, ""))),"")</f>
        <v/>
      </c>
      <c r="I2930" s="9" t="str">
        <f>IFERROR(Table1[[#This Row],[Name]],"")</f>
        <v/>
      </c>
      <c r="K2930" s="3" t="str">
        <f t="shared" si="274"/>
        <v/>
      </c>
      <c r="M2930" s="4" t="e">
        <f>IF(Table1[[#This Row],[Import to Gateway Calculator?]]="Yes",IFERROR(Table1[[#This Row],[Streaming Resolution '[MP']]],""),0)</f>
        <v>#VALUE!</v>
      </c>
      <c r="N2930" s="4" t="e">
        <f>IF(Table1[[#This Row],[Import to Gateway Calculator?]]="Yes",IFERROR(Table1[[#This Row],[Recording Resolution '[MP']]],""),0)</f>
        <v>#VALUE!</v>
      </c>
      <c r="O2930" s="4" t="e">
        <f>IF(Table1[[#This Row],[Import to Gateway Calculator?]]="Yes",IFERROR(Table1[[#This Row],[Frame Rate '[FPS'] 1]],""),0)</f>
        <v>#VALUE!</v>
      </c>
      <c r="P2930" s="4" t="e">
        <f>IF(Table1[[#This Row],[Import to Gateway Calculator?]]="Yes",IFERROR(Table1[[#This Row],[Days of Storage 1]],""),0)</f>
        <v>#VALUE!</v>
      </c>
    </row>
    <row r="2931" spans="1:16" x14ac:dyDescent="0.25">
      <c r="A2931" s="5" t="e">
        <f t="shared" si="275"/>
        <v>#VALUE!</v>
      </c>
      <c r="B2931" s="6" t="str">
        <f>IFERROR(IF(Table1[[#This Row],[Multi-lens? 1]]="No", 1, IF(Table1[[#This Row],[Multi-lens? 1]]="Dual", 2, IF(Table1[[#This Row],[Multi-lens? 1]]="Quad", 4, ""))),"")</f>
        <v/>
      </c>
      <c r="C2931" s="6" t="e">
        <f t="shared" si="276"/>
        <v>#VALUE!</v>
      </c>
      <c r="D2931" s="6" t="e">
        <f t="shared" si="277"/>
        <v>#VALUE!</v>
      </c>
      <c r="E2931" s="6" t="e">
        <f t="shared" si="278"/>
        <v>#VALUE!</v>
      </c>
      <c r="F2931" s="6" t="e">
        <f t="shared" si="279"/>
        <v>#VALUE!</v>
      </c>
      <c r="H2931" s="6" t="str">
        <f>IFERROR(IF(Table1[[#This Row],[Multi-lens? 1]]="No", 1, IF(Table1[[#This Row],[Multi-lens? 1]]="Dual", 2, IF(Table1[[#This Row],[Multi-lens? 1]]="Quad", 4, ""))),"")</f>
        <v/>
      </c>
      <c r="I2931" s="9" t="str">
        <f>IFERROR(Table1[[#This Row],[Name]],"")</f>
        <v/>
      </c>
      <c r="K2931" s="3" t="str">
        <f t="shared" si="274"/>
        <v/>
      </c>
      <c r="M2931" s="4" t="e">
        <f>IF(Table1[[#This Row],[Import to Gateway Calculator?]]="Yes",IFERROR(Table1[[#This Row],[Streaming Resolution '[MP']]],""),0)</f>
        <v>#VALUE!</v>
      </c>
      <c r="N2931" s="4" t="e">
        <f>IF(Table1[[#This Row],[Import to Gateway Calculator?]]="Yes",IFERROR(Table1[[#This Row],[Recording Resolution '[MP']]],""),0)</f>
        <v>#VALUE!</v>
      </c>
      <c r="O2931" s="4" t="e">
        <f>IF(Table1[[#This Row],[Import to Gateway Calculator?]]="Yes",IFERROR(Table1[[#This Row],[Frame Rate '[FPS'] 1]],""),0)</f>
        <v>#VALUE!</v>
      </c>
      <c r="P2931" s="4" t="e">
        <f>IF(Table1[[#This Row],[Import to Gateway Calculator?]]="Yes",IFERROR(Table1[[#This Row],[Days of Storage 1]],""),0)</f>
        <v>#VALUE!</v>
      </c>
    </row>
    <row r="2932" spans="1:16" x14ac:dyDescent="0.25">
      <c r="A2932" s="5" t="e">
        <f t="shared" si="275"/>
        <v>#VALUE!</v>
      </c>
      <c r="B2932" s="6" t="str">
        <f>IFERROR(IF(Table1[[#This Row],[Multi-lens? 1]]="No", 1, IF(Table1[[#This Row],[Multi-lens? 1]]="Dual", 2, IF(Table1[[#This Row],[Multi-lens? 1]]="Quad", 4, ""))),"")</f>
        <v/>
      </c>
      <c r="C2932" s="6" t="e">
        <f t="shared" si="276"/>
        <v>#VALUE!</v>
      </c>
      <c r="D2932" s="6" t="e">
        <f t="shared" si="277"/>
        <v>#VALUE!</v>
      </c>
      <c r="E2932" s="6" t="e">
        <f t="shared" si="278"/>
        <v>#VALUE!</v>
      </c>
      <c r="F2932" s="6" t="e">
        <f t="shared" si="279"/>
        <v>#VALUE!</v>
      </c>
      <c r="H2932" s="6" t="str">
        <f>IFERROR(IF(Table1[[#This Row],[Multi-lens? 1]]="No", 1, IF(Table1[[#This Row],[Multi-lens? 1]]="Dual", 2, IF(Table1[[#This Row],[Multi-lens? 1]]="Quad", 4, ""))),"")</f>
        <v/>
      </c>
      <c r="I2932" s="9" t="str">
        <f>IFERROR(Table1[[#This Row],[Name]],"")</f>
        <v/>
      </c>
      <c r="K2932" s="3" t="str">
        <f t="shared" si="274"/>
        <v/>
      </c>
      <c r="M2932" s="4" t="e">
        <f>IF(Table1[[#This Row],[Import to Gateway Calculator?]]="Yes",IFERROR(Table1[[#This Row],[Streaming Resolution '[MP']]],""),0)</f>
        <v>#VALUE!</v>
      </c>
      <c r="N2932" s="4" t="e">
        <f>IF(Table1[[#This Row],[Import to Gateway Calculator?]]="Yes",IFERROR(Table1[[#This Row],[Recording Resolution '[MP']]],""),0)</f>
        <v>#VALUE!</v>
      </c>
      <c r="O2932" s="4" t="e">
        <f>IF(Table1[[#This Row],[Import to Gateway Calculator?]]="Yes",IFERROR(Table1[[#This Row],[Frame Rate '[FPS'] 1]],""),0)</f>
        <v>#VALUE!</v>
      </c>
      <c r="P2932" s="4" t="e">
        <f>IF(Table1[[#This Row],[Import to Gateway Calculator?]]="Yes",IFERROR(Table1[[#This Row],[Days of Storage 1]],""),0)</f>
        <v>#VALUE!</v>
      </c>
    </row>
    <row r="2933" spans="1:16" x14ac:dyDescent="0.25">
      <c r="A2933" s="5" t="e">
        <f t="shared" si="275"/>
        <v>#VALUE!</v>
      </c>
      <c r="B2933" s="6" t="str">
        <f>IFERROR(IF(Table1[[#This Row],[Multi-lens? 1]]="No", 1, IF(Table1[[#This Row],[Multi-lens? 1]]="Dual", 2, IF(Table1[[#This Row],[Multi-lens? 1]]="Quad", 4, ""))),"")</f>
        <v/>
      </c>
      <c r="C2933" s="6" t="e">
        <f t="shared" si="276"/>
        <v>#VALUE!</v>
      </c>
      <c r="D2933" s="6" t="e">
        <f t="shared" si="277"/>
        <v>#VALUE!</v>
      </c>
      <c r="E2933" s="6" t="e">
        <f t="shared" si="278"/>
        <v>#VALUE!</v>
      </c>
      <c r="F2933" s="6" t="e">
        <f t="shared" si="279"/>
        <v>#VALUE!</v>
      </c>
      <c r="H2933" s="6" t="str">
        <f>IFERROR(IF(Table1[[#This Row],[Multi-lens? 1]]="No", 1, IF(Table1[[#This Row],[Multi-lens? 1]]="Dual", 2, IF(Table1[[#This Row],[Multi-lens? 1]]="Quad", 4, ""))),"")</f>
        <v/>
      </c>
      <c r="I2933" s="9" t="str">
        <f>IFERROR(Table1[[#This Row],[Name]],"")</f>
        <v/>
      </c>
      <c r="K2933" s="3" t="str">
        <f t="shared" si="274"/>
        <v/>
      </c>
      <c r="M2933" s="4" t="e">
        <f>IF(Table1[[#This Row],[Import to Gateway Calculator?]]="Yes",IFERROR(Table1[[#This Row],[Streaming Resolution '[MP']]],""),0)</f>
        <v>#VALUE!</v>
      </c>
      <c r="N2933" s="4" t="e">
        <f>IF(Table1[[#This Row],[Import to Gateway Calculator?]]="Yes",IFERROR(Table1[[#This Row],[Recording Resolution '[MP']]],""),0)</f>
        <v>#VALUE!</v>
      </c>
      <c r="O2933" s="4" t="e">
        <f>IF(Table1[[#This Row],[Import to Gateway Calculator?]]="Yes",IFERROR(Table1[[#This Row],[Frame Rate '[FPS'] 1]],""),0)</f>
        <v>#VALUE!</v>
      </c>
      <c r="P2933" s="4" t="e">
        <f>IF(Table1[[#This Row],[Import to Gateway Calculator?]]="Yes",IFERROR(Table1[[#This Row],[Days of Storage 1]],""),0)</f>
        <v>#VALUE!</v>
      </c>
    </row>
    <row r="2934" spans="1:16" x14ac:dyDescent="0.25">
      <c r="A2934" s="5" t="e">
        <f t="shared" si="275"/>
        <v>#VALUE!</v>
      </c>
      <c r="B2934" s="6" t="str">
        <f>IFERROR(IF(Table1[[#This Row],[Multi-lens? 1]]="No", 1, IF(Table1[[#This Row],[Multi-lens? 1]]="Dual", 2, IF(Table1[[#This Row],[Multi-lens? 1]]="Quad", 4, ""))),"")</f>
        <v/>
      </c>
      <c r="C2934" s="6" t="e">
        <f t="shared" si="276"/>
        <v>#VALUE!</v>
      </c>
      <c r="D2934" s="6" t="e">
        <f t="shared" si="277"/>
        <v>#VALUE!</v>
      </c>
      <c r="E2934" s="6" t="e">
        <f t="shared" si="278"/>
        <v>#VALUE!</v>
      </c>
      <c r="F2934" s="6" t="e">
        <f t="shared" si="279"/>
        <v>#VALUE!</v>
      </c>
      <c r="H2934" s="6" t="str">
        <f>IFERROR(IF(Table1[[#This Row],[Multi-lens? 1]]="No", 1, IF(Table1[[#This Row],[Multi-lens? 1]]="Dual", 2, IF(Table1[[#This Row],[Multi-lens? 1]]="Quad", 4, ""))),"")</f>
        <v/>
      </c>
      <c r="I2934" s="9" t="str">
        <f>IFERROR(Table1[[#This Row],[Name]],"")</f>
        <v/>
      </c>
      <c r="K2934" s="3" t="str">
        <f t="shared" si="274"/>
        <v/>
      </c>
      <c r="M2934" s="4" t="e">
        <f>IF(Table1[[#This Row],[Import to Gateway Calculator?]]="Yes",IFERROR(Table1[[#This Row],[Streaming Resolution '[MP']]],""),0)</f>
        <v>#VALUE!</v>
      </c>
      <c r="N2934" s="4" t="e">
        <f>IF(Table1[[#This Row],[Import to Gateway Calculator?]]="Yes",IFERROR(Table1[[#This Row],[Recording Resolution '[MP']]],""),0)</f>
        <v>#VALUE!</v>
      </c>
      <c r="O2934" s="4" t="e">
        <f>IF(Table1[[#This Row],[Import to Gateway Calculator?]]="Yes",IFERROR(Table1[[#This Row],[Frame Rate '[FPS'] 1]],""),0)</f>
        <v>#VALUE!</v>
      </c>
      <c r="P2934" s="4" t="e">
        <f>IF(Table1[[#This Row],[Import to Gateway Calculator?]]="Yes",IFERROR(Table1[[#This Row],[Days of Storage 1]],""),0)</f>
        <v>#VALUE!</v>
      </c>
    </row>
    <row r="2935" spans="1:16" x14ac:dyDescent="0.25">
      <c r="A2935" s="5" t="e">
        <f t="shared" si="275"/>
        <v>#VALUE!</v>
      </c>
      <c r="B2935" s="6" t="str">
        <f>IFERROR(IF(Table1[[#This Row],[Multi-lens? 1]]="No", 1, IF(Table1[[#This Row],[Multi-lens? 1]]="Dual", 2, IF(Table1[[#This Row],[Multi-lens? 1]]="Quad", 4, ""))),"")</f>
        <v/>
      </c>
      <c r="C2935" s="6" t="e">
        <f t="shared" si="276"/>
        <v>#VALUE!</v>
      </c>
      <c r="D2935" s="6" t="e">
        <f t="shared" si="277"/>
        <v>#VALUE!</v>
      </c>
      <c r="E2935" s="6" t="e">
        <f t="shared" si="278"/>
        <v>#VALUE!</v>
      </c>
      <c r="F2935" s="6" t="e">
        <f t="shared" si="279"/>
        <v>#VALUE!</v>
      </c>
      <c r="H2935" s="6" t="str">
        <f>IFERROR(IF(Table1[[#This Row],[Multi-lens? 1]]="No", 1, IF(Table1[[#This Row],[Multi-lens? 1]]="Dual", 2, IF(Table1[[#This Row],[Multi-lens? 1]]="Quad", 4, ""))),"")</f>
        <v/>
      </c>
      <c r="I2935" s="9" t="str">
        <f>IFERROR(Table1[[#This Row],[Name]],"")</f>
        <v/>
      </c>
      <c r="K2935" s="3" t="str">
        <f t="shared" si="274"/>
        <v/>
      </c>
      <c r="M2935" s="4" t="e">
        <f>IF(Table1[[#This Row],[Import to Gateway Calculator?]]="Yes",IFERROR(Table1[[#This Row],[Streaming Resolution '[MP']]],""),0)</f>
        <v>#VALUE!</v>
      </c>
      <c r="N2935" s="4" t="e">
        <f>IF(Table1[[#This Row],[Import to Gateway Calculator?]]="Yes",IFERROR(Table1[[#This Row],[Recording Resolution '[MP']]],""),0)</f>
        <v>#VALUE!</v>
      </c>
      <c r="O2935" s="4" t="e">
        <f>IF(Table1[[#This Row],[Import to Gateway Calculator?]]="Yes",IFERROR(Table1[[#This Row],[Frame Rate '[FPS'] 1]],""),0)</f>
        <v>#VALUE!</v>
      </c>
      <c r="P2935" s="4" t="e">
        <f>IF(Table1[[#This Row],[Import to Gateway Calculator?]]="Yes",IFERROR(Table1[[#This Row],[Days of Storage 1]],""),0)</f>
        <v>#VALUE!</v>
      </c>
    </row>
    <row r="2936" spans="1:16" x14ac:dyDescent="0.25">
      <c r="A2936" s="5" t="e">
        <f t="shared" si="275"/>
        <v>#VALUE!</v>
      </c>
      <c r="B2936" s="6" t="str">
        <f>IFERROR(IF(Table1[[#This Row],[Multi-lens? 1]]="No", 1, IF(Table1[[#This Row],[Multi-lens? 1]]="Dual", 2, IF(Table1[[#This Row],[Multi-lens? 1]]="Quad", 4, ""))),"")</f>
        <v/>
      </c>
      <c r="C2936" s="6" t="e">
        <f t="shared" si="276"/>
        <v>#VALUE!</v>
      </c>
      <c r="D2936" s="6" t="e">
        <f t="shared" si="277"/>
        <v>#VALUE!</v>
      </c>
      <c r="E2936" s="6" t="e">
        <f t="shared" si="278"/>
        <v>#VALUE!</v>
      </c>
      <c r="F2936" s="6" t="e">
        <f t="shared" si="279"/>
        <v>#VALUE!</v>
      </c>
      <c r="H2936" s="6" t="str">
        <f>IFERROR(IF(Table1[[#This Row],[Multi-lens? 1]]="No", 1, IF(Table1[[#This Row],[Multi-lens? 1]]="Dual", 2, IF(Table1[[#This Row],[Multi-lens? 1]]="Quad", 4, ""))),"")</f>
        <v/>
      </c>
      <c r="I2936" s="9" t="str">
        <f>IFERROR(Table1[[#This Row],[Name]],"")</f>
        <v/>
      </c>
      <c r="K2936" s="3" t="str">
        <f t="shared" si="274"/>
        <v/>
      </c>
      <c r="M2936" s="4" t="e">
        <f>IF(Table1[[#This Row],[Import to Gateway Calculator?]]="Yes",IFERROR(Table1[[#This Row],[Streaming Resolution '[MP']]],""),0)</f>
        <v>#VALUE!</v>
      </c>
      <c r="N2936" s="4" t="e">
        <f>IF(Table1[[#This Row],[Import to Gateway Calculator?]]="Yes",IFERROR(Table1[[#This Row],[Recording Resolution '[MP']]],""),0)</f>
        <v>#VALUE!</v>
      </c>
      <c r="O2936" s="4" t="e">
        <f>IF(Table1[[#This Row],[Import to Gateway Calculator?]]="Yes",IFERROR(Table1[[#This Row],[Frame Rate '[FPS'] 1]],""),0)</f>
        <v>#VALUE!</v>
      </c>
      <c r="P2936" s="4" t="e">
        <f>IF(Table1[[#This Row],[Import to Gateway Calculator?]]="Yes",IFERROR(Table1[[#This Row],[Days of Storage 1]],""),0)</f>
        <v>#VALUE!</v>
      </c>
    </row>
    <row r="2937" spans="1:16" x14ac:dyDescent="0.25">
      <c r="A2937" s="5" t="e">
        <f t="shared" si="275"/>
        <v>#VALUE!</v>
      </c>
      <c r="B2937" s="6" t="str">
        <f>IFERROR(IF(Table1[[#This Row],[Multi-lens? 1]]="No", 1, IF(Table1[[#This Row],[Multi-lens? 1]]="Dual", 2, IF(Table1[[#This Row],[Multi-lens? 1]]="Quad", 4, ""))),"")</f>
        <v/>
      </c>
      <c r="C2937" s="6" t="e">
        <f t="shared" si="276"/>
        <v>#VALUE!</v>
      </c>
      <c r="D2937" s="6" t="e">
        <f t="shared" si="277"/>
        <v>#VALUE!</v>
      </c>
      <c r="E2937" s="6" t="e">
        <f t="shared" si="278"/>
        <v>#VALUE!</v>
      </c>
      <c r="F2937" s="6" t="e">
        <f t="shared" si="279"/>
        <v>#VALUE!</v>
      </c>
      <c r="H2937" s="6" t="str">
        <f>IFERROR(IF(Table1[[#This Row],[Multi-lens? 1]]="No", 1, IF(Table1[[#This Row],[Multi-lens? 1]]="Dual", 2, IF(Table1[[#This Row],[Multi-lens? 1]]="Quad", 4, ""))),"")</f>
        <v/>
      </c>
      <c r="I2937" s="9" t="str">
        <f>IFERROR(Table1[[#This Row],[Name]],"")</f>
        <v/>
      </c>
      <c r="K2937" s="3" t="str">
        <f t="shared" si="274"/>
        <v/>
      </c>
      <c r="M2937" s="4" t="e">
        <f>IF(Table1[[#This Row],[Import to Gateway Calculator?]]="Yes",IFERROR(Table1[[#This Row],[Streaming Resolution '[MP']]],""),0)</f>
        <v>#VALUE!</v>
      </c>
      <c r="N2937" s="4" t="e">
        <f>IF(Table1[[#This Row],[Import to Gateway Calculator?]]="Yes",IFERROR(Table1[[#This Row],[Recording Resolution '[MP']]],""),0)</f>
        <v>#VALUE!</v>
      </c>
      <c r="O2937" s="4" t="e">
        <f>IF(Table1[[#This Row],[Import to Gateway Calculator?]]="Yes",IFERROR(Table1[[#This Row],[Frame Rate '[FPS'] 1]],""),0)</f>
        <v>#VALUE!</v>
      </c>
      <c r="P2937" s="4" t="e">
        <f>IF(Table1[[#This Row],[Import to Gateway Calculator?]]="Yes",IFERROR(Table1[[#This Row],[Days of Storage 1]],""),0)</f>
        <v>#VALUE!</v>
      </c>
    </row>
    <row r="2938" spans="1:16" x14ac:dyDescent="0.25">
      <c r="A2938" s="5" t="e">
        <f t="shared" si="275"/>
        <v>#VALUE!</v>
      </c>
      <c r="B2938" s="6" t="str">
        <f>IFERROR(IF(Table1[[#This Row],[Multi-lens? 1]]="No", 1, IF(Table1[[#This Row],[Multi-lens? 1]]="Dual", 2, IF(Table1[[#This Row],[Multi-lens? 1]]="Quad", 4, ""))),"")</f>
        <v/>
      </c>
      <c r="C2938" s="6" t="e">
        <f t="shared" si="276"/>
        <v>#VALUE!</v>
      </c>
      <c r="D2938" s="6" t="e">
        <f t="shared" si="277"/>
        <v>#VALUE!</v>
      </c>
      <c r="E2938" s="6" t="e">
        <f t="shared" si="278"/>
        <v>#VALUE!</v>
      </c>
      <c r="F2938" s="6" t="e">
        <f t="shared" si="279"/>
        <v>#VALUE!</v>
      </c>
      <c r="H2938" s="6" t="str">
        <f>IFERROR(IF(Table1[[#This Row],[Multi-lens? 1]]="No", 1, IF(Table1[[#This Row],[Multi-lens? 1]]="Dual", 2, IF(Table1[[#This Row],[Multi-lens? 1]]="Quad", 4, ""))),"")</f>
        <v/>
      </c>
      <c r="I2938" s="9" t="str">
        <f>IFERROR(Table1[[#This Row],[Name]],"")</f>
        <v/>
      </c>
      <c r="K2938" s="3" t="str">
        <f t="shared" si="274"/>
        <v/>
      </c>
      <c r="M2938" s="4" t="e">
        <f>IF(Table1[[#This Row],[Import to Gateway Calculator?]]="Yes",IFERROR(Table1[[#This Row],[Streaming Resolution '[MP']]],""),0)</f>
        <v>#VALUE!</v>
      </c>
      <c r="N2938" s="4" t="e">
        <f>IF(Table1[[#This Row],[Import to Gateway Calculator?]]="Yes",IFERROR(Table1[[#This Row],[Recording Resolution '[MP']]],""),0)</f>
        <v>#VALUE!</v>
      </c>
      <c r="O2938" s="4" t="e">
        <f>IF(Table1[[#This Row],[Import to Gateway Calculator?]]="Yes",IFERROR(Table1[[#This Row],[Frame Rate '[FPS'] 1]],""),0)</f>
        <v>#VALUE!</v>
      </c>
      <c r="P2938" s="4" t="e">
        <f>IF(Table1[[#This Row],[Import to Gateway Calculator?]]="Yes",IFERROR(Table1[[#This Row],[Days of Storage 1]],""),0)</f>
        <v>#VALUE!</v>
      </c>
    </row>
    <row r="2939" spans="1:16" x14ac:dyDescent="0.25">
      <c r="A2939" s="5" t="e">
        <f t="shared" si="275"/>
        <v>#VALUE!</v>
      </c>
      <c r="B2939" s="6" t="str">
        <f>IFERROR(IF(Table1[[#This Row],[Multi-lens? 1]]="No", 1, IF(Table1[[#This Row],[Multi-lens? 1]]="Dual", 2, IF(Table1[[#This Row],[Multi-lens? 1]]="Quad", 4, ""))),"")</f>
        <v/>
      </c>
      <c r="C2939" s="6" t="e">
        <f t="shared" si="276"/>
        <v>#VALUE!</v>
      </c>
      <c r="D2939" s="6" t="e">
        <f t="shared" si="277"/>
        <v>#VALUE!</v>
      </c>
      <c r="E2939" s="6" t="e">
        <f t="shared" si="278"/>
        <v>#VALUE!</v>
      </c>
      <c r="F2939" s="6" t="e">
        <f t="shared" si="279"/>
        <v>#VALUE!</v>
      </c>
      <c r="H2939" s="6" t="str">
        <f>IFERROR(IF(Table1[[#This Row],[Multi-lens? 1]]="No", 1, IF(Table1[[#This Row],[Multi-lens? 1]]="Dual", 2, IF(Table1[[#This Row],[Multi-lens? 1]]="Quad", 4, ""))),"")</f>
        <v/>
      </c>
      <c r="I2939" s="9" t="str">
        <f>IFERROR(Table1[[#This Row],[Name]],"")</f>
        <v/>
      </c>
      <c r="K2939" s="3" t="str">
        <f t="shared" si="274"/>
        <v/>
      </c>
      <c r="M2939" s="4" t="e">
        <f>IF(Table1[[#This Row],[Import to Gateway Calculator?]]="Yes",IFERROR(Table1[[#This Row],[Streaming Resolution '[MP']]],""),0)</f>
        <v>#VALUE!</v>
      </c>
      <c r="N2939" s="4" t="e">
        <f>IF(Table1[[#This Row],[Import to Gateway Calculator?]]="Yes",IFERROR(Table1[[#This Row],[Recording Resolution '[MP']]],""),0)</f>
        <v>#VALUE!</v>
      </c>
      <c r="O2939" s="4" t="e">
        <f>IF(Table1[[#This Row],[Import to Gateway Calculator?]]="Yes",IFERROR(Table1[[#This Row],[Frame Rate '[FPS'] 1]],""),0)</f>
        <v>#VALUE!</v>
      </c>
      <c r="P2939" s="4" t="e">
        <f>IF(Table1[[#This Row],[Import to Gateway Calculator?]]="Yes",IFERROR(Table1[[#This Row],[Days of Storage 1]],""),0)</f>
        <v>#VALUE!</v>
      </c>
    </row>
    <row r="2940" spans="1:16" x14ac:dyDescent="0.25">
      <c r="A2940" s="5" t="e">
        <f t="shared" si="275"/>
        <v>#VALUE!</v>
      </c>
      <c r="B2940" s="6" t="str">
        <f>IFERROR(IF(Table1[[#This Row],[Multi-lens? 1]]="No", 1, IF(Table1[[#This Row],[Multi-lens? 1]]="Dual", 2, IF(Table1[[#This Row],[Multi-lens? 1]]="Quad", 4, ""))),"")</f>
        <v/>
      </c>
      <c r="C2940" s="6" t="e">
        <f t="shared" si="276"/>
        <v>#VALUE!</v>
      </c>
      <c r="D2940" s="6" t="e">
        <f t="shared" si="277"/>
        <v>#VALUE!</v>
      </c>
      <c r="E2940" s="6" t="e">
        <f t="shared" si="278"/>
        <v>#VALUE!</v>
      </c>
      <c r="F2940" s="6" t="e">
        <f t="shared" si="279"/>
        <v>#VALUE!</v>
      </c>
      <c r="H2940" s="6" t="str">
        <f>IFERROR(IF(Table1[[#This Row],[Multi-lens? 1]]="No", 1, IF(Table1[[#This Row],[Multi-lens? 1]]="Dual", 2, IF(Table1[[#This Row],[Multi-lens? 1]]="Quad", 4, ""))),"")</f>
        <v/>
      </c>
      <c r="I2940" s="9" t="str">
        <f>IFERROR(Table1[[#This Row],[Name]],"")</f>
        <v/>
      </c>
      <c r="K2940" s="3" t="str">
        <f t="shared" si="274"/>
        <v/>
      </c>
      <c r="M2940" s="4" t="e">
        <f>IF(Table1[[#This Row],[Import to Gateway Calculator?]]="Yes",IFERROR(Table1[[#This Row],[Streaming Resolution '[MP']]],""),0)</f>
        <v>#VALUE!</v>
      </c>
      <c r="N2940" s="4" t="e">
        <f>IF(Table1[[#This Row],[Import to Gateway Calculator?]]="Yes",IFERROR(Table1[[#This Row],[Recording Resolution '[MP']]],""),0)</f>
        <v>#VALUE!</v>
      </c>
      <c r="O2940" s="4" t="e">
        <f>IF(Table1[[#This Row],[Import to Gateway Calculator?]]="Yes",IFERROR(Table1[[#This Row],[Frame Rate '[FPS'] 1]],""),0)</f>
        <v>#VALUE!</v>
      </c>
      <c r="P2940" s="4" t="e">
        <f>IF(Table1[[#This Row],[Import to Gateway Calculator?]]="Yes",IFERROR(Table1[[#This Row],[Days of Storage 1]],""),0)</f>
        <v>#VALUE!</v>
      </c>
    </row>
    <row r="2941" spans="1:16" x14ac:dyDescent="0.25">
      <c r="A2941" s="5" t="e">
        <f t="shared" si="275"/>
        <v>#VALUE!</v>
      </c>
      <c r="B2941" s="6" t="str">
        <f>IFERROR(IF(Table1[[#This Row],[Multi-lens? 1]]="No", 1, IF(Table1[[#This Row],[Multi-lens? 1]]="Dual", 2, IF(Table1[[#This Row],[Multi-lens? 1]]="Quad", 4, ""))),"")</f>
        <v/>
      </c>
      <c r="C2941" s="6" t="e">
        <f t="shared" si="276"/>
        <v>#VALUE!</v>
      </c>
      <c r="D2941" s="6" t="e">
        <f t="shared" si="277"/>
        <v>#VALUE!</v>
      </c>
      <c r="E2941" s="6" t="e">
        <f t="shared" si="278"/>
        <v>#VALUE!</v>
      </c>
      <c r="F2941" s="6" t="e">
        <f t="shared" si="279"/>
        <v>#VALUE!</v>
      </c>
      <c r="H2941" s="6" t="str">
        <f>IFERROR(IF(Table1[[#This Row],[Multi-lens? 1]]="No", 1, IF(Table1[[#This Row],[Multi-lens? 1]]="Dual", 2, IF(Table1[[#This Row],[Multi-lens? 1]]="Quad", 4, ""))),"")</f>
        <v/>
      </c>
      <c r="I2941" s="9" t="str">
        <f>IFERROR(Table1[[#This Row],[Name]],"")</f>
        <v/>
      </c>
      <c r="K2941" s="3" t="str">
        <f t="shared" si="274"/>
        <v/>
      </c>
      <c r="M2941" s="4" t="e">
        <f>IF(Table1[[#This Row],[Import to Gateway Calculator?]]="Yes",IFERROR(Table1[[#This Row],[Streaming Resolution '[MP']]],""),0)</f>
        <v>#VALUE!</v>
      </c>
      <c r="N2941" s="4" t="e">
        <f>IF(Table1[[#This Row],[Import to Gateway Calculator?]]="Yes",IFERROR(Table1[[#This Row],[Recording Resolution '[MP']]],""),0)</f>
        <v>#VALUE!</v>
      </c>
      <c r="O2941" s="4" t="e">
        <f>IF(Table1[[#This Row],[Import to Gateway Calculator?]]="Yes",IFERROR(Table1[[#This Row],[Frame Rate '[FPS'] 1]],""),0)</f>
        <v>#VALUE!</v>
      </c>
      <c r="P2941" s="4" t="e">
        <f>IF(Table1[[#This Row],[Import to Gateway Calculator?]]="Yes",IFERROR(Table1[[#This Row],[Days of Storage 1]],""),0)</f>
        <v>#VALUE!</v>
      </c>
    </row>
    <row r="2942" spans="1:16" x14ac:dyDescent="0.25">
      <c r="A2942" s="5" t="e">
        <f t="shared" si="275"/>
        <v>#VALUE!</v>
      </c>
      <c r="B2942" s="6" t="str">
        <f>IFERROR(IF(Table1[[#This Row],[Multi-lens? 1]]="No", 1, IF(Table1[[#This Row],[Multi-lens? 1]]="Dual", 2, IF(Table1[[#This Row],[Multi-lens? 1]]="Quad", 4, ""))),"")</f>
        <v/>
      </c>
      <c r="C2942" s="6" t="e">
        <f t="shared" si="276"/>
        <v>#VALUE!</v>
      </c>
      <c r="D2942" s="6" t="e">
        <f t="shared" si="277"/>
        <v>#VALUE!</v>
      </c>
      <c r="E2942" s="6" t="e">
        <f t="shared" si="278"/>
        <v>#VALUE!</v>
      </c>
      <c r="F2942" s="6" t="e">
        <f t="shared" si="279"/>
        <v>#VALUE!</v>
      </c>
      <c r="H2942" s="6" t="str">
        <f>IFERROR(IF(Table1[[#This Row],[Multi-lens? 1]]="No", 1, IF(Table1[[#This Row],[Multi-lens? 1]]="Dual", 2, IF(Table1[[#This Row],[Multi-lens? 1]]="Quad", 4, ""))),"")</f>
        <v/>
      </c>
      <c r="I2942" s="9" t="str">
        <f>IFERROR(Table1[[#This Row],[Name]],"")</f>
        <v/>
      </c>
      <c r="K2942" s="3" t="str">
        <f t="shared" si="274"/>
        <v/>
      </c>
      <c r="M2942" s="4" t="e">
        <f>IF(Table1[[#This Row],[Import to Gateway Calculator?]]="Yes",IFERROR(Table1[[#This Row],[Streaming Resolution '[MP']]],""),0)</f>
        <v>#VALUE!</v>
      </c>
      <c r="N2942" s="4" t="e">
        <f>IF(Table1[[#This Row],[Import to Gateway Calculator?]]="Yes",IFERROR(Table1[[#This Row],[Recording Resolution '[MP']]],""),0)</f>
        <v>#VALUE!</v>
      </c>
      <c r="O2942" s="4" t="e">
        <f>IF(Table1[[#This Row],[Import to Gateway Calculator?]]="Yes",IFERROR(Table1[[#This Row],[Frame Rate '[FPS'] 1]],""),0)</f>
        <v>#VALUE!</v>
      </c>
      <c r="P2942" s="4" t="e">
        <f>IF(Table1[[#This Row],[Import to Gateway Calculator?]]="Yes",IFERROR(Table1[[#This Row],[Days of Storage 1]],""),0)</f>
        <v>#VALUE!</v>
      </c>
    </row>
    <row r="2943" spans="1:16" x14ac:dyDescent="0.25">
      <c r="A2943" s="5" t="e">
        <f t="shared" si="275"/>
        <v>#VALUE!</v>
      </c>
      <c r="B2943" s="6" t="str">
        <f>IFERROR(IF(Table1[[#This Row],[Multi-lens? 1]]="No", 1, IF(Table1[[#This Row],[Multi-lens? 1]]="Dual", 2, IF(Table1[[#This Row],[Multi-lens? 1]]="Quad", 4, ""))),"")</f>
        <v/>
      </c>
      <c r="C2943" s="6" t="e">
        <f t="shared" si="276"/>
        <v>#VALUE!</v>
      </c>
      <c r="D2943" s="6" t="e">
        <f t="shared" si="277"/>
        <v>#VALUE!</v>
      </c>
      <c r="E2943" s="6" t="e">
        <f t="shared" si="278"/>
        <v>#VALUE!</v>
      </c>
      <c r="F2943" s="6" t="e">
        <f t="shared" si="279"/>
        <v>#VALUE!</v>
      </c>
      <c r="H2943" s="6" t="str">
        <f>IFERROR(IF(Table1[[#This Row],[Multi-lens? 1]]="No", 1, IF(Table1[[#This Row],[Multi-lens? 1]]="Dual", 2, IF(Table1[[#This Row],[Multi-lens? 1]]="Quad", 4, ""))),"")</f>
        <v/>
      </c>
      <c r="I2943" s="9" t="str">
        <f>IFERROR(Table1[[#This Row],[Name]],"")</f>
        <v/>
      </c>
      <c r="K2943" s="3" t="str">
        <f t="shared" si="274"/>
        <v/>
      </c>
      <c r="M2943" s="4" t="e">
        <f>IF(Table1[[#This Row],[Import to Gateway Calculator?]]="Yes",IFERROR(Table1[[#This Row],[Streaming Resolution '[MP']]],""),0)</f>
        <v>#VALUE!</v>
      </c>
      <c r="N2943" s="4" t="e">
        <f>IF(Table1[[#This Row],[Import to Gateway Calculator?]]="Yes",IFERROR(Table1[[#This Row],[Recording Resolution '[MP']]],""),0)</f>
        <v>#VALUE!</v>
      </c>
      <c r="O2943" s="4" t="e">
        <f>IF(Table1[[#This Row],[Import to Gateway Calculator?]]="Yes",IFERROR(Table1[[#This Row],[Frame Rate '[FPS'] 1]],""),0)</f>
        <v>#VALUE!</v>
      </c>
      <c r="P2943" s="4" t="e">
        <f>IF(Table1[[#This Row],[Import to Gateway Calculator?]]="Yes",IFERROR(Table1[[#This Row],[Days of Storage 1]],""),0)</f>
        <v>#VALUE!</v>
      </c>
    </row>
    <row r="2944" spans="1:16" x14ac:dyDescent="0.25">
      <c r="A2944" s="5" t="e">
        <f t="shared" si="275"/>
        <v>#VALUE!</v>
      </c>
      <c r="B2944" s="6" t="str">
        <f>IFERROR(IF(Table1[[#This Row],[Multi-lens? 1]]="No", 1, IF(Table1[[#This Row],[Multi-lens? 1]]="Dual", 2, IF(Table1[[#This Row],[Multi-lens? 1]]="Quad", 4, ""))),"")</f>
        <v/>
      </c>
      <c r="C2944" s="6" t="e">
        <f t="shared" si="276"/>
        <v>#VALUE!</v>
      </c>
      <c r="D2944" s="6" t="e">
        <f t="shared" si="277"/>
        <v>#VALUE!</v>
      </c>
      <c r="E2944" s="6" t="e">
        <f t="shared" si="278"/>
        <v>#VALUE!</v>
      </c>
      <c r="F2944" s="6" t="e">
        <f t="shared" si="279"/>
        <v>#VALUE!</v>
      </c>
      <c r="H2944" s="6" t="str">
        <f>IFERROR(IF(Table1[[#This Row],[Multi-lens? 1]]="No", 1, IF(Table1[[#This Row],[Multi-lens? 1]]="Dual", 2, IF(Table1[[#This Row],[Multi-lens? 1]]="Quad", 4, ""))),"")</f>
        <v/>
      </c>
      <c r="I2944" s="9" t="str">
        <f>IFERROR(Table1[[#This Row],[Name]],"")</f>
        <v/>
      </c>
      <c r="K2944" s="3" t="str">
        <f t="shared" si="274"/>
        <v/>
      </c>
      <c r="M2944" s="4" t="e">
        <f>IF(Table1[[#This Row],[Import to Gateway Calculator?]]="Yes",IFERROR(Table1[[#This Row],[Streaming Resolution '[MP']]],""),0)</f>
        <v>#VALUE!</v>
      </c>
      <c r="N2944" s="4" t="e">
        <f>IF(Table1[[#This Row],[Import to Gateway Calculator?]]="Yes",IFERROR(Table1[[#This Row],[Recording Resolution '[MP']]],""),0)</f>
        <v>#VALUE!</v>
      </c>
      <c r="O2944" s="4" t="e">
        <f>IF(Table1[[#This Row],[Import to Gateway Calculator?]]="Yes",IFERROR(Table1[[#This Row],[Frame Rate '[FPS'] 1]],""),0)</f>
        <v>#VALUE!</v>
      </c>
      <c r="P2944" s="4" t="e">
        <f>IF(Table1[[#This Row],[Import to Gateway Calculator?]]="Yes",IFERROR(Table1[[#This Row],[Days of Storage 1]],""),0)</f>
        <v>#VALUE!</v>
      </c>
    </row>
    <row r="2945" spans="1:16" x14ac:dyDescent="0.25">
      <c r="A2945" s="5" t="e">
        <f t="shared" si="275"/>
        <v>#VALUE!</v>
      </c>
      <c r="B2945" s="6" t="str">
        <f>IFERROR(IF(Table1[[#This Row],[Multi-lens? 1]]="No", 1, IF(Table1[[#This Row],[Multi-lens? 1]]="Dual", 2, IF(Table1[[#This Row],[Multi-lens? 1]]="Quad", 4, ""))),"")</f>
        <v/>
      </c>
      <c r="C2945" s="6" t="e">
        <f t="shared" si="276"/>
        <v>#VALUE!</v>
      </c>
      <c r="D2945" s="6" t="e">
        <f t="shared" si="277"/>
        <v>#VALUE!</v>
      </c>
      <c r="E2945" s="6" t="e">
        <f t="shared" si="278"/>
        <v>#VALUE!</v>
      </c>
      <c r="F2945" s="6" t="e">
        <f t="shared" si="279"/>
        <v>#VALUE!</v>
      </c>
      <c r="H2945" s="6" t="str">
        <f>IFERROR(IF(Table1[[#This Row],[Multi-lens? 1]]="No", 1, IF(Table1[[#This Row],[Multi-lens? 1]]="Dual", 2, IF(Table1[[#This Row],[Multi-lens? 1]]="Quad", 4, ""))),"")</f>
        <v/>
      </c>
      <c r="I2945" s="9" t="str">
        <f>IFERROR(Table1[[#This Row],[Name]],"")</f>
        <v/>
      </c>
      <c r="K2945" s="3" t="str">
        <f t="shared" si="274"/>
        <v/>
      </c>
      <c r="M2945" s="4" t="e">
        <f>IF(Table1[[#This Row],[Import to Gateway Calculator?]]="Yes",IFERROR(Table1[[#This Row],[Streaming Resolution '[MP']]],""),0)</f>
        <v>#VALUE!</v>
      </c>
      <c r="N2945" s="4" t="e">
        <f>IF(Table1[[#This Row],[Import to Gateway Calculator?]]="Yes",IFERROR(Table1[[#This Row],[Recording Resolution '[MP']]],""),0)</f>
        <v>#VALUE!</v>
      </c>
      <c r="O2945" s="4" t="e">
        <f>IF(Table1[[#This Row],[Import to Gateway Calculator?]]="Yes",IFERROR(Table1[[#This Row],[Frame Rate '[FPS'] 1]],""),0)</f>
        <v>#VALUE!</v>
      </c>
      <c r="P2945" s="4" t="e">
        <f>IF(Table1[[#This Row],[Import to Gateway Calculator?]]="Yes",IFERROR(Table1[[#This Row],[Days of Storage 1]],""),0)</f>
        <v>#VALUE!</v>
      </c>
    </row>
    <row r="2946" spans="1:16" x14ac:dyDescent="0.25">
      <c r="A2946" s="5" t="e">
        <f t="shared" si="275"/>
        <v>#VALUE!</v>
      </c>
      <c r="B2946" s="6" t="str">
        <f>IFERROR(IF(Table1[[#This Row],[Multi-lens? 1]]="No", 1, IF(Table1[[#This Row],[Multi-lens? 1]]="Dual", 2, IF(Table1[[#This Row],[Multi-lens? 1]]="Quad", 4, ""))),"")</f>
        <v/>
      </c>
      <c r="C2946" s="6" t="e">
        <f t="shared" si="276"/>
        <v>#VALUE!</v>
      </c>
      <c r="D2946" s="6" t="e">
        <f t="shared" si="277"/>
        <v>#VALUE!</v>
      </c>
      <c r="E2946" s="6" t="e">
        <f t="shared" si="278"/>
        <v>#VALUE!</v>
      </c>
      <c r="F2946" s="6" t="e">
        <f t="shared" si="279"/>
        <v>#VALUE!</v>
      </c>
      <c r="H2946" s="6" t="str">
        <f>IFERROR(IF(Table1[[#This Row],[Multi-lens? 1]]="No", 1, IF(Table1[[#This Row],[Multi-lens? 1]]="Dual", 2, IF(Table1[[#This Row],[Multi-lens? 1]]="Quad", 4, ""))),"")</f>
        <v/>
      </c>
      <c r="I2946" s="9" t="str">
        <f>IFERROR(Table1[[#This Row],[Name]],"")</f>
        <v/>
      </c>
      <c r="K2946" s="3" t="str">
        <f t="shared" si="274"/>
        <v/>
      </c>
      <c r="M2946" s="4" t="e">
        <f>IF(Table1[[#This Row],[Import to Gateway Calculator?]]="Yes",IFERROR(Table1[[#This Row],[Streaming Resolution '[MP']]],""),0)</f>
        <v>#VALUE!</v>
      </c>
      <c r="N2946" s="4" t="e">
        <f>IF(Table1[[#This Row],[Import to Gateway Calculator?]]="Yes",IFERROR(Table1[[#This Row],[Recording Resolution '[MP']]],""),0)</f>
        <v>#VALUE!</v>
      </c>
      <c r="O2946" s="4" t="e">
        <f>IF(Table1[[#This Row],[Import to Gateway Calculator?]]="Yes",IFERROR(Table1[[#This Row],[Frame Rate '[FPS'] 1]],""),0)</f>
        <v>#VALUE!</v>
      </c>
      <c r="P2946" s="4" t="e">
        <f>IF(Table1[[#This Row],[Import to Gateway Calculator?]]="Yes",IFERROR(Table1[[#This Row],[Days of Storage 1]],""),0)</f>
        <v>#VALUE!</v>
      </c>
    </row>
    <row r="2947" spans="1:16" x14ac:dyDescent="0.25">
      <c r="A2947" s="5" t="e">
        <f t="shared" si="275"/>
        <v>#VALUE!</v>
      </c>
      <c r="B2947" s="6" t="str">
        <f>IFERROR(IF(Table1[[#This Row],[Multi-lens? 1]]="No", 1, IF(Table1[[#This Row],[Multi-lens? 1]]="Dual", 2, IF(Table1[[#This Row],[Multi-lens? 1]]="Quad", 4, ""))),"")</f>
        <v/>
      </c>
      <c r="C2947" s="6" t="e">
        <f t="shared" si="276"/>
        <v>#VALUE!</v>
      </c>
      <c r="D2947" s="6" t="e">
        <f t="shared" si="277"/>
        <v>#VALUE!</v>
      </c>
      <c r="E2947" s="6" t="e">
        <f t="shared" si="278"/>
        <v>#VALUE!</v>
      </c>
      <c r="F2947" s="6" t="e">
        <f t="shared" si="279"/>
        <v>#VALUE!</v>
      </c>
      <c r="H2947" s="6" t="str">
        <f>IFERROR(IF(Table1[[#This Row],[Multi-lens? 1]]="No", 1, IF(Table1[[#This Row],[Multi-lens? 1]]="Dual", 2, IF(Table1[[#This Row],[Multi-lens? 1]]="Quad", 4, ""))),"")</f>
        <v/>
      </c>
      <c r="I2947" s="9" t="str">
        <f>IFERROR(Table1[[#This Row],[Name]],"")</f>
        <v/>
      </c>
      <c r="K2947" s="3" t="str">
        <f t="shared" ref="K2947:K3010" si="280">IFERROR(IF(I2947=0,"",I2947),"")</f>
        <v/>
      </c>
      <c r="M2947" s="4" t="e">
        <f>IF(Table1[[#This Row],[Import to Gateway Calculator?]]="Yes",IFERROR(Table1[[#This Row],[Streaming Resolution '[MP']]],""),0)</f>
        <v>#VALUE!</v>
      </c>
      <c r="N2947" s="4" t="e">
        <f>IF(Table1[[#This Row],[Import to Gateway Calculator?]]="Yes",IFERROR(Table1[[#This Row],[Recording Resolution '[MP']]],""),0)</f>
        <v>#VALUE!</v>
      </c>
      <c r="O2947" s="4" t="e">
        <f>IF(Table1[[#This Row],[Import to Gateway Calculator?]]="Yes",IFERROR(Table1[[#This Row],[Frame Rate '[FPS'] 1]],""),0)</f>
        <v>#VALUE!</v>
      </c>
      <c r="P2947" s="4" t="e">
        <f>IF(Table1[[#This Row],[Import to Gateway Calculator?]]="Yes",IFERROR(Table1[[#This Row],[Days of Storage 1]],""),0)</f>
        <v>#VALUE!</v>
      </c>
    </row>
    <row r="2948" spans="1:16" x14ac:dyDescent="0.25">
      <c r="A2948" s="5" t="e">
        <f t="shared" si="275"/>
        <v>#VALUE!</v>
      </c>
      <c r="B2948" s="6" t="str">
        <f>IFERROR(IF(Table1[[#This Row],[Multi-lens? 1]]="No", 1, IF(Table1[[#This Row],[Multi-lens? 1]]="Dual", 2, IF(Table1[[#This Row],[Multi-lens? 1]]="Quad", 4, ""))),"")</f>
        <v/>
      </c>
      <c r="C2948" s="6" t="e">
        <f t="shared" si="276"/>
        <v>#VALUE!</v>
      </c>
      <c r="D2948" s="6" t="e">
        <f t="shared" si="277"/>
        <v>#VALUE!</v>
      </c>
      <c r="E2948" s="6" t="e">
        <f t="shared" si="278"/>
        <v>#VALUE!</v>
      </c>
      <c r="F2948" s="6" t="e">
        <f t="shared" si="279"/>
        <v>#VALUE!</v>
      </c>
      <c r="H2948" s="6" t="str">
        <f>IFERROR(IF(Table1[[#This Row],[Multi-lens? 1]]="No", 1, IF(Table1[[#This Row],[Multi-lens? 1]]="Dual", 2, IF(Table1[[#This Row],[Multi-lens? 1]]="Quad", 4, ""))),"")</f>
        <v/>
      </c>
      <c r="I2948" s="9" t="str">
        <f>IFERROR(Table1[[#This Row],[Name]],"")</f>
        <v/>
      </c>
      <c r="K2948" s="3" t="str">
        <f t="shared" si="280"/>
        <v/>
      </c>
      <c r="M2948" s="4" t="e">
        <f>IF(Table1[[#This Row],[Import to Gateway Calculator?]]="Yes",IFERROR(Table1[[#This Row],[Streaming Resolution '[MP']]],""),0)</f>
        <v>#VALUE!</v>
      </c>
      <c r="N2948" s="4" t="e">
        <f>IF(Table1[[#This Row],[Import to Gateway Calculator?]]="Yes",IFERROR(Table1[[#This Row],[Recording Resolution '[MP']]],""),0)</f>
        <v>#VALUE!</v>
      </c>
      <c r="O2948" s="4" t="e">
        <f>IF(Table1[[#This Row],[Import to Gateway Calculator?]]="Yes",IFERROR(Table1[[#This Row],[Frame Rate '[FPS'] 1]],""),0)</f>
        <v>#VALUE!</v>
      </c>
      <c r="P2948" s="4" t="e">
        <f>IF(Table1[[#This Row],[Import to Gateway Calculator?]]="Yes",IFERROR(Table1[[#This Row],[Days of Storage 1]],""),0)</f>
        <v>#VALUE!</v>
      </c>
    </row>
    <row r="2949" spans="1:16" x14ac:dyDescent="0.25">
      <c r="A2949" s="5" t="e">
        <f t="shared" si="275"/>
        <v>#VALUE!</v>
      </c>
      <c r="B2949" s="6" t="str">
        <f>IFERROR(IF(Table1[[#This Row],[Multi-lens? 1]]="No", 1, IF(Table1[[#This Row],[Multi-lens? 1]]="Dual", 2, IF(Table1[[#This Row],[Multi-lens? 1]]="Quad", 4, ""))),"")</f>
        <v/>
      </c>
      <c r="C2949" s="6" t="e">
        <f t="shared" si="276"/>
        <v>#VALUE!</v>
      </c>
      <c r="D2949" s="6" t="e">
        <f t="shared" si="277"/>
        <v>#VALUE!</v>
      </c>
      <c r="E2949" s="6" t="e">
        <f t="shared" si="278"/>
        <v>#VALUE!</v>
      </c>
      <c r="F2949" s="6" t="e">
        <f t="shared" si="279"/>
        <v>#VALUE!</v>
      </c>
      <c r="H2949" s="6" t="str">
        <f>IFERROR(IF(Table1[[#This Row],[Multi-lens? 1]]="No", 1, IF(Table1[[#This Row],[Multi-lens? 1]]="Dual", 2, IF(Table1[[#This Row],[Multi-lens? 1]]="Quad", 4, ""))),"")</f>
        <v/>
      </c>
      <c r="I2949" s="9" t="str">
        <f>IFERROR(Table1[[#This Row],[Name]],"")</f>
        <v/>
      </c>
      <c r="K2949" s="3" t="str">
        <f t="shared" si="280"/>
        <v/>
      </c>
      <c r="M2949" s="4" t="e">
        <f>IF(Table1[[#This Row],[Import to Gateway Calculator?]]="Yes",IFERROR(Table1[[#This Row],[Streaming Resolution '[MP']]],""),0)</f>
        <v>#VALUE!</v>
      </c>
      <c r="N2949" s="4" t="e">
        <f>IF(Table1[[#This Row],[Import to Gateway Calculator?]]="Yes",IFERROR(Table1[[#This Row],[Recording Resolution '[MP']]],""),0)</f>
        <v>#VALUE!</v>
      </c>
      <c r="O2949" s="4" t="e">
        <f>IF(Table1[[#This Row],[Import to Gateway Calculator?]]="Yes",IFERROR(Table1[[#This Row],[Frame Rate '[FPS'] 1]],""),0)</f>
        <v>#VALUE!</v>
      </c>
      <c r="P2949" s="4" t="e">
        <f>IF(Table1[[#This Row],[Import to Gateway Calculator?]]="Yes",IFERROR(Table1[[#This Row],[Days of Storage 1]],""),0)</f>
        <v>#VALUE!</v>
      </c>
    </row>
    <row r="2950" spans="1:16" x14ac:dyDescent="0.25">
      <c r="A2950" s="5" t="e">
        <f t="shared" si="275"/>
        <v>#VALUE!</v>
      </c>
      <c r="B2950" s="6" t="str">
        <f>IFERROR(IF(Table1[[#This Row],[Multi-lens? 1]]="No", 1, IF(Table1[[#This Row],[Multi-lens? 1]]="Dual", 2, IF(Table1[[#This Row],[Multi-lens? 1]]="Quad", 4, ""))),"")</f>
        <v/>
      </c>
      <c r="C2950" s="6" t="e">
        <f t="shared" si="276"/>
        <v>#VALUE!</v>
      </c>
      <c r="D2950" s="6" t="e">
        <f t="shared" si="277"/>
        <v>#VALUE!</v>
      </c>
      <c r="E2950" s="6" t="e">
        <f t="shared" si="278"/>
        <v>#VALUE!</v>
      </c>
      <c r="F2950" s="6" t="e">
        <f t="shared" si="279"/>
        <v>#VALUE!</v>
      </c>
      <c r="H2950" s="6" t="str">
        <f>IFERROR(IF(Table1[[#This Row],[Multi-lens? 1]]="No", 1, IF(Table1[[#This Row],[Multi-lens? 1]]="Dual", 2, IF(Table1[[#This Row],[Multi-lens? 1]]="Quad", 4, ""))),"")</f>
        <v/>
      </c>
      <c r="I2950" s="9" t="str">
        <f>IFERROR(Table1[[#This Row],[Name]],"")</f>
        <v/>
      </c>
      <c r="K2950" s="3" t="str">
        <f t="shared" si="280"/>
        <v/>
      </c>
      <c r="M2950" s="4" t="e">
        <f>IF(Table1[[#This Row],[Import to Gateway Calculator?]]="Yes",IFERROR(Table1[[#This Row],[Streaming Resolution '[MP']]],""),0)</f>
        <v>#VALUE!</v>
      </c>
      <c r="N2950" s="4" t="e">
        <f>IF(Table1[[#This Row],[Import to Gateway Calculator?]]="Yes",IFERROR(Table1[[#This Row],[Recording Resolution '[MP']]],""),0)</f>
        <v>#VALUE!</v>
      </c>
      <c r="O2950" s="4" t="e">
        <f>IF(Table1[[#This Row],[Import to Gateway Calculator?]]="Yes",IFERROR(Table1[[#This Row],[Frame Rate '[FPS'] 1]],""),0)</f>
        <v>#VALUE!</v>
      </c>
      <c r="P2950" s="4" t="e">
        <f>IF(Table1[[#This Row],[Import to Gateway Calculator?]]="Yes",IFERROR(Table1[[#This Row],[Days of Storage 1]],""),0)</f>
        <v>#VALUE!</v>
      </c>
    </row>
    <row r="2951" spans="1:16" x14ac:dyDescent="0.25">
      <c r="A2951" s="5" t="e">
        <f t="shared" ref="A2951:A3014" si="281">IF(D2951=0,"",K2951)</f>
        <v>#VALUE!</v>
      </c>
      <c r="B2951" s="6" t="str">
        <f>IFERROR(IF(Table1[[#This Row],[Multi-lens? 1]]="No", 1, IF(Table1[[#This Row],[Multi-lens? 1]]="Dual", 2, IF(Table1[[#This Row],[Multi-lens? 1]]="Quad", 4, ""))),"")</f>
        <v/>
      </c>
      <c r="C2951" s="6" t="e">
        <f t="shared" ref="C2951:C3014" si="282">M2951</f>
        <v>#VALUE!</v>
      </c>
      <c r="D2951" s="6" t="e">
        <f t="shared" ref="D2951:D3014" si="283">N2951</f>
        <v>#VALUE!</v>
      </c>
      <c r="E2951" s="6" t="e">
        <f t="shared" ref="E2951:E3014" si="284">O2951</f>
        <v>#VALUE!</v>
      </c>
      <c r="F2951" s="6" t="e">
        <f t="shared" ref="F2951:F3014" si="285">P2951</f>
        <v>#VALUE!</v>
      </c>
      <c r="H2951" s="6" t="str">
        <f>IFERROR(IF(Table1[[#This Row],[Multi-lens? 1]]="No", 1, IF(Table1[[#This Row],[Multi-lens? 1]]="Dual", 2, IF(Table1[[#This Row],[Multi-lens? 1]]="Quad", 4, ""))),"")</f>
        <v/>
      </c>
      <c r="I2951" s="9" t="str">
        <f>IFERROR(Table1[[#This Row],[Name]],"")</f>
        <v/>
      </c>
      <c r="K2951" s="3" t="str">
        <f t="shared" si="280"/>
        <v/>
      </c>
      <c r="M2951" s="4" t="e">
        <f>IF(Table1[[#This Row],[Import to Gateway Calculator?]]="Yes",IFERROR(Table1[[#This Row],[Streaming Resolution '[MP']]],""),0)</f>
        <v>#VALUE!</v>
      </c>
      <c r="N2951" s="4" t="e">
        <f>IF(Table1[[#This Row],[Import to Gateway Calculator?]]="Yes",IFERROR(Table1[[#This Row],[Recording Resolution '[MP']]],""),0)</f>
        <v>#VALUE!</v>
      </c>
      <c r="O2951" s="4" t="e">
        <f>IF(Table1[[#This Row],[Import to Gateway Calculator?]]="Yes",IFERROR(Table1[[#This Row],[Frame Rate '[FPS'] 1]],""),0)</f>
        <v>#VALUE!</v>
      </c>
      <c r="P2951" s="4" t="e">
        <f>IF(Table1[[#This Row],[Import to Gateway Calculator?]]="Yes",IFERROR(Table1[[#This Row],[Days of Storage 1]],""),0)</f>
        <v>#VALUE!</v>
      </c>
    </row>
    <row r="2952" spans="1:16" x14ac:dyDescent="0.25">
      <c r="A2952" s="5" t="e">
        <f t="shared" si="281"/>
        <v>#VALUE!</v>
      </c>
      <c r="B2952" s="6" t="str">
        <f>IFERROR(IF(Table1[[#This Row],[Multi-lens? 1]]="No", 1, IF(Table1[[#This Row],[Multi-lens? 1]]="Dual", 2, IF(Table1[[#This Row],[Multi-lens? 1]]="Quad", 4, ""))),"")</f>
        <v/>
      </c>
      <c r="C2952" s="6" t="e">
        <f t="shared" si="282"/>
        <v>#VALUE!</v>
      </c>
      <c r="D2952" s="6" t="e">
        <f t="shared" si="283"/>
        <v>#VALUE!</v>
      </c>
      <c r="E2952" s="6" t="e">
        <f t="shared" si="284"/>
        <v>#VALUE!</v>
      </c>
      <c r="F2952" s="6" t="e">
        <f t="shared" si="285"/>
        <v>#VALUE!</v>
      </c>
      <c r="H2952" s="6" t="str">
        <f>IFERROR(IF(Table1[[#This Row],[Multi-lens? 1]]="No", 1, IF(Table1[[#This Row],[Multi-lens? 1]]="Dual", 2, IF(Table1[[#This Row],[Multi-lens? 1]]="Quad", 4, ""))),"")</f>
        <v/>
      </c>
      <c r="I2952" s="9" t="str">
        <f>IFERROR(Table1[[#This Row],[Name]],"")</f>
        <v/>
      </c>
      <c r="K2952" s="3" t="str">
        <f t="shared" si="280"/>
        <v/>
      </c>
      <c r="M2952" s="4" t="e">
        <f>IF(Table1[[#This Row],[Import to Gateway Calculator?]]="Yes",IFERROR(Table1[[#This Row],[Streaming Resolution '[MP']]],""),0)</f>
        <v>#VALUE!</v>
      </c>
      <c r="N2952" s="4" t="e">
        <f>IF(Table1[[#This Row],[Import to Gateway Calculator?]]="Yes",IFERROR(Table1[[#This Row],[Recording Resolution '[MP']]],""),0)</f>
        <v>#VALUE!</v>
      </c>
      <c r="O2952" s="4" t="e">
        <f>IF(Table1[[#This Row],[Import to Gateway Calculator?]]="Yes",IFERROR(Table1[[#This Row],[Frame Rate '[FPS'] 1]],""),0)</f>
        <v>#VALUE!</v>
      </c>
      <c r="P2952" s="4" t="e">
        <f>IF(Table1[[#This Row],[Import to Gateway Calculator?]]="Yes",IFERROR(Table1[[#This Row],[Days of Storage 1]],""),0)</f>
        <v>#VALUE!</v>
      </c>
    </row>
    <row r="2953" spans="1:16" x14ac:dyDescent="0.25">
      <c r="A2953" s="5" t="e">
        <f t="shared" si="281"/>
        <v>#VALUE!</v>
      </c>
      <c r="B2953" s="6" t="str">
        <f>IFERROR(IF(Table1[[#This Row],[Multi-lens? 1]]="No", 1, IF(Table1[[#This Row],[Multi-lens? 1]]="Dual", 2, IF(Table1[[#This Row],[Multi-lens? 1]]="Quad", 4, ""))),"")</f>
        <v/>
      </c>
      <c r="C2953" s="6" t="e">
        <f t="shared" si="282"/>
        <v>#VALUE!</v>
      </c>
      <c r="D2953" s="6" t="e">
        <f t="shared" si="283"/>
        <v>#VALUE!</v>
      </c>
      <c r="E2953" s="6" t="e">
        <f t="shared" si="284"/>
        <v>#VALUE!</v>
      </c>
      <c r="F2953" s="6" t="e">
        <f t="shared" si="285"/>
        <v>#VALUE!</v>
      </c>
      <c r="H2953" s="6" t="str">
        <f>IFERROR(IF(Table1[[#This Row],[Multi-lens? 1]]="No", 1, IF(Table1[[#This Row],[Multi-lens? 1]]="Dual", 2, IF(Table1[[#This Row],[Multi-lens? 1]]="Quad", 4, ""))),"")</f>
        <v/>
      </c>
      <c r="I2953" s="9" t="str">
        <f>IFERROR(Table1[[#This Row],[Name]],"")</f>
        <v/>
      </c>
      <c r="K2953" s="3" t="str">
        <f t="shared" si="280"/>
        <v/>
      </c>
      <c r="M2953" s="4" t="e">
        <f>IF(Table1[[#This Row],[Import to Gateway Calculator?]]="Yes",IFERROR(Table1[[#This Row],[Streaming Resolution '[MP']]],""),0)</f>
        <v>#VALUE!</v>
      </c>
      <c r="N2953" s="4" t="e">
        <f>IF(Table1[[#This Row],[Import to Gateway Calculator?]]="Yes",IFERROR(Table1[[#This Row],[Recording Resolution '[MP']]],""),0)</f>
        <v>#VALUE!</v>
      </c>
      <c r="O2953" s="4" t="e">
        <f>IF(Table1[[#This Row],[Import to Gateway Calculator?]]="Yes",IFERROR(Table1[[#This Row],[Frame Rate '[FPS'] 1]],""),0)</f>
        <v>#VALUE!</v>
      </c>
      <c r="P2953" s="4" t="e">
        <f>IF(Table1[[#This Row],[Import to Gateway Calculator?]]="Yes",IFERROR(Table1[[#This Row],[Days of Storage 1]],""),0)</f>
        <v>#VALUE!</v>
      </c>
    </row>
    <row r="2954" spans="1:16" x14ac:dyDescent="0.25">
      <c r="A2954" s="5" t="e">
        <f t="shared" si="281"/>
        <v>#VALUE!</v>
      </c>
      <c r="B2954" s="6" t="str">
        <f>IFERROR(IF(Table1[[#This Row],[Multi-lens? 1]]="No", 1, IF(Table1[[#This Row],[Multi-lens? 1]]="Dual", 2, IF(Table1[[#This Row],[Multi-lens? 1]]="Quad", 4, ""))),"")</f>
        <v/>
      </c>
      <c r="C2954" s="6" t="e">
        <f t="shared" si="282"/>
        <v>#VALUE!</v>
      </c>
      <c r="D2954" s="6" t="e">
        <f t="shared" si="283"/>
        <v>#VALUE!</v>
      </c>
      <c r="E2954" s="6" t="e">
        <f t="shared" si="284"/>
        <v>#VALUE!</v>
      </c>
      <c r="F2954" s="6" t="e">
        <f t="shared" si="285"/>
        <v>#VALUE!</v>
      </c>
      <c r="H2954" s="6" t="str">
        <f>IFERROR(IF(Table1[[#This Row],[Multi-lens? 1]]="No", 1, IF(Table1[[#This Row],[Multi-lens? 1]]="Dual", 2, IF(Table1[[#This Row],[Multi-lens? 1]]="Quad", 4, ""))),"")</f>
        <v/>
      </c>
      <c r="I2954" s="9" t="str">
        <f>IFERROR(Table1[[#This Row],[Name]],"")</f>
        <v/>
      </c>
      <c r="K2954" s="3" t="str">
        <f t="shared" si="280"/>
        <v/>
      </c>
      <c r="M2954" s="4" t="e">
        <f>IF(Table1[[#This Row],[Import to Gateway Calculator?]]="Yes",IFERROR(Table1[[#This Row],[Streaming Resolution '[MP']]],""),0)</f>
        <v>#VALUE!</v>
      </c>
      <c r="N2954" s="4" t="e">
        <f>IF(Table1[[#This Row],[Import to Gateway Calculator?]]="Yes",IFERROR(Table1[[#This Row],[Recording Resolution '[MP']]],""),0)</f>
        <v>#VALUE!</v>
      </c>
      <c r="O2954" s="4" t="e">
        <f>IF(Table1[[#This Row],[Import to Gateway Calculator?]]="Yes",IFERROR(Table1[[#This Row],[Frame Rate '[FPS'] 1]],""),0)</f>
        <v>#VALUE!</v>
      </c>
      <c r="P2954" s="4" t="e">
        <f>IF(Table1[[#This Row],[Import to Gateway Calculator?]]="Yes",IFERROR(Table1[[#This Row],[Days of Storage 1]],""),0)</f>
        <v>#VALUE!</v>
      </c>
    </row>
    <row r="2955" spans="1:16" x14ac:dyDescent="0.25">
      <c r="A2955" s="5" t="e">
        <f t="shared" si="281"/>
        <v>#VALUE!</v>
      </c>
      <c r="B2955" s="6" t="str">
        <f>IFERROR(IF(Table1[[#This Row],[Multi-lens? 1]]="No", 1, IF(Table1[[#This Row],[Multi-lens? 1]]="Dual", 2, IF(Table1[[#This Row],[Multi-lens? 1]]="Quad", 4, ""))),"")</f>
        <v/>
      </c>
      <c r="C2955" s="6" t="e">
        <f t="shared" si="282"/>
        <v>#VALUE!</v>
      </c>
      <c r="D2955" s="6" t="e">
        <f t="shared" si="283"/>
        <v>#VALUE!</v>
      </c>
      <c r="E2955" s="6" t="e">
        <f t="shared" si="284"/>
        <v>#VALUE!</v>
      </c>
      <c r="F2955" s="6" t="e">
        <f t="shared" si="285"/>
        <v>#VALUE!</v>
      </c>
      <c r="H2955" s="6" t="str">
        <f>IFERROR(IF(Table1[[#This Row],[Multi-lens? 1]]="No", 1, IF(Table1[[#This Row],[Multi-lens? 1]]="Dual", 2, IF(Table1[[#This Row],[Multi-lens? 1]]="Quad", 4, ""))),"")</f>
        <v/>
      </c>
      <c r="I2955" s="9" t="str">
        <f>IFERROR(Table1[[#This Row],[Name]],"")</f>
        <v/>
      </c>
      <c r="K2955" s="3" t="str">
        <f t="shared" si="280"/>
        <v/>
      </c>
      <c r="M2955" s="4" t="e">
        <f>IF(Table1[[#This Row],[Import to Gateway Calculator?]]="Yes",IFERROR(Table1[[#This Row],[Streaming Resolution '[MP']]],""),0)</f>
        <v>#VALUE!</v>
      </c>
      <c r="N2955" s="4" t="e">
        <f>IF(Table1[[#This Row],[Import to Gateway Calculator?]]="Yes",IFERROR(Table1[[#This Row],[Recording Resolution '[MP']]],""),0)</f>
        <v>#VALUE!</v>
      </c>
      <c r="O2955" s="4" t="e">
        <f>IF(Table1[[#This Row],[Import to Gateway Calculator?]]="Yes",IFERROR(Table1[[#This Row],[Frame Rate '[FPS'] 1]],""),0)</f>
        <v>#VALUE!</v>
      </c>
      <c r="P2955" s="4" t="e">
        <f>IF(Table1[[#This Row],[Import to Gateway Calculator?]]="Yes",IFERROR(Table1[[#This Row],[Days of Storage 1]],""),0)</f>
        <v>#VALUE!</v>
      </c>
    </row>
    <row r="2956" spans="1:16" x14ac:dyDescent="0.25">
      <c r="A2956" s="5" t="e">
        <f t="shared" si="281"/>
        <v>#VALUE!</v>
      </c>
      <c r="B2956" s="6" t="str">
        <f>IFERROR(IF(Table1[[#This Row],[Multi-lens? 1]]="No", 1, IF(Table1[[#This Row],[Multi-lens? 1]]="Dual", 2, IF(Table1[[#This Row],[Multi-lens? 1]]="Quad", 4, ""))),"")</f>
        <v/>
      </c>
      <c r="C2956" s="6" t="e">
        <f t="shared" si="282"/>
        <v>#VALUE!</v>
      </c>
      <c r="D2956" s="6" t="e">
        <f t="shared" si="283"/>
        <v>#VALUE!</v>
      </c>
      <c r="E2956" s="6" t="e">
        <f t="shared" si="284"/>
        <v>#VALUE!</v>
      </c>
      <c r="F2956" s="6" t="e">
        <f t="shared" si="285"/>
        <v>#VALUE!</v>
      </c>
      <c r="H2956" s="6" t="str">
        <f>IFERROR(IF(Table1[[#This Row],[Multi-lens? 1]]="No", 1, IF(Table1[[#This Row],[Multi-lens? 1]]="Dual", 2, IF(Table1[[#This Row],[Multi-lens? 1]]="Quad", 4, ""))),"")</f>
        <v/>
      </c>
      <c r="I2956" s="9" t="str">
        <f>IFERROR(Table1[[#This Row],[Name]],"")</f>
        <v/>
      </c>
      <c r="K2956" s="3" t="str">
        <f t="shared" si="280"/>
        <v/>
      </c>
      <c r="M2956" s="4" t="e">
        <f>IF(Table1[[#This Row],[Import to Gateway Calculator?]]="Yes",IFERROR(Table1[[#This Row],[Streaming Resolution '[MP']]],""),0)</f>
        <v>#VALUE!</v>
      </c>
      <c r="N2956" s="4" t="e">
        <f>IF(Table1[[#This Row],[Import to Gateway Calculator?]]="Yes",IFERROR(Table1[[#This Row],[Recording Resolution '[MP']]],""),0)</f>
        <v>#VALUE!</v>
      </c>
      <c r="O2956" s="4" t="e">
        <f>IF(Table1[[#This Row],[Import to Gateway Calculator?]]="Yes",IFERROR(Table1[[#This Row],[Frame Rate '[FPS'] 1]],""),0)</f>
        <v>#VALUE!</v>
      </c>
      <c r="P2956" s="4" t="e">
        <f>IF(Table1[[#This Row],[Import to Gateway Calculator?]]="Yes",IFERROR(Table1[[#This Row],[Days of Storage 1]],""),0)</f>
        <v>#VALUE!</v>
      </c>
    </row>
    <row r="2957" spans="1:16" x14ac:dyDescent="0.25">
      <c r="A2957" s="5" t="e">
        <f t="shared" si="281"/>
        <v>#VALUE!</v>
      </c>
      <c r="B2957" s="6" t="str">
        <f>IFERROR(IF(Table1[[#This Row],[Multi-lens? 1]]="No", 1, IF(Table1[[#This Row],[Multi-lens? 1]]="Dual", 2, IF(Table1[[#This Row],[Multi-lens? 1]]="Quad", 4, ""))),"")</f>
        <v/>
      </c>
      <c r="C2957" s="6" t="e">
        <f t="shared" si="282"/>
        <v>#VALUE!</v>
      </c>
      <c r="D2957" s="6" t="e">
        <f t="shared" si="283"/>
        <v>#VALUE!</v>
      </c>
      <c r="E2957" s="6" t="e">
        <f t="shared" si="284"/>
        <v>#VALUE!</v>
      </c>
      <c r="F2957" s="6" t="e">
        <f t="shared" si="285"/>
        <v>#VALUE!</v>
      </c>
      <c r="H2957" s="6" t="str">
        <f>IFERROR(IF(Table1[[#This Row],[Multi-lens? 1]]="No", 1, IF(Table1[[#This Row],[Multi-lens? 1]]="Dual", 2, IF(Table1[[#This Row],[Multi-lens? 1]]="Quad", 4, ""))),"")</f>
        <v/>
      </c>
      <c r="I2957" s="9" t="str">
        <f>IFERROR(Table1[[#This Row],[Name]],"")</f>
        <v/>
      </c>
      <c r="K2957" s="3" t="str">
        <f t="shared" si="280"/>
        <v/>
      </c>
      <c r="M2957" s="4" t="e">
        <f>IF(Table1[[#This Row],[Import to Gateway Calculator?]]="Yes",IFERROR(Table1[[#This Row],[Streaming Resolution '[MP']]],""),0)</f>
        <v>#VALUE!</v>
      </c>
      <c r="N2957" s="4" t="e">
        <f>IF(Table1[[#This Row],[Import to Gateway Calculator?]]="Yes",IFERROR(Table1[[#This Row],[Recording Resolution '[MP']]],""),0)</f>
        <v>#VALUE!</v>
      </c>
      <c r="O2957" s="4" t="e">
        <f>IF(Table1[[#This Row],[Import to Gateway Calculator?]]="Yes",IFERROR(Table1[[#This Row],[Frame Rate '[FPS'] 1]],""),0)</f>
        <v>#VALUE!</v>
      </c>
      <c r="P2957" s="4" t="e">
        <f>IF(Table1[[#This Row],[Import to Gateway Calculator?]]="Yes",IFERROR(Table1[[#This Row],[Days of Storage 1]],""),0)</f>
        <v>#VALUE!</v>
      </c>
    </row>
    <row r="2958" spans="1:16" x14ac:dyDescent="0.25">
      <c r="A2958" s="5" t="e">
        <f t="shared" si="281"/>
        <v>#VALUE!</v>
      </c>
      <c r="B2958" s="6" t="str">
        <f>IFERROR(IF(Table1[[#This Row],[Multi-lens? 1]]="No", 1, IF(Table1[[#This Row],[Multi-lens? 1]]="Dual", 2, IF(Table1[[#This Row],[Multi-lens? 1]]="Quad", 4, ""))),"")</f>
        <v/>
      </c>
      <c r="C2958" s="6" t="e">
        <f t="shared" si="282"/>
        <v>#VALUE!</v>
      </c>
      <c r="D2958" s="6" t="e">
        <f t="shared" si="283"/>
        <v>#VALUE!</v>
      </c>
      <c r="E2958" s="6" t="e">
        <f t="shared" si="284"/>
        <v>#VALUE!</v>
      </c>
      <c r="F2958" s="6" t="e">
        <f t="shared" si="285"/>
        <v>#VALUE!</v>
      </c>
      <c r="H2958" s="6" t="str">
        <f>IFERROR(IF(Table1[[#This Row],[Multi-lens? 1]]="No", 1, IF(Table1[[#This Row],[Multi-lens? 1]]="Dual", 2, IF(Table1[[#This Row],[Multi-lens? 1]]="Quad", 4, ""))),"")</f>
        <v/>
      </c>
      <c r="I2958" s="9" t="str">
        <f>IFERROR(Table1[[#This Row],[Name]],"")</f>
        <v/>
      </c>
      <c r="K2958" s="3" t="str">
        <f t="shared" si="280"/>
        <v/>
      </c>
      <c r="M2958" s="4" t="e">
        <f>IF(Table1[[#This Row],[Import to Gateway Calculator?]]="Yes",IFERROR(Table1[[#This Row],[Streaming Resolution '[MP']]],""),0)</f>
        <v>#VALUE!</v>
      </c>
      <c r="N2958" s="4" t="e">
        <f>IF(Table1[[#This Row],[Import to Gateway Calculator?]]="Yes",IFERROR(Table1[[#This Row],[Recording Resolution '[MP']]],""),0)</f>
        <v>#VALUE!</v>
      </c>
      <c r="O2958" s="4" t="e">
        <f>IF(Table1[[#This Row],[Import to Gateway Calculator?]]="Yes",IFERROR(Table1[[#This Row],[Frame Rate '[FPS'] 1]],""),0)</f>
        <v>#VALUE!</v>
      </c>
      <c r="P2958" s="4" t="e">
        <f>IF(Table1[[#This Row],[Import to Gateway Calculator?]]="Yes",IFERROR(Table1[[#This Row],[Days of Storage 1]],""),0)</f>
        <v>#VALUE!</v>
      </c>
    </row>
    <row r="2959" spans="1:16" x14ac:dyDescent="0.25">
      <c r="A2959" s="5" t="e">
        <f t="shared" si="281"/>
        <v>#VALUE!</v>
      </c>
      <c r="B2959" s="6" t="str">
        <f>IFERROR(IF(Table1[[#This Row],[Multi-lens? 1]]="No", 1, IF(Table1[[#This Row],[Multi-lens? 1]]="Dual", 2, IF(Table1[[#This Row],[Multi-lens? 1]]="Quad", 4, ""))),"")</f>
        <v/>
      </c>
      <c r="C2959" s="6" t="e">
        <f t="shared" si="282"/>
        <v>#VALUE!</v>
      </c>
      <c r="D2959" s="6" t="e">
        <f t="shared" si="283"/>
        <v>#VALUE!</v>
      </c>
      <c r="E2959" s="6" t="e">
        <f t="shared" si="284"/>
        <v>#VALUE!</v>
      </c>
      <c r="F2959" s="6" t="e">
        <f t="shared" si="285"/>
        <v>#VALUE!</v>
      </c>
      <c r="H2959" s="6" t="str">
        <f>IFERROR(IF(Table1[[#This Row],[Multi-lens? 1]]="No", 1, IF(Table1[[#This Row],[Multi-lens? 1]]="Dual", 2, IF(Table1[[#This Row],[Multi-lens? 1]]="Quad", 4, ""))),"")</f>
        <v/>
      </c>
      <c r="I2959" s="9" t="str">
        <f>IFERROR(Table1[[#This Row],[Name]],"")</f>
        <v/>
      </c>
      <c r="K2959" s="3" t="str">
        <f t="shared" si="280"/>
        <v/>
      </c>
      <c r="M2959" s="4" t="e">
        <f>IF(Table1[[#This Row],[Import to Gateway Calculator?]]="Yes",IFERROR(Table1[[#This Row],[Streaming Resolution '[MP']]],""),0)</f>
        <v>#VALUE!</v>
      </c>
      <c r="N2959" s="4" t="e">
        <f>IF(Table1[[#This Row],[Import to Gateway Calculator?]]="Yes",IFERROR(Table1[[#This Row],[Recording Resolution '[MP']]],""),0)</f>
        <v>#VALUE!</v>
      </c>
      <c r="O2959" s="4" t="e">
        <f>IF(Table1[[#This Row],[Import to Gateway Calculator?]]="Yes",IFERROR(Table1[[#This Row],[Frame Rate '[FPS'] 1]],""),0)</f>
        <v>#VALUE!</v>
      </c>
      <c r="P2959" s="4" t="e">
        <f>IF(Table1[[#This Row],[Import to Gateway Calculator?]]="Yes",IFERROR(Table1[[#This Row],[Days of Storage 1]],""),0)</f>
        <v>#VALUE!</v>
      </c>
    </row>
    <row r="2960" spans="1:16" x14ac:dyDescent="0.25">
      <c r="A2960" s="5" t="e">
        <f t="shared" si="281"/>
        <v>#VALUE!</v>
      </c>
      <c r="B2960" s="6" t="str">
        <f>IFERROR(IF(Table1[[#This Row],[Multi-lens? 1]]="No", 1, IF(Table1[[#This Row],[Multi-lens? 1]]="Dual", 2, IF(Table1[[#This Row],[Multi-lens? 1]]="Quad", 4, ""))),"")</f>
        <v/>
      </c>
      <c r="C2960" s="6" t="e">
        <f t="shared" si="282"/>
        <v>#VALUE!</v>
      </c>
      <c r="D2960" s="6" t="e">
        <f t="shared" si="283"/>
        <v>#VALUE!</v>
      </c>
      <c r="E2960" s="6" t="e">
        <f t="shared" si="284"/>
        <v>#VALUE!</v>
      </c>
      <c r="F2960" s="6" t="e">
        <f t="shared" si="285"/>
        <v>#VALUE!</v>
      </c>
      <c r="H2960" s="6" t="str">
        <f>IFERROR(IF(Table1[[#This Row],[Multi-lens? 1]]="No", 1, IF(Table1[[#This Row],[Multi-lens? 1]]="Dual", 2, IF(Table1[[#This Row],[Multi-lens? 1]]="Quad", 4, ""))),"")</f>
        <v/>
      </c>
      <c r="I2960" s="9" t="str">
        <f>IFERROR(Table1[[#This Row],[Name]],"")</f>
        <v/>
      </c>
      <c r="K2960" s="3" t="str">
        <f t="shared" si="280"/>
        <v/>
      </c>
      <c r="M2960" s="4" t="e">
        <f>IF(Table1[[#This Row],[Import to Gateway Calculator?]]="Yes",IFERROR(Table1[[#This Row],[Streaming Resolution '[MP']]],""),0)</f>
        <v>#VALUE!</v>
      </c>
      <c r="N2960" s="4" t="e">
        <f>IF(Table1[[#This Row],[Import to Gateway Calculator?]]="Yes",IFERROR(Table1[[#This Row],[Recording Resolution '[MP']]],""),0)</f>
        <v>#VALUE!</v>
      </c>
      <c r="O2960" s="4" t="e">
        <f>IF(Table1[[#This Row],[Import to Gateway Calculator?]]="Yes",IFERROR(Table1[[#This Row],[Frame Rate '[FPS'] 1]],""),0)</f>
        <v>#VALUE!</v>
      </c>
      <c r="P2960" s="4" t="e">
        <f>IF(Table1[[#This Row],[Import to Gateway Calculator?]]="Yes",IFERROR(Table1[[#This Row],[Days of Storage 1]],""),0)</f>
        <v>#VALUE!</v>
      </c>
    </row>
    <row r="2961" spans="1:16" x14ac:dyDescent="0.25">
      <c r="A2961" s="5" t="e">
        <f t="shared" si="281"/>
        <v>#VALUE!</v>
      </c>
      <c r="B2961" s="6" t="str">
        <f>IFERROR(IF(Table1[[#This Row],[Multi-lens? 1]]="No", 1, IF(Table1[[#This Row],[Multi-lens? 1]]="Dual", 2, IF(Table1[[#This Row],[Multi-lens? 1]]="Quad", 4, ""))),"")</f>
        <v/>
      </c>
      <c r="C2961" s="6" t="e">
        <f t="shared" si="282"/>
        <v>#VALUE!</v>
      </c>
      <c r="D2961" s="6" t="e">
        <f t="shared" si="283"/>
        <v>#VALUE!</v>
      </c>
      <c r="E2961" s="6" t="e">
        <f t="shared" si="284"/>
        <v>#VALUE!</v>
      </c>
      <c r="F2961" s="6" t="e">
        <f t="shared" si="285"/>
        <v>#VALUE!</v>
      </c>
      <c r="H2961" s="6" t="str">
        <f>IFERROR(IF(Table1[[#This Row],[Multi-lens? 1]]="No", 1, IF(Table1[[#This Row],[Multi-lens? 1]]="Dual", 2, IF(Table1[[#This Row],[Multi-lens? 1]]="Quad", 4, ""))),"")</f>
        <v/>
      </c>
      <c r="I2961" s="9" t="str">
        <f>IFERROR(Table1[[#This Row],[Name]],"")</f>
        <v/>
      </c>
      <c r="K2961" s="3" t="str">
        <f t="shared" si="280"/>
        <v/>
      </c>
      <c r="M2961" s="4" t="e">
        <f>IF(Table1[[#This Row],[Import to Gateway Calculator?]]="Yes",IFERROR(Table1[[#This Row],[Streaming Resolution '[MP']]],""),0)</f>
        <v>#VALUE!</v>
      </c>
      <c r="N2961" s="4" t="e">
        <f>IF(Table1[[#This Row],[Import to Gateway Calculator?]]="Yes",IFERROR(Table1[[#This Row],[Recording Resolution '[MP']]],""),0)</f>
        <v>#VALUE!</v>
      </c>
      <c r="O2961" s="4" t="e">
        <f>IF(Table1[[#This Row],[Import to Gateway Calculator?]]="Yes",IFERROR(Table1[[#This Row],[Frame Rate '[FPS'] 1]],""),0)</f>
        <v>#VALUE!</v>
      </c>
      <c r="P2961" s="4" t="e">
        <f>IF(Table1[[#This Row],[Import to Gateway Calculator?]]="Yes",IFERROR(Table1[[#This Row],[Days of Storage 1]],""),0)</f>
        <v>#VALUE!</v>
      </c>
    </row>
    <row r="2962" spans="1:16" x14ac:dyDescent="0.25">
      <c r="A2962" s="5" t="e">
        <f t="shared" si="281"/>
        <v>#VALUE!</v>
      </c>
      <c r="B2962" s="6" t="str">
        <f>IFERROR(IF(Table1[[#This Row],[Multi-lens? 1]]="No", 1, IF(Table1[[#This Row],[Multi-lens? 1]]="Dual", 2, IF(Table1[[#This Row],[Multi-lens? 1]]="Quad", 4, ""))),"")</f>
        <v/>
      </c>
      <c r="C2962" s="6" t="e">
        <f t="shared" si="282"/>
        <v>#VALUE!</v>
      </c>
      <c r="D2962" s="6" t="e">
        <f t="shared" si="283"/>
        <v>#VALUE!</v>
      </c>
      <c r="E2962" s="6" t="e">
        <f t="shared" si="284"/>
        <v>#VALUE!</v>
      </c>
      <c r="F2962" s="6" t="e">
        <f t="shared" si="285"/>
        <v>#VALUE!</v>
      </c>
      <c r="H2962" s="6" t="str">
        <f>IFERROR(IF(Table1[[#This Row],[Multi-lens? 1]]="No", 1, IF(Table1[[#This Row],[Multi-lens? 1]]="Dual", 2, IF(Table1[[#This Row],[Multi-lens? 1]]="Quad", 4, ""))),"")</f>
        <v/>
      </c>
      <c r="I2962" s="9" t="str">
        <f>IFERROR(Table1[[#This Row],[Name]],"")</f>
        <v/>
      </c>
      <c r="K2962" s="3" t="str">
        <f t="shared" si="280"/>
        <v/>
      </c>
      <c r="M2962" s="4" t="e">
        <f>IF(Table1[[#This Row],[Import to Gateway Calculator?]]="Yes",IFERROR(Table1[[#This Row],[Streaming Resolution '[MP']]],""),0)</f>
        <v>#VALUE!</v>
      </c>
      <c r="N2962" s="4" t="e">
        <f>IF(Table1[[#This Row],[Import to Gateway Calculator?]]="Yes",IFERROR(Table1[[#This Row],[Recording Resolution '[MP']]],""),0)</f>
        <v>#VALUE!</v>
      </c>
      <c r="O2962" s="4" t="e">
        <f>IF(Table1[[#This Row],[Import to Gateway Calculator?]]="Yes",IFERROR(Table1[[#This Row],[Frame Rate '[FPS'] 1]],""),0)</f>
        <v>#VALUE!</v>
      </c>
      <c r="P2962" s="4" t="e">
        <f>IF(Table1[[#This Row],[Import to Gateway Calculator?]]="Yes",IFERROR(Table1[[#This Row],[Days of Storage 1]],""),0)</f>
        <v>#VALUE!</v>
      </c>
    </row>
    <row r="2963" spans="1:16" x14ac:dyDescent="0.25">
      <c r="A2963" s="5" t="e">
        <f t="shared" si="281"/>
        <v>#VALUE!</v>
      </c>
      <c r="B2963" s="6" t="str">
        <f>IFERROR(IF(Table1[[#This Row],[Multi-lens? 1]]="No", 1, IF(Table1[[#This Row],[Multi-lens? 1]]="Dual", 2, IF(Table1[[#This Row],[Multi-lens? 1]]="Quad", 4, ""))),"")</f>
        <v/>
      </c>
      <c r="C2963" s="6" t="e">
        <f t="shared" si="282"/>
        <v>#VALUE!</v>
      </c>
      <c r="D2963" s="6" t="e">
        <f t="shared" si="283"/>
        <v>#VALUE!</v>
      </c>
      <c r="E2963" s="6" t="e">
        <f t="shared" si="284"/>
        <v>#VALUE!</v>
      </c>
      <c r="F2963" s="6" t="e">
        <f t="shared" si="285"/>
        <v>#VALUE!</v>
      </c>
      <c r="H2963" s="6" t="str">
        <f>IFERROR(IF(Table1[[#This Row],[Multi-lens? 1]]="No", 1, IF(Table1[[#This Row],[Multi-lens? 1]]="Dual", 2, IF(Table1[[#This Row],[Multi-lens? 1]]="Quad", 4, ""))),"")</f>
        <v/>
      </c>
      <c r="I2963" s="9" t="str">
        <f>IFERROR(Table1[[#This Row],[Name]],"")</f>
        <v/>
      </c>
      <c r="K2963" s="3" t="str">
        <f t="shared" si="280"/>
        <v/>
      </c>
      <c r="M2963" s="4" t="e">
        <f>IF(Table1[[#This Row],[Import to Gateway Calculator?]]="Yes",IFERROR(Table1[[#This Row],[Streaming Resolution '[MP']]],""),0)</f>
        <v>#VALUE!</v>
      </c>
      <c r="N2963" s="4" t="e">
        <f>IF(Table1[[#This Row],[Import to Gateway Calculator?]]="Yes",IFERROR(Table1[[#This Row],[Recording Resolution '[MP']]],""),0)</f>
        <v>#VALUE!</v>
      </c>
      <c r="O2963" s="4" t="e">
        <f>IF(Table1[[#This Row],[Import to Gateway Calculator?]]="Yes",IFERROR(Table1[[#This Row],[Frame Rate '[FPS'] 1]],""),0)</f>
        <v>#VALUE!</v>
      </c>
      <c r="P2963" s="4" t="e">
        <f>IF(Table1[[#This Row],[Import to Gateway Calculator?]]="Yes",IFERROR(Table1[[#This Row],[Days of Storage 1]],""),0)</f>
        <v>#VALUE!</v>
      </c>
    </row>
    <row r="2964" spans="1:16" x14ac:dyDescent="0.25">
      <c r="A2964" s="5" t="e">
        <f t="shared" si="281"/>
        <v>#VALUE!</v>
      </c>
      <c r="B2964" s="6" t="str">
        <f>IFERROR(IF(Table1[[#This Row],[Multi-lens? 1]]="No", 1, IF(Table1[[#This Row],[Multi-lens? 1]]="Dual", 2, IF(Table1[[#This Row],[Multi-lens? 1]]="Quad", 4, ""))),"")</f>
        <v/>
      </c>
      <c r="C2964" s="6" t="e">
        <f t="shared" si="282"/>
        <v>#VALUE!</v>
      </c>
      <c r="D2964" s="6" t="e">
        <f t="shared" si="283"/>
        <v>#VALUE!</v>
      </c>
      <c r="E2964" s="6" t="e">
        <f t="shared" si="284"/>
        <v>#VALUE!</v>
      </c>
      <c r="F2964" s="6" t="e">
        <f t="shared" si="285"/>
        <v>#VALUE!</v>
      </c>
      <c r="H2964" s="6" t="str">
        <f>IFERROR(IF(Table1[[#This Row],[Multi-lens? 1]]="No", 1, IF(Table1[[#This Row],[Multi-lens? 1]]="Dual", 2, IF(Table1[[#This Row],[Multi-lens? 1]]="Quad", 4, ""))),"")</f>
        <v/>
      </c>
      <c r="I2964" s="9" t="str">
        <f>IFERROR(Table1[[#This Row],[Name]],"")</f>
        <v/>
      </c>
      <c r="K2964" s="3" t="str">
        <f t="shared" si="280"/>
        <v/>
      </c>
      <c r="M2964" s="4" t="e">
        <f>IF(Table1[[#This Row],[Import to Gateway Calculator?]]="Yes",IFERROR(Table1[[#This Row],[Streaming Resolution '[MP']]],""),0)</f>
        <v>#VALUE!</v>
      </c>
      <c r="N2964" s="4" t="e">
        <f>IF(Table1[[#This Row],[Import to Gateway Calculator?]]="Yes",IFERROR(Table1[[#This Row],[Recording Resolution '[MP']]],""),0)</f>
        <v>#VALUE!</v>
      </c>
      <c r="O2964" s="4" t="e">
        <f>IF(Table1[[#This Row],[Import to Gateway Calculator?]]="Yes",IFERROR(Table1[[#This Row],[Frame Rate '[FPS'] 1]],""),0)</f>
        <v>#VALUE!</v>
      </c>
      <c r="P2964" s="4" t="e">
        <f>IF(Table1[[#This Row],[Import to Gateway Calculator?]]="Yes",IFERROR(Table1[[#This Row],[Days of Storage 1]],""),0)</f>
        <v>#VALUE!</v>
      </c>
    </row>
    <row r="2965" spans="1:16" x14ac:dyDescent="0.25">
      <c r="A2965" s="5" t="e">
        <f t="shared" si="281"/>
        <v>#VALUE!</v>
      </c>
      <c r="B2965" s="6" t="str">
        <f>IFERROR(IF(Table1[[#This Row],[Multi-lens? 1]]="No", 1, IF(Table1[[#This Row],[Multi-lens? 1]]="Dual", 2, IF(Table1[[#This Row],[Multi-lens? 1]]="Quad", 4, ""))),"")</f>
        <v/>
      </c>
      <c r="C2965" s="6" t="e">
        <f t="shared" si="282"/>
        <v>#VALUE!</v>
      </c>
      <c r="D2965" s="6" t="e">
        <f t="shared" si="283"/>
        <v>#VALUE!</v>
      </c>
      <c r="E2965" s="6" t="e">
        <f t="shared" si="284"/>
        <v>#VALUE!</v>
      </c>
      <c r="F2965" s="6" t="e">
        <f t="shared" si="285"/>
        <v>#VALUE!</v>
      </c>
      <c r="H2965" s="6" t="str">
        <f>IFERROR(IF(Table1[[#This Row],[Multi-lens? 1]]="No", 1, IF(Table1[[#This Row],[Multi-lens? 1]]="Dual", 2, IF(Table1[[#This Row],[Multi-lens? 1]]="Quad", 4, ""))),"")</f>
        <v/>
      </c>
      <c r="I2965" s="9" t="str">
        <f>IFERROR(Table1[[#This Row],[Name]],"")</f>
        <v/>
      </c>
      <c r="K2965" s="3" t="str">
        <f t="shared" si="280"/>
        <v/>
      </c>
      <c r="M2965" s="4" t="e">
        <f>IF(Table1[[#This Row],[Import to Gateway Calculator?]]="Yes",IFERROR(Table1[[#This Row],[Streaming Resolution '[MP']]],""),0)</f>
        <v>#VALUE!</v>
      </c>
      <c r="N2965" s="4" t="e">
        <f>IF(Table1[[#This Row],[Import to Gateway Calculator?]]="Yes",IFERROR(Table1[[#This Row],[Recording Resolution '[MP']]],""),0)</f>
        <v>#VALUE!</v>
      </c>
      <c r="O2965" s="4" t="e">
        <f>IF(Table1[[#This Row],[Import to Gateway Calculator?]]="Yes",IFERROR(Table1[[#This Row],[Frame Rate '[FPS'] 1]],""),0)</f>
        <v>#VALUE!</v>
      </c>
      <c r="P2965" s="4" t="e">
        <f>IF(Table1[[#This Row],[Import to Gateway Calculator?]]="Yes",IFERROR(Table1[[#This Row],[Days of Storage 1]],""),0)</f>
        <v>#VALUE!</v>
      </c>
    </row>
    <row r="2966" spans="1:16" x14ac:dyDescent="0.25">
      <c r="A2966" s="5" t="e">
        <f t="shared" si="281"/>
        <v>#VALUE!</v>
      </c>
      <c r="B2966" s="6" t="str">
        <f>IFERROR(IF(Table1[[#This Row],[Multi-lens? 1]]="No", 1, IF(Table1[[#This Row],[Multi-lens? 1]]="Dual", 2, IF(Table1[[#This Row],[Multi-lens? 1]]="Quad", 4, ""))),"")</f>
        <v/>
      </c>
      <c r="C2966" s="6" t="e">
        <f t="shared" si="282"/>
        <v>#VALUE!</v>
      </c>
      <c r="D2966" s="6" t="e">
        <f t="shared" si="283"/>
        <v>#VALUE!</v>
      </c>
      <c r="E2966" s="6" t="e">
        <f t="shared" si="284"/>
        <v>#VALUE!</v>
      </c>
      <c r="F2966" s="6" t="e">
        <f t="shared" si="285"/>
        <v>#VALUE!</v>
      </c>
      <c r="H2966" s="6" t="str">
        <f>IFERROR(IF(Table1[[#This Row],[Multi-lens? 1]]="No", 1, IF(Table1[[#This Row],[Multi-lens? 1]]="Dual", 2, IF(Table1[[#This Row],[Multi-lens? 1]]="Quad", 4, ""))),"")</f>
        <v/>
      </c>
      <c r="I2966" s="9" t="str">
        <f>IFERROR(Table1[[#This Row],[Name]],"")</f>
        <v/>
      </c>
      <c r="K2966" s="3" t="str">
        <f t="shared" si="280"/>
        <v/>
      </c>
      <c r="M2966" s="4" t="e">
        <f>IF(Table1[[#This Row],[Import to Gateway Calculator?]]="Yes",IFERROR(Table1[[#This Row],[Streaming Resolution '[MP']]],""),0)</f>
        <v>#VALUE!</v>
      </c>
      <c r="N2966" s="4" t="e">
        <f>IF(Table1[[#This Row],[Import to Gateway Calculator?]]="Yes",IFERROR(Table1[[#This Row],[Recording Resolution '[MP']]],""),0)</f>
        <v>#VALUE!</v>
      </c>
      <c r="O2966" s="4" t="e">
        <f>IF(Table1[[#This Row],[Import to Gateway Calculator?]]="Yes",IFERROR(Table1[[#This Row],[Frame Rate '[FPS'] 1]],""),0)</f>
        <v>#VALUE!</v>
      </c>
      <c r="P2966" s="4" t="e">
        <f>IF(Table1[[#This Row],[Import to Gateway Calculator?]]="Yes",IFERROR(Table1[[#This Row],[Days of Storage 1]],""),0)</f>
        <v>#VALUE!</v>
      </c>
    </row>
    <row r="2967" spans="1:16" x14ac:dyDescent="0.25">
      <c r="A2967" s="5" t="e">
        <f t="shared" si="281"/>
        <v>#VALUE!</v>
      </c>
      <c r="B2967" s="6" t="str">
        <f>IFERROR(IF(Table1[[#This Row],[Multi-lens? 1]]="No", 1, IF(Table1[[#This Row],[Multi-lens? 1]]="Dual", 2, IF(Table1[[#This Row],[Multi-lens? 1]]="Quad", 4, ""))),"")</f>
        <v/>
      </c>
      <c r="C2967" s="6" t="e">
        <f t="shared" si="282"/>
        <v>#VALUE!</v>
      </c>
      <c r="D2967" s="6" t="e">
        <f t="shared" si="283"/>
        <v>#VALUE!</v>
      </c>
      <c r="E2967" s="6" t="e">
        <f t="shared" si="284"/>
        <v>#VALUE!</v>
      </c>
      <c r="F2967" s="6" t="e">
        <f t="shared" si="285"/>
        <v>#VALUE!</v>
      </c>
      <c r="H2967" s="6" t="str">
        <f>IFERROR(IF(Table1[[#This Row],[Multi-lens? 1]]="No", 1, IF(Table1[[#This Row],[Multi-lens? 1]]="Dual", 2, IF(Table1[[#This Row],[Multi-lens? 1]]="Quad", 4, ""))),"")</f>
        <v/>
      </c>
      <c r="I2967" s="9" t="str">
        <f>IFERROR(Table1[[#This Row],[Name]],"")</f>
        <v/>
      </c>
      <c r="K2967" s="3" t="str">
        <f t="shared" si="280"/>
        <v/>
      </c>
      <c r="M2967" s="4" t="e">
        <f>IF(Table1[[#This Row],[Import to Gateway Calculator?]]="Yes",IFERROR(Table1[[#This Row],[Streaming Resolution '[MP']]],""),0)</f>
        <v>#VALUE!</v>
      </c>
      <c r="N2967" s="4" t="e">
        <f>IF(Table1[[#This Row],[Import to Gateway Calculator?]]="Yes",IFERROR(Table1[[#This Row],[Recording Resolution '[MP']]],""),0)</f>
        <v>#VALUE!</v>
      </c>
      <c r="O2967" s="4" t="e">
        <f>IF(Table1[[#This Row],[Import to Gateway Calculator?]]="Yes",IFERROR(Table1[[#This Row],[Frame Rate '[FPS'] 1]],""),0)</f>
        <v>#VALUE!</v>
      </c>
      <c r="P2967" s="4" t="e">
        <f>IF(Table1[[#This Row],[Import to Gateway Calculator?]]="Yes",IFERROR(Table1[[#This Row],[Days of Storage 1]],""),0)</f>
        <v>#VALUE!</v>
      </c>
    </row>
    <row r="2968" spans="1:16" x14ac:dyDescent="0.25">
      <c r="A2968" s="5" t="e">
        <f t="shared" si="281"/>
        <v>#VALUE!</v>
      </c>
      <c r="B2968" s="6" t="str">
        <f>IFERROR(IF(Table1[[#This Row],[Multi-lens? 1]]="No", 1, IF(Table1[[#This Row],[Multi-lens? 1]]="Dual", 2, IF(Table1[[#This Row],[Multi-lens? 1]]="Quad", 4, ""))),"")</f>
        <v/>
      </c>
      <c r="C2968" s="6" t="e">
        <f t="shared" si="282"/>
        <v>#VALUE!</v>
      </c>
      <c r="D2968" s="6" t="e">
        <f t="shared" si="283"/>
        <v>#VALUE!</v>
      </c>
      <c r="E2968" s="6" t="e">
        <f t="shared" si="284"/>
        <v>#VALUE!</v>
      </c>
      <c r="F2968" s="6" t="e">
        <f t="shared" si="285"/>
        <v>#VALUE!</v>
      </c>
      <c r="H2968" s="6" t="str">
        <f>IFERROR(IF(Table1[[#This Row],[Multi-lens? 1]]="No", 1, IF(Table1[[#This Row],[Multi-lens? 1]]="Dual", 2, IF(Table1[[#This Row],[Multi-lens? 1]]="Quad", 4, ""))),"")</f>
        <v/>
      </c>
      <c r="I2968" s="9" t="str">
        <f>IFERROR(Table1[[#This Row],[Name]],"")</f>
        <v/>
      </c>
      <c r="K2968" s="3" t="str">
        <f t="shared" si="280"/>
        <v/>
      </c>
      <c r="M2968" s="4" t="e">
        <f>IF(Table1[[#This Row],[Import to Gateway Calculator?]]="Yes",IFERROR(Table1[[#This Row],[Streaming Resolution '[MP']]],""),0)</f>
        <v>#VALUE!</v>
      </c>
      <c r="N2968" s="4" t="e">
        <f>IF(Table1[[#This Row],[Import to Gateway Calculator?]]="Yes",IFERROR(Table1[[#This Row],[Recording Resolution '[MP']]],""),0)</f>
        <v>#VALUE!</v>
      </c>
      <c r="O2968" s="4" t="e">
        <f>IF(Table1[[#This Row],[Import to Gateway Calculator?]]="Yes",IFERROR(Table1[[#This Row],[Frame Rate '[FPS'] 1]],""),0)</f>
        <v>#VALUE!</v>
      </c>
      <c r="P2968" s="4" t="e">
        <f>IF(Table1[[#This Row],[Import to Gateway Calculator?]]="Yes",IFERROR(Table1[[#This Row],[Days of Storage 1]],""),0)</f>
        <v>#VALUE!</v>
      </c>
    </row>
    <row r="2969" spans="1:16" x14ac:dyDescent="0.25">
      <c r="A2969" s="5" t="e">
        <f t="shared" si="281"/>
        <v>#VALUE!</v>
      </c>
      <c r="B2969" s="6" t="str">
        <f>IFERROR(IF(Table1[[#This Row],[Multi-lens? 1]]="No", 1, IF(Table1[[#This Row],[Multi-lens? 1]]="Dual", 2, IF(Table1[[#This Row],[Multi-lens? 1]]="Quad", 4, ""))),"")</f>
        <v/>
      </c>
      <c r="C2969" s="6" t="e">
        <f t="shared" si="282"/>
        <v>#VALUE!</v>
      </c>
      <c r="D2969" s="6" t="e">
        <f t="shared" si="283"/>
        <v>#VALUE!</v>
      </c>
      <c r="E2969" s="6" t="e">
        <f t="shared" si="284"/>
        <v>#VALUE!</v>
      </c>
      <c r="F2969" s="6" t="e">
        <f t="shared" si="285"/>
        <v>#VALUE!</v>
      </c>
      <c r="H2969" s="6" t="str">
        <f>IFERROR(IF(Table1[[#This Row],[Multi-lens? 1]]="No", 1, IF(Table1[[#This Row],[Multi-lens? 1]]="Dual", 2, IF(Table1[[#This Row],[Multi-lens? 1]]="Quad", 4, ""))),"")</f>
        <v/>
      </c>
      <c r="I2969" s="9" t="str">
        <f>IFERROR(Table1[[#This Row],[Name]],"")</f>
        <v/>
      </c>
      <c r="K2969" s="3" t="str">
        <f t="shared" si="280"/>
        <v/>
      </c>
      <c r="M2969" s="4" t="e">
        <f>IF(Table1[[#This Row],[Import to Gateway Calculator?]]="Yes",IFERROR(Table1[[#This Row],[Streaming Resolution '[MP']]],""),0)</f>
        <v>#VALUE!</v>
      </c>
      <c r="N2969" s="4" t="e">
        <f>IF(Table1[[#This Row],[Import to Gateway Calculator?]]="Yes",IFERROR(Table1[[#This Row],[Recording Resolution '[MP']]],""),0)</f>
        <v>#VALUE!</v>
      </c>
      <c r="O2969" s="4" t="e">
        <f>IF(Table1[[#This Row],[Import to Gateway Calculator?]]="Yes",IFERROR(Table1[[#This Row],[Frame Rate '[FPS'] 1]],""),0)</f>
        <v>#VALUE!</v>
      </c>
      <c r="P2969" s="4" t="e">
        <f>IF(Table1[[#This Row],[Import to Gateway Calculator?]]="Yes",IFERROR(Table1[[#This Row],[Days of Storage 1]],""),0)</f>
        <v>#VALUE!</v>
      </c>
    </row>
    <row r="2970" spans="1:16" x14ac:dyDescent="0.25">
      <c r="A2970" s="5" t="e">
        <f t="shared" si="281"/>
        <v>#VALUE!</v>
      </c>
      <c r="B2970" s="6" t="str">
        <f>IFERROR(IF(Table1[[#This Row],[Multi-lens? 1]]="No", 1, IF(Table1[[#This Row],[Multi-lens? 1]]="Dual", 2, IF(Table1[[#This Row],[Multi-lens? 1]]="Quad", 4, ""))),"")</f>
        <v/>
      </c>
      <c r="C2970" s="6" t="e">
        <f t="shared" si="282"/>
        <v>#VALUE!</v>
      </c>
      <c r="D2970" s="6" t="e">
        <f t="shared" si="283"/>
        <v>#VALUE!</v>
      </c>
      <c r="E2970" s="6" t="e">
        <f t="shared" si="284"/>
        <v>#VALUE!</v>
      </c>
      <c r="F2970" s="6" t="e">
        <f t="shared" si="285"/>
        <v>#VALUE!</v>
      </c>
      <c r="H2970" s="6" t="str">
        <f>IFERROR(IF(Table1[[#This Row],[Multi-lens? 1]]="No", 1, IF(Table1[[#This Row],[Multi-lens? 1]]="Dual", 2, IF(Table1[[#This Row],[Multi-lens? 1]]="Quad", 4, ""))),"")</f>
        <v/>
      </c>
      <c r="I2970" s="9" t="str">
        <f>IFERROR(Table1[[#This Row],[Name]],"")</f>
        <v/>
      </c>
      <c r="K2970" s="3" t="str">
        <f t="shared" si="280"/>
        <v/>
      </c>
      <c r="M2970" s="4" t="e">
        <f>IF(Table1[[#This Row],[Import to Gateway Calculator?]]="Yes",IFERROR(Table1[[#This Row],[Streaming Resolution '[MP']]],""),0)</f>
        <v>#VALUE!</v>
      </c>
      <c r="N2970" s="4" t="e">
        <f>IF(Table1[[#This Row],[Import to Gateway Calculator?]]="Yes",IFERROR(Table1[[#This Row],[Recording Resolution '[MP']]],""),0)</f>
        <v>#VALUE!</v>
      </c>
      <c r="O2970" s="4" t="e">
        <f>IF(Table1[[#This Row],[Import to Gateway Calculator?]]="Yes",IFERROR(Table1[[#This Row],[Frame Rate '[FPS'] 1]],""),0)</f>
        <v>#VALUE!</v>
      </c>
      <c r="P2970" s="4" t="e">
        <f>IF(Table1[[#This Row],[Import to Gateway Calculator?]]="Yes",IFERROR(Table1[[#This Row],[Days of Storage 1]],""),0)</f>
        <v>#VALUE!</v>
      </c>
    </row>
    <row r="2971" spans="1:16" x14ac:dyDescent="0.25">
      <c r="A2971" s="5" t="e">
        <f t="shared" si="281"/>
        <v>#VALUE!</v>
      </c>
      <c r="B2971" s="6" t="str">
        <f>IFERROR(IF(Table1[[#This Row],[Multi-lens? 1]]="No", 1, IF(Table1[[#This Row],[Multi-lens? 1]]="Dual", 2, IF(Table1[[#This Row],[Multi-lens? 1]]="Quad", 4, ""))),"")</f>
        <v/>
      </c>
      <c r="C2971" s="6" t="e">
        <f t="shared" si="282"/>
        <v>#VALUE!</v>
      </c>
      <c r="D2971" s="6" t="e">
        <f t="shared" si="283"/>
        <v>#VALUE!</v>
      </c>
      <c r="E2971" s="6" t="e">
        <f t="shared" si="284"/>
        <v>#VALUE!</v>
      </c>
      <c r="F2971" s="6" t="e">
        <f t="shared" si="285"/>
        <v>#VALUE!</v>
      </c>
      <c r="H2971" s="6" t="str">
        <f>IFERROR(IF(Table1[[#This Row],[Multi-lens? 1]]="No", 1, IF(Table1[[#This Row],[Multi-lens? 1]]="Dual", 2, IF(Table1[[#This Row],[Multi-lens? 1]]="Quad", 4, ""))),"")</f>
        <v/>
      </c>
      <c r="I2971" s="9" t="str">
        <f>IFERROR(Table1[[#This Row],[Name]],"")</f>
        <v/>
      </c>
      <c r="K2971" s="3" t="str">
        <f t="shared" si="280"/>
        <v/>
      </c>
      <c r="M2971" s="4" t="e">
        <f>IF(Table1[[#This Row],[Import to Gateway Calculator?]]="Yes",IFERROR(Table1[[#This Row],[Streaming Resolution '[MP']]],""),0)</f>
        <v>#VALUE!</v>
      </c>
      <c r="N2971" s="4" t="e">
        <f>IF(Table1[[#This Row],[Import to Gateway Calculator?]]="Yes",IFERROR(Table1[[#This Row],[Recording Resolution '[MP']]],""),0)</f>
        <v>#VALUE!</v>
      </c>
      <c r="O2971" s="4" t="e">
        <f>IF(Table1[[#This Row],[Import to Gateway Calculator?]]="Yes",IFERROR(Table1[[#This Row],[Frame Rate '[FPS'] 1]],""),0)</f>
        <v>#VALUE!</v>
      </c>
      <c r="P2971" s="4" t="e">
        <f>IF(Table1[[#This Row],[Import to Gateway Calculator?]]="Yes",IFERROR(Table1[[#This Row],[Days of Storage 1]],""),0)</f>
        <v>#VALUE!</v>
      </c>
    </row>
    <row r="2972" spans="1:16" x14ac:dyDescent="0.25">
      <c r="A2972" s="5" t="e">
        <f t="shared" si="281"/>
        <v>#VALUE!</v>
      </c>
      <c r="B2972" s="6" t="str">
        <f>IFERROR(IF(Table1[[#This Row],[Multi-lens? 1]]="No", 1, IF(Table1[[#This Row],[Multi-lens? 1]]="Dual", 2, IF(Table1[[#This Row],[Multi-lens? 1]]="Quad", 4, ""))),"")</f>
        <v/>
      </c>
      <c r="C2972" s="6" t="e">
        <f t="shared" si="282"/>
        <v>#VALUE!</v>
      </c>
      <c r="D2972" s="6" t="e">
        <f t="shared" si="283"/>
        <v>#VALUE!</v>
      </c>
      <c r="E2972" s="6" t="e">
        <f t="shared" si="284"/>
        <v>#VALUE!</v>
      </c>
      <c r="F2972" s="6" t="e">
        <f t="shared" si="285"/>
        <v>#VALUE!</v>
      </c>
      <c r="H2972" s="6" t="str">
        <f>IFERROR(IF(Table1[[#This Row],[Multi-lens? 1]]="No", 1, IF(Table1[[#This Row],[Multi-lens? 1]]="Dual", 2, IF(Table1[[#This Row],[Multi-lens? 1]]="Quad", 4, ""))),"")</f>
        <v/>
      </c>
      <c r="I2972" s="9" t="str">
        <f>IFERROR(Table1[[#This Row],[Name]],"")</f>
        <v/>
      </c>
      <c r="K2972" s="3" t="str">
        <f t="shared" si="280"/>
        <v/>
      </c>
      <c r="M2972" s="4" t="e">
        <f>IF(Table1[[#This Row],[Import to Gateway Calculator?]]="Yes",IFERROR(Table1[[#This Row],[Streaming Resolution '[MP']]],""),0)</f>
        <v>#VALUE!</v>
      </c>
      <c r="N2972" s="4" t="e">
        <f>IF(Table1[[#This Row],[Import to Gateway Calculator?]]="Yes",IFERROR(Table1[[#This Row],[Recording Resolution '[MP']]],""),0)</f>
        <v>#VALUE!</v>
      </c>
      <c r="O2972" s="4" t="e">
        <f>IF(Table1[[#This Row],[Import to Gateway Calculator?]]="Yes",IFERROR(Table1[[#This Row],[Frame Rate '[FPS'] 1]],""),0)</f>
        <v>#VALUE!</v>
      </c>
      <c r="P2972" s="4" t="e">
        <f>IF(Table1[[#This Row],[Import to Gateway Calculator?]]="Yes",IFERROR(Table1[[#This Row],[Days of Storage 1]],""),0)</f>
        <v>#VALUE!</v>
      </c>
    </row>
    <row r="2973" spans="1:16" x14ac:dyDescent="0.25">
      <c r="A2973" s="5" t="e">
        <f t="shared" si="281"/>
        <v>#VALUE!</v>
      </c>
      <c r="B2973" s="6" t="str">
        <f>IFERROR(IF(Table1[[#This Row],[Multi-lens? 1]]="No", 1, IF(Table1[[#This Row],[Multi-lens? 1]]="Dual", 2, IF(Table1[[#This Row],[Multi-lens? 1]]="Quad", 4, ""))),"")</f>
        <v/>
      </c>
      <c r="C2973" s="6" t="e">
        <f t="shared" si="282"/>
        <v>#VALUE!</v>
      </c>
      <c r="D2973" s="6" t="e">
        <f t="shared" si="283"/>
        <v>#VALUE!</v>
      </c>
      <c r="E2973" s="6" t="e">
        <f t="shared" si="284"/>
        <v>#VALUE!</v>
      </c>
      <c r="F2973" s="6" t="e">
        <f t="shared" si="285"/>
        <v>#VALUE!</v>
      </c>
      <c r="H2973" s="6" t="str">
        <f>IFERROR(IF(Table1[[#This Row],[Multi-lens? 1]]="No", 1, IF(Table1[[#This Row],[Multi-lens? 1]]="Dual", 2, IF(Table1[[#This Row],[Multi-lens? 1]]="Quad", 4, ""))),"")</f>
        <v/>
      </c>
      <c r="I2973" s="9" t="str">
        <f>IFERROR(Table1[[#This Row],[Name]],"")</f>
        <v/>
      </c>
      <c r="K2973" s="3" t="str">
        <f t="shared" si="280"/>
        <v/>
      </c>
      <c r="M2973" s="4" t="e">
        <f>IF(Table1[[#This Row],[Import to Gateway Calculator?]]="Yes",IFERROR(Table1[[#This Row],[Streaming Resolution '[MP']]],""),0)</f>
        <v>#VALUE!</v>
      </c>
      <c r="N2973" s="4" t="e">
        <f>IF(Table1[[#This Row],[Import to Gateway Calculator?]]="Yes",IFERROR(Table1[[#This Row],[Recording Resolution '[MP']]],""),0)</f>
        <v>#VALUE!</v>
      </c>
      <c r="O2973" s="4" t="e">
        <f>IF(Table1[[#This Row],[Import to Gateway Calculator?]]="Yes",IFERROR(Table1[[#This Row],[Frame Rate '[FPS'] 1]],""),0)</f>
        <v>#VALUE!</v>
      </c>
      <c r="P2973" s="4" t="e">
        <f>IF(Table1[[#This Row],[Import to Gateway Calculator?]]="Yes",IFERROR(Table1[[#This Row],[Days of Storage 1]],""),0)</f>
        <v>#VALUE!</v>
      </c>
    </row>
    <row r="2974" spans="1:16" x14ac:dyDescent="0.25">
      <c r="A2974" s="5" t="e">
        <f t="shared" si="281"/>
        <v>#VALUE!</v>
      </c>
      <c r="B2974" s="6" t="str">
        <f>IFERROR(IF(Table1[[#This Row],[Multi-lens? 1]]="No", 1, IF(Table1[[#This Row],[Multi-lens? 1]]="Dual", 2, IF(Table1[[#This Row],[Multi-lens? 1]]="Quad", 4, ""))),"")</f>
        <v/>
      </c>
      <c r="C2974" s="6" t="e">
        <f t="shared" si="282"/>
        <v>#VALUE!</v>
      </c>
      <c r="D2974" s="6" t="e">
        <f t="shared" si="283"/>
        <v>#VALUE!</v>
      </c>
      <c r="E2974" s="6" t="e">
        <f t="shared" si="284"/>
        <v>#VALUE!</v>
      </c>
      <c r="F2974" s="6" t="e">
        <f t="shared" si="285"/>
        <v>#VALUE!</v>
      </c>
      <c r="H2974" s="6" t="str">
        <f>IFERROR(IF(Table1[[#This Row],[Multi-lens? 1]]="No", 1, IF(Table1[[#This Row],[Multi-lens? 1]]="Dual", 2, IF(Table1[[#This Row],[Multi-lens? 1]]="Quad", 4, ""))),"")</f>
        <v/>
      </c>
      <c r="I2974" s="9" t="str">
        <f>IFERROR(Table1[[#This Row],[Name]],"")</f>
        <v/>
      </c>
      <c r="K2974" s="3" t="str">
        <f t="shared" si="280"/>
        <v/>
      </c>
      <c r="M2974" s="4" t="e">
        <f>IF(Table1[[#This Row],[Import to Gateway Calculator?]]="Yes",IFERROR(Table1[[#This Row],[Streaming Resolution '[MP']]],""),0)</f>
        <v>#VALUE!</v>
      </c>
      <c r="N2974" s="4" t="e">
        <f>IF(Table1[[#This Row],[Import to Gateway Calculator?]]="Yes",IFERROR(Table1[[#This Row],[Recording Resolution '[MP']]],""),0)</f>
        <v>#VALUE!</v>
      </c>
      <c r="O2974" s="4" t="e">
        <f>IF(Table1[[#This Row],[Import to Gateway Calculator?]]="Yes",IFERROR(Table1[[#This Row],[Frame Rate '[FPS'] 1]],""),0)</f>
        <v>#VALUE!</v>
      </c>
      <c r="P2974" s="4" t="e">
        <f>IF(Table1[[#This Row],[Import to Gateway Calculator?]]="Yes",IFERROR(Table1[[#This Row],[Days of Storage 1]],""),0)</f>
        <v>#VALUE!</v>
      </c>
    </row>
    <row r="2975" spans="1:16" x14ac:dyDescent="0.25">
      <c r="A2975" s="5" t="e">
        <f t="shared" si="281"/>
        <v>#VALUE!</v>
      </c>
      <c r="B2975" s="6" t="str">
        <f>IFERROR(IF(Table1[[#This Row],[Multi-lens? 1]]="No", 1, IF(Table1[[#This Row],[Multi-lens? 1]]="Dual", 2, IF(Table1[[#This Row],[Multi-lens? 1]]="Quad", 4, ""))),"")</f>
        <v/>
      </c>
      <c r="C2975" s="6" t="e">
        <f t="shared" si="282"/>
        <v>#VALUE!</v>
      </c>
      <c r="D2975" s="6" t="e">
        <f t="shared" si="283"/>
        <v>#VALUE!</v>
      </c>
      <c r="E2975" s="6" t="e">
        <f t="shared" si="284"/>
        <v>#VALUE!</v>
      </c>
      <c r="F2975" s="6" t="e">
        <f t="shared" si="285"/>
        <v>#VALUE!</v>
      </c>
      <c r="H2975" s="6" t="str">
        <f>IFERROR(IF(Table1[[#This Row],[Multi-lens? 1]]="No", 1, IF(Table1[[#This Row],[Multi-lens? 1]]="Dual", 2, IF(Table1[[#This Row],[Multi-lens? 1]]="Quad", 4, ""))),"")</f>
        <v/>
      </c>
      <c r="I2975" s="9" t="str">
        <f>IFERROR(Table1[[#This Row],[Name]],"")</f>
        <v/>
      </c>
      <c r="K2975" s="3" t="str">
        <f t="shared" si="280"/>
        <v/>
      </c>
      <c r="M2975" s="4" t="e">
        <f>IF(Table1[[#This Row],[Import to Gateway Calculator?]]="Yes",IFERROR(Table1[[#This Row],[Streaming Resolution '[MP']]],""),0)</f>
        <v>#VALUE!</v>
      </c>
      <c r="N2975" s="4" t="e">
        <f>IF(Table1[[#This Row],[Import to Gateway Calculator?]]="Yes",IFERROR(Table1[[#This Row],[Recording Resolution '[MP']]],""),0)</f>
        <v>#VALUE!</v>
      </c>
      <c r="O2975" s="4" t="e">
        <f>IF(Table1[[#This Row],[Import to Gateway Calculator?]]="Yes",IFERROR(Table1[[#This Row],[Frame Rate '[FPS'] 1]],""),0)</f>
        <v>#VALUE!</v>
      </c>
      <c r="P2975" s="4" t="e">
        <f>IF(Table1[[#This Row],[Import to Gateway Calculator?]]="Yes",IFERROR(Table1[[#This Row],[Days of Storage 1]],""),0)</f>
        <v>#VALUE!</v>
      </c>
    </row>
    <row r="2976" spans="1:16" x14ac:dyDescent="0.25">
      <c r="A2976" s="5" t="e">
        <f t="shared" si="281"/>
        <v>#VALUE!</v>
      </c>
      <c r="B2976" s="6" t="str">
        <f>IFERROR(IF(Table1[[#This Row],[Multi-lens? 1]]="No", 1, IF(Table1[[#This Row],[Multi-lens? 1]]="Dual", 2, IF(Table1[[#This Row],[Multi-lens? 1]]="Quad", 4, ""))),"")</f>
        <v/>
      </c>
      <c r="C2976" s="6" t="e">
        <f t="shared" si="282"/>
        <v>#VALUE!</v>
      </c>
      <c r="D2976" s="6" t="e">
        <f t="shared" si="283"/>
        <v>#VALUE!</v>
      </c>
      <c r="E2976" s="6" t="e">
        <f t="shared" si="284"/>
        <v>#VALUE!</v>
      </c>
      <c r="F2976" s="6" t="e">
        <f t="shared" si="285"/>
        <v>#VALUE!</v>
      </c>
      <c r="H2976" s="6" t="str">
        <f>IFERROR(IF(Table1[[#This Row],[Multi-lens? 1]]="No", 1, IF(Table1[[#This Row],[Multi-lens? 1]]="Dual", 2, IF(Table1[[#This Row],[Multi-lens? 1]]="Quad", 4, ""))),"")</f>
        <v/>
      </c>
      <c r="I2976" s="9" t="str">
        <f>IFERROR(Table1[[#This Row],[Name]],"")</f>
        <v/>
      </c>
      <c r="K2976" s="3" t="str">
        <f t="shared" si="280"/>
        <v/>
      </c>
      <c r="M2976" s="4" t="e">
        <f>IF(Table1[[#This Row],[Import to Gateway Calculator?]]="Yes",IFERROR(Table1[[#This Row],[Streaming Resolution '[MP']]],""),0)</f>
        <v>#VALUE!</v>
      </c>
      <c r="N2976" s="4" t="e">
        <f>IF(Table1[[#This Row],[Import to Gateway Calculator?]]="Yes",IFERROR(Table1[[#This Row],[Recording Resolution '[MP']]],""),0)</f>
        <v>#VALUE!</v>
      </c>
      <c r="O2976" s="4" t="e">
        <f>IF(Table1[[#This Row],[Import to Gateway Calculator?]]="Yes",IFERROR(Table1[[#This Row],[Frame Rate '[FPS'] 1]],""),0)</f>
        <v>#VALUE!</v>
      </c>
      <c r="P2976" s="4" t="e">
        <f>IF(Table1[[#This Row],[Import to Gateway Calculator?]]="Yes",IFERROR(Table1[[#This Row],[Days of Storage 1]],""),0)</f>
        <v>#VALUE!</v>
      </c>
    </row>
    <row r="2977" spans="1:16" x14ac:dyDescent="0.25">
      <c r="A2977" s="5" t="e">
        <f t="shared" si="281"/>
        <v>#VALUE!</v>
      </c>
      <c r="B2977" s="6" t="str">
        <f>IFERROR(IF(Table1[[#This Row],[Multi-lens? 1]]="No", 1, IF(Table1[[#This Row],[Multi-lens? 1]]="Dual", 2, IF(Table1[[#This Row],[Multi-lens? 1]]="Quad", 4, ""))),"")</f>
        <v/>
      </c>
      <c r="C2977" s="6" t="e">
        <f t="shared" si="282"/>
        <v>#VALUE!</v>
      </c>
      <c r="D2977" s="6" t="e">
        <f t="shared" si="283"/>
        <v>#VALUE!</v>
      </c>
      <c r="E2977" s="6" t="e">
        <f t="shared" si="284"/>
        <v>#VALUE!</v>
      </c>
      <c r="F2977" s="6" t="e">
        <f t="shared" si="285"/>
        <v>#VALUE!</v>
      </c>
      <c r="H2977" s="6" t="str">
        <f>IFERROR(IF(Table1[[#This Row],[Multi-lens? 1]]="No", 1, IF(Table1[[#This Row],[Multi-lens? 1]]="Dual", 2, IF(Table1[[#This Row],[Multi-lens? 1]]="Quad", 4, ""))),"")</f>
        <v/>
      </c>
      <c r="I2977" s="9" t="str">
        <f>IFERROR(Table1[[#This Row],[Name]],"")</f>
        <v/>
      </c>
      <c r="K2977" s="3" t="str">
        <f t="shared" si="280"/>
        <v/>
      </c>
      <c r="M2977" s="4" t="e">
        <f>IF(Table1[[#This Row],[Import to Gateway Calculator?]]="Yes",IFERROR(Table1[[#This Row],[Streaming Resolution '[MP']]],""),0)</f>
        <v>#VALUE!</v>
      </c>
      <c r="N2977" s="4" t="e">
        <f>IF(Table1[[#This Row],[Import to Gateway Calculator?]]="Yes",IFERROR(Table1[[#This Row],[Recording Resolution '[MP']]],""),0)</f>
        <v>#VALUE!</v>
      </c>
      <c r="O2977" s="4" t="e">
        <f>IF(Table1[[#This Row],[Import to Gateway Calculator?]]="Yes",IFERROR(Table1[[#This Row],[Frame Rate '[FPS'] 1]],""),0)</f>
        <v>#VALUE!</v>
      </c>
      <c r="P2977" s="4" t="e">
        <f>IF(Table1[[#This Row],[Import to Gateway Calculator?]]="Yes",IFERROR(Table1[[#This Row],[Days of Storage 1]],""),0)</f>
        <v>#VALUE!</v>
      </c>
    </row>
    <row r="2978" spans="1:16" x14ac:dyDescent="0.25">
      <c r="A2978" s="5" t="e">
        <f t="shared" si="281"/>
        <v>#VALUE!</v>
      </c>
      <c r="B2978" s="6" t="str">
        <f>IFERROR(IF(Table1[[#This Row],[Multi-lens? 1]]="No", 1, IF(Table1[[#This Row],[Multi-lens? 1]]="Dual", 2, IF(Table1[[#This Row],[Multi-lens? 1]]="Quad", 4, ""))),"")</f>
        <v/>
      </c>
      <c r="C2978" s="6" t="e">
        <f t="shared" si="282"/>
        <v>#VALUE!</v>
      </c>
      <c r="D2978" s="6" t="e">
        <f t="shared" si="283"/>
        <v>#VALUE!</v>
      </c>
      <c r="E2978" s="6" t="e">
        <f t="shared" si="284"/>
        <v>#VALUE!</v>
      </c>
      <c r="F2978" s="6" t="e">
        <f t="shared" si="285"/>
        <v>#VALUE!</v>
      </c>
      <c r="H2978" s="6" t="str">
        <f>IFERROR(IF(Table1[[#This Row],[Multi-lens? 1]]="No", 1, IF(Table1[[#This Row],[Multi-lens? 1]]="Dual", 2, IF(Table1[[#This Row],[Multi-lens? 1]]="Quad", 4, ""))),"")</f>
        <v/>
      </c>
      <c r="I2978" s="9" t="str">
        <f>IFERROR(Table1[[#This Row],[Name]],"")</f>
        <v/>
      </c>
      <c r="K2978" s="3" t="str">
        <f t="shared" si="280"/>
        <v/>
      </c>
      <c r="M2978" s="4" t="e">
        <f>IF(Table1[[#This Row],[Import to Gateway Calculator?]]="Yes",IFERROR(Table1[[#This Row],[Streaming Resolution '[MP']]],""),0)</f>
        <v>#VALUE!</v>
      </c>
      <c r="N2978" s="4" t="e">
        <f>IF(Table1[[#This Row],[Import to Gateway Calculator?]]="Yes",IFERROR(Table1[[#This Row],[Recording Resolution '[MP']]],""),0)</f>
        <v>#VALUE!</v>
      </c>
      <c r="O2978" s="4" t="e">
        <f>IF(Table1[[#This Row],[Import to Gateway Calculator?]]="Yes",IFERROR(Table1[[#This Row],[Frame Rate '[FPS'] 1]],""),0)</f>
        <v>#VALUE!</v>
      </c>
      <c r="P2978" s="4" t="e">
        <f>IF(Table1[[#This Row],[Import to Gateway Calculator?]]="Yes",IFERROR(Table1[[#This Row],[Days of Storage 1]],""),0)</f>
        <v>#VALUE!</v>
      </c>
    </row>
    <row r="2979" spans="1:16" x14ac:dyDescent="0.25">
      <c r="A2979" s="5" t="e">
        <f t="shared" si="281"/>
        <v>#VALUE!</v>
      </c>
      <c r="B2979" s="6" t="str">
        <f>IFERROR(IF(Table1[[#This Row],[Multi-lens? 1]]="No", 1, IF(Table1[[#This Row],[Multi-lens? 1]]="Dual", 2, IF(Table1[[#This Row],[Multi-lens? 1]]="Quad", 4, ""))),"")</f>
        <v/>
      </c>
      <c r="C2979" s="6" t="e">
        <f t="shared" si="282"/>
        <v>#VALUE!</v>
      </c>
      <c r="D2979" s="6" t="e">
        <f t="shared" si="283"/>
        <v>#VALUE!</v>
      </c>
      <c r="E2979" s="6" t="e">
        <f t="shared" si="284"/>
        <v>#VALUE!</v>
      </c>
      <c r="F2979" s="6" t="e">
        <f t="shared" si="285"/>
        <v>#VALUE!</v>
      </c>
      <c r="H2979" s="6" t="str">
        <f>IFERROR(IF(Table1[[#This Row],[Multi-lens? 1]]="No", 1, IF(Table1[[#This Row],[Multi-lens? 1]]="Dual", 2, IF(Table1[[#This Row],[Multi-lens? 1]]="Quad", 4, ""))),"")</f>
        <v/>
      </c>
      <c r="I2979" s="9" t="str">
        <f>IFERROR(Table1[[#This Row],[Name]],"")</f>
        <v/>
      </c>
      <c r="K2979" s="3" t="str">
        <f t="shared" si="280"/>
        <v/>
      </c>
      <c r="M2979" s="4" t="e">
        <f>IF(Table1[[#This Row],[Import to Gateway Calculator?]]="Yes",IFERROR(Table1[[#This Row],[Streaming Resolution '[MP']]],""),0)</f>
        <v>#VALUE!</v>
      </c>
      <c r="N2979" s="4" t="e">
        <f>IF(Table1[[#This Row],[Import to Gateway Calculator?]]="Yes",IFERROR(Table1[[#This Row],[Recording Resolution '[MP']]],""),0)</f>
        <v>#VALUE!</v>
      </c>
      <c r="O2979" s="4" t="e">
        <f>IF(Table1[[#This Row],[Import to Gateway Calculator?]]="Yes",IFERROR(Table1[[#This Row],[Frame Rate '[FPS'] 1]],""),0)</f>
        <v>#VALUE!</v>
      </c>
      <c r="P2979" s="4" t="e">
        <f>IF(Table1[[#This Row],[Import to Gateway Calculator?]]="Yes",IFERROR(Table1[[#This Row],[Days of Storage 1]],""),0)</f>
        <v>#VALUE!</v>
      </c>
    </row>
    <row r="2980" spans="1:16" x14ac:dyDescent="0.25">
      <c r="A2980" s="5" t="e">
        <f t="shared" si="281"/>
        <v>#VALUE!</v>
      </c>
      <c r="B2980" s="6" t="str">
        <f>IFERROR(IF(Table1[[#This Row],[Multi-lens? 1]]="No", 1, IF(Table1[[#This Row],[Multi-lens? 1]]="Dual", 2, IF(Table1[[#This Row],[Multi-lens? 1]]="Quad", 4, ""))),"")</f>
        <v/>
      </c>
      <c r="C2980" s="6" t="e">
        <f t="shared" si="282"/>
        <v>#VALUE!</v>
      </c>
      <c r="D2980" s="6" t="e">
        <f t="shared" si="283"/>
        <v>#VALUE!</v>
      </c>
      <c r="E2980" s="6" t="e">
        <f t="shared" si="284"/>
        <v>#VALUE!</v>
      </c>
      <c r="F2980" s="6" t="e">
        <f t="shared" si="285"/>
        <v>#VALUE!</v>
      </c>
      <c r="H2980" s="6" t="str">
        <f>IFERROR(IF(Table1[[#This Row],[Multi-lens? 1]]="No", 1, IF(Table1[[#This Row],[Multi-lens? 1]]="Dual", 2, IF(Table1[[#This Row],[Multi-lens? 1]]="Quad", 4, ""))),"")</f>
        <v/>
      </c>
      <c r="I2980" s="9" t="str">
        <f>IFERROR(Table1[[#This Row],[Name]],"")</f>
        <v/>
      </c>
      <c r="K2980" s="3" t="str">
        <f t="shared" si="280"/>
        <v/>
      </c>
      <c r="M2980" s="4" t="e">
        <f>IF(Table1[[#This Row],[Import to Gateway Calculator?]]="Yes",IFERROR(Table1[[#This Row],[Streaming Resolution '[MP']]],""),0)</f>
        <v>#VALUE!</v>
      </c>
      <c r="N2980" s="4" t="e">
        <f>IF(Table1[[#This Row],[Import to Gateway Calculator?]]="Yes",IFERROR(Table1[[#This Row],[Recording Resolution '[MP']]],""),0)</f>
        <v>#VALUE!</v>
      </c>
      <c r="O2980" s="4" t="e">
        <f>IF(Table1[[#This Row],[Import to Gateway Calculator?]]="Yes",IFERROR(Table1[[#This Row],[Frame Rate '[FPS'] 1]],""),0)</f>
        <v>#VALUE!</v>
      </c>
      <c r="P2980" s="4" t="e">
        <f>IF(Table1[[#This Row],[Import to Gateway Calculator?]]="Yes",IFERROR(Table1[[#This Row],[Days of Storage 1]],""),0)</f>
        <v>#VALUE!</v>
      </c>
    </row>
    <row r="2981" spans="1:16" x14ac:dyDescent="0.25">
      <c r="A2981" s="5" t="e">
        <f t="shared" si="281"/>
        <v>#VALUE!</v>
      </c>
      <c r="B2981" s="6" t="str">
        <f>IFERROR(IF(Table1[[#This Row],[Multi-lens? 1]]="No", 1, IF(Table1[[#This Row],[Multi-lens? 1]]="Dual", 2, IF(Table1[[#This Row],[Multi-lens? 1]]="Quad", 4, ""))),"")</f>
        <v/>
      </c>
      <c r="C2981" s="6" t="e">
        <f t="shared" si="282"/>
        <v>#VALUE!</v>
      </c>
      <c r="D2981" s="6" t="e">
        <f t="shared" si="283"/>
        <v>#VALUE!</v>
      </c>
      <c r="E2981" s="6" t="e">
        <f t="shared" si="284"/>
        <v>#VALUE!</v>
      </c>
      <c r="F2981" s="6" t="e">
        <f t="shared" si="285"/>
        <v>#VALUE!</v>
      </c>
      <c r="H2981" s="6" t="str">
        <f>IFERROR(IF(Table1[[#This Row],[Multi-lens? 1]]="No", 1, IF(Table1[[#This Row],[Multi-lens? 1]]="Dual", 2, IF(Table1[[#This Row],[Multi-lens? 1]]="Quad", 4, ""))),"")</f>
        <v/>
      </c>
      <c r="I2981" s="9" t="str">
        <f>IFERROR(Table1[[#This Row],[Name]],"")</f>
        <v/>
      </c>
      <c r="K2981" s="3" t="str">
        <f t="shared" si="280"/>
        <v/>
      </c>
      <c r="M2981" s="4" t="e">
        <f>IF(Table1[[#This Row],[Import to Gateway Calculator?]]="Yes",IFERROR(Table1[[#This Row],[Streaming Resolution '[MP']]],""),0)</f>
        <v>#VALUE!</v>
      </c>
      <c r="N2981" s="4" t="e">
        <f>IF(Table1[[#This Row],[Import to Gateway Calculator?]]="Yes",IFERROR(Table1[[#This Row],[Recording Resolution '[MP']]],""),0)</f>
        <v>#VALUE!</v>
      </c>
      <c r="O2981" s="4" t="e">
        <f>IF(Table1[[#This Row],[Import to Gateway Calculator?]]="Yes",IFERROR(Table1[[#This Row],[Frame Rate '[FPS'] 1]],""),0)</f>
        <v>#VALUE!</v>
      </c>
      <c r="P2981" s="4" t="e">
        <f>IF(Table1[[#This Row],[Import to Gateway Calculator?]]="Yes",IFERROR(Table1[[#This Row],[Days of Storage 1]],""),0)</f>
        <v>#VALUE!</v>
      </c>
    </row>
    <row r="2982" spans="1:16" x14ac:dyDescent="0.25">
      <c r="A2982" s="5" t="e">
        <f t="shared" si="281"/>
        <v>#VALUE!</v>
      </c>
      <c r="B2982" s="6" t="str">
        <f>IFERROR(IF(Table1[[#This Row],[Multi-lens? 1]]="No", 1, IF(Table1[[#This Row],[Multi-lens? 1]]="Dual", 2, IF(Table1[[#This Row],[Multi-lens? 1]]="Quad", 4, ""))),"")</f>
        <v/>
      </c>
      <c r="C2982" s="6" t="e">
        <f t="shared" si="282"/>
        <v>#VALUE!</v>
      </c>
      <c r="D2982" s="6" t="e">
        <f t="shared" si="283"/>
        <v>#VALUE!</v>
      </c>
      <c r="E2982" s="6" t="e">
        <f t="shared" si="284"/>
        <v>#VALUE!</v>
      </c>
      <c r="F2982" s="6" t="e">
        <f t="shared" si="285"/>
        <v>#VALUE!</v>
      </c>
      <c r="H2982" s="6" t="str">
        <f>IFERROR(IF(Table1[[#This Row],[Multi-lens? 1]]="No", 1, IF(Table1[[#This Row],[Multi-lens? 1]]="Dual", 2, IF(Table1[[#This Row],[Multi-lens? 1]]="Quad", 4, ""))),"")</f>
        <v/>
      </c>
      <c r="I2982" s="9" t="str">
        <f>IFERROR(Table1[[#This Row],[Name]],"")</f>
        <v/>
      </c>
      <c r="K2982" s="3" t="str">
        <f t="shared" si="280"/>
        <v/>
      </c>
      <c r="M2982" s="4" t="e">
        <f>IF(Table1[[#This Row],[Import to Gateway Calculator?]]="Yes",IFERROR(Table1[[#This Row],[Streaming Resolution '[MP']]],""),0)</f>
        <v>#VALUE!</v>
      </c>
      <c r="N2982" s="4" t="e">
        <f>IF(Table1[[#This Row],[Import to Gateway Calculator?]]="Yes",IFERROR(Table1[[#This Row],[Recording Resolution '[MP']]],""),0)</f>
        <v>#VALUE!</v>
      </c>
      <c r="O2982" s="4" t="e">
        <f>IF(Table1[[#This Row],[Import to Gateway Calculator?]]="Yes",IFERROR(Table1[[#This Row],[Frame Rate '[FPS'] 1]],""),0)</f>
        <v>#VALUE!</v>
      </c>
      <c r="P2982" s="4" t="e">
        <f>IF(Table1[[#This Row],[Import to Gateway Calculator?]]="Yes",IFERROR(Table1[[#This Row],[Days of Storage 1]],""),0)</f>
        <v>#VALUE!</v>
      </c>
    </row>
    <row r="2983" spans="1:16" x14ac:dyDescent="0.25">
      <c r="A2983" s="5" t="e">
        <f t="shared" si="281"/>
        <v>#VALUE!</v>
      </c>
      <c r="B2983" s="6" t="str">
        <f>IFERROR(IF(Table1[[#This Row],[Multi-lens? 1]]="No", 1, IF(Table1[[#This Row],[Multi-lens? 1]]="Dual", 2, IF(Table1[[#This Row],[Multi-lens? 1]]="Quad", 4, ""))),"")</f>
        <v/>
      </c>
      <c r="C2983" s="6" t="e">
        <f t="shared" si="282"/>
        <v>#VALUE!</v>
      </c>
      <c r="D2983" s="6" t="e">
        <f t="shared" si="283"/>
        <v>#VALUE!</v>
      </c>
      <c r="E2983" s="6" t="e">
        <f t="shared" si="284"/>
        <v>#VALUE!</v>
      </c>
      <c r="F2983" s="6" t="e">
        <f t="shared" si="285"/>
        <v>#VALUE!</v>
      </c>
      <c r="H2983" s="6" t="str">
        <f>IFERROR(IF(Table1[[#This Row],[Multi-lens? 1]]="No", 1, IF(Table1[[#This Row],[Multi-lens? 1]]="Dual", 2, IF(Table1[[#This Row],[Multi-lens? 1]]="Quad", 4, ""))),"")</f>
        <v/>
      </c>
      <c r="I2983" s="9" t="str">
        <f>IFERROR(Table1[[#This Row],[Name]],"")</f>
        <v/>
      </c>
      <c r="K2983" s="3" t="str">
        <f t="shared" si="280"/>
        <v/>
      </c>
      <c r="M2983" s="4" t="e">
        <f>IF(Table1[[#This Row],[Import to Gateway Calculator?]]="Yes",IFERROR(Table1[[#This Row],[Streaming Resolution '[MP']]],""),0)</f>
        <v>#VALUE!</v>
      </c>
      <c r="N2983" s="4" t="e">
        <f>IF(Table1[[#This Row],[Import to Gateway Calculator?]]="Yes",IFERROR(Table1[[#This Row],[Recording Resolution '[MP']]],""),0)</f>
        <v>#VALUE!</v>
      </c>
      <c r="O2983" s="4" t="e">
        <f>IF(Table1[[#This Row],[Import to Gateway Calculator?]]="Yes",IFERROR(Table1[[#This Row],[Frame Rate '[FPS'] 1]],""),0)</f>
        <v>#VALUE!</v>
      </c>
      <c r="P2983" s="4" t="e">
        <f>IF(Table1[[#This Row],[Import to Gateway Calculator?]]="Yes",IFERROR(Table1[[#This Row],[Days of Storage 1]],""),0)</f>
        <v>#VALUE!</v>
      </c>
    </row>
    <row r="2984" spans="1:16" x14ac:dyDescent="0.25">
      <c r="A2984" s="5" t="e">
        <f t="shared" si="281"/>
        <v>#VALUE!</v>
      </c>
      <c r="B2984" s="6" t="str">
        <f>IFERROR(IF(Table1[[#This Row],[Multi-lens? 1]]="No", 1, IF(Table1[[#This Row],[Multi-lens? 1]]="Dual", 2, IF(Table1[[#This Row],[Multi-lens? 1]]="Quad", 4, ""))),"")</f>
        <v/>
      </c>
      <c r="C2984" s="6" t="e">
        <f t="shared" si="282"/>
        <v>#VALUE!</v>
      </c>
      <c r="D2984" s="6" t="e">
        <f t="shared" si="283"/>
        <v>#VALUE!</v>
      </c>
      <c r="E2984" s="6" t="e">
        <f t="shared" si="284"/>
        <v>#VALUE!</v>
      </c>
      <c r="F2984" s="6" t="e">
        <f t="shared" si="285"/>
        <v>#VALUE!</v>
      </c>
      <c r="H2984" s="6" t="str">
        <f>IFERROR(IF(Table1[[#This Row],[Multi-lens? 1]]="No", 1, IF(Table1[[#This Row],[Multi-lens? 1]]="Dual", 2, IF(Table1[[#This Row],[Multi-lens? 1]]="Quad", 4, ""))),"")</f>
        <v/>
      </c>
      <c r="I2984" s="9" t="str">
        <f>IFERROR(Table1[[#This Row],[Name]],"")</f>
        <v/>
      </c>
      <c r="K2984" s="3" t="str">
        <f t="shared" si="280"/>
        <v/>
      </c>
      <c r="M2984" s="4" t="e">
        <f>IF(Table1[[#This Row],[Import to Gateway Calculator?]]="Yes",IFERROR(Table1[[#This Row],[Streaming Resolution '[MP']]],""),0)</f>
        <v>#VALUE!</v>
      </c>
      <c r="N2984" s="4" t="e">
        <f>IF(Table1[[#This Row],[Import to Gateway Calculator?]]="Yes",IFERROR(Table1[[#This Row],[Recording Resolution '[MP']]],""),0)</f>
        <v>#VALUE!</v>
      </c>
      <c r="O2984" s="4" t="e">
        <f>IF(Table1[[#This Row],[Import to Gateway Calculator?]]="Yes",IFERROR(Table1[[#This Row],[Frame Rate '[FPS'] 1]],""),0)</f>
        <v>#VALUE!</v>
      </c>
      <c r="P2984" s="4" t="e">
        <f>IF(Table1[[#This Row],[Import to Gateway Calculator?]]="Yes",IFERROR(Table1[[#This Row],[Days of Storage 1]],""),0)</f>
        <v>#VALUE!</v>
      </c>
    </row>
    <row r="2985" spans="1:16" x14ac:dyDescent="0.25">
      <c r="A2985" s="5" t="e">
        <f t="shared" si="281"/>
        <v>#VALUE!</v>
      </c>
      <c r="B2985" s="6" t="str">
        <f>IFERROR(IF(Table1[[#This Row],[Multi-lens? 1]]="No", 1, IF(Table1[[#This Row],[Multi-lens? 1]]="Dual", 2, IF(Table1[[#This Row],[Multi-lens? 1]]="Quad", 4, ""))),"")</f>
        <v/>
      </c>
      <c r="C2985" s="6" t="e">
        <f t="shared" si="282"/>
        <v>#VALUE!</v>
      </c>
      <c r="D2985" s="6" t="e">
        <f t="shared" si="283"/>
        <v>#VALUE!</v>
      </c>
      <c r="E2985" s="6" t="e">
        <f t="shared" si="284"/>
        <v>#VALUE!</v>
      </c>
      <c r="F2985" s="6" t="e">
        <f t="shared" si="285"/>
        <v>#VALUE!</v>
      </c>
      <c r="H2985" s="6" t="str">
        <f>IFERROR(IF(Table1[[#This Row],[Multi-lens? 1]]="No", 1, IF(Table1[[#This Row],[Multi-lens? 1]]="Dual", 2, IF(Table1[[#This Row],[Multi-lens? 1]]="Quad", 4, ""))),"")</f>
        <v/>
      </c>
      <c r="I2985" s="9" t="str">
        <f>IFERROR(Table1[[#This Row],[Name]],"")</f>
        <v/>
      </c>
      <c r="K2985" s="3" t="str">
        <f t="shared" si="280"/>
        <v/>
      </c>
      <c r="M2985" s="4" t="e">
        <f>IF(Table1[[#This Row],[Import to Gateway Calculator?]]="Yes",IFERROR(Table1[[#This Row],[Streaming Resolution '[MP']]],""),0)</f>
        <v>#VALUE!</v>
      </c>
      <c r="N2985" s="4" t="e">
        <f>IF(Table1[[#This Row],[Import to Gateway Calculator?]]="Yes",IFERROR(Table1[[#This Row],[Recording Resolution '[MP']]],""),0)</f>
        <v>#VALUE!</v>
      </c>
      <c r="O2985" s="4" t="e">
        <f>IF(Table1[[#This Row],[Import to Gateway Calculator?]]="Yes",IFERROR(Table1[[#This Row],[Frame Rate '[FPS'] 1]],""),0)</f>
        <v>#VALUE!</v>
      </c>
      <c r="P2985" s="4" t="e">
        <f>IF(Table1[[#This Row],[Import to Gateway Calculator?]]="Yes",IFERROR(Table1[[#This Row],[Days of Storage 1]],""),0)</f>
        <v>#VALUE!</v>
      </c>
    </row>
    <row r="2986" spans="1:16" x14ac:dyDescent="0.25">
      <c r="A2986" s="5" t="e">
        <f t="shared" si="281"/>
        <v>#VALUE!</v>
      </c>
      <c r="B2986" s="6" t="str">
        <f>IFERROR(IF(Table1[[#This Row],[Multi-lens? 1]]="No", 1, IF(Table1[[#This Row],[Multi-lens? 1]]="Dual", 2, IF(Table1[[#This Row],[Multi-lens? 1]]="Quad", 4, ""))),"")</f>
        <v/>
      </c>
      <c r="C2986" s="6" t="e">
        <f t="shared" si="282"/>
        <v>#VALUE!</v>
      </c>
      <c r="D2986" s="6" t="e">
        <f t="shared" si="283"/>
        <v>#VALUE!</v>
      </c>
      <c r="E2986" s="6" t="e">
        <f t="shared" si="284"/>
        <v>#VALUE!</v>
      </c>
      <c r="F2986" s="6" t="e">
        <f t="shared" si="285"/>
        <v>#VALUE!</v>
      </c>
      <c r="H2986" s="6" t="str">
        <f>IFERROR(IF(Table1[[#This Row],[Multi-lens? 1]]="No", 1, IF(Table1[[#This Row],[Multi-lens? 1]]="Dual", 2, IF(Table1[[#This Row],[Multi-lens? 1]]="Quad", 4, ""))),"")</f>
        <v/>
      </c>
      <c r="I2986" s="9" t="str">
        <f>IFERROR(Table1[[#This Row],[Name]],"")</f>
        <v/>
      </c>
      <c r="K2986" s="3" t="str">
        <f t="shared" si="280"/>
        <v/>
      </c>
      <c r="M2986" s="4" t="e">
        <f>IF(Table1[[#This Row],[Import to Gateway Calculator?]]="Yes",IFERROR(Table1[[#This Row],[Streaming Resolution '[MP']]],""),0)</f>
        <v>#VALUE!</v>
      </c>
      <c r="N2986" s="4" t="e">
        <f>IF(Table1[[#This Row],[Import to Gateway Calculator?]]="Yes",IFERROR(Table1[[#This Row],[Recording Resolution '[MP']]],""),0)</f>
        <v>#VALUE!</v>
      </c>
      <c r="O2986" s="4" t="e">
        <f>IF(Table1[[#This Row],[Import to Gateway Calculator?]]="Yes",IFERROR(Table1[[#This Row],[Frame Rate '[FPS'] 1]],""),0)</f>
        <v>#VALUE!</v>
      </c>
      <c r="P2986" s="4" t="e">
        <f>IF(Table1[[#This Row],[Import to Gateway Calculator?]]="Yes",IFERROR(Table1[[#This Row],[Days of Storage 1]],""),0)</f>
        <v>#VALUE!</v>
      </c>
    </row>
    <row r="2987" spans="1:16" x14ac:dyDescent="0.25">
      <c r="A2987" s="5" t="e">
        <f t="shared" si="281"/>
        <v>#VALUE!</v>
      </c>
      <c r="B2987" s="6" t="str">
        <f>IFERROR(IF(Table1[[#This Row],[Multi-lens? 1]]="No", 1, IF(Table1[[#This Row],[Multi-lens? 1]]="Dual", 2, IF(Table1[[#This Row],[Multi-lens? 1]]="Quad", 4, ""))),"")</f>
        <v/>
      </c>
      <c r="C2987" s="6" t="e">
        <f t="shared" si="282"/>
        <v>#VALUE!</v>
      </c>
      <c r="D2987" s="6" t="e">
        <f t="shared" si="283"/>
        <v>#VALUE!</v>
      </c>
      <c r="E2987" s="6" t="e">
        <f t="shared" si="284"/>
        <v>#VALUE!</v>
      </c>
      <c r="F2987" s="6" t="e">
        <f t="shared" si="285"/>
        <v>#VALUE!</v>
      </c>
      <c r="H2987" s="6" t="str">
        <f>IFERROR(IF(Table1[[#This Row],[Multi-lens? 1]]="No", 1, IF(Table1[[#This Row],[Multi-lens? 1]]="Dual", 2, IF(Table1[[#This Row],[Multi-lens? 1]]="Quad", 4, ""))),"")</f>
        <v/>
      </c>
      <c r="I2987" s="9" t="str">
        <f>IFERROR(Table1[[#This Row],[Name]],"")</f>
        <v/>
      </c>
      <c r="K2987" s="3" t="str">
        <f t="shared" si="280"/>
        <v/>
      </c>
      <c r="M2987" s="4" t="e">
        <f>IF(Table1[[#This Row],[Import to Gateway Calculator?]]="Yes",IFERROR(Table1[[#This Row],[Streaming Resolution '[MP']]],""),0)</f>
        <v>#VALUE!</v>
      </c>
      <c r="N2987" s="4" t="e">
        <f>IF(Table1[[#This Row],[Import to Gateway Calculator?]]="Yes",IFERROR(Table1[[#This Row],[Recording Resolution '[MP']]],""),0)</f>
        <v>#VALUE!</v>
      </c>
      <c r="O2987" s="4" t="e">
        <f>IF(Table1[[#This Row],[Import to Gateway Calculator?]]="Yes",IFERROR(Table1[[#This Row],[Frame Rate '[FPS'] 1]],""),0)</f>
        <v>#VALUE!</v>
      </c>
      <c r="P2987" s="4" t="e">
        <f>IF(Table1[[#This Row],[Import to Gateway Calculator?]]="Yes",IFERROR(Table1[[#This Row],[Days of Storage 1]],""),0)</f>
        <v>#VALUE!</v>
      </c>
    </row>
    <row r="2988" spans="1:16" x14ac:dyDescent="0.25">
      <c r="A2988" s="5" t="e">
        <f t="shared" si="281"/>
        <v>#VALUE!</v>
      </c>
      <c r="B2988" s="6" t="str">
        <f>IFERROR(IF(Table1[[#This Row],[Multi-lens? 1]]="No", 1, IF(Table1[[#This Row],[Multi-lens? 1]]="Dual", 2, IF(Table1[[#This Row],[Multi-lens? 1]]="Quad", 4, ""))),"")</f>
        <v/>
      </c>
      <c r="C2988" s="6" t="e">
        <f t="shared" si="282"/>
        <v>#VALUE!</v>
      </c>
      <c r="D2988" s="6" t="e">
        <f t="shared" si="283"/>
        <v>#VALUE!</v>
      </c>
      <c r="E2988" s="6" t="e">
        <f t="shared" si="284"/>
        <v>#VALUE!</v>
      </c>
      <c r="F2988" s="6" t="e">
        <f t="shared" si="285"/>
        <v>#VALUE!</v>
      </c>
      <c r="H2988" s="6" t="str">
        <f>IFERROR(IF(Table1[[#This Row],[Multi-lens? 1]]="No", 1, IF(Table1[[#This Row],[Multi-lens? 1]]="Dual", 2, IF(Table1[[#This Row],[Multi-lens? 1]]="Quad", 4, ""))),"")</f>
        <v/>
      </c>
      <c r="I2988" s="9" t="str">
        <f>IFERROR(Table1[[#This Row],[Name]],"")</f>
        <v/>
      </c>
      <c r="K2988" s="3" t="str">
        <f t="shared" si="280"/>
        <v/>
      </c>
      <c r="M2988" s="4" t="e">
        <f>IF(Table1[[#This Row],[Import to Gateway Calculator?]]="Yes",IFERROR(Table1[[#This Row],[Streaming Resolution '[MP']]],""),0)</f>
        <v>#VALUE!</v>
      </c>
      <c r="N2988" s="4" t="e">
        <f>IF(Table1[[#This Row],[Import to Gateway Calculator?]]="Yes",IFERROR(Table1[[#This Row],[Recording Resolution '[MP']]],""),0)</f>
        <v>#VALUE!</v>
      </c>
      <c r="O2988" s="4" t="e">
        <f>IF(Table1[[#This Row],[Import to Gateway Calculator?]]="Yes",IFERROR(Table1[[#This Row],[Frame Rate '[FPS'] 1]],""),0)</f>
        <v>#VALUE!</v>
      </c>
      <c r="P2988" s="4" t="e">
        <f>IF(Table1[[#This Row],[Import to Gateway Calculator?]]="Yes",IFERROR(Table1[[#This Row],[Days of Storage 1]],""),0)</f>
        <v>#VALUE!</v>
      </c>
    </row>
    <row r="2989" spans="1:16" x14ac:dyDescent="0.25">
      <c r="A2989" s="5" t="e">
        <f t="shared" si="281"/>
        <v>#VALUE!</v>
      </c>
      <c r="B2989" s="6" t="str">
        <f>IFERROR(IF(Table1[[#This Row],[Multi-lens? 1]]="No", 1, IF(Table1[[#This Row],[Multi-lens? 1]]="Dual", 2, IF(Table1[[#This Row],[Multi-lens? 1]]="Quad", 4, ""))),"")</f>
        <v/>
      </c>
      <c r="C2989" s="6" t="e">
        <f t="shared" si="282"/>
        <v>#VALUE!</v>
      </c>
      <c r="D2989" s="6" t="e">
        <f t="shared" si="283"/>
        <v>#VALUE!</v>
      </c>
      <c r="E2989" s="6" t="e">
        <f t="shared" si="284"/>
        <v>#VALUE!</v>
      </c>
      <c r="F2989" s="6" t="e">
        <f t="shared" si="285"/>
        <v>#VALUE!</v>
      </c>
      <c r="H2989" s="6" t="str">
        <f>IFERROR(IF(Table1[[#This Row],[Multi-lens? 1]]="No", 1, IF(Table1[[#This Row],[Multi-lens? 1]]="Dual", 2, IF(Table1[[#This Row],[Multi-lens? 1]]="Quad", 4, ""))),"")</f>
        <v/>
      </c>
      <c r="I2989" s="9" t="str">
        <f>IFERROR(Table1[[#This Row],[Name]],"")</f>
        <v/>
      </c>
      <c r="K2989" s="3" t="str">
        <f t="shared" si="280"/>
        <v/>
      </c>
      <c r="M2989" s="4" t="e">
        <f>IF(Table1[[#This Row],[Import to Gateway Calculator?]]="Yes",IFERROR(Table1[[#This Row],[Streaming Resolution '[MP']]],""),0)</f>
        <v>#VALUE!</v>
      </c>
      <c r="N2989" s="4" t="e">
        <f>IF(Table1[[#This Row],[Import to Gateway Calculator?]]="Yes",IFERROR(Table1[[#This Row],[Recording Resolution '[MP']]],""),0)</f>
        <v>#VALUE!</v>
      </c>
      <c r="O2989" s="4" t="e">
        <f>IF(Table1[[#This Row],[Import to Gateway Calculator?]]="Yes",IFERROR(Table1[[#This Row],[Frame Rate '[FPS'] 1]],""),0)</f>
        <v>#VALUE!</v>
      </c>
      <c r="P2989" s="4" t="e">
        <f>IF(Table1[[#This Row],[Import to Gateway Calculator?]]="Yes",IFERROR(Table1[[#This Row],[Days of Storage 1]],""),0)</f>
        <v>#VALUE!</v>
      </c>
    </row>
    <row r="2990" spans="1:16" x14ac:dyDescent="0.25">
      <c r="A2990" s="5" t="e">
        <f t="shared" si="281"/>
        <v>#VALUE!</v>
      </c>
      <c r="B2990" s="6" t="str">
        <f>IFERROR(IF(Table1[[#This Row],[Multi-lens? 1]]="No", 1, IF(Table1[[#This Row],[Multi-lens? 1]]="Dual", 2, IF(Table1[[#This Row],[Multi-lens? 1]]="Quad", 4, ""))),"")</f>
        <v/>
      </c>
      <c r="C2990" s="6" t="e">
        <f t="shared" si="282"/>
        <v>#VALUE!</v>
      </c>
      <c r="D2990" s="6" t="e">
        <f t="shared" si="283"/>
        <v>#VALUE!</v>
      </c>
      <c r="E2990" s="6" t="e">
        <f t="shared" si="284"/>
        <v>#VALUE!</v>
      </c>
      <c r="F2990" s="6" t="e">
        <f t="shared" si="285"/>
        <v>#VALUE!</v>
      </c>
      <c r="H2990" s="6" t="str">
        <f>IFERROR(IF(Table1[[#This Row],[Multi-lens? 1]]="No", 1, IF(Table1[[#This Row],[Multi-lens? 1]]="Dual", 2, IF(Table1[[#This Row],[Multi-lens? 1]]="Quad", 4, ""))),"")</f>
        <v/>
      </c>
      <c r="I2990" s="9" t="str">
        <f>IFERROR(Table1[[#This Row],[Name]],"")</f>
        <v/>
      </c>
      <c r="K2990" s="3" t="str">
        <f t="shared" si="280"/>
        <v/>
      </c>
      <c r="M2990" s="4" t="e">
        <f>IF(Table1[[#This Row],[Import to Gateway Calculator?]]="Yes",IFERROR(Table1[[#This Row],[Streaming Resolution '[MP']]],""),0)</f>
        <v>#VALUE!</v>
      </c>
      <c r="N2990" s="4" t="e">
        <f>IF(Table1[[#This Row],[Import to Gateway Calculator?]]="Yes",IFERROR(Table1[[#This Row],[Recording Resolution '[MP']]],""),0)</f>
        <v>#VALUE!</v>
      </c>
      <c r="O2990" s="4" t="e">
        <f>IF(Table1[[#This Row],[Import to Gateway Calculator?]]="Yes",IFERROR(Table1[[#This Row],[Frame Rate '[FPS'] 1]],""),0)</f>
        <v>#VALUE!</v>
      </c>
      <c r="P2990" s="4" t="e">
        <f>IF(Table1[[#This Row],[Import to Gateway Calculator?]]="Yes",IFERROR(Table1[[#This Row],[Days of Storage 1]],""),0)</f>
        <v>#VALUE!</v>
      </c>
    </row>
    <row r="2991" spans="1:16" x14ac:dyDescent="0.25">
      <c r="A2991" s="5" t="e">
        <f t="shared" si="281"/>
        <v>#VALUE!</v>
      </c>
      <c r="B2991" s="6" t="str">
        <f>IFERROR(IF(Table1[[#This Row],[Multi-lens? 1]]="No", 1, IF(Table1[[#This Row],[Multi-lens? 1]]="Dual", 2, IF(Table1[[#This Row],[Multi-lens? 1]]="Quad", 4, ""))),"")</f>
        <v/>
      </c>
      <c r="C2991" s="6" t="e">
        <f t="shared" si="282"/>
        <v>#VALUE!</v>
      </c>
      <c r="D2991" s="6" t="e">
        <f t="shared" si="283"/>
        <v>#VALUE!</v>
      </c>
      <c r="E2991" s="6" t="e">
        <f t="shared" si="284"/>
        <v>#VALUE!</v>
      </c>
      <c r="F2991" s="6" t="e">
        <f t="shared" si="285"/>
        <v>#VALUE!</v>
      </c>
      <c r="H2991" s="6" t="str">
        <f>IFERROR(IF(Table1[[#This Row],[Multi-lens? 1]]="No", 1, IF(Table1[[#This Row],[Multi-lens? 1]]="Dual", 2, IF(Table1[[#This Row],[Multi-lens? 1]]="Quad", 4, ""))),"")</f>
        <v/>
      </c>
      <c r="I2991" s="9" t="str">
        <f>IFERROR(Table1[[#This Row],[Name]],"")</f>
        <v/>
      </c>
      <c r="K2991" s="3" t="str">
        <f t="shared" si="280"/>
        <v/>
      </c>
      <c r="M2991" s="4" t="e">
        <f>IF(Table1[[#This Row],[Import to Gateway Calculator?]]="Yes",IFERROR(Table1[[#This Row],[Streaming Resolution '[MP']]],""),0)</f>
        <v>#VALUE!</v>
      </c>
      <c r="N2991" s="4" t="e">
        <f>IF(Table1[[#This Row],[Import to Gateway Calculator?]]="Yes",IFERROR(Table1[[#This Row],[Recording Resolution '[MP']]],""),0)</f>
        <v>#VALUE!</v>
      </c>
      <c r="O2991" s="4" t="e">
        <f>IF(Table1[[#This Row],[Import to Gateway Calculator?]]="Yes",IFERROR(Table1[[#This Row],[Frame Rate '[FPS'] 1]],""),0)</f>
        <v>#VALUE!</v>
      </c>
      <c r="P2991" s="4" t="e">
        <f>IF(Table1[[#This Row],[Import to Gateway Calculator?]]="Yes",IFERROR(Table1[[#This Row],[Days of Storage 1]],""),0)</f>
        <v>#VALUE!</v>
      </c>
    </row>
    <row r="2992" spans="1:16" x14ac:dyDescent="0.25">
      <c r="A2992" s="5" t="e">
        <f t="shared" si="281"/>
        <v>#VALUE!</v>
      </c>
      <c r="B2992" s="6" t="str">
        <f>IFERROR(IF(Table1[[#This Row],[Multi-lens? 1]]="No", 1, IF(Table1[[#This Row],[Multi-lens? 1]]="Dual", 2, IF(Table1[[#This Row],[Multi-lens? 1]]="Quad", 4, ""))),"")</f>
        <v/>
      </c>
      <c r="C2992" s="6" t="e">
        <f t="shared" si="282"/>
        <v>#VALUE!</v>
      </c>
      <c r="D2992" s="6" t="e">
        <f t="shared" si="283"/>
        <v>#VALUE!</v>
      </c>
      <c r="E2992" s="6" t="e">
        <f t="shared" si="284"/>
        <v>#VALUE!</v>
      </c>
      <c r="F2992" s="6" t="e">
        <f t="shared" si="285"/>
        <v>#VALUE!</v>
      </c>
      <c r="H2992" s="6" t="str">
        <f>IFERROR(IF(Table1[[#This Row],[Multi-lens? 1]]="No", 1, IF(Table1[[#This Row],[Multi-lens? 1]]="Dual", 2, IF(Table1[[#This Row],[Multi-lens? 1]]="Quad", 4, ""))),"")</f>
        <v/>
      </c>
      <c r="I2992" s="9" t="str">
        <f>IFERROR(Table1[[#This Row],[Name]],"")</f>
        <v/>
      </c>
      <c r="K2992" s="3" t="str">
        <f t="shared" si="280"/>
        <v/>
      </c>
      <c r="M2992" s="4" t="e">
        <f>IF(Table1[[#This Row],[Import to Gateway Calculator?]]="Yes",IFERROR(Table1[[#This Row],[Streaming Resolution '[MP']]],""),0)</f>
        <v>#VALUE!</v>
      </c>
      <c r="N2992" s="4" t="e">
        <f>IF(Table1[[#This Row],[Import to Gateway Calculator?]]="Yes",IFERROR(Table1[[#This Row],[Recording Resolution '[MP']]],""),0)</f>
        <v>#VALUE!</v>
      </c>
      <c r="O2992" s="4" t="e">
        <f>IF(Table1[[#This Row],[Import to Gateway Calculator?]]="Yes",IFERROR(Table1[[#This Row],[Frame Rate '[FPS'] 1]],""),0)</f>
        <v>#VALUE!</v>
      </c>
      <c r="P2992" s="4" t="e">
        <f>IF(Table1[[#This Row],[Import to Gateway Calculator?]]="Yes",IFERROR(Table1[[#This Row],[Days of Storage 1]],""),0)</f>
        <v>#VALUE!</v>
      </c>
    </row>
    <row r="2993" spans="1:16" x14ac:dyDescent="0.25">
      <c r="A2993" s="5" t="e">
        <f t="shared" si="281"/>
        <v>#VALUE!</v>
      </c>
      <c r="B2993" s="6" t="str">
        <f>IFERROR(IF(Table1[[#This Row],[Multi-lens? 1]]="No", 1, IF(Table1[[#This Row],[Multi-lens? 1]]="Dual", 2, IF(Table1[[#This Row],[Multi-lens? 1]]="Quad", 4, ""))),"")</f>
        <v/>
      </c>
      <c r="C2993" s="6" t="e">
        <f t="shared" si="282"/>
        <v>#VALUE!</v>
      </c>
      <c r="D2993" s="6" t="e">
        <f t="shared" si="283"/>
        <v>#VALUE!</v>
      </c>
      <c r="E2993" s="6" t="e">
        <f t="shared" si="284"/>
        <v>#VALUE!</v>
      </c>
      <c r="F2993" s="6" t="e">
        <f t="shared" si="285"/>
        <v>#VALUE!</v>
      </c>
      <c r="H2993" s="6" t="str">
        <f>IFERROR(IF(Table1[[#This Row],[Multi-lens? 1]]="No", 1, IF(Table1[[#This Row],[Multi-lens? 1]]="Dual", 2, IF(Table1[[#This Row],[Multi-lens? 1]]="Quad", 4, ""))),"")</f>
        <v/>
      </c>
      <c r="I2993" s="9" t="str">
        <f>IFERROR(Table1[[#This Row],[Name]],"")</f>
        <v/>
      </c>
      <c r="K2993" s="3" t="str">
        <f t="shared" si="280"/>
        <v/>
      </c>
      <c r="M2993" s="4" t="e">
        <f>IF(Table1[[#This Row],[Import to Gateway Calculator?]]="Yes",IFERROR(Table1[[#This Row],[Streaming Resolution '[MP']]],""),0)</f>
        <v>#VALUE!</v>
      </c>
      <c r="N2993" s="4" t="e">
        <f>IF(Table1[[#This Row],[Import to Gateway Calculator?]]="Yes",IFERROR(Table1[[#This Row],[Recording Resolution '[MP']]],""),0)</f>
        <v>#VALUE!</v>
      </c>
      <c r="O2993" s="4" t="e">
        <f>IF(Table1[[#This Row],[Import to Gateway Calculator?]]="Yes",IFERROR(Table1[[#This Row],[Frame Rate '[FPS'] 1]],""),0)</f>
        <v>#VALUE!</v>
      </c>
      <c r="P2993" s="4" t="e">
        <f>IF(Table1[[#This Row],[Import to Gateway Calculator?]]="Yes",IFERROR(Table1[[#This Row],[Days of Storage 1]],""),0)</f>
        <v>#VALUE!</v>
      </c>
    </row>
    <row r="2994" spans="1:16" x14ac:dyDescent="0.25">
      <c r="A2994" s="5" t="e">
        <f t="shared" si="281"/>
        <v>#VALUE!</v>
      </c>
      <c r="B2994" s="6" t="str">
        <f>IFERROR(IF(Table1[[#This Row],[Multi-lens? 1]]="No", 1, IF(Table1[[#This Row],[Multi-lens? 1]]="Dual", 2, IF(Table1[[#This Row],[Multi-lens? 1]]="Quad", 4, ""))),"")</f>
        <v/>
      </c>
      <c r="C2994" s="6" t="e">
        <f t="shared" si="282"/>
        <v>#VALUE!</v>
      </c>
      <c r="D2994" s="6" t="e">
        <f t="shared" si="283"/>
        <v>#VALUE!</v>
      </c>
      <c r="E2994" s="6" t="e">
        <f t="shared" si="284"/>
        <v>#VALUE!</v>
      </c>
      <c r="F2994" s="6" t="e">
        <f t="shared" si="285"/>
        <v>#VALUE!</v>
      </c>
      <c r="H2994" s="6" t="str">
        <f>IFERROR(IF(Table1[[#This Row],[Multi-lens? 1]]="No", 1, IF(Table1[[#This Row],[Multi-lens? 1]]="Dual", 2, IF(Table1[[#This Row],[Multi-lens? 1]]="Quad", 4, ""))),"")</f>
        <v/>
      </c>
      <c r="I2994" s="9" t="str">
        <f>IFERROR(Table1[[#This Row],[Name]],"")</f>
        <v/>
      </c>
      <c r="K2994" s="3" t="str">
        <f t="shared" si="280"/>
        <v/>
      </c>
      <c r="M2994" s="4" t="e">
        <f>IF(Table1[[#This Row],[Import to Gateway Calculator?]]="Yes",IFERROR(Table1[[#This Row],[Streaming Resolution '[MP']]],""),0)</f>
        <v>#VALUE!</v>
      </c>
      <c r="N2994" s="4" t="e">
        <f>IF(Table1[[#This Row],[Import to Gateway Calculator?]]="Yes",IFERROR(Table1[[#This Row],[Recording Resolution '[MP']]],""),0)</f>
        <v>#VALUE!</v>
      </c>
      <c r="O2994" s="4" t="e">
        <f>IF(Table1[[#This Row],[Import to Gateway Calculator?]]="Yes",IFERROR(Table1[[#This Row],[Frame Rate '[FPS'] 1]],""),0)</f>
        <v>#VALUE!</v>
      </c>
      <c r="P2994" s="4" t="e">
        <f>IF(Table1[[#This Row],[Import to Gateway Calculator?]]="Yes",IFERROR(Table1[[#This Row],[Days of Storage 1]],""),0)</f>
        <v>#VALUE!</v>
      </c>
    </row>
    <row r="2995" spans="1:16" x14ac:dyDescent="0.25">
      <c r="A2995" s="5" t="e">
        <f t="shared" si="281"/>
        <v>#VALUE!</v>
      </c>
      <c r="B2995" s="6" t="str">
        <f>IFERROR(IF(Table1[[#This Row],[Multi-lens? 1]]="No", 1, IF(Table1[[#This Row],[Multi-lens? 1]]="Dual", 2, IF(Table1[[#This Row],[Multi-lens? 1]]="Quad", 4, ""))),"")</f>
        <v/>
      </c>
      <c r="C2995" s="6" t="e">
        <f t="shared" si="282"/>
        <v>#VALUE!</v>
      </c>
      <c r="D2995" s="6" t="e">
        <f t="shared" si="283"/>
        <v>#VALUE!</v>
      </c>
      <c r="E2995" s="6" t="e">
        <f t="shared" si="284"/>
        <v>#VALUE!</v>
      </c>
      <c r="F2995" s="6" t="e">
        <f t="shared" si="285"/>
        <v>#VALUE!</v>
      </c>
      <c r="H2995" s="6" t="str">
        <f>IFERROR(IF(Table1[[#This Row],[Multi-lens? 1]]="No", 1, IF(Table1[[#This Row],[Multi-lens? 1]]="Dual", 2, IF(Table1[[#This Row],[Multi-lens? 1]]="Quad", 4, ""))),"")</f>
        <v/>
      </c>
      <c r="I2995" s="9" t="str">
        <f>IFERROR(Table1[[#This Row],[Name]],"")</f>
        <v/>
      </c>
      <c r="K2995" s="3" t="str">
        <f t="shared" si="280"/>
        <v/>
      </c>
      <c r="M2995" s="4" t="e">
        <f>IF(Table1[[#This Row],[Import to Gateway Calculator?]]="Yes",IFERROR(Table1[[#This Row],[Streaming Resolution '[MP']]],""),0)</f>
        <v>#VALUE!</v>
      </c>
      <c r="N2995" s="4" t="e">
        <f>IF(Table1[[#This Row],[Import to Gateway Calculator?]]="Yes",IFERROR(Table1[[#This Row],[Recording Resolution '[MP']]],""),0)</f>
        <v>#VALUE!</v>
      </c>
      <c r="O2995" s="4" t="e">
        <f>IF(Table1[[#This Row],[Import to Gateway Calculator?]]="Yes",IFERROR(Table1[[#This Row],[Frame Rate '[FPS'] 1]],""),0)</f>
        <v>#VALUE!</v>
      </c>
      <c r="P2995" s="4" t="e">
        <f>IF(Table1[[#This Row],[Import to Gateway Calculator?]]="Yes",IFERROR(Table1[[#This Row],[Days of Storage 1]],""),0)</f>
        <v>#VALUE!</v>
      </c>
    </row>
    <row r="2996" spans="1:16" x14ac:dyDescent="0.25">
      <c r="A2996" s="5" t="e">
        <f t="shared" si="281"/>
        <v>#VALUE!</v>
      </c>
      <c r="B2996" s="6" t="str">
        <f>IFERROR(IF(Table1[[#This Row],[Multi-lens? 1]]="No", 1, IF(Table1[[#This Row],[Multi-lens? 1]]="Dual", 2, IF(Table1[[#This Row],[Multi-lens? 1]]="Quad", 4, ""))),"")</f>
        <v/>
      </c>
      <c r="C2996" s="6" t="e">
        <f t="shared" si="282"/>
        <v>#VALUE!</v>
      </c>
      <c r="D2996" s="6" t="e">
        <f t="shared" si="283"/>
        <v>#VALUE!</v>
      </c>
      <c r="E2996" s="6" t="e">
        <f t="shared" si="284"/>
        <v>#VALUE!</v>
      </c>
      <c r="F2996" s="6" t="e">
        <f t="shared" si="285"/>
        <v>#VALUE!</v>
      </c>
      <c r="H2996" s="6" t="str">
        <f>IFERROR(IF(Table1[[#This Row],[Multi-lens? 1]]="No", 1, IF(Table1[[#This Row],[Multi-lens? 1]]="Dual", 2, IF(Table1[[#This Row],[Multi-lens? 1]]="Quad", 4, ""))),"")</f>
        <v/>
      </c>
      <c r="I2996" s="9" t="str">
        <f>IFERROR(Table1[[#This Row],[Name]],"")</f>
        <v/>
      </c>
      <c r="K2996" s="3" t="str">
        <f t="shared" si="280"/>
        <v/>
      </c>
      <c r="M2996" s="4" t="e">
        <f>IF(Table1[[#This Row],[Import to Gateway Calculator?]]="Yes",IFERROR(Table1[[#This Row],[Streaming Resolution '[MP']]],""),0)</f>
        <v>#VALUE!</v>
      </c>
      <c r="N2996" s="4" t="e">
        <f>IF(Table1[[#This Row],[Import to Gateway Calculator?]]="Yes",IFERROR(Table1[[#This Row],[Recording Resolution '[MP']]],""),0)</f>
        <v>#VALUE!</v>
      </c>
      <c r="O2996" s="4" t="e">
        <f>IF(Table1[[#This Row],[Import to Gateway Calculator?]]="Yes",IFERROR(Table1[[#This Row],[Frame Rate '[FPS'] 1]],""),0)</f>
        <v>#VALUE!</v>
      </c>
      <c r="P2996" s="4" t="e">
        <f>IF(Table1[[#This Row],[Import to Gateway Calculator?]]="Yes",IFERROR(Table1[[#This Row],[Days of Storage 1]],""),0)</f>
        <v>#VALUE!</v>
      </c>
    </row>
    <row r="2997" spans="1:16" x14ac:dyDescent="0.25">
      <c r="A2997" s="5" t="e">
        <f t="shared" si="281"/>
        <v>#VALUE!</v>
      </c>
      <c r="B2997" s="6" t="str">
        <f>IFERROR(IF(Table1[[#This Row],[Multi-lens? 1]]="No", 1, IF(Table1[[#This Row],[Multi-lens? 1]]="Dual", 2, IF(Table1[[#This Row],[Multi-lens? 1]]="Quad", 4, ""))),"")</f>
        <v/>
      </c>
      <c r="C2997" s="6" t="e">
        <f t="shared" si="282"/>
        <v>#VALUE!</v>
      </c>
      <c r="D2997" s="6" t="e">
        <f t="shared" si="283"/>
        <v>#VALUE!</v>
      </c>
      <c r="E2997" s="6" t="e">
        <f t="shared" si="284"/>
        <v>#VALUE!</v>
      </c>
      <c r="F2997" s="6" t="e">
        <f t="shared" si="285"/>
        <v>#VALUE!</v>
      </c>
      <c r="H2997" s="6" t="str">
        <f>IFERROR(IF(Table1[[#This Row],[Multi-lens? 1]]="No", 1, IF(Table1[[#This Row],[Multi-lens? 1]]="Dual", 2, IF(Table1[[#This Row],[Multi-lens? 1]]="Quad", 4, ""))),"")</f>
        <v/>
      </c>
      <c r="I2997" s="9" t="str">
        <f>IFERROR(Table1[[#This Row],[Name]],"")</f>
        <v/>
      </c>
      <c r="K2997" s="3" t="str">
        <f t="shared" si="280"/>
        <v/>
      </c>
      <c r="M2997" s="4" t="e">
        <f>IF(Table1[[#This Row],[Import to Gateway Calculator?]]="Yes",IFERROR(Table1[[#This Row],[Streaming Resolution '[MP']]],""),0)</f>
        <v>#VALUE!</v>
      </c>
      <c r="N2997" s="4" t="e">
        <f>IF(Table1[[#This Row],[Import to Gateway Calculator?]]="Yes",IFERROR(Table1[[#This Row],[Recording Resolution '[MP']]],""),0)</f>
        <v>#VALUE!</v>
      </c>
      <c r="O2997" s="4" t="e">
        <f>IF(Table1[[#This Row],[Import to Gateway Calculator?]]="Yes",IFERROR(Table1[[#This Row],[Frame Rate '[FPS'] 1]],""),0)</f>
        <v>#VALUE!</v>
      </c>
      <c r="P2997" s="4" t="e">
        <f>IF(Table1[[#This Row],[Import to Gateway Calculator?]]="Yes",IFERROR(Table1[[#This Row],[Days of Storage 1]],""),0)</f>
        <v>#VALUE!</v>
      </c>
    </row>
    <row r="2998" spans="1:16" x14ac:dyDescent="0.25">
      <c r="A2998" s="5" t="e">
        <f t="shared" si="281"/>
        <v>#VALUE!</v>
      </c>
      <c r="B2998" s="6" t="str">
        <f>IFERROR(IF(Table1[[#This Row],[Multi-lens? 1]]="No", 1, IF(Table1[[#This Row],[Multi-lens? 1]]="Dual", 2, IF(Table1[[#This Row],[Multi-lens? 1]]="Quad", 4, ""))),"")</f>
        <v/>
      </c>
      <c r="C2998" s="6" t="e">
        <f t="shared" si="282"/>
        <v>#VALUE!</v>
      </c>
      <c r="D2998" s="6" t="e">
        <f t="shared" si="283"/>
        <v>#VALUE!</v>
      </c>
      <c r="E2998" s="6" t="e">
        <f t="shared" si="284"/>
        <v>#VALUE!</v>
      </c>
      <c r="F2998" s="6" t="e">
        <f t="shared" si="285"/>
        <v>#VALUE!</v>
      </c>
      <c r="H2998" s="6" t="str">
        <f>IFERROR(IF(Table1[[#This Row],[Multi-lens? 1]]="No", 1, IF(Table1[[#This Row],[Multi-lens? 1]]="Dual", 2, IF(Table1[[#This Row],[Multi-lens? 1]]="Quad", 4, ""))),"")</f>
        <v/>
      </c>
      <c r="I2998" s="9" t="str">
        <f>IFERROR(Table1[[#This Row],[Name]],"")</f>
        <v/>
      </c>
      <c r="K2998" s="3" t="str">
        <f t="shared" si="280"/>
        <v/>
      </c>
      <c r="M2998" s="4" t="e">
        <f>IF(Table1[[#This Row],[Import to Gateway Calculator?]]="Yes",IFERROR(Table1[[#This Row],[Streaming Resolution '[MP']]],""),0)</f>
        <v>#VALUE!</v>
      </c>
      <c r="N2998" s="4" t="e">
        <f>IF(Table1[[#This Row],[Import to Gateway Calculator?]]="Yes",IFERROR(Table1[[#This Row],[Recording Resolution '[MP']]],""),0)</f>
        <v>#VALUE!</v>
      </c>
      <c r="O2998" s="4" t="e">
        <f>IF(Table1[[#This Row],[Import to Gateway Calculator?]]="Yes",IFERROR(Table1[[#This Row],[Frame Rate '[FPS'] 1]],""),0)</f>
        <v>#VALUE!</v>
      </c>
      <c r="P2998" s="4" t="e">
        <f>IF(Table1[[#This Row],[Import to Gateway Calculator?]]="Yes",IFERROR(Table1[[#This Row],[Days of Storage 1]],""),0)</f>
        <v>#VALUE!</v>
      </c>
    </row>
    <row r="2999" spans="1:16" x14ac:dyDescent="0.25">
      <c r="A2999" s="5" t="e">
        <f t="shared" si="281"/>
        <v>#VALUE!</v>
      </c>
      <c r="B2999" s="6" t="str">
        <f>IFERROR(IF(Table1[[#This Row],[Multi-lens? 1]]="No", 1, IF(Table1[[#This Row],[Multi-lens? 1]]="Dual", 2, IF(Table1[[#This Row],[Multi-lens? 1]]="Quad", 4, ""))),"")</f>
        <v/>
      </c>
      <c r="C2999" s="6" t="e">
        <f t="shared" si="282"/>
        <v>#VALUE!</v>
      </c>
      <c r="D2999" s="6" t="e">
        <f t="shared" si="283"/>
        <v>#VALUE!</v>
      </c>
      <c r="E2999" s="6" t="e">
        <f t="shared" si="284"/>
        <v>#VALUE!</v>
      </c>
      <c r="F2999" s="6" t="e">
        <f t="shared" si="285"/>
        <v>#VALUE!</v>
      </c>
      <c r="H2999" s="6" t="str">
        <f>IFERROR(IF(Table1[[#This Row],[Multi-lens? 1]]="No", 1, IF(Table1[[#This Row],[Multi-lens? 1]]="Dual", 2, IF(Table1[[#This Row],[Multi-lens? 1]]="Quad", 4, ""))),"")</f>
        <v/>
      </c>
      <c r="I2999" s="9" t="str">
        <f>IFERROR(Table1[[#This Row],[Name]],"")</f>
        <v/>
      </c>
      <c r="K2999" s="3" t="str">
        <f t="shared" si="280"/>
        <v/>
      </c>
      <c r="M2999" s="4" t="e">
        <f>IF(Table1[[#This Row],[Import to Gateway Calculator?]]="Yes",IFERROR(Table1[[#This Row],[Streaming Resolution '[MP']]],""),0)</f>
        <v>#VALUE!</v>
      </c>
      <c r="N2999" s="4" t="e">
        <f>IF(Table1[[#This Row],[Import to Gateway Calculator?]]="Yes",IFERROR(Table1[[#This Row],[Recording Resolution '[MP']]],""),0)</f>
        <v>#VALUE!</v>
      </c>
      <c r="O2999" s="4" t="e">
        <f>IF(Table1[[#This Row],[Import to Gateway Calculator?]]="Yes",IFERROR(Table1[[#This Row],[Frame Rate '[FPS'] 1]],""),0)</f>
        <v>#VALUE!</v>
      </c>
      <c r="P2999" s="4" t="e">
        <f>IF(Table1[[#This Row],[Import to Gateway Calculator?]]="Yes",IFERROR(Table1[[#This Row],[Days of Storage 1]],""),0)</f>
        <v>#VALUE!</v>
      </c>
    </row>
    <row r="3000" spans="1:16" x14ac:dyDescent="0.25">
      <c r="A3000" s="5" t="e">
        <f t="shared" si="281"/>
        <v>#VALUE!</v>
      </c>
      <c r="B3000" s="6" t="str">
        <f>IFERROR(IF(Table1[[#This Row],[Multi-lens? 1]]="No", 1, IF(Table1[[#This Row],[Multi-lens? 1]]="Dual", 2, IF(Table1[[#This Row],[Multi-lens? 1]]="Quad", 4, ""))),"")</f>
        <v/>
      </c>
      <c r="C3000" s="6" t="e">
        <f t="shared" si="282"/>
        <v>#VALUE!</v>
      </c>
      <c r="D3000" s="6" t="e">
        <f t="shared" si="283"/>
        <v>#VALUE!</v>
      </c>
      <c r="E3000" s="6" t="e">
        <f t="shared" si="284"/>
        <v>#VALUE!</v>
      </c>
      <c r="F3000" s="6" t="e">
        <f t="shared" si="285"/>
        <v>#VALUE!</v>
      </c>
      <c r="H3000" s="6" t="str">
        <f>IFERROR(IF(Table1[[#This Row],[Multi-lens? 1]]="No", 1, IF(Table1[[#This Row],[Multi-lens? 1]]="Dual", 2, IF(Table1[[#This Row],[Multi-lens? 1]]="Quad", 4, ""))),"")</f>
        <v/>
      </c>
      <c r="I3000" s="9" t="str">
        <f>IFERROR(Table1[[#This Row],[Name]],"")</f>
        <v/>
      </c>
      <c r="K3000" s="3" t="str">
        <f t="shared" si="280"/>
        <v/>
      </c>
      <c r="M3000" s="4" t="e">
        <f>IF(Table1[[#This Row],[Import to Gateway Calculator?]]="Yes",IFERROR(Table1[[#This Row],[Streaming Resolution '[MP']]],""),0)</f>
        <v>#VALUE!</v>
      </c>
      <c r="N3000" s="4" t="e">
        <f>IF(Table1[[#This Row],[Import to Gateway Calculator?]]="Yes",IFERROR(Table1[[#This Row],[Recording Resolution '[MP']]],""),0)</f>
        <v>#VALUE!</v>
      </c>
      <c r="O3000" s="4" t="e">
        <f>IF(Table1[[#This Row],[Import to Gateway Calculator?]]="Yes",IFERROR(Table1[[#This Row],[Frame Rate '[FPS'] 1]],""),0)</f>
        <v>#VALUE!</v>
      </c>
      <c r="P3000" s="4" t="e">
        <f>IF(Table1[[#This Row],[Import to Gateway Calculator?]]="Yes",IFERROR(Table1[[#This Row],[Days of Storage 1]],""),0)</f>
        <v>#VALUE!</v>
      </c>
    </row>
    <row r="3001" spans="1:16" x14ac:dyDescent="0.25">
      <c r="A3001" s="5" t="e">
        <f t="shared" si="281"/>
        <v>#VALUE!</v>
      </c>
      <c r="B3001" s="6" t="str">
        <f>IFERROR(IF(Table1[[#This Row],[Multi-lens? 1]]="No", 1, IF(Table1[[#This Row],[Multi-lens? 1]]="Dual", 2, IF(Table1[[#This Row],[Multi-lens? 1]]="Quad", 4, ""))),"")</f>
        <v/>
      </c>
      <c r="C3001" s="6" t="e">
        <f t="shared" si="282"/>
        <v>#VALUE!</v>
      </c>
      <c r="D3001" s="6" t="e">
        <f t="shared" si="283"/>
        <v>#VALUE!</v>
      </c>
      <c r="E3001" s="6" t="e">
        <f t="shared" si="284"/>
        <v>#VALUE!</v>
      </c>
      <c r="F3001" s="6" t="e">
        <f t="shared" si="285"/>
        <v>#VALUE!</v>
      </c>
      <c r="H3001" s="6" t="str">
        <f>IFERROR(IF(Table1[[#This Row],[Multi-lens? 1]]="No", 1, IF(Table1[[#This Row],[Multi-lens? 1]]="Dual", 2, IF(Table1[[#This Row],[Multi-lens? 1]]="Quad", 4, ""))),"")</f>
        <v/>
      </c>
      <c r="I3001" s="9" t="str">
        <f>IFERROR(Table1[[#This Row],[Name]],"")</f>
        <v/>
      </c>
      <c r="K3001" s="3" t="str">
        <f t="shared" si="280"/>
        <v/>
      </c>
      <c r="M3001" s="4" t="e">
        <f>IF(Table1[[#This Row],[Import to Gateway Calculator?]]="Yes",IFERROR(Table1[[#This Row],[Streaming Resolution '[MP']]],""),0)</f>
        <v>#VALUE!</v>
      </c>
      <c r="N3001" s="4" t="e">
        <f>IF(Table1[[#This Row],[Import to Gateway Calculator?]]="Yes",IFERROR(Table1[[#This Row],[Recording Resolution '[MP']]],""),0)</f>
        <v>#VALUE!</v>
      </c>
      <c r="O3001" s="4" t="e">
        <f>IF(Table1[[#This Row],[Import to Gateway Calculator?]]="Yes",IFERROR(Table1[[#This Row],[Frame Rate '[FPS'] 1]],""),0)</f>
        <v>#VALUE!</v>
      </c>
      <c r="P3001" s="4" t="e">
        <f>IF(Table1[[#This Row],[Import to Gateway Calculator?]]="Yes",IFERROR(Table1[[#This Row],[Days of Storage 1]],""),0)</f>
        <v>#VALUE!</v>
      </c>
    </row>
    <row r="3002" spans="1:16" x14ac:dyDescent="0.25">
      <c r="A3002" s="5" t="e">
        <f t="shared" si="281"/>
        <v>#VALUE!</v>
      </c>
      <c r="B3002" s="6" t="str">
        <f>IFERROR(IF(Table1[[#This Row],[Multi-lens? 1]]="No", 1, IF(Table1[[#This Row],[Multi-lens? 1]]="Dual", 2, IF(Table1[[#This Row],[Multi-lens? 1]]="Quad", 4, ""))),"")</f>
        <v/>
      </c>
      <c r="C3002" s="6" t="e">
        <f t="shared" si="282"/>
        <v>#VALUE!</v>
      </c>
      <c r="D3002" s="6" t="e">
        <f t="shared" si="283"/>
        <v>#VALUE!</v>
      </c>
      <c r="E3002" s="6" t="e">
        <f t="shared" si="284"/>
        <v>#VALUE!</v>
      </c>
      <c r="F3002" s="6" t="e">
        <f t="shared" si="285"/>
        <v>#VALUE!</v>
      </c>
      <c r="H3002" s="6" t="str">
        <f>IFERROR(IF(Table1[[#This Row],[Multi-lens? 1]]="No", 1, IF(Table1[[#This Row],[Multi-lens? 1]]="Dual", 2, IF(Table1[[#This Row],[Multi-lens? 1]]="Quad", 4, ""))),"")</f>
        <v/>
      </c>
      <c r="I3002" s="9" t="str">
        <f>IFERROR(Table1[[#This Row],[Name]],"")</f>
        <v/>
      </c>
      <c r="K3002" s="3" t="str">
        <f t="shared" si="280"/>
        <v/>
      </c>
      <c r="M3002" s="4" t="e">
        <f>IF(Table1[[#This Row],[Import to Gateway Calculator?]]="Yes",IFERROR(Table1[[#This Row],[Streaming Resolution '[MP']]],""),0)</f>
        <v>#VALUE!</v>
      </c>
      <c r="N3002" s="4" t="e">
        <f>IF(Table1[[#This Row],[Import to Gateway Calculator?]]="Yes",IFERROR(Table1[[#This Row],[Recording Resolution '[MP']]],""),0)</f>
        <v>#VALUE!</v>
      </c>
      <c r="O3002" s="4" t="e">
        <f>IF(Table1[[#This Row],[Import to Gateway Calculator?]]="Yes",IFERROR(Table1[[#This Row],[Frame Rate '[FPS'] 1]],""),0)</f>
        <v>#VALUE!</v>
      </c>
      <c r="P3002" s="4" t="e">
        <f>IF(Table1[[#This Row],[Import to Gateway Calculator?]]="Yes",IFERROR(Table1[[#This Row],[Days of Storage 1]],""),0)</f>
        <v>#VALUE!</v>
      </c>
    </row>
    <row r="3003" spans="1:16" x14ac:dyDescent="0.25">
      <c r="A3003" s="5" t="e">
        <f t="shared" si="281"/>
        <v>#VALUE!</v>
      </c>
      <c r="B3003" s="6" t="str">
        <f>IFERROR(IF(Table1[[#This Row],[Multi-lens? 1]]="No", 1, IF(Table1[[#This Row],[Multi-lens? 1]]="Dual", 2, IF(Table1[[#This Row],[Multi-lens? 1]]="Quad", 4, ""))),"")</f>
        <v/>
      </c>
      <c r="C3003" s="6" t="e">
        <f t="shared" si="282"/>
        <v>#VALUE!</v>
      </c>
      <c r="D3003" s="6" t="e">
        <f t="shared" si="283"/>
        <v>#VALUE!</v>
      </c>
      <c r="E3003" s="6" t="e">
        <f t="shared" si="284"/>
        <v>#VALUE!</v>
      </c>
      <c r="F3003" s="6" t="e">
        <f t="shared" si="285"/>
        <v>#VALUE!</v>
      </c>
      <c r="H3003" s="6" t="str">
        <f>IFERROR(IF(Table1[[#This Row],[Multi-lens? 1]]="No", 1, IF(Table1[[#This Row],[Multi-lens? 1]]="Dual", 2, IF(Table1[[#This Row],[Multi-lens? 1]]="Quad", 4, ""))),"")</f>
        <v/>
      </c>
      <c r="I3003" s="9" t="str">
        <f>IFERROR(Table1[[#This Row],[Name]],"")</f>
        <v/>
      </c>
      <c r="K3003" s="3" t="str">
        <f t="shared" si="280"/>
        <v/>
      </c>
      <c r="M3003" s="4" t="e">
        <f>IF(Table1[[#This Row],[Import to Gateway Calculator?]]="Yes",IFERROR(Table1[[#This Row],[Streaming Resolution '[MP']]],""),0)</f>
        <v>#VALUE!</v>
      </c>
      <c r="N3003" s="4" t="e">
        <f>IF(Table1[[#This Row],[Import to Gateway Calculator?]]="Yes",IFERROR(Table1[[#This Row],[Recording Resolution '[MP']]],""),0)</f>
        <v>#VALUE!</v>
      </c>
      <c r="O3003" s="4" t="e">
        <f>IF(Table1[[#This Row],[Import to Gateway Calculator?]]="Yes",IFERROR(Table1[[#This Row],[Frame Rate '[FPS'] 1]],""),0)</f>
        <v>#VALUE!</v>
      </c>
      <c r="P3003" s="4" t="e">
        <f>IF(Table1[[#This Row],[Import to Gateway Calculator?]]="Yes",IFERROR(Table1[[#This Row],[Days of Storage 1]],""),0)</f>
        <v>#VALUE!</v>
      </c>
    </row>
    <row r="3004" spans="1:16" x14ac:dyDescent="0.25">
      <c r="A3004" s="5" t="e">
        <f t="shared" si="281"/>
        <v>#VALUE!</v>
      </c>
      <c r="B3004" s="6" t="str">
        <f>IFERROR(IF(Table1[[#This Row],[Multi-lens? 1]]="No", 1, IF(Table1[[#This Row],[Multi-lens? 1]]="Dual", 2, IF(Table1[[#This Row],[Multi-lens? 1]]="Quad", 4, ""))),"")</f>
        <v/>
      </c>
      <c r="C3004" s="6" t="e">
        <f t="shared" si="282"/>
        <v>#VALUE!</v>
      </c>
      <c r="D3004" s="6" t="e">
        <f t="shared" si="283"/>
        <v>#VALUE!</v>
      </c>
      <c r="E3004" s="6" t="e">
        <f t="shared" si="284"/>
        <v>#VALUE!</v>
      </c>
      <c r="F3004" s="6" t="e">
        <f t="shared" si="285"/>
        <v>#VALUE!</v>
      </c>
      <c r="H3004" s="6" t="str">
        <f>IFERROR(IF(Table1[[#This Row],[Multi-lens? 1]]="No", 1, IF(Table1[[#This Row],[Multi-lens? 1]]="Dual", 2, IF(Table1[[#This Row],[Multi-lens? 1]]="Quad", 4, ""))),"")</f>
        <v/>
      </c>
      <c r="I3004" s="9" t="str">
        <f>IFERROR(Table1[[#This Row],[Name]],"")</f>
        <v/>
      </c>
      <c r="K3004" s="3" t="str">
        <f t="shared" si="280"/>
        <v/>
      </c>
      <c r="M3004" s="4" t="e">
        <f>IF(Table1[[#This Row],[Import to Gateway Calculator?]]="Yes",IFERROR(Table1[[#This Row],[Streaming Resolution '[MP']]],""),0)</f>
        <v>#VALUE!</v>
      </c>
      <c r="N3004" s="4" t="e">
        <f>IF(Table1[[#This Row],[Import to Gateway Calculator?]]="Yes",IFERROR(Table1[[#This Row],[Recording Resolution '[MP']]],""),0)</f>
        <v>#VALUE!</v>
      </c>
      <c r="O3004" s="4" t="e">
        <f>IF(Table1[[#This Row],[Import to Gateway Calculator?]]="Yes",IFERROR(Table1[[#This Row],[Frame Rate '[FPS'] 1]],""),0)</f>
        <v>#VALUE!</v>
      </c>
      <c r="P3004" s="4" t="e">
        <f>IF(Table1[[#This Row],[Import to Gateway Calculator?]]="Yes",IFERROR(Table1[[#This Row],[Days of Storage 1]],""),0)</f>
        <v>#VALUE!</v>
      </c>
    </row>
    <row r="3005" spans="1:16" x14ac:dyDescent="0.25">
      <c r="A3005" s="5" t="e">
        <f t="shared" si="281"/>
        <v>#VALUE!</v>
      </c>
      <c r="B3005" s="6" t="str">
        <f>IFERROR(IF(Table1[[#This Row],[Multi-lens? 1]]="No", 1, IF(Table1[[#This Row],[Multi-lens? 1]]="Dual", 2, IF(Table1[[#This Row],[Multi-lens? 1]]="Quad", 4, ""))),"")</f>
        <v/>
      </c>
      <c r="C3005" s="6" t="e">
        <f t="shared" si="282"/>
        <v>#VALUE!</v>
      </c>
      <c r="D3005" s="6" t="e">
        <f t="shared" si="283"/>
        <v>#VALUE!</v>
      </c>
      <c r="E3005" s="6" t="e">
        <f t="shared" si="284"/>
        <v>#VALUE!</v>
      </c>
      <c r="F3005" s="6" t="e">
        <f t="shared" si="285"/>
        <v>#VALUE!</v>
      </c>
      <c r="H3005" s="6" t="str">
        <f>IFERROR(IF(Table1[[#This Row],[Multi-lens? 1]]="No", 1, IF(Table1[[#This Row],[Multi-lens? 1]]="Dual", 2, IF(Table1[[#This Row],[Multi-lens? 1]]="Quad", 4, ""))),"")</f>
        <v/>
      </c>
      <c r="I3005" s="9" t="str">
        <f>IFERROR(Table1[[#This Row],[Name]],"")</f>
        <v/>
      </c>
      <c r="K3005" s="3" t="str">
        <f t="shared" si="280"/>
        <v/>
      </c>
      <c r="M3005" s="4" t="e">
        <f>IF(Table1[[#This Row],[Import to Gateway Calculator?]]="Yes",IFERROR(Table1[[#This Row],[Streaming Resolution '[MP']]],""),0)</f>
        <v>#VALUE!</v>
      </c>
      <c r="N3005" s="4" t="e">
        <f>IF(Table1[[#This Row],[Import to Gateway Calculator?]]="Yes",IFERROR(Table1[[#This Row],[Recording Resolution '[MP']]],""),0)</f>
        <v>#VALUE!</v>
      </c>
      <c r="O3005" s="4" t="e">
        <f>IF(Table1[[#This Row],[Import to Gateway Calculator?]]="Yes",IFERROR(Table1[[#This Row],[Frame Rate '[FPS'] 1]],""),0)</f>
        <v>#VALUE!</v>
      </c>
      <c r="P3005" s="4" t="e">
        <f>IF(Table1[[#This Row],[Import to Gateway Calculator?]]="Yes",IFERROR(Table1[[#This Row],[Days of Storage 1]],""),0)</f>
        <v>#VALUE!</v>
      </c>
    </row>
    <row r="3006" spans="1:16" x14ac:dyDescent="0.25">
      <c r="A3006" s="5" t="e">
        <f t="shared" si="281"/>
        <v>#VALUE!</v>
      </c>
      <c r="B3006" s="6" t="str">
        <f>IFERROR(IF(Table1[[#This Row],[Multi-lens? 1]]="No", 1, IF(Table1[[#This Row],[Multi-lens? 1]]="Dual", 2, IF(Table1[[#This Row],[Multi-lens? 1]]="Quad", 4, ""))),"")</f>
        <v/>
      </c>
      <c r="C3006" s="6" t="e">
        <f t="shared" si="282"/>
        <v>#VALUE!</v>
      </c>
      <c r="D3006" s="6" t="e">
        <f t="shared" si="283"/>
        <v>#VALUE!</v>
      </c>
      <c r="E3006" s="6" t="e">
        <f t="shared" si="284"/>
        <v>#VALUE!</v>
      </c>
      <c r="F3006" s="6" t="e">
        <f t="shared" si="285"/>
        <v>#VALUE!</v>
      </c>
      <c r="H3006" s="6" t="str">
        <f>IFERROR(IF(Table1[[#This Row],[Multi-lens? 1]]="No", 1, IF(Table1[[#This Row],[Multi-lens? 1]]="Dual", 2, IF(Table1[[#This Row],[Multi-lens? 1]]="Quad", 4, ""))),"")</f>
        <v/>
      </c>
      <c r="I3006" s="9" t="str">
        <f>IFERROR(Table1[[#This Row],[Name]],"")</f>
        <v/>
      </c>
      <c r="K3006" s="3" t="str">
        <f t="shared" si="280"/>
        <v/>
      </c>
      <c r="M3006" s="4" t="e">
        <f>IF(Table1[[#This Row],[Import to Gateway Calculator?]]="Yes",IFERROR(Table1[[#This Row],[Streaming Resolution '[MP']]],""),0)</f>
        <v>#VALUE!</v>
      </c>
      <c r="N3006" s="4" t="e">
        <f>IF(Table1[[#This Row],[Import to Gateway Calculator?]]="Yes",IFERROR(Table1[[#This Row],[Recording Resolution '[MP']]],""),0)</f>
        <v>#VALUE!</v>
      </c>
      <c r="O3006" s="4" t="e">
        <f>IF(Table1[[#This Row],[Import to Gateway Calculator?]]="Yes",IFERROR(Table1[[#This Row],[Frame Rate '[FPS'] 1]],""),0)</f>
        <v>#VALUE!</v>
      </c>
      <c r="P3006" s="4" t="e">
        <f>IF(Table1[[#This Row],[Import to Gateway Calculator?]]="Yes",IFERROR(Table1[[#This Row],[Days of Storage 1]],""),0)</f>
        <v>#VALUE!</v>
      </c>
    </row>
    <row r="3007" spans="1:16" x14ac:dyDescent="0.25">
      <c r="A3007" s="5" t="e">
        <f t="shared" si="281"/>
        <v>#VALUE!</v>
      </c>
      <c r="B3007" s="6" t="str">
        <f>IFERROR(IF(Table1[[#This Row],[Multi-lens? 1]]="No", 1, IF(Table1[[#This Row],[Multi-lens? 1]]="Dual", 2, IF(Table1[[#This Row],[Multi-lens? 1]]="Quad", 4, ""))),"")</f>
        <v/>
      </c>
      <c r="C3007" s="6" t="e">
        <f t="shared" si="282"/>
        <v>#VALUE!</v>
      </c>
      <c r="D3007" s="6" t="e">
        <f t="shared" si="283"/>
        <v>#VALUE!</v>
      </c>
      <c r="E3007" s="6" t="e">
        <f t="shared" si="284"/>
        <v>#VALUE!</v>
      </c>
      <c r="F3007" s="6" t="e">
        <f t="shared" si="285"/>
        <v>#VALUE!</v>
      </c>
      <c r="H3007" s="6" t="str">
        <f>IFERROR(IF(Table1[[#This Row],[Multi-lens? 1]]="No", 1, IF(Table1[[#This Row],[Multi-lens? 1]]="Dual", 2, IF(Table1[[#This Row],[Multi-lens? 1]]="Quad", 4, ""))),"")</f>
        <v/>
      </c>
      <c r="I3007" s="9" t="str">
        <f>IFERROR(Table1[[#This Row],[Name]],"")</f>
        <v/>
      </c>
      <c r="K3007" s="3" t="str">
        <f t="shared" si="280"/>
        <v/>
      </c>
      <c r="M3007" s="4" t="e">
        <f>IF(Table1[[#This Row],[Import to Gateway Calculator?]]="Yes",IFERROR(Table1[[#This Row],[Streaming Resolution '[MP']]],""),0)</f>
        <v>#VALUE!</v>
      </c>
      <c r="N3007" s="4" t="e">
        <f>IF(Table1[[#This Row],[Import to Gateway Calculator?]]="Yes",IFERROR(Table1[[#This Row],[Recording Resolution '[MP']]],""),0)</f>
        <v>#VALUE!</v>
      </c>
      <c r="O3007" s="4" t="e">
        <f>IF(Table1[[#This Row],[Import to Gateway Calculator?]]="Yes",IFERROR(Table1[[#This Row],[Frame Rate '[FPS'] 1]],""),0)</f>
        <v>#VALUE!</v>
      </c>
      <c r="P3007" s="4" t="e">
        <f>IF(Table1[[#This Row],[Import to Gateway Calculator?]]="Yes",IFERROR(Table1[[#This Row],[Days of Storage 1]],""),0)</f>
        <v>#VALUE!</v>
      </c>
    </row>
    <row r="3008" spans="1:16" x14ac:dyDescent="0.25">
      <c r="A3008" s="5" t="e">
        <f t="shared" si="281"/>
        <v>#VALUE!</v>
      </c>
      <c r="B3008" s="6" t="str">
        <f>IFERROR(IF(Table1[[#This Row],[Multi-lens? 1]]="No", 1, IF(Table1[[#This Row],[Multi-lens? 1]]="Dual", 2, IF(Table1[[#This Row],[Multi-lens? 1]]="Quad", 4, ""))),"")</f>
        <v/>
      </c>
      <c r="C3008" s="6" t="e">
        <f t="shared" si="282"/>
        <v>#VALUE!</v>
      </c>
      <c r="D3008" s="6" t="e">
        <f t="shared" si="283"/>
        <v>#VALUE!</v>
      </c>
      <c r="E3008" s="6" t="e">
        <f t="shared" si="284"/>
        <v>#VALUE!</v>
      </c>
      <c r="F3008" s="6" t="e">
        <f t="shared" si="285"/>
        <v>#VALUE!</v>
      </c>
      <c r="H3008" s="6" t="str">
        <f>IFERROR(IF(Table1[[#This Row],[Multi-lens? 1]]="No", 1, IF(Table1[[#This Row],[Multi-lens? 1]]="Dual", 2, IF(Table1[[#This Row],[Multi-lens? 1]]="Quad", 4, ""))),"")</f>
        <v/>
      </c>
      <c r="I3008" s="9" t="str">
        <f>IFERROR(Table1[[#This Row],[Name]],"")</f>
        <v/>
      </c>
      <c r="K3008" s="3" t="str">
        <f t="shared" si="280"/>
        <v/>
      </c>
      <c r="M3008" s="4" t="e">
        <f>IF(Table1[[#This Row],[Import to Gateway Calculator?]]="Yes",IFERROR(Table1[[#This Row],[Streaming Resolution '[MP']]],""),0)</f>
        <v>#VALUE!</v>
      </c>
      <c r="N3008" s="4" t="e">
        <f>IF(Table1[[#This Row],[Import to Gateway Calculator?]]="Yes",IFERROR(Table1[[#This Row],[Recording Resolution '[MP']]],""),0)</f>
        <v>#VALUE!</v>
      </c>
      <c r="O3008" s="4" t="e">
        <f>IF(Table1[[#This Row],[Import to Gateway Calculator?]]="Yes",IFERROR(Table1[[#This Row],[Frame Rate '[FPS'] 1]],""),0)</f>
        <v>#VALUE!</v>
      </c>
      <c r="P3008" s="4" t="e">
        <f>IF(Table1[[#This Row],[Import to Gateway Calculator?]]="Yes",IFERROR(Table1[[#This Row],[Days of Storage 1]],""),0)</f>
        <v>#VALUE!</v>
      </c>
    </row>
    <row r="3009" spans="1:16" x14ac:dyDescent="0.25">
      <c r="A3009" s="5" t="e">
        <f t="shared" si="281"/>
        <v>#VALUE!</v>
      </c>
      <c r="B3009" s="6" t="str">
        <f>IFERROR(IF(Table1[[#This Row],[Multi-lens? 1]]="No", 1, IF(Table1[[#This Row],[Multi-lens? 1]]="Dual", 2, IF(Table1[[#This Row],[Multi-lens? 1]]="Quad", 4, ""))),"")</f>
        <v/>
      </c>
      <c r="C3009" s="6" t="e">
        <f t="shared" si="282"/>
        <v>#VALUE!</v>
      </c>
      <c r="D3009" s="6" t="e">
        <f t="shared" si="283"/>
        <v>#VALUE!</v>
      </c>
      <c r="E3009" s="6" t="e">
        <f t="shared" si="284"/>
        <v>#VALUE!</v>
      </c>
      <c r="F3009" s="6" t="e">
        <f t="shared" si="285"/>
        <v>#VALUE!</v>
      </c>
      <c r="H3009" s="6" t="str">
        <f>IFERROR(IF(Table1[[#This Row],[Multi-lens? 1]]="No", 1, IF(Table1[[#This Row],[Multi-lens? 1]]="Dual", 2, IF(Table1[[#This Row],[Multi-lens? 1]]="Quad", 4, ""))),"")</f>
        <v/>
      </c>
      <c r="I3009" s="9" t="str">
        <f>IFERROR(Table1[[#This Row],[Name]],"")</f>
        <v/>
      </c>
      <c r="K3009" s="3" t="str">
        <f t="shared" si="280"/>
        <v/>
      </c>
      <c r="M3009" s="4" t="e">
        <f>IF(Table1[[#This Row],[Import to Gateway Calculator?]]="Yes",IFERROR(Table1[[#This Row],[Streaming Resolution '[MP']]],""),0)</f>
        <v>#VALUE!</v>
      </c>
      <c r="N3009" s="4" t="e">
        <f>IF(Table1[[#This Row],[Import to Gateway Calculator?]]="Yes",IFERROR(Table1[[#This Row],[Recording Resolution '[MP']]],""),0)</f>
        <v>#VALUE!</v>
      </c>
      <c r="O3009" s="4" t="e">
        <f>IF(Table1[[#This Row],[Import to Gateway Calculator?]]="Yes",IFERROR(Table1[[#This Row],[Frame Rate '[FPS'] 1]],""),0)</f>
        <v>#VALUE!</v>
      </c>
      <c r="P3009" s="4" t="e">
        <f>IF(Table1[[#This Row],[Import to Gateway Calculator?]]="Yes",IFERROR(Table1[[#This Row],[Days of Storage 1]],""),0)</f>
        <v>#VALUE!</v>
      </c>
    </row>
    <row r="3010" spans="1:16" x14ac:dyDescent="0.25">
      <c r="A3010" s="5" t="e">
        <f t="shared" si="281"/>
        <v>#VALUE!</v>
      </c>
      <c r="B3010" s="6" t="str">
        <f>IFERROR(IF(Table1[[#This Row],[Multi-lens? 1]]="No", 1, IF(Table1[[#This Row],[Multi-lens? 1]]="Dual", 2, IF(Table1[[#This Row],[Multi-lens? 1]]="Quad", 4, ""))),"")</f>
        <v/>
      </c>
      <c r="C3010" s="6" t="e">
        <f t="shared" si="282"/>
        <v>#VALUE!</v>
      </c>
      <c r="D3010" s="6" t="e">
        <f t="shared" si="283"/>
        <v>#VALUE!</v>
      </c>
      <c r="E3010" s="6" t="e">
        <f t="shared" si="284"/>
        <v>#VALUE!</v>
      </c>
      <c r="F3010" s="6" t="e">
        <f t="shared" si="285"/>
        <v>#VALUE!</v>
      </c>
      <c r="H3010" s="6" t="str">
        <f>IFERROR(IF(Table1[[#This Row],[Multi-lens? 1]]="No", 1, IF(Table1[[#This Row],[Multi-lens? 1]]="Dual", 2, IF(Table1[[#This Row],[Multi-lens? 1]]="Quad", 4, ""))),"")</f>
        <v/>
      </c>
      <c r="I3010" s="9" t="str">
        <f>IFERROR(Table1[[#This Row],[Name]],"")</f>
        <v/>
      </c>
      <c r="K3010" s="3" t="str">
        <f t="shared" si="280"/>
        <v/>
      </c>
      <c r="M3010" s="4" t="e">
        <f>IF(Table1[[#This Row],[Import to Gateway Calculator?]]="Yes",IFERROR(Table1[[#This Row],[Streaming Resolution '[MP']]],""),0)</f>
        <v>#VALUE!</v>
      </c>
      <c r="N3010" s="4" t="e">
        <f>IF(Table1[[#This Row],[Import to Gateway Calculator?]]="Yes",IFERROR(Table1[[#This Row],[Recording Resolution '[MP']]],""),0)</f>
        <v>#VALUE!</v>
      </c>
      <c r="O3010" s="4" t="e">
        <f>IF(Table1[[#This Row],[Import to Gateway Calculator?]]="Yes",IFERROR(Table1[[#This Row],[Frame Rate '[FPS'] 1]],""),0)</f>
        <v>#VALUE!</v>
      </c>
      <c r="P3010" s="4" t="e">
        <f>IF(Table1[[#This Row],[Import to Gateway Calculator?]]="Yes",IFERROR(Table1[[#This Row],[Days of Storage 1]],""),0)</f>
        <v>#VALUE!</v>
      </c>
    </row>
    <row r="3011" spans="1:16" x14ac:dyDescent="0.25">
      <c r="A3011" s="5" t="e">
        <f t="shared" si="281"/>
        <v>#VALUE!</v>
      </c>
      <c r="B3011" s="6" t="str">
        <f>IFERROR(IF(Table1[[#This Row],[Multi-lens? 1]]="No", 1, IF(Table1[[#This Row],[Multi-lens? 1]]="Dual", 2, IF(Table1[[#This Row],[Multi-lens? 1]]="Quad", 4, ""))),"")</f>
        <v/>
      </c>
      <c r="C3011" s="6" t="e">
        <f t="shared" si="282"/>
        <v>#VALUE!</v>
      </c>
      <c r="D3011" s="6" t="e">
        <f t="shared" si="283"/>
        <v>#VALUE!</v>
      </c>
      <c r="E3011" s="6" t="e">
        <f t="shared" si="284"/>
        <v>#VALUE!</v>
      </c>
      <c r="F3011" s="6" t="e">
        <f t="shared" si="285"/>
        <v>#VALUE!</v>
      </c>
      <c r="H3011" s="6" t="str">
        <f>IFERROR(IF(Table1[[#This Row],[Multi-lens? 1]]="No", 1, IF(Table1[[#This Row],[Multi-lens? 1]]="Dual", 2, IF(Table1[[#This Row],[Multi-lens? 1]]="Quad", 4, ""))),"")</f>
        <v/>
      </c>
      <c r="I3011" s="9" t="str">
        <f>IFERROR(Table1[[#This Row],[Name]],"")</f>
        <v/>
      </c>
      <c r="K3011" s="3" t="str">
        <f t="shared" ref="K3011:K3074" si="286">IFERROR(IF(I3011=0,"",I3011),"")</f>
        <v/>
      </c>
      <c r="M3011" s="4" t="e">
        <f>IF(Table1[[#This Row],[Import to Gateway Calculator?]]="Yes",IFERROR(Table1[[#This Row],[Streaming Resolution '[MP']]],""),0)</f>
        <v>#VALUE!</v>
      </c>
      <c r="N3011" s="4" t="e">
        <f>IF(Table1[[#This Row],[Import to Gateway Calculator?]]="Yes",IFERROR(Table1[[#This Row],[Recording Resolution '[MP']]],""),0)</f>
        <v>#VALUE!</v>
      </c>
      <c r="O3011" s="4" t="e">
        <f>IF(Table1[[#This Row],[Import to Gateway Calculator?]]="Yes",IFERROR(Table1[[#This Row],[Frame Rate '[FPS'] 1]],""),0)</f>
        <v>#VALUE!</v>
      </c>
      <c r="P3011" s="4" t="e">
        <f>IF(Table1[[#This Row],[Import to Gateway Calculator?]]="Yes",IFERROR(Table1[[#This Row],[Days of Storage 1]],""),0)</f>
        <v>#VALUE!</v>
      </c>
    </row>
    <row r="3012" spans="1:16" x14ac:dyDescent="0.25">
      <c r="A3012" s="5" t="e">
        <f t="shared" si="281"/>
        <v>#VALUE!</v>
      </c>
      <c r="B3012" s="6" t="str">
        <f>IFERROR(IF(Table1[[#This Row],[Multi-lens? 1]]="No", 1, IF(Table1[[#This Row],[Multi-lens? 1]]="Dual", 2, IF(Table1[[#This Row],[Multi-lens? 1]]="Quad", 4, ""))),"")</f>
        <v/>
      </c>
      <c r="C3012" s="6" t="e">
        <f t="shared" si="282"/>
        <v>#VALUE!</v>
      </c>
      <c r="D3012" s="6" t="e">
        <f t="shared" si="283"/>
        <v>#VALUE!</v>
      </c>
      <c r="E3012" s="6" t="e">
        <f t="shared" si="284"/>
        <v>#VALUE!</v>
      </c>
      <c r="F3012" s="6" t="e">
        <f t="shared" si="285"/>
        <v>#VALUE!</v>
      </c>
      <c r="H3012" s="6" t="str">
        <f>IFERROR(IF(Table1[[#This Row],[Multi-lens? 1]]="No", 1, IF(Table1[[#This Row],[Multi-lens? 1]]="Dual", 2, IF(Table1[[#This Row],[Multi-lens? 1]]="Quad", 4, ""))),"")</f>
        <v/>
      </c>
      <c r="I3012" s="9" t="str">
        <f>IFERROR(Table1[[#This Row],[Name]],"")</f>
        <v/>
      </c>
      <c r="K3012" s="3" t="str">
        <f t="shared" si="286"/>
        <v/>
      </c>
      <c r="M3012" s="4" t="e">
        <f>IF(Table1[[#This Row],[Import to Gateway Calculator?]]="Yes",IFERROR(Table1[[#This Row],[Streaming Resolution '[MP']]],""),0)</f>
        <v>#VALUE!</v>
      </c>
      <c r="N3012" s="4" t="e">
        <f>IF(Table1[[#This Row],[Import to Gateway Calculator?]]="Yes",IFERROR(Table1[[#This Row],[Recording Resolution '[MP']]],""),0)</f>
        <v>#VALUE!</v>
      </c>
      <c r="O3012" s="4" t="e">
        <f>IF(Table1[[#This Row],[Import to Gateway Calculator?]]="Yes",IFERROR(Table1[[#This Row],[Frame Rate '[FPS'] 1]],""),0)</f>
        <v>#VALUE!</v>
      </c>
      <c r="P3012" s="4" t="e">
        <f>IF(Table1[[#This Row],[Import to Gateway Calculator?]]="Yes",IFERROR(Table1[[#This Row],[Days of Storage 1]],""),0)</f>
        <v>#VALUE!</v>
      </c>
    </row>
    <row r="3013" spans="1:16" x14ac:dyDescent="0.25">
      <c r="A3013" s="5" t="e">
        <f t="shared" si="281"/>
        <v>#VALUE!</v>
      </c>
      <c r="B3013" s="6" t="str">
        <f>IFERROR(IF(Table1[[#This Row],[Multi-lens? 1]]="No", 1, IF(Table1[[#This Row],[Multi-lens? 1]]="Dual", 2, IF(Table1[[#This Row],[Multi-lens? 1]]="Quad", 4, ""))),"")</f>
        <v/>
      </c>
      <c r="C3013" s="6" t="e">
        <f t="shared" si="282"/>
        <v>#VALUE!</v>
      </c>
      <c r="D3013" s="6" t="e">
        <f t="shared" si="283"/>
        <v>#VALUE!</v>
      </c>
      <c r="E3013" s="6" t="e">
        <f t="shared" si="284"/>
        <v>#VALUE!</v>
      </c>
      <c r="F3013" s="6" t="e">
        <f t="shared" si="285"/>
        <v>#VALUE!</v>
      </c>
      <c r="H3013" s="6" t="str">
        <f>IFERROR(IF(Table1[[#This Row],[Multi-lens? 1]]="No", 1, IF(Table1[[#This Row],[Multi-lens? 1]]="Dual", 2, IF(Table1[[#This Row],[Multi-lens? 1]]="Quad", 4, ""))),"")</f>
        <v/>
      </c>
      <c r="I3013" s="9" t="str">
        <f>IFERROR(Table1[[#This Row],[Name]],"")</f>
        <v/>
      </c>
      <c r="K3013" s="3" t="str">
        <f t="shared" si="286"/>
        <v/>
      </c>
      <c r="M3013" s="4" t="e">
        <f>IF(Table1[[#This Row],[Import to Gateway Calculator?]]="Yes",IFERROR(Table1[[#This Row],[Streaming Resolution '[MP']]],""),0)</f>
        <v>#VALUE!</v>
      </c>
      <c r="N3013" s="4" t="e">
        <f>IF(Table1[[#This Row],[Import to Gateway Calculator?]]="Yes",IFERROR(Table1[[#This Row],[Recording Resolution '[MP']]],""),0)</f>
        <v>#VALUE!</v>
      </c>
      <c r="O3013" s="4" t="e">
        <f>IF(Table1[[#This Row],[Import to Gateway Calculator?]]="Yes",IFERROR(Table1[[#This Row],[Frame Rate '[FPS'] 1]],""),0)</f>
        <v>#VALUE!</v>
      </c>
      <c r="P3013" s="4" t="e">
        <f>IF(Table1[[#This Row],[Import to Gateway Calculator?]]="Yes",IFERROR(Table1[[#This Row],[Days of Storage 1]],""),0)</f>
        <v>#VALUE!</v>
      </c>
    </row>
    <row r="3014" spans="1:16" x14ac:dyDescent="0.25">
      <c r="A3014" s="5" t="e">
        <f t="shared" si="281"/>
        <v>#VALUE!</v>
      </c>
      <c r="B3014" s="6" t="str">
        <f>IFERROR(IF(Table1[[#This Row],[Multi-lens? 1]]="No", 1, IF(Table1[[#This Row],[Multi-lens? 1]]="Dual", 2, IF(Table1[[#This Row],[Multi-lens? 1]]="Quad", 4, ""))),"")</f>
        <v/>
      </c>
      <c r="C3014" s="6" t="e">
        <f t="shared" si="282"/>
        <v>#VALUE!</v>
      </c>
      <c r="D3014" s="6" t="e">
        <f t="shared" si="283"/>
        <v>#VALUE!</v>
      </c>
      <c r="E3014" s="6" t="e">
        <f t="shared" si="284"/>
        <v>#VALUE!</v>
      </c>
      <c r="F3014" s="6" t="e">
        <f t="shared" si="285"/>
        <v>#VALUE!</v>
      </c>
      <c r="H3014" s="6" t="str">
        <f>IFERROR(IF(Table1[[#This Row],[Multi-lens? 1]]="No", 1, IF(Table1[[#This Row],[Multi-lens? 1]]="Dual", 2, IF(Table1[[#This Row],[Multi-lens? 1]]="Quad", 4, ""))),"")</f>
        <v/>
      </c>
      <c r="I3014" s="9" t="str">
        <f>IFERROR(Table1[[#This Row],[Name]],"")</f>
        <v/>
      </c>
      <c r="K3014" s="3" t="str">
        <f t="shared" si="286"/>
        <v/>
      </c>
      <c r="M3014" s="4" t="e">
        <f>IF(Table1[[#This Row],[Import to Gateway Calculator?]]="Yes",IFERROR(Table1[[#This Row],[Streaming Resolution '[MP']]],""),0)</f>
        <v>#VALUE!</v>
      </c>
      <c r="N3014" s="4" t="e">
        <f>IF(Table1[[#This Row],[Import to Gateway Calculator?]]="Yes",IFERROR(Table1[[#This Row],[Recording Resolution '[MP']]],""),0)</f>
        <v>#VALUE!</v>
      </c>
      <c r="O3014" s="4" t="e">
        <f>IF(Table1[[#This Row],[Import to Gateway Calculator?]]="Yes",IFERROR(Table1[[#This Row],[Frame Rate '[FPS'] 1]],""),0)</f>
        <v>#VALUE!</v>
      </c>
      <c r="P3014" s="4" t="e">
        <f>IF(Table1[[#This Row],[Import to Gateway Calculator?]]="Yes",IFERROR(Table1[[#This Row],[Days of Storage 1]],""),0)</f>
        <v>#VALUE!</v>
      </c>
    </row>
    <row r="3015" spans="1:16" x14ac:dyDescent="0.25">
      <c r="A3015" s="5" t="e">
        <f t="shared" ref="A3015:A3078" si="287">IF(D3015=0,"",K3015)</f>
        <v>#VALUE!</v>
      </c>
      <c r="B3015" s="6" t="str">
        <f>IFERROR(IF(Table1[[#This Row],[Multi-lens? 1]]="No", 1, IF(Table1[[#This Row],[Multi-lens? 1]]="Dual", 2, IF(Table1[[#This Row],[Multi-lens? 1]]="Quad", 4, ""))),"")</f>
        <v/>
      </c>
      <c r="C3015" s="6" t="e">
        <f t="shared" ref="C3015:C3078" si="288">M3015</f>
        <v>#VALUE!</v>
      </c>
      <c r="D3015" s="6" t="e">
        <f t="shared" ref="D3015:D3078" si="289">N3015</f>
        <v>#VALUE!</v>
      </c>
      <c r="E3015" s="6" t="e">
        <f t="shared" ref="E3015:E3078" si="290">O3015</f>
        <v>#VALUE!</v>
      </c>
      <c r="F3015" s="6" t="e">
        <f t="shared" ref="F3015:F3078" si="291">P3015</f>
        <v>#VALUE!</v>
      </c>
      <c r="H3015" s="6" t="str">
        <f>IFERROR(IF(Table1[[#This Row],[Multi-lens? 1]]="No", 1, IF(Table1[[#This Row],[Multi-lens? 1]]="Dual", 2, IF(Table1[[#This Row],[Multi-lens? 1]]="Quad", 4, ""))),"")</f>
        <v/>
      </c>
      <c r="I3015" s="9" t="str">
        <f>IFERROR(Table1[[#This Row],[Name]],"")</f>
        <v/>
      </c>
      <c r="K3015" s="3" t="str">
        <f t="shared" si="286"/>
        <v/>
      </c>
      <c r="M3015" s="4" t="e">
        <f>IF(Table1[[#This Row],[Import to Gateway Calculator?]]="Yes",IFERROR(Table1[[#This Row],[Streaming Resolution '[MP']]],""),0)</f>
        <v>#VALUE!</v>
      </c>
      <c r="N3015" s="4" t="e">
        <f>IF(Table1[[#This Row],[Import to Gateway Calculator?]]="Yes",IFERROR(Table1[[#This Row],[Recording Resolution '[MP']]],""),0)</f>
        <v>#VALUE!</v>
      </c>
      <c r="O3015" s="4" t="e">
        <f>IF(Table1[[#This Row],[Import to Gateway Calculator?]]="Yes",IFERROR(Table1[[#This Row],[Frame Rate '[FPS'] 1]],""),0)</f>
        <v>#VALUE!</v>
      </c>
      <c r="P3015" s="4" t="e">
        <f>IF(Table1[[#This Row],[Import to Gateway Calculator?]]="Yes",IFERROR(Table1[[#This Row],[Days of Storage 1]],""),0)</f>
        <v>#VALUE!</v>
      </c>
    </row>
    <row r="3016" spans="1:16" x14ac:dyDescent="0.25">
      <c r="A3016" s="5" t="e">
        <f t="shared" si="287"/>
        <v>#VALUE!</v>
      </c>
      <c r="B3016" s="6" t="str">
        <f>IFERROR(IF(Table1[[#This Row],[Multi-lens? 1]]="No", 1, IF(Table1[[#This Row],[Multi-lens? 1]]="Dual", 2, IF(Table1[[#This Row],[Multi-lens? 1]]="Quad", 4, ""))),"")</f>
        <v/>
      </c>
      <c r="C3016" s="6" t="e">
        <f t="shared" si="288"/>
        <v>#VALUE!</v>
      </c>
      <c r="D3016" s="6" t="e">
        <f t="shared" si="289"/>
        <v>#VALUE!</v>
      </c>
      <c r="E3016" s="6" t="e">
        <f t="shared" si="290"/>
        <v>#VALUE!</v>
      </c>
      <c r="F3016" s="6" t="e">
        <f t="shared" si="291"/>
        <v>#VALUE!</v>
      </c>
      <c r="H3016" s="6" t="str">
        <f>IFERROR(IF(Table1[[#This Row],[Multi-lens? 1]]="No", 1, IF(Table1[[#This Row],[Multi-lens? 1]]="Dual", 2, IF(Table1[[#This Row],[Multi-lens? 1]]="Quad", 4, ""))),"")</f>
        <v/>
      </c>
      <c r="I3016" s="9" t="str">
        <f>IFERROR(Table1[[#This Row],[Name]],"")</f>
        <v/>
      </c>
      <c r="K3016" s="3" t="str">
        <f t="shared" si="286"/>
        <v/>
      </c>
      <c r="M3016" s="4" t="e">
        <f>IF(Table1[[#This Row],[Import to Gateway Calculator?]]="Yes",IFERROR(Table1[[#This Row],[Streaming Resolution '[MP']]],""),0)</f>
        <v>#VALUE!</v>
      </c>
      <c r="N3016" s="4" t="e">
        <f>IF(Table1[[#This Row],[Import to Gateway Calculator?]]="Yes",IFERROR(Table1[[#This Row],[Recording Resolution '[MP']]],""),0)</f>
        <v>#VALUE!</v>
      </c>
      <c r="O3016" s="4" t="e">
        <f>IF(Table1[[#This Row],[Import to Gateway Calculator?]]="Yes",IFERROR(Table1[[#This Row],[Frame Rate '[FPS'] 1]],""),0)</f>
        <v>#VALUE!</v>
      </c>
      <c r="P3016" s="4" t="e">
        <f>IF(Table1[[#This Row],[Import to Gateway Calculator?]]="Yes",IFERROR(Table1[[#This Row],[Days of Storage 1]],""),0)</f>
        <v>#VALUE!</v>
      </c>
    </row>
    <row r="3017" spans="1:16" x14ac:dyDescent="0.25">
      <c r="A3017" s="5" t="e">
        <f t="shared" si="287"/>
        <v>#VALUE!</v>
      </c>
      <c r="B3017" s="6" t="str">
        <f>IFERROR(IF(Table1[[#This Row],[Multi-lens? 1]]="No", 1, IF(Table1[[#This Row],[Multi-lens? 1]]="Dual", 2, IF(Table1[[#This Row],[Multi-lens? 1]]="Quad", 4, ""))),"")</f>
        <v/>
      </c>
      <c r="C3017" s="6" t="e">
        <f t="shared" si="288"/>
        <v>#VALUE!</v>
      </c>
      <c r="D3017" s="6" t="e">
        <f t="shared" si="289"/>
        <v>#VALUE!</v>
      </c>
      <c r="E3017" s="6" t="e">
        <f t="shared" si="290"/>
        <v>#VALUE!</v>
      </c>
      <c r="F3017" s="6" t="e">
        <f t="shared" si="291"/>
        <v>#VALUE!</v>
      </c>
      <c r="H3017" s="6" t="str">
        <f>IFERROR(IF(Table1[[#This Row],[Multi-lens? 1]]="No", 1, IF(Table1[[#This Row],[Multi-lens? 1]]="Dual", 2, IF(Table1[[#This Row],[Multi-lens? 1]]="Quad", 4, ""))),"")</f>
        <v/>
      </c>
      <c r="I3017" s="9" t="str">
        <f>IFERROR(Table1[[#This Row],[Name]],"")</f>
        <v/>
      </c>
      <c r="K3017" s="3" t="str">
        <f t="shared" si="286"/>
        <v/>
      </c>
      <c r="M3017" s="4" t="e">
        <f>IF(Table1[[#This Row],[Import to Gateway Calculator?]]="Yes",IFERROR(Table1[[#This Row],[Streaming Resolution '[MP']]],""),0)</f>
        <v>#VALUE!</v>
      </c>
      <c r="N3017" s="4" t="e">
        <f>IF(Table1[[#This Row],[Import to Gateway Calculator?]]="Yes",IFERROR(Table1[[#This Row],[Recording Resolution '[MP']]],""),0)</f>
        <v>#VALUE!</v>
      </c>
      <c r="O3017" s="4" t="e">
        <f>IF(Table1[[#This Row],[Import to Gateway Calculator?]]="Yes",IFERROR(Table1[[#This Row],[Frame Rate '[FPS'] 1]],""),0)</f>
        <v>#VALUE!</v>
      </c>
      <c r="P3017" s="4" t="e">
        <f>IF(Table1[[#This Row],[Import to Gateway Calculator?]]="Yes",IFERROR(Table1[[#This Row],[Days of Storage 1]],""),0)</f>
        <v>#VALUE!</v>
      </c>
    </row>
    <row r="3018" spans="1:16" x14ac:dyDescent="0.25">
      <c r="A3018" s="5" t="e">
        <f t="shared" si="287"/>
        <v>#VALUE!</v>
      </c>
      <c r="B3018" s="6" t="str">
        <f>IFERROR(IF(Table1[[#This Row],[Multi-lens? 1]]="No", 1, IF(Table1[[#This Row],[Multi-lens? 1]]="Dual", 2, IF(Table1[[#This Row],[Multi-lens? 1]]="Quad", 4, ""))),"")</f>
        <v/>
      </c>
      <c r="C3018" s="6" t="e">
        <f t="shared" si="288"/>
        <v>#VALUE!</v>
      </c>
      <c r="D3018" s="6" t="e">
        <f t="shared" si="289"/>
        <v>#VALUE!</v>
      </c>
      <c r="E3018" s="6" t="e">
        <f t="shared" si="290"/>
        <v>#VALUE!</v>
      </c>
      <c r="F3018" s="6" t="e">
        <f t="shared" si="291"/>
        <v>#VALUE!</v>
      </c>
      <c r="H3018" s="6" t="str">
        <f>IFERROR(IF(Table1[[#This Row],[Multi-lens? 1]]="No", 1, IF(Table1[[#This Row],[Multi-lens? 1]]="Dual", 2, IF(Table1[[#This Row],[Multi-lens? 1]]="Quad", 4, ""))),"")</f>
        <v/>
      </c>
      <c r="I3018" s="9" t="str">
        <f>IFERROR(Table1[[#This Row],[Name]],"")</f>
        <v/>
      </c>
      <c r="K3018" s="3" t="str">
        <f t="shared" si="286"/>
        <v/>
      </c>
      <c r="M3018" s="4" t="e">
        <f>IF(Table1[[#This Row],[Import to Gateway Calculator?]]="Yes",IFERROR(Table1[[#This Row],[Streaming Resolution '[MP']]],""),0)</f>
        <v>#VALUE!</v>
      </c>
      <c r="N3018" s="4" t="e">
        <f>IF(Table1[[#This Row],[Import to Gateway Calculator?]]="Yes",IFERROR(Table1[[#This Row],[Recording Resolution '[MP']]],""),0)</f>
        <v>#VALUE!</v>
      </c>
      <c r="O3018" s="4" t="e">
        <f>IF(Table1[[#This Row],[Import to Gateway Calculator?]]="Yes",IFERROR(Table1[[#This Row],[Frame Rate '[FPS'] 1]],""),0)</f>
        <v>#VALUE!</v>
      </c>
      <c r="P3018" s="4" t="e">
        <f>IF(Table1[[#This Row],[Import to Gateway Calculator?]]="Yes",IFERROR(Table1[[#This Row],[Days of Storage 1]],""),0)</f>
        <v>#VALUE!</v>
      </c>
    </row>
    <row r="3019" spans="1:16" x14ac:dyDescent="0.25">
      <c r="A3019" s="5" t="e">
        <f t="shared" si="287"/>
        <v>#VALUE!</v>
      </c>
      <c r="B3019" s="6" t="str">
        <f>IFERROR(IF(Table1[[#This Row],[Multi-lens? 1]]="No", 1, IF(Table1[[#This Row],[Multi-lens? 1]]="Dual", 2, IF(Table1[[#This Row],[Multi-lens? 1]]="Quad", 4, ""))),"")</f>
        <v/>
      </c>
      <c r="C3019" s="6" t="e">
        <f t="shared" si="288"/>
        <v>#VALUE!</v>
      </c>
      <c r="D3019" s="6" t="e">
        <f t="shared" si="289"/>
        <v>#VALUE!</v>
      </c>
      <c r="E3019" s="6" t="e">
        <f t="shared" si="290"/>
        <v>#VALUE!</v>
      </c>
      <c r="F3019" s="6" t="e">
        <f t="shared" si="291"/>
        <v>#VALUE!</v>
      </c>
      <c r="H3019" s="6" t="str">
        <f>IFERROR(IF(Table1[[#This Row],[Multi-lens? 1]]="No", 1, IF(Table1[[#This Row],[Multi-lens? 1]]="Dual", 2, IF(Table1[[#This Row],[Multi-lens? 1]]="Quad", 4, ""))),"")</f>
        <v/>
      </c>
      <c r="I3019" s="9" t="str">
        <f>IFERROR(Table1[[#This Row],[Name]],"")</f>
        <v/>
      </c>
      <c r="K3019" s="3" t="str">
        <f t="shared" si="286"/>
        <v/>
      </c>
      <c r="M3019" s="4" t="e">
        <f>IF(Table1[[#This Row],[Import to Gateway Calculator?]]="Yes",IFERROR(Table1[[#This Row],[Streaming Resolution '[MP']]],""),0)</f>
        <v>#VALUE!</v>
      </c>
      <c r="N3019" s="4" t="e">
        <f>IF(Table1[[#This Row],[Import to Gateway Calculator?]]="Yes",IFERROR(Table1[[#This Row],[Recording Resolution '[MP']]],""),0)</f>
        <v>#VALUE!</v>
      </c>
      <c r="O3019" s="4" t="e">
        <f>IF(Table1[[#This Row],[Import to Gateway Calculator?]]="Yes",IFERROR(Table1[[#This Row],[Frame Rate '[FPS'] 1]],""),0)</f>
        <v>#VALUE!</v>
      </c>
      <c r="P3019" s="4" t="e">
        <f>IF(Table1[[#This Row],[Import to Gateway Calculator?]]="Yes",IFERROR(Table1[[#This Row],[Days of Storage 1]],""),0)</f>
        <v>#VALUE!</v>
      </c>
    </row>
    <row r="3020" spans="1:16" x14ac:dyDescent="0.25">
      <c r="A3020" s="5" t="e">
        <f t="shared" si="287"/>
        <v>#VALUE!</v>
      </c>
      <c r="B3020" s="6" t="str">
        <f>IFERROR(IF(Table1[[#This Row],[Multi-lens? 1]]="No", 1, IF(Table1[[#This Row],[Multi-lens? 1]]="Dual", 2, IF(Table1[[#This Row],[Multi-lens? 1]]="Quad", 4, ""))),"")</f>
        <v/>
      </c>
      <c r="C3020" s="6" t="e">
        <f t="shared" si="288"/>
        <v>#VALUE!</v>
      </c>
      <c r="D3020" s="6" t="e">
        <f t="shared" si="289"/>
        <v>#VALUE!</v>
      </c>
      <c r="E3020" s="6" t="e">
        <f t="shared" si="290"/>
        <v>#VALUE!</v>
      </c>
      <c r="F3020" s="6" t="e">
        <f t="shared" si="291"/>
        <v>#VALUE!</v>
      </c>
      <c r="H3020" s="6" t="str">
        <f>IFERROR(IF(Table1[[#This Row],[Multi-lens? 1]]="No", 1, IF(Table1[[#This Row],[Multi-lens? 1]]="Dual", 2, IF(Table1[[#This Row],[Multi-lens? 1]]="Quad", 4, ""))),"")</f>
        <v/>
      </c>
      <c r="I3020" s="9" t="str">
        <f>IFERROR(Table1[[#This Row],[Name]],"")</f>
        <v/>
      </c>
      <c r="K3020" s="3" t="str">
        <f t="shared" si="286"/>
        <v/>
      </c>
      <c r="M3020" s="4" t="e">
        <f>IF(Table1[[#This Row],[Import to Gateway Calculator?]]="Yes",IFERROR(Table1[[#This Row],[Streaming Resolution '[MP']]],""),0)</f>
        <v>#VALUE!</v>
      </c>
      <c r="N3020" s="4" t="e">
        <f>IF(Table1[[#This Row],[Import to Gateway Calculator?]]="Yes",IFERROR(Table1[[#This Row],[Recording Resolution '[MP']]],""),0)</f>
        <v>#VALUE!</v>
      </c>
      <c r="O3020" s="4" t="e">
        <f>IF(Table1[[#This Row],[Import to Gateway Calculator?]]="Yes",IFERROR(Table1[[#This Row],[Frame Rate '[FPS'] 1]],""),0)</f>
        <v>#VALUE!</v>
      </c>
      <c r="P3020" s="4" t="e">
        <f>IF(Table1[[#This Row],[Import to Gateway Calculator?]]="Yes",IFERROR(Table1[[#This Row],[Days of Storage 1]],""),0)</f>
        <v>#VALUE!</v>
      </c>
    </row>
    <row r="3021" spans="1:16" x14ac:dyDescent="0.25">
      <c r="A3021" s="5" t="e">
        <f t="shared" si="287"/>
        <v>#VALUE!</v>
      </c>
      <c r="B3021" s="6" t="str">
        <f>IFERROR(IF(Table1[[#This Row],[Multi-lens? 1]]="No", 1, IF(Table1[[#This Row],[Multi-lens? 1]]="Dual", 2, IF(Table1[[#This Row],[Multi-lens? 1]]="Quad", 4, ""))),"")</f>
        <v/>
      </c>
      <c r="C3021" s="6" t="e">
        <f t="shared" si="288"/>
        <v>#VALUE!</v>
      </c>
      <c r="D3021" s="6" t="e">
        <f t="shared" si="289"/>
        <v>#VALUE!</v>
      </c>
      <c r="E3021" s="6" t="e">
        <f t="shared" si="290"/>
        <v>#VALUE!</v>
      </c>
      <c r="F3021" s="6" t="e">
        <f t="shared" si="291"/>
        <v>#VALUE!</v>
      </c>
      <c r="H3021" s="6" t="str">
        <f>IFERROR(IF(Table1[[#This Row],[Multi-lens? 1]]="No", 1, IF(Table1[[#This Row],[Multi-lens? 1]]="Dual", 2, IF(Table1[[#This Row],[Multi-lens? 1]]="Quad", 4, ""))),"")</f>
        <v/>
      </c>
      <c r="I3021" s="9" t="str">
        <f>IFERROR(Table1[[#This Row],[Name]],"")</f>
        <v/>
      </c>
      <c r="K3021" s="3" t="str">
        <f t="shared" si="286"/>
        <v/>
      </c>
      <c r="M3021" s="4" t="e">
        <f>IF(Table1[[#This Row],[Import to Gateway Calculator?]]="Yes",IFERROR(Table1[[#This Row],[Streaming Resolution '[MP']]],""),0)</f>
        <v>#VALUE!</v>
      </c>
      <c r="N3021" s="4" t="e">
        <f>IF(Table1[[#This Row],[Import to Gateway Calculator?]]="Yes",IFERROR(Table1[[#This Row],[Recording Resolution '[MP']]],""),0)</f>
        <v>#VALUE!</v>
      </c>
      <c r="O3021" s="4" t="e">
        <f>IF(Table1[[#This Row],[Import to Gateway Calculator?]]="Yes",IFERROR(Table1[[#This Row],[Frame Rate '[FPS'] 1]],""),0)</f>
        <v>#VALUE!</v>
      </c>
      <c r="P3021" s="4" t="e">
        <f>IF(Table1[[#This Row],[Import to Gateway Calculator?]]="Yes",IFERROR(Table1[[#This Row],[Days of Storage 1]],""),0)</f>
        <v>#VALUE!</v>
      </c>
    </row>
    <row r="3022" spans="1:16" x14ac:dyDescent="0.25">
      <c r="A3022" s="5" t="e">
        <f t="shared" si="287"/>
        <v>#VALUE!</v>
      </c>
      <c r="B3022" s="6" t="str">
        <f>IFERROR(IF(Table1[[#This Row],[Multi-lens? 1]]="No", 1, IF(Table1[[#This Row],[Multi-lens? 1]]="Dual", 2, IF(Table1[[#This Row],[Multi-lens? 1]]="Quad", 4, ""))),"")</f>
        <v/>
      </c>
      <c r="C3022" s="6" t="e">
        <f t="shared" si="288"/>
        <v>#VALUE!</v>
      </c>
      <c r="D3022" s="6" t="e">
        <f t="shared" si="289"/>
        <v>#VALUE!</v>
      </c>
      <c r="E3022" s="6" t="e">
        <f t="shared" si="290"/>
        <v>#VALUE!</v>
      </c>
      <c r="F3022" s="6" t="e">
        <f t="shared" si="291"/>
        <v>#VALUE!</v>
      </c>
      <c r="H3022" s="6" t="str">
        <f>IFERROR(IF(Table1[[#This Row],[Multi-lens? 1]]="No", 1, IF(Table1[[#This Row],[Multi-lens? 1]]="Dual", 2, IF(Table1[[#This Row],[Multi-lens? 1]]="Quad", 4, ""))),"")</f>
        <v/>
      </c>
      <c r="I3022" s="9" t="str">
        <f>IFERROR(Table1[[#This Row],[Name]],"")</f>
        <v/>
      </c>
      <c r="K3022" s="3" t="str">
        <f t="shared" si="286"/>
        <v/>
      </c>
      <c r="M3022" s="4" t="e">
        <f>IF(Table1[[#This Row],[Import to Gateway Calculator?]]="Yes",IFERROR(Table1[[#This Row],[Streaming Resolution '[MP']]],""),0)</f>
        <v>#VALUE!</v>
      </c>
      <c r="N3022" s="4" t="e">
        <f>IF(Table1[[#This Row],[Import to Gateway Calculator?]]="Yes",IFERROR(Table1[[#This Row],[Recording Resolution '[MP']]],""),0)</f>
        <v>#VALUE!</v>
      </c>
      <c r="O3022" s="4" t="e">
        <f>IF(Table1[[#This Row],[Import to Gateway Calculator?]]="Yes",IFERROR(Table1[[#This Row],[Frame Rate '[FPS'] 1]],""),0)</f>
        <v>#VALUE!</v>
      </c>
      <c r="P3022" s="4" t="e">
        <f>IF(Table1[[#This Row],[Import to Gateway Calculator?]]="Yes",IFERROR(Table1[[#This Row],[Days of Storage 1]],""),0)</f>
        <v>#VALUE!</v>
      </c>
    </row>
    <row r="3023" spans="1:16" x14ac:dyDescent="0.25">
      <c r="A3023" s="5" t="e">
        <f t="shared" si="287"/>
        <v>#VALUE!</v>
      </c>
      <c r="B3023" s="6" t="str">
        <f>IFERROR(IF(Table1[[#This Row],[Multi-lens? 1]]="No", 1, IF(Table1[[#This Row],[Multi-lens? 1]]="Dual", 2, IF(Table1[[#This Row],[Multi-lens? 1]]="Quad", 4, ""))),"")</f>
        <v/>
      </c>
      <c r="C3023" s="6" t="e">
        <f t="shared" si="288"/>
        <v>#VALUE!</v>
      </c>
      <c r="D3023" s="6" t="e">
        <f t="shared" si="289"/>
        <v>#VALUE!</v>
      </c>
      <c r="E3023" s="6" t="e">
        <f t="shared" si="290"/>
        <v>#VALUE!</v>
      </c>
      <c r="F3023" s="6" t="e">
        <f t="shared" si="291"/>
        <v>#VALUE!</v>
      </c>
      <c r="H3023" s="6" t="str">
        <f>IFERROR(IF(Table1[[#This Row],[Multi-lens? 1]]="No", 1, IF(Table1[[#This Row],[Multi-lens? 1]]="Dual", 2, IF(Table1[[#This Row],[Multi-lens? 1]]="Quad", 4, ""))),"")</f>
        <v/>
      </c>
      <c r="I3023" s="9" t="str">
        <f>IFERROR(Table1[[#This Row],[Name]],"")</f>
        <v/>
      </c>
      <c r="K3023" s="3" t="str">
        <f t="shared" si="286"/>
        <v/>
      </c>
      <c r="M3023" s="4" t="e">
        <f>IF(Table1[[#This Row],[Import to Gateway Calculator?]]="Yes",IFERROR(Table1[[#This Row],[Streaming Resolution '[MP']]],""),0)</f>
        <v>#VALUE!</v>
      </c>
      <c r="N3023" s="4" t="e">
        <f>IF(Table1[[#This Row],[Import to Gateway Calculator?]]="Yes",IFERROR(Table1[[#This Row],[Recording Resolution '[MP']]],""),0)</f>
        <v>#VALUE!</v>
      </c>
      <c r="O3023" s="4" t="e">
        <f>IF(Table1[[#This Row],[Import to Gateway Calculator?]]="Yes",IFERROR(Table1[[#This Row],[Frame Rate '[FPS'] 1]],""),0)</f>
        <v>#VALUE!</v>
      </c>
      <c r="P3023" s="4" t="e">
        <f>IF(Table1[[#This Row],[Import to Gateway Calculator?]]="Yes",IFERROR(Table1[[#This Row],[Days of Storage 1]],""),0)</f>
        <v>#VALUE!</v>
      </c>
    </row>
    <row r="3024" spans="1:16" x14ac:dyDescent="0.25">
      <c r="A3024" s="5" t="e">
        <f t="shared" si="287"/>
        <v>#VALUE!</v>
      </c>
      <c r="B3024" s="6" t="str">
        <f>IFERROR(IF(Table1[[#This Row],[Multi-lens? 1]]="No", 1, IF(Table1[[#This Row],[Multi-lens? 1]]="Dual", 2, IF(Table1[[#This Row],[Multi-lens? 1]]="Quad", 4, ""))),"")</f>
        <v/>
      </c>
      <c r="C3024" s="6" t="e">
        <f t="shared" si="288"/>
        <v>#VALUE!</v>
      </c>
      <c r="D3024" s="6" t="e">
        <f t="shared" si="289"/>
        <v>#VALUE!</v>
      </c>
      <c r="E3024" s="6" t="e">
        <f t="shared" si="290"/>
        <v>#VALUE!</v>
      </c>
      <c r="F3024" s="6" t="e">
        <f t="shared" si="291"/>
        <v>#VALUE!</v>
      </c>
      <c r="H3024" s="6" t="str">
        <f>IFERROR(IF(Table1[[#This Row],[Multi-lens? 1]]="No", 1, IF(Table1[[#This Row],[Multi-lens? 1]]="Dual", 2, IF(Table1[[#This Row],[Multi-lens? 1]]="Quad", 4, ""))),"")</f>
        <v/>
      </c>
      <c r="I3024" s="9" t="str">
        <f>IFERROR(Table1[[#This Row],[Name]],"")</f>
        <v/>
      </c>
      <c r="K3024" s="3" t="str">
        <f t="shared" si="286"/>
        <v/>
      </c>
      <c r="M3024" s="4" t="e">
        <f>IF(Table1[[#This Row],[Import to Gateway Calculator?]]="Yes",IFERROR(Table1[[#This Row],[Streaming Resolution '[MP']]],""),0)</f>
        <v>#VALUE!</v>
      </c>
      <c r="N3024" s="4" t="e">
        <f>IF(Table1[[#This Row],[Import to Gateway Calculator?]]="Yes",IFERROR(Table1[[#This Row],[Recording Resolution '[MP']]],""),0)</f>
        <v>#VALUE!</v>
      </c>
      <c r="O3024" s="4" t="e">
        <f>IF(Table1[[#This Row],[Import to Gateway Calculator?]]="Yes",IFERROR(Table1[[#This Row],[Frame Rate '[FPS'] 1]],""),0)</f>
        <v>#VALUE!</v>
      </c>
      <c r="P3024" s="4" t="e">
        <f>IF(Table1[[#This Row],[Import to Gateway Calculator?]]="Yes",IFERROR(Table1[[#This Row],[Days of Storage 1]],""),0)</f>
        <v>#VALUE!</v>
      </c>
    </row>
    <row r="3025" spans="1:16" x14ac:dyDescent="0.25">
      <c r="A3025" s="5" t="e">
        <f t="shared" si="287"/>
        <v>#VALUE!</v>
      </c>
      <c r="B3025" s="6" t="str">
        <f>IFERROR(IF(Table1[[#This Row],[Multi-lens? 1]]="No", 1, IF(Table1[[#This Row],[Multi-lens? 1]]="Dual", 2, IF(Table1[[#This Row],[Multi-lens? 1]]="Quad", 4, ""))),"")</f>
        <v/>
      </c>
      <c r="C3025" s="6" t="e">
        <f t="shared" si="288"/>
        <v>#VALUE!</v>
      </c>
      <c r="D3025" s="6" t="e">
        <f t="shared" si="289"/>
        <v>#VALUE!</v>
      </c>
      <c r="E3025" s="6" t="e">
        <f t="shared" si="290"/>
        <v>#VALUE!</v>
      </c>
      <c r="F3025" s="6" t="e">
        <f t="shared" si="291"/>
        <v>#VALUE!</v>
      </c>
      <c r="H3025" s="6" t="str">
        <f>IFERROR(IF(Table1[[#This Row],[Multi-lens? 1]]="No", 1, IF(Table1[[#This Row],[Multi-lens? 1]]="Dual", 2, IF(Table1[[#This Row],[Multi-lens? 1]]="Quad", 4, ""))),"")</f>
        <v/>
      </c>
      <c r="I3025" s="9" t="str">
        <f>IFERROR(Table1[[#This Row],[Name]],"")</f>
        <v/>
      </c>
      <c r="K3025" s="3" t="str">
        <f t="shared" si="286"/>
        <v/>
      </c>
      <c r="M3025" s="4" t="e">
        <f>IF(Table1[[#This Row],[Import to Gateway Calculator?]]="Yes",IFERROR(Table1[[#This Row],[Streaming Resolution '[MP']]],""),0)</f>
        <v>#VALUE!</v>
      </c>
      <c r="N3025" s="4" t="e">
        <f>IF(Table1[[#This Row],[Import to Gateway Calculator?]]="Yes",IFERROR(Table1[[#This Row],[Recording Resolution '[MP']]],""),0)</f>
        <v>#VALUE!</v>
      </c>
      <c r="O3025" s="4" t="e">
        <f>IF(Table1[[#This Row],[Import to Gateway Calculator?]]="Yes",IFERROR(Table1[[#This Row],[Frame Rate '[FPS'] 1]],""),0)</f>
        <v>#VALUE!</v>
      </c>
      <c r="P3025" s="4" t="e">
        <f>IF(Table1[[#This Row],[Import to Gateway Calculator?]]="Yes",IFERROR(Table1[[#This Row],[Days of Storage 1]],""),0)</f>
        <v>#VALUE!</v>
      </c>
    </row>
    <row r="3026" spans="1:16" x14ac:dyDescent="0.25">
      <c r="A3026" s="5" t="e">
        <f t="shared" si="287"/>
        <v>#VALUE!</v>
      </c>
      <c r="B3026" s="6" t="str">
        <f>IFERROR(IF(Table1[[#This Row],[Multi-lens? 1]]="No", 1, IF(Table1[[#This Row],[Multi-lens? 1]]="Dual", 2, IF(Table1[[#This Row],[Multi-lens? 1]]="Quad", 4, ""))),"")</f>
        <v/>
      </c>
      <c r="C3026" s="6" t="e">
        <f t="shared" si="288"/>
        <v>#VALUE!</v>
      </c>
      <c r="D3026" s="6" t="e">
        <f t="shared" si="289"/>
        <v>#VALUE!</v>
      </c>
      <c r="E3026" s="6" t="e">
        <f t="shared" si="290"/>
        <v>#VALUE!</v>
      </c>
      <c r="F3026" s="6" t="e">
        <f t="shared" si="291"/>
        <v>#VALUE!</v>
      </c>
      <c r="H3026" s="6" t="str">
        <f>IFERROR(IF(Table1[[#This Row],[Multi-lens? 1]]="No", 1, IF(Table1[[#This Row],[Multi-lens? 1]]="Dual", 2, IF(Table1[[#This Row],[Multi-lens? 1]]="Quad", 4, ""))),"")</f>
        <v/>
      </c>
      <c r="I3026" s="9" t="str">
        <f>IFERROR(Table1[[#This Row],[Name]],"")</f>
        <v/>
      </c>
      <c r="K3026" s="3" t="str">
        <f t="shared" si="286"/>
        <v/>
      </c>
      <c r="M3026" s="4" t="e">
        <f>IF(Table1[[#This Row],[Import to Gateway Calculator?]]="Yes",IFERROR(Table1[[#This Row],[Streaming Resolution '[MP']]],""),0)</f>
        <v>#VALUE!</v>
      </c>
      <c r="N3026" s="4" t="e">
        <f>IF(Table1[[#This Row],[Import to Gateway Calculator?]]="Yes",IFERROR(Table1[[#This Row],[Recording Resolution '[MP']]],""),0)</f>
        <v>#VALUE!</v>
      </c>
      <c r="O3026" s="4" t="e">
        <f>IF(Table1[[#This Row],[Import to Gateway Calculator?]]="Yes",IFERROR(Table1[[#This Row],[Frame Rate '[FPS'] 1]],""),0)</f>
        <v>#VALUE!</v>
      </c>
      <c r="P3026" s="4" t="e">
        <f>IF(Table1[[#This Row],[Import to Gateway Calculator?]]="Yes",IFERROR(Table1[[#This Row],[Days of Storage 1]],""),0)</f>
        <v>#VALUE!</v>
      </c>
    </row>
    <row r="3027" spans="1:16" x14ac:dyDescent="0.25">
      <c r="A3027" s="5" t="e">
        <f t="shared" si="287"/>
        <v>#VALUE!</v>
      </c>
      <c r="B3027" s="6" t="str">
        <f>IFERROR(IF(Table1[[#This Row],[Multi-lens? 1]]="No", 1, IF(Table1[[#This Row],[Multi-lens? 1]]="Dual", 2, IF(Table1[[#This Row],[Multi-lens? 1]]="Quad", 4, ""))),"")</f>
        <v/>
      </c>
      <c r="C3027" s="6" t="e">
        <f t="shared" si="288"/>
        <v>#VALUE!</v>
      </c>
      <c r="D3027" s="6" t="e">
        <f t="shared" si="289"/>
        <v>#VALUE!</v>
      </c>
      <c r="E3027" s="6" t="e">
        <f t="shared" si="290"/>
        <v>#VALUE!</v>
      </c>
      <c r="F3027" s="6" t="e">
        <f t="shared" si="291"/>
        <v>#VALUE!</v>
      </c>
      <c r="H3027" s="6" t="str">
        <f>IFERROR(IF(Table1[[#This Row],[Multi-lens? 1]]="No", 1, IF(Table1[[#This Row],[Multi-lens? 1]]="Dual", 2, IF(Table1[[#This Row],[Multi-lens? 1]]="Quad", 4, ""))),"")</f>
        <v/>
      </c>
      <c r="I3027" s="9" t="str">
        <f>IFERROR(Table1[[#This Row],[Name]],"")</f>
        <v/>
      </c>
      <c r="K3027" s="3" t="str">
        <f t="shared" si="286"/>
        <v/>
      </c>
      <c r="M3027" s="4" t="e">
        <f>IF(Table1[[#This Row],[Import to Gateway Calculator?]]="Yes",IFERROR(Table1[[#This Row],[Streaming Resolution '[MP']]],""),0)</f>
        <v>#VALUE!</v>
      </c>
      <c r="N3027" s="4" t="e">
        <f>IF(Table1[[#This Row],[Import to Gateway Calculator?]]="Yes",IFERROR(Table1[[#This Row],[Recording Resolution '[MP']]],""),0)</f>
        <v>#VALUE!</v>
      </c>
      <c r="O3027" s="4" t="e">
        <f>IF(Table1[[#This Row],[Import to Gateway Calculator?]]="Yes",IFERROR(Table1[[#This Row],[Frame Rate '[FPS'] 1]],""),0)</f>
        <v>#VALUE!</v>
      </c>
      <c r="P3027" s="4" t="e">
        <f>IF(Table1[[#This Row],[Import to Gateway Calculator?]]="Yes",IFERROR(Table1[[#This Row],[Days of Storage 1]],""),0)</f>
        <v>#VALUE!</v>
      </c>
    </row>
    <row r="3028" spans="1:16" x14ac:dyDescent="0.25">
      <c r="A3028" s="5" t="e">
        <f t="shared" si="287"/>
        <v>#VALUE!</v>
      </c>
      <c r="B3028" s="6" t="str">
        <f>IFERROR(IF(Table1[[#This Row],[Multi-lens? 1]]="No", 1, IF(Table1[[#This Row],[Multi-lens? 1]]="Dual", 2, IF(Table1[[#This Row],[Multi-lens? 1]]="Quad", 4, ""))),"")</f>
        <v/>
      </c>
      <c r="C3028" s="6" t="e">
        <f t="shared" si="288"/>
        <v>#VALUE!</v>
      </c>
      <c r="D3028" s="6" t="e">
        <f t="shared" si="289"/>
        <v>#VALUE!</v>
      </c>
      <c r="E3028" s="6" t="e">
        <f t="shared" si="290"/>
        <v>#VALUE!</v>
      </c>
      <c r="F3028" s="6" t="e">
        <f t="shared" si="291"/>
        <v>#VALUE!</v>
      </c>
      <c r="H3028" s="6" t="str">
        <f>IFERROR(IF(Table1[[#This Row],[Multi-lens? 1]]="No", 1, IF(Table1[[#This Row],[Multi-lens? 1]]="Dual", 2, IF(Table1[[#This Row],[Multi-lens? 1]]="Quad", 4, ""))),"")</f>
        <v/>
      </c>
      <c r="I3028" s="9" t="str">
        <f>IFERROR(Table1[[#This Row],[Name]],"")</f>
        <v/>
      </c>
      <c r="K3028" s="3" t="str">
        <f t="shared" si="286"/>
        <v/>
      </c>
      <c r="M3028" s="4" t="e">
        <f>IF(Table1[[#This Row],[Import to Gateway Calculator?]]="Yes",IFERROR(Table1[[#This Row],[Streaming Resolution '[MP']]],""),0)</f>
        <v>#VALUE!</v>
      </c>
      <c r="N3028" s="4" t="e">
        <f>IF(Table1[[#This Row],[Import to Gateway Calculator?]]="Yes",IFERROR(Table1[[#This Row],[Recording Resolution '[MP']]],""),0)</f>
        <v>#VALUE!</v>
      </c>
      <c r="O3028" s="4" t="e">
        <f>IF(Table1[[#This Row],[Import to Gateway Calculator?]]="Yes",IFERROR(Table1[[#This Row],[Frame Rate '[FPS'] 1]],""),0)</f>
        <v>#VALUE!</v>
      </c>
      <c r="P3028" s="4" t="e">
        <f>IF(Table1[[#This Row],[Import to Gateway Calculator?]]="Yes",IFERROR(Table1[[#This Row],[Days of Storage 1]],""),0)</f>
        <v>#VALUE!</v>
      </c>
    </row>
    <row r="3029" spans="1:16" x14ac:dyDescent="0.25">
      <c r="A3029" s="5" t="e">
        <f t="shared" si="287"/>
        <v>#VALUE!</v>
      </c>
      <c r="B3029" s="6" t="str">
        <f>IFERROR(IF(Table1[[#This Row],[Multi-lens? 1]]="No", 1, IF(Table1[[#This Row],[Multi-lens? 1]]="Dual", 2, IF(Table1[[#This Row],[Multi-lens? 1]]="Quad", 4, ""))),"")</f>
        <v/>
      </c>
      <c r="C3029" s="6" t="e">
        <f t="shared" si="288"/>
        <v>#VALUE!</v>
      </c>
      <c r="D3029" s="6" t="e">
        <f t="shared" si="289"/>
        <v>#VALUE!</v>
      </c>
      <c r="E3029" s="6" t="e">
        <f t="shared" si="290"/>
        <v>#VALUE!</v>
      </c>
      <c r="F3029" s="6" t="e">
        <f t="shared" si="291"/>
        <v>#VALUE!</v>
      </c>
      <c r="H3029" s="6" t="str">
        <f>IFERROR(IF(Table1[[#This Row],[Multi-lens? 1]]="No", 1, IF(Table1[[#This Row],[Multi-lens? 1]]="Dual", 2, IF(Table1[[#This Row],[Multi-lens? 1]]="Quad", 4, ""))),"")</f>
        <v/>
      </c>
      <c r="I3029" s="9" t="str">
        <f>IFERROR(Table1[[#This Row],[Name]],"")</f>
        <v/>
      </c>
      <c r="K3029" s="3" t="str">
        <f t="shared" si="286"/>
        <v/>
      </c>
      <c r="M3029" s="4" t="e">
        <f>IF(Table1[[#This Row],[Import to Gateway Calculator?]]="Yes",IFERROR(Table1[[#This Row],[Streaming Resolution '[MP']]],""),0)</f>
        <v>#VALUE!</v>
      </c>
      <c r="N3029" s="4" t="e">
        <f>IF(Table1[[#This Row],[Import to Gateway Calculator?]]="Yes",IFERROR(Table1[[#This Row],[Recording Resolution '[MP']]],""),0)</f>
        <v>#VALUE!</v>
      </c>
      <c r="O3029" s="4" t="e">
        <f>IF(Table1[[#This Row],[Import to Gateway Calculator?]]="Yes",IFERROR(Table1[[#This Row],[Frame Rate '[FPS'] 1]],""),0)</f>
        <v>#VALUE!</v>
      </c>
      <c r="P3029" s="4" t="e">
        <f>IF(Table1[[#This Row],[Import to Gateway Calculator?]]="Yes",IFERROR(Table1[[#This Row],[Days of Storage 1]],""),0)</f>
        <v>#VALUE!</v>
      </c>
    </row>
    <row r="3030" spans="1:16" x14ac:dyDescent="0.25">
      <c r="A3030" s="5" t="e">
        <f t="shared" si="287"/>
        <v>#VALUE!</v>
      </c>
      <c r="B3030" s="6" t="str">
        <f>IFERROR(IF(Table1[[#This Row],[Multi-lens? 1]]="No", 1, IF(Table1[[#This Row],[Multi-lens? 1]]="Dual", 2, IF(Table1[[#This Row],[Multi-lens? 1]]="Quad", 4, ""))),"")</f>
        <v/>
      </c>
      <c r="C3030" s="6" t="e">
        <f t="shared" si="288"/>
        <v>#VALUE!</v>
      </c>
      <c r="D3030" s="6" t="e">
        <f t="shared" si="289"/>
        <v>#VALUE!</v>
      </c>
      <c r="E3030" s="6" t="e">
        <f t="shared" si="290"/>
        <v>#VALUE!</v>
      </c>
      <c r="F3030" s="6" t="e">
        <f t="shared" si="291"/>
        <v>#VALUE!</v>
      </c>
      <c r="H3030" s="6" t="str">
        <f>IFERROR(IF(Table1[[#This Row],[Multi-lens? 1]]="No", 1, IF(Table1[[#This Row],[Multi-lens? 1]]="Dual", 2, IF(Table1[[#This Row],[Multi-lens? 1]]="Quad", 4, ""))),"")</f>
        <v/>
      </c>
      <c r="I3030" s="9" t="str">
        <f>IFERROR(Table1[[#This Row],[Name]],"")</f>
        <v/>
      </c>
      <c r="K3030" s="3" t="str">
        <f t="shared" si="286"/>
        <v/>
      </c>
      <c r="M3030" s="4" t="e">
        <f>IF(Table1[[#This Row],[Import to Gateway Calculator?]]="Yes",IFERROR(Table1[[#This Row],[Streaming Resolution '[MP']]],""),0)</f>
        <v>#VALUE!</v>
      </c>
      <c r="N3030" s="4" t="e">
        <f>IF(Table1[[#This Row],[Import to Gateway Calculator?]]="Yes",IFERROR(Table1[[#This Row],[Recording Resolution '[MP']]],""),0)</f>
        <v>#VALUE!</v>
      </c>
      <c r="O3030" s="4" t="e">
        <f>IF(Table1[[#This Row],[Import to Gateway Calculator?]]="Yes",IFERROR(Table1[[#This Row],[Frame Rate '[FPS'] 1]],""),0)</f>
        <v>#VALUE!</v>
      </c>
      <c r="P3030" s="4" t="e">
        <f>IF(Table1[[#This Row],[Import to Gateway Calculator?]]="Yes",IFERROR(Table1[[#This Row],[Days of Storage 1]],""),0)</f>
        <v>#VALUE!</v>
      </c>
    </row>
    <row r="3031" spans="1:16" x14ac:dyDescent="0.25">
      <c r="A3031" s="5" t="e">
        <f t="shared" si="287"/>
        <v>#VALUE!</v>
      </c>
      <c r="B3031" s="6" t="str">
        <f>IFERROR(IF(Table1[[#This Row],[Multi-lens? 1]]="No", 1, IF(Table1[[#This Row],[Multi-lens? 1]]="Dual", 2, IF(Table1[[#This Row],[Multi-lens? 1]]="Quad", 4, ""))),"")</f>
        <v/>
      </c>
      <c r="C3031" s="6" t="e">
        <f t="shared" si="288"/>
        <v>#VALUE!</v>
      </c>
      <c r="D3031" s="6" t="e">
        <f t="shared" si="289"/>
        <v>#VALUE!</v>
      </c>
      <c r="E3031" s="6" t="e">
        <f t="shared" si="290"/>
        <v>#VALUE!</v>
      </c>
      <c r="F3031" s="6" t="e">
        <f t="shared" si="291"/>
        <v>#VALUE!</v>
      </c>
      <c r="H3031" s="6" t="str">
        <f>IFERROR(IF(Table1[[#This Row],[Multi-lens? 1]]="No", 1, IF(Table1[[#This Row],[Multi-lens? 1]]="Dual", 2, IF(Table1[[#This Row],[Multi-lens? 1]]="Quad", 4, ""))),"")</f>
        <v/>
      </c>
      <c r="I3031" s="9" t="str">
        <f>IFERROR(Table1[[#This Row],[Name]],"")</f>
        <v/>
      </c>
      <c r="K3031" s="3" t="str">
        <f t="shared" si="286"/>
        <v/>
      </c>
      <c r="M3031" s="4" t="e">
        <f>IF(Table1[[#This Row],[Import to Gateway Calculator?]]="Yes",IFERROR(Table1[[#This Row],[Streaming Resolution '[MP']]],""),0)</f>
        <v>#VALUE!</v>
      </c>
      <c r="N3031" s="4" t="e">
        <f>IF(Table1[[#This Row],[Import to Gateway Calculator?]]="Yes",IFERROR(Table1[[#This Row],[Recording Resolution '[MP']]],""),0)</f>
        <v>#VALUE!</v>
      </c>
      <c r="O3031" s="4" t="e">
        <f>IF(Table1[[#This Row],[Import to Gateway Calculator?]]="Yes",IFERROR(Table1[[#This Row],[Frame Rate '[FPS'] 1]],""),0)</f>
        <v>#VALUE!</v>
      </c>
      <c r="P3031" s="4" t="e">
        <f>IF(Table1[[#This Row],[Import to Gateway Calculator?]]="Yes",IFERROR(Table1[[#This Row],[Days of Storage 1]],""),0)</f>
        <v>#VALUE!</v>
      </c>
    </row>
    <row r="3032" spans="1:16" x14ac:dyDescent="0.25">
      <c r="A3032" s="5" t="e">
        <f t="shared" si="287"/>
        <v>#VALUE!</v>
      </c>
      <c r="B3032" s="6" t="str">
        <f>IFERROR(IF(Table1[[#This Row],[Multi-lens? 1]]="No", 1, IF(Table1[[#This Row],[Multi-lens? 1]]="Dual", 2, IF(Table1[[#This Row],[Multi-lens? 1]]="Quad", 4, ""))),"")</f>
        <v/>
      </c>
      <c r="C3032" s="6" t="e">
        <f t="shared" si="288"/>
        <v>#VALUE!</v>
      </c>
      <c r="D3032" s="6" t="e">
        <f t="shared" si="289"/>
        <v>#VALUE!</v>
      </c>
      <c r="E3032" s="6" t="e">
        <f t="shared" si="290"/>
        <v>#VALUE!</v>
      </c>
      <c r="F3032" s="6" t="e">
        <f t="shared" si="291"/>
        <v>#VALUE!</v>
      </c>
      <c r="H3032" s="6" t="str">
        <f>IFERROR(IF(Table1[[#This Row],[Multi-lens? 1]]="No", 1, IF(Table1[[#This Row],[Multi-lens? 1]]="Dual", 2, IF(Table1[[#This Row],[Multi-lens? 1]]="Quad", 4, ""))),"")</f>
        <v/>
      </c>
      <c r="I3032" s="9" t="str">
        <f>IFERROR(Table1[[#This Row],[Name]],"")</f>
        <v/>
      </c>
      <c r="K3032" s="3" t="str">
        <f t="shared" si="286"/>
        <v/>
      </c>
      <c r="M3032" s="4" t="e">
        <f>IF(Table1[[#This Row],[Import to Gateway Calculator?]]="Yes",IFERROR(Table1[[#This Row],[Streaming Resolution '[MP']]],""),0)</f>
        <v>#VALUE!</v>
      </c>
      <c r="N3032" s="4" t="e">
        <f>IF(Table1[[#This Row],[Import to Gateway Calculator?]]="Yes",IFERROR(Table1[[#This Row],[Recording Resolution '[MP']]],""),0)</f>
        <v>#VALUE!</v>
      </c>
      <c r="O3032" s="4" t="e">
        <f>IF(Table1[[#This Row],[Import to Gateway Calculator?]]="Yes",IFERROR(Table1[[#This Row],[Frame Rate '[FPS'] 1]],""),0)</f>
        <v>#VALUE!</v>
      </c>
      <c r="P3032" s="4" t="e">
        <f>IF(Table1[[#This Row],[Import to Gateway Calculator?]]="Yes",IFERROR(Table1[[#This Row],[Days of Storage 1]],""),0)</f>
        <v>#VALUE!</v>
      </c>
    </row>
    <row r="3033" spans="1:16" x14ac:dyDescent="0.25">
      <c r="A3033" s="5" t="e">
        <f t="shared" si="287"/>
        <v>#VALUE!</v>
      </c>
      <c r="B3033" s="6" t="str">
        <f>IFERROR(IF(Table1[[#This Row],[Multi-lens? 1]]="No", 1, IF(Table1[[#This Row],[Multi-lens? 1]]="Dual", 2, IF(Table1[[#This Row],[Multi-lens? 1]]="Quad", 4, ""))),"")</f>
        <v/>
      </c>
      <c r="C3033" s="6" t="e">
        <f t="shared" si="288"/>
        <v>#VALUE!</v>
      </c>
      <c r="D3033" s="6" t="e">
        <f t="shared" si="289"/>
        <v>#VALUE!</v>
      </c>
      <c r="E3033" s="6" t="e">
        <f t="shared" si="290"/>
        <v>#VALUE!</v>
      </c>
      <c r="F3033" s="6" t="e">
        <f t="shared" si="291"/>
        <v>#VALUE!</v>
      </c>
      <c r="H3033" s="6" t="str">
        <f>IFERROR(IF(Table1[[#This Row],[Multi-lens? 1]]="No", 1, IF(Table1[[#This Row],[Multi-lens? 1]]="Dual", 2, IF(Table1[[#This Row],[Multi-lens? 1]]="Quad", 4, ""))),"")</f>
        <v/>
      </c>
      <c r="I3033" s="9" t="str">
        <f>IFERROR(Table1[[#This Row],[Name]],"")</f>
        <v/>
      </c>
      <c r="K3033" s="3" t="str">
        <f t="shared" si="286"/>
        <v/>
      </c>
      <c r="M3033" s="4" t="e">
        <f>IF(Table1[[#This Row],[Import to Gateway Calculator?]]="Yes",IFERROR(Table1[[#This Row],[Streaming Resolution '[MP']]],""),0)</f>
        <v>#VALUE!</v>
      </c>
      <c r="N3033" s="4" t="e">
        <f>IF(Table1[[#This Row],[Import to Gateway Calculator?]]="Yes",IFERROR(Table1[[#This Row],[Recording Resolution '[MP']]],""),0)</f>
        <v>#VALUE!</v>
      </c>
      <c r="O3033" s="4" t="e">
        <f>IF(Table1[[#This Row],[Import to Gateway Calculator?]]="Yes",IFERROR(Table1[[#This Row],[Frame Rate '[FPS'] 1]],""),0)</f>
        <v>#VALUE!</v>
      </c>
      <c r="P3033" s="4" t="e">
        <f>IF(Table1[[#This Row],[Import to Gateway Calculator?]]="Yes",IFERROR(Table1[[#This Row],[Days of Storage 1]],""),0)</f>
        <v>#VALUE!</v>
      </c>
    </row>
    <row r="3034" spans="1:16" x14ac:dyDescent="0.25">
      <c r="A3034" s="5" t="e">
        <f t="shared" si="287"/>
        <v>#VALUE!</v>
      </c>
      <c r="B3034" s="6" t="str">
        <f>IFERROR(IF(Table1[[#This Row],[Multi-lens? 1]]="No", 1, IF(Table1[[#This Row],[Multi-lens? 1]]="Dual", 2, IF(Table1[[#This Row],[Multi-lens? 1]]="Quad", 4, ""))),"")</f>
        <v/>
      </c>
      <c r="C3034" s="6" t="e">
        <f t="shared" si="288"/>
        <v>#VALUE!</v>
      </c>
      <c r="D3034" s="6" t="e">
        <f t="shared" si="289"/>
        <v>#VALUE!</v>
      </c>
      <c r="E3034" s="6" t="e">
        <f t="shared" si="290"/>
        <v>#VALUE!</v>
      </c>
      <c r="F3034" s="6" t="e">
        <f t="shared" si="291"/>
        <v>#VALUE!</v>
      </c>
      <c r="H3034" s="6" t="str">
        <f>IFERROR(IF(Table1[[#This Row],[Multi-lens? 1]]="No", 1, IF(Table1[[#This Row],[Multi-lens? 1]]="Dual", 2, IF(Table1[[#This Row],[Multi-lens? 1]]="Quad", 4, ""))),"")</f>
        <v/>
      </c>
      <c r="I3034" s="9" t="str">
        <f>IFERROR(Table1[[#This Row],[Name]],"")</f>
        <v/>
      </c>
      <c r="K3034" s="3" t="str">
        <f t="shared" si="286"/>
        <v/>
      </c>
      <c r="M3034" s="4" t="e">
        <f>IF(Table1[[#This Row],[Import to Gateway Calculator?]]="Yes",IFERROR(Table1[[#This Row],[Streaming Resolution '[MP']]],""),0)</f>
        <v>#VALUE!</v>
      </c>
      <c r="N3034" s="4" t="e">
        <f>IF(Table1[[#This Row],[Import to Gateway Calculator?]]="Yes",IFERROR(Table1[[#This Row],[Recording Resolution '[MP']]],""),0)</f>
        <v>#VALUE!</v>
      </c>
      <c r="O3034" s="4" t="e">
        <f>IF(Table1[[#This Row],[Import to Gateway Calculator?]]="Yes",IFERROR(Table1[[#This Row],[Frame Rate '[FPS'] 1]],""),0)</f>
        <v>#VALUE!</v>
      </c>
      <c r="P3034" s="4" t="e">
        <f>IF(Table1[[#This Row],[Import to Gateway Calculator?]]="Yes",IFERROR(Table1[[#This Row],[Days of Storage 1]],""),0)</f>
        <v>#VALUE!</v>
      </c>
    </row>
    <row r="3035" spans="1:16" x14ac:dyDescent="0.25">
      <c r="A3035" s="5" t="e">
        <f t="shared" si="287"/>
        <v>#VALUE!</v>
      </c>
      <c r="B3035" s="6" t="str">
        <f>IFERROR(IF(Table1[[#This Row],[Multi-lens? 1]]="No", 1, IF(Table1[[#This Row],[Multi-lens? 1]]="Dual", 2, IF(Table1[[#This Row],[Multi-lens? 1]]="Quad", 4, ""))),"")</f>
        <v/>
      </c>
      <c r="C3035" s="6" t="e">
        <f t="shared" si="288"/>
        <v>#VALUE!</v>
      </c>
      <c r="D3035" s="6" t="e">
        <f t="shared" si="289"/>
        <v>#VALUE!</v>
      </c>
      <c r="E3035" s="6" t="e">
        <f t="shared" si="290"/>
        <v>#VALUE!</v>
      </c>
      <c r="F3035" s="6" t="e">
        <f t="shared" si="291"/>
        <v>#VALUE!</v>
      </c>
      <c r="H3035" s="6" t="str">
        <f>IFERROR(IF(Table1[[#This Row],[Multi-lens? 1]]="No", 1, IF(Table1[[#This Row],[Multi-lens? 1]]="Dual", 2, IF(Table1[[#This Row],[Multi-lens? 1]]="Quad", 4, ""))),"")</f>
        <v/>
      </c>
      <c r="I3035" s="9" t="str">
        <f>IFERROR(Table1[[#This Row],[Name]],"")</f>
        <v/>
      </c>
      <c r="K3035" s="3" t="str">
        <f t="shared" si="286"/>
        <v/>
      </c>
      <c r="M3035" s="4" t="e">
        <f>IF(Table1[[#This Row],[Import to Gateway Calculator?]]="Yes",IFERROR(Table1[[#This Row],[Streaming Resolution '[MP']]],""),0)</f>
        <v>#VALUE!</v>
      </c>
      <c r="N3035" s="4" t="e">
        <f>IF(Table1[[#This Row],[Import to Gateway Calculator?]]="Yes",IFERROR(Table1[[#This Row],[Recording Resolution '[MP']]],""),0)</f>
        <v>#VALUE!</v>
      </c>
      <c r="O3035" s="4" t="e">
        <f>IF(Table1[[#This Row],[Import to Gateway Calculator?]]="Yes",IFERROR(Table1[[#This Row],[Frame Rate '[FPS'] 1]],""),0)</f>
        <v>#VALUE!</v>
      </c>
      <c r="P3035" s="4" t="e">
        <f>IF(Table1[[#This Row],[Import to Gateway Calculator?]]="Yes",IFERROR(Table1[[#This Row],[Days of Storage 1]],""),0)</f>
        <v>#VALUE!</v>
      </c>
    </row>
    <row r="3036" spans="1:16" x14ac:dyDescent="0.25">
      <c r="A3036" s="5" t="e">
        <f t="shared" si="287"/>
        <v>#VALUE!</v>
      </c>
      <c r="B3036" s="6" t="str">
        <f>IFERROR(IF(Table1[[#This Row],[Multi-lens? 1]]="No", 1, IF(Table1[[#This Row],[Multi-lens? 1]]="Dual", 2, IF(Table1[[#This Row],[Multi-lens? 1]]="Quad", 4, ""))),"")</f>
        <v/>
      </c>
      <c r="C3036" s="6" t="e">
        <f t="shared" si="288"/>
        <v>#VALUE!</v>
      </c>
      <c r="D3036" s="6" t="e">
        <f t="shared" si="289"/>
        <v>#VALUE!</v>
      </c>
      <c r="E3036" s="6" t="e">
        <f t="shared" si="290"/>
        <v>#VALUE!</v>
      </c>
      <c r="F3036" s="6" t="e">
        <f t="shared" si="291"/>
        <v>#VALUE!</v>
      </c>
      <c r="H3036" s="6" t="str">
        <f>IFERROR(IF(Table1[[#This Row],[Multi-lens? 1]]="No", 1, IF(Table1[[#This Row],[Multi-lens? 1]]="Dual", 2, IF(Table1[[#This Row],[Multi-lens? 1]]="Quad", 4, ""))),"")</f>
        <v/>
      </c>
      <c r="I3036" s="9" t="str">
        <f>IFERROR(Table1[[#This Row],[Name]],"")</f>
        <v/>
      </c>
      <c r="K3036" s="3" t="str">
        <f t="shared" si="286"/>
        <v/>
      </c>
      <c r="M3036" s="4" t="e">
        <f>IF(Table1[[#This Row],[Import to Gateway Calculator?]]="Yes",IFERROR(Table1[[#This Row],[Streaming Resolution '[MP']]],""),0)</f>
        <v>#VALUE!</v>
      </c>
      <c r="N3036" s="4" t="e">
        <f>IF(Table1[[#This Row],[Import to Gateway Calculator?]]="Yes",IFERROR(Table1[[#This Row],[Recording Resolution '[MP']]],""),0)</f>
        <v>#VALUE!</v>
      </c>
      <c r="O3036" s="4" t="e">
        <f>IF(Table1[[#This Row],[Import to Gateway Calculator?]]="Yes",IFERROR(Table1[[#This Row],[Frame Rate '[FPS'] 1]],""),0)</f>
        <v>#VALUE!</v>
      </c>
      <c r="P3036" s="4" t="e">
        <f>IF(Table1[[#This Row],[Import to Gateway Calculator?]]="Yes",IFERROR(Table1[[#This Row],[Days of Storage 1]],""),0)</f>
        <v>#VALUE!</v>
      </c>
    </row>
    <row r="3037" spans="1:16" x14ac:dyDescent="0.25">
      <c r="A3037" s="5" t="e">
        <f t="shared" si="287"/>
        <v>#VALUE!</v>
      </c>
      <c r="B3037" s="6" t="str">
        <f>IFERROR(IF(Table1[[#This Row],[Multi-lens? 1]]="No", 1, IF(Table1[[#This Row],[Multi-lens? 1]]="Dual", 2, IF(Table1[[#This Row],[Multi-lens? 1]]="Quad", 4, ""))),"")</f>
        <v/>
      </c>
      <c r="C3037" s="6" t="e">
        <f t="shared" si="288"/>
        <v>#VALUE!</v>
      </c>
      <c r="D3037" s="6" t="e">
        <f t="shared" si="289"/>
        <v>#VALUE!</v>
      </c>
      <c r="E3037" s="6" t="e">
        <f t="shared" si="290"/>
        <v>#VALUE!</v>
      </c>
      <c r="F3037" s="6" t="e">
        <f t="shared" si="291"/>
        <v>#VALUE!</v>
      </c>
      <c r="H3037" s="6" t="str">
        <f>IFERROR(IF(Table1[[#This Row],[Multi-lens? 1]]="No", 1, IF(Table1[[#This Row],[Multi-lens? 1]]="Dual", 2, IF(Table1[[#This Row],[Multi-lens? 1]]="Quad", 4, ""))),"")</f>
        <v/>
      </c>
      <c r="I3037" s="9" t="str">
        <f>IFERROR(Table1[[#This Row],[Name]],"")</f>
        <v/>
      </c>
      <c r="K3037" s="3" t="str">
        <f t="shared" si="286"/>
        <v/>
      </c>
      <c r="M3037" s="4" t="e">
        <f>IF(Table1[[#This Row],[Import to Gateway Calculator?]]="Yes",IFERROR(Table1[[#This Row],[Streaming Resolution '[MP']]],""),0)</f>
        <v>#VALUE!</v>
      </c>
      <c r="N3037" s="4" t="e">
        <f>IF(Table1[[#This Row],[Import to Gateway Calculator?]]="Yes",IFERROR(Table1[[#This Row],[Recording Resolution '[MP']]],""),0)</f>
        <v>#VALUE!</v>
      </c>
      <c r="O3037" s="4" t="e">
        <f>IF(Table1[[#This Row],[Import to Gateway Calculator?]]="Yes",IFERROR(Table1[[#This Row],[Frame Rate '[FPS'] 1]],""),0)</f>
        <v>#VALUE!</v>
      </c>
      <c r="P3037" s="4" t="e">
        <f>IF(Table1[[#This Row],[Import to Gateway Calculator?]]="Yes",IFERROR(Table1[[#This Row],[Days of Storage 1]],""),0)</f>
        <v>#VALUE!</v>
      </c>
    </row>
    <row r="3038" spans="1:16" x14ac:dyDescent="0.25">
      <c r="A3038" s="5" t="e">
        <f t="shared" si="287"/>
        <v>#VALUE!</v>
      </c>
      <c r="B3038" s="6" t="str">
        <f>IFERROR(IF(Table1[[#This Row],[Multi-lens? 1]]="No", 1, IF(Table1[[#This Row],[Multi-lens? 1]]="Dual", 2, IF(Table1[[#This Row],[Multi-lens? 1]]="Quad", 4, ""))),"")</f>
        <v/>
      </c>
      <c r="C3038" s="6" t="e">
        <f t="shared" si="288"/>
        <v>#VALUE!</v>
      </c>
      <c r="D3038" s="6" t="e">
        <f t="shared" si="289"/>
        <v>#VALUE!</v>
      </c>
      <c r="E3038" s="6" t="e">
        <f t="shared" si="290"/>
        <v>#VALUE!</v>
      </c>
      <c r="F3038" s="6" t="e">
        <f t="shared" si="291"/>
        <v>#VALUE!</v>
      </c>
      <c r="H3038" s="6" t="str">
        <f>IFERROR(IF(Table1[[#This Row],[Multi-lens? 1]]="No", 1, IF(Table1[[#This Row],[Multi-lens? 1]]="Dual", 2, IF(Table1[[#This Row],[Multi-lens? 1]]="Quad", 4, ""))),"")</f>
        <v/>
      </c>
      <c r="I3038" s="9" t="str">
        <f>IFERROR(Table1[[#This Row],[Name]],"")</f>
        <v/>
      </c>
      <c r="K3038" s="3" t="str">
        <f t="shared" si="286"/>
        <v/>
      </c>
      <c r="M3038" s="4" t="e">
        <f>IF(Table1[[#This Row],[Import to Gateway Calculator?]]="Yes",IFERROR(Table1[[#This Row],[Streaming Resolution '[MP']]],""),0)</f>
        <v>#VALUE!</v>
      </c>
      <c r="N3038" s="4" t="e">
        <f>IF(Table1[[#This Row],[Import to Gateway Calculator?]]="Yes",IFERROR(Table1[[#This Row],[Recording Resolution '[MP']]],""),0)</f>
        <v>#VALUE!</v>
      </c>
      <c r="O3038" s="4" t="e">
        <f>IF(Table1[[#This Row],[Import to Gateway Calculator?]]="Yes",IFERROR(Table1[[#This Row],[Frame Rate '[FPS'] 1]],""),0)</f>
        <v>#VALUE!</v>
      </c>
      <c r="P3038" s="4" t="e">
        <f>IF(Table1[[#This Row],[Import to Gateway Calculator?]]="Yes",IFERROR(Table1[[#This Row],[Days of Storage 1]],""),0)</f>
        <v>#VALUE!</v>
      </c>
    </row>
    <row r="3039" spans="1:16" x14ac:dyDescent="0.25">
      <c r="A3039" s="5" t="e">
        <f t="shared" si="287"/>
        <v>#VALUE!</v>
      </c>
      <c r="B3039" s="6" t="str">
        <f>IFERROR(IF(Table1[[#This Row],[Multi-lens? 1]]="No", 1, IF(Table1[[#This Row],[Multi-lens? 1]]="Dual", 2, IF(Table1[[#This Row],[Multi-lens? 1]]="Quad", 4, ""))),"")</f>
        <v/>
      </c>
      <c r="C3039" s="6" t="e">
        <f t="shared" si="288"/>
        <v>#VALUE!</v>
      </c>
      <c r="D3039" s="6" t="e">
        <f t="shared" si="289"/>
        <v>#VALUE!</v>
      </c>
      <c r="E3039" s="6" t="e">
        <f t="shared" si="290"/>
        <v>#VALUE!</v>
      </c>
      <c r="F3039" s="6" t="e">
        <f t="shared" si="291"/>
        <v>#VALUE!</v>
      </c>
      <c r="H3039" s="6" t="str">
        <f>IFERROR(IF(Table1[[#This Row],[Multi-lens? 1]]="No", 1, IF(Table1[[#This Row],[Multi-lens? 1]]="Dual", 2, IF(Table1[[#This Row],[Multi-lens? 1]]="Quad", 4, ""))),"")</f>
        <v/>
      </c>
      <c r="I3039" s="9" t="str">
        <f>IFERROR(Table1[[#This Row],[Name]],"")</f>
        <v/>
      </c>
      <c r="K3039" s="3" t="str">
        <f t="shared" si="286"/>
        <v/>
      </c>
      <c r="M3039" s="4" t="e">
        <f>IF(Table1[[#This Row],[Import to Gateway Calculator?]]="Yes",IFERROR(Table1[[#This Row],[Streaming Resolution '[MP']]],""),0)</f>
        <v>#VALUE!</v>
      </c>
      <c r="N3039" s="4" t="e">
        <f>IF(Table1[[#This Row],[Import to Gateway Calculator?]]="Yes",IFERROR(Table1[[#This Row],[Recording Resolution '[MP']]],""),0)</f>
        <v>#VALUE!</v>
      </c>
      <c r="O3039" s="4" t="e">
        <f>IF(Table1[[#This Row],[Import to Gateway Calculator?]]="Yes",IFERROR(Table1[[#This Row],[Frame Rate '[FPS'] 1]],""),0)</f>
        <v>#VALUE!</v>
      </c>
      <c r="P3039" s="4" t="e">
        <f>IF(Table1[[#This Row],[Import to Gateway Calculator?]]="Yes",IFERROR(Table1[[#This Row],[Days of Storage 1]],""),0)</f>
        <v>#VALUE!</v>
      </c>
    </row>
    <row r="3040" spans="1:16" x14ac:dyDescent="0.25">
      <c r="A3040" s="5" t="e">
        <f t="shared" si="287"/>
        <v>#VALUE!</v>
      </c>
      <c r="B3040" s="6" t="str">
        <f>IFERROR(IF(Table1[[#This Row],[Multi-lens? 1]]="No", 1, IF(Table1[[#This Row],[Multi-lens? 1]]="Dual", 2, IF(Table1[[#This Row],[Multi-lens? 1]]="Quad", 4, ""))),"")</f>
        <v/>
      </c>
      <c r="C3040" s="6" t="e">
        <f t="shared" si="288"/>
        <v>#VALUE!</v>
      </c>
      <c r="D3040" s="6" t="e">
        <f t="shared" si="289"/>
        <v>#VALUE!</v>
      </c>
      <c r="E3040" s="6" t="e">
        <f t="shared" si="290"/>
        <v>#VALUE!</v>
      </c>
      <c r="F3040" s="6" t="e">
        <f t="shared" si="291"/>
        <v>#VALUE!</v>
      </c>
      <c r="H3040" s="6" t="str">
        <f>IFERROR(IF(Table1[[#This Row],[Multi-lens? 1]]="No", 1, IF(Table1[[#This Row],[Multi-lens? 1]]="Dual", 2, IF(Table1[[#This Row],[Multi-lens? 1]]="Quad", 4, ""))),"")</f>
        <v/>
      </c>
      <c r="I3040" s="9" t="str">
        <f>IFERROR(Table1[[#This Row],[Name]],"")</f>
        <v/>
      </c>
      <c r="K3040" s="3" t="str">
        <f t="shared" si="286"/>
        <v/>
      </c>
      <c r="M3040" s="4" t="e">
        <f>IF(Table1[[#This Row],[Import to Gateway Calculator?]]="Yes",IFERROR(Table1[[#This Row],[Streaming Resolution '[MP']]],""),0)</f>
        <v>#VALUE!</v>
      </c>
      <c r="N3040" s="4" t="e">
        <f>IF(Table1[[#This Row],[Import to Gateway Calculator?]]="Yes",IFERROR(Table1[[#This Row],[Recording Resolution '[MP']]],""),0)</f>
        <v>#VALUE!</v>
      </c>
      <c r="O3040" s="4" t="e">
        <f>IF(Table1[[#This Row],[Import to Gateway Calculator?]]="Yes",IFERROR(Table1[[#This Row],[Frame Rate '[FPS'] 1]],""),0)</f>
        <v>#VALUE!</v>
      </c>
      <c r="P3040" s="4" t="e">
        <f>IF(Table1[[#This Row],[Import to Gateway Calculator?]]="Yes",IFERROR(Table1[[#This Row],[Days of Storage 1]],""),0)</f>
        <v>#VALUE!</v>
      </c>
    </row>
    <row r="3041" spans="1:16" x14ac:dyDescent="0.25">
      <c r="A3041" s="5" t="e">
        <f t="shared" si="287"/>
        <v>#VALUE!</v>
      </c>
      <c r="B3041" s="6" t="str">
        <f>IFERROR(IF(Table1[[#This Row],[Multi-lens? 1]]="No", 1, IF(Table1[[#This Row],[Multi-lens? 1]]="Dual", 2, IF(Table1[[#This Row],[Multi-lens? 1]]="Quad", 4, ""))),"")</f>
        <v/>
      </c>
      <c r="C3041" s="6" t="e">
        <f t="shared" si="288"/>
        <v>#VALUE!</v>
      </c>
      <c r="D3041" s="6" t="e">
        <f t="shared" si="289"/>
        <v>#VALUE!</v>
      </c>
      <c r="E3041" s="6" t="e">
        <f t="shared" si="290"/>
        <v>#VALUE!</v>
      </c>
      <c r="F3041" s="6" t="e">
        <f t="shared" si="291"/>
        <v>#VALUE!</v>
      </c>
      <c r="H3041" s="6" t="str">
        <f>IFERROR(IF(Table1[[#This Row],[Multi-lens? 1]]="No", 1, IF(Table1[[#This Row],[Multi-lens? 1]]="Dual", 2, IF(Table1[[#This Row],[Multi-lens? 1]]="Quad", 4, ""))),"")</f>
        <v/>
      </c>
      <c r="I3041" s="9" t="str">
        <f>IFERROR(Table1[[#This Row],[Name]],"")</f>
        <v/>
      </c>
      <c r="K3041" s="3" t="str">
        <f t="shared" si="286"/>
        <v/>
      </c>
      <c r="M3041" s="4" t="e">
        <f>IF(Table1[[#This Row],[Import to Gateway Calculator?]]="Yes",IFERROR(Table1[[#This Row],[Streaming Resolution '[MP']]],""),0)</f>
        <v>#VALUE!</v>
      </c>
      <c r="N3041" s="4" t="e">
        <f>IF(Table1[[#This Row],[Import to Gateway Calculator?]]="Yes",IFERROR(Table1[[#This Row],[Recording Resolution '[MP']]],""),0)</f>
        <v>#VALUE!</v>
      </c>
      <c r="O3041" s="4" t="e">
        <f>IF(Table1[[#This Row],[Import to Gateway Calculator?]]="Yes",IFERROR(Table1[[#This Row],[Frame Rate '[FPS'] 1]],""),0)</f>
        <v>#VALUE!</v>
      </c>
      <c r="P3041" s="4" t="e">
        <f>IF(Table1[[#This Row],[Import to Gateway Calculator?]]="Yes",IFERROR(Table1[[#This Row],[Days of Storage 1]],""),0)</f>
        <v>#VALUE!</v>
      </c>
    </row>
    <row r="3042" spans="1:16" x14ac:dyDescent="0.25">
      <c r="A3042" s="5" t="e">
        <f t="shared" si="287"/>
        <v>#VALUE!</v>
      </c>
      <c r="B3042" s="6" t="str">
        <f>IFERROR(IF(Table1[[#This Row],[Multi-lens? 1]]="No", 1, IF(Table1[[#This Row],[Multi-lens? 1]]="Dual", 2, IF(Table1[[#This Row],[Multi-lens? 1]]="Quad", 4, ""))),"")</f>
        <v/>
      </c>
      <c r="C3042" s="6" t="e">
        <f t="shared" si="288"/>
        <v>#VALUE!</v>
      </c>
      <c r="D3042" s="6" t="e">
        <f t="shared" si="289"/>
        <v>#VALUE!</v>
      </c>
      <c r="E3042" s="6" t="e">
        <f t="shared" si="290"/>
        <v>#VALUE!</v>
      </c>
      <c r="F3042" s="6" t="e">
        <f t="shared" si="291"/>
        <v>#VALUE!</v>
      </c>
      <c r="H3042" s="6" t="str">
        <f>IFERROR(IF(Table1[[#This Row],[Multi-lens? 1]]="No", 1, IF(Table1[[#This Row],[Multi-lens? 1]]="Dual", 2, IF(Table1[[#This Row],[Multi-lens? 1]]="Quad", 4, ""))),"")</f>
        <v/>
      </c>
      <c r="I3042" s="9" t="str">
        <f>IFERROR(Table1[[#This Row],[Name]],"")</f>
        <v/>
      </c>
      <c r="K3042" s="3" t="str">
        <f t="shared" si="286"/>
        <v/>
      </c>
      <c r="M3042" s="4" t="e">
        <f>IF(Table1[[#This Row],[Import to Gateway Calculator?]]="Yes",IFERROR(Table1[[#This Row],[Streaming Resolution '[MP']]],""),0)</f>
        <v>#VALUE!</v>
      </c>
      <c r="N3042" s="4" t="e">
        <f>IF(Table1[[#This Row],[Import to Gateway Calculator?]]="Yes",IFERROR(Table1[[#This Row],[Recording Resolution '[MP']]],""),0)</f>
        <v>#VALUE!</v>
      </c>
      <c r="O3042" s="4" t="e">
        <f>IF(Table1[[#This Row],[Import to Gateway Calculator?]]="Yes",IFERROR(Table1[[#This Row],[Frame Rate '[FPS'] 1]],""),0)</f>
        <v>#VALUE!</v>
      </c>
      <c r="P3042" s="4" t="e">
        <f>IF(Table1[[#This Row],[Import to Gateway Calculator?]]="Yes",IFERROR(Table1[[#This Row],[Days of Storage 1]],""),0)</f>
        <v>#VALUE!</v>
      </c>
    </row>
    <row r="3043" spans="1:16" x14ac:dyDescent="0.25">
      <c r="A3043" s="5" t="e">
        <f t="shared" si="287"/>
        <v>#VALUE!</v>
      </c>
      <c r="B3043" s="6" t="str">
        <f>IFERROR(IF(Table1[[#This Row],[Multi-lens? 1]]="No", 1, IF(Table1[[#This Row],[Multi-lens? 1]]="Dual", 2, IF(Table1[[#This Row],[Multi-lens? 1]]="Quad", 4, ""))),"")</f>
        <v/>
      </c>
      <c r="C3043" s="6" t="e">
        <f t="shared" si="288"/>
        <v>#VALUE!</v>
      </c>
      <c r="D3043" s="6" t="e">
        <f t="shared" si="289"/>
        <v>#VALUE!</v>
      </c>
      <c r="E3043" s="6" t="e">
        <f t="shared" si="290"/>
        <v>#VALUE!</v>
      </c>
      <c r="F3043" s="6" t="e">
        <f t="shared" si="291"/>
        <v>#VALUE!</v>
      </c>
      <c r="H3043" s="6" t="str">
        <f>IFERROR(IF(Table1[[#This Row],[Multi-lens? 1]]="No", 1, IF(Table1[[#This Row],[Multi-lens? 1]]="Dual", 2, IF(Table1[[#This Row],[Multi-lens? 1]]="Quad", 4, ""))),"")</f>
        <v/>
      </c>
      <c r="I3043" s="9" t="str">
        <f>IFERROR(Table1[[#This Row],[Name]],"")</f>
        <v/>
      </c>
      <c r="K3043" s="3" t="str">
        <f t="shared" si="286"/>
        <v/>
      </c>
      <c r="M3043" s="4" t="e">
        <f>IF(Table1[[#This Row],[Import to Gateway Calculator?]]="Yes",IFERROR(Table1[[#This Row],[Streaming Resolution '[MP']]],""),0)</f>
        <v>#VALUE!</v>
      </c>
      <c r="N3043" s="4" t="e">
        <f>IF(Table1[[#This Row],[Import to Gateway Calculator?]]="Yes",IFERROR(Table1[[#This Row],[Recording Resolution '[MP']]],""),0)</f>
        <v>#VALUE!</v>
      </c>
      <c r="O3043" s="4" t="e">
        <f>IF(Table1[[#This Row],[Import to Gateway Calculator?]]="Yes",IFERROR(Table1[[#This Row],[Frame Rate '[FPS'] 1]],""),0)</f>
        <v>#VALUE!</v>
      </c>
      <c r="P3043" s="4" t="e">
        <f>IF(Table1[[#This Row],[Import to Gateway Calculator?]]="Yes",IFERROR(Table1[[#This Row],[Days of Storage 1]],""),0)</f>
        <v>#VALUE!</v>
      </c>
    </row>
    <row r="3044" spans="1:16" x14ac:dyDescent="0.25">
      <c r="A3044" s="5" t="e">
        <f t="shared" si="287"/>
        <v>#VALUE!</v>
      </c>
      <c r="B3044" s="6" t="str">
        <f>IFERROR(IF(Table1[[#This Row],[Multi-lens? 1]]="No", 1, IF(Table1[[#This Row],[Multi-lens? 1]]="Dual", 2, IF(Table1[[#This Row],[Multi-lens? 1]]="Quad", 4, ""))),"")</f>
        <v/>
      </c>
      <c r="C3044" s="6" t="e">
        <f t="shared" si="288"/>
        <v>#VALUE!</v>
      </c>
      <c r="D3044" s="6" t="e">
        <f t="shared" si="289"/>
        <v>#VALUE!</v>
      </c>
      <c r="E3044" s="6" t="e">
        <f t="shared" si="290"/>
        <v>#VALUE!</v>
      </c>
      <c r="F3044" s="6" t="e">
        <f t="shared" si="291"/>
        <v>#VALUE!</v>
      </c>
      <c r="H3044" s="6" t="str">
        <f>IFERROR(IF(Table1[[#This Row],[Multi-lens? 1]]="No", 1, IF(Table1[[#This Row],[Multi-lens? 1]]="Dual", 2, IF(Table1[[#This Row],[Multi-lens? 1]]="Quad", 4, ""))),"")</f>
        <v/>
      </c>
      <c r="I3044" s="9" t="str">
        <f>IFERROR(Table1[[#This Row],[Name]],"")</f>
        <v/>
      </c>
      <c r="K3044" s="3" t="str">
        <f t="shared" si="286"/>
        <v/>
      </c>
      <c r="M3044" s="4" t="e">
        <f>IF(Table1[[#This Row],[Import to Gateway Calculator?]]="Yes",IFERROR(Table1[[#This Row],[Streaming Resolution '[MP']]],""),0)</f>
        <v>#VALUE!</v>
      </c>
      <c r="N3044" s="4" t="e">
        <f>IF(Table1[[#This Row],[Import to Gateway Calculator?]]="Yes",IFERROR(Table1[[#This Row],[Recording Resolution '[MP']]],""),0)</f>
        <v>#VALUE!</v>
      </c>
      <c r="O3044" s="4" t="e">
        <f>IF(Table1[[#This Row],[Import to Gateway Calculator?]]="Yes",IFERROR(Table1[[#This Row],[Frame Rate '[FPS'] 1]],""),0)</f>
        <v>#VALUE!</v>
      </c>
      <c r="P3044" s="4" t="e">
        <f>IF(Table1[[#This Row],[Import to Gateway Calculator?]]="Yes",IFERROR(Table1[[#This Row],[Days of Storage 1]],""),0)</f>
        <v>#VALUE!</v>
      </c>
    </row>
    <row r="3045" spans="1:16" x14ac:dyDescent="0.25">
      <c r="A3045" s="5" t="e">
        <f t="shared" si="287"/>
        <v>#VALUE!</v>
      </c>
      <c r="B3045" s="6" t="str">
        <f>IFERROR(IF(Table1[[#This Row],[Multi-lens? 1]]="No", 1, IF(Table1[[#This Row],[Multi-lens? 1]]="Dual", 2, IF(Table1[[#This Row],[Multi-lens? 1]]="Quad", 4, ""))),"")</f>
        <v/>
      </c>
      <c r="C3045" s="6" t="e">
        <f t="shared" si="288"/>
        <v>#VALUE!</v>
      </c>
      <c r="D3045" s="6" t="e">
        <f t="shared" si="289"/>
        <v>#VALUE!</v>
      </c>
      <c r="E3045" s="6" t="e">
        <f t="shared" si="290"/>
        <v>#VALUE!</v>
      </c>
      <c r="F3045" s="6" t="e">
        <f t="shared" si="291"/>
        <v>#VALUE!</v>
      </c>
      <c r="H3045" s="6" t="str">
        <f>IFERROR(IF(Table1[[#This Row],[Multi-lens? 1]]="No", 1, IF(Table1[[#This Row],[Multi-lens? 1]]="Dual", 2, IF(Table1[[#This Row],[Multi-lens? 1]]="Quad", 4, ""))),"")</f>
        <v/>
      </c>
      <c r="I3045" s="9" t="str">
        <f>IFERROR(Table1[[#This Row],[Name]],"")</f>
        <v/>
      </c>
      <c r="K3045" s="3" t="str">
        <f t="shared" si="286"/>
        <v/>
      </c>
      <c r="M3045" s="4" t="e">
        <f>IF(Table1[[#This Row],[Import to Gateway Calculator?]]="Yes",IFERROR(Table1[[#This Row],[Streaming Resolution '[MP']]],""),0)</f>
        <v>#VALUE!</v>
      </c>
      <c r="N3045" s="4" t="e">
        <f>IF(Table1[[#This Row],[Import to Gateway Calculator?]]="Yes",IFERROR(Table1[[#This Row],[Recording Resolution '[MP']]],""),0)</f>
        <v>#VALUE!</v>
      </c>
      <c r="O3045" s="4" t="e">
        <f>IF(Table1[[#This Row],[Import to Gateway Calculator?]]="Yes",IFERROR(Table1[[#This Row],[Frame Rate '[FPS'] 1]],""),0)</f>
        <v>#VALUE!</v>
      </c>
      <c r="P3045" s="4" t="e">
        <f>IF(Table1[[#This Row],[Import to Gateway Calculator?]]="Yes",IFERROR(Table1[[#This Row],[Days of Storage 1]],""),0)</f>
        <v>#VALUE!</v>
      </c>
    </row>
    <row r="3046" spans="1:16" x14ac:dyDescent="0.25">
      <c r="A3046" s="5" t="e">
        <f t="shared" si="287"/>
        <v>#VALUE!</v>
      </c>
      <c r="B3046" s="6" t="str">
        <f>IFERROR(IF(Table1[[#This Row],[Multi-lens? 1]]="No", 1, IF(Table1[[#This Row],[Multi-lens? 1]]="Dual", 2, IF(Table1[[#This Row],[Multi-lens? 1]]="Quad", 4, ""))),"")</f>
        <v/>
      </c>
      <c r="C3046" s="6" t="e">
        <f t="shared" si="288"/>
        <v>#VALUE!</v>
      </c>
      <c r="D3046" s="6" t="e">
        <f t="shared" si="289"/>
        <v>#VALUE!</v>
      </c>
      <c r="E3046" s="6" t="e">
        <f t="shared" si="290"/>
        <v>#VALUE!</v>
      </c>
      <c r="F3046" s="6" t="e">
        <f t="shared" si="291"/>
        <v>#VALUE!</v>
      </c>
      <c r="H3046" s="6" t="str">
        <f>IFERROR(IF(Table1[[#This Row],[Multi-lens? 1]]="No", 1, IF(Table1[[#This Row],[Multi-lens? 1]]="Dual", 2, IF(Table1[[#This Row],[Multi-lens? 1]]="Quad", 4, ""))),"")</f>
        <v/>
      </c>
      <c r="I3046" s="9" t="str">
        <f>IFERROR(Table1[[#This Row],[Name]],"")</f>
        <v/>
      </c>
      <c r="K3046" s="3" t="str">
        <f t="shared" si="286"/>
        <v/>
      </c>
      <c r="M3046" s="4" t="e">
        <f>IF(Table1[[#This Row],[Import to Gateway Calculator?]]="Yes",IFERROR(Table1[[#This Row],[Streaming Resolution '[MP']]],""),0)</f>
        <v>#VALUE!</v>
      </c>
      <c r="N3046" s="4" t="e">
        <f>IF(Table1[[#This Row],[Import to Gateway Calculator?]]="Yes",IFERROR(Table1[[#This Row],[Recording Resolution '[MP']]],""),0)</f>
        <v>#VALUE!</v>
      </c>
      <c r="O3046" s="4" t="e">
        <f>IF(Table1[[#This Row],[Import to Gateway Calculator?]]="Yes",IFERROR(Table1[[#This Row],[Frame Rate '[FPS'] 1]],""),0)</f>
        <v>#VALUE!</v>
      </c>
      <c r="P3046" s="4" t="e">
        <f>IF(Table1[[#This Row],[Import to Gateway Calculator?]]="Yes",IFERROR(Table1[[#This Row],[Days of Storage 1]],""),0)</f>
        <v>#VALUE!</v>
      </c>
    </row>
    <row r="3047" spans="1:16" x14ac:dyDescent="0.25">
      <c r="A3047" s="5" t="e">
        <f t="shared" si="287"/>
        <v>#VALUE!</v>
      </c>
      <c r="B3047" s="6" t="str">
        <f>IFERROR(IF(Table1[[#This Row],[Multi-lens? 1]]="No", 1, IF(Table1[[#This Row],[Multi-lens? 1]]="Dual", 2, IF(Table1[[#This Row],[Multi-lens? 1]]="Quad", 4, ""))),"")</f>
        <v/>
      </c>
      <c r="C3047" s="6" t="e">
        <f t="shared" si="288"/>
        <v>#VALUE!</v>
      </c>
      <c r="D3047" s="6" t="e">
        <f t="shared" si="289"/>
        <v>#VALUE!</v>
      </c>
      <c r="E3047" s="6" t="e">
        <f t="shared" si="290"/>
        <v>#VALUE!</v>
      </c>
      <c r="F3047" s="6" t="e">
        <f t="shared" si="291"/>
        <v>#VALUE!</v>
      </c>
      <c r="H3047" s="6" t="str">
        <f>IFERROR(IF(Table1[[#This Row],[Multi-lens? 1]]="No", 1, IF(Table1[[#This Row],[Multi-lens? 1]]="Dual", 2, IF(Table1[[#This Row],[Multi-lens? 1]]="Quad", 4, ""))),"")</f>
        <v/>
      </c>
      <c r="I3047" s="9" t="str">
        <f>IFERROR(Table1[[#This Row],[Name]],"")</f>
        <v/>
      </c>
      <c r="K3047" s="3" t="str">
        <f t="shared" si="286"/>
        <v/>
      </c>
      <c r="M3047" s="4" t="e">
        <f>IF(Table1[[#This Row],[Import to Gateway Calculator?]]="Yes",IFERROR(Table1[[#This Row],[Streaming Resolution '[MP']]],""),0)</f>
        <v>#VALUE!</v>
      </c>
      <c r="N3047" s="4" t="e">
        <f>IF(Table1[[#This Row],[Import to Gateway Calculator?]]="Yes",IFERROR(Table1[[#This Row],[Recording Resolution '[MP']]],""),0)</f>
        <v>#VALUE!</v>
      </c>
      <c r="O3047" s="4" t="e">
        <f>IF(Table1[[#This Row],[Import to Gateway Calculator?]]="Yes",IFERROR(Table1[[#This Row],[Frame Rate '[FPS'] 1]],""),0)</f>
        <v>#VALUE!</v>
      </c>
      <c r="P3047" s="4" t="e">
        <f>IF(Table1[[#This Row],[Import to Gateway Calculator?]]="Yes",IFERROR(Table1[[#This Row],[Days of Storage 1]],""),0)</f>
        <v>#VALUE!</v>
      </c>
    </row>
    <row r="3048" spans="1:16" x14ac:dyDescent="0.25">
      <c r="A3048" s="5" t="e">
        <f t="shared" si="287"/>
        <v>#VALUE!</v>
      </c>
      <c r="B3048" s="6" t="str">
        <f>IFERROR(IF(Table1[[#This Row],[Multi-lens? 1]]="No", 1, IF(Table1[[#This Row],[Multi-lens? 1]]="Dual", 2, IF(Table1[[#This Row],[Multi-lens? 1]]="Quad", 4, ""))),"")</f>
        <v/>
      </c>
      <c r="C3048" s="6" t="e">
        <f t="shared" si="288"/>
        <v>#VALUE!</v>
      </c>
      <c r="D3048" s="6" t="e">
        <f t="shared" si="289"/>
        <v>#VALUE!</v>
      </c>
      <c r="E3048" s="6" t="e">
        <f t="shared" si="290"/>
        <v>#VALUE!</v>
      </c>
      <c r="F3048" s="6" t="e">
        <f t="shared" si="291"/>
        <v>#VALUE!</v>
      </c>
      <c r="H3048" s="6" t="str">
        <f>IFERROR(IF(Table1[[#This Row],[Multi-lens? 1]]="No", 1, IF(Table1[[#This Row],[Multi-lens? 1]]="Dual", 2, IF(Table1[[#This Row],[Multi-lens? 1]]="Quad", 4, ""))),"")</f>
        <v/>
      </c>
      <c r="I3048" s="9" t="str">
        <f>IFERROR(Table1[[#This Row],[Name]],"")</f>
        <v/>
      </c>
      <c r="K3048" s="3" t="str">
        <f t="shared" si="286"/>
        <v/>
      </c>
      <c r="M3048" s="4" t="e">
        <f>IF(Table1[[#This Row],[Import to Gateway Calculator?]]="Yes",IFERROR(Table1[[#This Row],[Streaming Resolution '[MP']]],""),0)</f>
        <v>#VALUE!</v>
      </c>
      <c r="N3048" s="4" t="e">
        <f>IF(Table1[[#This Row],[Import to Gateway Calculator?]]="Yes",IFERROR(Table1[[#This Row],[Recording Resolution '[MP']]],""),0)</f>
        <v>#VALUE!</v>
      </c>
      <c r="O3048" s="4" t="e">
        <f>IF(Table1[[#This Row],[Import to Gateway Calculator?]]="Yes",IFERROR(Table1[[#This Row],[Frame Rate '[FPS'] 1]],""),0)</f>
        <v>#VALUE!</v>
      </c>
      <c r="P3048" s="4" t="e">
        <f>IF(Table1[[#This Row],[Import to Gateway Calculator?]]="Yes",IFERROR(Table1[[#This Row],[Days of Storage 1]],""),0)</f>
        <v>#VALUE!</v>
      </c>
    </row>
    <row r="3049" spans="1:16" x14ac:dyDescent="0.25">
      <c r="A3049" s="5" t="e">
        <f t="shared" si="287"/>
        <v>#VALUE!</v>
      </c>
      <c r="B3049" s="6" t="str">
        <f>IFERROR(IF(Table1[[#This Row],[Multi-lens? 1]]="No", 1, IF(Table1[[#This Row],[Multi-lens? 1]]="Dual", 2, IF(Table1[[#This Row],[Multi-lens? 1]]="Quad", 4, ""))),"")</f>
        <v/>
      </c>
      <c r="C3049" s="6" t="e">
        <f t="shared" si="288"/>
        <v>#VALUE!</v>
      </c>
      <c r="D3049" s="6" t="e">
        <f t="shared" si="289"/>
        <v>#VALUE!</v>
      </c>
      <c r="E3049" s="6" t="e">
        <f t="shared" si="290"/>
        <v>#VALUE!</v>
      </c>
      <c r="F3049" s="6" t="e">
        <f t="shared" si="291"/>
        <v>#VALUE!</v>
      </c>
      <c r="H3049" s="6" t="str">
        <f>IFERROR(IF(Table1[[#This Row],[Multi-lens? 1]]="No", 1, IF(Table1[[#This Row],[Multi-lens? 1]]="Dual", 2, IF(Table1[[#This Row],[Multi-lens? 1]]="Quad", 4, ""))),"")</f>
        <v/>
      </c>
      <c r="I3049" s="9" t="str">
        <f>IFERROR(Table1[[#This Row],[Name]],"")</f>
        <v/>
      </c>
      <c r="K3049" s="3" t="str">
        <f t="shared" si="286"/>
        <v/>
      </c>
      <c r="M3049" s="4" t="e">
        <f>IF(Table1[[#This Row],[Import to Gateway Calculator?]]="Yes",IFERROR(Table1[[#This Row],[Streaming Resolution '[MP']]],""),0)</f>
        <v>#VALUE!</v>
      </c>
      <c r="N3049" s="4" t="e">
        <f>IF(Table1[[#This Row],[Import to Gateway Calculator?]]="Yes",IFERROR(Table1[[#This Row],[Recording Resolution '[MP']]],""),0)</f>
        <v>#VALUE!</v>
      </c>
      <c r="O3049" s="4" t="e">
        <f>IF(Table1[[#This Row],[Import to Gateway Calculator?]]="Yes",IFERROR(Table1[[#This Row],[Frame Rate '[FPS'] 1]],""),0)</f>
        <v>#VALUE!</v>
      </c>
      <c r="P3049" s="4" t="e">
        <f>IF(Table1[[#This Row],[Import to Gateway Calculator?]]="Yes",IFERROR(Table1[[#This Row],[Days of Storage 1]],""),0)</f>
        <v>#VALUE!</v>
      </c>
    </row>
    <row r="3050" spans="1:16" x14ac:dyDescent="0.25">
      <c r="A3050" s="5" t="e">
        <f t="shared" si="287"/>
        <v>#VALUE!</v>
      </c>
      <c r="B3050" s="6" t="str">
        <f>IFERROR(IF(Table1[[#This Row],[Multi-lens? 1]]="No", 1, IF(Table1[[#This Row],[Multi-lens? 1]]="Dual", 2, IF(Table1[[#This Row],[Multi-lens? 1]]="Quad", 4, ""))),"")</f>
        <v/>
      </c>
      <c r="C3050" s="6" t="e">
        <f t="shared" si="288"/>
        <v>#VALUE!</v>
      </c>
      <c r="D3050" s="6" t="e">
        <f t="shared" si="289"/>
        <v>#VALUE!</v>
      </c>
      <c r="E3050" s="6" t="e">
        <f t="shared" si="290"/>
        <v>#VALUE!</v>
      </c>
      <c r="F3050" s="6" t="e">
        <f t="shared" si="291"/>
        <v>#VALUE!</v>
      </c>
      <c r="H3050" s="6" t="str">
        <f>IFERROR(IF(Table1[[#This Row],[Multi-lens? 1]]="No", 1, IF(Table1[[#This Row],[Multi-lens? 1]]="Dual", 2, IF(Table1[[#This Row],[Multi-lens? 1]]="Quad", 4, ""))),"")</f>
        <v/>
      </c>
      <c r="I3050" s="9" t="str">
        <f>IFERROR(Table1[[#This Row],[Name]],"")</f>
        <v/>
      </c>
      <c r="K3050" s="3" t="str">
        <f t="shared" si="286"/>
        <v/>
      </c>
      <c r="M3050" s="4" t="e">
        <f>IF(Table1[[#This Row],[Import to Gateway Calculator?]]="Yes",IFERROR(Table1[[#This Row],[Streaming Resolution '[MP']]],""),0)</f>
        <v>#VALUE!</v>
      </c>
      <c r="N3050" s="4" t="e">
        <f>IF(Table1[[#This Row],[Import to Gateway Calculator?]]="Yes",IFERROR(Table1[[#This Row],[Recording Resolution '[MP']]],""),0)</f>
        <v>#VALUE!</v>
      </c>
      <c r="O3050" s="4" t="e">
        <f>IF(Table1[[#This Row],[Import to Gateway Calculator?]]="Yes",IFERROR(Table1[[#This Row],[Frame Rate '[FPS'] 1]],""),0)</f>
        <v>#VALUE!</v>
      </c>
      <c r="P3050" s="4" t="e">
        <f>IF(Table1[[#This Row],[Import to Gateway Calculator?]]="Yes",IFERROR(Table1[[#This Row],[Days of Storage 1]],""),0)</f>
        <v>#VALUE!</v>
      </c>
    </row>
    <row r="3051" spans="1:16" x14ac:dyDescent="0.25">
      <c r="A3051" s="5" t="e">
        <f t="shared" si="287"/>
        <v>#VALUE!</v>
      </c>
      <c r="B3051" s="6" t="str">
        <f>IFERROR(IF(Table1[[#This Row],[Multi-lens? 1]]="No", 1, IF(Table1[[#This Row],[Multi-lens? 1]]="Dual", 2, IF(Table1[[#This Row],[Multi-lens? 1]]="Quad", 4, ""))),"")</f>
        <v/>
      </c>
      <c r="C3051" s="6" t="e">
        <f t="shared" si="288"/>
        <v>#VALUE!</v>
      </c>
      <c r="D3051" s="6" t="e">
        <f t="shared" si="289"/>
        <v>#VALUE!</v>
      </c>
      <c r="E3051" s="6" t="e">
        <f t="shared" si="290"/>
        <v>#VALUE!</v>
      </c>
      <c r="F3051" s="6" t="e">
        <f t="shared" si="291"/>
        <v>#VALUE!</v>
      </c>
      <c r="H3051" s="6" t="str">
        <f>IFERROR(IF(Table1[[#This Row],[Multi-lens? 1]]="No", 1, IF(Table1[[#This Row],[Multi-lens? 1]]="Dual", 2, IF(Table1[[#This Row],[Multi-lens? 1]]="Quad", 4, ""))),"")</f>
        <v/>
      </c>
      <c r="I3051" s="9" t="str">
        <f>IFERROR(Table1[[#This Row],[Name]],"")</f>
        <v/>
      </c>
      <c r="K3051" s="3" t="str">
        <f t="shared" si="286"/>
        <v/>
      </c>
      <c r="M3051" s="4" t="e">
        <f>IF(Table1[[#This Row],[Import to Gateway Calculator?]]="Yes",IFERROR(Table1[[#This Row],[Streaming Resolution '[MP']]],""),0)</f>
        <v>#VALUE!</v>
      </c>
      <c r="N3051" s="4" t="e">
        <f>IF(Table1[[#This Row],[Import to Gateway Calculator?]]="Yes",IFERROR(Table1[[#This Row],[Recording Resolution '[MP']]],""),0)</f>
        <v>#VALUE!</v>
      </c>
      <c r="O3051" s="4" t="e">
        <f>IF(Table1[[#This Row],[Import to Gateway Calculator?]]="Yes",IFERROR(Table1[[#This Row],[Frame Rate '[FPS'] 1]],""),0)</f>
        <v>#VALUE!</v>
      </c>
      <c r="P3051" s="4" t="e">
        <f>IF(Table1[[#This Row],[Import to Gateway Calculator?]]="Yes",IFERROR(Table1[[#This Row],[Days of Storage 1]],""),0)</f>
        <v>#VALUE!</v>
      </c>
    </row>
    <row r="3052" spans="1:16" x14ac:dyDescent="0.25">
      <c r="A3052" s="5" t="e">
        <f t="shared" si="287"/>
        <v>#VALUE!</v>
      </c>
      <c r="B3052" s="6" t="str">
        <f>IFERROR(IF(Table1[[#This Row],[Multi-lens? 1]]="No", 1, IF(Table1[[#This Row],[Multi-lens? 1]]="Dual", 2, IF(Table1[[#This Row],[Multi-lens? 1]]="Quad", 4, ""))),"")</f>
        <v/>
      </c>
      <c r="C3052" s="6" t="e">
        <f t="shared" si="288"/>
        <v>#VALUE!</v>
      </c>
      <c r="D3052" s="6" t="e">
        <f t="shared" si="289"/>
        <v>#VALUE!</v>
      </c>
      <c r="E3052" s="6" t="e">
        <f t="shared" si="290"/>
        <v>#VALUE!</v>
      </c>
      <c r="F3052" s="6" t="e">
        <f t="shared" si="291"/>
        <v>#VALUE!</v>
      </c>
      <c r="H3052" s="6" t="str">
        <f>IFERROR(IF(Table1[[#This Row],[Multi-lens? 1]]="No", 1, IF(Table1[[#This Row],[Multi-lens? 1]]="Dual", 2, IF(Table1[[#This Row],[Multi-lens? 1]]="Quad", 4, ""))),"")</f>
        <v/>
      </c>
      <c r="I3052" s="9" t="str">
        <f>IFERROR(Table1[[#This Row],[Name]],"")</f>
        <v/>
      </c>
      <c r="K3052" s="3" t="str">
        <f t="shared" si="286"/>
        <v/>
      </c>
      <c r="M3052" s="4" t="e">
        <f>IF(Table1[[#This Row],[Import to Gateway Calculator?]]="Yes",IFERROR(Table1[[#This Row],[Streaming Resolution '[MP']]],""),0)</f>
        <v>#VALUE!</v>
      </c>
      <c r="N3052" s="4" t="e">
        <f>IF(Table1[[#This Row],[Import to Gateway Calculator?]]="Yes",IFERROR(Table1[[#This Row],[Recording Resolution '[MP']]],""),0)</f>
        <v>#VALUE!</v>
      </c>
      <c r="O3052" s="4" t="e">
        <f>IF(Table1[[#This Row],[Import to Gateway Calculator?]]="Yes",IFERROR(Table1[[#This Row],[Frame Rate '[FPS'] 1]],""),0)</f>
        <v>#VALUE!</v>
      </c>
      <c r="P3052" s="4" t="e">
        <f>IF(Table1[[#This Row],[Import to Gateway Calculator?]]="Yes",IFERROR(Table1[[#This Row],[Days of Storage 1]],""),0)</f>
        <v>#VALUE!</v>
      </c>
    </row>
    <row r="3053" spans="1:16" x14ac:dyDescent="0.25">
      <c r="A3053" s="5" t="e">
        <f t="shared" si="287"/>
        <v>#VALUE!</v>
      </c>
      <c r="B3053" s="6" t="str">
        <f>IFERROR(IF(Table1[[#This Row],[Multi-lens? 1]]="No", 1, IF(Table1[[#This Row],[Multi-lens? 1]]="Dual", 2, IF(Table1[[#This Row],[Multi-lens? 1]]="Quad", 4, ""))),"")</f>
        <v/>
      </c>
      <c r="C3053" s="6" t="e">
        <f t="shared" si="288"/>
        <v>#VALUE!</v>
      </c>
      <c r="D3053" s="6" t="e">
        <f t="shared" si="289"/>
        <v>#VALUE!</v>
      </c>
      <c r="E3053" s="6" t="e">
        <f t="shared" si="290"/>
        <v>#VALUE!</v>
      </c>
      <c r="F3053" s="6" t="e">
        <f t="shared" si="291"/>
        <v>#VALUE!</v>
      </c>
      <c r="H3053" s="6" t="str">
        <f>IFERROR(IF(Table1[[#This Row],[Multi-lens? 1]]="No", 1, IF(Table1[[#This Row],[Multi-lens? 1]]="Dual", 2, IF(Table1[[#This Row],[Multi-lens? 1]]="Quad", 4, ""))),"")</f>
        <v/>
      </c>
      <c r="I3053" s="9" t="str">
        <f>IFERROR(Table1[[#This Row],[Name]],"")</f>
        <v/>
      </c>
      <c r="K3053" s="3" t="str">
        <f t="shared" si="286"/>
        <v/>
      </c>
      <c r="M3053" s="4" t="e">
        <f>IF(Table1[[#This Row],[Import to Gateway Calculator?]]="Yes",IFERROR(Table1[[#This Row],[Streaming Resolution '[MP']]],""),0)</f>
        <v>#VALUE!</v>
      </c>
      <c r="N3053" s="4" t="e">
        <f>IF(Table1[[#This Row],[Import to Gateway Calculator?]]="Yes",IFERROR(Table1[[#This Row],[Recording Resolution '[MP']]],""),0)</f>
        <v>#VALUE!</v>
      </c>
      <c r="O3053" s="4" t="e">
        <f>IF(Table1[[#This Row],[Import to Gateway Calculator?]]="Yes",IFERROR(Table1[[#This Row],[Frame Rate '[FPS'] 1]],""),0)</f>
        <v>#VALUE!</v>
      </c>
      <c r="P3053" s="4" t="e">
        <f>IF(Table1[[#This Row],[Import to Gateway Calculator?]]="Yes",IFERROR(Table1[[#This Row],[Days of Storage 1]],""),0)</f>
        <v>#VALUE!</v>
      </c>
    </row>
    <row r="3054" spans="1:16" x14ac:dyDescent="0.25">
      <c r="A3054" s="5" t="e">
        <f t="shared" si="287"/>
        <v>#VALUE!</v>
      </c>
      <c r="B3054" s="6" t="str">
        <f>IFERROR(IF(Table1[[#This Row],[Multi-lens? 1]]="No", 1, IF(Table1[[#This Row],[Multi-lens? 1]]="Dual", 2, IF(Table1[[#This Row],[Multi-lens? 1]]="Quad", 4, ""))),"")</f>
        <v/>
      </c>
      <c r="C3054" s="6" t="e">
        <f t="shared" si="288"/>
        <v>#VALUE!</v>
      </c>
      <c r="D3054" s="6" t="e">
        <f t="shared" si="289"/>
        <v>#VALUE!</v>
      </c>
      <c r="E3054" s="6" t="e">
        <f t="shared" si="290"/>
        <v>#VALUE!</v>
      </c>
      <c r="F3054" s="6" t="e">
        <f t="shared" si="291"/>
        <v>#VALUE!</v>
      </c>
      <c r="H3054" s="6" t="str">
        <f>IFERROR(IF(Table1[[#This Row],[Multi-lens? 1]]="No", 1, IF(Table1[[#This Row],[Multi-lens? 1]]="Dual", 2, IF(Table1[[#This Row],[Multi-lens? 1]]="Quad", 4, ""))),"")</f>
        <v/>
      </c>
      <c r="I3054" s="9" t="str">
        <f>IFERROR(Table1[[#This Row],[Name]],"")</f>
        <v/>
      </c>
      <c r="K3054" s="3" t="str">
        <f t="shared" si="286"/>
        <v/>
      </c>
      <c r="M3054" s="4" t="e">
        <f>IF(Table1[[#This Row],[Import to Gateway Calculator?]]="Yes",IFERROR(Table1[[#This Row],[Streaming Resolution '[MP']]],""),0)</f>
        <v>#VALUE!</v>
      </c>
      <c r="N3054" s="4" t="e">
        <f>IF(Table1[[#This Row],[Import to Gateway Calculator?]]="Yes",IFERROR(Table1[[#This Row],[Recording Resolution '[MP']]],""),0)</f>
        <v>#VALUE!</v>
      </c>
      <c r="O3054" s="4" t="e">
        <f>IF(Table1[[#This Row],[Import to Gateway Calculator?]]="Yes",IFERROR(Table1[[#This Row],[Frame Rate '[FPS'] 1]],""),0)</f>
        <v>#VALUE!</v>
      </c>
      <c r="P3054" s="4" t="e">
        <f>IF(Table1[[#This Row],[Import to Gateway Calculator?]]="Yes",IFERROR(Table1[[#This Row],[Days of Storage 1]],""),0)</f>
        <v>#VALUE!</v>
      </c>
    </row>
    <row r="3055" spans="1:16" x14ac:dyDescent="0.25">
      <c r="A3055" s="5" t="e">
        <f t="shared" si="287"/>
        <v>#VALUE!</v>
      </c>
      <c r="B3055" s="6" t="str">
        <f>IFERROR(IF(Table1[[#This Row],[Multi-lens? 1]]="No", 1, IF(Table1[[#This Row],[Multi-lens? 1]]="Dual", 2, IF(Table1[[#This Row],[Multi-lens? 1]]="Quad", 4, ""))),"")</f>
        <v/>
      </c>
      <c r="C3055" s="6" t="e">
        <f t="shared" si="288"/>
        <v>#VALUE!</v>
      </c>
      <c r="D3055" s="6" t="e">
        <f t="shared" si="289"/>
        <v>#VALUE!</v>
      </c>
      <c r="E3055" s="6" t="e">
        <f t="shared" si="290"/>
        <v>#VALUE!</v>
      </c>
      <c r="F3055" s="6" t="e">
        <f t="shared" si="291"/>
        <v>#VALUE!</v>
      </c>
      <c r="H3055" s="6" t="str">
        <f>IFERROR(IF(Table1[[#This Row],[Multi-lens? 1]]="No", 1, IF(Table1[[#This Row],[Multi-lens? 1]]="Dual", 2, IF(Table1[[#This Row],[Multi-lens? 1]]="Quad", 4, ""))),"")</f>
        <v/>
      </c>
      <c r="I3055" s="9" t="str">
        <f>IFERROR(Table1[[#This Row],[Name]],"")</f>
        <v/>
      </c>
      <c r="K3055" s="3" t="str">
        <f t="shared" si="286"/>
        <v/>
      </c>
      <c r="M3055" s="4" t="e">
        <f>IF(Table1[[#This Row],[Import to Gateway Calculator?]]="Yes",IFERROR(Table1[[#This Row],[Streaming Resolution '[MP']]],""),0)</f>
        <v>#VALUE!</v>
      </c>
      <c r="N3055" s="4" t="e">
        <f>IF(Table1[[#This Row],[Import to Gateway Calculator?]]="Yes",IFERROR(Table1[[#This Row],[Recording Resolution '[MP']]],""),0)</f>
        <v>#VALUE!</v>
      </c>
      <c r="O3055" s="4" t="e">
        <f>IF(Table1[[#This Row],[Import to Gateway Calculator?]]="Yes",IFERROR(Table1[[#This Row],[Frame Rate '[FPS'] 1]],""),0)</f>
        <v>#VALUE!</v>
      </c>
      <c r="P3055" s="4" t="e">
        <f>IF(Table1[[#This Row],[Import to Gateway Calculator?]]="Yes",IFERROR(Table1[[#This Row],[Days of Storage 1]],""),0)</f>
        <v>#VALUE!</v>
      </c>
    </row>
    <row r="3056" spans="1:16" x14ac:dyDescent="0.25">
      <c r="A3056" s="5" t="e">
        <f t="shared" si="287"/>
        <v>#VALUE!</v>
      </c>
      <c r="B3056" s="6" t="str">
        <f>IFERROR(IF(Table1[[#This Row],[Multi-lens? 1]]="No", 1, IF(Table1[[#This Row],[Multi-lens? 1]]="Dual", 2, IF(Table1[[#This Row],[Multi-lens? 1]]="Quad", 4, ""))),"")</f>
        <v/>
      </c>
      <c r="C3056" s="6" t="e">
        <f t="shared" si="288"/>
        <v>#VALUE!</v>
      </c>
      <c r="D3056" s="6" t="e">
        <f t="shared" si="289"/>
        <v>#VALUE!</v>
      </c>
      <c r="E3056" s="6" t="e">
        <f t="shared" si="290"/>
        <v>#VALUE!</v>
      </c>
      <c r="F3056" s="6" t="e">
        <f t="shared" si="291"/>
        <v>#VALUE!</v>
      </c>
      <c r="H3056" s="6" t="str">
        <f>IFERROR(IF(Table1[[#This Row],[Multi-lens? 1]]="No", 1, IF(Table1[[#This Row],[Multi-lens? 1]]="Dual", 2, IF(Table1[[#This Row],[Multi-lens? 1]]="Quad", 4, ""))),"")</f>
        <v/>
      </c>
      <c r="I3056" s="9" t="str">
        <f>IFERROR(Table1[[#This Row],[Name]],"")</f>
        <v/>
      </c>
      <c r="K3056" s="3" t="str">
        <f t="shared" si="286"/>
        <v/>
      </c>
      <c r="M3056" s="4" t="e">
        <f>IF(Table1[[#This Row],[Import to Gateway Calculator?]]="Yes",IFERROR(Table1[[#This Row],[Streaming Resolution '[MP']]],""),0)</f>
        <v>#VALUE!</v>
      </c>
      <c r="N3056" s="4" t="e">
        <f>IF(Table1[[#This Row],[Import to Gateway Calculator?]]="Yes",IFERROR(Table1[[#This Row],[Recording Resolution '[MP']]],""),0)</f>
        <v>#VALUE!</v>
      </c>
      <c r="O3056" s="4" t="e">
        <f>IF(Table1[[#This Row],[Import to Gateway Calculator?]]="Yes",IFERROR(Table1[[#This Row],[Frame Rate '[FPS'] 1]],""),0)</f>
        <v>#VALUE!</v>
      </c>
      <c r="P3056" s="4" t="e">
        <f>IF(Table1[[#This Row],[Import to Gateway Calculator?]]="Yes",IFERROR(Table1[[#This Row],[Days of Storage 1]],""),0)</f>
        <v>#VALUE!</v>
      </c>
    </row>
    <row r="3057" spans="1:16" x14ac:dyDescent="0.25">
      <c r="A3057" s="5" t="e">
        <f t="shared" si="287"/>
        <v>#VALUE!</v>
      </c>
      <c r="B3057" s="6" t="str">
        <f>IFERROR(IF(Table1[[#This Row],[Multi-lens? 1]]="No", 1, IF(Table1[[#This Row],[Multi-lens? 1]]="Dual", 2, IF(Table1[[#This Row],[Multi-lens? 1]]="Quad", 4, ""))),"")</f>
        <v/>
      </c>
      <c r="C3057" s="6" t="e">
        <f t="shared" si="288"/>
        <v>#VALUE!</v>
      </c>
      <c r="D3057" s="6" t="e">
        <f t="shared" si="289"/>
        <v>#VALUE!</v>
      </c>
      <c r="E3057" s="6" t="e">
        <f t="shared" si="290"/>
        <v>#VALUE!</v>
      </c>
      <c r="F3057" s="6" t="e">
        <f t="shared" si="291"/>
        <v>#VALUE!</v>
      </c>
      <c r="H3057" s="6" t="str">
        <f>IFERROR(IF(Table1[[#This Row],[Multi-lens? 1]]="No", 1, IF(Table1[[#This Row],[Multi-lens? 1]]="Dual", 2, IF(Table1[[#This Row],[Multi-lens? 1]]="Quad", 4, ""))),"")</f>
        <v/>
      </c>
      <c r="I3057" s="9" t="str">
        <f>IFERROR(Table1[[#This Row],[Name]],"")</f>
        <v/>
      </c>
      <c r="K3057" s="3" t="str">
        <f t="shared" si="286"/>
        <v/>
      </c>
      <c r="M3057" s="4" t="e">
        <f>IF(Table1[[#This Row],[Import to Gateway Calculator?]]="Yes",IFERROR(Table1[[#This Row],[Streaming Resolution '[MP']]],""),0)</f>
        <v>#VALUE!</v>
      </c>
      <c r="N3057" s="4" t="e">
        <f>IF(Table1[[#This Row],[Import to Gateway Calculator?]]="Yes",IFERROR(Table1[[#This Row],[Recording Resolution '[MP']]],""),0)</f>
        <v>#VALUE!</v>
      </c>
      <c r="O3057" s="4" t="e">
        <f>IF(Table1[[#This Row],[Import to Gateway Calculator?]]="Yes",IFERROR(Table1[[#This Row],[Frame Rate '[FPS'] 1]],""),0)</f>
        <v>#VALUE!</v>
      </c>
      <c r="P3057" s="4" t="e">
        <f>IF(Table1[[#This Row],[Import to Gateway Calculator?]]="Yes",IFERROR(Table1[[#This Row],[Days of Storage 1]],""),0)</f>
        <v>#VALUE!</v>
      </c>
    </row>
    <row r="3058" spans="1:16" x14ac:dyDescent="0.25">
      <c r="A3058" s="5" t="e">
        <f t="shared" si="287"/>
        <v>#VALUE!</v>
      </c>
      <c r="B3058" s="6" t="str">
        <f>IFERROR(IF(Table1[[#This Row],[Multi-lens? 1]]="No", 1, IF(Table1[[#This Row],[Multi-lens? 1]]="Dual", 2, IF(Table1[[#This Row],[Multi-lens? 1]]="Quad", 4, ""))),"")</f>
        <v/>
      </c>
      <c r="C3058" s="6" t="e">
        <f t="shared" si="288"/>
        <v>#VALUE!</v>
      </c>
      <c r="D3058" s="6" t="e">
        <f t="shared" si="289"/>
        <v>#VALUE!</v>
      </c>
      <c r="E3058" s="6" t="e">
        <f t="shared" si="290"/>
        <v>#VALUE!</v>
      </c>
      <c r="F3058" s="6" t="e">
        <f t="shared" si="291"/>
        <v>#VALUE!</v>
      </c>
      <c r="H3058" s="6" t="str">
        <f>IFERROR(IF(Table1[[#This Row],[Multi-lens? 1]]="No", 1, IF(Table1[[#This Row],[Multi-lens? 1]]="Dual", 2, IF(Table1[[#This Row],[Multi-lens? 1]]="Quad", 4, ""))),"")</f>
        <v/>
      </c>
      <c r="I3058" s="9" t="str">
        <f>IFERROR(Table1[[#This Row],[Name]],"")</f>
        <v/>
      </c>
      <c r="K3058" s="3" t="str">
        <f t="shared" si="286"/>
        <v/>
      </c>
      <c r="M3058" s="4" t="e">
        <f>IF(Table1[[#This Row],[Import to Gateway Calculator?]]="Yes",IFERROR(Table1[[#This Row],[Streaming Resolution '[MP']]],""),0)</f>
        <v>#VALUE!</v>
      </c>
      <c r="N3058" s="4" t="e">
        <f>IF(Table1[[#This Row],[Import to Gateway Calculator?]]="Yes",IFERROR(Table1[[#This Row],[Recording Resolution '[MP']]],""),0)</f>
        <v>#VALUE!</v>
      </c>
      <c r="O3058" s="4" t="e">
        <f>IF(Table1[[#This Row],[Import to Gateway Calculator?]]="Yes",IFERROR(Table1[[#This Row],[Frame Rate '[FPS'] 1]],""),0)</f>
        <v>#VALUE!</v>
      </c>
      <c r="P3058" s="4" t="e">
        <f>IF(Table1[[#This Row],[Import to Gateway Calculator?]]="Yes",IFERROR(Table1[[#This Row],[Days of Storage 1]],""),0)</f>
        <v>#VALUE!</v>
      </c>
    </row>
    <row r="3059" spans="1:16" x14ac:dyDescent="0.25">
      <c r="A3059" s="5" t="e">
        <f t="shared" si="287"/>
        <v>#VALUE!</v>
      </c>
      <c r="B3059" s="6" t="str">
        <f>IFERROR(IF(Table1[[#This Row],[Multi-lens? 1]]="No", 1, IF(Table1[[#This Row],[Multi-lens? 1]]="Dual", 2, IF(Table1[[#This Row],[Multi-lens? 1]]="Quad", 4, ""))),"")</f>
        <v/>
      </c>
      <c r="C3059" s="6" t="e">
        <f t="shared" si="288"/>
        <v>#VALUE!</v>
      </c>
      <c r="D3059" s="6" t="e">
        <f t="shared" si="289"/>
        <v>#VALUE!</v>
      </c>
      <c r="E3059" s="6" t="e">
        <f t="shared" si="290"/>
        <v>#VALUE!</v>
      </c>
      <c r="F3059" s="6" t="e">
        <f t="shared" si="291"/>
        <v>#VALUE!</v>
      </c>
      <c r="H3059" s="6" t="str">
        <f>IFERROR(IF(Table1[[#This Row],[Multi-lens? 1]]="No", 1, IF(Table1[[#This Row],[Multi-lens? 1]]="Dual", 2, IF(Table1[[#This Row],[Multi-lens? 1]]="Quad", 4, ""))),"")</f>
        <v/>
      </c>
      <c r="I3059" s="9" t="str">
        <f>IFERROR(Table1[[#This Row],[Name]],"")</f>
        <v/>
      </c>
      <c r="K3059" s="3" t="str">
        <f t="shared" si="286"/>
        <v/>
      </c>
      <c r="M3059" s="4" t="e">
        <f>IF(Table1[[#This Row],[Import to Gateway Calculator?]]="Yes",IFERROR(Table1[[#This Row],[Streaming Resolution '[MP']]],""),0)</f>
        <v>#VALUE!</v>
      </c>
      <c r="N3059" s="4" t="e">
        <f>IF(Table1[[#This Row],[Import to Gateway Calculator?]]="Yes",IFERROR(Table1[[#This Row],[Recording Resolution '[MP']]],""),0)</f>
        <v>#VALUE!</v>
      </c>
      <c r="O3059" s="4" t="e">
        <f>IF(Table1[[#This Row],[Import to Gateway Calculator?]]="Yes",IFERROR(Table1[[#This Row],[Frame Rate '[FPS'] 1]],""),0)</f>
        <v>#VALUE!</v>
      </c>
      <c r="P3059" s="4" t="e">
        <f>IF(Table1[[#This Row],[Import to Gateway Calculator?]]="Yes",IFERROR(Table1[[#This Row],[Days of Storage 1]],""),0)</f>
        <v>#VALUE!</v>
      </c>
    </row>
    <row r="3060" spans="1:16" x14ac:dyDescent="0.25">
      <c r="A3060" s="5" t="e">
        <f t="shared" si="287"/>
        <v>#VALUE!</v>
      </c>
      <c r="B3060" s="6" t="str">
        <f>IFERROR(IF(Table1[[#This Row],[Multi-lens? 1]]="No", 1, IF(Table1[[#This Row],[Multi-lens? 1]]="Dual", 2, IF(Table1[[#This Row],[Multi-lens? 1]]="Quad", 4, ""))),"")</f>
        <v/>
      </c>
      <c r="C3060" s="6" t="e">
        <f t="shared" si="288"/>
        <v>#VALUE!</v>
      </c>
      <c r="D3060" s="6" t="e">
        <f t="shared" si="289"/>
        <v>#VALUE!</v>
      </c>
      <c r="E3060" s="6" t="e">
        <f t="shared" si="290"/>
        <v>#VALUE!</v>
      </c>
      <c r="F3060" s="6" t="e">
        <f t="shared" si="291"/>
        <v>#VALUE!</v>
      </c>
      <c r="H3060" s="6" t="str">
        <f>IFERROR(IF(Table1[[#This Row],[Multi-lens? 1]]="No", 1, IF(Table1[[#This Row],[Multi-lens? 1]]="Dual", 2, IF(Table1[[#This Row],[Multi-lens? 1]]="Quad", 4, ""))),"")</f>
        <v/>
      </c>
      <c r="I3060" s="9" t="str">
        <f>IFERROR(Table1[[#This Row],[Name]],"")</f>
        <v/>
      </c>
      <c r="K3060" s="3" t="str">
        <f t="shared" si="286"/>
        <v/>
      </c>
      <c r="M3060" s="4" t="e">
        <f>IF(Table1[[#This Row],[Import to Gateway Calculator?]]="Yes",IFERROR(Table1[[#This Row],[Streaming Resolution '[MP']]],""),0)</f>
        <v>#VALUE!</v>
      </c>
      <c r="N3060" s="4" t="e">
        <f>IF(Table1[[#This Row],[Import to Gateway Calculator?]]="Yes",IFERROR(Table1[[#This Row],[Recording Resolution '[MP']]],""),0)</f>
        <v>#VALUE!</v>
      </c>
      <c r="O3060" s="4" t="e">
        <f>IF(Table1[[#This Row],[Import to Gateway Calculator?]]="Yes",IFERROR(Table1[[#This Row],[Frame Rate '[FPS'] 1]],""),0)</f>
        <v>#VALUE!</v>
      </c>
      <c r="P3060" s="4" t="e">
        <f>IF(Table1[[#This Row],[Import to Gateway Calculator?]]="Yes",IFERROR(Table1[[#This Row],[Days of Storage 1]],""),0)</f>
        <v>#VALUE!</v>
      </c>
    </row>
    <row r="3061" spans="1:16" x14ac:dyDescent="0.25">
      <c r="A3061" s="5" t="e">
        <f t="shared" si="287"/>
        <v>#VALUE!</v>
      </c>
      <c r="B3061" s="6" t="str">
        <f>IFERROR(IF(Table1[[#This Row],[Multi-lens? 1]]="No", 1, IF(Table1[[#This Row],[Multi-lens? 1]]="Dual", 2, IF(Table1[[#This Row],[Multi-lens? 1]]="Quad", 4, ""))),"")</f>
        <v/>
      </c>
      <c r="C3061" s="6" t="e">
        <f t="shared" si="288"/>
        <v>#VALUE!</v>
      </c>
      <c r="D3061" s="6" t="e">
        <f t="shared" si="289"/>
        <v>#VALUE!</v>
      </c>
      <c r="E3061" s="6" t="e">
        <f t="shared" si="290"/>
        <v>#VALUE!</v>
      </c>
      <c r="F3061" s="6" t="e">
        <f t="shared" si="291"/>
        <v>#VALUE!</v>
      </c>
      <c r="H3061" s="6" t="str">
        <f>IFERROR(IF(Table1[[#This Row],[Multi-lens? 1]]="No", 1, IF(Table1[[#This Row],[Multi-lens? 1]]="Dual", 2, IF(Table1[[#This Row],[Multi-lens? 1]]="Quad", 4, ""))),"")</f>
        <v/>
      </c>
      <c r="I3061" s="9" t="str">
        <f>IFERROR(Table1[[#This Row],[Name]],"")</f>
        <v/>
      </c>
      <c r="K3061" s="3" t="str">
        <f t="shared" si="286"/>
        <v/>
      </c>
      <c r="M3061" s="4" t="e">
        <f>IF(Table1[[#This Row],[Import to Gateway Calculator?]]="Yes",IFERROR(Table1[[#This Row],[Streaming Resolution '[MP']]],""),0)</f>
        <v>#VALUE!</v>
      </c>
      <c r="N3061" s="4" t="e">
        <f>IF(Table1[[#This Row],[Import to Gateway Calculator?]]="Yes",IFERROR(Table1[[#This Row],[Recording Resolution '[MP']]],""),0)</f>
        <v>#VALUE!</v>
      </c>
      <c r="O3061" s="4" t="e">
        <f>IF(Table1[[#This Row],[Import to Gateway Calculator?]]="Yes",IFERROR(Table1[[#This Row],[Frame Rate '[FPS'] 1]],""),0)</f>
        <v>#VALUE!</v>
      </c>
      <c r="P3061" s="4" t="e">
        <f>IF(Table1[[#This Row],[Import to Gateway Calculator?]]="Yes",IFERROR(Table1[[#This Row],[Days of Storage 1]],""),0)</f>
        <v>#VALUE!</v>
      </c>
    </row>
    <row r="3062" spans="1:16" x14ac:dyDescent="0.25">
      <c r="A3062" s="5" t="e">
        <f t="shared" si="287"/>
        <v>#VALUE!</v>
      </c>
      <c r="B3062" s="6" t="str">
        <f>IFERROR(IF(Table1[[#This Row],[Multi-lens? 1]]="No", 1, IF(Table1[[#This Row],[Multi-lens? 1]]="Dual", 2, IF(Table1[[#This Row],[Multi-lens? 1]]="Quad", 4, ""))),"")</f>
        <v/>
      </c>
      <c r="C3062" s="6" t="e">
        <f t="shared" si="288"/>
        <v>#VALUE!</v>
      </c>
      <c r="D3062" s="6" t="e">
        <f t="shared" si="289"/>
        <v>#VALUE!</v>
      </c>
      <c r="E3062" s="6" t="e">
        <f t="shared" si="290"/>
        <v>#VALUE!</v>
      </c>
      <c r="F3062" s="6" t="e">
        <f t="shared" si="291"/>
        <v>#VALUE!</v>
      </c>
      <c r="H3062" s="6" t="str">
        <f>IFERROR(IF(Table1[[#This Row],[Multi-lens? 1]]="No", 1, IF(Table1[[#This Row],[Multi-lens? 1]]="Dual", 2, IF(Table1[[#This Row],[Multi-lens? 1]]="Quad", 4, ""))),"")</f>
        <v/>
      </c>
      <c r="I3062" s="9" t="str">
        <f>IFERROR(Table1[[#This Row],[Name]],"")</f>
        <v/>
      </c>
      <c r="K3062" s="3" t="str">
        <f t="shared" si="286"/>
        <v/>
      </c>
      <c r="M3062" s="4" t="e">
        <f>IF(Table1[[#This Row],[Import to Gateway Calculator?]]="Yes",IFERROR(Table1[[#This Row],[Streaming Resolution '[MP']]],""),0)</f>
        <v>#VALUE!</v>
      </c>
      <c r="N3062" s="4" t="e">
        <f>IF(Table1[[#This Row],[Import to Gateway Calculator?]]="Yes",IFERROR(Table1[[#This Row],[Recording Resolution '[MP']]],""),0)</f>
        <v>#VALUE!</v>
      </c>
      <c r="O3062" s="4" t="e">
        <f>IF(Table1[[#This Row],[Import to Gateway Calculator?]]="Yes",IFERROR(Table1[[#This Row],[Frame Rate '[FPS'] 1]],""),0)</f>
        <v>#VALUE!</v>
      </c>
      <c r="P3062" s="4" t="e">
        <f>IF(Table1[[#This Row],[Import to Gateway Calculator?]]="Yes",IFERROR(Table1[[#This Row],[Days of Storage 1]],""),0)</f>
        <v>#VALUE!</v>
      </c>
    </row>
    <row r="3063" spans="1:16" x14ac:dyDescent="0.25">
      <c r="A3063" s="5" t="e">
        <f t="shared" si="287"/>
        <v>#VALUE!</v>
      </c>
      <c r="B3063" s="6" t="str">
        <f>IFERROR(IF(Table1[[#This Row],[Multi-lens? 1]]="No", 1, IF(Table1[[#This Row],[Multi-lens? 1]]="Dual", 2, IF(Table1[[#This Row],[Multi-lens? 1]]="Quad", 4, ""))),"")</f>
        <v/>
      </c>
      <c r="C3063" s="6" t="e">
        <f t="shared" si="288"/>
        <v>#VALUE!</v>
      </c>
      <c r="D3063" s="6" t="e">
        <f t="shared" si="289"/>
        <v>#VALUE!</v>
      </c>
      <c r="E3063" s="6" t="e">
        <f t="shared" si="290"/>
        <v>#VALUE!</v>
      </c>
      <c r="F3063" s="6" t="e">
        <f t="shared" si="291"/>
        <v>#VALUE!</v>
      </c>
      <c r="H3063" s="6" t="str">
        <f>IFERROR(IF(Table1[[#This Row],[Multi-lens? 1]]="No", 1, IF(Table1[[#This Row],[Multi-lens? 1]]="Dual", 2, IF(Table1[[#This Row],[Multi-lens? 1]]="Quad", 4, ""))),"")</f>
        <v/>
      </c>
      <c r="I3063" s="9" t="str">
        <f>IFERROR(Table1[[#This Row],[Name]],"")</f>
        <v/>
      </c>
      <c r="K3063" s="3" t="str">
        <f t="shared" si="286"/>
        <v/>
      </c>
      <c r="M3063" s="4" t="e">
        <f>IF(Table1[[#This Row],[Import to Gateway Calculator?]]="Yes",IFERROR(Table1[[#This Row],[Streaming Resolution '[MP']]],""),0)</f>
        <v>#VALUE!</v>
      </c>
      <c r="N3063" s="4" t="e">
        <f>IF(Table1[[#This Row],[Import to Gateway Calculator?]]="Yes",IFERROR(Table1[[#This Row],[Recording Resolution '[MP']]],""),0)</f>
        <v>#VALUE!</v>
      </c>
      <c r="O3063" s="4" t="e">
        <f>IF(Table1[[#This Row],[Import to Gateway Calculator?]]="Yes",IFERROR(Table1[[#This Row],[Frame Rate '[FPS'] 1]],""),0)</f>
        <v>#VALUE!</v>
      </c>
      <c r="P3063" s="4" t="e">
        <f>IF(Table1[[#This Row],[Import to Gateway Calculator?]]="Yes",IFERROR(Table1[[#This Row],[Days of Storage 1]],""),0)</f>
        <v>#VALUE!</v>
      </c>
    </row>
    <row r="3064" spans="1:16" x14ac:dyDescent="0.25">
      <c r="A3064" s="5" t="e">
        <f t="shared" si="287"/>
        <v>#VALUE!</v>
      </c>
      <c r="B3064" s="6" t="str">
        <f>IFERROR(IF(Table1[[#This Row],[Multi-lens? 1]]="No", 1, IF(Table1[[#This Row],[Multi-lens? 1]]="Dual", 2, IF(Table1[[#This Row],[Multi-lens? 1]]="Quad", 4, ""))),"")</f>
        <v/>
      </c>
      <c r="C3064" s="6" t="e">
        <f t="shared" si="288"/>
        <v>#VALUE!</v>
      </c>
      <c r="D3064" s="6" t="e">
        <f t="shared" si="289"/>
        <v>#VALUE!</v>
      </c>
      <c r="E3064" s="6" t="e">
        <f t="shared" si="290"/>
        <v>#VALUE!</v>
      </c>
      <c r="F3064" s="6" t="e">
        <f t="shared" si="291"/>
        <v>#VALUE!</v>
      </c>
      <c r="H3064" s="6" t="str">
        <f>IFERROR(IF(Table1[[#This Row],[Multi-lens? 1]]="No", 1, IF(Table1[[#This Row],[Multi-lens? 1]]="Dual", 2, IF(Table1[[#This Row],[Multi-lens? 1]]="Quad", 4, ""))),"")</f>
        <v/>
      </c>
      <c r="I3064" s="9" t="str">
        <f>IFERROR(Table1[[#This Row],[Name]],"")</f>
        <v/>
      </c>
      <c r="K3064" s="3" t="str">
        <f t="shared" si="286"/>
        <v/>
      </c>
      <c r="M3064" s="4" t="e">
        <f>IF(Table1[[#This Row],[Import to Gateway Calculator?]]="Yes",IFERROR(Table1[[#This Row],[Streaming Resolution '[MP']]],""),0)</f>
        <v>#VALUE!</v>
      </c>
      <c r="N3064" s="4" t="e">
        <f>IF(Table1[[#This Row],[Import to Gateway Calculator?]]="Yes",IFERROR(Table1[[#This Row],[Recording Resolution '[MP']]],""),0)</f>
        <v>#VALUE!</v>
      </c>
      <c r="O3064" s="4" t="e">
        <f>IF(Table1[[#This Row],[Import to Gateway Calculator?]]="Yes",IFERROR(Table1[[#This Row],[Frame Rate '[FPS'] 1]],""),0)</f>
        <v>#VALUE!</v>
      </c>
      <c r="P3064" s="4" t="e">
        <f>IF(Table1[[#This Row],[Import to Gateway Calculator?]]="Yes",IFERROR(Table1[[#This Row],[Days of Storage 1]],""),0)</f>
        <v>#VALUE!</v>
      </c>
    </row>
    <row r="3065" spans="1:16" x14ac:dyDescent="0.25">
      <c r="A3065" s="5" t="e">
        <f t="shared" si="287"/>
        <v>#VALUE!</v>
      </c>
      <c r="B3065" s="6" t="str">
        <f>IFERROR(IF(Table1[[#This Row],[Multi-lens? 1]]="No", 1, IF(Table1[[#This Row],[Multi-lens? 1]]="Dual", 2, IF(Table1[[#This Row],[Multi-lens? 1]]="Quad", 4, ""))),"")</f>
        <v/>
      </c>
      <c r="C3065" s="6" t="e">
        <f t="shared" si="288"/>
        <v>#VALUE!</v>
      </c>
      <c r="D3065" s="6" t="e">
        <f t="shared" si="289"/>
        <v>#VALUE!</v>
      </c>
      <c r="E3065" s="6" t="e">
        <f t="shared" si="290"/>
        <v>#VALUE!</v>
      </c>
      <c r="F3065" s="6" t="e">
        <f t="shared" si="291"/>
        <v>#VALUE!</v>
      </c>
      <c r="H3065" s="6" t="str">
        <f>IFERROR(IF(Table1[[#This Row],[Multi-lens? 1]]="No", 1, IF(Table1[[#This Row],[Multi-lens? 1]]="Dual", 2, IF(Table1[[#This Row],[Multi-lens? 1]]="Quad", 4, ""))),"")</f>
        <v/>
      </c>
      <c r="I3065" s="9" t="str">
        <f>IFERROR(Table1[[#This Row],[Name]],"")</f>
        <v/>
      </c>
      <c r="K3065" s="3" t="str">
        <f t="shared" si="286"/>
        <v/>
      </c>
      <c r="M3065" s="4" t="e">
        <f>IF(Table1[[#This Row],[Import to Gateway Calculator?]]="Yes",IFERROR(Table1[[#This Row],[Streaming Resolution '[MP']]],""),0)</f>
        <v>#VALUE!</v>
      </c>
      <c r="N3065" s="4" t="e">
        <f>IF(Table1[[#This Row],[Import to Gateway Calculator?]]="Yes",IFERROR(Table1[[#This Row],[Recording Resolution '[MP']]],""),0)</f>
        <v>#VALUE!</v>
      </c>
      <c r="O3065" s="4" t="e">
        <f>IF(Table1[[#This Row],[Import to Gateway Calculator?]]="Yes",IFERROR(Table1[[#This Row],[Frame Rate '[FPS'] 1]],""),0)</f>
        <v>#VALUE!</v>
      </c>
      <c r="P3065" s="4" t="e">
        <f>IF(Table1[[#This Row],[Import to Gateway Calculator?]]="Yes",IFERROR(Table1[[#This Row],[Days of Storage 1]],""),0)</f>
        <v>#VALUE!</v>
      </c>
    </row>
    <row r="3066" spans="1:16" x14ac:dyDescent="0.25">
      <c r="A3066" s="5" t="e">
        <f t="shared" si="287"/>
        <v>#VALUE!</v>
      </c>
      <c r="B3066" s="6" t="str">
        <f>IFERROR(IF(Table1[[#This Row],[Multi-lens? 1]]="No", 1, IF(Table1[[#This Row],[Multi-lens? 1]]="Dual", 2, IF(Table1[[#This Row],[Multi-lens? 1]]="Quad", 4, ""))),"")</f>
        <v/>
      </c>
      <c r="C3066" s="6" t="e">
        <f t="shared" si="288"/>
        <v>#VALUE!</v>
      </c>
      <c r="D3066" s="6" t="e">
        <f t="shared" si="289"/>
        <v>#VALUE!</v>
      </c>
      <c r="E3066" s="6" t="e">
        <f t="shared" si="290"/>
        <v>#VALUE!</v>
      </c>
      <c r="F3066" s="6" t="e">
        <f t="shared" si="291"/>
        <v>#VALUE!</v>
      </c>
      <c r="H3066" s="6" t="str">
        <f>IFERROR(IF(Table1[[#This Row],[Multi-lens? 1]]="No", 1, IF(Table1[[#This Row],[Multi-lens? 1]]="Dual", 2, IF(Table1[[#This Row],[Multi-lens? 1]]="Quad", 4, ""))),"")</f>
        <v/>
      </c>
      <c r="I3066" s="9" t="str">
        <f>IFERROR(Table1[[#This Row],[Name]],"")</f>
        <v/>
      </c>
      <c r="K3066" s="3" t="str">
        <f t="shared" si="286"/>
        <v/>
      </c>
      <c r="M3066" s="4" t="e">
        <f>IF(Table1[[#This Row],[Import to Gateway Calculator?]]="Yes",IFERROR(Table1[[#This Row],[Streaming Resolution '[MP']]],""),0)</f>
        <v>#VALUE!</v>
      </c>
      <c r="N3066" s="4" t="e">
        <f>IF(Table1[[#This Row],[Import to Gateway Calculator?]]="Yes",IFERROR(Table1[[#This Row],[Recording Resolution '[MP']]],""),0)</f>
        <v>#VALUE!</v>
      </c>
      <c r="O3066" s="4" t="e">
        <f>IF(Table1[[#This Row],[Import to Gateway Calculator?]]="Yes",IFERROR(Table1[[#This Row],[Frame Rate '[FPS'] 1]],""),0)</f>
        <v>#VALUE!</v>
      </c>
      <c r="P3066" s="4" t="e">
        <f>IF(Table1[[#This Row],[Import to Gateway Calculator?]]="Yes",IFERROR(Table1[[#This Row],[Days of Storage 1]],""),0)</f>
        <v>#VALUE!</v>
      </c>
    </row>
    <row r="3067" spans="1:16" x14ac:dyDescent="0.25">
      <c r="A3067" s="5" t="e">
        <f t="shared" si="287"/>
        <v>#VALUE!</v>
      </c>
      <c r="B3067" s="6" t="str">
        <f>IFERROR(IF(Table1[[#This Row],[Multi-lens? 1]]="No", 1, IF(Table1[[#This Row],[Multi-lens? 1]]="Dual", 2, IF(Table1[[#This Row],[Multi-lens? 1]]="Quad", 4, ""))),"")</f>
        <v/>
      </c>
      <c r="C3067" s="6" t="e">
        <f t="shared" si="288"/>
        <v>#VALUE!</v>
      </c>
      <c r="D3067" s="6" t="e">
        <f t="shared" si="289"/>
        <v>#VALUE!</v>
      </c>
      <c r="E3067" s="6" t="e">
        <f t="shared" si="290"/>
        <v>#VALUE!</v>
      </c>
      <c r="F3067" s="6" t="e">
        <f t="shared" si="291"/>
        <v>#VALUE!</v>
      </c>
      <c r="H3067" s="6" t="str">
        <f>IFERROR(IF(Table1[[#This Row],[Multi-lens? 1]]="No", 1, IF(Table1[[#This Row],[Multi-lens? 1]]="Dual", 2, IF(Table1[[#This Row],[Multi-lens? 1]]="Quad", 4, ""))),"")</f>
        <v/>
      </c>
      <c r="I3067" s="9" t="str">
        <f>IFERROR(Table1[[#This Row],[Name]],"")</f>
        <v/>
      </c>
      <c r="K3067" s="3" t="str">
        <f t="shared" si="286"/>
        <v/>
      </c>
      <c r="M3067" s="4" t="e">
        <f>IF(Table1[[#This Row],[Import to Gateway Calculator?]]="Yes",IFERROR(Table1[[#This Row],[Streaming Resolution '[MP']]],""),0)</f>
        <v>#VALUE!</v>
      </c>
      <c r="N3067" s="4" t="e">
        <f>IF(Table1[[#This Row],[Import to Gateway Calculator?]]="Yes",IFERROR(Table1[[#This Row],[Recording Resolution '[MP']]],""),0)</f>
        <v>#VALUE!</v>
      </c>
      <c r="O3067" s="4" t="e">
        <f>IF(Table1[[#This Row],[Import to Gateway Calculator?]]="Yes",IFERROR(Table1[[#This Row],[Frame Rate '[FPS'] 1]],""),0)</f>
        <v>#VALUE!</v>
      </c>
      <c r="P3067" s="4" t="e">
        <f>IF(Table1[[#This Row],[Import to Gateway Calculator?]]="Yes",IFERROR(Table1[[#This Row],[Days of Storage 1]],""),0)</f>
        <v>#VALUE!</v>
      </c>
    </row>
    <row r="3068" spans="1:16" x14ac:dyDescent="0.25">
      <c r="A3068" s="5" t="e">
        <f t="shared" si="287"/>
        <v>#VALUE!</v>
      </c>
      <c r="B3068" s="6" t="str">
        <f>IFERROR(IF(Table1[[#This Row],[Multi-lens? 1]]="No", 1, IF(Table1[[#This Row],[Multi-lens? 1]]="Dual", 2, IF(Table1[[#This Row],[Multi-lens? 1]]="Quad", 4, ""))),"")</f>
        <v/>
      </c>
      <c r="C3068" s="6" t="e">
        <f t="shared" si="288"/>
        <v>#VALUE!</v>
      </c>
      <c r="D3068" s="6" t="e">
        <f t="shared" si="289"/>
        <v>#VALUE!</v>
      </c>
      <c r="E3068" s="6" t="e">
        <f t="shared" si="290"/>
        <v>#VALUE!</v>
      </c>
      <c r="F3068" s="6" t="e">
        <f t="shared" si="291"/>
        <v>#VALUE!</v>
      </c>
      <c r="H3068" s="6" t="str">
        <f>IFERROR(IF(Table1[[#This Row],[Multi-lens? 1]]="No", 1, IF(Table1[[#This Row],[Multi-lens? 1]]="Dual", 2, IF(Table1[[#This Row],[Multi-lens? 1]]="Quad", 4, ""))),"")</f>
        <v/>
      </c>
      <c r="I3068" s="9" t="str">
        <f>IFERROR(Table1[[#This Row],[Name]],"")</f>
        <v/>
      </c>
      <c r="K3068" s="3" t="str">
        <f t="shared" si="286"/>
        <v/>
      </c>
      <c r="M3068" s="4" t="e">
        <f>IF(Table1[[#This Row],[Import to Gateway Calculator?]]="Yes",IFERROR(Table1[[#This Row],[Streaming Resolution '[MP']]],""),0)</f>
        <v>#VALUE!</v>
      </c>
      <c r="N3068" s="4" t="e">
        <f>IF(Table1[[#This Row],[Import to Gateway Calculator?]]="Yes",IFERROR(Table1[[#This Row],[Recording Resolution '[MP']]],""),0)</f>
        <v>#VALUE!</v>
      </c>
      <c r="O3068" s="4" t="e">
        <f>IF(Table1[[#This Row],[Import to Gateway Calculator?]]="Yes",IFERROR(Table1[[#This Row],[Frame Rate '[FPS'] 1]],""),0)</f>
        <v>#VALUE!</v>
      </c>
      <c r="P3068" s="4" t="e">
        <f>IF(Table1[[#This Row],[Import to Gateway Calculator?]]="Yes",IFERROR(Table1[[#This Row],[Days of Storage 1]],""),0)</f>
        <v>#VALUE!</v>
      </c>
    </row>
    <row r="3069" spans="1:16" x14ac:dyDescent="0.25">
      <c r="A3069" s="5" t="e">
        <f t="shared" si="287"/>
        <v>#VALUE!</v>
      </c>
      <c r="B3069" s="6" t="str">
        <f>IFERROR(IF(Table1[[#This Row],[Multi-lens? 1]]="No", 1, IF(Table1[[#This Row],[Multi-lens? 1]]="Dual", 2, IF(Table1[[#This Row],[Multi-lens? 1]]="Quad", 4, ""))),"")</f>
        <v/>
      </c>
      <c r="C3069" s="6" t="e">
        <f t="shared" si="288"/>
        <v>#VALUE!</v>
      </c>
      <c r="D3069" s="6" t="e">
        <f t="shared" si="289"/>
        <v>#VALUE!</v>
      </c>
      <c r="E3069" s="6" t="e">
        <f t="shared" si="290"/>
        <v>#VALUE!</v>
      </c>
      <c r="F3069" s="6" t="e">
        <f t="shared" si="291"/>
        <v>#VALUE!</v>
      </c>
      <c r="H3069" s="6" t="str">
        <f>IFERROR(IF(Table1[[#This Row],[Multi-lens? 1]]="No", 1, IF(Table1[[#This Row],[Multi-lens? 1]]="Dual", 2, IF(Table1[[#This Row],[Multi-lens? 1]]="Quad", 4, ""))),"")</f>
        <v/>
      </c>
      <c r="I3069" s="9" t="str">
        <f>IFERROR(Table1[[#This Row],[Name]],"")</f>
        <v/>
      </c>
      <c r="K3069" s="3" t="str">
        <f t="shared" si="286"/>
        <v/>
      </c>
      <c r="M3069" s="4" t="e">
        <f>IF(Table1[[#This Row],[Import to Gateway Calculator?]]="Yes",IFERROR(Table1[[#This Row],[Streaming Resolution '[MP']]],""),0)</f>
        <v>#VALUE!</v>
      </c>
      <c r="N3069" s="4" t="e">
        <f>IF(Table1[[#This Row],[Import to Gateway Calculator?]]="Yes",IFERROR(Table1[[#This Row],[Recording Resolution '[MP']]],""),0)</f>
        <v>#VALUE!</v>
      </c>
      <c r="O3069" s="4" t="e">
        <f>IF(Table1[[#This Row],[Import to Gateway Calculator?]]="Yes",IFERROR(Table1[[#This Row],[Frame Rate '[FPS'] 1]],""),0)</f>
        <v>#VALUE!</v>
      </c>
      <c r="P3069" s="4" t="e">
        <f>IF(Table1[[#This Row],[Import to Gateway Calculator?]]="Yes",IFERROR(Table1[[#This Row],[Days of Storage 1]],""),0)</f>
        <v>#VALUE!</v>
      </c>
    </row>
    <row r="3070" spans="1:16" x14ac:dyDescent="0.25">
      <c r="A3070" s="5" t="e">
        <f t="shared" si="287"/>
        <v>#VALUE!</v>
      </c>
      <c r="B3070" s="6" t="str">
        <f>IFERROR(IF(Table1[[#This Row],[Multi-lens? 1]]="No", 1, IF(Table1[[#This Row],[Multi-lens? 1]]="Dual", 2, IF(Table1[[#This Row],[Multi-lens? 1]]="Quad", 4, ""))),"")</f>
        <v/>
      </c>
      <c r="C3070" s="6" t="e">
        <f t="shared" si="288"/>
        <v>#VALUE!</v>
      </c>
      <c r="D3070" s="6" t="e">
        <f t="shared" si="289"/>
        <v>#VALUE!</v>
      </c>
      <c r="E3070" s="6" t="e">
        <f t="shared" si="290"/>
        <v>#VALUE!</v>
      </c>
      <c r="F3070" s="6" t="e">
        <f t="shared" si="291"/>
        <v>#VALUE!</v>
      </c>
      <c r="H3070" s="6" t="str">
        <f>IFERROR(IF(Table1[[#This Row],[Multi-lens? 1]]="No", 1, IF(Table1[[#This Row],[Multi-lens? 1]]="Dual", 2, IF(Table1[[#This Row],[Multi-lens? 1]]="Quad", 4, ""))),"")</f>
        <v/>
      </c>
      <c r="I3070" s="9" t="str">
        <f>IFERROR(Table1[[#This Row],[Name]],"")</f>
        <v/>
      </c>
      <c r="K3070" s="3" t="str">
        <f t="shared" si="286"/>
        <v/>
      </c>
      <c r="M3070" s="4" t="e">
        <f>IF(Table1[[#This Row],[Import to Gateway Calculator?]]="Yes",IFERROR(Table1[[#This Row],[Streaming Resolution '[MP']]],""),0)</f>
        <v>#VALUE!</v>
      </c>
      <c r="N3070" s="4" t="e">
        <f>IF(Table1[[#This Row],[Import to Gateway Calculator?]]="Yes",IFERROR(Table1[[#This Row],[Recording Resolution '[MP']]],""),0)</f>
        <v>#VALUE!</v>
      </c>
      <c r="O3070" s="4" t="e">
        <f>IF(Table1[[#This Row],[Import to Gateway Calculator?]]="Yes",IFERROR(Table1[[#This Row],[Frame Rate '[FPS'] 1]],""),0)</f>
        <v>#VALUE!</v>
      </c>
      <c r="P3070" s="4" t="e">
        <f>IF(Table1[[#This Row],[Import to Gateway Calculator?]]="Yes",IFERROR(Table1[[#This Row],[Days of Storage 1]],""),0)</f>
        <v>#VALUE!</v>
      </c>
    </row>
    <row r="3071" spans="1:16" x14ac:dyDescent="0.25">
      <c r="A3071" s="5" t="e">
        <f t="shared" si="287"/>
        <v>#VALUE!</v>
      </c>
      <c r="B3071" s="6" t="str">
        <f>IFERROR(IF(Table1[[#This Row],[Multi-lens? 1]]="No", 1, IF(Table1[[#This Row],[Multi-lens? 1]]="Dual", 2, IF(Table1[[#This Row],[Multi-lens? 1]]="Quad", 4, ""))),"")</f>
        <v/>
      </c>
      <c r="C3071" s="6" t="e">
        <f t="shared" si="288"/>
        <v>#VALUE!</v>
      </c>
      <c r="D3071" s="6" t="e">
        <f t="shared" si="289"/>
        <v>#VALUE!</v>
      </c>
      <c r="E3071" s="6" t="e">
        <f t="shared" si="290"/>
        <v>#VALUE!</v>
      </c>
      <c r="F3071" s="6" t="e">
        <f t="shared" si="291"/>
        <v>#VALUE!</v>
      </c>
      <c r="H3071" s="6" t="str">
        <f>IFERROR(IF(Table1[[#This Row],[Multi-lens? 1]]="No", 1, IF(Table1[[#This Row],[Multi-lens? 1]]="Dual", 2, IF(Table1[[#This Row],[Multi-lens? 1]]="Quad", 4, ""))),"")</f>
        <v/>
      </c>
      <c r="I3071" s="9" t="str">
        <f>IFERROR(Table1[[#This Row],[Name]],"")</f>
        <v/>
      </c>
      <c r="K3071" s="3" t="str">
        <f t="shared" si="286"/>
        <v/>
      </c>
      <c r="M3071" s="4" t="e">
        <f>IF(Table1[[#This Row],[Import to Gateway Calculator?]]="Yes",IFERROR(Table1[[#This Row],[Streaming Resolution '[MP']]],""),0)</f>
        <v>#VALUE!</v>
      </c>
      <c r="N3071" s="4" t="e">
        <f>IF(Table1[[#This Row],[Import to Gateway Calculator?]]="Yes",IFERROR(Table1[[#This Row],[Recording Resolution '[MP']]],""),0)</f>
        <v>#VALUE!</v>
      </c>
      <c r="O3071" s="4" t="e">
        <f>IF(Table1[[#This Row],[Import to Gateway Calculator?]]="Yes",IFERROR(Table1[[#This Row],[Frame Rate '[FPS'] 1]],""),0)</f>
        <v>#VALUE!</v>
      </c>
      <c r="P3071" s="4" t="e">
        <f>IF(Table1[[#This Row],[Import to Gateway Calculator?]]="Yes",IFERROR(Table1[[#This Row],[Days of Storage 1]],""),0)</f>
        <v>#VALUE!</v>
      </c>
    </row>
    <row r="3072" spans="1:16" x14ac:dyDescent="0.25">
      <c r="A3072" s="5" t="e">
        <f t="shared" si="287"/>
        <v>#VALUE!</v>
      </c>
      <c r="B3072" s="6" t="str">
        <f>IFERROR(IF(Table1[[#This Row],[Multi-lens? 1]]="No", 1, IF(Table1[[#This Row],[Multi-lens? 1]]="Dual", 2, IF(Table1[[#This Row],[Multi-lens? 1]]="Quad", 4, ""))),"")</f>
        <v/>
      </c>
      <c r="C3072" s="6" t="e">
        <f t="shared" si="288"/>
        <v>#VALUE!</v>
      </c>
      <c r="D3072" s="6" t="e">
        <f t="shared" si="289"/>
        <v>#VALUE!</v>
      </c>
      <c r="E3072" s="6" t="e">
        <f t="shared" si="290"/>
        <v>#VALUE!</v>
      </c>
      <c r="F3072" s="6" t="e">
        <f t="shared" si="291"/>
        <v>#VALUE!</v>
      </c>
      <c r="H3072" s="6" t="str">
        <f>IFERROR(IF(Table1[[#This Row],[Multi-lens? 1]]="No", 1, IF(Table1[[#This Row],[Multi-lens? 1]]="Dual", 2, IF(Table1[[#This Row],[Multi-lens? 1]]="Quad", 4, ""))),"")</f>
        <v/>
      </c>
      <c r="I3072" s="9" t="str">
        <f>IFERROR(Table1[[#This Row],[Name]],"")</f>
        <v/>
      </c>
      <c r="K3072" s="3" t="str">
        <f t="shared" si="286"/>
        <v/>
      </c>
      <c r="M3072" s="4" t="e">
        <f>IF(Table1[[#This Row],[Import to Gateway Calculator?]]="Yes",IFERROR(Table1[[#This Row],[Streaming Resolution '[MP']]],""),0)</f>
        <v>#VALUE!</v>
      </c>
      <c r="N3072" s="4" t="e">
        <f>IF(Table1[[#This Row],[Import to Gateway Calculator?]]="Yes",IFERROR(Table1[[#This Row],[Recording Resolution '[MP']]],""),0)</f>
        <v>#VALUE!</v>
      </c>
      <c r="O3072" s="4" t="e">
        <f>IF(Table1[[#This Row],[Import to Gateway Calculator?]]="Yes",IFERROR(Table1[[#This Row],[Frame Rate '[FPS'] 1]],""),0)</f>
        <v>#VALUE!</v>
      </c>
      <c r="P3072" s="4" t="e">
        <f>IF(Table1[[#This Row],[Import to Gateway Calculator?]]="Yes",IFERROR(Table1[[#This Row],[Days of Storage 1]],""),0)</f>
        <v>#VALUE!</v>
      </c>
    </row>
    <row r="3073" spans="1:16" x14ac:dyDescent="0.25">
      <c r="A3073" s="5" t="e">
        <f t="shared" si="287"/>
        <v>#VALUE!</v>
      </c>
      <c r="B3073" s="6" t="str">
        <f>IFERROR(IF(Table1[[#This Row],[Multi-lens? 1]]="No", 1, IF(Table1[[#This Row],[Multi-lens? 1]]="Dual", 2, IF(Table1[[#This Row],[Multi-lens? 1]]="Quad", 4, ""))),"")</f>
        <v/>
      </c>
      <c r="C3073" s="6" t="e">
        <f t="shared" si="288"/>
        <v>#VALUE!</v>
      </c>
      <c r="D3073" s="6" t="e">
        <f t="shared" si="289"/>
        <v>#VALUE!</v>
      </c>
      <c r="E3073" s="6" t="e">
        <f t="shared" si="290"/>
        <v>#VALUE!</v>
      </c>
      <c r="F3073" s="6" t="e">
        <f t="shared" si="291"/>
        <v>#VALUE!</v>
      </c>
      <c r="H3073" s="6" t="str">
        <f>IFERROR(IF(Table1[[#This Row],[Multi-lens? 1]]="No", 1, IF(Table1[[#This Row],[Multi-lens? 1]]="Dual", 2, IF(Table1[[#This Row],[Multi-lens? 1]]="Quad", 4, ""))),"")</f>
        <v/>
      </c>
      <c r="I3073" s="9" t="str">
        <f>IFERROR(Table1[[#This Row],[Name]],"")</f>
        <v/>
      </c>
      <c r="K3073" s="3" t="str">
        <f t="shared" si="286"/>
        <v/>
      </c>
      <c r="M3073" s="4" t="e">
        <f>IF(Table1[[#This Row],[Import to Gateway Calculator?]]="Yes",IFERROR(Table1[[#This Row],[Streaming Resolution '[MP']]],""),0)</f>
        <v>#VALUE!</v>
      </c>
      <c r="N3073" s="4" t="e">
        <f>IF(Table1[[#This Row],[Import to Gateway Calculator?]]="Yes",IFERROR(Table1[[#This Row],[Recording Resolution '[MP']]],""),0)</f>
        <v>#VALUE!</v>
      </c>
      <c r="O3073" s="4" t="e">
        <f>IF(Table1[[#This Row],[Import to Gateway Calculator?]]="Yes",IFERROR(Table1[[#This Row],[Frame Rate '[FPS'] 1]],""),0)</f>
        <v>#VALUE!</v>
      </c>
      <c r="P3073" s="4" t="e">
        <f>IF(Table1[[#This Row],[Import to Gateway Calculator?]]="Yes",IFERROR(Table1[[#This Row],[Days of Storage 1]],""),0)</f>
        <v>#VALUE!</v>
      </c>
    </row>
    <row r="3074" spans="1:16" x14ac:dyDescent="0.25">
      <c r="A3074" s="5" t="e">
        <f t="shared" si="287"/>
        <v>#VALUE!</v>
      </c>
      <c r="B3074" s="6" t="str">
        <f>IFERROR(IF(Table1[[#This Row],[Multi-lens? 1]]="No", 1, IF(Table1[[#This Row],[Multi-lens? 1]]="Dual", 2, IF(Table1[[#This Row],[Multi-lens? 1]]="Quad", 4, ""))),"")</f>
        <v/>
      </c>
      <c r="C3074" s="6" t="e">
        <f t="shared" si="288"/>
        <v>#VALUE!</v>
      </c>
      <c r="D3074" s="6" t="e">
        <f t="shared" si="289"/>
        <v>#VALUE!</v>
      </c>
      <c r="E3074" s="6" t="e">
        <f t="shared" si="290"/>
        <v>#VALUE!</v>
      </c>
      <c r="F3074" s="6" t="e">
        <f t="shared" si="291"/>
        <v>#VALUE!</v>
      </c>
      <c r="H3074" s="6" t="str">
        <f>IFERROR(IF(Table1[[#This Row],[Multi-lens? 1]]="No", 1, IF(Table1[[#This Row],[Multi-lens? 1]]="Dual", 2, IF(Table1[[#This Row],[Multi-lens? 1]]="Quad", 4, ""))),"")</f>
        <v/>
      </c>
      <c r="I3074" s="9" t="str">
        <f>IFERROR(Table1[[#This Row],[Name]],"")</f>
        <v/>
      </c>
      <c r="K3074" s="3" t="str">
        <f t="shared" si="286"/>
        <v/>
      </c>
      <c r="M3074" s="4" t="e">
        <f>IF(Table1[[#This Row],[Import to Gateway Calculator?]]="Yes",IFERROR(Table1[[#This Row],[Streaming Resolution '[MP']]],""),0)</f>
        <v>#VALUE!</v>
      </c>
      <c r="N3074" s="4" t="e">
        <f>IF(Table1[[#This Row],[Import to Gateway Calculator?]]="Yes",IFERROR(Table1[[#This Row],[Recording Resolution '[MP']]],""),0)</f>
        <v>#VALUE!</v>
      </c>
      <c r="O3074" s="4" t="e">
        <f>IF(Table1[[#This Row],[Import to Gateway Calculator?]]="Yes",IFERROR(Table1[[#This Row],[Frame Rate '[FPS'] 1]],""),0)</f>
        <v>#VALUE!</v>
      </c>
      <c r="P3074" s="4" t="e">
        <f>IF(Table1[[#This Row],[Import to Gateway Calculator?]]="Yes",IFERROR(Table1[[#This Row],[Days of Storage 1]],""),0)</f>
        <v>#VALUE!</v>
      </c>
    </row>
    <row r="3075" spans="1:16" x14ac:dyDescent="0.25">
      <c r="A3075" s="5" t="e">
        <f t="shared" si="287"/>
        <v>#VALUE!</v>
      </c>
      <c r="B3075" s="6" t="str">
        <f>IFERROR(IF(Table1[[#This Row],[Multi-lens? 1]]="No", 1, IF(Table1[[#This Row],[Multi-lens? 1]]="Dual", 2, IF(Table1[[#This Row],[Multi-lens? 1]]="Quad", 4, ""))),"")</f>
        <v/>
      </c>
      <c r="C3075" s="6" t="e">
        <f t="shared" si="288"/>
        <v>#VALUE!</v>
      </c>
      <c r="D3075" s="6" t="e">
        <f t="shared" si="289"/>
        <v>#VALUE!</v>
      </c>
      <c r="E3075" s="6" t="e">
        <f t="shared" si="290"/>
        <v>#VALUE!</v>
      </c>
      <c r="F3075" s="6" t="e">
        <f t="shared" si="291"/>
        <v>#VALUE!</v>
      </c>
      <c r="H3075" s="6" t="str">
        <f>IFERROR(IF(Table1[[#This Row],[Multi-lens? 1]]="No", 1, IF(Table1[[#This Row],[Multi-lens? 1]]="Dual", 2, IF(Table1[[#This Row],[Multi-lens? 1]]="Quad", 4, ""))),"")</f>
        <v/>
      </c>
      <c r="I3075" s="9" t="str">
        <f>IFERROR(Table1[[#This Row],[Name]],"")</f>
        <v/>
      </c>
      <c r="K3075" s="3" t="str">
        <f t="shared" ref="K3075:K3138" si="292">IFERROR(IF(I3075=0,"",I3075),"")</f>
        <v/>
      </c>
      <c r="M3075" s="4" t="e">
        <f>IF(Table1[[#This Row],[Import to Gateway Calculator?]]="Yes",IFERROR(Table1[[#This Row],[Streaming Resolution '[MP']]],""),0)</f>
        <v>#VALUE!</v>
      </c>
      <c r="N3075" s="4" t="e">
        <f>IF(Table1[[#This Row],[Import to Gateway Calculator?]]="Yes",IFERROR(Table1[[#This Row],[Recording Resolution '[MP']]],""),0)</f>
        <v>#VALUE!</v>
      </c>
      <c r="O3075" s="4" t="e">
        <f>IF(Table1[[#This Row],[Import to Gateway Calculator?]]="Yes",IFERROR(Table1[[#This Row],[Frame Rate '[FPS'] 1]],""),0)</f>
        <v>#VALUE!</v>
      </c>
      <c r="P3075" s="4" t="e">
        <f>IF(Table1[[#This Row],[Import to Gateway Calculator?]]="Yes",IFERROR(Table1[[#This Row],[Days of Storage 1]],""),0)</f>
        <v>#VALUE!</v>
      </c>
    </row>
    <row r="3076" spans="1:16" x14ac:dyDescent="0.25">
      <c r="A3076" s="5" t="e">
        <f t="shared" si="287"/>
        <v>#VALUE!</v>
      </c>
      <c r="B3076" s="6" t="str">
        <f>IFERROR(IF(Table1[[#This Row],[Multi-lens? 1]]="No", 1, IF(Table1[[#This Row],[Multi-lens? 1]]="Dual", 2, IF(Table1[[#This Row],[Multi-lens? 1]]="Quad", 4, ""))),"")</f>
        <v/>
      </c>
      <c r="C3076" s="6" t="e">
        <f t="shared" si="288"/>
        <v>#VALUE!</v>
      </c>
      <c r="D3076" s="6" t="e">
        <f t="shared" si="289"/>
        <v>#VALUE!</v>
      </c>
      <c r="E3076" s="6" t="e">
        <f t="shared" si="290"/>
        <v>#VALUE!</v>
      </c>
      <c r="F3076" s="6" t="e">
        <f t="shared" si="291"/>
        <v>#VALUE!</v>
      </c>
      <c r="H3076" s="6" t="str">
        <f>IFERROR(IF(Table1[[#This Row],[Multi-lens? 1]]="No", 1, IF(Table1[[#This Row],[Multi-lens? 1]]="Dual", 2, IF(Table1[[#This Row],[Multi-lens? 1]]="Quad", 4, ""))),"")</f>
        <v/>
      </c>
      <c r="I3076" s="9" t="str">
        <f>IFERROR(Table1[[#This Row],[Name]],"")</f>
        <v/>
      </c>
      <c r="K3076" s="3" t="str">
        <f t="shared" si="292"/>
        <v/>
      </c>
      <c r="M3076" s="4" t="e">
        <f>IF(Table1[[#This Row],[Import to Gateway Calculator?]]="Yes",IFERROR(Table1[[#This Row],[Streaming Resolution '[MP']]],""),0)</f>
        <v>#VALUE!</v>
      </c>
      <c r="N3076" s="4" t="e">
        <f>IF(Table1[[#This Row],[Import to Gateway Calculator?]]="Yes",IFERROR(Table1[[#This Row],[Recording Resolution '[MP']]],""),0)</f>
        <v>#VALUE!</v>
      </c>
      <c r="O3076" s="4" t="e">
        <f>IF(Table1[[#This Row],[Import to Gateway Calculator?]]="Yes",IFERROR(Table1[[#This Row],[Frame Rate '[FPS'] 1]],""),0)</f>
        <v>#VALUE!</v>
      </c>
      <c r="P3076" s="4" t="e">
        <f>IF(Table1[[#This Row],[Import to Gateway Calculator?]]="Yes",IFERROR(Table1[[#This Row],[Days of Storage 1]],""),0)</f>
        <v>#VALUE!</v>
      </c>
    </row>
    <row r="3077" spans="1:16" x14ac:dyDescent="0.25">
      <c r="A3077" s="5" t="e">
        <f t="shared" si="287"/>
        <v>#VALUE!</v>
      </c>
      <c r="B3077" s="6" t="str">
        <f>IFERROR(IF(Table1[[#This Row],[Multi-lens? 1]]="No", 1, IF(Table1[[#This Row],[Multi-lens? 1]]="Dual", 2, IF(Table1[[#This Row],[Multi-lens? 1]]="Quad", 4, ""))),"")</f>
        <v/>
      </c>
      <c r="C3077" s="6" t="e">
        <f t="shared" si="288"/>
        <v>#VALUE!</v>
      </c>
      <c r="D3077" s="6" t="e">
        <f t="shared" si="289"/>
        <v>#VALUE!</v>
      </c>
      <c r="E3077" s="6" t="e">
        <f t="shared" si="290"/>
        <v>#VALUE!</v>
      </c>
      <c r="F3077" s="6" t="e">
        <f t="shared" si="291"/>
        <v>#VALUE!</v>
      </c>
      <c r="H3077" s="6" t="str">
        <f>IFERROR(IF(Table1[[#This Row],[Multi-lens? 1]]="No", 1, IF(Table1[[#This Row],[Multi-lens? 1]]="Dual", 2, IF(Table1[[#This Row],[Multi-lens? 1]]="Quad", 4, ""))),"")</f>
        <v/>
      </c>
      <c r="I3077" s="9" t="str">
        <f>IFERROR(Table1[[#This Row],[Name]],"")</f>
        <v/>
      </c>
      <c r="K3077" s="3" t="str">
        <f t="shared" si="292"/>
        <v/>
      </c>
      <c r="M3077" s="4" t="e">
        <f>IF(Table1[[#This Row],[Import to Gateway Calculator?]]="Yes",IFERROR(Table1[[#This Row],[Streaming Resolution '[MP']]],""),0)</f>
        <v>#VALUE!</v>
      </c>
      <c r="N3077" s="4" t="e">
        <f>IF(Table1[[#This Row],[Import to Gateway Calculator?]]="Yes",IFERROR(Table1[[#This Row],[Recording Resolution '[MP']]],""),0)</f>
        <v>#VALUE!</v>
      </c>
      <c r="O3077" s="4" t="e">
        <f>IF(Table1[[#This Row],[Import to Gateway Calculator?]]="Yes",IFERROR(Table1[[#This Row],[Frame Rate '[FPS'] 1]],""),0)</f>
        <v>#VALUE!</v>
      </c>
      <c r="P3077" s="4" t="e">
        <f>IF(Table1[[#This Row],[Import to Gateway Calculator?]]="Yes",IFERROR(Table1[[#This Row],[Days of Storage 1]],""),0)</f>
        <v>#VALUE!</v>
      </c>
    </row>
    <row r="3078" spans="1:16" x14ac:dyDescent="0.25">
      <c r="A3078" s="5" t="e">
        <f t="shared" si="287"/>
        <v>#VALUE!</v>
      </c>
      <c r="B3078" s="6" t="str">
        <f>IFERROR(IF(Table1[[#This Row],[Multi-lens? 1]]="No", 1, IF(Table1[[#This Row],[Multi-lens? 1]]="Dual", 2, IF(Table1[[#This Row],[Multi-lens? 1]]="Quad", 4, ""))),"")</f>
        <v/>
      </c>
      <c r="C3078" s="6" t="e">
        <f t="shared" si="288"/>
        <v>#VALUE!</v>
      </c>
      <c r="D3078" s="6" t="e">
        <f t="shared" si="289"/>
        <v>#VALUE!</v>
      </c>
      <c r="E3078" s="6" t="e">
        <f t="shared" si="290"/>
        <v>#VALUE!</v>
      </c>
      <c r="F3078" s="6" t="e">
        <f t="shared" si="291"/>
        <v>#VALUE!</v>
      </c>
      <c r="H3078" s="6" t="str">
        <f>IFERROR(IF(Table1[[#This Row],[Multi-lens? 1]]="No", 1, IF(Table1[[#This Row],[Multi-lens? 1]]="Dual", 2, IF(Table1[[#This Row],[Multi-lens? 1]]="Quad", 4, ""))),"")</f>
        <v/>
      </c>
      <c r="I3078" s="9" t="str">
        <f>IFERROR(Table1[[#This Row],[Name]],"")</f>
        <v/>
      </c>
      <c r="K3078" s="3" t="str">
        <f t="shared" si="292"/>
        <v/>
      </c>
      <c r="M3078" s="4" t="e">
        <f>IF(Table1[[#This Row],[Import to Gateway Calculator?]]="Yes",IFERROR(Table1[[#This Row],[Streaming Resolution '[MP']]],""),0)</f>
        <v>#VALUE!</v>
      </c>
      <c r="N3078" s="4" t="e">
        <f>IF(Table1[[#This Row],[Import to Gateway Calculator?]]="Yes",IFERROR(Table1[[#This Row],[Recording Resolution '[MP']]],""),0)</f>
        <v>#VALUE!</v>
      </c>
      <c r="O3078" s="4" t="e">
        <f>IF(Table1[[#This Row],[Import to Gateway Calculator?]]="Yes",IFERROR(Table1[[#This Row],[Frame Rate '[FPS'] 1]],""),0)</f>
        <v>#VALUE!</v>
      </c>
      <c r="P3078" s="4" t="e">
        <f>IF(Table1[[#This Row],[Import to Gateway Calculator?]]="Yes",IFERROR(Table1[[#This Row],[Days of Storage 1]],""),0)</f>
        <v>#VALUE!</v>
      </c>
    </row>
    <row r="3079" spans="1:16" x14ac:dyDescent="0.25">
      <c r="A3079" s="5" t="e">
        <f t="shared" ref="A3079:A3142" si="293">IF(D3079=0,"",K3079)</f>
        <v>#VALUE!</v>
      </c>
      <c r="B3079" s="6" t="str">
        <f>IFERROR(IF(Table1[[#This Row],[Multi-lens? 1]]="No", 1, IF(Table1[[#This Row],[Multi-lens? 1]]="Dual", 2, IF(Table1[[#This Row],[Multi-lens? 1]]="Quad", 4, ""))),"")</f>
        <v/>
      </c>
      <c r="C3079" s="6" t="e">
        <f t="shared" ref="C3079:C3142" si="294">M3079</f>
        <v>#VALUE!</v>
      </c>
      <c r="D3079" s="6" t="e">
        <f t="shared" ref="D3079:D3142" si="295">N3079</f>
        <v>#VALUE!</v>
      </c>
      <c r="E3079" s="6" t="e">
        <f t="shared" ref="E3079:E3142" si="296">O3079</f>
        <v>#VALUE!</v>
      </c>
      <c r="F3079" s="6" t="e">
        <f t="shared" ref="F3079:F3142" si="297">P3079</f>
        <v>#VALUE!</v>
      </c>
      <c r="H3079" s="6" t="str">
        <f>IFERROR(IF(Table1[[#This Row],[Multi-lens? 1]]="No", 1, IF(Table1[[#This Row],[Multi-lens? 1]]="Dual", 2, IF(Table1[[#This Row],[Multi-lens? 1]]="Quad", 4, ""))),"")</f>
        <v/>
      </c>
      <c r="I3079" s="9" t="str">
        <f>IFERROR(Table1[[#This Row],[Name]],"")</f>
        <v/>
      </c>
      <c r="K3079" s="3" t="str">
        <f t="shared" si="292"/>
        <v/>
      </c>
      <c r="M3079" s="4" t="e">
        <f>IF(Table1[[#This Row],[Import to Gateway Calculator?]]="Yes",IFERROR(Table1[[#This Row],[Streaming Resolution '[MP']]],""),0)</f>
        <v>#VALUE!</v>
      </c>
      <c r="N3079" s="4" t="e">
        <f>IF(Table1[[#This Row],[Import to Gateway Calculator?]]="Yes",IFERROR(Table1[[#This Row],[Recording Resolution '[MP']]],""),0)</f>
        <v>#VALUE!</v>
      </c>
      <c r="O3079" s="4" t="e">
        <f>IF(Table1[[#This Row],[Import to Gateway Calculator?]]="Yes",IFERROR(Table1[[#This Row],[Frame Rate '[FPS'] 1]],""),0)</f>
        <v>#VALUE!</v>
      </c>
      <c r="P3079" s="4" t="e">
        <f>IF(Table1[[#This Row],[Import to Gateway Calculator?]]="Yes",IFERROR(Table1[[#This Row],[Days of Storage 1]],""),0)</f>
        <v>#VALUE!</v>
      </c>
    </row>
    <row r="3080" spans="1:16" x14ac:dyDescent="0.25">
      <c r="A3080" s="5" t="e">
        <f t="shared" si="293"/>
        <v>#VALUE!</v>
      </c>
      <c r="B3080" s="6" t="str">
        <f>IFERROR(IF(Table1[[#This Row],[Multi-lens? 1]]="No", 1, IF(Table1[[#This Row],[Multi-lens? 1]]="Dual", 2, IF(Table1[[#This Row],[Multi-lens? 1]]="Quad", 4, ""))),"")</f>
        <v/>
      </c>
      <c r="C3080" s="6" t="e">
        <f t="shared" si="294"/>
        <v>#VALUE!</v>
      </c>
      <c r="D3080" s="6" t="e">
        <f t="shared" si="295"/>
        <v>#VALUE!</v>
      </c>
      <c r="E3080" s="6" t="e">
        <f t="shared" si="296"/>
        <v>#VALUE!</v>
      </c>
      <c r="F3080" s="6" t="e">
        <f t="shared" si="297"/>
        <v>#VALUE!</v>
      </c>
      <c r="H3080" s="6" t="str">
        <f>IFERROR(IF(Table1[[#This Row],[Multi-lens? 1]]="No", 1, IF(Table1[[#This Row],[Multi-lens? 1]]="Dual", 2, IF(Table1[[#This Row],[Multi-lens? 1]]="Quad", 4, ""))),"")</f>
        <v/>
      </c>
      <c r="I3080" s="9" t="str">
        <f>IFERROR(Table1[[#This Row],[Name]],"")</f>
        <v/>
      </c>
      <c r="K3080" s="3" t="str">
        <f t="shared" si="292"/>
        <v/>
      </c>
      <c r="M3080" s="4" t="e">
        <f>IF(Table1[[#This Row],[Import to Gateway Calculator?]]="Yes",IFERROR(Table1[[#This Row],[Streaming Resolution '[MP']]],""),0)</f>
        <v>#VALUE!</v>
      </c>
      <c r="N3080" s="4" t="e">
        <f>IF(Table1[[#This Row],[Import to Gateway Calculator?]]="Yes",IFERROR(Table1[[#This Row],[Recording Resolution '[MP']]],""),0)</f>
        <v>#VALUE!</v>
      </c>
      <c r="O3080" s="4" t="e">
        <f>IF(Table1[[#This Row],[Import to Gateway Calculator?]]="Yes",IFERROR(Table1[[#This Row],[Frame Rate '[FPS'] 1]],""),0)</f>
        <v>#VALUE!</v>
      </c>
      <c r="P3080" s="4" t="e">
        <f>IF(Table1[[#This Row],[Import to Gateway Calculator?]]="Yes",IFERROR(Table1[[#This Row],[Days of Storage 1]],""),0)</f>
        <v>#VALUE!</v>
      </c>
    </row>
    <row r="3081" spans="1:16" x14ac:dyDescent="0.25">
      <c r="A3081" s="5" t="e">
        <f t="shared" si="293"/>
        <v>#VALUE!</v>
      </c>
      <c r="B3081" s="6" t="str">
        <f>IFERROR(IF(Table1[[#This Row],[Multi-lens? 1]]="No", 1, IF(Table1[[#This Row],[Multi-lens? 1]]="Dual", 2, IF(Table1[[#This Row],[Multi-lens? 1]]="Quad", 4, ""))),"")</f>
        <v/>
      </c>
      <c r="C3081" s="6" t="e">
        <f t="shared" si="294"/>
        <v>#VALUE!</v>
      </c>
      <c r="D3081" s="6" t="e">
        <f t="shared" si="295"/>
        <v>#VALUE!</v>
      </c>
      <c r="E3081" s="6" t="e">
        <f t="shared" si="296"/>
        <v>#VALUE!</v>
      </c>
      <c r="F3081" s="6" t="e">
        <f t="shared" si="297"/>
        <v>#VALUE!</v>
      </c>
      <c r="H3081" s="6" t="str">
        <f>IFERROR(IF(Table1[[#This Row],[Multi-lens? 1]]="No", 1, IF(Table1[[#This Row],[Multi-lens? 1]]="Dual", 2, IF(Table1[[#This Row],[Multi-lens? 1]]="Quad", 4, ""))),"")</f>
        <v/>
      </c>
      <c r="I3081" s="9" t="str">
        <f>IFERROR(Table1[[#This Row],[Name]],"")</f>
        <v/>
      </c>
      <c r="K3081" s="3" t="str">
        <f t="shared" si="292"/>
        <v/>
      </c>
      <c r="M3081" s="4" t="e">
        <f>IF(Table1[[#This Row],[Import to Gateway Calculator?]]="Yes",IFERROR(Table1[[#This Row],[Streaming Resolution '[MP']]],""),0)</f>
        <v>#VALUE!</v>
      </c>
      <c r="N3081" s="4" t="e">
        <f>IF(Table1[[#This Row],[Import to Gateway Calculator?]]="Yes",IFERROR(Table1[[#This Row],[Recording Resolution '[MP']]],""),0)</f>
        <v>#VALUE!</v>
      </c>
      <c r="O3081" s="4" t="e">
        <f>IF(Table1[[#This Row],[Import to Gateway Calculator?]]="Yes",IFERROR(Table1[[#This Row],[Frame Rate '[FPS'] 1]],""),0)</f>
        <v>#VALUE!</v>
      </c>
      <c r="P3081" s="4" t="e">
        <f>IF(Table1[[#This Row],[Import to Gateway Calculator?]]="Yes",IFERROR(Table1[[#This Row],[Days of Storage 1]],""),0)</f>
        <v>#VALUE!</v>
      </c>
    </row>
    <row r="3082" spans="1:16" x14ac:dyDescent="0.25">
      <c r="A3082" s="5" t="e">
        <f t="shared" si="293"/>
        <v>#VALUE!</v>
      </c>
      <c r="B3082" s="6" t="str">
        <f>IFERROR(IF(Table1[[#This Row],[Multi-lens? 1]]="No", 1, IF(Table1[[#This Row],[Multi-lens? 1]]="Dual", 2, IF(Table1[[#This Row],[Multi-lens? 1]]="Quad", 4, ""))),"")</f>
        <v/>
      </c>
      <c r="C3082" s="6" t="e">
        <f t="shared" si="294"/>
        <v>#VALUE!</v>
      </c>
      <c r="D3082" s="6" t="e">
        <f t="shared" si="295"/>
        <v>#VALUE!</v>
      </c>
      <c r="E3082" s="6" t="e">
        <f t="shared" si="296"/>
        <v>#VALUE!</v>
      </c>
      <c r="F3082" s="6" t="e">
        <f t="shared" si="297"/>
        <v>#VALUE!</v>
      </c>
      <c r="H3082" s="6" t="str">
        <f>IFERROR(IF(Table1[[#This Row],[Multi-lens? 1]]="No", 1, IF(Table1[[#This Row],[Multi-lens? 1]]="Dual", 2, IF(Table1[[#This Row],[Multi-lens? 1]]="Quad", 4, ""))),"")</f>
        <v/>
      </c>
      <c r="I3082" s="9" t="str">
        <f>IFERROR(Table1[[#This Row],[Name]],"")</f>
        <v/>
      </c>
      <c r="K3082" s="3" t="str">
        <f t="shared" si="292"/>
        <v/>
      </c>
      <c r="M3082" s="4" t="e">
        <f>IF(Table1[[#This Row],[Import to Gateway Calculator?]]="Yes",IFERROR(Table1[[#This Row],[Streaming Resolution '[MP']]],""),0)</f>
        <v>#VALUE!</v>
      </c>
      <c r="N3082" s="4" t="e">
        <f>IF(Table1[[#This Row],[Import to Gateway Calculator?]]="Yes",IFERROR(Table1[[#This Row],[Recording Resolution '[MP']]],""),0)</f>
        <v>#VALUE!</v>
      </c>
      <c r="O3082" s="4" t="e">
        <f>IF(Table1[[#This Row],[Import to Gateway Calculator?]]="Yes",IFERROR(Table1[[#This Row],[Frame Rate '[FPS'] 1]],""),0)</f>
        <v>#VALUE!</v>
      </c>
      <c r="P3082" s="4" t="e">
        <f>IF(Table1[[#This Row],[Import to Gateway Calculator?]]="Yes",IFERROR(Table1[[#This Row],[Days of Storage 1]],""),0)</f>
        <v>#VALUE!</v>
      </c>
    </row>
    <row r="3083" spans="1:16" x14ac:dyDescent="0.25">
      <c r="A3083" s="5" t="e">
        <f t="shared" si="293"/>
        <v>#VALUE!</v>
      </c>
      <c r="B3083" s="6" t="str">
        <f>IFERROR(IF(Table1[[#This Row],[Multi-lens? 1]]="No", 1, IF(Table1[[#This Row],[Multi-lens? 1]]="Dual", 2, IF(Table1[[#This Row],[Multi-lens? 1]]="Quad", 4, ""))),"")</f>
        <v/>
      </c>
      <c r="C3083" s="6" t="e">
        <f t="shared" si="294"/>
        <v>#VALUE!</v>
      </c>
      <c r="D3083" s="6" t="e">
        <f t="shared" si="295"/>
        <v>#VALUE!</v>
      </c>
      <c r="E3083" s="6" t="e">
        <f t="shared" si="296"/>
        <v>#VALUE!</v>
      </c>
      <c r="F3083" s="6" t="e">
        <f t="shared" si="297"/>
        <v>#VALUE!</v>
      </c>
      <c r="H3083" s="6" t="str">
        <f>IFERROR(IF(Table1[[#This Row],[Multi-lens? 1]]="No", 1, IF(Table1[[#This Row],[Multi-lens? 1]]="Dual", 2, IF(Table1[[#This Row],[Multi-lens? 1]]="Quad", 4, ""))),"")</f>
        <v/>
      </c>
      <c r="I3083" s="9" t="str">
        <f>IFERROR(Table1[[#This Row],[Name]],"")</f>
        <v/>
      </c>
      <c r="K3083" s="3" t="str">
        <f t="shared" si="292"/>
        <v/>
      </c>
      <c r="M3083" s="4" t="e">
        <f>IF(Table1[[#This Row],[Import to Gateway Calculator?]]="Yes",IFERROR(Table1[[#This Row],[Streaming Resolution '[MP']]],""),0)</f>
        <v>#VALUE!</v>
      </c>
      <c r="N3083" s="4" t="e">
        <f>IF(Table1[[#This Row],[Import to Gateway Calculator?]]="Yes",IFERROR(Table1[[#This Row],[Recording Resolution '[MP']]],""),0)</f>
        <v>#VALUE!</v>
      </c>
      <c r="O3083" s="4" t="e">
        <f>IF(Table1[[#This Row],[Import to Gateway Calculator?]]="Yes",IFERROR(Table1[[#This Row],[Frame Rate '[FPS'] 1]],""),0)</f>
        <v>#VALUE!</v>
      </c>
      <c r="P3083" s="4" t="e">
        <f>IF(Table1[[#This Row],[Import to Gateway Calculator?]]="Yes",IFERROR(Table1[[#This Row],[Days of Storage 1]],""),0)</f>
        <v>#VALUE!</v>
      </c>
    </row>
    <row r="3084" spans="1:16" x14ac:dyDescent="0.25">
      <c r="A3084" s="5" t="e">
        <f t="shared" si="293"/>
        <v>#VALUE!</v>
      </c>
      <c r="B3084" s="6" t="str">
        <f>IFERROR(IF(Table1[[#This Row],[Multi-lens? 1]]="No", 1, IF(Table1[[#This Row],[Multi-lens? 1]]="Dual", 2, IF(Table1[[#This Row],[Multi-lens? 1]]="Quad", 4, ""))),"")</f>
        <v/>
      </c>
      <c r="C3084" s="6" t="e">
        <f t="shared" si="294"/>
        <v>#VALUE!</v>
      </c>
      <c r="D3084" s="6" t="e">
        <f t="shared" si="295"/>
        <v>#VALUE!</v>
      </c>
      <c r="E3084" s="6" t="e">
        <f t="shared" si="296"/>
        <v>#VALUE!</v>
      </c>
      <c r="F3084" s="6" t="e">
        <f t="shared" si="297"/>
        <v>#VALUE!</v>
      </c>
      <c r="H3084" s="6" t="str">
        <f>IFERROR(IF(Table1[[#This Row],[Multi-lens? 1]]="No", 1, IF(Table1[[#This Row],[Multi-lens? 1]]="Dual", 2, IF(Table1[[#This Row],[Multi-lens? 1]]="Quad", 4, ""))),"")</f>
        <v/>
      </c>
      <c r="I3084" s="9" t="str">
        <f>IFERROR(Table1[[#This Row],[Name]],"")</f>
        <v/>
      </c>
      <c r="K3084" s="3" t="str">
        <f t="shared" si="292"/>
        <v/>
      </c>
      <c r="M3084" s="4" t="e">
        <f>IF(Table1[[#This Row],[Import to Gateway Calculator?]]="Yes",IFERROR(Table1[[#This Row],[Streaming Resolution '[MP']]],""),0)</f>
        <v>#VALUE!</v>
      </c>
      <c r="N3084" s="4" t="e">
        <f>IF(Table1[[#This Row],[Import to Gateway Calculator?]]="Yes",IFERROR(Table1[[#This Row],[Recording Resolution '[MP']]],""),0)</f>
        <v>#VALUE!</v>
      </c>
      <c r="O3084" s="4" t="e">
        <f>IF(Table1[[#This Row],[Import to Gateway Calculator?]]="Yes",IFERROR(Table1[[#This Row],[Frame Rate '[FPS'] 1]],""),0)</f>
        <v>#VALUE!</v>
      </c>
      <c r="P3084" s="4" t="e">
        <f>IF(Table1[[#This Row],[Import to Gateway Calculator?]]="Yes",IFERROR(Table1[[#This Row],[Days of Storage 1]],""),0)</f>
        <v>#VALUE!</v>
      </c>
    </row>
    <row r="3085" spans="1:16" x14ac:dyDescent="0.25">
      <c r="A3085" s="5" t="e">
        <f t="shared" si="293"/>
        <v>#VALUE!</v>
      </c>
      <c r="B3085" s="6" t="str">
        <f>IFERROR(IF(Table1[[#This Row],[Multi-lens? 1]]="No", 1, IF(Table1[[#This Row],[Multi-lens? 1]]="Dual", 2, IF(Table1[[#This Row],[Multi-lens? 1]]="Quad", 4, ""))),"")</f>
        <v/>
      </c>
      <c r="C3085" s="6" t="e">
        <f t="shared" si="294"/>
        <v>#VALUE!</v>
      </c>
      <c r="D3085" s="6" t="e">
        <f t="shared" si="295"/>
        <v>#VALUE!</v>
      </c>
      <c r="E3085" s="6" t="e">
        <f t="shared" si="296"/>
        <v>#VALUE!</v>
      </c>
      <c r="F3085" s="6" t="e">
        <f t="shared" si="297"/>
        <v>#VALUE!</v>
      </c>
      <c r="H3085" s="6" t="str">
        <f>IFERROR(IF(Table1[[#This Row],[Multi-lens? 1]]="No", 1, IF(Table1[[#This Row],[Multi-lens? 1]]="Dual", 2, IF(Table1[[#This Row],[Multi-lens? 1]]="Quad", 4, ""))),"")</f>
        <v/>
      </c>
      <c r="I3085" s="9" t="str">
        <f>IFERROR(Table1[[#This Row],[Name]],"")</f>
        <v/>
      </c>
      <c r="K3085" s="3" t="str">
        <f t="shared" si="292"/>
        <v/>
      </c>
      <c r="M3085" s="4" t="e">
        <f>IF(Table1[[#This Row],[Import to Gateway Calculator?]]="Yes",IFERROR(Table1[[#This Row],[Streaming Resolution '[MP']]],""),0)</f>
        <v>#VALUE!</v>
      </c>
      <c r="N3085" s="4" t="e">
        <f>IF(Table1[[#This Row],[Import to Gateway Calculator?]]="Yes",IFERROR(Table1[[#This Row],[Recording Resolution '[MP']]],""),0)</f>
        <v>#VALUE!</v>
      </c>
      <c r="O3085" s="4" t="e">
        <f>IF(Table1[[#This Row],[Import to Gateway Calculator?]]="Yes",IFERROR(Table1[[#This Row],[Frame Rate '[FPS'] 1]],""),0)</f>
        <v>#VALUE!</v>
      </c>
      <c r="P3085" s="4" t="e">
        <f>IF(Table1[[#This Row],[Import to Gateway Calculator?]]="Yes",IFERROR(Table1[[#This Row],[Days of Storage 1]],""),0)</f>
        <v>#VALUE!</v>
      </c>
    </row>
    <row r="3086" spans="1:16" x14ac:dyDescent="0.25">
      <c r="A3086" s="5" t="e">
        <f t="shared" si="293"/>
        <v>#VALUE!</v>
      </c>
      <c r="B3086" s="6" t="str">
        <f>IFERROR(IF(Table1[[#This Row],[Multi-lens? 1]]="No", 1, IF(Table1[[#This Row],[Multi-lens? 1]]="Dual", 2, IF(Table1[[#This Row],[Multi-lens? 1]]="Quad", 4, ""))),"")</f>
        <v/>
      </c>
      <c r="C3086" s="6" t="e">
        <f t="shared" si="294"/>
        <v>#VALUE!</v>
      </c>
      <c r="D3086" s="6" t="e">
        <f t="shared" si="295"/>
        <v>#VALUE!</v>
      </c>
      <c r="E3086" s="6" t="e">
        <f t="shared" si="296"/>
        <v>#VALUE!</v>
      </c>
      <c r="F3086" s="6" t="e">
        <f t="shared" si="297"/>
        <v>#VALUE!</v>
      </c>
      <c r="H3086" s="6" t="str">
        <f>IFERROR(IF(Table1[[#This Row],[Multi-lens? 1]]="No", 1, IF(Table1[[#This Row],[Multi-lens? 1]]="Dual", 2, IF(Table1[[#This Row],[Multi-lens? 1]]="Quad", 4, ""))),"")</f>
        <v/>
      </c>
      <c r="I3086" s="9" t="str">
        <f>IFERROR(Table1[[#This Row],[Name]],"")</f>
        <v/>
      </c>
      <c r="K3086" s="3" t="str">
        <f t="shared" si="292"/>
        <v/>
      </c>
      <c r="M3086" s="4" t="e">
        <f>IF(Table1[[#This Row],[Import to Gateway Calculator?]]="Yes",IFERROR(Table1[[#This Row],[Streaming Resolution '[MP']]],""),0)</f>
        <v>#VALUE!</v>
      </c>
      <c r="N3086" s="4" t="e">
        <f>IF(Table1[[#This Row],[Import to Gateway Calculator?]]="Yes",IFERROR(Table1[[#This Row],[Recording Resolution '[MP']]],""),0)</f>
        <v>#VALUE!</v>
      </c>
      <c r="O3086" s="4" t="e">
        <f>IF(Table1[[#This Row],[Import to Gateway Calculator?]]="Yes",IFERROR(Table1[[#This Row],[Frame Rate '[FPS'] 1]],""),0)</f>
        <v>#VALUE!</v>
      </c>
      <c r="P3086" s="4" t="e">
        <f>IF(Table1[[#This Row],[Import to Gateway Calculator?]]="Yes",IFERROR(Table1[[#This Row],[Days of Storage 1]],""),0)</f>
        <v>#VALUE!</v>
      </c>
    </row>
    <row r="3087" spans="1:16" x14ac:dyDescent="0.25">
      <c r="A3087" s="5" t="e">
        <f t="shared" si="293"/>
        <v>#VALUE!</v>
      </c>
      <c r="B3087" s="6" t="str">
        <f>IFERROR(IF(Table1[[#This Row],[Multi-lens? 1]]="No", 1, IF(Table1[[#This Row],[Multi-lens? 1]]="Dual", 2, IF(Table1[[#This Row],[Multi-lens? 1]]="Quad", 4, ""))),"")</f>
        <v/>
      </c>
      <c r="C3087" s="6" t="e">
        <f t="shared" si="294"/>
        <v>#VALUE!</v>
      </c>
      <c r="D3087" s="6" t="e">
        <f t="shared" si="295"/>
        <v>#VALUE!</v>
      </c>
      <c r="E3087" s="6" t="e">
        <f t="shared" si="296"/>
        <v>#VALUE!</v>
      </c>
      <c r="F3087" s="6" t="e">
        <f t="shared" si="297"/>
        <v>#VALUE!</v>
      </c>
      <c r="H3087" s="6" t="str">
        <f>IFERROR(IF(Table1[[#This Row],[Multi-lens? 1]]="No", 1, IF(Table1[[#This Row],[Multi-lens? 1]]="Dual", 2, IF(Table1[[#This Row],[Multi-lens? 1]]="Quad", 4, ""))),"")</f>
        <v/>
      </c>
      <c r="I3087" s="9" t="str">
        <f>IFERROR(Table1[[#This Row],[Name]],"")</f>
        <v/>
      </c>
      <c r="K3087" s="3" t="str">
        <f t="shared" si="292"/>
        <v/>
      </c>
      <c r="M3087" s="4" t="e">
        <f>IF(Table1[[#This Row],[Import to Gateway Calculator?]]="Yes",IFERROR(Table1[[#This Row],[Streaming Resolution '[MP']]],""),0)</f>
        <v>#VALUE!</v>
      </c>
      <c r="N3087" s="4" t="e">
        <f>IF(Table1[[#This Row],[Import to Gateway Calculator?]]="Yes",IFERROR(Table1[[#This Row],[Recording Resolution '[MP']]],""),0)</f>
        <v>#VALUE!</v>
      </c>
      <c r="O3087" s="4" t="e">
        <f>IF(Table1[[#This Row],[Import to Gateway Calculator?]]="Yes",IFERROR(Table1[[#This Row],[Frame Rate '[FPS'] 1]],""),0)</f>
        <v>#VALUE!</v>
      </c>
      <c r="P3087" s="4" t="e">
        <f>IF(Table1[[#This Row],[Import to Gateway Calculator?]]="Yes",IFERROR(Table1[[#This Row],[Days of Storage 1]],""),0)</f>
        <v>#VALUE!</v>
      </c>
    </row>
    <row r="3088" spans="1:16" x14ac:dyDescent="0.25">
      <c r="A3088" s="5" t="e">
        <f t="shared" si="293"/>
        <v>#VALUE!</v>
      </c>
      <c r="B3088" s="6" t="str">
        <f>IFERROR(IF(Table1[[#This Row],[Multi-lens? 1]]="No", 1, IF(Table1[[#This Row],[Multi-lens? 1]]="Dual", 2, IF(Table1[[#This Row],[Multi-lens? 1]]="Quad", 4, ""))),"")</f>
        <v/>
      </c>
      <c r="C3088" s="6" t="e">
        <f t="shared" si="294"/>
        <v>#VALUE!</v>
      </c>
      <c r="D3088" s="6" t="e">
        <f t="shared" si="295"/>
        <v>#VALUE!</v>
      </c>
      <c r="E3088" s="6" t="e">
        <f t="shared" si="296"/>
        <v>#VALUE!</v>
      </c>
      <c r="F3088" s="6" t="e">
        <f t="shared" si="297"/>
        <v>#VALUE!</v>
      </c>
      <c r="H3088" s="6" t="str">
        <f>IFERROR(IF(Table1[[#This Row],[Multi-lens? 1]]="No", 1, IF(Table1[[#This Row],[Multi-lens? 1]]="Dual", 2, IF(Table1[[#This Row],[Multi-lens? 1]]="Quad", 4, ""))),"")</f>
        <v/>
      </c>
      <c r="I3088" s="9" t="str">
        <f>IFERROR(Table1[[#This Row],[Name]],"")</f>
        <v/>
      </c>
      <c r="K3088" s="3" t="str">
        <f t="shared" si="292"/>
        <v/>
      </c>
      <c r="M3088" s="4" t="e">
        <f>IF(Table1[[#This Row],[Import to Gateway Calculator?]]="Yes",IFERROR(Table1[[#This Row],[Streaming Resolution '[MP']]],""),0)</f>
        <v>#VALUE!</v>
      </c>
      <c r="N3088" s="4" t="e">
        <f>IF(Table1[[#This Row],[Import to Gateway Calculator?]]="Yes",IFERROR(Table1[[#This Row],[Recording Resolution '[MP']]],""),0)</f>
        <v>#VALUE!</v>
      </c>
      <c r="O3088" s="4" t="e">
        <f>IF(Table1[[#This Row],[Import to Gateway Calculator?]]="Yes",IFERROR(Table1[[#This Row],[Frame Rate '[FPS'] 1]],""),0)</f>
        <v>#VALUE!</v>
      </c>
      <c r="P3088" s="4" t="e">
        <f>IF(Table1[[#This Row],[Import to Gateway Calculator?]]="Yes",IFERROR(Table1[[#This Row],[Days of Storage 1]],""),0)</f>
        <v>#VALUE!</v>
      </c>
    </row>
    <row r="3089" spans="1:16" x14ac:dyDescent="0.25">
      <c r="A3089" s="5" t="e">
        <f t="shared" si="293"/>
        <v>#VALUE!</v>
      </c>
      <c r="B3089" s="6" t="str">
        <f>IFERROR(IF(Table1[[#This Row],[Multi-lens? 1]]="No", 1, IF(Table1[[#This Row],[Multi-lens? 1]]="Dual", 2, IF(Table1[[#This Row],[Multi-lens? 1]]="Quad", 4, ""))),"")</f>
        <v/>
      </c>
      <c r="C3089" s="6" t="e">
        <f t="shared" si="294"/>
        <v>#VALUE!</v>
      </c>
      <c r="D3089" s="6" t="e">
        <f t="shared" si="295"/>
        <v>#VALUE!</v>
      </c>
      <c r="E3089" s="6" t="e">
        <f t="shared" si="296"/>
        <v>#VALUE!</v>
      </c>
      <c r="F3089" s="6" t="e">
        <f t="shared" si="297"/>
        <v>#VALUE!</v>
      </c>
      <c r="H3089" s="6" t="str">
        <f>IFERROR(IF(Table1[[#This Row],[Multi-lens? 1]]="No", 1, IF(Table1[[#This Row],[Multi-lens? 1]]="Dual", 2, IF(Table1[[#This Row],[Multi-lens? 1]]="Quad", 4, ""))),"")</f>
        <v/>
      </c>
      <c r="I3089" s="9" t="str">
        <f>IFERROR(Table1[[#This Row],[Name]],"")</f>
        <v/>
      </c>
      <c r="K3089" s="3" t="str">
        <f t="shared" si="292"/>
        <v/>
      </c>
      <c r="M3089" s="4" t="e">
        <f>IF(Table1[[#This Row],[Import to Gateway Calculator?]]="Yes",IFERROR(Table1[[#This Row],[Streaming Resolution '[MP']]],""),0)</f>
        <v>#VALUE!</v>
      </c>
      <c r="N3089" s="4" t="e">
        <f>IF(Table1[[#This Row],[Import to Gateway Calculator?]]="Yes",IFERROR(Table1[[#This Row],[Recording Resolution '[MP']]],""),0)</f>
        <v>#VALUE!</v>
      </c>
      <c r="O3089" s="4" t="e">
        <f>IF(Table1[[#This Row],[Import to Gateway Calculator?]]="Yes",IFERROR(Table1[[#This Row],[Frame Rate '[FPS'] 1]],""),0)</f>
        <v>#VALUE!</v>
      </c>
      <c r="P3089" s="4" t="e">
        <f>IF(Table1[[#This Row],[Import to Gateway Calculator?]]="Yes",IFERROR(Table1[[#This Row],[Days of Storage 1]],""),0)</f>
        <v>#VALUE!</v>
      </c>
    </row>
    <row r="3090" spans="1:16" x14ac:dyDescent="0.25">
      <c r="A3090" s="5" t="e">
        <f t="shared" si="293"/>
        <v>#VALUE!</v>
      </c>
      <c r="B3090" s="6" t="str">
        <f>IFERROR(IF(Table1[[#This Row],[Multi-lens? 1]]="No", 1, IF(Table1[[#This Row],[Multi-lens? 1]]="Dual", 2, IF(Table1[[#This Row],[Multi-lens? 1]]="Quad", 4, ""))),"")</f>
        <v/>
      </c>
      <c r="C3090" s="6" t="e">
        <f t="shared" si="294"/>
        <v>#VALUE!</v>
      </c>
      <c r="D3090" s="6" t="e">
        <f t="shared" si="295"/>
        <v>#VALUE!</v>
      </c>
      <c r="E3090" s="6" t="e">
        <f t="shared" si="296"/>
        <v>#VALUE!</v>
      </c>
      <c r="F3090" s="6" t="e">
        <f t="shared" si="297"/>
        <v>#VALUE!</v>
      </c>
      <c r="H3090" s="6" t="str">
        <f>IFERROR(IF(Table1[[#This Row],[Multi-lens? 1]]="No", 1, IF(Table1[[#This Row],[Multi-lens? 1]]="Dual", 2, IF(Table1[[#This Row],[Multi-lens? 1]]="Quad", 4, ""))),"")</f>
        <v/>
      </c>
      <c r="I3090" s="9" t="str">
        <f>IFERROR(Table1[[#This Row],[Name]],"")</f>
        <v/>
      </c>
      <c r="K3090" s="3" t="str">
        <f t="shared" si="292"/>
        <v/>
      </c>
      <c r="M3090" s="4" t="e">
        <f>IF(Table1[[#This Row],[Import to Gateway Calculator?]]="Yes",IFERROR(Table1[[#This Row],[Streaming Resolution '[MP']]],""),0)</f>
        <v>#VALUE!</v>
      </c>
      <c r="N3090" s="4" t="e">
        <f>IF(Table1[[#This Row],[Import to Gateway Calculator?]]="Yes",IFERROR(Table1[[#This Row],[Recording Resolution '[MP']]],""),0)</f>
        <v>#VALUE!</v>
      </c>
      <c r="O3090" s="4" t="e">
        <f>IF(Table1[[#This Row],[Import to Gateway Calculator?]]="Yes",IFERROR(Table1[[#This Row],[Frame Rate '[FPS'] 1]],""),0)</f>
        <v>#VALUE!</v>
      </c>
      <c r="P3090" s="4" t="e">
        <f>IF(Table1[[#This Row],[Import to Gateway Calculator?]]="Yes",IFERROR(Table1[[#This Row],[Days of Storage 1]],""),0)</f>
        <v>#VALUE!</v>
      </c>
    </row>
    <row r="3091" spans="1:16" x14ac:dyDescent="0.25">
      <c r="A3091" s="5" t="e">
        <f t="shared" si="293"/>
        <v>#VALUE!</v>
      </c>
      <c r="B3091" s="6" t="str">
        <f>IFERROR(IF(Table1[[#This Row],[Multi-lens? 1]]="No", 1, IF(Table1[[#This Row],[Multi-lens? 1]]="Dual", 2, IF(Table1[[#This Row],[Multi-lens? 1]]="Quad", 4, ""))),"")</f>
        <v/>
      </c>
      <c r="C3091" s="6" t="e">
        <f t="shared" si="294"/>
        <v>#VALUE!</v>
      </c>
      <c r="D3091" s="6" t="e">
        <f t="shared" si="295"/>
        <v>#VALUE!</v>
      </c>
      <c r="E3091" s="6" t="e">
        <f t="shared" si="296"/>
        <v>#VALUE!</v>
      </c>
      <c r="F3091" s="6" t="e">
        <f t="shared" si="297"/>
        <v>#VALUE!</v>
      </c>
      <c r="H3091" s="6" t="str">
        <f>IFERROR(IF(Table1[[#This Row],[Multi-lens? 1]]="No", 1, IF(Table1[[#This Row],[Multi-lens? 1]]="Dual", 2, IF(Table1[[#This Row],[Multi-lens? 1]]="Quad", 4, ""))),"")</f>
        <v/>
      </c>
      <c r="I3091" s="9" t="str">
        <f>IFERROR(Table1[[#This Row],[Name]],"")</f>
        <v/>
      </c>
      <c r="K3091" s="3" t="str">
        <f t="shared" si="292"/>
        <v/>
      </c>
      <c r="M3091" s="4" t="e">
        <f>IF(Table1[[#This Row],[Import to Gateway Calculator?]]="Yes",IFERROR(Table1[[#This Row],[Streaming Resolution '[MP']]],""),0)</f>
        <v>#VALUE!</v>
      </c>
      <c r="N3091" s="4" t="e">
        <f>IF(Table1[[#This Row],[Import to Gateway Calculator?]]="Yes",IFERROR(Table1[[#This Row],[Recording Resolution '[MP']]],""),0)</f>
        <v>#VALUE!</v>
      </c>
      <c r="O3091" s="4" t="e">
        <f>IF(Table1[[#This Row],[Import to Gateway Calculator?]]="Yes",IFERROR(Table1[[#This Row],[Frame Rate '[FPS'] 1]],""),0)</f>
        <v>#VALUE!</v>
      </c>
      <c r="P3091" s="4" t="e">
        <f>IF(Table1[[#This Row],[Import to Gateway Calculator?]]="Yes",IFERROR(Table1[[#This Row],[Days of Storage 1]],""),0)</f>
        <v>#VALUE!</v>
      </c>
    </row>
    <row r="3092" spans="1:16" x14ac:dyDescent="0.25">
      <c r="A3092" s="5" t="e">
        <f t="shared" si="293"/>
        <v>#VALUE!</v>
      </c>
      <c r="B3092" s="6" t="str">
        <f>IFERROR(IF(Table1[[#This Row],[Multi-lens? 1]]="No", 1, IF(Table1[[#This Row],[Multi-lens? 1]]="Dual", 2, IF(Table1[[#This Row],[Multi-lens? 1]]="Quad", 4, ""))),"")</f>
        <v/>
      </c>
      <c r="C3092" s="6" t="e">
        <f t="shared" si="294"/>
        <v>#VALUE!</v>
      </c>
      <c r="D3092" s="6" t="e">
        <f t="shared" si="295"/>
        <v>#VALUE!</v>
      </c>
      <c r="E3092" s="6" t="e">
        <f t="shared" si="296"/>
        <v>#VALUE!</v>
      </c>
      <c r="F3092" s="6" t="e">
        <f t="shared" si="297"/>
        <v>#VALUE!</v>
      </c>
      <c r="H3092" s="6" t="str">
        <f>IFERROR(IF(Table1[[#This Row],[Multi-lens? 1]]="No", 1, IF(Table1[[#This Row],[Multi-lens? 1]]="Dual", 2, IF(Table1[[#This Row],[Multi-lens? 1]]="Quad", 4, ""))),"")</f>
        <v/>
      </c>
      <c r="I3092" s="9" t="str">
        <f>IFERROR(Table1[[#This Row],[Name]],"")</f>
        <v/>
      </c>
      <c r="K3092" s="3" t="str">
        <f t="shared" si="292"/>
        <v/>
      </c>
      <c r="M3092" s="4" t="e">
        <f>IF(Table1[[#This Row],[Import to Gateway Calculator?]]="Yes",IFERROR(Table1[[#This Row],[Streaming Resolution '[MP']]],""),0)</f>
        <v>#VALUE!</v>
      </c>
      <c r="N3092" s="4" t="e">
        <f>IF(Table1[[#This Row],[Import to Gateway Calculator?]]="Yes",IFERROR(Table1[[#This Row],[Recording Resolution '[MP']]],""),0)</f>
        <v>#VALUE!</v>
      </c>
      <c r="O3092" s="4" t="e">
        <f>IF(Table1[[#This Row],[Import to Gateway Calculator?]]="Yes",IFERROR(Table1[[#This Row],[Frame Rate '[FPS'] 1]],""),0)</f>
        <v>#VALUE!</v>
      </c>
      <c r="P3092" s="4" t="e">
        <f>IF(Table1[[#This Row],[Import to Gateway Calculator?]]="Yes",IFERROR(Table1[[#This Row],[Days of Storage 1]],""),0)</f>
        <v>#VALUE!</v>
      </c>
    </row>
    <row r="3093" spans="1:16" x14ac:dyDescent="0.25">
      <c r="A3093" s="5" t="e">
        <f t="shared" si="293"/>
        <v>#VALUE!</v>
      </c>
      <c r="B3093" s="6" t="str">
        <f>IFERROR(IF(Table1[[#This Row],[Multi-lens? 1]]="No", 1, IF(Table1[[#This Row],[Multi-lens? 1]]="Dual", 2, IF(Table1[[#This Row],[Multi-lens? 1]]="Quad", 4, ""))),"")</f>
        <v/>
      </c>
      <c r="C3093" s="6" t="e">
        <f t="shared" si="294"/>
        <v>#VALUE!</v>
      </c>
      <c r="D3093" s="6" t="e">
        <f t="shared" si="295"/>
        <v>#VALUE!</v>
      </c>
      <c r="E3093" s="6" t="e">
        <f t="shared" si="296"/>
        <v>#VALUE!</v>
      </c>
      <c r="F3093" s="6" t="e">
        <f t="shared" si="297"/>
        <v>#VALUE!</v>
      </c>
      <c r="H3093" s="6" t="str">
        <f>IFERROR(IF(Table1[[#This Row],[Multi-lens? 1]]="No", 1, IF(Table1[[#This Row],[Multi-lens? 1]]="Dual", 2, IF(Table1[[#This Row],[Multi-lens? 1]]="Quad", 4, ""))),"")</f>
        <v/>
      </c>
      <c r="I3093" s="9" t="str">
        <f>IFERROR(Table1[[#This Row],[Name]],"")</f>
        <v/>
      </c>
      <c r="K3093" s="3" t="str">
        <f t="shared" si="292"/>
        <v/>
      </c>
      <c r="M3093" s="4" t="e">
        <f>IF(Table1[[#This Row],[Import to Gateway Calculator?]]="Yes",IFERROR(Table1[[#This Row],[Streaming Resolution '[MP']]],""),0)</f>
        <v>#VALUE!</v>
      </c>
      <c r="N3093" s="4" t="e">
        <f>IF(Table1[[#This Row],[Import to Gateway Calculator?]]="Yes",IFERROR(Table1[[#This Row],[Recording Resolution '[MP']]],""),0)</f>
        <v>#VALUE!</v>
      </c>
      <c r="O3093" s="4" t="e">
        <f>IF(Table1[[#This Row],[Import to Gateway Calculator?]]="Yes",IFERROR(Table1[[#This Row],[Frame Rate '[FPS'] 1]],""),0)</f>
        <v>#VALUE!</v>
      </c>
      <c r="P3093" s="4" t="e">
        <f>IF(Table1[[#This Row],[Import to Gateway Calculator?]]="Yes",IFERROR(Table1[[#This Row],[Days of Storage 1]],""),0)</f>
        <v>#VALUE!</v>
      </c>
    </row>
    <row r="3094" spans="1:16" x14ac:dyDescent="0.25">
      <c r="A3094" s="5" t="e">
        <f t="shared" si="293"/>
        <v>#VALUE!</v>
      </c>
      <c r="B3094" s="6" t="str">
        <f>IFERROR(IF(Table1[[#This Row],[Multi-lens? 1]]="No", 1, IF(Table1[[#This Row],[Multi-lens? 1]]="Dual", 2, IF(Table1[[#This Row],[Multi-lens? 1]]="Quad", 4, ""))),"")</f>
        <v/>
      </c>
      <c r="C3094" s="6" t="e">
        <f t="shared" si="294"/>
        <v>#VALUE!</v>
      </c>
      <c r="D3094" s="6" t="e">
        <f t="shared" si="295"/>
        <v>#VALUE!</v>
      </c>
      <c r="E3094" s="6" t="e">
        <f t="shared" si="296"/>
        <v>#VALUE!</v>
      </c>
      <c r="F3094" s="6" t="e">
        <f t="shared" si="297"/>
        <v>#VALUE!</v>
      </c>
      <c r="H3094" s="6" t="str">
        <f>IFERROR(IF(Table1[[#This Row],[Multi-lens? 1]]="No", 1, IF(Table1[[#This Row],[Multi-lens? 1]]="Dual", 2, IF(Table1[[#This Row],[Multi-lens? 1]]="Quad", 4, ""))),"")</f>
        <v/>
      </c>
      <c r="I3094" s="9" t="str">
        <f>IFERROR(Table1[[#This Row],[Name]],"")</f>
        <v/>
      </c>
      <c r="K3094" s="3" t="str">
        <f t="shared" si="292"/>
        <v/>
      </c>
      <c r="M3094" s="4" t="e">
        <f>IF(Table1[[#This Row],[Import to Gateway Calculator?]]="Yes",IFERROR(Table1[[#This Row],[Streaming Resolution '[MP']]],""),0)</f>
        <v>#VALUE!</v>
      </c>
      <c r="N3094" s="4" t="e">
        <f>IF(Table1[[#This Row],[Import to Gateway Calculator?]]="Yes",IFERROR(Table1[[#This Row],[Recording Resolution '[MP']]],""),0)</f>
        <v>#VALUE!</v>
      </c>
      <c r="O3094" s="4" t="e">
        <f>IF(Table1[[#This Row],[Import to Gateway Calculator?]]="Yes",IFERROR(Table1[[#This Row],[Frame Rate '[FPS'] 1]],""),0)</f>
        <v>#VALUE!</v>
      </c>
      <c r="P3094" s="4" t="e">
        <f>IF(Table1[[#This Row],[Import to Gateway Calculator?]]="Yes",IFERROR(Table1[[#This Row],[Days of Storage 1]],""),0)</f>
        <v>#VALUE!</v>
      </c>
    </row>
    <row r="3095" spans="1:16" x14ac:dyDescent="0.25">
      <c r="A3095" s="5" t="e">
        <f t="shared" si="293"/>
        <v>#VALUE!</v>
      </c>
      <c r="B3095" s="6" t="str">
        <f>IFERROR(IF(Table1[[#This Row],[Multi-lens? 1]]="No", 1, IF(Table1[[#This Row],[Multi-lens? 1]]="Dual", 2, IF(Table1[[#This Row],[Multi-lens? 1]]="Quad", 4, ""))),"")</f>
        <v/>
      </c>
      <c r="C3095" s="6" t="e">
        <f t="shared" si="294"/>
        <v>#VALUE!</v>
      </c>
      <c r="D3095" s="6" t="e">
        <f t="shared" si="295"/>
        <v>#VALUE!</v>
      </c>
      <c r="E3095" s="6" t="e">
        <f t="shared" si="296"/>
        <v>#VALUE!</v>
      </c>
      <c r="F3095" s="6" t="e">
        <f t="shared" si="297"/>
        <v>#VALUE!</v>
      </c>
      <c r="H3095" s="6" t="str">
        <f>IFERROR(IF(Table1[[#This Row],[Multi-lens? 1]]="No", 1, IF(Table1[[#This Row],[Multi-lens? 1]]="Dual", 2, IF(Table1[[#This Row],[Multi-lens? 1]]="Quad", 4, ""))),"")</f>
        <v/>
      </c>
      <c r="I3095" s="9" t="str">
        <f>IFERROR(Table1[[#This Row],[Name]],"")</f>
        <v/>
      </c>
      <c r="K3095" s="3" t="str">
        <f t="shared" si="292"/>
        <v/>
      </c>
      <c r="M3095" s="4" t="e">
        <f>IF(Table1[[#This Row],[Import to Gateway Calculator?]]="Yes",IFERROR(Table1[[#This Row],[Streaming Resolution '[MP']]],""),0)</f>
        <v>#VALUE!</v>
      </c>
      <c r="N3095" s="4" t="e">
        <f>IF(Table1[[#This Row],[Import to Gateway Calculator?]]="Yes",IFERROR(Table1[[#This Row],[Recording Resolution '[MP']]],""),0)</f>
        <v>#VALUE!</v>
      </c>
      <c r="O3095" s="4" t="e">
        <f>IF(Table1[[#This Row],[Import to Gateway Calculator?]]="Yes",IFERROR(Table1[[#This Row],[Frame Rate '[FPS'] 1]],""),0)</f>
        <v>#VALUE!</v>
      </c>
      <c r="P3095" s="4" t="e">
        <f>IF(Table1[[#This Row],[Import to Gateway Calculator?]]="Yes",IFERROR(Table1[[#This Row],[Days of Storage 1]],""),0)</f>
        <v>#VALUE!</v>
      </c>
    </row>
    <row r="3096" spans="1:16" x14ac:dyDescent="0.25">
      <c r="A3096" s="5" t="e">
        <f t="shared" si="293"/>
        <v>#VALUE!</v>
      </c>
      <c r="B3096" s="6" t="str">
        <f>IFERROR(IF(Table1[[#This Row],[Multi-lens? 1]]="No", 1, IF(Table1[[#This Row],[Multi-lens? 1]]="Dual", 2, IF(Table1[[#This Row],[Multi-lens? 1]]="Quad", 4, ""))),"")</f>
        <v/>
      </c>
      <c r="C3096" s="6" t="e">
        <f t="shared" si="294"/>
        <v>#VALUE!</v>
      </c>
      <c r="D3096" s="6" t="e">
        <f t="shared" si="295"/>
        <v>#VALUE!</v>
      </c>
      <c r="E3096" s="6" t="e">
        <f t="shared" si="296"/>
        <v>#VALUE!</v>
      </c>
      <c r="F3096" s="6" t="e">
        <f t="shared" si="297"/>
        <v>#VALUE!</v>
      </c>
      <c r="H3096" s="6" t="str">
        <f>IFERROR(IF(Table1[[#This Row],[Multi-lens? 1]]="No", 1, IF(Table1[[#This Row],[Multi-lens? 1]]="Dual", 2, IF(Table1[[#This Row],[Multi-lens? 1]]="Quad", 4, ""))),"")</f>
        <v/>
      </c>
      <c r="I3096" s="9" t="str">
        <f>IFERROR(Table1[[#This Row],[Name]],"")</f>
        <v/>
      </c>
      <c r="K3096" s="3" t="str">
        <f t="shared" si="292"/>
        <v/>
      </c>
      <c r="M3096" s="4" t="e">
        <f>IF(Table1[[#This Row],[Import to Gateway Calculator?]]="Yes",IFERROR(Table1[[#This Row],[Streaming Resolution '[MP']]],""),0)</f>
        <v>#VALUE!</v>
      </c>
      <c r="N3096" s="4" t="e">
        <f>IF(Table1[[#This Row],[Import to Gateway Calculator?]]="Yes",IFERROR(Table1[[#This Row],[Recording Resolution '[MP']]],""),0)</f>
        <v>#VALUE!</v>
      </c>
      <c r="O3096" s="4" t="e">
        <f>IF(Table1[[#This Row],[Import to Gateway Calculator?]]="Yes",IFERROR(Table1[[#This Row],[Frame Rate '[FPS'] 1]],""),0)</f>
        <v>#VALUE!</v>
      </c>
      <c r="P3096" s="4" t="e">
        <f>IF(Table1[[#This Row],[Import to Gateway Calculator?]]="Yes",IFERROR(Table1[[#This Row],[Days of Storage 1]],""),0)</f>
        <v>#VALUE!</v>
      </c>
    </row>
    <row r="3097" spans="1:16" x14ac:dyDescent="0.25">
      <c r="A3097" s="5" t="e">
        <f t="shared" si="293"/>
        <v>#VALUE!</v>
      </c>
      <c r="B3097" s="6" t="str">
        <f>IFERROR(IF(Table1[[#This Row],[Multi-lens? 1]]="No", 1, IF(Table1[[#This Row],[Multi-lens? 1]]="Dual", 2, IF(Table1[[#This Row],[Multi-lens? 1]]="Quad", 4, ""))),"")</f>
        <v/>
      </c>
      <c r="C3097" s="6" t="e">
        <f t="shared" si="294"/>
        <v>#VALUE!</v>
      </c>
      <c r="D3097" s="6" t="e">
        <f t="shared" si="295"/>
        <v>#VALUE!</v>
      </c>
      <c r="E3097" s="6" t="e">
        <f t="shared" si="296"/>
        <v>#VALUE!</v>
      </c>
      <c r="F3097" s="6" t="e">
        <f t="shared" si="297"/>
        <v>#VALUE!</v>
      </c>
      <c r="H3097" s="6" t="str">
        <f>IFERROR(IF(Table1[[#This Row],[Multi-lens? 1]]="No", 1, IF(Table1[[#This Row],[Multi-lens? 1]]="Dual", 2, IF(Table1[[#This Row],[Multi-lens? 1]]="Quad", 4, ""))),"")</f>
        <v/>
      </c>
      <c r="I3097" s="9" t="str">
        <f>IFERROR(Table1[[#This Row],[Name]],"")</f>
        <v/>
      </c>
      <c r="K3097" s="3" t="str">
        <f t="shared" si="292"/>
        <v/>
      </c>
      <c r="M3097" s="4" t="e">
        <f>IF(Table1[[#This Row],[Import to Gateway Calculator?]]="Yes",IFERROR(Table1[[#This Row],[Streaming Resolution '[MP']]],""),0)</f>
        <v>#VALUE!</v>
      </c>
      <c r="N3097" s="4" t="e">
        <f>IF(Table1[[#This Row],[Import to Gateway Calculator?]]="Yes",IFERROR(Table1[[#This Row],[Recording Resolution '[MP']]],""),0)</f>
        <v>#VALUE!</v>
      </c>
      <c r="O3097" s="4" t="e">
        <f>IF(Table1[[#This Row],[Import to Gateway Calculator?]]="Yes",IFERROR(Table1[[#This Row],[Frame Rate '[FPS'] 1]],""),0)</f>
        <v>#VALUE!</v>
      </c>
      <c r="P3097" s="4" t="e">
        <f>IF(Table1[[#This Row],[Import to Gateway Calculator?]]="Yes",IFERROR(Table1[[#This Row],[Days of Storage 1]],""),0)</f>
        <v>#VALUE!</v>
      </c>
    </row>
    <row r="3098" spans="1:16" x14ac:dyDescent="0.25">
      <c r="A3098" s="5" t="e">
        <f t="shared" si="293"/>
        <v>#VALUE!</v>
      </c>
      <c r="B3098" s="6" t="str">
        <f>IFERROR(IF(Table1[[#This Row],[Multi-lens? 1]]="No", 1, IF(Table1[[#This Row],[Multi-lens? 1]]="Dual", 2, IF(Table1[[#This Row],[Multi-lens? 1]]="Quad", 4, ""))),"")</f>
        <v/>
      </c>
      <c r="C3098" s="6" t="e">
        <f t="shared" si="294"/>
        <v>#VALUE!</v>
      </c>
      <c r="D3098" s="6" t="e">
        <f t="shared" si="295"/>
        <v>#VALUE!</v>
      </c>
      <c r="E3098" s="6" t="e">
        <f t="shared" si="296"/>
        <v>#VALUE!</v>
      </c>
      <c r="F3098" s="6" t="e">
        <f t="shared" si="297"/>
        <v>#VALUE!</v>
      </c>
      <c r="H3098" s="6" t="str">
        <f>IFERROR(IF(Table1[[#This Row],[Multi-lens? 1]]="No", 1, IF(Table1[[#This Row],[Multi-lens? 1]]="Dual", 2, IF(Table1[[#This Row],[Multi-lens? 1]]="Quad", 4, ""))),"")</f>
        <v/>
      </c>
      <c r="I3098" s="9" t="str">
        <f>IFERROR(Table1[[#This Row],[Name]],"")</f>
        <v/>
      </c>
      <c r="K3098" s="3" t="str">
        <f t="shared" si="292"/>
        <v/>
      </c>
      <c r="M3098" s="4" t="e">
        <f>IF(Table1[[#This Row],[Import to Gateway Calculator?]]="Yes",IFERROR(Table1[[#This Row],[Streaming Resolution '[MP']]],""),0)</f>
        <v>#VALUE!</v>
      </c>
      <c r="N3098" s="4" t="e">
        <f>IF(Table1[[#This Row],[Import to Gateway Calculator?]]="Yes",IFERROR(Table1[[#This Row],[Recording Resolution '[MP']]],""),0)</f>
        <v>#VALUE!</v>
      </c>
      <c r="O3098" s="4" t="e">
        <f>IF(Table1[[#This Row],[Import to Gateway Calculator?]]="Yes",IFERROR(Table1[[#This Row],[Frame Rate '[FPS'] 1]],""),0)</f>
        <v>#VALUE!</v>
      </c>
      <c r="P3098" s="4" t="e">
        <f>IF(Table1[[#This Row],[Import to Gateway Calculator?]]="Yes",IFERROR(Table1[[#This Row],[Days of Storage 1]],""),0)</f>
        <v>#VALUE!</v>
      </c>
    </row>
    <row r="3099" spans="1:16" x14ac:dyDescent="0.25">
      <c r="A3099" s="5" t="e">
        <f t="shared" si="293"/>
        <v>#VALUE!</v>
      </c>
      <c r="B3099" s="6" t="str">
        <f>IFERROR(IF(Table1[[#This Row],[Multi-lens? 1]]="No", 1, IF(Table1[[#This Row],[Multi-lens? 1]]="Dual", 2, IF(Table1[[#This Row],[Multi-lens? 1]]="Quad", 4, ""))),"")</f>
        <v/>
      </c>
      <c r="C3099" s="6" t="e">
        <f t="shared" si="294"/>
        <v>#VALUE!</v>
      </c>
      <c r="D3099" s="6" t="e">
        <f t="shared" si="295"/>
        <v>#VALUE!</v>
      </c>
      <c r="E3099" s="6" t="e">
        <f t="shared" si="296"/>
        <v>#VALUE!</v>
      </c>
      <c r="F3099" s="6" t="e">
        <f t="shared" si="297"/>
        <v>#VALUE!</v>
      </c>
      <c r="H3099" s="6" t="str">
        <f>IFERROR(IF(Table1[[#This Row],[Multi-lens? 1]]="No", 1, IF(Table1[[#This Row],[Multi-lens? 1]]="Dual", 2, IF(Table1[[#This Row],[Multi-lens? 1]]="Quad", 4, ""))),"")</f>
        <v/>
      </c>
      <c r="I3099" s="9" t="str">
        <f>IFERROR(Table1[[#This Row],[Name]],"")</f>
        <v/>
      </c>
      <c r="K3099" s="3" t="str">
        <f t="shared" si="292"/>
        <v/>
      </c>
      <c r="M3099" s="4" t="e">
        <f>IF(Table1[[#This Row],[Import to Gateway Calculator?]]="Yes",IFERROR(Table1[[#This Row],[Streaming Resolution '[MP']]],""),0)</f>
        <v>#VALUE!</v>
      </c>
      <c r="N3099" s="4" t="e">
        <f>IF(Table1[[#This Row],[Import to Gateway Calculator?]]="Yes",IFERROR(Table1[[#This Row],[Recording Resolution '[MP']]],""),0)</f>
        <v>#VALUE!</v>
      </c>
      <c r="O3099" s="4" t="e">
        <f>IF(Table1[[#This Row],[Import to Gateway Calculator?]]="Yes",IFERROR(Table1[[#This Row],[Frame Rate '[FPS'] 1]],""),0)</f>
        <v>#VALUE!</v>
      </c>
      <c r="P3099" s="4" t="e">
        <f>IF(Table1[[#This Row],[Import to Gateway Calculator?]]="Yes",IFERROR(Table1[[#This Row],[Days of Storage 1]],""),0)</f>
        <v>#VALUE!</v>
      </c>
    </row>
    <row r="3100" spans="1:16" x14ac:dyDescent="0.25">
      <c r="A3100" s="5" t="e">
        <f t="shared" si="293"/>
        <v>#VALUE!</v>
      </c>
      <c r="B3100" s="6" t="str">
        <f>IFERROR(IF(Table1[[#This Row],[Multi-lens? 1]]="No", 1, IF(Table1[[#This Row],[Multi-lens? 1]]="Dual", 2, IF(Table1[[#This Row],[Multi-lens? 1]]="Quad", 4, ""))),"")</f>
        <v/>
      </c>
      <c r="C3100" s="6" t="e">
        <f t="shared" si="294"/>
        <v>#VALUE!</v>
      </c>
      <c r="D3100" s="6" t="e">
        <f t="shared" si="295"/>
        <v>#VALUE!</v>
      </c>
      <c r="E3100" s="6" t="e">
        <f t="shared" si="296"/>
        <v>#VALUE!</v>
      </c>
      <c r="F3100" s="6" t="e">
        <f t="shared" si="297"/>
        <v>#VALUE!</v>
      </c>
      <c r="H3100" s="6" t="str">
        <f>IFERROR(IF(Table1[[#This Row],[Multi-lens? 1]]="No", 1, IF(Table1[[#This Row],[Multi-lens? 1]]="Dual", 2, IF(Table1[[#This Row],[Multi-lens? 1]]="Quad", 4, ""))),"")</f>
        <v/>
      </c>
      <c r="I3100" s="9" t="str">
        <f>IFERROR(Table1[[#This Row],[Name]],"")</f>
        <v/>
      </c>
      <c r="K3100" s="3" t="str">
        <f t="shared" si="292"/>
        <v/>
      </c>
      <c r="M3100" s="4" t="e">
        <f>IF(Table1[[#This Row],[Import to Gateway Calculator?]]="Yes",IFERROR(Table1[[#This Row],[Streaming Resolution '[MP']]],""),0)</f>
        <v>#VALUE!</v>
      </c>
      <c r="N3100" s="4" t="e">
        <f>IF(Table1[[#This Row],[Import to Gateway Calculator?]]="Yes",IFERROR(Table1[[#This Row],[Recording Resolution '[MP']]],""),0)</f>
        <v>#VALUE!</v>
      </c>
      <c r="O3100" s="4" t="e">
        <f>IF(Table1[[#This Row],[Import to Gateway Calculator?]]="Yes",IFERROR(Table1[[#This Row],[Frame Rate '[FPS'] 1]],""),0)</f>
        <v>#VALUE!</v>
      </c>
      <c r="P3100" s="4" t="e">
        <f>IF(Table1[[#This Row],[Import to Gateway Calculator?]]="Yes",IFERROR(Table1[[#This Row],[Days of Storage 1]],""),0)</f>
        <v>#VALUE!</v>
      </c>
    </row>
    <row r="3101" spans="1:16" x14ac:dyDescent="0.25">
      <c r="A3101" s="5" t="e">
        <f t="shared" si="293"/>
        <v>#VALUE!</v>
      </c>
      <c r="B3101" s="6" t="str">
        <f>IFERROR(IF(Table1[[#This Row],[Multi-lens? 1]]="No", 1, IF(Table1[[#This Row],[Multi-lens? 1]]="Dual", 2, IF(Table1[[#This Row],[Multi-lens? 1]]="Quad", 4, ""))),"")</f>
        <v/>
      </c>
      <c r="C3101" s="6" t="e">
        <f t="shared" si="294"/>
        <v>#VALUE!</v>
      </c>
      <c r="D3101" s="6" t="e">
        <f t="shared" si="295"/>
        <v>#VALUE!</v>
      </c>
      <c r="E3101" s="6" t="e">
        <f t="shared" si="296"/>
        <v>#VALUE!</v>
      </c>
      <c r="F3101" s="6" t="e">
        <f t="shared" si="297"/>
        <v>#VALUE!</v>
      </c>
      <c r="H3101" s="6" t="str">
        <f>IFERROR(IF(Table1[[#This Row],[Multi-lens? 1]]="No", 1, IF(Table1[[#This Row],[Multi-lens? 1]]="Dual", 2, IF(Table1[[#This Row],[Multi-lens? 1]]="Quad", 4, ""))),"")</f>
        <v/>
      </c>
      <c r="I3101" s="9" t="str">
        <f>IFERROR(Table1[[#This Row],[Name]],"")</f>
        <v/>
      </c>
      <c r="K3101" s="3" t="str">
        <f t="shared" si="292"/>
        <v/>
      </c>
      <c r="M3101" s="4" t="e">
        <f>IF(Table1[[#This Row],[Import to Gateway Calculator?]]="Yes",IFERROR(Table1[[#This Row],[Streaming Resolution '[MP']]],""),0)</f>
        <v>#VALUE!</v>
      </c>
      <c r="N3101" s="4" t="e">
        <f>IF(Table1[[#This Row],[Import to Gateway Calculator?]]="Yes",IFERROR(Table1[[#This Row],[Recording Resolution '[MP']]],""),0)</f>
        <v>#VALUE!</v>
      </c>
      <c r="O3101" s="4" t="e">
        <f>IF(Table1[[#This Row],[Import to Gateway Calculator?]]="Yes",IFERROR(Table1[[#This Row],[Frame Rate '[FPS'] 1]],""),0)</f>
        <v>#VALUE!</v>
      </c>
      <c r="P3101" s="4" t="e">
        <f>IF(Table1[[#This Row],[Import to Gateway Calculator?]]="Yes",IFERROR(Table1[[#This Row],[Days of Storage 1]],""),0)</f>
        <v>#VALUE!</v>
      </c>
    </row>
    <row r="3102" spans="1:16" x14ac:dyDescent="0.25">
      <c r="A3102" s="5" t="e">
        <f t="shared" si="293"/>
        <v>#VALUE!</v>
      </c>
      <c r="B3102" s="6" t="str">
        <f>IFERROR(IF(Table1[[#This Row],[Multi-lens? 1]]="No", 1, IF(Table1[[#This Row],[Multi-lens? 1]]="Dual", 2, IF(Table1[[#This Row],[Multi-lens? 1]]="Quad", 4, ""))),"")</f>
        <v/>
      </c>
      <c r="C3102" s="6" t="e">
        <f t="shared" si="294"/>
        <v>#VALUE!</v>
      </c>
      <c r="D3102" s="6" t="e">
        <f t="shared" si="295"/>
        <v>#VALUE!</v>
      </c>
      <c r="E3102" s="6" t="e">
        <f t="shared" si="296"/>
        <v>#VALUE!</v>
      </c>
      <c r="F3102" s="6" t="e">
        <f t="shared" si="297"/>
        <v>#VALUE!</v>
      </c>
      <c r="H3102" s="6" t="str">
        <f>IFERROR(IF(Table1[[#This Row],[Multi-lens? 1]]="No", 1, IF(Table1[[#This Row],[Multi-lens? 1]]="Dual", 2, IF(Table1[[#This Row],[Multi-lens? 1]]="Quad", 4, ""))),"")</f>
        <v/>
      </c>
      <c r="I3102" s="9" t="str">
        <f>IFERROR(Table1[[#This Row],[Name]],"")</f>
        <v/>
      </c>
      <c r="K3102" s="3" t="str">
        <f t="shared" si="292"/>
        <v/>
      </c>
      <c r="M3102" s="4" t="e">
        <f>IF(Table1[[#This Row],[Import to Gateway Calculator?]]="Yes",IFERROR(Table1[[#This Row],[Streaming Resolution '[MP']]],""),0)</f>
        <v>#VALUE!</v>
      </c>
      <c r="N3102" s="4" t="e">
        <f>IF(Table1[[#This Row],[Import to Gateway Calculator?]]="Yes",IFERROR(Table1[[#This Row],[Recording Resolution '[MP']]],""),0)</f>
        <v>#VALUE!</v>
      </c>
      <c r="O3102" s="4" t="e">
        <f>IF(Table1[[#This Row],[Import to Gateway Calculator?]]="Yes",IFERROR(Table1[[#This Row],[Frame Rate '[FPS'] 1]],""),0)</f>
        <v>#VALUE!</v>
      </c>
      <c r="P3102" s="4" t="e">
        <f>IF(Table1[[#This Row],[Import to Gateway Calculator?]]="Yes",IFERROR(Table1[[#This Row],[Days of Storage 1]],""),0)</f>
        <v>#VALUE!</v>
      </c>
    </row>
    <row r="3103" spans="1:16" x14ac:dyDescent="0.25">
      <c r="A3103" s="5" t="e">
        <f t="shared" si="293"/>
        <v>#VALUE!</v>
      </c>
      <c r="B3103" s="6" t="str">
        <f>IFERROR(IF(Table1[[#This Row],[Multi-lens? 1]]="No", 1, IF(Table1[[#This Row],[Multi-lens? 1]]="Dual", 2, IF(Table1[[#This Row],[Multi-lens? 1]]="Quad", 4, ""))),"")</f>
        <v/>
      </c>
      <c r="C3103" s="6" t="e">
        <f t="shared" si="294"/>
        <v>#VALUE!</v>
      </c>
      <c r="D3103" s="6" t="e">
        <f t="shared" si="295"/>
        <v>#VALUE!</v>
      </c>
      <c r="E3103" s="6" t="e">
        <f t="shared" si="296"/>
        <v>#VALUE!</v>
      </c>
      <c r="F3103" s="6" t="e">
        <f t="shared" si="297"/>
        <v>#VALUE!</v>
      </c>
      <c r="H3103" s="6" t="str">
        <f>IFERROR(IF(Table1[[#This Row],[Multi-lens? 1]]="No", 1, IF(Table1[[#This Row],[Multi-lens? 1]]="Dual", 2, IF(Table1[[#This Row],[Multi-lens? 1]]="Quad", 4, ""))),"")</f>
        <v/>
      </c>
      <c r="I3103" s="9" t="str">
        <f>IFERROR(Table1[[#This Row],[Name]],"")</f>
        <v/>
      </c>
      <c r="K3103" s="3" t="str">
        <f t="shared" si="292"/>
        <v/>
      </c>
      <c r="M3103" s="4" t="e">
        <f>IF(Table1[[#This Row],[Import to Gateway Calculator?]]="Yes",IFERROR(Table1[[#This Row],[Streaming Resolution '[MP']]],""),0)</f>
        <v>#VALUE!</v>
      </c>
      <c r="N3103" s="4" t="e">
        <f>IF(Table1[[#This Row],[Import to Gateway Calculator?]]="Yes",IFERROR(Table1[[#This Row],[Recording Resolution '[MP']]],""),0)</f>
        <v>#VALUE!</v>
      </c>
      <c r="O3103" s="4" t="e">
        <f>IF(Table1[[#This Row],[Import to Gateway Calculator?]]="Yes",IFERROR(Table1[[#This Row],[Frame Rate '[FPS'] 1]],""),0)</f>
        <v>#VALUE!</v>
      </c>
      <c r="P3103" s="4" t="e">
        <f>IF(Table1[[#This Row],[Import to Gateway Calculator?]]="Yes",IFERROR(Table1[[#This Row],[Days of Storage 1]],""),0)</f>
        <v>#VALUE!</v>
      </c>
    </row>
    <row r="3104" spans="1:16" x14ac:dyDescent="0.25">
      <c r="A3104" s="5" t="e">
        <f t="shared" si="293"/>
        <v>#VALUE!</v>
      </c>
      <c r="B3104" s="6" t="str">
        <f>IFERROR(IF(Table1[[#This Row],[Multi-lens? 1]]="No", 1, IF(Table1[[#This Row],[Multi-lens? 1]]="Dual", 2, IF(Table1[[#This Row],[Multi-lens? 1]]="Quad", 4, ""))),"")</f>
        <v/>
      </c>
      <c r="C3104" s="6" t="e">
        <f t="shared" si="294"/>
        <v>#VALUE!</v>
      </c>
      <c r="D3104" s="6" t="e">
        <f t="shared" si="295"/>
        <v>#VALUE!</v>
      </c>
      <c r="E3104" s="6" t="e">
        <f t="shared" si="296"/>
        <v>#VALUE!</v>
      </c>
      <c r="F3104" s="6" t="e">
        <f t="shared" si="297"/>
        <v>#VALUE!</v>
      </c>
      <c r="H3104" s="6" t="str">
        <f>IFERROR(IF(Table1[[#This Row],[Multi-lens? 1]]="No", 1, IF(Table1[[#This Row],[Multi-lens? 1]]="Dual", 2, IF(Table1[[#This Row],[Multi-lens? 1]]="Quad", 4, ""))),"")</f>
        <v/>
      </c>
      <c r="I3104" s="9" t="str">
        <f>IFERROR(Table1[[#This Row],[Name]],"")</f>
        <v/>
      </c>
      <c r="K3104" s="3" t="str">
        <f t="shared" si="292"/>
        <v/>
      </c>
      <c r="M3104" s="4" t="e">
        <f>IF(Table1[[#This Row],[Import to Gateway Calculator?]]="Yes",IFERROR(Table1[[#This Row],[Streaming Resolution '[MP']]],""),0)</f>
        <v>#VALUE!</v>
      </c>
      <c r="N3104" s="4" t="e">
        <f>IF(Table1[[#This Row],[Import to Gateway Calculator?]]="Yes",IFERROR(Table1[[#This Row],[Recording Resolution '[MP']]],""),0)</f>
        <v>#VALUE!</v>
      </c>
      <c r="O3104" s="4" t="e">
        <f>IF(Table1[[#This Row],[Import to Gateway Calculator?]]="Yes",IFERROR(Table1[[#This Row],[Frame Rate '[FPS'] 1]],""),0)</f>
        <v>#VALUE!</v>
      </c>
      <c r="P3104" s="4" t="e">
        <f>IF(Table1[[#This Row],[Import to Gateway Calculator?]]="Yes",IFERROR(Table1[[#This Row],[Days of Storage 1]],""),0)</f>
        <v>#VALUE!</v>
      </c>
    </row>
    <row r="3105" spans="1:16" x14ac:dyDescent="0.25">
      <c r="A3105" s="5" t="e">
        <f t="shared" si="293"/>
        <v>#VALUE!</v>
      </c>
      <c r="B3105" s="6" t="str">
        <f>IFERROR(IF(Table1[[#This Row],[Multi-lens? 1]]="No", 1, IF(Table1[[#This Row],[Multi-lens? 1]]="Dual", 2, IF(Table1[[#This Row],[Multi-lens? 1]]="Quad", 4, ""))),"")</f>
        <v/>
      </c>
      <c r="C3105" s="6" t="e">
        <f t="shared" si="294"/>
        <v>#VALUE!</v>
      </c>
      <c r="D3105" s="6" t="e">
        <f t="shared" si="295"/>
        <v>#VALUE!</v>
      </c>
      <c r="E3105" s="6" t="e">
        <f t="shared" si="296"/>
        <v>#VALUE!</v>
      </c>
      <c r="F3105" s="6" t="e">
        <f t="shared" si="297"/>
        <v>#VALUE!</v>
      </c>
      <c r="H3105" s="6" t="str">
        <f>IFERROR(IF(Table1[[#This Row],[Multi-lens? 1]]="No", 1, IF(Table1[[#This Row],[Multi-lens? 1]]="Dual", 2, IF(Table1[[#This Row],[Multi-lens? 1]]="Quad", 4, ""))),"")</f>
        <v/>
      </c>
      <c r="I3105" s="9" t="str">
        <f>IFERROR(Table1[[#This Row],[Name]],"")</f>
        <v/>
      </c>
      <c r="K3105" s="3" t="str">
        <f t="shared" si="292"/>
        <v/>
      </c>
      <c r="M3105" s="4" t="e">
        <f>IF(Table1[[#This Row],[Import to Gateway Calculator?]]="Yes",IFERROR(Table1[[#This Row],[Streaming Resolution '[MP']]],""),0)</f>
        <v>#VALUE!</v>
      </c>
      <c r="N3105" s="4" t="e">
        <f>IF(Table1[[#This Row],[Import to Gateway Calculator?]]="Yes",IFERROR(Table1[[#This Row],[Recording Resolution '[MP']]],""),0)</f>
        <v>#VALUE!</v>
      </c>
      <c r="O3105" s="4" t="e">
        <f>IF(Table1[[#This Row],[Import to Gateway Calculator?]]="Yes",IFERROR(Table1[[#This Row],[Frame Rate '[FPS'] 1]],""),0)</f>
        <v>#VALUE!</v>
      </c>
      <c r="P3105" s="4" t="e">
        <f>IF(Table1[[#This Row],[Import to Gateway Calculator?]]="Yes",IFERROR(Table1[[#This Row],[Days of Storage 1]],""),0)</f>
        <v>#VALUE!</v>
      </c>
    </row>
    <row r="3106" spans="1:16" x14ac:dyDescent="0.25">
      <c r="A3106" s="5" t="e">
        <f t="shared" si="293"/>
        <v>#VALUE!</v>
      </c>
      <c r="B3106" s="6" t="str">
        <f>IFERROR(IF(Table1[[#This Row],[Multi-lens? 1]]="No", 1, IF(Table1[[#This Row],[Multi-lens? 1]]="Dual", 2, IF(Table1[[#This Row],[Multi-lens? 1]]="Quad", 4, ""))),"")</f>
        <v/>
      </c>
      <c r="C3106" s="6" t="e">
        <f t="shared" si="294"/>
        <v>#VALUE!</v>
      </c>
      <c r="D3106" s="6" t="e">
        <f t="shared" si="295"/>
        <v>#VALUE!</v>
      </c>
      <c r="E3106" s="6" t="e">
        <f t="shared" si="296"/>
        <v>#VALUE!</v>
      </c>
      <c r="F3106" s="6" t="e">
        <f t="shared" si="297"/>
        <v>#VALUE!</v>
      </c>
      <c r="H3106" s="6" t="str">
        <f>IFERROR(IF(Table1[[#This Row],[Multi-lens? 1]]="No", 1, IF(Table1[[#This Row],[Multi-lens? 1]]="Dual", 2, IF(Table1[[#This Row],[Multi-lens? 1]]="Quad", 4, ""))),"")</f>
        <v/>
      </c>
      <c r="I3106" s="9" t="str">
        <f>IFERROR(Table1[[#This Row],[Name]],"")</f>
        <v/>
      </c>
      <c r="K3106" s="3" t="str">
        <f t="shared" si="292"/>
        <v/>
      </c>
      <c r="M3106" s="4" t="e">
        <f>IF(Table1[[#This Row],[Import to Gateway Calculator?]]="Yes",IFERROR(Table1[[#This Row],[Streaming Resolution '[MP']]],""),0)</f>
        <v>#VALUE!</v>
      </c>
      <c r="N3106" s="4" t="e">
        <f>IF(Table1[[#This Row],[Import to Gateway Calculator?]]="Yes",IFERROR(Table1[[#This Row],[Recording Resolution '[MP']]],""),0)</f>
        <v>#VALUE!</v>
      </c>
      <c r="O3106" s="4" t="e">
        <f>IF(Table1[[#This Row],[Import to Gateway Calculator?]]="Yes",IFERROR(Table1[[#This Row],[Frame Rate '[FPS'] 1]],""),0)</f>
        <v>#VALUE!</v>
      </c>
      <c r="P3106" s="4" t="e">
        <f>IF(Table1[[#This Row],[Import to Gateway Calculator?]]="Yes",IFERROR(Table1[[#This Row],[Days of Storage 1]],""),0)</f>
        <v>#VALUE!</v>
      </c>
    </row>
    <row r="3107" spans="1:16" x14ac:dyDescent="0.25">
      <c r="A3107" s="5" t="e">
        <f t="shared" si="293"/>
        <v>#VALUE!</v>
      </c>
      <c r="B3107" s="6" t="str">
        <f>IFERROR(IF(Table1[[#This Row],[Multi-lens? 1]]="No", 1, IF(Table1[[#This Row],[Multi-lens? 1]]="Dual", 2, IF(Table1[[#This Row],[Multi-lens? 1]]="Quad", 4, ""))),"")</f>
        <v/>
      </c>
      <c r="C3107" s="6" t="e">
        <f t="shared" si="294"/>
        <v>#VALUE!</v>
      </c>
      <c r="D3107" s="6" t="e">
        <f t="shared" si="295"/>
        <v>#VALUE!</v>
      </c>
      <c r="E3107" s="6" t="e">
        <f t="shared" si="296"/>
        <v>#VALUE!</v>
      </c>
      <c r="F3107" s="6" t="e">
        <f t="shared" si="297"/>
        <v>#VALUE!</v>
      </c>
      <c r="H3107" s="6" t="str">
        <f>IFERROR(IF(Table1[[#This Row],[Multi-lens? 1]]="No", 1, IF(Table1[[#This Row],[Multi-lens? 1]]="Dual", 2, IF(Table1[[#This Row],[Multi-lens? 1]]="Quad", 4, ""))),"")</f>
        <v/>
      </c>
      <c r="I3107" s="9" t="str">
        <f>IFERROR(Table1[[#This Row],[Name]],"")</f>
        <v/>
      </c>
      <c r="K3107" s="3" t="str">
        <f t="shared" si="292"/>
        <v/>
      </c>
      <c r="M3107" s="4" t="e">
        <f>IF(Table1[[#This Row],[Import to Gateway Calculator?]]="Yes",IFERROR(Table1[[#This Row],[Streaming Resolution '[MP']]],""),0)</f>
        <v>#VALUE!</v>
      </c>
      <c r="N3107" s="4" t="e">
        <f>IF(Table1[[#This Row],[Import to Gateway Calculator?]]="Yes",IFERROR(Table1[[#This Row],[Recording Resolution '[MP']]],""),0)</f>
        <v>#VALUE!</v>
      </c>
      <c r="O3107" s="4" t="e">
        <f>IF(Table1[[#This Row],[Import to Gateway Calculator?]]="Yes",IFERROR(Table1[[#This Row],[Frame Rate '[FPS'] 1]],""),0)</f>
        <v>#VALUE!</v>
      </c>
      <c r="P3107" s="4" t="e">
        <f>IF(Table1[[#This Row],[Import to Gateway Calculator?]]="Yes",IFERROR(Table1[[#This Row],[Days of Storage 1]],""),0)</f>
        <v>#VALUE!</v>
      </c>
    </row>
    <row r="3108" spans="1:16" x14ac:dyDescent="0.25">
      <c r="A3108" s="5" t="e">
        <f t="shared" si="293"/>
        <v>#VALUE!</v>
      </c>
      <c r="B3108" s="6" t="str">
        <f>IFERROR(IF(Table1[[#This Row],[Multi-lens? 1]]="No", 1, IF(Table1[[#This Row],[Multi-lens? 1]]="Dual", 2, IF(Table1[[#This Row],[Multi-lens? 1]]="Quad", 4, ""))),"")</f>
        <v/>
      </c>
      <c r="C3108" s="6" t="e">
        <f t="shared" si="294"/>
        <v>#VALUE!</v>
      </c>
      <c r="D3108" s="6" t="e">
        <f t="shared" si="295"/>
        <v>#VALUE!</v>
      </c>
      <c r="E3108" s="6" t="e">
        <f t="shared" si="296"/>
        <v>#VALUE!</v>
      </c>
      <c r="F3108" s="6" t="e">
        <f t="shared" si="297"/>
        <v>#VALUE!</v>
      </c>
      <c r="H3108" s="6" t="str">
        <f>IFERROR(IF(Table1[[#This Row],[Multi-lens? 1]]="No", 1, IF(Table1[[#This Row],[Multi-lens? 1]]="Dual", 2, IF(Table1[[#This Row],[Multi-lens? 1]]="Quad", 4, ""))),"")</f>
        <v/>
      </c>
      <c r="I3108" s="9" t="str">
        <f>IFERROR(Table1[[#This Row],[Name]],"")</f>
        <v/>
      </c>
      <c r="K3108" s="3" t="str">
        <f t="shared" si="292"/>
        <v/>
      </c>
      <c r="M3108" s="4" t="e">
        <f>IF(Table1[[#This Row],[Import to Gateway Calculator?]]="Yes",IFERROR(Table1[[#This Row],[Streaming Resolution '[MP']]],""),0)</f>
        <v>#VALUE!</v>
      </c>
      <c r="N3108" s="4" t="e">
        <f>IF(Table1[[#This Row],[Import to Gateway Calculator?]]="Yes",IFERROR(Table1[[#This Row],[Recording Resolution '[MP']]],""),0)</f>
        <v>#VALUE!</v>
      </c>
      <c r="O3108" s="4" t="e">
        <f>IF(Table1[[#This Row],[Import to Gateway Calculator?]]="Yes",IFERROR(Table1[[#This Row],[Frame Rate '[FPS'] 1]],""),0)</f>
        <v>#VALUE!</v>
      </c>
      <c r="P3108" s="4" t="e">
        <f>IF(Table1[[#This Row],[Import to Gateway Calculator?]]="Yes",IFERROR(Table1[[#This Row],[Days of Storage 1]],""),0)</f>
        <v>#VALUE!</v>
      </c>
    </row>
    <row r="3109" spans="1:16" x14ac:dyDescent="0.25">
      <c r="A3109" s="5" t="e">
        <f t="shared" si="293"/>
        <v>#VALUE!</v>
      </c>
      <c r="B3109" s="6" t="str">
        <f>IFERROR(IF(Table1[[#This Row],[Multi-lens? 1]]="No", 1, IF(Table1[[#This Row],[Multi-lens? 1]]="Dual", 2, IF(Table1[[#This Row],[Multi-lens? 1]]="Quad", 4, ""))),"")</f>
        <v/>
      </c>
      <c r="C3109" s="6" t="e">
        <f t="shared" si="294"/>
        <v>#VALUE!</v>
      </c>
      <c r="D3109" s="6" t="e">
        <f t="shared" si="295"/>
        <v>#VALUE!</v>
      </c>
      <c r="E3109" s="6" t="e">
        <f t="shared" si="296"/>
        <v>#VALUE!</v>
      </c>
      <c r="F3109" s="6" t="e">
        <f t="shared" si="297"/>
        <v>#VALUE!</v>
      </c>
      <c r="H3109" s="6" t="str">
        <f>IFERROR(IF(Table1[[#This Row],[Multi-lens? 1]]="No", 1, IF(Table1[[#This Row],[Multi-lens? 1]]="Dual", 2, IF(Table1[[#This Row],[Multi-lens? 1]]="Quad", 4, ""))),"")</f>
        <v/>
      </c>
      <c r="I3109" s="9" t="str">
        <f>IFERROR(Table1[[#This Row],[Name]],"")</f>
        <v/>
      </c>
      <c r="K3109" s="3" t="str">
        <f t="shared" si="292"/>
        <v/>
      </c>
      <c r="M3109" s="4" t="e">
        <f>IF(Table1[[#This Row],[Import to Gateway Calculator?]]="Yes",IFERROR(Table1[[#This Row],[Streaming Resolution '[MP']]],""),0)</f>
        <v>#VALUE!</v>
      </c>
      <c r="N3109" s="4" t="e">
        <f>IF(Table1[[#This Row],[Import to Gateway Calculator?]]="Yes",IFERROR(Table1[[#This Row],[Recording Resolution '[MP']]],""),0)</f>
        <v>#VALUE!</v>
      </c>
      <c r="O3109" s="4" t="e">
        <f>IF(Table1[[#This Row],[Import to Gateway Calculator?]]="Yes",IFERROR(Table1[[#This Row],[Frame Rate '[FPS'] 1]],""),0)</f>
        <v>#VALUE!</v>
      </c>
      <c r="P3109" s="4" t="e">
        <f>IF(Table1[[#This Row],[Import to Gateway Calculator?]]="Yes",IFERROR(Table1[[#This Row],[Days of Storage 1]],""),0)</f>
        <v>#VALUE!</v>
      </c>
    </row>
    <row r="3110" spans="1:16" x14ac:dyDescent="0.25">
      <c r="A3110" s="5" t="e">
        <f t="shared" si="293"/>
        <v>#VALUE!</v>
      </c>
      <c r="B3110" s="6" t="str">
        <f>IFERROR(IF(Table1[[#This Row],[Multi-lens? 1]]="No", 1, IF(Table1[[#This Row],[Multi-lens? 1]]="Dual", 2, IF(Table1[[#This Row],[Multi-lens? 1]]="Quad", 4, ""))),"")</f>
        <v/>
      </c>
      <c r="C3110" s="6" t="e">
        <f t="shared" si="294"/>
        <v>#VALUE!</v>
      </c>
      <c r="D3110" s="6" t="e">
        <f t="shared" si="295"/>
        <v>#VALUE!</v>
      </c>
      <c r="E3110" s="6" t="e">
        <f t="shared" si="296"/>
        <v>#VALUE!</v>
      </c>
      <c r="F3110" s="6" t="e">
        <f t="shared" si="297"/>
        <v>#VALUE!</v>
      </c>
      <c r="H3110" s="6" t="str">
        <f>IFERROR(IF(Table1[[#This Row],[Multi-lens? 1]]="No", 1, IF(Table1[[#This Row],[Multi-lens? 1]]="Dual", 2, IF(Table1[[#This Row],[Multi-lens? 1]]="Quad", 4, ""))),"")</f>
        <v/>
      </c>
      <c r="I3110" s="9" t="str">
        <f>IFERROR(Table1[[#This Row],[Name]],"")</f>
        <v/>
      </c>
      <c r="K3110" s="3" t="str">
        <f t="shared" si="292"/>
        <v/>
      </c>
      <c r="M3110" s="4" t="e">
        <f>IF(Table1[[#This Row],[Import to Gateway Calculator?]]="Yes",IFERROR(Table1[[#This Row],[Streaming Resolution '[MP']]],""),0)</f>
        <v>#VALUE!</v>
      </c>
      <c r="N3110" s="4" t="e">
        <f>IF(Table1[[#This Row],[Import to Gateway Calculator?]]="Yes",IFERROR(Table1[[#This Row],[Recording Resolution '[MP']]],""),0)</f>
        <v>#VALUE!</v>
      </c>
      <c r="O3110" s="4" t="e">
        <f>IF(Table1[[#This Row],[Import to Gateway Calculator?]]="Yes",IFERROR(Table1[[#This Row],[Frame Rate '[FPS'] 1]],""),0)</f>
        <v>#VALUE!</v>
      </c>
      <c r="P3110" s="4" t="e">
        <f>IF(Table1[[#This Row],[Import to Gateway Calculator?]]="Yes",IFERROR(Table1[[#This Row],[Days of Storage 1]],""),0)</f>
        <v>#VALUE!</v>
      </c>
    </row>
    <row r="3111" spans="1:16" x14ac:dyDescent="0.25">
      <c r="A3111" s="5" t="e">
        <f t="shared" si="293"/>
        <v>#VALUE!</v>
      </c>
      <c r="B3111" s="6" t="str">
        <f>IFERROR(IF(Table1[[#This Row],[Multi-lens? 1]]="No", 1, IF(Table1[[#This Row],[Multi-lens? 1]]="Dual", 2, IF(Table1[[#This Row],[Multi-lens? 1]]="Quad", 4, ""))),"")</f>
        <v/>
      </c>
      <c r="C3111" s="6" t="e">
        <f t="shared" si="294"/>
        <v>#VALUE!</v>
      </c>
      <c r="D3111" s="6" t="e">
        <f t="shared" si="295"/>
        <v>#VALUE!</v>
      </c>
      <c r="E3111" s="6" t="e">
        <f t="shared" si="296"/>
        <v>#VALUE!</v>
      </c>
      <c r="F3111" s="6" t="e">
        <f t="shared" si="297"/>
        <v>#VALUE!</v>
      </c>
      <c r="H3111" s="6" t="str">
        <f>IFERROR(IF(Table1[[#This Row],[Multi-lens? 1]]="No", 1, IF(Table1[[#This Row],[Multi-lens? 1]]="Dual", 2, IF(Table1[[#This Row],[Multi-lens? 1]]="Quad", 4, ""))),"")</f>
        <v/>
      </c>
      <c r="I3111" s="9" t="str">
        <f>IFERROR(Table1[[#This Row],[Name]],"")</f>
        <v/>
      </c>
      <c r="K3111" s="3" t="str">
        <f t="shared" si="292"/>
        <v/>
      </c>
      <c r="M3111" s="4" t="e">
        <f>IF(Table1[[#This Row],[Import to Gateway Calculator?]]="Yes",IFERROR(Table1[[#This Row],[Streaming Resolution '[MP']]],""),0)</f>
        <v>#VALUE!</v>
      </c>
      <c r="N3111" s="4" t="e">
        <f>IF(Table1[[#This Row],[Import to Gateway Calculator?]]="Yes",IFERROR(Table1[[#This Row],[Recording Resolution '[MP']]],""),0)</f>
        <v>#VALUE!</v>
      </c>
      <c r="O3111" s="4" t="e">
        <f>IF(Table1[[#This Row],[Import to Gateway Calculator?]]="Yes",IFERROR(Table1[[#This Row],[Frame Rate '[FPS'] 1]],""),0)</f>
        <v>#VALUE!</v>
      </c>
      <c r="P3111" s="4" t="e">
        <f>IF(Table1[[#This Row],[Import to Gateway Calculator?]]="Yes",IFERROR(Table1[[#This Row],[Days of Storage 1]],""),0)</f>
        <v>#VALUE!</v>
      </c>
    </row>
    <row r="3112" spans="1:16" x14ac:dyDescent="0.25">
      <c r="A3112" s="5" t="e">
        <f t="shared" si="293"/>
        <v>#VALUE!</v>
      </c>
      <c r="B3112" s="6" t="str">
        <f>IFERROR(IF(Table1[[#This Row],[Multi-lens? 1]]="No", 1, IF(Table1[[#This Row],[Multi-lens? 1]]="Dual", 2, IF(Table1[[#This Row],[Multi-lens? 1]]="Quad", 4, ""))),"")</f>
        <v/>
      </c>
      <c r="C3112" s="6" t="e">
        <f t="shared" si="294"/>
        <v>#VALUE!</v>
      </c>
      <c r="D3112" s="6" t="e">
        <f t="shared" si="295"/>
        <v>#VALUE!</v>
      </c>
      <c r="E3112" s="6" t="e">
        <f t="shared" si="296"/>
        <v>#VALUE!</v>
      </c>
      <c r="F3112" s="6" t="e">
        <f t="shared" si="297"/>
        <v>#VALUE!</v>
      </c>
      <c r="H3112" s="6" t="str">
        <f>IFERROR(IF(Table1[[#This Row],[Multi-lens? 1]]="No", 1, IF(Table1[[#This Row],[Multi-lens? 1]]="Dual", 2, IF(Table1[[#This Row],[Multi-lens? 1]]="Quad", 4, ""))),"")</f>
        <v/>
      </c>
      <c r="I3112" s="9" t="str">
        <f>IFERROR(Table1[[#This Row],[Name]],"")</f>
        <v/>
      </c>
      <c r="K3112" s="3" t="str">
        <f t="shared" si="292"/>
        <v/>
      </c>
      <c r="M3112" s="4" t="e">
        <f>IF(Table1[[#This Row],[Import to Gateway Calculator?]]="Yes",IFERROR(Table1[[#This Row],[Streaming Resolution '[MP']]],""),0)</f>
        <v>#VALUE!</v>
      </c>
      <c r="N3112" s="4" t="e">
        <f>IF(Table1[[#This Row],[Import to Gateway Calculator?]]="Yes",IFERROR(Table1[[#This Row],[Recording Resolution '[MP']]],""),0)</f>
        <v>#VALUE!</v>
      </c>
      <c r="O3112" s="4" t="e">
        <f>IF(Table1[[#This Row],[Import to Gateway Calculator?]]="Yes",IFERROR(Table1[[#This Row],[Frame Rate '[FPS'] 1]],""),0)</f>
        <v>#VALUE!</v>
      </c>
      <c r="P3112" s="4" t="e">
        <f>IF(Table1[[#This Row],[Import to Gateway Calculator?]]="Yes",IFERROR(Table1[[#This Row],[Days of Storage 1]],""),0)</f>
        <v>#VALUE!</v>
      </c>
    </row>
    <row r="3113" spans="1:16" x14ac:dyDescent="0.25">
      <c r="A3113" s="5" t="e">
        <f t="shared" si="293"/>
        <v>#VALUE!</v>
      </c>
      <c r="B3113" s="6" t="str">
        <f>IFERROR(IF(Table1[[#This Row],[Multi-lens? 1]]="No", 1, IF(Table1[[#This Row],[Multi-lens? 1]]="Dual", 2, IF(Table1[[#This Row],[Multi-lens? 1]]="Quad", 4, ""))),"")</f>
        <v/>
      </c>
      <c r="C3113" s="6" t="e">
        <f t="shared" si="294"/>
        <v>#VALUE!</v>
      </c>
      <c r="D3113" s="6" t="e">
        <f t="shared" si="295"/>
        <v>#VALUE!</v>
      </c>
      <c r="E3113" s="6" t="e">
        <f t="shared" si="296"/>
        <v>#VALUE!</v>
      </c>
      <c r="F3113" s="6" t="e">
        <f t="shared" si="297"/>
        <v>#VALUE!</v>
      </c>
      <c r="H3113" s="6" t="str">
        <f>IFERROR(IF(Table1[[#This Row],[Multi-lens? 1]]="No", 1, IF(Table1[[#This Row],[Multi-lens? 1]]="Dual", 2, IF(Table1[[#This Row],[Multi-lens? 1]]="Quad", 4, ""))),"")</f>
        <v/>
      </c>
      <c r="I3113" s="9" t="str">
        <f>IFERROR(Table1[[#This Row],[Name]],"")</f>
        <v/>
      </c>
      <c r="K3113" s="3" t="str">
        <f t="shared" si="292"/>
        <v/>
      </c>
      <c r="M3113" s="4" t="e">
        <f>IF(Table1[[#This Row],[Import to Gateway Calculator?]]="Yes",IFERROR(Table1[[#This Row],[Streaming Resolution '[MP']]],""),0)</f>
        <v>#VALUE!</v>
      </c>
      <c r="N3113" s="4" t="e">
        <f>IF(Table1[[#This Row],[Import to Gateway Calculator?]]="Yes",IFERROR(Table1[[#This Row],[Recording Resolution '[MP']]],""),0)</f>
        <v>#VALUE!</v>
      </c>
      <c r="O3113" s="4" t="e">
        <f>IF(Table1[[#This Row],[Import to Gateway Calculator?]]="Yes",IFERROR(Table1[[#This Row],[Frame Rate '[FPS'] 1]],""),0)</f>
        <v>#VALUE!</v>
      </c>
      <c r="P3113" s="4" t="e">
        <f>IF(Table1[[#This Row],[Import to Gateway Calculator?]]="Yes",IFERROR(Table1[[#This Row],[Days of Storage 1]],""),0)</f>
        <v>#VALUE!</v>
      </c>
    </row>
    <row r="3114" spans="1:16" x14ac:dyDescent="0.25">
      <c r="A3114" s="5" t="e">
        <f t="shared" si="293"/>
        <v>#VALUE!</v>
      </c>
      <c r="B3114" s="6" t="str">
        <f>IFERROR(IF(Table1[[#This Row],[Multi-lens? 1]]="No", 1, IF(Table1[[#This Row],[Multi-lens? 1]]="Dual", 2, IF(Table1[[#This Row],[Multi-lens? 1]]="Quad", 4, ""))),"")</f>
        <v/>
      </c>
      <c r="C3114" s="6" t="e">
        <f t="shared" si="294"/>
        <v>#VALUE!</v>
      </c>
      <c r="D3114" s="6" t="e">
        <f t="shared" si="295"/>
        <v>#VALUE!</v>
      </c>
      <c r="E3114" s="6" t="e">
        <f t="shared" si="296"/>
        <v>#VALUE!</v>
      </c>
      <c r="F3114" s="6" t="e">
        <f t="shared" si="297"/>
        <v>#VALUE!</v>
      </c>
      <c r="H3114" s="6" t="str">
        <f>IFERROR(IF(Table1[[#This Row],[Multi-lens? 1]]="No", 1, IF(Table1[[#This Row],[Multi-lens? 1]]="Dual", 2, IF(Table1[[#This Row],[Multi-lens? 1]]="Quad", 4, ""))),"")</f>
        <v/>
      </c>
      <c r="I3114" s="9" t="str">
        <f>IFERROR(Table1[[#This Row],[Name]],"")</f>
        <v/>
      </c>
      <c r="K3114" s="3" t="str">
        <f t="shared" si="292"/>
        <v/>
      </c>
      <c r="M3114" s="4" t="e">
        <f>IF(Table1[[#This Row],[Import to Gateway Calculator?]]="Yes",IFERROR(Table1[[#This Row],[Streaming Resolution '[MP']]],""),0)</f>
        <v>#VALUE!</v>
      </c>
      <c r="N3114" s="4" t="e">
        <f>IF(Table1[[#This Row],[Import to Gateway Calculator?]]="Yes",IFERROR(Table1[[#This Row],[Recording Resolution '[MP']]],""),0)</f>
        <v>#VALUE!</v>
      </c>
      <c r="O3114" s="4" t="e">
        <f>IF(Table1[[#This Row],[Import to Gateway Calculator?]]="Yes",IFERROR(Table1[[#This Row],[Frame Rate '[FPS'] 1]],""),0)</f>
        <v>#VALUE!</v>
      </c>
      <c r="P3114" s="4" t="e">
        <f>IF(Table1[[#This Row],[Import to Gateway Calculator?]]="Yes",IFERROR(Table1[[#This Row],[Days of Storage 1]],""),0)</f>
        <v>#VALUE!</v>
      </c>
    </row>
    <row r="3115" spans="1:16" x14ac:dyDescent="0.25">
      <c r="A3115" s="5" t="e">
        <f t="shared" si="293"/>
        <v>#VALUE!</v>
      </c>
      <c r="B3115" s="6" t="str">
        <f>IFERROR(IF(Table1[[#This Row],[Multi-lens? 1]]="No", 1, IF(Table1[[#This Row],[Multi-lens? 1]]="Dual", 2, IF(Table1[[#This Row],[Multi-lens? 1]]="Quad", 4, ""))),"")</f>
        <v/>
      </c>
      <c r="C3115" s="6" t="e">
        <f t="shared" si="294"/>
        <v>#VALUE!</v>
      </c>
      <c r="D3115" s="6" t="e">
        <f t="shared" si="295"/>
        <v>#VALUE!</v>
      </c>
      <c r="E3115" s="6" t="e">
        <f t="shared" si="296"/>
        <v>#VALUE!</v>
      </c>
      <c r="F3115" s="6" t="e">
        <f t="shared" si="297"/>
        <v>#VALUE!</v>
      </c>
      <c r="H3115" s="6" t="str">
        <f>IFERROR(IF(Table1[[#This Row],[Multi-lens? 1]]="No", 1, IF(Table1[[#This Row],[Multi-lens? 1]]="Dual", 2, IF(Table1[[#This Row],[Multi-lens? 1]]="Quad", 4, ""))),"")</f>
        <v/>
      </c>
      <c r="I3115" s="9" t="str">
        <f>IFERROR(Table1[[#This Row],[Name]],"")</f>
        <v/>
      </c>
      <c r="K3115" s="3" t="str">
        <f t="shared" si="292"/>
        <v/>
      </c>
      <c r="M3115" s="4" t="e">
        <f>IF(Table1[[#This Row],[Import to Gateway Calculator?]]="Yes",IFERROR(Table1[[#This Row],[Streaming Resolution '[MP']]],""),0)</f>
        <v>#VALUE!</v>
      </c>
      <c r="N3115" s="4" t="e">
        <f>IF(Table1[[#This Row],[Import to Gateway Calculator?]]="Yes",IFERROR(Table1[[#This Row],[Recording Resolution '[MP']]],""),0)</f>
        <v>#VALUE!</v>
      </c>
      <c r="O3115" s="4" t="e">
        <f>IF(Table1[[#This Row],[Import to Gateway Calculator?]]="Yes",IFERROR(Table1[[#This Row],[Frame Rate '[FPS'] 1]],""),0)</f>
        <v>#VALUE!</v>
      </c>
      <c r="P3115" s="4" t="e">
        <f>IF(Table1[[#This Row],[Import to Gateway Calculator?]]="Yes",IFERROR(Table1[[#This Row],[Days of Storage 1]],""),0)</f>
        <v>#VALUE!</v>
      </c>
    </row>
    <row r="3116" spans="1:16" x14ac:dyDescent="0.25">
      <c r="A3116" s="5" t="e">
        <f t="shared" si="293"/>
        <v>#VALUE!</v>
      </c>
      <c r="B3116" s="6" t="str">
        <f>IFERROR(IF(Table1[[#This Row],[Multi-lens? 1]]="No", 1, IF(Table1[[#This Row],[Multi-lens? 1]]="Dual", 2, IF(Table1[[#This Row],[Multi-lens? 1]]="Quad", 4, ""))),"")</f>
        <v/>
      </c>
      <c r="C3116" s="6" t="e">
        <f t="shared" si="294"/>
        <v>#VALUE!</v>
      </c>
      <c r="D3116" s="6" t="e">
        <f t="shared" si="295"/>
        <v>#VALUE!</v>
      </c>
      <c r="E3116" s="6" t="e">
        <f t="shared" si="296"/>
        <v>#VALUE!</v>
      </c>
      <c r="F3116" s="6" t="e">
        <f t="shared" si="297"/>
        <v>#VALUE!</v>
      </c>
      <c r="H3116" s="6" t="str">
        <f>IFERROR(IF(Table1[[#This Row],[Multi-lens? 1]]="No", 1, IF(Table1[[#This Row],[Multi-lens? 1]]="Dual", 2, IF(Table1[[#This Row],[Multi-lens? 1]]="Quad", 4, ""))),"")</f>
        <v/>
      </c>
      <c r="I3116" s="9" t="str">
        <f>IFERROR(Table1[[#This Row],[Name]],"")</f>
        <v/>
      </c>
      <c r="K3116" s="3" t="str">
        <f t="shared" si="292"/>
        <v/>
      </c>
      <c r="M3116" s="4" t="e">
        <f>IF(Table1[[#This Row],[Import to Gateway Calculator?]]="Yes",IFERROR(Table1[[#This Row],[Streaming Resolution '[MP']]],""),0)</f>
        <v>#VALUE!</v>
      </c>
      <c r="N3116" s="4" t="e">
        <f>IF(Table1[[#This Row],[Import to Gateway Calculator?]]="Yes",IFERROR(Table1[[#This Row],[Recording Resolution '[MP']]],""),0)</f>
        <v>#VALUE!</v>
      </c>
      <c r="O3116" s="4" t="e">
        <f>IF(Table1[[#This Row],[Import to Gateway Calculator?]]="Yes",IFERROR(Table1[[#This Row],[Frame Rate '[FPS'] 1]],""),0)</f>
        <v>#VALUE!</v>
      </c>
      <c r="P3116" s="4" t="e">
        <f>IF(Table1[[#This Row],[Import to Gateway Calculator?]]="Yes",IFERROR(Table1[[#This Row],[Days of Storage 1]],""),0)</f>
        <v>#VALUE!</v>
      </c>
    </row>
    <row r="3117" spans="1:16" x14ac:dyDescent="0.25">
      <c r="A3117" s="5" t="e">
        <f t="shared" si="293"/>
        <v>#VALUE!</v>
      </c>
      <c r="B3117" s="6" t="str">
        <f>IFERROR(IF(Table1[[#This Row],[Multi-lens? 1]]="No", 1, IF(Table1[[#This Row],[Multi-lens? 1]]="Dual", 2, IF(Table1[[#This Row],[Multi-lens? 1]]="Quad", 4, ""))),"")</f>
        <v/>
      </c>
      <c r="C3117" s="6" t="e">
        <f t="shared" si="294"/>
        <v>#VALUE!</v>
      </c>
      <c r="D3117" s="6" t="e">
        <f t="shared" si="295"/>
        <v>#VALUE!</v>
      </c>
      <c r="E3117" s="6" t="e">
        <f t="shared" si="296"/>
        <v>#VALUE!</v>
      </c>
      <c r="F3117" s="6" t="e">
        <f t="shared" si="297"/>
        <v>#VALUE!</v>
      </c>
      <c r="H3117" s="6" t="str">
        <f>IFERROR(IF(Table1[[#This Row],[Multi-lens? 1]]="No", 1, IF(Table1[[#This Row],[Multi-lens? 1]]="Dual", 2, IF(Table1[[#This Row],[Multi-lens? 1]]="Quad", 4, ""))),"")</f>
        <v/>
      </c>
      <c r="I3117" s="9" t="str">
        <f>IFERROR(Table1[[#This Row],[Name]],"")</f>
        <v/>
      </c>
      <c r="K3117" s="3" t="str">
        <f t="shared" si="292"/>
        <v/>
      </c>
      <c r="M3117" s="4" t="e">
        <f>IF(Table1[[#This Row],[Import to Gateway Calculator?]]="Yes",IFERROR(Table1[[#This Row],[Streaming Resolution '[MP']]],""),0)</f>
        <v>#VALUE!</v>
      </c>
      <c r="N3117" s="4" t="e">
        <f>IF(Table1[[#This Row],[Import to Gateway Calculator?]]="Yes",IFERROR(Table1[[#This Row],[Recording Resolution '[MP']]],""),0)</f>
        <v>#VALUE!</v>
      </c>
      <c r="O3117" s="4" t="e">
        <f>IF(Table1[[#This Row],[Import to Gateway Calculator?]]="Yes",IFERROR(Table1[[#This Row],[Frame Rate '[FPS'] 1]],""),0)</f>
        <v>#VALUE!</v>
      </c>
      <c r="P3117" s="4" t="e">
        <f>IF(Table1[[#This Row],[Import to Gateway Calculator?]]="Yes",IFERROR(Table1[[#This Row],[Days of Storage 1]],""),0)</f>
        <v>#VALUE!</v>
      </c>
    </row>
    <row r="3118" spans="1:16" x14ac:dyDescent="0.25">
      <c r="A3118" s="5" t="e">
        <f t="shared" si="293"/>
        <v>#VALUE!</v>
      </c>
      <c r="B3118" s="6" t="str">
        <f>IFERROR(IF(Table1[[#This Row],[Multi-lens? 1]]="No", 1, IF(Table1[[#This Row],[Multi-lens? 1]]="Dual", 2, IF(Table1[[#This Row],[Multi-lens? 1]]="Quad", 4, ""))),"")</f>
        <v/>
      </c>
      <c r="C3118" s="6" t="e">
        <f t="shared" si="294"/>
        <v>#VALUE!</v>
      </c>
      <c r="D3118" s="6" t="e">
        <f t="shared" si="295"/>
        <v>#VALUE!</v>
      </c>
      <c r="E3118" s="6" t="e">
        <f t="shared" si="296"/>
        <v>#VALUE!</v>
      </c>
      <c r="F3118" s="6" t="e">
        <f t="shared" si="297"/>
        <v>#VALUE!</v>
      </c>
      <c r="H3118" s="6" t="str">
        <f>IFERROR(IF(Table1[[#This Row],[Multi-lens? 1]]="No", 1, IF(Table1[[#This Row],[Multi-lens? 1]]="Dual", 2, IF(Table1[[#This Row],[Multi-lens? 1]]="Quad", 4, ""))),"")</f>
        <v/>
      </c>
      <c r="I3118" s="9" t="str">
        <f>IFERROR(Table1[[#This Row],[Name]],"")</f>
        <v/>
      </c>
      <c r="K3118" s="3" t="str">
        <f t="shared" si="292"/>
        <v/>
      </c>
      <c r="M3118" s="4" t="e">
        <f>IF(Table1[[#This Row],[Import to Gateway Calculator?]]="Yes",IFERROR(Table1[[#This Row],[Streaming Resolution '[MP']]],""),0)</f>
        <v>#VALUE!</v>
      </c>
      <c r="N3118" s="4" t="e">
        <f>IF(Table1[[#This Row],[Import to Gateway Calculator?]]="Yes",IFERROR(Table1[[#This Row],[Recording Resolution '[MP']]],""),0)</f>
        <v>#VALUE!</v>
      </c>
      <c r="O3118" s="4" t="e">
        <f>IF(Table1[[#This Row],[Import to Gateway Calculator?]]="Yes",IFERROR(Table1[[#This Row],[Frame Rate '[FPS'] 1]],""),0)</f>
        <v>#VALUE!</v>
      </c>
      <c r="P3118" s="4" t="e">
        <f>IF(Table1[[#This Row],[Import to Gateway Calculator?]]="Yes",IFERROR(Table1[[#This Row],[Days of Storage 1]],""),0)</f>
        <v>#VALUE!</v>
      </c>
    </row>
    <row r="3119" spans="1:16" x14ac:dyDescent="0.25">
      <c r="A3119" s="5" t="e">
        <f t="shared" si="293"/>
        <v>#VALUE!</v>
      </c>
      <c r="B3119" s="6" t="str">
        <f>IFERROR(IF(Table1[[#This Row],[Multi-lens? 1]]="No", 1, IF(Table1[[#This Row],[Multi-lens? 1]]="Dual", 2, IF(Table1[[#This Row],[Multi-lens? 1]]="Quad", 4, ""))),"")</f>
        <v/>
      </c>
      <c r="C3119" s="6" t="e">
        <f t="shared" si="294"/>
        <v>#VALUE!</v>
      </c>
      <c r="D3119" s="6" t="e">
        <f t="shared" si="295"/>
        <v>#VALUE!</v>
      </c>
      <c r="E3119" s="6" t="e">
        <f t="shared" si="296"/>
        <v>#VALUE!</v>
      </c>
      <c r="F3119" s="6" t="e">
        <f t="shared" si="297"/>
        <v>#VALUE!</v>
      </c>
      <c r="H3119" s="6" t="str">
        <f>IFERROR(IF(Table1[[#This Row],[Multi-lens? 1]]="No", 1, IF(Table1[[#This Row],[Multi-lens? 1]]="Dual", 2, IF(Table1[[#This Row],[Multi-lens? 1]]="Quad", 4, ""))),"")</f>
        <v/>
      </c>
      <c r="I3119" s="9" t="str">
        <f>IFERROR(Table1[[#This Row],[Name]],"")</f>
        <v/>
      </c>
      <c r="K3119" s="3" t="str">
        <f t="shared" si="292"/>
        <v/>
      </c>
      <c r="M3119" s="4" t="e">
        <f>IF(Table1[[#This Row],[Import to Gateway Calculator?]]="Yes",IFERROR(Table1[[#This Row],[Streaming Resolution '[MP']]],""),0)</f>
        <v>#VALUE!</v>
      </c>
      <c r="N3119" s="4" t="e">
        <f>IF(Table1[[#This Row],[Import to Gateway Calculator?]]="Yes",IFERROR(Table1[[#This Row],[Recording Resolution '[MP']]],""),0)</f>
        <v>#VALUE!</v>
      </c>
      <c r="O3119" s="4" t="e">
        <f>IF(Table1[[#This Row],[Import to Gateway Calculator?]]="Yes",IFERROR(Table1[[#This Row],[Frame Rate '[FPS'] 1]],""),0)</f>
        <v>#VALUE!</v>
      </c>
      <c r="P3119" s="4" t="e">
        <f>IF(Table1[[#This Row],[Import to Gateway Calculator?]]="Yes",IFERROR(Table1[[#This Row],[Days of Storage 1]],""),0)</f>
        <v>#VALUE!</v>
      </c>
    </row>
    <row r="3120" spans="1:16" x14ac:dyDescent="0.25">
      <c r="A3120" s="5" t="e">
        <f t="shared" si="293"/>
        <v>#VALUE!</v>
      </c>
      <c r="B3120" s="6" t="str">
        <f>IFERROR(IF(Table1[[#This Row],[Multi-lens? 1]]="No", 1, IF(Table1[[#This Row],[Multi-lens? 1]]="Dual", 2, IF(Table1[[#This Row],[Multi-lens? 1]]="Quad", 4, ""))),"")</f>
        <v/>
      </c>
      <c r="C3120" s="6" t="e">
        <f t="shared" si="294"/>
        <v>#VALUE!</v>
      </c>
      <c r="D3120" s="6" t="e">
        <f t="shared" si="295"/>
        <v>#VALUE!</v>
      </c>
      <c r="E3120" s="6" t="e">
        <f t="shared" si="296"/>
        <v>#VALUE!</v>
      </c>
      <c r="F3120" s="6" t="e">
        <f t="shared" si="297"/>
        <v>#VALUE!</v>
      </c>
      <c r="H3120" s="6" t="str">
        <f>IFERROR(IF(Table1[[#This Row],[Multi-lens? 1]]="No", 1, IF(Table1[[#This Row],[Multi-lens? 1]]="Dual", 2, IF(Table1[[#This Row],[Multi-lens? 1]]="Quad", 4, ""))),"")</f>
        <v/>
      </c>
      <c r="I3120" s="9" t="str">
        <f>IFERROR(Table1[[#This Row],[Name]],"")</f>
        <v/>
      </c>
      <c r="K3120" s="3" t="str">
        <f t="shared" si="292"/>
        <v/>
      </c>
      <c r="M3120" s="4" t="e">
        <f>IF(Table1[[#This Row],[Import to Gateway Calculator?]]="Yes",IFERROR(Table1[[#This Row],[Streaming Resolution '[MP']]],""),0)</f>
        <v>#VALUE!</v>
      </c>
      <c r="N3120" s="4" t="e">
        <f>IF(Table1[[#This Row],[Import to Gateway Calculator?]]="Yes",IFERROR(Table1[[#This Row],[Recording Resolution '[MP']]],""),0)</f>
        <v>#VALUE!</v>
      </c>
      <c r="O3120" s="4" t="e">
        <f>IF(Table1[[#This Row],[Import to Gateway Calculator?]]="Yes",IFERROR(Table1[[#This Row],[Frame Rate '[FPS'] 1]],""),0)</f>
        <v>#VALUE!</v>
      </c>
      <c r="P3120" s="4" t="e">
        <f>IF(Table1[[#This Row],[Import to Gateway Calculator?]]="Yes",IFERROR(Table1[[#This Row],[Days of Storage 1]],""),0)</f>
        <v>#VALUE!</v>
      </c>
    </row>
    <row r="3121" spans="1:16" x14ac:dyDescent="0.25">
      <c r="A3121" s="5" t="e">
        <f t="shared" si="293"/>
        <v>#VALUE!</v>
      </c>
      <c r="B3121" s="6" t="str">
        <f>IFERROR(IF(Table1[[#This Row],[Multi-lens? 1]]="No", 1, IF(Table1[[#This Row],[Multi-lens? 1]]="Dual", 2, IF(Table1[[#This Row],[Multi-lens? 1]]="Quad", 4, ""))),"")</f>
        <v/>
      </c>
      <c r="C3121" s="6" t="e">
        <f t="shared" si="294"/>
        <v>#VALUE!</v>
      </c>
      <c r="D3121" s="6" t="e">
        <f t="shared" si="295"/>
        <v>#VALUE!</v>
      </c>
      <c r="E3121" s="6" t="e">
        <f t="shared" si="296"/>
        <v>#VALUE!</v>
      </c>
      <c r="F3121" s="6" t="e">
        <f t="shared" si="297"/>
        <v>#VALUE!</v>
      </c>
      <c r="H3121" s="6" t="str">
        <f>IFERROR(IF(Table1[[#This Row],[Multi-lens? 1]]="No", 1, IF(Table1[[#This Row],[Multi-lens? 1]]="Dual", 2, IF(Table1[[#This Row],[Multi-lens? 1]]="Quad", 4, ""))),"")</f>
        <v/>
      </c>
      <c r="I3121" s="9" t="str">
        <f>IFERROR(Table1[[#This Row],[Name]],"")</f>
        <v/>
      </c>
      <c r="K3121" s="3" t="str">
        <f t="shared" si="292"/>
        <v/>
      </c>
      <c r="M3121" s="4" t="e">
        <f>IF(Table1[[#This Row],[Import to Gateway Calculator?]]="Yes",IFERROR(Table1[[#This Row],[Streaming Resolution '[MP']]],""),0)</f>
        <v>#VALUE!</v>
      </c>
      <c r="N3121" s="4" t="e">
        <f>IF(Table1[[#This Row],[Import to Gateway Calculator?]]="Yes",IFERROR(Table1[[#This Row],[Recording Resolution '[MP']]],""),0)</f>
        <v>#VALUE!</v>
      </c>
      <c r="O3121" s="4" t="e">
        <f>IF(Table1[[#This Row],[Import to Gateway Calculator?]]="Yes",IFERROR(Table1[[#This Row],[Frame Rate '[FPS'] 1]],""),0)</f>
        <v>#VALUE!</v>
      </c>
      <c r="P3121" s="4" t="e">
        <f>IF(Table1[[#This Row],[Import to Gateway Calculator?]]="Yes",IFERROR(Table1[[#This Row],[Days of Storage 1]],""),0)</f>
        <v>#VALUE!</v>
      </c>
    </row>
    <row r="3122" spans="1:16" x14ac:dyDescent="0.25">
      <c r="A3122" s="5" t="e">
        <f t="shared" si="293"/>
        <v>#VALUE!</v>
      </c>
      <c r="B3122" s="6" t="str">
        <f>IFERROR(IF(Table1[[#This Row],[Multi-lens? 1]]="No", 1, IF(Table1[[#This Row],[Multi-lens? 1]]="Dual", 2, IF(Table1[[#This Row],[Multi-lens? 1]]="Quad", 4, ""))),"")</f>
        <v/>
      </c>
      <c r="C3122" s="6" t="e">
        <f t="shared" si="294"/>
        <v>#VALUE!</v>
      </c>
      <c r="D3122" s="6" t="e">
        <f t="shared" si="295"/>
        <v>#VALUE!</v>
      </c>
      <c r="E3122" s="6" t="e">
        <f t="shared" si="296"/>
        <v>#VALUE!</v>
      </c>
      <c r="F3122" s="6" t="e">
        <f t="shared" si="297"/>
        <v>#VALUE!</v>
      </c>
      <c r="H3122" s="6" t="str">
        <f>IFERROR(IF(Table1[[#This Row],[Multi-lens? 1]]="No", 1, IF(Table1[[#This Row],[Multi-lens? 1]]="Dual", 2, IF(Table1[[#This Row],[Multi-lens? 1]]="Quad", 4, ""))),"")</f>
        <v/>
      </c>
      <c r="I3122" s="9" t="str">
        <f>IFERROR(Table1[[#This Row],[Name]],"")</f>
        <v/>
      </c>
      <c r="K3122" s="3" t="str">
        <f t="shared" si="292"/>
        <v/>
      </c>
      <c r="M3122" s="4" t="e">
        <f>IF(Table1[[#This Row],[Import to Gateway Calculator?]]="Yes",IFERROR(Table1[[#This Row],[Streaming Resolution '[MP']]],""),0)</f>
        <v>#VALUE!</v>
      </c>
      <c r="N3122" s="4" t="e">
        <f>IF(Table1[[#This Row],[Import to Gateway Calculator?]]="Yes",IFERROR(Table1[[#This Row],[Recording Resolution '[MP']]],""),0)</f>
        <v>#VALUE!</v>
      </c>
      <c r="O3122" s="4" t="e">
        <f>IF(Table1[[#This Row],[Import to Gateway Calculator?]]="Yes",IFERROR(Table1[[#This Row],[Frame Rate '[FPS'] 1]],""),0)</f>
        <v>#VALUE!</v>
      </c>
      <c r="P3122" s="4" t="e">
        <f>IF(Table1[[#This Row],[Import to Gateway Calculator?]]="Yes",IFERROR(Table1[[#This Row],[Days of Storage 1]],""),0)</f>
        <v>#VALUE!</v>
      </c>
    </row>
    <row r="3123" spans="1:16" x14ac:dyDescent="0.25">
      <c r="A3123" s="5" t="e">
        <f t="shared" si="293"/>
        <v>#VALUE!</v>
      </c>
      <c r="B3123" s="6" t="str">
        <f>IFERROR(IF(Table1[[#This Row],[Multi-lens? 1]]="No", 1, IF(Table1[[#This Row],[Multi-lens? 1]]="Dual", 2, IF(Table1[[#This Row],[Multi-lens? 1]]="Quad", 4, ""))),"")</f>
        <v/>
      </c>
      <c r="C3123" s="6" t="e">
        <f t="shared" si="294"/>
        <v>#VALUE!</v>
      </c>
      <c r="D3123" s="6" t="e">
        <f t="shared" si="295"/>
        <v>#VALUE!</v>
      </c>
      <c r="E3123" s="6" t="e">
        <f t="shared" si="296"/>
        <v>#VALUE!</v>
      </c>
      <c r="F3123" s="6" t="e">
        <f t="shared" si="297"/>
        <v>#VALUE!</v>
      </c>
      <c r="H3123" s="6" t="str">
        <f>IFERROR(IF(Table1[[#This Row],[Multi-lens? 1]]="No", 1, IF(Table1[[#This Row],[Multi-lens? 1]]="Dual", 2, IF(Table1[[#This Row],[Multi-lens? 1]]="Quad", 4, ""))),"")</f>
        <v/>
      </c>
      <c r="I3123" s="9" t="str">
        <f>IFERROR(Table1[[#This Row],[Name]],"")</f>
        <v/>
      </c>
      <c r="K3123" s="3" t="str">
        <f t="shared" si="292"/>
        <v/>
      </c>
      <c r="M3123" s="4" t="e">
        <f>IF(Table1[[#This Row],[Import to Gateway Calculator?]]="Yes",IFERROR(Table1[[#This Row],[Streaming Resolution '[MP']]],""),0)</f>
        <v>#VALUE!</v>
      </c>
      <c r="N3123" s="4" t="e">
        <f>IF(Table1[[#This Row],[Import to Gateway Calculator?]]="Yes",IFERROR(Table1[[#This Row],[Recording Resolution '[MP']]],""),0)</f>
        <v>#VALUE!</v>
      </c>
      <c r="O3123" s="4" t="e">
        <f>IF(Table1[[#This Row],[Import to Gateway Calculator?]]="Yes",IFERROR(Table1[[#This Row],[Frame Rate '[FPS'] 1]],""),0)</f>
        <v>#VALUE!</v>
      </c>
      <c r="P3123" s="4" t="e">
        <f>IF(Table1[[#This Row],[Import to Gateway Calculator?]]="Yes",IFERROR(Table1[[#This Row],[Days of Storage 1]],""),0)</f>
        <v>#VALUE!</v>
      </c>
    </row>
    <row r="3124" spans="1:16" x14ac:dyDescent="0.25">
      <c r="A3124" s="5" t="e">
        <f t="shared" si="293"/>
        <v>#VALUE!</v>
      </c>
      <c r="B3124" s="6" t="str">
        <f>IFERROR(IF(Table1[[#This Row],[Multi-lens? 1]]="No", 1, IF(Table1[[#This Row],[Multi-lens? 1]]="Dual", 2, IF(Table1[[#This Row],[Multi-lens? 1]]="Quad", 4, ""))),"")</f>
        <v/>
      </c>
      <c r="C3124" s="6" t="e">
        <f t="shared" si="294"/>
        <v>#VALUE!</v>
      </c>
      <c r="D3124" s="6" t="e">
        <f t="shared" si="295"/>
        <v>#VALUE!</v>
      </c>
      <c r="E3124" s="6" t="e">
        <f t="shared" si="296"/>
        <v>#VALUE!</v>
      </c>
      <c r="F3124" s="6" t="e">
        <f t="shared" si="297"/>
        <v>#VALUE!</v>
      </c>
      <c r="H3124" s="6" t="str">
        <f>IFERROR(IF(Table1[[#This Row],[Multi-lens? 1]]="No", 1, IF(Table1[[#This Row],[Multi-lens? 1]]="Dual", 2, IF(Table1[[#This Row],[Multi-lens? 1]]="Quad", 4, ""))),"")</f>
        <v/>
      </c>
      <c r="I3124" s="9" t="str">
        <f>IFERROR(Table1[[#This Row],[Name]],"")</f>
        <v/>
      </c>
      <c r="K3124" s="3" t="str">
        <f t="shared" si="292"/>
        <v/>
      </c>
      <c r="M3124" s="4" t="e">
        <f>IF(Table1[[#This Row],[Import to Gateway Calculator?]]="Yes",IFERROR(Table1[[#This Row],[Streaming Resolution '[MP']]],""),0)</f>
        <v>#VALUE!</v>
      </c>
      <c r="N3124" s="4" t="e">
        <f>IF(Table1[[#This Row],[Import to Gateway Calculator?]]="Yes",IFERROR(Table1[[#This Row],[Recording Resolution '[MP']]],""),0)</f>
        <v>#VALUE!</v>
      </c>
      <c r="O3124" s="4" t="e">
        <f>IF(Table1[[#This Row],[Import to Gateway Calculator?]]="Yes",IFERROR(Table1[[#This Row],[Frame Rate '[FPS'] 1]],""),0)</f>
        <v>#VALUE!</v>
      </c>
      <c r="P3124" s="4" t="e">
        <f>IF(Table1[[#This Row],[Import to Gateway Calculator?]]="Yes",IFERROR(Table1[[#This Row],[Days of Storage 1]],""),0)</f>
        <v>#VALUE!</v>
      </c>
    </row>
    <row r="3125" spans="1:16" x14ac:dyDescent="0.25">
      <c r="A3125" s="5" t="e">
        <f t="shared" si="293"/>
        <v>#VALUE!</v>
      </c>
      <c r="B3125" s="6" t="str">
        <f>IFERROR(IF(Table1[[#This Row],[Multi-lens? 1]]="No", 1, IF(Table1[[#This Row],[Multi-lens? 1]]="Dual", 2, IF(Table1[[#This Row],[Multi-lens? 1]]="Quad", 4, ""))),"")</f>
        <v/>
      </c>
      <c r="C3125" s="6" t="e">
        <f t="shared" si="294"/>
        <v>#VALUE!</v>
      </c>
      <c r="D3125" s="6" t="e">
        <f t="shared" si="295"/>
        <v>#VALUE!</v>
      </c>
      <c r="E3125" s="6" t="e">
        <f t="shared" si="296"/>
        <v>#VALUE!</v>
      </c>
      <c r="F3125" s="6" t="e">
        <f t="shared" si="297"/>
        <v>#VALUE!</v>
      </c>
      <c r="H3125" s="6" t="str">
        <f>IFERROR(IF(Table1[[#This Row],[Multi-lens? 1]]="No", 1, IF(Table1[[#This Row],[Multi-lens? 1]]="Dual", 2, IF(Table1[[#This Row],[Multi-lens? 1]]="Quad", 4, ""))),"")</f>
        <v/>
      </c>
      <c r="I3125" s="9" t="str">
        <f>IFERROR(Table1[[#This Row],[Name]],"")</f>
        <v/>
      </c>
      <c r="K3125" s="3" t="str">
        <f t="shared" si="292"/>
        <v/>
      </c>
      <c r="M3125" s="4" t="e">
        <f>IF(Table1[[#This Row],[Import to Gateway Calculator?]]="Yes",IFERROR(Table1[[#This Row],[Streaming Resolution '[MP']]],""),0)</f>
        <v>#VALUE!</v>
      </c>
      <c r="N3125" s="4" t="e">
        <f>IF(Table1[[#This Row],[Import to Gateway Calculator?]]="Yes",IFERROR(Table1[[#This Row],[Recording Resolution '[MP']]],""),0)</f>
        <v>#VALUE!</v>
      </c>
      <c r="O3125" s="4" t="e">
        <f>IF(Table1[[#This Row],[Import to Gateway Calculator?]]="Yes",IFERROR(Table1[[#This Row],[Frame Rate '[FPS'] 1]],""),0)</f>
        <v>#VALUE!</v>
      </c>
      <c r="P3125" s="4" t="e">
        <f>IF(Table1[[#This Row],[Import to Gateway Calculator?]]="Yes",IFERROR(Table1[[#This Row],[Days of Storage 1]],""),0)</f>
        <v>#VALUE!</v>
      </c>
    </row>
    <row r="3126" spans="1:16" x14ac:dyDescent="0.25">
      <c r="A3126" s="5" t="e">
        <f t="shared" si="293"/>
        <v>#VALUE!</v>
      </c>
      <c r="B3126" s="6" t="str">
        <f>IFERROR(IF(Table1[[#This Row],[Multi-lens? 1]]="No", 1, IF(Table1[[#This Row],[Multi-lens? 1]]="Dual", 2, IF(Table1[[#This Row],[Multi-lens? 1]]="Quad", 4, ""))),"")</f>
        <v/>
      </c>
      <c r="C3126" s="6" t="e">
        <f t="shared" si="294"/>
        <v>#VALUE!</v>
      </c>
      <c r="D3126" s="6" t="e">
        <f t="shared" si="295"/>
        <v>#VALUE!</v>
      </c>
      <c r="E3126" s="6" t="e">
        <f t="shared" si="296"/>
        <v>#VALUE!</v>
      </c>
      <c r="F3126" s="6" t="e">
        <f t="shared" si="297"/>
        <v>#VALUE!</v>
      </c>
      <c r="H3126" s="6" t="str">
        <f>IFERROR(IF(Table1[[#This Row],[Multi-lens? 1]]="No", 1, IF(Table1[[#This Row],[Multi-lens? 1]]="Dual", 2, IF(Table1[[#This Row],[Multi-lens? 1]]="Quad", 4, ""))),"")</f>
        <v/>
      </c>
      <c r="I3126" s="9" t="str">
        <f>IFERROR(Table1[[#This Row],[Name]],"")</f>
        <v/>
      </c>
      <c r="K3126" s="3" t="str">
        <f t="shared" si="292"/>
        <v/>
      </c>
      <c r="M3126" s="4" t="e">
        <f>IF(Table1[[#This Row],[Import to Gateway Calculator?]]="Yes",IFERROR(Table1[[#This Row],[Streaming Resolution '[MP']]],""),0)</f>
        <v>#VALUE!</v>
      </c>
      <c r="N3126" s="4" t="e">
        <f>IF(Table1[[#This Row],[Import to Gateway Calculator?]]="Yes",IFERROR(Table1[[#This Row],[Recording Resolution '[MP']]],""),0)</f>
        <v>#VALUE!</v>
      </c>
      <c r="O3126" s="4" t="e">
        <f>IF(Table1[[#This Row],[Import to Gateway Calculator?]]="Yes",IFERROR(Table1[[#This Row],[Frame Rate '[FPS'] 1]],""),0)</f>
        <v>#VALUE!</v>
      </c>
      <c r="P3126" s="4" t="e">
        <f>IF(Table1[[#This Row],[Import to Gateway Calculator?]]="Yes",IFERROR(Table1[[#This Row],[Days of Storage 1]],""),0)</f>
        <v>#VALUE!</v>
      </c>
    </row>
    <row r="3127" spans="1:16" x14ac:dyDescent="0.25">
      <c r="A3127" s="5" t="e">
        <f t="shared" si="293"/>
        <v>#VALUE!</v>
      </c>
      <c r="B3127" s="6" t="str">
        <f>IFERROR(IF(Table1[[#This Row],[Multi-lens? 1]]="No", 1, IF(Table1[[#This Row],[Multi-lens? 1]]="Dual", 2, IF(Table1[[#This Row],[Multi-lens? 1]]="Quad", 4, ""))),"")</f>
        <v/>
      </c>
      <c r="C3127" s="6" t="e">
        <f t="shared" si="294"/>
        <v>#VALUE!</v>
      </c>
      <c r="D3127" s="6" t="e">
        <f t="shared" si="295"/>
        <v>#VALUE!</v>
      </c>
      <c r="E3127" s="6" t="e">
        <f t="shared" si="296"/>
        <v>#VALUE!</v>
      </c>
      <c r="F3127" s="6" t="e">
        <f t="shared" si="297"/>
        <v>#VALUE!</v>
      </c>
      <c r="H3127" s="6" t="str">
        <f>IFERROR(IF(Table1[[#This Row],[Multi-lens? 1]]="No", 1, IF(Table1[[#This Row],[Multi-lens? 1]]="Dual", 2, IF(Table1[[#This Row],[Multi-lens? 1]]="Quad", 4, ""))),"")</f>
        <v/>
      </c>
      <c r="I3127" s="9" t="str">
        <f>IFERROR(Table1[[#This Row],[Name]],"")</f>
        <v/>
      </c>
      <c r="K3127" s="3" t="str">
        <f t="shared" si="292"/>
        <v/>
      </c>
      <c r="M3127" s="4" t="e">
        <f>IF(Table1[[#This Row],[Import to Gateway Calculator?]]="Yes",IFERROR(Table1[[#This Row],[Streaming Resolution '[MP']]],""),0)</f>
        <v>#VALUE!</v>
      </c>
      <c r="N3127" s="4" t="e">
        <f>IF(Table1[[#This Row],[Import to Gateway Calculator?]]="Yes",IFERROR(Table1[[#This Row],[Recording Resolution '[MP']]],""),0)</f>
        <v>#VALUE!</v>
      </c>
      <c r="O3127" s="4" t="e">
        <f>IF(Table1[[#This Row],[Import to Gateway Calculator?]]="Yes",IFERROR(Table1[[#This Row],[Frame Rate '[FPS'] 1]],""),0)</f>
        <v>#VALUE!</v>
      </c>
      <c r="P3127" s="4" t="e">
        <f>IF(Table1[[#This Row],[Import to Gateway Calculator?]]="Yes",IFERROR(Table1[[#This Row],[Days of Storage 1]],""),0)</f>
        <v>#VALUE!</v>
      </c>
    </row>
    <row r="3128" spans="1:16" x14ac:dyDescent="0.25">
      <c r="A3128" s="5" t="e">
        <f t="shared" si="293"/>
        <v>#VALUE!</v>
      </c>
      <c r="B3128" s="6" t="str">
        <f>IFERROR(IF(Table1[[#This Row],[Multi-lens? 1]]="No", 1, IF(Table1[[#This Row],[Multi-lens? 1]]="Dual", 2, IF(Table1[[#This Row],[Multi-lens? 1]]="Quad", 4, ""))),"")</f>
        <v/>
      </c>
      <c r="C3128" s="6" t="e">
        <f t="shared" si="294"/>
        <v>#VALUE!</v>
      </c>
      <c r="D3128" s="6" t="e">
        <f t="shared" si="295"/>
        <v>#VALUE!</v>
      </c>
      <c r="E3128" s="6" t="e">
        <f t="shared" si="296"/>
        <v>#VALUE!</v>
      </c>
      <c r="F3128" s="6" t="e">
        <f t="shared" si="297"/>
        <v>#VALUE!</v>
      </c>
      <c r="H3128" s="6" t="str">
        <f>IFERROR(IF(Table1[[#This Row],[Multi-lens? 1]]="No", 1, IF(Table1[[#This Row],[Multi-lens? 1]]="Dual", 2, IF(Table1[[#This Row],[Multi-lens? 1]]="Quad", 4, ""))),"")</f>
        <v/>
      </c>
      <c r="I3128" s="9" t="str">
        <f>IFERROR(Table1[[#This Row],[Name]],"")</f>
        <v/>
      </c>
      <c r="K3128" s="3" t="str">
        <f t="shared" si="292"/>
        <v/>
      </c>
      <c r="M3128" s="4" t="e">
        <f>IF(Table1[[#This Row],[Import to Gateway Calculator?]]="Yes",IFERROR(Table1[[#This Row],[Streaming Resolution '[MP']]],""),0)</f>
        <v>#VALUE!</v>
      </c>
      <c r="N3128" s="4" t="e">
        <f>IF(Table1[[#This Row],[Import to Gateway Calculator?]]="Yes",IFERROR(Table1[[#This Row],[Recording Resolution '[MP']]],""),0)</f>
        <v>#VALUE!</v>
      </c>
      <c r="O3128" s="4" t="e">
        <f>IF(Table1[[#This Row],[Import to Gateway Calculator?]]="Yes",IFERROR(Table1[[#This Row],[Frame Rate '[FPS'] 1]],""),0)</f>
        <v>#VALUE!</v>
      </c>
      <c r="P3128" s="4" t="e">
        <f>IF(Table1[[#This Row],[Import to Gateway Calculator?]]="Yes",IFERROR(Table1[[#This Row],[Days of Storage 1]],""),0)</f>
        <v>#VALUE!</v>
      </c>
    </row>
    <row r="3129" spans="1:16" x14ac:dyDescent="0.25">
      <c r="A3129" s="5" t="e">
        <f t="shared" si="293"/>
        <v>#VALUE!</v>
      </c>
      <c r="B3129" s="6" t="str">
        <f>IFERROR(IF(Table1[[#This Row],[Multi-lens? 1]]="No", 1, IF(Table1[[#This Row],[Multi-lens? 1]]="Dual", 2, IF(Table1[[#This Row],[Multi-lens? 1]]="Quad", 4, ""))),"")</f>
        <v/>
      </c>
      <c r="C3129" s="6" t="e">
        <f t="shared" si="294"/>
        <v>#VALUE!</v>
      </c>
      <c r="D3129" s="6" t="e">
        <f t="shared" si="295"/>
        <v>#VALUE!</v>
      </c>
      <c r="E3129" s="6" t="e">
        <f t="shared" si="296"/>
        <v>#VALUE!</v>
      </c>
      <c r="F3129" s="6" t="e">
        <f t="shared" si="297"/>
        <v>#VALUE!</v>
      </c>
      <c r="H3129" s="6" t="str">
        <f>IFERROR(IF(Table1[[#This Row],[Multi-lens? 1]]="No", 1, IF(Table1[[#This Row],[Multi-lens? 1]]="Dual", 2, IF(Table1[[#This Row],[Multi-lens? 1]]="Quad", 4, ""))),"")</f>
        <v/>
      </c>
      <c r="I3129" s="9" t="str">
        <f>IFERROR(Table1[[#This Row],[Name]],"")</f>
        <v/>
      </c>
      <c r="K3129" s="3" t="str">
        <f t="shared" si="292"/>
        <v/>
      </c>
      <c r="M3129" s="4" t="e">
        <f>IF(Table1[[#This Row],[Import to Gateway Calculator?]]="Yes",IFERROR(Table1[[#This Row],[Streaming Resolution '[MP']]],""),0)</f>
        <v>#VALUE!</v>
      </c>
      <c r="N3129" s="4" t="e">
        <f>IF(Table1[[#This Row],[Import to Gateway Calculator?]]="Yes",IFERROR(Table1[[#This Row],[Recording Resolution '[MP']]],""),0)</f>
        <v>#VALUE!</v>
      </c>
      <c r="O3129" s="4" t="e">
        <f>IF(Table1[[#This Row],[Import to Gateway Calculator?]]="Yes",IFERROR(Table1[[#This Row],[Frame Rate '[FPS'] 1]],""),0)</f>
        <v>#VALUE!</v>
      </c>
      <c r="P3129" s="4" t="e">
        <f>IF(Table1[[#This Row],[Import to Gateway Calculator?]]="Yes",IFERROR(Table1[[#This Row],[Days of Storage 1]],""),0)</f>
        <v>#VALUE!</v>
      </c>
    </row>
    <row r="3130" spans="1:16" x14ac:dyDescent="0.25">
      <c r="A3130" s="5" t="e">
        <f t="shared" si="293"/>
        <v>#VALUE!</v>
      </c>
      <c r="B3130" s="6" t="str">
        <f>IFERROR(IF(Table1[[#This Row],[Multi-lens? 1]]="No", 1, IF(Table1[[#This Row],[Multi-lens? 1]]="Dual", 2, IF(Table1[[#This Row],[Multi-lens? 1]]="Quad", 4, ""))),"")</f>
        <v/>
      </c>
      <c r="C3130" s="6" t="e">
        <f t="shared" si="294"/>
        <v>#VALUE!</v>
      </c>
      <c r="D3130" s="6" t="e">
        <f t="shared" si="295"/>
        <v>#VALUE!</v>
      </c>
      <c r="E3130" s="6" t="e">
        <f t="shared" si="296"/>
        <v>#VALUE!</v>
      </c>
      <c r="F3130" s="6" t="e">
        <f t="shared" si="297"/>
        <v>#VALUE!</v>
      </c>
      <c r="H3130" s="6" t="str">
        <f>IFERROR(IF(Table1[[#This Row],[Multi-lens? 1]]="No", 1, IF(Table1[[#This Row],[Multi-lens? 1]]="Dual", 2, IF(Table1[[#This Row],[Multi-lens? 1]]="Quad", 4, ""))),"")</f>
        <v/>
      </c>
      <c r="I3130" s="9" t="str">
        <f>IFERROR(Table1[[#This Row],[Name]],"")</f>
        <v/>
      </c>
      <c r="K3130" s="3" t="str">
        <f t="shared" si="292"/>
        <v/>
      </c>
      <c r="M3130" s="4" t="e">
        <f>IF(Table1[[#This Row],[Import to Gateway Calculator?]]="Yes",IFERROR(Table1[[#This Row],[Streaming Resolution '[MP']]],""),0)</f>
        <v>#VALUE!</v>
      </c>
      <c r="N3130" s="4" t="e">
        <f>IF(Table1[[#This Row],[Import to Gateway Calculator?]]="Yes",IFERROR(Table1[[#This Row],[Recording Resolution '[MP']]],""),0)</f>
        <v>#VALUE!</v>
      </c>
      <c r="O3130" s="4" t="e">
        <f>IF(Table1[[#This Row],[Import to Gateway Calculator?]]="Yes",IFERROR(Table1[[#This Row],[Frame Rate '[FPS'] 1]],""),0)</f>
        <v>#VALUE!</v>
      </c>
      <c r="P3130" s="4" t="e">
        <f>IF(Table1[[#This Row],[Import to Gateway Calculator?]]="Yes",IFERROR(Table1[[#This Row],[Days of Storage 1]],""),0)</f>
        <v>#VALUE!</v>
      </c>
    </row>
    <row r="3131" spans="1:16" x14ac:dyDescent="0.25">
      <c r="A3131" s="5" t="e">
        <f t="shared" si="293"/>
        <v>#VALUE!</v>
      </c>
      <c r="B3131" s="6" t="str">
        <f>IFERROR(IF(Table1[[#This Row],[Multi-lens? 1]]="No", 1, IF(Table1[[#This Row],[Multi-lens? 1]]="Dual", 2, IF(Table1[[#This Row],[Multi-lens? 1]]="Quad", 4, ""))),"")</f>
        <v/>
      </c>
      <c r="C3131" s="6" t="e">
        <f t="shared" si="294"/>
        <v>#VALUE!</v>
      </c>
      <c r="D3131" s="6" t="e">
        <f t="shared" si="295"/>
        <v>#VALUE!</v>
      </c>
      <c r="E3131" s="6" t="e">
        <f t="shared" si="296"/>
        <v>#VALUE!</v>
      </c>
      <c r="F3131" s="6" t="e">
        <f t="shared" si="297"/>
        <v>#VALUE!</v>
      </c>
      <c r="H3131" s="6" t="str">
        <f>IFERROR(IF(Table1[[#This Row],[Multi-lens? 1]]="No", 1, IF(Table1[[#This Row],[Multi-lens? 1]]="Dual", 2, IF(Table1[[#This Row],[Multi-lens? 1]]="Quad", 4, ""))),"")</f>
        <v/>
      </c>
      <c r="I3131" s="9" t="str">
        <f>IFERROR(Table1[[#This Row],[Name]],"")</f>
        <v/>
      </c>
      <c r="K3131" s="3" t="str">
        <f t="shared" si="292"/>
        <v/>
      </c>
      <c r="M3131" s="4" t="e">
        <f>IF(Table1[[#This Row],[Import to Gateway Calculator?]]="Yes",IFERROR(Table1[[#This Row],[Streaming Resolution '[MP']]],""),0)</f>
        <v>#VALUE!</v>
      </c>
      <c r="N3131" s="4" t="e">
        <f>IF(Table1[[#This Row],[Import to Gateway Calculator?]]="Yes",IFERROR(Table1[[#This Row],[Recording Resolution '[MP']]],""),0)</f>
        <v>#VALUE!</v>
      </c>
      <c r="O3131" s="4" t="e">
        <f>IF(Table1[[#This Row],[Import to Gateway Calculator?]]="Yes",IFERROR(Table1[[#This Row],[Frame Rate '[FPS'] 1]],""),0)</f>
        <v>#VALUE!</v>
      </c>
      <c r="P3131" s="4" t="e">
        <f>IF(Table1[[#This Row],[Import to Gateway Calculator?]]="Yes",IFERROR(Table1[[#This Row],[Days of Storage 1]],""),0)</f>
        <v>#VALUE!</v>
      </c>
    </row>
    <row r="3132" spans="1:16" x14ac:dyDescent="0.25">
      <c r="A3132" s="5" t="e">
        <f t="shared" si="293"/>
        <v>#VALUE!</v>
      </c>
      <c r="B3132" s="6" t="str">
        <f>IFERROR(IF(Table1[[#This Row],[Multi-lens? 1]]="No", 1, IF(Table1[[#This Row],[Multi-lens? 1]]="Dual", 2, IF(Table1[[#This Row],[Multi-lens? 1]]="Quad", 4, ""))),"")</f>
        <v/>
      </c>
      <c r="C3132" s="6" t="e">
        <f t="shared" si="294"/>
        <v>#VALUE!</v>
      </c>
      <c r="D3132" s="6" t="e">
        <f t="shared" si="295"/>
        <v>#VALUE!</v>
      </c>
      <c r="E3132" s="6" t="e">
        <f t="shared" si="296"/>
        <v>#VALUE!</v>
      </c>
      <c r="F3132" s="6" t="e">
        <f t="shared" si="297"/>
        <v>#VALUE!</v>
      </c>
      <c r="H3132" s="6" t="str">
        <f>IFERROR(IF(Table1[[#This Row],[Multi-lens? 1]]="No", 1, IF(Table1[[#This Row],[Multi-lens? 1]]="Dual", 2, IF(Table1[[#This Row],[Multi-lens? 1]]="Quad", 4, ""))),"")</f>
        <v/>
      </c>
      <c r="I3132" s="9" t="str">
        <f>IFERROR(Table1[[#This Row],[Name]],"")</f>
        <v/>
      </c>
      <c r="K3132" s="3" t="str">
        <f t="shared" si="292"/>
        <v/>
      </c>
      <c r="M3132" s="4" t="e">
        <f>IF(Table1[[#This Row],[Import to Gateway Calculator?]]="Yes",IFERROR(Table1[[#This Row],[Streaming Resolution '[MP']]],""),0)</f>
        <v>#VALUE!</v>
      </c>
      <c r="N3132" s="4" t="e">
        <f>IF(Table1[[#This Row],[Import to Gateway Calculator?]]="Yes",IFERROR(Table1[[#This Row],[Recording Resolution '[MP']]],""),0)</f>
        <v>#VALUE!</v>
      </c>
      <c r="O3132" s="4" t="e">
        <f>IF(Table1[[#This Row],[Import to Gateway Calculator?]]="Yes",IFERROR(Table1[[#This Row],[Frame Rate '[FPS'] 1]],""),0)</f>
        <v>#VALUE!</v>
      </c>
      <c r="P3132" s="4" t="e">
        <f>IF(Table1[[#This Row],[Import to Gateway Calculator?]]="Yes",IFERROR(Table1[[#This Row],[Days of Storage 1]],""),0)</f>
        <v>#VALUE!</v>
      </c>
    </row>
    <row r="3133" spans="1:16" x14ac:dyDescent="0.25">
      <c r="A3133" s="5" t="e">
        <f t="shared" si="293"/>
        <v>#VALUE!</v>
      </c>
      <c r="B3133" s="6" t="str">
        <f>IFERROR(IF(Table1[[#This Row],[Multi-lens? 1]]="No", 1, IF(Table1[[#This Row],[Multi-lens? 1]]="Dual", 2, IF(Table1[[#This Row],[Multi-lens? 1]]="Quad", 4, ""))),"")</f>
        <v/>
      </c>
      <c r="C3133" s="6" t="e">
        <f t="shared" si="294"/>
        <v>#VALUE!</v>
      </c>
      <c r="D3133" s="6" t="e">
        <f t="shared" si="295"/>
        <v>#VALUE!</v>
      </c>
      <c r="E3133" s="6" t="e">
        <f t="shared" si="296"/>
        <v>#VALUE!</v>
      </c>
      <c r="F3133" s="6" t="e">
        <f t="shared" si="297"/>
        <v>#VALUE!</v>
      </c>
      <c r="H3133" s="6" t="str">
        <f>IFERROR(IF(Table1[[#This Row],[Multi-lens? 1]]="No", 1, IF(Table1[[#This Row],[Multi-lens? 1]]="Dual", 2, IF(Table1[[#This Row],[Multi-lens? 1]]="Quad", 4, ""))),"")</f>
        <v/>
      </c>
      <c r="I3133" s="9" t="str">
        <f>IFERROR(Table1[[#This Row],[Name]],"")</f>
        <v/>
      </c>
      <c r="K3133" s="3" t="str">
        <f t="shared" si="292"/>
        <v/>
      </c>
      <c r="M3133" s="4" t="e">
        <f>IF(Table1[[#This Row],[Import to Gateway Calculator?]]="Yes",IFERROR(Table1[[#This Row],[Streaming Resolution '[MP']]],""),0)</f>
        <v>#VALUE!</v>
      </c>
      <c r="N3133" s="4" t="e">
        <f>IF(Table1[[#This Row],[Import to Gateway Calculator?]]="Yes",IFERROR(Table1[[#This Row],[Recording Resolution '[MP']]],""),0)</f>
        <v>#VALUE!</v>
      </c>
      <c r="O3133" s="4" t="e">
        <f>IF(Table1[[#This Row],[Import to Gateway Calculator?]]="Yes",IFERROR(Table1[[#This Row],[Frame Rate '[FPS'] 1]],""),0)</f>
        <v>#VALUE!</v>
      </c>
      <c r="P3133" s="4" t="e">
        <f>IF(Table1[[#This Row],[Import to Gateway Calculator?]]="Yes",IFERROR(Table1[[#This Row],[Days of Storage 1]],""),0)</f>
        <v>#VALUE!</v>
      </c>
    </row>
    <row r="3134" spans="1:16" x14ac:dyDescent="0.25">
      <c r="A3134" s="5" t="e">
        <f t="shared" si="293"/>
        <v>#VALUE!</v>
      </c>
      <c r="B3134" s="6" t="str">
        <f>IFERROR(IF(Table1[[#This Row],[Multi-lens? 1]]="No", 1, IF(Table1[[#This Row],[Multi-lens? 1]]="Dual", 2, IF(Table1[[#This Row],[Multi-lens? 1]]="Quad", 4, ""))),"")</f>
        <v/>
      </c>
      <c r="C3134" s="6" t="e">
        <f t="shared" si="294"/>
        <v>#VALUE!</v>
      </c>
      <c r="D3134" s="6" t="e">
        <f t="shared" si="295"/>
        <v>#VALUE!</v>
      </c>
      <c r="E3134" s="6" t="e">
        <f t="shared" si="296"/>
        <v>#VALUE!</v>
      </c>
      <c r="F3134" s="6" t="e">
        <f t="shared" si="297"/>
        <v>#VALUE!</v>
      </c>
      <c r="H3134" s="6" t="str">
        <f>IFERROR(IF(Table1[[#This Row],[Multi-lens? 1]]="No", 1, IF(Table1[[#This Row],[Multi-lens? 1]]="Dual", 2, IF(Table1[[#This Row],[Multi-lens? 1]]="Quad", 4, ""))),"")</f>
        <v/>
      </c>
      <c r="I3134" s="9" t="str">
        <f>IFERROR(Table1[[#This Row],[Name]],"")</f>
        <v/>
      </c>
      <c r="K3134" s="3" t="str">
        <f t="shared" si="292"/>
        <v/>
      </c>
      <c r="M3134" s="4" t="e">
        <f>IF(Table1[[#This Row],[Import to Gateway Calculator?]]="Yes",IFERROR(Table1[[#This Row],[Streaming Resolution '[MP']]],""),0)</f>
        <v>#VALUE!</v>
      </c>
      <c r="N3134" s="4" t="e">
        <f>IF(Table1[[#This Row],[Import to Gateway Calculator?]]="Yes",IFERROR(Table1[[#This Row],[Recording Resolution '[MP']]],""),0)</f>
        <v>#VALUE!</v>
      </c>
      <c r="O3134" s="4" t="e">
        <f>IF(Table1[[#This Row],[Import to Gateway Calculator?]]="Yes",IFERROR(Table1[[#This Row],[Frame Rate '[FPS'] 1]],""),0)</f>
        <v>#VALUE!</v>
      </c>
      <c r="P3134" s="4" t="e">
        <f>IF(Table1[[#This Row],[Import to Gateway Calculator?]]="Yes",IFERROR(Table1[[#This Row],[Days of Storage 1]],""),0)</f>
        <v>#VALUE!</v>
      </c>
    </row>
    <row r="3135" spans="1:16" x14ac:dyDescent="0.25">
      <c r="A3135" s="5" t="e">
        <f t="shared" si="293"/>
        <v>#VALUE!</v>
      </c>
      <c r="B3135" s="6" t="str">
        <f>IFERROR(IF(Table1[[#This Row],[Multi-lens? 1]]="No", 1, IF(Table1[[#This Row],[Multi-lens? 1]]="Dual", 2, IF(Table1[[#This Row],[Multi-lens? 1]]="Quad", 4, ""))),"")</f>
        <v/>
      </c>
      <c r="C3135" s="6" t="e">
        <f t="shared" si="294"/>
        <v>#VALUE!</v>
      </c>
      <c r="D3135" s="6" t="e">
        <f t="shared" si="295"/>
        <v>#VALUE!</v>
      </c>
      <c r="E3135" s="6" t="e">
        <f t="shared" si="296"/>
        <v>#VALUE!</v>
      </c>
      <c r="F3135" s="6" t="e">
        <f t="shared" si="297"/>
        <v>#VALUE!</v>
      </c>
      <c r="H3135" s="6" t="str">
        <f>IFERROR(IF(Table1[[#This Row],[Multi-lens? 1]]="No", 1, IF(Table1[[#This Row],[Multi-lens? 1]]="Dual", 2, IF(Table1[[#This Row],[Multi-lens? 1]]="Quad", 4, ""))),"")</f>
        <v/>
      </c>
      <c r="I3135" s="9" t="str">
        <f>IFERROR(Table1[[#This Row],[Name]],"")</f>
        <v/>
      </c>
      <c r="K3135" s="3" t="str">
        <f t="shared" si="292"/>
        <v/>
      </c>
      <c r="M3135" s="4" t="e">
        <f>IF(Table1[[#This Row],[Import to Gateway Calculator?]]="Yes",IFERROR(Table1[[#This Row],[Streaming Resolution '[MP']]],""),0)</f>
        <v>#VALUE!</v>
      </c>
      <c r="N3135" s="4" t="e">
        <f>IF(Table1[[#This Row],[Import to Gateway Calculator?]]="Yes",IFERROR(Table1[[#This Row],[Recording Resolution '[MP']]],""),0)</f>
        <v>#VALUE!</v>
      </c>
      <c r="O3135" s="4" t="e">
        <f>IF(Table1[[#This Row],[Import to Gateway Calculator?]]="Yes",IFERROR(Table1[[#This Row],[Frame Rate '[FPS'] 1]],""),0)</f>
        <v>#VALUE!</v>
      </c>
      <c r="P3135" s="4" t="e">
        <f>IF(Table1[[#This Row],[Import to Gateway Calculator?]]="Yes",IFERROR(Table1[[#This Row],[Days of Storage 1]],""),0)</f>
        <v>#VALUE!</v>
      </c>
    </row>
    <row r="3136" spans="1:16" x14ac:dyDescent="0.25">
      <c r="A3136" s="5" t="e">
        <f t="shared" si="293"/>
        <v>#VALUE!</v>
      </c>
      <c r="B3136" s="6" t="str">
        <f>IFERROR(IF(Table1[[#This Row],[Multi-lens? 1]]="No", 1, IF(Table1[[#This Row],[Multi-lens? 1]]="Dual", 2, IF(Table1[[#This Row],[Multi-lens? 1]]="Quad", 4, ""))),"")</f>
        <v/>
      </c>
      <c r="C3136" s="6" t="e">
        <f t="shared" si="294"/>
        <v>#VALUE!</v>
      </c>
      <c r="D3136" s="6" t="e">
        <f t="shared" si="295"/>
        <v>#VALUE!</v>
      </c>
      <c r="E3136" s="6" t="e">
        <f t="shared" si="296"/>
        <v>#VALUE!</v>
      </c>
      <c r="F3136" s="6" t="e">
        <f t="shared" si="297"/>
        <v>#VALUE!</v>
      </c>
      <c r="H3136" s="6" t="str">
        <f>IFERROR(IF(Table1[[#This Row],[Multi-lens? 1]]="No", 1, IF(Table1[[#This Row],[Multi-lens? 1]]="Dual", 2, IF(Table1[[#This Row],[Multi-lens? 1]]="Quad", 4, ""))),"")</f>
        <v/>
      </c>
      <c r="I3136" s="9" t="str">
        <f>IFERROR(Table1[[#This Row],[Name]],"")</f>
        <v/>
      </c>
      <c r="K3136" s="3" t="str">
        <f t="shared" si="292"/>
        <v/>
      </c>
      <c r="M3136" s="4" t="e">
        <f>IF(Table1[[#This Row],[Import to Gateway Calculator?]]="Yes",IFERROR(Table1[[#This Row],[Streaming Resolution '[MP']]],""),0)</f>
        <v>#VALUE!</v>
      </c>
      <c r="N3136" s="4" t="e">
        <f>IF(Table1[[#This Row],[Import to Gateway Calculator?]]="Yes",IFERROR(Table1[[#This Row],[Recording Resolution '[MP']]],""),0)</f>
        <v>#VALUE!</v>
      </c>
      <c r="O3136" s="4" t="e">
        <f>IF(Table1[[#This Row],[Import to Gateway Calculator?]]="Yes",IFERROR(Table1[[#This Row],[Frame Rate '[FPS'] 1]],""),0)</f>
        <v>#VALUE!</v>
      </c>
      <c r="P3136" s="4" t="e">
        <f>IF(Table1[[#This Row],[Import to Gateway Calculator?]]="Yes",IFERROR(Table1[[#This Row],[Days of Storage 1]],""),0)</f>
        <v>#VALUE!</v>
      </c>
    </row>
    <row r="3137" spans="1:16" x14ac:dyDescent="0.25">
      <c r="A3137" s="5" t="e">
        <f t="shared" si="293"/>
        <v>#VALUE!</v>
      </c>
      <c r="B3137" s="6" t="str">
        <f>IFERROR(IF(Table1[[#This Row],[Multi-lens? 1]]="No", 1, IF(Table1[[#This Row],[Multi-lens? 1]]="Dual", 2, IF(Table1[[#This Row],[Multi-lens? 1]]="Quad", 4, ""))),"")</f>
        <v/>
      </c>
      <c r="C3137" s="6" t="e">
        <f t="shared" si="294"/>
        <v>#VALUE!</v>
      </c>
      <c r="D3137" s="6" t="e">
        <f t="shared" si="295"/>
        <v>#VALUE!</v>
      </c>
      <c r="E3137" s="6" t="e">
        <f t="shared" si="296"/>
        <v>#VALUE!</v>
      </c>
      <c r="F3137" s="6" t="e">
        <f t="shared" si="297"/>
        <v>#VALUE!</v>
      </c>
      <c r="H3137" s="6" t="str">
        <f>IFERROR(IF(Table1[[#This Row],[Multi-lens? 1]]="No", 1, IF(Table1[[#This Row],[Multi-lens? 1]]="Dual", 2, IF(Table1[[#This Row],[Multi-lens? 1]]="Quad", 4, ""))),"")</f>
        <v/>
      </c>
      <c r="I3137" s="9" t="str">
        <f>IFERROR(Table1[[#This Row],[Name]],"")</f>
        <v/>
      </c>
      <c r="K3137" s="3" t="str">
        <f t="shared" si="292"/>
        <v/>
      </c>
      <c r="M3137" s="4" t="e">
        <f>IF(Table1[[#This Row],[Import to Gateway Calculator?]]="Yes",IFERROR(Table1[[#This Row],[Streaming Resolution '[MP']]],""),0)</f>
        <v>#VALUE!</v>
      </c>
      <c r="N3137" s="4" t="e">
        <f>IF(Table1[[#This Row],[Import to Gateway Calculator?]]="Yes",IFERROR(Table1[[#This Row],[Recording Resolution '[MP']]],""),0)</f>
        <v>#VALUE!</v>
      </c>
      <c r="O3137" s="4" t="e">
        <f>IF(Table1[[#This Row],[Import to Gateway Calculator?]]="Yes",IFERROR(Table1[[#This Row],[Frame Rate '[FPS'] 1]],""),0)</f>
        <v>#VALUE!</v>
      </c>
      <c r="P3137" s="4" t="e">
        <f>IF(Table1[[#This Row],[Import to Gateway Calculator?]]="Yes",IFERROR(Table1[[#This Row],[Days of Storage 1]],""),0)</f>
        <v>#VALUE!</v>
      </c>
    </row>
    <row r="3138" spans="1:16" x14ac:dyDescent="0.25">
      <c r="A3138" s="5" t="e">
        <f t="shared" si="293"/>
        <v>#VALUE!</v>
      </c>
      <c r="B3138" s="6" t="str">
        <f>IFERROR(IF(Table1[[#This Row],[Multi-lens? 1]]="No", 1, IF(Table1[[#This Row],[Multi-lens? 1]]="Dual", 2, IF(Table1[[#This Row],[Multi-lens? 1]]="Quad", 4, ""))),"")</f>
        <v/>
      </c>
      <c r="C3138" s="6" t="e">
        <f t="shared" si="294"/>
        <v>#VALUE!</v>
      </c>
      <c r="D3138" s="6" t="e">
        <f t="shared" si="295"/>
        <v>#VALUE!</v>
      </c>
      <c r="E3138" s="6" t="e">
        <f t="shared" si="296"/>
        <v>#VALUE!</v>
      </c>
      <c r="F3138" s="6" t="e">
        <f t="shared" si="297"/>
        <v>#VALUE!</v>
      </c>
      <c r="H3138" s="6" t="str">
        <f>IFERROR(IF(Table1[[#This Row],[Multi-lens? 1]]="No", 1, IF(Table1[[#This Row],[Multi-lens? 1]]="Dual", 2, IF(Table1[[#This Row],[Multi-lens? 1]]="Quad", 4, ""))),"")</f>
        <v/>
      </c>
      <c r="I3138" s="9" t="str">
        <f>IFERROR(Table1[[#This Row],[Name]],"")</f>
        <v/>
      </c>
      <c r="K3138" s="3" t="str">
        <f t="shared" si="292"/>
        <v/>
      </c>
      <c r="M3138" s="4" t="e">
        <f>IF(Table1[[#This Row],[Import to Gateway Calculator?]]="Yes",IFERROR(Table1[[#This Row],[Streaming Resolution '[MP']]],""),0)</f>
        <v>#VALUE!</v>
      </c>
      <c r="N3138" s="4" t="e">
        <f>IF(Table1[[#This Row],[Import to Gateway Calculator?]]="Yes",IFERROR(Table1[[#This Row],[Recording Resolution '[MP']]],""),0)</f>
        <v>#VALUE!</v>
      </c>
      <c r="O3138" s="4" t="e">
        <f>IF(Table1[[#This Row],[Import to Gateway Calculator?]]="Yes",IFERROR(Table1[[#This Row],[Frame Rate '[FPS'] 1]],""),0)</f>
        <v>#VALUE!</v>
      </c>
      <c r="P3138" s="4" t="e">
        <f>IF(Table1[[#This Row],[Import to Gateway Calculator?]]="Yes",IFERROR(Table1[[#This Row],[Days of Storage 1]],""),0)</f>
        <v>#VALUE!</v>
      </c>
    </row>
    <row r="3139" spans="1:16" x14ac:dyDescent="0.25">
      <c r="A3139" s="5" t="e">
        <f t="shared" si="293"/>
        <v>#VALUE!</v>
      </c>
      <c r="B3139" s="6" t="str">
        <f>IFERROR(IF(Table1[[#This Row],[Multi-lens? 1]]="No", 1, IF(Table1[[#This Row],[Multi-lens? 1]]="Dual", 2, IF(Table1[[#This Row],[Multi-lens? 1]]="Quad", 4, ""))),"")</f>
        <v/>
      </c>
      <c r="C3139" s="6" t="e">
        <f t="shared" si="294"/>
        <v>#VALUE!</v>
      </c>
      <c r="D3139" s="6" t="e">
        <f t="shared" si="295"/>
        <v>#VALUE!</v>
      </c>
      <c r="E3139" s="6" t="e">
        <f t="shared" si="296"/>
        <v>#VALUE!</v>
      </c>
      <c r="F3139" s="6" t="e">
        <f t="shared" si="297"/>
        <v>#VALUE!</v>
      </c>
      <c r="H3139" s="6" t="str">
        <f>IFERROR(IF(Table1[[#This Row],[Multi-lens? 1]]="No", 1, IF(Table1[[#This Row],[Multi-lens? 1]]="Dual", 2, IF(Table1[[#This Row],[Multi-lens? 1]]="Quad", 4, ""))),"")</f>
        <v/>
      </c>
      <c r="I3139" s="9" t="str">
        <f>IFERROR(Table1[[#This Row],[Name]],"")</f>
        <v/>
      </c>
      <c r="K3139" s="3" t="str">
        <f t="shared" ref="K3139:K3202" si="298">IFERROR(IF(I3139=0,"",I3139),"")</f>
        <v/>
      </c>
      <c r="M3139" s="4" t="e">
        <f>IF(Table1[[#This Row],[Import to Gateway Calculator?]]="Yes",IFERROR(Table1[[#This Row],[Streaming Resolution '[MP']]],""),0)</f>
        <v>#VALUE!</v>
      </c>
      <c r="N3139" s="4" t="e">
        <f>IF(Table1[[#This Row],[Import to Gateway Calculator?]]="Yes",IFERROR(Table1[[#This Row],[Recording Resolution '[MP']]],""),0)</f>
        <v>#VALUE!</v>
      </c>
      <c r="O3139" s="4" t="e">
        <f>IF(Table1[[#This Row],[Import to Gateway Calculator?]]="Yes",IFERROR(Table1[[#This Row],[Frame Rate '[FPS'] 1]],""),0)</f>
        <v>#VALUE!</v>
      </c>
      <c r="P3139" s="4" t="e">
        <f>IF(Table1[[#This Row],[Import to Gateway Calculator?]]="Yes",IFERROR(Table1[[#This Row],[Days of Storage 1]],""),0)</f>
        <v>#VALUE!</v>
      </c>
    </row>
    <row r="3140" spans="1:16" x14ac:dyDescent="0.25">
      <c r="A3140" s="5" t="e">
        <f t="shared" si="293"/>
        <v>#VALUE!</v>
      </c>
      <c r="B3140" s="6" t="str">
        <f>IFERROR(IF(Table1[[#This Row],[Multi-lens? 1]]="No", 1, IF(Table1[[#This Row],[Multi-lens? 1]]="Dual", 2, IF(Table1[[#This Row],[Multi-lens? 1]]="Quad", 4, ""))),"")</f>
        <v/>
      </c>
      <c r="C3140" s="6" t="e">
        <f t="shared" si="294"/>
        <v>#VALUE!</v>
      </c>
      <c r="D3140" s="6" t="e">
        <f t="shared" si="295"/>
        <v>#VALUE!</v>
      </c>
      <c r="E3140" s="6" t="e">
        <f t="shared" si="296"/>
        <v>#VALUE!</v>
      </c>
      <c r="F3140" s="6" t="e">
        <f t="shared" si="297"/>
        <v>#VALUE!</v>
      </c>
      <c r="H3140" s="6" t="str">
        <f>IFERROR(IF(Table1[[#This Row],[Multi-lens? 1]]="No", 1, IF(Table1[[#This Row],[Multi-lens? 1]]="Dual", 2, IF(Table1[[#This Row],[Multi-lens? 1]]="Quad", 4, ""))),"")</f>
        <v/>
      </c>
      <c r="I3140" s="9" t="str">
        <f>IFERROR(Table1[[#This Row],[Name]],"")</f>
        <v/>
      </c>
      <c r="K3140" s="3" t="str">
        <f t="shared" si="298"/>
        <v/>
      </c>
      <c r="M3140" s="4" t="e">
        <f>IF(Table1[[#This Row],[Import to Gateway Calculator?]]="Yes",IFERROR(Table1[[#This Row],[Streaming Resolution '[MP']]],""),0)</f>
        <v>#VALUE!</v>
      </c>
      <c r="N3140" s="4" t="e">
        <f>IF(Table1[[#This Row],[Import to Gateway Calculator?]]="Yes",IFERROR(Table1[[#This Row],[Recording Resolution '[MP']]],""),0)</f>
        <v>#VALUE!</v>
      </c>
      <c r="O3140" s="4" t="e">
        <f>IF(Table1[[#This Row],[Import to Gateway Calculator?]]="Yes",IFERROR(Table1[[#This Row],[Frame Rate '[FPS'] 1]],""),0)</f>
        <v>#VALUE!</v>
      </c>
      <c r="P3140" s="4" t="e">
        <f>IF(Table1[[#This Row],[Import to Gateway Calculator?]]="Yes",IFERROR(Table1[[#This Row],[Days of Storage 1]],""),0)</f>
        <v>#VALUE!</v>
      </c>
    </row>
    <row r="3141" spans="1:16" x14ac:dyDescent="0.25">
      <c r="A3141" s="5" t="e">
        <f t="shared" si="293"/>
        <v>#VALUE!</v>
      </c>
      <c r="B3141" s="6" t="str">
        <f>IFERROR(IF(Table1[[#This Row],[Multi-lens? 1]]="No", 1, IF(Table1[[#This Row],[Multi-lens? 1]]="Dual", 2, IF(Table1[[#This Row],[Multi-lens? 1]]="Quad", 4, ""))),"")</f>
        <v/>
      </c>
      <c r="C3141" s="6" t="e">
        <f t="shared" si="294"/>
        <v>#VALUE!</v>
      </c>
      <c r="D3141" s="6" t="e">
        <f t="shared" si="295"/>
        <v>#VALUE!</v>
      </c>
      <c r="E3141" s="6" t="e">
        <f t="shared" si="296"/>
        <v>#VALUE!</v>
      </c>
      <c r="F3141" s="6" t="e">
        <f t="shared" si="297"/>
        <v>#VALUE!</v>
      </c>
      <c r="H3141" s="6" t="str">
        <f>IFERROR(IF(Table1[[#This Row],[Multi-lens? 1]]="No", 1, IF(Table1[[#This Row],[Multi-lens? 1]]="Dual", 2, IF(Table1[[#This Row],[Multi-lens? 1]]="Quad", 4, ""))),"")</f>
        <v/>
      </c>
      <c r="I3141" s="9" t="str">
        <f>IFERROR(Table1[[#This Row],[Name]],"")</f>
        <v/>
      </c>
      <c r="K3141" s="3" t="str">
        <f t="shared" si="298"/>
        <v/>
      </c>
      <c r="M3141" s="4" t="e">
        <f>IF(Table1[[#This Row],[Import to Gateway Calculator?]]="Yes",IFERROR(Table1[[#This Row],[Streaming Resolution '[MP']]],""),0)</f>
        <v>#VALUE!</v>
      </c>
      <c r="N3141" s="4" t="e">
        <f>IF(Table1[[#This Row],[Import to Gateway Calculator?]]="Yes",IFERROR(Table1[[#This Row],[Recording Resolution '[MP']]],""),0)</f>
        <v>#VALUE!</v>
      </c>
      <c r="O3141" s="4" t="e">
        <f>IF(Table1[[#This Row],[Import to Gateway Calculator?]]="Yes",IFERROR(Table1[[#This Row],[Frame Rate '[FPS'] 1]],""),0)</f>
        <v>#VALUE!</v>
      </c>
      <c r="P3141" s="4" t="e">
        <f>IF(Table1[[#This Row],[Import to Gateway Calculator?]]="Yes",IFERROR(Table1[[#This Row],[Days of Storage 1]],""),0)</f>
        <v>#VALUE!</v>
      </c>
    </row>
    <row r="3142" spans="1:16" x14ac:dyDescent="0.25">
      <c r="A3142" s="5" t="e">
        <f t="shared" si="293"/>
        <v>#VALUE!</v>
      </c>
      <c r="B3142" s="6" t="str">
        <f>IFERROR(IF(Table1[[#This Row],[Multi-lens? 1]]="No", 1, IF(Table1[[#This Row],[Multi-lens? 1]]="Dual", 2, IF(Table1[[#This Row],[Multi-lens? 1]]="Quad", 4, ""))),"")</f>
        <v/>
      </c>
      <c r="C3142" s="6" t="e">
        <f t="shared" si="294"/>
        <v>#VALUE!</v>
      </c>
      <c r="D3142" s="6" t="e">
        <f t="shared" si="295"/>
        <v>#VALUE!</v>
      </c>
      <c r="E3142" s="6" t="e">
        <f t="shared" si="296"/>
        <v>#VALUE!</v>
      </c>
      <c r="F3142" s="6" t="e">
        <f t="shared" si="297"/>
        <v>#VALUE!</v>
      </c>
      <c r="H3142" s="6" t="str">
        <f>IFERROR(IF(Table1[[#This Row],[Multi-lens? 1]]="No", 1, IF(Table1[[#This Row],[Multi-lens? 1]]="Dual", 2, IF(Table1[[#This Row],[Multi-lens? 1]]="Quad", 4, ""))),"")</f>
        <v/>
      </c>
      <c r="I3142" s="9" t="str">
        <f>IFERROR(Table1[[#This Row],[Name]],"")</f>
        <v/>
      </c>
      <c r="K3142" s="3" t="str">
        <f t="shared" si="298"/>
        <v/>
      </c>
      <c r="M3142" s="4" t="e">
        <f>IF(Table1[[#This Row],[Import to Gateway Calculator?]]="Yes",IFERROR(Table1[[#This Row],[Streaming Resolution '[MP']]],""),0)</f>
        <v>#VALUE!</v>
      </c>
      <c r="N3142" s="4" t="e">
        <f>IF(Table1[[#This Row],[Import to Gateway Calculator?]]="Yes",IFERROR(Table1[[#This Row],[Recording Resolution '[MP']]],""),0)</f>
        <v>#VALUE!</v>
      </c>
      <c r="O3142" s="4" t="e">
        <f>IF(Table1[[#This Row],[Import to Gateway Calculator?]]="Yes",IFERROR(Table1[[#This Row],[Frame Rate '[FPS'] 1]],""),0)</f>
        <v>#VALUE!</v>
      </c>
      <c r="P3142" s="4" t="e">
        <f>IF(Table1[[#This Row],[Import to Gateway Calculator?]]="Yes",IFERROR(Table1[[#This Row],[Days of Storage 1]],""),0)</f>
        <v>#VALUE!</v>
      </c>
    </row>
    <row r="3143" spans="1:16" x14ac:dyDescent="0.25">
      <c r="A3143" s="5" t="e">
        <f t="shared" ref="A3143:A3206" si="299">IF(D3143=0,"",K3143)</f>
        <v>#VALUE!</v>
      </c>
      <c r="B3143" s="6" t="str">
        <f>IFERROR(IF(Table1[[#This Row],[Multi-lens? 1]]="No", 1, IF(Table1[[#This Row],[Multi-lens? 1]]="Dual", 2, IF(Table1[[#This Row],[Multi-lens? 1]]="Quad", 4, ""))),"")</f>
        <v/>
      </c>
      <c r="C3143" s="6" t="e">
        <f t="shared" ref="C3143:C3206" si="300">M3143</f>
        <v>#VALUE!</v>
      </c>
      <c r="D3143" s="6" t="e">
        <f t="shared" ref="D3143:D3206" si="301">N3143</f>
        <v>#VALUE!</v>
      </c>
      <c r="E3143" s="6" t="e">
        <f t="shared" ref="E3143:E3206" si="302">O3143</f>
        <v>#VALUE!</v>
      </c>
      <c r="F3143" s="6" t="e">
        <f t="shared" ref="F3143:F3206" si="303">P3143</f>
        <v>#VALUE!</v>
      </c>
      <c r="H3143" s="6" t="str">
        <f>IFERROR(IF(Table1[[#This Row],[Multi-lens? 1]]="No", 1, IF(Table1[[#This Row],[Multi-lens? 1]]="Dual", 2, IF(Table1[[#This Row],[Multi-lens? 1]]="Quad", 4, ""))),"")</f>
        <v/>
      </c>
      <c r="I3143" s="9" t="str">
        <f>IFERROR(Table1[[#This Row],[Name]],"")</f>
        <v/>
      </c>
      <c r="K3143" s="3" t="str">
        <f t="shared" si="298"/>
        <v/>
      </c>
      <c r="M3143" s="4" t="e">
        <f>IF(Table1[[#This Row],[Import to Gateway Calculator?]]="Yes",IFERROR(Table1[[#This Row],[Streaming Resolution '[MP']]],""),0)</f>
        <v>#VALUE!</v>
      </c>
      <c r="N3143" s="4" t="e">
        <f>IF(Table1[[#This Row],[Import to Gateway Calculator?]]="Yes",IFERROR(Table1[[#This Row],[Recording Resolution '[MP']]],""),0)</f>
        <v>#VALUE!</v>
      </c>
      <c r="O3143" s="4" t="e">
        <f>IF(Table1[[#This Row],[Import to Gateway Calculator?]]="Yes",IFERROR(Table1[[#This Row],[Frame Rate '[FPS'] 1]],""),0)</f>
        <v>#VALUE!</v>
      </c>
      <c r="P3143" s="4" t="e">
        <f>IF(Table1[[#This Row],[Import to Gateway Calculator?]]="Yes",IFERROR(Table1[[#This Row],[Days of Storage 1]],""),0)</f>
        <v>#VALUE!</v>
      </c>
    </row>
    <row r="3144" spans="1:16" x14ac:dyDescent="0.25">
      <c r="A3144" s="5" t="e">
        <f t="shared" si="299"/>
        <v>#VALUE!</v>
      </c>
      <c r="B3144" s="6" t="str">
        <f>IFERROR(IF(Table1[[#This Row],[Multi-lens? 1]]="No", 1, IF(Table1[[#This Row],[Multi-lens? 1]]="Dual", 2, IF(Table1[[#This Row],[Multi-lens? 1]]="Quad", 4, ""))),"")</f>
        <v/>
      </c>
      <c r="C3144" s="6" t="e">
        <f t="shared" si="300"/>
        <v>#VALUE!</v>
      </c>
      <c r="D3144" s="6" t="e">
        <f t="shared" si="301"/>
        <v>#VALUE!</v>
      </c>
      <c r="E3144" s="6" t="e">
        <f t="shared" si="302"/>
        <v>#VALUE!</v>
      </c>
      <c r="F3144" s="6" t="e">
        <f t="shared" si="303"/>
        <v>#VALUE!</v>
      </c>
      <c r="H3144" s="6" t="str">
        <f>IFERROR(IF(Table1[[#This Row],[Multi-lens? 1]]="No", 1, IF(Table1[[#This Row],[Multi-lens? 1]]="Dual", 2, IF(Table1[[#This Row],[Multi-lens? 1]]="Quad", 4, ""))),"")</f>
        <v/>
      </c>
      <c r="I3144" s="9" t="str">
        <f>IFERROR(Table1[[#This Row],[Name]],"")</f>
        <v/>
      </c>
      <c r="K3144" s="3" t="str">
        <f t="shared" si="298"/>
        <v/>
      </c>
      <c r="M3144" s="4" t="e">
        <f>IF(Table1[[#This Row],[Import to Gateway Calculator?]]="Yes",IFERROR(Table1[[#This Row],[Streaming Resolution '[MP']]],""),0)</f>
        <v>#VALUE!</v>
      </c>
      <c r="N3144" s="4" t="e">
        <f>IF(Table1[[#This Row],[Import to Gateway Calculator?]]="Yes",IFERROR(Table1[[#This Row],[Recording Resolution '[MP']]],""),0)</f>
        <v>#VALUE!</v>
      </c>
      <c r="O3144" s="4" t="e">
        <f>IF(Table1[[#This Row],[Import to Gateway Calculator?]]="Yes",IFERROR(Table1[[#This Row],[Frame Rate '[FPS'] 1]],""),0)</f>
        <v>#VALUE!</v>
      </c>
      <c r="P3144" s="4" t="e">
        <f>IF(Table1[[#This Row],[Import to Gateway Calculator?]]="Yes",IFERROR(Table1[[#This Row],[Days of Storage 1]],""),0)</f>
        <v>#VALUE!</v>
      </c>
    </row>
    <row r="3145" spans="1:16" x14ac:dyDescent="0.25">
      <c r="A3145" s="5" t="e">
        <f t="shared" si="299"/>
        <v>#VALUE!</v>
      </c>
      <c r="B3145" s="6" t="str">
        <f>IFERROR(IF(Table1[[#This Row],[Multi-lens? 1]]="No", 1, IF(Table1[[#This Row],[Multi-lens? 1]]="Dual", 2, IF(Table1[[#This Row],[Multi-lens? 1]]="Quad", 4, ""))),"")</f>
        <v/>
      </c>
      <c r="C3145" s="6" t="e">
        <f t="shared" si="300"/>
        <v>#VALUE!</v>
      </c>
      <c r="D3145" s="6" t="e">
        <f t="shared" si="301"/>
        <v>#VALUE!</v>
      </c>
      <c r="E3145" s="6" t="e">
        <f t="shared" si="302"/>
        <v>#VALUE!</v>
      </c>
      <c r="F3145" s="6" t="e">
        <f t="shared" si="303"/>
        <v>#VALUE!</v>
      </c>
      <c r="H3145" s="6" t="str">
        <f>IFERROR(IF(Table1[[#This Row],[Multi-lens? 1]]="No", 1, IF(Table1[[#This Row],[Multi-lens? 1]]="Dual", 2, IF(Table1[[#This Row],[Multi-lens? 1]]="Quad", 4, ""))),"")</f>
        <v/>
      </c>
      <c r="I3145" s="9" t="str">
        <f>IFERROR(Table1[[#This Row],[Name]],"")</f>
        <v/>
      </c>
      <c r="K3145" s="3" t="str">
        <f t="shared" si="298"/>
        <v/>
      </c>
      <c r="M3145" s="4" t="e">
        <f>IF(Table1[[#This Row],[Import to Gateway Calculator?]]="Yes",IFERROR(Table1[[#This Row],[Streaming Resolution '[MP']]],""),0)</f>
        <v>#VALUE!</v>
      </c>
      <c r="N3145" s="4" t="e">
        <f>IF(Table1[[#This Row],[Import to Gateway Calculator?]]="Yes",IFERROR(Table1[[#This Row],[Recording Resolution '[MP']]],""),0)</f>
        <v>#VALUE!</v>
      </c>
      <c r="O3145" s="4" t="e">
        <f>IF(Table1[[#This Row],[Import to Gateway Calculator?]]="Yes",IFERROR(Table1[[#This Row],[Frame Rate '[FPS'] 1]],""),0)</f>
        <v>#VALUE!</v>
      </c>
      <c r="P3145" s="4" t="e">
        <f>IF(Table1[[#This Row],[Import to Gateway Calculator?]]="Yes",IFERROR(Table1[[#This Row],[Days of Storage 1]],""),0)</f>
        <v>#VALUE!</v>
      </c>
    </row>
    <row r="3146" spans="1:16" x14ac:dyDescent="0.25">
      <c r="A3146" s="5" t="e">
        <f t="shared" si="299"/>
        <v>#VALUE!</v>
      </c>
      <c r="B3146" s="6" t="str">
        <f>IFERROR(IF(Table1[[#This Row],[Multi-lens? 1]]="No", 1, IF(Table1[[#This Row],[Multi-lens? 1]]="Dual", 2, IF(Table1[[#This Row],[Multi-lens? 1]]="Quad", 4, ""))),"")</f>
        <v/>
      </c>
      <c r="C3146" s="6" t="e">
        <f t="shared" si="300"/>
        <v>#VALUE!</v>
      </c>
      <c r="D3146" s="6" t="e">
        <f t="shared" si="301"/>
        <v>#VALUE!</v>
      </c>
      <c r="E3146" s="6" t="e">
        <f t="shared" si="302"/>
        <v>#VALUE!</v>
      </c>
      <c r="F3146" s="6" t="e">
        <f t="shared" si="303"/>
        <v>#VALUE!</v>
      </c>
      <c r="H3146" s="6" t="str">
        <f>IFERROR(IF(Table1[[#This Row],[Multi-lens? 1]]="No", 1, IF(Table1[[#This Row],[Multi-lens? 1]]="Dual", 2, IF(Table1[[#This Row],[Multi-lens? 1]]="Quad", 4, ""))),"")</f>
        <v/>
      </c>
      <c r="I3146" s="9" t="str">
        <f>IFERROR(Table1[[#This Row],[Name]],"")</f>
        <v/>
      </c>
      <c r="K3146" s="3" t="str">
        <f t="shared" si="298"/>
        <v/>
      </c>
      <c r="M3146" s="4" t="e">
        <f>IF(Table1[[#This Row],[Import to Gateway Calculator?]]="Yes",IFERROR(Table1[[#This Row],[Streaming Resolution '[MP']]],""),0)</f>
        <v>#VALUE!</v>
      </c>
      <c r="N3146" s="4" t="e">
        <f>IF(Table1[[#This Row],[Import to Gateway Calculator?]]="Yes",IFERROR(Table1[[#This Row],[Recording Resolution '[MP']]],""),0)</f>
        <v>#VALUE!</v>
      </c>
      <c r="O3146" s="4" t="e">
        <f>IF(Table1[[#This Row],[Import to Gateway Calculator?]]="Yes",IFERROR(Table1[[#This Row],[Frame Rate '[FPS'] 1]],""),0)</f>
        <v>#VALUE!</v>
      </c>
      <c r="P3146" s="4" t="e">
        <f>IF(Table1[[#This Row],[Import to Gateway Calculator?]]="Yes",IFERROR(Table1[[#This Row],[Days of Storage 1]],""),0)</f>
        <v>#VALUE!</v>
      </c>
    </row>
    <row r="3147" spans="1:16" x14ac:dyDescent="0.25">
      <c r="A3147" s="5" t="e">
        <f t="shared" si="299"/>
        <v>#VALUE!</v>
      </c>
      <c r="B3147" s="6" t="str">
        <f>IFERROR(IF(Table1[[#This Row],[Multi-lens? 1]]="No", 1, IF(Table1[[#This Row],[Multi-lens? 1]]="Dual", 2, IF(Table1[[#This Row],[Multi-lens? 1]]="Quad", 4, ""))),"")</f>
        <v/>
      </c>
      <c r="C3147" s="6" t="e">
        <f t="shared" si="300"/>
        <v>#VALUE!</v>
      </c>
      <c r="D3147" s="6" t="e">
        <f t="shared" si="301"/>
        <v>#VALUE!</v>
      </c>
      <c r="E3147" s="6" t="e">
        <f t="shared" si="302"/>
        <v>#VALUE!</v>
      </c>
      <c r="F3147" s="6" t="e">
        <f t="shared" si="303"/>
        <v>#VALUE!</v>
      </c>
      <c r="H3147" s="6" t="str">
        <f>IFERROR(IF(Table1[[#This Row],[Multi-lens? 1]]="No", 1, IF(Table1[[#This Row],[Multi-lens? 1]]="Dual", 2, IF(Table1[[#This Row],[Multi-lens? 1]]="Quad", 4, ""))),"")</f>
        <v/>
      </c>
      <c r="I3147" s="9" t="str">
        <f>IFERROR(Table1[[#This Row],[Name]],"")</f>
        <v/>
      </c>
      <c r="K3147" s="3" t="str">
        <f t="shared" si="298"/>
        <v/>
      </c>
      <c r="M3147" s="4" t="e">
        <f>IF(Table1[[#This Row],[Import to Gateway Calculator?]]="Yes",IFERROR(Table1[[#This Row],[Streaming Resolution '[MP']]],""),0)</f>
        <v>#VALUE!</v>
      </c>
      <c r="N3147" s="4" t="e">
        <f>IF(Table1[[#This Row],[Import to Gateway Calculator?]]="Yes",IFERROR(Table1[[#This Row],[Recording Resolution '[MP']]],""),0)</f>
        <v>#VALUE!</v>
      </c>
      <c r="O3147" s="4" t="e">
        <f>IF(Table1[[#This Row],[Import to Gateway Calculator?]]="Yes",IFERROR(Table1[[#This Row],[Frame Rate '[FPS'] 1]],""),0)</f>
        <v>#VALUE!</v>
      </c>
      <c r="P3147" s="4" t="e">
        <f>IF(Table1[[#This Row],[Import to Gateway Calculator?]]="Yes",IFERROR(Table1[[#This Row],[Days of Storage 1]],""),0)</f>
        <v>#VALUE!</v>
      </c>
    </row>
    <row r="3148" spans="1:16" x14ac:dyDescent="0.25">
      <c r="A3148" s="5" t="e">
        <f t="shared" si="299"/>
        <v>#VALUE!</v>
      </c>
      <c r="B3148" s="6" t="str">
        <f>IFERROR(IF(Table1[[#This Row],[Multi-lens? 1]]="No", 1, IF(Table1[[#This Row],[Multi-lens? 1]]="Dual", 2, IF(Table1[[#This Row],[Multi-lens? 1]]="Quad", 4, ""))),"")</f>
        <v/>
      </c>
      <c r="C3148" s="6" t="e">
        <f t="shared" si="300"/>
        <v>#VALUE!</v>
      </c>
      <c r="D3148" s="6" t="e">
        <f t="shared" si="301"/>
        <v>#VALUE!</v>
      </c>
      <c r="E3148" s="6" t="e">
        <f t="shared" si="302"/>
        <v>#VALUE!</v>
      </c>
      <c r="F3148" s="6" t="e">
        <f t="shared" si="303"/>
        <v>#VALUE!</v>
      </c>
      <c r="H3148" s="6" t="str">
        <f>IFERROR(IF(Table1[[#This Row],[Multi-lens? 1]]="No", 1, IF(Table1[[#This Row],[Multi-lens? 1]]="Dual", 2, IF(Table1[[#This Row],[Multi-lens? 1]]="Quad", 4, ""))),"")</f>
        <v/>
      </c>
      <c r="I3148" s="9" t="str">
        <f>IFERROR(Table1[[#This Row],[Name]],"")</f>
        <v/>
      </c>
      <c r="K3148" s="3" t="str">
        <f t="shared" si="298"/>
        <v/>
      </c>
      <c r="M3148" s="4" t="e">
        <f>IF(Table1[[#This Row],[Import to Gateway Calculator?]]="Yes",IFERROR(Table1[[#This Row],[Streaming Resolution '[MP']]],""),0)</f>
        <v>#VALUE!</v>
      </c>
      <c r="N3148" s="4" t="e">
        <f>IF(Table1[[#This Row],[Import to Gateway Calculator?]]="Yes",IFERROR(Table1[[#This Row],[Recording Resolution '[MP']]],""),0)</f>
        <v>#VALUE!</v>
      </c>
      <c r="O3148" s="4" t="e">
        <f>IF(Table1[[#This Row],[Import to Gateway Calculator?]]="Yes",IFERROR(Table1[[#This Row],[Frame Rate '[FPS'] 1]],""),0)</f>
        <v>#VALUE!</v>
      </c>
      <c r="P3148" s="4" t="e">
        <f>IF(Table1[[#This Row],[Import to Gateway Calculator?]]="Yes",IFERROR(Table1[[#This Row],[Days of Storage 1]],""),0)</f>
        <v>#VALUE!</v>
      </c>
    </row>
    <row r="3149" spans="1:16" x14ac:dyDescent="0.25">
      <c r="A3149" s="5" t="e">
        <f t="shared" si="299"/>
        <v>#VALUE!</v>
      </c>
      <c r="B3149" s="6" t="str">
        <f>IFERROR(IF(Table1[[#This Row],[Multi-lens? 1]]="No", 1, IF(Table1[[#This Row],[Multi-lens? 1]]="Dual", 2, IF(Table1[[#This Row],[Multi-lens? 1]]="Quad", 4, ""))),"")</f>
        <v/>
      </c>
      <c r="C3149" s="6" t="e">
        <f t="shared" si="300"/>
        <v>#VALUE!</v>
      </c>
      <c r="D3149" s="6" t="e">
        <f t="shared" si="301"/>
        <v>#VALUE!</v>
      </c>
      <c r="E3149" s="6" t="e">
        <f t="shared" si="302"/>
        <v>#VALUE!</v>
      </c>
      <c r="F3149" s="6" t="e">
        <f t="shared" si="303"/>
        <v>#VALUE!</v>
      </c>
      <c r="H3149" s="6" t="str">
        <f>IFERROR(IF(Table1[[#This Row],[Multi-lens? 1]]="No", 1, IF(Table1[[#This Row],[Multi-lens? 1]]="Dual", 2, IF(Table1[[#This Row],[Multi-lens? 1]]="Quad", 4, ""))),"")</f>
        <v/>
      </c>
      <c r="I3149" s="9" t="str">
        <f>IFERROR(Table1[[#This Row],[Name]],"")</f>
        <v/>
      </c>
      <c r="K3149" s="3" t="str">
        <f t="shared" si="298"/>
        <v/>
      </c>
      <c r="M3149" s="4" t="e">
        <f>IF(Table1[[#This Row],[Import to Gateway Calculator?]]="Yes",IFERROR(Table1[[#This Row],[Streaming Resolution '[MP']]],""),0)</f>
        <v>#VALUE!</v>
      </c>
      <c r="N3149" s="4" t="e">
        <f>IF(Table1[[#This Row],[Import to Gateway Calculator?]]="Yes",IFERROR(Table1[[#This Row],[Recording Resolution '[MP']]],""),0)</f>
        <v>#VALUE!</v>
      </c>
      <c r="O3149" s="4" t="e">
        <f>IF(Table1[[#This Row],[Import to Gateway Calculator?]]="Yes",IFERROR(Table1[[#This Row],[Frame Rate '[FPS'] 1]],""),0)</f>
        <v>#VALUE!</v>
      </c>
      <c r="P3149" s="4" t="e">
        <f>IF(Table1[[#This Row],[Import to Gateway Calculator?]]="Yes",IFERROR(Table1[[#This Row],[Days of Storage 1]],""),0)</f>
        <v>#VALUE!</v>
      </c>
    </row>
    <row r="3150" spans="1:16" x14ac:dyDescent="0.25">
      <c r="A3150" s="5" t="e">
        <f t="shared" si="299"/>
        <v>#VALUE!</v>
      </c>
      <c r="B3150" s="6" t="str">
        <f>IFERROR(IF(Table1[[#This Row],[Multi-lens? 1]]="No", 1, IF(Table1[[#This Row],[Multi-lens? 1]]="Dual", 2, IF(Table1[[#This Row],[Multi-lens? 1]]="Quad", 4, ""))),"")</f>
        <v/>
      </c>
      <c r="C3150" s="6" t="e">
        <f t="shared" si="300"/>
        <v>#VALUE!</v>
      </c>
      <c r="D3150" s="6" t="e">
        <f t="shared" si="301"/>
        <v>#VALUE!</v>
      </c>
      <c r="E3150" s="6" t="e">
        <f t="shared" si="302"/>
        <v>#VALUE!</v>
      </c>
      <c r="F3150" s="6" t="e">
        <f t="shared" si="303"/>
        <v>#VALUE!</v>
      </c>
      <c r="H3150" s="6" t="str">
        <f>IFERROR(IF(Table1[[#This Row],[Multi-lens? 1]]="No", 1, IF(Table1[[#This Row],[Multi-lens? 1]]="Dual", 2, IF(Table1[[#This Row],[Multi-lens? 1]]="Quad", 4, ""))),"")</f>
        <v/>
      </c>
      <c r="I3150" s="9" t="str">
        <f>IFERROR(Table1[[#This Row],[Name]],"")</f>
        <v/>
      </c>
      <c r="K3150" s="3" t="str">
        <f t="shared" si="298"/>
        <v/>
      </c>
      <c r="M3150" s="4" t="e">
        <f>IF(Table1[[#This Row],[Import to Gateway Calculator?]]="Yes",IFERROR(Table1[[#This Row],[Streaming Resolution '[MP']]],""),0)</f>
        <v>#VALUE!</v>
      </c>
      <c r="N3150" s="4" t="e">
        <f>IF(Table1[[#This Row],[Import to Gateway Calculator?]]="Yes",IFERROR(Table1[[#This Row],[Recording Resolution '[MP']]],""),0)</f>
        <v>#VALUE!</v>
      </c>
      <c r="O3150" s="4" t="e">
        <f>IF(Table1[[#This Row],[Import to Gateway Calculator?]]="Yes",IFERROR(Table1[[#This Row],[Frame Rate '[FPS'] 1]],""),0)</f>
        <v>#VALUE!</v>
      </c>
      <c r="P3150" s="4" t="e">
        <f>IF(Table1[[#This Row],[Import to Gateway Calculator?]]="Yes",IFERROR(Table1[[#This Row],[Days of Storage 1]],""),0)</f>
        <v>#VALUE!</v>
      </c>
    </row>
    <row r="3151" spans="1:16" x14ac:dyDescent="0.25">
      <c r="A3151" s="5" t="e">
        <f t="shared" si="299"/>
        <v>#VALUE!</v>
      </c>
      <c r="B3151" s="6" t="str">
        <f>IFERROR(IF(Table1[[#This Row],[Multi-lens? 1]]="No", 1, IF(Table1[[#This Row],[Multi-lens? 1]]="Dual", 2, IF(Table1[[#This Row],[Multi-lens? 1]]="Quad", 4, ""))),"")</f>
        <v/>
      </c>
      <c r="C3151" s="6" t="e">
        <f t="shared" si="300"/>
        <v>#VALUE!</v>
      </c>
      <c r="D3151" s="6" t="e">
        <f t="shared" si="301"/>
        <v>#VALUE!</v>
      </c>
      <c r="E3151" s="6" t="e">
        <f t="shared" si="302"/>
        <v>#VALUE!</v>
      </c>
      <c r="F3151" s="6" t="e">
        <f t="shared" si="303"/>
        <v>#VALUE!</v>
      </c>
      <c r="H3151" s="6" t="str">
        <f>IFERROR(IF(Table1[[#This Row],[Multi-lens? 1]]="No", 1, IF(Table1[[#This Row],[Multi-lens? 1]]="Dual", 2, IF(Table1[[#This Row],[Multi-lens? 1]]="Quad", 4, ""))),"")</f>
        <v/>
      </c>
      <c r="I3151" s="9" t="str">
        <f>IFERROR(Table1[[#This Row],[Name]],"")</f>
        <v/>
      </c>
      <c r="K3151" s="3" t="str">
        <f t="shared" si="298"/>
        <v/>
      </c>
      <c r="M3151" s="4" t="e">
        <f>IF(Table1[[#This Row],[Import to Gateway Calculator?]]="Yes",IFERROR(Table1[[#This Row],[Streaming Resolution '[MP']]],""),0)</f>
        <v>#VALUE!</v>
      </c>
      <c r="N3151" s="4" t="e">
        <f>IF(Table1[[#This Row],[Import to Gateway Calculator?]]="Yes",IFERROR(Table1[[#This Row],[Recording Resolution '[MP']]],""),0)</f>
        <v>#VALUE!</v>
      </c>
      <c r="O3151" s="4" t="e">
        <f>IF(Table1[[#This Row],[Import to Gateway Calculator?]]="Yes",IFERROR(Table1[[#This Row],[Frame Rate '[FPS'] 1]],""),0)</f>
        <v>#VALUE!</v>
      </c>
      <c r="P3151" s="4" t="e">
        <f>IF(Table1[[#This Row],[Import to Gateway Calculator?]]="Yes",IFERROR(Table1[[#This Row],[Days of Storage 1]],""),0)</f>
        <v>#VALUE!</v>
      </c>
    </row>
    <row r="3152" spans="1:16" x14ac:dyDescent="0.25">
      <c r="A3152" s="5" t="e">
        <f t="shared" si="299"/>
        <v>#VALUE!</v>
      </c>
      <c r="B3152" s="6" t="str">
        <f>IFERROR(IF(Table1[[#This Row],[Multi-lens? 1]]="No", 1, IF(Table1[[#This Row],[Multi-lens? 1]]="Dual", 2, IF(Table1[[#This Row],[Multi-lens? 1]]="Quad", 4, ""))),"")</f>
        <v/>
      </c>
      <c r="C3152" s="6" t="e">
        <f t="shared" si="300"/>
        <v>#VALUE!</v>
      </c>
      <c r="D3152" s="6" t="e">
        <f t="shared" si="301"/>
        <v>#VALUE!</v>
      </c>
      <c r="E3152" s="6" t="e">
        <f t="shared" si="302"/>
        <v>#VALUE!</v>
      </c>
      <c r="F3152" s="6" t="e">
        <f t="shared" si="303"/>
        <v>#VALUE!</v>
      </c>
      <c r="H3152" s="6" t="str">
        <f>IFERROR(IF(Table1[[#This Row],[Multi-lens? 1]]="No", 1, IF(Table1[[#This Row],[Multi-lens? 1]]="Dual", 2, IF(Table1[[#This Row],[Multi-lens? 1]]="Quad", 4, ""))),"")</f>
        <v/>
      </c>
      <c r="I3152" s="9" t="str">
        <f>IFERROR(Table1[[#This Row],[Name]],"")</f>
        <v/>
      </c>
      <c r="K3152" s="3" t="str">
        <f t="shared" si="298"/>
        <v/>
      </c>
      <c r="M3152" s="4" t="e">
        <f>IF(Table1[[#This Row],[Import to Gateway Calculator?]]="Yes",IFERROR(Table1[[#This Row],[Streaming Resolution '[MP']]],""),0)</f>
        <v>#VALUE!</v>
      </c>
      <c r="N3152" s="4" t="e">
        <f>IF(Table1[[#This Row],[Import to Gateway Calculator?]]="Yes",IFERROR(Table1[[#This Row],[Recording Resolution '[MP']]],""),0)</f>
        <v>#VALUE!</v>
      </c>
      <c r="O3152" s="4" t="e">
        <f>IF(Table1[[#This Row],[Import to Gateway Calculator?]]="Yes",IFERROR(Table1[[#This Row],[Frame Rate '[FPS'] 1]],""),0)</f>
        <v>#VALUE!</v>
      </c>
      <c r="P3152" s="4" t="e">
        <f>IF(Table1[[#This Row],[Import to Gateway Calculator?]]="Yes",IFERROR(Table1[[#This Row],[Days of Storage 1]],""),0)</f>
        <v>#VALUE!</v>
      </c>
    </row>
    <row r="3153" spans="1:16" x14ac:dyDescent="0.25">
      <c r="A3153" s="5" t="e">
        <f t="shared" si="299"/>
        <v>#VALUE!</v>
      </c>
      <c r="B3153" s="6" t="str">
        <f>IFERROR(IF(Table1[[#This Row],[Multi-lens? 1]]="No", 1, IF(Table1[[#This Row],[Multi-lens? 1]]="Dual", 2, IF(Table1[[#This Row],[Multi-lens? 1]]="Quad", 4, ""))),"")</f>
        <v/>
      </c>
      <c r="C3153" s="6" t="e">
        <f t="shared" si="300"/>
        <v>#VALUE!</v>
      </c>
      <c r="D3153" s="6" t="e">
        <f t="shared" si="301"/>
        <v>#VALUE!</v>
      </c>
      <c r="E3153" s="6" t="e">
        <f t="shared" si="302"/>
        <v>#VALUE!</v>
      </c>
      <c r="F3153" s="6" t="e">
        <f t="shared" si="303"/>
        <v>#VALUE!</v>
      </c>
      <c r="H3153" s="6" t="str">
        <f>IFERROR(IF(Table1[[#This Row],[Multi-lens? 1]]="No", 1, IF(Table1[[#This Row],[Multi-lens? 1]]="Dual", 2, IF(Table1[[#This Row],[Multi-lens? 1]]="Quad", 4, ""))),"")</f>
        <v/>
      </c>
      <c r="I3153" s="9" t="str">
        <f>IFERROR(Table1[[#This Row],[Name]],"")</f>
        <v/>
      </c>
      <c r="K3153" s="3" t="str">
        <f t="shared" si="298"/>
        <v/>
      </c>
      <c r="M3153" s="4" t="e">
        <f>IF(Table1[[#This Row],[Import to Gateway Calculator?]]="Yes",IFERROR(Table1[[#This Row],[Streaming Resolution '[MP']]],""),0)</f>
        <v>#VALUE!</v>
      </c>
      <c r="N3153" s="4" t="e">
        <f>IF(Table1[[#This Row],[Import to Gateway Calculator?]]="Yes",IFERROR(Table1[[#This Row],[Recording Resolution '[MP']]],""),0)</f>
        <v>#VALUE!</v>
      </c>
      <c r="O3153" s="4" t="e">
        <f>IF(Table1[[#This Row],[Import to Gateway Calculator?]]="Yes",IFERROR(Table1[[#This Row],[Frame Rate '[FPS'] 1]],""),0)</f>
        <v>#VALUE!</v>
      </c>
      <c r="P3153" s="4" t="e">
        <f>IF(Table1[[#This Row],[Import to Gateway Calculator?]]="Yes",IFERROR(Table1[[#This Row],[Days of Storage 1]],""),0)</f>
        <v>#VALUE!</v>
      </c>
    </row>
    <row r="3154" spans="1:16" x14ac:dyDescent="0.25">
      <c r="A3154" s="5" t="e">
        <f t="shared" si="299"/>
        <v>#VALUE!</v>
      </c>
      <c r="B3154" s="6" t="str">
        <f>IFERROR(IF(Table1[[#This Row],[Multi-lens? 1]]="No", 1, IF(Table1[[#This Row],[Multi-lens? 1]]="Dual", 2, IF(Table1[[#This Row],[Multi-lens? 1]]="Quad", 4, ""))),"")</f>
        <v/>
      </c>
      <c r="C3154" s="6" t="e">
        <f t="shared" si="300"/>
        <v>#VALUE!</v>
      </c>
      <c r="D3154" s="6" t="e">
        <f t="shared" si="301"/>
        <v>#VALUE!</v>
      </c>
      <c r="E3154" s="6" t="e">
        <f t="shared" si="302"/>
        <v>#VALUE!</v>
      </c>
      <c r="F3154" s="6" t="e">
        <f t="shared" si="303"/>
        <v>#VALUE!</v>
      </c>
      <c r="H3154" s="6" t="str">
        <f>IFERROR(IF(Table1[[#This Row],[Multi-lens? 1]]="No", 1, IF(Table1[[#This Row],[Multi-lens? 1]]="Dual", 2, IF(Table1[[#This Row],[Multi-lens? 1]]="Quad", 4, ""))),"")</f>
        <v/>
      </c>
      <c r="I3154" s="9" t="str">
        <f>IFERROR(Table1[[#This Row],[Name]],"")</f>
        <v/>
      </c>
      <c r="K3154" s="3" t="str">
        <f t="shared" si="298"/>
        <v/>
      </c>
      <c r="M3154" s="4" t="e">
        <f>IF(Table1[[#This Row],[Import to Gateway Calculator?]]="Yes",IFERROR(Table1[[#This Row],[Streaming Resolution '[MP']]],""),0)</f>
        <v>#VALUE!</v>
      </c>
      <c r="N3154" s="4" t="e">
        <f>IF(Table1[[#This Row],[Import to Gateway Calculator?]]="Yes",IFERROR(Table1[[#This Row],[Recording Resolution '[MP']]],""),0)</f>
        <v>#VALUE!</v>
      </c>
      <c r="O3154" s="4" t="e">
        <f>IF(Table1[[#This Row],[Import to Gateway Calculator?]]="Yes",IFERROR(Table1[[#This Row],[Frame Rate '[FPS'] 1]],""),0)</f>
        <v>#VALUE!</v>
      </c>
      <c r="P3154" s="4" t="e">
        <f>IF(Table1[[#This Row],[Import to Gateway Calculator?]]="Yes",IFERROR(Table1[[#This Row],[Days of Storage 1]],""),0)</f>
        <v>#VALUE!</v>
      </c>
    </row>
    <row r="3155" spans="1:16" x14ac:dyDescent="0.25">
      <c r="A3155" s="5" t="e">
        <f t="shared" si="299"/>
        <v>#VALUE!</v>
      </c>
      <c r="B3155" s="6" t="str">
        <f>IFERROR(IF(Table1[[#This Row],[Multi-lens? 1]]="No", 1, IF(Table1[[#This Row],[Multi-lens? 1]]="Dual", 2, IF(Table1[[#This Row],[Multi-lens? 1]]="Quad", 4, ""))),"")</f>
        <v/>
      </c>
      <c r="C3155" s="6" t="e">
        <f t="shared" si="300"/>
        <v>#VALUE!</v>
      </c>
      <c r="D3155" s="6" t="e">
        <f t="shared" si="301"/>
        <v>#VALUE!</v>
      </c>
      <c r="E3155" s="6" t="e">
        <f t="shared" si="302"/>
        <v>#VALUE!</v>
      </c>
      <c r="F3155" s="6" t="e">
        <f t="shared" si="303"/>
        <v>#VALUE!</v>
      </c>
      <c r="H3155" s="6" t="str">
        <f>IFERROR(IF(Table1[[#This Row],[Multi-lens? 1]]="No", 1, IF(Table1[[#This Row],[Multi-lens? 1]]="Dual", 2, IF(Table1[[#This Row],[Multi-lens? 1]]="Quad", 4, ""))),"")</f>
        <v/>
      </c>
      <c r="I3155" s="9" t="str">
        <f>IFERROR(Table1[[#This Row],[Name]],"")</f>
        <v/>
      </c>
      <c r="K3155" s="3" t="str">
        <f t="shared" si="298"/>
        <v/>
      </c>
      <c r="M3155" s="4" t="e">
        <f>IF(Table1[[#This Row],[Import to Gateway Calculator?]]="Yes",IFERROR(Table1[[#This Row],[Streaming Resolution '[MP']]],""),0)</f>
        <v>#VALUE!</v>
      </c>
      <c r="N3155" s="4" t="e">
        <f>IF(Table1[[#This Row],[Import to Gateway Calculator?]]="Yes",IFERROR(Table1[[#This Row],[Recording Resolution '[MP']]],""),0)</f>
        <v>#VALUE!</v>
      </c>
      <c r="O3155" s="4" t="e">
        <f>IF(Table1[[#This Row],[Import to Gateway Calculator?]]="Yes",IFERROR(Table1[[#This Row],[Frame Rate '[FPS'] 1]],""),0)</f>
        <v>#VALUE!</v>
      </c>
      <c r="P3155" s="4" t="e">
        <f>IF(Table1[[#This Row],[Import to Gateway Calculator?]]="Yes",IFERROR(Table1[[#This Row],[Days of Storage 1]],""),0)</f>
        <v>#VALUE!</v>
      </c>
    </row>
    <row r="3156" spans="1:16" x14ac:dyDescent="0.25">
      <c r="A3156" s="5" t="e">
        <f t="shared" si="299"/>
        <v>#VALUE!</v>
      </c>
      <c r="B3156" s="6" t="str">
        <f>IFERROR(IF(Table1[[#This Row],[Multi-lens? 1]]="No", 1, IF(Table1[[#This Row],[Multi-lens? 1]]="Dual", 2, IF(Table1[[#This Row],[Multi-lens? 1]]="Quad", 4, ""))),"")</f>
        <v/>
      </c>
      <c r="C3156" s="6" t="e">
        <f t="shared" si="300"/>
        <v>#VALUE!</v>
      </c>
      <c r="D3156" s="6" t="e">
        <f t="shared" si="301"/>
        <v>#VALUE!</v>
      </c>
      <c r="E3156" s="6" t="e">
        <f t="shared" si="302"/>
        <v>#VALUE!</v>
      </c>
      <c r="F3156" s="6" t="e">
        <f t="shared" si="303"/>
        <v>#VALUE!</v>
      </c>
      <c r="H3156" s="6" t="str">
        <f>IFERROR(IF(Table1[[#This Row],[Multi-lens? 1]]="No", 1, IF(Table1[[#This Row],[Multi-lens? 1]]="Dual", 2, IF(Table1[[#This Row],[Multi-lens? 1]]="Quad", 4, ""))),"")</f>
        <v/>
      </c>
      <c r="I3156" s="9" t="str">
        <f>IFERROR(Table1[[#This Row],[Name]],"")</f>
        <v/>
      </c>
      <c r="K3156" s="3" t="str">
        <f t="shared" si="298"/>
        <v/>
      </c>
      <c r="M3156" s="4" t="e">
        <f>IF(Table1[[#This Row],[Import to Gateway Calculator?]]="Yes",IFERROR(Table1[[#This Row],[Streaming Resolution '[MP']]],""),0)</f>
        <v>#VALUE!</v>
      </c>
      <c r="N3156" s="4" t="e">
        <f>IF(Table1[[#This Row],[Import to Gateway Calculator?]]="Yes",IFERROR(Table1[[#This Row],[Recording Resolution '[MP']]],""),0)</f>
        <v>#VALUE!</v>
      </c>
      <c r="O3156" s="4" t="e">
        <f>IF(Table1[[#This Row],[Import to Gateway Calculator?]]="Yes",IFERROR(Table1[[#This Row],[Frame Rate '[FPS'] 1]],""),0)</f>
        <v>#VALUE!</v>
      </c>
      <c r="P3156" s="4" t="e">
        <f>IF(Table1[[#This Row],[Import to Gateway Calculator?]]="Yes",IFERROR(Table1[[#This Row],[Days of Storage 1]],""),0)</f>
        <v>#VALUE!</v>
      </c>
    </row>
    <row r="3157" spans="1:16" x14ac:dyDescent="0.25">
      <c r="A3157" s="5" t="e">
        <f t="shared" si="299"/>
        <v>#VALUE!</v>
      </c>
      <c r="B3157" s="6" t="str">
        <f>IFERROR(IF(Table1[[#This Row],[Multi-lens? 1]]="No", 1, IF(Table1[[#This Row],[Multi-lens? 1]]="Dual", 2, IF(Table1[[#This Row],[Multi-lens? 1]]="Quad", 4, ""))),"")</f>
        <v/>
      </c>
      <c r="C3157" s="6" t="e">
        <f t="shared" si="300"/>
        <v>#VALUE!</v>
      </c>
      <c r="D3157" s="6" t="e">
        <f t="shared" si="301"/>
        <v>#VALUE!</v>
      </c>
      <c r="E3157" s="6" t="e">
        <f t="shared" si="302"/>
        <v>#VALUE!</v>
      </c>
      <c r="F3157" s="6" t="e">
        <f t="shared" si="303"/>
        <v>#VALUE!</v>
      </c>
      <c r="H3157" s="6" t="str">
        <f>IFERROR(IF(Table1[[#This Row],[Multi-lens? 1]]="No", 1, IF(Table1[[#This Row],[Multi-lens? 1]]="Dual", 2, IF(Table1[[#This Row],[Multi-lens? 1]]="Quad", 4, ""))),"")</f>
        <v/>
      </c>
      <c r="I3157" s="9" t="str">
        <f>IFERROR(Table1[[#This Row],[Name]],"")</f>
        <v/>
      </c>
      <c r="K3157" s="3" t="str">
        <f t="shared" si="298"/>
        <v/>
      </c>
      <c r="M3157" s="4" t="e">
        <f>IF(Table1[[#This Row],[Import to Gateway Calculator?]]="Yes",IFERROR(Table1[[#This Row],[Streaming Resolution '[MP']]],""),0)</f>
        <v>#VALUE!</v>
      </c>
      <c r="N3157" s="4" t="e">
        <f>IF(Table1[[#This Row],[Import to Gateway Calculator?]]="Yes",IFERROR(Table1[[#This Row],[Recording Resolution '[MP']]],""),0)</f>
        <v>#VALUE!</v>
      </c>
      <c r="O3157" s="4" t="e">
        <f>IF(Table1[[#This Row],[Import to Gateway Calculator?]]="Yes",IFERROR(Table1[[#This Row],[Frame Rate '[FPS'] 1]],""),0)</f>
        <v>#VALUE!</v>
      </c>
      <c r="P3157" s="4" t="e">
        <f>IF(Table1[[#This Row],[Import to Gateway Calculator?]]="Yes",IFERROR(Table1[[#This Row],[Days of Storage 1]],""),0)</f>
        <v>#VALUE!</v>
      </c>
    </row>
    <row r="3158" spans="1:16" x14ac:dyDescent="0.25">
      <c r="A3158" s="5" t="e">
        <f t="shared" si="299"/>
        <v>#VALUE!</v>
      </c>
      <c r="B3158" s="6" t="str">
        <f>IFERROR(IF(Table1[[#This Row],[Multi-lens? 1]]="No", 1, IF(Table1[[#This Row],[Multi-lens? 1]]="Dual", 2, IF(Table1[[#This Row],[Multi-lens? 1]]="Quad", 4, ""))),"")</f>
        <v/>
      </c>
      <c r="C3158" s="6" t="e">
        <f t="shared" si="300"/>
        <v>#VALUE!</v>
      </c>
      <c r="D3158" s="6" t="e">
        <f t="shared" si="301"/>
        <v>#VALUE!</v>
      </c>
      <c r="E3158" s="6" t="e">
        <f t="shared" si="302"/>
        <v>#VALUE!</v>
      </c>
      <c r="F3158" s="6" t="e">
        <f t="shared" si="303"/>
        <v>#VALUE!</v>
      </c>
      <c r="H3158" s="6" t="str">
        <f>IFERROR(IF(Table1[[#This Row],[Multi-lens? 1]]="No", 1, IF(Table1[[#This Row],[Multi-lens? 1]]="Dual", 2, IF(Table1[[#This Row],[Multi-lens? 1]]="Quad", 4, ""))),"")</f>
        <v/>
      </c>
      <c r="I3158" s="9" t="str">
        <f>IFERROR(Table1[[#This Row],[Name]],"")</f>
        <v/>
      </c>
      <c r="K3158" s="3" t="str">
        <f t="shared" si="298"/>
        <v/>
      </c>
      <c r="M3158" s="4" t="e">
        <f>IF(Table1[[#This Row],[Import to Gateway Calculator?]]="Yes",IFERROR(Table1[[#This Row],[Streaming Resolution '[MP']]],""),0)</f>
        <v>#VALUE!</v>
      </c>
      <c r="N3158" s="4" t="e">
        <f>IF(Table1[[#This Row],[Import to Gateway Calculator?]]="Yes",IFERROR(Table1[[#This Row],[Recording Resolution '[MP']]],""),0)</f>
        <v>#VALUE!</v>
      </c>
      <c r="O3158" s="4" t="e">
        <f>IF(Table1[[#This Row],[Import to Gateway Calculator?]]="Yes",IFERROR(Table1[[#This Row],[Frame Rate '[FPS'] 1]],""),0)</f>
        <v>#VALUE!</v>
      </c>
      <c r="P3158" s="4" t="e">
        <f>IF(Table1[[#This Row],[Import to Gateway Calculator?]]="Yes",IFERROR(Table1[[#This Row],[Days of Storage 1]],""),0)</f>
        <v>#VALUE!</v>
      </c>
    </row>
    <row r="3159" spans="1:16" x14ac:dyDescent="0.25">
      <c r="A3159" s="5" t="e">
        <f t="shared" si="299"/>
        <v>#VALUE!</v>
      </c>
      <c r="B3159" s="6" t="str">
        <f>IFERROR(IF(Table1[[#This Row],[Multi-lens? 1]]="No", 1, IF(Table1[[#This Row],[Multi-lens? 1]]="Dual", 2, IF(Table1[[#This Row],[Multi-lens? 1]]="Quad", 4, ""))),"")</f>
        <v/>
      </c>
      <c r="C3159" s="6" t="e">
        <f t="shared" si="300"/>
        <v>#VALUE!</v>
      </c>
      <c r="D3159" s="6" t="e">
        <f t="shared" si="301"/>
        <v>#VALUE!</v>
      </c>
      <c r="E3159" s="6" t="e">
        <f t="shared" si="302"/>
        <v>#VALUE!</v>
      </c>
      <c r="F3159" s="6" t="e">
        <f t="shared" si="303"/>
        <v>#VALUE!</v>
      </c>
      <c r="H3159" s="6" t="str">
        <f>IFERROR(IF(Table1[[#This Row],[Multi-lens? 1]]="No", 1, IF(Table1[[#This Row],[Multi-lens? 1]]="Dual", 2, IF(Table1[[#This Row],[Multi-lens? 1]]="Quad", 4, ""))),"")</f>
        <v/>
      </c>
      <c r="I3159" s="9" t="str">
        <f>IFERROR(Table1[[#This Row],[Name]],"")</f>
        <v/>
      </c>
      <c r="K3159" s="3" t="str">
        <f t="shared" si="298"/>
        <v/>
      </c>
      <c r="M3159" s="4" t="e">
        <f>IF(Table1[[#This Row],[Import to Gateway Calculator?]]="Yes",IFERROR(Table1[[#This Row],[Streaming Resolution '[MP']]],""),0)</f>
        <v>#VALUE!</v>
      </c>
      <c r="N3159" s="4" t="e">
        <f>IF(Table1[[#This Row],[Import to Gateway Calculator?]]="Yes",IFERROR(Table1[[#This Row],[Recording Resolution '[MP']]],""),0)</f>
        <v>#VALUE!</v>
      </c>
      <c r="O3159" s="4" t="e">
        <f>IF(Table1[[#This Row],[Import to Gateway Calculator?]]="Yes",IFERROR(Table1[[#This Row],[Frame Rate '[FPS'] 1]],""),0)</f>
        <v>#VALUE!</v>
      </c>
      <c r="P3159" s="4" t="e">
        <f>IF(Table1[[#This Row],[Import to Gateway Calculator?]]="Yes",IFERROR(Table1[[#This Row],[Days of Storage 1]],""),0)</f>
        <v>#VALUE!</v>
      </c>
    </row>
    <row r="3160" spans="1:16" x14ac:dyDescent="0.25">
      <c r="A3160" s="5" t="e">
        <f t="shared" si="299"/>
        <v>#VALUE!</v>
      </c>
      <c r="B3160" s="6" t="str">
        <f>IFERROR(IF(Table1[[#This Row],[Multi-lens? 1]]="No", 1, IF(Table1[[#This Row],[Multi-lens? 1]]="Dual", 2, IF(Table1[[#This Row],[Multi-lens? 1]]="Quad", 4, ""))),"")</f>
        <v/>
      </c>
      <c r="C3160" s="6" t="e">
        <f t="shared" si="300"/>
        <v>#VALUE!</v>
      </c>
      <c r="D3160" s="6" t="e">
        <f t="shared" si="301"/>
        <v>#VALUE!</v>
      </c>
      <c r="E3160" s="6" t="e">
        <f t="shared" si="302"/>
        <v>#VALUE!</v>
      </c>
      <c r="F3160" s="6" t="e">
        <f t="shared" si="303"/>
        <v>#VALUE!</v>
      </c>
      <c r="H3160" s="6" t="str">
        <f>IFERROR(IF(Table1[[#This Row],[Multi-lens? 1]]="No", 1, IF(Table1[[#This Row],[Multi-lens? 1]]="Dual", 2, IF(Table1[[#This Row],[Multi-lens? 1]]="Quad", 4, ""))),"")</f>
        <v/>
      </c>
      <c r="I3160" s="9" t="str">
        <f>IFERROR(Table1[[#This Row],[Name]],"")</f>
        <v/>
      </c>
      <c r="K3160" s="3" t="str">
        <f t="shared" si="298"/>
        <v/>
      </c>
      <c r="M3160" s="4" t="e">
        <f>IF(Table1[[#This Row],[Import to Gateway Calculator?]]="Yes",IFERROR(Table1[[#This Row],[Streaming Resolution '[MP']]],""),0)</f>
        <v>#VALUE!</v>
      </c>
      <c r="N3160" s="4" t="e">
        <f>IF(Table1[[#This Row],[Import to Gateway Calculator?]]="Yes",IFERROR(Table1[[#This Row],[Recording Resolution '[MP']]],""),0)</f>
        <v>#VALUE!</v>
      </c>
      <c r="O3160" s="4" t="e">
        <f>IF(Table1[[#This Row],[Import to Gateway Calculator?]]="Yes",IFERROR(Table1[[#This Row],[Frame Rate '[FPS'] 1]],""),0)</f>
        <v>#VALUE!</v>
      </c>
      <c r="P3160" s="4" t="e">
        <f>IF(Table1[[#This Row],[Import to Gateway Calculator?]]="Yes",IFERROR(Table1[[#This Row],[Days of Storage 1]],""),0)</f>
        <v>#VALUE!</v>
      </c>
    </row>
    <row r="3161" spans="1:16" x14ac:dyDescent="0.25">
      <c r="A3161" s="5" t="e">
        <f t="shared" si="299"/>
        <v>#VALUE!</v>
      </c>
      <c r="B3161" s="6" t="str">
        <f>IFERROR(IF(Table1[[#This Row],[Multi-lens? 1]]="No", 1, IF(Table1[[#This Row],[Multi-lens? 1]]="Dual", 2, IF(Table1[[#This Row],[Multi-lens? 1]]="Quad", 4, ""))),"")</f>
        <v/>
      </c>
      <c r="C3161" s="6" t="e">
        <f t="shared" si="300"/>
        <v>#VALUE!</v>
      </c>
      <c r="D3161" s="6" t="e">
        <f t="shared" si="301"/>
        <v>#VALUE!</v>
      </c>
      <c r="E3161" s="6" t="e">
        <f t="shared" si="302"/>
        <v>#VALUE!</v>
      </c>
      <c r="F3161" s="6" t="e">
        <f t="shared" si="303"/>
        <v>#VALUE!</v>
      </c>
      <c r="H3161" s="6" t="str">
        <f>IFERROR(IF(Table1[[#This Row],[Multi-lens? 1]]="No", 1, IF(Table1[[#This Row],[Multi-lens? 1]]="Dual", 2, IF(Table1[[#This Row],[Multi-lens? 1]]="Quad", 4, ""))),"")</f>
        <v/>
      </c>
      <c r="I3161" s="9" t="str">
        <f>IFERROR(Table1[[#This Row],[Name]],"")</f>
        <v/>
      </c>
      <c r="K3161" s="3" t="str">
        <f t="shared" si="298"/>
        <v/>
      </c>
      <c r="M3161" s="4" t="e">
        <f>IF(Table1[[#This Row],[Import to Gateway Calculator?]]="Yes",IFERROR(Table1[[#This Row],[Streaming Resolution '[MP']]],""),0)</f>
        <v>#VALUE!</v>
      </c>
      <c r="N3161" s="4" t="e">
        <f>IF(Table1[[#This Row],[Import to Gateway Calculator?]]="Yes",IFERROR(Table1[[#This Row],[Recording Resolution '[MP']]],""),0)</f>
        <v>#VALUE!</v>
      </c>
      <c r="O3161" s="4" t="e">
        <f>IF(Table1[[#This Row],[Import to Gateway Calculator?]]="Yes",IFERROR(Table1[[#This Row],[Frame Rate '[FPS'] 1]],""),0)</f>
        <v>#VALUE!</v>
      </c>
      <c r="P3161" s="4" t="e">
        <f>IF(Table1[[#This Row],[Import to Gateway Calculator?]]="Yes",IFERROR(Table1[[#This Row],[Days of Storage 1]],""),0)</f>
        <v>#VALUE!</v>
      </c>
    </row>
    <row r="3162" spans="1:16" x14ac:dyDescent="0.25">
      <c r="A3162" s="5" t="e">
        <f t="shared" si="299"/>
        <v>#VALUE!</v>
      </c>
      <c r="B3162" s="6" t="str">
        <f>IFERROR(IF(Table1[[#This Row],[Multi-lens? 1]]="No", 1, IF(Table1[[#This Row],[Multi-lens? 1]]="Dual", 2, IF(Table1[[#This Row],[Multi-lens? 1]]="Quad", 4, ""))),"")</f>
        <v/>
      </c>
      <c r="C3162" s="6" t="e">
        <f t="shared" si="300"/>
        <v>#VALUE!</v>
      </c>
      <c r="D3162" s="6" t="e">
        <f t="shared" si="301"/>
        <v>#VALUE!</v>
      </c>
      <c r="E3162" s="6" t="e">
        <f t="shared" si="302"/>
        <v>#VALUE!</v>
      </c>
      <c r="F3162" s="6" t="e">
        <f t="shared" si="303"/>
        <v>#VALUE!</v>
      </c>
      <c r="H3162" s="6" t="str">
        <f>IFERROR(IF(Table1[[#This Row],[Multi-lens? 1]]="No", 1, IF(Table1[[#This Row],[Multi-lens? 1]]="Dual", 2, IF(Table1[[#This Row],[Multi-lens? 1]]="Quad", 4, ""))),"")</f>
        <v/>
      </c>
      <c r="I3162" s="9" t="str">
        <f>IFERROR(Table1[[#This Row],[Name]],"")</f>
        <v/>
      </c>
      <c r="K3162" s="3" t="str">
        <f t="shared" si="298"/>
        <v/>
      </c>
      <c r="M3162" s="4" t="e">
        <f>IF(Table1[[#This Row],[Import to Gateway Calculator?]]="Yes",IFERROR(Table1[[#This Row],[Streaming Resolution '[MP']]],""),0)</f>
        <v>#VALUE!</v>
      </c>
      <c r="N3162" s="4" t="e">
        <f>IF(Table1[[#This Row],[Import to Gateway Calculator?]]="Yes",IFERROR(Table1[[#This Row],[Recording Resolution '[MP']]],""),0)</f>
        <v>#VALUE!</v>
      </c>
      <c r="O3162" s="4" t="e">
        <f>IF(Table1[[#This Row],[Import to Gateway Calculator?]]="Yes",IFERROR(Table1[[#This Row],[Frame Rate '[FPS'] 1]],""),0)</f>
        <v>#VALUE!</v>
      </c>
      <c r="P3162" s="4" t="e">
        <f>IF(Table1[[#This Row],[Import to Gateway Calculator?]]="Yes",IFERROR(Table1[[#This Row],[Days of Storage 1]],""),0)</f>
        <v>#VALUE!</v>
      </c>
    </row>
    <row r="3163" spans="1:16" x14ac:dyDescent="0.25">
      <c r="A3163" s="5" t="e">
        <f t="shared" si="299"/>
        <v>#VALUE!</v>
      </c>
      <c r="B3163" s="6" t="str">
        <f>IFERROR(IF(Table1[[#This Row],[Multi-lens? 1]]="No", 1, IF(Table1[[#This Row],[Multi-lens? 1]]="Dual", 2, IF(Table1[[#This Row],[Multi-lens? 1]]="Quad", 4, ""))),"")</f>
        <v/>
      </c>
      <c r="C3163" s="6" t="e">
        <f t="shared" si="300"/>
        <v>#VALUE!</v>
      </c>
      <c r="D3163" s="6" t="e">
        <f t="shared" si="301"/>
        <v>#VALUE!</v>
      </c>
      <c r="E3163" s="6" t="e">
        <f t="shared" si="302"/>
        <v>#VALUE!</v>
      </c>
      <c r="F3163" s="6" t="e">
        <f t="shared" si="303"/>
        <v>#VALUE!</v>
      </c>
      <c r="H3163" s="6" t="str">
        <f>IFERROR(IF(Table1[[#This Row],[Multi-lens? 1]]="No", 1, IF(Table1[[#This Row],[Multi-lens? 1]]="Dual", 2, IF(Table1[[#This Row],[Multi-lens? 1]]="Quad", 4, ""))),"")</f>
        <v/>
      </c>
      <c r="I3163" s="9" t="str">
        <f>IFERROR(Table1[[#This Row],[Name]],"")</f>
        <v/>
      </c>
      <c r="K3163" s="3" t="str">
        <f t="shared" si="298"/>
        <v/>
      </c>
      <c r="M3163" s="4" t="e">
        <f>IF(Table1[[#This Row],[Import to Gateway Calculator?]]="Yes",IFERROR(Table1[[#This Row],[Streaming Resolution '[MP']]],""),0)</f>
        <v>#VALUE!</v>
      </c>
      <c r="N3163" s="4" t="e">
        <f>IF(Table1[[#This Row],[Import to Gateway Calculator?]]="Yes",IFERROR(Table1[[#This Row],[Recording Resolution '[MP']]],""),0)</f>
        <v>#VALUE!</v>
      </c>
      <c r="O3163" s="4" t="e">
        <f>IF(Table1[[#This Row],[Import to Gateway Calculator?]]="Yes",IFERROR(Table1[[#This Row],[Frame Rate '[FPS'] 1]],""),0)</f>
        <v>#VALUE!</v>
      </c>
      <c r="P3163" s="4" t="e">
        <f>IF(Table1[[#This Row],[Import to Gateway Calculator?]]="Yes",IFERROR(Table1[[#This Row],[Days of Storage 1]],""),0)</f>
        <v>#VALUE!</v>
      </c>
    </row>
    <row r="3164" spans="1:16" x14ac:dyDescent="0.25">
      <c r="A3164" s="5" t="e">
        <f t="shared" si="299"/>
        <v>#VALUE!</v>
      </c>
      <c r="B3164" s="6" t="str">
        <f>IFERROR(IF(Table1[[#This Row],[Multi-lens? 1]]="No", 1, IF(Table1[[#This Row],[Multi-lens? 1]]="Dual", 2, IF(Table1[[#This Row],[Multi-lens? 1]]="Quad", 4, ""))),"")</f>
        <v/>
      </c>
      <c r="C3164" s="6" t="e">
        <f t="shared" si="300"/>
        <v>#VALUE!</v>
      </c>
      <c r="D3164" s="6" t="e">
        <f t="shared" si="301"/>
        <v>#VALUE!</v>
      </c>
      <c r="E3164" s="6" t="e">
        <f t="shared" si="302"/>
        <v>#VALUE!</v>
      </c>
      <c r="F3164" s="6" t="e">
        <f t="shared" si="303"/>
        <v>#VALUE!</v>
      </c>
      <c r="H3164" s="6" t="str">
        <f>IFERROR(IF(Table1[[#This Row],[Multi-lens? 1]]="No", 1, IF(Table1[[#This Row],[Multi-lens? 1]]="Dual", 2, IF(Table1[[#This Row],[Multi-lens? 1]]="Quad", 4, ""))),"")</f>
        <v/>
      </c>
      <c r="I3164" s="9" t="str">
        <f>IFERROR(Table1[[#This Row],[Name]],"")</f>
        <v/>
      </c>
      <c r="K3164" s="3" t="str">
        <f t="shared" si="298"/>
        <v/>
      </c>
      <c r="M3164" s="4" t="e">
        <f>IF(Table1[[#This Row],[Import to Gateway Calculator?]]="Yes",IFERROR(Table1[[#This Row],[Streaming Resolution '[MP']]],""),0)</f>
        <v>#VALUE!</v>
      </c>
      <c r="N3164" s="4" t="e">
        <f>IF(Table1[[#This Row],[Import to Gateway Calculator?]]="Yes",IFERROR(Table1[[#This Row],[Recording Resolution '[MP']]],""),0)</f>
        <v>#VALUE!</v>
      </c>
      <c r="O3164" s="4" t="e">
        <f>IF(Table1[[#This Row],[Import to Gateway Calculator?]]="Yes",IFERROR(Table1[[#This Row],[Frame Rate '[FPS'] 1]],""),0)</f>
        <v>#VALUE!</v>
      </c>
      <c r="P3164" s="4" t="e">
        <f>IF(Table1[[#This Row],[Import to Gateway Calculator?]]="Yes",IFERROR(Table1[[#This Row],[Days of Storage 1]],""),0)</f>
        <v>#VALUE!</v>
      </c>
    </row>
    <row r="3165" spans="1:16" x14ac:dyDescent="0.25">
      <c r="A3165" s="5" t="e">
        <f t="shared" si="299"/>
        <v>#VALUE!</v>
      </c>
      <c r="B3165" s="6" t="str">
        <f>IFERROR(IF(Table1[[#This Row],[Multi-lens? 1]]="No", 1, IF(Table1[[#This Row],[Multi-lens? 1]]="Dual", 2, IF(Table1[[#This Row],[Multi-lens? 1]]="Quad", 4, ""))),"")</f>
        <v/>
      </c>
      <c r="C3165" s="6" t="e">
        <f t="shared" si="300"/>
        <v>#VALUE!</v>
      </c>
      <c r="D3165" s="6" t="e">
        <f t="shared" si="301"/>
        <v>#VALUE!</v>
      </c>
      <c r="E3165" s="6" t="e">
        <f t="shared" si="302"/>
        <v>#VALUE!</v>
      </c>
      <c r="F3165" s="6" t="e">
        <f t="shared" si="303"/>
        <v>#VALUE!</v>
      </c>
      <c r="H3165" s="6" t="str">
        <f>IFERROR(IF(Table1[[#This Row],[Multi-lens? 1]]="No", 1, IF(Table1[[#This Row],[Multi-lens? 1]]="Dual", 2, IF(Table1[[#This Row],[Multi-lens? 1]]="Quad", 4, ""))),"")</f>
        <v/>
      </c>
      <c r="I3165" s="9" t="str">
        <f>IFERROR(Table1[[#This Row],[Name]],"")</f>
        <v/>
      </c>
      <c r="K3165" s="3" t="str">
        <f t="shared" si="298"/>
        <v/>
      </c>
      <c r="M3165" s="4" t="e">
        <f>IF(Table1[[#This Row],[Import to Gateway Calculator?]]="Yes",IFERROR(Table1[[#This Row],[Streaming Resolution '[MP']]],""),0)</f>
        <v>#VALUE!</v>
      </c>
      <c r="N3165" s="4" t="e">
        <f>IF(Table1[[#This Row],[Import to Gateway Calculator?]]="Yes",IFERROR(Table1[[#This Row],[Recording Resolution '[MP']]],""),0)</f>
        <v>#VALUE!</v>
      </c>
      <c r="O3165" s="4" t="e">
        <f>IF(Table1[[#This Row],[Import to Gateway Calculator?]]="Yes",IFERROR(Table1[[#This Row],[Frame Rate '[FPS'] 1]],""),0)</f>
        <v>#VALUE!</v>
      </c>
      <c r="P3165" s="4" t="e">
        <f>IF(Table1[[#This Row],[Import to Gateway Calculator?]]="Yes",IFERROR(Table1[[#This Row],[Days of Storage 1]],""),0)</f>
        <v>#VALUE!</v>
      </c>
    </row>
    <row r="3166" spans="1:16" x14ac:dyDescent="0.25">
      <c r="A3166" s="5" t="e">
        <f t="shared" si="299"/>
        <v>#VALUE!</v>
      </c>
      <c r="B3166" s="6" t="str">
        <f>IFERROR(IF(Table1[[#This Row],[Multi-lens? 1]]="No", 1, IF(Table1[[#This Row],[Multi-lens? 1]]="Dual", 2, IF(Table1[[#This Row],[Multi-lens? 1]]="Quad", 4, ""))),"")</f>
        <v/>
      </c>
      <c r="C3166" s="6" t="e">
        <f t="shared" si="300"/>
        <v>#VALUE!</v>
      </c>
      <c r="D3166" s="6" t="e">
        <f t="shared" si="301"/>
        <v>#VALUE!</v>
      </c>
      <c r="E3166" s="6" t="e">
        <f t="shared" si="302"/>
        <v>#VALUE!</v>
      </c>
      <c r="F3166" s="6" t="e">
        <f t="shared" si="303"/>
        <v>#VALUE!</v>
      </c>
      <c r="H3166" s="6" t="str">
        <f>IFERROR(IF(Table1[[#This Row],[Multi-lens? 1]]="No", 1, IF(Table1[[#This Row],[Multi-lens? 1]]="Dual", 2, IF(Table1[[#This Row],[Multi-lens? 1]]="Quad", 4, ""))),"")</f>
        <v/>
      </c>
      <c r="I3166" s="9" t="str">
        <f>IFERROR(Table1[[#This Row],[Name]],"")</f>
        <v/>
      </c>
      <c r="K3166" s="3" t="str">
        <f t="shared" si="298"/>
        <v/>
      </c>
      <c r="M3166" s="4" t="e">
        <f>IF(Table1[[#This Row],[Import to Gateway Calculator?]]="Yes",IFERROR(Table1[[#This Row],[Streaming Resolution '[MP']]],""),0)</f>
        <v>#VALUE!</v>
      </c>
      <c r="N3166" s="4" t="e">
        <f>IF(Table1[[#This Row],[Import to Gateway Calculator?]]="Yes",IFERROR(Table1[[#This Row],[Recording Resolution '[MP']]],""),0)</f>
        <v>#VALUE!</v>
      </c>
      <c r="O3166" s="4" t="e">
        <f>IF(Table1[[#This Row],[Import to Gateway Calculator?]]="Yes",IFERROR(Table1[[#This Row],[Frame Rate '[FPS'] 1]],""),0)</f>
        <v>#VALUE!</v>
      </c>
      <c r="P3166" s="4" t="e">
        <f>IF(Table1[[#This Row],[Import to Gateway Calculator?]]="Yes",IFERROR(Table1[[#This Row],[Days of Storage 1]],""),0)</f>
        <v>#VALUE!</v>
      </c>
    </row>
    <row r="3167" spans="1:16" x14ac:dyDescent="0.25">
      <c r="A3167" s="5" t="e">
        <f t="shared" si="299"/>
        <v>#VALUE!</v>
      </c>
      <c r="B3167" s="6" t="str">
        <f>IFERROR(IF(Table1[[#This Row],[Multi-lens? 1]]="No", 1, IF(Table1[[#This Row],[Multi-lens? 1]]="Dual", 2, IF(Table1[[#This Row],[Multi-lens? 1]]="Quad", 4, ""))),"")</f>
        <v/>
      </c>
      <c r="C3167" s="6" t="e">
        <f t="shared" si="300"/>
        <v>#VALUE!</v>
      </c>
      <c r="D3167" s="6" t="e">
        <f t="shared" si="301"/>
        <v>#VALUE!</v>
      </c>
      <c r="E3167" s="6" t="e">
        <f t="shared" si="302"/>
        <v>#VALUE!</v>
      </c>
      <c r="F3167" s="6" t="e">
        <f t="shared" si="303"/>
        <v>#VALUE!</v>
      </c>
      <c r="H3167" s="6" t="str">
        <f>IFERROR(IF(Table1[[#This Row],[Multi-lens? 1]]="No", 1, IF(Table1[[#This Row],[Multi-lens? 1]]="Dual", 2, IF(Table1[[#This Row],[Multi-lens? 1]]="Quad", 4, ""))),"")</f>
        <v/>
      </c>
      <c r="I3167" s="9" t="str">
        <f>IFERROR(Table1[[#This Row],[Name]],"")</f>
        <v/>
      </c>
      <c r="K3167" s="3" t="str">
        <f t="shared" si="298"/>
        <v/>
      </c>
      <c r="M3167" s="4" t="e">
        <f>IF(Table1[[#This Row],[Import to Gateway Calculator?]]="Yes",IFERROR(Table1[[#This Row],[Streaming Resolution '[MP']]],""),0)</f>
        <v>#VALUE!</v>
      </c>
      <c r="N3167" s="4" t="e">
        <f>IF(Table1[[#This Row],[Import to Gateway Calculator?]]="Yes",IFERROR(Table1[[#This Row],[Recording Resolution '[MP']]],""),0)</f>
        <v>#VALUE!</v>
      </c>
      <c r="O3167" s="4" t="e">
        <f>IF(Table1[[#This Row],[Import to Gateway Calculator?]]="Yes",IFERROR(Table1[[#This Row],[Frame Rate '[FPS'] 1]],""),0)</f>
        <v>#VALUE!</v>
      </c>
      <c r="P3167" s="4" t="e">
        <f>IF(Table1[[#This Row],[Import to Gateway Calculator?]]="Yes",IFERROR(Table1[[#This Row],[Days of Storage 1]],""),0)</f>
        <v>#VALUE!</v>
      </c>
    </row>
    <row r="3168" spans="1:16" x14ac:dyDescent="0.25">
      <c r="A3168" s="5" t="e">
        <f t="shared" si="299"/>
        <v>#VALUE!</v>
      </c>
      <c r="B3168" s="6" t="str">
        <f>IFERROR(IF(Table1[[#This Row],[Multi-lens? 1]]="No", 1, IF(Table1[[#This Row],[Multi-lens? 1]]="Dual", 2, IF(Table1[[#This Row],[Multi-lens? 1]]="Quad", 4, ""))),"")</f>
        <v/>
      </c>
      <c r="C3168" s="6" t="e">
        <f t="shared" si="300"/>
        <v>#VALUE!</v>
      </c>
      <c r="D3168" s="6" t="e">
        <f t="shared" si="301"/>
        <v>#VALUE!</v>
      </c>
      <c r="E3168" s="6" t="e">
        <f t="shared" si="302"/>
        <v>#VALUE!</v>
      </c>
      <c r="F3168" s="6" t="e">
        <f t="shared" si="303"/>
        <v>#VALUE!</v>
      </c>
      <c r="H3168" s="6" t="str">
        <f>IFERROR(IF(Table1[[#This Row],[Multi-lens? 1]]="No", 1, IF(Table1[[#This Row],[Multi-lens? 1]]="Dual", 2, IF(Table1[[#This Row],[Multi-lens? 1]]="Quad", 4, ""))),"")</f>
        <v/>
      </c>
      <c r="I3168" s="9" t="str">
        <f>IFERROR(Table1[[#This Row],[Name]],"")</f>
        <v/>
      </c>
      <c r="K3168" s="3" t="str">
        <f t="shared" si="298"/>
        <v/>
      </c>
      <c r="M3168" s="4" t="e">
        <f>IF(Table1[[#This Row],[Import to Gateway Calculator?]]="Yes",IFERROR(Table1[[#This Row],[Streaming Resolution '[MP']]],""),0)</f>
        <v>#VALUE!</v>
      </c>
      <c r="N3168" s="4" t="e">
        <f>IF(Table1[[#This Row],[Import to Gateway Calculator?]]="Yes",IFERROR(Table1[[#This Row],[Recording Resolution '[MP']]],""),0)</f>
        <v>#VALUE!</v>
      </c>
      <c r="O3168" s="4" t="e">
        <f>IF(Table1[[#This Row],[Import to Gateway Calculator?]]="Yes",IFERROR(Table1[[#This Row],[Frame Rate '[FPS'] 1]],""),0)</f>
        <v>#VALUE!</v>
      </c>
      <c r="P3168" s="4" t="e">
        <f>IF(Table1[[#This Row],[Import to Gateway Calculator?]]="Yes",IFERROR(Table1[[#This Row],[Days of Storage 1]],""),0)</f>
        <v>#VALUE!</v>
      </c>
    </row>
    <row r="3169" spans="1:16" x14ac:dyDescent="0.25">
      <c r="A3169" s="5" t="e">
        <f t="shared" si="299"/>
        <v>#VALUE!</v>
      </c>
      <c r="B3169" s="6" t="str">
        <f>IFERROR(IF(Table1[[#This Row],[Multi-lens? 1]]="No", 1, IF(Table1[[#This Row],[Multi-lens? 1]]="Dual", 2, IF(Table1[[#This Row],[Multi-lens? 1]]="Quad", 4, ""))),"")</f>
        <v/>
      </c>
      <c r="C3169" s="6" t="e">
        <f t="shared" si="300"/>
        <v>#VALUE!</v>
      </c>
      <c r="D3169" s="6" t="e">
        <f t="shared" si="301"/>
        <v>#VALUE!</v>
      </c>
      <c r="E3169" s="6" t="e">
        <f t="shared" si="302"/>
        <v>#VALUE!</v>
      </c>
      <c r="F3169" s="6" t="e">
        <f t="shared" si="303"/>
        <v>#VALUE!</v>
      </c>
      <c r="H3169" s="6" t="str">
        <f>IFERROR(IF(Table1[[#This Row],[Multi-lens? 1]]="No", 1, IF(Table1[[#This Row],[Multi-lens? 1]]="Dual", 2, IF(Table1[[#This Row],[Multi-lens? 1]]="Quad", 4, ""))),"")</f>
        <v/>
      </c>
      <c r="I3169" s="9" t="str">
        <f>IFERROR(Table1[[#This Row],[Name]],"")</f>
        <v/>
      </c>
      <c r="K3169" s="3" t="str">
        <f t="shared" si="298"/>
        <v/>
      </c>
      <c r="M3169" s="4" t="e">
        <f>IF(Table1[[#This Row],[Import to Gateway Calculator?]]="Yes",IFERROR(Table1[[#This Row],[Streaming Resolution '[MP']]],""),0)</f>
        <v>#VALUE!</v>
      </c>
      <c r="N3169" s="4" t="e">
        <f>IF(Table1[[#This Row],[Import to Gateway Calculator?]]="Yes",IFERROR(Table1[[#This Row],[Recording Resolution '[MP']]],""),0)</f>
        <v>#VALUE!</v>
      </c>
      <c r="O3169" s="4" t="e">
        <f>IF(Table1[[#This Row],[Import to Gateway Calculator?]]="Yes",IFERROR(Table1[[#This Row],[Frame Rate '[FPS'] 1]],""),0)</f>
        <v>#VALUE!</v>
      </c>
      <c r="P3169" s="4" t="e">
        <f>IF(Table1[[#This Row],[Import to Gateway Calculator?]]="Yes",IFERROR(Table1[[#This Row],[Days of Storage 1]],""),0)</f>
        <v>#VALUE!</v>
      </c>
    </row>
    <row r="3170" spans="1:16" x14ac:dyDescent="0.25">
      <c r="A3170" s="5" t="e">
        <f t="shared" si="299"/>
        <v>#VALUE!</v>
      </c>
      <c r="B3170" s="6" t="str">
        <f>IFERROR(IF(Table1[[#This Row],[Multi-lens? 1]]="No", 1, IF(Table1[[#This Row],[Multi-lens? 1]]="Dual", 2, IF(Table1[[#This Row],[Multi-lens? 1]]="Quad", 4, ""))),"")</f>
        <v/>
      </c>
      <c r="C3170" s="6" t="e">
        <f t="shared" si="300"/>
        <v>#VALUE!</v>
      </c>
      <c r="D3170" s="6" t="e">
        <f t="shared" si="301"/>
        <v>#VALUE!</v>
      </c>
      <c r="E3170" s="6" t="e">
        <f t="shared" si="302"/>
        <v>#VALUE!</v>
      </c>
      <c r="F3170" s="6" t="e">
        <f t="shared" si="303"/>
        <v>#VALUE!</v>
      </c>
      <c r="H3170" s="6" t="str">
        <f>IFERROR(IF(Table1[[#This Row],[Multi-lens? 1]]="No", 1, IF(Table1[[#This Row],[Multi-lens? 1]]="Dual", 2, IF(Table1[[#This Row],[Multi-lens? 1]]="Quad", 4, ""))),"")</f>
        <v/>
      </c>
      <c r="I3170" s="9" t="str">
        <f>IFERROR(Table1[[#This Row],[Name]],"")</f>
        <v/>
      </c>
      <c r="K3170" s="3" t="str">
        <f t="shared" si="298"/>
        <v/>
      </c>
      <c r="M3170" s="4" t="e">
        <f>IF(Table1[[#This Row],[Import to Gateway Calculator?]]="Yes",IFERROR(Table1[[#This Row],[Streaming Resolution '[MP']]],""),0)</f>
        <v>#VALUE!</v>
      </c>
      <c r="N3170" s="4" t="e">
        <f>IF(Table1[[#This Row],[Import to Gateway Calculator?]]="Yes",IFERROR(Table1[[#This Row],[Recording Resolution '[MP']]],""),0)</f>
        <v>#VALUE!</v>
      </c>
      <c r="O3170" s="4" t="e">
        <f>IF(Table1[[#This Row],[Import to Gateway Calculator?]]="Yes",IFERROR(Table1[[#This Row],[Frame Rate '[FPS'] 1]],""),0)</f>
        <v>#VALUE!</v>
      </c>
      <c r="P3170" s="4" t="e">
        <f>IF(Table1[[#This Row],[Import to Gateway Calculator?]]="Yes",IFERROR(Table1[[#This Row],[Days of Storage 1]],""),0)</f>
        <v>#VALUE!</v>
      </c>
    </row>
    <row r="3171" spans="1:16" x14ac:dyDescent="0.25">
      <c r="A3171" s="5" t="e">
        <f t="shared" si="299"/>
        <v>#VALUE!</v>
      </c>
      <c r="B3171" s="6" t="str">
        <f>IFERROR(IF(Table1[[#This Row],[Multi-lens? 1]]="No", 1, IF(Table1[[#This Row],[Multi-lens? 1]]="Dual", 2, IF(Table1[[#This Row],[Multi-lens? 1]]="Quad", 4, ""))),"")</f>
        <v/>
      </c>
      <c r="C3171" s="6" t="e">
        <f t="shared" si="300"/>
        <v>#VALUE!</v>
      </c>
      <c r="D3171" s="6" t="e">
        <f t="shared" si="301"/>
        <v>#VALUE!</v>
      </c>
      <c r="E3171" s="6" t="e">
        <f t="shared" si="302"/>
        <v>#VALUE!</v>
      </c>
      <c r="F3171" s="6" t="e">
        <f t="shared" si="303"/>
        <v>#VALUE!</v>
      </c>
      <c r="H3171" s="6" t="str">
        <f>IFERROR(IF(Table1[[#This Row],[Multi-lens? 1]]="No", 1, IF(Table1[[#This Row],[Multi-lens? 1]]="Dual", 2, IF(Table1[[#This Row],[Multi-lens? 1]]="Quad", 4, ""))),"")</f>
        <v/>
      </c>
      <c r="I3171" s="9" t="str">
        <f>IFERROR(Table1[[#This Row],[Name]],"")</f>
        <v/>
      </c>
      <c r="K3171" s="3" t="str">
        <f t="shared" si="298"/>
        <v/>
      </c>
      <c r="M3171" s="4" t="e">
        <f>IF(Table1[[#This Row],[Import to Gateway Calculator?]]="Yes",IFERROR(Table1[[#This Row],[Streaming Resolution '[MP']]],""),0)</f>
        <v>#VALUE!</v>
      </c>
      <c r="N3171" s="4" t="e">
        <f>IF(Table1[[#This Row],[Import to Gateway Calculator?]]="Yes",IFERROR(Table1[[#This Row],[Recording Resolution '[MP']]],""),0)</f>
        <v>#VALUE!</v>
      </c>
      <c r="O3171" s="4" t="e">
        <f>IF(Table1[[#This Row],[Import to Gateway Calculator?]]="Yes",IFERROR(Table1[[#This Row],[Frame Rate '[FPS'] 1]],""),0)</f>
        <v>#VALUE!</v>
      </c>
      <c r="P3171" s="4" t="e">
        <f>IF(Table1[[#This Row],[Import to Gateway Calculator?]]="Yes",IFERROR(Table1[[#This Row],[Days of Storage 1]],""),0)</f>
        <v>#VALUE!</v>
      </c>
    </row>
    <row r="3172" spans="1:16" x14ac:dyDescent="0.25">
      <c r="A3172" s="5" t="e">
        <f t="shared" si="299"/>
        <v>#VALUE!</v>
      </c>
      <c r="B3172" s="6" t="str">
        <f>IFERROR(IF(Table1[[#This Row],[Multi-lens? 1]]="No", 1, IF(Table1[[#This Row],[Multi-lens? 1]]="Dual", 2, IF(Table1[[#This Row],[Multi-lens? 1]]="Quad", 4, ""))),"")</f>
        <v/>
      </c>
      <c r="C3172" s="6" t="e">
        <f t="shared" si="300"/>
        <v>#VALUE!</v>
      </c>
      <c r="D3172" s="6" t="e">
        <f t="shared" si="301"/>
        <v>#VALUE!</v>
      </c>
      <c r="E3172" s="6" t="e">
        <f t="shared" si="302"/>
        <v>#VALUE!</v>
      </c>
      <c r="F3172" s="6" t="e">
        <f t="shared" si="303"/>
        <v>#VALUE!</v>
      </c>
      <c r="H3172" s="6" t="str">
        <f>IFERROR(IF(Table1[[#This Row],[Multi-lens? 1]]="No", 1, IF(Table1[[#This Row],[Multi-lens? 1]]="Dual", 2, IF(Table1[[#This Row],[Multi-lens? 1]]="Quad", 4, ""))),"")</f>
        <v/>
      </c>
      <c r="I3172" s="9" t="str">
        <f>IFERROR(Table1[[#This Row],[Name]],"")</f>
        <v/>
      </c>
      <c r="K3172" s="3" t="str">
        <f t="shared" si="298"/>
        <v/>
      </c>
      <c r="M3172" s="4" t="e">
        <f>IF(Table1[[#This Row],[Import to Gateway Calculator?]]="Yes",IFERROR(Table1[[#This Row],[Streaming Resolution '[MP']]],""),0)</f>
        <v>#VALUE!</v>
      </c>
      <c r="N3172" s="4" t="e">
        <f>IF(Table1[[#This Row],[Import to Gateway Calculator?]]="Yes",IFERROR(Table1[[#This Row],[Recording Resolution '[MP']]],""),0)</f>
        <v>#VALUE!</v>
      </c>
      <c r="O3172" s="4" t="e">
        <f>IF(Table1[[#This Row],[Import to Gateway Calculator?]]="Yes",IFERROR(Table1[[#This Row],[Frame Rate '[FPS'] 1]],""),0)</f>
        <v>#VALUE!</v>
      </c>
      <c r="P3172" s="4" t="e">
        <f>IF(Table1[[#This Row],[Import to Gateway Calculator?]]="Yes",IFERROR(Table1[[#This Row],[Days of Storage 1]],""),0)</f>
        <v>#VALUE!</v>
      </c>
    </row>
    <row r="3173" spans="1:16" x14ac:dyDescent="0.25">
      <c r="A3173" s="5" t="e">
        <f t="shared" si="299"/>
        <v>#VALUE!</v>
      </c>
      <c r="B3173" s="6" t="str">
        <f>IFERROR(IF(Table1[[#This Row],[Multi-lens? 1]]="No", 1, IF(Table1[[#This Row],[Multi-lens? 1]]="Dual", 2, IF(Table1[[#This Row],[Multi-lens? 1]]="Quad", 4, ""))),"")</f>
        <v/>
      </c>
      <c r="C3173" s="6" t="e">
        <f t="shared" si="300"/>
        <v>#VALUE!</v>
      </c>
      <c r="D3173" s="6" t="e">
        <f t="shared" si="301"/>
        <v>#VALUE!</v>
      </c>
      <c r="E3173" s="6" t="e">
        <f t="shared" si="302"/>
        <v>#VALUE!</v>
      </c>
      <c r="F3173" s="6" t="e">
        <f t="shared" si="303"/>
        <v>#VALUE!</v>
      </c>
      <c r="H3173" s="6" t="str">
        <f>IFERROR(IF(Table1[[#This Row],[Multi-lens? 1]]="No", 1, IF(Table1[[#This Row],[Multi-lens? 1]]="Dual", 2, IF(Table1[[#This Row],[Multi-lens? 1]]="Quad", 4, ""))),"")</f>
        <v/>
      </c>
      <c r="I3173" s="9" t="str">
        <f>IFERROR(Table1[[#This Row],[Name]],"")</f>
        <v/>
      </c>
      <c r="K3173" s="3" t="str">
        <f t="shared" si="298"/>
        <v/>
      </c>
      <c r="M3173" s="4" t="e">
        <f>IF(Table1[[#This Row],[Import to Gateway Calculator?]]="Yes",IFERROR(Table1[[#This Row],[Streaming Resolution '[MP']]],""),0)</f>
        <v>#VALUE!</v>
      </c>
      <c r="N3173" s="4" t="e">
        <f>IF(Table1[[#This Row],[Import to Gateway Calculator?]]="Yes",IFERROR(Table1[[#This Row],[Recording Resolution '[MP']]],""),0)</f>
        <v>#VALUE!</v>
      </c>
      <c r="O3173" s="4" t="e">
        <f>IF(Table1[[#This Row],[Import to Gateway Calculator?]]="Yes",IFERROR(Table1[[#This Row],[Frame Rate '[FPS'] 1]],""),0)</f>
        <v>#VALUE!</v>
      </c>
      <c r="P3173" s="4" t="e">
        <f>IF(Table1[[#This Row],[Import to Gateway Calculator?]]="Yes",IFERROR(Table1[[#This Row],[Days of Storage 1]],""),0)</f>
        <v>#VALUE!</v>
      </c>
    </row>
    <row r="3174" spans="1:16" x14ac:dyDescent="0.25">
      <c r="A3174" s="5" t="e">
        <f t="shared" si="299"/>
        <v>#VALUE!</v>
      </c>
      <c r="B3174" s="6" t="str">
        <f>IFERROR(IF(Table1[[#This Row],[Multi-lens? 1]]="No", 1, IF(Table1[[#This Row],[Multi-lens? 1]]="Dual", 2, IF(Table1[[#This Row],[Multi-lens? 1]]="Quad", 4, ""))),"")</f>
        <v/>
      </c>
      <c r="C3174" s="6" t="e">
        <f t="shared" si="300"/>
        <v>#VALUE!</v>
      </c>
      <c r="D3174" s="6" t="e">
        <f t="shared" si="301"/>
        <v>#VALUE!</v>
      </c>
      <c r="E3174" s="6" t="e">
        <f t="shared" si="302"/>
        <v>#VALUE!</v>
      </c>
      <c r="F3174" s="6" t="e">
        <f t="shared" si="303"/>
        <v>#VALUE!</v>
      </c>
      <c r="H3174" s="6" t="str">
        <f>IFERROR(IF(Table1[[#This Row],[Multi-lens? 1]]="No", 1, IF(Table1[[#This Row],[Multi-lens? 1]]="Dual", 2, IF(Table1[[#This Row],[Multi-lens? 1]]="Quad", 4, ""))),"")</f>
        <v/>
      </c>
      <c r="I3174" s="9" t="str">
        <f>IFERROR(Table1[[#This Row],[Name]],"")</f>
        <v/>
      </c>
      <c r="K3174" s="3" t="str">
        <f t="shared" si="298"/>
        <v/>
      </c>
      <c r="M3174" s="4" t="e">
        <f>IF(Table1[[#This Row],[Import to Gateway Calculator?]]="Yes",IFERROR(Table1[[#This Row],[Streaming Resolution '[MP']]],""),0)</f>
        <v>#VALUE!</v>
      </c>
      <c r="N3174" s="4" t="e">
        <f>IF(Table1[[#This Row],[Import to Gateway Calculator?]]="Yes",IFERROR(Table1[[#This Row],[Recording Resolution '[MP']]],""),0)</f>
        <v>#VALUE!</v>
      </c>
      <c r="O3174" s="4" t="e">
        <f>IF(Table1[[#This Row],[Import to Gateway Calculator?]]="Yes",IFERROR(Table1[[#This Row],[Frame Rate '[FPS'] 1]],""),0)</f>
        <v>#VALUE!</v>
      </c>
      <c r="P3174" s="4" t="e">
        <f>IF(Table1[[#This Row],[Import to Gateway Calculator?]]="Yes",IFERROR(Table1[[#This Row],[Days of Storage 1]],""),0)</f>
        <v>#VALUE!</v>
      </c>
    </row>
    <row r="3175" spans="1:16" x14ac:dyDescent="0.25">
      <c r="A3175" s="5" t="e">
        <f t="shared" si="299"/>
        <v>#VALUE!</v>
      </c>
      <c r="B3175" s="6" t="str">
        <f>IFERROR(IF(Table1[[#This Row],[Multi-lens? 1]]="No", 1, IF(Table1[[#This Row],[Multi-lens? 1]]="Dual", 2, IF(Table1[[#This Row],[Multi-lens? 1]]="Quad", 4, ""))),"")</f>
        <v/>
      </c>
      <c r="C3175" s="6" t="e">
        <f t="shared" si="300"/>
        <v>#VALUE!</v>
      </c>
      <c r="D3175" s="6" t="e">
        <f t="shared" si="301"/>
        <v>#VALUE!</v>
      </c>
      <c r="E3175" s="6" t="e">
        <f t="shared" si="302"/>
        <v>#VALUE!</v>
      </c>
      <c r="F3175" s="6" t="e">
        <f t="shared" si="303"/>
        <v>#VALUE!</v>
      </c>
      <c r="H3175" s="6" t="str">
        <f>IFERROR(IF(Table1[[#This Row],[Multi-lens? 1]]="No", 1, IF(Table1[[#This Row],[Multi-lens? 1]]="Dual", 2, IF(Table1[[#This Row],[Multi-lens? 1]]="Quad", 4, ""))),"")</f>
        <v/>
      </c>
      <c r="I3175" s="9" t="str">
        <f>IFERROR(Table1[[#This Row],[Name]],"")</f>
        <v/>
      </c>
      <c r="K3175" s="3" t="str">
        <f t="shared" si="298"/>
        <v/>
      </c>
      <c r="M3175" s="4" t="e">
        <f>IF(Table1[[#This Row],[Import to Gateway Calculator?]]="Yes",IFERROR(Table1[[#This Row],[Streaming Resolution '[MP']]],""),0)</f>
        <v>#VALUE!</v>
      </c>
      <c r="N3175" s="4" t="e">
        <f>IF(Table1[[#This Row],[Import to Gateway Calculator?]]="Yes",IFERROR(Table1[[#This Row],[Recording Resolution '[MP']]],""),0)</f>
        <v>#VALUE!</v>
      </c>
      <c r="O3175" s="4" t="e">
        <f>IF(Table1[[#This Row],[Import to Gateway Calculator?]]="Yes",IFERROR(Table1[[#This Row],[Frame Rate '[FPS'] 1]],""),0)</f>
        <v>#VALUE!</v>
      </c>
      <c r="P3175" s="4" t="e">
        <f>IF(Table1[[#This Row],[Import to Gateway Calculator?]]="Yes",IFERROR(Table1[[#This Row],[Days of Storage 1]],""),0)</f>
        <v>#VALUE!</v>
      </c>
    </row>
    <row r="3176" spans="1:16" x14ac:dyDescent="0.25">
      <c r="A3176" s="5" t="e">
        <f t="shared" si="299"/>
        <v>#VALUE!</v>
      </c>
      <c r="B3176" s="6" t="str">
        <f>IFERROR(IF(Table1[[#This Row],[Multi-lens? 1]]="No", 1, IF(Table1[[#This Row],[Multi-lens? 1]]="Dual", 2, IF(Table1[[#This Row],[Multi-lens? 1]]="Quad", 4, ""))),"")</f>
        <v/>
      </c>
      <c r="C3176" s="6" t="e">
        <f t="shared" si="300"/>
        <v>#VALUE!</v>
      </c>
      <c r="D3176" s="6" t="e">
        <f t="shared" si="301"/>
        <v>#VALUE!</v>
      </c>
      <c r="E3176" s="6" t="e">
        <f t="shared" si="302"/>
        <v>#VALUE!</v>
      </c>
      <c r="F3176" s="6" t="e">
        <f t="shared" si="303"/>
        <v>#VALUE!</v>
      </c>
      <c r="H3176" s="6" t="str">
        <f>IFERROR(IF(Table1[[#This Row],[Multi-lens? 1]]="No", 1, IF(Table1[[#This Row],[Multi-lens? 1]]="Dual", 2, IF(Table1[[#This Row],[Multi-lens? 1]]="Quad", 4, ""))),"")</f>
        <v/>
      </c>
      <c r="I3176" s="9" t="str">
        <f>IFERROR(Table1[[#This Row],[Name]],"")</f>
        <v/>
      </c>
      <c r="K3176" s="3" t="str">
        <f t="shared" si="298"/>
        <v/>
      </c>
      <c r="M3176" s="4" t="e">
        <f>IF(Table1[[#This Row],[Import to Gateway Calculator?]]="Yes",IFERROR(Table1[[#This Row],[Streaming Resolution '[MP']]],""),0)</f>
        <v>#VALUE!</v>
      </c>
      <c r="N3176" s="4" t="e">
        <f>IF(Table1[[#This Row],[Import to Gateway Calculator?]]="Yes",IFERROR(Table1[[#This Row],[Recording Resolution '[MP']]],""),0)</f>
        <v>#VALUE!</v>
      </c>
      <c r="O3176" s="4" t="e">
        <f>IF(Table1[[#This Row],[Import to Gateway Calculator?]]="Yes",IFERROR(Table1[[#This Row],[Frame Rate '[FPS'] 1]],""),0)</f>
        <v>#VALUE!</v>
      </c>
      <c r="P3176" s="4" t="e">
        <f>IF(Table1[[#This Row],[Import to Gateway Calculator?]]="Yes",IFERROR(Table1[[#This Row],[Days of Storage 1]],""),0)</f>
        <v>#VALUE!</v>
      </c>
    </row>
    <row r="3177" spans="1:16" x14ac:dyDescent="0.25">
      <c r="A3177" s="5" t="e">
        <f t="shared" si="299"/>
        <v>#VALUE!</v>
      </c>
      <c r="B3177" s="6" t="str">
        <f>IFERROR(IF(Table1[[#This Row],[Multi-lens? 1]]="No", 1, IF(Table1[[#This Row],[Multi-lens? 1]]="Dual", 2, IF(Table1[[#This Row],[Multi-lens? 1]]="Quad", 4, ""))),"")</f>
        <v/>
      </c>
      <c r="C3177" s="6" t="e">
        <f t="shared" si="300"/>
        <v>#VALUE!</v>
      </c>
      <c r="D3177" s="6" t="e">
        <f t="shared" si="301"/>
        <v>#VALUE!</v>
      </c>
      <c r="E3177" s="6" t="e">
        <f t="shared" si="302"/>
        <v>#VALUE!</v>
      </c>
      <c r="F3177" s="6" t="e">
        <f t="shared" si="303"/>
        <v>#VALUE!</v>
      </c>
      <c r="H3177" s="6" t="str">
        <f>IFERROR(IF(Table1[[#This Row],[Multi-lens? 1]]="No", 1, IF(Table1[[#This Row],[Multi-lens? 1]]="Dual", 2, IF(Table1[[#This Row],[Multi-lens? 1]]="Quad", 4, ""))),"")</f>
        <v/>
      </c>
      <c r="I3177" s="9" t="str">
        <f>IFERROR(Table1[[#This Row],[Name]],"")</f>
        <v/>
      </c>
      <c r="K3177" s="3" t="str">
        <f t="shared" si="298"/>
        <v/>
      </c>
      <c r="M3177" s="4" t="e">
        <f>IF(Table1[[#This Row],[Import to Gateway Calculator?]]="Yes",IFERROR(Table1[[#This Row],[Streaming Resolution '[MP']]],""),0)</f>
        <v>#VALUE!</v>
      </c>
      <c r="N3177" s="4" t="e">
        <f>IF(Table1[[#This Row],[Import to Gateway Calculator?]]="Yes",IFERROR(Table1[[#This Row],[Recording Resolution '[MP']]],""),0)</f>
        <v>#VALUE!</v>
      </c>
      <c r="O3177" s="4" t="e">
        <f>IF(Table1[[#This Row],[Import to Gateway Calculator?]]="Yes",IFERROR(Table1[[#This Row],[Frame Rate '[FPS'] 1]],""),0)</f>
        <v>#VALUE!</v>
      </c>
      <c r="P3177" s="4" t="e">
        <f>IF(Table1[[#This Row],[Import to Gateway Calculator?]]="Yes",IFERROR(Table1[[#This Row],[Days of Storage 1]],""),0)</f>
        <v>#VALUE!</v>
      </c>
    </row>
    <row r="3178" spans="1:16" x14ac:dyDescent="0.25">
      <c r="A3178" s="5" t="e">
        <f t="shared" si="299"/>
        <v>#VALUE!</v>
      </c>
      <c r="B3178" s="6" t="str">
        <f>IFERROR(IF(Table1[[#This Row],[Multi-lens? 1]]="No", 1, IF(Table1[[#This Row],[Multi-lens? 1]]="Dual", 2, IF(Table1[[#This Row],[Multi-lens? 1]]="Quad", 4, ""))),"")</f>
        <v/>
      </c>
      <c r="C3178" s="6" t="e">
        <f t="shared" si="300"/>
        <v>#VALUE!</v>
      </c>
      <c r="D3178" s="6" t="e">
        <f t="shared" si="301"/>
        <v>#VALUE!</v>
      </c>
      <c r="E3178" s="6" t="e">
        <f t="shared" si="302"/>
        <v>#VALUE!</v>
      </c>
      <c r="F3178" s="6" t="e">
        <f t="shared" si="303"/>
        <v>#VALUE!</v>
      </c>
      <c r="H3178" s="6" t="str">
        <f>IFERROR(IF(Table1[[#This Row],[Multi-lens? 1]]="No", 1, IF(Table1[[#This Row],[Multi-lens? 1]]="Dual", 2, IF(Table1[[#This Row],[Multi-lens? 1]]="Quad", 4, ""))),"")</f>
        <v/>
      </c>
      <c r="I3178" s="9" t="str">
        <f>IFERROR(Table1[[#This Row],[Name]],"")</f>
        <v/>
      </c>
      <c r="K3178" s="3" t="str">
        <f t="shared" si="298"/>
        <v/>
      </c>
      <c r="M3178" s="4" t="e">
        <f>IF(Table1[[#This Row],[Import to Gateway Calculator?]]="Yes",IFERROR(Table1[[#This Row],[Streaming Resolution '[MP']]],""),0)</f>
        <v>#VALUE!</v>
      </c>
      <c r="N3178" s="4" t="e">
        <f>IF(Table1[[#This Row],[Import to Gateway Calculator?]]="Yes",IFERROR(Table1[[#This Row],[Recording Resolution '[MP']]],""),0)</f>
        <v>#VALUE!</v>
      </c>
      <c r="O3178" s="4" t="e">
        <f>IF(Table1[[#This Row],[Import to Gateway Calculator?]]="Yes",IFERROR(Table1[[#This Row],[Frame Rate '[FPS'] 1]],""),0)</f>
        <v>#VALUE!</v>
      </c>
      <c r="P3178" s="4" t="e">
        <f>IF(Table1[[#This Row],[Import to Gateway Calculator?]]="Yes",IFERROR(Table1[[#This Row],[Days of Storage 1]],""),0)</f>
        <v>#VALUE!</v>
      </c>
    </row>
    <row r="3179" spans="1:16" x14ac:dyDescent="0.25">
      <c r="A3179" s="5" t="e">
        <f t="shared" si="299"/>
        <v>#VALUE!</v>
      </c>
      <c r="B3179" s="6" t="str">
        <f>IFERROR(IF(Table1[[#This Row],[Multi-lens? 1]]="No", 1, IF(Table1[[#This Row],[Multi-lens? 1]]="Dual", 2, IF(Table1[[#This Row],[Multi-lens? 1]]="Quad", 4, ""))),"")</f>
        <v/>
      </c>
      <c r="C3179" s="6" t="e">
        <f t="shared" si="300"/>
        <v>#VALUE!</v>
      </c>
      <c r="D3179" s="6" t="e">
        <f t="shared" si="301"/>
        <v>#VALUE!</v>
      </c>
      <c r="E3179" s="6" t="e">
        <f t="shared" si="302"/>
        <v>#VALUE!</v>
      </c>
      <c r="F3179" s="6" t="e">
        <f t="shared" si="303"/>
        <v>#VALUE!</v>
      </c>
      <c r="H3179" s="6" t="str">
        <f>IFERROR(IF(Table1[[#This Row],[Multi-lens? 1]]="No", 1, IF(Table1[[#This Row],[Multi-lens? 1]]="Dual", 2, IF(Table1[[#This Row],[Multi-lens? 1]]="Quad", 4, ""))),"")</f>
        <v/>
      </c>
      <c r="I3179" s="9" t="str">
        <f>IFERROR(Table1[[#This Row],[Name]],"")</f>
        <v/>
      </c>
      <c r="K3179" s="3" t="str">
        <f t="shared" si="298"/>
        <v/>
      </c>
      <c r="M3179" s="4" t="e">
        <f>IF(Table1[[#This Row],[Import to Gateway Calculator?]]="Yes",IFERROR(Table1[[#This Row],[Streaming Resolution '[MP']]],""),0)</f>
        <v>#VALUE!</v>
      </c>
      <c r="N3179" s="4" t="e">
        <f>IF(Table1[[#This Row],[Import to Gateway Calculator?]]="Yes",IFERROR(Table1[[#This Row],[Recording Resolution '[MP']]],""),0)</f>
        <v>#VALUE!</v>
      </c>
      <c r="O3179" s="4" t="e">
        <f>IF(Table1[[#This Row],[Import to Gateway Calculator?]]="Yes",IFERROR(Table1[[#This Row],[Frame Rate '[FPS'] 1]],""),0)</f>
        <v>#VALUE!</v>
      </c>
      <c r="P3179" s="4" t="e">
        <f>IF(Table1[[#This Row],[Import to Gateway Calculator?]]="Yes",IFERROR(Table1[[#This Row],[Days of Storage 1]],""),0)</f>
        <v>#VALUE!</v>
      </c>
    </row>
    <row r="3180" spans="1:16" x14ac:dyDescent="0.25">
      <c r="A3180" s="5" t="e">
        <f t="shared" si="299"/>
        <v>#VALUE!</v>
      </c>
      <c r="B3180" s="6" t="str">
        <f>IFERROR(IF(Table1[[#This Row],[Multi-lens? 1]]="No", 1, IF(Table1[[#This Row],[Multi-lens? 1]]="Dual", 2, IF(Table1[[#This Row],[Multi-lens? 1]]="Quad", 4, ""))),"")</f>
        <v/>
      </c>
      <c r="C3180" s="6" t="e">
        <f t="shared" si="300"/>
        <v>#VALUE!</v>
      </c>
      <c r="D3180" s="6" t="e">
        <f t="shared" si="301"/>
        <v>#VALUE!</v>
      </c>
      <c r="E3180" s="6" t="e">
        <f t="shared" si="302"/>
        <v>#VALUE!</v>
      </c>
      <c r="F3180" s="6" t="e">
        <f t="shared" si="303"/>
        <v>#VALUE!</v>
      </c>
      <c r="H3180" s="6" t="str">
        <f>IFERROR(IF(Table1[[#This Row],[Multi-lens? 1]]="No", 1, IF(Table1[[#This Row],[Multi-lens? 1]]="Dual", 2, IF(Table1[[#This Row],[Multi-lens? 1]]="Quad", 4, ""))),"")</f>
        <v/>
      </c>
      <c r="I3180" s="9" t="str">
        <f>IFERROR(Table1[[#This Row],[Name]],"")</f>
        <v/>
      </c>
      <c r="K3180" s="3" t="str">
        <f t="shared" si="298"/>
        <v/>
      </c>
      <c r="M3180" s="4" t="e">
        <f>IF(Table1[[#This Row],[Import to Gateway Calculator?]]="Yes",IFERROR(Table1[[#This Row],[Streaming Resolution '[MP']]],""),0)</f>
        <v>#VALUE!</v>
      </c>
      <c r="N3180" s="4" t="e">
        <f>IF(Table1[[#This Row],[Import to Gateway Calculator?]]="Yes",IFERROR(Table1[[#This Row],[Recording Resolution '[MP']]],""),0)</f>
        <v>#VALUE!</v>
      </c>
      <c r="O3180" s="4" t="e">
        <f>IF(Table1[[#This Row],[Import to Gateway Calculator?]]="Yes",IFERROR(Table1[[#This Row],[Frame Rate '[FPS'] 1]],""),0)</f>
        <v>#VALUE!</v>
      </c>
      <c r="P3180" s="4" t="e">
        <f>IF(Table1[[#This Row],[Import to Gateway Calculator?]]="Yes",IFERROR(Table1[[#This Row],[Days of Storage 1]],""),0)</f>
        <v>#VALUE!</v>
      </c>
    </row>
    <row r="3181" spans="1:16" x14ac:dyDescent="0.25">
      <c r="A3181" s="5" t="e">
        <f t="shared" si="299"/>
        <v>#VALUE!</v>
      </c>
      <c r="B3181" s="6" t="str">
        <f>IFERROR(IF(Table1[[#This Row],[Multi-lens? 1]]="No", 1, IF(Table1[[#This Row],[Multi-lens? 1]]="Dual", 2, IF(Table1[[#This Row],[Multi-lens? 1]]="Quad", 4, ""))),"")</f>
        <v/>
      </c>
      <c r="C3181" s="6" t="e">
        <f t="shared" si="300"/>
        <v>#VALUE!</v>
      </c>
      <c r="D3181" s="6" t="e">
        <f t="shared" si="301"/>
        <v>#VALUE!</v>
      </c>
      <c r="E3181" s="6" t="e">
        <f t="shared" si="302"/>
        <v>#VALUE!</v>
      </c>
      <c r="F3181" s="6" t="e">
        <f t="shared" si="303"/>
        <v>#VALUE!</v>
      </c>
      <c r="H3181" s="6" t="str">
        <f>IFERROR(IF(Table1[[#This Row],[Multi-lens? 1]]="No", 1, IF(Table1[[#This Row],[Multi-lens? 1]]="Dual", 2, IF(Table1[[#This Row],[Multi-lens? 1]]="Quad", 4, ""))),"")</f>
        <v/>
      </c>
      <c r="I3181" s="9" t="str">
        <f>IFERROR(Table1[[#This Row],[Name]],"")</f>
        <v/>
      </c>
      <c r="K3181" s="3" t="str">
        <f t="shared" si="298"/>
        <v/>
      </c>
      <c r="M3181" s="4" t="e">
        <f>IF(Table1[[#This Row],[Import to Gateway Calculator?]]="Yes",IFERROR(Table1[[#This Row],[Streaming Resolution '[MP']]],""),0)</f>
        <v>#VALUE!</v>
      </c>
      <c r="N3181" s="4" t="e">
        <f>IF(Table1[[#This Row],[Import to Gateway Calculator?]]="Yes",IFERROR(Table1[[#This Row],[Recording Resolution '[MP']]],""),0)</f>
        <v>#VALUE!</v>
      </c>
      <c r="O3181" s="4" t="e">
        <f>IF(Table1[[#This Row],[Import to Gateway Calculator?]]="Yes",IFERROR(Table1[[#This Row],[Frame Rate '[FPS'] 1]],""),0)</f>
        <v>#VALUE!</v>
      </c>
      <c r="P3181" s="4" t="e">
        <f>IF(Table1[[#This Row],[Import to Gateway Calculator?]]="Yes",IFERROR(Table1[[#This Row],[Days of Storage 1]],""),0)</f>
        <v>#VALUE!</v>
      </c>
    </row>
    <row r="3182" spans="1:16" x14ac:dyDescent="0.25">
      <c r="A3182" s="5" t="e">
        <f t="shared" si="299"/>
        <v>#VALUE!</v>
      </c>
      <c r="B3182" s="6" t="str">
        <f>IFERROR(IF(Table1[[#This Row],[Multi-lens? 1]]="No", 1, IF(Table1[[#This Row],[Multi-lens? 1]]="Dual", 2, IF(Table1[[#This Row],[Multi-lens? 1]]="Quad", 4, ""))),"")</f>
        <v/>
      </c>
      <c r="C3182" s="6" t="e">
        <f t="shared" si="300"/>
        <v>#VALUE!</v>
      </c>
      <c r="D3182" s="6" t="e">
        <f t="shared" si="301"/>
        <v>#VALUE!</v>
      </c>
      <c r="E3182" s="6" t="e">
        <f t="shared" si="302"/>
        <v>#VALUE!</v>
      </c>
      <c r="F3182" s="6" t="e">
        <f t="shared" si="303"/>
        <v>#VALUE!</v>
      </c>
      <c r="H3182" s="6" t="str">
        <f>IFERROR(IF(Table1[[#This Row],[Multi-lens? 1]]="No", 1, IF(Table1[[#This Row],[Multi-lens? 1]]="Dual", 2, IF(Table1[[#This Row],[Multi-lens? 1]]="Quad", 4, ""))),"")</f>
        <v/>
      </c>
      <c r="I3182" s="9" t="str">
        <f>IFERROR(Table1[[#This Row],[Name]],"")</f>
        <v/>
      </c>
      <c r="K3182" s="3" t="str">
        <f t="shared" si="298"/>
        <v/>
      </c>
      <c r="M3182" s="4" t="e">
        <f>IF(Table1[[#This Row],[Import to Gateway Calculator?]]="Yes",IFERROR(Table1[[#This Row],[Streaming Resolution '[MP']]],""),0)</f>
        <v>#VALUE!</v>
      </c>
      <c r="N3182" s="4" t="e">
        <f>IF(Table1[[#This Row],[Import to Gateway Calculator?]]="Yes",IFERROR(Table1[[#This Row],[Recording Resolution '[MP']]],""),0)</f>
        <v>#VALUE!</v>
      </c>
      <c r="O3182" s="4" t="e">
        <f>IF(Table1[[#This Row],[Import to Gateway Calculator?]]="Yes",IFERROR(Table1[[#This Row],[Frame Rate '[FPS'] 1]],""),0)</f>
        <v>#VALUE!</v>
      </c>
      <c r="P3182" s="4" t="e">
        <f>IF(Table1[[#This Row],[Import to Gateway Calculator?]]="Yes",IFERROR(Table1[[#This Row],[Days of Storage 1]],""),0)</f>
        <v>#VALUE!</v>
      </c>
    </row>
    <row r="3183" spans="1:16" x14ac:dyDescent="0.25">
      <c r="A3183" s="5" t="e">
        <f t="shared" si="299"/>
        <v>#VALUE!</v>
      </c>
      <c r="B3183" s="6" t="str">
        <f>IFERROR(IF(Table1[[#This Row],[Multi-lens? 1]]="No", 1, IF(Table1[[#This Row],[Multi-lens? 1]]="Dual", 2, IF(Table1[[#This Row],[Multi-lens? 1]]="Quad", 4, ""))),"")</f>
        <v/>
      </c>
      <c r="C3183" s="6" t="e">
        <f t="shared" si="300"/>
        <v>#VALUE!</v>
      </c>
      <c r="D3183" s="6" t="e">
        <f t="shared" si="301"/>
        <v>#VALUE!</v>
      </c>
      <c r="E3183" s="6" t="e">
        <f t="shared" si="302"/>
        <v>#VALUE!</v>
      </c>
      <c r="F3183" s="6" t="e">
        <f t="shared" si="303"/>
        <v>#VALUE!</v>
      </c>
      <c r="H3183" s="6" t="str">
        <f>IFERROR(IF(Table1[[#This Row],[Multi-lens? 1]]="No", 1, IF(Table1[[#This Row],[Multi-lens? 1]]="Dual", 2, IF(Table1[[#This Row],[Multi-lens? 1]]="Quad", 4, ""))),"")</f>
        <v/>
      </c>
      <c r="I3183" s="9" t="str">
        <f>IFERROR(Table1[[#This Row],[Name]],"")</f>
        <v/>
      </c>
      <c r="K3183" s="3" t="str">
        <f t="shared" si="298"/>
        <v/>
      </c>
      <c r="M3183" s="4" t="e">
        <f>IF(Table1[[#This Row],[Import to Gateway Calculator?]]="Yes",IFERROR(Table1[[#This Row],[Streaming Resolution '[MP']]],""),0)</f>
        <v>#VALUE!</v>
      </c>
      <c r="N3183" s="4" t="e">
        <f>IF(Table1[[#This Row],[Import to Gateway Calculator?]]="Yes",IFERROR(Table1[[#This Row],[Recording Resolution '[MP']]],""),0)</f>
        <v>#VALUE!</v>
      </c>
      <c r="O3183" s="4" t="e">
        <f>IF(Table1[[#This Row],[Import to Gateway Calculator?]]="Yes",IFERROR(Table1[[#This Row],[Frame Rate '[FPS'] 1]],""),0)</f>
        <v>#VALUE!</v>
      </c>
      <c r="P3183" s="4" t="e">
        <f>IF(Table1[[#This Row],[Import to Gateway Calculator?]]="Yes",IFERROR(Table1[[#This Row],[Days of Storage 1]],""),0)</f>
        <v>#VALUE!</v>
      </c>
    </row>
    <row r="3184" spans="1:16" x14ac:dyDescent="0.25">
      <c r="A3184" s="5" t="e">
        <f t="shared" si="299"/>
        <v>#VALUE!</v>
      </c>
      <c r="B3184" s="6" t="str">
        <f>IFERROR(IF(Table1[[#This Row],[Multi-lens? 1]]="No", 1, IF(Table1[[#This Row],[Multi-lens? 1]]="Dual", 2, IF(Table1[[#This Row],[Multi-lens? 1]]="Quad", 4, ""))),"")</f>
        <v/>
      </c>
      <c r="C3184" s="6" t="e">
        <f t="shared" si="300"/>
        <v>#VALUE!</v>
      </c>
      <c r="D3184" s="6" t="e">
        <f t="shared" si="301"/>
        <v>#VALUE!</v>
      </c>
      <c r="E3184" s="6" t="e">
        <f t="shared" si="302"/>
        <v>#VALUE!</v>
      </c>
      <c r="F3184" s="6" t="e">
        <f t="shared" si="303"/>
        <v>#VALUE!</v>
      </c>
      <c r="H3184" s="6" t="str">
        <f>IFERROR(IF(Table1[[#This Row],[Multi-lens? 1]]="No", 1, IF(Table1[[#This Row],[Multi-lens? 1]]="Dual", 2, IF(Table1[[#This Row],[Multi-lens? 1]]="Quad", 4, ""))),"")</f>
        <v/>
      </c>
      <c r="I3184" s="9" t="str">
        <f>IFERROR(Table1[[#This Row],[Name]],"")</f>
        <v/>
      </c>
      <c r="K3184" s="3" t="str">
        <f t="shared" si="298"/>
        <v/>
      </c>
      <c r="M3184" s="4" t="e">
        <f>IF(Table1[[#This Row],[Import to Gateway Calculator?]]="Yes",IFERROR(Table1[[#This Row],[Streaming Resolution '[MP']]],""),0)</f>
        <v>#VALUE!</v>
      </c>
      <c r="N3184" s="4" t="e">
        <f>IF(Table1[[#This Row],[Import to Gateway Calculator?]]="Yes",IFERROR(Table1[[#This Row],[Recording Resolution '[MP']]],""),0)</f>
        <v>#VALUE!</v>
      </c>
      <c r="O3184" s="4" t="e">
        <f>IF(Table1[[#This Row],[Import to Gateway Calculator?]]="Yes",IFERROR(Table1[[#This Row],[Frame Rate '[FPS'] 1]],""),0)</f>
        <v>#VALUE!</v>
      </c>
      <c r="P3184" s="4" t="e">
        <f>IF(Table1[[#This Row],[Import to Gateway Calculator?]]="Yes",IFERROR(Table1[[#This Row],[Days of Storage 1]],""),0)</f>
        <v>#VALUE!</v>
      </c>
    </row>
    <row r="3185" spans="1:16" x14ac:dyDescent="0.25">
      <c r="A3185" s="5" t="e">
        <f t="shared" si="299"/>
        <v>#VALUE!</v>
      </c>
      <c r="B3185" s="6" t="str">
        <f>IFERROR(IF(Table1[[#This Row],[Multi-lens? 1]]="No", 1, IF(Table1[[#This Row],[Multi-lens? 1]]="Dual", 2, IF(Table1[[#This Row],[Multi-lens? 1]]="Quad", 4, ""))),"")</f>
        <v/>
      </c>
      <c r="C3185" s="6" t="e">
        <f t="shared" si="300"/>
        <v>#VALUE!</v>
      </c>
      <c r="D3185" s="6" t="e">
        <f t="shared" si="301"/>
        <v>#VALUE!</v>
      </c>
      <c r="E3185" s="6" t="e">
        <f t="shared" si="302"/>
        <v>#VALUE!</v>
      </c>
      <c r="F3185" s="6" t="e">
        <f t="shared" si="303"/>
        <v>#VALUE!</v>
      </c>
      <c r="H3185" s="6" t="str">
        <f>IFERROR(IF(Table1[[#This Row],[Multi-lens? 1]]="No", 1, IF(Table1[[#This Row],[Multi-lens? 1]]="Dual", 2, IF(Table1[[#This Row],[Multi-lens? 1]]="Quad", 4, ""))),"")</f>
        <v/>
      </c>
      <c r="I3185" s="9" t="str">
        <f>IFERROR(Table1[[#This Row],[Name]],"")</f>
        <v/>
      </c>
      <c r="K3185" s="3" t="str">
        <f t="shared" si="298"/>
        <v/>
      </c>
      <c r="M3185" s="4" t="e">
        <f>IF(Table1[[#This Row],[Import to Gateway Calculator?]]="Yes",IFERROR(Table1[[#This Row],[Streaming Resolution '[MP']]],""),0)</f>
        <v>#VALUE!</v>
      </c>
      <c r="N3185" s="4" t="e">
        <f>IF(Table1[[#This Row],[Import to Gateway Calculator?]]="Yes",IFERROR(Table1[[#This Row],[Recording Resolution '[MP']]],""),0)</f>
        <v>#VALUE!</v>
      </c>
      <c r="O3185" s="4" t="e">
        <f>IF(Table1[[#This Row],[Import to Gateway Calculator?]]="Yes",IFERROR(Table1[[#This Row],[Frame Rate '[FPS'] 1]],""),0)</f>
        <v>#VALUE!</v>
      </c>
      <c r="P3185" s="4" t="e">
        <f>IF(Table1[[#This Row],[Import to Gateway Calculator?]]="Yes",IFERROR(Table1[[#This Row],[Days of Storage 1]],""),0)</f>
        <v>#VALUE!</v>
      </c>
    </row>
    <row r="3186" spans="1:16" x14ac:dyDescent="0.25">
      <c r="A3186" s="5" t="e">
        <f t="shared" si="299"/>
        <v>#VALUE!</v>
      </c>
      <c r="B3186" s="6" t="str">
        <f>IFERROR(IF(Table1[[#This Row],[Multi-lens? 1]]="No", 1, IF(Table1[[#This Row],[Multi-lens? 1]]="Dual", 2, IF(Table1[[#This Row],[Multi-lens? 1]]="Quad", 4, ""))),"")</f>
        <v/>
      </c>
      <c r="C3186" s="6" t="e">
        <f t="shared" si="300"/>
        <v>#VALUE!</v>
      </c>
      <c r="D3186" s="6" t="e">
        <f t="shared" si="301"/>
        <v>#VALUE!</v>
      </c>
      <c r="E3186" s="6" t="e">
        <f t="shared" si="302"/>
        <v>#VALUE!</v>
      </c>
      <c r="F3186" s="6" t="e">
        <f t="shared" si="303"/>
        <v>#VALUE!</v>
      </c>
      <c r="H3186" s="6" t="str">
        <f>IFERROR(IF(Table1[[#This Row],[Multi-lens? 1]]="No", 1, IF(Table1[[#This Row],[Multi-lens? 1]]="Dual", 2, IF(Table1[[#This Row],[Multi-lens? 1]]="Quad", 4, ""))),"")</f>
        <v/>
      </c>
      <c r="I3186" s="9" t="str">
        <f>IFERROR(Table1[[#This Row],[Name]],"")</f>
        <v/>
      </c>
      <c r="K3186" s="3" t="str">
        <f t="shared" si="298"/>
        <v/>
      </c>
      <c r="M3186" s="4" t="e">
        <f>IF(Table1[[#This Row],[Import to Gateway Calculator?]]="Yes",IFERROR(Table1[[#This Row],[Streaming Resolution '[MP']]],""),0)</f>
        <v>#VALUE!</v>
      </c>
      <c r="N3186" s="4" t="e">
        <f>IF(Table1[[#This Row],[Import to Gateway Calculator?]]="Yes",IFERROR(Table1[[#This Row],[Recording Resolution '[MP']]],""),0)</f>
        <v>#VALUE!</v>
      </c>
      <c r="O3186" s="4" t="e">
        <f>IF(Table1[[#This Row],[Import to Gateway Calculator?]]="Yes",IFERROR(Table1[[#This Row],[Frame Rate '[FPS'] 1]],""),0)</f>
        <v>#VALUE!</v>
      </c>
      <c r="P3186" s="4" t="e">
        <f>IF(Table1[[#This Row],[Import to Gateway Calculator?]]="Yes",IFERROR(Table1[[#This Row],[Days of Storage 1]],""),0)</f>
        <v>#VALUE!</v>
      </c>
    </row>
    <row r="3187" spans="1:16" x14ac:dyDescent="0.25">
      <c r="A3187" s="5" t="e">
        <f t="shared" si="299"/>
        <v>#VALUE!</v>
      </c>
      <c r="B3187" s="6" t="str">
        <f>IFERROR(IF(Table1[[#This Row],[Multi-lens? 1]]="No", 1, IF(Table1[[#This Row],[Multi-lens? 1]]="Dual", 2, IF(Table1[[#This Row],[Multi-lens? 1]]="Quad", 4, ""))),"")</f>
        <v/>
      </c>
      <c r="C3187" s="6" t="e">
        <f t="shared" si="300"/>
        <v>#VALUE!</v>
      </c>
      <c r="D3187" s="6" t="e">
        <f t="shared" si="301"/>
        <v>#VALUE!</v>
      </c>
      <c r="E3187" s="6" t="e">
        <f t="shared" si="302"/>
        <v>#VALUE!</v>
      </c>
      <c r="F3187" s="6" t="e">
        <f t="shared" si="303"/>
        <v>#VALUE!</v>
      </c>
      <c r="H3187" s="6" t="str">
        <f>IFERROR(IF(Table1[[#This Row],[Multi-lens? 1]]="No", 1, IF(Table1[[#This Row],[Multi-lens? 1]]="Dual", 2, IF(Table1[[#This Row],[Multi-lens? 1]]="Quad", 4, ""))),"")</f>
        <v/>
      </c>
      <c r="I3187" s="9" t="str">
        <f>IFERROR(Table1[[#This Row],[Name]],"")</f>
        <v/>
      </c>
      <c r="K3187" s="3" t="str">
        <f t="shared" si="298"/>
        <v/>
      </c>
      <c r="M3187" s="4" t="e">
        <f>IF(Table1[[#This Row],[Import to Gateway Calculator?]]="Yes",IFERROR(Table1[[#This Row],[Streaming Resolution '[MP']]],""),0)</f>
        <v>#VALUE!</v>
      </c>
      <c r="N3187" s="4" t="e">
        <f>IF(Table1[[#This Row],[Import to Gateway Calculator?]]="Yes",IFERROR(Table1[[#This Row],[Recording Resolution '[MP']]],""),0)</f>
        <v>#VALUE!</v>
      </c>
      <c r="O3187" s="4" t="e">
        <f>IF(Table1[[#This Row],[Import to Gateway Calculator?]]="Yes",IFERROR(Table1[[#This Row],[Frame Rate '[FPS'] 1]],""),0)</f>
        <v>#VALUE!</v>
      </c>
      <c r="P3187" s="4" t="e">
        <f>IF(Table1[[#This Row],[Import to Gateway Calculator?]]="Yes",IFERROR(Table1[[#This Row],[Days of Storage 1]],""),0)</f>
        <v>#VALUE!</v>
      </c>
    </row>
    <row r="3188" spans="1:16" x14ac:dyDescent="0.25">
      <c r="A3188" s="5" t="e">
        <f t="shared" si="299"/>
        <v>#VALUE!</v>
      </c>
      <c r="B3188" s="6" t="str">
        <f>IFERROR(IF(Table1[[#This Row],[Multi-lens? 1]]="No", 1, IF(Table1[[#This Row],[Multi-lens? 1]]="Dual", 2, IF(Table1[[#This Row],[Multi-lens? 1]]="Quad", 4, ""))),"")</f>
        <v/>
      </c>
      <c r="C3188" s="6" t="e">
        <f t="shared" si="300"/>
        <v>#VALUE!</v>
      </c>
      <c r="D3188" s="6" t="e">
        <f t="shared" si="301"/>
        <v>#VALUE!</v>
      </c>
      <c r="E3188" s="6" t="e">
        <f t="shared" si="302"/>
        <v>#VALUE!</v>
      </c>
      <c r="F3188" s="6" t="e">
        <f t="shared" si="303"/>
        <v>#VALUE!</v>
      </c>
      <c r="H3188" s="6" t="str">
        <f>IFERROR(IF(Table1[[#This Row],[Multi-lens? 1]]="No", 1, IF(Table1[[#This Row],[Multi-lens? 1]]="Dual", 2, IF(Table1[[#This Row],[Multi-lens? 1]]="Quad", 4, ""))),"")</f>
        <v/>
      </c>
      <c r="I3188" s="9" t="str">
        <f>IFERROR(Table1[[#This Row],[Name]],"")</f>
        <v/>
      </c>
      <c r="K3188" s="3" t="str">
        <f t="shared" si="298"/>
        <v/>
      </c>
      <c r="M3188" s="4" t="e">
        <f>IF(Table1[[#This Row],[Import to Gateway Calculator?]]="Yes",IFERROR(Table1[[#This Row],[Streaming Resolution '[MP']]],""),0)</f>
        <v>#VALUE!</v>
      </c>
      <c r="N3188" s="4" t="e">
        <f>IF(Table1[[#This Row],[Import to Gateway Calculator?]]="Yes",IFERROR(Table1[[#This Row],[Recording Resolution '[MP']]],""),0)</f>
        <v>#VALUE!</v>
      </c>
      <c r="O3188" s="4" t="e">
        <f>IF(Table1[[#This Row],[Import to Gateway Calculator?]]="Yes",IFERROR(Table1[[#This Row],[Frame Rate '[FPS'] 1]],""),0)</f>
        <v>#VALUE!</v>
      </c>
      <c r="P3188" s="4" t="e">
        <f>IF(Table1[[#This Row],[Import to Gateway Calculator?]]="Yes",IFERROR(Table1[[#This Row],[Days of Storage 1]],""),0)</f>
        <v>#VALUE!</v>
      </c>
    </row>
    <row r="3189" spans="1:16" x14ac:dyDescent="0.25">
      <c r="A3189" s="5" t="e">
        <f t="shared" si="299"/>
        <v>#VALUE!</v>
      </c>
      <c r="B3189" s="6" t="str">
        <f>IFERROR(IF(Table1[[#This Row],[Multi-lens? 1]]="No", 1, IF(Table1[[#This Row],[Multi-lens? 1]]="Dual", 2, IF(Table1[[#This Row],[Multi-lens? 1]]="Quad", 4, ""))),"")</f>
        <v/>
      </c>
      <c r="C3189" s="6" t="e">
        <f t="shared" si="300"/>
        <v>#VALUE!</v>
      </c>
      <c r="D3189" s="6" t="e">
        <f t="shared" si="301"/>
        <v>#VALUE!</v>
      </c>
      <c r="E3189" s="6" t="e">
        <f t="shared" si="302"/>
        <v>#VALUE!</v>
      </c>
      <c r="F3189" s="6" t="e">
        <f t="shared" si="303"/>
        <v>#VALUE!</v>
      </c>
      <c r="H3189" s="6" t="str">
        <f>IFERROR(IF(Table1[[#This Row],[Multi-lens? 1]]="No", 1, IF(Table1[[#This Row],[Multi-lens? 1]]="Dual", 2, IF(Table1[[#This Row],[Multi-lens? 1]]="Quad", 4, ""))),"")</f>
        <v/>
      </c>
      <c r="I3189" s="9" t="str">
        <f>IFERROR(Table1[[#This Row],[Name]],"")</f>
        <v/>
      </c>
      <c r="K3189" s="3" t="str">
        <f t="shared" si="298"/>
        <v/>
      </c>
      <c r="M3189" s="4" t="e">
        <f>IF(Table1[[#This Row],[Import to Gateway Calculator?]]="Yes",IFERROR(Table1[[#This Row],[Streaming Resolution '[MP']]],""),0)</f>
        <v>#VALUE!</v>
      </c>
      <c r="N3189" s="4" t="e">
        <f>IF(Table1[[#This Row],[Import to Gateway Calculator?]]="Yes",IFERROR(Table1[[#This Row],[Recording Resolution '[MP']]],""),0)</f>
        <v>#VALUE!</v>
      </c>
      <c r="O3189" s="4" t="e">
        <f>IF(Table1[[#This Row],[Import to Gateway Calculator?]]="Yes",IFERROR(Table1[[#This Row],[Frame Rate '[FPS'] 1]],""),0)</f>
        <v>#VALUE!</v>
      </c>
      <c r="P3189" s="4" t="e">
        <f>IF(Table1[[#This Row],[Import to Gateway Calculator?]]="Yes",IFERROR(Table1[[#This Row],[Days of Storage 1]],""),0)</f>
        <v>#VALUE!</v>
      </c>
    </row>
    <row r="3190" spans="1:16" x14ac:dyDescent="0.25">
      <c r="A3190" s="5" t="e">
        <f t="shared" si="299"/>
        <v>#VALUE!</v>
      </c>
      <c r="B3190" s="6" t="str">
        <f>IFERROR(IF(Table1[[#This Row],[Multi-lens? 1]]="No", 1, IF(Table1[[#This Row],[Multi-lens? 1]]="Dual", 2, IF(Table1[[#This Row],[Multi-lens? 1]]="Quad", 4, ""))),"")</f>
        <v/>
      </c>
      <c r="C3190" s="6" t="e">
        <f t="shared" si="300"/>
        <v>#VALUE!</v>
      </c>
      <c r="D3190" s="6" t="e">
        <f t="shared" si="301"/>
        <v>#VALUE!</v>
      </c>
      <c r="E3190" s="6" t="e">
        <f t="shared" si="302"/>
        <v>#VALUE!</v>
      </c>
      <c r="F3190" s="6" t="e">
        <f t="shared" si="303"/>
        <v>#VALUE!</v>
      </c>
      <c r="H3190" s="6" t="str">
        <f>IFERROR(IF(Table1[[#This Row],[Multi-lens? 1]]="No", 1, IF(Table1[[#This Row],[Multi-lens? 1]]="Dual", 2, IF(Table1[[#This Row],[Multi-lens? 1]]="Quad", 4, ""))),"")</f>
        <v/>
      </c>
      <c r="I3190" s="9" t="str">
        <f>IFERROR(Table1[[#This Row],[Name]],"")</f>
        <v/>
      </c>
      <c r="K3190" s="3" t="str">
        <f t="shared" si="298"/>
        <v/>
      </c>
      <c r="M3190" s="4" t="e">
        <f>IF(Table1[[#This Row],[Import to Gateway Calculator?]]="Yes",IFERROR(Table1[[#This Row],[Streaming Resolution '[MP']]],""),0)</f>
        <v>#VALUE!</v>
      </c>
      <c r="N3190" s="4" t="e">
        <f>IF(Table1[[#This Row],[Import to Gateway Calculator?]]="Yes",IFERROR(Table1[[#This Row],[Recording Resolution '[MP']]],""),0)</f>
        <v>#VALUE!</v>
      </c>
      <c r="O3190" s="4" t="e">
        <f>IF(Table1[[#This Row],[Import to Gateway Calculator?]]="Yes",IFERROR(Table1[[#This Row],[Frame Rate '[FPS'] 1]],""),0)</f>
        <v>#VALUE!</v>
      </c>
      <c r="P3190" s="4" t="e">
        <f>IF(Table1[[#This Row],[Import to Gateway Calculator?]]="Yes",IFERROR(Table1[[#This Row],[Days of Storage 1]],""),0)</f>
        <v>#VALUE!</v>
      </c>
    </row>
    <row r="3191" spans="1:16" x14ac:dyDescent="0.25">
      <c r="A3191" s="5" t="e">
        <f t="shared" si="299"/>
        <v>#VALUE!</v>
      </c>
      <c r="B3191" s="6" t="str">
        <f>IFERROR(IF(Table1[[#This Row],[Multi-lens? 1]]="No", 1, IF(Table1[[#This Row],[Multi-lens? 1]]="Dual", 2, IF(Table1[[#This Row],[Multi-lens? 1]]="Quad", 4, ""))),"")</f>
        <v/>
      </c>
      <c r="C3191" s="6" t="e">
        <f t="shared" si="300"/>
        <v>#VALUE!</v>
      </c>
      <c r="D3191" s="6" t="e">
        <f t="shared" si="301"/>
        <v>#VALUE!</v>
      </c>
      <c r="E3191" s="6" t="e">
        <f t="shared" si="302"/>
        <v>#VALUE!</v>
      </c>
      <c r="F3191" s="6" t="e">
        <f t="shared" si="303"/>
        <v>#VALUE!</v>
      </c>
      <c r="H3191" s="6" t="str">
        <f>IFERROR(IF(Table1[[#This Row],[Multi-lens? 1]]="No", 1, IF(Table1[[#This Row],[Multi-lens? 1]]="Dual", 2, IF(Table1[[#This Row],[Multi-lens? 1]]="Quad", 4, ""))),"")</f>
        <v/>
      </c>
      <c r="I3191" s="9" t="str">
        <f>IFERROR(Table1[[#This Row],[Name]],"")</f>
        <v/>
      </c>
      <c r="K3191" s="3" t="str">
        <f t="shared" si="298"/>
        <v/>
      </c>
      <c r="M3191" s="4" t="e">
        <f>IF(Table1[[#This Row],[Import to Gateway Calculator?]]="Yes",IFERROR(Table1[[#This Row],[Streaming Resolution '[MP']]],""),0)</f>
        <v>#VALUE!</v>
      </c>
      <c r="N3191" s="4" t="e">
        <f>IF(Table1[[#This Row],[Import to Gateway Calculator?]]="Yes",IFERROR(Table1[[#This Row],[Recording Resolution '[MP']]],""),0)</f>
        <v>#VALUE!</v>
      </c>
      <c r="O3191" s="4" t="e">
        <f>IF(Table1[[#This Row],[Import to Gateway Calculator?]]="Yes",IFERROR(Table1[[#This Row],[Frame Rate '[FPS'] 1]],""),0)</f>
        <v>#VALUE!</v>
      </c>
      <c r="P3191" s="4" t="e">
        <f>IF(Table1[[#This Row],[Import to Gateway Calculator?]]="Yes",IFERROR(Table1[[#This Row],[Days of Storage 1]],""),0)</f>
        <v>#VALUE!</v>
      </c>
    </row>
    <row r="3192" spans="1:16" x14ac:dyDescent="0.25">
      <c r="A3192" s="5" t="e">
        <f t="shared" si="299"/>
        <v>#VALUE!</v>
      </c>
      <c r="B3192" s="6" t="str">
        <f>IFERROR(IF(Table1[[#This Row],[Multi-lens? 1]]="No", 1, IF(Table1[[#This Row],[Multi-lens? 1]]="Dual", 2, IF(Table1[[#This Row],[Multi-lens? 1]]="Quad", 4, ""))),"")</f>
        <v/>
      </c>
      <c r="C3192" s="6" t="e">
        <f t="shared" si="300"/>
        <v>#VALUE!</v>
      </c>
      <c r="D3192" s="6" t="e">
        <f t="shared" si="301"/>
        <v>#VALUE!</v>
      </c>
      <c r="E3192" s="6" t="e">
        <f t="shared" si="302"/>
        <v>#VALUE!</v>
      </c>
      <c r="F3192" s="6" t="e">
        <f t="shared" si="303"/>
        <v>#VALUE!</v>
      </c>
      <c r="H3192" s="6" t="str">
        <f>IFERROR(IF(Table1[[#This Row],[Multi-lens? 1]]="No", 1, IF(Table1[[#This Row],[Multi-lens? 1]]="Dual", 2, IF(Table1[[#This Row],[Multi-lens? 1]]="Quad", 4, ""))),"")</f>
        <v/>
      </c>
      <c r="I3192" s="9" t="str">
        <f>IFERROR(Table1[[#This Row],[Name]],"")</f>
        <v/>
      </c>
      <c r="K3192" s="3" t="str">
        <f t="shared" si="298"/>
        <v/>
      </c>
      <c r="M3192" s="4" t="e">
        <f>IF(Table1[[#This Row],[Import to Gateway Calculator?]]="Yes",IFERROR(Table1[[#This Row],[Streaming Resolution '[MP']]],""),0)</f>
        <v>#VALUE!</v>
      </c>
      <c r="N3192" s="4" t="e">
        <f>IF(Table1[[#This Row],[Import to Gateway Calculator?]]="Yes",IFERROR(Table1[[#This Row],[Recording Resolution '[MP']]],""),0)</f>
        <v>#VALUE!</v>
      </c>
      <c r="O3192" s="4" t="e">
        <f>IF(Table1[[#This Row],[Import to Gateway Calculator?]]="Yes",IFERROR(Table1[[#This Row],[Frame Rate '[FPS'] 1]],""),0)</f>
        <v>#VALUE!</v>
      </c>
      <c r="P3192" s="4" t="e">
        <f>IF(Table1[[#This Row],[Import to Gateway Calculator?]]="Yes",IFERROR(Table1[[#This Row],[Days of Storage 1]],""),0)</f>
        <v>#VALUE!</v>
      </c>
    </row>
    <row r="3193" spans="1:16" x14ac:dyDescent="0.25">
      <c r="A3193" s="5" t="e">
        <f t="shared" si="299"/>
        <v>#VALUE!</v>
      </c>
      <c r="B3193" s="6" t="str">
        <f>IFERROR(IF(Table1[[#This Row],[Multi-lens? 1]]="No", 1, IF(Table1[[#This Row],[Multi-lens? 1]]="Dual", 2, IF(Table1[[#This Row],[Multi-lens? 1]]="Quad", 4, ""))),"")</f>
        <v/>
      </c>
      <c r="C3193" s="6" t="e">
        <f t="shared" si="300"/>
        <v>#VALUE!</v>
      </c>
      <c r="D3193" s="6" t="e">
        <f t="shared" si="301"/>
        <v>#VALUE!</v>
      </c>
      <c r="E3193" s="6" t="e">
        <f t="shared" si="302"/>
        <v>#VALUE!</v>
      </c>
      <c r="F3193" s="6" t="e">
        <f t="shared" si="303"/>
        <v>#VALUE!</v>
      </c>
      <c r="H3193" s="6" t="str">
        <f>IFERROR(IF(Table1[[#This Row],[Multi-lens? 1]]="No", 1, IF(Table1[[#This Row],[Multi-lens? 1]]="Dual", 2, IF(Table1[[#This Row],[Multi-lens? 1]]="Quad", 4, ""))),"")</f>
        <v/>
      </c>
      <c r="I3193" s="9" t="str">
        <f>IFERROR(Table1[[#This Row],[Name]],"")</f>
        <v/>
      </c>
      <c r="K3193" s="3" t="str">
        <f t="shared" si="298"/>
        <v/>
      </c>
      <c r="M3193" s="4" t="e">
        <f>IF(Table1[[#This Row],[Import to Gateway Calculator?]]="Yes",IFERROR(Table1[[#This Row],[Streaming Resolution '[MP']]],""),0)</f>
        <v>#VALUE!</v>
      </c>
      <c r="N3193" s="4" t="e">
        <f>IF(Table1[[#This Row],[Import to Gateway Calculator?]]="Yes",IFERROR(Table1[[#This Row],[Recording Resolution '[MP']]],""),0)</f>
        <v>#VALUE!</v>
      </c>
      <c r="O3193" s="4" t="e">
        <f>IF(Table1[[#This Row],[Import to Gateway Calculator?]]="Yes",IFERROR(Table1[[#This Row],[Frame Rate '[FPS'] 1]],""),0)</f>
        <v>#VALUE!</v>
      </c>
      <c r="P3193" s="4" t="e">
        <f>IF(Table1[[#This Row],[Import to Gateway Calculator?]]="Yes",IFERROR(Table1[[#This Row],[Days of Storage 1]],""),0)</f>
        <v>#VALUE!</v>
      </c>
    </row>
    <row r="3194" spans="1:16" x14ac:dyDescent="0.25">
      <c r="A3194" s="5" t="e">
        <f t="shared" si="299"/>
        <v>#VALUE!</v>
      </c>
      <c r="B3194" s="6" t="str">
        <f>IFERROR(IF(Table1[[#This Row],[Multi-lens? 1]]="No", 1, IF(Table1[[#This Row],[Multi-lens? 1]]="Dual", 2, IF(Table1[[#This Row],[Multi-lens? 1]]="Quad", 4, ""))),"")</f>
        <v/>
      </c>
      <c r="C3194" s="6" t="e">
        <f t="shared" si="300"/>
        <v>#VALUE!</v>
      </c>
      <c r="D3194" s="6" t="e">
        <f t="shared" si="301"/>
        <v>#VALUE!</v>
      </c>
      <c r="E3194" s="6" t="e">
        <f t="shared" si="302"/>
        <v>#VALUE!</v>
      </c>
      <c r="F3194" s="6" t="e">
        <f t="shared" si="303"/>
        <v>#VALUE!</v>
      </c>
      <c r="H3194" s="6" t="str">
        <f>IFERROR(IF(Table1[[#This Row],[Multi-lens? 1]]="No", 1, IF(Table1[[#This Row],[Multi-lens? 1]]="Dual", 2, IF(Table1[[#This Row],[Multi-lens? 1]]="Quad", 4, ""))),"")</f>
        <v/>
      </c>
      <c r="I3194" s="9" t="str">
        <f>IFERROR(Table1[[#This Row],[Name]],"")</f>
        <v/>
      </c>
      <c r="K3194" s="3" t="str">
        <f t="shared" si="298"/>
        <v/>
      </c>
      <c r="M3194" s="4" t="e">
        <f>IF(Table1[[#This Row],[Import to Gateway Calculator?]]="Yes",IFERROR(Table1[[#This Row],[Streaming Resolution '[MP']]],""),0)</f>
        <v>#VALUE!</v>
      </c>
      <c r="N3194" s="4" t="e">
        <f>IF(Table1[[#This Row],[Import to Gateway Calculator?]]="Yes",IFERROR(Table1[[#This Row],[Recording Resolution '[MP']]],""),0)</f>
        <v>#VALUE!</v>
      </c>
      <c r="O3194" s="4" t="e">
        <f>IF(Table1[[#This Row],[Import to Gateway Calculator?]]="Yes",IFERROR(Table1[[#This Row],[Frame Rate '[FPS'] 1]],""),0)</f>
        <v>#VALUE!</v>
      </c>
      <c r="P3194" s="4" t="e">
        <f>IF(Table1[[#This Row],[Import to Gateway Calculator?]]="Yes",IFERROR(Table1[[#This Row],[Days of Storage 1]],""),0)</f>
        <v>#VALUE!</v>
      </c>
    </row>
    <row r="3195" spans="1:16" x14ac:dyDescent="0.25">
      <c r="A3195" s="5" t="e">
        <f t="shared" si="299"/>
        <v>#VALUE!</v>
      </c>
      <c r="B3195" s="6" t="str">
        <f>IFERROR(IF(Table1[[#This Row],[Multi-lens? 1]]="No", 1, IF(Table1[[#This Row],[Multi-lens? 1]]="Dual", 2, IF(Table1[[#This Row],[Multi-lens? 1]]="Quad", 4, ""))),"")</f>
        <v/>
      </c>
      <c r="C3195" s="6" t="e">
        <f t="shared" si="300"/>
        <v>#VALUE!</v>
      </c>
      <c r="D3195" s="6" t="e">
        <f t="shared" si="301"/>
        <v>#VALUE!</v>
      </c>
      <c r="E3195" s="6" t="e">
        <f t="shared" si="302"/>
        <v>#VALUE!</v>
      </c>
      <c r="F3195" s="6" t="e">
        <f t="shared" si="303"/>
        <v>#VALUE!</v>
      </c>
      <c r="H3195" s="6" t="str">
        <f>IFERROR(IF(Table1[[#This Row],[Multi-lens? 1]]="No", 1, IF(Table1[[#This Row],[Multi-lens? 1]]="Dual", 2, IF(Table1[[#This Row],[Multi-lens? 1]]="Quad", 4, ""))),"")</f>
        <v/>
      </c>
      <c r="I3195" s="9" t="str">
        <f>IFERROR(Table1[[#This Row],[Name]],"")</f>
        <v/>
      </c>
      <c r="K3195" s="3" t="str">
        <f t="shared" si="298"/>
        <v/>
      </c>
      <c r="M3195" s="4" t="e">
        <f>IF(Table1[[#This Row],[Import to Gateway Calculator?]]="Yes",IFERROR(Table1[[#This Row],[Streaming Resolution '[MP']]],""),0)</f>
        <v>#VALUE!</v>
      </c>
      <c r="N3195" s="4" t="e">
        <f>IF(Table1[[#This Row],[Import to Gateway Calculator?]]="Yes",IFERROR(Table1[[#This Row],[Recording Resolution '[MP']]],""),0)</f>
        <v>#VALUE!</v>
      </c>
      <c r="O3195" s="4" t="e">
        <f>IF(Table1[[#This Row],[Import to Gateway Calculator?]]="Yes",IFERROR(Table1[[#This Row],[Frame Rate '[FPS'] 1]],""),0)</f>
        <v>#VALUE!</v>
      </c>
      <c r="P3195" s="4" t="e">
        <f>IF(Table1[[#This Row],[Import to Gateway Calculator?]]="Yes",IFERROR(Table1[[#This Row],[Days of Storage 1]],""),0)</f>
        <v>#VALUE!</v>
      </c>
    </row>
    <row r="3196" spans="1:16" x14ac:dyDescent="0.25">
      <c r="A3196" s="5" t="e">
        <f t="shared" si="299"/>
        <v>#VALUE!</v>
      </c>
      <c r="B3196" s="6" t="str">
        <f>IFERROR(IF(Table1[[#This Row],[Multi-lens? 1]]="No", 1, IF(Table1[[#This Row],[Multi-lens? 1]]="Dual", 2, IF(Table1[[#This Row],[Multi-lens? 1]]="Quad", 4, ""))),"")</f>
        <v/>
      </c>
      <c r="C3196" s="6" t="e">
        <f t="shared" si="300"/>
        <v>#VALUE!</v>
      </c>
      <c r="D3196" s="6" t="e">
        <f t="shared" si="301"/>
        <v>#VALUE!</v>
      </c>
      <c r="E3196" s="6" t="e">
        <f t="shared" si="302"/>
        <v>#VALUE!</v>
      </c>
      <c r="F3196" s="6" t="e">
        <f t="shared" si="303"/>
        <v>#VALUE!</v>
      </c>
      <c r="H3196" s="6" t="str">
        <f>IFERROR(IF(Table1[[#This Row],[Multi-lens? 1]]="No", 1, IF(Table1[[#This Row],[Multi-lens? 1]]="Dual", 2, IF(Table1[[#This Row],[Multi-lens? 1]]="Quad", 4, ""))),"")</f>
        <v/>
      </c>
      <c r="I3196" s="9" t="str">
        <f>IFERROR(Table1[[#This Row],[Name]],"")</f>
        <v/>
      </c>
      <c r="K3196" s="3" t="str">
        <f t="shared" si="298"/>
        <v/>
      </c>
      <c r="M3196" s="4" t="e">
        <f>IF(Table1[[#This Row],[Import to Gateway Calculator?]]="Yes",IFERROR(Table1[[#This Row],[Streaming Resolution '[MP']]],""),0)</f>
        <v>#VALUE!</v>
      </c>
      <c r="N3196" s="4" t="e">
        <f>IF(Table1[[#This Row],[Import to Gateway Calculator?]]="Yes",IFERROR(Table1[[#This Row],[Recording Resolution '[MP']]],""),0)</f>
        <v>#VALUE!</v>
      </c>
      <c r="O3196" s="4" t="e">
        <f>IF(Table1[[#This Row],[Import to Gateway Calculator?]]="Yes",IFERROR(Table1[[#This Row],[Frame Rate '[FPS'] 1]],""),0)</f>
        <v>#VALUE!</v>
      </c>
      <c r="P3196" s="4" t="e">
        <f>IF(Table1[[#This Row],[Import to Gateway Calculator?]]="Yes",IFERROR(Table1[[#This Row],[Days of Storage 1]],""),0)</f>
        <v>#VALUE!</v>
      </c>
    </row>
    <row r="3197" spans="1:16" x14ac:dyDescent="0.25">
      <c r="A3197" s="5" t="e">
        <f t="shared" si="299"/>
        <v>#VALUE!</v>
      </c>
      <c r="B3197" s="6" t="str">
        <f>IFERROR(IF(Table1[[#This Row],[Multi-lens? 1]]="No", 1, IF(Table1[[#This Row],[Multi-lens? 1]]="Dual", 2, IF(Table1[[#This Row],[Multi-lens? 1]]="Quad", 4, ""))),"")</f>
        <v/>
      </c>
      <c r="C3197" s="6" t="e">
        <f t="shared" si="300"/>
        <v>#VALUE!</v>
      </c>
      <c r="D3197" s="6" t="e">
        <f t="shared" si="301"/>
        <v>#VALUE!</v>
      </c>
      <c r="E3197" s="6" t="e">
        <f t="shared" si="302"/>
        <v>#VALUE!</v>
      </c>
      <c r="F3197" s="6" t="e">
        <f t="shared" si="303"/>
        <v>#VALUE!</v>
      </c>
      <c r="H3197" s="6" t="str">
        <f>IFERROR(IF(Table1[[#This Row],[Multi-lens? 1]]="No", 1, IF(Table1[[#This Row],[Multi-lens? 1]]="Dual", 2, IF(Table1[[#This Row],[Multi-lens? 1]]="Quad", 4, ""))),"")</f>
        <v/>
      </c>
      <c r="I3197" s="9" t="str">
        <f>IFERROR(Table1[[#This Row],[Name]],"")</f>
        <v/>
      </c>
      <c r="K3197" s="3" t="str">
        <f t="shared" si="298"/>
        <v/>
      </c>
      <c r="M3197" s="4" t="e">
        <f>IF(Table1[[#This Row],[Import to Gateway Calculator?]]="Yes",IFERROR(Table1[[#This Row],[Streaming Resolution '[MP']]],""),0)</f>
        <v>#VALUE!</v>
      </c>
      <c r="N3197" s="4" t="e">
        <f>IF(Table1[[#This Row],[Import to Gateway Calculator?]]="Yes",IFERROR(Table1[[#This Row],[Recording Resolution '[MP']]],""),0)</f>
        <v>#VALUE!</v>
      </c>
      <c r="O3197" s="4" t="e">
        <f>IF(Table1[[#This Row],[Import to Gateway Calculator?]]="Yes",IFERROR(Table1[[#This Row],[Frame Rate '[FPS'] 1]],""),0)</f>
        <v>#VALUE!</v>
      </c>
      <c r="P3197" s="4" t="e">
        <f>IF(Table1[[#This Row],[Import to Gateway Calculator?]]="Yes",IFERROR(Table1[[#This Row],[Days of Storage 1]],""),0)</f>
        <v>#VALUE!</v>
      </c>
    </row>
    <row r="3198" spans="1:16" x14ac:dyDescent="0.25">
      <c r="A3198" s="5" t="e">
        <f t="shared" si="299"/>
        <v>#VALUE!</v>
      </c>
      <c r="B3198" s="6" t="str">
        <f>IFERROR(IF(Table1[[#This Row],[Multi-lens? 1]]="No", 1, IF(Table1[[#This Row],[Multi-lens? 1]]="Dual", 2, IF(Table1[[#This Row],[Multi-lens? 1]]="Quad", 4, ""))),"")</f>
        <v/>
      </c>
      <c r="C3198" s="6" t="e">
        <f t="shared" si="300"/>
        <v>#VALUE!</v>
      </c>
      <c r="D3198" s="6" t="e">
        <f t="shared" si="301"/>
        <v>#VALUE!</v>
      </c>
      <c r="E3198" s="6" t="e">
        <f t="shared" si="302"/>
        <v>#VALUE!</v>
      </c>
      <c r="F3198" s="6" t="e">
        <f t="shared" si="303"/>
        <v>#VALUE!</v>
      </c>
      <c r="H3198" s="6" t="str">
        <f>IFERROR(IF(Table1[[#This Row],[Multi-lens? 1]]="No", 1, IF(Table1[[#This Row],[Multi-lens? 1]]="Dual", 2, IF(Table1[[#This Row],[Multi-lens? 1]]="Quad", 4, ""))),"")</f>
        <v/>
      </c>
      <c r="I3198" s="9" t="str">
        <f>IFERROR(Table1[[#This Row],[Name]],"")</f>
        <v/>
      </c>
      <c r="K3198" s="3" t="str">
        <f t="shared" si="298"/>
        <v/>
      </c>
      <c r="M3198" s="4" t="e">
        <f>IF(Table1[[#This Row],[Import to Gateway Calculator?]]="Yes",IFERROR(Table1[[#This Row],[Streaming Resolution '[MP']]],""),0)</f>
        <v>#VALUE!</v>
      </c>
      <c r="N3198" s="4" t="e">
        <f>IF(Table1[[#This Row],[Import to Gateway Calculator?]]="Yes",IFERROR(Table1[[#This Row],[Recording Resolution '[MP']]],""),0)</f>
        <v>#VALUE!</v>
      </c>
      <c r="O3198" s="4" t="e">
        <f>IF(Table1[[#This Row],[Import to Gateway Calculator?]]="Yes",IFERROR(Table1[[#This Row],[Frame Rate '[FPS'] 1]],""),0)</f>
        <v>#VALUE!</v>
      </c>
      <c r="P3198" s="4" t="e">
        <f>IF(Table1[[#This Row],[Import to Gateway Calculator?]]="Yes",IFERROR(Table1[[#This Row],[Days of Storage 1]],""),0)</f>
        <v>#VALUE!</v>
      </c>
    </row>
    <row r="3199" spans="1:16" x14ac:dyDescent="0.25">
      <c r="A3199" s="5" t="e">
        <f t="shared" si="299"/>
        <v>#VALUE!</v>
      </c>
      <c r="B3199" s="6" t="str">
        <f>IFERROR(IF(Table1[[#This Row],[Multi-lens? 1]]="No", 1, IF(Table1[[#This Row],[Multi-lens? 1]]="Dual", 2, IF(Table1[[#This Row],[Multi-lens? 1]]="Quad", 4, ""))),"")</f>
        <v/>
      </c>
      <c r="C3199" s="6" t="e">
        <f t="shared" si="300"/>
        <v>#VALUE!</v>
      </c>
      <c r="D3199" s="6" t="e">
        <f t="shared" si="301"/>
        <v>#VALUE!</v>
      </c>
      <c r="E3199" s="6" t="e">
        <f t="shared" si="302"/>
        <v>#VALUE!</v>
      </c>
      <c r="F3199" s="6" t="e">
        <f t="shared" si="303"/>
        <v>#VALUE!</v>
      </c>
      <c r="H3199" s="6" t="str">
        <f>IFERROR(IF(Table1[[#This Row],[Multi-lens? 1]]="No", 1, IF(Table1[[#This Row],[Multi-lens? 1]]="Dual", 2, IF(Table1[[#This Row],[Multi-lens? 1]]="Quad", 4, ""))),"")</f>
        <v/>
      </c>
      <c r="I3199" s="9" t="str">
        <f>IFERROR(Table1[[#This Row],[Name]],"")</f>
        <v/>
      </c>
      <c r="K3199" s="3" t="str">
        <f t="shared" si="298"/>
        <v/>
      </c>
      <c r="M3199" s="4" t="e">
        <f>IF(Table1[[#This Row],[Import to Gateway Calculator?]]="Yes",IFERROR(Table1[[#This Row],[Streaming Resolution '[MP']]],""),0)</f>
        <v>#VALUE!</v>
      </c>
      <c r="N3199" s="4" t="e">
        <f>IF(Table1[[#This Row],[Import to Gateway Calculator?]]="Yes",IFERROR(Table1[[#This Row],[Recording Resolution '[MP']]],""),0)</f>
        <v>#VALUE!</v>
      </c>
      <c r="O3199" s="4" t="e">
        <f>IF(Table1[[#This Row],[Import to Gateway Calculator?]]="Yes",IFERROR(Table1[[#This Row],[Frame Rate '[FPS'] 1]],""),0)</f>
        <v>#VALUE!</v>
      </c>
      <c r="P3199" s="4" t="e">
        <f>IF(Table1[[#This Row],[Import to Gateway Calculator?]]="Yes",IFERROR(Table1[[#This Row],[Days of Storage 1]],""),0)</f>
        <v>#VALUE!</v>
      </c>
    </row>
    <row r="3200" spans="1:16" x14ac:dyDescent="0.25">
      <c r="A3200" s="5" t="e">
        <f t="shared" si="299"/>
        <v>#VALUE!</v>
      </c>
      <c r="B3200" s="6" t="str">
        <f>IFERROR(IF(Table1[[#This Row],[Multi-lens? 1]]="No", 1, IF(Table1[[#This Row],[Multi-lens? 1]]="Dual", 2, IF(Table1[[#This Row],[Multi-lens? 1]]="Quad", 4, ""))),"")</f>
        <v/>
      </c>
      <c r="C3200" s="6" t="e">
        <f t="shared" si="300"/>
        <v>#VALUE!</v>
      </c>
      <c r="D3200" s="6" t="e">
        <f t="shared" si="301"/>
        <v>#VALUE!</v>
      </c>
      <c r="E3200" s="6" t="e">
        <f t="shared" si="302"/>
        <v>#VALUE!</v>
      </c>
      <c r="F3200" s="6" t="e">
        <f t="shared" si="303"/>
        <v>#VALUE!</v>
      </c>
      <c r="H3200" s="6" t="str">
        <f>IFERROR(IF(Table1[[#This Row],[Multi-lens? 1]]="No", 1, IF(Table1[[#This Row],[Multi-lens? 1]]="Dual", 2, IF(Table1[[#This Row],[Multi-lens? 1]]="Quad", 4, ""))),"")</f>
        <v/>
      </c>
      <c r="I3200" s="9" t="str">
        <f>IFERROR(Table1[[#This Row],[Name]],"")</f>
        <v/>
      </c>
      <c r="K3200" s="3" t="str">
        <f t="shared" si="298"/>
        <v/>
      </c>
      <c r="M3200" s="4" t="e">
        <f>IF(Table1[[#This Row],[Import to Gateway Calculator?]]="Yes",IFERROR(Table1[[#This Row],[Streaming Resolution '[MP']]],""),0)</f>
        <v>#VALUE!</v>
      </c>
      <c r="N3200" s="4" t="e">
        <f>IF(Table1[[#This Row],[Import to Gateway Calculator?]]="Yes",IFERROR(Table1[[#This Row],[Recording Resolution '[MP']]],""),0)</f>
        <v>#VALUE!</v>
      </c>
      <c r="O3200" s="4" t="e">
        <f>IF(Table1[[#This Row],[Import to Gateway Calculator?]]="Yes",IFERROR(Table1[[#This Row],[Frame Rate '[FPS'] 1]],""),0)</f>
        <v>#VALUE!</v>
      </c>
      <c r="P3200" s="4" t="e">
        <f>IF(Table1[[#This Row],[Import to Gateway Calculator?]]="Yes",IFERROR(Table1[[#This Row],[Days of Storage 1]],""),0)</f>
        <v>#VALUE!</v>
      </c>
    </row>
    <row r="3201" spans="1:16" x14ac:dyDescent="0.25">
      <c r="A3201" s="5" t="e">
        <f t="shared" si="299"/>
        <v>#VALUE!</v>
      </c>
      <c r="B3201" s="6" t="str">
        <f>IFERROR(IF(Table1[[#This Row],[Multi-lens? 1]]="No", 1, IF(Table1[[#This Row],[Multi-lens? 1]]="Dual", 2, IF(Table1[[#This Row],[Multi-lens? 1]]="Quad", 4, ""))),"")</f>
        <v/>
      </c>
      <c r="C3201" s="6" t="e">
        <f t="shared" si="300"/>
        <v>#VALUE!</v>
      </c>
      <c r="D3201" s="6" t="e">
        <f t="shared" si="301"/>
        <v>#VALUE!</v>
      </c>
      <c r="E3201" s="6" t="e">
        <f t="shared" si="302"/>
        <v>#VALUE!</v>
      </c>
      <c r="F3201" s="6" t="e">
        <f t="shared" si="303"/>
        <v>#VALUE!</v>
      </c>
      <c r="H3201" s="6" t="str">
        <f>IFERROR(IF(Table1[[#This Row],[Multi-lens? 1]]="No", 1, IF(Table1[[#This Row],[Multi-lens? 1]]="Dual", 2, IF(Table1[[#This Row],[Multi-lens? 1]]="Quad", 4, ""))),"")</f>
        <v/>
      </c>
      <c r="I3201" s="9" t="str">
        <f>IFERROR(Table1[[#This Row],[Name]],"")</f>
        <v/>
      </c>
      <c r="K3201" s="3" t="str">
        <f t="shared" si="298"/>
        <v/>
      </c>
      <c r="M3201" s="4" t="e">
        <f>IF(Table1[[#This Row],[Import to Gateway Calculator?]]="Yes",IFERROR(Table1[[#This Row],[Streaming Resolution '[MP']]],""),0)</f>
        <v>#VALUE!</v>
      </c>
      <c r="N3201" s="4" t="e">
        <f>IF(Table1[[#This Row],[Import to Gateway Calculator?]]="Yes",IFERROR(Table1[[#This Row],[Recording Resolution '[MP']]],""),0)</f>
        <v>#VALUE!</v>
      </c>
      <c r="O3201" s="4" t="e">
        <f>IF(Table1[[#This Row],[Import to Gateway Calculator?]]="Yes",IFERROR(Table1[[#This Row],[Frame Rate '[FPS'] 1]],""),0)</f>
        <v>#VALUE!</v>
      </c>
      <c r="P3201" s="4" t="e">
        <f>IF(Table1[[#This Row],[Import to Gateway Calculator?]]="Yes",IFERROR(Table1[[#This Row],[Days of Storage 1]],""),0)</f>
        <v>#VALUE!</v>
      </c>
    </row>
    <row r="3202" spans="1:16" x14ac:dyDescent="0.25">
      <c r="A3202" s="5" t="e">
        <f t="shared" si="299"/>
        <v>#VALUE!</v>
      </c>
      <c r="B3202" s="6" t="str">
        <f>IFERROR(IF(Table1[[#This Row],[Multi-lens? 1]]="No", 1, IF(Table1[[#This Row],[Multi-lens? 1]]="Dual", 2, IF(Table1[[#This Row],[Multi-lens? 1]]="Quad", 4, ""))),"")</f>
        <v/>
      </c>
      <c r="C3202" s="6" t="e">
        <f t="shared" si="300"/>
        <v>#VALUE!</v>
      </c>
      <c r="D3202" s="6" t="e">
        <f t="shared" si="301"/>
        <v>#VALUE!</v>
      </c>
      <c r="E3202" s="6" t="e">
        <f t="shared" si="302"/>
        <v>#VALUE!</v>
      </c>
      <c r="F3202" s="6" t="e">
        <f t="shared" si="303"/>
        <v>#VALUE!</v>
      </c>
      <c r="H3202" s="6" t="str">
        <f>IFERROR(IF(Table1[[#This Row],[Multi-lens? 1]]="No", 1, IF(Table1[[#This Row],[Multi-lens? 1]]="Dual", 2, IF(Table1[[#This Row],[Multi-lens? 1]]="Quad", 4, ""))),"")</f>
        <v/>
      </c>
      <c r="I3202" s="9" t="str">
        <f>IFERROR(Table1[[#This Row],[Name]],"")</f>
        <v/>
      </c>
      <c r="K3202" s="3" t="str">
        <f t="shared" si="298"/>
        <v/>
      </c>
      <c r="M3202" s="4" t="e">
        <f>IF(Table1[[#This Row],[Import to Gateway Calculator?]]="Yes",IFERROR(Table1[[#This Row],[Streaming Resolution '[MP']]],""),0)</f>
        <v>#VALUE!</v>
      </c>
      <c r="N3202" s="4" t="e">
        <f>IF(Table1[[#This Row],[Import to Gateway Calculator?]]="Yes",IFERROR(Table1[[#This Row],[Recording Resolution '[MP']]],""),0)</f>
        <v>#VALUE!</v>
      </c>
      <c r="O3202" s="4" t="e">
        <f>IF(Table1[[#This Row],[Import to Gateway Calculator?]]="Yes",IFERROR(Table1[[#This Row],[Frame Rate '[FPS'] 1]],""),0)</f>
        <v>#VALUE!</v>
      </c>
      <c r="P3202" s="4" t="e">
        <f>IF(Table1[[#This Row],[Import to Gateway Calculator?]]="Yes",IFERROR(Table1[[#This Row],[Days of Storage 1]],""),0)</f>
        <v>#VALUE!</v>
      </c>
    </row>
    <row r="3203" spans="1:16" x14ac:dyDescent="0.25">
      <c r="A3203" s="5" t="e">
        <f t="shared" si="299"/>
        <v>#VALUE!</v>
      </c>
      <c r="B3203" s="6" t="str">
        <f>IFERROR(IF(Table1[[#This Row],[Multi-lens? 1]]="No", 1, IF(Table1[[#This Row],[Multi-lens? 1]]="Dual", 2, IF(Table1[[#This Row],[Multi-lens? 1]]="Quad", 4, ""))),"")</f>
        <v/>
      </c>
      <c r="C3203" s="6" t="e">
        <f t="shared" si="300"/>
        <v>#VALUE!</v>
      </c>
      <c r="D3203" s="6" t="e">
        <f t="shared" si="301"/>
        <v>#VALUE!</v>
      </c>
      <c r="E3203" s="6" t="e">
        <f t="shared" si="302"/>
        <v>#VALUE!</v>
      </c>
      <c r="F3203" s="6" t="e">
        <f t="shared" si="303"/>
        <v>#VALUE!</v>
      </c>
      <c r="H3203" s="6" t="str">
        <f>IFERROR(IF(Table1[[#This Row],[Multi-lens? 1]]="No", 1, IF(Table1[[#This Row],[Multi-lens? 1]]="Dual", 2, IF(Table1[[#This Row],[Multi-lens? 1]]="Quad", 4, ""))),"")</f>
        <v/>
      </c>
      <c r="I3203" s="9" t="str">
        <f>IFERROR(Table1[[#This Row],[Name]],"")</f>
        <v/>
      </c>
      <c r="K3203" s="3" t="str">
        <f t="shared" ref="K3203:K3266" si="304">IFERROR(IF(I3203=0,"",I3203),"")</f>
        <v/>
      </c>
      <c r="M3203" s="4" t="e">
        <f>IF(Table1[[#This Row],[Import to Gateway Calculator?]]="Yes",IFERROR(Table1[[#This Row],[Streaming Resolution '[MP']]],""),0)</f>
        <v>#VALUE!</v>
      </c>
      <c r="N3203" s="4" t="e">
        <f>IF(Table1[[#This Row],[Import to Gateway Calculator?]]="Yes",IFERROR(Table1[[#This Row],[Recording Resolution '[MP']]],""),0)</f>
        <v>#VALUE!</v>
      </c>
      <c r="O3203" s="4" t="e">
        <f>IF(Table1[[#This Row],[Import to Gateway Calculator?]]="Yes",IFERROR(Table1[[#This Row],[Frame Rate '[FPS'] 1]],""),0)</f>
        <v>#VALUE!</v>
      </c>
      <c r="P3203" s="4" t="e">
        <f>IF(Table1[[#This Row],[Import to Gateway Calculator?]]="Yes",IFERROR(Table1[[#This Row],[Days of Storage 1]],""),0)</f>
        <v>#VALUE!</v>
      </c>
    </row>
    <row r="3204" spans="1:16" x14ac:dyDescent="0.25">
      <c r="A3204" s="5" t="e">
        <f t="shared" si="299"/>
        <v>#VALUE!</v>
      </c>
      <c r="B3204" s="6" t="str">
        <f>IFERROR(IF(Table1[[#This Row],[Multi-lens? 1]]="No", 1, IF(Table1[[#This Row],[Multi-lens? 1]]="Dual", 2, IF(Table1[[#This Row],[Multi-lens? 1]]="Quad", 4, ""))),"")</f>
        <v/>
      </c>
      <c r="C3204" s="6" t="e">
        <f t="shared" si="300"/>
        <v>#VALUE!</v>
      </c>
      <c r="D3204" s="6" t="e">
        <f t="shared" si="301"/>
        <v>#VALUE!</v>
      </c>
      <c r="E3204" s="6" t="e">
        <f t="shared" si="302"/>
        <v>#VALUE!</v>
      </c>
      <c r="F3204" s="6" t="e">
        <f t="shared" si="303"/>
        <v>#VALUE!</v>
      </c>
      <c r="H3204" s="6" t="str">
        <f>IFERROR(IF(Table1[[#This Row],[Multi-lens? 1]]="No", 1, IF(Table1[[#This Row],[Multi-lens? 1]]="Dual", 2, IF(Table1[[#This Row],[Multi-lens? 1]]="Quad", 4, ""))),"")</f>
        <v/>
      </c>
      <c r="I3204" s="9" t="str">
        <f>IFERROR(Table1[[#This Row],[Name]],"")</f>
        <v/>
      </c>
      <c r="K3204" s="3" t="str">
        <f t="shared" si="304"/>
        <v/>
      </c>
      <c r="M3204" s="4" t="e">
        <f>IF(Table1[[#This Row],[Import to Gateway Calculator?]]="Yes",IFERROR(Table1[[#This Row],[Streaming Resolution '[MP']]],""),0)</f>
        <v>#VALUE!</v>
      </c>
      <c r="N3204" s="4" t="e">
        <f>IF(Table1[[#This Row],[Import to Gateway Calculator?]]="Yes",IFERROR(Table1[[#This Row],[Recording Resolution '[MP']]],""),0)</f>
        <v>#VALUE!</v>
      </c>
      <c r="O3204" s="4" t="e">
        <f>IF(Table1[[#This Row],[Import to Gateway Calculator?]]="Yes",IFERROR(Table1[[#This Row],[Frame Rate '[FPS'] 1]],""),0)</f>
        <v>#VALUE!</v>
      </c>
      <c r="P3204" s="4" t="e">
        <f>IF(Table1[[#This Row],[Import to Gateway Calculator?]]="Yes",IFERROR(Table1[[#This Row],[Days of Storage 1]],""),0)</f>
        <v>#VALUE!</v>
      </c>
    </row>
    <row r="3205" spans="1:16" x14ac:dyDescent="0.25">
      <c r="A3205" s="5" t="e">
        <f t="shared" si="299"/>
        <v>#VALUE!</v>
      </c>
      <c r="B3205" s="6" t="str">
        <f>IFERROR(IF(Table1[[#This Row],[Multi-lens? 1]]="No", 1, IF(Table1[[#This Row],[Multi-lens? 1]]="Dual", 2, IF(Table1[[#This Row],[Multi-lens? 1]]="Quad", 4, ""))),"")</f>
        <v/>
      </c>
      <c r="C3205" s="6" t="e">
        <f t="shared" si="300"/>
        <v>#VALUE!</v>
      </c>
      <c r="D3205" s="6" t="e">
        <f t="shared" si="301"/>
        <v>#VALUE!</v>
      </c>
      <c r="E3205" s="6" t="e">
        <f t="shared" si="302"/>
        <v>#VALUE!</v>
      </c>
      <c r="F3205" s="6" t="e">
        <f t="shared" si="303"/>
        <v>#VALUE!</v>
      </c>
      <c r="H3205" s="6" t="str">
        <f>IFERROR(IF(Table1[[#This Row],[Multi-lens? 1]]="No", 1, IF(Table1[[#This Row],[Multi-lens? 1]]="Dual", 2, IF(Table1[[#This Row],[Multi-lens? 1]]="Quad", 4, ""))),"")</f>
        <v/>
      </c>
      <c r="I3205" s="9" t="str">
        <f>IFERROR(Table1[[#This Row],[Name]],"")</f>
        <v/>
      </c>
      <c r="K3205" s="3" t="str">
        <f t="shared" si="304"/>
        <v/>
      </c>
      <c r="M3205" s="4" t="e">
        <f>IF(Table1[[#This Row],[Import to Gateway Calculator?]]="Yes",IFERROR(Table1[[#This Row],[Streaming Resolution '[MP']]],""),0)</f>
        <v>#VALUE!</v>
      </c>
      <c r="N3205" s="4" t="e">
        <f>IF(Table1[[#This Row],[Import to Gateway Calculator?]]="Yes",IFERROR(Table1[[#This Row],[Recording Resolution '[MP']]],""),0)</f>
        <v>#VALUE!</v>
      </c>
      <c r="O3205" s="4" t="e">
        <f>IF(Table1[[#This Row],[Import to Gateway Calculator?]]="Yes",IFERROR(Table1[[#This Row],[Frame Rate '[FPS'] 1]],""),0)</f>
        <v>#VALUE!</v>
      </c>
      <c r="P3205" s="4" t="e">
        <f>IF(Table1[[#This Row],[Import to Gateway Calculator?]]="Yes",IFERROR(Table1[[#This Row],[Days of Storage 1]],""),0)</f>
        <v>#VALUE!</v>
      </c>
    </row>
    <row r="3206" spans="1:16" x14ac:dyDescent="0.25">
      <c r="A3206" s="5" t="e">
        <f t="shared" si="299"/>
        <v>#VALUE!</v>
      </c>
      <c r="B3206" s="6" t="str">
        <f>IFERROR(IF(Table1[[#This Row],[Multi-lens? 1]]="No", 1, IF(Table1[[#This Row],[Multi-lens? 1]]="Dual", 2, IF(Table1[[#This Row],[Multi-lens? 1]]="Quad", 4, ""))),"")</f>
        <v/>
      </c>
      <c r="C3206" s="6" t="e">
        <f t="shared" si="300"/>
        <v>#VALUE!</v>
      </c>
      <c r="D3206" s="6" t="e">
        <f t="shared" si="301"/>
        <v>#VALUE!</v>
      </c>
      <c r="E3206" s="6" t="e">
        <f t="shared" si="302"/>
        <v>#VALUE!</v>
      </c>
      <c r="F3206" s="6" t="e">
        <f t="shared" si="303"/>
        <v>#VALUE!</v>
      </c>
      <c r="H3206" s="6" t="str">
        <f>IFERROR(IF(Table1[[#This Row],[Multi-lens? 1]]="No", 1, IF(Table1[[#This Row],[Multi-lens? 1]]="Dual", 2, IF(Table1[[#This Row],[Multi-lens? 1]]="Quad", 4, ""))),"")</f>
        <v/>
      </c>
      <c r="I3206" s="9" t="str">
        <f>IFERROR(Table1[[#This Row],[Name]],"")</f>
        <v/>
      </c>
      <c r="K3206" s="3" t="str">
        <f t="shared" si="304"/>
        <v/>
      </c>
      <c r="M3206" s="4" t="e">
        <f>IF(Table1[[#This Row],[Import to Gateway Calculator?]]="Yes",IFERROR(Table1[[#This Row],[Streaming Resolution '[MP']]],""),0)</f>
        <v>#VALUE!</v>
      </c>
      <c r="N3206" s="4" t="e">
        <f>IF(Table1[[#This Row],[Import to Gateway Calculator?]]="Yes",IFERROR(Table1[[#This Row],[Recording Resolution '[MP']]],""),0)</f>
        <v>#VALUE!</v>
      </c>
      <c r="O3206" s="4" t="e">
        <f>IF(Table1[[#This Row],[Import to Gateway Calculator?]]="Yes",IFERROR(Table1[[#This Row],[Frame Rate '[FPS'] 1]],""),0)</f>
        <v>#VALUE!</v>
      </c>
      <c r="P3206" s="4" t="e">
        <f>IF(Table1[[#This Row],[Import to Gateway Calculator?]]="Yes",IFERROR(Table1[[#This Row],[Days of Storage 1]],""),0)</f>
        <v>#VALUE!</v>
      </c>
    </row>
    <row r="3207" spans="1:16" x14ac:dyDescent="0.25">
      <c r="A3207" s="5" t="e">
        <f t="shared" ref="A3207:A3270" si="305">IF(D3207=0,"",K3207)</f>
        <v>#VALUE!</v>
      </c>
      <c r="B3207" s="6" t="str">
        <f>IFERROR(IF(Table1[[#This Row],[Multi-lens? 1]]="No", 1, IF(Table1[[#This Row],[Multi-lens? 1]]="Dual", 2, IF(Table1[[#This Row],[Multi-lens? 1]]="Quad", 4, ""))),"")</f>
        <v/>
      </c>
      <c r="C3207" s="6" t="e">
        <f t="shared" ref="C3207:C3270" si="306">M3207</f>
        <v>#VALUE!</v>
      </c>
      <c r="D3207" s="6" t="e">
        <f t="shared" ref="D3207:D3270" si="307">N3207</f>
        <v>#VALUE!</v>
      </c>
      <c r="E3207" s="6" t="e">
        <f t="shared" ref="E3207:E3270" si="308">O3207</f>
        <v>#VALUE!</v>
      </c>
      <c r="F3207" s="6" t="e">
        <f t="shared" ref="F3207:F3270" si="309">P3207</f>
        <v>#VALUE!</v>
      </c>
      <c r="H3207" s="6" t="str">
        <f>IFERROR(IF(Table1[[#This Row],[Multi-lens? 1]]="No", 1, IF(Table1[[#This Row],[Multi-lens? 1]]="Dual", 2, IF(Table1[[#This Row],[Multi-lens? 1]]="Quad", 4, ""))),"")</f>
        <v/>
      </c>
      <c r="I3207" s="9" t="str">
        <f>IFERROR(Table1[[#This Row],[Name]],"")</f>
        <v/>
      </c>
      <c r="K3207" s="3" t="str">
        <f t="shared" si="304"/>
        <v/>
      </c>
      <c r="M3207" s="4" t="e">
        <f>IF(Table1[[#This Row],[Import to Gateway Calculator?]]="Yes",IFERROR(Table1[[#This Row],[Streaming Resolution '[MP']]],""),0)</f>
        <v>#VALUE!</v>
      </c>
      <c r="N3207" s="4" t="e">
        <f>IF(Table1[[#This Row],[Import to Gateway Calculator?]]="Yes",IFERROR(Table1[[#This Row],[Recording Resolution '[MP']]],""),0)</f>
        <v>#VALUE!</v>
      </c>
      <c r="O3207" s="4" t="e">
        <f>IF(Table1[[#This Row],[Import to Gateway Calculator?]]="Yes",IFERROR(Table1[[#This Row],[Frame Rate '[FPS'] 1]],""),0)</f>
        <v>#VALUE!</v>
      </c>
      <c r="P3207" s="4" t="e">
        <f>IF(Table1[[#This Row],[Import to Gateway Calculator?]]="Yes",IFERROR(Table1[[#This Row],[Days of Storage 1]],""),0)</f>
        <v>#VALUE!</v>
      </c>
    </row>
    <row r="3208" spans="1:16" x14ac:dyDescent="0.25">
      <c r="A3208" s="5" t="e">
        <f t="shared" si="305"/>
        <v>#VALUE!</v>
      </c>
      <c r="B3208" s="6" t="str">
        <f>IFERROR(IF(Table1[[#This Row],[Multi-lens? 1]]="No", 1, IF(Table1[[#This Row],[Multi-lens? 1]]="Dual", 2, IF(Table1[[#This Row],[Multi-lens? 1]]="Quad", 4, ""))),"")</f>
        <v/>
      </c>
      <c r="C3208" s="6" t="e">
        <f t="shared" si="306"/>
        <v>#VALUE!</v>
      </c>
      <c r="D3208" s="6" t="e">
        <f t="shared" si="307"/>
        <v>#VALUE!</v>
      </c>
      <c r="E3208" s="6" t="e">
        <f t="shared" si="308"/>
        <v>#VALUE!</v>
      </c>
      <c r="F3208" s="6" t="e">
        <f t="shared" si="309"/>
        <v>#VALUE!</v>
      </c>
      <c r="H3208" s="6" t="str">
        <f>IFERROR(IF(Table1[[#This Row],[Multi-lens? 1]]="No", 1, IF(Table1[[#This Row],[Multi-lens? 1]]="Dual", 2, IF(Table1[[#This Row],[Multi-lens? 1]]="Quad", 4, ""))),"")</f>
        <v/>
      </c>
      <c r="I3208" s="9" t="str">
        <f>IFERROR(Table1[[#This Row],[Name]],"")</f>
        <v/>
      </c>
      <c r="K3208" s="3" t="str">
        <f t="shared" si="304"/>
        <v/>
      </c>
      <c r="M3208" s="4" t="e">
        <f>IF(Table1[[#This Row],[Import to Gateway Calculator?]]="Yes",IFERROR(Table1[[#This Row],[Streaming Resolution '[MP']]],""),0)</f>
        <v>#VALUE!</v>
      </c>
      <c r="N3208" s="4" t="e">
        <f>IF(Table1[[#This Row],[Import to Gateway Calculator?]]="Yes",IFERROR(Table1[[#This Row],[Recording Resolution '[MP']]],""),0)</f>
        <v>#VALUE!</v>
      </c>
      <c r="O3208" s="4" t="e">
        <f>IF(Table1[[#This Row],[Import to Gateway Calculator?]]="Yes",IFERROR(Table1[[#This Row],[Frame Rate '[FPS'] 1]],""),0)</f>
        <v>#VALUE!</v>
      </c>
      <c r="P3208" s="4" t="e">
        <f>IF(Table1[[#This Row],[Import to Gateway Calculator?]]="Yes",IFERROR(Table1[[#This Row],[Days of Storage 1]],""),0)</f>
        <v>#VALUE!</v>
      </c>
    </row>
    <row r="3209" spans="1:16" x14ac:dyDescent="0.25">
      <c r="A3209" s="5" t="e">
        <f t="shared" si="305"/>
        <v>#VALUE!</v>
      </c>
      <c r="B3209" s="6" t="str">
        <f>IFERROR(IF(Table1[[#This Row],[Multi-lens? 1]]="No", 1, IF(Table1[[#This Row],[Multi-lens? 1]]="Dual", 2, IF(Table1[[#This Row],[Multi-lens? 1]]="Quad", 4, ""))),"")</f>
        <v/>
      </c>
      <c r="C3209" s="6" t="e">
        <f t="shared" si="306"/>
        <v>#VALUE!</v>
      </c>
      <c r="D3209" s="6" t="e">
        <f t="shared" si="307"/>
        <v>#VALUE!</v>
      </c>
      <c r="E3209" s="6" t="e">
        <f t="shared" si="308"/>
        <v>#VALUE!</v>
      </c>
      <c r="F3209" s="6" t="e">
        <f t="shared" si="309"/>
        <v>#VALUE!</v>
      </c>
      <c r="H3209" s="6" t="str">
        <f>IFERROR(IF(Table1[[#This Row],[Multi-lens? 1]]="No", 1, IF(Table1[[#This Row],[Multi-lens? 1]]="Dual", 2, IF(Table1[[#This Row],[Multi-lens? 1]]="Quad", 4, ""))),"")</f>
        <v/>
      </c>
      <c r="I3209" s="9" t="str">
        <f>IFERROR(Table1[[#This Row],[Name]],"")</f>
        <v/>
      </c>
      <c r="K3209" s="3" t="str">
        <f t="shared" si="304"/>
        <v/>
      </c>
      <c r="M3209" s="4" t="e">
        <f>IF(Table1[[#This Row],[Import to Gateway Calculator?]]="Yes",IFERROR(Table1[[#This Row],[Streaming Resolution '[MP']]],""),0)</f>
        <v>#VALUE!</v>
      </c>
      <c r="N3209" s="4" t="e">
        <f>IF(Table1[[#This Row],[Import to Gateway Calculator?]]="Yes",IFERROR(Table1[[#This Row],[Recording Resolution '[MP']]],""),0)</f>
        <v>#VALUE!</v>
      </c>
      <c r="O3209" s="4" t="e">
        <f>IF(Table1[[#This Row],[Import to Gateway Calculator?]]="Yes",IFERROR(Table1[[#This Row],[Frame Rate '[FPS'] 1]],""),0)</f>
        <v>#VALUE!</v>
      </c>
      <c r="P3209" s="4" t="e">
        <f>IF(Table1[[#This Row],[Import to Gateway Calculator?]]="Yes",IFERROR(Table1[[#This Row],[Days of Storage 1]],""),0)</f>
        <v>#VALUE!</v>
      </c>
    </row>
    <row r="3210" spans="1:16" x14ac:dyDescent="0.25">
      <c r="A3210" s="5" t="e">
        <f t="shared" si="305"/>
        <v>#VALUE!</v>
      </c>
      <c r="B3210" s="6" t="str">
        <f>IFERROR(IF(Table1[[#This Row],[Multi-lens? 1]]="No", 1, IF(Table1[[#This Row],[Multi-lens? 1]]="Dual", 2, IF(Table1[[#This Row],[Multi-lens? 1]]="Quad", 4, ""))),"")</f>
        <v/>
      </c>
      <c r="C3210" s="6" t="e">
        <f t="shared" si="306"/>
        <v>#VALUE!</v>
      </c>
      <c r="D3210" s="6" t="e">
        <f t="shared" si="307"/>
        <v>#VALUE!</v>
      </c>
      <c r="E3210" s="6" t="e">
        <f t="shared" si="308"/>
        <v>#VALUE!</v>
      </c>
      <c r="F3210" s="6" t="e">
        <f t="shared" si="309"/>
        <v>#VALUE!</v>
      </c>
      <c r="H3210" s="6" t="str">
        <f>IFERROR(IF(Table1[[#This Row],[Multi-lens? 1]]="No", 1, IF(Table1[[#This Row],[Multi-lens? 1]]="Dual", 2, IF(Table1[[#This Row],[Multi-lens? 1]]="Quad", 4, ""))),"")</f>
        <v/>
      </c>
      <c r="I3210" s="9" t="str">
        <f>IFERROR(Table1[[#This Row],[Name]],"")</f>
        <v/>
      </c>
      <c r="K3210" s="3" t="str">
        <f t="shared" si="304"/>
        <v/>
      </c>
      <c r="M3210" s="4" t="e">
        <f>IF(Table1[[#This Row],[Import to Gateway Calculator?]]="Yes",IFERROR(Table1[[#This Row],[Streaming Resolution '[MP']]],""),0)</f>
        <v>#VALUE!</v>
      </c>
      <c r="N3210" s="4" t="e">
        <f>IF(Table1[[#This Row],[Import to Gateway Calculator?]]="Yes",IFERROR(Table1[[#This Row],[Recording Resolution '[MP']]],""),0)</f>
        <v>#VALUE!</v>
      </c>
      <c r="O3210" s="4" t="e">
        <f>IF(Table1[[#This Row],[Import to Gateway Calculator?]]="Yes",IFERROR(Table1[[#This Row],[Frame Rate '[FPS'] 1]],""),0)</f>
        <v>#VALUE!</v>
      </c>
      <c r="P3210" s="4" t="e">
        <f>IF(Table1[[#This Row],[Import to Gateway Calculator?]]="Yes",IFERROR(Table1[[#This Row],[Days of Storage 1]],""),0)</f>
        <v>#VALUE!</v>
      </c>
    </row>
    <row r="3211" spans="1:16" x14ac:dyDescent="0.25">
      <c r="A3211" s="5" t="e">
        <f t="shared" si="305"/>
        <v>#VALUE!</v>
      </c>
      <c r="B3211" s="6" t="str">
        <f>IFERROR(IF(Table1[[#This Row],[Multi-lens? 1]]="No", 1, IF(Table1[[#This Row],[Multi-lens? 1]]="Dual", 2, IF(Table1[[#This Row],[Multi-lens? 1]]="Quad", 4, ""))),"")</f>
        <v/>
      </c>
      <c r="C3211" s="6" t="e">
        <f t="shared" si="306"/>
        <v>#VALUE!</v>
      </c>
      <c r="D3211" s="6" t="e">
        <f t="shared" si="307"/>
        <v>#VALUE!</v>
      </c>
      <c r="E3211" s="6" t="e">
        <f t="shared" si="308"/>
        <v>#VALUE!</v>
      </c>
      <c r="F3211" s="6" t="e">
        <f t="shared" si="309"/>
        <v>#VALUE!</v>
      </c>
      <c r="H3211" s="6" t="str">
        <f>IFERROR(IF(Table1[[#This Row],[Multi-lens? 1]]="No", 1, IF(Table1[[#This Row],[Multi-lens? 1]]="Dual", 2, IF(Table1[[#This Row],[Multi-lens? 1]]="Quad", 4, ""))),"")</f>
        <v/>
      </c>
      <c r="I3211" s="9" t="str">
        <f>IFERROR(Table1[[#This Row],[Name]],"")</f>
        <v/>
      </c>
      <c r="K3211" s="3" t="str">
        <f t="shared" si="304"/>
        <v/>
      </c>
      <c r="M3211" s="4" t="e">
        <f>IF(Table1[[#This Row],[Import to Gateway Calculator?]]="Yes",IFERROR(Table1[[#This Row],[Streaming Resolution '[MP']]],""),0)</f>
        <v>#VALUE!</v>
      </c>
      <c r="N3211" s="4" t="e">
        <f>IF(Table1[[#This Row],[Import to Gateway Calculator?]]="Yes",IFERROR(Table1[[#This Row],[Recording Resolution '[MP']]],""),0)</f>
        <v>#VALUE!</v>
      </c>
      <c r="O3211" s="4" t="e">
        <f>IF(Table1[[#This Row],[Import to Gateway Calculator?]]="Yes",IFERROR(Table1[[#This Row],[Frame Rate '[FPS'] 1]],""),0)</f>
        <v>#VALUE!</v>
      </c>
      <c r="P3211" s="4" t="e">
        <f>IF(Table1[[#This Row],[Import to Gateway Calculator?]]="Yes",IFERROR(Table1[[#This Row],[Days of Storage 1]],""),0)</f>
        <v>#VALUE!</v>
      </c>
    </row>
    <row r="3212" spans="1:16" x14ac:dyDescent="0.25">
      <c r="A3212" s="5" t="e">
        <f t="shared" si="305"/>
        <v>#VALUE!</v>
      </c>
      <c r="B3212" s="6" t="str">
        <f>IFERROR(IF(Table1[[#This Row],[Multi-lens? 1]]="No", 1, IF(Table1[[#This Row],[Multi-lens? 1]]="Dual", 2, IF(Table1[[#This Row],[Multi-lens? 1]]="Quad", 4, ""))),"")</f>
        <v/>
      </c>
      <c r="C3212" s="6" t="e">
        <f t="shared" si="306"/>
        <v>#VALUE!</v>
      </c>
      <c r="D3212" s="6" t="e">
        <f t="shared" si="307"/>
        <v>#VALUE!</v>
      </c>
      <c r="E3212" s="6" t="e">
        <f t="shared" si="308"/>
        <v>#VALUE!</v>
      </c>
      <c r="F3212" s="6" t="e">
        <f t="shared" si="309"/>
        <v>#VALUE!</v>
      </c>
      <c r="H3212" s="6" t="str">
        <f>IFERROR(IF(Table1[[#This Row],[Multi-lens? 1]]="No", 1, IF(Table1[[#This Row],[Multi-lens? 1]]="Dual", 2, IF(Table1[[#This Row],[Multi-lens? 1]]="Quad", 4, ""))),"")</f>
        <v/>
      </c>
      <c r="I3212" s="9" t="str">
        <f>IFERROR(Table1[[#This Row],[Name]],"")</f>
        <v/>
      </c>
      <c r="K3212" s="3" t="str">
        <f t="shared" si="304"/>
        <v/>
      </c>
      <c r="M3212" s="4" t="e">
        <f>IF(Table1[[#This Row],[Import to Gateway Calculator?]]="Yes",IFERROR(Table1[[#This Row],[Streaming Resolution '[MP']]],""),0)</f>
        <v>#VALUE!</v>
      </c>
      <c r="N3212" s="4" t="e">
        <f>IF(Table1[[#This Row],[Import to Gateway Calculator?]]="Yes",IFERROR(Table1[[#This Row],[Recording Resolution '[MP']]],""),0)</f>
        <v>#VALUE!</v>
      </c>
      <c r="O3212" s="4" t="e">
        <f>IF(Table1[[#This Row],[Import to Gateway Calculator?]]="Yes",IFERROR(Table1[[#This Row],[Frame Rate '[FPS'] 1]],""),0)</f>
        <v>#VALUE!</v>
      </c>
      <c r="P3212" s="4" t="e">
        <f>IF(Table1[[#This Row],[Import to Gateway Calculator?]]="Yes",IFERROR(Table1[[#This Row],[Days of Storage 1]],""),0)</f>
        <v>#VALUE!</v>
      </c>
    </row>
    <row r="3213" spans="1:16" x14ac:dyDescent="0.25">
      <c r="A3213" s="5" t="e">
        <f t="shared" si="305"/>
        <v>#VALUE!</v>
      </c>
      <c r="B3213" s="6" t="str">
        <f>IFERROR(IF(Table1[[#This Row],[Multi-lens? 1]]="No", 1, IF(Table1[[#This Row],[Multi-lens? 1]]="Dual", 2, IF(Table1[[#This Row],[Multi-lens? 1]]="Quad", 4, ""))),"")</f>
        <v/>
      </c>
      <c r="C3213" s="6" t="e">
        <f t="shared" si="306"/>
        <v>#VALUE!</v>
      </c>
      <c r="D3213" s="6" t="e">
        <f t="shared" si="307"/>
        <v>#VALUE!</v>
      </c>
      <c r="E3213" s="6" t="e">
        <f t="shared" si="308"/>
        <v>#VALUE!</v>
      </c>
      <c r="F3213" s="6" t="e">
        <f t="shared" si="309"/>
        <v>#VALUE!</v>
      </c>
      <c r="H3213" s="6" t="str">
        <f>IFERROR(IF(Table1[[#This Row],[Multi-lens? 1]]="No", 1, IF(Table1[[#This Row],[Multi-lens? 1]]="Dual", 2, IF(Table1[[#This Row],[Multi-lens? 1]]="Quad", 4, ""))),"")</f>
        <v/>
      </c>
      <c r="I3213" s="9" t="str">
        <f>IFERROR(Table1[[#This Row],[Name]],"")</f>
        <v/>
      </c>
      <c r="K3213" s="3" t="str">
        <f t="shared" si="304"/>
        <v/>
      </c>
      <c r="M3213" s="4" t="e">
        <f>IF(Table1[[#This Row],[Import to Gateway Calculator?]]="Yes",IFERROR(Table1[[#This Row],[Streaming Resolution '[MP']]],""),0)</f>
        <v>#VALUE!</v>
      </c>
      <c r="N3213" s="4" t="e">
        <f>IF(Table1[[#This Row],[Import to Gateway Calculator?]]="Yes",IFERROR(Table1[[#This Row],[Recording Resolution '[MP']]],""),0)</f>
        <v>#VALUE!</v>
      </c>
      <c r="O3213" s="4" t="e">
        <f>IF(Table1[[#This Row],[Import to Gateway Calculator?]]="Yes",IFERROR(Table1[[#This Row],[Frame Rate '[FPS'] 1]],""),0)</f>
        <v>#VALUE!</v>
      </c>
      <c r="P3213" s="4" t="e">
        <f>IF(Table1[[#This Row],[Import to Gateway Calculator?]]="Yes",IFERROR(Table1[[#This Row],[Days of Storage 1]],""),0)</f>
        <v>#VALUE!</v>
      </c>
    </row>
    <row r="3214" spans="1:16" x14ac:dyDescent="0.25">
      <c r="A3214" s="5" t="e">
        <f t="shared" si="305"/>
        <v>#VALUE!</v>
      </c>
      <c r="B3214" s="6" t="str">
        <f>IFERROR(IF(Table1[[#This Row],[Multi-lens? 1]]="No", 1, IF(Table1[[#This Row],[Multi-lens? 1]]="Dual", 2, IF(Table1[[#This Row],[Multi-lens? 1]]="Quad", 4, ""))),"")</f>
        <v/>
      </c>
      <c r="C3214" s="6" t="e">
        <f t="shared" si="306"/>
        <v>#VALUE!</v>
      </c>
      <c r="D3214" s="6" t="e">
        <f t="shared" si="307"/>
        <v>#VALUE!</v>
      </c>
      <c r="E3214" s="6" t="e">
        <f t="shared" si="308"/>
        <v>#VALUE!</v>
      </c>
      <c r="F3214" s="6" t="e">
        <f t="shared" si="309"/>
        <v>#VALUE!</v>
      </c>
      <c r="H3214" s="6" t="str">
        <f>IFERROR(IF(Table1[[#This Row],[Multi-lens? 1]]="No", 1, IF(Table1[[#This Row],[Multi-lens? 1]]="Dual", 2, IF(Table1[[#This Row],[Multi-lens? 1]]="Quad", 4, ""))),"")</f>
        <v/>
      </c>
      <c r="I3214" s="9" t="str">
        <f>IFERROR(Table1[[#This Row],[Name]],"")</f>
        <v/>
      </c>
      <c r="K3214" s="3" t="str">
        <f t="shared" si="304"/>
        <v/>
      </c>
      <c r="M3214" s="4" t="e">
        <f>IF(Table1[[#This Row],[Import to Gateway Calculator?]]="Yes",IFERROR(Table1[[#This Row],[Streaming Resolution '[MP']]],""),0)</f>
        <v>#VALUE!</v>
      </c>
      <c r="N3214" s="4" t="e">
        <f>IF(Table1[[#This Row],[Import to Gateway Calculator?]]="Yes",IFERROR(Table1[[#This Row],[Recording Resolution '[MP']]],""),0)</f>
        <v>#VALUE!</v>
      </c>
      <c r="O3214" s="4" t="e">
        <f>IF(Table1[[#This Row],[Import to Gateway Calculator?]]="Yes",IFERROR(Table1[[#This Row],[Frame Rate '[FPS'] 1]],""),0)</f>
        <v>#VALUE!</v>
      </c>
      <c r="P3214" s="4" t="e">
        <f>IF(Table1[[#This Row],[Import to Gateway Calculator?]]="Yes",IFERROR(Table1[[#This Row],[Days of Storage 1]],""),0)</f>
        <v>#VALUE!</v>
      </c>
    </row>
    <row r="3215" spans="1:16" x14ac:dyDescent="0.25">
      <c r="A3215" s="5" t="e">
        <f t="shared" si="305"/>
        <v>#VALUE!</v>
      </c>
      <c r="B3215" s="6" t="str">
        <f>IFERROR(IF(Table1[[#This Row],[Multi-lens? 1]]="No", 1, IF(Table1[[#This Row],[Multi-lens? 1]]="Dual", 2, IF(Table1[[#This Row],[Multi-lens? 1]]="Quad", 4, ""))),"")</f>
        <v/>
      </c>
      <c r="C3215" s="6" t="e">
        <f t="shared" si="306"/>
        <v>#VALUE!</v>
      </c>
      <c r="D3215" s="6" t="e">
        <f t="shared" si="307"/>
        <v>#VALUE!</v>
      </c>
      <c r="E3215" s="6" t="e">
        <f t="shared" si="308"/>
        <v>#VALUE!</v>
      </c>
      <c r="F3215" s="6" t="e">
        <f t="shared" si="309"/>
        <v>#VALUE!</v>
      </c>
      <c r="H3215" s="6" t="str">
        <f>IFERROR(IF(Table1[[#This Row],[Multi-lens? 1]]="No", 1, IF(Table1[[#This Row],[Multi-lens? 1]]="Dual", 2, IF(Table1[[#This Row],[Multi-lens? 1]]="Quad", 4, ""))),"")</f>
        <v/>
      </c>
      <c r="I3215" s="9" t="str">
        <f>IFERROR(Table1[[#This Row],[Name]],"")</f>
        <v/>
      </c>
      <c r="K3215" s="3" t="str">
        <f t="shared" si="304"/>
        <v/>
      </c>
      <c r="M3215" s="4" t="e">
        <f>IF(Table1[[#This Row],[Import to Gateway Calculator?]]="Yes",IFERROR(Table1[[#This Row],[Streaming Resolution '[MP']]],""),0)</f>
        <v>#VALUE!</v>
      </c>
      <c r="N3215" s="4" t="e">
        <f>IF(Table1[[#This Row],[Import to Gateway Calculator?]]="Yes",IFERROR(Table1[[#This Row],[Recording Resolution '[MP']]],""),0)</f>
        <v>#VALUE!</v>
      </c>
      <c r="O3215" s="4" t="e">
        <f>IF(Table1[[#This Row],[Import to Gateway Calculator?]]="Yes",IFERROR(Table1[[#This Row],[Frame Rate '[FPS'] 1]],""),0)</f>
        <v>#VALUE!</v>
      </c>
      <c r="P3215" s="4" t="e">
        <f>IF(Table1[[#This Row],[Import to Gateway Calculator?]]="Yes",IFERROR(Table1[[#This Row],[Days of Storage 1]],""),0)</f>
        <v>#VALUE!</v>
      </c>
    </row>
    <row r="3216" spans="1:16" x14ac:dyDescent="0.25">
      <c r="A3216" s="5" t="e">
        <f t="shared" si="305"/>
        <v>#VALUE!</v>
      </c>
      <c r="B3216" s="6" t="str">
        <f>IFERROR(IF(Table1[[#This Row],[Multi-lens? 1]]="No", 1, IF(Table1[[#This Row],[Multi-lens? 1]]="Dual", 2, IF(Table1[[#This Row],[Multi-lens? 1]]="Quad", 4, ""))),"")</f>
        <v/>
      </c>
      <c r="C3216" s="6" t="e">
        <f t="shared" si="306"/>
        <v>#VALUE!</v>
      </c>
      <c r="D3216" s="6" t="e">
        <f t="shared" si="307"/>
        <v>#VALUE!</v>
      </c>
      <c r="E3216" s="6" t="e">
        <f t="shared" si="308"/>
        <v>#VALUE!</v>
      </c>
      <c r="F3216" s="6" t="e">
        <f t="shared" si="309"/>
        <v>#VALUE!</v>
      </c>
      <c r="H3216" s="6" t="str">
        <f>IFERROR(IF(Table1[[#This Row],[Multi-lens? 1]]="No", 1, IF(Table1[[#This Row],[Multi-lens? 1]]="Dual", 2, IF(Table1[[#This Row],[Multi-lens? 1]]="Quad", 4, ""))),"")</f>
        <v/>
      </c>
      <c r="I3216" s="9" t="str">
        <f>IFERROR(Table1[[#This Row],[Name]],"")</f>
        <v/>
      </c>
      <c r="K3216" s="3" t="str">
        <f t="shared" si="304"/>
        <v/>
      </c>
      <c r="M3216" s="4" t="e">
        <f>IF(Table1[[#This Row],[Import to Gateway Calculator?]]="Yes",IFERROR(Table1[[#This Row],[Streaming Resolution '[MP']]],""),0)</f>
        <v>#VALUE!</v>
      </c>
      <c r="N3216" s="4" t="e">
        <f>IF(Table1[[#This Row],[Import to Gateway Calculator?]]="Yes",IFERROR(Table1[[#This Row],[Recording Resolution '[MP']]],""),0)</f>
        <v>#VALUE!</v>
      </c>
      <c r="O3216" s="4" t="e">
        <f>IF(Table1[[#This Row],[Import to Gateway Calculator?]]="Yes",IFERROR(Table1[[#This Row],[Frame Rate '[FPS'] 1]],""),0)</f>
        <v>#VALUE!</v>
      </c>
      <c r="P3216" s="4" t="e">
        <f>IF(Table1[[#This Row],[Import to Gateway Calculator?]]="Yes",IFERROR(Table1[[#This Row],[Days of Storage 1]],""),0)</f>
        <v>#VALUE!</v>
      </c>
    </row>
    <row r="3217" spans="1:16" x14ac:dyDescent="0.25">
      <c r="A3217" s="5" t="e">
        <f t="shared" si="305"/>
        <v>#VALUE!</v>
      </c>
      <c r="B3217" s="6" t="str">
        <f>IFERROR(IF(Table1[[#This Row],[Multi-lens? 1]]="No", 1, IF(Table1[[#This Row],[Multi-lens? 1]]="Dual", 2, IF(Table1[[#This Row],[Multi-lens? 1]]="Quad", 4, ""))),"")</f>
        <v/>
      </c>
      <c r="C3217" s="6" t="e">
        <f t="shared" si="306"/>
        <v>#VALUE!</v>
      </c>
      <c r="D3217" s="6" t="e">
        <f t="shared" si="307"/>
        <v>#VALUE!</v>
      </c>
      <c r="E3217" s="6" t="e">
        <f t="shared" si="308"/>
        <v>#VALUE!</v>
      </c>
      <c r="F3217" s="6" t="e">
        <f t="shared" si="309"/>
        <v>#VALUE!</v>
      </c>
      <c r="H3217" s="6" t="str">
        <f>IFERROR(IF(Table1[[#This Row],[Multi-lens? 1]]="No", 1, IF(Table1[[#This Row],[Multi-lens? 1]]="Dual", 2, IF(Table1[[#This Row],[Multi-lens? 1]]="Quad", 4, ""))),"")</f>
        <v/>
      </c>
      <c r="I3217" s="9" t="str">
        <f>IFERROR(Table1[[#This Row],[Name]],"")</f>
        <v/>
      </c>
      <c r="K3217" s="3" t="str">
        <f t="shared" si="304"/>
        <v/>
      </c>
      <c r="M3217" s="4" t="e">
        <f>IF(Table1[[#This Row],[Import to Gateway Calculator?]]="Yes",IFERROR(Table1[[#This Row],[Streaming Resolution '[MP']]],""),0)</f>
        <v>#VALUE!</v>
      </c>
      <c r="N3217" s="4" t="e">
        <f>IF(Table1[[#This Row],[Import to Gateway Calculator?]]="Yes",IFERROR(Table1[[#This Row],[Recording Resolution '[MP']]],""),0)</f>
        <v>#VALUE!</v>
      </c>
      <c r="O3217" s="4" t="e">
        <f>IF(Table1[[#This Row],[Import to Gateway Calculator?]]="Yes",IFERROR(Table1[[#This Row],[Frame Rate '[FPS'] 1]],""),0)</f>
        <v>#VALUE!</v>
      </c>
      <c r="P3217" s="4" t="e">
        <f>IF(Table1[[#This Row],[Import to Gateway Calculator?]]="Yes",IFERROR(Table1[[#This Row],[Days of Storage 1]],""),0)</f>
        <v>#VALUE!</v>
      </c>
    </row>
    <row r="3218" spans="1:16" x14ac:dyDescent="0.25">
      <c r="A3218" s="5" t="e">
        <f t="shared" si="305"/>
        <v>#VALUE!</v>
      </c>
      <c r="B3218" s="6" t="str">
        <f>IFERROR(IF(Table1[[#This Row],[Multi-lens? 1]]="No", 1, IF(Table1[[#This Row],[Multi-lens? 1]]="Dual", 2, IF(Table1[[#This Row],[Multi-lens? 1]]="Quad", 4, ""))),"")</f>
        <v/>
      </c>
      <c r="C3218" s="6" t="e">
        <f t="shared" si="306"/>
        <v>#VALUE!</v>
      </c>
      <c r="D3218" s="6" t="e">
        <f t="shared" si="307"/>
        <v>#VALUE!</v>
      </c>
      <c r="E3218" s="6" t="e">
        <f t="shared" si="308"/>
        <v>#VALUE!</v>
      </c>
      <c r="F3218" s="6" t="e">
        <f t="shared" si="309"/>
        <v>#VALUE!</v>
      </c>
      <c r="H3218" s="6" t="str">
        <f>IFERROR(IF(Table1[[#This Row],[Multi-lens? 1]]="No", 1, IF(Table1[[#This Row],[Multi-lens? 1]]="Dual", 2, IF(Table1[[#This Row],[Multi-lens? 1]]="Quad", 4, ""))),"")</f>
        <v/>
      </c>
      <c r="I3218" s="9" t="str">
        <f>IFERROR(Table1[[#This Row],[Name]],"")</f>
        <v/>
      </c>
      <c r="K3218" s="3" t="str">
        <f t="shared" si="304"/>
        <v/>
      </c>
      <c r="M3218" s="4" t="e">
        <f>IF(Table1[[#This Row],[Import to Gateway Calculator?]]="Yes",IFERROR(Table1[[#This Row],[Streaming Resolution '[MP']]],""),0)</f>
        <v>#VALUE!</v>
      </c>
      <c r="N3218" s="4" t="e">
        <f>IF(Table1[[#This Row],[Import to Gateway Calculator?]]="Yes",IFERROR(Table1[[#This Row],[Recording Resolution '[MP']]],""),0)</f>
        <v>#VALUE!</v>
      </c>
      <c r="O3218" s="4" t="e">
        <f>IF(Table1[[#This Row],[Import to Gateway Calculator?]]="Yes",IFERROR(Table1[[#This Row],[Frame Rate '[FPS'] 1]],""),0)</f>
        <v>#VALUE!</v>
      </c>
      <c r="P3218" s="4" t="e">
        <f>IF(Table1[[#This Row],[Import to Gateway Calculator?]]="Yes",IFERROR(Table1[[#This Row],[Days of Storage 1]],""),0)</f>
        <v>#VALUE!</v>
      </c>
    </row>
    <row r="3219" spans="1:16" x14ac:dyDescent="0.25">
      <c r="A3219" s="5" t="e">
        <f t="shared" si="305"/>
        <v>#VALUE!</v>
      </c>
      <c r="B3219" s="6" t="str">
        <f>IFERROR(IF(Table1[[#This Row],[Multi-lens? 1]]="No", 1, IF(Table1[[#This Row],[Multi-lens? 1]]="Dual", 2, IF(Table1[[#This Row],[Multi-lens? 1]]="Quad", 4, ""))),"")</f>
        <v/>
      </c>
      <c r="C3219" s="6" t="e">
        <f t="shared" si="306"/>
        <v>#VALUE!</v>
      </c>
      <c r="D3219" s="6" t="e">
        <f t="shared" si="307"/>
        <v>#VALUE!</v>
      </c>
      <c r="E3219" s="6" t="e">
        <f t="shared" si="308"/>
        <v>#VALUE!</v>
      </c>
      <c r="F3219" s="6" t="e">
        <f t="shared" si="309"/>
        <v>#VALUE!</v>
      </c>
      <c r="H3219" s="6" t="str">
        <f>IFERROR(IF(Table1[[#This Row],[Multi-lens? 1]]="No", 1, IF(Table1[[#This Row],[Multi-lens? 1]]="Dual", 2, IF(Table1[[#This Row],[Multi-lens? 1]]="Quad", 4, ""))),"")</f>
        <v/>
      </c>
      <c r="I3219" s="9" t="str">
        <f>IFERROR(Table1[[#This Row],[Name]],"")</f>
        <v/>
      </c>
      <c r="K3219" s="3" t="str">
        <f t="shared" si="304"/>
        <v/>
      </c>
      <c r="M3219" s="4" t="e">
        <f>IF(Table1[[#This Row],[Import to Gateway Calculator?]]="Yes",IFERROR(Table1[[#This Row],[Streaming Resolution '[MP']]],""),0)</f>
        <v>#VALUE!</v>
      </c>
      <c r="N3219" s="4" t="e">
        <f>IF(Table1[[#This Row],[Import to Gateway Calculator?]]="Yes",IFERROR(Table1[[#This Row],[Recording Resolution '[MP']]],""),0)</f>
        <v>#VALUE!</v>
      </c>
      <c r="O3219" s="4" t="e">
        <f>IF(Table1[[#This Row],[Import to Gateway Calculator?]]="Yes",IFERROR(Table1[[#This Row],[Frame Rate '[FPS'] 1]],""),0)</f>
        <v>#VALUE!</v>
      </c>
      <c r="P3219" s="4" t="e">
        <f>IF(Table1[[#This Row],[Import to Gateway Calculator?]]="Yes",IFERROR(Table1[[#This Row],[Days of Storage 1]],""),0)</f>
        <v>#VALUE!</v>
      </c>
    </row>
    <row r="3220" spans="1:16" x14ac:dyDescent="0.25">
      <c r="A3220" s="5" t="e">
        <f t="shared" si="305"/>
        <v>#VALUE!</v>
      </c>
      <c r="B3220" s="6" t="str">
        <f>IFERROR(IF(Table1[[#This Row],[Multi-lens? 1]]="No", 1, IF(Table1[[#This Row],[Multi-lens? 1]]="Dual", 2, IF(Table1[[#This Row],[Multi-lens? 1]]="Quad", 4, ""))),"")</f>
        <v/>
      </c>
      <c r="C3220" s="6" t="e">
        <f t="shared" si="306"/>
        <v>#VALUE!</v>
      </c>
      <c r="D3220" s="6" t="e">
        <f t="shared" si="307"/>
        <v>#VALUE!</v>
      </c>
      <c r="E3220" s="6" t="e">
        <f t="shared" si="308"/>
        <v>#VALUE!</v>
      </c>
      <c r="F3220" s="6" t="e">
        <f t="shared" si="309"/>
        <v>#VALUE!</v>
      </c>
      <c r="H3220" s="6" t="str">
        <f>IFERROR(IF(Table1[[#This Row],[Multi-lens? 1]]="No", 1, IF(Table1[[#This Row],[Multi-lens? 1]]="Dual", 2, IF(Table1[[#This Row],[Multi-lens? 1]]="Quad", 4, ""))),"")</f>
        <v/>
      </c>
      <c r="I3220" s="9" t="str">
        <f>IFERROR(Table1[[#This Row],[Name]],"")</f>
        <v/>
      </c>
      <c r="K3220" s="3" t="str">
        <f t="shared" si="304"/>
        <v/>
      </c>
      <c r="M3220" s="4" t="e">
        <f>IF(Table1[[#This Row],[Import to Gateway Calculator?]]="Yes",IFERROR(Table1[[#This Row],[Streaming Resolution '[MP']]],""),0)</f>
        <v>#VALUE!</v>
      </c>
      <c r="N3220" s="4" t="e">
        <f>IF(Table1[[#This Row],[Import to Gateway Calculator?]]="Yes",IFERROR(Table1[[#This Row],[Recording Resolution '[MP']]],""),0)</f>
        <v>#VALUE!</v>
      </c>
      <c r="O3220" s="4" t="e">
        <f>IF(Table1[[#This Row],[Import to Gateway Calculator?]]="Yes",IFERROR(Table1[[#This Row],[Frame Rate '[FPS'] 1]],""),0)</f>
        <v>#VALUE!</v>
      </c>
      <c r="P3220" s="4" t="e">
        <f>IF(Table1[[#This Row],[Import to Gateway Calculator?]]="Yes",IFERROR(Table1[[#This Row],[Days of Storage 1]],""),0)</f>
        <v>#VALUE!</v>
      </c>
    </row>
    <row r="3221" spans="1:16" x14ac:dyDescent="0.25">
      <c r="A3221" s="5" t="e">
        <f t="shared" si="305"/>
        <v>#VALUE!</v>
      </c>
      <c r="B3221" s="6" t="str">
        <f>IFERROR(IF(Table1[[#This Row],[Multi-lens? 1]]="No", 1, IF(Table1[[#This Row],[Multi-lens? 1]]="Dual", 2, IF(Table1[[#This Row],[Multi-lens? 1]]="Quad", 4, ""))),"")</f>
        <v/>
      </c>
      <c r="C3221" s="6" t="e">
        <f t="shared" si="306"/>
        <v>#VALUE!</v>
      </c>
      <c r="D3221" s="6" t="e">
        <f t="shared" si="307"/>
        <v>#VALUE!</v>
      </c>
      <c r="E3221" s="6" t="e">
        <f t="shared" si="308"/>
        <v>#VALUE!</v>
      </c>
      <c r="F3221" s="6" t="e">
        <f t="shared" si="309"/>
        <v>#VALUE!</v>
      </c>
      <c r="H3221" s="6" t="str">
        <f>IFERROR(IF(Table1[[#This Row],[Multi-lens? 1]]="No", 1, IF(Table1[[#This Row],[Multi-lens? 1]]="Dual", 2, IF(Table1[[#This Row],[Multi-lens? 1]]="Quad", 4, ""))),"")</f>
        <v/>
      </c>
      <c r="I3221" s="9" t="str">
        <f>IFERROR(Table1[[#This Row],[Name]],"")</f>
        <v/>
      </c>
      <c r="K3221" s="3" t="str">
        <f t="shared" si="304"/>
        <v/>
      </c>
      <c r="M3221" s="4" t="e">
        <f>IF(Table1[[#This Row],[Import to Gateway Calculator?]]="Yes",IFERROR(Table1[[#This Row],[Streaming Resolution '[MP']]],""),0)</f>
        <v>#VALUE!</v>
      </c>
      <c r="N3221" s="4" t="e">
        <f>IF(Table1[[#This Row],[Import to Gateway Calculator?]]="Yes",IFERROR(Table1[[#This Row],[Recording Resolution '[MP']]],""),0)</f>
        <v>#VALUE!</v>
      </c>
      <c r="O3221" s="4" t="e">
        <f>IF(Table1[[#This Row],[Import to Gateway Calculator?]]="Yes",IFERROR(Table1[[#This Row],[Frame Rate '[FPS'] 1]],""),0)</f>
        <v>#VALUE!</v>
      </c>
      <c r="P3221" s="4" t="e">
        <f>IF(Table1[[#This Row],[Import to Gateway Calculator?]]="Yes",IFERROR(Table1[[#This Row],[Days of Storage 1]],""),0)</f>
        <v>#VALUE!</v>
      </c>
    </row>
    <row r="3222" spans="1:16" x14ac:dyDescent="0.25">
      <c r="A3222" s="5" t="e">
        <f t="shared" si="305"/>
        <v>#VALUE!</v>
      </c>
      <c r="B3222" s="6" t="str">
        <f>IFERROR(IF(Table1[[#This Row],[Multi-lens? 1]]="No", 1, IF(Table1[[#This Row],[Multi-lens? 1]]="Dual", 2, IF(Table1[[#This Row],[Multi-lens? 1]]="Quad", 4, ""))),"")</f>
        <v/>
      </c>
      <c r="C3222" s="6" t="e">
        <f t="shared" si="306"/>
        <v>#VALUE!</v>
      </c>
      <c r="D3222" s="6" t="e">
        <f t="shared" si="307"/>
        <v>#VALUE!</v>
      </c>
      <c r="E3222" s="6" t="e">
        <f t="shared" si="308"/>
        <v>#VALUE!</v>
      </c>
      <c r="F3222" s="6" t="e">
        <f t="shared" si="309"/>
        <v>#VALUE!</v>
      </c>
      <c r="H3222" s="6" t="str">
        <f>IFERROR(IF(Table1[[#This Row],[Multi-lens? 1]]="No", 1, IF(Table1[[#This Row],[Multi-lens? 1]]="Dual", 2, IF(Table1[[#This Row],[Multi-lens? 1]]="Quad", 4, ""))),"")</f>
        <v/>
      </c>
      <c r="I3222" s="9" t="str">
        <f>IFERROR(Table1[[#This Row],[Name]],"")</f>
        <v/>
      </c>
      <c r="K3222" s="3" t="str">
        <f t="shared" si="304"/>
        <v/>
      </c>
      <c r="M3222" s="4" t="e">
        <f>IF(Table1[[#This Row],[Import to Gateway Calculator?]]="Yes",IFERROR(Table1[[#This Row],[Streaming Resolution '[MP']]],""),0)</f>
        <v>#VALUE!</v>
      </c>
      <c r="N3222" s="4" t="e">
        <f>IF(Table1[[#This Row],[Import to Gateway Calculator?]]="Yes",IFERROR(Table1[[#This Row],[Recording Resolution '[MP']]],""),0)</f>
        <v>#VALUE!</v>
      </c>
      <c r="O3222" s="4" t="e">
        <f>IF(Table1[[#This Row],[Import to Gateway Calculator?]]="Yes",IFERROR(Table1[[#This Row],[Frame Rate '[FPS'] 1]],""),0)</f>
        <v>#VALUE!</v>
      </c>
      <c r="P3222" s="4" t="e">
        <f>IF(Table1[[#This Row],[Import to Gateway Calculator?]]="Yes",IFERROR(Table1[[#This Row],[Days of Storage 1]],""),0)</f>
        <v>#VALUE!</v>
      </c>
    </row>
    <row r="3223" spans="1:16" x14ac:dyDescent="0.25">
      <c r="A3223" s="5" t="e">
        <f t="shared" si="305"/>
        <v>#VALUE!</v>
      </c>
      <c r="B3223" s="6" t="str">
        <f>IFERROR(IF(Table1[[#This Row],[Multi-lens? 1]]="No", 1, IF(Table1[[#This Row],[Multi-lens? 1]]="Dual", 2, IF(Table1[[#This Row],[Multi-lens? 1]]="Quad", 4, ""))),"")</f>
        <v/>
      </c>
      <c r="C3223" s="6" t="e">
        <f t="shared" si="306"/>
        <v>#VALUE!</v>
      </c>
      <c r="D3223" s="6" t="e">
        <f t="shared" si="307"/>
        <v>#VALUE!</v>
      </c>
      <c r="E3223" s="6" t="e">
        <f t="shared" si="308"/>
        <v>#VALUE!</v>
      </c>
      <c r="F3223" s="6" t="e">
        <f t="shared" si="309"/>
        <v>#VALUE!</v>
      </c>
      <c r="H3223" s="6" t="str">
        <f>IFERROR(IF(Table1[[#This Row],[Multi-lens? 1]]="No", 1, IF(Table1[[#This Row],[Multi-lens? 1]]="Dual", 2, IF(Table1[[#This Row],[Multi-lens? 1]]="Quad", 4, ""))),"")</f>
        <v/>
      </c>
      <c r="I3223" s="9" t="str">
        <f>IFERROR(Table1[[#This Row],[Name]],"")</f>
        <v/>
      </c>
      <c r="K3223" s="3" t="str">
        <f t="shared" si="304"/>
        <v/>
      </c>
      <c r="M3223" s="4" t="e">
        <f>IF(Table1[[#This Row],[Import to Gateway Calculator?]]="Yes",IFERROR(Table1[[#This Row],[Streaming Resolution '[MP']]],""),0)</f>
        <v>#VALUE!</v>
      </c>
      <c r="N3223" s="4" t="e">
        <f>IF(Table1[[#This Row],[Import to Gateway Calculator?]]="Yes",IFERROR(Table1[[#This Row],[Recording Resolution '[MP']]],""),0)</f>
        <v>#VALUE!</v>
      </c>
      <c r="O3223" s="4" t="e">
        <f>IF(Table1[[#This Row],[Import to Gateway Calculator?]]="Yes",IFERROR(Table1[[#This Row],[Frame Rate '[FPS'] 1]],""),0)</f>
        <v>#VALUE!</v>
      </c>
      <c r="P3223" s="4" t="e">
        <f>IF(Table1[[#This Row],[Import to Gateway Calculator?]]="Yes",IFERROR(Table1[[#This Row],[Days of Storage 1]],""),0)</f>
        <v>#VALUE!</v>
      </c>
    </row>
    <row r="3224" spans="1:16" x14ac:dyDescent="0.25">
      <c r="A3224" s="5" t="e">
        <f t="shared" si="305"/>
        <v>#VALUE!</v>
      </c>
      <c r="B3224" s="6" t="str">
        <f>IFERROR(IF(Table1[[#This Row],[Multi-lens? 1]]="No", 1, IF(Table1[[#This Row],[Multi-lens? 1]]="Dual", 2, IF(Table1[[#This Row],[Multi-lens? 1]]="Quad", 4, ""))),"")</f>
        <v/>
      </c>
      <c r="C3224" s="6" t="e">
        <f t="shared" si="306"/>
        <v>#VALUE!</v>
      </c>
      <c r="D3224" s="6" t="e">
        <f t="shared" si="307"/>
        <v>#VALUE!</v>
      </c>
      <c r="E3224" s="6" t="e">
        <f t="shared" si="308"/>
        <v>#VALUE!</v>
      </c>
      <c r="F3224" s="6" t="e">
        <f t="shared" si="309"/>
        <v>#VALUE!</v>
      </c>
      <c r="H3224" s="6" t="str">
        <f>IFERROR(IF(Table1[[#This Row],[Multi-lens? 1]]="No", 1, IF(Table1[[#This Row],[Multi-lens? 1]]="Dual", 2, IF(Table1[[#This Row],[Multi-lens? 1]]="Quad", 4, ""))),"")</f>
        <v/>
      </c>
      <c r="I3224" s="9" t="str">
        <f>IFERROR(Table1[[#This Row],[Name]],"")</f>
        <v/>
      </c>
      <c r="K3224" s="3" t="str">
        <f t="shared" si="304"/>
        <v/>
      </c>
      <c r="M3224" s="4" t="e">
        <f>IF(Table1[[#This Row],[Import to Gateway Calculator?]]="Yes",IFERROR(Table1[[#This Row],[Streaming Resolution '[MP']]],""),0)</f>
        <v>#VALUE!</v>
      </c>
      <c r="N3224" s="4" t="e">
        <f>IF(Table1[[#This Row],[Import to Gateway Calculator?]]="Yes",IFERROR(Table1[[#This Row],[Recording Resolution '[MP']]],""),0)</f>
        <v>#VALUE!</v>
      </c>
      <c r="O3224" s="4" t="e">
        <f>IF(Table1[[#This Row],[Import to Gateway Calculator?]]="Yes",IFERROR(Table1[[#This Row],[Frame Rate '[FPS'] 1]],""),0)</f>
        <v>#VALUE!</v>
      </c>
      <c r="P3224" s="4" t="e">
        <f>IF(Table1[[#This Row],[Import to Gateway Calculator?]]="Yes",IFERROR(Table1[[#This Row],[Days of Storage 1]],""),0)</f>
        <v>#VALUE!</v>
      </c>
    </row>
    <row r="3225" spans="1:16" x14ac:dyDescent="0.25">
      <c r="A3225" s="5" t="e">
        <f t="shared" si="305"/>
        <v>#VALUE!</v>
      </c>
      <c r="B3225" s="6" t="str">
        <f>IFERROR(IF(Table1[[#This Row],[Multi-lens? 1]]="No", 1, IF(Table1[[#This Row],[Multi-lens? 1]]="Dual", 2, IF(Table1[[#This Row],[Multi-lens? 1]]="Quad", 4, ""))),"")</f>
        <v/>
      </c>
      <c r="C3225" s="6" t="e">
        <f t="shared" si="306"/>
        <v>#VALUE!</v>
      </c>
      <c r="D3225" s="6" t="e">
        <f t="shared" si="307"/>
        <v>#VALUE!</v>
      </c>
      <c r="E3225" s="6" t="e">
        <f t="shared" si="308"/>
        <v>#VALUE!</v>
      </c>
      <c r="F3225" s="6" t="e">
        <f t="shared" si="309"/>
        <v>#VALUE!</v>
      </c>
      <c r="H3225" s="6" t="str">
        <f>IFERROR(IF(Table1[[#This Row],[Multi-lens? 1]]="No", 1, IF(Table1[[#This Row],[Multi-lens? 1]]="Dual", 2, IF(Table1[[#This Row],[Multi-lens? 1]]="Quad", 4, ""))),"")</f>
        <v/>
      </c>
      <c r="I3225" s="9" t="str">
        <f>IFERROR(Table1[[#This Row],[Name]],"")</f>
        <v/>
      </c>
      <c r="K3225" s="3" t="str">
        <f t="shared" si="304"/>
        <v/>
      </c>
      <c r="M3225" s="4" t="e">
        <f>IF(Table1[[#This Row],[Import to Gateway Calculator?]]="Yes",IFERROR(Table1[[#This Row],[Streaming Resolution '[MP']]],""),0)</f>
        <v>#VALUE!</v>
      </c>
      <c r="N3225" s="4" t="e">
        <f>IF(Table1[[#This Row],[Import to Gateway Calculator?]]="Yes",IFERROR(Table1[[#This Row],[Recording Resolution '[MP']]],""),0)</f>
        <v>#VALUE!</v>
      </c>
      <c r="O3225" s="4" t="e">
        <f>IF(Table1[[#This Row],[Import to Gateway Calculator?]]="Yes",IFERROR(Table1[[#This Row],[Frame Rate '[FPS'] 1]],""),0)</f>
        <v>#VALUE!</v>
      </c>
      <c r="P3225" s="4" t="e">
        <f>IF(Table1[[#This Row],[Import to Gateway Calculator?]]="Yes",IFERROR(Table1[[#This Row],[Days of Storage 1]],""),0)</f>
        <v>#VALUE!</v>
      </c>
    </row>
    <row r="3226" spans="1:16" x14ac:dyDescent="0.25">
      <c r="A3226" s="5" t="e">
        <f t="shared" si="305"/>
        <v>#VALUE!</v>
      </c>
      <c r="B3226" s="6" t="str">
        <f>IFERROR(IF(Table1[[#This Row],[Multi-lens? 1]]="No", 1, IF(Table1[[#This Row],[Multi-lens? 1]]="Dual", 2, IF(Table1[[#This Row],[Multi-lens? 1]]="Quad", 4, ""))),"")</f>
        <v/>
      </c>
      <c r="C3226" s="6" t="e">
        <f t="shared" si="306"/>
        <v>#VALUE!</v>
      </c>
      <c r="D3226" s="6" t="e">
        <f t="shared" si="307"/>
        <v>#VALUE!</v>
      </c>
      <c r="E3226" s="6" t="e">
        <f t="shared" si="308"/>
        <v>#VALUE!</v>
      </c>
      <c r="F3226" s="6" t="e">
        <f t="shared" si="309"/>
        <v>#VALUE!</v>
      </c>
      <c r="H3226" s="6" t="str">
        <f>IFERROR(IF(Table1[[#This Row],[Multi-lens? 1]]="No", 1, IF(Table1[[#This Row],[Multi-lens? 1]]="Dual", 2, IF(Table1[[#This Row],[Multi-lens? 1]]="Quad", 4, ""))),"")</f>
        <v/>
      </c>
      <c r="I3226" s="9" t="str">
        <f>IFERROR(Table1[[#This Row],[Name]],"")</f>
        <v/>
      </c>
      <c r="K3226" s="3" t="str">
        <f t="shared" si="304"/>
        <v/>
      </c>
      <c r="M3226" s="4" t="e">
        <f>IF(Table1[[#This Row],[Import to Gateway Calculator?]]="Yes",IFERROR(Table1[[#This Row],[Streaming Resolution '[MP']]],""),0)</f>
        <v>#VALUE!</v>
      </c>
      <c r="N3226" s="4" t="e">
        <f>IF(Table1[[#This Row],[Import to Gateway Calculator?]]="Yes",IFERROR(Table1[[#This Row],[Recording Resolution '[MP']]],""),0)</f>
        <v>#VALUE!</v>
      </c>
      <c r="O3226" s="4" t="e">
        <f>IF(Table1[[#This Row],[Import to Gateway Calculator?]]="Yes",IFERROR(Table1[[#This Row],[Frame Rate '[FPS'] 1]],""),0)</f>
        <v>#VALUE!</v>
      </c>
      <c r="P3226" s="4" t="e">
        <f>IF(Table1[[#This Row],[Import to Gateway Calculator?]]="Yes",IFERROR(Table1[[#This Row],[Days of Storage 1]],""),0)</f>
        <v>#VALUE!</v>
      </c>
    </row>
    <row r="3227" spans="1:16" x14ac:dyDescent="0.25">
      <c r="A3227" s="5" t="e">
        <f t="shared" si="305"/>
        <v>#VALUE!</v>
      </c>
      <c r="B3227" s="6" t="str">
        <f>IFERROR(IF(Table1[[#This Row],[Multi-lens? 1]]="No", 1, IF(Table1[[#This Row],[Multi-lens? 1]]="Dual", 2, IF(Table1[[#This Row],[Multi-lens? 1]]="Quad", 4, ""))),"")</f>
        <v/>
      </c>
      <c r="C3227" s="6" t="e">
        <f t="shared" si="306"/>
        <v>#VALUE!</v>
      </c>
      <c r="D3227" s="6" t="e">
        <f t="shared" si="307"/>
        <v>#VALUE!</v>
      </c>
      <c r="E3227" s="6" t="e">
        <f t="shared" si="308"/>
        <v>#VALUE!</v>
      </c>
      <c r="F3227" s="6" t="e">
        <f t="shared" si="309"/>
        <v>#VALUE!</v>
      </c>
      <c r="H3227" s="6" t="str">
        <f>IFERROR(IF(Table1[[#This Row],[Multi-lens? 1]]="No", 1, IF(Table1[[#This Row],[Multi-lens? 1]]="Dual", 2, IF(Table1[[#This Row],[Multi-lens? 1]]="Quad", 4, ""))),"")</f>
        <v/>
      </c>
      <c r="I3227" s="9" t="str">
        <f>IFERROR(Table1[[#This Row],[Name]],"")</f>
        <v/>
      </c>
      <c r="K3227" s="3" t="str">
        <f t="shared" si="304"/>
        <v/>
      </c>
      <c r="M3227" s="4" t="e">
        <f>IF(Table1[[#This Row],[Import to Gateway Calculator?]]="Yes",IFERROR(Table1[[#This Row],[Streaming Resolution '[MP']]],""),0)</f>
        <v>#VALUE!</v>
      </c>
      <c r="N3227" s="4" t="e">
        <f>IF(Table1[[#This Row],[Import to Gateway Calculator?]]="Yes",IFERROR(Table1[[#This Row],[Recording Resolution '[MP']]],""),0)</f>
        <v>#VALUE!</v>
      </c>
      <c r="O3227" s="4" t="e">
        <f>IF(Table1[[#This Row],[Import to Gateway Calculator?]]="Yes",IFERROR(Table1[[#This Row],[Frame Rate '[FPS'] 1]],""),0)</f>
        <v>#VALUE!</v>
      </c>
      <c r="P3227" s="4" t="e">
        <f>IF(Table1[[#This Row],[Import to Gateway Calculator?]]="Yes",IFERROR(Table1[[#This Row],[Days of Storage 1]],""),0)</f>
        <v>#VALUE!</v>
      </c>
    </row>
    <row r="3228" spans="1:16" x14ac:dyDescent="0.25">
      <c r="A3228" s="5" t="e">
        <f t="shared" si="305"/>
        <v>#VALUE!</v>
      </c>
      <c r="B3228" s="6" t="str">
        <f>IFERROR(IF(Table1[[#This Row],[Multi-lens? 1]]="No", 1, IF(Table1[[#This Row],[Multi-lens? 1]]="Dual", 2, IF(Table1[[#This Row],[Multi-lens? 1]]="Quad", 4, ""))),"")</f>
        <v/>
      </c>
      <c r="C3228" s="6" t="e">
        <f t="shared" si="306"/>
        <v>#VALUE!</v>
      </c>
      <c r="D3228" s="6" t="e">
        <f t="shared" si="307"/>
        <v>#VALUE!</v>
      </c>
      <c r="E3228" s="6" t="e">
        <f t="shared" si="308"/>
        <v>#VALUE!</v>
      </c>
      <c r="F3228" s="6" t="e">
        <f t="shared" si="309"/>
        <v>#VALUE!</v>
      </c>
      <c r="H3228" s="6" t="str">
        <f>IFERROR(IF(Table1[[#This Row],[Multi-lens? 1]]="No", 1, IF(Table1[[#This Row],[Multi-lens? 1]]="Dual", 2, IF(Table1[[#This Row],[Multi-lens? 1]]="Quad", 4, ""))),"")</f>
        <v/>
      </c>
      <c r="I3228" s="9" t="str">
        <f>IFERROR(Table1[[#This Row],[Name]],"")</f>
        <v/>
      </c>
      <c r="K3228" s="3" t="str">
        <f t="shared" si="304"/>
        <v/>
      </c>
      <c r="M3228" s="4" t="e">
        <f>IF(Table1[[#This Row],[Import to Gateway Calculator?]]="Yes",IFERROR(Table1[[#This Row],[Streaming Resolution '[MP']]],""),0)</f>
        <v>#VALUE!</v>
      </c>
      <c r="N3228" s="4" t="e">
        <f>IF(Table1[[#This Row],[Import to Gateway Calculator?]]="Yes",IFERROR(Table1[[#This Row],[Recording Resolution '[MP']]],""),0)</f>
        <v>#VALUE!</v>
      </c>
      <c r="O3228" s="4" t="e">
        <f>IF(Table1[[#This Row],[Import to Gateway Calculator?]]="Yes",IFERROR(Table1[[#This Row],[Frame Rate '[FPS'] 1]],""),0)</f>
        <v>#VALUE!</v>
      </c>
      <c r="P3228" s="4" t="e">
        <f>IF(Table1[[#This Row],[Import to Gateway Calculator?]]="Yes",IFERROR(Table1[[#This Row],[Days of Storage 1]],""),0)</f>
        <v>#VALUE!</v>
      </c>
    </row>
    <row r="3229" spans="1:16" x14ac:dyDescent="0.25">
      <c r="A3229" s="5" t="e">
        <f t="shared" si="305"/>
        <v>#VALUE!</v>
      </c>
      <c r="B3229" s="6" t="str">
        <f>IFERROR(IF(Table1[[#This Row],[Multi-lens? 1]]="No", 1, IF(Table1[[#This Row],[Multi-lens? 1]]="Dual", 2, IF(Table1[[#This Row],[Multi-lens? 1]]="Quad", 4, ""))),"")</f>
        <v/>
      </c>
      <c r="C3229" s="6" t="e">
        <f t="shared" si="306"/>
        <v>#VALUE!</v>
      </c>
      <c r="D3229" s="6" t="e">
        <f t="shared" si="307"/>
        <v>#VALUE!</v>
      </c>
      <c r="E3229" s="6" t="e">
        <f t="shared" si="308"/>
        <v>#VALUE!</v>
      </c>
      <c r="F3229" s="6" t="e">
        <f t="shared" si="309"/>
        <v>#VALUE!</v>
      </c>
      <c r="H3229" s="6" t="str">
        <f>IFERROR(IF(Table1[[#This Row],[Multi-lens? 1]]="No", 1, IF(Table1[[#This Row],[Multi-lens? 1]]="Dual", 2, IF(Table1[[#This Row],[Multi-lens? 1]]="Quad", 4, ""))),"")</f>
        <v/>
      </c>
      <c r="I3229" s="9" t="str">
        <f>IFERROR(Table1[[#This Row],[Name]],"")</f>
        <v/>
      </c>
      <c r="K3229" s="3" t="str">
        <f t="shared" si="304"/>
        <v/>
      </c>
      <c r="M3229" s="4" t="e">
        <f>IF(Table1[[#This Row],[Import to Gateway Calculator?]]="Yes",IFERROR(Table1[[#This Row],[Streaming Resolution '[MP']]],""),0)</f>
        <v>#VALUE!</v>
      </c>
      <c r="N3229" s="4" t="e">
        <f>IF(Table1[[#This Row],[Import to Gateway Calculator?]]="Yes",IFERROR(Table1[[#This Row],[Recording Resolution '[MP']]],""),0)</f>
        <v>#VALUE!</v>
      </c>
      <c r="O3229" s="4" t="e">
        <f>IF(Table1[[#This Row],[Import to Gateway Calculator?]]="Yes",IFERROR(Table1[[#This Row],[Frame Rate '[FPS'] 1]],""),0)</f>
        <v>#VALUE!</v>
      </c>
      <c r="P3229" s="4" t="e">
        <f>IF(Table1[[#This Row],[Import to Gateway Calculator?]]="Yes",IFERROR(Table1[[#This Row],[Days of Storage 1]],""),0)</f>
        <v>#VALUE!</v>
      </c>
    </row>
    <row r="3230" spans="1:16" x14ac:dyDescent="0.25">
      <c r="A3230" s="5" t="e">
        <f t="shared" si="305"/>
        <v>#VALUE!</v>
      </c>
      <c r="B3230" s="6" t="str">
        <f>IFERROR(IF(Table1[[#This Row],[Multi-lens? 1]]="No", 1, IF(Table1[[#This Row],[Multi-lens? 1]]="Dual", 2, IF(Table1[[#This Row],[Multi-lens? 1]]="Quad", 4, ""))),"")</f>
        <v/>
      </c>
      <c r="C3230" s="6" t="e">
        <f t="shared" si="306"/>
        <v>#VALUE!</v>
      </c>
      <c r="D3230" s="6" t="e">
        <f t="shared" si="307"/>
        <v>#VALUE!</v>
      </c>
      <c r="E3230" s="6" t="e">
        <f t="shared" si="308"/>
        <v>#VALUE!</v>
      </c>
      <c r="F3230" s="6" t="e">
        <f t="shared" si="309"/>
        <v>#VALUE!</v>
      </c>
      <c r="H3230" s="6" t="str">
        <f>IFERROR(IF(Table1[[#This Row],[Multi-lens? 1]]="No", 1, IF(Table1[[#This Row],[Multi-lens? 1]]="Dual", 2, IF(Table1[[#This Row],[Multi-lens? 1]]="Quad", 4, ""))),"")</f>
        <v/>
      </c>
      <c r="I3230" s="9" t="str">
        <f>IFERROR(Table1[[#This Row],[Name]],"")</f>
        <v/>
      </c>
      <c r="K3230" s="3" t="str">
        <f t="shared" si="304"/>
        <v/>
      </c>
      <c r="M3230" s="4" t="e">
        <f>IF(Table1[[#This Row],[Import to Gateway Calculator?]]="Yes",IFERROR(Table1[[#This Row],[Streaming Resolution '[MP']]],""),0)</f>
        <v>#VALUE!</v>
      </c>
      <c r="N3230" s="4" t="e">
        <f>IF(Table1[[#This Row],[Import to Gateway Calculator?]]="Yes",IFERROR(Table1[[#This Row],[Recording Resolution '[MP']]],""),0)</f>
        <v>#VALUE!</v>
      </c>
      <c r="O3230" s="4" t="e">
        <f>IF(Table1[[#This Row],[Import to Gateway Calculator?]]="Yes",IFERROR(Table1[[#This Row],[Frame Rate '[FPS'] 1]],""),0)</f>
        <v>#VALUE!</v>
      </c>
      <c r="P3230" s="4" t="e">
        <f>IF(Table1[[#This Row],[Import to Gateway Calculator?]]="Yes",IFERROR(Table1[[#This Row],[Days of Storage 1]],""),0)</f>
        <v>#VALUE!</v>
      </c>
    </row>
    <row r="3231" spans="1:16" x14ac:dyDescent="0.25">
      <c r="A3231" s="5" t="e">
        <f t="shared" si="305"/>
        <v>#VALUE!</v>
      </c>
      <c r="B3231" s="6" t="str">
        <f>IFERROR(IF(Table1[[#This Row],[Multi-lens? 1]]="No", 1, IF(Table1[[#This Row],[Multi-lens? 1]]="Dual", 2, IF(Table1[[#This Row],[Multi-lens? 1]]="Quad", 4, ""))),"")</f>
        <v/>
      </c>
      <c r="C3231" s="6" t="e">
        <f t="shared" si="306"/>
        <v>#VALUE!</v>
      </c>
      <c r="D3231" s="6" t="e">
        <f t="shared" si="307"/>
        <v>#VALUE!</v>
      </c>
      <c r="E3231" s="6" t="e">
        <f t="shared" si="308"/>
        <v>#VALUE!</v>
      </c>
      <c r="F3231" s="6" t="e">
        <f t="shared" si="309"/>
        <v>#VALUE!</v>
      </c>
      <c r="H3231" s="6" t="str">
        <f>IFERROR(IF(Table1[[#This Row],[Multi-lens? 1]]="No", 1, IF(Table1[[#This Row],[Multi-lens? 1]]="Dual", 2, IF(Table1[[#This Row],[Multi-lens? 1]]="Quad", 4, ""))),"")</f>
        <v/>
      </c>
      <c r="I3231" s="9" t="str">
        <f>IFERROR(Table1[[#This Row],[Name]],"")</f>
        <v/>
      </c>
      <c r="K3231" s="3" t="str">
        <f t="shared" si="304"/>
        <v/>
      </c>
      <c r="M3231" s="4" t="e">
        <f>IF(Table1[[#This Row],[Import to Gateway Calculator?]]="Yes",IFERROR(Table1[[#This Row],[Streaming Resolution '[MP']]],""),0)</f>
        <v>#VALUE!</v>
      </c>
      <c r="N3231" s="4" t="e">
        <f>IF(Table1[[#This Row],[Import to Gateway Calculator?]]="Yes",IFERROR(Table1[[#This Row],[Recording Resolution '[MP']]],""),0)</f>
        <v>#VALUE!</v>
      </c>
      <c r="O3231" s="4" t="e">
        <f>IF(Table1[[#This Row],[Import to Gateway Calculator?]]="Yes",IFERROR(Table1[[#This Row],[Frame Rate '[FPS'] 1]],""),0)</f>
        <v>#VALUE!</v>
      </c>
      <c r="P3231" s="4" t="e">
        <f>IF(Table1[[#This Row],[Import to Gateway Calculator?]]="Yes",IFERROR(Table1[[#This Row],[Days of Storage 1]],""),0)</f>
        <v>#VALUE!</v>
      </c>
    </row>
    <row r="3232" spans="1:16" x14ac:dyDescent="0.25">
      <c r="A3232" s="5" t="e">
        <f t="shared" si="305"/>
        <v>#VALUE!</v>
      </c>
      <c r="B3232" s="6" t="str">
        <f>IFERROR(IF(Table1[[#This Row],[Multi-lens? 1]]="No", 1, IF(Table1[[#This Row],[Multi-lens? 1]]="Dual", 2, IF(Table1[[#This Row],[Multi-lens? 1]]="Quad", 4, ""))),"")</f>
        <v/>
      </c>
      <c r="C3232" s="6" t="e">
        <f t="shared" si="306"/>
        <v>#VALUE!</v>
      </c>
      <c r="D3232" s="6" t="e">
        <f t="shared" si="307"/>
        <v>#VALUE!</v>
      </c>
      <c r="E3232" s="6" t="e">
        <f t="shared" si="308"/>
        <v>#VALUE!</v>
      </c>
      <c r="F3232" s="6" t="e">
        <f t="shared" si="309"/>
        <v>#VALUE!</v>
      </c>
      <c r="H3232" s="6" t="str">
        <f>IFERROR(IF(Table1[[#This Row],[Multi-lens? 1]]="No", 1, IF(Table1[[#This Row],[Multi-lens? 1]]="Dual", 2, IF(Table1[[#This Row],[Multi-lens? 1]]="Quad", 4, ""))),"")</f>
        <v/>
      </c>
      <c r="I3232" s="9" t="str">
        <f>IFERROR(Table1[[#This Row],[Name]],"")</f>
        <v/>
      </c>
      <c r="K3232" s="3" t="str">
        <f t="shared" si="304"/>
        <v/>
      </c>
      <c r="M3232" s="4" t="e">
        <f>IF(Table1[[#This Row],[Import to Gateway Calculator?]]="Yes",IFERROR(Table1[[#This Row],[Streaming Resolution '[MP']]],""),0)</f>
        <v>#VALUE!</v>
      </c>
      <c r="N3232" s="4" t="e">
        <f>IF(Table1[[#This Row],[Import to Gateway Calculator?]]="Yes",IFERROR(Table1[[#This Row],[Recording Resolution '[MP']]],""),0)</f>
        <v>#VALUE!</v>
      </c>
      <c r="O3232" s="4" t="e">
        <f>IF(Table1[[#This Row],[Import to Gateway Calculator?]]="Yes",IFERROR(Table1[[#This Row],[Frame Rate '[FPS'] 1]],""),0)</f>
        <v>#VALUE!</v>
      </c>
      <c r="P3232" s="4" t="e">
        <f>IF(Table1[[#This Row],[Import to Gateway Calculator?]]="Yes",IFERROR(Table1[[#This Row],[Days of Storage 1]],""),0)</f>
        <v>#VALUE!</v>
      </c>
    </row>
    <row r="3233" spans="1:16" x14ac:dyDescent="0.25">
      <c r="A3233" s="5" t="e">
        <f t="shared" si="305"/>
        <v>#VALUE!</v>
      </c>
      <c r="B3233" s="6" t="str">
        <f>IFERROR(IF(Table1[[#This Row],[Multi-lens? 1]]="No", 1, IF(Table1[[#This Row],[Multi-lens? 1]]="Dual", 2, IF(Table1[[#This Row],[Multi-lens? 1]]="Quad", 4, ""))),"")</f>
        <v/>
      </c>
      <c r="C3233" s="6" t="e">
        <f t="shared" si="306"/>
        <v>#VALUE!</v>
      </c>
      <c r="D3233" s="6" t="e">
        <f t="shared" si="307"/>
        <v>#VALUE!</v>
      </c>
      <c r="E3233" s="6" t="e">
        <f t="shared" si="308"/>
        <v>#VALUE!</v>
      </c>
      <c r="F3233" s="6" t="e">
        <f t="shared" si="309"/>
        <v>#VALUE!</v>
      </c>
      <c r="H3233" s="6" t="str">
        <f>IFERROR(IF(Table1[[#This Row],[Multi-lens? 1]]="No", 1, IF(Table1[[#This Row],[Multi-lens? 1]]="Dual", 2, IF(Table1[[#This Row],[Multi-lens? 1]]="Quad", 4, ""))),"")</f>
        <v/>
      </c>
      <c r="I3233" s="9" t="str">
        <f>IFERROR(Table1[[#This Row],[Name]],"")</f>
        <v/>
      </c>
      <c r="K3233" s="3" t="str">
        <f t="shared" si="304"/>
        <v/>
      </c>
      <c r="M3233" s="4" t="e">
        <f>IF(Table1[[#This Row],[Import to Gateway Calculator?]]="Yes",IFERROR(Table1[[#This Row],[Streaming Resolution '[MP']]],""),0)</f>
        <v>#VALUE!</v>
      </c>
      <c r="N3233" s="4" t="e">
        <f>IF(Table1[[#This Row],[Import to Gateway Calculator?]]="Yes",IFERROR(Table1[[#This Row],[Recording Resolution '[MP']]],""),0)</f>
        <v>#VALUE!</v>
      </c>
      <c r="O3233" s="4" t="e">
        <f>IF(Table1[[#This Row],[Import to Gateway Calculator?]]="Yes",IFERROR(Table1[[#This Row],[Frame Rate '[FPS'] 1]],""),0)</f>
        <v>#VALUE!</v>
      </c>
      <c r="P3233" s="4" t="e">
        <f>IF(Table1[[#This Row],[Import to Gateway Calculator?]]="Yes",IFERROR(Table1[[#This Row],[Days of Storage 1]],""),0)</f>
        <v>#VALUE!</v>
      </c>
    </row>
    <row r="3234" spans="1:16" x14ac:dyDescent="0.25">
      <c r="A3234" s="5" t="e">
        <f t="shared" si="305"/>
        <v>#VALUE!</v>
      </c>
      <c r="B3234" s="6" t="str">
        <f>IFERROR(IF(Table1[[#This Row],[Multi-lens? 1]]="No", 1, IF(Table1[[#This Row],[Multi-lens? 1]]="Dual", 2, IF(Table1[[#This Row],[Multi-lens? 1]]="Quad", 4, ""))),"")</f>
        <v/>
      </c>
      <c r="C3234" s="6" t="e">
        <f t="shared" si="306"/>
        <v>#VALUE!</v>
      </c>
      <c r="D3234" s="6" t="e">
        <f t="shared" si="307"/>
        <v>#VALUE!</v>
      </c>
      <c r="E3234" s="6" t="e">
        <f t="shared" si="308"/>
        <v>#VALUE!</v>
      </c>
      <c r="F3234" s="6" t="e">
        <f t="shared" si="309"/>
        <v>#VALUE!</v>
      </c>
      <c r="H3234" s="6" t="str">
        <f>IFERROR(IF(Table1[[#This Row],[Multi-lens? 1]]="No", 1, IF(Table1[[#This Row],[Multi-lens? 1]]="Dual", 2, IF(Table1[[#This Row],[Multi-lens? 1]]="Quad", 4, ""))),"")</f>
        <v/>
      </c>
      <c r="I3234" s="9" t="str">
        <f>IFERROR(Table1[[#This Row],[Name]],"")</f>
        <v/>
      </c>
      <c r="K3234" s="3" t="str">
        <f t="shared" si="304"/>
        <v/>
      </c>
      <c r="M3234" s="4" t="e">
        <f>IF(Table1[[#This Row],[Import to Gateway Calculator?]]="Yes",IFERROR(Table1[[#This Row],[Streaming Resolution '[MP']]],""),0)</f>
        <v>#VALUE!</v>
      </c>
      <c r="N3234" s="4" t="e">
        <f>IF(Table1[[#This Row],[Import to Gateway Calculator?]]="Yes",IFERROR(Table1[[#This Row],[Recording Resolution '[MP']]],""),0)</f>
        <v>#VALUE!</v>
      </c>
      <c r="O3234" s="4" t="e">
        <f>IF(Table1[[#This Row],[Import to Gateway Calculator?]]="Yes",IFERROR(Table1[[#This Row],[Frame Rate '[FPS'] 1]],""),0)</f>
        <v>#VALUE!</v>
      </c>
      <c r="P3234" s="4" t="e">
        <f>IF(Table1[[#This Row],[Import to Gateway Calculator?]]="Yes",IFERROR(Table1[[#This Row],[Days of Storage 1]],""),0)</f>
        <v>#VALUE!</v>
      </c>
    </row>
    <row r="3235" spans="1:16" x14ac:dyDescent="0.25">
      <c r="A3235" s="5" t="e">
        <f t="shared" si="305"/>
        <v>#VALUE!</v>
      </c>
      <c r="B3235" s="6" t="str">
        <f>IFERROR(IF(Table1[[#This Row],[Multi-lens? 1]]="No", 1, IF(Table1[[#This Row],[Multi-lens? 1]]="Dual", 2, IF(Table1[[#This Row],[Multi-lens? 1]]="Quad", 4, ""))),"")</f>
        <v/>
      </c>
      <c r="C3235" s="6" t="e">
        <f t="shared" si="306"/>
        <v>#VALUE!</v>
      </c>
      <c r="D3235" s="6" t="e">
        <f t="shared" si="307"/>
        <v>#VALUE!</v>
      </c>
      <c r="E3235" s="6" t="e">
        <f t="shared" si="308"/>
        <v>#VALUE!</v>
      </c>
      <c r="F3235" s="6" t="e">
        <f t="shared" si="309"/>
        <v>#VALUE!</v>
      </c>
      <c r="H3235" s="6" t="str">
        <f>IFERROR(IF(Table1[[#This Row],[Multi-lens? 1]]="No", 1, IF(Table1[[#This Row],[Multi-lens? 1]]="Dual", 2, IF(Table1[[#This Row],[Multi-lens? 1]]="Quad", 4, ""))),"")</f>
        <v/>
      </c>
      <c r="I3235" s="9" t="str">
        <f>IFERROR(Table1[[#This Row],[Name]],"")</f>
        <v/>
      </c>
      <c r="K3235" s="3" t="str">
        <f t="shared" si="304"/>
        <v/>
      </c>
      <c r="M3235" s="4" t="e">
        <f>IF(Table1[[#This Row],[Import to Gateway Calculator?]]="Yes",IFERROR(Table1[[#This Row],[Streaming Resolution '[MP']]],""),0)</f>
        <v>#VALUE!</v>
      </c>
      <c r="N3235" s="4" t="e">
        <f>IF(Table1[[#This Row],[Import to Gateway Calculator?]]="Yes",IFERROR(Table1[[#This Row],[Recording Resolution '[MP']]],""),0)</f>
        <v>#VALUE!</v>
      </c>
      <c r="O3235" s="4" t="e">
        <f>IF(Table1[[#This Row],[Import to Gateway Calculator?]]="Yes",IFERROR(Table1[[#This Row],[Frame Rate '[FPS'] 1]],""),0)</f>
        <v>#VALUE!</v>
      </c>
      <c r="P3235" s="4" t="e">
        <f>IF(Table1[[#This Row],[Import to Gateway Calculator?]]="Yes",IFERROR(Table1[[#This Row],[Days of Storage 1]],""),0)</f>
        <v>#VALUE!</v>
      </c>
    </row>
    <row r="3236" spans="1:16" x14ac:dyDescent="0.25">
      <c r="A3236" s="5" t="e">
        <f t="shared" si="305"/>
        <v>#VALUE!</v>
      </c>
      <c r="B3236" s="6" t="str">
        <f>IFERROR(IF(Table1[[#This Row],[Multi-lens? 1]]="No", 1, IF(Table1[[#This Row],[Multi-lens? 1]]="Dual", 2, IF(Table1[[#This Row],[Multi-lens? 1]]="Quad", 4, ""))),"")</f>
        <v/>
      </c>
      <c r="C3236" s="6" t="e">
        <f t="shared" si="306"/>
        <v>#VALUE!</v>
      </c>
      <c r="D3236" s="6" t="e">
        <f t="shared" si="307"/>
        <v>#VALUE!</v>
      </c>
      <c r="E3236" s="6" t="e">
        <f t="shared" si="308"/>
        <v>#VALUE!</v>
      </c>
      <c r="F3236" s="6" t="e">
        <f t="shared" si="309"/>
        <v>#VALUE!</v>
      </c>
      <c r="H3236" s="6" t="str">
        <f>IFERROR(IF(Table1[[#This Row],[Multi-lens? 1]]="No", 1, IF(Table1[[#This Row],[Multi-lens? 1]]="Dual", 2, IF(Table1[[#This Row],[Multi-lens? 1]]="Quad", 4, ""))),"")</f>
        <v/>
      </c>
      <c r="I3236" s="9" t="str">
        <f>IFERROR(Table1[[#This Row],[Name]],"")</f>
        <v/>
      </c>
      <c r="K3236" s="3" t="str">
        <f t="shared" si="304"/>
        <v/>
      </c>
      <c r="M3236" s="4" t="e">
        <f>IF(Table1[[#This Row],[Import to Gateway Calculator?]]="Yes",IFERROR(Table1[[#This Row],[Streaming Resolution '[MP']]],""),0)</f>
        <v>#VALUE!</v>
      </c>
      <c r="N3236" s="4" t="e">
        <f>IF(Table1[[#This Row],[Import to Gateway Calculator?]]="Yes",IFERROR(Table1[[#This Row],[Recording Resolution '[MP']]],""),0)</f>
        <v>#VALUE!</v>
      </c>
      <c r="O3236" s="4" t="e">
        <f>IF(Table1[[#This Row],[Import to Gateway Calculator?]]="Yes",IFERROR(Table1[[#This Row],[Frame Rate '[FPS'] 1]],""),0)</f>
        <v>#VALUE!</v>
      </c>
      <c r="P3236" s="4" t="e">
        <f>IF(Table1[[#This Row],[Import to Gateway Calculator?]]="Yes",IFERROR(Table1[[#This Row],[Days of Storage 1]],""),0)</f>
        <v>#VALUE!</v>
      </c>
    </row>
    <row r="3237" spans="1:16" x14ac:dyDescent="0.25">
      <c r="A3237" s="5" t="e">
        <f t="shared" si="305"/>
        <v>#VALUE!</v>
      </c>
      <c r="B3237" s="6" t="str">
        <f>IFERROR(IF(Table1[[#This Row],[Multi-lens? 1]]="No", 1, IF(Table1[[#This Row],[Multi-lens? 1]]="Dual", 2, IF(Table1[[#This Row],[Multi-lens? 1]]="Quad", 4, ""))),"")</f>
        <v/>
      </c>
      <c r="C3237" s="6" t="e">
        <f t="shared" si="306"/>
        <v>#VALUE!</v>
      </c>
      <c r="D3237" s="6" t="e">
        <f t="shared" si="307"/>
        <v>#VALUE!</v>
      </c>
      <c r="E3237" s="6" t="e">
        <f t="shared" si="308"/>
        <v>#VALUE!</v>
      </c>
      <c r="F3237" s="6" t="e">
        <f t="shared" si="309"/>
        <v>#VALUE!</v>
      </c>
      <c r="H3237" s="6" t="str">
        <f>IFERROR(IF(Table1[[#This Row],[Multi-lens? 1]]="No", 1, IF(Table1[[#This Row],[Multi-lens? 1]]="Dual", 2, IF(Table1[[#This Row],[Multi-lens? 1]]="Quad", 4, ""))),"")</f>
        <v/>
      </c>
      <c r="I3237" s="9" t="str">
        <f>IFERROR(Table1[[#This Row],[Name]],"")</f>
        <v/>
      </c>
      <c r="K3237" s="3" t="str">
        <f t="shared" si="304"/>
        <v/>
      </c>
      <c r="M3237" s="4" t="e">
        <f>IF(Table1[[#This Row],[Import to Gateway Calculator?]]="Yes",IFERROR(Table1[[#This Row],[Streaming Resolution '[MP']]],""),0)</f>
        <v>#VALUE!</v>
      </c>
      <c r="N3237" s="4" t="e">
        <f>IF(Table1[[#This Row],[Import to Gateway Calculator?]]="Yes",IFERROR(Table1[[#This Row],[Recording Resolution '[MP']]],""),0)</f>
        <v>#VALUE!</v>
      </c>
      <c r="O3237" s="4" t="e">
        <f>IF(Table1[[#This Row],[Import to Gateway Calculator?]]="Yes",IFERROR(Table1[[#This Row],[Frame Rate '[FPS'] 1]],""),0)</f>
        <v>#VALUE!</v>
      </c>
      <c r="P3237" s="4" t="e">
        <f>IF(Table1[[#This Row],[Import to Gateway Calculator?]]="Yes",IFERROR(Table1[[#This Row],[Days of Storage 1]],""),0)</f>
        <v>#VALUE!</v>
      </c>
    </row>
    <row r="3238" spans="1:16" x14ac:dyDescent="0.25">
      <c r="A3238" s="5" t="e">
        <f t="shared" si="305"/>
        <v>#VALUE!</v>
      </c>
      <c r="B3238" s="6" t="str">
        <f>IFERROR(IF(Table1[[#This Row],[Multi-lens? 1]]="No", 1, IF(Table1[[#This Row],[Multi-lens? 1]]="Dual", 2, IF(Table1[[#This Row],[Multi-lens? 1]]="Quad", 4, ""))),"")</f>
        <v/>
      </c>
      <c r="C3238" s="6" t="e">
        <f t="shared" si="306"/>
        <v>#VALUE!</v>
      </c>
      <c r="D3238" s="6" t="e">
        <f t="shared" si="307"/>
        <v>#VALUE!</v>
      </c>
      <c r="E3238" s="6" t="e">
        <f t="shared" si="308"/>
        <v>#VALUE!</v>
      </c>
      <c r="F3238" s="6" t="e">
        <f t="shared" si="309"/>
        <v>#VALUE!</v>
      </c>
      <c r="H3238" s="6" t="str">
        <f>IFERROR(IF(Table1[[#This Row],[Multi-lens? 1]]="No", 1, IF(Table1[[#This Row],[Multi-lens? 1]]="Dual", 2, IF(Table1[[#This Row],[Multi-lens? 1]]="Quad", 4, ""))),"")</f>
        <v/>
      </c>
      <c r="I3238" s="9" t="str">
        <f>IFERROR(Table1[[#This Row],[Name]],"")</f>
        <v/>
      </c>
      <c r="K3238" s="3" t="str">
        <f t="shared" si="304"/>
        <v/>
      </c>
      <c r="M3238" s="4" t="e">
        <f>IF(Table1[[#This Row],[Import to Gateway Calculator?]]="Yes",IFERROR(Table1[[#This Row],[Streaming Resolution '[MP']]],""),0)</f>
        <v>#VALUE!</v>
      </c>
      <c r="N3238" s="4" t="e">
        <f>IF(Table1[[#This Row],[Import to Gateway Calculator?]]="Yes",IFERROR(Table1[[#This Row],[Recording Resolution '[MP']]],""),0)</f>
        <v>#VALUE!</v>
      </c>
      <c r="O3238" s="4" t="e">
        <f>IF(Table1[[#This Row],[Import to Gateway Calculator?]]="Yes",IFERROR(Table1[[#This Row],[Frame Rate '[FPS'] 1]],""),0)</f>
        <v>#VALUE!</v>
      </c>
      <c r="P3238" s="4" t="e">
        <f>IF(Table1[[#This Row],[Import to Gateway Calculator?]]="Yes",IFERROR(Table1[[#This Row],[Days of Storage 1]],""),0)</f>
        <v>#VALUE!</v>
      </c>
    </row>
    <row r="3239" spans="1:16" x14ac:dyDescent="0.25">
      <c r="A3239" s="5" t="e">
        <f t="shared" si="305"/>
        <v>#VALUE!</v>
      </c>
      <c r="B3239" s="6" t="str">
        <f>IFERROR(IF(Table1[[#This Row],[Multi-lens? 1]]="No", 1, IF(Table1[[#This Row],[Multi-lens? 1]]="Dual", 2, IF(Table1[[#This Row],[Multi-lens? 1]]="Quad", 4, ""))),"")</f>
        <v/>
      </c>
      <c r="C3239" s="6" t="e">
        <f t="shared" si="306"/>
        <v>#VALUE!</v>
      </c>
      <c r="D3239" s="6" t="e">
        <f t="shared" si="307"/>
        <v>#VALUE!</v>
      </c>
      <c r="E3239" s="6" t="e">
        <f t="shared" si="308"/>
        <v>#VALUE!</v>
      </c>
      <c r="F3239" s="6" t="e">
        <f t="shared" si="309"/>
        <v>#VALUE!</v>
      </c>
      <c r="H3239" s="6" t="str">
        <f>IFERROR(IF(Table1[[#This Row],[Multi-lens? 1]]="No", 1, IF(Table1[[#This Row],[Multi-lens? 1]]="Dual", 2, IF(Table1[[#This Row],[Multi-lens? 1]]="Quad", 4, ""))),"")</f>
        <v/>
      </c>
      <c r="I3239" s="9" t="str">
        <f>IFERROR(Table1[[#This Row],[Name]],"")</f>
        <v/>
      </c>
      <c r="K3239" s="3" t="str">
        <f t="shared" si="304"/>
        <v/>
      </c>
      <c r="M3239" s="4" t="e">
        <f>IF(Table1[[#This Row],[Import to Gateway Calculator?]]="Yes",IFERROR(Table1[[#This Row],[Streaming Resolution '[MP']]],""),0)</f>
        <v>#VALUE!</v>
      </c>
      <c r="N3239" s="4" t="e">
        <f>IF(Table1[[#This Row],[Import to Gateway Calculator?]]="Yes",IFERROR(Table1[[#This Row],[Recording Resolution '[MP']]],""),0)</f>
        <v>#VALUE!</v>
      </c>
      <c r="O3239" s="4" t="e">
        <f>IF(Table1[[#This Row],[Import to Gateway Calculator?]]="Yes",IFERROR(Table1[[#This Row],[Frame Rate '[FPS'] 1]],""),0)</f>
        <v>#VALUE!</v>
      </c>
      <c r="P3239" s="4" t="e">
        <f>IF(Table1[[#This Row],[Import to Gateway Calculator?]]="Yes",IFERROR(Table1[[#This Row],[Days of Storage 1]],""),0)</f>
        <v>#VALUE!</v>
      </c>
    </row>
    <row r="3240" spans="1:16" x14ac:dyDescent="0.25">
      <c r="A3240" s="5" t="e">
        <f t="shared" si="305"/>
        <v>#VALUE!</v>
      </c>
      <c r="B3240" s="6" t="str">
        <f>IFERROR(IF(Table1[[#This Row],[Multi-lens? 1]]="No", 1, IF(Table1[[#This Row],[Multi-lens? 1]]="Dual", 2, IF(Table1[[#This Row],[Multi-lens? 1]]="Quad", 4, ""))),"")</f>
        <v/>
      </c>
      <c r="C3240" s="6" t="e">
        <f t="shared" si="306"/>
        <v>#VALUE!</v>
      </c>
      <c r="D3240" s="6" t="e">
        <f t="shared" si="307"/>
        <v>#VALUE!</v>
      </c>
      <c r="E3240" s="6" t="e">
        <f t="shared" si="308"/>
        <v>#VALUE!</v>
      </c>
      <c r="F3240" s="6" t="e">
        <f t="shared" si="309"/>
        <v>#VALUE!</v>
      </c>
      <c r="H3240" s="6" t="str">
        <f>IFERROR(IF(Table1[[#This Row],[Multi-lens? 1]]="No", 1, IF(Table1[[#This Row],[Multi-lens? 1]]="Dual", 2, IF(Table1[[#This Row],[Multi-lens? 1]]="Quad", 4, ""))),"")</f>
        <v/>
      </c>
      <c r="I3240" s="9" t="str">
        <f>IFERROR(Table1[[#This Row],[Name]],"")</f>
        <v/>
      </c>
      <c r="K3240" s="3" t="str">
        <f t="shared" si="304"/>
        <v/>
      </c>
      <c r="M3240" s="4" t="e">
        <f>IF(Table1[[#This Row],[Import to Gateway Calculator?]]="Yes",IFERROR(Table1[[#This Row],[Streaming Resolution '[MP']]],""),0)</f>
        <v>#VALUE!</v>
      </c>
      <c r="N3240" s="4" t="e">
        <f>IF(Table1[[#This Row],[Import to Gateway Calculator?]]="Yes",IFERROR(Table1[[#This Row],[Recording Resolution '[MP']]],""),0)</f>
        <v>#VALUE!</v>
      </c>
      <c r="O3240" s="4" t="e">
        <f>IF(Table1[[#This Row],[Import to Gateway Calculator?]]="Yes",IFERROR(Table1[[#This Row],[Frame Rate '[FPS'] 1]],""),0)</f>
        <v>#VALUE!</v>
      </c>
      <c r="P3240" s="4" t="e">
        <f>IF(Table1[[#This Row],[Import to Gateway Calculator?]]="Yes",IFERROR(Table1[[#This Row],[Days of Storage 1]],""),0)</f>
        <v>#VALUE!</v>
      </c>
    </row>
    <row r="3241" spans="1:16" x14ac:dyDescent="0.25">
      <c r="A3241" s="5" t="e">
        <f t="shared" si="305"/>
        <v>#VALUE!</v>
      </c>
      <c r="B3241" s="6" t="str">
        <f>IFERROR(IF(Table1[[#This Row],[Multi-lens? 1]]="No", 1, IF(Table1[[#This Row],[Multi-lens? 1]]="Dual", 2, IF(Table1[[#This Row],[Multi-lens? 1]]="Quad", 4, ""))),"")</f>
        <v/>
      </c>
      <c r="C3241" s="6" t="e">
        <f t="shared" si="306"/>
        <v>#VALUE!</v>
      </c>
      <c r="D3241" s="6" t="e">
        <f t="shared" si="307"/>
        <v>#VALUE!</v>
      </c>
      <c r="E3241" s="6" t="e">
        <f t="shared" si="308"/>
        <v>#VALUE!</v>
      </c>
      <c r="F3241" s="6" t="e">
        <f t="shared" si="309"/>
        <v>#VALUE!</v>
      </c>
      <c r="H3241" s="6" t="str">
        <f>IFERROR(IF(Table1[[#This Row],[Multi-lens? 1]]="No", 1, IF(Table1[[#This Row],[Multi-lens? 1]]="Dual", 2, IF(Table1[[#This Row],[Multi-lens? 1]]="Quad", 4, ""))),"")</f>
        <v/>
      </c>
      <c r="I3241" s="9" t="str">
        <f>IFERROR(Table1[[#This Row],[Name]],"")</f>
        <v/>
      </c>
      <c r="K3241" s="3" t="str">
        <f t="shared" si="304"/>
        <v/>
      </c>
      <c r="M3241" s="4" t="e">
        <f>IF(Table1[[#This Row],[Import to Gateway Calculator?]]="Yes",IFERROR(Table1[[#This Row],[Streaming Resolution '[MP']]],""),0)</f>
        <v>#VALUE!</v>
      </c>
      <c r="N3241" s="4" t="e">
        <f>IF(Table1[[#This Row],[Import to Gateway Calculator?]]="Yes",IFERROR(Table1[[#This Row],[Recording Resolution '[MP']]],""),0)</f>
        <v>#VALUE!</v>
      </c>
      <c r="O3241" s="4" t="e">
        <f>IF(Table1[[#This Row],[Import to Gateway Calculator?]]="Yes",IFERROR(Table1[[#This Row],[Frame Rate '[FPS'] 1]],""),0)</f>
        <v>#VALUE!</v>
      </c>
      <c r="P3241" s="4" t="e">
        <f>IF(Table1[[#This Row],[Import to Gateway Calculator?]]="Yes",IFERROR(Table1[[#This Row],[Days of Storage 1]],""),0)</f>
        <v>#VALUE!</v>
      </c>
    </row>
    <row r="3242" spans="1:16" x14ac:dyDescent="0.25">
      <c r="A3242" s="5" t="e">
        <f t="shared" si="305"/>
        <v>#VALUE!</v>
      </c>
      <c r="B3242" s="6" t="str">
        <f>IFERROR(IF(Table1[[#This Row],[Multi-lens? 1]]="No", 1, IF(Table1[[#This Row],[Multi-lens? 1]]="Dual", 2, IF(Table1[[#This Row],[Multi-lens? 1]]="Quad", 4, ""))),"")</f>
        <v/>
      </c>
      <c r="C3242" s="6" t="e">
        <f t="shared" si="306"/>
        <v>#VALUE!</v>
      </c>
      <c r="D3242" s="6" t="e">
        <f t="shared" si="307"/>
        <v>#VALUE!</v>
      </c>
      <c r="E3242" s="6" t="e">
        <f t="shared" si="308"/>
        <v>#VALUE!</v>
      </c>
      <c r="F3242" s="6" t="e">
        <f t="shared" si="309"/>
        <v>#VALUE!</v>
      </c>
      <c r="H3242" s="6" t="str">
        <f>IFERROR(IF(Table1[[#This Row],[Multi-lens? 1]]="No", 1, IF(Table1[[#This Row],[Multi-lens? 1]]="Dual", 2, IF(Table1[[#This Row],[Multi-lens? 1]]="Quad", 4, ""))),"")</f>
        <v/>
      </c>
      <c r="I3242" s="9" t="str">
        <f>IFERROR(Table1[[#This Row],[Name]],"")</f>
        <v/>
      </c>
      <c r="K3242" s="3" t="str">
        <f t="shared" si="304"/>
        <v/>
      </c>
      <c r="M3242" s="4" t="e">
        <f>IF(Table1[[#This Row],[Import to Gateway Calculator?]]="Yes",IFERROR(Table1[[#This Row],[Streaming Resolution '[MP']]],""),0)</f>
        <v>#VALUE!</v>
      </c>
      <c r="N3242" s="4" t="e">
        <f>IF(Table1[[#This Row],[Import to Gateway Calculator?]]="Yes",IFERROR(Table1[[#This Row],[Recording Resolution '[MP']]],""),0)</f>
        <v>#VALUE!</v>
      </c>
      <c r="O3242" s="4" t="e">
        <f>IF(Table1[[#This Row],[Import to Gateway Calculator?]]="Yes",IFERROR(Table1[[#This Row],[Frame Rate '[FPS'] 1]],""),0)</f>
        <v>#VALUE!</v>
      </c>
      <c r="P3242" s="4" t="e">
        <f>IF(Table1[[#This Row],[Import to Gateway Calculator?]]="Yes",IFERROR(Table1[[#This Row],[Days of Storage 1]],""),0)</f>
        <v>#VALUE!</v>
      </c>
    </row>
    <row r="3243" spans="1:16" x14ac:dyDescent="0.25">
      <c r="A3243" s="5" t="e">
        <f t="shared" si="305"/>
        <v>#VALUE!</v>
      </c>
      <c r="B3243" s="6" t="str">
        <f>IFERROR(IF(Table1[[#This Row],[Multi-lens? 1]]="No", 1, IF(Table1[[#This Row],[Multi-lens? 1]]="Dual", 2, IF(Table1[[#This Row],[Multi-lens? 1]]="Quad", 4, ""))),"")</f>
        <v/>
      </c>
      <c r="C3243" s="6" t="e">
        <f t="shared" si="306"/>
        <v>#VALUE!</v>
      </c>
      <c r="D3243" s="6" t="e">
        <f t="shared" si="307"/>
        <v>#VALUE!</v>
      </c>
      <c r="E3243" s="6" t="e">
        <f t="shared" si="308"/>
        <v>#VALUE!</v>
      </c>
      <c r="F3243" s="6" t="e">
        <f t="shared" si="309"/>
        <v>#VALUE!</v>
      </c>
      <c r="H3243" s="6" t="str">
        <f>IFERROR(IF(Table1[[#This Row],[Multi-lens? 1]]="No", 1, IF(Table1[[#This Row],[Multi-lens? 1]]="Dual", 2, IF(Table1[[#This Row],[Multi-lens? 1]]="Quad", 4, ""))),"")</f>
        <v/>
      </c>
      <c r="I3243" s="9" t="str">
        <f>IFERROR(Table1[[#This Row],[Name]],"")</f>
        <v/>
      </c>
      <c r="K3243" s="3" t="str">
        <f t="shared" si="304"/>
        <v/>
      </c>
      <c r="M3243" s="4" t="e">
        <f>IF(Table1[[#This Row],[Import to Gateway Calculator?]]="Yes",IFERROR(Table1[[#This Row],[Streaming Resolution '[MP']]],""),0)</f>
        <v>#VALUE!</v>
      </c>
      <c r="N3243" s="4" t="e">
        <f>IF(Table1[[#This Row],[Import to Gateway Calculator?]]="Yes",IFERROR(Table1[[#This Row],[Recording Resolution '[MP']]],""),0)</f>
        <v>#VALUE!</v>
      </c>
      <c r="O3243" s="4" t="e">
        <f>IF(Table1[[#This Row],[Import to Gateway Calculator?]]="Yes",IFERROR(Table1[[#This Row],[Frame Rate '[FPS'] 1]],""),0)</f>
        <v>#VALUE!</v>
      </c>
      <c r="P3243" s="4" t="e">
        <f>IF(Table1[[#This Row],[Import to Gateway Calculator?]]="Yes",IFERROR(Table1[[#This Row],[Days of Storage 1]],""),0)</f>
        <v>#VALUE!</v>
      </c>
    </row>
    <row r="3244" spans="1:16" x14ac:dyDescent="0.25">
      <c r="A3244" s="5" t="e">
        <f t="shared" si="305"/>
        <v>#VALUE!</v>
      </c>
      <c r="B3244" s="6" t="str">
        <f>IFERROR(IF(Table1[[#This Row],[Multi-lens? 1]]="No", 1, IF(Table1[[#This Row],[Multi-lens? 1]]="Dual", 2, IF(Table1[[#This Row],[Multi-lens? 1]]="Quad", 4, ""))),"")</f>
        <v/>
      </c>
      <c r="C3244" s="6" t="e">
        <f t="shared" si="306"/>
        <v>#VALUE!</v>
      </c>
      <c r="D3244" s="6" t="e">
        <f t="shared" si="307"/>
        <v>#VALUE!</v>
      </c>
      <c r="E3244" s="6" t="e">
        <f t="shared" si="308"/>
        <v>#VALUE!</v>
      </c>
      <c r="F3244" s="6" t="e">
        <f t="shared" si="309"/>
        <v>#VALUE!</v>
      </c>
      <c r="H3244" s="6" t="str">
        <f>IFERROR(IF(Table1[[#This Row],[Multi-lens? 1]]="No", 1, IF(Table1[[#This Row],[Multi-lens? 1]]="Dual", 2, IF(Table1[[#This Row],[Multi-lens? 1]]="Quad", 4, ""))),"")</f>
        <v/>
      </c>
      <c r="I3244" s="9" t="str">
        <f>IFERROR(Table1[[#This Row],[Name]],"")</f>
        <v/>
      </c>
      <c r="K3244" s="3" t="str">
        <f t="shared" si="304"/>
        <v/>
      </c>
      <c r="M3244" s="4" t="e">
        <f>IF(Table1[[#This Row],[Import to Gateway Calculator?]]="Yes",IFERROR(Table1[[#This Row],[Streaming Resolution '[MP']]],""),0)</f>
        <v>#VALUE!</v>
      </c>
      <c r="N3244" s="4" t="e">
        <f>IF(Table1[[#This Row],[Import to Gateway Calculator?]]="Yes",IFERROR(Table1[[#This Row],[Recording Resolution '[MP']]],""),0)</f>
        <v>#VALUE!</v>
      </c>
      <c r="O3244" s="4" t="e">
        <f>IF(Table1[[#This Row],[Import to Gateway Calculator?]]="Yes",IFERROR(Table1[[#This Row],[Frame Rate '[FPS'] 1]],""),0)</f>
        <v>#VALUE!</v>
      </c>
      <c r="P3244" s="4" t="e">
        <f>IF(Table1[[#This Row],[Import to Gateway Calculator?]]="Yes",IFERROR(Table1[[#This Row],[Days of Storage 1]],""),0)</f>
        <v>#VALUE!</v>
      </c>
    </row>
    <row r="3245" spans="1:16" x14ac:dyDescent="0.25">
      <c r="A3245" s="5" t="e">
        <f t="shared" si="305"/>
        <v>#VALUE!</v>
      </c>
      <c r="B3245" s="6" t="str">
        <f>IFERROR(IF(Table1[[#This Row],[Multi-lens? 1]]="No", 1, IF(Table1[[#This Row],[Multi-lens? 1]]="Dual", 2, IF(Table1[[#This Row],[Multi-lens? 1]]="Quad", 4, ""))),"")</f>
        <v/>
      </c>
      <c r="C3245" s="6" t="e">
        <f t="shared" si="306"/>
        <v>#VALUE!</v>
      </c>
      <c r="D3245" s="6" t="e">
        <f t="shared" si="307"/>
        <v>#VALUE!</v>
      </c>
      <c r="E3245" s="6" t="e">
        <f t="shared" si="308"/>
        <v>#VALUE!</v>
      </c>
      <c r="F3245" s="6" t="e">
        <f t="shared" si="309"/>
        <v>#VALUE!</v>
      </c>
      <c r="H3245" s="6" t="str">
        <f>IFERROR(IF(Table1[[#This Row],[Multi-lens? 1]]="No", 1, IF(Table1[[#This Row],[Multi-lens? 1]]="Dual", 2, IF(Table1[[#This Row],[Multi-lens? 1]]="Quad", 4, ""))),"")</f>
        <v/>
      </c>
      <c r="I3245" s="9" t="str">
        <f>IFERROR(Table1[[#This Row],[Name]],"")</f>
        <v/>
      </c>
      <c r="K3245" s="3" t="str">
        <f t="shared" si="304"/>
        <v/>
      </c>
      <c r="M3245" s="4" t="e">
        <f>IF(Table1[[#This Row],[Import to Gateway Calculator?]]="Yes",IFERROR(Table1[[#This Row],[Streaming Resolution '[MP']]],""),0)</f>
        <v>#VALUE!</v>
      </c>
      <c r="N3245" s="4" t="e">
        <f>IF(Table1[[#This Row],[Import to Gateway Calculator?]]="Yes",IFERROR(Table1[[#This Row],[Recording Resolution '[MP']]],""),0)</f>
        <v>#VALUE!</v>
      </c>
      <c r="O3245" s="4" t="e">
        <f>IF(Table1[[#This Row],[Import to Gateway Calculator?]]="Yes",IFERROR(Table1[[#This Row],[Frame Rate '[FPS'] 1]],""),0)</f>
        <v>#VALUE!</v>
      </c>
      <c r="P3245" s="4" t="e">
        <f>IF(Table1[[#This Row],[Import to Gateway Calculator?]]="Yes",IFERROR(Table1[[#This Row],[Days of Storage 1]],""),0)</f>
        <v>#VALUE!</v>
      </c>
    </row>
    <row r="3246" spans="1:16" x14ac:dyDescent="0.25">
      <c r="A3246" s="5" t="e">
        <f t="shared" si="305"/>
        <v>#VALUE!</v>
      </c>
      <c r="B3246" s="6" t="str">
        <f>IFERROR(IF(Table1[[#This Row],[Multi-lens? 1]]="No", 1, IF(Table1[[#This Row],[Multi-lens? 1]]="Dual", 2, IF(Table1[[#This Row],[Multi-lens? 1]]="Quad", 4, ""))),"")</f>
        <v/>
      </c>
      <c r="C3246" s="6" t="e">
        <f t="shared" si="306"/>
        <v>#VALUE!</v>
      </c>
      <c r="D3246" s="6" t="e">
        <f t="shared" si="307"/>
        <v>#VALUE!</v>
      </c>
      <c r="E3246" s="6" t="e">
        <f t="shared" si="308"/>
        <v>#VALUE!</v>
      </c>
      <c r="F3246" s="6" t="e">
        <f t="shared" si="309"/>
        <v>#VALUE!</v>
      </c>
      <c r="H3246" s="6" t="str">
        <f>IFERROR(IF(Table1[[#This Row],[Multi-lens? 1]]="No", 1, IF(Table1[[#This Row],[Multi-lens? 1]]="Dual", 2, IF(Table1[[#This Row],[Multi-lens? 1]]="Quad", 4, ""))),"")</f>
        <v/>
      </c>
      <c r="I3246" s="9" t="str">
        <f>IFERROR(Table1[[#This Row],[Name]],"")</f>
        <v/>
      </c>
      <c r="K3246" s="3" t="str">
        <f t="shared" si="304"/>
        <v/>
      </c>
      <c r="M3246" s="4" t="e">
        <f>IF(Table1[[#This Row],[Import to Gateway Calculator?]]="Yes",IFERROR(Table1[[#This Row],[Streaming Resolution '[MP']]],""),0)</f>
        <v>#VALUE!</v>
      </c>
      <c r="N3246" s="4" t="e">
        <f>IF(Table1[[#This Row],[Import to Gateway Calculator?]]="Yes",IFERROR(Table1[[#This Row],[Recording Resolution '[MP']]],""),0)</f>
        <v>#VALUE!</v>
      </c>
      <c r="O3246" s="4" t="e">
        <f>IF(Table1[[#This Row],[Import to Gateway Calculator?]]="Yes",IFERROR(Table1[[#This Row],[Frame Rate '[FPS'] 1]],""),0)</f>
        <v>#VALUE!</v>
      </c>
      <c r="P3246" s="4" t="e">
        <f>IF(Table1[[#This Row],[Import to Gateway Calculator?]]="Yes",IFERROR(Table1[[#This Row],[Days of Storage 1]],""),0)</f>
        <v>#VALUE!</v>
      </c>
    </row>
    <row r="3247" spans="1:16" x14ac:dyDescent="0.25">
      <c r="A3247" s="5" t="e">
        <f t="shared" si="305"/>
        <v>#VALUE!</v>
      </c>
      <c r="B3247" s="6" t="str">
        <f>IFERROR(IF(Table1[[#This Row],[Multi-lens? 1]]="No", 1, IF(Table1[[#This Row],[Multi-lens? 1]]="Dual", 2, IF(Table1[[#This Row],[Multi-lens? 1]]="Quad", 4, ""))),"")</f>
        <v/>
      </c>
      <c r="C3247" s="6" t="e">
        <f t="shared" si="306"/>
        <v>#VALUE!</v>
      </c>
      <c r="D3247" s="6" t="e">
        <f t="shared" si="307"/>
        <v>#VALUE!</v>
      </c>
      <c r="E3247" s="6" t="e">
        <f t="shared" si="308"/>
        <v>#VALUE!</v>
      </c>
      <c r="F3247" s="6" t="e">
        <f t="shared" si="309"/>
        <v>#VALUE!</v>
      </c>
      <c r="H3247" s="6" t="str">
        <f>IFERROR(IF(Table1[[#This Row],[Multi-lens? 1]]="No", 1, IF(Table1[[#This Row],[Multi-lens? 1]]="Dual", 2, IF(Table1[[#This Row],[Multi-lens? 1]]="Quad", 4, ""))),"")</f>
        <v/>
      </c>
      <c r="I3247" s="9" t="str">
        <f>IFERROR(Table1[[#This Row],[Name]],"")</f>
        <v/>
      </c>
      <c r="K3247" s="3" t="str">
        <f t="shared" si="304"/>
        <v/>
      </c>
      <c r="M3247" s="4" t="e">
        <f>IF(Table1[[#This Row],[Import to Gateway Calculator?]]="Yes",IFERROR(Table1[[#This Row],[Streaming Resolution '[MP']]],""),0)</f>
        <v>#VALUE!</v>
      </c>
      <c r="N3247" s="4" t="e">
        <f>IF(Table1[[#This Row],[Import to Gateway Calculator?]]="Yes",IFERROR(Table1[[#This Row],[Recording Resolution '[MP']]],""),0)</f>
        <v>#VALUE!</v>
      </c>
      <c r="O3247" s="4" t="e">
        <f>IF(Table1[[#This Row],[Import to Gateway Calculator?]]="Yes",IFERROR(Table1[[#This Row],[Frame Rate '[FPS'] 1]],""),0)</f>
        <v>#VALUE!</v>
      </c>
      <c r="P3247" s="4" t="e">
        <f>IF(Table1[[#This Row],[Import to Gateway Calculator?]]="Yes",IFERROR(Table1[[#This Row],[Days of Storage 1]],""),0)</f>
        <v>#VALUE!</v>
      </c>
    </row>
    <row r="3248" spans="1:16" x14ac:dyDescent="0.25">
      <c r="A3248" s="5" t="e">
        <f t="shared" si="305"/>
        <v>#VALUE!</v>
      </c>
      <c r="B3248" s="6" t="str">
        <f>IFERROR(IF(Table1[[#This Row],[Multi-lens? 1]]="No", 1, IF(Table1[[#This Row],[Multi-lens? 1]]="Dual", 2, IF(Table1[[#This Row],[Multi-lens? 1]]="Quad", 4, ""))),"")</f>
        <v/>
      </c>
      <c r="C3248" s="6" t="e">
        <f t="shared" si="306"/>
        <v>#VALUE!</v>
      </c>
      <c r="D3248" s="6" t="e">
        <f t="shared" si="307"/>
        <v>#VALUE!</v>
      </c>
      <c r="E3248" s="6" t="e">
        <f t="shared" si="308"/>
        <v>#VALUE!</v>
      </c>
      <c r="F3248" s="6" t="e">
        <f t="shared" si="309"/>
        <v>#VALUE!</v>
      </c>
      <c r="H3248" s="6" t="str">
        <f>IFERROR(IF(Table1[[#This Row],[Multi-lens? 1]]="No", 1, IF(Table1[[#This Row],[Multi-lens? 1]]="Dual", 2, IF(Table1[[#This Row],[Multi-lens? 1]]="Quad", 4, ""))),"")</f>
        <v/>
      </c>
      <c r="I3248" s="9" t="str">
        <f>IFERROR(Table1[[#This Row],[Name]],"")</f>
        <v/>
      </c>
      <c r="K3248" s="3" t="str">
        <f t="shared" si="304"/>
        <v/>
      </c>
      <c r="M3248" s="4" t="e">
        <f>IF(Table1[[#This Row],[Import to Gateway Calculator?]]="Yes",IFERROR(Table1[[#This Row],[Streaming Resolution '[MP']]],""),0)</f>
        <v>#VALUE!</v>
      </c>
      <c r="N3248" s="4" t="e">
        <f>IF(Table1[[#This Row],[Import to Gateway Calculator?]]="Yes",IFERROR(Table1[[#This Row],[Recording Resolution '[MP']]],""),0)</f>
        <v>#VALUE!</v>
      </c>
      <c r="O3248" s="4" t="e">
        <f>IF(Table1[[#This Row],[Import to Gateway Calculator?]]="Yes",IFERROR(Table1[[#This Row],[Frame Rate '[FPS'] 1]],""),0)</f>
        <v>#VALUE!</v>
      </c>
      <c r="P3248" s="4" t="e">
        <f>IF(Table1[[#This Row],[Import to Gateway Calculator?]]="Yes",IFERROR(Table1[[#This Row],[Days of Storage 1]],""),0)</f>
        <v>#VALUE!</v>
      </c>
    </row>
    <row r="3249" spans="1:16" x14ac:dyDescent="0.25">
      <c r="A3249" s="5" t="e">
        <f t="shared" si="305"/>
        <v>#VALUE!</v>
      </c>
      <c r="B3249" s="6" t="str">
        <f>IFERROR(IF(Table1[[#This Row],[Multi-lens? 1]]="No", 1, IF(Table1[[#This Row],[Multi-lens? 1]]="Dual", 2, IF(Table1[[#This Row],[Multi-lens? 1]]="Quad", 4, ""))),"")</f>
        <v/>
      </c>
      <c r="C3249" s="6" t="e">
        <f t="shared" si="306"/>
        <v>#VALUE!</v>
      </c>
      <c r="D3249" s="6" t="e">
        <f t="shared" si="307"/>
        <v>#VALUE!</v>
      </c>
      <c r="E3249" s="6" t="e">
        <f t="shared" si="308"/>
        <v>#VALUE!</v>
      </c>
      <c r="F3249" s="6" t="e">
        <f t="shared" si="309"/>
        <v>#VALUE!</v>
      </c>
      <c r="H3249" s="6" t="str">
        <f>IFERROR(IF(Table1[[#This Row],[Multi-lens? 1]]="No", 1, IF(Table1[[#This Row],[Multi-lens? 1]]="Dual", 2, IF(Table1[[#This Row],[Multi-lens? 1]]="Quad", 4, ""))),"")</f>
        <v/>
      </c>
      <c r="I3249" s="9" t="str">
        <f>IFERROR(Table1[[#This Row],[Name]],"")</f>
        <v/>
      </c>
      <c r="K3249" s="3" t="str">
        <f t="shared" si="304"/>
        <v/>
      </c>
      <c r="M3249" s="4" t="e">
        <f>IF(Table1[[#This Row],[Import to Gateway Calculator?]]="Yes",IFERROR(Table1[[#This Row],[Streaming Resolution '[MP']]],""),0)</f>
        <v>#VALUE!</v>
      </c>
      <c r="N3249" s="4" t="e">
        <f>IF(Table1[[#This Row],[Import to Gateway Calculator?]]="Yes",IFERROR(Table1[[#This Row],[Recording Resolution '[MP']]],""),0)</f>
        <v>#VALUE!</v>
      </c>
      <c r="O3249" s="4" t="e">
        <f>IF(Table1[[#This Row],[Import to Gateway Calculator?]]="Yes",IFERROR(Table1[[#This Row],[Frame Rate '[FPS'] 1]],""),0)</f>
        <v>#VALUE!</v>
      </c>
      <c r="P3249" s="4" t="e">
        <f>IF(Table1[[#This Row],[Import to Gateway Calculator?]]="Yes",IFERROR(Table1[[#This Row],[Days of Storage 1]],""),0)</f>
        <v>#VALUE!</v>
      </c>
    </row>
    <row r="3250" spans="1:16" x14ac:dyDescent="0.25">
      <c r="A3250" s="5" t="e">
        <f t="shared" si="305"/>
        <v>#VALUE!</v>
      </c>
      <c r="B3250" s="6" t="str">
        <f>IFERROR(IF(Table1[[#This Row],[Multi-lens? 1]]="No", 1, IF(Table1[[#This Row],[Multi-lens? 1]]="Dual", 2, IF(Table1[[#This Row],[Multi-lens? 1]]="Quad", 4, ""))),"")</f>
        <v/>
      </c>
      <c r="C3250" s="6" t="e">
        <f t="shared" si="306"/>
        <v>#VALUE!</v>
      </c>
      <c r="D3250" s="6" t="e">
        <f t="shared" si="307"/>
        <v>#VALUE!</v>
      </c>
      <c r="E3250" s="6" t="e">
        <f t="shared" si="308"/>
        <v>#VALUE!</v>
      </c>
      <c r="F3250" s="6" t="e">
        <f t="shared" si="309"/>
        <v>#VALUE!</v>
      </c>
      <c r="H3250" s="6" t="str">
        <f>IFERROR(IF(Table1[[#This Row],[Multi-lens? 1]]="No", 1, IF(Table1[[#This Row],[Multi-lens? 1]]="Dual", 2, IF(Table1[[#This Row],[Multi-lens? 1]]="Quad", 4, ""))),"")</f>
        <v/>
      </c>
      <c r="I3250" s="9" t="str">
        <f>IFERROR(Table1[[#This Row],[Name]],"")</f>
        <v/>
      </c>
      <c r="K3250" s="3" t="str">
        <f t="shared" si="304"/>
        <v/>
      </c>
      <c r="M3250" s="4" t="e">
        <f>IF(Table1[[#This Row],[Import to Gateway Calculator?]]="Yes",IFERROR(Table1[[#This Row],[Streaming Resolution '[MP']]],""),0)</f>
        <v>#VALUE!</v>
      </c>
      <c r="N3250" s="4" t="e">
        <f>IF(Table1[[#This Row],[Import to Gateway Calculator?]]="Yes",IFERROR(Table1[[#This Row],[Recording Resolution '[MP']]],""),0)</f>
        <v>#VALUE!</v>
      </c>
      <c r="O3250" s="4" t="e">
        <f>IF(Table1[[#This Row],[Import to Gateway Calculator?]]="Yes",IFERROR(Table1[[#This Row],[Frame Rate '[FPS'] 1]],""),0)</f>
        <v>#VALUE!</v>
      </c>
      <c r="P3250" s="4" t="e">
        <f>IF(Table1[[#This Row],[Import to Gateway Calculator?]]="Yes",IFERROR(Table1[[#This Row],[Days of Storage 1]],""),0)</f>
        <v>#VALUE!</v>
      </c>
    </row>
    <row r="3251" spans="1:16" x14ac:dyDescent="0.25">
      <c r="A3251" s="5" t="e">
        <f t="shared" si="305"/>
        <v>#VALUE!</v>
      </c>
      <c r="B3251" s="6" t="str">
        <f>IFERROR(IF(Table1[[#This Row],[Multi-lens? 1]]="No", 1, IF(Table1[[#This Row],[Multi-lens? 1]]="Dual", 2, IF(Table1[[#This Row],[Multi-lens? 1]]="Quad", 4, ""))),"")</f>
        <v/>
      </c>
      <c r="C3251" s="6" t="e">
        <f t="shared" si="306"/>
        <v>#VALUE!</v>
      </c>
      <c r="D3251" s="6" t="e">
        <f t="shared" si="307"/>
        <v>#VALUE!</v>
      </c>
      <c r="E3251" s="6" t="e">
        <f t="shared" si="308"/>
        <v>#VALUE!</v>
      </c>
      <c r="F3251" s="6" t="e">
        <f t="shared" si="309"/>
        <v>#VALUE!</v>
      </c>
      <c r="H3251" s="6" t="str">
        <f>IFERROR(IF(Table1[[#This Row],[Multi-lens? 1]]="No", 1, IF(Table1[[#This Row],[Multi-lens? 1]]="Dual", 2, IF(Table1[[#This Row],[Multi-lens? 1]]="Quad", 4, ""))),"")</f>
        <v/>
      </c>
      <c r="I3251" s="9" t="str">
        <f>IFERROR(Table1[[#This Row],[Name]],"")</f>
        <v/>
      </c>
      <c r="K3251" s="3" t="str">
        <f t="shared" si="304"/>
        <v/>
      </c>
      <c r="M3251" s="4" t="e">
        <f>IF(Table1[[#This Row],[Import to Gateway Calculator?]]="Yes",IFERROR(Table1[[#This Row],[Streaming Resolution '[MP']]],""),0)</f>
        <v>#VALUE!</v>
      </c>
      <c r="N3251" s="4" t="e">
        <f>IF(Table1[[#This Row],[Import to Gateway Calculator?]]="Yes",IFERROR(Table1[[#This Row],[Recording Resolution '[MP']]],""),0)</f>
        <v>#VALUE!</v>
      </c>
      <c r="O3251" s="4" t="e">
        <f>IF(Table1[[#This Row],[Import to Gateway Calculator?]]="Yes",IFERROR(Table1[[#This Row],[Frame Rate '[FPS'] 1]],""),0)</f>
        <v>#VALUE!</v>
      </c>
      <c r="P3251" s="4" t="e">
        <f>IF(Table1[[#This Row],[Import to Gateway Calculator?]]="Yes",IFERROR(Table1[[#This Row],[Days of Storage 1]],""),0)</f>
        <v>#VALUE!</v>
      </c>
    </row>
    <row r="3252" spans="1:16" x14ac:dyDescent="0.25">
      <c r="A3252" s="5" t="e">
        <f t="shared" si="305"/>
        <v>#VALUE!</v>
      </c>
      <c r="B3252" s="6" t="str">
        <f>IFERROR(IF(Table1[[#This Row],[Multi-lens? 1]]="No", 1, IF(Table1[[#This Row],[Multi-lens? 1]]="Dual", 2, IF(Table1[[#This Row],[Multi-lens? 1]]="Quad", 4, ""))),"")</f>
        <v/>
      </c>
      <c r="C3252" s="6" t="e">
        <f t="shared" si="306"/>
        <v>#VALUE!</v>
      </c>
      <c r="D3252" s="6" t="e">
        <f t="shared" si="307"/>
        <v>#VALUE!</v>
      </c>
      <c r="E3252" s="6" t="e">
        <f t="shared" si="308"/>
        <v>#VALUE!</v>
      </c>
      <c r="F3252" s="6" t="e">
        <f t="shared" si="309"/>
        <v>#VALUE!</v>
      </c>
      <c r="H3252" s="6" t="str">
        <f>IFERROR(IF(Table1[[#This Row],[Multi-lens? 1]]="No", 1, IF(Table1[[#This Row],[Multi-lens? 1]]="Dual", 2, IF(Table1[[#This Row],[Multi-lens? 1]]="Quad", 4, ""))),"")</f>
        <v/>
      </c>
      <c r="I3252" s="9" t="str">
        <f>IFERROR(Table1[[#This Row],[Name]],"")</f>
        <v/>
      </c>
      <c r="K3252" s="3" t="str">
        <f t="shared" si="304"/>
        <v/>
      </c>
      <c r="M3252" s="4" t="e">
        <f>IF(Table1[[#This Row],[Import to Gateway Calculator?]]="Yes",IFERROR(Table1[[#This Row],[Streaming Resolution '[MP']]],""),0)</f>
        <v>#VALUE!</v>
      </c>
      <c r="N3252" s="4" t="e">
        <f>IF(Table1[[#This Row],[Import to Gateway Calculator?]]="Yes",IFERROR(Table1[[#This Row],[Recording Resolution '[MP']]],""),0)</f>
        <v>#VALUE!</v>
      </c>
      <c r="O3252" s="4" t="e">
        <f>IF(Table1[[#This Row],[Import to Gateway Calculator?]]="Yes",IFERROR(Table1[[#This Row],[Frame Rate '[FPS'] 1]],""),0)</f>
        <v>#VALUE!</v>
      </c>
      <c r="P3252" s="4" t="e">
        <f>IF(Table1[[#This Row],[Import to Gateway Calculator?]]="Yes",IFERROR(Table1[[#This Row],[Days of Storage 1]],""),0)</f>
        <v>#VALUE!</v>
      </c>
    </row>
    <row r="3253" spans="1:16" x14ac:dyDescent="0.25">
      <c r="A3253" s="5" t="e">
        <f t="shared" si="305"/>
        <v>#VALUE!</v>
      </c>
      <c r="B3253" s="6" t="str">
        <f>IFERROR(IF(Table1[[#This Row],[Multi-lens? 1]]="No", 1, IF(Table1[[#This Row],[Multi-lens? 1]]="Dual", 2, IF(Table1[[#This Row],[Multi-lens? 1]]="Quad", 4, ""))),"")</f>
        <v/>
      </c>
      <c r="C3253" s="6" t="e">
        <f t="shared" si="306"/>
        <v>#VALUE!</v>
      </c>
      <c r="D3253" s="6" t="e">
        <f t="shared" si="307"/>
        <v>#VALUE!</v>
      </c>
      <c r="E3253" s="6" t="e">
        <f t="shared" si="308"/>
        <v>#VALUE!</v>
      </c>
      <c r="F3253" s="6" t="e">
        <f t="shared" si="309"/>
        <v>#VALUE!</v>
      </c>
      <c r="H3253" s="6" t="str">
        <f>IFERROR(IF(Table1[[#This Row],[Multi-lens? 1]]="No", 1, IF(Table1[[#This Row],[Multi-lens? 1]]="Dual", 2, IF(Table1[[#This Row],[Multi-lens? 1]]="Quad", 4, ""))),"")</f>
        <v/>
      </c>
      <c r="I3253" s="9" t="str">
        <f>IFERROR(Table1[[#This Row],[Name]],"")</f>
        <v/>
      </c>
      <c r="K3253" s="3" t="str">
        <f t="shared" si="304"/>
        <v/>
      </c>
      <c r="M3253" s="4" t="e">
        <f>IF(Table1[[#This Row],[Import to Gateway Calculator?]]="Yes",IFERROR(Table1[[#This Row],[Streaming Resolution '[MP']]],""),0)</f>
        <v>#VALUE!</v>
      </c>
      <c r="N3253" s="4" t="e">
        <f>IF(Table1[[#This Row],[Import to Gateway Calculator?]]="Yes",IFERROR(Table1[[#This Row],[Recording Resolution '[MP']]],""),0)</f>
        <v>#VALUE!</v>
      </c>
      <c r="O3253" s="4" t="e">
        <f>IF(Table1[[#This Row],[Import to Gateway Calculator?]]="Yes",IFERROR(Table1[[#This Row],[Frame Rate '[FPS'] 1]],""),0)</f>
        <v>#VALUE!</v>
      </c>
      <c r="P3253" s="4" t="e">
        <f>IF(Table1[[#This Row],[Import to Gateway Calculator?]]="Yes",IFERROR(Table1[[#This Row],[Days of Storage 1]],""),0)</f>
        <v>#VALUE!</v>
      </c>
    </row>
    <row r="3254" spans="1:16" x14ac:dyDescent="0.25">
      <c r="A3254" s="5" t="e">
        <f t="shared" si="305"/>
        <v>#VALUE!</v>
      </c>
      <c r="B3254" s="6" t="str">
        <f>IFERROR(IF(Table1[[#This Row],[Multi-lens? 1]]="No", 1, IF(Table1[[#This Row],[Multi-lens? 1]]="Dual", 2, IF(Table1[[#This Row],[Multi-lens? 1]]="Quad", 4, ""))),"")</f>
        <v/>
      </c>
      <c r="C3254" s="6" t="e">
        <f t="shared" si="306"/>
        <v>#VALUE!</v>
      </c>
      <c r="D3254" s="6" t="e">
        <f t="shared" si="307"/>
        <v>#VALUE!</v>
      </c>
      <c r="E3254" s="6" t="e">
        <f t="shared" si="308"/>
        <v>#VALUE!</v>
      </c>
      <c r="F3254" s="6" t="e">
        <f t="shared" si="309"/>
        <v>#VALUE!</v>
      </c>
      <c r="H3254" s="6" t="str">
        <f>IFERROR(IF(Table1[[#This Row],[Multi-lens? 1]]="No", 1, IF(Table1[[#This Row],[Multi-lens? 1]]="Dual", 2, IF(Table1[[#This Row],[Multi-lens? 1]]="Quad", 4, ""))),"")</f>
        <v/>
      </c>
      <c r="I3254" s="9" t="str">
        <f>IFERROR(Table1[[#This Row],[Name]],"")</f>
        <v/>
      </c>
      <c r="K3254" s="3" t="str">
        <f t="shared" si="304"/>
        <v/>
      </c>
      <c r="M3254" s="4" t="e">
        <f>IF(Table1[[#This Row],[Import to Gateway Calculator?]]="Yes",IFERROR(Table1[[#This Row],[Streaming Resolution '[MP']]],""),0)</f>
        <v>#VALUE!</v>
      </c>
      <c r="N3254" s="4" t="e">
        <f>IF(Table1[[#This Row],[Import to Gateway Calculator?]]="Yes",IFERROR(Table1[[#This Row],[Recording Resolution '[MP']]],""),0)</f>
        <v>#VALUE!</v>
      </c>
      <c r="O3254" s="4" t="e">
        <f>IF(Table1[[#This Row],[Import to Gateway Calculator?]]="Yes",IFERROR(Table1[[#This Row],[Frame Rate '[FPS'] 1]],""),0)</f>
        <v>#VALUE!</v>
      </c>
      <c r="P3254" s="4" t="e">
        <f>IF(Table1[[#This Row],[Import to Gateway Calculator?]]="Yes",IFERROR(Table1[[#This Row],[Days of Storage 1]],""),0)</f>
        <v>#VALUE!</v>
      </c>
    </row>
    <row r="3255" spans="1:16" x14ac:dyDescent="0.25">
      <c r="A3255" s="5" t="e">
        <f t="shared" si="305"/>
        <v>#VALUE!</v>
      </c>
      <c r="B3255" s="6" t="str">
        <f>IFERROR(IF(Table1[[#This Row],[Multi-lens? 1]]="No", 1, IF(Table1[[#This Row],[Multi-lens? 1]]="Dual", 2, IF(Table1[[#This Row],[Multi-lens? 1]]="Quad", 4, ""))),"")</f>
        <v/>
      </c>
      <c r="C3255" s="6" t="e">
        <f t="shared" si="306"/>
        <v>#VALUE!</v>
      </c>
      <c r="D3255" s="6" t="e">
        <f t="shared" si="307"/>
        <v>#VALUE!</v>
      </c>
      <c r="E3255" s="6" t="e">
        <f t="shared" si="308"/>
        <v>#VALUE!</v>
      </c>
      <c r="F3255" s="6" t="e">
        <f t="shared" si="309"/>
        <v>#VALUE!</v>
      </c>
      <c r="H3255" s="6" t="str">
        <f>IFERROR(IF(Table1[[#This Row],[Multi-lens? 1]]="No", 1, IF(Table1[[#This Row],[Multi-lens? 1]]="Dual", 2, IF(Table1[[#This Row],[Multi-lens? 1]]="Quad", 4, ""))),"")</f>
        <v/>
      </c>
      <c r="I3255" s="9" t="str">
        <f>IFERROR(Table1[[#This Row],[Name]],"")</f>
        <v/>
      </c>
      <c r="K3255" s="3" t="str">
        <f t="shared" si="304"/>
        <v/>
      </c>
      <c r="M3255" s="4" t="e">
        <f>IF(Table1[[#This Row],[Import to Gateway Calculator?]]="Yes",IFERROR(Table1[[#This Row],[Streaming Resolution '[MP']]],""),0)</f>
        <v>#VALUE!</v>
      </c>
      <c r="N3255" s="4" t="e">
        <f>IF(Table1[[#This Row],[Import to Gateway Calculator?]]="Yes",IFERROR(Table1[[#This Row],[Recording Resolution '[MP']]],""),0)</f>
        <v>#VALUE!</v>
      </c>
      <c r="O3255" s="4" t="e">
        <f>IF(Table1[[#This Row],[Import to Gateway Calculator?]]="Yes",IFERROR(Table1[[#This Row],[Frame Rate '[FPS'] 1]],""),0)</f>
        <v>#VALUE!</v>
      </c>
      <c r="P3255" s="4" t="e">
        <f>IF(Table1[[#This Row],[Import to Gateway Calculator?]]="Yes",IFERROR(Table1[[#This Row],[Days of Storage 1]],""),0)</f>
        <v>#VALUE!</v>
      </c>
    </row>
    <row r="3256" spans="1:16" x14ac:dyDescent="0.25">
      <c r="A3256" s="5" t="e">
        <f t="shared" si="305"/>
        <v>#VALUE!</v>
      </c>
      <c r="B3256" s="6" t="str">
        <f>IFERROR(IF(Table1[[#This Row],[Multi-lens? 1]]="No", 1, IF(Table1[[#This Row],[Multi-lens? 1]]="Dual", 2, IF(Table1[[#This Row],[Multi-lens? 1]]="Quad", 4, ""))),"")</f>
        <v/>
      </c>
      <c r="C3256" s="6" t="e">
        <f t="shared" si="306"/>
        <v>#VALUE!</v>
      </c>
      <c r="D3256" s="6" t="e">
        <f t="shared" si="307"/>
        <v>#VALUE!</v>
      </c>
      <c r="E3256" s="6" t="e">
        <f t="shared" si="308"/>
        <v>#VALUE!</v>
      </c>
      <c r="F3256" s="6" t="e">
        <f t="shared" si="309"/>
        <v>#VALUE!</v>
      </c>
      <c r="H3256" s="6" t="str">
        <f>IFERROR(IF(Table1[[#This Row],[Multi-lens? 1]]="No", 1, IF(Table1[[#This Row],[Multi-lens? 1]]="Dual", 2, IF(Table1[[#This Row],[Multi-lens? 1]]="Quad", 4, ""))),"")</f>
        <v/>
      </c>
      <c r="I3256" s="9" t="str">
        <f>IFERROR(Table1[[#This Row],[Name]],"")</f>
        <v/>
      </c>
      <c r="K3256" s="3" t="str">
        <f t="shared" si="304"/>
        <v/>
      </c>
      <c r="M3256" s="4" t="e">
        <f>IF(Table1[[#This Row],[Import to Gateway Calculator?]]="Yes",IFERROR(Table1[[#This Row],[Streaming Resolution '[MP']]],""),0)</f>
        <v>#VALUE!</v>
      </c>
      <c r="N3256" s="4" t="e">
        <f>IF(Table1[[#This Row],[Import to Gateway Calculator?]]="Yes",IFERROR(Table1[[#This Row],[Recording Resolution '[MP']]],""),0)</f>
        <v>#VALUE!</v>
      </c>
      <c r="O3256" s="4" t="e">
        <f>IF(Table1[[#This Row],[Import to Gateway Calculator?]]="Yes",IFERROR(Table1[[#This Row],[Frame Rate '[FPS'] 1]],""),0)</f>
        <v>#VALUE!</v>
      </c>
      <c r="P3256" s="4" t="e">
        <f>IF(Table1[[#This Row],[Import to Gateway Calculator?]]="Yes",IFERROR(Table1[[#This Row],[Days of Storage 1]],""),0)</f>
        <v>#VALUE!</v>
      </c>
    </row>
    <row r="3257" spans="1:16" x14ac:dyDescent="0.25">
      <c r="A3257" s="5" t="e">
        <f t="shared" si="305"/>
        <v>#VALUE!</v>
      </c>
      <c r="B3257" s="6" t="str">
        <f>IFERROR(IF(Table1[[#This Row],[Multi-lens? 1]]="No", 1, IF(Table1[[#This Row],[Multi-lens? 1]]="Dual", 2, IF(Table1[[#This Row],[Multi-lens? 1]]="Quad", 4, ""))),"")</f>
        <v/>
      </c>
      <c r="C3257" s="6" t="e">
        <f t="shared" si="306"/>
        <v>#VALUE!</v>
      </c>
      <c r="D3257" s="6" t="e">
        <f t="shared" si="307"/>
        <v>#VALUE!</v>
      </c>
      <c r="E3257" s="6" t="e">
        <f t="shared" si="308"/>
        <v>#VALUE!</v>
      </c>
      <c r="F3257" s="6" t="e">
        <f t="shared" si="309"/>
        <v>#VALUE!</v>
      </c>
      <c r="H3257" s="6" t="str">
        <f>IFERROR(IF(Table1[[#This Row],[Multi-lens? 1]]="No", 1, IF(Table1[[#This Row],[Multi-lens? 1]]="Dual", 2, IF(Table1[[#This Row],[Multi-lens? 1]]="Quad", 4, ""))),"")</f>
        <v/>
      </c>
      <c r="I3257" s="9" t="str">
        <f>IFERROR(Table1[[#This Row],[Name]],"")</f>
        <v/>
      </c>
      <c r="K3257" s="3" t="str">
        <f t="shared" si="304"/>
        <v/>
      </c>
      <c r="M3257" s="4" t="e">
        <f>IF(Table1[[#This Row],[Import to Gateway Calculator?]]="Yes",IFERROR(Table1[[#This Row],[Streaming Resolution '[MP']]],""),0)</f>
        <v>#VALUE!</v>
      </c>
      <c r="N3257" s="4" t="e">
        <f>IF(Table1[[#This Row],[Import to Gateway Calculator?]]="Yes",IFERROR(Table1[[#This Row],[Recording Resolution '[MP']]],""),0)</f>
        <v>#VALUE!</v>
      </c>
      <c r="O3257" s="4" t="e">
        <f>IF(Table1[[#This Row],[Import to Gateway Calculator?]]="Yes",IFERROR(Table1[[#This Row],[Frame Rate '[FPS'] 1]],""),0)</f>
        <v>#VALUE!</v>
      </c>
      <c r="P3257" s="4" t="e">
        <f>IF(Table1[[#This Row],[Import to Gateway Calculator?]]="Yes",IFERROR(Table1[[#This Row],[Days of Storage 1]],""),0)</f>
        <v>#VALUE!</v>
      </c>
    </row>
    <row r="3258" spans="1:16" x14ac:dyDescent="0.25">
      <c r="A3258" s="5" t="e">
        <f t="shared" si="305"/>
        <v>#VALUE!</v>
      </c>
      <c r="B3258" s="6" t="str">
        <f>IFERROR(IF(Table1[[#This Row],[Multi-lens? 1]]="No", 1, IF(Table1[[#This Row],[Multi-lens? 1]]="Dual", 2, IF(Table1[[#This Row],[Multi-lens? 1]]="Quad", 4, ""))),"")</f>
        <v/>
      </c>
      <c r="C3258" s="6" t="e">
        <f t="shared" si="306"/>
        <v>#VALUE!</v>
      </c>
      <c r="D3258" s="6" t="e">
        <f t="shared" si="307"/>
        <v>#VALUE!</v>
      </c>
      <c r="E3258" s="6" t="e">
        <f t="shared" si="308"/>
        <v>#VALUE!</v>
      </c>
      <c r="F3258" s="6" t="e">
        <f t="shared" si="309"/>
        <v>#VALUE!</v>
      </c>
      <c r="H3258" s="6" t="str">
        <f>IFERROR(IF(Table1[[#This Row],[Multi-lens? 1]]="No", 1, IF(Table1[[#This Row],[Multi-lens? 1]]="Dual", 2, IF(Table1[[#This Row],[Multi-lens? 1]]="Quad", 4, ""))),"")</f>
        <v/>
      </c>
      <c r="I3258" s="9" t="str">
        <f>IFERROR(Table1[[#This Row],[Name]],"")</f>
        <v/>
      </c>
      <c r="K3258" s="3" t="str">
        <f t="shared" si="304"/>
        <v/>
      </c>
      <c r="M3258" s="4" t="e">
        <f>IF(Table1[[#This Row],[Import to Gateway Calculator?]]="Yes",IFERROR(Table1[[#This Row],[Streaming Resolution '[MP']]],""),0)</f>
        <v>#VALUE!</v>
      </c>
      <c r="N3258" s="4" t="e">
        <f>IF(Table1[[#This Row],[Import to Gateway Calculator?]]="Yes",IFERROR(Table1[[#This Row],[Recording Resolution '[MP']]],""),0)</f>
        <v>#VALUE!</v>
      </c>
      <c r="O3258" s="4" t="e">
        <f>IF(Table1[[#This Row],[Import to Gateway Calculator?]]="Yes",IFERROR(Table1[[#This Row],[Frame Rate '[FPS'] 1]],""),0)</f>
        <v>#VALUE!</v>
      </c>
      <c r="P3258" s="4" t="e">
        <f>IF(Table1[[#This Row],[Import to Gateway Calculator?]]="Yes",IFERROR(Table1[[#This Row],[Days of Storage 1]],""),0)</f>
        <v>#VALUE!</v>
      </c>
    </row>
    <row r="3259" spans="1:16" x14ac:dyDescent="0.25">
      <c r="A3259" s="5" t="e">
        <f t="shared" si="305"/>
        <v>#VALUE!</v>
      </c>
      <c r="B3259" s="6" t="str">
        <f>IFERROR(IF(Table1[[#This Row],[Multi-lens? 1]]="No", 1, IF(Table1[[#This Row],[Multi-lens? 1]]="Dual", 2, IF(Table1[[#This Row],[Multi-lens? 1]]="Quad", 4, ""))),"")</f>
        <v/>
      </c>
      <c r="C3259" s="6" t="e">
        <f t="shared" si="306"/>
        <v>#VALUE!</v>
      </c>
      <c r="D3259" s="6" t="e">
        <f t="shared" si="307"/>
        <v>#VALUE!</v>
      </c>
      <c r="E3259" s="6" t="e">
        <f t="shared" si="308"/>
        <v>#VALUE!</v>
      </c>
      <c r="F3259" s="6" t="e">
        <f t="shared" si="309"/>
        <v>#VALUE!</v>
      </c>
      <c r="H3259" s="6" t="str">
        <f>IFERROR(IF(Table1[[#This Row],[Multi-lens? 1]]="No", 1, IF(Table1[[#This Row],[Multi-lens? 1]]="Dual", 2, IF(Table1[[#This Row],[Multi-lens? 1]]="Quad", 4, ""))),"")</f>
        <v/>
      </c>
      <c r="I3259" s="9" t="str">
        <f>IFERROR(Table1[[#This Row],[Name]],"")</f>
        <v/>
      </c>
      <c r="K3259" s="3" t="str">
        <f t="shared" si="304"/>
        <v/>
      </c>
      <c r="M3259" s="4" t="e">
        <f>IF(Table1[[#This Row],[Import to Gateway Calculator?]]="Yes",IFERROR(Table1[[#This Row],[Streaming Resolution '[MP']]],""),0)</f>
        <v>#VALUE!</v>
      </c>
      <c r="N3259" s="4" t="e">
        <f>IF(Table1[[#This Row],[Import to Gateway Calculator?]]="Yes",IFERROR(Table1[[#This Row],[Recording Resolution '[MP']]],""),0)</f>
        <v>#VALUE!</v>
      </c>
      <c r="O3259" s="4" t="e">
        <f>IF(Table1[[#This Row],[Import to Gateway Calculator?]]="Yes",IFERROR(Table1[[#This Row],[Frame Rate '[FPS'] 1]],""),0)</f>
        <v>#VALUE!</v>
      </c>
      <c r="P3259" s="4" t="e">
        <f>IF(Table1[[#This Row],[Import to Gateway Calculator?]]="Yes",IFERROR(Table1[[#This Row],[Days of Storage 1]],""),0)</f>
        <v>#VALUE!</v>
      </c>
    </row>
    <row r="3260" spans="1:16" x14ac:dyDescent="0.25">
      <c r="A3260" s="5" t="e">
        <f t="shared" si="305"/>
        <v>#VALUE!</v>
      </c>
      <c r="B3260" s="6" t="str">
        <f>IFERROR(IF(Table1[[#This Row],[Multi-lens? 1]]="No", 1, IF(Table1[[#This Row],[Multi-lens? 1]]="Dual", 2, IF(Table1[[#This Row],[Multi-lens? 1]]="Quad", 4, ""))),"")</f>
        <v/>
      </c>
      <c r="C3260" s="6" t="e">
        <f t="shared" si="306"/>
        <v>#VALUE!</v>
      </c>
      <c r="D3260" s="6" t="e">
        <f t="shared" si="307"/>
        <v>#VALUE!</v>
      </c>
      <c r="E3260" s="6" t="e">
        <f t="shared" si="308"/>
        <v>#VALUE!</v>
      </c>
      <c r="F3260" s="6" t="e">
        <f t="shared" si="309"/>
        <v>#VALUE!</v>
      </c>
      <c r="H3260" s="6" t="str">
        <f>IFERROR(IF(Table1[[#This Row],[Multi-lens? 1]]="No", 1, IF(Table1[[#This Row],[Multi-lens? 1]]="Dual", 2, IF(Table1[[#This Row],[Multi-lens? 1]]="Quad", 4, ""))),"")</f>
        <v/>
      </c>
      <c r="I3260" s="9" t="str">
        <f>IFERROR(Table1[[#This Row],[Name]],"")</f>
        <v/>
      </c>
      <c r="K3260" s="3" t="str">
        <f t="shared" si="304"/>
        <v/>
      </c>
      <c r="M3260" s="4" t="e">
        <f>IF(Table1[[#This Row],[Import to Gateway Calculator?]]="Yes",IFERROR(Table1[[#This Row],[Streaming Resolution '[MP']]],""),0)</f>
        <v>#VALUE!</v>
      </c>
      <c r="N3260" s="4" t="e">
        <f>IF(Table1[[#This Row],[Import to Gateway Calculator?]]="Yes",IFERROR(Table1[[#This Row],[Recording Resolution '[MP']]],""),0)</f>
        <v>#VALUE!</v>
      </c>
      <c r="O3260" s="4" t="e">
        <f>IF(Table1[[#This Row],[Import to Gateway Calculator?]]="Yes",IFERROR(Table1[[#This Row],[Frame Rate '[FPS'] 1]],""),0)</f>
        <v>#VALUE!</v>
      </c>
      <c r="P3260" s="4" t="e">
        <f>IF(Table1[[#This Row],[Import to Gateway Calculator?]]="Yes",IFERROR(Table1[[#This Row],[Days of Storage 1]],""),0)</f>
        <v>#VALUE!</v>
      </c>
    </row>
    <row r="3261" spans="1:16" x14ac:dyDescent="0.25">
      <c r="A3261" s="5" t="e">
        <f t="shared" si="305"/>
        <v>#VALUE!</v>
      </c>
      <c r="B3261" s="6" t="str">
        <f>IFERROR(IF(Table1[[#This Row],[Multi-lens? 1]]="No", 1, IF(Table1[[#This Row],[Multi-lens? 1]]="Dual", 2, IF(Table1[[#This Row],[Multi-lens? 1]]="Quad", 4, ""))),"")</f>
        <v/>
      </c>
      <c r="C3261" s="6" t="e">
        <f t="shared" si="306"/>
        <v>#VALUE!</v>
      </c>
      <c r="D3261" s="6" t="e">
        <f t="shared" si="307"/>
        <v>#VALUE!</v>
      </c>
      <c r="E3261" s="6" t="e">
        <f t="shared" si="308"/>
        <v>#VALUE!</v>
      </c>
      <c r="F3261" s="6" t="e">
        <f t="shared" si="309"/>
        <v>#VALUE!</v>
      </c>
      <c r="H3261" s="6" t="str">
        <f>IFERROR(IF(Table1[[#This Row],[Multi-lens? 1]]="No", 1, IF(Table1[[#This Row],[Multi-lens? 1]]="Dual", 2, IF(Table1[[#This Row],[Multi-lens? 1]]="Quad", 4, ""))),"")</f>
        <v/>
      </c>
      <c r="I3261" s="9" t="str">
        <f>IFERROR(Table1[[#This Row],[Name]],"")</f>
        <v/>
      </c>
      <c r="K3261" s="3" t="str">
        <f t="shared" si="304"/>
        <v/>
      </c>
      <c r="M3261" s="4" t="e">
        <f>IF(Table1[[#This Row],[Import to Gateway Calculator?]]="Yes",IFERROR(Table1[[#This Row],[Streaming Resolution '[MP']]],""),0)</f>
        <v>#VALUE!</v>
      </c>
      <c r="N3261" s="4" t="e">
        <f>IF(Table1[[#This Row],[Import to Gateway Calculator?]]="Yes",IFERROR(Table1[[#This Row],[Recording Resolution '[MP']]],""),0)</f>
        <v>#VALUE!</v>
      </c>
      <c r="O3261" s="4" t="e">
        <f>IF(Table1[[#This Row],[Import to Gateway Calculator?]]="Yes",IFERROR(Table1[[#This Row],[Frame Rate '[FPS'] 1]],""),0)</f>
        <v>#VALUE!</v>
      </c>
      <c r="P3261" s="4" t="e">
        <f>IF(Table1[[#This Row],[Import to Gateway Calculator?]]="Yes",IFERROR(Table1[[#This Row],[Days of Storage 1]],""),0)</f>
        <v>#VALUE!</v>
      </c>
    </row>
    <row r="3262" spans="1:16" x14ac:dyDescent="0.25">
      <c r="A3262" s="5" t="e">
        <f t="shared" si="305"/>
        <v>#VALUE!</v>
      </c>
      <c r="B3262" s="6" t="str">
        <f>IFERROR(IF(Table1[[#This Row],[Multi-lens? 1]]="No", 1, IF(Table1[[#This Row],[Multi-lens? 1]]="Dual", 2, IF(Table1[[#This Row],[Multi-lens? 1]]="Quad", 4, ""))),"")</f>
        <v/>
      </c>
      <c r="C3262" s="6" t="e">
        <f t="shared" si="306"/>
        <v>#VALUE!</v>
      </c>
      <c r="D3262" s="6" t="e">
        <f t="shared" si="307"/>
        <v>#VALUE!</v>
      </c>
      <c r="E3262" s="6" t="e">
        <f t="shared" si="308"/>
        <v>#VALUE!</v>
      </c>
      <c r="F3262" s="6" t="e">
        <f t="shared" si="309"/>
        <v>#VALUE!</v>
      </c>
      <c r="H3262" s="6" t="str">
        <f>IFERROR(IF(Table1[[#This Row],[Multi-lens? 1]]="No", 1, IF(Table1[[#This Row],[Multi-lens? 1]]="Dual", 2, IF(Table1[[#This Row],[Multi-lens? 1]]="Quad", 4, ""))),"")</f>
        <v/>
      </c>
      <c r="I3262" s="9" t="str">
        <f>IFERROR(Table1[[#This Row],[Name]],"")</f>
        <v/>
      </c>
      <c r="K3262" s="3" t="str">
        <f t="shared" si="304"/>
        <v/>
      </c>
      <c r="M3262" s="4" t="e">
        <f>IF(Table1[[#This Row],[Import to Gateway Calculator?]]="Yes",IFERROR(Table1[[#This Row],[Streaming Resolution '[MP']]],""),0)</f>
        <v>#VALUE!</v>
      </c>
      <c r="N3262" s="4" t="e">
        <f>IF(Table1[[#This Row],[Import to Gateway Calculator?]]="Yes",IFERROR(Table1[[#This Row],[Recording Resolution '[MP']]],""),0)</f>
        <v>#VALUE!</v>
      </c>
      <c r="O3262" s="4" t="e">
        <f>IF(Table1[[#This Row],[Import to Gateway Calculator?]]="Yes",IFERROR(Table1[[#This Row],[Frame Rate '[FPS'] 1]],""),0)</f>
        <v>#VALUE!</v>
      </c>
      <c r="P3262" s="4" t="e">
        <f>IF(Table1[[#This Row],[Import to Gateway Calculator?]]="Yes",IFERROR(Table1[[#This Row],[Days of Storage 1]],""),0)</f>
        <v>#VALUE!</v>
      </c>
    </row>
    <row r="3263" spans="1:16" x14ac:dyDescent="0.25">
      <c r="A3263" s="5" t="e">
        <f t="shared" si="305"/>
        <v>#VALUE!</v>
      </c>
      <c r="B3263" s="6" t="str">
        <f>IFERROR(IF(Table1[[#This Row],[Multi-lens? 1]]="No", 1, IF(Table1[[#This Row],[Multi-lens? 1]]="Dual", 2, IF(Table1[[#This Row],[Multi-lens? 1]]="Quad", 4, ""))),"")</f>
        <v/>
      </c>
      <c r="C3263" s="6" t="e">
        <f t="shared" si="306"/>
        <v>#VALUE!</v>
      </c>
      <c r="D3263" s="6" t="e">
        <f t="shared" si="307"/>
        <v>#VALUE!</v>
      </c>
      <c r="E3263" s="6" t="e">
        <f t="shared" si="308"/>
        <v>#VALUE!</v>
      </c>
      <c r="F3263" s="6" t="e">
        <f t="shared" si="309"/>
        <v>#VALUE!</v>
      </c>
      <c r="H3263" s="6" t="str">
        <f>IFERROR(IF(Table1[[#This Row],[Multi-lens? 1]]="No", 1, IF(Table1[[#This Row],[Multi-lens? 1]]="Dual", 2, IF(Table1[[#This Row],[Multi-lens? 1]]="Quad", 4, ""))),"")</f>
        <v/>
      </c>
      <c r="I3263" s="9" t="str">
        <f>IFERROR(Table1[[#This Row],[Name]],"")</f>
        <v/>
      </c>
      <c r="K3263" s="3" t="str">
        <f t="shared" si="304"/>
        <v/>
      </c>
      <c r="M3263" s="4" t="e">
        <f>IF(Table1[[#This Row],[Import to Gateway Calculator?]]="Yes",IFERROR(Table1[[#This Row],[Streaming Resolution '[MP']]],""),0)</f>
        <v>#VALUE!</v>
      </c>
      <c r="N3263" s="4" t="e">
        <f>IF(Table1[[#This Row],[Import to Gateway Calculator?]]="Yes",IFERROR(Table1[[#This Row],[Recording Resolution '[MP']]],""),0)</f>
        <v>#VALUE!</v>
      </c>
      <c r="O3263" s="4" t="e">
        <f>IF(Table1[[#This Row],[Import to Gateway Calculator?]]="Yes",IFERROR(Table1[[#This Row],[Frame Rate '[FPS'] 1]],""),0)</f>
        <v>#VALUE!</v>
      </c>
      <c r="P3263" s="4" t="e">
        <f>IF(Table1[[#This Row],[Import to Gateway Calculator?]]="Yes",IFERROR(Table1[[#This Row],[Days of Storage 1]],""),0)</f>
        <v>#VALUE!</v>
      </c>
    </row>
    <row r="3264" spans="1:16" x14ac:dyDescent="0.25">
      <c r="A3264" s="5" t="e">
        <f t="shared" si="305"/>
        <v>#VALUE!</v>
      </c>
      <c r="B3264" s="6" t="str">
        <f>IFERROR(IF(Table1[[#This Row],[Multi-lens? 1]]="No", 1, IF(Table1[[#This Row],[Multi-lens? 1]]="Dual", 2, IF(Table1[[#This Row],[Multi-lens? 1]]="Quad", 4, ""))),"")</f>
        <v/>
      </c>
      <c r="C3264" s="6" t="e">
        <f t="shared" si="306"/>
        <v>#VALUE!</v>
      </c>
      <c r="D3264" s="6" t="e">
        <f t="shared" si="307"/>
        <v>#VALUE!</v>
      </c>
      <c r="E3264" s="6" t="e">
        <f t="shared" si="308"/>
        <v>#VALUE!</v>
      </c>
      <c r="F3264" s="6" t="e">
        <f t="shared" si="309"/>
        <v>#VALUE!</v>
      </c>
      <c r="H3264" s="6" t="str">
        <f>IFERROR(IF(Table1[[#This Row],[Multi-lens? 1]]="No", 1, IF(Table1[[#This Row],[Multi-lens? 1]]="Dual", 2, IF(Table1[[#This Row],[Multi-lens? 1]]="Quad", 4, ""))),"")</f>
        <v/>
      </c>
      <c r="I3264" s="9" t="str">
        <f>IFERROR(Table1[[#This Row],[Name]],"")</f>
        <v/>
      </c>
      <c r="K3264" s="3" t="str">
        <f t="shared" si="304"/>
        <v/>
      </c>
      <c r="M3264" s="4" t="e">
        <f>IF(Table1[[#This Row],[Import to Gateway Calculator?]]="Yes",IFERROR(Table1[[#This Row],[Streaming Resolution '[MP']]],""),0)</f>
        <v>#VALUE!</v>
      </c>
      <c r="N3264" s="4" t="e">
        <f>IF(Table1[[#This Row],[Import to Gateway Calculator?]]="Yes",IFERROR(Table1[[#This Row],[Recording Resolution '[MP']]],""),0)</f>
        <v>#VALUE!</v>
      </c>
      <c r="O3264" s="4" t="e">
        <f>IF(Table1[[#This Row],[Import to Gateway Calculator?]]="Yes",IFERROR(Table1[[#This Row],[Frame Rate '[FPS'] 1]],""),0)</f>
        <v>#VALUE!</v>
      </c>
      <c r="P3264" s="4" t="e">
        <f>IF(Table1[[#This Row],[Import to Gateway Calculator?]]="Yes",IFERROR(Table1[[#This Row],[Days of Storage 1]],""),0)</f>
        <v>#VALUE!</v>
      </c>
    </row>
    <row r="3265" spans="1:16" x14ac:dyDescent="0.25">
      <c r="A3265" s="5" t="e">
        <f t="shared" si="305"/>
        <v>#VALUE!</v>
      </c>
      <c r="B3265" s="6" t="str">
        <f>IFERROR(IF(Table1[[#This Row],[Multi-lens? 1]]="No", 1, IF(Table1[[#This Row],[Multi-lens? 1]]="Dual", 2, IF(Table1[[#This Row],[Multi-lens? 1]]="Quad", 4, ""))),"")</f>
        <v/>
      </c>
      <c r="C3265" s="6" t="e">
        <f t="shared" si="306"/>
        <v>#VALUE!</v>
      </c>
      <c r="D3265" s="6" t="e">
        <f t="shared" si="307"/>
        <v>#VALUE!</v>
      </c>
      <c r="E3265" s="6" t="e">
        <f t="shared" si="308"/>
        <v>#VALUE!</v>
      </c>
      <c r="F3265" s="6" t="e">
        <f t="shared" si="309"/>
        <v>#VALUE!</v>
      </c>
      <c r="H3265" s="6" t="str">
        <f>IFERROR(IF(Table1[[#This Row],[Multi-lens? 1]]="No", 1, IF(Table1[[#This Row],[Multi-lens? 1]]="Dual", 2, IF(Table1[[#This Row],[Multi-lens? 1]]="Quad", 4, ""))),"")</f>
        <v/>
      </c>
      <c r="I3265" s="9" t="str">
        <f>IFERROR(Table1[[#This Row],[Name]],"")</f>
        <v/>
      </c>
      <c r="K3265" s="3" t="str">
        <f t="shared" si="304"/>
        <v/>
      </c>
      <c r="M3265" s="4" t="e">
        <f>IF(Table1[[#This Row],[Import to Gateway Calculator?]]="Yes",IFERROR(Table1[[#This Row],[Streaming Resolution '[MP']]],""),0)</f>
        <v>#VALUE!</v>
      </c>
      <c r="N3265" s="4" t="e">
        <f>IF(Table1[[#This Row],[Import to Gateway Calculator?]]="Yes",IFERROR(Table1[[#This Row],[Recording Resolution '[MP']]],""),0)</f>
        <v>#VALUE!</v>
      </c>
      <c r="O3265" s="4" t="e">
        <f>IF(Table1[[#This Row],[Import to Gateway Calculator?]]="Yes",IFERROR(Table1[[#This Row],[Frame Rate '[FPS'] 1]],""),0)</f>
        <v>#VALUE!</v>
      </c>
      <c r="P3265" s="4" t="e">
        <f>IF(Table1[[#This Row],[Import to Gateway Calculator?]]="Yes",IFERROR(Table1[[#This Row],[Days of Storage 1]],""),0)</f>
        <v>#VALUE!</v>
      </c>
    </row>
    <row r="3266" spans="1:16" x14ac:dyDescent="0.25">
      <c r="A3266" s="5" t="e">
        <f t="shared" si="305"/>
        <v>#VALUE!</v>
      </c>
      <c r="B3266" s="6" t="str">
        <f>IFERROR(IF(Table1[[#This Row],[Multi-lens? 1]]="No", 1, IF(Table1[[#This Row],[Multi-lens? 1]]="Dual", 2, IF(Table1[[#This Row],[Multi-lens? 1]]="Quad", 4, ""))),"")</f>
        <v/>
      </c>
      <c r="C3266" s="6" t="e">
        <f t="shared" si="306"/>
        <v>#VALUE!</v>
      </c>
      <c r="D3266" s="6" t="e">
        <f t="shared" si="307"/>
        <v>#VALUE!</v>
      </c>
      <c r="E3266" s="6" t="e">
        <f t="shared" si="308"/>
        <v>#VALUE!</v>
      </c>
      <c r="F3266" s="6" t="e">
        <f t="shared" si="309"/>
        <v>#VALUE!</v>
      </c>
      <c r="H3266" s="6" t="str">
        <f>IFERROR(IF(Table1[[#This Row],[Multi-lens? 1]]="No", 1, IF(Table1[[#This Row],[Multi-lens? 1]]="Dual", 2, IF(Table1[[#This Row],[Multi-lens? 1]]="Quad", 4, ""))),"")</f>
        <v/>
      </c>
      <c r="I3266" s="9" t="str">
        <f>IFERROR(Table1[[#This Row],[Name]],"")</f>
        <v/>
      </c>
      <c r="K3266" s="3" t="str">
        <f t="shared" si="304"/>
        <v/>
      </c>
      <c r="M3266" s="4" t="e">
        <f>IF(Table1[[#This Row],[Import to Gateway Calculator?]]="Yes",IFERROR(Table1[[#This Row],[Streaming Resolution '[MP']]],""),0)</f>
        <v>#VALUE!</v>
      </c>
      <c r="N3266" s="4" t="e">
        <f>IF(Table1[[#This Row],[Import to Gateway Calculator?]]="Yes",IFERROR(Table1[[#This Row],[Recording Resolution '[MP']]],""),0)</f>
        <v>#VALUE!</v>
      </c>
      <c r="O3266" s="4" t="e">
        <f>IF(Table1[[#This Row],[Import to Gateway Calculator?]]="Yes",IFERROR(Table1[[#This Row],[Frame Rate '[FPS'] 1]],""),0)</f>
        <v>#VALUE!</v>
      </c>
      <c r="P3266" s="4" t="e">
        <f>IF(Table1[[#This Row],[Import to Gateway Calculator?]]="Yes",IFERROR(Table1[[#This Row],[Days of Storage 1]],""),0)</f>
        <v>#VALUE!</v>
      </c>
    </row>
    <row r="3267" spans="1:16" x14ac:dyDescent="0.25">
      <c r="A3267" s="5" t="e">
        <f t="shared" si="305"/>
        <v>#VALUE!</v>
      </c>
      <c r="B3267" s="6" t="str">
        <f>IFERROR(IF(Table1[[#This Row],[Multi-lens? 1]]="No", 1, IF(Table1[[#This Row],[Multi-lens? 1]]="Dual", 2, IF(Table1[[#This Row],[Multi-lens? 1]]="Quad", 4, ""))),"")</f>
        <v/>
      </c>
      <c r="C3267" s="6" t="e">
        <f t="shared" si="306"/>
        <v>#VALUE!</v>
      </c>
      <c r="D3267" s="6" t="e">
        <f t="shared" si="307"/>
        <v>#VALUE!</v>
      </c>
      <c r="E3267" s="6" t="e">
        <f t="shared" si="308"/>
        <v>#VALUE!</v>
      </c>
      <c r="F3267" s="6" t="e">
        <f t="shared" si="309"/>
        <v>#VALUE!</v>
      </c>
      <c r="H3267" s="6" t="str">
        <f>IFERROR(IF(Table1[[#This Row],[Multi-lens? 1]]="No", 1, IF(Table1[[#This Row],[Multi-lens? 1]]="Dual", 2, IF(Table1[[#This Row],[Multi-lens? 1]]="Quad", 4, ""))),"")</f>
        <v/>
      </c>
      <c r="I3267" s="9" t="str">
        <f>IFERROR(Table1[[#This Row],[Name]],"")</f>
        <v/>
      </c>
      <c r="K3267" s="3" t="str">
        <f t="shared" ref="K3267:K3330" si="310">IFERROR(IF(I3267=0,"",I3267),"")</f>
        <v/>
      </c>
      <c r="M3267" s="4" t="e">
        <f>IF(Table1[[#This Row],[Import to Gateway Calculator?]]="Yes",IFERROR(Table1[[#This Row],[Streaming Resolution '[MP']]],""),0)</f>
        <v>#VALUE!</v>
      </c>
      <c r="N3267" s="4" t="e">
        <f>IF(Table1[[#This Row],[Import to Gateway Calculator?]]="Yes",IFERROR(Table1[[#This Row],[Recording Resolution '[MP']]],""),0)</f>
        <v>#VALUE!</v>
      </c>
      <c r="O3267" s="4" t="e">
        <f>IF(Table1[[#This Row],[Import to Gateway Calculator?]]="Yes",IFERROR(Table1[[#This Row],[Frame Rate '[FPS'] 1]],""),0)</f>
        <v>#VALUE!</v>
      </c>
      <c r="P3267" s="4" t="e">
        <f>IF(Table1[[#This Row],[Import to Gateway Calculator?]]="Yes",IFERROR(Table1[[#This Row],[Days of Storage 1]],""),0)</f>
        <v>#VALUE!</v>
      </c>
    </row>
    <row r="3268" spans="1:16" x14ac:dyDescent="0.25">
      <c r="A3268" s="5" t="e">
        <f t="shared" si="305"/>
        <v>#VALUE!</v>
      </c>
      <c r="B3268" s="6" t="str">
        <f>IFERROR(IF(Table1[[#This Row],[Multi-lens? 1]]="No", 1, IF(Table1[[#This Row],[Multi-lens? 1]]="Dual", 2, IF(Table1[[#This Row],[Multi-lens? 1]]="Quad", 4, ""))),"")</f>
        <v/>
      </c>
      <c r="C3268" s="6" t="e">
        <f t="shared" si="306"/>
        <v>#VALUE!</v>
      </c>
      <c r="D3268" s="6" t="e">
        <f t="shared" si="307"/>
        <v>#VALUE!</v>
      </c>
      <c r="E3268" s="6" t="e">
        <f t="shared" si="308"/>
        <v>#VALUE!</v>
      </c>
      <c r="F3268" s="6" t="e">
        <f t="shared" si="309"/>
        <v>#VALUE!</v>
      </c>
      <c r="H3268" s="6" t="str">
        <f>IFERROR(IF(Table1[[#This Row],[Multi-lens? 1]]="No", 1, IF(Table1[[#This Row],[Multi-lens? 1]]="Dual", 2, IF(Table1[[#This Row],[Multi-lens? 1]]="Quad", 4, ""))),"")</f>
        <v/>
      </c>
      <c r="I3268" s="9" t="str">
        <f>IFERROR(Table1[[#This Row],[Name]],"")</f>
        <v/>
      </c>
      <c r="K3268" s="3" t="str">
        <f t="shared" si="310"/>
        <v/>
      </c>
      <c r="M3268" s="4" t="e">
        <f>IF(Table1[[#This Row],[Import to Gateway Calculator?]]="Yes",IFERROR(Table1[[#This Row],[Streaming Resolution '[MP']]],""),0)</f>
        <v>#VALUE!</v>
      </c>
      <c r="N3268" s="4" t="e">
        <f>IF(Table1[[#This Row],[Import to Gateway Calculator?]]="Yes",IFERROR(Table1[[#This Row],[Recording Resolution '[MP']]],""),0)</f>
        <v>#VALUE!</v>
      </c>
      <c r="O3268" s="4" t="e">
        <f>IF(Table1[[#This Row],[Import to Gateway Calculator?]]="Yes",IFERROR(Table1[[#This Row],[Frame Rate '[FPS'] 1]],""),0)</f>
        <v>#VALUE!</v>
      </c>
      <c r="P3268" s="4" t="e">
        <f>IF(Table1[[#This Row],[Import to Gateway Calculator?]]="Yes",IFERROR(Table1[[#This Row],[Days of Storage 1]],""),0)</f>
        <v>#VALUE!</v>
      </c>
    </row>
    <row r="3269" spans="1:16" x14ac:dyDescent="0.25">
      <c r="A3269" s="5" t="e">
        <f t="shared" si="305"/>
        <v>#VALUE!</v>
      </c>
      <c r="B3269" s="6" t="str">
        <f>IFERROR(IF(Table1[[#This Row],[Multi-lens? 1]]="No", 1, IF(Table1[[#This Row],[Multi-lens? 1]]="Dual", 2, IF(Table1[[#This Row],[Multi-lens? 1]]="Quad", 4, ""))),"")</f>
        <v/>
      </c>
      <c r="C3269" s="6" t="e">
        <f t="shared" si="306"/>
        <v>#VALUE!</v>
      </c>
      <c r="D3269" s="6" t="e">
        <f t="shared" si="307"/>
        <v>#VALUE!</v>
      </c>
      <c r="E3269" s="6" t="e">
        <f t="shared" si="308"/>
        <v>#VALUE!</v>
      </c>
      <c r="F3269" s="6" t="e">
        <f t="shared" si="309"/>
        <v>#VALUE!</v>
      </c>
      <c r="H3269" s="6" t="str">
        <f>IFERROR(IF(Table1[[#This Row],[Multi-lens? 1]]="No", 1, IF(Table1[[#This Row],[Multi-lens? 1]]="Dual", 2, IF(Table1[[#This Row],[Multi-lens? 1]]="Quad", 4, ""))),"")</f>
        <v/>
      </c>
      <c r="I3269" s="9" t="str">
        <f>IFERROR(Table1[[#This Row],[Name]],"")</f>
        <v/>
      </c>
      <c r="K3269" s="3" t="str">
        <f t="shared" si="310"/>
        <v/>
      </c>
      <c r="M3269" s="4" t="e">
        <f>IF(Table1[[#This Row],[Import to Gateway Calculator?]]="Yes",IFERROR(Table1[[#This Row],[Streaming Resolution '[MP']]],""),0)</f>
        <v>#VALUE!</v>
      </c>
      <c r="N3269" s="4" t="e">
        <f>IF(Table1[[#This Row],[Import to Gateway Calculator?]]="Yes",IFERROR(Table1[[#This Row],[Recording Resolution '[MP']]],""),0)</f>
        <v>#VALUE!</v>
      </c>
      <c r="O3269" s="4" t="e">
        <f>IF(Table1[[#This Row],[Import to Gateway Calculator?]]="Yes",IFERROR(Table1[[#This Row],[Frame Rate '[FPS'] 1]],""),0)</f>
        <v>#VALUE!</v>
      </c>
      <c r="P3269" s="4" t="e">
        <f>IF(Table1[[#This Row],[Import to Gateway Calculator?]]="Yes",IFERROR(Table1[[#This Row],[Days of Storage 1]],""),0)</f>
        <v>#VALUE!</v>
      </c>
    </row>
    <row r="3270" spans="1:16" x14ac:dyDescent="0.25">
      <c r="A3270" s="5" t="e">
        <f t="shared" si="305"/>
        <v>#VALUE!</v>
      </c>
      <c r="B3270" s="6" t="str">
        <f>IFERROR(IF(Table1[[#This Row],[Multi-lens? 1]]="No", 1, IF(Table1[[#This Row],[Multi-lens? 1]]="Dual", 2, IF(Table1[[#This Row],[Multi-lens? 1]]="Quad", 4, ""))),"")</f>
        <v/>
      </c>
      <c r="C3270" s="6" t="e">
        <f t="shared" si="306"/>
        <v>#VALUE!</v>
      </c>
      <c r="D3270" s="6" t="e">
        <f t="shared" si="307"/>
        <v>#VALUE!</v>
      </c>
      <c r="E3270" s="6" t="e">
        <f t="shared" si="308"/>
        <v>#VALUE!</v>
      </c>
      <c r="F3270" s="6" t="e">
        <f t="shared" si="309"/>
        <v>#VALUE!</v>
      </c>
      <c r="H3270" s="6" t="str">
        <f>IFERROR(IF(Table1[[#This Row],[Multi-lens? 1]]="No", 1, IF(Table1[[#This Row],[Multi-lens? 1]]="Dual", 2, IF(Table1[[#This Row],[Multi-lens? 1]]="Quad", 4, ""))),"")</f>
        <v/>
      </c>
      <c r="I3270" s="9" t="str">
        <f>IFERROR(Table1[[#This Row],[Name]],"")</f>
        <v/>
      </c>
      <c r="K3270" s="3" t="str">
        <f t="shared" si="310"/>
        <v/>
      </c>
      <c r="M3270" s="4" t="e">
        <f>IF(Table1[[#This Row],[Import to Gateway Calculator?]]="Yes",IFERROR(Table1[[#This Row],[Streaming Resolution '[MP']]],""),0)</f>
        <v>#VALUE!</v>
      </c>
      <c r="N3270" s="4" t="e">
        <f>IF(Table1[[#This Row],[Import to Gateway Calculator?]]="Yes",IFERROR(Table1[[#This Row],[Recording Resolution '[MP']]],""),0)</f>
        <v>#VALUE!</v>
      </c>
      <c r="O3270" s="4" t="e">
        <f>IF(Table1[[#This Row],[Import to Gateway Calculator?]]="Yes",IFERROR(Table1[[#This Row],[Frame Rate '[FPS'] 1]],""),0)</f>
        <v>#VALUE!</v>
      </c>
      <c r="P3270" s="4" t="e">
        <f>IF(Table1[[#This Row],[Import to Gateway Calculator?]]="Yes",IFERROR(Table1[[#This Row],[Days of Storage 1]],""),0)</f>
        <v>#VALUE!</v>
      </c>
    </row>
    <row r="3271" spans="1:16" x14ac:dyDescent="0.25">
      <c r="A3271" s="5" t="e">
        <f t="shared" ref="A3271:A3334" si="311">IF(D3271=0,"",K3271)</f>
        <v>#VALUE!</v>
      </c>
      <c r="B3271" s="6" t="str">
        <f>IFERROR(IF(Table1[[#This Row],[Multi-lens? 1]]="No", 1, IF(Table1[[#This Row],[Multi-lens? 1]]="Dual", 2, IF(Table1[[#This Row],[Multi-lens? 1]]="Quad", 4, ""))),"")</f>
        <v/>
      </c>
      <c r="C3271" s="6" t="e">
        <f t="shared" ref="C3271:C3334" si="312">M3271</f>
        <v>#VALUE!</v>
      </c>
      <c r="D3271" s="6" t="e">
        <f t="shared" ref="D3271:D3334" si="313">N3271</f>
        <v>#VALUE!</v>
      </c>
      <c r="E3271" s="6" t="e">
        <f t="shared" ref="E3271:E3334" si="314">O3271</f>
        <v>#VALUE!</v>
      </c>
      <c r="F3271" s="6" t="e">
        <f t="shared" ref="F3271:F3334" si="315">P3271</f>
        <v>#VALUE!</v>
      </c>
      <c r="H3271" s="6" t="str">
        <f>IFERROR(IF(Table1[[#This Row],[Multi-lens? 1]]="No", 1, IF(Table1[[#This Row],[Multi-lens? 1]]="Dual", 2, IF(Table1[[#This Row],[Multi-lens? 1]]="Quad", 4, ""))),"")</f>
        <v/>
      </c>
      <c r="I3271" s="9" t="str">
        <f>IFERROR(Table1[[#This Row],[Name]],"")</f>
        <v/>
      </c>
      <c r="K3271" s="3" t="str">
        <f t="shared" si="310"/>
        <v/>
      </c>
      <c r="M3271" s="4" t="e">
        <f>IF(Table1[[#This Row],[Import to Gateway Calculator?]]="Yes",IFERROR(Table1[[#This Row],[Streaming Resolution '[MP']]],""),0)</f>
        <v>#VALUE!</v>
      </c>
      <c r="N3271" s="4" t="e">
        <f>IF(Table1[[#This Row],[Import to Gateway Calculator?]]="Yes",IFERROR(Table1[[#This Row],[Recording Resolution '[MP']]],""),0)</f>
        <v>#VALUE!</v>
      </c>
      <c r="O3271" s="4" t="e">
        <f>IF(Table1[[#This Row],[Import to Gateway Calculator?]]="Yes",IFERROR(Table1[[#This Row],[Frame Rate '[FPS'] 1]],""),0)</f>
        <v>#VALUE!</v>
      </c>
      <c r="P3271" s="4" t="e">
        <f>IF(Table1[[#This Row],[Import to Gateway Calculator?]]="Yes",IFERROR(Table1[[#This Row],[Days of Storage 1]],""),0)</f>
        <v>#VALUE!</v>
      </c>
    </row>
    <row r="3272" spans="1:16" x14ac:dyDescent="0.25">
      <c r="A3272" s="5" t="e">
        <f t="shared" si="311"/>
        <v>#VALUE!</v>
      </c>
      <c r="B3272" s="6" t="str">
        <f>IFERROR(IF(Table1[[#This Row],[Multi-lens? 1]]="No", 1, IF(Table1[[#This Row],[Multi-lens? 1]]="Dual", 2, IF(Table1[[#This Row],[Multi-lens? 1]]="Quad", 4, ""))),"")</f>
        <v/>
      </c>
      <c r="C3272" s="6" t="e">
        <f t="shared" si="312"/>
        <v>#VALUE!</v>
      </c>
      <c r="D3272" s="6" t="e">
        <f t="shared" si="313"/>
        <v>#VALUE!</v>
      </c>
      <c r="E3272" s="6" t="e">
        <f t="shared" si="314"/>
        <v>#VALUE!</v>
      </c>
      <c r="F3272" s="6" t="e">
        <f t="shared" si="315"/>
        <v>#VALUE!</v>
      </c>
      <c r="H3272" s="6" t="str">
        <f>IFERROR(IF(Table1[[#This Row],[Multi-lens? 1]]="No", 1, IF(Table1[[#This Row],[Multi-lens? 1]]="Dual", 2, IF(Table1[[#This Row],[Multi-lens? 1]]="Quad", 4, ""))),"")</f>
        <v/>
      </c>
      <c r="I3272" s="9" t="str">
        <f>IFERROR(Table1[[#This Row],[Name]],"")</f>
        <v/>
      </c>
      <c r="K3272" s="3" t="str">
        <f t="shared" si="310"/>
        <v/>
      </c>
      <c r="M3272" s="4" t="e">
        <f>IF(Table1[[#This Row],[Import to Gateway Calculator?]]="Yes",IFERROR(Table1[[#This Row],[Streaming Resolution '[MP']]],""),0)</f>
        <v>#VALUE!</v>
      </c>
      <c r="N3272" s="4" t="e">
        <f>IF(Table1[[#This Row],[Import to Gateway Calculator?]]="Yes",IFERROR(Table1[[#This Row],[Recording Resolution '[MP']]],""),0)</f>
        <v>#VALUE!</v>
      </c>
      <c r="O3272" s="4" t="e">
        <f>IF(Table1[[#This Row],[Import to Gateway Calculator?]]="Yes",IFERROR(Table1[[#This Row],[Frame Rate '[FPS'] 1]],""),0)</f>
        <v>#VALUE!</v>
      </c>
      <c r="P3272" s="4" t="e">
        <f>IF(Table1[[#This Row],[Import to Gateway Calculator?]]="Yes",IFERROR(Table1[[#This Row],[Days of Storage 1]],""),0)</f>
        <v>#VALUE!</v>
      </c>
    </row>
    <row r="3273" spans="1:16" x14ac:dyDescent="0.25">
      <c r="A3273" s="5" t="e">
        <f t="shared" si="311"/>
        <v>#VALUE!</v>
      </c>
      <c r="B3273" s="6" t="str">
        <f>IFERROR(IF(Table1[[#This Row],[Multi-lens? 1]]="No", 1, IF(Table1[[#This Row],[Multi-lens? 1]]="Dual", 2, IF(Table1[[#This Row],[Multi-lens? 1]]="Quad", 4, ""))),"")</f>
        <v/>
      </c>
      <c r="C3273" s="6" t="e">
        <f t="shared" si="312"/>
        <v>#VALUE!</v>
      </c>
      <c r="D3273" s="6" t="e">
        <f t="shared" si="313"/>
        <v>#VALUE!</v>
      </c>
      <c r="E3273" s="6" t="e">
        <f t="shared" si="314"/>
        <v>#VALUE!</v>
      </c>
      <c r="F3273" s="6" t="e">
        <f t="shared" si="315"/>
        <v>#VALUE!</v>
      </c>
      <c r="H3273" s="6" t="str">
        <f>IFERROR(IF(Table1[[#This Row],[Multi-lens? 1]]="No", 1, IF(Table1[[#This Row],[Multi-lens? 1]]="Dual", 2, IF(Table1[[#This Row],[Multi-lens? 1]]="Quad", 4, ""))),"")</f>
        <v/>
      </c>
      <c r="I3273" s="9" t="str">
        <f>IFERROR(Table1[[#This Row],[Name]],"")</f>
        <v/>
      </c>
      <c r="K3273" s="3" t="str">
        <f t="shared" si="310"/>
        <v/>
      </c>
      <c r="M3273" s="4" t="e">
        <f>IF(Table1[[#This Row],[Import to Gateway Calculator?]]="Yes",IFERROR(Table1[[#This Row],[Streaming Resolution '[MP']]],""),0)</f>
        <v>#VALUE!</v>
      </c>
      <c r="N3273" s="4" t="e">
        <f>IF(Table1[[#This Row],[Import to Gateway Calculator?]]="Yes",IFERROR(Table1[[#This Row],[Recording Resolution '[MP']]],""),0)</f>
        <v>#VALUE!</v>
      </c>
      <c r="O3273" s="4" t="e">
        <f>IF(Table1[[#This Row],[Import to Gateway Calculator?]]="Yes",IFERROR(Table1[[#This Row],[Frame Rate '[FPS'] 1]],""),0)</f>
        <v>#VALUE!</v>
      </c>
      <c r="P3273" s="4" t="e">
        <f>IF(Table1[[#This Row],[Import to Gateway Calculator?]]="Yes",IFERROR(Table1[[#This Row],[Days of Storage 1]],""),0)</f>
        <v>#VALUE!</v>
      </c>
    </row>
    <row r="3274" spans="1:16" x14ac:dyDescent="0.25">
      <c r="A3274" s="5" t="e">
        <f t="shared" si="311"/>
        <v>#VALUE!</v>
      </c>
      <c r="B3274" s="6" t="str">
        <f>IFERROR(IF(Table1[[#This Row],[Multi-lens? 1]]="No", 1, IF(Table1[[#This Row],[Multi-lens? 1]]="Dual", 2, IF(Table1[[#This Row],[Multi-lens? 1]]="Quad", 4, ""))),"")</f>
        <v/>
      </c>
      <c r="C3274" s="6" t="e">
        <f t="shared" si="312"/>
        <v>#VALUE!</v>
      </c>
      <c r="D3274" s="6" t="e">
        <f t="shared" si="313"/>
        <v>#VALUE!</v>
      </c>
      <c r="E3274" s="6" t="e">
        <f t="shared" si="314"/>
        <v>#VALUE!</v>
      </c>
      <c r="F3274" s="6" t="e">
        <f t="shared" si="315"/>
        <v>#VALUE!</v>
      </c>
      <c r="H3274" s="6" t="str">
        <f>IFERROR(IF(Table1[[#This Row],[Multi-lens? 1]]="No", 1, IF(Table1[[#This Row],[Multi-lens? 1]]="Dual", 2, IF(Table1[[#This Row],[Multi-lens? 1]]="Quad", 4, ""))),"")</f>
        <v/>
      </c>
      <c r="I3274" s="9" t="str">
        <f>IFERROR(Table1[[#This Row],[Name]],"")</f>
        <v/>
      </c>
      <c r="K3274" s="3" t="str">
        <f t="shared" si="310"/>
        <v/>
      </c>
      <c r="M3274" s="4" t="e">
        <f>IF(Table1[[#This Row],[Import to Gateway Calculator?]]="Yes",IFERROR(Table1[[#This Row],[Streaming Resolution '[MP']]],""),0)</f>
        <v>#VALUE!</v>
      </c>
      <c r="N3274" s="4" t="e">
        <f>IF(Table1[[#This Row],[Import to Gateway Calculator?]]="Yes",IFERROR(Table1[[#This Row],[Recording Resolution '[MP']]],""),0)</f>
        <v>#VALUE!</v>
      </c>
      <c r="O3274" s="4" t="e">
        <f>IF(Table1[[#This Row],[Import to Gateway Calculator?]]="Yes",IFERROR(Table1[[#This Row],[Frame Rate '[FPS'] 1]],""),0)</f>
        <v>#VALUE!</v>
      </c>
      <c r="P3274" s="4" t="e">
        <f>IF(Table1[[#This Row],[Import to Gateway Calculator?]]="Yes",IFERROR(Table1[[#This Row],[Days of Storage 1]],""),0)</f>
        <v>#VALUE!</v>
      </c>
    </row>
    <row r="3275" spans="1:16" x14ac:dyDescent="0.25">
      <c r="A3275" s="5" t="e">
        <f t="shared" si="311"/>
        <v>#VALUE!</v>
      </c>
      <c r="B3275" s="6" t="str">
        <f>IFERROR(IF(Table1[[#This Row],[Multi-lens? 1]]="No", 1, IF(Table1[[#This Row],[Multi-lens? 1]]="Dual", 2, IF(Table1[[#This Row],[Multi-lens? 1]]="Quad", 4, ""))),"")</f>
        <v/>
      </c>
      <c r="C3275" s="6" t="e">
        <f t="shared" si="312"/>
        <v>#VALUE!</v>
      </c>
      <c r="D3275" s="6" t="e">
        <f t="shared" si="313"/>
        <v>#VALUE!</v>
      </c>
      <c r="E3275" s="6" t="e">
        <f t="shared" si="314"/>
        <v>#VALUE!</v>
      </c>
      <c r="F3275" s="6" t="e">
        <f t="shared" si="315"/>
        <v>#VALUE!</v>
      </c>
      <c r="H3275" s="6" t="str">
        <f>IFERROR(IF(Table1[[#This Row],[Multi-lens? 1]]="No", 1, IF(Table1[[#This Row],[Multi-lens? 1]]="Dual", 2, IF(Table1[[#This Row],[Multi-lens? 1]]="Quad", 4, ""))),"")</f>
        <v/>
      </c>
      <c r="I3275" s="9" t="str">
        <f>IFERROR(Table1[[#This Row],[Name]],"")</f>
        <v/>
      </c>
      <c r="K3275" s="3" t="str">
        <f t="shared" si="310"/>
        <v/>
      </c>
      <c r="M3275" s="4" t="e">
        <f>IF(Table1[[#This Row],[Import to Gateway Calculator?]]="Yes",IFERROR(Table1[[#This Row],[Streaming Resolution '[MP']]],""),0)</f>
        <v>#VALUE!</v>
      </c>
      <c r="N3275" s="4" t="e">
        <f>IF(Table1[[#This Row],[Import to Gateway Calculator?]]="Yes",IFERROR(Table1[[#This Row],[Recording Resolution '[MP']]],""),0)</f>
        <v>#VALUE!</v>
      </c>
      <c r="O3275" s="4" t="e">
        <f>IF(Table1[[#This Row],[Import to Gateway Calculator?]]="Yes",IFERROR(Table1[[#This Row],[Frame Rate '[FPS'] 1]],""),0)</f>
        <v>#VALUE!</v>
      </c>
      <c r="P3275" s="4" t="e">
        <f>IF(Table1[[#This Row],[Import to Gateway Calculator?]]="Yes",IFERROR(Table1[[#This Row],[Days of Storage 1]],""),0)</f>
        <v>#VALUE!</v>
      </c>
    </row>
    <row r="3276" spans="1:16" x14ac:dyDescent="0.25">
      <c r="A3276" s="5" t="e">
        <f t="shared" si="311"/>
        <v>#VALUE!</v>
      </c>
      <c r="B3276" s="6" t="str">
        <f>IFERROR(IF(Table1[[#This Row],[Multi-lens? 1]]="No", 1, IF(Table1[[#This Row],[Multi-lens? 1]]="Dual", 2, IF(Table1[[#This Row],[Multi-lens? 1]]="Quad", 4, ""))),"")</f>
        <v/>
      </c>
      <c r="C3276" s="6" t="e">
        <f t="shared" si="312"/>
        <v>#VALUE!</v>
      </c>
      <c r="D3276" s="6" t="e">
        <f t="shared" si="313"/>
        <v>#VALUE!</v>
      </c>
      <c r="E3276" s="6" t="e">
        <f t="shared" si="314"/>
        <v>#VALUE!</v>
      </c>
      <c r="F3276" s="6" t="e">
        <f t="shared" si="315"/>
        <v>#VALUE!</v>
      </c>
      <c r="H3276" s="6" t="str">
        <f>IFERROR(IF(Table1[[#This Row],[Multi-lens? 1]]="No", 1, IF(Table1[[#This Row],[Multi-lens? 1]]="Dual", 2, IF(Table1[[#This Row],[Multi-lens? 1]]="Quad", 4, ""))),"")</f>
        <v/>
      </c>
      <c r="I3276" s="9" t="str">
        <f>IFERROR(Table1[[#This Row],[Name]],"")</f>
        <v/>
      </c>
      <c r="K3276" s="3" t="str">
        <f t="shared" si="310"/>
        <v/>
      </c>
      <c r="M3276" s="4" t="e">
        <f>IF(Table1[[#This Row],[Import to Gateway Calculator?]]="Yes",IFERROR(Table1[[#This Row],[Streaming Resolution '[MP']]],""),0)</f>
        <v>#VALUE!</v>
      </c>
      <c r="N3276" s="4" t="e">
        <f>IF(Table1[[#This Row],[Import to Gateway Calculator?]]="Yes",IFERROR(Table1[[#This Row],[Recording Resolution '[MP']]],""),0)</f>
        <v>#VALUE!</v>
      </c>
      <c r="O3276" s="4" t="e">
        <f>IF(Table1[[#This Row],[Import to Gateway Calculator?]]="Yes",IFERROR(Table1[[#This Row],[Frame Rate '[FPS'] 1]],""),0)</f>
        <v>#VALUE!</v>
      </c>
      <c r="P3276" s="4" t="e">
        <f>IF(Table1[[#This Row],[Import to Gateway Calculator?]]="Yes",IFERROR(Table1[[#This Row],[Days of Storage 1]],""),0)</f>
        <v>#VALUE!</v>
      </c>
    </row>
    <row r="3277" spans="1:16" x14ac:dyDescent="0.25">
      <c r="A3277" s="5" t="e">
        <f t="shared" si="311"/>
        <v>#VALUE!</v>
      </c>
      <c r="B3277" s="6" t="str">
        <f>IFERROR(IF(Table1[[#This Row],[Multi-lens? 1]]="No", 1, IF(Table1[[#This Row],[Multi-lens? 1]]="Dual", 2, IF(Table1[[#This Row],[Multi-lens? 1]]="Quad", 4, ""))),"")</f>
        <v/>
      </c>
      <c r="C3277" s="6" t="e">
        <f t="shared" si="312"/>
        <v>#VALUE!</v>
      </c>
      <c r="D3277" s="6" t="e">
        <f t="shared" si="313"/>
        <v>#VALUE!</v>
      </c>
      <c r="E3277" s="6" t="e">
        <f t="shared" si="314"/>
        <v>#VALUE!</v>
      </c>
      <c r="F3277" s="6" t="e">
        <f t="shared" si="315"/>
        <v>#VALUE!</v>
      </c>
      <c r="H3277" s="6" t="str">
        <f>IFERROR(IF(Table1[[#This Row],[Multi-lens? 1]]="No", 1, IF(Table1[[#This Row],[Multi-lens? 1]]="Dual", 2, IF(Table1[[#This Row],[Multi-lens? 1]]="Quad", 4, ""))),"")</f>
        <v/>
      </c>
      <c r="I3277" s="9" t="str">
        <f>IFERROR(Table1[[#This Row],[Name]],"")</f>
        <v/>
      </c>
      <c r="K3277" s="3" t="str">
        <f t="shared" si="310"/>
        <v/>
      </c>
      <c r="M3277" s="4" t="e">
        <f>IF(Table1[[#This Row],[Import to Gateway Calculator?]]="Yes",IFERROR(Table1[[#This Row],[Streaming Resolution '[MP']]],""),0)</f>
        <v>#VALUE!</v>
      </c>
      <c r="N3277" s="4" t="e">
        <f>IF(Table1[[#This Row],[Import to Gateway Calculator?]]="Yes",IFERROR(Table1[[#This Row],[Recording Resolution '[MP']]],""),0)</f>
        <v>#VALUE!</v>
      </c>
      <c r="O3277" s="4" t="e">
        <f>IF(Table1[[#This Row],[Import to Gateway Calculator?]]="Yes",IFERROR(Table1[[#This Row],[Frame Rate '[FPS'] 1]],""),0)</f>
        <v>#VALUE!</v>
      </c>
      <c r="P3277" s="4" t="e">
        <f>IF(Table1[[#This Row],[Import to Gateway Calculator?]]="Yes",IFERROR(Table1[[#This Row],[Days of Storage 1]],""),0)</f>
        <v>#VALUE!</v>
      </c>
    </row>
    <row r="3278" spans="1:16" x14ac:dyDescent="0.25">
      <c r="A3278" s="5" t="e">
        <f t="shared" si="311"/>
        <v>#VALUE!</v>
      </c>
      <c r="B3278" s="6" t="str">
        <f>IFERROR(IF(Table1[[#This Row],[Multi-lens? 1]]="No", 1, IF(Table1[[#This Row],[Multi-lens? 1]]="Dual", 2, IF(Table1[[#This Row],[Multi-lens? 1]]="Quad", 4, ""))),"")</f>
        <v/>
      </c>
      <c r="C3278" s="6" t="e">
        <f t="shared" si="312"/>
        <v>#VALUE!</v>
      </c>
      <c r="D3278" s="6" t="e">
        <f t="shared" si="313"/>
        <v>#VALUE!</v>
      </c>
      <c r="E3278" s="6" t="e">
        <f t="shared" si="314"/>
        <v>#VALUE!</v>
      </c>
      <c r="F3278" s="6" t="e">
        <f t="shared" si="315"/>
        <v>#VALUE!</v>
      </c>
      <c r="H3278" s="6" t="str">
        <f>IFERROR(IF(Table1[[#This Row],[Multi-lens? 1]]="No", 1, IF(Table1[[#This Row],[Multi-lens? 1]]="Dual", 2, IF(Table1[[#This Row],[Multi-lens? 1]]="Quad", 4, ""))),"")</f>
        <v/>
      </c>
      <c r="I3278" s="9" t="str">
        <f>IFERROR(Table1[[#This Row],[Name]],"")</f>
        <v/>
      </c>
      <c r="K3278" s="3" t="str">
        <f t="shared" si="310"/>
        <v/>
      </c>
      <c r="M3278" s="4" t="e">
        <f>IF(Table1[[#This Row],[Import to Gateway Calculator?]]="Yes",IFERROR(Table1[[#This Row],[Streaming Resolution '[MP']]],""),0)</f>
        <v>#VALUE!</v>
      </c>
      <c r="N3278" s="4" t="e">
        <f>IF(Table1[[#This Row],[Import to Gateway Calculator?]]="Yes",IFERROR(Table1[[#This Row],[Recording Resolution '[MP']]],""),0)</f>
        <v>#VALUE!</v>
      </c>
      <c r="O3278" s="4" t="e">
        <f>IF(Table1[[#This Row],[Import to Gateway Calculator?]]="Yes",IFERROR(Table1[[#This Row],[Frame Rate '[FPS'] 1]],""),0)</f>
        <v>#VALUE!</v>
      </c>
      <c r="P3278" s="4" t="e">
        <f>IF(Table1[[#This Row],[Import to Gateway Calculator?]]="Yes",IFERROR(Table1[[#This Row],[Days of Storage 1]],""),0)</f>
        <v>#VALUE!</v>
      </c>
    </row>
    <row r="3279" spans="1:16" x14ac:dyDescent="0.25">
      <c r="A3279" s="5" t="e">
        <f t="shared" si="311"/>
        <v>#VALUE!</v>
      </c>
      <c r="B3279" s="6" t="str">
        <f>IFERROR(IF(Table1[[#This Row],[Multi-lens? 1]]="No", 1, IF(Table1[[#This Row],[Multi-lens? 1]]="Dual", 2, IF(Table1[[#This Row],[Multi-lens? 1]]="Quad", 4, ""))),"")</f>
        <v/>
      </c>
      <c r="C3279" s="6" t="e">
        <f t="shared" si="312"/>
        <v>#VALUE!</v>
      </c>
      <c r="D3279" s="6" t="e">
        <f t="shared" si="313"/>
        <v>#VALUE!</v>
      </c>
      <c r="E3279" s="6" t="e">
        <f t="shared" si="314"/>
        <v>#VALUE!</v>
      </c>
      <c r="F3279" s="6" t="e">
        <f t="shared" si="315"/>
        <v>#VALUE!</v>
      </c>
      <c r="H3279" s="6" t="str">
        <f>IFERROR(IF(Table1[[#This Row],[Multi-lens? 1]]="No", 1, IF(Table1[[#This Row],[Multi-lens? 1]]="Dual", 2, IF(Table1[[#This Row],[Multi-lens? 1]]="Quad", 4, ""))),"")</f>
        <v/>
      </c>
      <c r="I3279" s="9" t="str">
        <f>IFERROR(Table1[[#This Row],[Name]],"")</f>
        <v/>
      </c>
      <c r="K3279" s="3" t="str">
        <f t="shared" si="310"/>
        <v/>
      </c>
      <c r="M3279" s="4" t="e">
        <f>IF(Table1[[#This Row],[Import to Gateway Calculator?]]="Yes",IFERROR(Table1[[#This Row],[Streaming Resolution '[MP']]],""),0)</f>
        <v>#VALUE!</v>
      </c>
      <c r="N3279" s="4" t="e">
        <f>IF(Table1[[#This Row],[Import to Gateway Calculator?]]="Yes",IFERROR(Table1[[#This Row],[Recording Resolution '[MP']]],""),0)</f>
        <v>#VALUE!</v>
      </c>
      <c r="O3279" s="4" t="e">
        <f>IF(Table1[[#This Row],[Import to Gateway Calculator?]]="Yes",IFERROR(Table1[[#This Row],[Frame Rate '[FPS'] 1]],""),0)</f>
        <v>#VALUE!</v>
      </c>
      <c r="P3279" s="4" t="e">
        <f>IF(Table1[[#This Row],[Import to Gateway Calculator?]]="Yes",IFERROR(Table1[[#This Row],[Days of Storage 1]],""),0)</f>
        <v>#VALUE!</v>
      </c>
    </row>
    <row r="3280" spans="1:16" x14ac:dyDescent="0.25">
      <c r="A3280" s="5" t="e">
        <f t="shared" si="311"/>
        <v>#VALUE!</v>
      </c>
      <c r="B3280" s="6" t="str">
        <f>IFERROR(IF(Table1[[#This Row],[Multi-lens? 1]]="No", 1, IF(Table1[[#This Row],[Multi-lens? 1]]="Dual", 2, IF(Table1[[#This Row],[Multi-lens? 1]]="Quad", 4, ""))),"")</f>
        <v/>
      </c>
      <c r="C3280" s="6" t="e">
        <f t="shared" si="312"/>
        <v>#VALUE!</v>
      </c>
      <c r="D3280" s="6" t="e">
        <f t="shared" si="313"/>
        <v>#VALUE!</v>
      </c>
      <c r="E3280" s="6" t="e">
        <f t="shared" si="314"/>
        <v>#VALUE!</v>
      </c>
      <c r="F3280" s="6" t="e">
        <f t="shared" si="315"/>
        <v>#VALUE!</v>
      </c>
      <c r="H3280" s="6" t="str">
        <f>IFERROR(IF(Table1[[#This Row],[Multi-lens? 1]]="No", 1, IF(Table1[[#This Row],[Multi-lens? 1]]="Dual", 2, IF(Table1[[#This Row],[Multi-lens? 1]]="Quad", 4, ""))),"")</f>
        <v/>
      </c>
      <c r="I3280" s="9" t="str">
        <f>IFERROR(Table1[[#This Row],[Name]],"")</f>
        <v/>
      </c>
      <c r="K3280" s="3" t="str">
        <f t="shared" si="310"/>
        <v/>
      </c>
      <c r="M3280" s="4" t="e">
        <f>IF(Table1[[#This Row],[Import to Gateway Calculator?]]="Yes",IFERROR(Table1[[#This Row],[Streaming Resolution '[MP']]],""),0)</f>
        <v>#VALUE!</v>
      </c>
      <c r="N3280" s="4" t="e">
        <f>IF(Table1[[#This Row],[Import to Gateway Calculator?]]="Yes",IFERROR(Table1[[#This Row],[Recording Resolution '[MP']]],""),0)</f>
        <v>#VALUE!</v>
      </c>
      <c r="O3280" s="4" t="e">
        <f>IF(Table1[[#This Row],[Import to Gateway Calculator?]]="Yes",IFERROR(Table1[[#This Row],[Frame Rate '[FPS'] 1]],""),0)</f>
        <v>#VALUE!</v>
      </c>
      <c r="P3280" s="4" t="e">
        <f>IF(Table1[[#This Row],[Import to Gateway Calculator?]]="Yes",IFERROR(Table1[[#This Row],[Days of Storage 1]],""),0)</f>
        <v>#VALUE!</v>
      </c>
    </row>
    <row r="3281" spans="1:16" x14ac:dyDescent="0.25">
      <c r="A3281" s="5" t="e">
        <f t="shared" si="311"/>
        <v>#VALUE!</v>
      </c>
      <c r="B3281" s="6" t="str">
        <f>IFERROR(IF(Table1[[#This Row],[Multi-lens? 1]]="No", 1, IF(Table1[[#This Row],[Multi-lens? 1]]="Dual", 2, IF(Table1[[#This Row],[Multi-lens? 1]]="Quad", 4, ""))),"")</f>
        <v/>
      </c>
      <c r="C3281" s="6" t="e">
        <f t="shared" si="312"/>
        <v>#VALUE!</v>
      </c>
      <c r="D3281" s="6" t="e">
        <f t="shared" si="313"/>
        <v>#VALUE!</v>
      </c>
      <c r="E3281" s="6" t="e">
        <f t="shared" si="314"/>
        <v>#VALUE!</v>
      </c>
      <c r="F3281" s="6" t="e">
        <f t="shared" si="315"/>
        <v>#VALUE!</v>
      </c>
      <c r="H3281" s="6" t="str">
        <f>IFERROR(IF(Table1[[#This Row],[Multi-lens? 1]]="No", 1, IF(Table1[[#This Row],[Multi-lens? 1]]="Dual", 2, IF(Table1[[#This Row],[Multi-lens? 1]]="Quad", 4, ""))),"")</f>
        <v/>
      </c>
      <c r="I3281" s="9" t="str">
        <f>IFERROR(Table1[[#This Row],[Name]],"")</f>
        <v/>
      </c>
      <c r="K3281" s="3" t="str">
        <f t="shared" si="310"/>
        <v/>
      </c>
      <c r="M3281" s="4" t="e">
        <f>IF(Table1[[#This Row],[Import to Gateway Calculator?]]="Yes",IFERROR(Table1[[#This Row],[Streaming Resolution '[MP']]],""),0)</f>
        <v>#VALUE!</v>
      </c>
      <c r="N3281" s="4" t="e">
        <f>IF(Table1[[#This Row],[Import to Gateway Calculator?]]="Yes",IFERROR(Table1[[#This Row],[Recording Resolution '[MP']]],""),0)</f>
        <v>#VALUE!</v>
      </c>
      <c r="O3281" s="4" t="e">
        <f>IF(Table1[[#This Row],[Import to Gateway Calculator?]]="Yes",IFERROR(Table1[[#This Row],[Frame Rate '[FPS'] 1]],""),0)</f>
        <v>#VALUE!</v>
      </c>
      <c r="P3281" s="4" t="e">
        <f>IF(Table1[[#This Row],[Import to Gateway Calculator?]]="Yes",IFERROR(Table1[[#This Row],[Days of Storage 1]],""),0)</f>
        <v>#VALUE!</v>
      </c>
    </row>
    <row r="3282" spans="1:16" x14ac:dyDescent="0.25">
      <c r="A3282" s="5" t="e">
        <f t="shared" si="311"/>
        <v>#VALUE!</v>
      </c>
      <c r="B3282" s="6" t="str">
        <f>IFERROR(IF(Table1[[#This Row],[Multi-lens? 1]]="No", 1, IF(Table1[[#This Row],[Multi-lens? 1]]="Dual", 2, IF(Table1[[#This Row],[Multi-lens? 1]]="Quad", 4, ""))),"")</f>
        <v/>
      </c>
      <c r="C3282" s="6" t="e">
        <f t="shared" si="312"/>
        <v>#VALUE!</v>
      </c>
      <c r="D3282" s="6" t="e">
        <f t="shared" si="313"/>
        <v>#VALUE!</v>
      </c>
      <c r="E3282" s="6" t="e">
        <f t="shared" si="314"/>
        <v>#VALUE!</v>
      </c>
      <c r="F3282" s="6" t="e">
        <f t="shared" si="315"/>
        <v>#VALUE!</v>
      </c>
      <c r="H3282" s="6" t="str">
        <f>IFERROR(IF(Table1[[#This Row],[Multi-lens? 1]]="No", 1, IF(Table1[[#This Row],[Multi-lens? 1]]="Dual", 2, IF(Table1[[#This Row],[Multi-lens? 1]]="Quad", 4, ""))),"")</f>
        <v/>
      </c>
      <c r="I3282" s="9" t="str">
        <f>IFERROR(Table1[[#This Row],[Name]],"")</f>
        <v/>
      </c>
      <c r="K3282" s="3" t="str">
        <f t="shared" si="310"/>
        <v/>
      </c>
      <c r="M3282" s="4" t="e">
        <f>IF(Table1[[#This Row],[Import to Gateway Calculator?]]="Yes",IFERROR(Table1[[#This Row],[Streaming Resolution '[MP']]],""),0)</f>
        <v>#VALUE!</v>
      </c>
      <c r="N3282" s="4" t="e">
        <f>IF(Table1[[#This Row],[Import to Gateway Calculator?]]="Yes",IFERROR(Table1[[#This Row],[Recording Resolution '[MP']]],""),0)</f>
        <v>#VALUE!</v>
      </c>
      <c r="O3282" s="4" t="e">
        <f>IF(Table1[[#This Row],[Import to Gateway Calculator?]]="Yes",IFERROR(Table1[[#This Row],[Frame Rate '[FPS'] 1]],""),0)</f>
        <v>#VALUE!</v>
      </c>
      <c r="P3282" s="4" t="e">
        <f>IF(Table1[[#This Row],[Import to Gateway Calculator?]]="Yes",IFERROR(Table1[[#This Row],[Days of Storage 1]],""),0)</f>
        <v>#VALUE!</v>
      </c>
    </row>
    <row r="3283" spans="1:16" x14ac:dyDescent="0.25">
      <c r="A3283" s="5" t="e">
        <f t="shared" si="311"/>
        <v>#VALUE!</v>
      </c>
      <c r="B3283" s="6" t="str">
        <f>IFERROR(IF(Table1[[#This Row],[Multi-lens? 1]]="No", 1, IF(Table1[[#This Row],[Multi-lens? 1]]="Dual", 2, IF(Table1[[#This Row],[Multi-lens? 1]]="Quad", 4, ""))),"")</f>
        <v/>
      </c>
      <c r="C3283" s="6" t="e">
        <f t="shared" si="312"/>
        <v>#VALUE!</v>
      </c>
      <c r="D3283" s="6" t="e">
        <f t="shared" si="313"/>
        <v>#VALUE!</v>
      </c>
      <c r="E3283" s="6" t="e">
        <f t="shared" si="314"/>
        <v>#VALUE!</v>
      </c>
      <c r="F3283" s="6" t="e">
        <f t="shared" si="315"/>
        <v>#VALUE!</v>
      </c>
      <c r="H3283" s="6" t="str">
        <f>IFERROR(IF(Table1[[#This Row],[Multi-lens? 1]]="No", 1, IF(Table1[[#This Row],[Multi-lens? 1]]="Dual", 2, IF(Table1[[#This Row],[Multi-lens? 1]]="Quad", 4, ""))),"")</f>
        <v/>
      </c>
      <c r="I3283" s="9" t="str">
        <f>IFERROR(Table1[[#This Row],[Name]],"")</f>
        <v/>
      </c>
      <c r="K3283" s="3" t="str">
        <f t="shared" si="310"/>
        <v/>
      </c>
      <c r="M3283" s="4" t="e">
        <f>IF(Table1[[#This Row],[Import to Gateway Calculator?]]="Yes",IFERROR(Table1[[#This Row],[Streaming Resolution '[MP']]],""),0)</f>
        <v>#VALUE!</v>
      </c>
      <c r="N3283" s="4" t="e">
        <f>IF(Table1[[#This Row],[Import to Gateway Calculator?]]="Yes",IFERROR(Table1[[#This Row],[Recording Resolution '[MP']]],""),0)</f>
        <v>#VALUE!</v>
      </c>
      <c r="O3283" s="4" t="e">
        <f>IF(Table1[[#This Row],[Import to Gateway Calculator?]]="Yes",IFERROR(Table1[[#This Row],[Frame Rate '[FPS'] 1]],""),0)</f>
        <v>#VALUE!</v>
      </c>
      <c r="P3283" s="4" t="e">
        <f>IF(Table1[[#This Row],[Import to Gateway Calculator?]]="Yes",IFERROR(Table1[[#This Row],[Days of Storage 1]],""),0)</f>
        <v>#VALUE!</v>
      </c>
    </row>
    <row r="3284" spans="1:16" x14ac:dyDescent="0.25">
      <c r="A3284" s="5" t="e">
        <f t="shared" si="311"/>
        <v>#VALUE!</v>
      </c>
      <c r="B3284" s="6" t="str">
        <f>IFERROR(IF(Table1[[#This Row],[Multi-lens? 1]]="No", 1, IF(Table1[[#This Row],[Multi-lens? 1]]="Dual", 2, IF(Table1[[#This Row],[Multi-lens? 1]]="Quad", 4, ""))),"")</f>
        <v/>
      </c>
      <c r="C3284" s="6" t="e">
        <f t="shared" si="312"/>
        <v>#VALUE!</v>
      </c>
      <c r="D3284" s="6" t="e">
        <f t="shared" si="313"/>
        <v>#VALUE!</v>
      </c>
      <c r="E3284" s="6" t="e">
        <f t="shared" si="314"/>
        <v>#VALUE!</v>
      </c>
      <c r="F3284" s="6" t="e">
        <f t="shared" si="315"/>
        <v>#VALUE!</v>
      </c>
      <c r="H3284" s="6" t="str">
        <f>IFERROR(IF(Table1[[#This Row],[Multi-lens? 1]]="No", 1, IF(Table1[[#This Row],[Multi-lens? 1]]="Dual", 2, IF(Table1[[#This Row],[Multi-lens? 1]]="Quad", 4, ""))),"")</f>
        <v/>
      </c>
      <c r="I3284" s="9" t="str">
        <f>IFERROR(Table1[[#This Row],[Name]],"")</f>
        <v/>
      </c>
      <c r="K3284" s="3" t="str">
        <f t="shared" si="310"/>
        <v/>
      </c>
      <c r="M3284" s="4" t="e">
        <f>IF(Table1[[#This Row],[Import to Gateway Calculator?]]="Yes",IFERROR(Table1[[#This Row],[Streaming Resolution '[MP']]],""),0)</f>
        <v>#VALUE!</v>
      </c>
      <c r="N3284" s="4" t="e">
        <f>IF(Table1[[#This Row],[Import to Gateway Calculator?]]="Yes",IFERROR(Table1[[#This Row],[Recording Resolution '[MP']]],""),0)</f>
        <v>#VALUE!</v>
      </c>
      <c r="O3284" s="4" t="e">
        <f>IF(Table1[[#This Row],[Import to Gateway Calculator?]]="Yes",IFERROR(Table1[[#This Row],[Frame Rate '[FPS'] 1]],""),0)</f>
        <v>#VALUE!</v>
      </c>
      <c r="P3284" s="4" t="e">
        <f>IF(Table1[[#This Row],[Import to Gateway Calculator?]]="Yes",IFERROR(Table1[[#This Row],[Days of Storage 1]],""),0)</f>
        <v>#VALUE!</v>
      </c>
    </row>
    <row r="3285" spans="1:16" x14ac:dyDescent="0.25">
      <c r="A3285" s="5" t="e">
        <f t="shared" si="311"/>
        <v>#VALUE!</v>
      </c>
      <c r="B3285" s="6" t="str">
        <f>IFERROR(IF(Table1[[#This Row],[Multi-lens? 1]]="No", 1, IF(Table1[[#This Row],[Multi-lens? 1]]="Dual", 2, IF(Table1[[#This Row],[Multi-lens? 1]]="Quad", 4, ""))),"")</f>
        <v/>
      </c>
      <c r="C3285" s="6" t="e">
        <f t="shared" si="312"/>
        <v>#VALUE!</v>
      </c>
      <c r="D3285" s="6" t="e">
        <f t="shared" si="313"/>
        <v>#VALUE!</v>
      </c>
      <c r="E3285" s="6" t="e">
        <f t="shared" si="314"/>
        <v>#VALUE!</v>
      </c>
      <c r="F3285" s="6" t="e">
        <f t="shared" si="315"/>
        <v>#VALUE!</v>
      </c>
      <c r="H3285" s="6" t="str">
        <f>IFERROR(IF(Table1[[#This Row],[Multi-lens? 1]]="No", 1, IF(Table1[[#This Row],[Multi-lens? 1]]="Dual", 2, IF(Table1[[#This Row],[Multi-lens? 1]]="Quad", 4, ""))),"")</f>
        <v/>
      </c>
      <c r="I3285" s="9" t="str">
        <f>IFERROR(Table1[[#This Row],[Name]],"")</f>
        <v/>
      </c>
      <c r="K3285" s="3" t="str">
        <f t="shared" si="310"/>
        <v/>
      </c>
      <c r="M3285" s="4" t="e">
        <f>IF(Table1[[#This Row],[Import to Gateway Calculator?]]="Yes",IFERROR(Table1[[#This Row],[Streaming Resolution '[MP']]],""),0)</f>
        <v>#VALUE!</v>
      </c>
      <c r="N3285" s="4" t="e">
        <f>IF(Table1[[#This Row],[Import to Gateway Calculator?]]="Yes",IFERROR(Table1[[#This Row],[Recording Resolution '[MP']]],""),0)</f>
        <v>#VALUE!</v>
      </c>
      <c r="O3285" s="4" t="e">
        <f>IF(Table1[[#This Row],[Import to Gateway Calculator?]]="Yes",IFERROR(Table1[[#This Row],[Frame Rate '[FPS'] 1]],""),0)</f>
        <v>#VALUE!</v>
      </c>
      <c r="P3285" s="4" t="e">
        <f>IF(Table1[[#This Row],[Import to Gateway Calculator?]]="Yes",IFERROR(Table1[[#This Row],[Days of Storage 1]],""),0)</f>
        <v>#VALUE!</v>
      </c>
    </row>
    <row r="3286" spans="1:16" x14ac:dyDescent="0.25">
      <c r="A3286" s="5" t="e">
        <f t="shared" si="311"/>
        <v>#VALUE!</v>
      </c>
      <c r="B3286" s="6" t="str">
        <f>IFERROR(IF(Table1[[#This Row],[Multi-lens? 1]]="No", 1, IF(Table1[[#This Row],[Multi-lens? 1]]="Dual", 2, IF(Table1[[#This Row],[Multi-lens? 1]]="Quad", 4, ""))),"")</f>
        <v/>
      </c>
      <c r="C3286" s="6" t="e">
        <f t="shared" si="312"/>
        <v>#VALUE!</v>
      </c>
      <c r="D3286" s="6" t="e">
        <f t="shared" si="313"/>
        <v>#VALUE!</v>
      </c>
      <c r="E3286" s="6" t="e">
        <f t="shared" si="314"/>
        <v>#VALUE!</v>
      </c>
      <c r="F3286" s="6" t="e">
        <f t="shared" si="315"/>
        <v>#VALUE!</v>
      </c>
      <c r="H3286" s="6" t="str">
        <f>IFERROR(IF(Table1[[#This Row],[Multi-lens? 1]]="No", 1, IF(Table1[[#This Row],[Multi-lens? 1]]="Dual", 2, IF(Table1[[#This Row],[Multi-lens? 1]]="Quad", 4, ""))),"")</f>
        <v/>
      </c>
      <c r="I3286" s="9" t="str">
        <f>IFERROR(Table1[[#This Row],[Name]],"")</f>
        <v/>
      </c>
      <c r="K3286" s="3" t="str">
        <f t="shared" si="310"/>
        <v/>
      </c>
      <c r="M3286" s="4" t="e">
        <f>IF(Table1[[#This Row],[Import to Gateway Calculator?]]="Yes",IFERROR(Table1[[#This Row],[Streaming Resolution '[MP']]],""),0)</f>
        <v>#VALUE!</v>
      </c>
      <c r="N3286" s="4" t="e">
        <f>IF(Table1[[#This Row],[Import to Gateway Calculator?]]="Yes",IFERROR(Table1[[#This Row],[Recording Resolution '[MP']]],""),0)</f>
        <v>#VALUE!</v>
      </c>
      <c r="O3286" s="4" t="e">
        <f>IF(Table1[[#This Row],[Import to Gateway Calculator?]]="Yes",IFERROR(Table1[[#This Row],[Frame Rate '[FPS'] 1]],""),0)</f>
        <v>#VALUE!</v>
      </c>
      <c r="P3286" s="4" t="e">
        <f>IF(Table1[[#This Row],[Import to Gateway Calculator?]]="Yes",IFERROR(Table1[[#This Row],[Days of Storage 1]],""),0)</f>
        <v>#VALUE!</v>
      </c>
    </row>
    <row r="3287" spans="1:16" x14ac:dyDescent="0.25">
      <c r="A3287" s="5" t="e">
        <f t="shared" si="311"/>
        <v>#VALUE!</v>
      </c>
      <c r="B3287" s="6" t="str">
        <f>IFERROR(IF(Table1[[#This Row],[Multi-lens? 1]]="No", 1, IF(Table1[[#This Row],[Multi-lens? 1]]="Dual", 2, IF(Table1[[#This Row],[Multi-lens? 1]]="Quad", 4, ""))),"")</f>
        <v/>
      </c>
      <c r="C3287" s="6" t="e">
        <f t="shared" si="312"/>
        <v>#VALUE!</v>
      </c>
      <c r="D3287" s="6" t="e">
        <f t="shared" si="313"/>
        <v>#VALUE!</v>
      </c>
      <c r="E3287" s="6" t="e">
        <f t="shared" si="314"/>
        <v>#VALUE!</v>
      </c>
      <c r="F3287" s="6" t="e">
        <f t="shared" si="315"/>
        <v>#VALUE!</v>
      </c>
      <c r="H3287" s="6" t="str">
        <f>IFERROR(IF(Table1[[#This Row],[Multi-lens? 1]]="No", 1, IF(Table1[[#This Row],[Multi-lens? 1]]="Dual", 2, IF(Table1[[#This Row],[Multi-lens? 1]]="Quad", 4, ""))),"")</f>
        <v/>
      </c>
      <c r="I3287" s="9" t="str">
        <f>IFERROR(Table1[[#This Row],[Name]],"")</f>
        <v/>
      </c>
      <c r="K3287" s="3" t="str">
        <f t="shared" si="310"/>
        <v/>
      </c>
      <c r="M3287" s="4" t="e">
        <f>IF(Table1[[#This Row],[Import to Gateway Calculator?]]="Yes",IFERROR(Table1[[#This Row],[Streaming Resolution '[MP']]],""),0)</f>
        <v>#VALUE!</v>
      </c>
      <c r="N3287" s="4" t="e">
        <f>IF(Table1[[#This Row],[Import to Gateway Calculator?]]="Yes",IFERROR(Table1[[#This Row],[Recording Resolution '[MP']]],""),0)</f>
        <v>#VALUE!</v>
      </c>
      <c r="O3287" s="4" t="e">
        <f>IF(Table1[[#This Row],[Import to Gateway Calculator?]]="Yes",IFERROR(Table1[[#This Row],[Frame Rate '[FPS'] 1]],""),0)</f>
        <v>#VALUE!</v>
      </c>
      <c r="P3287" s="4" t="e">
        <f>IF(Table1[[#This Row],[Import to Gateway Calculator?]]="Yes",IFERROR(Table1[[#This Row],[Days of Storage 1]],""),0)</f>
        <v>#VALUE!</v>
      </c>
    </row>
    <row r="3288" spans="1:16" x14ac:dyDescent="0.25">
      <c r="A3288" s="5" t="e">
        <f t="shared" si="311"/>
        <v>#VALUE!</v>
      </c>
      <c r="B3288" s="6" t="str">
        <f>IFERROR(IF(Table1[[#This Row],[Multi-lens? 1]]="No", 1, IF(Table1[[#This Row],[Multi-lens? 1]]="Dual", 2, IF(Table1[[#This Row],[Multi-lens? 1]]="Quad", 4, ""))),"")</f>
        <v/>
      </c>
      <c r="C3288" s="6" t="e">
        <f t="shared" si="312"/>
        <v>#VALUE!</v>
      </c>
      <c r="D3288" s="6" t="e">
        <f t="shared" si="313"/>
        <v>#VALUE!</v>
      </c>
      <c r="E3288" s="6" t="e">
        <f t="shared" si="314"/>
        <v>#VALUE!</v>
      </c>
      <c r="F3288" s="6" t="e">
        <f t="shared" si="315"/>
        <v>#VALUE!</v>
      </c>
      <c r="H3288" s="6" t="str">
        <f>IFERROR(IF(Table1[[#This Row],[Multi-lens? 1]]="No", 1, IF(Table1[[#This Row],[Multi-lens? 1]]="Dual", 2, IF(Table1[[#This Row],[Multi-lens? 1]]="Quad", 4, ""))),"")</f>
        <v/>
      </c>
      <c r="I3288" s="9" t="str">
        <f>IFERROR(Table1[[#This Row],[Name]],"")</f>
        <v/>
      </c>
      <c r="K3288" s="3" t="str">
        <f t="shared" si="310"/>
        <v/>
      </c>
      <c r="M3288" s="4" t="e">
        <f>IF(Table1[[#This Row],[Import to Gateway Calculator?]]="Yes",IFERROR(Table1[[#This Row],[Streaming Resolution '[MP']]],""),0)</f>
        <v>#VALUE!</v>
      </c>
      <c r="N3288" s="4" t="e">
        <f>IF(Table1[[#This Row],[Import to Gateway Calculator?]]="Yes",IFERROR(Table1[[#This Row],[Recording Resolution '[MP']]],""),0)</f>
        <v>#VALUE!</v>
      </c>
      <c r="O3288" s="4" t="e">
        <f>IF(Table1[[#This Row],[Import to Gateway Calculator?]]="Yes",IFERROR(Table1[[#This Row],[Frame Rate '[FPS'] 1]],""),0)</f>
        <v>#VALUE!</v>
      </c>
      <c r="P3288" s="4" t="e">
        <f>IF(Table1[[#This Row],[Import to Gateway Calculator?]]="Yes",IFERROR(Table1[[#This Row],[Days of Storage 1]],""),0)</f>
        <v>#VALUE!</v>
      </c>
    </row>
    <row r="3289" spans="1:16" x14ac:dyDescent="0.25">
      <c r="A3289" s="5" t="e">
        <f t="shared" si="311"/>
        <v>#VALUE!</v>
      </c>
      <c r="B3289" s="6" t="str">
        <f>IFERROR(IF(Table1[[#This Row],[Multi-lens? 1]]="No", 1, IF(Table1[[#This Row],[Multi-lens? 1]]="Dual", 2, IF(Table1[[#This Row],[Multi-lens? 1]]="Quad", 4, ""))),"")</f>
        <v/>
      </c>
      <c r="C3289" s="6" t="e">
        <f t="shared" si="312"/>
        <v>#VALUE!</v>
      </c>
      <c r="D3289" s="6" t="e">
        <f t="shared" si="313"/>
        <v>#VALUE!</v>
      </c>
      <c r="E3289" s="6" t="e">
        <f t="shared" si="314"/>
        <v>#VALUE!</v>
      </c>
      <c r="F3289" s="6" t="e">
        <f t="shared" si="315"/>
        <v>#VALUE!</v>
      </c>
      <c r="H3289" s="6" t="str">
        <f>IFERROR(IF(Table1[[#This Row],[Multi-lens? 1]]="No", 1, IF(Table1[[#This Row],[Multi-lens? 1]]="Dual", 2, IF(Table1[[#This Row],[Multi-lens? 1]]="Quad", 4, ""))),"")</f>
        <v/>
      </c>
      <c r="I3289" s="9" t="str">
        <f>IFERROR(Table1[[#This Row],[Name]],"")</f>
        <v/>
      </c>
      <c r="K3289" s="3" t="str">
        <f t="shared" si="310"/>
        <v/>
      </c>
      <c r="M3289" s="4" t="e">
        <f>IF(Table1[[#This Row],[Import to Gateway Calculator?]]="Yes",IFERROR(Table1[[#This Row],[Streaming Resolution '[MP']]],""),0)</f>
        <v>#VALUE!</v>
      </c>
      <c r="N3289" s="4" t="e">
        <f>IF(Table1[[#This Row],[Import to Gateway Calculator?]]="Yes",IFERROR(Table1[[#This Row],[Recording Resolution '[MP']]],""),0)</f>
        <v>#VALUE!</v>
      </c>
      <c r="O3289" s="4" t="e">
        <f>IF(Table1[[#This Row],[Import to Gateway Calculator?]]="Yes",IFERROR(Table1[[#This Row],[Frame Rate '[FPS'] 1]],""),0)</f>
        <v>#VALUE!</v>
      </c>
      <c r="P3289" s="4" t="e">
        <f>IF(Table1[[#This Row],[Import to Gateway Calculator?]]="Yes",IFERROR(Table1[[#This Row],[Days of Storage 1]],""),0)</f>
        <v>#VALUE!</v>
      </c>
    </row>
    <row r="3290" spans="1:16" x14ac:dyDescent="0.25">
      <c r="A3290" s="5" t="e">
        <f t="shared" si="311"/>
        <v>#VALUE!</v>
      </c>
      <c r="B3290" s="6" t="str">
        <f>IFERROR(IF(Table1[[#This Row],[Multi-lens? 1]]="No", 1, IF(Table1[[#This Row],[Multi-lens? 1]]="Dual", 2, IF(Table1[[#This Row],[Multi-lens? 1]]="Quad", 4, ""))),"")</f>
        <v/>
      </c>
      <c r="C3290" s="6" t="e">
        <f t="shared" si="312"/>
        <v>#VALUE!</v>
      </c>
      <c r="D3290" s="6" t="e">
        <f t="shared" si="313"/>
        <v>#VALUE!</v>
      </c>
      <c r="E3290" s="6" t="e">
        <f t="shared" si="314"/>
        <v>#VALUE!</v>
      </c>
      <c r="F3290" s="6" t="e">
        <f t="shared" si="315"/>
        <v>#VALUE!</v>
      </c>
      <c r="H3290" s="6" t="str">
        <f>IFERROR(IF(Table1[[#This Row],[Multi-lens? 1]]="No", 1, IF(Table1[[#This Row],[Multi-lens? 1]]="Dual", 2, IF(Table1[[#This Row],[Multi-lens? 1]]="Quad", 4, ""))),"")</f>
        <v/>
      </c>
      <c r="I3290" s="9" t="str">
        <f>IFERROR(Table1[[#This Row],[Name]],"")</f>
        <v/>
      </c>
      <c r="K3290" s="3" t="str">
        <f t="shared" si="310"/>
        <v/>
      </c>
      <c r="M3290" s="4" t="e">
        <f>IF(Table1[[#This Row],[Import to Gateway Calculator?]]="Yes",IFERROR(Table1[[#This Row],[Streaming Resolution '[MP']]],""),0)</f>
        <v>#VALUE!</v>
      </c>
      <c r="N3290" s="4" t="e">
        <f>IF(Table1[[#This Row],[Import to Gateway Calculator?]]="Yes",IFERROR(Table1[[#This Row],[Recording Resolution '[MP']]],""),0)</f>
        <v>#VALUE!</v>
      </c>
      <c r="O3290" s="4" t="e">
        <f>IF(Table1[[#This Row],[Import to Gateway Calculator?]]="Yes",IFERROR(Table1[[#This Row],[Frame Rate '[FPS'] 1]],""),0)</f>
        <v>#VALUE!</v>
      </c>
      <c r="P3290" s="4" t="e">
        <f>IF(Table1[[#This Row],[Import to Gateway Calculator?]]="Yes",IFERROR(Table1[[#This Row],[Days of Storage 1]],""),0)</f>
        <v>#VALUE!</v>
      </c>
    </row>
    <row r="3291" spans="1:16" x14ac:dyDescent="0.25">
      <c r="A3291" s="5" t="e">
        <f t="shared" si="311"/>
        <v>#VALUE!</v>
      </c>
      <c r="B3291" s="6" t="str">
        <f>IFERROR(IF(Table1[[#This Row],[Multi-lens? 1]]="No", 1, IF(Table1[[#This Row],[Multi-lens? 1]]="Dual", 2, IF(Table1[[#This Row],[Multi-lens? 1]]="Quad", 4, ""))),"")</f>
        <v/>
      </c>
      <c r="C3291" s="6" t="e">
        <f t="shared" si="312"/>
        <v>#VALUE!</v>
      </c>
      <c r="D3291" s="6" t="e">
        <f t="shared" si="313"/>
        <v>#VALUE!</v>
      </c>
      <c r="E3291" s="6" t="e">
        <f t="shared" si="314"/>
        <v>#VALUE!</v>
      </c>
      <c r="F3291" s="6" t="e">
        <f t="shared" si="315"/>
        <v>#VALUE!</v>
      </c>
      <c r="H3291" s="6" t="str">
        <f>IFERROR(IF(Table1[[#This Row],[Multi-lens? 1]]="No", 1, IF(Table1[[#This Row],[Multi-lens? 1]]="Dual", 2, IF(Table1[[#This Row],[Multi-lens? 1]]="Quad", 4, ""))),"")</f>
        <v/>
      </c>
      <c r="I3291" s="9" t="str">
        <f>IFERROR(Table1[[#This Row],[Name]],"")</f>
        <v/>
      </c>
      <c r="K3291" s="3" t="str">
        <f t="shared" si="310"/>
        <v/>
      </c>
      <c r="M3291" s="4" t="e">
        <f>IF(Table1[[#This Row],[Import to Gateway Calculator?]]="Yes",IFERROR(Table1[[#This Row],[Streaming Resolution '[MP']]],""),0)</f>
        <v>#VALUE!</v>
      </c>
      <c r="N3291" s="4" t="e">
        <f>IF(Table1[[#This Row],[Import to Gateway Calculator?]]="Yes",IFERROR(Table1[[#This Row],[Recording Resolution '[MP']]],""),0)</f>
        <v>#VALUE!</v>
      </c>
      <c r="O3291" s="4" t="e">
        <f>IF(Table1[[#This Row],[Import to Gateway Calculator?]]="Yes",IFERROR(Table1[[#This Row],[Frame Rate '[FPS'] 1]],""),0)</f>
        <v>#VALUE!</v>
      </c>
      <c r="P3291" s="4" t="e">
        <f>IF(Table1[[#This Row],[Import to Gateway Calculator?]]="Yes",IFERROR(Table1[[#This Row],[Days of Storage 1]],""),0)</f>
        <v>#VALUE!</v>
      </c>
    </row>
    <row r="3292" spans="1:16" x14ac:dyDescent="0.25">
      <c r="A3292" s="5" t="e">
        <f t="shared" si="311"/>
        <v>#VALUE!</v>
      </c>
      <c r="B3292" s="6" t="str">
        <f>IFERROR(IF(Table1[[#This Row],[Multi-lens? 1]]="No", 1, IF(Table1[[#This Row],[Multi-lens? 1]]="Dual", 2, IF(Table1[[#This Row],[Multi-lens? 1]]="Quad", 4, ""))),"")</f>
        <v/>
      </c>
      <c r="C3292" s="6" t="e">
        <f t="shared" si="312"/>
        <v>#VALUE!</v>
      </c>
      <c r="D3292" s="6" t="e">
        <f t="shared" si="313"/>
        <v>#VALUE!</v>
      </c>
      <c r="E3292" s="6" t="e">
        <f t="shared" si="314"/>
        <v>#VALUE!</v>
      </c>
      <c r="F3292" s="6" t="e">
        <f t="shared" si="315"/>
        <v>#VALUE!</v>
      </c>
      <c r="H3292" s="6" t="str">
        <f>IFERROR(IF(Table1[[#This Row],[Multi-lens? 1]]="No", 1, IF(Table1[[#This Row],[Multi-lens? 1]]="Dual", 2, IF(Table1[[#This Row],[Multi-lens? 1]]="Quad", 4, ""))),"")</f>
        <v/>
      </c>
      <c r="I3292" s="9" t="str">
        <f>IFERROR(Table1[[#This Row],[Name]],"")</f>
        <v/>
      </c>
      <c r="K3292" s="3" t="str">
        <f t="shared" si="310"/>
        <v/>
      </c>
      <c r="M3292" s="4" t="e">
        <f>IF(Table1[[#This Row],[Import to Gateway Calculator?]]="Yes",IFERROR(Table1[[#This Row],[Streaming Resolution '[MP']]],""),0)</f>
        <v>#VALUE!</v>
      </c>
      <c r="N3292" s="4" t="e">
        <f>IF(Table1[[#This Row],[Import to Gateway Calculator?]]="Yes",IFERROR(Table1[[#This Row],[Recording Resolution '[MP']]],""),0)</f>
        <v>#VALUE!</v>
      </c>
      <c r="O3292" s="4" t="e">
        <f>IF(Table1[[#This Row],[Import to Gateway Calculator?]]="Yes",IFERROR(Table1[[#This Row],[Frame Rate '[FPS'] 1]],""),0)</f>
        <v>#VALUE!</v>
      </c>
      <c r="P3292" s="4" t="e">
        <f>IF(Table1[[#This Row],[Import to Gateway Calculator?]]="Yes",IFERROR(Table1[[#This Row],[Days of Storage 1]],""),0)</f>
        <v>#VALUE!</v>
      </c>
    </row>
    <row r="3293" spans="1:16" x14ac:dyDescent="0.25">
      <c r="A3293" s="5" t="e">
        <f t="shared" si="311"/>
        <v>#VALUE!</v>
      </c>
      <c r="B3293" s="6" t="str">
        <f>IFERROR(IF(Table1[[#This Row],[Multi-lens? 1]]="No", 1, IF(Table1[[#This Row],[Multi-lens? 1]]="Dual", 2, IF(Table1[[#This Row],[Multi-lens? 1]]="Quad", 4, ""))),"")</f>
        <v/>
      </c>
      <c r="C3293" s="6" t="e">
        <f t="shared" si="312"/>
        <v>#VALUE!</v>
      </c>
      <c r="D3293" s="6" t="e">
        <f t="shared" si="313"/>
        <v>#VALUE!</v>
      </c>
      <c r="E3293" s="6" t="e">
        <f t="shared" si="314"/>
        <v>#VALUE!</v>
      </c>
      <c r="F3293" s="6" t="e">
        <f t="shared" si="315"/>
        <v>#VALUE!</v>
      </c>
      <c r="H3293" s="6" t="str">
        <f>IFERROR(IF(Table1[[#This Row],[Multi-lens? 1]]="No", 1, IF(Table1[[#This Row],[Multi-lens? 1]]="Dual", 2, IF(Table1[[#This Row],[Multi-lens? 1]]="Quad", 4, ""))),"")</f>
        <v/>
      </c>
      <c r="I3293" s="9" t="str">
        <f>IFERROR(Table1[[#This Row],[Name]],"")</f>
        <v/>
      </c>
      <c r="K3293" s="3" t="str">
        <f t="shared" si="310"/>
        <v/>
      </c>
      <c r="M3293" s="4" t="e">
        <f>IF(Table1[[#This Row],[Import to Gateway Calculator?]]="Yes",IFERROR(Table1[[#This Row],[Streaming Resolution '[MP']]],""),0)</f>
        <v>#VALUE!</v>
      </c>
      <c r="N3293" s="4" t="e">
        <f>IF(Table1[[#This Row],[Import to Gateway Calculator?]]="Yes",IFERROR(Table1[[#This Row],[Recording Resolution '[MP']]],""),0)</f>
        <v>#VALUE!</v>
      </c>
      <c r="O3293" s="4" t="e">
        <f>IF(Table1[[#This Row],[Import to Gateway Calculator?]]="Yes",IFERROR(Table1[[#This Row],[Frame Rate '[FPS'] 1]],""),0)</f>
        <v>#VALUE!</v>
      </c>
      <c r="P3293" s="4" t="e">
        <f>IF(Table1[[#This Row],[Import to Gateway Calculator?]]="Yes",IFERROR(Table1[[#This Row],[Days of Storage 1]],""),0)</f>
        <v>#VALUE!</v>
      </c>
    </row>
    <row r="3294" spans="1:16" x14ac:dyDescent="0.25">
      <c r="A3294" s="5" t="e">
        <f t="shared" si="311"/>
        <v>#VALUE!</v>
      </c>
      <c r="B3294" s="6" t="str">
        <f>IFERROR(IF(Table1[[#This Row],[Multi-lens? 1]]="No", 1, IF(Table1[[#This Row],[Multi-lens? 1]]="Dual", 2, IF(Table1[[#This Row],[Multi-lens? 1]]="Quad", 4, ""))),"")</f>
        <v/>
      </c>
      <c r="C3294" s="6" t="e">
        <f t="shared" si="312"/>
        <v>#VALUE!</v>
      </c>
      <c r="D3294" s="6" t="e">
        <f t="shared" si="313"/>
        <v>#VALUE!</v>
      </c>
      <c r="E3294" s="6" t="e">
        <f t="shared" si="314"/>
        <v>#VALUE!</v>
      </c>
      <c r="F3294" s="6" t="e">
        <f t="shared" si="315"/>
        <v>#VALUE!</v>
      </c>
      <c r="H3294" s="6" t="str">
        <f>IFERROR(IF(Table1[[#This Row],[Multi-lens? 1]]="No", 1, IF(Table1[[#This Row],[Multi-lens? 1]]="Dual", 2, IF(Table1[[#This Row],[Multi-lens? 1]]="Quad", 4, ""))),"")</f>
        <v/>
      </c>
      <c r="I3294" s="9" t="str">
        <f>IFERROR(Table1[[#This Row],[Name]],"")</f>
        <v/>
      </c>
      <c r="K3294" s="3" t="str">
        <f t="shared" si="310"/>
        <v/>
      </c>
      <c r="M3294" s="4" t="e">
        <f>IF(Table1[[#This Row],[Import to Gateway Calculator?]]="Yes",IFERROR(Table1[[#This Row],[Streaming Resolution '[MP']]],""),0)</f>
        <v>#VALUE!</v>
      </c>
      <c r="N3294" s="4" t="e">
        <f>IF(Table1[[#This Row],[Import to Gateway Calculator?]]="Yes",IFERROR(Table1[[#This Row],[Recording Resolution '[MP']]],""),0)</f>
        <v>#VALUE!</v>
      </c>
      <c r="O3294" s="4" t="e">
        <f>IF(Table1[[#This Row],[Import to Gateway Calculator?]]="Yes",IFERROR(Table1[[#This Row],[Frame Rate '[FPS'] 1]],""),0)</f>
        <v>#VALUE!</v>
      </c>
      <c r="P3294" s="4" t="e">
        <f>IF(Table1[[#This Row],[Import to Gateway Calculator?]]="Yes",IFERROR(Table1[[#This Row],[Days of Storage 1]],""),0)</f>
        <v>#VALUE!</v>
      </c>
    </row>
    <row r="3295" spans="1:16" x14ac:dyDescent="0.25">
      <c r="A3295" s="5" t="e">
        <f t="shared" si="311"/>
        <v>#VALUE!</v>
      </c>
      <c r="B3295" s="6" t="str">
        <f>IFERROR(IF(Table1[[#This Row],[Multi-lens? 1]]="No", 1, IF(Table1[[#This Row],[Multi-lens? 1]]="Dual", 2, IF(Table1[[#This Row],[Multi-lens? 1]]="Quad", 4, ""))),"")</f>
        <v/>
      </c>
      <c r="C3295" s="6" t="e">
        <f t="shared" si="312"/>
        <v>#VALUE!</v>
      </c>
      <c r="D3295" s="6" t="e">
        <f t="shared" si="313"/>
        <v>#VALUE!</v>
      </c>
      <c r="E3295" s="6" t="e">
        <f t="shared" si="314"/>
        <v>#VALUE!</v>
      </c>
      <c r="F3295" s="6" t="e">
        <f t="shared" si="315"/>
        <v>#VALUE!</v>
      </c>
      <c r="H3295" s="6" t="str">
        <f>IFERROR(IF(Table1[[#This Row],[Multi-lens? 1]]="No", 1, IF(Table1[[#This Row],[Multi-lens? 1]]="Dual", 2, IF(Table1[[#This Row],[Multi-lens? 1]]="Quad", 4, ""))),"")</f>
        <v/>
      </c>
      <c r="I3295" s="9" t="str">
        <f>IFERROR(Table1[[#This Row],[Name]],"")</f>
        <v/>
      </c>
      <c r="K3295" s="3" t="str">
        <f t="shared" si="310"/>
        <v/>
      </c>
      <c r="M3295" s="4" t="e">
        <f>IF(Table1[[#This Row],[Import to Gateway Calculator?]]="Yes",IFERROR(Table1[[#This Row],[Streaming Resolution '[MP']]],""),0)</f>
        <v>#VALUE!</v>
      </c>
      <c r="N3295" s="4" t="e">
        <f>IF(Table1[[#This Row],[Import to Gateway Calculator?]]="Yes",IFERROR(Table1[[#This Row],[Recording Resolution '[MP']]],""),0)</f>
        <v>#VALUE!</v>
      </c>
      <c r="O3295" s="4" t="e">
        <f>IF(Table1[[#This Row],[Import to Gateway Calculator?]]="Yes",IFERROR(Table1[[#This Row],[Frame Rate '[FPS'] 1]],""),0)</f>
        <v>#VALUE!</v>
      </c>
      <c r="P3295" s="4" t="e">
        <f>IF(Table1[[#This Row],[Import to Gateway Calculator?]]="Yes",IFERROR(Table1[[#This Row],[Days of Storage 1]],""),0)</f>
        <v>#VALUE!</v>
      </c>
    </row>
    <row r="3296" spans="1:16" x14ac:dyDescent="0.25">
      <c r="A3296" s="5" t="e">
        <f t="shared" si="311"/>
        <v>#VALUE!</v>
      </c>
      <c r="B3296" s="6" t="str">
        <f>IFERROR(IF(Table1[[#This Row],[Multi-lens? 1]]="No", 1, IF(Table1[[#This Row],[Multi-lens? 1]]="Dual", 2, IF(Table1[[#This Row],[Multi-lens? 1]]="Quad", 4, ""))),"")</f>
        <v/>
      </c>
      <c r="C3296" s="6" t="e">
        <f t="shared" si="312"/>
        <v>#VALUE!</v>
      </c>
      <c r="D3296" s="6" t="e">
        <f t="shared" si="313"/>
        <v>#VALUE!</v>
      </c>
      <c r="E3296" s="6" t="e">
        <f t="shared" si="314"/>
        <v>#VALUE!</v>
      </c>
      <c r="F3296" s="6" t="e">
        <f t="shared" si="315"/>
        <v>#VALUE!</v>
      </c>
      <c r="H3296" s="6" t="str">
        <f>IFERROR(IF(Table1[[#This Row],[Multi-lens? 1]]="No", 1, IF(Table1[[#This Row],[Multi-lens? 1]]="Dual", 2, IF(Table1[[#This Row],[Multi-lens? 1]]="Quad", 4, ""))),"")</f>
        <v/>
      </c>
      <c r="I3296" s="9" t="str">
        <f>IFERROR(Table1[[#This Row],[Name]],"")</f>
        <v/>
      </c>
      <c r="K3296" s="3" t="str">
        <f t="shared" si="310"/>
        <v/>
      </c>
      <c r="M3296" s="4" t="e">
        <f>IF(Table1[[#This Row],[Import to Gateway Calculator?]]="Yes",IFERROR(Table1[[#This Row],[Streaming Resolution '[MP']]],""),0)</f>
        <v>#VALUE!</v>
      </c>
      <c r="N3296" s="4" t="e">
        <f>IF(Table1[[#This Row],[Import to Gateway Calculator?]]="Yes",IFERROR(Table1[[#This Row],[Recording Resolution '[MP']]],""),0)</f>
        <v>#VALUE!</v>
      </c>
      <c r="O3296" s="4" t="e">
        <f>IF(Table1[[#This Row],[Import to Gateway Calculator?]]="Yes",IFERROR(Table1[[#This Row],[Frame Rate '[FPS'] 1]],""),0)</f>
        <v>#VALUE!</v>
      </c>
      <c r="P3296" s="4" t="e">
        <f>IF(Table1[[#This Row],[Import to Gateway Calculator?]]="Yes",IFERROR(Table1[[#This Row],[Days of Storage 1]],""),0)</f>
        <v>#VALUE!</v>
      </c>
    </row>
    <row r="3297" spans="1:16" x14ac:dyDescent="0.25">
      <c r="A3297" s="5" t="e">
        <f t="shared" si="311"/>
        <v>#VALUE!</v>
      </c>
      <c r="B3297" s="6" t="str">
        <f>IFERROR(IF(Table1[[#This Row],[Multi-lens? 1]]="No", 1, IF(Table1[[#This Row],[Multi-lens? 1]]="Dual", 2, IF(Table1[[#This Row],[Multi-lens? 1]]="Quad", 4, ""))),"")</f>
        <v/>
      </c>
      <c r="C3297" s="6" t="e">
        <f t="shared" si="312"/>
        <v>#VALUE!</v>
      </c>
      <c r="D3297" s="6" t="e">
        <f t="shared" si="313"/>
        <v>#VALUE!</v>
      </c>
      <c r="E3297" s="6" t="e">
        <f t="shared" si="314"/>
        <v>#VALUE!</v>
      </c>
      <c r="F3297" s="6" t="e">
        <f t="shared" si="315"/>
        <v>#VALUE!</v>
      </c>
      <c r="H3297" s="6" t="str">
        <f>IFERROR(IF(Table1[[#This Row],[Multi-lens? 1]]="No", 1, IF(Table1[[#This Row],[Multi-lens? 1]]="Dual", 2, IF(Table1[[#This Row],[Multi-lens? 1]]="Quad", 4, ""))),"")</f>
        <v/>
      </c>
      <c r="I3297" s="9" t="str">
        <f>IFERROR(Table1[[#This Row],[Name]],"")</f>
        <v/>
      </c>
      <c r="K3297" s="3" t="str">
        <f t="shared" si="310"/>
        <v/>
      </c>
      <c r="M3297" s="4" t="e">
        <f>IF(Table1[[#This Row],[Import to Gateway Calculator?]]="Yes",IFERROR(Table1[[#This Row],[Streaming Resolution '[MP']]],""),0)</f>
        <v>#VALUE!</v>
      </c>
      <c r="N3297" s="4" t="e">
        <f>IF(Table1[[#This Row],[Import to Gateway Calculator?]]="Yes",IFERROR(Table1[[#This Row],[Recording Resolution '[MP']]],""),0)</f>
        <v>#VALUE!</v>
      </c>
      <c r="O3297" s="4" t="e">
        <f>IF(Table1[[#This Row],[Import to Gateway Calculator?]]="Yes",IFERROR(Table1[[#This Row],[Frame Rate '[FPS'] 1]],""),0)</f>
        <v>#VALUE!</v>
      </c>
      <c r="P3297" s="4" t="e">
        <f>IF(Table1[[#This Row],[Import to Gateway Calculator?]]="Yes",IFERROR(Table1[[#This Row],[Days of Storage 1]],""),0)</f>
        <v>#VALUE!</v>
      </c>
    </row>
    <row r="3298" spans="1:16" x14ac:dyDescent="0.25">
      <c r="A3298" s="5" t="e">
        <f t="shared" si="311"/>
        <v>#VALUE!</v>
      </c>
      <c r="B3298" s="6" t="str">
        <f>IFERROR(IF(Table1[[#This Row],[Multi-lens? 1]]="No", 1, IF(Table1[[#This Row],[Multi-lens? 1]]="Dual", 2, IF(Table1[[#This Row],[Multi-lens? 1]]="Quad", 4, ""))),"")</f>
        <v/>
      </c>
      <c r="C3298" s="6" t="e">
        <f t="shared" si="312"/>
        <v>#VALUE!</v>
      </c>
      <c r="D3298" s="6" t="e">
        <f t="shared" si="313"/>
        <v>#VALUE!</v>
      </c>
      <c r="E3298" s="6" t="e">
        <f t="shared" si="314"/>
        <v>#VALUE!</v>
      </c>
      <c r="F3298" s="6" t="e">
        <f t="shared" si="315"/>
        <v>#VALUE!</v>
      </c>
      <c r="H3298" s="6" t="str">
        <f>IFERROR(IF(Table1[[#This Row],[Multi-lens? 1]]="No", 1, IF(Table1[[#This Row],[Multi-lens? 1]]="Dual", 2, IF(Table1[[#This Row],[Multi-lens? 1]]="Quad", 4, ""))),"")</f>
        <v/>
      </c>
      <c r="I3298" s="9" t="str">
        <f>IFERROR(Table1[[#This Row],[Name]],"")</f>
        <v/>
      </c>
      <c r="K3298" s="3" t="str">
        <f t="shared" si="310"/>
        <v/>
      </c>
      <c r="M3298" s="4" t="e">
        <f>IF(Table1[[#This Row],[Import to Gateway Calculator?]]="Yes",IFERROR(Table1[[#This Row],[Streaming Resolution '[MP']]],""),0)</f>
        <v>#VALUE!</v>
      </c>
      <c r="N3298" s="4" t="e">
        <f>IF(Table1[[#This Row],[Import to Gateway Calculator?]]="Yes",IFERROR(Table1[[#This Row],[Recording Resolution '[MP']]],""),0)</f>
        <v>#VALUE!</v>
      </c>
      <c r="O3298" s="4" t="e">
        <f>IF(Table1[[#This Row],[Import to Gateway Calculator?]]="Yes",IFERROR(Table1[[#This Row],[Frame Rate '[FPS'] 1]],""),0)</f>
        <v>#VALUE!</v>
      </c>
      <c r="P3298" s="4" t="e">
        <f>IF(Table1[[#This Row],[Import to Gateway Calculator?]]="Yes",IFERROR(Table1[[#This Row],[Days of Storage 1]],""),0)</f>
        <v>#VALUE!</v>
      </c>
    </row>
    <row r="3299" spans="1:16" x14ac:dyDescent="0.25">
      <c r="A3299" s="5" t="e">
        <f t="shared" si="311"/>
        <v>#VALUE!</v>
      </c>
      <c r="B3299" s="6" t="str">
        <f>IFERROR(IF(Table1[[#This Row],[Multi-lens? 1]]="No", 1, IF(Table1[[#This Row],[Multi-lens? 1]]="Dual", 2, IF(Table1[[#This Row],[Multi-lens? 1]]="Quad", 4, ""))),"")</f>
        <v/>
      </c>
      <c r="C3299" s="6" t="e">
        <f t="shared" si="312"/>
        <v>#VALUE!</v>
      </c>
      <c r="D3299" s="6" t="e">
        <f t="shared" si="313"/>
        <v>#VALUE!</v>
      </c>
      <c r="E3299" s="6" t="e">
        <f t="shared" si="314"/>
        <v>#VALUE!</v>
      </c>
      <c r="F3299" s="6" t="e">
        <f t="shared" si="315"/>
        <v>#VALUE!</v>
      </c>
      <c r="H3299" s="6" t="str">
        <f>IFERROR(IF(Table1[[#This Row],[Multi-lens? 1]]="No", 1, IF(Table1[[#This Row],[Multi-lens? 1]]="Dual", 2, IF(Table1[[#This Row],[Multi-lens? 1]]="Quad", 4, ""))),"")</f>
        <v/>
      </c>
      <c r="I3299" s="9" t="str">
        <f>IFERROR(Table1[[#This Row],[Name]],"")</f>
        <v/>
      </c>
      <c r="K3299" s="3" t="str">
        <f t="shared" si="310"/>
        <v/>
      </c>
      <c r="M3299" s="4" t="e">
        <f>IF(Table1[[#This Row],[Import to Gateway Calculator?]]="Yes",IFERROR(Table1[[#This Row],[Streaming Resolution '[MP']]],""),0)</f>
        <v>#VALUE!</v>
      </c>
      <c r="N3299" s="4" t="e">
        <f>IF(Table1[[#This Row],[Import to Gateway Calculator?]]="Yes",IFERROR(Table1[[#This Row],[Recording Resolution '[MP']]],""),0)</f>
        <v>#VALUE!</v>
      </c>
      <c r="O3299" s="4" t="e">
        <f>IF(Table1[[#This Row],[Import to Gateway Calculator?]]="Yes",IFERROR(Table1[[#This Row],[Frame Rate '[FPS'] 1]],""),0)</f>
        <v>#VALUE!</v>
      </c>
      <c r="P3299" s="4" t="e">
        <f>IF(Table1[[#This Row],[Import to Gateway Calculator?]]="Yes",IFERROR(Table1[[#This Row],[Days of Storage 1]],""),0)</f>
        <v>#VALUE!</v>
      </c>
    </row>
    <row r="3300" spans="1:16" x14ac:dyDescent="0.25">
      <c r="A3300" s="5" t="e">
        <f t="shared" si="311"/>
        <v>#VALUE!</v>
      </c>
      <c r="B3300" s="6" t="str">
        <f>IFERROR(IF(Table1[[#This Row],[Multi-lens? 1]]="No", 1, IF(Table1[[#This Row],[Multi-lens? 1]]="Dual", 2, IF(Table1[[#This Row],[Multi-lens? 1]]="Quad", 4, ""))),"")</f>
        <v/>
      </c>
      <c r="C3300" s="6" t="e">
        <f t="shared" si="312"/>
        <v>#VALUE!</v>
      </c>
      <c r="D3300" s="6" t="e">
        <f t="shared" si="313"/>
        <v>#VALUE!</v>
      </c>
      <c r="E3300" s="6" t="e">
        <f t="shared" si="314"/>
        <v>#VALUE!</v>
      </c>
      <c r="F3300" s="6" t="e">
        <f t="shared" si="315"/>
        <v>#VALUE!</v>
      </c>
      <c r="H3300" s="6" t="str">
        <f>IFERROR(IF(Table1[[#This Row],[Multi-lens? 1]]="No", 1, IF(Table1[[#This Row],[Multi-lens? 1]]="Dual", 2, IF(Table1[[#This Row],[Multi-lens? 1]]="Quad", 4, ""))),"")</f>
        <v/>
      </c>
      <c r="I3300" s="9" t="str">
        <f>IFERROR(Table1[[#This Row],[Name]],"")</f>
        <v/>
      </c>
      <c r="K3300" s="3" t="str">
        <f t="shared" si="310"/>
        <v/>
      </c>
      <c r="M3300" s="4" t="e">
        <f>IF(Table1[[#This Row],[Import to Gateway Calculator?]]="Yes",IFERROR(Table1[[#This Row],[Streaming Resolution '[MP']]],""),0)</f>
        <v>#VALUE!</v>
      </c>
      <c r="N3300" s="4" t="e">
        <f>IF(Table1[[#This Row],[Import to Gateway Calculator?]]="Yes",IFERROR(Table1[[#This Row],[Recording Resolution '[MP']]],""),0)</f>
        <v>#VALUE!</v>
      </c>
      <c r="O3300" s="4" t="e">
        <f>IF(Table1[[#This Row],[Import to Gateway Calculator?]]="Yes",IFERROR(Table1[[#This Row],[Frame Rate '[FPS'] 1]],""),0)</f>
        <v>#VALUE!</v>
      </c>
      <c r="P3300" s="4" t="e">
        <f>IF(Table1[[#This Row],[Import to Gateway Calculator?]]="Yes",IFERROR(Table1[[#This Row],[Days of Storage 1]],""),0)</f>
        <v>#VALUE!</v>
      </c>
    </row>
    <row r="3301" spans="1:16" x14ac:dyDescent="0.25">
      <c r="A3301" s="5" t="e">
        <f t="shared" si="311"/>
        <v>#VALUE!</v>
      </c>
      <c r="B3301" s="6" t="str">
        <f>IFERROR(IF(Table1[[#This Row],[Multi-lens? 1]]="No", 1, IF(Table1[[#This Row],[Multi-lens? 1]]="Dual", 2, IF(Table1[[#This Row],[Multi-lens? 1]]="Quad", 4, ""))),"")</f>
        <v/>
      </c>
      <c r="C3301" s="6" t="e">
        <f t="shared" si="312"/>
        <v>#VALUE!</v>
      </c>
      <c r="D3301" s="6" t="e">
        <f t="shared" si="313"/>
        <v>#VALUE!</v>
      </c>
      <c r="E3301" s="6" t="e">
        <f t="shared" si="314"/>
        <v>#VALUE!</v>
      </c>
      <c r="F3301" s="6" t="e">
        <f t="shared" si="315"/>
        <v>#VALUE!</v>
      </c>
      <c r="H3301" s="6" t="str">
        <f>IFERROR(IF(Table1[[#This Row],[Multi-lens? 1]]="No", 1, IF(Table1[[#This Row],[Multi-lens? 1]]="Dual", 2, IF(Table1[[#This Row],[Multi-lens? 1]]="Quad", 4, ""))),"")</f>
        <v/>
      </c>
      <c r="I3301" s="9" t="str">
        <f>IFERROR(Table1[[#This Row],[Name]],"")</f>
        <v/>
      </c>
      <c r="K3301" s="3" t="str">
        <f t="shared" si="310"/>
        <v/>
      </c>
      <c r="M3301" s="4" t="e">
        <f>IF(Table1[[#This Row],[Import to Gateway Calculator?]]="Yes",IFERROR(Table1[[#This Row],[Streaming Resolution '[MP']]],""),0)</f>
        <v>#VALUE!</v>
      </c>
      <c r="N3301" s="4" t="e">
        <f>IF(Table1[[#This Row],[Import to Gateway Calculator?]]="Yes",IFERROR(Table1[[#This Row],[Recording Resolution '[MP']]],""),0)</f>
        <v>#VALUE!</v>
      </c>
      <c r="O3301" s="4" t="e">
        <f>IF(Table1[[#This Row],[Import to Gateway Calculator?]]="Yes",IFERROR(Table1[[#This Row],[Frame Rate '[FPS'] 1]],""),0)</f>
        <v>#VALUE!</v>
      </c>
      <c r="P3301" s="4" t="e">
        <f>IF(Table1[[#This Row],[Import to Gateway Calculator?]]="Yes",IFERROR(Table1[[#This Row],[Days of Storage 1]],""),0)</f>
        <v>#VALUE!</v>
      </c>
    </row>
    <row r="3302" spans="1:16" x14ac:dyDescent="0.25">
      <c r="A3302" s="5" t="e">
        <f t="shared" si="311"/>
        <v>#VALUE!</v>
      </c>
      <c r="B3302" s="6" t="str">
        <f>IFERROR(IF(Table1[[#This Row],[Multi-lens? 1]]="No", 1, IF(Table1[[#This Row],[Multi-lens? 1]]="Dual", 2, IF(Table1[[#This Row],[Multi-lens? 1]]="Quad", 4, ""))),"")</f>
        <v/>
      </c>
      <c r="C3302" s="6" t="e">
        <f t="shared" si="312"/>
        <v>#VALUE!</v>
      </c>
      <c r="D3302" s="6" t="e">
        <f t="shared" si="313"/>
        <v>#VALUE!</v>
      </c>
      <c r="E3302" s="6" t="e">
        <f t="shared" si="314"/>
        <v>#VALUE!</v>
      </c>
      <c r="F3302" s="6" t="e">
        <f t="shared" si="315"/>
        <v>#VALUE!</v>
      </c>
      <c r="H3302" s="6" t="str">
        <f>IFERROR(IF(Table1[[#This Row],[Multi-lens? 1]]="No", 1, IF(Table1[[#This Row],[Multi-lens? 1]]="Dual", 2, IF(Table1[[#This Row],[Multi-lens? 1]]="Quad", 4, ""))),"")</f>
        <v/>
      </c>
      <c r="I3302" s="9" t="str">
        <f>IFERROR(Table1[[#This Row],[Name]],"")</f>
        <v/>
      </c>
      <c r="K3302" s="3" t="str">
        <f t="shared" si="310"/>
        <v/>
      </c>
      <c r="M3302" s="4" t="e">
        <f>IF(Table1[[#This Row],[Import to Gateway Calculator?]]="Yes",IFERROR(Table1[[#This Row],[Streaming Resolution '[MP']]],""),0)</f>
        <v>#VALUE!</v>
      </c>
      <c r="N3302" s="4" t="e">
        <f>IF(Table1[[#This Row],[Import to Gateway Calculator?]]="Yes",IFERROR(Table1[[#This Row],[Recording Resolution '[MP']]],""),0)</f>
        <v>#VALUE!</v>
      </c>
      <c r="O3302" s="4" t="e">
        <f>IF(Table1[[#This Row],[Import to Gateway Calculator?]]="Yes",IFERROR(Table1[[#This Row],[Frame Rate '[FPS'] 1]],""),0)</f>
        <v>#VALUE!</v>
      </c>
      <c r="P3302" s="4" t="e">
        <f>IF(Table1[[#This Row],[Import to Gateway Calculator?]]="Yes",IFERROR(Table1[[#This Row],[Days of Storage 1]],""),0)</f>
        <v>#VALUE!</v>
      </c>
    </row>
    <row r="3303" spans="1:16" x14ac:dyDescent="0.25">
      <c r="A3303" s="5" t="e">
        <f t="shared" si="311"/>
        <v>#VALUE!</v>
      </c>
      <c r="B3303" s="6" t="str">
        <f>IFERROR(IF(Table1[[#This Row],[Multi-lens? 1]]="No", 1, IF(Table1[[#This Row],[Multi-lens? 1]]="Dual", 2, IF(Table1[[#This Row],[Multi-lens? 1]]="Quad", 4, ""))),"")</f>
        <v/>
      </c>
      <c r="C3303" s="6" t="e">
        <f t="shared" si="312"/>
        <v>#VALUE!</v>
      </c>
      <c r="D3303" s="6" t="e">
        <f t="shared" si="313"/>
        <v>#VALUE!</v>
      </c>
      <c r="E3303" s="6" t="e">
        <f t="shared" si="314"/>
        <v>#VALUE!</v>
      </c>
      <c r="F3303" s="6" t="e">
        <f t="shared" si="315"/>
        <v>#VALUE!</v>
      </c>
      <c r="H3303" s="6" t="str">
        <f>IFERROR(IF(Table1[[#This Row],[Multi-lens? 1]]="No", 1, IF(Table1[[#This Row],[Multi-lens? 1]]="Dual", 2, IF(Table1[[#This Row],[Multi-lens? 1]]="Quad", 4, ""))),"")</f>
        <v/>
      </c>
      <c r="I3303" s="9" t="str">
        <f>IFERROR(Table1[[#This Row],[Name]],"")</f>
        <v/>
      </c>
      <c r="K3303" s="3" t="str">
        <f t="shared" si="310"/>
        <v/>
      </c>
      <c r="M3303" s="4" t="e">
        <f>IF(Table1[[#This Row],[Import to Gateway Calculator?]]="Yes",IFERROR(Table1[[#This Row],[Streaming Resolution '[MP']]],""),0)</f>
        <v>#VALUE!</v>
      </c>
      <c r="N3303" s="4" t="e">
        <f>IF(Table1[[#This Row],[Import to Gateway Calculator?]]="Yes",IFERROR(Table1[[#This Row],[Recording Resolution '[MP']]],""),0)</f>
        <v>#VALUE!</v>
      </c>
      <c r="O3303" s="4" t="e">
        <f>IF(Table1[[#This Row],[Import to Gateway Calculator?]]="Yes",IFERROR(Table1[[#This Row],[Frame Rate '[FPS'] 1]],""),0)</f>
        <v>#VALUE!</v>
      </c>
      <c r="P3303" s="4" t="e">
        <f>IF(Table1[[#This Row],[Import to Gateway Calculator?]]="Yes",IFERROR(Table1[[#This Row],[Days of Storage 1]],""),0)</f>
        <v>#VALUE!</v>
      </c>
    </row>
    <row r="3304" spans="1:16" x14ac:dyDescent="0.25">
      <c r="A3304" s="5" t="e">
        <f t="shared" si="311"/>
        <v>#VALUE!</v>
      </c>
      <c r="B3304" s="6" t="str">
        <f>IFERROR(IF(Table1[[#This Row],[Multi-lens? 1]]="No", 1, IF(Table1[[#This Row],[Multi-lens? 1]]="Dual", 2, IF(Table1[[#This Row],[Multi-lens? 1]]="Quad", 4, ""))),"")</f>
        <v/>
      </c>
      <c r="C3304" s="6" t="e">
        <f t="shared" si="312"/>
        <v>#VALUE!</v>
      </c>
      <c r="D3304" s="6" t="e">
        <f t="shared" si="313"/>
        <v>#VALUE!</v>
      </c>
      <c r="E3304" s="6" t="e">
        <f t="shared" si="314"/>
        <v>#VALUE!</v>
      </c>
      <c r="F3304" s="6" t="e">
        <f t="shared" si="315"/>
        <v>#VALUE!</v>
      </c>
      <c r="H3304" s="6" t="str">
        <f>IFERROR(IF(Table1[[#This Row],[Multi-lens? 1]]="No", 1, IF(Table1[[#This Row],[Multi-lens? 1]]="Dual", 2, IF(Table1[[#This Row],[Multi-lens? 1]]="Quad", 4, ""))),"")</f>
        <v/>
      </c>
      <c r="I3304" s="9" t="str">
        <f>IFERROR(Table1[[#This Row],[Name]],"")</f>
        <v/>
      </c>
      <c r="K3304" s="3" t="str">
        <f t="shared" si="310"/>
        <v/>
      </c>
      <c r="M3304" s="4" t="e">
        <f>IF(Table1[[#This Row],[Import to Gateway Calculator?]]="Yes",IFERROR(Table1[[#This Row],[Streaming Resolution '[MP']]],""),0)</f>
        <v>#VALUE!</v>
      </c>
      <c r="N3304" s="4" t="e">
        <f>IF(Table1[[#This Row],[Import to Gateway Calculator?]]="Yes",IFERROR(Table1[[#This Row],[Recording Resolution '[MP']]],""),0)</f>
        <v>#VALUE!</v>
      </c>
      <c r="O3304" s="4" t="e">
        <f>IF(Table1[[#This Row],[Import to Gateway Calculator?]]="Yes",IFERROR(Table1[[#This Row],[Frame Rate '[FPS'] 1]],""),0)</f>
        <v>#VALUE!</v>
      </c>
      <c r="P3304" s="4" t="e">
        <f>IF(Table1[[#This Row],[Import to Gateway Calculator?]]="Yes",IFERROR(Table1[[#This Row],[Days of Storage 1]],""),0)</f>
        <v>#VALUE!</v>
      </c>
    </row>
    <row r="3305" spans="1:16" x14ac:dyDescent="0.25">
      <c r="A3305" s="5" t="e">
        <f t="shared" si="311"/>
        <v>#VALUE!</v>
      </c>
      <c r="B3305" s="6" t="str">
        <f>IFERROR(IF(Table1[[#This Row],[Multi-lens? 1]]="No", 1, IF(Table1[[#This Row],[Multi-lens? 1]]="Dual", 2, IF(Table1[[#This Row],[Multi-lens? 1]]="Quad", 4, ""))),"")</f>
        <v/>
      </c>
      <c r="C3305" s="6" t="e">
        <f t="shared" si="312"/>
        <v>#VALUE!</v>
      </c>
      <c r="D3305" s="6" t="e">
        <f t="shared" si="313"/>
        <v>#VALUE!</v>
      </c>
      <c r="E3305" s="6" t="e">
        <f t="shared" si="314"/>
        <v>#VALUE!</v>
      </c>
      <c r="F3305" s="6" t="e">
        <f t="shared" si="315"/>
        <v>#VALUE!</v>
      </c>
      <c r="H3305" s="6" t="str">
        <f>IFERROR(IF(Table1[[#This Row],[Multi-lens? 1]]="No", 1, IF(Table1[[#This Row],[Multi-lens? 1]]="Dual", 2, IF(Table1[[#This Row],[Multi-lens? 1]]="Quad", 4, ""))),"")</f>
        <v/>
      </c>
      <c r="I3305" s="9" t="str">
        <f>IFERROR(Table1[[#This Row],[Name]],"")</f>
        <v/>
      </c>
      <c r="K3305" s="3" t="str">
        <f t="shared" si="310"/>
        <v/>
      </c>
      <c r="M3305" s="4" t="e">
        <f>IF(Table1[[#This Row],[Import to Gateway Calculator?]]="Yes",IFERROR(Table1[[#This Row],[Streaming Resolution '[MP']]],""),0)</f>
        <v>#VALUE!</v>
      </c>
      <c r="N3305" s="4" t="e">
        <f>IF(Table1[[#This Row],[Import to Gateway Calculator?]]="Yes",IFERROR(Table1[[#This Row],[Recording Resolution '[MP']]],""),0)</f>
        <v>#VALUE!</v>
      </c>
      <c r="O3305" s="4" t="e">
        <f>IF(Table1[[#This Row],[Import to Gateway Calculator?]]="Yes",IFERROR(Table1[[#This Row],[Frame Rate '[FPS'] 1]],""),0)</f>
        <v>#VALUE!</v>
      </c>
      <c r="P3305" s="4" t="e">
        <f>IF(Table1[[#This Row],[Import to Gateway Calculator?]]="Yes",IFERROR(Table1[[#This Row],[Days of Storage 1]],""),0)</f>
        <v>#VALUE!</v>
      </c>
    </row>
    <row r="3306" spans="1:16" x14ac:dyDescent="0.25">
      <c r="A3306" s="5" t="e">
        <f t="shared" si="311"/>
        <v>#VALUE!</v>
      </c>
      <c r="B3306" s="6" t="str">
        <f>IFERROR(IF(Table1[[#This Row],[Multi-lens? 1]]="No", 1, IF(Table1[[#This Row],[Multi-lens? 1]]="Dual", 2, IF(Table1[[#This Row],[Multi-lens? 1]]="Quad", 4, ""))),"")</f>
        <v/>
      </c>
      <c r="C3306" s="6" t="e">
        <f t="shared" si="312"/>
        <v>#VALUE!</v>
      </c>
      <c r="D3306" s="6" t="e">
        <f t="shared" si="313"/>
        <v>#VALUE!</v>
      </c>
      <c r="E3306" s="6" t="e">
        <f t="shared" si="314"/>
        <v>#VALUE!</v>
      </c>
      <c r="F3306" s="6" t="e">
        <f t="shared" si="315"/>
        <v>#VALUE!</v>
      </c>
      <c r="H3306" s="6" t="str">
        <f>IFERROR(IF(Table1[[#This Row],[Multi-lens? 1]]="No", 1, IF(Table1[[#This Row],[Multi-lens? 1]]="Dual", 2, IF(Table1[[#This Row],[Multi-lens? 1]]="Quad", 4, ""))),"")</f>
        <v/>
      </c>
      <c r="I3306" s="9" t="str">
        <f>IFERROR(Table1[[#This Row],[Name]],"")</f>
        <v/>
      </c>
      <c r="K3306" s="3" t="str">
        <f t="shared" si="310"/>
        <v/>
      </c>
      <c r="M3306" s="4" t="e">
        <f>IF(Table1[[#This Row],[Import to Gateway Calculator?]]="Yes",IFERROR(Table1[[#This Row],[Streaming Resolution '[MP']]],""),0)</f>
        <v>#VALUE!</v>
      </c>
      <c r="N3306" s="4" t="e">
        <f>IF(Table1[[#This Row],[Import to Gateway Calculator?]]="Yes",IFERROR(Table1[[#This Row],[Recording Resolution '[MP']]],""),0)</f>
        <v>#VALUE!</v>
      </c>
      <c r="O3306" s="4" t="e">
        <f>IF(Table1[[#This Row],[Import to Gateway Calculator?]]="Yes",IFERROR(Table1[[#This Row],[Frame Rate '[FPS'] 1]],""),0)</f>
        <v>#VALUE!</v>
      </c>
      <c r="P3306" s="4" t="e">
        <f>IF(Table1[[#This Row],[Import to Gateway Calculator?]]="Yes",IFERROR(Table1[[#This Row],[Days of Storage 1]],""),0)</f>
        <v>#VALUE!</v>
      </c>
    </row>
    <row r="3307" spans="1:16" x14ac:dyDescent="0.25">
      <c r="A3307" s="5" t="e">
        <f t="shared" si="311"/>
        <v>#VALUE!</v>
      </c>
      <c r="B3307" s="6" t="str">
        <f>IFERROR(IF(Table1[[#This Row],[Multi-lens? 1]]="No", 1, IF(Table1[[#This Row],[Multi-lens? 1]]="Dual", 2, IF(Table1[[#This Row],[Multi-lens? 1]]="Quad", 4, ""))),"")</f>
        <v/>
      </c>
      <c r="C3307" s="6" t="e">
        <f t="shared" si="312"/>
        <v>#VALUE!</v>
      </c>
      <c r="D3307" s="6" t="e">
        <f t="shared" si="313"/>
        <v>#VALUE!</v>
      </c>
      <c r="E3307" s="6" t="e">
        <f t="shared" si="314"/>
        <v>#VALUE!</v>
      </c>
      <c r="F3307" s="6" t="e">
        <f t="shared" si="315"/>
        <v>#VALUE!</v>
      </c>
      <c r="H3307" s="6" t="str">
        <f>IFERROR(IF(Table1[[#This Row],[Multi-lens? 1]]="No", 1, IF(Table1[[#This Row],[Multi-lens? 1]]="Dual", 2, IF(Table1[[#This Row],[Multi-lens? 1]]="Quad", 4, ""))),"")</f>
        <v/>
      </c>
      <c r="I3307" s="9" t="str">
        <f>IFERROR(Table1[[#This Row],[Name]],"")</f>
        <v/>
      </c>
      <c r="K3307" s="3" t="str">
        <f t="shared" si="310"/>
        <v/>
      </c>
      <c r="M3307" s="4" t="e">
        <f>IF(Table1[[#This Row],[Import to Gateway Calculator?]]="Yes",IFERROR(Table1[[#This Row],[Streaming Resolution '[MP']]],""),0)</f>
        <v>#VALUE!</v>
      </c>
      <c r="N3307" s="4" t="e">
        <f>IF(Table1[[#This Row],[Import to Gateway Calculator?]]="Yes",IFERROR(Table1[[#This Row],[Recording Resolution '[MP']]],""),0)</f>
        <v>#VALUE!</v>
      </c>
      <c r="O3307" s="4" t="e">
        <f>IF(Table1[[#This Row],[Import to Gateway Calculator?]]="Yes",IFERROR(Table1[[#This Row],[Frame Rate '[FPS'] 1]],""),0)</f>
        <v>#VALUE!</v>
      </c>
      <c r="P3307" s="4" t="e">
        <f>IF(Table1[[#This Row],[Import to Gateway Calculator?]]="Yes",IFERROR(Table1[[#This Row],[Days of Storage 1]],""),0)</f>
        <v>#VALUE!</v>
      </c>
    </row>
    <row r="3308" spans="1:16" x14ac:dyDescent="0.25">
      <c r="A3308" s="5" t="e">
        <f t="shared" si="311"/>
        <v>#VALUE!</v>
      </c>
      <c r="B3308" s="6" t="str">
        <f>IFERROR(IF(Table1[[#This Row],[Multi-lens? 1]]="No", 1, IF(Table1[[#This Row],[Multi-lens? 1]]="Dual", 2, IF(Table1[[#This Row],[Multi-lens? 1]]="Quad", 4, ""))),"")</f>
        <v/>
      </c>
      <c r="C3308" s="6" t="e">
        <f t="shared" si="312"/>
        <v>#VALUE!</v>
      </c>
      <c r="D3308" s="6" t="e">
        <f t="shared" si="313"/>
        <v>#VALUE!</v>
      </c>
      <c r="E3308" s="6" t="e">
        <f t="shared" si="314"/>
        <v>#VALUE!</v>
      </c>
      <c r="F3308" s="6" t="e">
        <f t="shared" si="315"/>
        <v>#VALUE!</v>
      </c>
      <c r="H3308" s="6" t="str">
        <f>IFERROR(IF(Table1[[#This Row],[Multi-lens? 1]]="No", 1, IF(Table1[[#This Row],[Multi-lens? 1]]="Dual", 2, IF(Table1[[#This Row],[Multi-lens? 1]]="Quad", 4, ""))),"")</f>
        <v/>
      </c>
      <c r="I3308" s="9" t="str">
        <f>IFERROR(Table1[[#This Row],[Name]],"")</f>
        <v/>
      </c>
      <c r="K3308" s="3" t="str">
        <f t="shared" si="310"/>
        <v/>
      </c>
      <c r="M3308" s="4" t="e">
        <f>IF(Table1[[#This Row],[Import to Gateway Calculator?]]="Yes",IFERROR(Table1[[#This Row],[Streaming Resolution '[MP']]],""),0)</f>
        <v>#VALUE!</v>
      </c>
      <c r="N3308" s="4" t="e">
        <f>IF(Table1[[#This Row],[Import to Gateway Calculator?]]="Yes",IFERROR(Table1[[#This Row],[Recording Resolution '[MP']]],""),0)</f>
        <v>#VALUE!</v>
      </c>
      <c r="O3308" s="4" t="e">
        <f>IF(Table1[[#This Row],[Import to Gateway Calculator?]]="Yes",IFERROR(Table1[[#This Row],[Frame Rate '[FPS'] 1]],""),0)</f>
        <v>#VALUE!</v>
      </c>
      <c r="P3308" s="4" t="e">
        <f>IF(Table1[[#This Row],[Import to Gateway Calculator?]]="Yes",IFERROR(Table1[[#This Row],[Days of Storage 1]],""),0)</f>
        <v>#VALUE!</v>
      </c>
    </row>
    <row r="3309" spans="1:16" x14ac:dyDescent="0.25">
      <c r="A3309" s="5" t="e">
        <f t="shared" si="311"/>
        <v>#VALUE!</v>
      </c>
      <c r="B3309" s="6" t="str">
        <f>IFERROR(IF(Table1[[#This Row],[Multi-lens? 1]]="No", 1, IF(Table1[[#This Row],[Multi-lens? 1]]="Dual", 2, IF(Table1[[#This Row],[Multi-lens? 1]]="Quad", 4, ""))),"")</f>
        <v/>
      </c>
      <c r="C3309" s="6" t="e">
        <f t="shared" si="312"/>
        <v>#VALUE!</v>
      </c>
      <c r="D3309" s="6" t="e">
        <f t="shared" si="313"/>
        <v>#VALUE!</v>
      </c>
      <c r="E3309" s="6" t="e">
        <f t="shared" si="314"/>
        <v>#VALUE!</v>
      </c>
      <c r="F3309" s="6" t="e">
        <f t="shared" si="315"/>
        <v>#VALUE!</v>
      </c>
      <c r="H3309" s="6" t="str">
        <f>IFERROR(IF(Table1[[#This Row],[Multi-lens? 1]]="No", 1, IF(Table1[[#This Row],[Multi-lens? 1]]="Dual", 2, IF(Table1[[#This Row],[Multi-lens? 1]]="Quad", 4, ""))),"")</f>
        <v/>
      </c>
      <c r="I3309" s="9" t="str">
        <f>IFERROR(Table1[[#This Row],[Name]],"")</f>
        <v/>
      </c>
      <c r="K3309" s="3" t="str">
        <f t="shared" si="310"/>
        <v/>
      </c>
      <c r="M3309" s="4" t="e">
        <f>IF(Table1[[#This Row],[Import to Gateway Calculator?]]="Yes",IFERROR(Table1[[#This Row],[Streaming Resolution '[MP']]],""),0)</f>
        <v>#VALUE!</v>
      </c>
      <c r="N3309" s="4" t="e">
        <f>IF(Table1[[#This Row],[Import to Gateway Calculator?]]="Yes",IFERROR(Table1[[#This Row],[Recording Resolution '[MP']]],""),0)</f>
        <v>#VALUE!</v>
      </c>
      <c r="O3309" s="4" t="e">
        <f>IF(Table1[[#This Row],[Import to Gateway Calculator?]]="Yes",IFERROR(Table1[[#This Row],[Frame Rate '[FPS'] 1]],""),0)</f>
        <v>#VALUE!</v>
      </c>
      <c r="P3309" s="4" t="e">
        <f>IF(Table1[[#This Row],[Import to Gateway Calculator?]]="Yes",IFERROR(Table1[[#This Row],[Days of Storage 1]],""),0)</f>
        <v>#VALUE!</v>
      </c>
    </row>
    <row r="3310" spans="1:16" x14ac:dyDescent="0.25">
      <c r="A3310" s="5" t="e">
        <f t="shared" si="311"/>
        <v>#VALUE!</v>
      </c>
      <c r="B3310" s="6" t="str">
        <f>IFERROR(IF(Table1[[#This Row],[Multi-lens? 1]]="No", 1, IF(Table1[[#This Row],[Multi-lens? 1]]="Dual", 2, IF(Table1[[#This Row],[Multi-lens? 1]]="Quad", 4, ""))),"")</f>
        <v/>
      </c>
      <c r="C3310" s="6" t="e">
        <f t="shared" si="312"/>
        <v>#VALUE!</v>
      </c>
      <c r="D3310" s="6" t="e">
        <f t="shared" si="313"/>
        <v>#VALUE!</v>
      </c>
      <c r="E3310" s="6" t="e">
        <f t="shared" si="314"/>
        <v>#VALUE!</v>
      </c>
      <c r="F3310" s="6" t="e">
        <f t="shared" si="315"/>
        <v>#VALUE!</v>
      </c>
      <c r="H3310" s="6" t="str">
        <f>IFERROR(IF(Table1[[#This Row],[Multi-lens? 1]]="No", 1, IF(Table1[[#This Row],[Multi-lens? 1]]="Dual", 2, IF(Table1[[#This Row],[Multi-lens? 1]]="Quad", 4, ""))),"")</f>
        <v/>
      </c>
      <c r="I3310" s="9" t="str">
        <f>IFERROR(Table1[[#This Row],[Name]],"")</f>
        <v/>
      </c>
      <c r="K3310" s="3" t="str">
        <f t="shared" si="310"/>
        <v/>
      </c>
      <c r="M3310" s="4" t="e">
        <f>IF(Table1[[#This Row],[Import to Gateway Calculator?]]="Yes",IFERROR(Table1[[#This Row],[Streaming Resolution '[MP']]],""),0)</f>
        <v>#VALUE!</v>
      </c>
      <c r="N3310" s="4" t="e">
        <f>IF(Table1[[#This Row],[Import to Gateway Calculator?]]="Yes",IFERROR(Table1[[#This Row],[Recording Resolution '[MP']]],""),0)</f>
        <v>#VALUE!</v>
      </c>
      <c r="O3310" s="4" t="e">
        <f>IF(Table1[[#This Row],[Import to Gateway Calculator?]]="Yes",IFERROR(Table1[[#This Row],[Frame Rate '[FPS'] 1]],""),0)</f>
        <v>#VALUE!</v>
      </c>
      <c r="P3310" s="4" t="e">
        <f>IF(Table1[[#This Row],[Import to Gateway Calculator?]]="Yes",IFERROR(Table1[[#This Row],[Days of Storage 1]],""),0)</f>
        <v>#VALUE!</v>
      </c>
    </row>
    <row r="3311" spans="1:16" x14ac:dyDescent="0.25">
      <c r="A3311" s="5" t="e">
        <f t="shared" si="311"/>
        <v>#VALUE!</v>
      </c>
      <c r="B3311" s="6" t="str">
        <f>IFERROR(IF(Table1[[#This Row],[Multi-lens? 1]]="No", 1, IF(Table1[[#This Row],[Multi-lens? 1]]="Dual", 2, IF(Table1[[#This Row],[Multi-lens? 1]]="Quad", 4, ""))),"")</f>
        <v/>
      </c>
      <c r="C3311" s="6" t="e">
        <f t="shared" si="312"/>
        <v>#VALUE!</v>
      </c>
      <c r="D3311" s="6" t="e">
        <f t="shared" si="313"/>
        <v>#VALUE!</v>
      </c>
      <c r="E3311" s="6" t="e">
        <f t="shared" si="314"/>
        <v>#VALUE!</v>
      </c>
      <c r="F3311" s="6" t="e">
        <f t="shared" si="315"/>
        <v>#VALUE!</v>
      </c>
      <c r="H3311" s="6" t="str">
        <f>IFERROR(IF(Table1[[#This Row],[Multi-lens? 1]]="No", 1, IF(Table1[[#This Row],[Multi-lens? 1]]="Dual", 2, IF(Table1[[#This Row],[Multi-lens? 1]]="Quad", 4, ""))),"")</f>
        <v/>
      </c>
      <c r="I3311" s="9" t="str">
        <f>IFERROR(Table1[[#This Row],[Name]],"")</f>
        <v/>
      </c>
      <c r="K3311" s="3" t="str">
        <f t="shared" si="310"/>
        <v/>
      </c>
      <c r="M3311" s="4" t="e">
        <f>IF(Table1[[#This Row],[Import to Gateway Calculator?]]="Yes",IFERROR(Table1[[#This Row],[Streaming Resolution '[MP']]],""),0)</f>
        <v>#VALUE!</v>
      </c>
      <c r="N3311" s="4" t="e">
        <f>IF(Table1[[#This Row],[Import to Gateway Calculator?]]="Yes",IFERROR(Table1[[#This Row],[Recording Resolution '[MP']]],""),0)</f>
        <v>#VALUE!</v>
      </c>
      <c r="O3311" s="4" t="e">
        <f>IF(Table1[[#This Row],[Import to Gateway Calculator?]]="Yes",IFERROR(Table1[[#This Row],[Frame Rate '[FPS'] 1]],""),0)</f>
        <v>#VALUE!</v>
      </c>
      <c r="P3311" s="4" t="e">
        <f>IF(Table1[[#This Row],[Import to Gateway Calculator?]]="Yes",IFERROR(Table1[[#This Row],[Days of Storage 1]],""),0)</f>
        <v>#VALUE!</v>
      </c>
    </row>
    <row r="3312" spans="1:16" x14ac:dyDescent="0.25">
      <c r="A3312" s="5" t="e">
        <f t="shared" si="311"/>
        <v>#VALUE!</v>
      </c>
      <c r="B3312" s="6" t="str">
        <f>IFERROR(IF(Table1[[#This Row],[Multi-lens? 1]]="No", 1, IF(Table1[[#This Row],[Multi-lens? 1]]="Dual", 2, IF(Table1[[#This Row],[Multi-lens? 1]]="Quad", 4, ""))),"")</f>
        <v/>
      </c>
      <c r="C3312" s="6" t="e">
        <f t="shared" si="312"/>
        <v>#VALUE!</v>
      </c>
      <c r="D3312" s="6" t="e">
        <f t="shared" si="313"/>
        <v>#VALUE!</v>
      </c>
      <c r="E3312" s="6" t="e">
        <f t="shared" si="314"/>
        <v>#VALUE!</v>
      </c>
      <c r="F3312" s="6" t="e">
        <f t="shared" si="315"/>
        <v>#VALUE!</v>
      </c>
      <c r="H3312" s="6" t="str">
        <f>IFERROR(IF(Table1[[#This Row],[Multi-lens? 1]]="No", 1, IF(Table1[[#This Row],[Multi-lens? 1]]="Dual", 2, IF(Table1[[#This Row],[Multi-lens? 1]]="Quad", 4, ""))),"")</f>
        <v/>
      </c>
      <c r="I3312" s="9" t="str">
        <f>IFERROR(Table1[[#This Row],[Name]],"")</f>
        <v/>
      </c>
      <c r="K3312" s="3" t="str">
        <f t="shared" si="310"/>
        <v/>
      </c>
      <c r="M3312" s="4" t="e">
        <f>IF(Table1[[#This Row],[Import to Gateway Calculator?]]="Yes",IFERROR(Table1[[#This Row],[Streaming Resolution '[MP']]],""),0)</f>
        <v>#VALUE!</v>
      </c>
      <c r="N3312" s="4" t="e">
        <f>IF(Table1[[#This Row],[Import to Gateway Calculator?]]="Yes",IFERROR(Table1[[#This Row],[Recording Resolution '[MP']]],""),0)</f>
        <v>#VALUE!</v>
      </c>
      <c r="O3312" s="4" t="e">
        <f>IF(Table1[[#This Row],[Import to Gateway Calculator?]]="Yes",IFERROR(Table1[[#This Row],[Frame Rate '[FPS'] 1]],""),0)</f>
        <v>#VALUE!</v>
      </c>
      <c r="P3312" s="4" t="e">
        <f>IF(Table1[[#This Row],[Import to Gateway Calculator?]]="Yes",IFERROR(Table1[[#This Row],[Days of Storage 1]],""),0)</f>
        <v>#VALUE!</v>
      </c>
    </row>
    <row r="3313" spans="1:16" x14ac:dyDescent="0.25">
      <c r="A3313" s="5" t="e">
        <f t="shared" si="311"/>
        <v>#VALUE!</v>
      </c>
      <c r="B3313" s="6" t="str">
        <f>IFERROR(IF(Table1[[#This Row],[Multi-lens? 1]]="No", 1, IF(Table1[[#This Row],[Multi-lens? 1]]="Dual", 2, IF(Table1[[#This Row],[Multi-lens? 1]]="Quad", 4, ""))),"")</f>
        <v/>
      </c>
      <c r="C3313" s="6" t="e">
        <f t="shared" si="312"/>
        <v>#VALUE!</v>
      </c>
      <c r="D3313" s="6" t="e">
        <f t="shared" si="313"/>
        <v>#VALUE!</v>
      </c>
      <c r="E3313" s="6" t="e">
        <f t="shared" si="314"/>
        <v>#VALUE!</v>
      </c>
      <c r="F3313" s="6" t="e">
        <f t="shared" si="315"/>
        <v>#VALUE!</v>
      </c>
      <c r="H3313" s="6" t="str">
        <f>IFERROR(IF(Table1[[#This Row],[Multi-lens? 1]]="No", 1, IF(Table1[[#This Row],[Multi-lens? 1]]="Dual", 2, IF(Table1[[#This Row],[Multi-lens? 1]]="Quad", 4, ""))),"")</f>
        <v/>
      </c>
      <c r="I3313" s="9" t="str">
        <f>IFERROR(Table1[[#This Row],[Name]],"")</f>
        <v/>
      </c>
      <c r="K3313" s="3" t="str">
        <f t="shared" si="310"/>
        <v/>
      </c>
      <c r="M3313" s="4" t="e">
        <f>IF(Table1[[#This Row],[Import to Gateway Calculator?]]="Yes",IFERROR(Table1[[#This Row],[Streaming Resolution '[MP']]],""),0)</f>
        <v>#VALUE!</v>
      </c>
      <c r="N3313" s="4" t="e">
        <f>IF(Table1[[#This Row],[Import to Gateway Calculator?]]="Yes",IFERROR(Table1[[#This Row],[Recording Resolution '[MP']]],""),0)</f>
        <v>#VALUE!</v>
      </c>
      <c r="O3313" s="4" t="e">
        <f>IF(Table1[[#This Row],[Import to Gateway Calculator?]]="Yes",IFERROR(Table1[[#This Row],[Frame Rate '[FPS'] 1]],""),0)</f>
        <v>#VALUE!</v>
      </c>
      <c r="P3313" s="4" t="e">
        <f>IF(Table1[[#This Row],[Import to Gateway Calculator?]]="Yes",IFERROR(Table1[[#This Row],[Days of Storage 1]],""),0)</f>
        <v>#VALUE!</v>
      </c>
    </row>
    <row r="3314" spans="1:16" x14ac:dyDescent="0.25">
      <c r="A3314" s="5" t="e">
        <f t="shared" si="311"/>
        <v>#VALUE!</v>
      </c>
      <c r="B3314" s="6" t="str">
        <f>IFERROR(IF(Table1[[#This Row],[Multi-lens? 1]]="No", 1, IF(Table1[[#This Row],[Multi-lens? 1]]="Dual", 2, IF(Table1[[#This Row],[Multi-lens? 1]]="Quad", 4, ""))),"")</f>
        <v/>
      </c>
      <c r="C3314" s="6" t="e">
        <f t="shared" si="312"/>
        <v>#VALUE!</v>
      </c>
      <c r="D3314" s="6" t="e">
        <f t="shared" si="313"/>
        <v>#VALUE!</v>
      </c>
      <c r="E3314" s="6" t="e">
        <f t="shared" si="314"/>
        <v>#VALUE!</v>
      </c>
      <c r="F3314" s="6" t="e">
        <f t="shared" si="315"/>
        <v>#VALUE!</v>
      </c>
      <c r="H3314" s="6" t="str">
        <f>IFERROR(IF(Table1[[#This Row],[Multi-lens? 1]]="No", 1, IF(Table1[[#This Row],[Multi-lens? 1]]="Dual", 2, IF(Table1[[#This Row],[Multi-lens? 1]]="Quad", 4, ""))),"")</f>
        <v/>
      </c>
      <c r="I3314" s="9" t="str">
        <f>IFERROR(Table1[[#This Row],[Name]],"")</f>
        <v/>
      </c>
      <c r="K3314" s="3" t="str">
        <f t="shared" si="310"/>
        <v/>
      </c>
      <c r="M3314" s="4" t="e">
        <f>IF(Table1[[#This Row],[Import to Gateway Calculator?]]="Yes",IFERROR(Table1[[#This Row],[Streaming Resolution '[MP']]],""),0)</f>
        <v>#VALUE!</v>
      </c>
      <c r="N3314" s="4" t="e">
        <f>IF(Table1[[#This Row],[Import to Gateway Calculator?]]="Yes",IFERROR(Table1[[#This Row],[Recording Resolution '[MP']]],""),0)</f>
        <v>#VALUE!</v>
      </c>
      <c r="O3314" s="4" t="e">
        <f>IF(Table1[[#This Row],[Import to Gateway Calculator?]]="Yes",IFERROR(Table1[[#This Row],[Frame Rate '[FPS'] 1]],""),0)</f>
        <v>#VALUE!</v>
      </c>
      <c r="P3314" s="4" t="e">
        <f>IF(Table1[[#This Row],[Import to Gateway Calculator?]]="Yes",IFERROR(Table1[[#This Row],[Days of Storage 1]],""),0)</f>
        <v>#VALUE!</v>
      </c>
    </row>
    <row r="3315" spans="1:16" x14ac:dyDescent="0.25">
      <c r="A3315" s="5" t="e">
        <f t="shared" si="311"/>
        <v>#VALUE!</v>
      </c>
      <c r="B3315" s="6" t="str">
        <f>IFERROR(IF(Table1[[#This Row],[Multi-lens? 1]]="No", 1, IF(Table1[[#This Row],[Multi-lens? 1]]="Dual", 2, IF(Table1[[#This Row],[Multi-lens? 1]]="Quad", 4, ""))),"")</f>
        <v/>
      </c>
      <c r="C3315" s="6" t="e">
        <f t="shared" si="312"/>
        <v>#VALUE!</v>
      </c>
      <c r="D3315" s="6" t="e">
        <f t="shared" si="313"/>
        <v>#VALUE!</v>
      </c>
      <c r="E3315" s="6" t="e">
        <f t="shared" si="314"/>
        <v>#VALUE!</v>
      </c>
      <c r="F3315" s="6" t="e">
        <f t="shared" si="315"/>
        <v>#VALUE!</v>
      </c>
      <c r="H3315" s="6" t="str">
        <f>IFERROR(IF(Table1[[#This Row],[Multi-lens? 1]]="No", 1, IF(Table1[[#This Row],[Multi-lens? 1]]="Dual", 2, IF(Table1[[#This Row],[Multi-lens? 1]]="Quad", 4, ""))),"")</f>
        <v/>
      </c>
      <c r="I3315" s="9" t="str">
        <f>IFERROR(Table1[[#This Row],[Name]],"")</f>
        <v/>
      </c>
      <c r="K3315" s="3" t="str">
        <f t="shared" si="310"/>
        <v/>
      </c>
      <c r="M3315" s="4" t="e">
        <f>IF(Table1[[#This Row],[Import to Gateway Calculator?]]="Yes",IFERROR(Table1[[#This Row],[Streaming Resolution '[MP']]],""),0)</f>
        <v>#VALUE!</v>
      </c>
      <c r="N3315" s="4" t="e">
        <f>IF(Table1[[#This Row],[Import to Gateway Calculator?]]="Yes",IFERROR(Table1[[#This Row],[Recording Resolution '[MP']]],""),0)</f>
        <v>#VALUE!</v>
      </c>
      <c r="O3315" s="4" t="e">
        <f>IF(Table1[[#This Row],[Import to Gateway Calculator?]]="Yes",IFERROR(Table1[[#This Row],[Frame Rate '[FPS'] 1]],""),0)</f>
        <v>#VALUE!</v>
      </c>
      <c r="P3315" s="4" t="e">
        <f>IF(Table1[[#This Row],[Import to Gateway Calculator?]]="Yes",IFERROR(Table1[[#This Row],[Days of Storage 1]],""),0)</f>
        <v>#VALUE!</v>
      </c>
    </row>
    <row r="3316" spans="1:16" x14ac:dyDescent="0.25">
      <c r="A3316" s="5" t="e">
        <f t="shared" si="311"/>
        <v>#VALUE!</v>
      </c>
      <c r="B3316" s="6" t="str">
        <f>IFERROR(IF(Table1[[#This Row],[Multi-lens? 1]]="No", 1, IF(Table1[[#This Row],[Multi-lens? 1]]="Dual", 2, IF(Table1[[#This Row],[Multi-lens? 1]]="Quad", 4, ""))),"")</f>
        <v/>
      </c>
      <c r="C3316" s="6" t="e">
        <f t="shared" si="312"/>
        <v>#VALUE!</v>
      </c>
      <c r="D3316" s="6" t="e">
        <f t="shared" si="313"/>
        <v>#VALUE!</v>
      </c>
      <c r="E3316" s="6" t="e">
        <f t="shared" si="314"/>
        <v>#VALUE!</v>
      </c>
      <c r="F3316" s="6" t="e">
        <f t="shared" si="315"/>
        <v>#VALUE!</v>
      </c>
      <c r="H3316" s="6" t="str">
        <f>IFERROR(IF(Table1[[#This Row],[Multi-lens? 1]]="No", 1, IF(Table1[[#This Row],[Multi-lens? 1]]="Dual", 2, IF(Table1[[#This Row],[Multi-lens? 1]]="Quad", 4, ""))),"")</f>
        <v/>
      </c>
      <c r="I3316" s="9" t="str">
        <f>IFERROR(Table1[[#This Row],[Name]],"")</f>
        <v/>
      </c>
      <c r="K3316" s="3" t="str">
        <f t="shared" si="310"/>
        <v/>
      </c>
      <c r="M3316" s="4" t="e">
        <f>IF(Table1[[#This Row],[Import to Gateway Calculator?]]="Yes",IFERROR(Table1[[#This Row],[Streaming Resolution '[MP']]],""),0)</f>
        <v>#VALUE!</v>
      </c>
      <c r="N3316" s="4" t="e">
        <f>IF(Table1[[#This Row],[Import to Gateway Calculator?]]="Yes",IFERROR(Table1[[#This Row],[Recording Resolution '[MP']]],""),0)</f>
        <v>#VALUE!</v>
      </c>
      <c r="O3316" s="4" t="e">
        <f>IF(Table1[[#This Row],[Import to Gateway Calculator?]]="Yes",IFERROR(Table1[[#This Row],[Frame Rate '[FPS'] 1]],""),0)</f>
        <v>#VALUE!</v>
      </c>
      <c r="P3316" s="4" t="e">
        <f>IF(Table1[[#This Row],[Import to Gateway Calculator?]]="Yes",IFERROR(Table1[[#This Row],[Days of Storage 1]],""),0)</f>
        <v>#VALUE!</v>
      </c>
    </row>
    <row r="3317" spans="1:16" x14ac:dyDescent="0.25">
      <c r="A3317" s="5" t="e">
        <f t="shared" si="311"/>
        <v>#VALUE!</v>
      </c>
      <c r="B3317" s="6" t="str">
        <f>IFERROR(IF(Table1[[#This Row],[Multi-lens? 1]]="No", 1, IF(Table1[[#This Row],[Multi-lens? 1]]="Dual", 2, IF(Table1[[#This Row],[Multi-lens? 1]]="Quad", 4, ""))),"")</f>
        <v/>
      </c>
      <c r="C3317" s="6" t="e">
        <f t="shared" si="312"/>
        <v>#VALUE!</v>
      </c>
      <c r="D3317" s="6" t="e">
        <f t="shared" si="313"/>
        <v>#VALUE!</v>
      </c>
      <c r="E3317" s="6" t="e">
        <f t="shared" si="314"/>
        <v>#VALUE!</v>
      </c>
      <c r="F3317" s="6" t="e">
        <f t="shared" si="315"/>
        <v>#VALUE!</v>
      </c>
      <c r="H3317" s="6" t="str">
        <f>IFERROR(IF(Table1[[#This Row],[Multi-lens? 1]]="No", 1, IF(Table1[[#This Row],[Multi-lens? 1]]="Dual", 2, IF(Table1[[#This Row],[Multi-lens? 1]]="Quad", 4, ""))),"")</f>
        <v/>
      </c>
      <c r="I3317" s="9" t="str">
        <f>IFERROR(Table1[[#This Row],[Name]],"")</f>
        <v/>
      </c>
      <c r="K3317" s="3" t="str">
        <f t="shared" si="310"/>
        <v/>
      </c>
      <c r="M3317" s="4" t="e">
        <f>IF(Table1[[#This Row],[Import to Gateway Calculator?]]="Yes",IFERROR(Table1[[#This Row],[Streaming Resolution '[MP']]],""),0)</f>
        <v>#VALUE!</v>
      </c>
      <c r="N3317" s="4" t="e">
        <f>IF(Table1[[#This Row],[Import to Gateway Calculator?]]="Yes",IFERROR(Table1[[#This Row],[Recording Resolution '[MP']]],""),0)</f>
        <v>#VALUE!</v>
      </c>
      <c r="O3317" s="4" t="e">
        <f>IF(Table1[[#This Row],[Import to Gateway Calculator?]]="Yes",IFERROR(Table1[[#This Row],[Frame Rate '[FPS'] 1]],""),0)</f>
        <v>#VALUE!</v>
      </c>
      <c r="P3317" s="4" t="e">
        <f>IF(Table1[[#This Row],[Import to Gateway Calculator?]]="Yes",IFERROR(Table1[[#This Row],[Days of Storage 1]],""),0)</f>
        <v>#VALUE!</v>
      </c>
    </row>
    <row r="3318" spans="1:16" x14ac:dyDescent="0.25">
      <c r="A3318" s="5" t="e">
        <f t="shared" si="311"/>
        <v>#VALUE!</v>
      </c>
      <c r="B3318" s="6" t="str">
        <f>IFERROR(IF(Table1[[#This Row],[Multi-lens? 1]]="No", 1, IF(Table1[[#This Row],[Multi-lens? 1]]="Dual", 2, IF(Table1[[#This Row],[Multi-lens? 1]]="Quad", 4, ""))),"")</f>
        <v/>
      </c>
      <c r="C3318" s="6" t="e">
        <f t="shared" si="312"/>
        <v>#VALUE!</v>
      </c>
      <c r="D3318" s="6" t="e">
        <f t="shared" si="313"/>
        <v>#VALUE!</v>
      </c>
      <c r="E3318" s="6" t="e">
        <f t="shared" si="314"/>
        <v>#VALUE!</v>
      </c>
      <c r="F3318" s="6" t="e">
        <f t="shared" si="315"/>
        <v>#VALUE!</v>
      </c>
      <c r="H3318" s="6" t="str">
        <f>IFERROR(IF(Table1[[#This Row],[Multi-lens? 1]]="No", 1, IF(Table1[[#This Row],[Multi-lens? 1]]="Dual", 2, IF(Table1[[#This Row],[Multi-lens? 1]]="Quad", 4, ""))),"")</f>
        <v/>
      </c>
      <c r="I3318" s="9" t="str">
        <f>IFERROR(Table1[[#This Row],[Name]],"")</f>
        <v/>
      </c>
      <c r="K3318" s="3" t="str">
        <f t="shared" si="310"/>
        <v/>
      </c>
      <c r="M3318" s="4" t="e">
        <f>IF(Table1[[#This Row],[Import to Gateway Calculator?]]="Yes",IFERROR(Table1[[#This Row],[Streaming Resolution '[MP']]],""),0)</f>
        <v>#VALUE!</v>
      </c>
      <c r="N3318" s="4" t="e">
        <f>IF(Table1[[#This Row],[Import to Gateway Calculator?]]="Yes",IFERROR(Table1[[#This Row],[Recording Resolution '[MP']]],""),0)</f>
        <v>#VALUE!</v>
      </c>
      <c r="O3318" s="4" t="e">
        <f>IF(Table1[[#This Row],[Import to Gateway Calculator?]]="Yes",IFERROR(Table1[[#This Row],[Frame Rate '[FPS'] 1]],""),0)</f>
        <v>#VALUE!</v>
      </c>
      <c r="P3318" s="4" t="e">
        <f>IF(Table1[[#This Row],[Import to Gateway Calculator?]]="Yes",IFERROR(Table1[[#This Row],[Days of Storage 1]],""),0)</f>
        <v>#VALUE!</v>
      </c>
    </row>
    <row r="3319" spans="1:16" x14ac:dyDescent="0.25">
      <c r="A3319" s="5" t="e">
        <f t="shared" si="311"/>
        <v>#VALUE!</v>
      </c>
      <c r="B3319" s="6" t="str">
        <f>IFERROR(IF(Table1[[#This Row],[Multi-lens? 1]]="No", 1, IF(Table1[[#This Row],[Multi-lens? 1]]="Dual", 2, IF(Table1[[#This Row],[Multi-lens? 1]]="Quad", 4, ""))),"")</f>
        <v/>
      </c>
      <c r="C3319" s="6" t="e">
        <f t="shared" si="312"/>
        <v>#VALUE!</v>
      </c>
      <c r="D3319" s="6" t="e">
        <f t="shared" si="313"/>
        <v>#VALUE!</v>
      </c>
      <c r="E3319" s="6" t="e">
        <f t="shared" si="314"/>
        <v>#VALUE!</v>
      </c>
      <c r="F3319" s="6" t="e">
        <f t="shared" si="315"/>
        <v>#VALUE!</v>
      </c>
      <c r="H3319" s="6" t="str">
        <f>IFERROR(IF(Table1[[#This Row],[Multi-lens? 1]]="No", 1, IF(Table1[[#This Row],[Multi-lens? 1]]="Dual", 2, IF(Table1[[#This Row],[Multi-lens? 1]]="Quad", 4, ""))),"")</f>
        <v/>
      </c>
      <c r="I3319" s="9" t="str">
        <f>IFERROR(Table1[[#This Row],[Name]],"")</f>
        <v/>
      </c>
      <c r="K3319" s="3" t="str">
        <f t="shared" si="310"/>
        <v/>
      </c>
      <c r="M3319" s="4" t="e">
        <f>IF(Table1[[#This Row],[Import to Gateway Calculator?]]="Yes",IFERROR(Table1[[#This Row],[Streaming Resolution '[MP']]],""),0)</f>
        <v>#VALUE!</v>
      </c>
      <c r="N3319" s="4" t="e">
        <f>IF(Table1[[#This Row],[Import to Gateway Calculator?]]="Yes",IFERROR(Table1[[#This Row],[Recording Resolution '[MP']]],""),0)</f>
        <v>#VALUE!</v>
      </c>
      <c r="O3319" s="4" t="e">
        <f>IF(Table1[[#This Row],[Import to Gateway Calculator?]]="Yes",IFERROR(Table1[[#This Row],[Frame Rate '[FPS'] 1]],""),0)</f>
        <v>#VALUE!</v>
      </c>
      <c r="P3319" s="4" t="e">
        <f>IF(Table1[[#This Row],[Import to Gateway Calculator?]]="Yes",IFERROR(Table1[[#This Row],[Days of Storage 1]],""),0)</f>
        <v>#VALUE!</v>
      </c>
    </row>
    <row r="3320" spans="1:16" x14ac:dyDescent="0.25">
      <c r="A3320" s="5" t="e">
        <f t="shared" si="311"/>
        <v>#VALUE!</v>
      </c>
      <c r="B3320" s="6" t="str">
        <f>IFERROR(IF(Table1[[#This Row],[Multi-lens? 1]]="No", 1, IF(Table1[[#This Row],[Multi-lens? 1]]="Dual", 2, IF(Table1[[#This Row],[Multi-lens? 1]]="Quad", 4, ""))),"")</f>
        <v/>
      </c>
      <c r="C3320" s="6" t="e">
        <f t="shared" si="312"/>
        <v>#VALUE!</v>
      </c>
      <c r="D3320" s="6" t="e">
        <f t="shared" si="313"/>
        <v>#VALUE!</v>
      </c>
      <c r="E3320" s="6" t="e">
        <f t="shared" si="314"/>
        <v>#VALUE!</v>
      </c>
      <c r="F3320" s="6" t="e">
        <f t="shared" si="315"/>
        <v>#VALUE!</v>
      </c>
      <c r="H3320" s="6" t="str">
        <f>IFERROR(IF(Table1[[#This Row],[Multi-lens? 1]]="No", 1, IF(Table1[[#This Row],[Multi-lens? 1]]="Dual", 2, IF(Table1[[#This Row],[Multi-lens? 1]]="Quad", 4, ""))),"")</f>
        <v/>
      </c>
      <c r="I3320" s="9" t="str">
        <f>IFERROR(Table1[[#This Row],[Name]],"")</f>
        <v/>
      </c>
      <c r="K3320" s="3" t="str">
        <f t="shared" si="310"/>
        <v/>
      </c>
      <c r="M3320" s="4" t="e">
        <f>IF(Table1[[#This Row],[Import to Gateway Calculator?]]="Yes",IFERROR(Table1[[#This Row],[Streaming Resolution '[MP']]],""),0)</f>
        <v>#VALUE!</v>
      </c>
      <c r="N3320" s="4" t="e">
        <f>IF(Table1[[#This Row],[Import to Gateway Calculator?]]="Yes",IFERROR(Table1[[#This Row],[Recording Resolution '[MP']]],""),0)</f>
        <v>#VALUE!</v>
      </c>
      <c r="O3320" s="4" t="e">
        <f>IF(Table1[[#This Row],[Import to Gateway Calculator?]]="Yes",IFERROR(Table1[[#This Row],[Frame Rate '[FPS'] 1]],""),0)</f>
        <v>#VALUE!</v>
      </c>
      <c r="P3320" s="4" t="e">
        <f>IF(Table1[[#This Row],[Import to Gateway Calculator?]]="Yes",IFERROR(Table1[[#This Row],[Days of Storage 1]],""),0)</f>
        <v>#VALUE!</v>
      </c>
    </row>
    <row r="3321" spans="1:16" x14ac:dyDescent="0.25">
      <c r="A3321" s="5" t="e">
        <f t="shared" si="311"/>
        <v>#VALUE!</v>
      </c>
      <c r="B3321" s="6" t="str">
        <f>IFERROR(IF(Table1[[#This Row],[Multi-lens? 1]]="No", 1, IF(Table1[[#This Row],[Multi-lens? 1]]="Dual", 2, IF(Table1[[#This Row],[Multi-lens? 1]]="Quad", 4, ""))),"")</f>
        <v/>
      </c>
      <c r="C3321" s="6" t="e">
        <f t="shared" si="312"/>
        <v>#VALUE!</v>
      </c>
      <c r="D3321" s="6" t="e">
        <f t="shared" si="313"/>
        <v>#VALUE!</v>
      </c>
      <c r="E3321" s="6" t="e">
        <f t="shared" si="314"/>
        <v>#VALUE!</v>
      </c>
      <c r="F3321" s="6" t="e">
        <f t="shared" si="315"/>
        <v>#VALUE!</v>
      </c>
      <c r="H3321" s="6" t="str">
        <f>IFERROR(IF(Table1[[#This Row],[Multi-lens? 1]]="No", 1, IF(Table1[[#This Row],[Multi-lens? 1]]="Dual", 2, IF(Table1[[#This Row],[Multi-lens? 1]]="Quad", 4, ""))),"")</f>
        <v/>
      </c>
      <c r="I3321" s="9" t="str">
        <f>IFERROR(Table1[[#This Row],[Name]],"")</f>
        <v/>
      </c>
      <c r="K3321" s="3" t="str">
        <f t="shared" si="310"/>
        <v/>
      </c>
      <c r="M3321" s="4" t="e">
        <f>IF(Table1[[#This Row],[Import to Gateway Calculator?]]="Yes",IFERROR(Table1[[#This Row],[Streaming Resolution '[MP']]],""),0)</f>
        <v>#VALUE!</v>
      </c>
      <c r="N3321" s="4" t="e">
        <f>IF(Table1[[#This Row],[Import to Gateway Calculator?]]="Yes",IFERROR(Table1[[#This Row],[Recording Resolution '[MP']]],""),0)</f>
        <v>#VALUE!</v>
      </c>
      <c r="O3321" s="4" t="e">
        <f>IF(Table1[[#This Row],[Import to Gateway Calculator?]]="Yes",IFERROR(Table1[[#This Row],[Frame Rate '[FPS'] 1]],""),0)</f>
        <v>#VALUE!</v>
      </c>
      <c r="P3321" s="4" t="e">
        <f>IF(Table1[[#This Row],[Import to Gateway Calculator?]]="Yes",IFERROR(Table1[[#This Row],[Days of Storage 1]],""),0)</f>
        <v>#VALUE!</v>
      </c>
    </row>
    <row r="3322" spans="1:16" x14ac:dyDescent="0.25">
      <c r="A3322" s="5" t="e">
        <f t="shared" si="311"/>
        <v>#VALUE!</v>
      </c>
      <c r="B3322" s="6" t="str">
        <f>IFERROR(IF(Table1[[#This Row],[Multi-lens? 1]]="No", 1, IF(Table1[[#This Row],[Multi-lens? 1]]="Dual", 2, IF(Table1[[#This Row],[Multi-lens? 1]]="Quad", 4, ""))),"")</f>
        <v/>
      </c>
      <c r="C3322" s="6" t="e">
        <f t="shared" si="312"/>
        <v>#VALUE!</v>
      </c>
      <c r="D3322" s="6" t="e">
        <f t="shared" si="313"/>
        <v>#VALUE!</v>
      </c>
      <c r="E3322" s="6" t="e">
        <f t="shared" si="314"/>
        <v>#VALUE!</v>
      </c>
      <c r="F3322" s="6" t="e">
        <f t="shared" si="315"/>
        <v>#VALUE!</v>
      </c>
      <c r="H3322" s="6" t="str">
        <f>IFERROR(IF(Table1[[#This Row],[Multi-lens? 1]]="No", 1, IF(Table1[[#This Row],[Multi-lens? 1]]="Dual", 2, IF(Table1[[#This Row],[Multi-lens? 1]]="Quad", 4, ""))),"")</f>
        <v/>
      </c>
      <c r="I3322" s="9" t="str">
        <f>IFERROR(Table1[[#This Row],[Name]],"")</f>
        <v/>
      </c>
      <c r="K3322" s="3" t="str">
        <f t="shared" si="310"/>
        <v/>
      </c>
      <c r="M3322" s="4" t="e">
        <f>IF(Table1[[#This Row],[Import to Gateway Calculator?]]="Yes",IFERROR(Table1[[#This Row],[Streaming Resolution '[MP']]],""),0)</f>
        <v>#VALUE!</v>
      </c>
      <c r="N3322" s="4" t="e">
        <f>IF(Table1[[#This Row],[Import to Gateway Calculator?]]="Yes",IFERROR(Table1[[#This Row],[Recording Resolution '[MP']]],""),0)</f>
        <v>#VALUE!</v>
      </c>
      <c r="O3322" s="4" t="e">
        <f>IF(Table1[[#This Row],[Import to Gateway Calculator?]]="Yes",IFERROR(Table1[[#This Row],[Frame Rate '[FPS'] 1]],""),0)</f>
        <v>#VALUE!</v>
      </c>
      <c r="P3322" s="4" t="e">
        <f>IF(Table1[[#This Row],[Import to Gateway Calculator?]]="Yes",IFERROR(Table1[[#This Row],[Days of Storage 1]],""),0)</f>
        <v>#VALUE!</v>
      </c>
    </row>
    <row r="3323" spans="1:16" x14ac:dyDescent="0.25">
      <c r="A3323" s="5" t="e">
        <f t="shared" si="311"/>
        <v>#VALUE!</v>
      </c>
      <c r="B3323" s="6" t="str">
        <f>IFERROR(IF(Table1[[#This Row],[Multi-lens? 1]]="No", 1, IF(Table1[[#This Row],[Multi-lens? 1]]="Dual", 2, IF(Table1[[#This Row],[Multi-lens? 1]]="Quad", 4, ""))),"")</f>
        <v/>
      </c>
      <c r="C3323" s="6" t="e">
        <f t="shared" si="312"/>
        <v>#VALUE!</v>
      </c>
      <c r="D3323" s="6" t="e">
        <f t="shared" si="313"/>
        <v>#VALUE!</v>
      </c>
      <c r="E3323" s="6" t="e">
        <f t="shared" si="314"/>
        <v>#VALUE!</v>
      </c>
      <c r="F3323" s="6" t="e">
        <f t="shared" si="315"/>
        <v>#VALUE!</v>
      </c>
      <c r="H3323" s="6" t="str">
        <f>IFERROR(IF(Table1[[#This Row],[Multi-lens? 1]]="No", 1, IF(Table1[[#This Row],[Multi-lens? 1]]="Dual", 2, IF(Table1[[#This Row],[Multi-lens? 1]]="Quad", 4, ""))),"")</f>
        <v/>
      </c>
      <c r="I3323" s="9" t="str">
        <f>IFERROR(Table1[[#This Row],[Name]],"")</f>
        <v/>
      </c>
      <c r="K3323" s="3" t="str">
        <f t="shared" si="310"/>
        <v/>
      </c>
      <c r="M3323" s="4" t="e">
        <f>IF(Table1[[#This Row],[Import to Gateway Calculator?]]="Yes",IFERROR(Table1[[#This Row],[Streaming Resolution '[MP']]],""),0)</f>
        <v>#VALUE!</v>
      </c>
      <c r="N3323" s="4" t="e">
        <f>IF(Table1[[#This Row],[Import to Gateway Calculator?]]="Yes",IFERROR(Table1[[#This Row],[Recording Resolution '[MP']]],""),0)</f>
        <v>#VALUE!</v>
      </c>
      <c r="O3323" s="4" t="e">
        <f>IF(Table1[[#This Row],[Import to Gateway Calculator?]]="Yes",IFERROR(Table1[[#This Row],[Frame Rate '[FPS'] 1]],""),0)</f>
        <v>#VALUE!</v>
      </c>
      <c r="P3323" s="4" t="e">
        <f>IF(Table1[[#This Row],[Import to Gateway Calculator?]]="Yes",IFERROR(Table1[[#This Row],[Days of Storage 1]],""),0)</f>
        <v>#VALUE!</v>
      </c>
    </row>
    <row r="3324" spans="1:16" x14ac:dyDescent="0.25">
      <c r="A3324" s="5" t="e">
        <f t="shared" si="311"/>
        <v>#VALUE!</v>
      </c>
      <c r="B3324" s="6" t="str">
        <f>IFERROR(IF(Table1[[#This Row],[Multi-lens? 1]]="No", 1, IF(Table1[[#This Row],[Multi-lens? 1]]="Dual", 2, IF(Table1[[#This Row],[Multi-lens? 1]]="Quad", 4, ""))),"")</f>
        <v/>
      </c>
      <c r="C3324" s="6" t="e">
        <f t="shared" si="312"/>
        <v>#VALUE!</v>
      </c>
      <c r="D3324" s="6" t="e">
        <f t="shared" si="313"/>
        <v>#VALUE!</v>
      </c>
      <c r="E3324" s="6" t="e">
        <f t="shared" si="314"/>
        <v>#VALUE!</v>
      </c>
      <c r="F3324" s="6" t="e">
        <f t="shared" si="315"/>
        <v>#VALUE!</v>
      </c>
      <c r="H3324" s="6" t="str">
        <f>IFERROR(IF(Table1[[#This Row],[Multi-lens? 1]]="No", 1, IF(Table1[[#This Row],[Multi-lens? 1]]="Dual", 2, IF(Table1[[#This Row],[Multi-lens? 1]]="Quad", 4, ""))),"")</f>
        <v/>
      </c>
      <c r="I3324" s="9" t="str">
        <f>IFERROR(Table1[[#This Row],[Name]],"")</f>
        <v/>
      </c>
      <c r="K3324" s="3" t="str">
        <f t="shared" si="310"/>
        <v/>
      </c>
      <c r="M3324" s="4" t="e">
        <f>IF(Table1[[#This Row],[Import to Gateway Calculator?]]="Yes",IFERROR(Table1[[#This Row],[Streaming Resolution '[MP']]],""),0)</f>
        <v>#VALUE!</v>
      </c>
      <c r="N3324" s="4" t="e">
        <f>IF(Table1[[#This Row],[Import to Gateway Calculator?]]="Yes",IFERROR(Table1[[#This Row],[Recording Resolution '[MP']]],""),0)</f>
        <v>#VALUE!</v>
      </c>
      <c r="O3324" s="4" t="e">
        <f>IF(Table1[[#This Row],[Import to Gateway Calculator?]]="Yes",IFERROR(Table1[[#This Row],[Frame Rate '[FPS'] 1]],""),0)</f>
        <v>#VALUE!</v>
      </c>
      <c r="P3324" s="4" t="e">
        <f>IF(Table1[[#This Row],[Import to Gateway Calculator?]]="Yes",IFERROR(Table1[[#This Row],[Days of Storage 1]],""),0)</f>
        <v>#VALUE!</v>
      </c>
    </row>
    <row r="3325" spans="1:16" x14ac:dyDescent="0.25">
      <c r="A3325" s="5" t="e">
        <f t="shared" si="311"/>
        <v>#VALUE!</v>
      </c>
      <c r="B3325" s="6" t="str">
        <f>IFERROR(IF(Table1[[#This Row],[Multi-lens? 1]]="No", 1, IF(Table1[[#This Row],[Multi-lens? 1]]="Dual", 2, IF(Table1[[#This Row],[Multi-lens? 1]]="Quad", 4, ""))),"")</f>
        <v/>
      </c>
      <c r="C3325" s="6" t="e">
        <f t="shared" si="312"/>
        <v>#VALUE!</v>
      </c>
      <c r="D3325" s="6" t="e">
        <f t="shared" si="313"/>
        <v>#VALUE!</v>
      </c>
      <c r="E3325" s="6" t="e">
        <f t="shared" si="314"/>
        <v>#VALUE!</v>
      </c>
      <c r="F3325" s="6" t="e">
        <f t="shared" si="315"/>
        <v>#VALUE!</v>
      </c>
      <c r="H3325" s="6" t="str">
        <f>IFERROR(IF(Table1[[#This Row],[Multi-lens? 1]]="No", 1, IF(Table1[[#This Row],[Multi-lens? 1]]="Dual", 2, IF(Table1[[#This Row],[Multi-lens? 1]]="Quad", 4, ""))),"")</f>
        <v/>
      </c>
      <c r="I3325" s="9" t="str">
        <f>IFERROR(Table1[[#This Row],[Name]],"")</f>
        <v/>
      </c>
      <c r="K3325" s="3" t="str">
        <f t="shared" si="310"/>
        <v/>
      </c>
      <c r="M3325" s="4" t="e">
        <f>IF(Table1[[#This Row],[Import to Gateway Calculator?]]="Yes",IFERROR(Table1[[#This Row],[Streaming Resolution '[MP']]],""),0)</f>
        <v>#VALUE!</v>
      </c>
      <c r="N3325" s="4" t="e">
        <f>IF(Table1[[#This Row],[Import to Gateway Calculator?]]="Yes",IFERROR(Table1[[#This Row],[Recording Resolution '[MP']]],""),0)</f>
        <v>#VALUE!</v>
      </c>
      <c r="O3325" s="4" t="e">
        <f>IF(Table1[[#This Row],[Import to Gateway Calculator?]]="Yes",IFERROR(Table1[[#This Row],[Frame Rate '[FPS'] 1]],""),0)</f>
        <v>#VALUE!</v>
      </c>
      <c r="P3325" s="4" t="e">
        <f>IF(Table1[[#This Row],[Import to Gateway Calculator?]]="Yes",IFERROR(Table1[[#This Row],[Days of Storage 1]],""),0)</f>
        <v>#VALUE!</v>
      </c>
    </row>
    <row r="3326" spans="1:16" x14ac:dyDescent="0.25">
      <c r="A3326" s="5" t="e">
        <f t="shared" si="311"/>
        <v>#VALUE!</v>
      </c>
      <c r="B3326" s="6" t="str">
        <f>IFERROR(IF(Table1[[#This Row],[Multi-lens? 1]]="No", 1, IF(Table1[[#This Row],[Multi-lens? 1]]="Dual", 2, IF(Table1[[#This Row],[Multi-lens? 1]]="Quad", 4, ""))),"")</f>
        <v/>
      </c>
      <c r="C3326" s="6" t="e">
        <f t="shared" si="312"/>
        <v>#VALUE!</v>
      </c>
      <c r="D3326" s="6" t="e">
        <f t="shared" si="313"/>
        <v>#VALUE!</v>
      </c>
      <c r="E3326" s="6" t="e">
        <f t="shared" si="314"/>
        <v>#VALUE!</v>
      </c>
      <c r="F3326" s="6" t="e">
        <f t="shared" si="315"/>
        <v>#VALUE!</v>
      </c>
      <c r="H3326" s="6" t="str">
        <f>IFERROR(IF(Table1[[#This Row],[Multi-lens? 1]]="No", 1, IF(Table1[[#This Row],[Multi-lens? 1]]="Dual", 2, IF(Table1[[#This Row],[Multi-lens? 1]]="Quad", 4, ""))),"")</f>
        <v/>
      </c>
      <c r="I3326" s="9" t="str">
        <f>IFERROR(Table1[[#This Row],[Name]],"")</f>
        <v/>
      </c>
      <c r="K3326" s="3" t="str">
        <f t="shared" si="310"/>
        <v/>
      </c>
      <c r="M3326" s="4" t="e">
        <f>IF(Table1[[#This Row],[Import to Gateway Calculator?]]="Yes",IFERROR(Table1[[#This Row],[Streaming Resolution '[MP']]],""),0)</f>
        <v>#VALUE!</v>
      </c>
      <c r="N3326" s="4" t="e">
        <f>IF(Table1[[#This Row],[Import to Gateway Calculator?]]="Yes",IFERROR(Table1[[#This Row],[Recording Resolution '[MP']]],""),0)</f>
        <v>#VALUE!</v>
      </c>
      <c r="O3326" s="4" t="e">
        <f>IF(Table1[[#This Row],[Import to Gateway Calculator?]]="Yes",IFERROR(Table1[[#This Row],[Frame Rate '[FPS'] 1]],""),0)</f>
        <v>#VALUE!</v>
      </c>
      <c r="P3326" s="4" t="e">
        <f>IF(Table1[[#This Row],[Import to Gateway Calculator?]]="Yes",IFERROR(Table1[[#This Row],[Days of Storage 1]],""),0)</f>
        <v>#VALUE!</v>
      </c>
    </row>
    <row r="3327" spans="1:16" x14ac:dyDescent="0.25">
      <c r="A3327" s="5" t="e">
        <f t="shared" si="311"/>
        <v>#VALUE!</v>
      </c>
      <c r="B3327" s="6" t="str">
        <f>IFERROR(IF(Table1[[#This Row],[Multi-lens? 1]]="No", 1, IF(Table1[[#This Row],[Multi-lens? 1]]="Dual", 2, IF(Table1[[#This Row],[Multi-lens? 1]]="Quad", 4, ""))),"")</f>
        <v/>
      </c>
      <c r="C3327" s="6" t="e">
        <f t="shared" si="312"/>
        <v>#VALUE!</v>
      </c>
      <c r="D3327" s="6" t="e">
        <f t="shared" si="313"/>
        <v>#VALUE!</v>
      </c>
      <c r="E3327" s="6" t="e">
        <f t="shared" si="314"/>
        <v>#VALUE!</v>
      </c>
      <c r="F3327" s="6" t="e">
        <f t="shared" si="315"/>
        <v>#VALUE!</v>
      </c>
      <c r="H3327" s="6" t="str">
        <f>IFERROR(IF(Table1[[#This Row],[Multi-lens? 1]]="No", 1, IF(Table1[[#This Row],[Multi-lens? 1]]="Dual", 2, IF(Table1[[#This Row],[Multi-lens? 1]]="Quad", 4, ""))),"")</f>
        <v/>
      </c>
      <c r="I3327" s="9" t="str">
        <f>IFERROR(Table1[[#This Row],[Name]],"")</f>
        <v/>
      </c>
      <c r="K3327" s="3" t="str">
        <f t="shared" si="310"/>
        <v/>
      </c>
      <c r="M3327" s="4" t="e">
        <f>IF(Table1[[#This Row],[Import to Gateway Calculator?]]="Yes",IFERROR(Table1[[#This Row],[Streaming Resolution '[MP']]],""),0)</f>
        <v>#VALUE!</v>
      </c>
      <c r="N3327" s="4" t="e">
        <f>IF(Table1[[#This Row],[Import to Gateway Calculator?]]="Yes",IFERROR(Table1[[#This Row],[Recording Resolution '[MP']]],""),0)</f>
        <v>#VALUE!</v>
      </c>
      <c r="O3327" s="4" t="e">
        <f>IF(Table1[[#This Row],[Import to Gateway Calculator?]]="Yes",IFERROR(Table1[[#This Row],[Frame Rate '[FPS'] 1]],""),0)</f>
        <v>#VALUE!</v>
      </c>
      <c r="P3327" s="4" t="e">
        <f>IF(Table1[[#This Row],[Import to Gateway Calculator?]]="Yes",IFERROR(Table1[[#This Row],[Days of Storage 1]],""),0)</f>
        <v>#VALUE!</v>
      </c>
    </row>
    <row r="3328" spans="1:16" x14ac:dyDescent="0.25">
      <c r="A3328" s="5" t="e">
        <f t="shared" si="311"/>
        <v>#VALUE!</v>
      </c>
      <c r="B3328" s="6" t="str">
        <f>IFERROR(IF(Table1[[#This Row],[Multi-lens? 1]]="No", 1, IF(Table1[[#This Row],[Multi-lens? 1]]="Dual", 2, IF(Table1[[#This Row],[Multi-lens? 1]]="Quad", 4, ""))),"")</f>
        <v/>
      </c>
      <c r="C3328" s="6" t="e">
        <f t="shared" si="312"/>
        <v>#VALUE!</v>
      </c>
      <c r="D3328" s="6" t="e">
        <f t="shared" si="313"/>
        <v>#VALUE!</v>
      </c>
      <c r="E3328" s="6" t="e">
        <f t="shared" si="314"/>
        <v>#VALUE!</v>
      </c>
      <c r="F3328" s="6" t="e">
        <f t="shared" si="315"/>
        <v>#VALUE!</v>
      </c>
      <c r="H3328" s="6" t="str">
        <f>IFERROR(IF(Table1[[#This Row],[Multi-lens? 1]]="No", 1, IF(Table1[[#This Row],[Multi-lens? 1]]="Dual", 2, IF(Table1[[#This Row],[Multi-lens? 1]]="Quad", 4, ""))),"")</f>
        <v/>
      </c>
      <c r="I3328" s="9" t="str">
        <f>IFERROR(Table1[[#This Row],[Name]],"")</f>
        <v/>
      </c>
      <c r="K3328" s="3" t="str">
        <f t="shared" si="310"/>
        <v/>
      </c>
      <c r="M3328" s="4" t="e">
        <f>IF(Table1[[#This Row],[Import to Gateway Calculator?]]="Yes",IFERROR(Table1[[#This Row],[Streaming Resolution '[MP']]],""),0)</f>
        <v>#VALUE!</v>
      </c>
      <c r="N3328" s="4" t="e">
        <f>IF(Table1[[#This Row],[Import to Gateway Calculator?]]="Yes",IFERROR(Table1[[#This Row],[Recording Resolution '[MP']]],""),0)</f>
        <v>#VALUE!</v>
      </c>
      <c r="O3328" s="4" t="e">
        <f>IF(Table1[[#This Row],[Import to Gateway Calculator?]]="Yes",IFERROR(Table1[[#This Row],[Frame Rate '[FPS'] 1]],""),0)</f>
        <v>#VALUE!</v>
      </c>
      <c r="P3328" s="4" t="e">
        <f>IF(Table1[[#This Row],[Import to Gateway Calculator?]]="Yes",IFERROR(Table1[[#This Row],[Days of Storage 1]],""),0)</f>
        <v>#VALUE!</v>
      </c>
    </row>
    <row r="3329" spans="1:16" x14ac:dyDescent="0.25">
      <c r="A3329" s="5" t="e">
        <f t="shared" si="311"/>
        <v>#VALUE!</v>
      </c>
      <c r="B3329" s="6" t="str">
        <f>IFERROR(IF(Table1[[#This Row],[Multi-lens? 1]]="No", 1, IF(Table1[[#This Row],[Multi-lens? 1]]="Dual", 2, IF(Table1[[#This Row],[Multi-lens? 1]]="Quad", 4, ""))),"")</f>
        <v/>
      </c>
      <c r="C3329" s="6" t="e">
        <f t="shared" si="312"/>
        <v>#VALUE!</v>
      </c>
      <c r="D3329" s="6" t="e">
        <f t="shared" si="313"/>
        <v>#VALUE!</v>
      </c>
      <c r="E3329" s="6" t="e">
        <f t="shared" si="314"/>
        <v>#VALUE!</v>
      </c>
      <c r="F3329" s="6" t="e">
        <f t="shared" si="315"/>
        <v>#VALUE!</v>
      </c>
      <c r="H3329" s="6" t="str">
        <f>IFERROR(IF(Table1[[#This Row],[Multi-lens? 1]]="No", 1, IF(Table1[[#This Row],[Multi-lens? 1]]="Dual", 2, IF(Table1[[#This Row],[Multi-lens? 1]]="Quad", 4, ""))),"")</f>
        <v/>
      </c>
      <c r="I3329" s="9" t="str">
        <f>IFERROR(Table1[[#This Row],[Name]],"")</f>
        <v/>
      </c>
      <c r="K3329" s="3" t="str">
        <f t="shared" si="310"/>
        <v/>
      </c>
      <c r="M3329" s="4" t="e">
        <f>IF(Table1[[#This Row],[Import to Gateway Calculator?]]="Yes",IFERROR(Table1[[#This Row],[Streaming Resolution '[MP']]],""),0)</f>
        <v>#VALUE!</v>
      </c>
      <c r="N3329" s="4" t="e">
        <f>IF(Table1[[#This Row],[Import to Gateway Calculator?]]="Yes",IFERROR(Table1[[#This Row],[Recording Resolution '[MP']]],""),0)</f>
        <v>#VALUE!</v>
      </c>
      <c r="O3329" s="4" t="e">
        <f>IF(Table1[[#This Row],[Import to Gateway Calculator?]]="Yes",IFERROR(Table1[[#This Row],[Frame Rate '[FPS'] 1]],""),0)</f>
        <v>#VALUE!</v>
      </c>
      <c r="P3329" s="4" t="e">
        <f>IF(Table1[[#This Row],[Import to Gateway Calculator?]]="Yes",IFERROR(Table1[[#This Row],[Days of Storage 1]],""),0)</f>
        <v>#VALUE!</v>
      </c>
    </row>
    <row r="3330" spans="1:16" x14ac:dyDescent="0.25">
      <c r="A3330" s="5" t="e">
        <f t="shared" si="311"/>
        <v>#VALUE!</v>
      </c>
      <c r="B3330" s="6" t="str">
        <f>IFERROR(IF(Table1[[#This Row],[Multi-lens? 1]]="No", 1, IF(Table1[[#This Row],[Multi-lens? 1]]="Dual", 2, IF(Table1[[#This Row],[Multi-lens? 1]]="Quad", 4, ""))),"")</f>
        <v/>
      </c>
      <c r="C3330" s="6" t="e">
        <f t="shared" si="312"/>
        <v>#VALUE!</v>
      </c>
      <c r="D3330" s="6" t="e">
        <f t="shared" si="313"/>
        <v>#VALUE!</v>
      </c>
      <c r="E3330" s="6" t="e">
        <f t="shared" si="314"/>
        <v>#VALUE!</v>
      </c>
      <c r="F3330" s="6" t="e">
        <f t="shared" si="315"/>
        <v>#VALUE!</v>
      </c>
      <c r="H3330" s="6" t="str">
        <f>IFERROR(IF(Table1[[#This Row],[Multi-lens? 1]]="No", 1, IF(Table1[[#This Row],[Multi-lens? 1]]="Dual", 2, IF(Table1[[#This Row],[Multi-lens? 1]]="Quad", 4, ""))),"")</f>
        <v/>
      </c>
      <c r="I3330" s="9" t="str">
        <f>IFERROR(Table1[[#This Row],[Name]],"")</f>
        <v/>
      </c>
      <c r="K3330" s="3" t="str">
        <f t="shared" si="310"/>
        <v/>
      </c>
      <c r="M3330" s="4" t="e">
        <f>IF(Table1[[#This Row],[Import to Gateway Calculator?]]="Yes",IFERROR(Table1[[#This Row],[Streaming Resolution '[MP']]],""),0)</f>
        <v>#VALUE!</v>
      </c>
      <c r="N3330" s="4" t="e">
        <f>IF(Table1[[#This Row],[Import to Gateway Calculator?]]="Yes",IFERROR(Table1[[#This Row],[Recording Resolution '[MP']]],""),0)</f>
        <v>#VALUE!</v>
      </c>
      <c r="O3330" s="4" t="e">
        <f>IF(Table1[[#This Row],[Import to Gateway Calculator?]]="Yes",IFERROR(Table1[[#This Row],[Frame Rate '[FPS'] 1]],""),0)</f>
        <v>#VALUE!</v>
      </c>
      <c r="P3330" s="4" t="e">
        <f>IF(Table1[[#This Row],[Import to Gateway Calculator?]]="Yes",IFERROR(Table1[[#This Row],[Days of Storage 1]],""),0)</f>
        <v>#VALUE!</v>
      </c>
    </row>
    <row r="3331" spans="1:16" x14ac:dyDescent="0.25">
      <c r="A3331" s="5" t="e">
        <f t="shared" si="311"/>
        <v>#VALUE!</v>
      </c>
      <c r="B3331" s="6" t="str">
        <f>IFERROR(IF(Table1[[#This Row],[Multi-lens? 1]]="No", 1, IF(Table1[[#This Row],[Multi-lens? 1]]="Dual", 2, IF(Table1[[#This Row],[Multi-lens? 1]]="Quad", 4, ""))),"")</f>
        <v/>
      </c>
      <c r="C3331" s="6" t="e">
        <f t="shared" si="312"/>
        <v>#VALUE!</v>
      </c>
      <c r="D3331" s="6" t="e">
        <f t="shared" si="313"/>
        <v>#VALUE!</v>
      </c>
      <c r="E3331" s="6" t="e">
        <f t="shared" si="314"/>
        <v>#VALUE!</v>
      </c>
      <c r="F3331" s="6" t="e">
        <f t="shared" si="315"/>
        <v>#VALUE!</v>
      </c>
      <c r="H3331" s="6" t="str">
        <f>IFERROR(IF(Table1[[#This Row],[Multi-lens? 1]]="No", 1, IF(Table1[[#This Row],[Multi-lens? 1]]="Dual", 2, IF(Table1[[#This Row],[Multi-lens? 1]]="Quad", 4, ""))),"")</f>
        <v/>
      </c>
      <c r="I3331" s="9" t="str">
        <f>IFERROR(Table1[[#This Row],[Name]],"")</f>
        <v/>
      </c>
      <c r="K3331" s="3" t="str">
        <f t="shared" ref="K3331:K3394" si="316">IFERROR(IF(I3331=0,"",I3331),"")</f>
        <v/>
      </c>
      <c r="M3331" s="4" t="e">
        <f>IF(Table1[[#This Row],[Import to Gateway Calculator?]]="Yes",IFERROR(Table1[[#This Row],[Streaming Resolution '[MP']]],""),0)</f>
        <v>#VALUE!</v>
      </c>
      <c r="N3331" s="4" t="e">
        <f>IF(Table1[[#This Row],[Import to Gateway Calculator?]]="Yes",IFERROR(Table1[[#This Row],[Recording Resolution '[MP']]],""),0)</f>
        <v>#VALUE!</v>
      </c>
      <c r="O3331" s="4" t="e">
        <f>IF(Table1[[#This Row],[Import to Gateway Calculator?]]="Yes",IFERROR(Table1[[#This Row],[Frame Rate '[FPS'] 1]],""),0)</f>
        <v>#VALUE!</v>
      </c>
      <c r="P3331" s="4" t="e">
        <f>IF(Table1[[#This Row],[Import to Gateway Calculator?]]="Yes",IFERROR(Table1[[#This Row],[Days of Storage 1]],""),0)</f>
        <v>#VALUE!</v>
      </c>
    </row>
    <row r="3332" spans="1:16" x14ac:dyDescent="0.25">
      <c r="A3332" s="5" t="e">
        <f t="shared" si="311"/>
        <v>#VALUE!</v>
      </c>
      <c r="B3332" s="6" t="str">
        <f>IFERROR(IF(Table1[[#This Row],[Multi-lens? 1]]="No", 1, IF(Table1[[#This Row],[Multi-lens? 1]]="Dual", 2, IF(Table1[[#This Row],[Multi-lens? 1]]="Quad", 4, ""))),"")</f>
        <v/>
      </c>
      <c r="C3332" s="6" t="e">
        <f t="shared" si="312"/>
        <v>#VALUE!</v>
      </c>
      <c r="D3332" s="6" t="e">
        <f t="shared" si="313"/>
        <v>#VALUE!</v>
      </c>
      <c r="E3332" s="6" t="e">
        <f t="shared" si="314"/>
        <v>#VALUE!</v>
      </c>
      <c r="F3332" s="6" t="e">
        <f t="shared" si="315"/>
        <v>#VALUE!</v>
      </c>
      <c r="H3332" s="6" t="str">
        <f>IFERROR(IF(Table1[[#This Row],[Multi-lens? 1]]="No", 1, IF(Table1[[#This Row],[Multi-lens? 1]]="Dual", 2, IF(Table1[[#This Row],[Multi-lens? 1]]="Quad", 4, ""))),"")</f>
        <v/>
      </c>
      <c r="I3332" s="9" t="str">
        <f>IFERROR(Table1[[#This Row],[Name]],"")</f>
        <v/>
      </c>
      <c r="K3332" s="3" t="str">
        <f t="shared" si="316"/>
        <v/>
      </c>
      <c r="M3332" s="4" t="e">
        <f>IF(Table1[[#This Row],[Import to Gateway Calculator?]]="Yes",IFERROR(Table1[[#This Row],[Streaming Resolution '[MP']]],""),0)</f>
        <v>#VALUE!</v>
      </c>
      <c r="N3332" s="4" t="e">
        <f>IF(Table1[[#This Row],[Import to Gateway Calculator?]]="Yes",IFERROR(Table1[[#This Row],[Recording Resolution '[MP']]],""),0)</f>
        <v>#VALUE!</v>
      </c>
      <c r="O3332" s="4" t="e">
        <f>IF(Table1[[#This Row],[Import to Gateway Calculator?]]="Yes",IFERROR(Table1[[#This Row],[Frame Rate '[FPS'] 1]],""),0)</f>
        <v>#VALUE!</v>
      </c>
      <c r="P3332" s="4" t="e">
        <f>IF(Table1[[#This Row],[Import to Gateway Calculator?]]="Yes",IFERROR(Table1[[#This Row],[Days of Storage 1]],""),0)</f>
        <v>#VALUE!</v>
      </c>
    </row>
    <row r="3333" spans="1:16" x14ac:dyDescent="0.25">
      <c r="A3333" s="5" t="e">
        <f t="shared" si="311"/>
        <v>#VALUE!</v>
      </c>
      <c r="B3333" s="6" t="str">
        <f>IFERROR(IF(Table1[[#This Row],[Multi-lens? 1]]="No", 1, IF(Table1[[#This Row],[Multi-lens? 1]]="Dual", 2, IF(Table1[[#This Row],[Multi-lens? 1]]="Quad", 4, ""))),"")</f>
        <v/>
      </c>
      <c r="C3333" s="6" t="e">
        <f t="shared" si="312"/>
        <v>#VALUE!</v>
      </c>
      <c r="D3333" s="6" t="e">
        <f t="shared" si="313"/>
        <v>#VALUE!</v>
      </c>
      <c r="E3333" s="6" t="e">
        <f t="shared" si="314"/>
        <v>#VALUE!</v>
      </c>
      <c r="F3333" s="6" t="e">
        <f t="shared" si="315"/>
        <v>#VALUE!</v>
      </c>
      <c r="H3333" s="6" t="str">
        <f>IFERROR(IF(Table1[[#This Row],[Multi-lens? 1]]="No", 1, IF(Table1[[#This Row],[Multi-lens? 1]]="Dual", 2, IF(Table1[[#This Row],[Multi-lens? 1]]="Quad", 4, ""))),"")</f>
        <v/>
      </c>
      <c r="I3333" s="9" t="str">
        <f>IFERROR(Table1[[#This Row],[Name]],"")</f>
        <v/>
      </c>
      <c r="K3333" s="3" t="str">
        <f t="shared" si="316"/>
        <v/>
      </c>
      <c r="M3333" s="4" t="e">
        <f>IF(Table1[[#This Row],[Import to Gateway Calculator?]]="Yes",IFERROR(Table1[[#This Row],[Streaming Resolution '[MP']]],""),0)</f>
        <v>#VALUE!</v>
      </c>
      <c r="N3333" s="4" t="e">
        <f>IF(Table1[[#This Row],[Import to Gateway Calculator?]]="Yes",IFERROR(Table1[[#This Row],[Recording Resolution '[MP']]],""),0)</f>
        <v>#VALUE!</v>
      </c>
      <c r="O3333" s="4" t="e">
        <f>IF(Table1[[#This Row],[Import to Gateway Calculator?]]="Yes",IFERROR(Table1[[#This Row],[Frame Rate '[FPS'] 1]],""),0)</f>
        <v>#VALUE!</v>
      </c>
      <c r="P3333" s="4" t="e">
        <f>IF(Table1[[#This Row],[Import to Gateway Calculator?]]="Yes",IFERROR(Table1[[#This Row],[Days of Storage 1]],""),0)</f>
        <v>#VALUE!</v>
      </c>
    </row>
    <row r="3334" spans="1:16" x14ac:dyDescent="0.25">
      <c r="A3334" s="5" t="e">
        <f t="shared" si="311"/>
        <v>#VALUE!</v>
      </c>
      <c r="B3334" s="6" t="str">
        <f>IFERROR(IF(Table1[[#This Row],[Multi-lens? 1]]="No", 1, IF(Table1[[#This Row],[Multi-lens? 1]]="Dual", 2, IF(Table1[[#This Row],[Multi-lens? 1]]="Quad", 4, ""))),"")</f>
        <v/>
      </c>
      <c r="C3334" s="6" t="e">
        <f t="shared" si="312"/>
        <v>#VALUE!</v>
      </c>
      <c r="D3334" s="6" t="e">
        <f t="shared" si="313"/>
        <v>#VALUE!</v>
      </c>
      <c r="E3334" s="6" t="e">
        <f t="shared" si="314"/>
        <v>#VALUE!</v>
      </c>
      <c r="F3334" s="6" t="e">
        <f t="shared" si="315"/>
        <v>#VALUE!</v>
      </c>
      <c r="H3334" s="6" t="str">
        <f>IFERROR(IF(Table1[[#This Row],[Multi-lens? 1]]="No", 1, IF(Table1[[#This Row],[Multi-lens? 1]]="Dual", 2, IF(Table1[[#This Row],[Multi-lens? 1]]="Quad", 4, ""))),"")</f>
        <v/>
      </c>
      <c r="I3334" s="9" t="str">
        <f>IFERROR(Table1[[#This Row],[Name]],"")</f>
        <v/>
      </c>
      <c r="K3334" s="3" t="str">
        <f t="shared" si="316"/>
        <v/>
      </c>
      <c r="M3334" s="4" t="e">
        <f>IF(Table1[[#This Row],[Import to Gateway Calculator?]]="Yes",IFERROR(Table1[[#This Row],[Streaming Resolution '[MP']]],""),0)</f>
        <v>#VALUE!</v>
      </c>
      <c r="N3334" s="4" t="e">
        <f>IF(Table1[[#This Row],[Import to Gateway Calculator?]]="Yes",IFERROR(Table1[[#This Row],[Recording Resolution '[MP']]],""),0)</f>
        <v>#VALUE!</v>
      </c>
      <c r="O3334" s="4" t="e">
        <f>IF(Table1[[#This Row],[Import to Gateway Calculator?]]="Yes",IFERROR(Table1[[#This Row],[Frame Rate '[FPS'] 1]],""),0)</f>
        <v>#VALUE!</v>
      </c>
      <c r="P3334" s="4" t="e">
        <f>IF(Table1[[#This Row],[Import to Gateway Calculator?]]="Yes",IFERROR(Table1[[#This Row],[Days of Storage 1]],""),0)</f>
        <v>#VALUE!</v>
      </c>
    </row>
    <row r="3335" spans="1:16" x14ac:dyDescent="0.25">
      <c r="A3335" s="5" t="e">
        <f t="shared" ref="A3335:A3398" si="317">IF(D3335=0,"",K3335)</f>
        <v>#VALUE!</v>
      </c>
      <c r="B3335" s="6" t="str">
        <f>IFERROR(IF(Table1[[#This Row],[Multi-lens? 1]]="No", 1, IF(Table1[[#This Row],[Multi-lens? 1]]="Dual", 2, IF(Table1[[#This Row],[Multi-lens? 1]]="Quad", 4, ""))),"")</f>
        <v/>
      </c>
      <c r="C3335" s="6" t="e">
        <f t="shared" ref="C3335:C3398" si="318">M3335</f>
        <v>#VALUE!</v>
      </c>
      <c r="D3335" s="6" t="e">
        <f t="shared" ref="D3335:D3398" si="319">N3335</f>
        <v>#VALUE!</v>
      </c>
      <c r="E3335" s="6" t="e">
        <f t="shared" ref="E3335:E3398" si="320">O3335</f>
        <v>#VALUE!</v>
      </c>
      <c r="F3335" s="6" t="e">
        <f t="shared" ref="F3335:F3398" si="321">P3335</f>
        <v>#VALUE!</v>
      </c>
      <c r="H3335" s="6" t="str">
        <f>IFERROR(IF(Table1[[#This Row],[Multi-lens? 1]]="No", 1, IF(Table1[[#This Row],[Multi-lens? 1]]="Dual", 2, IF(Table1[[#This Row],[Multi-lens? 1]]="Quad", 4, ""))),"")</f>
        <v/>
      </c>
      <c r="I3335" s="9" t="str">
        <f>IFERROR(Table1[[#This Row],[Name]],"")</f>
        <v/>
      </c>
      <c r="K3335" s="3" t="str">
        <f t="shared" si="316"/>
        <v/>
      </c>
      <c r="M3335" s="4" t="e">
        <f>IF(Table1[[#This Row],[Import to Gateway Calculator?]]="Yes",IFERROR(Table1[[#This Row],[Streaming Resolution '[MP']]],""),0)</f>
        <v>#VALUE!</v>
      </c>
      <c r="N3335" s="4" t="e">
        <f>IF(Table1[[#This Row],[Import to Gateway Calculator?]]="Yes",IFERROR(Table1[[#This Row],[Recording Resolution '[MP']]],""),0)</f>
        <v>#VALUE!</v>
      </c>
      <c r="O3335" s="4" t="e">
        <f>IF(Table1[[#This Row],[Import to Gateway Calculator?]]="Yes",IFERROR(Table1[[#This Row],[Frame Rate '[FPS'] 1]],""),0)</f>
        <v>#VALUE!</v>
      </c>
      <c r="P3335" s="4" t="e">
        <f>IF(Table1[[#This Row],[Import to Gateway Calculator?]]="Yes",IFERROR(Table1[[#This Row],[Days of Storage 1]],""),0)</f>
        <v>#VALUE!</v>
      </c>
    </row>
    <row r="3336" spans="1:16" x14ac:dyDescent="0.25">
      <c r="A3336" s="5" t="e">
        <f t="shared" si="317"/>
        <v>#VALUE!</v>
      </c>
      <c r="B3336" s="6" t="str">
        <f>IFERROR(IF(Table1[[#This Row],[Multi-lens? 1]]="No", 1, IF(Table1[[#This Row],[Multi-lens? 1]]="Dual", 2, IF(Table1[[#This Row],[Multi-lens? 1]]="Quad", 4, ""))),"")</f>
        <v/>
      </c>
      <c r="C3336" s="6" t="e">
        <f t="shared" si="318"/>
        <v>#VALUE!</v>
      </c>
      <c r="D3336" s="6" t="e">
        <f t="shared" si="319"/>
        <v>#VALUE!</v>
      </c>
      <c r="E3336" s="6" t="e">
        <f t="shared" si="320"/>
        <v>#VALUE!</v>
      </c>
      <c r="F3336" s="6" t="e">
        <f t="shared" si="321"/>
        <v>#VALUE!</v>
      </c>
      <c r="H3336" s="6" t="str">
        <f>IFERROR(IF(Table1[[#This Row],[Multi-lens? 1]]="No", 1, IF(Table1[[#This Row],[Multi-lens? 1]]="Dual", 2, IF(Table1[[#This Row],[Multi-lens? 1]]="Quad", 4, ""))),"")</f>
        <v/>
      </c>
      <c r="I3336" s="9" t="str">
        <f>IFERROR(Table1[[#This Row],[Name]],"")</f>
        <v/>
      </c>
      <c r="K3336" s="3" t="str">
        <f t="shared" si="316"/>
        <v/>
      </c>
      <c r="M3336" s="4" t="e">
        <f>IF(Table1[[#This Row],[Import to Gateway Calculator?]]="Yes",IFERROR(Table1[[#This Row],[Streaming Resolution '[MP']]],""),0)</f>
        <v>#VALUE!</v>
      </c>
      <c r="N3336" s="4" t="e">
        <f>IF(Table1[[#This Row],[Import to Gateway Calculator?]]="Yes",IFERROR(Table1[[#This Row],[Recording Resolution '[MP']]],""),0)</f>
        <v>#VALUE!</v>
      </c>
      <c r="O3336" s="4" t="e">
        <f>IF(Table1[[#This Row],[Import to Gateway Calculator?]]="Yes",IFERROR(Table1[[#This Row],[Frame Rate '[FPS'] 1]],""),0)</f>
        <v>#VALUE!</v>
      </c>
      <c r="P3336" s="4" t="e">
        <f>IF(Table1[[#This Row],[Import to Gateway Calculator?]]="Yes",IFERROR(Table1[[#This Row],[Days of Storage 1]],""),0)</f>
        <v>#VALUE!</v>
      </c>
    </row>
    <row r="3337" spans="1:16" x14ac:dyDescent="0.25">
      <c r="A3337" s="5" t="e">
        <f t="shared" si="317"/>
        <v>#VALUE!</v>
      </c>
      <c r="B3337" s="6" t="str">
        <f>IFERROR(IF(Table1[[#This Row],[Multi-lens? 1]]="No", 1, IF(Table1[[#This Row],[Multi-lens? 1]]="Dual", 2, IF(Table1[[#This Row],[Multi-lens? 1]]="Quad", 4, ""))),"")</f>
        <v/>
      </c>
      <c r="C3337" s="6" t="e">
        <f t="shared" si="318"/>
        <v>#VALUE!</v>
      </c>
      <c r="D3337" s="6" t="e">
        <f t="shared" si="319"/>
        <v>#VALUE!</v>
      </c>
      <c r="E3337" s="6" t="e">
        <f t="shared" si="320"/>
        <v>#VALUE!</v>
      </c>
      <c r="F3337" s="6" t="e">
        <f t="shared" si="321"/>
        <v>#VALUE!</v>
      </c>
      <c r="H3337" s="6" t="str">
        <f>IFERROR(IF(Table1[[#This Row],[Multi-lens? 1]]="No", 1, IF(Table1[[#This Row],[Multi-lens? 1]]="Dual", 2, IF(Table1[[#This Row],[Multi-lens? 1]]="Quad", 4, ""))),"")</f>
        <v/>
      </c>
      <c r="I3337" s="9" t="str">
        <f>IFERROR(Table1[[#This Row],[Name]],"")</f>
        <v/>
      </c>
      <c r="K3337" s="3" t="str">
        <f t="shared" si="316"/>
        <v/>
      </c>
      <c r="M3337" s="4" t="e">
        <f>IF(Table1[[#This Row],[Import to Gateway Calculator?]]="Yes",IFERROR(Table1[[#This Row],[Streaming Resolution '[MP']]],""),0)</f>
        <v>#VALUE!</v>
      </c>
      <c r="N3337" s="4" t="e">
        <f>IF(Table1[[#This Row],[Import to Gateway Calculator?]]="Yes",IFERROR(Table1[[#This Row],[Recording Resolution '[MP']]],""),0)</f>
        <v>#VALUE!</v>
      </c>
      <c r="O3337" s="4" t="e">
        <f>IF(Table1[[#This Row],[Import to Gateway Calculator?]]="Yes",IFERROR(Table1[[#This Row],[Frame Rate '[FPS'] 1]],""),0)</f>
        <v>#VALUE!</v>
      </c>
      <c r="P3337" s="4" t="e">
        <f>IF(Table1[[#This Row],[Import to Gateway Calculator?]]="Yes",IFERROR(Table1[[#This Row],[Days of Storage 1]],""),0)</f>
        <v>#VALUE!</v>
      </c>
    </row>
    <row r="3338" spans="1:16" x14ac:dyDescent="0.25">
      <c r="A3338" s="5" t="e">
        <f t="shared" si="317"/>
        <v>#VALUE!</v>
      </c>
      <c r="B3338" s="6" t="str">
        <f>IFERROR(IF(Table1[[#This Row],[Multi-lens? 1]]="No", 1, IF(Table1[[#This Row],[Multi-lens? 1]]="Dual", 2, IF(Table1[[#This Row],[Multi-lens? 1]]="Quad", 4, ""))),"")</f>
        <v/>
      </c>
      <c r="C3338" s="6" t="e">
        <f t="shared" si="318"/>
        <v>#VALUE!</v>
      </c>
      <c r="D3338" s="6" t="e">
        <f t="shared" si="319"/>
        <v>#VALUE!</v>
      </c>
      <c r="E3338" s="6" t="e">
        <f t="shared" si="320"/>
        <v>#VALUE!</v>
      </c>
      <c r="F3338" s="6" t="e">
        <f t="shared" si="321"/>
        <v>#VALUE!</v>
      </c>
      <c r="H3338" s="6" t="str">
        <f>IFERROR(IF(Table1[[#This Row],[Multi-lens? 1]]="No", 1, IF(Table1[[#This Row],[Multi-lens? 1]]="Dual", 2, IF(Table1[[#This Row],[Multi-lens? 1]]="Quad", 4, ""))),"")</f>
        <v/>
      </c>
      <c r="I3338" s="9" t="str">
        <f>IFERROR(Table1[[#This Row],[Name]],"")</f>
        <v/>
      </c>
      <c r="K3338" s="3" t="str">
        <f t="shared" si="316"/>
        <v/>
      </c>
      <c r="M3338" s="4" t="e">
        <f>IF(Table1[[#This Row],[Import to Gateway Calculator?]]="Yes",IFERROR(Table1[[#This Row],[Streaming Resolution '[MP']]],""),0)</f>
        <v>#VALUE!</v>
      </c>
      <c r="N3338" s="4" t="e">
        <f>IF(Table1[[#This Row],[Import to Gateway Calculator?]]="Yes",IFERROR(Table1[[#This Row],[Recording Resolution '[MP']]],""),0)</f>
        <v>#VALUE!</v>
      </c>
      <c r="O3338" s="4" t="e">
        <f>IF(Table1[[#This Row],[Import to Gateway Calculator?]]="Yes",IFERROR(Table1[[#This Row],[Frame Rate '[FPS'] 1]],""),0)</f>
        <v>#VALUE!</v>
      </c>
      <c r="P3338" s="4" t="e">
        <f>IF(Table1[[#This Row],[Import to Gateway Calculator?]]="Yes",IFERROR(Table1[[#This Row],[Days of Storage 1]],""),0)</f>
        <v>#VALUE!</v>
      </c>
    </row>
    <row r="3339" spans="1:16" x14ac:dyDescent="0.25">
      <c r="A3339" s="5" t="e">
        <f t="shared" si="317"/>
        <v>#VALUE!</v>
      </c>
      <c r="B3339" s="6" t="str">
        <f>IFERROR(IF(Table1[[#This Row],[Multi-lens? 1]]="No", 1, IF(Table1[[#This Row],[Multi-lens? 1]]="Dual", 2, IF(Table1[[#This Row],[Multi-lens? 1]]="Quad", 4, ""))),"")</f>
        <v/>
      </c>
      <c r="C3339" s="6" t="e">
        <f t="shared" si="318"/>
        <v>#VALUE!</v>
      </c>
      <c r="D3339" s="6" t="e">
        <f t="shared" si="319"/>
        <v>#VALUE!</v>
      </c>
      <c r="E3339" s="6" t="e">
        <f t="shared" si="320"/>
        <v>#VALUE!</v>
      </c>
      <c r="F3339" s="6" t="e">
        <f t="shared" si="321"/>
        <v>#VALUE!</v>
      </c>
      <c r="H3339" s="6" t="str">
        <f>IFERROR(IF(Table1[[#This Row],[Multi-lens? 1]]="No", 1, IF(Table1[[#This Row],[Multi-lens? 1]]="Dual", 2, IF(Table1[[#This Row],[Multi-lens? 1]]="Quad", 4, ""))),"")</f>
        <v/>
      </c>
      <c r="I3339" s="9" t="str">
        <f>IFERROR(Table1[[#This Row],[Name]],"")</f>
        <v/>
      </c>
      <c r="K3339" s="3" t="str">
        <f t="shared" si="316"/>
        <v/>
      </c>
      <c r="M3339" s="4" t="e">
        <f>IF(Table1[[#This Row],[Import to Gateway Calculator?]]="Yes",IFERROR(Table1[[#This Row],[Streaming Resolution '[MP']]],""),0)</f>
        <v>#VALUE!</v>
      </c>
      <c r="N3339" s="4" t="e">
        <f>IF(Table1[[#This Row],[Import to Gateway Calculator?]]="Yes",IFERROR(Table1[[#This Row],[Recording Resolution '[MP']]],""),0)</f>
        <v>#VALUE!</v>
      </c>
      <c r="O3339" s="4" t="e">
        <f>IF(Table1[[#This Row],[Import to Gateway Calculator?]]="Yes",IFERROR(Table1[[#This Row],[Frame Rate '[FPS'] 1]],""),0)</f>
        <v>#VALUE!</v>
      </c>
      <c r="P3339" s="4" t="e">
        <f>IF(Table1[[#This Row],[Import to Gateway Calculator?]]="Yes",IFERROR(Table1[[#This Row],[Days of Storage 1]],""),0)</f>
        <v>#VALUE!</v>
      </c>
    </row>
    <row r="3340" spans="1:16" x14ac:dyDescent="0.25">
      <c r="A3340" s="5" t="e">
        <f t="shared" si="317"/>
        <v>#VALUE!</v>
      </c>
      <c r="B3340" s="6" t="str">
        <f>IFERROR(IF(Table1[[#This Row],[Multi-lens? 1]]="No", 1, IF(Table1[[#This Row],[Multi-lens? 1]]="Dual", 2, IF(Table1[[#This Row],[Multi-lens? 1]]="Quad", 4, ""))),"")</f>
        <v/>
      </c>
      <c r="C3340" s="6" t="e">
        <f t="shared" si="318"/>
        <v>#VALUE!</v>
      </c>
      <c r="D3340" s="6" t="e">
        <f t="shared" si="319"/>
        <v>#VALUE!</v>
      </c>
      <c r="E3340" s="6" t="e">
        <f t="shared" si="320"/>
        <v>#VALUE!</v>
      </c>
      <c r="F3340" s="6" t="e">
        <f t="shared" si="321"/>
        <v>#VALUE!</v>
      </c>
      <c r="H3340" s="6" t="str">
        <f>IFERROR(IF(Table1[[#This Row],[Multi-lens? 1]]="No", 1, IF(Table1[[#This Row],[Multi-lens? 1]]="Dual", 2, IF(Table1[[#This Row],[Multi-lens? 1]]="Quad", 4, ""))),"")</f>
        <v/>
      </c>
      <c r="I3340" s="9" t="str">
        <f>IFERROR(Table1[[#This Row],[Name]],"")</f>
        <v/>
      </c>
      <c r="K3340" s="3" t="str">
        <f t="shared" si="316"/>
        <v/>
      </c>
      <c r="M3340" s="4" t="e">
        <f>IF(Table1[[#This Row],[Import to Gateway Calculator?]]="Yes",IFERROR(Table1[[#This Row],[Streaming Resolution '[MP']]],""),0)</f>
        <v>#VALUE!</v>
      </c>
      <c r="N3340" s="4" t="e">
        <f>IF(Table1[[#This Row],[Import to Gateway Calculator?]]="Yes",IFERROR(Table1[[#This Row],[Recording Resolution '[MP']]],""),0)</f>
        <v>#VALUE!</v>
      </c>
      <c r="O3340" s="4" t="e">
        <f>IF(Table1[[#This Row],[Import to Gateway Calculator?]]="Yes",IFERROR(Table1[[#This Row],[Frame Rate '[FPS'] 1]],""),0)</f>
        <v>#VALUE!</v>
      </c>
      <c r="P3340" s="4" t="e">
        <f>IF(Table1[[#This Row],[Import to Gateway Calculator?]]="Yes",IFERROR(Table1[[#This Row],[Days of Storage 1]],""),0)</f>
        <v>#VALUE!</v>
      </c>
    </row>
    <row r="3341" spans="1:16" x14ac:dyDescent="0.25">
      <c r="A3341" s="5" t="e">
        <f t="shared" si="317"/>
        <v>#VALUE!</v>
      </c>
      <c r="B3341" s="6" t="str">
        <f>IFERROR(IF(Table1[[#This Row],[Multi-lens? 1]]="No", 1, IF(Table1[[#This Row],[Multi-lens? 1]]="Dual", 2, IF(Table1[[#This Row],[Multi-lens? 1]]="Quad", 4, ""))),"")</f>
        <v/>
      </c>
      <c r="C3341" s="6" t="e">
        <f t="shared" si="318"/>
        <v>#VALUE!</v>
      </c>
      <c r="D3341" s="6" t="e">
        <f t="shared" si="319"/>
        <v>#VALUE!</v>
      </c>
      <c r="E3341" s="6" t="e">
        <f t="shared" si="320"/>
        <v>#VALUE!</v>
      </c>
      <c r="F3341" s="6" t="e">
        <f t="shared" si="321"/>
        <v>#VALUE!</v>
      </c>
      <c r="H3341" s="6" t="str">
        <f>IFERROR(IF(Table1[[#This Row],[Multi-lens? 1]]="No", 1, IF(Table1[[#This Row],[Multi-lens? 1]]="Dual", 2, IF(Table1[[#This Row],[Multi-lens? 1]]="Quad", 4, ""))),"")</f>
        <v/>
      </c>
      <c r="I3341" s="9" t="str">
        <f>IFERROR(Table1[[#This Row],[Name]],"")</f>
        <v/>
      </c>
      <c r="K3341" s="3" t="str">
        <f t="shared" si="316"/>
        <v/>
      </c>
      <c r="M3341" s="4" t="e">
        <f>IF(Table1[[#This Row],[Import to Gateway Calculator?]]="Yes",IFERROR(Table1[[#This Row],[Streaming Resolution '[MP']]],""),0)</f>
        <v>#VALUE!</v>
      </c>
      <c r="N3341" s="4" t="e">
        <f>IF(Table1[[#This Row],[Import to Gateway Calculator?]]="Yes",IFERROR(Table1[[#This Row],[Recording Resolution '[MP']]],""),0)</f>
        <v>#VALUE!</v>
      </c>
      <c r="O3341" s="4" t="e">
        <f>IF(Table1[[#This Row],[Import to Gateway Calculator?]]="Yes",IFERROR(Table1[[#This Row],[Frame Rate '[FPS'] 1]],""),0)</f>
        <v>#VALUE!</v>
      </c>
      <c r="P3341" s="4" t="e">
        <f>IF(Table1[[#This Row],[Import to Gateway Calculator?]]="Yes",IFERROR(Table1[[#This Row],[Days of Storage 1]],""),0)</f>
        <v>#VALUE!</v>
      </c>
    </row>
    <row r="3342" spans="1:16" x14ac:dyDescent="0.25">
      <c r="A3342" s="5" t="e">
        <f t="shared" si="317"/>
        <v>#VALUE!</v>
      </c>
      <c r="B3342" s="6" t="str">
        <f>IFERROR(IF(Table1[[#This Row],[Multi-lens? 1]]="No", 1, IF(Table1[[#This Row],[Multi-lens? 1]]="Dual", 2, IF(Table1[[#This Row],[Multi-lens? 1]]="Quad", 4, ""))),"")</f>
        <v/>
      </c>
      <c r="C3342" s="6" t="e">
        <f t="shared" si="318"/>
        <v>#VALUE!</v>
      </c>
      <c r="D3342" s="6" t="e">
        <f t="shared" si="319"/>
        <v>#VALUE!</v>
      </c>
      <c r="E3342" s="6" t="e">
        <f t="shared" si="320"/>
        <v>#VALUE!</v>
      </c>
      <c r="F3342" s="6" t="e">
        <f t="shared" si="321"/>
        <v>#VALUE!</v>
      </c>
      <c r="H3342" s="6" t="str">
        <f>IFERROR(IF(Table1[[#This Row],[Multi-lens? 1]]="No", 1, IF(Table1[[#This Row],[Multi-lens? 1]]="Dual", 2, IF(Table1[[#This Row],[Multi-lens? 1]]="Quad", 4, ""))),"")</f>
        <v/>
      </c>
      <c r="I3342" s="9" t="str">
        <f>IFERROR(Table1[[#This Row],[Name]],"")</f>
        <v/>
      </c>
      <c r="K3342" s="3" t="str">
        <f t="shared" si="316"/>
        <v/>
      </c>
      <c r="M3342" s="4" t="e">
        <f>IF(Table1[[#This Row],[Import to Gateway Calculator?]]="Yes",IFERROR(Table1[[#This Row],[Streaming Resolution '[MP']]],""),0)</f>
        <v>#VALUE!</v>
      </c>
      <c r="N3342" s="4" t="e">
        <f>IF(Table1[[#This Row],[Import to Gateway Calculator?]]="Yes",IFERROR(Table1[[#This Row],[Recording Resolution '[MP']]],""),0)</f>
        <v>#VALUE!</v>
      </c>
      <c r="O3342" s="4" t="e">
        <f>IF(Table1[[#This Row],[Import to Gateway Calculator?]]="Yes",IFERROR(Table1[[#This Row],[Frame Rate '[FPS'] 1]],""),0)</f>
        <v>#VALUE!</v>
      </c>
      <c r="P3342" s="4" t="e">
        <f>IF(Table1[[#This Row],[Import to Gateway Calculator?]]="Yes",IFERROR(Table1[[#This Row],[Days of Storage 1]],""),0)</f>
        <v>#VALUE!</v>
      </c>
    </row>
    <row r="3343" spans="1:16" x14ac:dyDescent="0.25">
      <c r="A3343" s="5" t="e">
        <f t="shared" si="317"/>
        <v>#VALUE!</v>
      </c>
      <c r="B3343" s="6" t="str">
        <f>IFERROR(IF(Table1[[#This Row],[Multi-lens? 1]]="No", 1, IF(Table1[[#This Row],[Multi-lens? 1]]="Dual", 2, IF(Table1[[#This Row],[Multi-lens? 1]]="Quad", 4, ""))),"")</f>
        <v/>
      </c>
      <c r="C3343" s="6" t="e">
        <f t="shared" si="318"/>
        <v>#VALUE!</v>
      </c>
      <c r="D3343" s="6" t="e">
        <f t="shared" si="319"/>
        <v>#VALUE!</v>
      </c>
      <c r="E3343" s="6" t="e">
        <f t="shared" si="320"/>
        <v>#VALUE!</v>
      </c>
      <c r="F3343" s="6" t="e">
        <f t="shared" si="321"/>
        <v>#VALUE!</v>
      </c>
      <c r="H3343" s="6" t="str">
        <f>IFERROR(IF(Table1[[#This Row],[Multi-lens? 1]]="No", 1, IF(Table1[[#This Row],[Multi-lens? 1]]="Dual", 2, IF(Table1[[#This Row],[Multi-lens? 1]]="Quad", 4, ""))),"")</f>
        <v/>
      </c>
      <c r="I3343" s="9" t="str">
        <f>IFERROR(Table1[[#This Row],[Name]],"")</f>
        <v/>
      </c>
      <c r="K3343" s="3" t="str">
        <f t="shared" si="316"/>
        <v/>
      </c>
      <c r="M3343" s="4" t="e">
        <f>IF(Table1[[#This Row],[Import to Gateway Calculator?]]="Yes",IFERROR(Table1[[#This Row],[Streaming Resolution '[MP']]],""),0)</f>
        <v>#VALUE!</v>
      </c>
      <c r="N3343" s="4" t="e">
        <f>IF(Table1[[#This Row],[Import to Gateway Calculator?]]="Yes",IFERROR(Table1[[#This Row],[Recording Resolution '[MP']]],""),0)</f>
        <v>#VALUE!</v>
      </c>
      <c r="O3343" s="4" t="e">
        <f>IF(Table1[[#This Row],[Import to Gateway Calculator?]]="Yes",IFERROR(Table1[[#This Row],[Frame Rate '[FPS'] 1]],""),0)</f>
        <v>#VALUE!</v>
      </c>
      <c r="P3343" s="4" t="e">
        <f>IF(Table1[[#This Row],[Import to Gateway Calculator?]]="Yes",IFERROR(Table1[[#This Row],[Days of Storage 1]],""),0)</f>
        <v>#VALUE!</v>
      </c>
    </row>
    <row r="3344" spans="1:16" x14ac:dyDescent="0.25">
      <c r="A3344" s="5" t="e">
        <f t="shared" si="317"/>
        <v>#VALUE!</v>
      </c>
      <c r="B3344" s="6" t="str">
        <f>IFERROR(IF(Table1[[#This Row],[Multi-lens? 1]]="No", 1, IF(Table1[[#This Row],[Multi-lens? 1]]="Dual", 2, IF(Table1[[#This Row],[Multi-lens? 1]]="Quad", 4, ""))),"")</f>
        <v/>
      </c>
      <c r="C3344" s="6" t="e">
        <f t="shared" si="318"/>
        <v>#VALUE!</v>
      </c>
      <c r="D3344" s="6" t="e">
        <f t="shared" si="319"/>
        <v>#VALUE!</v>
      </c>
      <c r="E3344" s="6" t="e">
        <f t="shared" si="320"/>
        <v>#VALUE!</v>
      </c>
      <c r="F3344" s="6" t="e">
        <f t="shared" si="321"/>
        <v>#VALUE!</v>
      </c>
      <c r="H3344" s="6" t="str">
        <f>IFERROR(IF(Table1[[#This Row],[Multi-lens? 1]]="No", 1, IF(Table1[[#This Row],[Multi-lens? 1]]="Dual", 2, IF(Table1[[#This Row],[Multi-lens? 1]]="Quad", 4, ""))),"")</f>
        <v/>
      </c>
      <c r="I3344" s="9" t="str">
        <f>IFERROR(Table1[[#This Row],[Name]],"")</f>
        <v/>
      </c>
      <c r="K3344" s="3" t="str">
        <f t="shared" si="316"/>
        <v/>
      </c>
      <c r="M3344" s="4" t="e">
        <f>IF(Table1[[#This Row],[Import to Gateway Calculator?]]="Yes",IFERROR(Table1[[#This Row],[Streaming Resolution '[MP']]],""),0)</f>
        <v>#VALUE!</v>
      </c>
      <c r="N3344" s="4" t="e">
        <f>IF(Table1[[#This Row],[Import to Gateway Calculator?]]="Yes",IFERROR(Table1[[#This Row],[Recording Resolution '[MP']]],""),0)</f>
        <v>#VALUE!</v>
      </c>
      <c r="O3344" s="4" t="e">
        <f>IF(Table1[[#This Row],[Import to Gateway Calculator?]]="Yes",IFERROR(Table1[[#This Row],[Frame Rate '[FPS'] 1]],""),0)</f>
        <v>#VALUE!</v>
      </c>
      <c r="P3344" s="4" t="e">
        <f>IF(Table1[[#This Row],[Import to Gateway Calculator?]]="Yes",IFERROR(Table1[[#This Row],[Days of Storage 1]],""),0)</f>
        <v>#VALUE!</v>
      </c>
    </row>
    <row r="3345" spans="1:16" x14ac:dyDescent="0.25">
      <c r="A3345" s="5" t="e">
        <f t="shared" si="317"/>
        <v>#VALUE!</v>
      </c>
      <c r="B3345" s="6" t="str">
        <f>IFERROR(IF(Table1[[#This Row],[Multi-lens? 1]]="No", 1, IF(Table1[[#This Row],[Multi-lens? 1]]="Dual", 2, IF(Table1[[#This Row],[Multi-lens? 1]]="Quad", 4, ""))),"")</f>
        <v/>
      </c>
      <c r="C3345" s="6" t="e">
        <f t="shared" si="318"/>
        <v>#VALUE!</v>
      </c>
      <c r="D3345" s="6" t="e">
        <f t="shared" si="319"/>
        <v>#VALUE!</v>
      </c>
      <c r="E3345" s="6" t="e">
        <f t="shared" si="320"/>
        <v>#VALUE!</v>
      </c>
      <c r="F3345" s="6" t="e">
        <f t="shared" si="321"/>
        <v>#VALUE!</v>
      </c>
      <c r="H3345" s="6" t="str">
        <f>IFERROR(IF(Table1[[#This Row],[Multi-lens? 1]]="No", 1, IF(Table1[[#This Row],[Multi-lens? 1]]="Dual", 2, IF(Table1[[#This Row],[Multi-lens? 1]]="Quad", 4, ""))),"")</f>
        <v/>
      </c>
      <c r="I3345" s="9" t="str">
        <f>IFERROR(Table1[[#This Row],[Name]],"")</f>
        <v/>
      </c>
      <c r="K3345" s="3" t="str">
        <f t="shared" si="316"/>
        <v/>
      </c>
      <c r="M3345" s="4" t="e">
        <f>IF(Table1[[#This Row],[Import to Gateway Calculator?]]="Yes",IFERROR(Table1[[#This Row],[Streaming Resolution '[MP']]],""),0)</f>
        <v>#VALUE!</v>
      </c>
      <c r="N3345" s="4" t="e">
        <f>IF(Table1[[#This Row],[Import to Gateway Calculator?]]="Yes",IFERROR(Table1[[#This Row],[Recording Resolution '[MP']]],""),0)</f>
        <v>#VALUE!</v>
      </c>
      <c r="O3345" s="4" t="e">
        <f>IF(Table1[[#This Row],[Import to Gateway Calculator?]]="Yes",IFERROR(Table1[[#This Row],[Frame Rate '[FPS'] 1]],""),0)</f>
        <v>#VALUE!</v>
      </c>
      <c r="P3345" s="4" t="e">
        <f>IF(Table1[[#This Row],[Import to Gateway Calculator?]]="Yes",IFERROR(Table1[[#This Row],[Days of Storage 1]],""),0)</f>
        <v>#VALUE!</v>
      </c>
    </row>
    <row r="3346" spans="1:16" x14ac:dyDescent="0.25">
      <c r="A3346" s="5" t="e">
        <f t="shared" si="317"/>
        <v>#VALUE!</v>
      </c>
      <c r="B3346" s="6" t="str">
        <f>IFERROR(IF(Table1[[#This Row],[Multi-lens? 1]]="No", 1, IF(Table1[[#This Row],[Multi-lens? 1]]="Dual", 2, IF(Table1[[#This Row],[Multi-lens? 1]]="Quad", 4, ""))),"")</f>
        <v/>
      </c>
      <c r="C3346" s="6" t="e">
        <f t="shared" si="318"/>
        <v>#VALUE!</v>
      </c>
      <c r="D3346" s="6" t="e">
        <f t="shared" si="319"/>
        <v>#VALUE!</v>
      </c>
      <c r="E3346" s="6" t="e">
        <f t="shared" si="320"/>
        <v>#VALUE!</v>
      </c>
      <c r="F3346" s="6" t="e">
        <f t="shared" si="321"/>
        <v>#VALUE!</v>
      </c>
      <c r="H3346" s="6" t="str">
        <f>IFERROR(IF(Table1[[#This Row],[Multi-lens? 1]]="No", 1, IF(Table1[[#This Row],[Multi-lens? 1]]="Dual", 2, IF(Table1[[#This Row],[Multi-lens? 1]]="Quad", 4, ""))),"")</f>
        <v/>
      </c>
      <c r="I3346" s="9" t="str">
        <f>IFERROR(Table1[[#This Row],[Name]],"")</f>
        <v/>
      </c>
      <c r="K3346" s="3" t="str">
        <f t="shared" si="316"/>
        <v/>
      </c>
      <c r="M3346" s="4" t="e">
        <f>IF(Table1[[#This Row],[Import to Gateway Calculator?]]="Yes",IFERROR(Table1[[#This Row],[Streaming Resolution '[MP']]],""),0)</f>
        <v>#VALUE!</v>
      </c>
      <c r="N3346" s="4" t="e">
        <f>IF(Table1[[#This Row],[Import to Gateway Calculator?]]="Yes",IFERROR(Table1[[#This Row],[Recording Resolution '[MP']]],""),0)</f>
        <v>#VALUE!</v>
      </c>
      <c r="O3346" s="4" t="e">
        <f>IF(Table1[[#This Row],[Import to Gateway Calculator?]]="Yes",IFERROR(Table1[[#This Row],[Frame Rate '[FPS'] 1]],""),0)</f>
        <v>#VALUE!</v>
      </c>
      <c r="P3346" s="4" t="e">
        <f>IF(Table1[[#This Row],[Import to Gateway Calculator?]]="Yes",IFERROR(Table1[[#This Row],[Days of Storage 1]],""),0)</f>
        <v>#VALUE!</v>
      </c>
    </row>
    <row r="3347" spans="1:16" x14ac:dyDescent="0.25">
      <c r="A3347" s="5" t="e">
        <f t="shared" si="317"/>
        <v>#VALUE!</v>
      </c>
      <c r="B3347" s="6" t="str">
        <f>IFERROR(IF(Table1[[#This Row],[Multi-lens? 1]]="No", 1, IF(Table1[[#This Row],[Multi-lens? 1]]="Dual", 2, IF(Table1[[#This Row],[Multi-lens? 1]]="Quad", 4, ""))),"")</f>
        <v/>
      </c>
      <c r="C3347" s="6" t="e">
        <f t="shared" si="318"/>
        <v>#VALUE!</v>
      </c>
      <c r="D3347" s="6" t="e">
        <f t="shared" si="319"/>
        <v>#VALUE!</v>
      </c>
      <c r="E3347" s="6" t="e">
        <f t="shared" si="320"/>
        <v>#VALUE!</v>
      </c>
      <c r="F3347" s="6" t="e">
        <f t="shared" si="321"/>
        <v>#VALUE!</v>
      </c>
      <c r="H3347" s="6" t="str">
        <f>IFERROR(IF(Table1[[#This Row],[Multi-lens? 1]]="No", 1, IF(Table1[[#This Row],[Multi-lens? 1]]="Dual", 2, IF(Table1[[#This Row],[Multi-lens? 1]]="Quad", 4, ""))),"")</f>
        <v/>
      </c>
      <c r="I3347" s="9" t="str">
        <f>IFERROR(Table1[[#This Row],[Name]],"")</f>
        <v/>
      </c>
      <c r="K3347" s="3" t="str">
        <f t="shared" si="316"/>
        <v/>
      </c>
      <c r="M3347" s="4" t="e">
        <f>IF(Table1[[#This Row],[Import to Gateway Calculator?]]="Yes",IFERROR(Table1[[#This Row],[Streaming Resolution '[MP']]],""),0)</f>
        <v>#VALUE!</v>
      </c>
      <c r="N3347" s="4" t="e">
        <f>IF(Table1[[#This Row],[Import to Gateway Calculator?]]="Yes",IFERROR(Table1[[#This Row],[Recording Resolution '[MP']]],""),0)</f>
        <v>#VALUE!</v>
      </c>
      <c r="O3347" s="4" t="e">
        <f>IF(Table1[[#This Row],[Import to Gateway Calculator?]]="Yes",IFERROR(Table1[[#This Row],[Frame Rate '[FPS'] 1]],""),0)</f>
        <v>#VALUE!</v>
      </c>
      <c r="P3347" s="4" t="e">
        <f>IF(Table1[[#This Row],[Import to Gateway Calculator?]]="Yes",IFERROR(Table1[[#This Row],[Days of Storage 1]],""),0)</f>
        <v>#VALUE!</v>
      </c>
    </row>
    <row r="3348" spans="1:16" x14ac:dyDescent="0.25">
      <c r="A3348" s="5" t="e">
        <f t="shared" si="317"/>
        <v>#VALUE!</v>
      </c>
      <c r="B3348" s="6" t="str">
        <f>IFERROR(IF(Table1[[#This Row],[Multi-lens? 1]]="No", 1, IF(Table1[[#This Row],[Multi-lens? 1]]="Dual", 2, IF(Table1[[#This Row],[Multi-lens? 1]]="Quad", 4, ""))),"")</f>
        <v/>
      </c>
      <c r="C3348" s="6" t="e">
        <f t="shared" si="318"/>
        <v>#VALUE!</v>
      </c>
      <c r="D3348" s="6" t="e">
        <f t="shared" si="319"/>
        <v>#VALUE!</v>
      </c>
      <c r="E3348" s="6" t="e">
        <f t="shared" si="320"/>
        <v>#VALUE!</v>
      </c>
      <c r="F3348" s="6" t="e">
        <f t="shared" si="321"/>
        <v>#VALUE!</v>
      </c>
      <c r="H3348" s="6" t="str">
        <f>IFERROR(IF(Table1[[#This Row],[Multi-lens? 1]]="No", 1, IF(Table1[[#This Row],[Multi-lens? 1]]="Dual", 2, IF(Table1[[#This Row],[Multi-lens? 1]]="Quad", 4, ""))),"")</f>
        <v/>
      </c>
      <c r="I3348" s="9" t="str">
        <f>IFERROR(Table1[[#This Row],[Name]],"")</f>
        <v/>
      </c>
      <c r="K3348" s="3" t="str">
        <f t="shared" si="316"/>
        <v/>
      </c>
      <c r="M3348" s="4" t="e">
        <f>IF(Table1[[#This Row],[Import to Gateway Calculator?]]="Yes",IFERROR(Table1[[#This Row],[Streaming Resolution '[MP']]],""),0)</f>
        <v>#VALUE!</v>
      </c>
      <c r="N3348" s="4" t="e">
        <f>IF(Table1[[#This Row],[Import to Gateway Calculator?]]="Yes",IFERROR(Table1[[#This Row],[Recording Resolution '[MP']]],""),0)</f>
        <v>#VALUE!</v>
      </c>
      <c r="O3348" s="4" t="e">
        <f>IF(Table1[[#This Row],[Import to Gateway Calculator?]]="Yes",IFERROR(Table1[[#This Row],[Frame Rate '[FPS'] 1]],""),0)</f>
        <v>#VALUE!</v>
      </c>
      <c r="P3348" s="4" t="e">
        <f>IF(Table1[[#This Row],[Import to Gateway Calculator?]]="Yes",IFERROR(Table1[[#This Row],[Days of Storage 1]],""),0)</f>
        <v>#VALUE!</v>
      </c>
    </row>
    <row r="3349" spans="1:16" x14ac:dyDescent="0.25">
      <c r="A3349" s="5" t="e">
        <f t="shared" si="317"/>
        <v>#VALUE!</v>
      </c>
      <c r="B3349" s="6" t="str">
        <f>IFERROR(IF(Table1[[#This Row],[Multi-lens? 1]]="No", 1, IF(Table1[[#This Row],[Multi-lens? 1]]="Dual", 2, IF(Table1[[#This Row],[Multi-lens? 1]]="Quad", 4, ""))),"")</f>
        <v/>
      </c>
      <c r="C3349" s="6" t="e">
        <f t="shared" si="318"/>
        <v>#VALUE!</v>
      </c>
      <c r="D3349" s="6" t="e">
        <f t="shared" si="319"/>
        <v>#VALUE!</v>
      </c>
      <c r="E3349" s="6" t="e">
        <f t="shared" si="320"/>
        <v>#VALUE!</v>
      </c>
      <c r="F3349" s="6" t="e">
        <f t="shared" si="321"/>
        <v>#VALUE!</v>
      </c>
      <c r="H3349" s="6" t="str">
        <f>IFERROR(IF(Table1[[#This Row],[Multi-lens? 1]]="No", 1, IF(Table1[[#This Row],[Multi-lens? 1]]="Dual", 2, IF(Table1[[#This Row],[Multi-lens? 1]]="Quad", 4, ""))),"")</f>
        <v/>
      </c>
      <c r="I3349" s="9" t="str">
        <f>IFERROR(Table1[[#This Row],[Name]],"")</f>
        <v/>
      </c>
      <c r="K3349" s="3" t="str">
        <f t="shared" si="316"/>
        <v/>
      </c>
      <c r="M3349" s="4" t="e">
        <f>IF(Table1[[#This Row],[Import to Gateway Calculator?]]="Yes",IFERROR(Table1[[#This Row],[Streaming Resolution '[MP']]],""),0)</f>
        <v>#VALUE!</v>
      </c>
      <c r="N3349" s="4" t="e">
        <f>IF(Table1[[#This Row],[Import to Gateway Calculator?]]="Yes",IFERROR(Table1[[#This Row],[Recording Resolution '[MP']]],""),0)</f>
        <v>#VALUE!</v>
      </c>
      <c r="O3349" s="4" t="e">
        <f>IF(Table1[[#This Row],[Import to Gateway Calculator?]]="Yes",IFERROR(Table1[[#This Row],[Frame Rate '[FPS'] 1]],""),0)</f>
        <v>#VALUE!</v>
      </c>
      <c r="P3349" s="4" t="e">
        <f>IF(Table1[[#This Row],[Import to Gateway Calculator?]]="Yes",IFERROR(Table1[[#This Row],[Days of Storage 1]],""),0)</f>
        <v>#VALUE!</v>
      </c>
    </row>
    <row r="3350" spans="1:16" x14ac:dyDescent="0.25">
      <c r="A3350" s="5" t="e">
        <f t="shared" si="317"/>
        <v>#VALUE!</v>
      </c>
      <c r="B3350" s="6" t="str">
        <f>IFERROR(IF(Table1[[#This Row],[Multi-lens? 1]]="No", 1, IF(Table1[[#This Row],[Multi-lens? 1]]="Dual", 2, IF(Table1[[#This Row],[Multi-lens? 1]]="Quad", 4, ""))),"")</f>
        <v/>
      </c>
      <c r="C3350" s="6" t="e">
        <f t="shared" si="318"/>
        <v>#VALUE!</v>
      </c>
      <c r="D3350" s="6" t="e">
        <f t="shared" si="319"/>
        <v>#VALUE!</v>
      </c>
      <c r="E3350" s="6" t="e">
        <f t="shared" si="320"/>
        <v>#VALUE!</v>
      </c>
      <c r="F3350" s="6" t="e">
        <f t="shared" si="321"/>
        <v>#VALUE!</v>
      </c>
      <c r="H3350" s="6" t="str">
        <f>IFERROR(IF(Table1[[#This Row],[Multi-lens? 1]]="No", 1, IF(Table1[[#This Row],[Multi-lens? 1]]="Dual", 2, IF(Table1[[#This Row],[Multi-lens? 1]]="Quad", 4, ""))),"")</f>
        <v/>
      </c>
      <c r="I3350" s="9" t="str">
        <f>IFERROR(Table1[[#This Row],[Name]],"")</f>
        <v/>
      </c>
      <c r="K3350" s="3" t="str">
        <f t="shared" si="316"/>
        <v/>
      </c>
      <c r="M3350" s="4" t="e">
        <f>IF(Table1[[#This Row],[Import to Gateway Calculator?]]="Yes",IFERROR(Table1[[#This Row],[Streaming Resolution '[MP']]],""),0)</f>
        <v>#VALUE!</v>
      </c>
      <c r="N3350" s="4" t="e">
        <f>IF(Table1[[#This Row],[Import to Gateway Calculator?]]="Yes",IFERROR(Table1[[#This Row],[Recording Resolution '[MP']]],""),0)</f>
        <v>#VALUE!</v>
      </c>
      <c r="O3350" s="4" t="e">
        <f>IF(Table1[[#This Row],[Import to Gateway Calculator?]]="Yes",IFERROR(Table1[[#This Row],[Frame Rate '[FPS'] 1]],""),0)</f>
        <v>#VALUE!</v>
      </c>
      <c r="P3350" s="4" t="e">
        <f>IF(Table1[[#This Row],[Import to Gateway Calculator?]]="Yes",IFERROR(Table1[[#This Row],[Days of Storage 1]],""),0)</f>
        <v>#VALUE!</v>
      </c>
    </row>
    <row r="3351" spans="1:16" x14ac:dyDescent="0.25">
      <c r="A3351" s="5" t="e">
        <f t="shared" si="317"/>
        <v>#VALUE!</v>
      </c>
      <c r="B3351" s="6" t="str">
        <f>IFERROR(IF(Table1[[#This Row],[Multi-lens? 1]]="No", 1, IF(Table1[[#This Row],[Multi-lens? 1]]="Dual", 2, IF(Table1[[#This Row],[Multi-lens? 1]]="Quad", 4, ""))),"")</f>
        <v/>
      </c>
      <c r="C3351" s="6" t="e">
        <f t="shared" si="318"/>
        <v>#VALUE!</v>
      </c>
      <c r="D3351" s="6" t="e">
        <f t="shared" si="319"/>
        <v>#VALUE!</v>
      </c>
      <c r="E3351" s="6" t="e">
        <f t="shared" si="320"/>
        <v>#VALUE!</v>
      </c>
      <c r="F3351" s="6" t="e">
        <f t="shared" si="321"/>
        <v>#VALUE!</v>
      </c>
      <c r="H3351" s="6" t="str">
        <f>IFERROR(IF(Table1[[#This Row],[Multi-lens? 1]]="No", 1, IF(Table1[[#This Row],[Multi-lens? 1]]="Dual", 2, IF(Table1[[#This Row],[Multi-lens? 1]]="Quad", 4, ""))),"")</f>
        <v/>
      </c>
      <c r="I3351" s="9" t="str">
        <f>IFERROR(Table1[[#This Row],[Name]],"")</f>
        <v/>
      </c>
      <c r="K3351" s="3" t="str">
        <f t="shared" si="316"/>
        <v/>
      </c>
      <c r="M3351" s="4" t="e">
        <f>IF(Table1[[#This Row],[Import to Gateway Calculator?]]="Yes",IFERROR(Table1[[#This Row],[Streaming Resolution '[MP']]],""),0)</f>
        <v>#VALUE!</v>
      </c>
      <c r="N3351" s="4" t="e">
        <f>IF(Table1[[#This Row],[Import to Gateway Calculator?]]="Yes",IFERROR(Table1[[#This Row],[Recording Resolution '[MP']]],""),0)</f>
        <v>#VALUE!</v>
      </c>
      <c r="O3351" s="4" t="e">
        <f>IF(Table1[[#This Row],[Import to Gateway Calculator?]]="Yes",IFERROR(Table1[[#This Row],[Frame Rate '[FPS'] 1]],""),0)</f>
        <v>#VALUE!</v>
      </c>
      <c r="P3351" s="4" t="e">
        <f>IF(Table1[[#This Row],[Import to Gateway Calculator?]]="Yes",IFERROR(Table1[[#This Row],[Days of Storage 1]],""),0)</f>
        <v>#VALUE!</v>
      </c>
    </row>
    <row r="3352" spans="1:16" x14ac:dyDescent="0.25">
      <c r="A3352" s="5" t="e">
        <f t="shared" si="317"/>
        <v>#VALUE!</v>
      </c>
      <c r="B3352" s="6" t="str">
        <f>IFERROR(IF(Table1[[#This Row],[Multi-lens? 1]]="No", 1, IF(Table1[[#This Row],[Multi-lens? 1]]="Dual", 2, IF(Table1[[#This Row],[Multi-lens? 1]]="Quad", 4, ""))),"")</f>
        <v/>
      </c>
      <c r="C3352" s="6" t="e">
        <f t="shared" si="318"/>
        <v>#VALUE!</v>
      </c>
      <c r="D3352" s="6" t="e">
        <f t="shared" si="319"/>
        <v>#VALUE!</v>
      </c>
      <c r="E3352" s="6" t="e">
        <f t="shared" si="320"/>
        <v>#VALUE!</v>
      </c>
      <c r="F3352" s="6" t="e">
        <f t="shared" si="321"/>
        <v>#VALUE!</v>
      </c>
      <c r="H3352" s="6" t="str">
        <f>IFERROR(IF(Table1[[#This Row],[Multi-lens? 1]]="No", 1, IF(Table1[[#This Row],[Multi-lens? 1]]="Dual", 2, IF(Table1[[#This Row],[Multi-lens? 1]]="Quad", 4, ""))),"")</f>
        <v/>
      </c>
      <c r="I3352" s="9" t="str">
        <f>IFERROR(Table1[[#This Row],[Name]],"")</f>
        <v/>
      </c>
      <c r="K3352" s="3" t="str">
        <f t="shared" si="316"/>
        <v/>
      </c>
      <c r="M3352" s="4" t="e">
        <f>IF(Table1[[#This Row],[Import to Gateway Calculator?]]="Yes",IFERROR(Table1[[#This Row],[Streaming Resolution '[MP']]],""),0)</f>
        <v>#VALUE!</v>
      </c>
      <c r="N3352" s="4" t="e">
        <f>IF(Table1[[#This Row],[Import to Gateway Calculator?]]="Yes",IFERROR(Table1[[#This Row],[Recording Resolution '[MP']]],""),0)</f>
        <v>#VALUE!</v>
      </c>
      <c r="O3352" s="4" t="e">
        <f>IF(Table1[[#This Row],[Import to Gateway Calculator?]]="Yes",IFERROR(Table1[[#This Row],[Frame Rate '[FPS'] 1]],""),0)</f>
        <v>#VALUE!</v>
      </c>
      <c r="P3352" s="4" t="e">
        <f>IF(Table1[[#This Row],[Import to Gateway Calculator?]]="Yes",IFERROR(Table1[[#This Row],[Days of Storage 1]],""),0)</f>
        <v>#VALUE!</v>
      </c>
    </row>
    <row r="3353" spans="1:16" x14ac:dyDescent="0.25">
      <c r="A3353" s="5" t="e">
        <f t="shared" si="317"/>
        <v>#VALUE!</v>
      </c>
      <c r="B3353" s="6" t="str">
        <f>IFERROR(IF(Table1[[#This Row],[Multi-lens? 1]]="No", 1, IF(Table1[[#This Row],[Multi-lens? 1]]="Dual", 2, IF(Table1[[#This Row],[Multi-lens? 1]]="Quad", 4, ""))),"")</f>
        <v/>
      </c>
      <c r="C3353" s="6" t="e">
        <f t="shared" si="318"/>
        <v>#VALUE!</v>
      </c>
      <c r="D3353" s="6" t="e">
        <f t="shared" si="319"/>
        <v>#VALUE!</v>
      </c>
      <c r="E3353" s="6" t="e">
        <f t="shared" si="320"/>
        <v>#VALUE!</v>
      </c>
      <c r="F3353" s="6" t="e">
        <f t="shared" si="321"/>
        <v>#VALUE!</v>
      </c>
      <c r="H3353" s="6" t="str">
        <f>IFERROR(IF(Table1[[#This Row],[Multi-lens? 1]]="No", 1, IF(Table1[[#This Row],[Multi-lens? 1]]="Dual", 2, IF(Table1[[#This Row],[Multi-lens? 1]]="Quad", 4, ""))),"")</f>
        <v/>
      </c>
      <c r="I3353" s="9" t="str">
        <f>IFERROR(Table1[[#This Row],[Name]],"")</f>
        <v/>
      </c>
      <c r="K3353" s="3" t="str">
        <f t="shared" si="316"/>
        <v/>
      </c>
      <c r="M3353" s="4" t="e">
        <f>IF(Table1[[#This Row],[Import to Gateway Calculator?]]="Yes",IFERROR(Table1[[#This Row],[Streaming Resolution '[MP']]],""),0)</f>
        <v>#VALUE!</v>
      </c>
      <c r="N3353" s="4" t="e">
        <f>IF(Table1[[#This Row],[Import to Gateway Calculator?]]="Yes",IFERROR(Table1[[#This Row],[Recording Resolution '[MP']]],""),0)</f>
        <v>#VALUE!</v>
      </c>
      <c r="O3353" s="4" t="e">
        <f>IF(Table1[[#This Row],[Import to Gateway Calculator?]]="Yes",IFERROR(Table1[[#This Row],[Frame Rate '[FPS'] 1]],""),0)</f>
        <v>#VALUE!</v>
      </c>
      <c r="P3353" s="4" t="e">
        <f>IF(Table1[[#This Row],[Import to Gateway Calculator?]]="Yes",IFERROR(Table1[[#This Row],[Days of Storage 1]],""),0)</f>
        <v>#VALUE!</v>
      </c>
    </row>
    <row r="3354" spans="1:16" x14ac:dyDescent="0.25">
      <c r="A3354" s="5" t="e">
        <f t="shared" si="317"/>
        <v>#VALUE!</v>
      </c>
      <c r="B3354" s="6" t="str">
        <f>IFERROR(IF(Table1[[#This Row],[Multi-lens? 1]]="No", 1, IF(Table1[[#This Row],[Multi-lens? 1]]="Dual", 2, IF(Table1[[#This Row],[Multi-lens? 1]]="Quad", 4, ""))),"")</f>
        <v/>
      </c>
      <c r="C3354" s="6" t="e">
        <f t="shared" si="318"/>
        <v>#VALUE!</v>
      </c>
      <c r="D3354" s="6" t="e">
        <f t="shared" si="319"/>
        <v>#VALUE!</v>
      </c>
      <c r="E3354" s="6" t="e">
        <f t="shared" si="320"/>
        <v>#VALUE!</v>
      </c>
      <c r="F3354" s="6" t="e">
        <f t="shared" si="321"/>
        <v>#VALUE!</v>
      </c>
      <c r="H3354" s="6" t="str">
        <f>IFERROR(IF(Table1[[#This Row],[Multi-lens? 1]]="No", 1, IF(Table1[[#This Row],[Multi-lens? 1]]="Dual", 2, IF(Table1[[#This Row],[Multi-lens? 1]]="Quad", 4, ""))),"")</f>
        <v/>
      </c>
      <c r="I3354" s="9" t="str">
        <f>IFERROR(Table1[[#This Row],[Name]],"")</f>
        <v/>
      </c>
      <c r="K3354" s="3" t="str">
        <f t="shared" si="316"/>
        <v/>
      </c>
      <c r="M3354" s="4" t="e">
        <f>IF(Table1[[#This Row],[Import to Gateway Calculator?]]="Yes",IFERROR(Table1[[#This Row],[Streaming Resolution '[MP']]],""),0)</f>
        <v>#VALUE!</v>
      </c>
      <c r="N3354" s="4" t="e">
        <f>IF(Table1[[#This Row],[Import to Gateway Calculator?]]="Yes",IFERROR(Table1[[#This Row],[Recording Resolution '[MP']]],""),0)</f>
        <v>#VALUE!</v>
      </c>
      <c r="O3354" s="4" t="e">
        <f>IF(Table1[[#This Row],[Import to Gateway Calculator?]]="Yes",IFERROR(Table1[[#This Row],[Frame Rate '[FPS'] 1]],""),0)</f>
        <v>#VALUE!</v>
      </c>
      <c r="P3354" s="4" t="e">
        <f>IF(Table1[[#This Row],[Import to Gateway Calculator?]]="Yes",IFERROR(Table1[[#This Row],[Days of Storage 1]],""),0)</f>
        <v>#VALUE!</v>
      </c>
    </row>
    <row r="3355" spans="1:16" x14ac:dyDescent="0.25">
      <c r="A3355" s="5" t="e">
        <f t="shared" si="317"/>
        <v>#VALUE!</v>
      </c>
      <c r="B3355" s="6" t="str">
        <f>IFERROR(IF(Table1[[#This Row],[Multi-lens? 1]]="No", 1, IF(Table1[[#This Row],[Multi-lens? 1]]="Dual", 2, IF(Table1[[#This Row],[Multi-lens? 1]]="Quad", 4, ""))),"")</f>
        <v/>
      </c>
      <c r="C3355" s="6" t="e">
        <f t="shared" si="318"/>
        <v>#VALUE!</v>
      </c>
      <c r="D3355" s="6" t="e">
        <f t="shared" si="319"/>
        <v>#VALUE!</v>
      </c>
      <c r="E3355" s="6" t="e">
        <f t="shared" si="320"/>
        <v>#VALUE!</v>
      </c>
      <c r="F3355" s="6" t="e">
        <f t="shared" si="321"/>
        <v>#VALUE!</v>
      </c>
      <c r="H3355" s="6" t="str">
        <f>IFERROR(IF(Table1[[#This Row],[Multi-lens? 1]]="No", 1, IF(Table1[[#This Row],[Multi-lens? 1]]="Dual", 2, IF(Table1[[#This Row],[Multi-lens? 1]]="Quad", 4, ""))),"")</f>
        <v/>
      </c>
      <c r="I3355" s="9" t="str">
        <f>IFERROR(Table1[[#This Row],[Name]],"")</f>
        <v/>
      </c>
      <c r="K3355" s="3" t="str">
        <f t="shared" si="316"/>
        <v/>
      </c>
      <c r="M3355" s="4" t="e">
        <f>IF(Table1[[#This Row],[Import to Gateway Calculator?]]="Yes",IFERROR(Table1[[#This Row],[Streaming Resolution '[MP']]],""),0)</f>
        <v>#VALUE!</v>
      </c>
      <c r="N3355" s="4" t="e">
        <f>IF(Table1[[#This Row],[Import to Gateway Calculator?]]="Yes",IFERROR(Table1[[#This Row],[Recording Resolution '[MP']]],""),0)</f>
        <v>#VALUE!</v>
      </c>
      <c r="O3355" s="4" t="e">
        <f>IF(Table1[[#This Row],[Import to Gateway Calculator?]]="Yes",IFERROR(Table1[[#This Row],[Frame Rate '[FPS'] 1]],""),0)</f>
        <v>#VALUE!</v>
      </c>
      <c r="P3355" s="4" t="e">
        <f>IF(Table1[[#This Row],[Import to Gateway Calculator?]]="Yes",IFERROR(Table1[[#This Row],[Days of Storage 1]],""),0)</f>
        <v>#VALUE!</v>
      </c>
    </row>
    <row r="3356" spans="1:16" x14ac:dyDescent="0.25">
      <c r="A3356" s="5" t="e">
        <f t="shared" si="317"/>
        <v>#VALUE!</v>
      </c>
      <c r="B3356" s="6" t="str">
        <f>IFERROR(IF(Table1[[#This Row],[Multi-lens? 1]]="No", 1, IF(Table1[[#This Row],[Multi-lens? 1]]="Dual", 2, IF(Table1[[#This Row],[Multi-lens? 1]]="Quad", 4, ""))),"")</f>
        <v/>
      </c>
      <c r="C3356" s="6" t="e">
        <f t="shared" si="318"/>
        <v>#VALUE!</v>
      </c>
      <c r="D3356" s="6" t="e">
        <f t="shared" si="319"/>
        <v>#VALUE!</v>
      </c>
      <c r="E3356" s="6" t="e">
        <f t="shared" si="320"/>
        <v>#VALUE!</v>
      </c>
      <c r="F3356" s="6" t="e">
        <f t="shared" si="321"/>
        <v>#VALUE!</v>
      </c>
      <c r="H3356" s="6" t="str">
        <f>IFERROR(IF(Table1[[#This Row],[Multi-lens? 1]]="No", 1, IF(Table1[[#This Row],[Multi-lens? 1]]="Dual", 2, IF(Table1[[#This Row],[Multi-lens? 1]]="Quad", 4, ""))),"")</f>
        <v/>
      </c>
      <c r="I3356" s="9" t="str">
        <f>IFERROR(Table1[[#This Row],[Name]],"")</f>
        <v/>
      </c>
      <c r="K3356" s="3" t="str">
        <f t="shared" si="316"/>
        <v/>
      </c>
      <c r="M3356" s="4" t="e">
        <f>IF(Table1[[#This Row],[Import to Gateway Calculator?]]="Yes",IFERROR(Table1[[#This Row],[Streaming Resolution '[MP']]],""),0)</f>
        <v>#VALUE!</v>
      </c>
      <c r="N3356" s="4" t="e">
        <f>IF(Table1[[#This Row],[Import to Gateway Calculator?]]="Yes",IFERROR(Table1[[#This Row],[Recording Resolution '[MP']]],""),0)</f>
        <v>#VALUE!</v>
      </c>
      <c r="O3356" s="4" t="e">
        <f>IF(Table1[[#This Row],[Import to Gateway Calculator?]]="Yes",IFERROR(Table1[[#This Row],[Frame Rate '[FPS'] 1]],""),0)</f>
        <v>#VALUE!</v>
      </c>
      <c r="P3356" s="4" t="e">
        <f>IF(Table1[[#This Row],[Import to Gateway Calculator?]]="Yes",IFERROR(Table1[[#This Row],[Days of Storage 1]],""),0)</f>
        <v>#VALUE!</v>
      </c>
    </row>
    <row r="3357" spans="1:16" x14ac:dyDescent="0.25">
      <c r="A3357" s="5" t="e">
        <f t="shared" si="317"/>
        <v>#VALUE!</v>
      </c>
      <c r="B3357" s="6" t="str">
        <f>IFERROR(IF(Table1[[#This Row],[Multi-lens? 1]]="No", 1, IF(Table1[[#This Row],[Multi-lens? 1]]="Dual", 2, IF(Table1[[#This Row],[Multi-lens? 1]]="Quad", 4, ""))),"")</f>
        <v/>
      </c>
      <c r="C3357" s="6" t="e">
        <f t="shared" si="318"/>
        <v>#VALUE!</v>
      </c>
      <c r="D3357" s="6" t="e">
        <f t="shared" si="319"/>
        <v>#VALUE!</v>
      </c>
      <c r="E3357" s="6" t="e">
        <f t="shared" si="320"/>
        <v>#VALUE!</v>
      </c>
      <c r="F3357" s="6" t="e">
        <f t="shared" si="321"/>
        <v>#VALUE!</v>
      </c>
      <c r="H3357" s="6" t="str">
        <f>IFERROR(IF(Table1[[#This Row],[Multi-lens? 1]]="No", 1, IF(Table1[[#This Row],[Multi-lens? 1]]="Dual", 2, IF(Table1[[#This Row],[Multi-lens? 1]]="Quad", 4, ""))),"")</f>
        <v/>
      </c>
      <c r="I3357" s="9" t="str">
        <f>IFERROR(Table1[[#This Row],[Name]],"")</f>
        <v/>
      </c>
      <c r="K3357" s="3" t="str">
        <f t="shared" si="316"/>
        <v/>
      </c>
      <c r="M3357" s="4" t="e">
        <f>IF(Table1[[#This Row],[Import to Gateway Calculator?]]="Yes",IFERROR(Table1[[#This Row],[Streaming Resolution '[MP']]],""),0)</f>
        <v>#VALUE!</v>
      </c>
      <c r="N3357" s="4" t="e">
        <f>IF(Table1[[#This Row],[Import to Gateway Calculator?]]="Yes",IFERROR(Table1[[#This Row],[Recording Resolution '[MP']]],""),0)</f>
        <v>#VALUE!</v>
      </c>
      <c r="O3357" s="4" t="e">
        <f>IF(Table1[[#This Row],[Import to Gateway Calculator?]]="Yes",IFERROR(Table1[[#This Row],[Frame Rate '[FPS'] 1]],""),0)</f>
        <v>#VALUE!</v>
      </c>
      <c r="P3357" s="4" t="e">
        <f>IF(Table1[[#This Row],[Import to Gateway Calculator?]]="Yes",IFERROR(Table1[[#This Row],[Days of Storage 1]],""),0)</f>
        <v>#VALUE!</v>
      </c>
    </row>
    <row r="3358" spans="1:16" x14ac:dyDescent="0.25">
      <c r="A3358" s="5" t="e">
        <f t="shared" si="317"/>
        <v>#VALUE!</v>
      </c>
      <c r="B3358" s="6" t="str">
        <f>IFERROR(IF(Table1[[#This Row],[Multi-lens? 1]]="No", 1, IF(Table1[[#This Row],[Multi-lens? 1]]="Dual", 2, IF(Table1[[#This Row],[Multi-lens? 1]]="Quad", 4, ""))),"")</f>
        <v/>
      </c>
      <c r="C3358" s="6" t="e">
        <f t="shared" si="318"/>
        <v>#VALUE!</v>
      </c>
      <c r="D3358" s="6" t="e">
        <f t="shared" si="319"/>
        <v>#VALUE!</v>
      </c>
      <c r="E3358" s="6" t="e">
        <f t="shared" si="320"/>
        <v>#VALUE!</v>
      </c>
      <c r="F3358" s="6" t="e">
        <f t="shared" si="321"/>
        <v>#VALUE!</v>
      </c>
      <c r="H3358" s="6" t="str">
        <f>IFERROR(IF(Table1[[#This Row],[Multi-lens? 1]]="No", 1, IF(Table1[[#This Row],[Multi-lens? 1]]="Dual", 2, IF(Table1[[#This Row],[Multi-lens? 1]]="Quad", 4, ""))),"")</f>
        <v/>
      </c>
      <c r="I3358" s="9" t="str">
        <f>IFERROR(Table1[[#This Row],[Name]],"")</f>
        <v/>
      </c>
      <c r="K3358" s="3" t="str">
        <f t="shared" si="316"/>
        <v/>
      </c>
      <c r="M3358" s="4" t="e">
        <f>IF(Table1[[#This Row],[Import to Gateway Calculator?]]="Yes",IFERROR(Table1[[#This Row],[Streaming Resolution '[MP']]],""),0)</f>
        <v>#VALUE!</v>
      </c>
      <c r="N3358" s="4" t="e">
        <f>IF(Table1[[#This Row],[Import to Gateway Calculator?]]="Yes",IFERROR(Table1[[#This Row],[Recording Resolution '[MP']]],""),0)</f>
        <v>#VALUE!</v>
      </c>
      <c r="O3358" s="4" t="e">
        <f>IF(Table1[[#This Row],[Import to Gateway Calculator?]]="Yes",IFERROR(Table1[[#This Row],[Frame Rate '[FPS'] 1]],""),0)</f>
        <v>#VALUE!</v>
      </c>
      <c r="P3358" s="4" t="e">
        <f>IF(Table1[[#This Row],[Import to Gateway Calculator?]]="Yes",IFERROR(Table1[[#This Row],[Days of Storage 1]],""),0)</f>
        <v>#VALUE!</v>
      </c>
    </row>
    <row r="3359" spans="1:16" x14ac:dyDescent="0.25">
      <c r="A3359" s="5" t="e">
        <f t="shared" si="317"/>
        <v>#VALUE!</v>
      </c>
      <c r="B3359" s="6" t="str">
        <f>IFERROR(IF(Table1[[#This Row],[Multi-lens? 1]]="No", 1, IF(Table1[[#This Row],[Multi-lens? 1]]="Dual", 2, IF(Table1[[#This Row],[Multi-lens? 1]]="Quad", 4, ""))),"")</f>
        <v/>
      </c>
      <c r="C3359" s="6" t="e">
        <f t="shared" si="318"/>
        <v>#VALUE!</v>
      </c>
      <c r="D3359" s="6" t="e">
        <f t="shared" si="319"/>
        <v>#VALUE!</v>
      </c>
      <c r="E3359" s="6" t="e">
        <f t="shared" si="320"/>
        <v>#VALUE!</v>
      </c>
      <c r="F3359" s="6" t="e">
        <f t="shared" si="321"/>
        <v>#VALUE!</v>
      </c>
      <c r="H3359" s="6" t="str">
        <f>IFERROR(IF(Table1[[#This Row],[Multi-lens? 1]]="No", 1, IF(Table1[[#This Row],[Multi-lens? 1]]="Dual", 2, IF(Table1[[#This Row],[Multi-lens? 1]]="Quad", 4, ""))),"")</f>
        <v/>
      </c>
      <c r="I3359" s="9" t="str">
        <f>IFERROR(Table1[[#This Row],[Name]],"")</f>
        <v/>
      </c>
      <c r="K3359" s="3" t="str">
        <f t="shared" si="316"/>
        <v/>
      </c>
      <c r="M3359" s="4" t="e">
        <f>IF(Table1[[#This Row],[Import to Gateway Calculator?]]="Yes",IFERROR(Table1[[#This Row],[Streaming Resolution '[MP']]],""),0)</f>
        <v>#VALUE!</v>
      </c>
      <c r="N3359" s="4" t="e">
        <f>IF(Table1[[#This Row],[Import to Gateway Calculator?]]="Yes",IFERROR(Table1[[#This Row],[Recording Resolution '[MP']]],""),0)</f>
        <v>#VALUE!</v>
      </c>
      <c r="O3359" s="4" t="e">
        <f>IF(Table1[[#This Row],[Import to Gateway Calculator?]]="Yes",IFERROR(Table1[[#This Row],[Frame Rate '[FPS'] 1]],""),0)</f>
        <v>#VALUE!</v>
      </c>
      <c r="P3359" s="4" t="e">
        <f>IF(Table1[[#This Row],[Import to Gateway Calculator?]]="Yes",IFERROR(Table1[[#This Row],[Days of Storage 1]],""),0)</f>
        <v>#VALUE!</v>
      </c>
    </row>
    <row r="3360" spans="1:16" x14ac:dyDescent="0.25">
      <c r="A3360" s="5" t="e">
        <f t="shared" si="317"/>
        <v>#VALUE!</v>
      </c>
      <c r="B3360" s="6" t="str">
        <f>IFERROR(IF(Table1[[#This Row],[Multi-lens? 1]]="No", 1, IF(Table1[[#This Row],[Multi-lens? 1]]="Dual", 2, IF(Table1[[#This Row],[Multi-lens? 1]]="Quad", 4, ""))),"")</f>
        <v/>
      </c>
      <c r="C3360" s="6" t="e">
        <f t="shared" si="318"/>
        <v>#VALUE!</v>
      </c>
      <c r="D3360" s="6" t="e">
        <f t="shared" si="319"/>
        <v>#VALUE!</v>
      </c>
      <c r="E3360" s="6" t="e">
        <f t="shared" si="320"/>
        <v>#VALUE!</v>
      </c>
      <c r="F3360" s="6" t="e">
        <f t="shared" si="321"/>
        <v>#VALUE!</v>
      </c>
      <c r="H3360" s="6" t="str">
        <f>IFERROR(IF(Table1[[#This Row],[Multi-lens? 1]]="No", 1, IF(Table1[[#This Row],[Multi-lens? 1]]="Dual", 2, IF(Table1[[#This Row],[Multi-lens? 1]]="Quad", 4, ""))),"")</f>
        <v/>
      </c>
      <c r="I3360" s="9" t="str">
        <f>IFERROR(Table1[[#This Row],[Name]],"")</f>
        <v/>
      </c>
      <c r="K3360" s="3" t="str">
        <f t="shared" si="316"/>
        <v/>
      </c>
      <c r="M3360" s="4" t="e">
        <f>IF(Table1[[#This Row],[Import to Gateway Calculator?]]="Yes",IFERROR(Table1[[#This Row],[Streaming Resolution '[MP']]],""),0)</f>
        <v>#VALUE!</v>
      </c>
      <c r="N3360" s="4" t="e">
        <f>IF(Table1[[#This Row],[Import to Gateway Calculator?]]="Yes",IFERROR(Table1[[#This Row],[Recording Resolution '[MP']]],""),0)</f>
        <v>#VALUE!</v>
      </c>
      <c r="O3360" s="4" t="e">
        <f>IF(Table1[[#This Row],[Import to Gateway Calculator?]]="Yes",IFERROR(Table1[[#This Row],[Frame Rate '[FPS'] 1]],""),0)</f>
        <v>#VALUE!</v>
      </c>
      <c r="P3360" s="4" t="e">
        <f>IF(Table1[[#This Row],[Import to Gateway Calculator?]]="Yes",IFERROR(Table1[[#This Row],[Days of Storage 1]],""),0)</f>
        <v>#VALUE!</v>
      </c>
    </row>
    <row r="3361" spans="1:16" x14ac:dyDescent="0.25">
      <c r="A3361" s="5" t="e">
        <f t="shared" si="317"/>
        <v>#VALUE!</v>
      </c>
      <c r="B3361" s="6" t="str">
        <f>IFERROR(IF(Table1[[#This Row],[Multi-lens? 1]]="No", 1, IF(Table1[[#This Row],[Multi-lens? 1]]="Dual", 2, IF(Table1[[#This Row],[Multi-lens? 1]]="Quad", 4, ""))),"")</f>
        <v/>
      </c>
      <c r="C3361" s="6" t="e">
        <f t="shared" si="318"/>
        <v>#VALUE!</v>
      </c>
      <c r="D3361" s="6" t="e">
        <f t="shared" si="319"/>
        <v>#VALUE!</v>
      </c>
      <c r="E3361" s="6" t="e">
        <f t="shared" si="320"/>
        <v>#VALUE!</v>
      </c>
      <c r="F3361" s="6" t="e">
        <f t="shared" si="321"/>
        <v>#VALUE!</v>
      </c>
      <c r="H3361" s="6" t="str">
        <f>IFERROR(IF(Table1[[#This Row],[Multi-lens? 1]]="No", 1, IF(Table1[[#This Row],[Multi-lens? 1]]="Dual", 2, IF(Table1[[#This Row],[Multi-lens? 1]]="Quad", 4, ""))),"")</f>
        <v/>
      </c>
      <c r="I3361" s="9" t="str">
        <f>IFERROR(Table1[[#This Row],[Name]],"")</f>
        <v/>
      </c>
      <c r="K3361" s="3" t="str">
        <f t="shared" si="316"/>
        <v/>
      </c>
      <c r="M3361" s="4" t="e">
        <f>IF(Table1[[#This Row],[Import to Gateway Calculator?]]="Yes",IFERROR(Table1[[#This Row],[Streaming Resolution '[MP']]],""),0)</f>
        <v>#VALUE!</v>
      </c>
      <c r="N3361" s="4" t="e">
        <f>IF(Table1[[#This Row],[Import to Gateway Calculator?]]="Yes",IFERROR(Table1[[#This Row],[Recording Resolution '[MP']]],""),0)</f>
        <v>#VALUE!</v>
      </c>
      <c r="O3361" s="4" t="e">
        <f>IF(Table1[[#This Row],[Import to Gateway Calculator?]]="Yes",IFERROR(Table1[[#This Row],[Frame Rate '[FPS'] 1]],""),0)</f>
        <v>#VALUE!</v>
      </c>
      <c r="P3361" s="4" t="e">
        <f>IF(Table1[[#This Row],[Import to Gateway Calculator?]]="Yes",IFERROR(Table1[[#This Row],[Days of Storage 1]],""),0)</f>
        <v>#VALUE!</v>
      </c>
    </row>
    <row r="3362" spans="1:16" x14ac:dyDescent="0.25">
      <c r="A3362" s="5" t="e">
        <f t="shared" si="317"/>
        <v>#VALUE!</v>
      </c>
      <c r="B3362" s="6" t="str">
        <f>IFERROR(IF(Table1[[#This Row],[Multi-lens? 1]]="No", 1, IF(Table1[[#This Row],[Multi-lens? 1]]="Dual", 2, IF(Table1[[#This Row],[Multi-lens? 1]]="Quad", 4, ""))),"")</f>
        <v/>
      </c>
      <c r="C3362" s="6" t="e">
        <f t="shared" si="318"/>
        <v>#VALUE!</v>
      </c>
      <c r="D3362" s="6" t="e">
        <f t="shared" si="319"/>
        <v>#VALUE!</v>
      </c>
      <c r="E3362" s="6" t="e">
        <f t="shared" si="320"/>
        <v>#VALUE!</v>
      </c>
      <c r="F3362" s="6" t="e">
        <f t="shared" si="321"/>
        <v>#VALUE!</v>
      </c>
      <c r="H3362" s="6" t="str">
        <f>IFERROR(IF(Table1[[#This Row],[Multi-lens? 1]]="No", 1, IF(Table1[[#This Row],[Multi-lens? 1]]="Dual", 2, IF(Table1[[#This Row],[Multi-lens? 1]]="Quad", 4, ""))),"")</f>
        <v/>
      </c>
      <c r="I3362" s="9" t="str">
        <f>IFERROR(Table1[[#This Row],[Name]],"")</f>
        <v/>
      </c>
      <c r="K3362" s="3" t="str">
        <f t="shared" si="316"/>
        <v/>
      </c>
      <c r="M3362" s="4" t="e">
        <f>IF(Table1[[#This Row],[Import to Gateway Calculator?]]="Yes",IFERROR(Table1[[#This Row],[Streaming Resolution '[MP']]],""),0)</f>
        <v>#VALUE!</v>
      </c>
      <c r="N3362" s="4" t="e">
        <f>IF(Table1[[#This Row],[Import to Gateway Calculator?]]="Yes",IFERROR(Table1[[#This Row],[Recording Resolution '[MP']]],""),0)</f>
        <v>#VALUE!</v>
      </c>
      <c r="O3362" s="4" t="e">
        <f>IF(Table1[[#This Row],[Import to Gateway Calculator?]]="Yes",IFERROR(Table1[[#This Row],[Frame Rate '[FPS'] 1]],""),0)</f>
        <v>#VALUE!</v>
      </c>
      <c r="P3362" s="4" t="e">
        <f>IF(Table1[[#This Row],[Import to Gateway Calculator?]]="Yes",IFERROR(Table1[[#This Row],[Days of Storage 1]],""),0)</f>
        <v>#VALUE!</v>
      </c>
    </row>
    <row r="3363" spans="1:16" x14ac:dyDescent="0.25">
      <c r="A3363" s="5" t="e">
        <f t="shared" si="317"/>
        <v>#VALUE!</v>
      </c>
      <c r="B3363" s="6" t="str">
        <f>IFERROR(IF(Table1[[#This Row],[Multi-lens? 1]]="No", 1, IF(Table1[[#This Row],[Multi-lens? 1]]="Dual", 2, IF(Table1[[#This Row],[Multi-lens? 1]]="Quad", 4, ""))),"")</f>
        <v/>
      </c>
      <c r="C3363" s="6" t="e">
        <f t="shared" si="318"/>
        <v>#VALUE!</v>
      </c>
      <c r="D3363" s="6" t="e">
        <f t="shared" si="319"/>
        <v>#VALUE!</v>
      </c>
      <c r="E3363" s="6" t="e">
        <f t="shared" si="320"/>
        <v>#VALUE!</v>
      </c>
      <c r="F3363" s="6" t="e">
        <f t="shared" si="321"/>
        <v>#VALUE!</v>
      </c>
      <c r="H3363" s="6" t="str">
        <f>IFERROR(IF(Table1[[#This Row],[Multi-lens? 1]]="No", 1, IF(Table1[[#This Row],[Multi-lens? 1]]="Dual", 2, IF(Table1[[#This Row],[Multi-lens? 1]]="Quad", 4, ""))),"")</f>
        <v/>
      </c>
      <c r="I3363" s="9" t="str">
        <f>IFERROR(Table1[[#This Row],[Name]],"")</f>
        <v/>
      </c>
      <c r="K3363" s="3" t="str">
        <f t="shared" si="316"/>
        <v/>
      </c>
      <c r="M3363" s="4" t="e">
        <f>IF(Table1[[#This Row],[Import to Gateway Calculator?]]="Yes",IFERROR(Table1[[#This Row],[Streaming Resolution '[MP']]],""),0)</f>
        <v>#VALUE!</v>
      </c>
      <c r="N3363" s="4" t="e">
        <f>IF(Table1[[#This Row],[Import to Gateway Calculator?]]="Yes",IFERROR(Table1[[#This Row],[Recording Resolution '[MP']]],""),0)</f>
        <v>#VALUE!</v>
      </c>
      <c r="O3363" s="4" t="e">
        <f>IF(Table1[[#This Row],[Import to Gateway Calculator?]]="Yes",IFERROR(Table1[[#This Row],[Frame Rate '[FPS'] 1]],""),0)</f>
        <v>#VALUE!</v>
      </c>
      <c r="P3363" s="4" t="e">
        <f>IF(Table1[[#This Row],[Import to Gateway Calculator?]]="Yes",IFERROR(Table1[[#This Row],[Days of Storage 1]],""),0)</f>
        <v>#VALUE!</v>
      </c>
    </row>
    <row r="3364" spans="1:16" x14ac:dyDescent="0.25">
      <c r="A3364" s="5" t="e">
        <f t="shared" si="317"/>
        <v>#VALUE!</v>
      </c>
      <c r="B3364" s="6" t="str">
        <f>IFERROR(IF(Table1[[#This Row],[Multi-lens? 1]]="No", 1, IF(Table1[[#This Row],[Multi-lens? 1]]="Dual", 2, IF(Table1[[#This Row],[Multi-lens? 1]]="Quad", 4, ""))),"")</f>
        <v/>
      </c>
      <c r="C3364" s="6" t="e">
        <f t="shared" si="318"/>
        <v>#VALUE!</v>
      </c>
      <c r="D3364" s="6" t="e">
        <f t="shared" si="319"/>
        <v>#VALUE!</v>
      </c>
      <c r="E3364" s="6" t="e">
        <f t="shared" si="320"/>
        <v>#VALUE!</v>
      </c>
      <c r="F3364" s="6" t="e">
        <f t="shared" si="321"/>
        <v>#VALUE!</v>
      </c>
      <c r="H3364" s="6" t="str">
        <f>IFERROR(IF(Table1[[#This Row],[Multi-lens? 1]]="No", 1, IF(Table1[[#This Row],[Multi-lens? 1]]="Dual", 2, IF(Table1[[#This Row],[Multi-lens? 1]]="Quad", 4, ""))),"")</f>
        <v/>
      </c>
      <c r="I3364" s="9" t="str">
        <f>IFERROR(Table1[[#This Row],[Name]],"")</f>
        <v/>
      </c>
      <c r="K3364" s="3" t="str">
        <f t="shared" si="316"/>
        <v/>
      </c>
      <c r="M3364" s="4" t="e">
        <f>IF(Table1[[#This Row],[Import to Gateway Calculator?]]="Yes",IFERROR(Table1[[#This Row],[Streaming Resolution '[MP']]],""),0)</f>
        <v>#VALUE!</v>
      </c>
      <c r="N3364" s="4" t="e">
        <f>IF(Table1[[#This Row],[Import to Gateway Calculator?]]="Yes",IFERROR(Table1[[#This Row],[Recording Resolution '[MP']]],""),0)</f>
        <v>#VALUE!</v>
      </c>
      <c r="O3364" s="4" t="e">
        <f>IF(Table1[[#This Row],[Import to Gateway Calculator?]]="Yes",IFERROR(Table1[[#This Row],[Frame Rate '[FPS'] 1]],""),0)</f>
        <v>#VALUE!</v>
      </c>
      <c r="P3364" s="4" t="e">
        <f>IF(Table1[[#This Row],[Import to Gateway Calculator?]]="Yes",IFERROR(Table1[[#This Row],[Days of Storage 1]],""),0)</f>
        <v>#VALUE!</v>
      </c>
    </row>
    <row r="3365" spans="1:16" x14ac:dyDescent="0.25">
      <c r="A3365" s="5" t="e">
        <f t="shared" si="317"/>
        <v>#VALUE!</v>
      </c>
      <c r="B3365" s="6" t="str">
        <f>IFERROR(IF(Table1[[#This Row],[Multi-lens? 1]]="No", 1, IF(Table1[[#This Row],[Multi-lens? 1]]="Dual", 2, IF(Table1[[#This Row],[Multi-lens? 1]]="Quad", 4, ""))),"")</f>
        <v/>
      </c>
      <c r="C3365" s="6" t="e">
        <f t="shared" si="318"/>
        <v>#VALUE!</v>
      </c>
      <c r="D3365" s="6" t="e">
        <f t="shared" si="319"/>
        <v>#VALUE!</v>
      </c>
      <c r="E3365" s="6" t="e">
        <f t="shared" si="320"/>
        <v>#VALUE!</v>
      </c>
      <c r="F3365" s="6" t="e">
        <f t="shared" si="321"/>
        <v>#VALUE!</v>
      </c>
      <c r="H3365" s="6" t="str">
        <f>IFERROR(IF(Table1[[#This Row],[Multi-lens? 1]]="No", 1, IF(Table1[[#This Row],[Multi-lens? 1]]="Dual", 2, IF(Table1[[#This Row],[Multi-lens? 1]]="Quad", 4, ""))),"")</f>
        <v/>
      </c>
      <c r="I3365" s="9" t="str">
        <f>IFERROR(Table1[[#This Row],[Name]],"")</f>
        <v/>
      </c>
      <c r="K3365" s="3" t="str">
        <f t="shared" si="316"/>
        <v/>
      </c>
      <c r="M3365" s="4" t="e">
        <f>IF(Table1[[#This Row],[Import to Gateway Calculator?]]="Yes",IFERROR(Table1[[#This Row],[Streaming Resolution '[MP']]],""),0)</f>
        <v>#VALUE!</v>
      </c>
      <c r="N3365" s="4" t="e">
        <f>IF(Table1[[#This Row],[Import to Gateway Calculator?]]="Yes",IFERROR(Table1[[#This Row],[Recording Resolution '[MP']]],""),0)</f>
        <v>#VALUE!</v>
      </c>
      <c r="O3365" s="4" t="e">
        <f>IF(Table1[[#This Row],[Import to Gateway Calculator?]]="Yes",IFERROR(Table1[[#This Row],[Frame Rate '[FPS'] 1]],""),0)</f>
        <v>#VALUE!</v>
      </c>
      <c r="P3365" s="4" t="e">
        <f>IF(Table1[[#This Row],[Import to Gateway Calculator?]]="Yes",IFERROR(Table1[[#This Row],[Days of Storage 1]],""),0)</f>
        <v>#VALUE!</v>
      </c>
    </row>
    <row r="3366" spans="1:16" x14ac:dyDescent="0.25">
      <c r="A3366" s="5" t="e">
        <f t="shared" si="317"/>
        <v>#VALUE!</v>
      </c>
      <c r="B3366" s="6" t="str">
        <f>IFERROR(IF(Table1[[#This Row],[Multi-lens? 1]]="No", 1, IF(Table1[[#This Row],[Multi-lens? 1]]="Dual", 2, IF(Table1[[#This Row],[Multi-lens? 1]]="Quad", 4, ""))),"")</f>
        <v/>
      </c>
      <c r="C3366" s="6" t="e">
        <f t="shared" si="318"/>
        <v>#VALUE!</v>
      </c>
      <c r="D3366" s="6" t="e">
        <f t="shared" si="319"/>
        <v>#VALUE!</v>
      </c>
      <c r="E3366" s="6" t="e">
        <f t="shared" si="320"/>
        <v>#VALUE!</v>
      </c>
      <c r="F3366" s="6" t="e">
        <f t="shared" si="321"/>
        <v>#VALUE!</v>
      </c>
      <c r="H3366" s="6" t="str">
        <f>IFERROR(IF(Table1[[#This Row],[Multi-lens? 1]]="No", 1, IF(Table1[[#This Row],[Multi-lens? 1]]="Dual", 2, IF(Table1[[#This Row],[Multi-lens? 1]]="Quad", 4, ""))),"")</f>
        <v/>
      </c>
      <c r="I3366" s="9" t="str">
        <f>IFERROR(Table1[[#This Row],[Name]],"")</f>
        <v/>
      </c>
      <c r="K3366" s="3" t="str">
        <f t="shared" si="316"/>
        <v/>
      </c>
      <c r="M3366" s="4" t="e">
        <f>IF(Table1[[#This Row],[Import to Gateway Calculator?]]="Yes",IFERROR(Table1[[#This Row],[Streaming Resolution '[MP']]],""),0)</f>
        <v>#VALUE!</v>
      </c>
      <c r="N3366" s="4" t="e">
        <f>IF(Table1[[#This Row],[Import to Gateway Calculator?]]="Yes",IFERROR(Table1[[#This Row],[Recording Resolution '[MP']]],""),0)</f>
        <v>#VALUE!</v>
      </c>
      <c r="O3366" s="4" t="e">
        <f>IF(Table1[[#This Row],[Import to Gateway Calculator?]]="Yes",IFERROR(Table1[[#This Row],[Frame Rate '[FPS'] 1]],""),0)</f>
        <v>#VALUE!</v>
      </c>
      <c r="P3366" s="4" t="e">
        <f>IF(Table1[[#This Row],[Import to Gateway Calculator?]]="Yes",IFERROR(Table1[[#This Row],[Days of Storage 1]],""),0)</f>
        <v>#VALUE!</v>
      </c>
    </row>
    <row r="3367" spans="1:16" x14ac:dyDescent="0.25">
      <c r="A3367" s="5" t="e">
        <f t="shared" si="317"/>
        <v>#VALUE!</v>
      </c>
      <c r="B3367" s="6" t="str">
        <f>IFERROR(IF(Table1[[#This Row],[Multi-lens? 1]]="No", 1, IF(Table1[[#This Row],[Multi-lens? 1]]="Dual", 2, IF(Table1[[#This Row],[Multi-lens? 1]]="Quad", 4, ""))),"")</f>
        <v/>
      </c>
      <c r="C3367" s="6" t="e">
        <f t="shared" si="318"/>
        <v>#VALUE!</v>
      </c>
      <c r="D3367" s="6" t="e">
        <f t="shared" si="319"/>
        <v>#VALUE!</v>
      </c>
      <c r="E3367" s="6" t="e">
        <f t="shared" si="320"/>
        <v>#VALUE!</v>
      </c>
      <c r="F3367" s="6" t="e">
        <f t="shared" si="321"/>
        <v>#VALUE!</v>
      </c>
      <c r="H3367" s="6" t="str">
        <f>IFERROR(IF(Table1[[#This Row],[Multi-lens? 1]]="No", 1, IF(Table1[[#This Row],[Multi-lens? 1]]="Dual", 2, IF(Table1[[#This Row],[Multi-lens? 1]]="Quad", 4, ""))),"")</f>
        <v/>
      </c>
      <c r="I3367" s="9" t="str">
        <f>IFERROR(Table1[[#This Row],[Name]],"")</f>
        <v/>
      </c>
      <c r="K3367" s="3" t="str">
        <f t="shared" si="316"/>
        <v/>
      </c>
      <c r="M3367" s="4" t="e">
        <f>IF(Table1[[#This Row],[Import to Gateway Calculator?]]="Yes",IFERROR(Table1[[#This Row],[Streaming Resolution '[MP']]],""),0)</f>
        <v>#VALUE!</v>
      </c>
      <c r="N3367" s="4" t="e">
        <f>IF(Table1[[#This Row],[Import to Gateway Calculator?]]="Yes",IFERROR(Table1[[#This Row],[Recording Resolution '[MP']]],""),0)</f>
        <v>#VALUE!</v>
      </c>
      <c r="O3367" s="4" t="e">
        <f>IF(Table1[[#This Row],[Import to Gateway Calculator?]]="Yes",IFERROR(Table1[[#This Row],[Frame Rate '[FPS'] 1]],""),0)</f>
        <v>#VALUE!</v>
      </c>
      <c r="P3367" s="4" t="e">
        <f>IF(Table1[[#This Row],[Import to Gateway Calculator?]]="Yes",IFERROR(Table1[[#This Row],[Days of Storage 1]],""),0)</f>
        <v>#VALUE!</v>
      </c>
    </row>
    <row r="3368" spans="1:16" x14ac:dyDescent="0.25">
      <c r="A3368" s="5" t="e">
        <f t="shared" si="317"/>
        <v>#VALUE!</v>
      </c>
      <c r="B3368" s="6" t="str">
        <f>IFERROR(IF(Table1[[#This Row],[Multi-lens? 1]]="No", 1, IF(Table1[[#This Row],[Multi-lens? 1]]="Dual", 2, IF(Table1[[#This Row],[Multi-lens? 1]]="Quad", 4, ""))),"")</f>
        <v/>
      </c>
      <c r="C3368" s="6" t="e">
        <f t="shared" si="318"/>
        <v>#VALUE!</v>
      </c>
      <c r="D3368" s="6" t="e">
        <f t="shared" si="319"/>
        <v>#VALUE!</v>
      </c>
      <c r="E3368" s="6" t="e">
        <f t="shared" si="320"/>
        <v>#VALUE!</v>
      </c>
      <c r="F3368" s="6" t="e">
        <f t="shared" si="321"/>
        <v>#VALUE!</v>
      </c>
      <c r="H3368" s="6" t="str">
        <f>IFERROR(IF(Table1[[#This Row],[Multi-lens? 1]]="No", 1, IF(Table1[[#This Row],[Multi-lens? 1]]="Dual", 2, IF(Table1[[#This Row],[Multi-lens? 1]]="Quad", 4, ""))),"")</f>
        <v/>
      </c>
      <c r="I3368" s="9" t="str">
        <f>IFERROR(Table1[[#This Row],[Name]],"")</f>
        <v/>
      </c>
      <c r="K3368" s="3" t="str">
        <f t="shared" si="316"/>
        <v/>
      </c>
      <c r="M3368" s="4" t="e">
        <f>IF(Table1[[#This Row],[Import to Gateway Calculator?]]="Yes",IFERROR(Table1[[#This Row],[Streaming Resolution '[MP']]],""),0)</f>
        <v>#VALUE!</v>
      </c>
      <c r="N3368" s="4" t="e">
        <f>IF(Table1[[#This Row],[Import to Gateway Calculator?]]="Yes",IFERROR(Table1[[#This Row],[Recording Resolution '[MP']]],""),0)</f>
        <v>#VALUE!</v>
      </c>
      <c r="O3368" s="4" t="e">
        <f>IF(Table1[[#This Row],[Import to Gateway Calculator?]]="Yes",IFERROR(Table1[[#This Row],[Frame Rate '[FPS'] 1]],""),0)</f>
        <v>#VALUE!</v>
      </c>
      <c r="P3368" s="4" t="e">
        <f>IF(Table1[[#This Row],[Import to Gateway Calculator?]]="Yes",IFERROR(Table1[[#This Row],[Days of Storage 1]],""),0)</f>
        <v>#VALUE!</v>
      </c>
    </row>
    <row r="3369" spans="1:16" x14ac:dyDescent="0.25">
      <c r="A3369" s="5" t="e">
        <f t="shared" si="317"/>
        <v>#VALUE!</v>
      </c>
      <c r="B3369" s="6" t="str">
        <f>IFERROR(IF(Table1[[#This Row],[Multi-lens? 1]]="No", 1, IF(Table1[[#This Row],[Multi-lens? 1]]="Dual", 2, IF(Table1[[#This Row],[Multi-lens? 1]]="Quad", 4, ""))),"")</f>
        <v/>
      </c>
      <c r="C3369" s="6" t="e">
        <f t="shared" si="318"/>
        <v>#VALUE!</v>
      </c>
      <c r="D3369" s="6" t="e">
        <f t="shared" si="319"/>
        <v>#VALUE!</v>
      </c>
      <c r="E3369" s="6" t="e">
        <f t="shared" si="320"/>
        <v>#VALUE!</v>
      </c>
      <c r="F3369" s="6" t="e">
        <f t="shared" si="321"/>
        <v>#VALUE!</v>
      </c>
      <c r="H3369" s="6" t="str">
        <f>IFERROR(IF(Table1[[#This Row],[Multi-lens? 1]]="No", 1, IF(Table1[[#This Row],[Multi-lens? 1]]="Dual", 2, IF(Table1[[#This Row],[Multi-lens? 1]]="Quad", 4, ""))),"")</f>
        <v/>
      </c>
      <c r="I3369" s="9" t="str">
        <f>IFERROR(Table1[[#This Row],[Name]],"")</f>
        <v/>
      </c>
      <c r="K3369" s="3" t="str">
        <f t="shared" si="316"/>
        <v/>
      </c>
      <c r="M3369" s="4" t="e">
        <f>IF(Table1[[#This Row],[Import to Gateway Calculator?]]="Yes",IFERROR(Table1[[#This Row],[Streaming Resolution '[MP']]],""),0)</f>
        <v>#VALUE!</v>
      </c>
      <c r="N3369" s="4" t="e">
        <f>IF(Table1[[#This Row],[Import to Gateway Calculator?]]="Yes",IFERROR(Table1[[#This Row],[Recording Resolution '[MP']]],""),0)</f>
        <v>#VALUE!</v>
      </c>
      <c r="O3369" s="4" t="e">
        <f>IF(Table1[[#This Row],[Import to Gateway Calculator?]]="Yes",IFERROR(Table1[[#This Row],[Frame Rate '[FPS'] 1]],""),0)</f>
        <v>#VALUE!</v>
      </c>
      <c r="P3369" s="4" t="e">
        <f>IF(Table1[[#This Row],[Import to Gateway Calculator?]]="Yes",IFERROR(Table1[[#This Row],[Days of Storage 1]],""),0)</f>
        <v>#VALUE!</v>
      </c>
    </row>
    <row r="3370" spans="1:16" x14ac:dyDescent="0.25">
      <c r="A3370" s="5" t="e">
        <f t="shared" si="317"/>
        <v>#VALUE!</v>
      </c>
      <c r="B3370" s="6" t="str">
        <f>IFERROR(IF(Table1[[#This Row],[Multi-lens? 1]]="No", 1, IF(Table1[[#This Row],[Multi-lens? 1]]="Dual", 2, IF(Table1[[#This Row],[Multi-lens? 1]]="Quad", 4, ""))),"")</f>
        <v/>
      </c>
      <c r="C3370" s="6" t="e">
        <f t="shared" si="318"/>
        <v>#VALUE!</v>
      </c>
      <c r="D3370" s="6" t="e">
        <f t="shared" si="319"/>
        <v>#VALUE!</v>
      </c>
      <c r="E3370" s="6" t="e">
        <f t="shared" si="320"/>
        <v>#VALUE!</v>
      </c>
      <c r="F3370" s="6" t="e">
        <f t="shared" si="321"/>
        <v>#VALUE!</v>
      </c>
      <c r="H3370" s="6" t="str">
        <f>IFERROR(IF(Table1[[#This Row],[Multi-lens? 1]]="No", 1, IF(Table1[[#This Row],[Multi-lens? 1]]="Dual", 2, IF(Table1[[#This Row],[Multi-lens? 1]]="Quad", 4, ""))),"")</f>
        <v/>
      </c>
      <c r="I3370" s="9" t="str">
        <f>IFERROR(Table1[[#This Row],[Name]],"")</f>
        <v/>
      </c>
      <c r="K3370" s="3" t="str">
        <f t="shared" si="316"/>
        <v/>
      </c>
      <c r="M3370" s="4" t="e">
        <f>IF(Table1[[#This Row],[Import to Gateway Calculator?]]="Yes",IFERROR(Table1[[#This Row],[Streaming Resolution '[MP']]],""),0)</f>
        <v>#VALUE!</v>
      </c>
      <c r="N3370" s="4" t="e">
        <f>IF(Table1[[#This Row],[Import to Gateway Calculator?]]="Yes",IFERROR(Table1[[#This Row],[Recording Resolution '[MP']]],""),0)</f>
        <v>#VALUE!</v>
      </c>
      <c r="O3370" s="4" t="e">
        <f>IF(Table1[[#This Row],[Import to Gateway Calculator?]]="Yes",IFERROR(Table1[[#This Row],[Frame Rate '[FPS'] 1]],""),0)</f>
        <v>#VALUE!</v>
      </c>
      <c r="P3370" s="4" t="e">
        <f>IF(Table1[[#This Row],[Import to Gateway Calculator?]]="Yes",IFERROR(Table1[[#This Row],[Days of Storage 1]],""),0)</f>
        <v>#VALUE!</v>
      </c>
    </row>
    <row r="3371" spans="1:16" x14ac:dyDescent="0.25">
      <c r="A3371" s="5" t="e">
        <f t="shared" si="317"/>
        <v>#VALUE!</v>
      </c>
      <c r="B3371" s="6" t="str">
        <f>IFERROR(IF(Table1[[#This Row],[Multi-lens? 1]]="No", 1, IF(Table1[[#This Row],[Multi-lens? 1]]="Dual", 2, IF(Table1[[#This Row],[Multi-lens? 1]]="Quad", 4, ""))),"")</f>
        <v/>
      </c>
      <c r="C3371" s="6" t="e">
        <f t="shared" si="318"/>
        <v>#VALUE!</v>
      </c>
      <c r="D3371" s="6" t="e">
        <f t="shared" si="319"/>
        <v>#VALUE!</v>
      </c>
      <c r="E3371" s="6" t="e">
        <f t="shared" si="320"/>
        <v>#VALUE!</v>
      </c>
      <c r="F3371" s="6" t="e">
        <f t="shared" si="321"/>
        <v>#VALUE!</v>
      </c>
      <c r="H3371" s="6" t="str">
        <f>IFERROR(IF(Table1[[#This Row],[Multi-lens? 1]]="No", 1, IF(Table1[[#This Row],[Multi-lens? 1]]="Dual", 2, IF(Table1[[#This Row],[Multi-lens? 1]]="Quad", 4, ""))),"")</f>
        <v/>
      </c>
      <c r="I3371" s="9" t="str">
        <f>IFERROR(Table1[[#This Row],[Name]],"")</f>
        <v/>
      </c>
      <c r="K3371" s="3" t="str">
        <f t="shared" si="316"/>
        <v/>
      </c>
      <c r="M3371" s="4" t="e">
        <f>IF(Table1[[#This Row],[Import to Gateway Calculator?]]="Yes",IFERROR(Table1[[#This Row],[Streaming Resolution '[MP']]],""),0)</f>
        <v>#VALUE!</v>
      </c>
      <c r="N3371" s="4" t="e">
        <f>IF(Table1[[#This Row],[Import to Gateway Calculator?]]="Yes",IFERROR(Table1[[#This Row],[Recording Resolution '[MP']]],""),0)</f>
        <v>#VALUE!</v>
      </c>
      <c r="O3371" s="4" t="e">
        <f>IF(Table1[[#This Row],[Import to Gateway Calculator?]]="Yes",IFERROR(Table1[[#This Row],[Frame Rate '[FPS'] 1]],""),0)</f>
        <v>#VALUE!</v>
      </c>
      <c r="P3371" s="4" t="e">
        <f>IF(Table1[[#This Row],[Import to Gateway Calculator?]]="Yes",IFERROR(Table1[[#This Row],[Days of Storage 1]],""),0)</f>
        <v>#VALUE!</v>
      </c>
    </row>
    <row r="3372" spans="1:16" x14ac:dyDescent="0.25">
      <c r="A3372" s="5" t="e">
        <f t="shared" si="317"/>
        <v>#VALUE!</v>
      </c>
      <c r="B3372" s="6" t="str">
        <f>IFERROR(IF(Table1[[#This Row],[Multi-lens? 1]]="No", 1, IF(Table1[[#This Row],[Multi-lens? 1]]="Dual", 2, IF(Table1[[#This Row],[Multi-lens? 1]]="Quad", 4, ""))),"")</f>
        <v/>
      </c>
      <c r="C3372" s="6" t="e">
        <f t="shared" si="318"/>
        <v>#VALUE!</v>
      </c>
      <c r="D3372" s="6" t="e">
        <f t="shared" si="319"/>
        <v>#VALUE!</v>
      </c>
      <c r="E3372" s="6" t="e">
        <f t="shared" si="320"/>
        <v>#VALUE!</v>
      </c>
      <c r="F3372" s="6" t="e">
        <f t="shared" si="321"/>
        <v>#VALUE!</v>
      </c>
      <c r="H3372" s="6" t="str">
        <f>IFERROR(IF(Table1[[#This Row],[Multi-lens? 1]]="No", 1, IF(Table1[[#This Row],[Multi-lens? 1]]="Dual", 2, IF(Table1[[#This Row],[Multi-lens? 1]]="Quad", 4, ""))),"")</f>
        <v/>
      </c>
      <c r="I3372" s="9" t="str">
        <f>IFERROR(Table1[[#This Row],[Name]],"")</f>
        <v/>
      </c>
      <c r="K3372" s="3" t="str">
        <f t="shared" si="316"/>
        <v/>
      </c>
      <c r="M3372" s="4" t="e">
        <f>IF(Table1[[#This Row],[Import to Gateway Calculator?]]="Yes",IFERROR(Table1[[#This Row],[Streaming Resolution '[MP']]],""),0)</f>
        <v>#VALUE!</v>
      </c>
      <c r="N3372" s="4" t="e">
        <f>IF(Table1[[#This Row],[Import to Gateway Calculator?]]="Yes",IFERROR(Table1[[#This Row],[Recording Resolution '[MP']]],""),0)</f>
        <v>#VALUE!</v>
      </c>
      <c r="O3372" s="4" t="e">
        <f>IF(Table1[[#This Row],[Import to Gateway Calculator?]]="Yes",IFERROR(Table1[[#This Row],[Frame Rate '[FPS'] 1]],""),0)</f>
        <v>#VALUE!</v>
      </c>
      <c r="P3372" s="4" t="e">
        <f>IF(Table1[[#This Row],[Import to Gateway Calculator?]]="Yes",IFERROR(Table1[[#This Row],[Days of Storage 1]],""),0)</f>
        <v>#VALUE!</v>
      </c>
    </row>
    <row r="3373" spans="1:16" x14ac:dyDescent="0.25">
      <c r="A3373" s="5" t="e">
        <f t="shared" si="317"/>
        <v>#VALUE!</v>
      </c>
      <c r="B3373" s="6" t="str">
        <f>IFERROR(IF(Table1[[#This Row],[Multi-lens? 1]]="No", 1, IF(Table1[[#This Row],[Multi-lens? 1]]="Dual", 2, IF(Table1[[#This Row],[Multi-lens? 1]]="Quad", 4, ""))),"")</f>
        <v/>
      </c>
      <c r="C3373" s="6" t="e">
        <f t="shared" si="318"/>
        <v>#VALUE!</v>
      </c>
      <c r="D3373" s="6" t="e">
        <f t="shared" si="319"/>
        <v>#VALUE!</v>
      </c>
      <c r="E3373" s="6" t="e">
        <f t="shared" si="320"/>
        <v>#VALUE!</v>
      </c>
      <c r="F3373" s="6" t="e">
        <f t="shared" si="321"/>
        <v>#VALUE!</v>
      </c>
      <c r="H3373" s="6" t="str">
        <f>IFERROR(IF(Table1[[#This Row],[Multi-lens? 1]]="No", 1, IF(Table1[[#This Row],[Multi-lens? 1]]="Dual", 2, IF(Table1[[#This Row],[Multi-lens? 1]]="Quad", 4, ""))),"")</f>
        <v/>
      </c>
      <c r="I3373" s="9" t="str">
        <f>IFERROR(Table1[[#This Row],[Name]],"")</f>
        <v/>
      </c>
      <c r="K3373" s="3" t="str">
        <f t="shared" si="316"/>
        <v/>
      </c>
      <c r="M3373" s="4" t="e">
        <f>IF(Table1[[#This Row],[Import to Gateway Calculator?]]="Yes",IFERROR(Table1[[#This Row],[Streaming Resolution '[MP']]],""),0)</f>
        <v>#VALUE!</v>
      </c>
      <c r="N3373" s="4" t="e">
        <f>IF(Table1[[#This Row],[Import to Gateway Calculator?]]="Yes",IFERROR(Table1[[#This Row],[Recording Resolution '[MP']]],""),0)</f>
        <v>#VALUE!</v>
      </c>
      <c r="O3373" s="4" t="e">
        <f>IF(Table1[[#This Row],[Import to Gateway Calculator?]]="Yes",IFERROR(Table1[[#This Row],[Frame Rate '[FPS'] 1]],""),0)</f>
        <v>#VALUE!</v>
      </c>
      <c r="P3373" s="4" t="e">
        <f>IF(Table1[[#This Row],[Import to Gateway Calculator?]]="Yes",IFERROR(Table1[[#This Row],[Days of Storage 1]],""),0)</f>
        <v>#VALUE!</v>
      </c>
    </row>
    <row r="3374" spans="1:16" x14ac:dyDescent="0.25">
      <c r="A3374" s="5" t="e">
        <f t="shared" si="317"/>
        <v>#VALUE!</v>
      </c>
      <c r="B3374" s="6" t="str">
        <f>IFERROR(IF(Table1[[#This Row],[Multi-lens? 1]]="No", 1, IF(Table1[[#This Row],[Multi-lens? 1]]="Dual", 2, IF(Table1[[#This Row],[Multi-lens? 1]]="Quad", 4, ""))),"")</f>
        <v/>
      </c>
      <c r="C3374" s="6" t="e">
        <f t="shared" si="318"/>
        <v>#VALUE!</v>
      </c>
      <c r="D3374" s="6" t="e">
        <f t="shared" si="319"/>
        <v>#VALUE!</v>
      </c>
      <c r="E3374" s="6" t="e">
        <f t="shared" si="320"/>
        <v>#VALUE!</v>
      </c>
      <c r="F3374" s="6" t="e">
        <f t="shared" si="321"/>
        <v>#VALUE!</v>
      </c>
      <c r="H3374" s="6" t="str">
        <f>IFERROR(IF(Table1[[#This Row],[Multi-lens? 1]]="No", 1, IF(Table1[[#This Row],[Multi-lens? 1]]="Dual", 2, IF(Table1[[#This Row],[Multi-lens? 1]]="Quad", 4, ""))),"")</f>
        <v/>
      </c>
      <c r="I3374" s="9" t="str">
        <f>IFERROR(Table1[[#This Row],[Name]],"")</f>
        <v/>
      </c>
      <c r="K3374" s="3" t="str">
        <f t="shared" si="316"/>
        <v/>
      </c>
      <c r="M3374" s="4" t="e">
        <f>IF(Table1[[#This Row],[Import to Gateway Calculator?]]="Yes",IFERROR(Table1[[#This Row],[Streaming Resolution '[MP']]],""),0)</f>
        <v>#VALUE!</v>
      </c>
      <c r="N3374" s="4" t="e">
        <f>IF(Table1[[#This Row],[Import to Gateway Calculator?]]="Yes",IFERROR(Table1[[#This Row],[Recording Resolution '[MP']]],""),0)</f>
        <v>#VALUE!</v>
      </c>
      <c r="O3374" s="4" t="e">
        <f>IF(Table1[[#This Row],[Import to Gateway Calculator?]]="Yes",IFERROR(Table1[[#This Row],[Frame Rate '[FPS'] 1]],""),0)</f>
        <v>#VALUE!</v>
      </c>
      <c r="P3374" s="4" t="e">
        <f>IF(Table1[[#This Row],[Import to Gateway Calculator?]]="Yes",IFERROR(Table1[[#This Row],[Days of Storage 1]],""),0)</f>
        <v>#VALUE!</v>
      </c>
    </row>
    <row r="3375" spans="1:16" x14ac:dyDescent="0.25">
      <c r="A3375" s="5" t="e">
        <f t="shared" si="317"/>
        <v>#VALUE!</v>
      </c>
      <c r="B3375" s="6" t="str">
        <f>IFERROR(IF(Table1[[#This Row],[Multi-lens? 1]]="No", 1, IF(Table1[[#This Row],[Multi-lens? 1]]="Dual", 2, IF(Table1[[#This Row],[Multi-lens? 1]]="Quad", 4, ""))),"")</f>
        <v/>
      </c>
      <c r="C3375" s="6" t="e">
        <f t="shared" si="318"/>
        <v>#VALUE!</v>
      </c>
      <c r="D3375" s="6" t="e">
        <f t="shared" si="319"/>
        <v>#VALUE!</v>
      </c>
      <c r="E3375" s="6" t="e">
        <f t="shared" si="320"/>
        <v>#VALUE!</v>
      </c>
      <c r="F3375" s="6" t="e">
        <f t="shared" si="321"/>
        <v>#VALUE!</v>
      </c>
      <c r="H3375" s="6" t="str">
        <f>IFERROR(IF(Table1[[#This Row],[Multi-lens? 1]]="No", 1, IF(Table1[[#This Row],[Multi-lens? 1]]="Dual", 2, IF(Table1[[#This Row],[Multi-lens? 1]]="Quad", 4, ""))),"")</f>
        <v/>
      </c>
      <c r="I3375" s="9" t="str">
        <f>IFERROR(Table1[[#This Row],[Name]],"")</f>
        <v/>
      </c>
      <c r="K3375" s="3" t="str">
        <f t="shared" si="316"/>
        <v/>
      </c>
      <c r="M3375" s="4" t="e">
        <f>IF(Table1[[#This Row],[Import to Gateway Calculator?]]="Yes",IFERROR(Table1[[#This Row],[Streaming Resolution '[MP']]],""),0)</f>
        <v>#VALUE!</v>
      </c>
      <c r="N3375" s="4" t="e">
        <f>IF(Table1[[#This Row],[Import to Gateway Calculator?]]="Yes",IFERROR(Table1[[#This Row],[Recording Resolution '[MP']]],""),0)</f>
        <v>#VALUE!</v>
      </c>
      <c r="O3375" s="4" t="e">
        <f>IF(Table1[[#This Row],[Import to Gateway Calculator?]]="Yes",IFERROR(Table1[[#This Row],[Frame Rate '[FPS'] 1]],""),0)</f>
        <v>#VALUE!</v>
      </c>
      <c r="P3375" s="4" t="e">
        <f>IF(Table1[[#This Row],[Import to Gateway Calculator?]]="Yes",IFERROR(Table1[[#This Row],[Days of Storage 1]],""),0)</f>
        <v>#VALUE!</v>
      </c>
    </row>
    <row r="3376" spans="1:16" x14ac:dyDescent="0.25">
      <c r="A3376" s="5" t="e">
        <f t="shared" si="317"/>
        <v>#VALUE!</v>
      </c>
      <c r="B3376" s="6" t="str">
        <f>IFERROR(IF(Table1[[#This Row],[Multi-lens? 1]]="No", 1, IF(Table1[[#This Row],[Multi-lens? 1]]="Dual", 2, IF(Table1[[#This Row],[Multi-lens? 1]]="Quad", 4, ""))),"")</f>
        <v/>
      </c>
      <c r="C3376" s="6" t="e">
        <f t="shared" si="318"/>
        <v>#VALUE!</v>
      </c>
      <c r="D3376" s="6" t="e">
        <f t="shared" si="319"/>
        <v>#VALUE!</v>
      </c>
      <c r="E3376" s="6" t="e">
        <f t="shared" si="320"/>
        <v>#VALUE!</v>
      </c>
      <c r="F3376" s="6" t="e">
        <f t="shared" si="321"/>
        <v>#VALUE!</v>
      </c>
      <c r="H3376" s="6" t="str">
        <f>IFERROR(IF(Table1[[#This Row],[Multi-lens? 1]]="No", 1, IF(Table1[[#This Row],[Multi-lens? 1]]="Dual", 2, IF(Table1[[#This Row],[Multi-lens? 1]]="Quad", 4, ""))),"")</f>
        <v/>
      </c>
      <c r="I3376" s="9" t="str">
        <f>IFERROR(Table1[[#This Row],[Name]],"")</f>
        <v/>
      </c>
      <c r="K3376" s="3" t="str">
        <f t="shared" si="316"/>
        <v/>
      </c>
      <c r="M3376" s="4" t="e">
        <f>IF(Table1[[#This Row],[Import to Gateway Calculator?]]="Yes",IFERROR(Table1[[#This Row],[Streaming Resolution '[MP']]],""),0)</f>
        <v>#VALUE!</v>
      </c>
      <c r="N3376" s="4" t="e">
        <f>IF(Table1[[#This Row],[Import to Gateway Calculator?]]="Yes",IFERROR(Table1[[#This Row],[Recording Resolution '[MP']]],""),0)</f>
        <v>#VALUE!</v>
      </c>
      <c r="O3376" s="4" t="e">
        <f>IF(Table1[[#This Row],[Import to Gateway Calculator?]]="Yes",IFERROR(Table1[[#This Row],[Frame Rate '[FPS'] 1]],""),0)</f>
        <v>#VALUE!</v>
      </c>
      <c r="P3376" s="4" t="e">
        <f>IF(Table1[[#This Row],[Import to Gateway Calculator?]]="Yes",IFERROR(Table1[[#This Row],[Days of Storage 1]],""),0)</f>
        <v>#VALUE!</v>
      </c>
    </row>
    <row r="3377" spans="1:16" x14ac:dyDescent="0.25">
      <c r="A3377" s="5" t="e">
        <f t="shared" si="317"/>
        <v>#VALUE!</v>
      </c>
      <c r="B3377" s="6" t="str">
        <f>IFERROR(IF(Table1[[#This Row],[Multi-lens? 1]]="No", 1, IF(Table1[[#This Row],[Multi-lens? 1]]="Dual", 2, IF(Table1[[#This Row],[Multi-lens? 1]]="Quad", 4, ""))),"")</f>
        <v/>
      </c>
      <c r="C3377" s="6" t="e">
        <f t="shared" si="318"/>
        <v>#VALUE!</v>
      </c>
      <c r="D3377" s="6" t="e">
        <f t="shared" si="319"/>
        <v>#VALUE!</v>
      </c>
      <c r="E3377" s="6" t="e">
        <f t="shared" si="320"/>
        <v>#VALUE!</v>
      </c>
      <c r="F3377" s="6" t="e">
        <f t="shared" si="321"/>
        <v>#VALUE!</v>
      </c>
      <c r="H3377" s="6" t="str">
        <f>IFERROR(IF(Table1[[#This Row],[Multi-lens? 1]]="No", 1, IF(Table1[[#This Row],[Multi-lens? 1]]="Dual", 2, IF(Table1[[#This Row],[Multi-lens? 1]]="Quad", 4, ""))),"")</f>
        <v/>
      </c>
      <c r="I3377" s="9" t="str">
        <f>IFERROR(Table1[[#This Row],[Name]],"")</f>
        <v/>
      </c>
      <c r="K3377" s="3" t="str">
        <f t="shared" si="316"/>
        <v/>
      </c>
      <c r="M3377" s="4" t="e">
        <f>IF(Table1[[#This Row],[Import to Gateway Calculator?]]="Yes",IFERROR(Table1[[#This Row],[Streaming Resolution '[MP']]],""),0)</f>
        <v>#VALUE!</v>
      </c>
      <c r="N3377" s="4" t="e">
        <f>IF(Table1[[#This Row],[Import to Gateway Calculator?]]="Yes",IFERROR(Table1[[#This Row],[Recording Resolution '[MP']]],""),0)</f>
        <v>#VALUE!</v>
      </c>
      <c r="O3377" s="4" t="e">
        <f>IF(Table1[[#This Row],[Import to Gateway Calculator?]]="Yes",IFERROR(Table1[[#This Row],[Frame Rate '[FPS'] 1]],""),0)</f>
        <v>#VALUE!</v>
      </c>
      <c r="P3377" s="4" t="e">
        <f>IF(Table1[[#This Row],[Import to Gateway Calculator?]]="Yes",IFERROR(Table1[[#This Row],[Days of Storage 1]],""),0)</f>
        <v>#VALUE!</v>
      </c>
    </row>
    <row r="3378" spans="1:16" x14ac:dyDescent="0.25">
      <c r="A3378" s="5" t="e">
        <f t="shared" si="317"/>
        <v>#VALUE!</v>
      </c>
      <c r="B3378" s="6" t="str">
        <f>IFERROR(IF(Table1[[#This Row],[Multi-lens? 1]]="No", 1, IF(Table1[[#This Row],[Multi-lens? 1]]="Dual", 2, IF(Table1[[#This Row],[Multi-lens? 1]]="Quad", 4, ""))),"")</f>
        <v/>
      </c>
      <c r="C3378" s="6" t="e">
        <f t="shared" si="318"/>
        <v>#VALUE!</v>
      </c>
      <c r="D3378" s="6" t="e">
        <f t="shared" si="319"/>
        <v>#VALUE!</v>
      </c>
      <c r="E3378" s="6" t="e">
        <f t="shared" si="320"/>
        <v>#VALUE!</v>
      </c>
      <c r="F3378" s="6" t="e">
        <f t="shared" si="321"/>
        <v>#VALUE!</v>
      </c>
      <c r="H3378" s="6" t="str">
        <f>IFERROR(IF(Table1[[#This Row],[Multi-lens? 1]]="No", 1, IF(Table1[[#This Row],[Multi-lens? 1]]="Dual", 2, IF(Table1[[#This Row],[Multi-lens? 1]]="Quad", 4, ""))),"")</f>
        <v/>
      </c>
      <c r="I3378" s="9" t="str">
        <f>IFERROR(Table1[[#This Row],[Name]],"")</f>
        <v/>
      </c>
      <c r="K3378" s="3" t="str">
        <f t="shared" si="316"/>
        <v/>
      </c>
      <c r="M3378" s="4" t="e">
        <f>IF(Table1[[#This Row],[Import to Gateway Calculator?]]="Yes",IFERROR(Table1[[#This Row],[Streaming Resolution '[MP']]],""),0)</f>
        <v>#VALUE!</v>
      </c>
      <c r="N3378" s="4" t="e">
        <f>IF(Table1[[#This Row],[Import to Gateway Calculator?]]="Yes",IFERROR(Table1[[#This Row],[Recording Resolution '[MP']]],""),0)</f>
        <v>#VALUE!</v>
      </c>
      <c r="O3378" s="4" t="e">
        <f>IF(Table1[[#This Row],[Import to Gateway Calculator?]]="Yes",IFERROR(Table1[[#This Row],[Frame Rate '[FPS'] 1]],""),0)</f>
        <v>#VALUE!</v>
      </c>
      <c r="P3378" s="4" t="e">
        <f>IF(Table1[[#This Row],[Import to Gateway Calculator?]]="Yes",IFERROR(Table1[[#This Row],[Days of Storage 1]],""),0)</f>
        <v>#VALUE!</v>
      </c>
    </row>
    <row r="3379" spans="1:16" x14ac:dyDescent="0.25">
      <c r="A3379" s="5" t="e">
        <f t="shared" si="317"/>
        <v>#VALUE!</v>
      </c>
      <c r="B3379" s="6" t="str">
        <f>IFERROR(IF(Table1[[#This Row],[Multi-lens? 1]]="No", 1, IF(Table1[[#This Row],[Multi-lens? 1]]="Dual", 2, IF(Table1[[#This Row],[Multi-lens? 1]]="Quad", 4, ""))),"")</f>
        <v/>
      </c>
      <c r="C3379" s="6" t="e">
        <f t="shared" si="318"/>
        <v>#VALUE!</v>
      </c>
      <c r="D3379" s="6" t="e">
        <f t="shared" si="319"/>
        <v>#VALUE!</v>
      </c>
      <c r="E3379" s="6" t="e">
        <f t="shared" si="320"/>
        <v>#VALUE!</v>
      </c>
      <c r="F3379" s="6" t="e">
        <f t="shared" si="321"/>
        <v>#VALUE!</v>
      </c>
      <c r="H3379" s="6" t="str">
        <f>IFERROR(IF(Table1[[#This Row],[Multi-lens? 1]]="No", 1, IF(Table1[[#This Row],[Multi-lens? 1]]="Dual", 2, IF(Table1[[#This Row],[Multi-lens? 1]]="Quad", 4, ""))),"")</f>
        <v/>
      </c>
      <c r="I3379" s="9" t="str">
        <f>IFERROR(Table1[[#This Row],[Name]],"")</f>
        <v/>
      </c>
      <c r="K3379" s="3" t="str">
        <f t="shared" si="316"/>
        <v/>
      </c>
      <c r="M3379" s="4" t="e">
        <f>IF(Table1[[#This Row],[Import to Gateway Calculator?]]="Yes",IFERROR(Table1[[#This Row],[Streaming Resolution '[MP']]],""),0)</f>
        <v>#VALUE!</v>
      </c>
      <c r="N3379" s="4" t="e">
        <f>IF(Table1[[#This Row],[Import to Gateway Calculator?]]="Yes",IFERROR(Table1[[#This Row],[Recording Resolution '[MP']]],""),0)</f>
        <v>#VALUE!</v>
      </c>
      <c r="O3379" s="4" t="e">
        <f>IF(Table1[[#This Row],[Import to Gateway Calculator?]]="Yes",IFERROR(Table1[[#This Row],[Frame Rate '[FPS'] 1]],""),0)</f>
        <v>#VALUE!</v>
      </c>
      <c r="P3379" s="4" t="e">
        <f>IF(Table1[[#This Row],[Import to Gateway Calculator?]]="Yes",IFERROR(Table1[[#This Row],[Days of Storage 1]],""),0)</f>
        <v>#VALUE!</v>
      </c>
    </row>
    <row r="3380" spans="1:16" x14ac:dyDescent="0.25">
      <c r="A3380" s="5" t="e">
        <f t="shared" si="317"/>
        <v>#VALUE!</v>
      </c>
      <c r="B3380" s="6" t="str">
        <f>IFERROR(IF(Table1[[#This Row],[Multi-lens? 1]]="No", 1, IF(Table1[[#This Row],[Multi-lens? 1]]="Dual", 2, IF(Table1[[#This Row],[Multi-lens? 1]]="Quad", 4, ""))),"")</f>
        <v/>
      </c>
      <c r="C3380" s="6" t="e">
        <f t="shared" si="318"/>
        <v>#VALUE!</v>
      </c>
      <c r="D3380" s="6" t="e">
        <f t="shared" si="319"/>
        <v>#VALUE!</v>
      </c>
      <c r="E3380" s="6" t="e">
        <f t="shared" si="320"/>
        <v>#VALUE!</v>
      </c>
      <c r="F3380" s="6" t="e">
        <f t="shared" si="321"/>
        <v>#VALUE!</v>
      </c>
      <c r="H3380" s="6" t="str">
        <f>IFERROR(IF(Table1[[#This Row],[Multi-lens? 1]]="No", 1, IF(Table1[[#This Row],[Multi-lens? 1]]="Dual", 2, IF(Table1[[#This Row],[Multi-lens? 1]]="Quad", 4, ""))),"")</f>
        <v/>
      </c>
      <c r="I3380" s="9" t="str">
        <f>IFERROR(Table1[[#This Row],[Name]],"")</f>
        <v/>
      </c>
      <c r="K3380" s="3" t="str">
        <f t="shared" si="316"/>
        <v/>
      </c>
      <c r="M3380" s="4" t="e">
        <f>IF(Table1[[#This Row],[Import to Gateway Calculator?]]="Yes",IFERROR(Table1[[#This Row],[Streaming Resolution '[MP']]],""),0)</f>
        <v>#VALUE!</v>
      </c>
      <c r="N3380" s="4" t="e">
        <f>IF(Table1[[#This Row],[Import to Gateway Calculator?]]="Yes",IFERROR(Table1[[#This Row],[Recording Resolution '[MP']]],""),0)</f>
        <v>#VALUE!</v>
      </c>
      <c r="O3380" s="4" t="e">
        <f>IF(Table1[[#This Row],[Import to Gateway Calculator?]]="Yes",IFERROR(Table1[[#This Row],[Frame Rate '[FPS'] 1]],""),0)</f>
        <v>#VALUE!</v>
      </c>
      <c r="P3380" s="4" t="e">
        <f>IF(Table1[[#This Row],[Import to Gateway Calculator?]]="Yes",IFERROR(Table1[[#This Row],[Days of Storage 1]],""),0)</f>
        <v>#VALUE!</v>
      </c>
    </row>
    <row r="3381" spans="1:16" x14ac:dyDescent="0.25">
      <c r="A3381" s="5" t="e">
        <f t="shared" si="317"/>
        <v>#VALUE!</v>
      </c>
      <c r="B3381" s="6" t="str">
        <f>IFERROR(IF(Table1[[#This Row],[Multi-lens? 1]]="No", 1, IF(Table1[[#This Row],[Multi-lens? 1]]="Dual", 2, IF(Table1[[#This Row],[Multi-lens? 1]]="Quad", 4, ""))),"")</f>
        <v/>
      </c>
      <c r="C3381" s="6" t="e">
        <f t="shared" si="318"/>
        <v>#VALUE!</v>
      </c>
      <c r="D3381" s="6" t="e">
        <f t="shared" si="319"/>
        <v>#VALUE!</v>
      </c>
      <c r="E3381" s="6" t="e">
        <f t="shared" si="320"/>
        <v>#VALUE!</v>
      </c>
      <c r="F3381" s="6" t="e">
        <f t="shared" si="321"/>
        <v>#VALUE!</v>
      </c>
      <c r="H3381" s="6" t="str">
        <f>IFERROR(IF(Table1[[#This Row],[Multi-lens? 1]]="No", 1, IF(Table1[[#This Row],[Multi-lens? 1]]="Dual", 2, IF(Table1[[#This Row],[Multi-lens? 1]]="Quad", 4, ""))),"")</f>
        <v/>
      </c>
      <c r="I3381" s="9" t="str">
        <f>IFERROR(Table1[[#This Row],[Name]],"")</f>
        <v/>
      </c>
      <c r="K3381" s="3" t="str">
        <f t="shared" si="316"/>
        <v/>
      </c>
      <c r="M3381" s="4" t="e">
        <f>IF(Table1[[#This Row],[Import to Gateway Calculator?]]="Yes",IFERROR(Table1[[#This Row],[Streaming Resolution '[MP']]],""),0)</f>
        <v>#VALUE!</v>
      </c>
      <c r="N3381" s="4" t="e">
        <f>IF(Table1[[#This Row],[Import to Gateway Calculator?]]="Yes",IFERROR(Table1[[#This Row],[Recording Resolution '[MP']]],""),0)</f>
        <v>#VALUE!</v>
      </c>
      <c r="O3381" s="4" t="e">
        <f>IF(Table1[[#This Row],[Import to Gateway Calculator?]]="Yes",IFERROR(Table1[[#This Row],[Frame Rate '[FPS'] 1]],""),0)</f>
        <v>#VALUE!</v>
      </c>
      <c r="P3381" s="4" t="e">
        <f>IF(Table1[[#This Row],[Import to Gateway Calculator?]]="Yes",IFERROR(Table1[[#This Row],[Days of Storage 1]],""),0)</f>
        <v>#VALUE!</v>
      </c>
    </row>
    <row r="3382" spans="1:16" x14ac:dyDescent="0.25">
      <c r="A3382" s="5" t="e">
        <f t="shared" si="317"/>
        <v>#VALUE!</v>
      </c>
      <c r="B3382" s="6" t="str">
        <f>IFERROR(IF(Table1[[#This Row],[Multi-lens? 1]]="No", 1, IF(Table1[[#This Row],[Multi-lens? 1]]="Dual", 2, IF(Table1[[#This Row],[Multi-lens? 1]]="Quad", 4, ""))),"")</f>
        <v/>
      </c>
      <c r="C3382" s="6" t="e">
        <f t="shared" si="318"/>
        <v>#VALUE!</v>
      </c>
      <c r="D3382" s="6" t="e">
        <f t="shared" si="319"/>
        <v>#VALUE!</v>
      </c>
      <c r="E3382" s="6" t="e">
        <f t="shared" si="320"/>
        <v>#VALUE!</v>
      </c>
      <c r="F3382" s="6" t="e">
        <f t="shared" si="321"/>
        <v>#VALUE!</v>
      </c>
      <c r="H3382" s="6" t="str">
        <f>IFERROR(IF(Table1[[#This Row],[Multi-lens? 1]]="No", 1, IF(Table1[[#This Row],[Multi-lens? 1]]="Dual", 2, IF(Table1[[#This Row],[Multi-lens? 1]]="Quad", 4, ""))),"")</f>
        <v/>
      </c>
      <c r="I3382" s="9" t="str">
        <f>IFERROR(Table1[[#This Row],[Name]],"")</f>
        <v/>
      </c>
      <c r="K3382" s="3" t="str">
        <f t="shared" si="316"/>
        <v/>
      </c>
      <c r="M3382" s="4" t="e">
        <f>IF(Table1[[#This Row],[Import to Gateway Calculator?]]="Yes",IFERROR(Table1[[#This Row],[Streaming Resolution '[MP']]],""),0)</f>
        <v>#VALUE!</v>
      </c>
      <c r="N3382" s="4" t="e">
        <f>IF(Table1[[#This Row],[Import to Gateway Calculator?]]="Yes",IFERROR(Table1[[#This Row],[Recording Resolution '[MP']]],""),0)</f>
        <v>#VALUE!</v>
      </c>
      <c r="O3382" s="4" t="e">
        <f>IF(Table1[[#This Row],[Import to Gateway Calculator?]]="Yes",IFERROR(Table1[[#This Row],[Frame Rate '[FPS'] 1]],""),0)</f>
        <v>#VALUE!</v>
      </c>
      <c r="P3382" s="4" t="e">
        <f>IF(Table1[[#This Row],[Import to Gateway Calculator?]]="Yes",IFERROR(Table1[[#This Row],[Days of Storage 1]],""),0)</f>
        <v>#VALUE!</v>
      </c>
    </row>
    <row r="3383" spans="1:16" x14ac:dyDescent="0.25">
      <c r="A3383" s="5" t="e">
        <f t="shared" si="317"/>
        <v>#VALUE!</v>
      </c>
      <c r="B3383" s="6" t="str">
        <f>IFERROR(IF(Table1[[#This Row],[Multi-lens? 1]]="No", 1, IF(Table1[[#This Row],[Multi-lens? 1]]="Dual", 2, IF(Table1[[#This Row],[Multi-lens? 1]]="Quad", 4, ""))),"")</f>
        <v/>
      </c>
      <c r="C3383" s="6" t="e">
        <f t="shared" si="318"/>
        <v>#VALUE!</v>
      </c>
      <c r="D3383" s="6" t="e">
        <f t="shared" si="319"/>
        <v>#VALUE!</v>
      </c>
      <c r="E3383" s="6" t="e">
        <f t="shared" si="320"/>
        <v>#VALUE!</v>
      </c>
      <c r="F3383" s="6" t="e">
        <f t="shared" si="321"/>
        <v>#VALUE!</v>
      </c>
      <c r="H3383" s="6" t="str">
        <f>IFERROR(IF(Table1[[#This Row],[Multi-lens? 1]]="No", 1, IF(Table1[[#This Row],[Multi-lens? 1]]="Dual", 2, IF(Table1[[#This Row],[Multi-lens? 1]]="Quad", 4, ""))),"")</f>
        <v/>
      </c>
      <c r="I3383" s="9" t="str">
        <f>IFERROR(Table1[[#This Row],[Name]],"")</f>
        <v/>
      </c>
      <c r="K3383" s="3" t="str">
        <f t="shared" si="316"/>
        <v/>
      </c>
      <c r="M3383" s="4" t="e">
        <f>IF(Table1[[#This Row],[Import to Gateway Calculator?]]="Yes",IFERROR(Table1[[#This Row],[Streaming Resolution '[MP']]],""),0)</f>
        <v>#VALUE!</v>
      </c>
      <c r="N3383" s="4" t="e">
        <f>IF(Table1[[#This Row],[Import to Gateway Calculator?]]="Yes",IFERROR(Table1[[#This Row],[Recording Resolution '[MP']]],""),0)</f>
        <v>#VALUE!</v>
      </c>
      <c r="O3383" s="4" t="e">
        <f>IF(Table1[[#This Row],[Import to Gateway Calculator?]]="Yes",IFERROR(Table1[[#This Row],[Frame Rate '[FPS'] 1]],""),0)</f>
        <v>#VALUE!</v>
      </c>
      <c r="P3383" s="4" t="e">
        <f>IF(Table1[[#This Row],[Import to Gateway Calculator?]]="Yes",IFERROR(Table1[[#This Row],[Days of Storage 1]],""),0)</f>
        <v>#VALUE!</v>
      </c>
    </row>
    <row r="3384" spans="1:16" x14ac:dyDescent="0.25">
      <c r="A3384" s="5" t="e">
        <f t="shared" si="317"/>
        <v>#VALUE!</v>
      </c>
      <c r="B3384" s="6" t="str">
        <f>IFERROR(IF(Table1[[#This Row],[Multi-lens? 1]]="No", 1, IF(Table1[[#This Row],[Multi-lens? 1]]="Dual", 2, IF(Table1[[#This Row],[Multi-lens? 1]]="Quad", 4, ""))),"")</f>
        <v/>
      </c>
      <c r="C3384" s="6" t="e">
        <f t="shared" si="318"/>
        <v>#VALUE!</v>
      </c>
      <c r="D3384" s="6" t="e">
        <f t="shared" si="319"/>
        <v>#VALUE!</v>
      </c>
      <c r="E3384" s="6" t="e">
        <f t="shared" si="320"/>
        <v>#VALUE!</v>
      </c>
      <c r="F3384" s="6" t="e">
        <f t="shared" si="321"/>
        <v>#VALUE!</v>
      </c>
      <c r="H3384" s="6" t="str">
        <f>IFERROR(IF(Table1[[#This Row],[Multi-lens? 1]]="No", 1, IF(Table1[[#This Row],[Multi-lens? 1]]="Dual", 2, IF(Table1[[#This Row],[Multi-lens? 1]]="Quad", 4, ""))),"")</f>
        <v/>
      </c>
      <c r="I3384" s="9" t="str">
        <f>IFERROR(Table1[[#This Row],[Name]],"")</f>
        <v/>
      </c>
      <c r="K3384" s="3" t="str">
        <f t="shared" si="316"/>
        <v/>
      </c>
      <c r="M3384" s="4" t="e">
        <f>IF(Table1[[#This Row],[Import to Gateway Calculator?]]="Yes",IFERROR(Table1[[#This Row],[Streaming Resolution '[MP']]],""),0)</f>
        <v>#VALUE!</v>
      </c>
      <c r="N3384" s="4" t="e">
        <f>IF(Table1[[#This Row],[Import to Gateway Calculator?]]="Yes",IFERROR(Table1[[#This Row],[Recording Resolution '[MP']]],""),0)</f>
        <v>#VALUE!</v>
      </c>
      <c r="O3384" s="4" t="e">
        <f>IF(Table1[[#This Row],[Import to Gateway Calculator?]]="Yes",IFERROR(Table1[[#This Row],[Frame Rate '[FPS'] 1]],""),0)</f>
        <v>#VALUE!</v>
      </c>
      <c r="P3384" s="4" t="e">
        <f>IF(Table1[[#This Row],[Import to Gateway Calculator?]]="Yes",IFERROR(Table1[[#This Row],[Days of Storage 1]],""),0)</f>
        <v>#VALUE!</v>
      </c>
    </row>
    <row r="3385" spans="1:16" x14ac:dyDescent="0.25">
      <c r="A3385" s="5" t="e">
        <f t="shared" si="317"/>
        <v>#VALUE!</v>
      </c>
      <c r="B3385" s="6" t="str">
        <f>IFERROR(IF(Table1[[#This Row],[Multi-lens? 1]]="No", 1, IF(Table1[[#This Row],[Multi-lens? 1]]="Dual", 2, IF(Table1[[#This Row],[Multi-lens? 1]]="Quad", 4, ""))),"")</f>
        <v/>
      </c>
      <c r="C3385" s="6" t="e">
        <f t="shared" si="318"/>
        <v>#VALUE!</v>
      </c>
      <c r="D3385" s="6" t="e">
        <f t="shared" si="319"/>
        <v>#VALUE!</v>
      </c>
      <c r="E3385" s="6" t="e">
        <f t="shared" si="320"/>
        <v>#VALUE!</v>
      </c>
      <c r="F3385" s="6" t="e">
        <f t="shared" si="321"/>
        <v>#VALUE!</v>
      </c>
      <c r="H3385" s="6" t="str">
        <f>IFERROR(IF(Table1[[#This Row],[Multi-lens? 1]]="No", 1, IF(Table1[[#This Row],[Multi-lens? 1]]="Dual", 2, IF(Table1[[#This Row],[Multi-lens? 1]]="Quad", 4, ""))),"")</f>
        <v/>
      </c>
      <c r="I3385" s="9" t="str">
        <f>IFERROR(Table1[[#This Row],[Name]],"")</f>
        <v/>
      </c>
      <c r="K3385" s="3" t="str">
        <f t="shared" si="316"/>
        <v/>
      </c>
      <c r="M3385" s="4" t="e">
        <f>IF(Table1[[#This Row],[Import to Gateway Calculator?]]="Yes",IFERROR(Table1[[#This Row],[Streaming Resolution '[MP']]],""),0)</f>
        <v>#VALUE!</v>
      </c>
      <c r="N3385" s="4" t="e">
        <f>IF(Table1[[#This Row],[Import to Gateway Calculator?]]="Yes",IFERROR(Table1[[#This Row],[Recording Resolution '[MP']]],""),0)</f>
        <v>#VALUE!</v>
      </c>
      <c r="O3385" s="4" t="e">
        <f>IF(Table1[[#This Row],[Import to Gateway Calculator?]]="Yes",IFERROR(Table1[[#This Row],[Frame Rate '[FPS'] 1]],""),0)</f>
        <v>#VALUE!</v>
      </c>
      <c r="P3385" s="4" t="e">
        <f>IF(Table1[[#This Row],[Import to Gateway Calculator?]]="Yes",IFERROR(Table1[[#This Row],[Days of Storage 1]],""),0)</f>
        <v>#VALUE!</v>
      </c>
    </row>
    <row r="3386" spans="1:16" x14ac:dyDescent="0.25">
      <c r="A3386" s="5" t="e">
        <f t="shared" si="317"/>
        <v>#VALUE!</v>
      </c>
      <c r="B3386" s="6" t="str">
        <f>IFERROR(IF(Table1[[#This Row],[Multi-lens? 1]]="No", 1, IF(Table1[[#This Row],[Multi-lens? 1]]="Dual", 2, IF(Table1[[#This Row],[Multi-lens? 1]]="Quad", 4, ""))),"")</f>
        <v/>
      </c>
      <c r="C3386" s="6" t="e">
        <f t="shared" si="318"/>
        <v>#VALUE!</v>
      </c>
      <c r="D3386" s="6" t="e">
        <f t="shared" si="319"/>
        <v>#VALUE!</v>
      </c>
      <c r="E3386" s="6" t="e">
        <f t="shared" si="320"/>
        <v>#VALUE!</v>
      </c>
      <c r="F3386" s="6" t="e">
        <f t="shared" si="321"/>
        <v>#VALUE!</v>
      </c>
      <c r="H3386" s="6" t="str">
        <f>IFERROR(IF(Table1[[#This Row],[Multi-lens? 1]]="No", 1, IF(Table1[[#This Row],[Multi-lens? 1]]="Dual", 2, IF(Table1[[#This Row],[Multi-lens? 1]]="Quad", 4, ""))),"")</f>
        <v/>
      </c>
      <c r="I3386" s="9" t="str">
        <f>IFERROR(Table1[[#This Row],[Name]],"")</f>
        <v/>
      </c>
      <c r="K3386" s="3" t="str">
        <f t="shared" si="316"/>
        <v/>
      </c>
      <c r="M3386" s="4" t="e">
        <f>IF(Table1[[#This Row],[Import to Gateway Calculator?]]="Yes",IFERROR(Table1[[#This Row],[Streaming Resolution '[MP']]],""),0)</f>
        <v>#VALUE!</v>
      </c>
      <c r="N3386" s="4" t="e">
        <f>IF(Table1[[#This Row],[Import to Gateway Calculator?]]="Yes",IFERROR(Table1[[#This Row],[Recording Resolution '[MP']]],""),0)</f>
        <v>#VALUE!</v>
      </c>
      <c r="O3386" s="4" t="e">
        <f>IF(Table1[[#This Row],[Import to Gateway Calculator?]]="Yes",IFERROR(Table1[[#This Row],[Frame Rate '[FPS'] 1]],""),0)</f>
        <v>#VALUE!</v>
      </c>
      <c r="P3386" s="4" t="e">
        <f>IF(Table1[[#This Row],[Import to Gateway Calculator?]]="Yes",IFERROR(Table1[[#This Row],[Days of Storage 1]],""),0)</f>
        <v>#VALUE!</v>
      </c>
    </row>
    <row r="3387" spans="1:16" x14ac:dyDescent="0.25">
      <c r="A3387" s="5" t="e">
        <f t="shared" si="317"/>
        <v>#VALUE!</v>
      </c>
      <c r="B3387" s="6" t="str">
        <f>IFERROR(IF(Table1[[#This Row],[Multi-lens? 1]]="No", 1, IF(Table1[[#This Row],[Multi-lens? 1]]="Dual", 2, IF(Table1[[#This Row],[Multi-lens? 1]]="Quad", 4, ""))),"")</f>
        <v/>
      </c>
      <c r="C3387" s="6" t="e">
        <f t="shared" si="318"/>
        <v>#VALUE!</v>
      </c>
      <c r="D3387" s="6" t="e">
        <f t="shared" si="319"/>
        <v>#VALUE!</v>
      </c>
      <c r="E3387" s="6" t="e">
        <f t="shared" si="320"/>
        <v>#VALUE!</v>
      </c>
      <c r="F3387" s="6" t="e">
        <f t="shared" si="321"/>
        <v>#VALUE!</v>
      </c>
      <c r="H3387" s="6" t="str">
        <f>IFERROR(IF(Table1[[#This Row],[Multi-lens? 1]]="No", 1, IF(Table1[[#This Row],[Multi-lens? 1]]="Dual", 2, IF(Table1[[#This Row],[Multi-lens? 1]]="Quad", 4, ""))),"")</f>
        <v/>
      </c>
      <c r="I3387" s="9" t="str">
        <f>IFERROR(Table1[[#This Row],[Name]],"")</f>
        <v/>
      </c>
      <c r="K3387" s="3" t="str">
        <f t="shared" si="316"/>
        <v/>
      </c>
      <c r="M3387" s="4" t="e">
        <f>IF(Table1[[#This Row],[Import to Gateway Calculator?]]="Yes",IFERROR(Table1[[#This Row],[Streaming Resolution '[MP']]],""),0)</f>
        <v>#VALUE!</v>
      </c>
      <c r="N3387" s="4" t="e">
        <f>IF(Table1[[#This Row],[Import to Gateway Calculator?]]="Yes",IFERROR(Table1[[#This Row],[Recording Resolution '[MP']]],""),0)</f>
        <v>#VALUE!</v>
      </c>
      <c r="O3387" s="4" t="e">
        <f>IF(Table1[[#This Row],[Import to Gateway Calculator?]]="Yes",IFERROR(Table1[[#This Row],[Frame Rate '[FPS'] 1]],""),0)</f>
        <v>#VALUE!</v>
      </c>
      <c r="P3387" s="4" t="e">
        <f>IF(Table1[[#This Row],[Import to Gateway Calculator?]]="Yes",IFERROR(Table1[[#This Row],[Days of Storage 1]],""),0)</f>
        <v>#VALUE!</v>
      </c>
    </row>
    <row r="3388" spans="1:16" x14ac:dyDescent="0.25">
      <c r="A3388" s="5" t="e">
        <f t="shared" si="317"/>
        <v>#VALUE!</v>
      </c>
      <c r="B3388" s="6" t="str">
        <f>IFERROR(IF(Table1[[#This Row],[Multi-lens? 1]]="No", 1, IF(Table1[[#This Row],[Multi-lens? 1]]="Dual", 2, IF(Table1[[#This Row],[Multi-lens? 1]]="Quad", 4, ""))),"")</f>
        <v/>
      </c>
      <c r="C3388" s="6" t="e">
        <f t="shared" si="318"/>
        <v>#VALUE!</v>
      </c>
      <c r="D3388" s="6" t="e">
        <f t="shared" si="319"/>
        <v>#VALUE!</v>
      </c>
      <c r="E3388" s="6" t="e">
        <f t="shared" si="320"/>
        <v>#VALUE!</v>
      </c>
      <c r="F3388" s="6" t="e">
        <f t="shared" si="321"/>
        <v>#VALUE!</v>
      </c>
      <c r="H3388" s="6" t="str">
        <f>IFERROR(IF(Table1[[#This Row],[Multi-lens? 1]]="No", 1, IF(Table1[[#This Row],[Multi-lens? 1]]="Dual", 2, IF(Table1[[#This Row],[Multi-lens? 1]]="Quad", 4, ""))),"")</f>
        <v/>
      </c>
      <c r="I3388" s="9" t="str">
        <f>IFERROR(Table1[[#This Row],[Name]],"")</f>
        <v/>
      </c>
      <c r="K3388" s="3" t="str">
        <f t="shared" si="316"/>
        <v/>
      </c>
      <c r="M3388" s="4" t="e">
        <f>IF(Table1[[#This Row],[Import to Gateway Calculator?]]="Yes",IFERROR(Table1[[#This Row],[Streaming Resolution '[MP']]],""),0)</f>
        <v>#VALUE!</v>
      </c>
      <c r="N3388" s="4" t="e">
        <f>IF(Table1[[#This Row],[Import to Gateway Calculator?]]="Yes",IFERROR(Table1[[#This Row],[Recording Resolution '[MP']]],""),0)</f>
        <v>#VALUE!</v>
      </c>
      <c r="O3388" s="4" t="e">
        <f>IF(Table1[[#This Row],[Import to Gateway Calculator?]]="Yes",IFERROR(Table1[[#This Row],[Frame Rate '[FPS'] 1]],""),0)</f>
        <v>#VALUE!</v>
      </c>
      <c r="P3388" s="4" t="e">
        <f>IF(Table1[[#This Row],[Import to Gateway Calculator?]]="Yes",IFERROR(Table1[[#This Row],[Days of Storage 1]],""),0)</f>
        <v>#VALUE!</v>
      </c>
    </row>
    <row r="3389" spans="1:16" x14ac:dyDescent="0.25">
      <c r="A3389" s="5" t="e">
        <f t="shared" si="317"/>
        <v>#VALUE!</v>
      </c>
      <c r="B3389" s="6" t="str">
        <f>IFERROR(IF(Table1[[#This Row],[Multi-lens? 1]]="No", 1, IF(Table1[[#This Row],[Multi-lens? 1]]="Dual", 2, IF(Table1[[#This Row],[Multi-lens? 1]]="Quad", 4, ""))),"")</f>
        <v/>
      </c>
      <c r="C3389" s="6" t="e">
        <f t="shared" si="318"/>
        <v>#VALUE!</v>
      </c>
      <c r="D3389" s="6" t="e">
        <f t="shared" si="319"/>
        <v>#VALUE!</v>
      </c>
      <c r="E3389" s="6" t="e">
        <f t="shared" si="320"/>
        <v>#VALUE!</v>
      </c>
      <c r="F3389" s="6" t="e">
        <f t="shared" si="321"/>
        <v>#VALUE!</v>
      </c>
      <c r="H3389" s="6" t="str">
        <f>IFERROR(IF(Table1[[#This Row],[Multi-lens? 1]]="No", 1, IF(Table1[[#This Row],[Multi-lens? 1]]="Dual", 2, IF(Table1[[#This Row],[Multi-lens? 1]]="Quad", 4, ""))),"")</f>
        <v/>
      </c>
      <c r="I3389" s="9" t="str">
        <f>IFERROR(Table1[[#This Row],[Name]],"")</f>
        <v/>
      </c>
      <c r="K3389" s="3" t="str">
        <f t="shared" si="316"/>
        <v/>
      </c>
      <c r="M3389" s="4" t="e">
        <f>IF(Table1[[#This Row],[Import to Gateway Calculator?]]="Yes",IFERROR(Table1[[#This Row],[Streaming Resolution '[MP']]],""),0)</f>
        <v>#VALUE!</v>
      </c>
      <c r="N3389" s="4" t="e">
        <f>IF(Table1[[#This Row],[Import to Gateway Calculator?]]="Yes",IFERROR(Table1[[#This Row],[Recording Resolution '[MP']]],""),0)</f>
        <v>#VALUE!</v>
      </c>
      <c r="O3389" s="4" t="e">
        <f>IF(Table1[[#This Row],[Import to Gateway Calculator?]]="Yes",IFERROR(Table1[[#This Row],[Frame Rate '[FPS'] 1]],""),0)</f>
        <v>#VALUE!</v>
      </c>
      <c r="P3389" s="4" t="e">
        <f>IF(Table1[[#This Row],[Import to Gateway Calculator?]]="Yes",IFERROR(Table1[[#This Row],[Days of Storage 1]],""),0)</f>
        <v>#VALUE!</v>
      </c>
    </row>
    <row r="3390" spans="1:16" x14ac:dyDescent="0.25">
      <c r="A3390" s="5" t="e">
        <f t="shared" si="317"/>
        <v>#VALUE!</v>
      </c>
      <c r="B3390" s="6" t="str">
        <f>IFERROR(IF(Table1[[#This Row],[Multi-lens? 1]]="No", 1, IF(Table1[[#This Row],[Multi-lens? 1]]="Dual", 2, IF(Table1[[#This Row],[Multi-lens? 1]]="Quad", 4, ""))),"")</f>
        <v/>
      </c>
      <c r="C3390" s="6" t="e">
        <f t="shared" si="318"/>
        <v>#VALUE!</v>
      </c>
      <c r="D3390" s="6" t="e">
        <f t="shared" si="319"/>
        <v>#VALUE!</v>
      </c>
      <c r="E3390" s="6" t="e">
        <f t="shared" si="320"/>
        <v>#VALUE!</v>
      </c>
      <c r="F3390" s="6" t="e">
        <f t="shared" si="321"/>
        <v>#VALUE!</v>
      </c>
      <c r="H3390" s="6" t="str">
        <f>IFERROR(IF(Table1[[#This Row],[Multi-lens? 1]]="No", 1, IF(Table1[[#This Row],[Multi-lens? 1]]="Dual", 2, IF(Table1[[#This Row],[Multi-lens? 1]]="Quad", 4, ""))),"")</f>
        <v/>
      </c>
      <c r="I3390" s="9" t="str">
        <f>IFERROR(Table1[[#This Row],[Name]],"")</f>
        <v/>
      </c>
      <c r="K3390" s="3" t="str">
        <f t="shared" si="316"/>
        <v/>
      </c>
      <c r="M3390" s="4" t="e">
        <f>IF(Table1[[#This Row],[Import to Gateway Calculator?]]="Yes",IFERROR(Table1[[#This Row],[Streaming Resolution '[MP']]],""),0)</f>
        <v>#VALUE!</v>
      </c>
      <c r="N3390" s="4" t="e">
        <f>IF(Table1[[#This Row],[Import to Gateway Calculator?]]="Yes",IFERROR(Table1[[#This Row],[Recording Resolution '[MP']]],""),0)</f>
        <v>#VALUE!</v>
      </c>
      <c r="O3390" s="4" t="e">
        <f>IF(Table1[[#This Row],[Import to Gateway Calculator?]]="Yes",IFERROR(Table1[[#This Row],[Frame Rate '[FPS'] 1]],""),0)</f>
        <v>#VALUE!</v>
      </c>
      <c r="P3390" s="4" t="e">
        <f>IF(Table1[[#This Row],[Import to Gateway Calculator?]]="Yes",IFERROR(Table1[[#This Row],[Days of Storage 1]],""),0)</f>
        <v>#VALUE!</v>
      </c>
    </row>
    <row r="3391" spans="1:16" x14ac:dyDescent="0.25">
      <c r="A3391" s="5" t="e">
        <f t="shared" si="317"/>
        <v>#VALUE!</v>
      </c>
      <c r="B3391" s="6" t="str">
        <f>IFERROR(IF(Table1[[#This Row],[Multi-lens? 1]]="No", 1, IF(Table1[[#This Row],[Multi-lens? 1]]="Dual", 2, IF(Table1[[#This Row],[Multi-lens? 1]]="Quad", 4, ""))),"")</f>
        <v/>
      </c>
      <c r="C3391" s="6" t="e">
        <f t="shared" si="318"/>
        <v>#VALUE!</v>
      </c>
      <c r="D3391" s="6" t="e">
        <f t="shared" si="319"/>
        <v>#VALUE!</v>
      </c>
      <c r="E3391" s="6" t="e">
        <f t="shared" si="320"/>
        <v>#VALUE!</v>
      </c>
      <c r="F3391" s="6" t="e">
        <f t="shared" si="321"/>
        <v>#VALUE!</v>
      </c>
      <c r="H3391" s="6" t="str">
        <f>IFERROR(IF(Table1[[#This Row],[Multi-lens? 1]]="No", 1, IF(Table1[[#This Row],[Multi-lens? 1]]="Dual", 2, IF(Table1[[#This Row],[Multi-lens? 1]]="Quad", 4, ""))),"")</f>
        <v/>
      </c>
      <c r="I3391" s="9" t="str">
        <f>IFERROR(Table1[[#This Row],[Name]],"")</f>
        <v/>
      </c>
      <c r="K3391" s="3" t="str">
        <f t="shared" si="316"/>
        <v/>
      </c>
      <c r="M3391" s="4" t="e">
        <f>IF(Table1[[#This Row],[Import to Gateway Calculator?]]="Yes",IFERROR(Table1[[#This Row],[Streaming Resolution '[MP']]],""),0)</f>
        <v>#VALUE!</v>
      </c>
      <c r="N3391" s="4" t="e">
        <f>IF(Table1[[#This Row],[Import to Gateway Calculator?]]="Yes",IFERROR(Table1[[#This Row],[Recording Resolution '[MP']]],""),0)</f>
        <v>#VALUE!</v>
      </c>
      <c r="O3391" s="4" t="e">
        <f>IF(Table1[[#This Row],[Import to Gateway Calculator?]]="Yes",IFERROR(Table1[[#This Row],[Frame Rate '[FPS'] 1]],""),0)</f>
        <v>#VALUE!</v>
      </c>
      <c r="P3391" s="4" t="e">
        <f>IF(Table1[[#This Row],[Import to Gateway Calculator?]]="Yes",IFERROR(Table1[[#This Row],[Days of Storage 1]],""),0)</f>
        <v>#VALUE!</v>
      </c>
    </row>
    <row r="3392" spans="1:16" x14ac:dyDescent="0.25">
      <c r="A3392" s="5" t="e">
        <f t="shared" si="317"/>
        <v>#VALUE!</v>
      </c>
      <c r="B3392" s="6" t="str">
        <f>IFERROR(IF(Table1[[#This Row],[Multi-lens? 1]]="No", 1, IF(Table1[[#This Row],[Multi-lens? 1]]="Dual", 2, IF(Table1[[#This Row],[Multi-lens? 1]]="Quad", 4, ""))),"")</f>
        <v/>
      </c>
      <c r="C3392" s="6" t="e">
        <f t="shared" si="318"/>
        <v>#VALUE!</v>
      </c>
      <c r="D3392" s="6" t="e">
        <f t="shared" si="319"/>
        <v>#VALUE!</v>
      </c>
      <c r="E3392" s="6" t="e">
        <f t="shared" si="320"/>
        <v>#VALUE!</v>
      </c>
      <c r="F3392" s="6" t="e">
        <f t="shared" si="321"/>
        <v>#VALUE!</v>
      </c>
      <c r="H3392" s="6" t="str">
        <f>IFERROR(IF(Table1[[#This Row],[Multi-lens? 1]]="No", 1, IF(Table1[[#This Row],[Multi-lens? 1]]="Dual", 2, IF(Table1[[#This Row],[Multi-lens? 1]]="Quad", 4, ""))),"")</f>
        <v/>
      </c>
      <c r="I3392" s="9" t="str">
        <f>IFERROR(Table1[[#This Row],[Name]],"")</f>
        <v/>
      </c>
      <c r="K3392" s="3" t="str">
        <f t="shared" si="316"/>
        <v/>
      </c>
      <c r="M3392" s="4" t="e">
        <f>IF(Table1[[#This Row],[Import to Gateway Calculator?]]="Yes",IFERROR(Table1[[#This Row],[Streaming Resolution '[MP']]],""),0)</f>
        <v>#VALUE!</v>
      </c>
      <c r="N3392" s="4" t="e">
        <f>IF(Table1[[#This Row],[Import to Gateway Calculator?]]="Yes",IFERROR(Table1[[#This Row],[Recording Resolution '[MP']]],""),0)</f>
        <v>#VALUE!</v>
      </c>
      <c r="O3392" s="4" t="e">
        <f>IF(Table1[[#This Row],[Import to Gateway Calculator?]]="Yes",IFERROR(Table1[[#This Row],[Frame Rate '[FPS'] 1]],""),0)</f>
        <v>#VALUE!</v>
      </c>
      <c r="P3392" s="4" t="e">
        <f>IF(Table1[[#This Row],[Import to Gateway Calculator?]]="Yes",IFERROR(Table1[[#This Row],[Days of Storage 1]],""),0)</f>
        <v>#VALUE!</v>
      </c>
    </row>
    <row r="3393" spans="1:16" x14ac:dyDescent="0.25">
      <c r="A3393" s="5" t="e">
        <f t="shared" si="317"/>
        <v>#VALUE!</v>
      </c>
      <c r="B3393" s="6" t="str">
        <f>IFERROR(IF(Table1[[#This Row],[Multi-lens? 1]]="No", 1, IF(Table1[[#This Row],[Multi-lens? 1]]="Dual", 2, IF(Table1[[#This Row],[Multi-lens? 1]]="Quad", 4, ""))),"")</f>
        <v/>
      </c>
      <c r="C3393" s="6" t="e">
        <f t="shared" si="318"/>
        <v>#VALUE!</v>
      </c>
      <c r="D3393" s="6" t="e">
        <f t="shared" si="319"/>
        <v>#VALUE!</v>
      </c>
      <c r="E3393" s="6" t="e">
        <f t="shared" si="320"/>
        <v>#VALUE!</v>
      </c>
      <c r="F3393" s="6" t="e">
        <f t="shared" si="321"/>
        <v>#VALUE!</v>
      </c>
      <c r="H3393" s="6" t="str">
        <f>IFERROR(IF(Table1[[#This Row],[Multi-lens? 1]]="No", 1, IF(Table1[[#This Row],[Multi-lens? 1]]="Dual", 2, IF(Table1[[#This Row],[Multi-lens? 1]]="Quad", 4, ""))),"")</f>
        <v/>
      </c>
      <c r="I3393" s="9" t="str">
        <f>IFERROR(Table1[[#This Row],[Name]],"")</f>
        <v/>
      </c>
      <c r="K3393" s="3" t="str">
        <f t="shared" si="316"/>
        <v/>
      </c>
      <c r="M3393" s="4" t="e">
        <f>IF(Table1[[#This Row],[Import to Gateway Calculator?]]="Yes",IFERROR(Table1[[#This Row],[Streaming Resolution '[MP']]],""),0)</f>
        <v>#VALUE!</v>
      </c>
      <c r="N3393" s="4" t="e">
        <f>IF(Table1[[#This Row],[Import to Gateway Calculator?]]="Yes",IFERROR(Table1[[#This Row],[Recording Resolution '[MP']]],""),0)</f>
        <v>#VALUE!</v>
      </c>
      <c r="O3393" s="4" t="e">
        <f>IF(Table1[[#This Row],[Import to Gateway Calculator?]]="Yes",IFERROR(Table1[[#This Row],[Frame Rate '[FPS'] 1]],""),0)</f>
        <v>#VALUE!</v>
      </c>
      <c r="P3393" s="4" t="e">
        <f>IF(Table1[[#This Row],[Import to Gateway Calculator?]]="Yes",IFERROR(Table1[[#This Row],[Days of Storage 1]],""),0)</f>
        <v>#VALUE!</v>
      </c>
    </row>
    <row r="3394" spans="1:16" x14ac:dyDescent="0.25">
      <c r="A3394" s="5" t="e">
        <f t="shared" si="317"/>
        <v>#VALUE!</v>
      </c>
      <c r="B3394" s="6" t="str">
        <f>IFERROR(IF(Table1[[#This Row],[Multi-lens? 1]]="No", 1, IF(Table1[[#This Row],[Multi-lens? 1]]="Dual", 2, IF(Table1[[#This Row],[Multi-lens? 1]]="Quad", 4, ""))),"")</f>
        <v/>
      </c>
      <c r="C3394" s="6" t="e">
        <f t="shared" si="318"/>
        <v>#VALUE!</v>
      </c>
      <c r="D3394" s="6" t="e">
        <f t="shared" si="319"/>
        <v>#VALUE!</v>
      </c>
      <c r="E3394" s="6" t="e">
        <f t="shared" si="320"/>
        <v>#VALUE!</v>
      </c>
      <c r="F3394" s="6" t="e">
        <f t="shared" si="321"/>
        <v>#VALUE!</v>
      </c>
      <c r="H3394" s="6" t="str">
        <f>IFERROR(IF(Table1[[#This Row],[Multi-lens? 1]]="No", 1, IF(Table1[[#This Row],[Multi-lens? 1]]="Dual", 2, IF(Table1[[#This Row],[Multi-lens? 1]]="Quad", 4, ""))),"")</f>
        <v/>
      </c>
      <c r="I3394" s="9" t="str">
        <f>IFERROR(Table1[[#This Row],[Name]],"")</f>
        <v/>
      </c>
      <c r="K3394" s="3" t="str">
        <f t="shared" si="316"/>
        <v/>
      </c>
      <c r="M3394" s="4" t="e">
        <f>IF(Table1[[#This Row],[Import to Gateway Calculator?]]="Yes",IFERROR(Table1[[#This Row],[Streaming Resolution '[MP']]],""),0)</f>
        <v>#VALUE!</v>
      </c>
      <c r="N3394" s="4" t="e">
        <f>IF(Table1[[#This Row],[Import to Gateway Calculator?]]="Yes",IFERROR(Table1[[#This Row],[Recording Resolution '[MP']]],""),0)</f>
        <v>#VALUE!</v>
      </c>
      <c r="O3394" s="4" t="e">
        <f>IF(Table1[[#This Row],[Import to Gateway Calculator?]]="Yes",IFERROR(Table1[[#This Row],[Frame Rate '[FPS'] 1]],""),0)</f>
        <v>#VALUE!</v>
      </c>
      <c r="P3394" s="4" t="e">
        <f>IF(Table1[[#This Row],[Import to Gateway Calculator?]]="Yes",IFERROR(Table1[[#This Row],[Days of Storage 1]],""),0)</f>
        <v>#VALUE!</v>
      </c>
    </row>
    <row r="3395" spans="1:16" x14ac:dyDescent="0.25">
      <c r="A3395" s="5" t="e">
        <f t="shared" si="317"/>
        <v>#VALUE!</v>
      </c>
      <c r="B3395" s="6" t="str">
        <f>IFERROR(IF(Table1[[#This Row],[Multi-lens? 1]]="No", 1, IF(Table1[[#This Row],[Multi-lens? 1]]="Dual", 2, IF(Table1[[#This Row],[Multi-lens? 1]]="Quad", 4, ""))),"")</f>
        <v/>
      </c>
      <c r="C3395" s="6" t="e">
        <f t="shared" si="318"/>
        <v>#VALUE!</v>
      </c>
      <c r="D3395" s="6" t="e">
        <f t="shared" si="319"/>
        <v>#VALUE!</v>
      </c>
      <c r="E3395" s="6" t="e">
        <f t="shared" si="320"/>
        <v>#VALUE!</v>
      </c>
      <c r="F3395" s="6" t="e">
        <f t="shared" si="321"/>
        <v>#VALUE!</v>
      </c>
      <c r="H3395" s="6" t="str">
        <f>IFERROR(IF(Table1[[#This Row],[Multi-lens? 1]]="No", 1, IF(Table1[[#This Row],[Multi-lens? 1]]="Dual", 2, IF(Table1[[#This Row],[Multi-lens? 1]]="Quad", 4, ""))),"")</f>
        <v/>
      </c>
      <c r="I3395" s="9" t="str">
        <f>IFERROR(Table1[[#This Row],[Name]],"")</f>
        <v/>
      </c>
      <c r="K3395" s="3" t="str">
        <f t="shared" ref="K3395:K3458" si="322">IFERROR(IF(I3395=0,"",I3395),"")</f>
        <v/>
      </c>
      <c r="M3395" s="4" t="e">
        <f>IF(Table1[[#This Row],[Import to Gateway Calculator?]]="Yes",IFERROR(Table1[[#This Row],[Streaming Resolution '[MP']]],""),0)</f>
        <v>#VALUE!</v>
      </c>
      <c r="N3395" s="4" t="e">
        <f>IF(Table1[[#This Row],[Import to Gateway Calculator?]]="Yes",IFERROR(Table1[[#This Row],[Recording Resolution '[MP']]],""),0)</f>
        <v>#VALUE!</v>
      </c>
      <c r="O3395" s="4" t="e">
        <f>IF(Table1[[#This Row],[Import to Gateway Calculator?]]="Yes",IFERROR(Table1[[#This Row],[Frame Rate '[FPS'] 1]],""),0)</f>
        <v>#VALUE!</v>
      </c>
      <c r="P3395" s="4" t="e">
        <f>IF(Table1[[#This Row],[Import to Gateway Calculator?]]="Yes",IFERROR(Table1[[#This Row],[Days of Storage 1]],""),0)</f>
        <v>#VALUE!</v>
      </c>
    </row>
    <row r="3396" spans="1:16" x14ac:dyDescent="0.25">
      <c r="A3396" s="5" t="e">
        <f t="shared" si="317"/>
        <v>#VALUE!</v>
      </c>
      <c r="B3396" s="6" t="str">
        <f>IFERROR(IF(Table1[[#This Row],[Multi-lens? 1]]="No", 1, IF(Table1[[#This Row],[Multi-lens? 1]]="Dual", 2, IF(Table1[[#This Row],[Multi-lens? 1]]="Quad", 4, ""))),"")</f>
        <v/>
      </c>
      <c r="C3396" s="6" t="e">
        <f t="shared" si="318"/>
        <v>#VALUE!</v>
      </c>
      <c r="D3396" s="6" t="e">
        <f t="shared" si="319"/>
        <v>#VALUE!</v>
      </c>
      <c r="E3396" s="6" t="e">
        <f t="shared" si="320"/>
        <v>#VALUE!</v>
      </c>
      <c r="F3396" s="6" t="e">
        <f t="shared" si="321"/>
        <v>#VALUE!</v>
      </c>
      <c r="H3396" s="6" t="str">
        <f>IFERROR(IF(Table1[[#This Row],[Multi-lens? 1]]="No", 1, IF(Table1[[#This Row],[Multi-lens? 1]]="Dual", 2, IF(Table1[[#This Row],[Multi-lens? 1]]="Quad", 4, ""))),"")</f>
        <v/>
      </c>
      <c r="I3396" s="9" t="str">
        <f>IFERROR(Table1[[#This Row],[Name]],"")</f>
        <v/>
      </c>
      <c r="K3396" s="3" t="str">
        <f t="shared" si="322"/>
        <v/>
      </c>
      <c r="M3396" s="4" t="e">
        <f>IF(Table1[[#This Row],[Import to Gateway Calculator?]]="Yes",IFERROR(Table1[[#This Row],[Streaming Resolution '[MP']]],""),0)</f>
        <v>#VALUE!</v>
      </c>
      <c r="N3396" s="4" t="e">
        <f>IF(Table1[[#This Row],[Import to Gateway Calculator?]]="Yes",IFERROR(Table1[[#This Row],[Recording Resolution '[MP']]],""),0)</f>
        <v>#VALUE!</v>
      </c>
      <c r="O3396" s="4" t="e">
        <f>IF(Table1[[#This Row],[Import to Gateway Calculator?]]="Yes",IFERROR(Table1[[#This Row],[Frame Rate '[FPS'] 1]],""),0)</f>
        <v>#VALUE!</v>
      </c>
      <c r="P3396" s="4" t="e">
        <f>IF(Table1[[#This Row],[Import to Gateway Calculator?]]="Yes",IFERROR(Table1[[#This Row],[Days of Storage 1]],""),0)</f>
        <v>#VALUE!</v>
      </c>
    </row>
    <row r="3397" spans="1:16" x14ac:dyDescent="0.25">
      <c r="A3397" s="5" t="e">
        <f t="shared" si="317"/>
        <v>#VALUE!</v>
      </c>
      <c r="B3397" s="6" t="str">
        <f>IFERROR(IF(Table1[[#This Row],[Multi-lens? 1]]="No", 1, IF(Table1[[#This Row],[Multi-lens? 1]]="Dual", 2, IF(Table1[[#This Row],[Multi-lens? 1]]="Quad", 4, ""))),"")</f>
        <v/>
      </c>
      <c r="C3397" s="6" t="e">
        <f t="shared" si="318"/>
        <v>#VALUE!</v>
      </c>
      <c r="D3397" s="6" t="e">
        <f t="shared" si="319"/>
        <v>#VALUE!</v>
      </c>
      <c r="E3397" s="6" t="e">
        <f t="shared" si="320"/>
        <v>#VALUE!</v>
      </c>
      <c r="F3397" s="6" t="e">
        <f t="shared" si="321"/>
        <v>#VALUE!</v>
      </c>
      <c r="H3397" s="6" t="str">
        <f>IFERROR(IF(Table1[[#This Row],[Multi-lens? 1]]="No", 1, IF(Table1[[#This Row],[Multi-lens? 1]]="Dual", 2, IF(Table1[[#This Row],[Multi-lens? 1]]="Quad", 4, ""))),"")</f>
        <v/>
      </c>
      <c r="I3397" s="9" t="str">
        <f>IFERROR(Table1[[#This Row],[Name]],"")</f>
        <v/>
      </c>
      <c r="K3397" s="3" t="str">
        <f t="shared" si="322"/>
        <v/>
      </c>
      <c r="M3397" s="4" t="e">
        <f>IF(Table1[[#This Row],[Import to Gateway Calculator?]]="Yes",IFERROR(Table1[[#This Row],[Streaming Resolution '[MP']]],""),0)</f>
        <v>#VALUE!</v>
      </c>
      <c r="N3397" s="4" t="e">
        <f>IF(Table1[[#This Row],[Import to Gateway Calculator?]]="Yes",IFERROR(Table1[[#This Row],[Recording Resolution '[MP']]],""),0)</f>
        <v>#VALUE!</v>
      </c>
      <c r="O3397" s="4" t="e">
        <f>IF(Table1[[#This Row],[Import to Gateway Calculator?]]="Yes",IFERROR(Table1[[#This Row],[Frame Rate '[FPS'] 1]],""),0)</f>
        <v>#VALUE!</v>
      </c>
      <c r="P3397" s="4" t="e">
        <f>IF(Table1[[#This Row],[Import to Gateway Calculator?]]="Yes",IFERROR(Table1[[#This Row],[Days of Storage 1]],""),0)</f>
        <v>#VALUE!</v>
      </c>
    </row>
    <row r="3398" spans="1:16" x14ac:dyDescent="0.25">
      <c r="A3398" s="5" t="e">
        <f t="shared" si="317"/>
        <v>#VALUE!</v>
      </c>
      <c r="B3398" s="6" t="str">
        <f>IFERROR(IF(Table1[[#This Row],[Multi-lens? 1]]="No", 1, IF(Table1[[#This Row],[Multi-lens? 1]]="Dual", 2, IF(Table1[[#This Row],[Multi-lens? 1]]="Quad", 4, ""))),"")</f>
        <v/>
      </c>
      <c r="C3398" s="6" t="e">
        <f t="shared" si="318"/>
        <v>#VALUE!</v>
      </c>
      <c r="D3398" s="6" t="e">
        <f t="shared" si="319"/>
        <v>#VALUE!</v>
      </c>
      <c r="E3398" s="6" t="e">
        <f t="shared" si="320"/>
        <v>#VALUE!</v>
      </c>
      <c r="F3398" s="6" t="e">
        <f t="shared" si="321"/>
        <v>#VALUE!</v>
      </c>
      <c r="H3398" s="6" t="str">
        <f>IFERROR(IF(Table1[[#This Row],[Multi-lens? 1]]="No", 1, IF(Table1[[#This Row],[Multi-lens? 1]]="Dual", 2, IF(Table1[[#This Row],[Multi-lens? 1]]="Quad", 4, ""))),"")</f>
        <v/>
      </c>
      <c r="I3398" s="9" t="str">
        <f>IFERROR(Table1[[#This Row],[Name]],"")</f>
        <v/>
      </c>
      <c r="K3398" s="3" t="str">
        <f t="shared" si="322"/>
        <v/>
      </c>
      <c r="M3398" s="4" t="e">
        <f>IF(Table1[[#This Row],[Import to Gateway Calculator?]]="Yes",IFERROR(Table1[[#This Row],[Streaming Resolution '[MP']]],""),0)</f>
        <v>#VALUE!</v>
      </c>
      <c r="N3398" s="4" t="e">
        <f>IF(Table1[[#This Row],[Import to Gateway Calculator?]]="Yes",IFERROR(Table1[[#This Row],[Recording Resolution '[MP']]],""),0)</f>
        <v>#VALUE!</v>
      </c>
      <c r="O3398" s="4" t="e">
        <f>IF(Table1[[#This Row],[Import to Gateway Calculator?]]="Yes",IFERROR(Table1[[#This Row],[Frame Rate '[FPS'] 1]],""),0)</f>
        <v>#VALUE!</v>
      </c>
      <c r="P3398" s="4" t="e">
        <f>IF(Table1[[#This Row],[Import to Gateway Calculator?]]="Yes",IFERROR(Table1[[#This Row],[Days of Storage 1]],""),0)</f>
        <v>#VALUE!</v>
      </c>
    </row>
    <row r="3399" spans="1:16" x14ac:dyDescent="0.25">
      <c r="A3399" s="5" t="e">
        <f t="shared" ref="A3399:A3462" si="323">IF(D3399=0,"",K3399)</f>
        <v>#VALUE!</v>
      </c>
      <c r="B3399" s="6" t="str">
        <f>IFERROR(IF(Table1[[#This Row],[Multi-lens? 1]]="No", 1, IF(Table1[[#This Row],[Multi-lens? 1]]="Dual", 2, IF(Table1[[#This Row],[Multi-lens? 1]]="Quad", 4, ""))),"")</f>
        <v/>
      </c>
      <c r="C3399" s="6" t="e">
        <f t="shared" ref="C3399:C3462" si="324">M3399</f>
        <v>#VALUE!</v>
      </c>
      <c r="D3399" s="6" t="e">
        <f t="shared" ref="D3399:D3462" si="325">N3399</f>
        <v>#VALUE!</v>
      </c>
      <c r="E3399" s="6" t="e">
        <f t="shared" ref="E3399:E3462" si="326">O3399</f>
        <v>#VALUE!</v>
      </c>
      <c r="F3399" s="6" t="e">
        <f t="shared" ref="F3399:F3462" si="327">P3399</f>
        <v>#VALUE!</v>
      </c>
      <c r="H3399" s="6" t="str">
        <f>IFERROR(IF(Table1[[#This Row],[Multi-lens? 1]]="No", 1, IF(Table1[[#This Row],[Multi-lens? 1]]="Dual", 2, IF(Table1[[#This Row],[Multi-lens? 1]]="Quad", 4, ""))),"")</f>
        <v/>
      </c>
      <c r="I3399" s="9" t="str">
        <f>IFERROR(Table1[[#This Row],[Name]],"")</f>
        <v/>
      </c>
      <c r="K3399" s="3" t="str">
        <f t="shared" si="322"/>
        <v/>
      </c>
      <c r="M3399" s="4" t="e">
        <f>IF(Table1[[#This Row],[Import to Gateway Calculator?]]="Yes",IFERROR(Table1[[#This Row],[Streaming Resolution '[MP']]],""),0)</f>
        <v>#VALUE!</v>
      </c>
      <c r="N3399" s="4" t="e">
        <f>IF(Table1[[#This Row],[Import to Gateway Calculator?]]="Yes",IFERROR(Table1[[#This Row],[Recording Resolution '[MP']]],""),0)</f>
        <v>#VALUE!</v>
      </c>
      <c r="O3399" s="4" t="e">
        <f>IF(Table1[[#This Row],[Import to Gateway Calculator?]]="Yes",IFERROR(Table1[[#This Row],[Frame Rate '[FPS'] 1]],""),0)</f>
        <v>#VALUE!</v>
      </c>
      <c r="P3399" s="4" t="e">
        <f>IF(Table1[[#This Row],[Import to Gateway Calculator?]]="Yes",IFERROR(Table1[[#This Row],[Days of Storage 1]],""),0)</f>
        <v>#VALUE!</v>
      </c>
    </row>
    <row r="3400" spans="1:16" x14ac:dyDescent="0.25">
      <c r="A3400" s="5" t="e">
        <f t="shared" si="323"/>
        <v>#VALUE!</v>
      </c>
      <c r="B3400" s="6" t="str">
        <f>IFERROR(IF(Table1[[#This Row],[Multi-lens? 1]]="No", 1, IF(Table1[[#This Row],[Multi-lens? 1]]="Dual", 2, IF(Table1[[#This Row],[Multi-lens? 1]]="Quad", 4, ""))),"")</f>
        <v/>
      </c>
      <c r="C3400" s="6" t="e">
        <f t="shared" si="324"/>
        <v>#VALUE!</v>
      </c>
      <c r="D3400" s="6" t="e">
        <f t="shared" si="325"/>
        <v>#VALUE!</v>
      </c>
      <c r="E3400" s="6" t="e">
        <f t="shared" si="326"/>
        <v>#VALUE!</v>
      </c>
      <c r="F3400" s="6" t="e">
        <f t="shared" si="327"/>
        <v>#VALUE!</v>
      </c>
      <c r="H3400" s="6" t="str">
        <f>IFERROR(IF(Table1[[#This Row],[Multi-lens? 1]]="No", 1, IF(Table1[[#This Row],[Multi-lens? 1]]="Dual", 2, IF(Table1[[#This Row],[Multi-lens? 1]]="Quad", 4, ""))),"")</f>
        <v/>
      </c>
      <c r="I3400" s="9" t="str">
        <f>IFERROR(Table1[[#This Row],[Name]],"")</f>
        <v/>
      </c>
      <c r="K3400" s="3" t="str">
        <f t="shared" si="322"/>
        <v/>
      </c>
      <c r="M3400" s="4" t="e">
        <f>IF(Table1[[#This Row],[Import to Gateway Calculator?]]="Yes",IFERROR(Table1[[#This Row],[Streaming Resolution '[MP']]],""),0)</f>
        <v>#VALUE!</v>
      </c>
      <c r="N3400" s="4" t="e">
        <f>IF(Table1[[#This Row],[Import to Gateway Calculator?]]="Yes",IFERROR(Table1[[#This Row],[Recording Resolution '[MP']]],""),0)</f>
        <v>#VALUE!</v>
      </c>
      <c r="O3400" s="4" t="e">
        <f>IF(Table1[[#This Row],[Import to Gateway Calculator?]]="Yes",IFERROR(Table1[[#This Row],[Frame Rate '[FPS'] 1]],""),0)</f>
        <v>#VALUE!</v>
      </c>
      <c r="P3400" s="4" t="e">
        <f>IF(Table1[[#This Row],[Import to Gateway Calculator?]]="Yes",IFERROR(Table1[[#This Row],[Days of Storage 1]],""),0)</f>
        <v>#VALUE!</v>
      </c>
    </row>
    <row r="3401" spans="1:16" x14ac:dyDescent="0.25">
      <c r="A3401" s="5" t="e">
        <f t="shared" si="323"/>
        <v>#VALUE!</v>
      </c>
      <c r="B3401" s="6" t="str">
        <f>IFERROR(IF(Table1[[#This Row],[Multi-lens? 1]]="No", 1, IF(Table1[[#This Row],[Multi-lens? 1]]="Dual", 2, IF(Table1[[#This Row],[Multi-lens? 1]]="Quad", 4, ""))),"")</f>
        <v/>
      </c>
      <c r="C3401" s="6" t="e">
        <f t="shared" si="324"/>
        <v>#VALUE!</v>
      </c>
      <c r="D3401" s="6" t="e">
        <f t="shared" si="325"/>
        <v>#VALUE!</v>
      </c>
      <c r="E3401" s="6" t="e">
        <f t="shared" si="326"/>
        <v>#VALUE!</v>
      </c>
      <c r="F3401" s="6" t="e">
        <f t="shared" si="327"/>
        <v>#VALUE!</v>
      </c>
      <c r="H3401" s="6" t="str">
        <f>IFERROR(IF(Table1[[#This Row],[Multi-lens? 1]]="No", 1, IF(Table1[[#This Row],[Multi-lens? 1]]="Dual", 2, IF(Table1[[#This Row],[Multi-lens? 1]]="Quad", 4, ""))),"")</f>
        <v/>
      </c>
      <c r="I3401" s="9" t="str">
        <f>IFERROR(Table1[[#This Row],[Name]],"")</f>
        <v/>
      </c>
      <c r="K3401" s="3" t="str">
        <f t="shared" si="322"/>
        <v/>
      </c>
      <c r="M3401" s="4" t="e">
        <f>IF(Table1[[#This Row],[Import to Gateway Calculator?]]="Yes",IFERROR(Table1[[#This Row],[Streaming Resolution '[MP']]],""),0)</f>
        <v>#VALUE!</v>
      </c>
      <c r="N3401" s="4" t="e">
        <f>IF(Table1[[#This Row],[Import to Gateway Calculator?]]="Yes",IFERROR(Table1[[#This Row],[Recording Resolution '[MP']]],""),0)</f>
        <v>#VALUE!</v>
      </c>
      <c r="O3401" s="4" t="e">
        <f>IF(Table1[[#This Row],[Import to Gateway Calculator?]]="Yes",IFERROR(Table1[[#This Row],[Frame Rate '[FPS'] 1]],""),0)</f>
        <v>#VALUE!</v>
      </c>
      <c r="P3401" s="4" t="e">
        <f>IF(Table1[[#This Row],[Import to Gateway Calculator?]]="Yes",IFERROR(Table1[[#This Row],[Days of Storage 1]],""),0)</f>
        <v>#VALUE!</v>
      </c>
    </row>
    <row r="3402" spans="1:16" x14ac:dyDescent="0.25">
      <c r="A3402" s="5" t="e">
        <f t="shared" si="323"/>
        <v>#VALUE!</v>
      </c>
      <c r="B3402" s="6" t="str">
        <f>IFERROR(IF(Table1[[#This Row],[Multi-lens? 1]]="No", 1, IF(Table1[[#This Row],[Multi-lens? 1]]="Dual", 2, IF(Table1[[#This Row],[Multi-lens? 1]]="Quad", 4, ""))),"")</f>
        <v/>
      </c>
      <c r="C3402" s="6" t="e">
        <f t="shared" si="324"/>
        <v>#VALUE!</v>
      </c>
      <c r="D3402" s="6" t="e">
        <f t="shared" si="325"/>
        <v>#VALUE!</v>
      </c>
      <c r="E3402" s="6" t="e">
        <f t="shared" si="326"/>
        <v>#VALUE!</v>
      </c>
      <c r="F3402" s="6" t="e">
        <f t="shared" si="327"/>
        <v>#VALUE!</v>
      </c>
      <c r="H3402" s="6" t="str">
        <f>IFERROR(IF(Table1[[#This Row],[Multi-lens? 1]]="No", 1, IF(Table1[[#This Row],[Multi-lens? 1]]="Dual", 2, IF(Table1[[#This Row],[Multi-lens? 1]]="Quad", 4, ""))),"")</f>
        <v/>
      </c>
      <c r="I3402" s="9" t="str">
        <f>IFERROR(Table1[[#This Row],[Name]],"")</f>
        <v/>
      </c>
      <c r="K3402" s="3" t="str">
        <f t="shared" si="322"/>
        <v/>
      </c>
      <c r="M3402" s="4" t="e">
        <f>IF(Table1[[#This Row],[Import to Gateway Calculator?]]="Yes",IFERROR(Table1[[#This Row],[Streaming Resolution '[MP']]],""),0)</f>
        <v>#VALUE!</v>
      </c>
      <c r="N3402" s="4" t="e">
        <f>IF(Table1[[#This Row],[Import to Gateway Calculator?]]="Yes",IFERROR(Table1[[#This Row],[Recording Resolution '[MP']]],""),0)</f>
        <v>#VALUE!</v>
      </c>
      <c r="O3402" s="4" t="e">
        <f>IF(Table1[[#This Row],[Import to Gateway Calculator?]]="Yes",IFERROR(Table1[[#This Row],[Frame Rate '[FPS'] 1]],""),0)</f>
        <v>#VALUE!</v>
      </c>
      <c r="P3402" s="4" t="e">
        <f>IF(Table1[[#This Row],[Import to Gateway Calculator?]]="Yes",IFERROR(Table1[[#This Row],[Days of Storage 1]],""),0)</f>
        <v>#VALUE!</v>
      </c>
    </row>
    <row r="3403" spans="1:16" x14ac:dyDescent="0.25">
      <c r="A3403" s="5" t="e">
        <f t="shared" si="323"/>
        <v>#VALUE!</v>
      </c>
      <c r="B3403" s="6" t="str">
        <f>IFERROR(IF(Table1[[#This Row],[Multi-lens? 1]]="No", 1, IF(Table1[[#This Row],[Multi-lens? 1]]="Dual", 2, IF(Table1[[#This Row],[Multi-lens? 1]]="Quad", 4, ""))),"")</f>
        <v/>
      </c>
      <c r="C3403" s="6" t="e">
        <f t="shared" si="324"/>
        <v>#VALUE!</v>
      </c>
      <c r="D3403" s="6" t="e">
        <f t="shared" si="325"/>
        <v>#VALUE!</v>
      </c>
      <c r="E3403" s="6" t="e">
        <f t="shared" si="326"/>
        <v>#VALUE!</v>
      </c>
      <c r="F3403" s="6" t="e">
        <f t="shared" si="327"/>
        <v>#VALUE!</v>
      </c>
      <c r="H3403" s="6" t="str">
        <f>IFERROR(IF(Table1[[#This Row],[Multi-lens? 1]]="No", 1, IF(Table1[[#This Row],[Multi-lens? 1]]="Dual", 2, IF(Table1[[#This Row],[Multi-lens? 1]]="Quad", 4, ""))),"")</f>
        <v/>
      </c>
      <c r="I3403" s="9" t="str">
        <f>IFERROR(Table1[[#This Row],[Name]],"")</f>
        <v/>
      </c>
      <c r="K3403" s="3" t="str">
        <f t="shared" si="322"/>
        <v/>
      </c>
      <c r="M3403" s="4" t="e">
        <f>IF(Table1[[#This Row],[Import to Gateway Calculator?]]="Yes",IFERROR(Table1[[#This Row],[Streaming Resolution '[MP']]],""),0)</f>
        <v>#VALUE!</v>
      </c>
      <c r="N3403" s="4" t="e">
        <f>IF(Table1[[#This Row],[Import to Gateway Calculator?]]="Yes",IFERROR(Table1[[#This Row],[Recording Resolution '[MP']]],""),0)</f>
        <v>#VALUE!</v>
      </c>
      <c r="O3403" s="4" t="e">
        <f>IF(Table1[[#This Row],[Import to Gateway Calculator?]]="Yes",IFERROR(Table1[[#This Row],[Frame Rate '[FPS'] 1]],""),0)</f>
        <v>#VALUE!</v>
      </c>
      <c r="P3403" s="4" t="e">
        <f>IF(Table1[[#This Row],[Import to Gateway Calculator?]]="Yes",IFERROR(Table1[[#This Row],[Days of Storage 1]],""),0)</f>
        <v>#VALUE!</v>
      </c>
    </row>
    <row r="3404" spans="1:16" x14ac:dyDescent="0.25">
      <c r="A3404" s="5" t="e">
        <f t="shared" si="323"/>
        <v>#VALUE!</v>
      </c>
      <c r="B3404" s="6" t="str">
        <f>IFERROR(IF(Table1[[#This Row],[Multi-lens? 1]]="No", 1, IF(Table1[[#This Row],[Multi-lens? 1]]="Dual", 2, IF(Table1[[#This Row],[Multi-lens? 1]]="Quad", 4, ""))),"")</f>
        <v/>
      </c>
      <c r="C3404" s="6" t="e">
        <f t="shared" si="324"/>
        <v>#VALUE!</v>
      </c>
      <c r="D3404" s="6" t="e">
        <f t="shared" si="325"/>
        <v>#VALUE!</v>
      </c>
      <c r="E3404" s="6" t="e">
        <f t="shared" si="326"/>
        <v>#VALUE!</v>
      </c>
      <c r="F3404" s="6" t="e">
        <f t="shared" si="327"/>
        <v>#VALUE!</v>
      </c>
      <c r="H3404" s="6" t="str">
        <f>IFERROR(IF(Table1[[#This Row],[Multi-lens? 1]]="No", 1, IF(Table1[[#This Row],[Multi-lens? 1]]="Dual", 2, IF(Table1[[#This Row],[Multi-lens? 1]]="Quad", 4, ""))),"")</f>
        <v/>
      </c>
      <c r="I3404" s="9" t="str">
        <f>IFERROR(Table1[[#This Row],[Name]],"")</f>
        <v/>
      </c>
      <c r="K3404" s="3" t="str">
        <f t="shared" si="322"/>
        <v/>
      </c>
      <c r="M3404" s="4" t="e">
        <f>IF(Table1[[#This Row],[Import to Gateway Calculator?]]="Yes",IFERROR(Table1[[#This Row],[Streaming Resolution '[MP']]],""),0)</f>
        <v>#VALUE!</v>
      </c>
      <c r="N3404" s="4" t="e">
        <f>IF(Table1[[#This Row],[Import to Gateway Calculator?]]="Yes",IFERROR(Table1[[#This Row],[Recording Resolution '[MP']]],""),0)</f>
        <v>#VALUE!</v>
      </c>
      <c r="O3404" s="4" t="e">
        <f>IF(Table1[[#This Row],[Import to Gateway Calculator?]]="Yes",IFERROR(Table1[[#This Row],[Frame Rate '[FPS'] 1]],""),0)</f>
        <v>#VALUE!</v>
      </c>
      <c r="P3404" s="4" t="e">
        <f>IF(Table1[[#This Row],[Import to Gateway Calculator?]]="Yes",IFERROR(Table1[[#This Row],[Days of Storage 1]],""),0)</f>
        <v>#VALUE!</v>
      </c>
    </row>
    <row r="3405" spans="1:16" x14ac:dyDescent="0.25">
      <c r="A3405" s="5" t="e">
        <f t="shared" si="323"/>
        <v>#VALUE!</v>
      </c>
      <c r="B3405" s="6" t="str">
        <f>IFERROR(IF(Table1[[#This Row],[Multi-lens? 1]]="No", 1, IF(Table1[[#This Row],[Multi-lens? 1]]="Dual", 2, IF(Table1[[#This Row],[Multi-lens? 1]]="Quad", 4, ""))),"")</f>
        <v/>
      </c>
      <c r="C3405" s="6" t="e">
        <f t="shared" si="324"/>
        <v>#VALUE!</v>
      </c>
      <c r="D3405" s="6" t="e">
        <f t="shared" si="325"/>
        <v>#VALUE!</v>
      </c>
      <c r="E3405" s="6" t="e">
        <f t="shared" si="326"/>
        <v>#VALUE!</v>
      </c>
      <c r="F3405" s="6" t="e">
        <f t="shared" si="327"/>
        <v>#VALUE!</v>
      </c>
      <c r="H3405" s="6" t="str">
        <f>IFERROR(IF(Table1[[#This Row],[Multi-lens? 1]]="No", 1, IF(Table1[[#This Row],[Multi-lens? 1]]="Dual", 2, IF(Table1[[#This Row],[Multi-lens? 1]]="Quad", 4, ""))),"")</f>
        <v/>
      </c>
      <c r="I3405" s="9" t="str">
        <f>IFERROR(Table1[[#This Row],[Name]],"")</f>
        <v/>
      </c>
      <c r="K3405" s="3" t="str">
        <f t="shared" si="322"/>
        <v/>
      </c>
      <c r="M3405" s="4" t="e">
        <f>IF(Table1[[#This Row],[Import to Gateway Calculator?]]="Yes",IFERROR(Table1[[#This Row],[Streaming Resolution '[MP']]],""),0)</f>
        <v>#VALUE!</v>
      </c>
      <c r="N3405" s="4" t="e">
        <f>IF(Table1[[#This Row],[Import to Gateway Calculator?]]="Yes",IFERROR(Table1[[#This Row],[Recording Resolution '[MP']]],""),0)</f>
        <v>#VALUE!</v>
      </c>
      <c r="O3405" s="4" t="e">
        <f>IF(Table1[[#This Row],[Import to Gateway Calculator?]]="Yes",IFERROR(Table1[[#This Row],[Frame Rate '[FPS'] 1]],""),0)</f>
        <v>#VALUE!</v>
      </c>
      <c r="P3405" s="4" t="e">
        <f>IF(Table1[[#This Row],[Import to Gateway Calculator?]]="Yes",IFERROR(Table1[[#This Row],[Days of Storage 1]],""),0)</f>
        <v>#VALUE!</v>
      </c>
    </row>
    <row r="3406" spans="1:16" x14ac:dyDescent="0.25">
      <c r="A3406" s="5" t="e">
        <f t="shared" si="323"/>
        <v>#VALUE!</v>
      </c>
      <c r="B3406" s="6" t="str">
        <f>IFERROR(IF(Table1[[#This Row],[Multi-lens? 1]]="No", 1, IF(Table1[[#This Row],[Multi-lens? 1]]="Dual", 2, IF(Table1[[#This Row],[Multi-lens? 1]]="Quad", 4, ""))),"")</f>
        <v/>
      </c>
      <c r="C3406" s="6" t="e">
        <f t="shared" si="324"/>
        <v>#VALUE!</v>
      </c>
      <c r="D3406" s="6" t="e">
        <f t="shared" si="325"/>
        <v>#VALUE!</v>
      </c>
      <c r="E3406" s="6" t="e">
        <f t="shared" si="326"/>
        <v>#VALUE!</v>
      </c>
      <c r="F3406" s="6" t="e">
        <f t="shared" si="327"/>
        <v>#VALUE!</v>
      </c>
      <c r="H3406" s="6" t="str">
        <f>IFERROR(IF(Table1[[#This Row],[Multi-lens? 1]]="No", 1, IF(Table1[[#This Row],[Multi-lens? 1]]="Dual", 2, IF(Table1[[#This Row],[Multi-lens? 1]]="Quad", 4, ""))),"")</f>
        <v/>
      </c>
      <c r="I3406" s="9" t="str">
        <f>IFERROR(Table1[[#This Row],[Name]],"")</f>
        <v/>
      </c>
      <c r="K3406" s="3" t="str">
        <f t="shared" si="322"/>
        <v/>
      </c>
      <c r="M3406" s="4" t="e">
        <f>IF(Table1[[#This Row],[Import to Gateway Calculator?]]="Yes",IFERROR(Table1[[#This Row],[Streaming Resolution '[MP']]],""),0)</f>
        <v>#VALUE!</v>
      </c>
      <c r="N3406" s="4" t="e">
        <f>IF(Table1[[#This Row],[Import to Gateway Calculator?]]="Yes",IFERROR(Table1[[#This Row],[Recording Resolution '[MP']]],""),0)</f>
        <v>#VALUE!</v>
      </c>
      <c r="O3406" s="4" t="e">
        <f>IF(Table1[[#This Row],[Import to Gateway Calculator?]]="Yes",IFERROR(Table1[[#This Row],[Frame Rate '[FPS'] 1]],""),0)</f>
        <v>#VALUE!</v>
      </c>
      <c r="P3406" s="4" t="e">
        <f>IF(Table1[[#This Row],[Import to Gateway Calculator?]]="Yes",IFERROR(Table1[[#This Row],[Days of Storage 1]],""),0)</f>
        <v>#VALUE!</v>
      </c>
    </row>
    <row r="3407" spans="1:16" x14ac:dyDescent="0.25">
      <c r="A3407" s="5" t="e">
        <f t="shared" si="323"/>
        <v>#VALUE!</v>
      </c>
      <c r="B3407" s="6" t="str">
        <f>IFERROR(IF(Table1[[#This Row],[Multi-lens? 1]]="No", 1, IF(Table1[[#This Row],[Multi-lens? 1]]="Dual", 2, IF(Table1[[#This Row],[Multi-lens? 1]]="Quad", 4, ""))),"")</f>
        <v/>
      </c>
      <c r="C3407" s="6" t="e">
        <f t="shared" si="324"/>
        <v>#VALUE!</v>
      </c>
      <c r="D3407" s="6" t="e">
        <f t="shared" si="325"/>
        <v>#VALUE!</v>
      </c>
      <c r="E3407" s="6" t="e">
        <f t="shared" si="326"/>
        <v>#VALUE!</v>
      </c>
      <c r="F3407" s="6" t="e">
        <f t="shared" si="327"/>
        <v>#VALUE!</v>
      </c>
      <c r="H3407" s="6" t="str">
        <f>IFERROR(IF(Table1[[#This Row],[Multi-lens? 1]]="No", 1, IF(Table1[[#This Row],[Multi-lens? 1]]="Dual", 2, IF(Table1[[#This Row],[Multi-lens? 1]]="Quad", 4, ""))),"")</f>
        <v/>
      </c>
      <c r="I3407" s="9" t="str">
        <f>IFERROR(Table1[[#This Row],[Name]],"")</f>
        <v/>
      </c>
      <c r="K3407" s="3" t="str">
        <f t="shared" si="322"/>
        <v/>
      </c>
      <c r="M3407" s="4" t="e">
        <f>IF(Table1[[#This Row],[Import to Gateway Calculator?]]="Yes",IFERROR(Table1[[#This Row],[Streaming Resolution '[MP']]],""),0)</f>
        <v>#VALUE!</v>
      </c>
      <c r="N3407" s="4" t="e">
        <f>IF(Table1[[#This Row],[Import to Gateway Calculator?]]="Yes",IFERROR(Table1[[#This Row],[Recording Resolution '[MP']]],""),0)</f>
        <v>#VALUE!</v>
      </c>
      <c r="O3407" s="4" t="e">
        <f>IF(Table1[[#This Row],[Import to Gateway Calculator?]]="Yes",IFERROR(Table1[[#This Row],[Frame Rate '[FPS'] 1]],""),0)</f>
        <v>#VALUE!</v>
      </c>
      <c r="P3407" s="4" t="e">
        <f>IF(Table1[[#This Row],[Import to Gateway Calculator?]]="Yes",IFERROR(Table1[[#This Row],[Days of Storage 1]],""),0)</f>
        <v>#VALUE!</v>
      </c>
    </row>
    <row r="3408" spans="1:16" x14ac:dyDescent="0.25">
      <c r="A3408" s="5" t="e">
        <f t="shared" si="323"/>
        <v>#VALUE!</v>
      </c>
      <c r="B3408" s="6" t="str">
        <f>IFERROR(IF(Table1[[#This Row],[Multi-lens? 1]]="No", 1, IF(Table1[[#This Row],[Multi-lens? 1]]="Dual", 2, IF(Table1[[#This Row],[Multi-lens? 1]]="Quad", 4, ""))),"")</f>
        <v/>
      </c>
      <c r="C3408" s="6" t="e">
        <f t="shared" si="324"/>
        <v>#VALUE!</v>
      </c>
      <c r="D3408" s="6" t="e">
        <f t="shared" si="325"/>
        <v>#VALUE!</v>
      </c>
      <c r="E3408" s="6" t="e">
        <f t="shared" si="326"/>
        <v>#VALUE!</v>
      </c>
      <c r="F3408" s="6" t="e">
        <f t="shared" si="327"/>
        <v>#VALUE!</v>
      </c>
      <c r="H3408" s="6" t="str">
        <f>IFERROR(IF(Table1[[#This Row],[Multi-lens? 1]]="No", 1, IF(Table1[[#This Row],[Multi-lens? 1]]="Dual", 2, IF(Table1[[#This Row],[Multi-lens? 1]]="Quad", 4, ""))),"")</f>
        <v/>
      </c>
      <c r="I3408" s="9" t="str">
        <f>IFERROR(Table1[[#This Row],[Name]],"")</f>
        <v/>
      </c>
      <c r="K3408" s="3" t="str">
        <f t="shared" si="322"/>
        <v/>
      </c>
      <c r="M3408" s="4" t="e">
        <f>IF(Table1[[#This Row],[Import to Gateway Calculator?]]="Yes",IFERROR(Table1[[#This Row],[Streaming Resolution '[MP']]],""),0)</f>
        <v>#VALUE!</v>
      </c>
      <c r="N3408" s="4" t="e">
        <f>IF(Table1[[#This Row],[Import to Gateway Calculator?]]="Yes",IFERROR(Table1[[#This Row],[Recording Resolution '[MP']]],""),0)</f>
        <v>#VALUE!</v>
      </c>
      <c r="O3408" s="4" t="e">
        <f>IF(Table1[[#This Row],[Import to Gateway Calculator?]]="Yes",IFERROR(Table1[[#This Row],[Frame Rate '[FPS'] 1]],""),0)</f>
        <v>#VALUE!</v>
      </c>
      <c r="P3408" s="4" t="e">
        <f>IF(Table1[[#This Row],[Import to Gateway Calculator?]]="Yes",IFERROR(Table1[[#This Row],[Days of Storage 1]],""),0)</f>
        <v>#VALUE!</v>
      </c>
    </row>
    <row r="3409" spans="1:16" x14ac:dyDescent="0.25">
      <c r="A3409" s="5" t="e">
        <f t="shared" si="323"/>
        <v>#VALUE!</v>
      </c>
      <c r="B3409" s="6" t="str">
        <f>IFERROR(IF(Table1[[#This Row],[Multi-lens? 1]]="No", 1, IF(Table1[[#This Row],[Multi-lens? 1]]="Dual", 2, IF(Table1[[#This Row],[Multi-lens? 1]]="Quad", 4, ""))),"")</f>
        <v/>
      </c>
      <c r="C3409" s="6" t="e">
        <f t="shared" si="324"/>
        <v>#VALUE!</v>
      </c>
      <c r="D3409" s="6" t="e">
        <f t="shared" si="325"/>
        <v>#VALUE!</v>
      </c>
      <c r="E3409" s="6" t="e">
        <f t="shared" si="326"/>
        <v>#VALUE!</v>
      </c>
      <c r="F3409" s="6" t="e">
        <f t="shared" si="327"/>
        <v>#VALUE!</v>
      </c>
      <c r="H3409" s="6" t="str">
        <f>IFERROR(IF(Table1[[#This Row],[Multi-lens? 1]]="No", 1, IF(Table1[[#This Row],[Multi-lens? 1]]="Dual", 2, IF(Table1[[#This Row],[Multi-lens? 1]]="Quad", 4, ""))),"")</f>
        <v/>
      </c>
      <c r="I3409" s="9" t="str">
        <f>IFERROR(Table1[[#This Row],[Name]],"")</f>
        <v/>
      </c>
      <c r="K3409" s="3" t="str">
        <f t="shared" si="322"/>
        <v/>
      </c>
      <c r="M3409" s="4" t="e">
        <f>IF(Table1[[#This Row],[Import to Gateway Calculator?]]="Yes",IFERROR(Table1[[#This Row],[Streaming Resolution '[MP']]],""),0)</f>
        <v>#VALUE!</v>
      </c>
      <c r="N3409" s="4" t="e">
        <f>IF(Table1[[#This Row],[Import to Gateway Calculator?]]="Yes",IFERROR(Table1[[#This Row],[Recording Resolution '[MP']]],""),0)</f>
        <v>#VALUE!</v>
      </c>
      <c r="O3409" s="4" t="e">
        <f>IF(Table1[[#This Row],[Import to Gateway Calculator?]]="Yes",IFERROR(Table1[[#This Row],[Frame Rate '[FPS'] 1]],""),0)</f>
        <v>#VALUE!</v>
      </c>
      <c r="P3409" s="4" t="e">
        <f>IF(Table1[[#This Row],[Import to Gateway Calculator?]]="Yes",IFERROR(Table1[[#This Row],[Days of Storage 1]],""),0)</f>
        <v>#VALUE!</v>
      </c>
    </row>
    <row r="3410" spans="1:16" x14ac:dyDescent="0.25">
      <c r="A3410" s="5" t="e">
        <f t="shared" si="323"/>
        <v>#VALUE!</v>
      </c>
      <c r="B3410" s="6" t="str">
        <f>IFERROR(IF(Table1[[#This Row],[Multi-lens? 1]]="No", 1, IF(Table1[[#This Row],[Multi-lens? 1]]="Dual", 2, IF(Table1[[#This Row],[Multi-lens? 1]]="Quad", 4, ""))),"")</f>
        <v/>
      </c>
      <c r="C3410" s="6" t="e">
        <f t="shared" si="324"/>
        <v>#VALUE!</v>
      </c>
      <c r="D3410" s="6" t="e">
        <f t="shared" si="325"/>
        <v>#VALUE!</v>
      </c>
      <c r="E3410" s="6" t="e">
        <f t="shared" si="326"/>
        <v>#VALUE!</v>
      </c>
      <c r="F3410" s="6" t="e">
        <f t="shared" si="327"/>
        <v>#VALUE!</v>
      </c>
      <c r="H3410" s="6" t="str">
        <f>IFERROR(IF(Table1[[#This Row],[Multi-lens? 1]]="No", 1, IF(Table1[[#This Row],[Multi-lens? 1]]="Dual", 2, IF(Table1[[#This Row],[Multi-lens? 1]]="Quad", 4, ""))),"")</f>
        <v/>
      </c>
      <c r="I3410" s="9" t="str">
        <f>IFERROR(Table1[[#This Row],[Name]],"")</f>
        <v/>
      </c>
      <c r="K3410" s="3" t="str">
        <f t="shared" si="322"/>
        <v/>
      </c>
      <c r="M3410" s="4" t="e">
        <f>IF(Table1[[#This Row],[Import to Gateway Calculator?]]="Yes",IFERROR(Table1[[#This Row],[Streaming Resolution '[MP']]],""),0)</f>
        <v>#VALUE!</v>
      </c>
      <c r="N3410" s="4" t="e">
        <f>IF(Table1[[#This Row],[Import to Gateway Calculator?]]="Yes",IFERROR(Table1[[#This Row],[Recording Resolution '[MP']]],""),0)</f>
        <v>#VALUE!</v>
      </c>
      <c r="O3410" s="4" t="e">
        <f>IF(Table1[[#This Row],[Import to Gateway Calculator?]]="Yes",IFERROR(Table1[[#This Row],[Frame Rate '[FPS'] 1]],""),0)</f>
        <v>#VALUE!</v>
      </c>
      <c r="P3410" s="4" t="e">
        <f>IF(Table1[[#This Row],[Import to Gateway Calculator?]]="Yes",IFERROR(Table1[[#This Row],[Days of Storage 1]],""),0)</f>
        <v>#VALUE!</v>
      </c>
    </row>
    <row r="3411" spans="1:16" x14ac:dyDescent="0.25">
      <c r="A3411" s="5" t="e">
        <f t="shared" si="323"/>
        <v>#VALUE!</v>
      </c>
      <c r="B3411" s="6" t="str">
        <f>IFERROR(IF(Table1[[#This Row],[Multi-lens? 1]]="No", 1, IF(Table1[[#This Row],[Multi-lens? 1]]="Dual", 2, IF(Table1[[#This Row],[Multi-lens? 1]]="Quad", 4, ""))),"")</f>
        <v/>
      </c>
      <c r="C3411" s="6" t="e">
        <f t="shared" si="324"/>
        <v>#VALUE!</v>
      </c>
      <c r="D3411" s="6" t="e">
        <f t="shared" si="325"/>
        <v>#VALUE!</v>
      </c>
      <c r="E3411" s="6" t="e">
        <f t="shared" si="326"/>
        <v>#VALUE!</v>
      </c>
      <c r="F3411" s="6" t="e">
        <f t="shared" si="327"/>
        <v>#VALUE!</v>
      </c>
      <c r="H3411" s="6" t="str">
        <f>IFERROR(IF(Table1[[#This Row],[Multi-lens? 1]]="No", 1, IF(Table1[[#This Row],[Multi-lens? 1]]="Dual", 2, IF(Table1[[#This Row],[Multi-lens? 1]]="Quad", 4, ""))),"")</f>
        <v/>
      </c>
      <c r="I3411" s="9" t="str">
        <f>IFERROR(Table1[[#This Row],[Name]],"")</f>
        <v/>
      </c>
      <c r="K3411" s="3" t="str">
        <f t="shared" si="322"/>
        <v/>
      </c>
      <c r="M3411" s="4" t="e">
        <f>IF(Table1[[#This Row],[Import to Gateway Calculator?]]="Yes",IFERROR(Table1[[#This Row],[Streaming Resolution '[MP']]],""),0)</f>
        <v>#VALUE!</v>
      </c>
      <c r="N3411" s="4" t="e">
        <f>IF(Table1[[#This Row],[Import to Gateway Calculator?]]="Yes",IFERROR(Table1[[#This Row],[Recording Resolution '[MP']]],""),0)</f>
        <v>#VALUE!</v>
      </c>
      <c r="O3411" s="4" t="e">
        <f>IF(Table1[[#This Row],[Import to Gateway Calculator?]]="Yes",IFERROR(Table1[[#This Row],[Frame Rate '[FPS'] 1]],""),0)</f>
        <v>#VALUE!</v>
      </c>
      <c r="P3411" s="4" t="e">
        <f>IF(Table1[[#This Row],[Import to Gateway Calculator?]]="Yes",IFERROR(Table1[[#This Row],[Days of Storage 1]],""),0)</f>
        <v>#VALUE!</v>
      </c>
    </row>
    <row r="3412" spans="1:16" x14ac:dyDescent="0.25">
      <c r="A3412" s="5" t="e">
        <f t="shared" si="323"/>
        <v>#VALUE!</v>
      </c>
      <c r="B3412" s="6" t="str">
        <f>IFERROR(IF(Table1[[#This Row],[Multi-lens? 1]]="No", 1, IF(Table1[[#This Row],[Multi-lens? 1]]="Dual", 2, IF(Table1[[#This Row],[Multi-lens? 1]]="Quad", 4, ""))),"")</f>
        <v/>
      </c>
      <c r="C3412" s="6" t="e">
        <f t="shared" si="324"/>
        <v>#VALUE!</v>
      </c>
      <c r="D3412" s="6" t="e">
        <f t="shared" si="325"/>
        <v>#VALUE!</v>
      </c>
      <c r="E3412" s="6" t="e">
        <f t="shared" si="326"/>
        <v>#VALUE!</v>
      </c>
      <c r="F3412" s="6" t="e">
        <f t="shared" si="327"/>
        <v>#VALUE!</v>
      </c>
      <c r="H3412" s="6" t="str">
        <f>IFERROR(IF(Table1[[#This Row],[Multi-lens? 1]]="No", 1, IF(Table1[[#This Row],[Multi-lens? 1]]="Dual", 2, IF(Table1[[#This Row],[Multi-lens? 1]]="Quad", 4, ""))),"")</f>
        <v/>
      </c>
      <c r="I3412" s="9" t="str">
        <f>IFERROR(Table1[[#This Row],[Name]],"")</f>
        <v/>
      </c>
      <c r="K3412" s="3" t="str">
        <f t="shared" si="322"/>
        <v/>
      </c>
      <c r="M3412" s="4" t="e">
        <f>IF(Table1[[#This Row],[Import to Gateway Calculator?]]="Yes",IFERROR(Table1[[#This Row],[Streaming Resolution '[MP']]],""),0)</f>
        <v>#VALUE!</v>
      </c>
      <c r="N3412" s="4" t="e">
        <f>IF(Table1[[#This Row],[Import to Gateway Calculator?]]="Yes",IFERROR(Table1[[#This Row],[Recording Resolution '[MP']]],""),0)</f>
        <v>#VALUE!</v>
      </c>
      <c r="O3412" s="4" t="e">
        <f>IF(Table1[[#This Row],[Import to Gateway Calculator?]]="Yes",IFERROR(Table1[[#This Row],[Frame Rate '[FPS'] 1]],""),0)</f>
        <v>#VALUE!</v>
      </c>
      <c r="P3412" s="4" t="e">
        <f>IF(Table1[[#This Row],[Import to Gateway Calculator?]]="Yes",IFERROR(Table1[[#This Row],[Days of Storage 1]],""),0)</f>
        <v>#VALUE!</v>
      </c>
    </row>
    <row r="3413" spans="1:16" x14ac:dyDescent="0.25">
      <c r="A3413" s="5" t="e">
        <f t="shared" si="323"/>
        <v>#VALUE!</v>
      </c>
      <c r="B3413" s="6" t="str">
        <f>IFERROR(IF(Table1[[#This Row],[Multi-lens? 1]]="No", 1, IF(Table1[[#This Row],[Multi-lens? 1]]="Dual", 2, IF(Table1[[#This Row],[Multi-lens? 1]]="Quad", 4, ""))),"")</f>
        <v/>
      </c>
      <c r="C3413" s="6" t="e">
        <f t="shared" si="324"/>
        <v>#VALUE!</v>
      </c>
      <c r="D3413" s="6" t="e">
        <f t="shared" si="325"/>
        <v>#VALUE!</v>
      </c>
      <c r="E3413" s="6" t="e">
        <f t="shared" si="326"/>
        <v>#VALUE!</v>
      </c>
      <c r="F3413" s="6" t="e">
        <f t="shared" si="327"/>
        <v>#VALUE!</v>
      </c>
      <c r="H3413" s="6" t="str">
        <f>IFERROR(IF(Table1[[#This Row],[Multi-lens? 1]]="No", 1, IF(Table1[[#This Row],[Multi-lens? 1]]="Dual", 2, IF(Table1[[#This Row],[Multi-lens? 1]]="Quad", 4, ""))),"")</f>
        <v/>
      </c>
      <c r="I3413" s="9" t="str">
        <f>IFERROR(Table1[[#This Row],[Name]],"")</f>
        <v/>
      </c>
      <c r="K3413" s="3" t="str">
        <f t="shared" si="322"/>
        <v/>
      </c>
      <c r="M3413" s="4" t="e">
        <f>IF(Table1[[#This Row],[Import to Gateway Calculator?]]="Yes",IFERROR(Table1[[#This Row],[Streaming Resolution '[MP']]],""),0)</f>
        <v>#VALUE!</v>
      </c>
      <c r="N3413" s="4" t="e">
        <f>IF(Table1[[#This Row],[Import to Gateway Calculator?]]="Yes",IFERROR(Table1[[#This Row],[Recording Resolution '[MP']]],""),0)</f>
        <v>#VALUE!</v>
      </c>
      <c r="O3413" s="4" t="e">
        <f>IF(Table1[[#This Row],[Import to Gateway Calculator?]]="Yes",IFERROR(Table1[[#This Row],[Frame Rate '[FPS'] 1]],""),0)</f>
        <v>#VALUE!</v>
      </c>
      <c r="P3413" s="4" t="e">
        <f>IF(Table1[[#This Row],[Import to Gateway Calculator?]]="Yes",IFERROR(Table1[[#This Row],[Days of Storage 1]],""),0)</f>
        <v>#VALUE!</v>
      </c>
    </row>
    <row r="3414" spans="1:16" x14ac:dyDescent="0.25">
      <c r="A3414" s="5" t="e">
        <f t="shared" si="323"/>
        <v>#VALUE!</v>
      </c>
      <c r="B3414" s="6" t="str">
        <f>IFERROR(IF(Table1[[#This Row],[Multi-lens? 1]]="No", 1, IF(Table1[[#This Row],[Multi-lens? 1]]="Dual", 2, IF(Table1[[#This Row],[Multi-lens? 1]]="Quad", 4, ""))),"")</f>
        <v/>
      </c>
      <c r="C3414" s="6" t="e">
        <f t="shared" si="324"/>
        <v>#VALUE!</v>
      </c>
      <c r="D3414" s="6" t="e">
        <f t="shared" si="325"/>
        <v>#VALUE!</v>
      </c>
      <c r="E3414" s="6" t="e">
        <f t="shared" si="326"/>
        <v>#VALUE!</v>
      </c>
      <c r="F3414" s="6" t="e">
        <f t="shared" si="327"/>
        <v>#VALUE!</v>
      </c>
      <c r="H3414" s="6" t="str">
        <f>IFERROR(IF(Table1[[#This Row],[Multi-lens? 1]]="No", 1, IF(Table1[[#This Row],[Multi-lens? 1]]="Dual", 2, IF(Table1[[#This Row],[Multi-lens? 1]]="Quad", 4, ""))),"")</f>
        <v/>
      </c>
      <c r="I3414" s="9" t="str">
        <f>IFERROR(Table1[[#This Row],[Name]],"")</f>
        <v/>
      </c>
      <c r="K3414" s="3" t="str">
        <f t="shared" si="322"/>
        <v/>
      </c>
      <c r="M3414" s="4" t="e">
        <f>IF(Table1[[#This Row],[Import to Gateway Calculator?]]="Yes",IFERROR(Table1[[#This Row],[Streaming Resolution '[MP']]],""),0)</f>
        <v>#VALUE!</v>
      </c>
      <c r="N3414" s="4" t="e">
        <f>IF(Table1[[#This Row],[Import to Gateway Calculator?]]="Yes",IFERROR(Table1[[#This Row],[Recording Resolution '[MP']]],""),0)</f>
        <v>#VALUE!</v>
      </c>
      <c r="O3414" s="4" t="e">
        <f>IF(Table1[[#This Row],[Import to Gateway Calculator?]]="Yes",IFERROR(Table1[[#This Row],[Frame Rate '[FPS'] 1]],""),0)</f>
        <v>#VALUE!</v>
      </c>
      <c r="P3414" s="4" t="e">
        <f>IF(Table1[[#This Row],[Import to Gateway Calculator?]]="Yes",IFERROR(Table1[[#This Row],[Days of Storage 1]],""),0)</f>
        <v>#VALUE!</v>
      </c>
    </row>
    <row r="3415" spans="1:16" x14ac:dyDescent="0.25">
      <c r="A3415" s="5" t="e">
        <f t="shared" si="323"/>
        <v>#VALUE!</v>
      </c>
      <c r="B3415" s="6" t="str">
        <f>IFERROR(IF(Table1[[#This Row],[Multi-lens? 1]]="No", 1, IF(Table1[[#This Row],[Multi-lens? 1]]="Dual", 2, IF(Table1[[#This Row],[Multi-lens? 1]]="Quad", 4, ""))),"")</f>
        <v/>
      </c>
      <c r="C3415" s="6" t="e">
        <f t="shared" si="324"/>
        <v>#VALUE!</v>
      </c>
      <c r="D3415" s="6" t="e">
        <f t="shared" si="325"/>
        <v>#VALUE!</v>
      </c>
      <c r="E3415" s="6" t="e">
        <f t="shared" si="326"/>
        <v>#VALUE!</v>
      </c>
      <c r="F3415" s="6" t="e">
        <f t="shared" si="327"/>
        <v>#VALUE!</v>
      </c>
      <c r="H3415" s="6" t="str">
        <f>IFERROR(IF(Table1[[#This Row],[Multi-lens? 1]]="No", 1, IF(Table1[[#This Row],[Multi-lens? 1]]="Dual", 2, IF(Table1[[#This Row],[Multi-lens? 1]]="Quad", 4, ""))),"")</f>
        <v/>
      </c>
      <c r="I3415" s="9" t="str">
        <f>IFERROR(Table1[[#This Row],[Name]],"")</f>
        <v/>
      </c>
      <c r="K3415" s="3" t="str">
        <f t="shared" si="322"/>
        <v/>
      </c>
      <c r="M3415" s="4" t="e">
        <f>IF(Table1[[#This Row],[Import to Gateway Calculator?]]="Yes",IFERROR(Table1[[#This Row],[Streaming Resolution '[MP']]],""),0)</f>
        <v>#VALUE!</v>
      </c>
      <c r="N3415" s="4" t="e">
        <f>IF(Table1[[#This Row],[Import to Gateway Calculator?]]="Yes",IFERROR(Table1[[#This Row],[Recording Resolution '[MP']]],""),0)</f>
        <v>#VALUE!</v>
      </c>
      <c r="O3415" s="4" t="e">
        <f>IF(Table1[[#This Row],[Import to Gateway Calculator?]]="Yes",IFERROR(Table1[[#This Row],[Frame Rate '[FPS'] 1]],""),0)</f>
        <v>#VALUE!</v>
      </c>
      <c r="P3415" s="4" t="e">
        <f>IF(Table1[[#This Row],[Import to Gateway Calculator?]]="Yes",IFERROR(Table1[[#This Row],[Days of Storage 1]],""),0)</f>
        <v>#VALUE!</v>
      </c>
    </row>
    <row r="3416" spans="1:16" x14ac:dyDescent="0.25">
      <c r="A3416" s="5" t="e">
        <f t="shared" si="323"/>
        <v>#VALUE!</v>
      </c>
      <c r="B3416" s="6" t="str">
        <f>IFERROR(IF(Table1[[#This Row],[Multi-lens? 1]]="No", 1, IF(Table1[[#This Row],[Multi-lens? 1]]="Dual", 2, IF(Table1[[#This Row],[Multi-lens? 1]]="Quad", 4, ""))),"")</f>
        <v/>
      </c>
      <c r="C3416" s="6" t="e">
        <f t="shared" si="324"/>
        <v>#VALUE!</v>
      </c>
      <c r="D3416" s="6" t="e">
        <f t="shared" si="325"/>
        <v>#VALUE!</v>
      </c>
      <c r="E3416" s="6" t="e">
        <f t="shared" si="326"/>
        <v>#VALUE!</v>
      </c>
      <c r="F3416" s="6" t="e">
        <f t="shared" si="327"/>
        <v>#VALUE!</v>
      </c>
      <c r="H3416" s="6" t="str">
        <f>IFERROR(IF(Table1[[#This Row],[Multi-lens? 1]]="No", 1, IF(Table1[[#This Row],[Multi-lens? 1]]="Dual", 2, IF(Table1[[#This Row],[Multi-lens? 1]]="Quad", 4, ""))),"")</f>
        <v/>
      </c>
      <c r="I3416" s="9" t="str">
        <f>IFERROR(Table1[[#This Row],[Name]],"")</f>
        <v/>
      </c>
      <c r="K3416" s="3" t="str">
        <f t="shared" si="322"/>
        <v/>
      </c>
      <c r="M3416" s="4" t="e">
        <f>IF(Table1[[#This Row],[Import to Gateway Calculator?]]="Yes",IFERROR(Table1[[#This Row],[Streaming Resolution '[MP']]],""),0)</f>
        <v>#VALUE!</v>
      </c>
      <c r="N3416" s="4" t="e">
        <f>IF(Table1[[#This Row],[Import to Gateway Calculator?]]="Yes",IFERROR(Table1[[#This Row],[Recording Resolution '[MP']]],""),0)</f>
        <v>#VALUE!</v>
      </c>
      <c r="O3416" s="4" t="e">
        <f>IF(Table1[[#This Row],[Import to Gateway Calculator?]]="Yes",IFERROR(Table1[[#This Row],[Frame Rate '[FPS'] 1]],""),0)</f>
        <v>#VALUE!</v>
      </c>
      <c r="P3416" s="4" t="e">
        <f>IF(Table1[[#This Row],[Import to Gateway Calculator?]]="Yes",IFERROR(Table1[[#This Row],[Days of Storage 1]],""),0)</f>
        <v>#VALUE!</v>
      </c>
    </row>
    <row r="3417" spans="1:16" x14ac:dyDescent="0.25">
      <c r="A3417" s="5" t="e">
        <f t="shared" si="323"/>
        <v>#VALUE!</v>
      </c>
      <c r="B3417" s="6" t="str">
        <f>IFERROR(IF(Table1[[#This Row],[Multi-lens? 1]]="No", 1, IF(Table1[[#This Row],[Multi-lens? 1]]="Dual", 2, IF(Table1[[#This Row],[Multi-lens? 1]]="Quad", 4, ""))),"")</f>
        <v/>
      </c>
      <c r="C3417" s="6" t="e">
        <f t="shared" si="324"/>
        <v>#VALUE!</v>
      </c>
      <c r="D3417" s="6" t="e">
        <f t="shared" si="325"/>
        <v>#VALUE!</v>
      </c>
      <c r="E3417" s="6" t="e">
        <f t="shared" si="326"/>
        <v>#VALUE!</v>
      </c>
      <c r="F3417" s="6" t="e">
        <f t="shared" si="327"/>
        <v>#VALUE!</v>
      </c>
      <c r="H3417" s="6" t="str">
        <f>IFERROR(IF(Table1[[#This Row],[Multi-lens? 1]]="No", 1, IF(Table1[[#This Row],[Multi-lens? 1]]="Dual", 2, IF(Table1[[#This Row],[Multi-lens? 1]]="Quad", 4, ""))),"")</f>
        <v/>
      </c>
      <c r="I3417" s="9" t="str">
        <f>IFERROR(Table1[[#This Row],[Name]],"")</f>
        <v/>
      </c>
      <c r="K3417" s="3" t="str">
        <f t="shared" si="322"/>
        <v/>
      </c>
      <c r="M3417" s="4" t="e">
        <f>IF(Table1[[#This Row],[Import to Gateway Calculator?]]="Yes",IFERROR(Table1[[#This Row],[Streaming Resolution '[MP']]],""),0)</f>
        <v>#VALUE!</v>
      </c>
      <c r="N3417" s="4" t="e">
        <f>IF(Table1[[#This Row],[Import to Gateway Calculator?]]="Yes",IFERROR(Table1[[#This Row],[Recording Resolution '[MP']]],""),0)</f>
        <v>#VALUE!</v>
      </c>
      <c r="O3417" s="4" t="e">
        <f>IF(Table1[[#This Row],[Import to Gateway Calculator?]]="Yes",IFERROR(Table1[[#This Row],[Frame Rate '[FPS'] 1]],""),0)</f>
        <v>#VALUE!</v>
      </c>
      <c r="P3417" s="4" t="e">
        <f>IF(Table1[[#This Row],[Import to Gateway Calculator?]]="Yes",IFERROR(Table1[[#This Row],[Days of Storage 1]],""),0)</f>
        <v>#VALUE!</v>
      </c>
    </row>
    <row r="3418" spans="1:16" x14ac:dyDescent="0.25">
      <c r="A3418" s="5" t="e">
        <f t="shared" si="323"/>
        <v>#VALUE!</v>
      </c>
      <c r="B3418" s="6" t="str">
        <f>IFERROR(IF(Table1[[#This Row],[Multi-lens? 1]]="No", 1, IF(Table1[[#This Row],[Multi-lens? 1]]="Dual", 2, IF(Table1[[#This Row],[Multi-lens? 1]]="Quad", 4, ""))),"")</f>
        <v/>
      </c>
      <c r="C3418" s="6" t="e">
        <f t="shared" si="324"/>
        <v>#VALUE!</v>
      </c>
      <c r="D3418" s="6" t="e">
        <f t="shared" si="325"/>
        <v>#VALUE!</v>
      </c>
      <c r="E3418" s="6" t="e">
        <f t="shared" si="326"/>
        <v>#VALUE!</v>
      </c>
      <c r="F3418" s="6" t="e">
        <f t="shared" si="327"/>
        <v>#VALUE!</v>
      </c>
      <c r="H3418" s="6" t="str">
        <f>IFERROR(IF(Table1[[#This Row],[Multi-lens? 1]]="No", 1, IF(Table1[[#This Row],[Multi-lens? 1]]="Dual", 2, IF(Table1[[#This Row],[Multi-lens? 1]]="Quad", 4, ""))),"")</f>
        <v/>
      </c>
      <c r="I3418" s="9" t="str">
        <f>IFERROR(Table1[[#This Row],[Name]],"")</f>
        <v/>
      </c>
      <c r="K3418" s="3" t="str">
        <f t="shared" si="322"/>
        <v/>
      </c>
      <c r="M3418" s="4" t="e">
        <f>IF(Table1[[#This Row],[Import to Gateway Calculator?]]="Yes",IFERROR(Table1[[#This Row],[Streaming Resolution '[MP']]],""),0)</f>
        <v>#VALUE!</v>
      </c>
      <c r="N3418" s="4" t="e">
        <f>IF(Table1[[#This Row],[Import to Gateway Calculator?]]="Yes",IFERROR(Table1[[#This Row],[Recording Resolution '[MP']]],""),0)</f>
        <v>#VALUE!</v>
      </c>
      <c r="O3418" s="4" t="e">
        <f>IF(Table1[[#This Row],[Import to Gateway Calculator?]]="Yes",IFERROR(Table1[[#This Row],[Frame Rate '[FPS'] 1]],""),0)</f>
        <v>#VALUE!</v>
      </c>
      <c r="P3418" s="4" t="e">
        <f>IF(Table1[[#This Row],[Import to Gateway Calculator?]]="Yes",IFERROR(Table1[[#This Row],[Days of Storage 1]],""),0)</f>
        <v>#VALUE!</v>
      </c>
    </row>
    <row r="3419" spans="1:16" x14ac:dyDescent="0.25">
      <c r="A3419" s="5" t="e">
        <f t="shared" si="323"/>
        <v>#VALUE!</v>
      </c>
      <c r="B3419" s="6" t="str">
        <f>IFERROR(IF(Table1[[#This Row],[Multi-lens? 1]]="No", 1, IF(Table1[[#This Row],[Multi-lens? 1]]="Dual", 2, IF(Table1[[#This Row],[Multi-lens? 1]]="Quad", 4, ""))),"")</f>
        <v/>
      </c>
      <c r="C3419" s="6" t="e">
        <f t="shared" si="324"/>
        <v>#VALUE!</v>
      </c>
      <c r="D3419" s="6" t="e">
        <f t="shared" si="325"/>
        <v>#VALUE!</v>
      </c>
      <c r="E3419" s="6" t="e">
        <f t="shared" si="326"/>
        <v>#VALUE!</v>
      </c>
      <c r="F3419" s="6" t="e">
        <f t="shared" si="327"/>
        <v>#VALUE!</v>
      </c>
      <c r="H3419" s="6" t="str">
        <f>IFERROR(IF(Table1[[#This Row],[Multi-lens? 1]]="No", 1, IF(Table1[[#This Row],[Multi-lens? 1]]="Dual", 2, IF(Table1[[#This Row],[Multi-lens? 1]]="Quad", 4, ""))),"")</f>
        <v/>
      </c>
      <c r="I3419" s="9" t="str">
        <f>IFERROR(Table1[[#This Row],[Name]],"")</f>
        <v/>
      </c>
      <c r="K3419" s="3" t="str">
        <f t="shared" si="322"/>
        <v/>
      </c>
      <c r="M3419" s="4" t="e">
        <f>IF(Table1[[#This Row],[Import to Gateway Calculator?]]="Yes",IFERROR(Table1[[#This Row],[Streaming Resolution '[MP']]],""),0)</f>
        <v>#VALUE!</v>
      </c>
      <c r="N3419" s="4" t="e">
        <f>IF(Table1[[#This Row],[Import to Gateway Calculator?]]="Yes",IFERROR(Table1[[#This Row],[Recording Resolution '[MP']]],""),0)</f>
        <v>#VALUE!</v>
      </c>
      <c r="O3419" s="4" t="e">
        <f>IF(Table1[[#This Row],[Import to Gateway Calculator?]]="Yes",IFERROR(Table1[[#This Row],[Frame Rate '[FPS'] 1]],""),0)</f>
        <v>#VALUE!</v>
      </c>
      <c r="P3419" s="4" t="e">
        <f>IF(Table1[[#This Row],[Import to Gateway Calculator?]]="Yes",IFERROR(Table1[[#This Row],[Days of Storage 1]],""),0)</f>
        <v>#VALUE!</v>
      </c>
    </row>
    <row r="3420" spans="1:16" x14ac:dyDescent="0.25">
      <c r="A3420" s="5" t="e">
        <f t="shared" si="323"/>
        <v>#VALUE!</v>
      </c>
      <c r="B3420" s="6" t="str">
        <f>IFERROR(IF(Table1[[#This Row],[Multi-lens? 1]]="No", 1, IF(Table1[[#This Row],[Multi-lens? 1]]="Dual", 2, IF(Table1[[#This Row],[Multi-lens? 1]]="Quad", 4, ""))),"")</f>
        <v/>
      </c>
      <c r="C3420" s="6" t="e">
        <f t="shared" si="324"/>
        <v>#VALUE!</v>
      </c>
      <c r="D3420" s="6" t="e">
        <f t="shared" si="325"/>
        <v>#VALUE!</v>
      </c>
      <c r="E3420" s="6" t="e">
        <f t="shared" si="326"/>
        <v>#VALUE!</v>
      </c>
      <c r="F3420" s="6" t="e">
        <f t="shared" si="327"/>
        <v>#VALUE!</v>
      </c>
      <c r="H3420" s="6" t="str">
        <f>IFERROR(IF(Table1[[#This Row],[Multi-lens? 1]]="No", 1, IF(Table1[[#This Row],[Multi-lens? 1]]="Dual", 2, IF(Table1[[#This Row],[Multi-lens? 1]]="Quad", 4, ""))),"")</f>
        <v/>
      </c>
      <c r="I3420" s="9" t="str">
        <f>IFERROR(Table1[[#This Row],[Name]],"")</f>
        <v/>
      </c>
      <c r="K3420" s="3" t="str">
        <f t="shared" si="322"/>
        <v/>
      </c>
      <c r="M3420" s="4" t="e">
        <f>IF(Table1[[#This Row],[Import to Gateway Calculator?]]="Yes",IFERROR(Table1[[#This Row],[Streaming Resolution '[MP']]],""),0)</f>
        <v>#VALUE!</v>
      </c>
      <c r="N3420" s="4" t="e">
        <f>IF(Table1[[#This Row],[Import to Gateway Calculator?]]="Yes",IFERROR(Table1[[#This Row],[Recording Resolution '[MP']]],""),0)</f>
        <v>#VALUE!</v>
      </c>
      <c r="O3420" s="4" t="e">
        <f>IF(Table1[[#This Row],[Import to Gateway Calculator?]]="Yes",IFERROR(Table1[[#This Row],[Frame Rate '[FPS'] 1]],""),0)</f>
        <v>#VALUE!</v>
      </c>
      <c r="P3420" s="4" t="e">
        <f>IF(Table1[[#This Row],[Import to Gateway Calculator?]]="Yes",IFERROR(Table1[[#This Row],[Days of Storage 1]],""),0)</f>
        <v>#VALUE!</v>
      </c>
    </row>
    <row r="3421" spans="1:16" x14ac:dyDescent="0.25">
      <c r="A3421" s="5" t="e">
        <f t="shared" si="323"/>
        <v>#VALUE!</v>
      </c>
      <c r="B3421" s="6" t="str">
        <f>IFERROR(IF(Table1[[#This Row],[Multi-lens? 1]]="No", 1, IF(Table1[[#This Row],[Multi-lens? 1]]="Dual", 2, IF(Table1[[#This Row],[Multi-lens? 1]]="Quad", 4, ""))),"")</f>
        <v/>
      </c>
      <c r="C3421" s="6" t="e">
        <f t="shared" si="324"/>
        <v>#VALUE!</v>
      </c>
      <c r="D3421" s="6" t="e">
        <f t="shared" si="325"/>
        <v>#VALUE!</v>
      </c>
      <c r="E3421" s="6" t="e">
        <f t="shared" si="326"/>
        <v>#VALUE!</v>
      </c>
      <c r="F3421" s="6" t="e">
        <f t="shared" si="327"/>
        <v>#VALUE!</v>
      </c>
      <c r="H3421" s="6" t="str">
        <f>IFERROR(IF(Table1[[#This Row],[Multi-lens? 1]]="No", 1, IF(Table1[[#This Row],[Multi-lens? 1]]="Dual", 2, IF(Table1[[#This Row],[Multi-lens? 1]]="Quad", 4, ""))),"")</f>
        <v/>
      </c>
      <c r="I3421" s="9" t="str">
        <f>IFERROR(Table1[[#This Row],[Name]],"")</f>
        <v/>
      </c>
      <c r="K3421" s="3" t="str">
        <f t="shared" si="322"/>
        <v/>
      </c>
      <c r="M3421" s="4" t="e">
        <f>IF(Table1[[#This Row],[Import to Gateway Calculator?]]="Yes",IFERROR(Table1[[#This Row],[Streaming Resolution '[MP']]],""),0)</f>
        <v>#VALUE!</v>
      </c>
      <c r="N3421" s="4" t="e">
        <f>IF(Table1[[#This Row],[Import to Gateway Calculator?]]="Yes",IFERROR(Table1[[#This Row],[Recording Resolution '[MP']]],""),0)</f>
        <v>#VALUE!</v>
      </c>
      <c r="O3421" s="4" t="e">
        <f>IF(Table1[[#This Row],[Import to Gateway Calculator?]]="Yes",IFERROR(Table1[[#This Row],[Frame Rate '[FPS'] 1]],""),0)</f>
        <v>#VALUE!</v>
      </c>
      <c r="P3421" s="4" t="e">
        <f>IF(Table1[[#This Row],[Import to Gateway Calculator?]]="Yes",IFERROR(Table1[[#This Row],[Days of Storage 1]],""),0)</f>
        <v>#VALUE!</v>
      </c>
    </row>
    <row r="3422" spans="1:16" x14ac:dyDescent="0.25">
      <c r="A3422" s="5" t="e">
        <f t="shared" si="323"/>
        <v>#VALUE!</v>
      </c>
      <c r="B3422" s="6" t="str">
        <f>IFERROR(IF(Table1[[#This Row],[Multi-lens? 1]]="No", 1, IF(Table1[[#This Row],[Multi-lens? 1]]="Dual", 2, IF(Table1[[#This Row],[Multi-lens? 1]]="Quad", 4, ""))),"")</f>
        <v/>
      </c>
      <c r="C3422" s="6" t="e">
        <f t="shared" si="324"/>
        <v>#VALUE!</v>
      </c>
      <c r="D3422" s="6" t="e">
        <f t="shared" si="325"/>
        <v>#VALUE!</v>
      </c>
      <c r="E3422" s="6" t="e">
        <f t="shared" si="326"/>
        <v>#VALUE!</v>
      </c>
      <c r="F3422" s="6" t="e">
        <f t="shared" si="327"/>
        <v>#VALUE!</v>
      </c>
      <c r="H3422" s="6" t="str">
        <f>IFERROR(IF(Table1[[#This Row],[Multi-lens? 1]]="No", 1, IF(Table1[[#This Row],[Multi-lens? 1]]="Dual", 2, IF(Table1[[#This Row],[Multi-lens? 1]]="Quad", 4, ""))),"")</f>
        <v/>
      </c>
      <c r="I3422" s="9" t="str">
        <f>IFERROR(Table1[[#This Row],[Name]],"")</f>
        <v/>
      </c>
      <c r="K3422" s="3" t="str">
        <f t="shared" si="322"/>
        <v/>
      </c>
      <c r="M3422" s="4" t="e">
        <f>IF(Table1[[#This Row],[Import to Gateway Calculator?]]="Yes",IFERROR(Table1[[#This Row],[Streaming Resolution '[MP']]],""),0)</f>
        <v>#VALUE!</v>
      </c>
      <c r="N3422" s="4" t="e">
        <f>IF(Table1[[#This Row],[Import to Gateway Calculator?]]="Yes",IFERROR(Table1[[#This Row],[Recording Resolution '[MP']]],""),0)</f>
        <v>#VALUE!</v>
      </c>
      <c r="O3422" s="4" t="e">
        <f>IF(Table1[[#This Row],[Import to Gateway Calculator?]]="Yes",IFERROR(Table1[[#This Row],[Frame Rate '[FPS'] 1]],""),0)</f>
        <v>#VALUE!</v>
      </c>
      <c r="P3422" s="4" t="e">
        <f>IF(Table1[[#This Row],[Import to Gateway Calculator?]]="Yes",IFERROR(Table1[[#This Row],[Days of Storage 1]],""),0)</f>
        <v>#VALUE!</v>
      </c>
    </row>
    <row r="3423" spans="1:16" x14ac:dyDescent="0.25">
      <c r="A3423" s="5" t="e">
        <f t="shared" si="323"/>
        <v>#VALUE!</v>
      </c>
      <c r="B3423" s="6" t="str">
        <f>IFERROR(IF(Table1[[#This Row],[Multi-lens? 1]]="No", 1, IF(Table1[[#This Row],[Multi-lens? 1]]="Dual", 2, IF(Table1[[#This Row],[Multi-lens? 1]]="Quad", 4, ""))),"")</f>
        <v/>
      </c>
      <c r="C3423" s="6" t="e">
        <f t="shared" si="324"/>
        <v>#VALUE!</v>
      </c>
      <c r="D3423" s="6" t="e">
        <f t="shared" si="325"/>
        <v>#VALUE!</v>
      </c>
      <c r="E3423" s="6" t="e">
        <f t="shared" si="326"/>
        <v>#VALUE!</v>
      </c>
      <c r="F3423" s="6" t="e">
        <f t="shared" si="327"/>
        <v>#VALUE!</v>
      </c>
      <c r="H3423" s="6" t="str">
        <f>IFERROR(IF(Table1[[#This Row],[Multi-lens? 1]]="No", 1, IF(Table1[[#This Row],[Multi-lens? 1]]="Dual", 2, IF(Table1[[#This Row],[Multi-lens? 1]]="Quad", 4, ""))),"")</f>
        <v/>
      </c>
      <c r="I3423" s="9" t="str">
        <f>IFERROR(Table1[[#This Row],[Name]],"")</f>
        <v/>
      </c>
      <c r="K3423" s="3" t="str">
        <f t="shared" si="322"/>
        <v/>
      </c>
      <c r="M3423" s="4" t="e">
        <f>IF(Table1[[#This Row],[Import to Gateway Calculator?]]="Yes",IFERROR(Table1[[#This Row],[Streaming Resolution '[MP']]],""),0)</f>
        <v>#VALUE!</v>
      </c>
      <c r="N3423" s="4" t="e">
        <f>IF(Table1[[#This Row],[Import to Gateway Calculator?]]="Yes",IFERROR(Table1[[#This Row],[Recording Resolution '[MP']]],""),0)</f>
        <v>#VALUE!</v>
      </c>
      <c r="O3423" s="4" t="e">
        <f>IF(Table1[[#This Row],[Import to Gateway Calculator?]]="Yes",IFERROR(Table1[[#This Row],[Frame Rate '[FPS'] 1]],""),0)</f>
        <v>#VALUE!</v>
      </c>
      <c r="P3423" s="4" t="e">
        <f>IF(Table1[[#This Row],[Import to Gateway Calculator?]]="Yes",IFERROR(Table1[[#This Row],[Days of Storage 1]],""),0)</f>
        <v>#VALUE!</v>
      </c>
    </row>
    <row r="3424" spans="1:16" x14ac:dyDescent="0.25">
      <c r="A3424" s="5" t="e">
        <f t="shared" si="323"/>
        <v>#VALUE!</v>
      </c>
      <c r="B3424" s="6" t="str">
        <f>IFERROR(IF(Table1[[#This Row],[Multi-lens? 1]]="No", 1, IF(Table1[[#This Row],[Multi-lens? 1]]="Dual", 2, IF(Table1[[#This Row],[Multi-lens? 1]]="Quad", 4, ""))),"")</f>
        <v/>
      </c>
      <c r="C3424" s="6" t="e">
        <f t="shared" si="324"/>
        <v>#VALUE!</v>
      </c>
      <c r="D3424" s="6" t="e">
        <f t="shared" si="325"/>
        <v>#VALUE!</v>
      </c>
      <c r="E3424" s="6" t="e">
        <f t="shared" si="326"/>
        <v>#VALUE!</v>
      </c>
      <c r="F3424" s="6" t="e">
        <f t="shared" si="327"/>
        <v>#VALUE!</v>
      </c>
      <c r="H3424" s="6" t="str">
        <f>IFERROR(IF(Table1[[#This Row],[Multi-lens? 1]]="No", 1, IF(Table1[[#This Row],[Multi-lens? 1]]="Dual", 2, IF(Table1[[#This Row],[Multi-lens? 1]]="Quad", 4, ""))),"")</f>
        <v/>
      </c>
      <c r="I3424" s="9" t="str">
        <f>IFERROR(Table1[[#This Row],[Name]],"")</f>
        <v/>
      </c>
      <c r="K3424" s="3" t="str">
        <f t="shared" si="322"/>
        <v/>
      </c>
      <c r="M3424" s="4" t="e">
        <f>IF(Table1[[#This Row],[Import to Gateway Calculator?]]="Yes",IFERROR(Table1[[#This Row],[Streaming Resolution '[MP']]],""),0)</f>
        <v>#VALUE!</v>
      </c>
      <c r="N3424" s="4" t="e">
        <f>IF(Table1[[#This Row],[Import to Gateway Calculator?]]="Yes",IFERROR(Table1[[#This Row],[Recording Resolution '[MP']]],""),0)</f>
        <v>#VALUE!</v>
      </c>
      <c r="O3424" s="4" t="e">
        <f>IF(Table1[[#This Row],[Import to Gateway Calculator?]]="Yes",IFERROR(Table1[[#This Row],[Frame Rate '[FPS'] 1]],""),0)</f>
        <v>#VALUE!</v>
      </c>
      <c r="P3424" s="4" t="e">
        <f>IF(Table1[[#This Row],[Import to Gateway Calculator?]]="Yes",IFERROR(Table1[[#This Row],[Days of Storage 1]],""),0)</f>
        <v>#VALUE!</v>
      </c>
    </row>
    <row r="3425" spans="1:16" x14ac:dyDescent="0.25">
      <c r="A3425" s="5" t="e">
        <f t="shared" si="323"/>
        <v>#VALUE!</v>
      </c>
      <c r="B3425" s="6" t="str">
        <f>IFERROR(IF(Table1[[#This Row],[Multi-lens? 1]]="No", 1, IF(Table1[[#This Row],[Multi-lens? 1]]="Dual", 2, IF(Table1[[#This Row],[Multi-lens? 1]]="Quad", 4, ""))),"")</f>
        <v/>
      </c>
      <c r="C3425" s="6" t="e">
        <f t="shared" si="324"/>
        <v>#VALUE!</v>
      </c>
      <c r="D3425" s="6" t="e">
        <f t="shared" si="325"/>
        <v>#VALUE!</v>
      </c>
      <c r="E3425" s="6" t="e">
        <f t="shared" si="326"/>
        <v>#VALUE!</v>
      </c>
      <c r="F3425" s="6" t="e">
        <f t="shared" si="327"/>
        <v>#VALUE!</v>
      </c>
      <c r="H3425" s="6" t="str">
        <f>IFERROR(IF(Table1[[#This Row],[Multi-lens? 1]]="No", 1, IF(Table1[[#This Row],[Multi-lens? 1]]="Dual", 2, IF(Table1[[#This Row],[Multi-lens? 1]]="Quad", 4, ""))),"")</f>
        <v/>
      </c>
      <c r="I3425" s="9" t="str">
        <f>IFERROR(Table1[[#This Row],[Name]],"")</f>
        <v/>
      </c>
      <c r="K3425" s="3" t="str">
        <f t="shared" si="322"/>
        <v/>
      </c>
      <c r="M3425" s="4" t="e">
        <f>IF(Table1[[#This Row],[Import to Gateway Calculator?]]="Yes",IFERROR(Table1[[#This Row],[Streaming Resolution '[MP']]],""),0)</f>
        <v>#VALUE!</v>
      </c>
      <c r="N3425" s="4" t="e">
        <f>IF(Table1[[#This Row],[Import to Gateway Calculator?]]="Yes",IFERROR(Table1[[#This Row],[Recording Resolution '[MP']]],""),0)</f>
        <v>#VALUE!</v>
      </c>
      <c r="O3425" s="4" t="e">
        <f>IF(Table1[[#This Row],[Import to Gateway Calculator?]]="Yes",IFERROR(Table1[[#This Row],[Frame Rate '[FPS'] 1]],""),0)</f>
        <v>#VALUE!</v>
      </c>
      <c r="P3425" s="4" t="e">
        <f>IF(Table1[[#This Row],[Import to Gateway Calculator?]]="Yes",IFERROR(Table1[[#This Row],[Days of Storage 1]],""),0)</f>
        <v>#VALUE!</v>
      </c>
    </row>
    <row r="3426" spans="1:16" x14ac:dyDescent="0.25">
      <c r="A3426" s="5" t="e">
        <f t="shared" si="323"/>
        <v>#VALUE!</v>
      </c>
      <c r="B3426" s="6" t="str">
        <f>IFERROR(IF(Table1[[#This Row],[Multi-lens? 1]]="No", 1, IF(Table1[[#This Row],[Multi-lens? 1]]="Dual", 2, IF(Table1[[#This Row],[Multi-lens? 1]]="Quad", 4, ""))),"")</f>
        <v/>
      </c>
      <c r="C3426" s="6" t="e">
        <f t="shared" si="324"/>
        <v>#VALUE!</v>
      </c>
      <c r="D3426" s="6" t="e">
        <f t="shared" si="325"/>
        <v>#VALUE!</v>
      </c>
      <c r="E3426" s="6" t="e">
        <f t="shared" si="326"/>
        <v>#VALUE!</v>
      </c>
      <c r="F3426" s="6" t="e">
        <f t="shared" si="327"/>
        <v>#VALUE!</v>
      </c>
      <c r="H3426" s="6" t="str">
        <f>IFERROR(IF(Table1[[#This Row],[Multi-lens? 1]]="No", 1, IF(Table1[[#This Row],[Multi-lens? 1]]="Dual", 2, IF(Table1[[#This Row],[Multi-lens? 1]]="Quad", 4, ""))),"")</f>
        <v/>
      </c>
      <c r="I3426" s="9" t="str">
        <f>IFERROR(Table1[[#This Row],[Name]],"")</f>
        <v/>
      </c>
      <c r="K3426" s="3" t="str">
        <f t="shared" si="322"/>
        <v/>
      </c>
      <c r="M3426" s="4" t="e">
        <f>IF(Table1[[#This Row],[Import to Gateway Calculator?]]="Yes",IFERROR(Table1[[#This Row],[Streaming Resolution '[MP']]],""),0)</f>
        <v>#VALUE!</v>
      </c>
      <c r="N3426" s="4" t="e">
        <f>IF(Table1[[#This Row],[Import to Gateway Calculator?]]="Yes",IFERROR(Table1[[#This Row],[Recording Resolution '[MP']]],""),0)</f>
        <v>#VALUE!</v>
      </c>
      <c r="O3426" s="4" t="e">
        <f>IF(Table1[[#This Row],[Import to Gateway Calculator?]]="Yes",IFERROR(Table1[[#This Row],[Frame Rate '[FPS'] 1]],""),0)</f>
        <v>#VALUE!</v>
      </c>
      <c r="P3426" s="4" t="e">
        <f>IF(Table1[[#This Row],[Import to Gateway Calculator?]]="Yes",IFERROR(Table1[[#This Row],[Days of Storage 1]],""),0)</f>
        <v>#VALUE!</v>
      </c>
    </row>
    <row r="3427" spans="1:16" x14ac:dyDescent="0.25">
      <c r="A3427" s="5" t="e">
        <f t="shared" si="323"/>
        <v>#VALUE!</v>
      </c>
      <c r="B3427" s="6" t="str">
        <f>IFERROR(IF(Table1[[#This Row],[Multi-lens? 1]]="No", 1, IF(Table1[[#This Row],[Multi-lens? 1]]="Dual", 2, IF(Table1[[#This Row],[Multi-lens? 1]]="Quad", 4, ""))),"")</f>
        <v/>
      </c>
      <c r="C3427" s="6" t="e">
        <f t="shared" si="324"/>
        <v>#VALUE!</v>
      </c>
      <c r="D3427" s="6" t="e">
        <f t="shared" si="325"/>
        <v>#VALUE!</v>
      </c>
      <c r="E3427" s="6" t="e">
        <f t="shared" si="326"/>
        <v>#VALUE!</v>
      </c>
      <c r="F3427" s="6" t="e">
        <f t="shared" si="327"/>
        <v>#VALUE!</v>
      </c>
      <c r="H3427" s="6" t="str">
        <f>IFERROR(IF(Table1[[#This Row],[Multi-lens? 1]]="No", 1, IF(Table1[[#This Row],[Multi-lens? 1]]="Dual", 2, IF(Table1[[#This Row],[Multi-lens? 1]]="Quad", 4, ""))),"")</f>
        <v/>
      </c>
      <c r="I3427" s="9" t="str">
        <f>IFERROR(Table1[[#This Row],[Name]],"")</f>
        <v/>
      </c>
      <c r="K3427" s="3" t="str">
        <f t="shared" si="322"/>
        <v/>
      </c>
      <c r="M3427" s="4" t="e">
        <f>IF(Table1[[#This Row],[Import to Gateway Calculator?]]="Yes",IFERROR(Table1[[#This Row],[Streaming Resolution '[MP']]],""),0)</f>
        <v>#VALUE!</v>
      </c>
      <c r="N3427" s="4" t="e">
        <f>IF(Table1[[#This Row],[Import to Gateway Calculator?]]="Yes",IFERROR(Table1[[#This Row],[Recording Resolution '[MP']]],""),0)</f>
        <v>#VALUE!</v>
      </c>
      <c r="O3427" s="4" t="e">
        <f>IF(Table1[[#This Row],[Import to Gateway Calculator?]]="Yes",IFERROR(Table1[[#This Row],[Frame Rate '[FPS'] 1]],""),0)</f>
        <v>#VALUE!</v>
      </c>
      <c r="P3427" s="4" t="e">
        <f>IF(Table1[[#This Row],[Import to Gateway Calculator?]]="Yes",IFERROR(Table1[[#This Row],[Days of Storage 1]],""),0)</f>
        <v>#VALUE!</v>
      </c>
    </row>
    <row r="3428" spans="1:16" x14ac:dyDescent="0.25">
      <c r="A3428" s="5" t="e">
        <f t="shared" si="323"/>
        <v>#VALUE!</v>
      </c>
      <c r="B3428" s="6" t="str">
        <f>IFERROR(IF(Table1[[#This Row],[Multi-lens? 1]]="No", 1, IF(Table1[[#This Row],[Multi-lens? 1]]="Dual", 2, IF(Table1[[#This Row],[Multi-lens? 1]]="Quad", 4, ""))),"")</f>
        <v/>
      </c>
      <c r="C3428" s="6" t="e">
        <f t="shared" si="324"/>
        <v>#VALUE!</v>
      </c>
      <c r="D3428" s="6" t="e">
        <f t="shared" si="325"/>
        <v>#VALUE!</v>
      </c>
      <c r="E3428" s="6" t="e">
        <f t="shared" si="326"/>
        <v>#VALUE!</v>
      </c>
      <c r="F3428" s="6" t="e">
        <f t="shared" si="327"/>
        <v>#VALUE!</v>
      </c>
      <c r="H3428" s="6" t="str">
        <f>IFERROR(IF(Table1[[#This Row],[Multi-lens? 1]]="No", 1, IF(Table1[[#This Row],[Multi-lens? 1]]="Dual", 2, IF(Table1[[#This Row],[Multi-lens? 1]]="Quad", 4, ""))),"")</f>
        <v/>
      </c>
      <c r="I3428" s="9" t="str">
        <f>IFERROR(Table1[[#This Row],[Name]],"")</f>
        <v/>
      </c>
      <c r="K3428" s="3" t="str">
        <f t="shared" si="322"/>
        <v/>
      </c>
      <c r="M3428" s="4" t="e">
        <f>IF(Table1[[#This Row],[Import to Gateway Calculator?]]="Yes",IFERROR(Table1[[#This Row],[Streaming Resolution '[MP']]],""),0)</f>
        <v>#VALUE!</v>
      </c>
      <c r="N3428" s="4" t="e">
        <f>IF(Table1[[#This Row],[Import to Gateway Calculator?]]="Yes",IFERROR(Table1[[#This Row],[Recording Resolution '[MP']]],""),0)</f>
        <v>#VALUE!</v>
      </c>
      <c r="O3428" s="4" t="e">
        <f>IF(Table1[[#This Row],[Import to Gateway Calculator?]]="Yes",IFERROR(Table1[[#This Row],[Frame Rate '[FPS'] 1]],""),0)</f>
        <v>#VALUE!</v>
      </c>
      <c r="P3428" s="4" t="e">
        <f>IF(Table1[[#This Row],[Import to Gateway Calculator?]]="Yes",IFERROR(Table1[[#This Row],[Days of Storage 1]],""),0)</f>
        <v>#VALUE!</v>
      </c>
    </row>
    <row r="3429" spans="1:16" x14ac:dyDescent="0.25">
      <c r="A3429" s="5" t="e">
        <f t="shared" si="323"/>
        <v>#VALUE!</v>
      </c>
      <c r="B3429" s="6" t="str">
        <f>IFERROR(IF(Table1[[#This Row],[Multi-lens? 1]]="No", 1, IF(Table1[[#This Row],[Multi-lens? 1]]="Dual", 2, IF(Table1[[#This Row],[Multi-lens? 1]]="Quad", 4, ""))),"")</f>
        <v/>
      </c>
      <c r="C3429" s="6" t="e">
        <f t="shared" si="324"/>
        <v>#VALUE!</v>
      </c>
      <c r="D3429" s="6" t="e">
        <f t="shared" si="325"/>
        <v>#VALUE!</v>
      </c>
      <c r="E3429" s="6" t="e">
        <f t="shared" si="326"/>
        <v>#VALUE!</v>
      </c>
      <c r="F3429" s="6" t="e">
        <f t="shared" si="327"/>
        <v>#VALUE!</v>
      </c>
      <c r="H3429" s="6" t="str">
        <f>IFERROR(IF(Table1[[#This Row],[Multi-lens? 1]]="No", 1, IF(Table1[[#This Row],[Multi-lens? 1]]="Dual", 2, IF(Table1[[#This Row],[Multi-lens? 1]]="Quad", 4, ""))),"")</f>
        <v/>
      </c>
      <c r="I3429" s="9" t="str">
        <f>IFERROR(Table1[[#This Row],[Name]],"")</f>
        <v/>
      </c>
      <c r="K3429" s="3" t="str">
        <f t="shared" si="322"/>
        <v/>
      </c>
      <c r="M3429" s="4" t="e">
        <f>IF(Table1[[#This Row],[Import to Gateway Calculator?]]="Yes",IFERROR(Table1[[#This Row],[Streaming Resolution '[MP']]],""),0)</f>
        <v>#VALUE!</v>
      </c>
      <c r="N3429" s="4" t="e">
        <f>IF(Table1[[#This Row],[Import to Gateway Calculator?]]="Yes",IFERROR(Table1[[#This Row],[Recording Resolution '[MP']]],""),0)</f>
        <v>#VALUE!</v>
      </c>
      <c r="O3429" s="4" t="e">
        <f>IF(Table1[[#This Row],[Import to Gateway Calculator?]]="Yes",IFERROR(Table1[[#This Row],[Frame Rate '[FPS'] 1]],""),0)</f>
        <v>#VALUE!</v>
      </c>
      <c r="P3429" s="4" t="e">
        <f>IF(Table1[[#This Row],[Import to Gateway Calculator?]]="Yes",IFERROR(Table1[[#This Row],[Days of Storage 1]],""),0)</f>
        <v>#VALUE!</v>
      </c>
    </row>
    <row r="3430" spans="1:16" x14ac:dyDescent="0.25">
      <c r="A3430" s="5" t="e">
        <f t="shared" si="323"/>
        <v>#VALUE!</v>
      </c>
      <c r="B3430" s="6" t="str">
        <f>IFERROR(IF(Table1[[#This Row],[Multi-lens? 1]]="No", 1, IF(Table1[[#This Row],[Multi-lens? 1]]="Dual", 2, IF(Table1[[#This Row],[Multi-lens? 1]]="Quad", 4, ""))),"")</f>
        <v/>
      </c>
      <c r="C3430" s="6" t="e">
        <f t="shared" si="324"/>
        <v>#VALUE!</v>
      </c>
      <c r="D3430" s="6" t="e">
        <f t="shared" si="325"/>
        <v>#VALUE!</v>
      </c>
      <c r="E3430" s="6" t="e">
        <f t="shared" si="326"/>
        <v>#VALUE!</v>
      </c>
      <c r="F3430" s="6" t="e">
        <f t="shared" si="327"/>
        <v>#VALUE!</v>
      </c>
      <c r="H3430" s="6" t="str">
        <f>IFERROR(IF(Table1[[#This Row],[Multi-lens? 1]]="No", 1, IF(Table1[[#This Row],[Multi-lens? 1]]="Dual", 2, IF(Table1[[#This Row],[Multi-lens? 1]]="Quad", 4, ""))),"")</f>
        <v/>
      </c>
      <c r="I3430" s="9" t="str">
        <f>IFERROR(Table1[[#This Row],[Name]],"")</f>
        <v/>
      </c>
      <c r="K3430" s="3" t="str">
        <f t="shared" si="322"/>
        <v/>
      </c>
      <c r="M3430" s="4" t="e">
        <f>IF(Table1[[#This Row],[Import to Gateway Calculator?]]="Yes",IFERROR(Table1[[#This Row],[Streaming Resolution '[MP']]],""),0)</f>
        <v>#VALUE!</v>
      </c>
      <c r="N3430" s="4" t="e">
        <f>IF(Table1[[#This Row],[Import to Gateway Calculator?]]="Yes",IFERROR(Table1[[#This Row],[Recording Resolution '[MP']]],""),0)</f>
        <v>#VALUE!</v>
      </c>
      <c r="O3430" s="4" t="e">
        <f>IF(Table1[[#This Row],[Import to Gateway Calculator?]]="Yes",IFERROR(Table1[[#This Row],[Frame Rate '[FPS'] 1]],""),0)</f>
        <v>#VALUE!</v>
      </c>
      <c r="P3430" s="4" t="e">
        <f>IF(Table1[[#This Row],[Import to Gateway Calculator?]]="Yes",IFERROR(Table1[[#This Row],[Days of Storage 1]],""),0)</f>
        <v>#VALUE!</v>
      </c>
    </row>
    <row r="3431" spans="1:16" x14ac:dyDescent="0.25">
      <c r="A3431" s="5" t="e">
        <f t="shared" si="323"/>
        <v>#VALUE!</v>
      </c>
      <c r="B3431" s="6" t="str">
        <f>IFERROR(IF(Table1[[#This Row],[Multi-lens? 1]]="No", 1, IF(Table1[[#This Row],[Multi-lens? 1]]="Dual", 2, IF(Table1[[#This Row],[Multi-lens? 1]]="Quad", 4, ""))),"")</f>
        <v/>
      </c>
      <c r="C3431" s="6" t="e">
        <f t="shared" si="324"/>
        <v>#VALUE!</v>
      </c>
      <c r="D3431" s="6" t="e">
        <f t="shared" si="325"/>
        <v>#VALUE!</v>
      </c>
      <c r="E3431" s="6" t="e">
        <f t="shared" si="326"/>
        <v>#VALUE!</v>
      </c>
      <c r="F3431" s="6" t="e">
        <f t="shared" si="327"/>
        <v>#VALUE!</v>
      </c>
      <c r="H3431" s="6" t="str">
        <f>IFERROR(IF(Table1[[#This Row],[Multi-lens? 1]]="No", 1, IF(Table1[[#This Row],[Multi-lens? 1]]="Dual", 2, IF(Table1[[#This Row],[Multi-lens? 1]]="Quad", 4, ""))),"")</f>
        <v/>
      </c>
      <c r="I3431" s="9" t="str">
        <f>IFERROR(Table1[[#This Row],[Name]],"")</f>
        <v/>
      </c>
      <c r="K3431" s="3" t="str">
        <f t="shared" si="322"/>
        <v/>
      </c>
      <c r="M3431" s="4" t="e">
        <f>IF(Table1[[#This Row],[Import to Gateway Calculator?]]="Yes",IFERROR(Table1[[#This Row],[Streaming Resolution '[MP']]],""),0)</f>
        <v>#VALUE!</v>
      </c>
      <c r="N3431" s="4" t="e">
        <f>IF(Table1[[#This Row],[Import to Gateway Calculator?]]="Yes",IFERROR(Table1[[#This Row],[Recording Resolution '[MP']]],""),0)</f>
        <v>#VALUE!</v>
      </c>
      <c r="O3431" s="4" t="e">
        <f>IF(Table1[[#This Row],[Import to Gateway Calculator?]]="Yes",IFERROR(Table1[[#This Row],[Frame Rate '[FPS'] 1]],""),0)</f>
        <v>#VALUE!</v>
      </c>
      <c r="P3431" s="4" t="e">
        <f>IF(Table1[[#This Row],[Import to Gateway Calculator?]]="Yes",IFERROR(Table1[[#This Row],[Days of Storage 1]],""),0)</f>
        <v>#VALUE!</v>
      </c>
    </row>
    <row r="3432" spans="1:16" x14ac:dyDescent="0.25">
      <c r="A3432" s="5" t="e">
        <f t="shared" si="323"/>
        <v>#VALUE!</v>
      </c>
      <c r="B3432" s="6" t="str">
        <f>IFERROR(IF(Table1[[#This Row],[Multi-lens? 1]]="No", 1, IF(Table1[[#This Row],[Multi-lens? 1]]="Dual", 2, IF(Table1[[#This Row],[Multi-lens? 1]]="Quad", 4, ""))),"")</f>
        <v/>
      </c>
      <c r="C3432" s="6" t="e">
        <f t="shared" si="324"/>
        <v>#VALUE!</v>
      </c>
      <c r="D3432" s="6" t="e">
        <f t="shared" si="325"/>
        <v>#VALUE!</v>
      </c>
      <c r="E3432" s="6" t="e">
        <f t="shared" si="326"/>
        <v>#VALUE!</v>
      </c>
      <c r="F3432" s="6" t="e">
        <f t="shared" si="327"/>
        <v>#VALUE!</v>
      </c>
      <c r="H3432" s="6" t="str">
        <f>IFERROR(IF(Table1[[#This Row],[Multi-lens? 1]]="No", 1, IF(Table1[[#This Row],[Multi-lens? 1]]="Dual", 2, IF(Table1[[#This Row],[Multi-lens? 1]]="Quad", 4, ""))),"")</f>
        <v/>
      </c>
      <c r="I3432" s="9" t="str">
        <f>IFERROR(Table1[[#This Row],[Name]],"")</f>
        <v/>
      </c>
      <c r="K3432" s="3" t="str">
        <f t="shared" si="322"/>
        <v/>
      </c>
      <c r="M3432" s="4" t="e">
        <f>IF(Table1[[#This Row],[Import to Gateway Calculator?]]="Yes",IFERROR(Table1[[#This Row],[Streaming Resolution '[MP']]],""),0)</f>
        <v>#VALUE!</v>
      </c>
      <c r="N3432" s="4" t="e">
        <f>IF(Table1[[#This Row],[Import to Gateway Calculator?]]="Yes",IFERROR(Table1[[#This Row],[Recording Resolution '[MP']]],""),0)</f>
        <v>#VALUE!</v>
      </c>
      <c r="O3432" s="4" t="e">
        <f>IF(Table1[[#This Row],[Import to Gateway Calculator?]]="Yes",IFERROR(Table1[[#This Row],[Frame Rate '[FPS'] 1]],""),0)</f>
        <v>#VALUE!</v>
      </c>
      <c r="P3432" s="4" t="e">
        <f>IF(Table1[[#This Row],[Import to Gateway Calculator?]]="Yes",IFERROR(Table1[[#This Row],[Days of Storage 1]],""),0)</f>
        <v>#VALUE!</v>
      </c>
    </row>
    <row r="3433" spans="1:16" x14ac:dyDescent="0.25">
      <c r="A3433" s="5" t="e">
        <f t="shared" si="323"/>
        <v>#VALUE!</v>
      </c>
      <c r="B3433" s="6" t="str">
        <f>IFERROR(IF(Table1[[#This Row],[Multi-lens? 1]]="No", 1, IF(Table1[[#This Row],[Multi-lens? 1]]="Dual", 2, IF(Table1[[#This Row],[Multi-lens? 1]]="Quad", 4, ""))),"")</f>
        <v/>
      </c>
      <c r="C3433" s="6" t="e">
        <f t="shared" si="324"/>
        <v>#VALUE!</v>
      </c>
      <c r="D3433" s="6" t="e">
        <f t="shared" si="325"/>
        <v>#VALUE!</v>
      </c>
      <c r="E3433" s="6" t="e">
        <f t="shared" si="326"/>
        <v>#VALUE!</v>
      </c>
      <c r="F3433" s="6" t="e">
        <f t="shared" si="327"/>
        <v>#VALUE!</v>
      </c>
      <c r="H3433" s="6" t="str">
        <f>IFERROR(IF(Table1[[#This Row],[Multi-lens? 1]]="No", 1, IF(Table1[[#This Row],[Multi-lens? 1]]="Dual", 2, IF(Table1[[#This Row],[Multi-lens? 1]]="Quad", 4, ""))),"")</f>
        <v/>
      </c>
      <c r="I3433" s="9" t="str">
        <f>IFERROR(Table1[[#This Row],[Name]],"")</f>
        <v/>
      </c>
      <c r="K3433" s="3" t="str">
        <f t="shared" si="322"/>
        <v/>
      </c>
      <c r="M3433" s="4" t="e">
        <f>IF(Table1[[#This Row],[Import to Gateway Calculator?]]="Yes",IFERROR(Table1[[#This Row],[Streaming Resolution '[MP']]],""),0)</f>
        <v>#VALUE!</v>
      </c>
      <c r="N3433" s="4" t="e">
        <f>IF(Table1[[#This Row],[Import to Gateway Calculator?]]="Yes",IFERROR(Table1[[#This Row],[Recording Resolution '[MP']]],""),0)</f>
        <v>#VALUE!</v>
      </c>
      <c r="O3433" s="4" t="e">
        <f>IF(Table1[[#This Row],[Import to Gateway Calculator?]]="Yes",IFERROR(Table1[[#This Row],[Frame Rate '[FPS'] 1]],""),0)</f>
        <v>#VALUE!</v>
      </c>
      <c r="P3433" s="4" t="e">
        <f>IF(Table1[[#This Row],[Import to Gateway Calculator?]]="Yes",IFERROR(Table1[[#This Row],[Days of Storage 1]],""),0)</f>
        <v>#VALUE!</v>
      </c>
    </row>
    <row r="3434" spans="1:16" x14ac:dyDescent="0.25">
      <c r="A3434" s="5" t="e">
        <f t="shared" si="323"/>
        <v>#VALUE!</v>
      </c>
      <c r="B3434" s="6" t="str">
        <f>IFERROR(IF(Table1[[#This Row],[Multi-lens? 1]]="No", 1, IF(Table1[[#This Row],[Multi-lens? 1]]="Dual", 2, IF(Table1[[#This Row],[Multi-lens? 1]]="Quad", 4, ""))),"")</f>
        <v/>
      </c>
      <c r="C3434" s="6" t="e">
        <f t="shared" si="324"/>
        <v>#VALUE!</v>
      </c>
      <c r="D3434" s="6" t="e">
        <f t="shared" si="325"/>
        <v>#VALUE!</v>
      </c>
      <c r="E3434" s="6" t="e">
        <f t="shared" si="326"/>
        <v>#VALUE!</v>
      </c>
      <c r="F3434" s="6" t="e">
        <f t="shared" si="327"/>
        <v>#VALUE!</v>
      </c>
      <c r="H3434" s="6" t="str">
        <f>IFERROR(IF(Table1[[#This Row],[Multi-lens? 1]]="No", 1, IF(Table1[[#This Row],[Multi-lens? 1]]="Dual", 2, IF(Table1[[#This Row],[Multi-lens? 1]]="Quad", 4, ""))),"")</f>
        <v/>
      </c>
      <c r="I3434" s="9" t="str">
        <f>IFERROR(Table1[[#This Row],[Name]],"")</f>
        <v/>
      </c>
      <c r="K3434" s="3" t="str">
        <f t="shared" si="322"/>
        <v/>
      </c>
      <c r="M3434" s="4" t="e">
        <f>IF(Table1[[#This Row],[Import to Gateway Calculator?]]="Yes",IFERROR(Table1[[#This Row],[Streaming Resolution '[MP']]],""),0)</f>
        <v>#VALUE!</v>
      </c>
      <c r="N3434" s="4" t="e">
        <f>IF(Table1[[#This Row],[Import to Gateway Calculator?]]="Yes",IFERROR(Table1[[#This Row],[Recording Resolution '[MP']]],""),0)</f>
        <v>#VALUE!</v>
      </c>
      <c r="O3434" s="4" t="e">
        <f>IF(Table1[[#This Row],[Import to Gateway Calculator?]]="Yes",IFERROR(Table1[[#This Row],[Frame Rate '[FPS'] 1]],""),0)</f>
        <v>#VALUE!</v>
      </c>
      <c r="P3434" s="4" t="e">
        <f>IF(Table1[[#This Row],[Import to Gateway Calculator?]]="Yes",IFERROR(Table1[[#This Row],[Days of Storage 1]],""),0)</f>
        <v>#VALUE!</v>
      </c>
    </row>
    <row r="3435" spans="1:16" x14ac:dyDescent="0.25">
      <c r="A3435" s="5" t="e">
        <f t="shared" si="323"/>
        <v>#VALUE!</v>
      </c>
      <c r="B3435" s="6" t="str">
        <f>IFERROR(IF(Table1[[#This Row],[Multi-lens? 1]]="No", 1, IF(Table1[[#This Row],[Multi-lens? 1]]="Dual", 2, IF(Table1[[#This Row],[Multi-lens? 1]]="Quad", 4, ""))),"")</f>
        <v/>
      </c>
      <c r="C3435" s="6" t="e">
        <f t="shared" si="324"/>
        <v>#VALUE!</v>
      </c>
      <c r="D3435" s="6" t="e">
        <f t="shared" si="325"/>
        <v>#VALUE!</v>
      </c>
      <c r="E3435" s="6" t="e">
        <f t="shared" si="326"/>
        <v>#VALUE!</v>
      </c>
      <c r="F3435" s="6" t="e">
        <f t="shared" si="327"/>
        <v>#VALUE!</v>
      </c>
      <c r="H3435" s="6" t="str">
        <f>IFERROR(IF(Table1[[#This Row],[Multi-lens? 1]]="No", 1, IF(Table1[[#This Row],[Multi-lens? 1]]="Dual", 2, IF(Table1[[#This Row],[Multi-lens? 1]]="Quad", 4, ""))),"")</f>
        <v/>
      </c>
      <c r="I3435" s="9" t="str">
        <f>IFERROR(Table1[[#This Row],[Name]],"")</f>
        <v/>
      </c>
      <c r="K3435" s="3" t="str">
        <f t="shared" si="322"/>
        <v/>
      </c>
      <c r="M3435" s="4" t="e">
        <f>IF(Table1[[#This Row],[Import to Gateway Calculator?]]="Yes",IFERROR(Table1[[#This Row],[Streaming Resolution '[MP']]],""),0)</f>
        <v>#VALUE!</v>
      </c>
      <c r="N3435" s="4" t="e">
        <f>IF(Table1[[#This Row],[Import to Gateway Calculator?]]="Yes",IFERROR(Table1[[#This Row],[Recording Resolution '[MP']]],""),0)</f>
        <v>#VALUE!</v>
      </c>
      <c r="O3435" s="4" t="e">
        <f>IF(Table1[[#This Row],[Import to Gateway Calculator?]]="Yes",IFERROR(Table1[[#This Row],[Frame Rate '[FPS'] 1]],""),0)</f>
        <v>#VALUE!</v>
      </c>
      <c r="P3435" s="4" t="e">
        <f>IF(Table1[[#This Row],[Import to Gateway Calculator?]]="Yes",IFERROR(Table1[[#This Row],[Days of Storage 1]],""),0)</f>
        <v>#VALUE!</v>
      </c>
    </row>
    <row r="3436" spans="1:16" x14ac:dyDescent="0.25">
      <c r="A3436" s="5" t="e">
        <f t="shared" si="323"/>
        <v>#VALUE!</v>
      </c>
      <c r="B3436" s="6" t="str">
        <f>IFERROR(IF(Table1[[#This Row],[Multi-lens? 1]]="No", 1, IF(Table1[[#This Row],[Multi-lens? 1]]="Dual", 2, IF(Table1[[#This Row],[Multi-lens? 1]]="Quad", 4, ""))),"")</f>
        <v/>
      </c>
      <c r="C3436" s="6" t="e">
        <f t="shared" si="324"/>
        <v>#VALUE!</v>
      </c>
      <c r="D3436" s="6" t="e">
        <f t="shared" si="325"/>
        <v>#VALUE!</v>
      </c>
      <c r="E3436" s="6" t="e">
        <f t="shared" si="326"/>
        <v>#VALUE!</v>
      </c>
      <c r="F3436" s="6" t="e">
        <f t="shared" si="327"/>
        <v>#VALUE!</v>
      </c>
      <c r="H3436" s="6" t="str">
        <f>IFERROR(IF(Table1[[#This Row],[Multi-lens? 1]]="No", 1, IF(Table1[[#This Row],[Multi-lens? 1]]="Dual", 2, IF(Table1[[#This Row],[Multi-lens? 1]]="Quad", 4, ""))),"")</f>
        <v/>
      </c>
      <c r="I3436" s="9" t="str">
        <f>IFERROR(Table1[[#This Row],[Name]],"")</f>
        <v/>
      </c>
      <c r="K3436" s="3" t="str">
        <f t="shared" si="322"/>
        <v/>
      </c>
      <c r="M3436" s="4" t="e">
        <f>IF(Table1[[#This Row],[Import to Gateway Calculator?]]="Yes",IFERROR(Table1[[#This Row],[Streaming Resolution '[MP']]],""),0)</f>
        <v>#VALUE!</v>
      </c>
      <c r="N3436" s="4" t="e">
        <f>IF(Table1[[#This Row],[Import to Gateway Calculator?]]="Yes",IFERROR(Table1[[#This Row],[Recording Resolution '[MP']]],""),0)</f>
        <v>#VALUE!</v>
      </c>
      <c r="O3436" s="4" t="e">
        <f>IF(Table1[[#This Row],[Import to Gateway Calculator?]]="Yes",IFERROR(Table1[[#This Row],[Frame Rate '[FPS'] 1]],""),0)</f>
        <v>#VALUE!</v>
      </c>
      <c r="P3436" s="4" t="e">
        <f>IF(Table1[[#This Row],[Import to Gateway Calculator?]]="Yes",IFERROR(Table1[[#This Row],[Days of Storage 1]],""),0)</f>
        <v>#VALUE!</v>
      </c>
    </row>
    <row r="3437" spans="1:16" x14ac:dyDescent="0.25">
      <c r="A3437" s="5" t="e">
        <f t="shared" si="323"/>
        <v>#VALUE!</v>
      </c>
      <c r="B3437" s="6" t="str">
        <f>IFERROR(IF(Table1[[#This Row],[Multi-lens? 1]]="No", 1, IF(Table1[[#This Row],[Multi-lens? 1]]="Dual", 2, IF(Table1[[#This Row],[Multi-lens? 1]]="Quad", 4, ""))),"")</f>
        <v/>
      </c>
      <c r="C3437" s="6" t="e">
        <f t="shared" si="324"/>
        <v>#VALUE!</v>
      </c>
      <c r="D3437" s="6" t="e">
        <f t="shared" si="325"/>
        <v>#VALUE!</v>
      </c>
      <c r="E3437" s="6" t="e">
        <f t="shared" si="326"/>
        <v>#VALUE!</v>
      </c>
      <c r="F3437" s="6" t="e">
        <f t="shared" si="327"/>
        <v>#VALUE!</v>
      </c>
      <c r="H3437" s="6" t="str">
        <f>IFERROR(IF(Table1[[#This Row],[Multi-lens? 1]]="No", 1, IF(Table1[[#This Row],[Multi-lens? 1]]="Dual", 2, IF(Table1[[#This Row],[Multi-lens? 1]]="Quad", 4, ""))),"")</f>
        <v/>
      </c>
      <c r="I3437" s="9" t="str">
        <f>IFERROR(Table1[[#This Row],[Name]],"")</f>
        <v/>
      </c>
      <c r="K3437" s="3" t="str">
        <f t="shared" si="322"/>
        <v/>
      </c>
      <c r="M3437" s="4" t="e">
        <f>IF(Table1[[#This Row],[Import to Gateway Calculator?]]="Yes",IFERROR(Table1[[#This Row],[Streaming Resolution '[MP']]],""),0)</f>
        <v>#VALUE!</v>
      </c>
      <c r="N3437" s="4" t="e">
        <f>IF(Table1[[#This Row],[Import to Gateway Calculator?]]="Yes",IFERROR(Table1[[#This Row],[Recording Resolution '[MP']]],""),0)</f>
        <v>#VALUE!</v>
      </c>
      <c r="O3437" s="4" t="e">
        <f>IF(Table1[[#This Row],[Import to Gateway Calculator?]]="Yes",IFERROR(Table1[[#This Row],[Frame Rate '[FPS'] 1]],""),0)</f>
        <v>#VALUE!</v>
      </c>
      <c r="P3437" s="4" t="e">
        <f>IF(Table1[[#This Row],[Import to Gateway Calculator?]]="Yes",IFERROR(Table1[[#This Row],[Days of Storage 1]],""),0)</f>
        <v>#VALUE!</v>
      </c>
    </row>
    <row r="3438" spans="1:16" x14ac:dyDescent="0.25">
      <c r="A3438" s="5" t="e">
        <f t="shared" si="323"/>
        <v>#VALUE!</v>
      </c>
      <c r="B3438" s="6" t="str">
        <f>IFERROR(IF(Table1[[#This Row],[Multi-lens? 1]]="No", 1, IF(Table1[[#This Row],[Multi-lens? 1]]="Dual", 2, IF(Table1[[#This Row],[Multi-lens? 1]]="Quad", 4, ""))),"")</f>
        <v/>
      </c>
      <c r="C3438" s="6" t="e">
        <f t="shared" si="324"/>
        <v>#VALUE!</v>
      </c>
      <c r="D3438" s="6" t="e">
        <f t="shared" si="325"/>
        <v>#VALUE!</v>
      </c>
      <c r="E3438" s="6" t="e">
        <f t="shared" si="326"/>
        <v>#VALUE!</v>
      </c>
      <c r="F3438" s="6" t="e">
        <f t="shared" si="327"/>
        <v>#VALUE!</v>
      </c>
      <c r="H3438" s="6" t="str">
        <f>IFERROR(IF(Table1[[#This Row],[Multi-lens? 1]]="No", 1, IF(Table1[[#This Row],[Multi-lens? 1]]="Dual", 2, IF(Table1[[#This Row],[Multi-lens? 1]]="Quad", 4, ""))),"")</f>
        <v/>
      </c>
      <c r="I3438" s="9" t="str">
        <f>IFERROR(Table1[[#This Row],[Name]],"")</f>
        <v/>
      </c>
      <c r="K3438" s="3" t="str">
        <f t="shared" si="322"/>
        <v/>
      </c>
      <c r="M3438" s="4" t="e">
        <f>IF(Table1[[#This Row],[Import to Gateway Calculator?]]="Yes",IFERROR(Table1[[#This Row],[Streaming Resolution '[MP']]],""),0)</f>
        <v>#VALUE!</v>
      </c>
      <c r="N3438" s="4" t="e">
        <f>IF(Table1[[#This Row],[Import to Gateway Calculator?]]="Yes",IFERROR(Table1[[#This Row],[Recording Resolution '[MP']]],""),0)</f>
        <v>#VALUE!</v>
      </c>
      <c r="O3438" s="4" t="e">
        <f>IF(Table1[[#This Row],[Import to Gateway Calculator?]]="Yes",IFERROR(Table1[[#This Row],[Frame Rate '[FPS'] 1]],""),0)</f>
        <v>#VALUE!</v>
      </c>
      <c r="P3438" s="4" t="e">
        <f>IF(Table1[[#This Row],[Import to Gateway Calculator?]]="Yes",IFERROR(Table1[[#This Row],[Days of Storage 1]],""),0)</f>
        <v>#VALUE!</v>
      </c>
    </row>
    <row r="3439" spans="1:16" x14ac:dyDescent="0.25">
      <c r="A3439" s="5" t="e">
        <f t="shared" si="323"/>
        <v>#VALUE!</v>
      </c>
      <c r="B3439" s="6" t="str">
        <f>IFERROR(IF(Table1[[#This Row],[Multi-lens? 1]]="No", 1, IF(Table1[[#This Row],[Multi-lens? 1]]="Dual", 2, IF(Table1[[#This Row],[Multi-lens? 1]]="Quad", 4, ""))),"")</f>
        <v/>
      </c>
      <c r="C3439" s="6" t="e">
        <f t="shared" si="324"/>
        <v>#VALUE!</v>
      </c>
      <c r="D3439" s="6" t="e">
        <f t="shared" si="325"/>
        <v>#VALUE!</v>
      </c>
      <c r="E3439" s="6" t="e">
        <f t="shared" si="326"/>
        <v>#VALUE!</v>
      </c>
      <c r="F3439" s="6" t="e">
        <f t="shared" si="327"/>
        <v>#VALUE!</v>
      </c>
      <c r="H3439" s="6" t="str">
        <f>IFERROR(IF(Table1[[#This Row],[Multi-lens? 1]]="No", 1, IF(Table1[[#This Row],[Multi-lens? 1]]="Dual", 2, IF(Table1[[#This Row],[Multi-lens? 1]]="Quad", 4, ""))),"")</f>
        <v/>
      </c>
      <c r="I3439" s="9" t="str">
        <f>IFERROR(Table1[[#This Row],[Name]],"")</f>
        <v/>
      </c>
      <c r="K3439" s="3" t="str">
        <f t="shared" si="322"/>
        <v/>
      </c>
      <c r="M3439" s="4" t="e">
        <f>IF(Table1[[#This Row],[Import to Gateway Calculator?]]="Yes",IFERROR(Table1[[#This Row],[Streaming Resolution '[MP']]],""),0)</f>
        <v>#VALUE!</v>
      </c>
      <c r="N3439" s="4" t="e">
        <f>IF(Table1[[#This Row],[Import to Gateway Calculator?]]="Yes",IFERROR(Table1[[#This Row],[Recording Resolution '[MP']]],""),0)</f>
        <v>#VALUE!</v>
      </c>
      <c r="O3439" s="4" t="e">
        <f>IF(Table1[[#This Row],[Import to Gateway Calculator?]]="Yes",IFERROR(Table1[[#This Row],[Frame Rate '[FPS'] 1]],""),0)</f>
        <v>#VALUE!</v>
      </c>
      <c r="P3439" s="4" t="e">
        <f>IF(Table1[[#This Row],[Import to Gateway Calculator?]]="Yes",IFERROR(Table1[[#This Row],[Days of Storage 1]],""),0)</f>
        <v>#VALUE!</v>
      </c>
    </row>
    <row r="3440" spans="1:16" x14ac:dyDescent="0.25">
      <c r="A3440" s="5" t="e">
        <f t="shared" si="323"/>
        <v>#VALUE!</v>
      </c>
      <c r="B3440" s="6" t="str">
        <f>IFERROR(IF(Table1[[#This Row],[Multi-lens? 1]]="No", 1, IF(Table1[[#This Row],[Multi-lens? 1]]="Dual", 2, IF(Table1[[#This Row],[Multi-lens? 1]]="Quad", 4, ""))),"")</f>
        <v/>
      </c>
      <c r="C3440" s="6" t="e">
        <f t="shared" si="324"/>
        <v>#VALUE!</v>
      </c>
      <c r="D3440" s="6" t="e">
        <f t="shared" si="325"/>
        <v>#VALUE!</v>
      </c>
      <c r="E3440" s="6" t="e">
        <f t="shared" si="326"/>
        <v>#VALUE!</v>
      </c>
      <c r="F3440" s="6" t="e">
        <f t="shared" si="327"/>
        <v>#VALUE!</v>
      </c>
      <c r="H3440" s="6" t="str">
        <f>IFERROR(IF(Table1[[#This Row],[Multi-lens? 1]]="No", 1, IF(Table1[[#This Row],[Multi-lens? 1]]="Dual", 2, IF(Table1[[#This Row],[Multi-lens? 1]]="Quad", 4, ""))),"")</f>
        <v/>
      </c>
      <c r="I3440" s="9" t="str">
        <f>IFERROR(Table1[[#This Row],[Name]],"")</f>
        <v/>
      </c>
      <c r="K3440" s="3" t="str">
        <f t="shared" si="322"/>
        <v/>
      </c>
      <c r="M3440" s="4" t="e">
        <f>IF(Table1[[#This Row],[Import to Gateway Calculator?]]="Yes",IFERROR(Table1[[#This Row],[Streaming Resolution '[MP']]],""),0)</f>
        <v>#VALUE!</v>
      </c>
      <c r="N3440" s="4" t="e">
        <f>IF(Table1[[#This Row],[Import to Gateway Calculator?]]="Yes",IFERROR(Table1[[#This Row],[Recording Resolution '[MP']]],""),0)</f>
        <v>#VALUE!</v>
      </c>
      <c r="O3440" s="4" t="e">
        <f>IF(Table1[[#This Row],[Import to Gateway Calculator?]]="Yes",IFERROR(Table1[[#This Row],[Frame Rate '[FPS'] 1]],""),0)</f>
        <v>#VALUE!</v>
      </c>
      <c r="P3440" s="4" t="e">
        <f>IF(Table1[[#This Row],[Import to Gateway Calculator?]]="Yes",IFERROR(Table1[[#This Row],[Days of Storage 1]],""),0)</f>
        <v>#VALUE!</v>
      </c>
    </row>
    <row r="3441" spans="1:16" x14ac:dyDescent="0.25">
      <c r="A3441" s="5" t="e">
        <f t="shared" si="323"/>
        <v>#VALUE!</v>
      </c>
      <c r="B3441" s="6" t="str">
        <f>IFERROR(IF(Table1[[#This Row],[Multi-lens? 1]]="No", 1, IF(Table1[[#This Row],[Multi-lens? 1]]="Dual", 2, IF(Table1[[#This Row],[Multi-lens? 1]]="Quad", 4, ""))),"")</f>
        <v/>
      </c>
      <c r="C3441" s="6" t="e">
        <f t="shared" si="324"/>
        <v>#VALUE!</v>
      </c>
      <c r="D3441" s="6" t="e">
        <f t="shared" si="325"/>
        <v>#VALUE!</v>
      </c>
      <c r="E3441" s="6" t="e">
        <f t="shared" si="326"/>
        <v>#VALUE!</v>
      </c>
      <c r="F3441" s="6" t="e">
        <f t="shared" si="327"/>
        <v>#VALUE!</v>
      </c>
      <c r="H3441" s="6" t="str">
        <f>IFERROR(IF(Table1[[#This Row],[Multi-lens? 1]]="No", 1, IF(Table1[[#This Row],[Multi-lens? 1]]="Dual", 2, IF(Table1[[#This Row],[Multi-lens? 1]]="Quad", 4, ""))),"")</f>
        <v/>
      </c>
      <c r="I3441" s="9" t="str">
        <f>IFERROR(Table1[[#This Row],[Name]],"")</f>
        <v/>
      </c>
      <c r="K3441" s="3" t="str">
        <f t="shared" si="322"/>
        <v/>
      </c>
      <c r="M3441" s="4" t="e">
        <f>IF(Table1[[#This Row],[Import to Gateway Calculator?]]="Yes",IFERROR(Table1[[#This Row],[Streaming Resolution '[MP']]],""),0)</f>
        <v>#VALUE!</v>
      </c>
      <c r="N3441" s="4" t="e">
        <f>IF(Table1[[#This Row],[Import to Gateway Calculator?]]="Yes",IFERROR(Table1[[#This Row],[Recording Resolution '[MP']]],""),0)</f>
        <v>#VALUE!</v>
      </c>
      <c r="O3441" s="4" t="e">
        <f>IF(Table1[[#This Row],[Import to Gateway Calculator?]]="Yes",IFERROR(Table1[[#This Row],[Frame Rate '[FPS'] 1]],""),0)</f>
        <v>#VALUE!</v>
      </c>
      <c r="P3441" s="4" t="e">
        <f>IF(Table1[[#This Row],[Import to Gateway Calculator?]]="Yes",IFERROR(Table1[[#This Row],[Days of Storage 1]],""),0)</f>
        <v>#VALUE!</v>
      </c>
    </row>
    <row r="3442" spans="1:16" x14ac:dyDescent="0.25">
      <c r="A3442" s="5" t="e">
        <f t="shared" si="323"/>
        <v>#VALUE!</v>
      </c>
      <c r="B3442" s="6" t="str">
        <f>IFERROR(IF(Table1[[#This Row],[Multi-lens? 1]]="No", 1, IF(Table1[[#This Row],[Multi-lens? 1]]="Dual", 2, IF(Table1[[#This Row],[Multi-lens? 1]]="Quad", 4, ""))),"")</f>
        <v/>
      </c>
      <c r="C3442" s="6" t="e">
        <f t="shared" si="324"/>
        <v>#VALUE!</v>
      </c>
      <c r="D3442" s="6" t="e">
        <f t="shared" si="325"/>
        <v>#VALUE!</v>
      </c>
      <c r="E3442" s="6" t="e">
        <f t="shared" si="326"/>
        <v>#VALUE!</v>
      </c>
      <c r="F3442" s="6" t="e">
        <f t="shared" si="327"/>
        <v>#VALUE!</v>
      </c>
      <c r="H3442" s="6" t="str">
        <f>IFERROR(IF(Table1[[#This Row],[Multi-lens? 1]]="No", 1, IF(Table1[[#This Row],[Multi-lens? 1]]="Dual", 2, IF(Table1[[#This Row],[Multi-lens? 1]]="Quad", 4, ""))),"")</f>
        <v/>
      </c>
      <c r="I3442" s="9" t="str">
        <f>IFERROR(Table1[[#This Row],[Name]],"")</f>
        <v/>
      </c>
      <c r="K3442" s="3" t="str">
        <f t="shared" si="322"/>
        <v/>
      </c>
      <c r="M3442" s="4" t="e">
        <f>IF(Table1[[#This Row],[Import to Gateway Calculator?]]="Yes",IFERROR(Table1[[#This Row],[Streaming Resolution '[MP']]],""),0)</f>
        <v>#VALUE!</v>
      </c>
      <c r="N3442" s="4" t="e">
        <f>IF(Table1[[#This Row],[Import to Gateway Calculator?]]="Yes",IFERROR(Table1[[#This Row],[Recording Resolution '[MP']]],""),0)</f>
        <v>#VALUE!</v>
      </c>
      <c r="O3442" s="4" t="e">
        <f>IF(Table1[[#This Row],[Import to Gateway Calculator?]]="Yes",IFERROR(Table1[[#This Row],[Frame Rate '[FPS'] 1]],""),0)</f>
        <v>#VALUE!</v>
      </c>
      <c r="P3442" s="4" t="e">
        <f>IF(Table1[[#This Row],[Import to Gateway Calculator?]]="Yes",IFERROR(Table1[[#This Row],[Days of Storage 1]],""),0)</f>
        <v>#VALUE!</v>
      </c>
    </row>
    <row r="3443" spans="1:16" x14ac:dyDescent="0.25">
      <c r="A3443" s="5" t="e">
        <f t="shared" si="323"/>
        <v>#VALUE!</v>
      </c>
      <c r="B3443" s="6" t="str">
        <f>IFERROR(IF(Table1[[#This Row],[Multi-lens? 1]]="No", 1, IF(Table1[[#This Row],[Multi-lens? 1]]="Dual", 2, IF(Table1[[#This Row],[Multi-lens? 1]]="Quad", 4, ""))),"")</f>
        <v/>
      </c>
      <c r="C3443" s="6" t="e">
        <f t="shared" si="324"/>
        <v>#VALUE!</v>
      </c>
      <c r="D3443" s="6" t="e">
        <f t="shared" si="325"/>
        <v>#VALUE!</v>
      </c>
      <c r="E3443" s="6" t="e">
        <f t="shared" si="326"/>
        <v>#VALUE!</v>
      </c>
      <c r="F3443" s="6" t="e">
        <f t="shared" si="327"/>
        <v>#VALUE!</v>
      </c>
      <c r="H3443" s="6" t="str">
        <f>IFERROR(IF(Table1[[#This Row],[Multi-lens? 1]]="No", 1, IF(Table1[[#This Row],[Multi-lens? 1]]="Dual", 2, IF(Table1[[#This Row],[Multi-lens? 1]]="Quad", 4, ""))),"")</f>
        <v/>
      </c>
      <c r="I3443" s="9" t="str">
        <f>IFERROR(Table1[[#This Row],[Name]],"")</f>
        <v/>
      </c>
      <c r="K3443" s="3" t="str">
        <f t="shared" si="322"/>
        <v/>
      </c>
      <c r="M3443" s="4" t="e">
        <f>IF(Table1[[#This Row],[Import to Gateway Calculator?]]="Yes",IFERROR(Table1[[#This Row],[Streaming Resolution '[MP']]],""),0)</f>
        <v>#VALUE!</v>
      </c>
      <c r="N3443" s="4" t="e">
        <f>IF(Table1[[#This Row],[Import to Gateway Calculator?]]="Yes",IFERROR(Table1[[#This Row],[Recording Resolution '[MP']]],""),0)</f>
        <v>#VALUE!</v>
      </c>
      <c r="O3443" s="4" t="e">
        <f>IF(Table1[[#This Row],[Import to Gateway Calculator?]]="Yes",IFERROR(Table1[[#This Row],[Frame Rate '[FPS'] 1]],""),0)</f>
        <v>#VALUE!</v>
      </c>
      <c r="P3443" s="4" t="e">
        <f>IF(Table1[[#This Row],[Import to Gateway Calculator?]]="Yes",IFERROR(Table1[[#This Row],[Days of Storage 1]],""),0)</f>
        <v>#VALUE!</v>
      </c>
    </row>
    <row r="3444" spans="1:16" x14ac:dyDescent="0.25">
      <c r="A3444" s="5" t="e">
        <f t="shared" si="323"/>
        <v>#VALUE!</v>
      </c>
      <c r="B3444" s="6" t="str">
        <f>IFERROR(IF(Table1[[#This Row],[Multi-lens? 1]]="No", 1, IF(Table1[[#This Row],[Multi-lens? 1]]="Dual", 2, IF(Table1[[#This Row],[Multi-lens? 1]]="Quad", 4, ""))),"")</f>
        <v/>
      </c>
      <c r="C3444" s="6" t="e">
        <f t="shared" si="324"/>
        <v>#VALUE!</v>
      </c>
      <c r="D3444" s="6" t="e">
        <f t="shared" si="325"/>
        <v>#VALUE!</v>
      </c>
      <c r="E3444" s="6" t="e">
        <f t="shared" si="326"/>
        <v>#VALUE!</v>
      </c>
      <c r="F3444" s="6" t="e">
        <f t="shared" si="327"/>
        <v>#VALUE!</v>
      </c>
      <c r="H3444" s="6" t="str">
        <f>IFERROR(IF(Table1[[#This Row],[Multi-lens? 1]]="No", 1, IF(Table1[[#This Row],[Multi-lens? 1]]="Dual", 2, IF(Table1[[#This Row],[Multi-lens? 1]]="Quad", 4, ""))),"")</f>
        <v/>
      </c>
      <c r="I3444" s="9" t="str">
        <f>IFERROR(Table1[[#This Row],[Name]],"")</f>
        <v/>
      </c>
      <c r="K3444" s="3" t="str">
        <f t="shared" si="322"/>
        <v/>
      </c>
      <c r="M3444" s="4" t="e">
        <f>IF(Table1[[#This Row],[Import to Gateway Calculator?]]="Yes",IFERROR(Table1[[#This Row],[Streaming Resolution '[MP']]],""),0)</f>
        <v>#VALUE!</v>
      </c>
      <c r="N3444" s="4" t="e">
        <f>IF(Table1[[#This Row],[Import to Gateway Calculator?]]="Yes",IFERROR(Table1[[#This Row],[Recording Resolution '[MP']]],""),0)</f>
        <v>#VALUE!</v>
      </c>
      <c r="O3444" s="4" t="e">
        <f>IF(Table1[[#This Row],[Import to Gateway Calculator?]]="Yes",IFERROR(Table1[[#This Row],[Frame Rate '[FPS'] 1]],""),0)</f>
        <v>#VALUE!</v>
      </c>
      <c r="P3444" s="4" t="e">
        <f>IF(Table1[[#This Row],[Import to Gateway Calculator?]]="Yes",IFERROR(Table1[[#This Row],[Days of Storage 1]],""),0)</f>
        <v>#VALUE!</v>
      </c>
    </row>
    <row r="3445" spans="1:16" x14ac:dyDescent="0.25">
      <c r="A3445" s="5" t="e">
        <f t="shared" si="323"/>
        <v>#VALUE!</v>
      </c>
      <c r="B3445" s="6" t="str">
        <f>IFERROR(IF(Table1[[#This Row],[Multi-lens? 1]]="No", 1, IF(Table1[[#This Row],[Multi-lens? 1]]="Dual", 2, IF(Table1[[#This Row],[Multi-lens? 1]]="Quad", 4, ""))),"")</f>
        <v/>
      </c>
      <c r="C3445" s="6" t="e">
        <f t="shared" si="324"/>
        <v>#VALUE!</v>
      </c>
      <c r="D3445" s="6" t="e">
        <f t="shared" si="325"/>
        <v>#VALUE!</v>
      </c>
      <c r="E3445" s="6" t="e">
        <f t="shared" si="326"/>
        <v>#VALUE!</v>
      </c>
      <c r="F3445" s="6" t="e">
        <f t="shared" si="327"/>
        <v>#VALUE!</v>
      </c>
      <c r="H3445" s="6" t="str">
        <f>IFERROR(IF(Table1[[#This Row],[Multi-lens? 1]]="No", 1, IF(Table1[[#This Row],[Multi-lens? 1]]="Dual", 2, IF(Table1[[#This Row],[Multi-lens? 1]]="Quad", 4, ""))),"")</f>
        <v/>
      </c>
      <c r="I3445" s="9" t="str">
        <f>IFERROR(Table1[[#This Row],[Name]],"")</f>
        <v/>
      </c>
      <c r="K3445" s="3" t="str">
        <f t="shared" si="322"/>
        <v/>
      </c>
      <c r="M3445" s="4" t="e">
        <f>IF(Table1[[#This Row],[Import to Gateway Calculator?]]="Yes",IFERROR(Table1[[#This Row],[Streaming Resolution '[MP']]],""),0)</f>
        <v>#VALUE!</v>
      </c>
      <c r="N3445" s="4" t="e">
        <f>IF(Table1[[#This Row],[Import to Gateway Calculator?]]="Yes",IFERROR(Table1[[#This Row],[Recording Resolution '[MP']]],""),0)</f>
        <v>#VALUE!</v>
      </c>
      <c r="O3445" s="4" t="e">
        <f>IF(Table1[[#This Row],[Import to Gateway Calculator?]]="Yes",IFERROR(Table1[[#This Row],[Frame Rate '[FPS'] 1]],""),0)</f>
        <v>#VALUE!</v>
      </c>
      <c r="P3445" s="4" t="e">
        <f>IF(Table1[[#This Row],[Import to Gateway Calculator?]]="Yes",IFERROR(Table1[[#This Row],[Days of Storage 1]],""),0)</f>
        <v>#VALUE!</v>
      </c>
    </row>
    <row r="3446" spans="1:16" x14ac:dyDescent="0.25">
      <c r="A3446" s="5" t="e">
        <f t="shared" si="323"/>
        <v>#VALUE!</v>
      </c>
      <c r="B3446" s="6" t="str">
        <f>IFERROR(IF(Table1[[#This Row],[Multi-lens? 1]]="No", 1, IF(Table1[[#This Row],[Multi-lens? 1]]="Dual", 2, IF(Table1[[#This Row],[Multi-lens? 1]]="Quad", 4, ""))),"")</f>
        <v/>
      </c>
      <c r="C3446" s="6" t="e">
        <f t="shared" si="324"/>
        <v>#VALUE!</v>
      </c>
      <c r="D3446" s="6" t="e">
        <f t="shared" si="325"/>
        <v>#VALUE!</v>
      </c>
      <c r="E3446" s="6" t="e">
        <f t="shared" si="326"/>
        <v>#VALUE!</v>
      </c>
      <c r="F3446" s="6" t="e">
        <f t="shared" si="327"/>
        <v>#VALUE!</v>
      </c>
      <c r="H3446" s="6" t="str">
        <f>IFERROR(IF(Table1[[#This Row],[Multi-lens? 1]]="No", 1, IF(Table1[[#This Row],[Multi-lens? 1]]="Dual", 2, IF(Table1[[#This Row],[Multi-lens? 1]]="Quad", 4, ""))),"")</f>
        <v/>
      </c>
      <c r="I3446" s="9" t="str">
        <f>IFERROR(Table1[[#This Row],[Name]],"")</f>
        <v/>
      </c>
      <c r="K3446" s="3" t="str">
        <f t="shared" si="322"/>
        <v/>
      </c>
      <c r="M3446" s="4" t="e">
        <f>IF(Table1[[#This Row],[Import to Gateway Calculator?]]="Yes",IFERROR(Table1[[#This Row],[Streaming Resolution '[MP']]],""),0)</f>
        <v>#VALUE!</v>
      </c>
      <c r="N3446" s="4" t="e">
        <f>IF(Table1[[#This Row],[Import to Gateway Calculator?]]="Yes",IFERROR(Table1[[#This Row],[Recording Resolution '[MP']]],""),0)</f>
        <v>#VALUE!</v>
      </c>
      <c r="O3446" s="4" t="e">
        <f>IF(Table1[[#This Row],[Import to Gateway Calculator?]]="Yes",IFERROR(Table1[[#This Row],[Frame Rate '[FPS'] 1]],""),0)</f>
        <v>#VALUE!</v>
      </c>
      <c r="P3446" s="4" t="e">
        <f>IF(Table1[[#This Row],[Import to Gateway Calculator?]]="Yes",IFERROR(Table1[[#This Row],[Days of Storage 1]],""),0)</f>
        <v>#VALUE!</v>
      </c>
    </row>
    <row r="3447" spans="1:16" x14ac:dyDescent="0.25">
      <c r="A3447" s="5" t="e">
        <f t="shared" si="323"/>
        <v>#VALUE!</v>
      </c>
      <c r="B3447" s="6" t="str">
        <f>IFERROR(IF(Table1[[#This Row],[Multi-lens? 1]]="No", 1, IF(Table1[[#This Row],[Multi-lens? 1]]="Dual", 2, IF(Table1[[#This Row],[Multi-lens? 1]]="Quad", 4, ""))),"")</f>
        <v/>
      </c>
      <c r="C3447" s="6" t="e">
        <f t="shared" si="324"/>
        <v>#VALUE!</v>
      </c>
      <c r="D3447" s="6" t="e">
        <f t="shared" si="325"/>
        <v>#VALUE!</v>
      </c>
      <c r="E3447" s="6" t="e">
        <f t="shared" si="326"/>
        <v>#VALUE!</v>
      </c>
      <c r="F3447" s="6" t="e">
        <f t="shared" si="327"/>
        <v>#VALUE!</v>
      </c>
      <c r="H3447" s="6" t="str">
        <f>IFERROR(IF(Table1[[#This Row],[Multi-lens? 1]]="No", 1, IF(Table1[[#This Row],[Multi-lens? 1]]="Dual", 2, IF(Table1[[#This Row],[Multi-lens? 1]]="Quad", 4, ""))),"")</f>
        <v/>
      </c>
      <c r="I3447" s="9" t="str">
        <f>IFERROR(Table1[[#This Row],[Name]],"")</f>
        <v/>
      </c>
      <c r="K3447" s="3" t="str">
        <f t="shared" si="322"/>
        <v/>
      </c>
      <c r="M3447" s="4" t="e">
        <f>IF(Table1[[#This Row],[Import to Gateway Calculator?]]="Yes",IFERROR(Table1[[#This Row],[Streaming Resolution '[MP']]],""),0)</f>
        <v>#VALUE!</v>
      </c>
      <c r="N3447" s="4" t="e">
        <f>IF(Table1[[#This Row],[Import to Gateway Calculator?]]="Yes",IFERROR(Table1[[#This Row],[Recording Resolution '[MP']]],""),0)</f>
        <v>#VALUE!</v>
      </c>
      <c r="O3447" s="4" t="e">
        <f>IF(Table1[[#This Row],[Import to Gateway Calculator?]]="Yes",IFERROR(Table1[[#This Row],[Frame Rate '[FPS'] 1]],""),0)</f>
        <v>#VALUE!</v>
      </c>
      <c r="P3447" s="4" t="e">
        <f>IF(Table1[[#This Row],[Import to Gateway Calculator?]]="Yes",IFERROR(Table1[[#This Row],[Days of Storage 1]],""),0)</f>
        <v>#VALUE!</v>
      </c>
    </row>
    <row r="3448" spans="1:16" x14ac:dyDescent="0.25">
      <c r="A3448" s="5" t="e">
        <f t="shared" si="323"/>
        <v>#VALUE!</v>
      </c>
      <c r="B3448" s="6" t="str">
        <f>IFERROR(IF(Table1[[#This Row],[Multi-lens? 1]]="No", 1, IF(Table1[[#This Row],[Multi-lens? 1]]="Dual", 2, IF(Table1[[#This Row],[Multi-lens? 1]]="Quad", 4, ""))),"")</f>
        <v/>
      </c>
      <c r="C3448" s="6" t="e">
        <f t="shared" si="324"/>
        <v>#VALUE!</v>
      </c>
      <c r="D3448" s="6" t="e">
        <f t="shared" si="325"/>
        <v>#VALUE!</v>
      </c>
      <c r="E3448" s="6" t="e">
        <f t="shared" si="326"/>
        <v>#VALUE!</v>
      </c>
      <c r="F3448" s="6" t="e">
        <f t="shared" si="327"/>
        <v>#VALUE!</v>
      </c>
      <c r="H3448" s="6" t="str">
        <f>IFERROR(IF(Table1[[#This Row],[Multi-lens? 1]]="No", 1, IF(Table1[[#This Row],[Multi-lens? 1]]="Dual", 2, IF(Table1[[#This Row],[Multi-lens? 1]]="Quad", 4, ""))),"")</f>
        <v/>
      </c>
      <c r="I3448" s="9" t="str">
        <f>IFERROR(Table1[[#This Row],[Name]],"")</f>
        <v/>
      </c>
      <c r="K3448" s="3" t="str">
        <f t="shared" si="322"/>
        <v/>
      </c>
      <c r="M3448" s="4" t="e">
        <f>IF(Table1[[#This Row],[Import to Gateway Calculator?]]="Yes",IFERROR(Table1[[#This Row],[Streaming Resolution '[MP']]],""),0)</f>
        <v>#VALUE!</v>
      </c>
      <c r="N3448" s="4" t="e">
        <f>IF(Table1[[#This Row],[Import to Gateway Calculator?]]="Yes",IFERROR(Table1[[#This Row],[Recording Resolution '[MP']]],""),0)</f>
        <v>#VALUE!</v>
      </c>
      <c r="O3448" s="4" t="e">
        <f>IF(Table1[[#This Row],[Import to Gateway Calculator?]]="Yes",IFERROR(Table1[[#This Row],[Frame Rate '[FPS'] 1]],""),0)</f>
        <v>#VALUE!</v>
      </c>
      <c r="P3448" s="4" t="e">
        <f>IF(Table1[[#This Row],[Import to Gateway Calculator?]]="Yes",IFERROR(Table1[[#This Row],[Days of Storage 1]],""),0)</f>
        <v>#VALUE!</v>
      </c>
    </row>
    <row r="3449" spans="1:16" x14ac:dyDescent="0.25">
      <c r="A3449" s="5" t="e">
        <f t="shared" si="323"/>
        <v>#VALUE!</v>
      </c>
      <c r="B3449" s="6" t="str">
        <f>IFERROR(IF(Table1[[#This Row],[Multi-lens? 1]]="No", 1, IF(Table1[[#This Row],[Multi-lens? 1]]="Dual", 2, IF(Table1[[#This Row],[Multi-lens? 1]]="Quad", 4, ""))),"")</f>
        <v/>
      </c>
      <c r="C3449" s="6" t="e">
        <f t="shared" si="324"/>
        <v>#VALUE!</v>
      </c>
      <c r="D3449" s="6" t="e">
        <f t="shared" si="325"/>
        <v>#VALUE!</v>
      </c>
      <c r="E3449" s="6" t="e">
        <f t="shared" si="326"/>
        <v>#VALUE!</v>
      </c>
      <c r="F3449" s="6" t="e">
        <f t="shared" si="327"/>
        <v>#VALUE!</v>
      </c>
      <c r="H3449" s="6" t="str">
        <f>IFERROR(IF(Table1[[#This Row],[Multi-lens? 1]]="No", 1, IF(Table1[[#This Row],[Multi-lens? 1]]="Dual", 2, IF(Table1[[#This Row],[Multi-lens? 1]]="Quad", 4, ""))),"")</f>
        <v/>
      </c>
      <c r="I3449" s="9" t="str">
        <f>IFERROR(Table1[[#This Row],[Name]],"")</f>
        <v/>
      </c>
      <c r="K3449" s="3" t="str">
        <f t="shared" si="322"/>
        <v/>
      </c>
      <c r="M3449" s="4" t="e">
        <f>IF(Table1[[#This Row],[Import to Gateway Calculator?]]="Yes",IFERROR(Table1[[#This Row],[Streaming Resolution '[MP']]],""),0)</f>
        <v>#VALUE!</v>
      </c>
      <c r="N3449" s="4" t="e">
        <f>IF(Table1[[#This Row],[Import to Gateway Calculator?]]="Yes",IFERROR(Table1[[#This Row],[Recording Resolution '[MP']]],""),0)</f>
        <v>#VALUE!</v>
      </c>
      <c r="O3449" s="4" t="e">
        <f>IF(Table1[[#This Row],[Import to Gateway Calculator?]]="Yes",IFERROR(Table1[[#This Row],[Frame Rate '[FPS'] 1]],""),0)</f>
        <v>#VALUE!</v>
      </c>
      <c r="P3449" s="4" t="e">
        <f>IF(Table1[[#This Row],[Import to Gateway Calculator?]]="Yes",IFERROR(Table1[[#This Row],[Days of Storage 1]],""),0)</f>
        <v>#VALUE!</v>
      </c>
    </row>
    <row r="3450" spans="1:16" x14ac:dyDescent="0.25">
      <c r="A3450" s="5" t="e">
        <f t="shared" si="323"/>
        <v>#VALUE!</v>
      </c>
      <c r="B3450" s="6" t="str">
        <f>IFERROR(IF(Table1[[#This Row],[Multi-lens? 1]]="No", 1, IF(Table1[[#This Row],[Multi-lens? 1]]="Dual", 2, IF(Table1[[#This Row],[Multi-lens? 1]]="Quad", 4, ""))),"")</f>
        <v/>
      </c>
      <c r="C3450" s="6" t="e">
        <f t="shared" si="324"/>
        <v>#VALUE!</v>
      </c>
      <c r="D3450" s="6" t="e">
        <f t="shared" si="325"/>
        <v>#VALUE!</v>
      </c>
      <c r="E3450" s="6" t="e">
        <f t="shared" si="326"/>
        <v>#VALUE!</v>
      </c>
      <c r="F3450" s="6" t="e">
        <f t="shared" si="327"/>
        <v>#VALUE!</v>
      </c>
      <c r="H3450" s="6" t="str">
        <f>IFERROR(IF(Table1[[#This Row],[Multi-lens? 1]]="No", 1, IF(Table1[[#This Row],[Multi-lens? 1]]="Dual", 2, IF(Table1[[#This Row],[Multi-lens? 1]]="Quad", 4, ""))),"")</f>
        <v/>
      </c>
      <c r="I3450" s="9" t="str">
        <f>IFERROR(Table1[[#This Row],[Name]],"")</f>
        <v/>
      </c>
      <c r="K3450" s="3" t="str">
        <f t="shared" si="322"/>
        <v/>
      </c>
      <c r="M3450" s="4" t="e">
        <f>IF(Table1[[#This Row],[Import to Gateway Calculator?]]="Yes",IFERROR(Table1[[#This Row],[Streaming Resolution '[MP']]],""),0)</f>
        <v>#VALUE!</v>
      </c>
      <c r="N3450" s="4" t="e">
        <f>IF(Table1[[#This Row],[Import to Gateway Calculator?]]="Yes",IFERROR(Table1[[#This Row],[Recording Resolution '[MP']]],""),0)</f>
        <v>#VALUE!</v>
      </c>
      <c r="O3450" s="4" t="e">
        <f>IF(Table1[[#This Row],[Import to Gateway Calculator?]]="Yes",IFERROR(Table1[[#This Row],[Frame Rate '[FPS'] 1]],""),0)</f>
        <v>#VALUE!</v>
      </c>
      <c r="P3450" s="4" t="e">
        <f>IF(Table1[[#This Row],[Import to Gateway Calculator?]]="Yes",IFERROR(Table1[[#This Row],[Days of Storage 1]],""),0)</f>
        <v>#VALUE!</v>
      </c>
    </row>
    <row r="3451" spans="1:16" x14ac:dyDescent="0.25">
      <c r="A3451" s="5" t="e">
        <f t="shared" si="323"/>
        <v>#VALUE!</v>
      </c>
      <c r="B3451" s="6" t="str">
        <f>IFERROR(IF(Table1[[#This Row],[Multi-lens? 1]]="No", 1, IF(Table1[[#This Row],[Multi-lens? 1]]="Dual", 2, IF(Table1[[#This Row],[Multi-lens? 1]]="Quad", 4, ""))),"")</f>
        <v/>
      </c>
      <c r="C3451" s="6" t="e">
        <f t="shared" si="324"/>
        <v>#VALUE!</v>
      </c>
      <c r="D3451" s="6" t="e">
        <f t="shared" si="325"/>
        <v>#VALUE!</v>
      </c>
      <c r="E3451" s="6" t="e">
        <f t="shared" si="326"/>
        <v>#VALUE!</v>
      </c>
      <c r="F3451" s="6" t="e">
        <f t="shared" si="327"/>
        <v>#VALUE!</v>
      </c>
      <c r="H3451" s="6" t="str">
        <f>IFERROR(IF(Table1[[#This Row],[Multi-lens? 1]]="No", 1, IF(Table1[[#This Row],[Multi-lens? 1]]="Dual", 2, IF(Table1[[#This Row],[Multi-lens? 1]]="Quad", 4, ""))),"")</f>
        <v/>
      </c>
      <c r="I3451" s="9" t="str">
        <f>IFERROR(Table1[[#This Row],[Name]],"")</f>
        <v/>
      </c>
      <c r="K3451" s="3" t="str">
        <f t="shared" si="322"/>
        <v/>
      </c>
      <c r="M3451" s="4" t="e">
        <f>IF(Table1[[#This Row],[Import to Gateway Calculator?]]="Yes",IFERROR(Table1[[#This Row],[Streaming Resolution '[MP']]],""),0)</f>
        <v>#VALUE!</v>
      </c>
      <c r="N3451" s="4" t="e">
        <f>IF(Table1[[#This Row],[Import to Gateway Calculator?]]="Yes",IFERROR(Table1[[#This Row],[Recording Resolution '[MP']]],""),0)</f>
        <v>#VALUE!</v>
      </c>
      <c r="O3451" s="4" t="e">
        <f>IF(Table1[[#This Row],[Import to Gateway Calculator?]]="Yes",IFERROR(Table1[[#This Row],[Frame Rate '[FPS'] 1]],""),0)</f>
        <v>#VALUE!</v>
      </c>
      <c r="P3451" s="4" t="e">
        <f>IF(Table1[[#This Row],[Import to Gateway Calculator?]]="Yes",IFERROR(Table1[[#This Row],[Days of Storage 1]],""),0)</f>
        <v>#VALUE!</v>
      </c>
    </row>
    <row r="3452" spans="1:16" x14ac:dyDescent="0.25">
      <c r="A3452" s="5" t="e">
        <f t="shared" si="323"/>
        <v>#VALUE!</v>
      </c>
      <c r="B3452" s="6" t="str">
        <f>IFERROR(IF(Table1[[#This Row],[Multi-lens? 1]]="No", 1, IF(Table1[[#This Row],[Multi-lens? 1]]="Dual", 2, IF(Table1[[#This Row],[Multi-lens? 1]]="Quad", 4, ""))),"")</f>
        <v/>
      </c>
      <c r="C3452" s="6" t="e">
        <f t="shared" si="324"/>
        <v>#VALUE!</v>
      </c>
      <c r="D3452" s="6" t="e">
        <f t="shared" si="325"/>
        <v>#VALUE!</v>
      </c>
      <c r="E3452" s="6" t="e">
        <f t="shared" si="326"/>
        <v>#VALUE!</v>
      </c>
      <c r="F3452" s="6" t="e">
        <f t="shared" si="327"/>
        <v>#VALUE!</v>
      </c>
      <c r="H3452" s="6" t="str">
        <f>IFERROR(IF(Table1[[#This Row],[Multi-lens? 1]]="No", 1, IF(Table1[[#This Row],[Multi-lens? 1]]="Dual", 2, IF(Table1[[#This Row],[Multi-lens? 1]]="Quad", 4, ""))),"")</f>
        <v/>
      </c>
      <c r="I3452" s="9" t="str">
        <f>IFERROR(Table1[[#This Row],[Name]],"")</f>
        <v/>
      </c>
      <c r="K3452" s="3" t="str">
        <f t="shared" si="322"/>
        <v/>
      </c>
      <c r="M3452" s="4" t="e">
        <f>IF(Table1[[#This Row],[Import to Gateway Calculator?]]="Yes",IFERROR(Table1[[#This Row],[Streaming Resolution '[MP']]],""),0)</f>
        <v>#VALUE!</v>
      </c>
      <c r="N3452" s="4" t="e">
        <f>IF(Table1[[#This Row],[Import to Gateway Calculator?]]="Yes",IFERROR(Table1[[#This Row],[Recording Resolution '[MP']]],""),0)</f>
        <v>#VALUE!</v>
      </c>
      <c r="O3452" s="4" t="e">
        <f>IF(Table1[[#This Row],[Import to Gateway Calculator?]]="Yes",IFERROR(Table1[[#This Row],[Frame Rate '[FPS'] 1]],""),0)</f>
        <v>#VALUE!</v>
      </c>
      <c r="P3452" s="4" t="e">
        <f>IF(Table1[[#This Row],[Import to Gateway Calculator?]]="Yes",IFERROR(Table1[[#This Row],[Days of Storage 1]],""),0)</f>
        <v>#VALUE!</v>
      </c>
    </row>
    <row r="3453" spans="1:16" x14ac:dyDescent="0.25">
      <c r="A3453" s="5" t="e">
        <f t="shared" si="323"/>
        <v>#VALUE!</v>
      </c>
      <c r="B3453" s="6" t="str">
        <f>IFERROR(IF(Table1[[#This Row],[Multi-lens? 1]]="No", 1, IF(Table1[[#This Row],[Multi-lens? 1]]="Dual", 2, IF(Table1[[#This Row],[Multi-lens? 1]]="Quad", 4, ""))),"")</f>
        <v/>
      </c>
      <c r="C3453" s="6" t="e">
        <f t="shared" si="324"/>
        <v>#VALUE!</v>
      </c>
      <c r="D3453" s="6" t="e">
        <f t="shared" si="325"/>
        <v>#VALUE!</v>
      </c>
      <c r="E3453" s="6" t="e">
        <f t="shared" si="326"/>
        <v>#VALUE!</v>
      </c>
      <c r="F3453" s="6" t="e">
        <f t="shared" si="327"/>
        <v>#VALUE!</v>
      </c>
      <c r="H3453" s="6" t="str">
        <f>IFERROR(IF(Table1[[#This Row],[Multi-lens? 1]]="No", 1, IF(Table1[[#This Row],[Multi-lens? 1]]="Dual", 2, IF(Table1[[#This Row],[Multi-lens? 1]]="Quad", 4, ""))),"")</f>
        <v/>
      </c>
      <c r="I3453" s="9" t="str">
        <f>IFERROR(Table1[[#This Row],[Name]],"")</f>
        <v/>
      </c>
      <c r="K3453" s="3" t="str">
        <f t="shared" si="322"/>
        <v/>
      </c>
      <c r="M3453" s="4" t="e">
        <f>IF(Table1[[#This Row],[Import to Gateway Calculator?]]="Yes",IFERROR(Table1[[#This Row],[Streaming Resolution '[MP']]],""),0)</f>
        <v>#VALUE!</v>
      </c>
      <c r="N3453" s="4" t="e">
        <f>IF(Table1[[#This Row],[Import to Gateway Calculator?]]="Yes",IFERROR(Table1[[#This Row],[Recording Resolution '[MP']]],""),0)</f>
        <v>#VALUE!</v>
      </c>
      <c r="O3453" s="4" t="e">
        <f>IF(Table1[[#This Row],[Import to Gateway Calculator?]]="Yes",IFERROR(Table1[[#This Row],[Frame Rate '[FPS'] 1]],""),0)</f>
        <v>#VALUE!</v>
      </c>
      <c r="P3453" s="4" t="e">
        <f>IF(Table1[[#This Row],[Import to Gateway Calculator?]]="Yes",IFERROR(Table1[[#This Row],[Days of Storage 1]],""),0)</f>
        <v>#VALUE!</v>
      </c>
    </row>
    <row r="3454" spans="1:16" x14ac:dyDescent="0.25">
      <c r="A3454" s="5" t="e">
        <f t="shared" si="323"/>
        <v>#VALUE!</v>
      </c>
      <c r="B3454" s="6" t="str">
        <f>IFERROR(IF(Table1[[#This Row],[Multi-lens? 1]]="No", 1, IF(Table1[[#This Row],[Multi-lens? 1]]="Dual", 2, IF(Table1[[#This Row],[Multi-lens? 1]]="Quad", 4, ""))),"")</f>
        <v/>
      </c>
      <c r="C3454" s="6" t="e">
        <f t="shared" si="324"/>
        <v>#VALUE!</v>
      </c>
      <c r="D3454" s="6" t="e">
        <f t="shared" si="325"/>
        <v>#VALUE!</v>
      </c>
      <c r="E3454" s="6" t="e">
        <f t="shared" si="326"/>
        <v>#VALUE!</v>
      </c>
      <c r="F3454" s="6" t="e">
        <f t="shared" si="327"/>
        <v>#VALUE!</v>
      </c>
      <c r="H3454" s="6" t="str">
        <f>IFERROR(IF(Table1[[#This Row],[Multi-lens? 1]]="No", 1, IF(Table1[[#This Row],[Multi-lens? 1]]="Dual", 2, IF(Table1[[#This Row],[Multi-lens? 1]]="Quad", 4, ""))),"")</f>
        <v/>
      </c>
      <c r="I3454" s="9" t="str">
        <f>IFERROR(Table1[[#This Row],[Name]],"")</f>
        <v/>
      </c>
      <c r="K3454" s="3" t="str">
        <f t="shared" si="322"/>
        <v/>
      </c>
      <c r="M3454" s="4" t="e">
        <f>IF(Table1[[#This Row],[Import to Gateway Calculator?]]="Yes",IFERROR(Table1[[#This Row],[Streaming Resolution '[MP']]],""),0)</f>
        <v>#VALUE!</v>
      </c>
      <c r="N3454" s="4" t="e">
        <f>IF(Table1[[#This Row],[Import to Gateway Calculator?]]="Yes",IFERROR(Table1[[#This Row],[Recording Resolution '[MP']]],""),0)</f>
        <v>#VALUE!</v>
      </c>
      <c r="O3454" s="4" t="e">
        <f>IF(Table1[[#This Row],[Import to Gateway Calculator?]]="Yes",IFERROR(Table1[[#This Row],[Frame Rate '[FPS'] 1]],""),0)</f>
        <v>#VALUE!</v>
      </c>
      <c r="P3454" s="4" t="e">
        <f>IF(Table1[[#This Row],[Import to Gateway Calculator?]]="Yes",IFERROR(Table1[[#This Row],[Days of Storage 1]],""),0)</f>
        <v>#VALUE!</v>
      </c>
    </row>
    <row r="3455" spans="1:16" x14ac:dyDescent="0.25">
      <c r="A3455" s="5" t="e">
        <f t="shared" si="323"/>
        <v>#VALUE!</v>
      </c>
      <c r="B3455" s="6" t="str">
        <f>IFERROR(IF(Table1[[#This Row],[Multi-lens? 1]]="No", 1, IF(Table1[[#This Row],[Multi-lens? 1]]="Dual", 2, IF(Table1[[#This Row],[Multi-lens? 1]]="Quad", 4, ""))),"")</f>
        <v/>
      </c>
      <c r="C3455" s="6" t="e">
        <f t="shared" si="324"/>
        <v>#VALUE!</v>
      </c>
      <c r="D3455" s="6" t="e">
        <f t="shared" si="325"/>
        <v>#VALUE!</v>
      </c>
      <c r="E3455" s="6" t="e">
        <f t="shared" si="326"/>
        <v>#VALUE!</v>
      </c>
      <c r="F3455" s="6" t="e">
        <f t="shared" si="327"/>
        <v>#VALUE!</v>
      </c>
      <c r="H3455" s="6" t="str">
        <f>IFERROR(IF(Table1[[#This Row],[Multi-lens? 1]]="No", 1, IF(Table1[[#This Row],[Multi-lens? 1]]="Dual", 2, IF(Table1[[#This Row],[Multi-lens? 1]]="Quad", 4, ""))),"")</f>
        <v/>
      </c>
      <c r="I3455" s="9" t="str">
        <f>IFERROR(Table1[[#This Row],[Name]],"")</f>
        <v/>
      </c>
      <c r="K3455" s="3" t="str">
        <f t="shared" si="322"/>
        <v/>
      </c>
      <c r="M3455" s="4" t="e">
        <f>IF(Table1[[#This Row],[Import to Gateway Calculator?]]="Yes",IFERROR(Table1[[#This Row],[Streaming Resolution '[MP']]],""),0)</f>
        <v>#VALUE!</v>
      </c>
      <c r="N3455" s="4" t="e">
        <f>IF(Table1[[#This Row],[Import to Gateway Calculator?]]="Yes",IFERROR(Table1[[#This Row],[Recording Resolution '[MP']]],""),0)</f>
        <v>#VALUE!</v>
      </c>
      <c r="O3455" s="4" t="e">
        <f>IF(Table1[[#This Row],[Import to Gateway Calculator?]]="Yes",IFERROR(Table1[[#This Row],[Frame Rate '[FPS'] 1]],""),0)</f>
        <v>#VALUE!</v>
      </c>
      <c r="P3455" s="4" t="e">
        <f>IF(Table1[[#This Row],[Import to Gateway Calculator?]]="Yes",IFERROR(Table1[[#This Row],[Days of Storage 1]],""),0)</f>
        <v>#VALUE!</v>
      </c>
    </row>
    <row r="3456" spans="1:16" x14ac:dyDescent="0.25">
      <c r="A3456" s="5" t="e">
        <f t="shared" si="323"/>
        <v>#VALUE!</v>
      </c>
      <c r="B3456" s="6" t="str">
        <f>IFERROR(IF(Table1[[#This Row],[Multi-lens? 1]]="No", 1, IF(Table1[[#This Row],[Multi-lens? 1]]="Dual", 2, IF(Table1[[#This Row],[Multi-lens? 1]]="Quad", 4, ""))),"")</f>
        <v/>
      </c>
      <c r="C3456" s="6" t="e">
        <f t="shared" si="324"/>
        <v>#VALUE!</v>
      </c>
      <c r="D3456" s="6" t="e">
        <f t="shared" si="325"/>
        <v>#VALUE!</v>
      </c>
      <c r="E3456" s="6" t="e">
        <f t="shared" si="326"/>
        <v>#VALUE!</v>
      </c>
      <c r="F3456" s="6" t="e">
        <f t="shared" si="327"/>
        <v>#VALUE!</v>
      </c>
      <c r="H3456" s="6" t="str">
        <f>IFERROR(IF(Table1[[#This Row],[Multi-lens? 1]]="No", 1, IF(Table1[[#This Row],[Multi-lens? 1]]="Dual", 2, IF(Table1[[#This Row],[Multi-lens? 1]]="Quad", 4, ""))),"")</f>
        <v/>
      </c>
      <c r="I3456" s="9" t="str">
        <f>IFERROR(Table1[[#This Row],[Name]],"")</f>
        <v/>
      </c>
      <c r="K3456" s="3" t="str">
        <f t="shared" si="322"/>
        <v/>
      </c>
      <c r="M3456" s="4" t="e">
        <f>IF(Table1[[#This Row],[Import to Gateway Calculator?]]="Yes",IFERROR(Table1[[#This Row],[Streaming Resolution '[MP']]],""),0)</f>
        <v>#VALUE!</v>
      </c>
      <c r="N3456" s="4" t="e">
        <f>IF(Table1[[#This Row],[Import to Gateway Calculator?]]="Yes",IFERROR(Table1[[#This Row],[Recording Resolution '[MP']]],""),0)</f>
        <v>#VALUE!</v>
      </c>
      <c r="O3456" s="4" t="e">
        <f>IF(Table1[[#This Row],[Import to Gateway Calculator?]]="Yes",IFERROR(Table1[[#This Row],[Frame Rate '[FPS'] 1]],""),0)</f>
        <v>#VALUE!</v>
      </c>
      <c r="P3456" s="4" t="e">
        <f>IF(Table1[[#This Row],[Import to Gateway Calculator?]]="Yes",IFERROR(Table1[[#This Row],[Days of Storage 1]],""),0)</f>
        <v>#VALUE!</v>
      </c>
    </row>
    <row r="3457" spans="1:16" x14ac:dyDescent="0.25">
      <c r="A3457" s="5" t="e">
        <f t="shared" si="323"/>
        <v>#VALUE!</v>
      </c>
      <c r="B3457" s="6" t="str">
        <f>IFERROR(IF(Table1[[#This Row],[Multi-lens? 1]]="No", 1, IF(Table1[[#This Row],[Multi-lens? 1]]="Dual", 2, IF(Table1[[#This Row],[Multi-lens? 1]]="Quad", 4, ""))),"")</f>
        <v/>
      </c>
      <c r="C3457" s="6" t="e">
        <f t="shared" si="324"/>
        <v>#VALUE!</v>
      </c>
      <c r="D3457" s="6" t="e">
        <f t="shared" si="325"/>
        <v>#VALUE!</v>
      </c>
      <c r="E3457" s="6" t="e">
        <f t="shared" si="326"/>
        <v>#VALUE!</v>
      </c>
      <c r="F3457" s="6" t="e">
        <f t="shared" si="327"/>
        <v>#VALUE!</v>
      </c>
      <c r="H3457" s="6" t="str">
        <f>IFERROR(IF(Table1[[#This Row],[Multi-lens? 1]]="No", 1, IF(Table1[[#This Row],[Multi-lens? 1]]="Dual", 2, IF(Table1[[#This Row],[Multi-lens? 1]]="Quad", 4, ""))),"")</f>
        <v/>
      </c>
      <c r="I3457" s="9" t="str">
        <f>IFERROR(Table1[[#This Row],[Name]],"")</f>
        <v/>
      </c>
      <c r="K3457" s="3" t="str">
        <f t="shared" si="322"/>
        <v/>
      </c>
      <c r="M3457" s="4" t="e">
        <f>IF(Table1[[#This Row],[Import to Gateway Calculator?]]="Yes",IFERROR(Table1[[#This Row],[Streaming Resolution '[MP']]],""),0)</f>
        <v>#VALUE!</v>
      </c>
      <c r="N3457" s="4" t="e">
        <f>IF(Table1[[#This Row],[Import to Gateway Calculator?]]="Yes",IFERROR(Table1[[#This Row],[Recording Resolution '[MP']]],""),0)</f>
        <v>#VALUE!</v>
      </c>
      <c r="O3457" s="4" t="e">
        <f>IF(Table1[[#This Row],[Import to Gateway Calculator?]]="Yes",IFERROR(Table1[[#This Row],[Frame Rate '[FPS'] 1]],""),0)</f>
        <v>#VALUE!</v>
      </c>
      <c r="P3457" s="4" t="e">
        <f>IF(Table1[[#This Row],[Import to Gateway Calculator?]]="Yes",IFERROR(Table1[[#This Row],[Days of Storage 1]],""),0)</f>
        <v>#VALUE!</v>
      </c>
    </row>
    <row r="3458" spans="1:16" x14ac:dyDescent="0.25">
      <c r="A3458" s="5" t="e">
        <f t="shared" si="323"/>
        <v>#VALUE!</v>
      </c>
      <c r="B3458" s="6" t="str">
        <f>IFERROR(IF(Table1[[#This Row],[Multi-lens? 1]]="No", 1, IF(Table1[[#This Row],[Multi-lens? 1]]="Dual", 2, IF(Table1[[#This Row],[Multi-lens? 1]]="Quad", 4, ""))),"")</f>
        <v/>
      </c>
      <c r="C3458" s="6" t="e">
        <f t="shared" si="324"/>
        <v>#VALUE!</v>
      </c>
      <c r="D3458" s="6" t="e">
        <f t="shared" si="325"/>
        <v>#VALUE!</v>
      </c>
      <c r="E3458" s="6" t="e">
        <f t="shared" si="326"/>
        <v>#VALUE!</v>
      </c>
      <c r="F3458" s="6" t="e">
        <f t="shared" si="327"/>
        <v>#VALUE!</v>
      </c>
      <c r="H3458" s="6" t="str">
        <f>IFERROR(IF(Table1[[#This Row],[Multi-lens? 1]]="No", 1, IF(Table1[[#This Row],[Multi-lens? 1]]="Dual", 2, IF(Table1[[#This Row],[Multi-lens? 1]]="Quad", 4, ""))),"")</f>
        <v/>
      </c>
      <c r="I3458" s="9" t="str">
        <f>IFERROR(Table1[[#This Row],[Name]],"")</f>
        <v/>
      </c>
      <c r="K3458" s="3" t="str">
        <f t="shared" si="322"/>
        <v/>
      </c>
      <c r="M3458" s="4" t="e">
        <f>IF(Table1[[#This Row],[Import to Gateway Calculator?]]="Yes",IFERROR(Table1[[#This Row],[Streaming Resolution '[MP']]],""),0)</f>
        <v>#VALUE!</v>
      </c>
      <c r="N3458" s="4" t="e">
        <f>IF(Table1[[#This Row],[Import to Gateway Calculator?]]="Yes",IFERROR(Table1[[#This Row],[Recording Resolution '[MP']]],""),0)</f>
        <v>#VALUE!</v>
      </c>
      <c r="O3458" s="4" t="e">
        <f>IF(Table1[[#This Row],[Import to Gateway Calculator?]]="Yes",IFERROR(Table1[[#This Row],[Frame Rate '[FPS'] 1]],""),0)</f>
        <v>#VALUE!</v>
      </c>
      <c r="P3458" s="4" t="e">
        <f>IF(Table1[[#This Row],[Import to Gateway Calculator?]]="Yes",IFERROR(Table1[[#This Row],[Days of Storage 1]],""),0)</f>
        <v>#VALUE!</v>
      </c>
    </row>
    <row r="3459" spans="1:16" x14ac:dyDescent="0.25">
      <c r="A3459" s="5" t="e">
        <f t="shared" si="323"/>
        <v>#VALUE!</v>
      </c>
      <c r="B3459" s="6" t="str">
        <f>IFERROR(IF(Table1[[#This Row],[Multi-lens? 1]]="No", 1, IF(Table1[[#This Row],[Multi-lens? 1]]="Dual", 2, IF(Table1[[#This Row],[Multi-lens? 1]]="Quad", 4, ""))),"")</f>
        <v/>
      </c>
      <c r="C3459" s="6" t="e">
        <f t="shared" si="324"/>
        <v>#VALUE!</v>
      </c>
      <c r="D3459" s="6" t="e">
        <f t="shared" si="325"/>
        <v>#VALUE!</v>
      </c>
      <c r="E3459" s="6" t="e">
        <f t="shared" si="326"/>
        <v>#VALUE!</v>
      </c>
      <c r="F3459" s="6" t="e">
        <f t="shared" si="327"/>
        <v>#VALUE!</v>
      </c>
      <c r="H3459" s="6" t="str">
        <f>IFERROR(IF(Table1[[#This Row],[Multi-lens? 1]]="No", 1, IF(Table1[[#This Row],[Multi-lens? 1]]="Dual", 2, IF(Table1[[#This Row],[Multi-lens? 1]]="Quad", 4, ""))),"")</f>
        <v/>
      </c>
      <c r="I3459" s="9" t="str">
        <f>IFERROR(Table1[[#This Row],[Name]],"")</f>
        <v/>
      </c>
      <c r="K3459" s="3" t="str">
        <f t="shared" ref="K3459:K3522" si="328">IFERROR(IF(I3459=0,"",I3459),"")</f>
        <v/>
      </c>
      <c r="M3459" s="4" t="e">
        <f>IF(Table1[[#This Row],[Import to Gateway Calculator?]]="Yes",IFERROR(Table1[[#This Row],[Streaming Resolution '[MP']]],""),0)</f>
        <v>#VALUE!</v>
      </c>
      <c r="N3459" s="4" t="e">
        <f>IF(Table1[[#This Row],[Import to Gateway Calculator?]]="Yes",IFERROR(Table1[[#This Row],[Recording Resolution '[MP']]],""),0)</f>
        <v>#VALUE!</v>
      </c>
      <c r="O3459" s="4" t="e">
        <f>IF(Table1[[#This Row],[Import to Gateway Calculator?]]="Yes",IFERROR(Table1[[#This Row],[Frame Rate '[FPS'] 1]],""),0)</f>
        <v>#VALUE!</v>
      </c>
      <c r="P3459" s="4" t="e">
        <f>IF(Table1[[#This Row],[Import to Gateway Calculator?]]="Yes",IFERROR(Table1[[#This Row],[Days of Storage 1]],""),0)</f>
        <v>#VALUE!</v>
      </c>
    </row>
    <row r="3460" spans="1:16" x14ac:dyDescent="0.25">
      <c r="A3460" s="5" t="e">
        <f t="shared" si="323"/>
        <v>#VALUE!</v>
      </c>
      <c r="B3460" s="6" t="str">
        <f>IFERROR(IF(Table1[[#This Row],[Multi-lens? 1]]="No", 1, IF(Table1[[#This Row],[Multi-lens? 1]]="Dual", 2, IF(Table1[[#This Row],[Multi-lens? 1]]="Quad", 4, ""))),"")</f>
        <v/>
      </c>
      <c r="C3460" s="6" t="e">
        <f t="shared" si="324"/>
        <v>#VALUE!</v>
      </c>
      <c r="D3460" s="6" t="e">
        <f t="shared" si="325"/>
        <v>#VALUE!</v>
      </c>
      <c r="E3460" s="6" t="e">
        <f t="shared" si="326"/>
        <v>#VALUE!</v>
      </c>
      <c r="F3460" s="6" t="e">
        <f t="shared" si="327"/>
        <v>#VALUE!</v>
      </c>
      <c r="H3460" s="6" t="str">
        <f>IFERROR(IF(Table1[[#This Row],[Multi-lens? 1]]="No", 1, IF(Table1[[#This Row],[Multi-lens? 1]]="Dual", 2, IF(Table1[[#This Row],[Multi-lens? 1]]="Quad", 4, ""))),"")</f>
        <v/>
      </c>
      <c r="I3460" s="9" t="str">
        <f>IFERROR(Table1[[#This Row],[Name]],"")</f>
        <v/>
      </c>
      <c r="K3460" s="3" t="str">
        <f t="shared" si="328"/>
        <v/>
      </c>
      <c r="M3460" s="4" t="e">
        <f>IF(Table1[[#This Row],[Import to Gateway Calculator?]]="Yes",IFERROR(Table1[[#This Row],[Streaming Resolution '[MP']]],""),0)</f>
        <v>#VALUE!</v>
      </c>
      <c r="N3460" s="4" t="e">
        <f>IF(Table1[[#This Row],[Import to Gateway Calculator?]]="Yes",IFERROR(Table1[[#This Row],[Recording Resolution '[MP']]],""),0)</f>
        <v>#VALUE!</v>
      </c>
      <c r="O3460" s="4" t="e">
        <f>IF(Table1[[#This Row],[Import to Gateway Calculator?]]="Yes",IFERROR(Table1[[#This Row],[Frame Rate '[FPS'] 1]],""),0)</f>
        <v>#VALUE!</v>
      </c>
      <c r="P3460" s="4" t="e">
        <f>IF(Table1[[#This Row],[Import to Gateway Calculator?]]="Yes",IFERROR(Table1[[#This Row],[Days of Storage 1]],""),0)</f>
        <v>#VALUE!</v>
      </c>
    </row>
    <row r="3461" spans="1:16" x14ac:dyDescent="0.25">
      <c r="A3461" s="5" t="e">
        <f t="shared" si="323"/>
        <v>#VALUE!</v>
      </c>
      <c r="B3461" s="6" t="str">
        <f>IFERROR(IF(Table1[[#This Row],[Multi-lens? 1]]="No", 1, IF(Table1[[#This Row],[Multi-lens? 1]]="Dual", 2, IF(Table1[[#This Row],[Multi-lens? 1]]="Quad", 4, ""))),"")</f>
        <v/>
      </c>
      <c r="C3461" s="6" t="e">
        <f t="shared" si="324"/>
        <v>#VALUE!</v>
      </c>
      <c r="D3461" s="6" t="e">
        <f t="shared" si="325"/>
        <v>#VALUE!</v>
      </c>
      <c r="E3461" s="6" t="e">
        <f t="shared" si="326"/>
        <v>#VALUE!</v>
      </c>
      <c r="F3461" s="6" t="e">
        <f t="shared" si="327"/>
        <v>#VALUE!</v>
      </c>
      <c r="H3461" s="6" t="str">
        <f>IFERROR(IF(Table1[[#This Row],[Multi-lens? 1]]="No", 1, IF(Table1[[#This Row],[Multi-lens? 1]]="Dual", 2, IF(Table1[[#This Row],[Multi-lens? 1]]="Quad", 4, ""))),"")</f>
        <v/>
      </c>
      <c r="I3461" s="9" t="str">
        <f>IFERROR(Table1[[#This Row],[Name]],"")</f>
        <v/>
      </c>
      <c r="K3461" s="3" t="str">
        <f t="shared" si="328"/>
        <v/>
      </c>
      <c r="M3461" s="4" t="e">
        <f>IF(Table1[[#This Row],[Import to Gateway Calculator?]]="Yes",IFERROR(Table1[[#This Row],[Streaming Resolution '[MP']]],""),0)</f>
        <v>#VALUE!</v>
      </c>
      <c r="N3461" s="4" t="e">
        <f>IF(Table1[[#This Row],[Import to Gateway Calculator?]]="Yes",IFERROR(Table1[[#This Row],[Recording Resolution '[MP']]],""),0)</f>
        <v>#VALUE!</v>
      </c>
      <c r="O3461" s="4" t="e">
        <f>IF(Table1[[#This Row],[Import to Gateway Calculator?]]="Yes",IFERROR(Table1[[#This Row],[Frame Rate '[FPS'] 1]],""),0)</f>
        <v>#VALUE!</v>
      </c>
      <c r="P3461" s="4" t="e">
        <f>IF(Table1[[#This Row],[Import to Gateway Calculator?]]="Yes",IFERROR(Table1[[#This Row],[Days of Storage 1]],""),0)</f>
        <v>#VALUE!</v>
      </c>
    </row>
    <row r="3462" spans="1:16" x14ac:dyDescent="0.25">
      <c r="A3462" s="5" t="e">
        <f t="shared" si="323"/>
        <v>#VALUE!</v>
      </c>
      <c r="B3462" s="6" t="str">
        <f>IFERROR(IF(Table1[[#This Row],[Multi-lens? 1]]="No", 1, IF(Table1[[#This Row],[Multi-lens? 1]]="Dual", 2, IF(Table1[[#This Row],[Multi-lens? 1]]="Quad", 4, ""))),"")</f>
        <v/>
      </c>
      <c r="C3462" s="6" t="e">
        <f t="shared" si="324"/>
        <v>#VALUE!</v>
      </c>
      <c r="D3462" s="6" t="e">
        <f t="shared" si="325"/>
        <v>#VALUE!</v>
      </c>
      <c r="E3462" s="6" t="e">
        <f t="shared" si="326"/>
        <v>#VALUE!</v>
      </c>
      <c r="F3462" s="6" t="e">
        <f t="shared" si="327"/>
        <v>#VALUE!</v>
      </c>
      <c r="H3462" s="6" t="str">
        <f>IFERROR(IF(Table1[[#This Row],[Multi-lens? 1]]="No", 1, IF(Table1[[#This Row],[Multi-lens? 1]]="Dual", 2, IF(Table1[[#This Row],[Multi-lens? 1]]="Quad", 4, ""))),"")</f>
        <v/>
      </c>
      <c r="I3462" s="9" t="str">
        <f>IFERROR(Table1[[#This Row],[Name]],"")</f>
        <v/>
      </c>
      <c r="K3462" s="3" t="str">
        <f t="shared" si="328"/>
        <v/>
      </c>
      <c r="M3462" s="4" t="e">
        <f>IF(Table1[[#This Row],[Import to Gateway Calculator?]]="Yes",IFERROR(Table1[[#This Row],[Streaming Resolution '[MP']]],""),0)</f>
        <v>#VALUE!</v>
      </c>
      <c r="N3462" s="4" t="e">
        <f>IF(Table1[[#This Row],[Import to Gateway Calculator?]]="Yes",IFERROR(Table1[[#This Row],[Recording Resolution '[MP']]],""),0)</f>
        <v>#VALUE!</v>
      </c>
      <c r="O3462" s="4" t="e">
        <f>IF(Table1[[#This Row],[Import to Gateway Calculator?]]="Yes",IFERROR(Table1[[#This Row],[Frame Rate '[FPS'] 1]],""),0)</f>
        <v>#VALUE!</v>
      </c>
      <c r="P3462" s="4" t="e">
        <f>IF(Table1[[#This Row],[Import to Gateway Calculator?]]="Yes",IFERROR(Table1[[#This Row],[Days of Storage 1]],""),0)</f>
        <v>#VALUE!</v>
      </c>
    </row>
    <row r="3463" spans="1:16" x14ac:dyDescent="0.25">
      <c r="A3463" s="5" t="e">
        <f t="shared" ref="A3463:A3526" si="329">IF(D3463=0,"",K3463)</f>
        <v>#VALUE!</v>
      </c>
      <c r="B3463" s="6" t="str">
        <f>IFERROR(IF(Table1[[#This Row],[Multi-lens? 1]]="No", 1, IF(Table1[[#This Row],[Multi-lens? 1]]="Dual", 2, IF(Table1[[#This Row],[Multi-lens? 1]]="Quad", 4, ""))),"")</f>
        <v/>
      </c>
      <c r="C3463" s="6" t="e">
        <f t="shared" ref="C3463:C3526" si="330">M3463</f>
        <v>#VALUE!</v>
      </c>
      <c r="D3463" s="6" t="e">
        <f t="shared" ref="D3463:D3526" si="331">N3463</f>
        <v>#VALUE!</v>
      </c>
      <c r="E3463" s="6" t="e">
        <f t="shared" ref="E3463:E3526" si="332">O3463</f>
        <v>#VALUE!</v>
      </c>
      <c r="F3463" s="6" t="e">
        <f t="shared" ref="F3463:F3526" si="333">P3463</f>
        <v>#VALUE!</v>
      </c>
      <c r="H3463" s="6" t="str">
        <f>IFERROR(IF(Table1[[#This Row],[Multi-lens? 1]]="No", 1, IF(Table1[[#This Row],[Multi-lens? 1]]="Dual", 2, IF(Table1[[#This Row],[Multi-lens? 1]]="Quad", 4, ""))),"")</f>
        <v/>
      </c>
      <c r="I3463" s="9" t="str">
        <f>IFERROR(Table1[[#This Row],[Name]],"")</f>
        <v/>
      </c>
      <c r="K3463" s="3" t="str">
        <f t="shared" si="328"/>
        <v/>
      </c>
      <c r="M3463" s="4" t="e">
        <f>IF(Table1[[#This Row],[Import to Gateway Calculator?]]="Yes",IFERROR(Table1[[#This Row],[Streaming Resolution '[MP']]],""),0)</f>
        <v>#VALUE!</v>
      </c>
      <c r="N3463" s="4" t="e">
        <f>IF(Table1[[#This Row],[Import to Gateway Calculator?]]="Yes",IFERROR(Table1[[#This Row],[Recording Resolution '[MP']]],""),0)</f>
        <v>#VALUE!</v>
      </c>
      <c r="O3463" s="4" t="e">
        <f>IF(Table1[[#This Row],[Import to Gateway Calculator?]]="Yes",IFERROR(Table1[[#This Row],[Frame Rate '[FPS'] 1]],""),0)</f>
        <v>#VALUE!</v>
      </c>
      <c r="P3463" s="4" t="e">
        <f>IF(Table1[[#This Row],[Import to Gateway Calculator?]]="Yes",IFERROR(Table1[[#This Row],[Days of Storage 1]],""),0)</f>
        <v>#VALUE!</v>
      </c>
    </row>
    <row r="3464" spans="1:16" x14ac:dyDescent="0.25">
      <c r="A3464" s="5" t="e">
        <f t="shared" si="329"/>
        <v>#VALUE!</v>
      </c>
      <c r="B3464" s="6" t="str">
        <f>IFERROR(IF(Table1[[#This Row],[Multi-lens? 1]]="No", 1, IF(Table1[[#This Row],[Multi-lens? 1]]="Dual", 2, IF(Table1[[#This Row],[Multi-lens? 1]]="Quad", 4, ""))),"")</f>
        <v/>
      </c>
      <c r="C3464" s="6" t="e">
        <f t="shared" si="330"/>
        <v>#VALUE!</v>
      </c>
      <c r="D3464" s="6" t="e">
        <f t="shared" si="331"/>
        <v>#VALUE!</v>
      </c>
      <c r="E3464" s="6" t="e">
        <f t="shared" si="332"/>
        <v>#VALUE!</v>
      </c>
      <c r="F3464" s="6" t="e">
        <f t="shared" si="333"/>
        <v>#VALUE!</v>
      </c>
      <c r="H3464" s="6" t="str">
        <f>IFERROR(IF(Table1[[#This Row],[Multi-lens? 1]]="No", 1, IF(Table1[[#This Row],[Multi-lens? 1]]="Dual", 2, IF(Table1[[#This Row],[Multi-lens? 1]]="Quad", 4, ""))),"")</f>
        <v/>
      </c>
      <c r="I3464" s="9" t="str">
        <f>IFERROR(Table1[[#This Row],[Name]],"")</f>
        <v/>
      </c>
      <c r="K3464" s="3" t="str">
        <f t="shared" si="328"/>
        <v/>
      </c>
      <c r="M3464" s="4" t="e">
        <f>IF(Table1[[#This Row],[Import to Gateway Calculator?]]="Yes",IFERROR(Table1[[#This Row],[Streaming Resolution '[MP']]],""),0)</f>
        <v>#VALUE!</v>
      </c>
      <c r="N3464" s="4" t="e">
        <f>IF(Table1[[#This Row],[Import to Gateway Calculator?]]="Yes",IFERROR(Table1[[#This Row],[Recording Resolution '[MP']]],""),0)</f>
        <v>#VALUE!</v>
      </c>
      <c r="O3464" s="4" t="e">
        <f>IF(Table1[[#This Row],[Import to Gateway Calculator?]]="Yes",IFERROR(Table1[[#This Row],[Frame Rate '[FPS'] 1]],""),0)</f>
        <v>#VALUE!</v>
      </c>
      <c r="P3464" s="4" t="e">
        <f>IF(Table1[[#This Row],[Import to Gateway Calculator?]]="Yes",IFERROR(Table1[[#This Row],[Days of Storage 1]],""),0)</f>
        <v>#VALUE!</v>
      </c>
    </row>
    <row r="3465" spans="1:16" x14ac:dyDescent="0.25">
      <c r="A3465" s="5" t="e">
        <f t="shared" si="329"/>
        <v>#VALUE!</v>
      </c>
      <c r="B3465" s="6" t="str">
        <f>IFERROR(IF(Table1[[#This Row],[Multi-lens? 1]]="No", 1, IF(Table1[[#This Row],[Multi-lens? 1]]="Dual", 2, IF(Table1[[#This Row],[Multi-lens? 1]]="Quad", 4, ""))),"")</f>
        <v/>
      </c>
      <c r="C3465" s="6" t="e">
        <f t="shared" si="330"/>
        <v>#VALUE!</v>
      </c>
      <c r="D3465" s="6" t="e">
        <f t="shared" si="331"/>
        <v>#VALUE!</v>
      </c>
      <c r="E3465" s="6" t="e">
        <f t="shared" si="332"/>
        <v>#VALUE!</v>
      </c>
      <c r="F3465" s="6" t="e">
        <f t="shared" si="333"/>
        <v>#VALUE!</v>
      </c>
      <c r="H3465" s="6" t="str">
        <f>IFERROR(IF(Table1[[#This Row],[Multi-lens? 1]]="No", 1, IF(Table1[[#This Row],[Multi-lens? 1]]="Dual", 2, IF(Table1[[#This Row],[Multi-lens? 1]]="Quad", 4, ""))),"")</f>
        <v/>
      </c>
      <c r="I3465" s="9" t="str">
        <f>IFERROR(Table1[[#This Row],[Name]],"")</f>
        <v/>
      </c>
      <c r="K3465" s="3" t="str">
        <f t="shared" si="328"/>
        <v/>
      </c>
      <c r="M3465" s="4" t="e">
        <f>IF(Table1[[#This Row],[Import to Gateway Calculator?]]="Yes",IFERROR(Table1[[#This Row],[Streaming Resolution '[MP']]],""),0)</f>
        <v>#VALUE!</v>
      </c>
      <c r="N3465" s="4" t="e">
        <f>IF(Table1[[#This Row],[Import to Gateway Calculator?]]="Yes",IFERROR(Table1[[#This Row],[Recording Resolution '[MP']]],""),0)</f>
        <v>#VALUE!</v>
      </c>
      <c r="O3465" s="4" t="e">
        <f>IF(Table1[[#This Row],[Import to Gateway Calculator?]]="Yes",IFERROR(Table1[[#This Row],[Frame Rate '[FPS'] 1]],""),0)</f>
        <v>#VALUE!</v>
      </c>
      <c r="P3465" s="4" t="e">
        <f>IF(Table1[[#This Row],[Import to Gateway Calculator?]]="Yes",IFERROR(Table1[[#This Row],[Days of Storage 1]],""),0)</f>
        <v>#VALUE!</v>
      </c>
    </row>
    <row r="3466" spans="1:16" x14ac:dyDescent="0.25">
      <c r="A3466" s="5" t="e">
        <f t="shared" si="329"/>
        <v>#VALUE!</v>
      </c>
      <c r="B3466" s="6" t="str">
        <f>IFERROR(IF(Table1[[#This Row],[Multi-lens? 1]]="No", 1, IF(Table1[[#This Row],[Multi-lens? 1]]="Dual", 2, IF(Table1[[#This Row],[Multi-lens? 1]]="Quad", 4, ""))),"")</f>
        <v/>
      </c>
      <c r="C3466" s="6" t="e">
        <f t="shared" si="330"/>
        <v>#VALUE!</v>
      </c>
      <c r="D3466" s="6" t="e">
        <f t="shared" si="331"/>
        <v>#VALUE!</v>
      </c>
      <c r="E3466" s="6" t="e">
        <f t="shared" si="332"/>
        <v>#VALUE!</v>
      </c>
      <c r="F3466" s="6" t="e">
        <f t="shared" si="333"/>
        <v>#VALUE!</v>
      </c>
      <c r="H3466" s="6" t="str">
        <f>IFERROR(IF(Table1[[#This Row],[Multi-lens? 1]]="No", 1, IF(Table1[[#This Row],[Multi-lens? 1]]="Dual", 2, IF(Table1[[#This Row],[Multi-lens? 1]]="Quad", 4, ""))),"")</f>
        <v/>
      </c>
      <c r="I3466" s="9" t="str">
        <f>IFERROR(Table1[[#This Row],[Name]],"")</f>
        <v/>
      </c>
      <c r="K3466" s="3" t="str">
        <f t="shared" si="328"/>
        <v/>
      </c>
      <c r="M3466" s="4" t="e">
        <f>IF(Table1[[#This Row],[Import to Gateway Calculator?]]="Yes",IFERROR(Table1[[#This Row],[Streaming Resolution '[MP']]],""),0)</f>
        <v>#VALUE!</v>
      </c>
      <c r="N3466" s="4" t="e">
        <f>IF(Table1[[#This Row],[Import to Gateway Calculator?]]="Yes",IFERROR(Table1[[#This Row],[Recording Resolution '[MP']]],""),0)</f>
        <v>#VALUE!</v>
      </c>
      <c r="O3466" s="4" t="e">
        <f>IF(Table1[[#This Row],[Import to Gateway Calculator?]]="Yes",IFERROR(Table1[[#This Row],[Frame Rate '[FPS'] 1]],""),0)</f>
        <v>#VALUE!</v>
      </c>
      <c r="P3466" s="4" t="e">
        <f>IF(Table1[[#This Row],[Import to Gateway Calculator?]]="Yes",IFERROR(Table1[[#This Row],[Days of Storage 1]],""),0)</f>
        <v>#VALUE!</v>
      </c>
    </row>
    <row r="3467" spans="1:16" x14ac:dyDescent="0.25">
      <c r="A3467" s="5" t="e">
        <f t="shared" si="329"/>
        <v>#VALUE!</v>
      </c>
      <c r="B3467" s="6" t="str">
        <f>IFERROR(IF(Table1[[#This Row],[Multi-lens? 1]]="No", 1, IF(Table1[[#This Row],[Multi-lens? 1]]="Dual", 2, IF(Table1[[#This Row],[Multi-lens? 1]]="Quad", 4, ""))),"")</f>
        <v/>
      </c>
      <c r="C3467" s="6" t="e">
        <f t="shared" si="330"/>
        <v>#VALUE!</v>
      </c>
      <c r="D3467" s="6" t="e">
        <f t="shared" si="331"/>
        <v>#VALUE!</v>
      </c>
      <c r="E3467" s="6" t="e">
        <f t="shared" si="332"/>
        <v>#VALUE!</v>
      </c>
      <c r="F3467" s="6" t="e">
        <f t="shared" si="333"/>
        <v>#VALUE!</v>
      </c>
      <c r="H3467" s="6" t="str">
        <f>IFERROR(IF(Table1[[#This Row],[Multi-lens? 1]]="No", 1, IF(Table1[[#This Row],[Multi-lens? 1]]="Dual", 2, IF(Table1[[#This Row],[Multi-lens? 1]]="Quad", 4, ""))),"")</f>
        <v/>
      </c>
      <c r="I3467" s="9" t="str">
        <f>IFERROR(Table1[[#This Row],[Name]],"")</f>
        <v/>
      </c>
      <c r="K3467" s="3" t="str">
        <f t="shared" si="328"/>
        <v/>
      </c>
      <c r="M3467" s="4" t="e">
        <f>IF(Table1[[#This Row],[Import to Gateway Calculator?]]="Yes",IFERROR(Table1[[#This Row],[Streaming Resolution '[MP']]],""),0)</f>
        <v>#VALUE!</v>
      </c>
      <c r="N3467" s="4" t="e">
        <f>IF(Table1[[#This Row],[Import to Gateway Calculator?]]="Yes",IFERROR(Table1[[#This Row],[Recording Resolution '[MP']]],""),0)</f>
        <v>#VALUE!</v>
      </c>
      <c r="O3467" s="4" t="e">
        <f>IF(Table1[[#This Row],[Import to Gateway Calculator?]]="Yes",IFERROR(Table1[[#This Row],[Frame Rate '[FPS'] 1]],""),0)</f>
        <v>#VALUE!</v>
      </c>
      <c r="P3467" s="4" t="e">
        <f>IF(Table1[[#This Row],[Import to Gateway Calculator?]]="Yes",IFERROR(Table1[[#This Row],[Days of Storage 1]],""),0)</f>
        <v>#VALUE!</v>
      </c>
    </row>
    <row r="3468" spans="1:16" x14ac:dyDescent="0.25">
      <c r="A3468" s="5" t="e">
        <f t="shared" si="329"/>
        <v>#VALUE!</v>
      </c>
      <c r="B3468" s="6" t="str">
        <f>IFERROR(IF(Table1[[#This Row],[Multi-lens? 1]]="No", 1, IF(Table1[[#This Row],[Multi-lens? 1]]="Dual", 2, IF(Table1[[#This Row],[Multi-lens? 1]]="Quad", 4, ""))),"")</f>
        <v/>
      </c>
      <c r="C3468" s="6" t="e">
        <f t="shared" si="330"/>
        <v>#VALUE!</v>
      </c>
      <c r="D3468" s="6" t="e">
        <f t="shared" si="331"/>
        <v>#VALUE!</v>
      </c>
      <c r="E3468" s="6" t="e">
        <f t="shared" si="332"/>
        <v>#VALUE!</v>
      </c>
      <c r="F3468" s="6" t="e">
        <f t="shared" si="333"/>
        <v>#VALUE!</v>
      </c>
      <c r="H3468" s="6" t="str">
        <f>IFERROR(IF(Table1[[#This Row],[Multi-lens? 1]]="No", 1, IF(Table1[[#This Row],[Multi-lens? 1]]="Dual", 2, IF(Table1[[#This Row],[Multi-lens? 1]]="Quad", 4, ""))),"")</f>
        <v/>
      </c>
      <c r="I3468" s="9" t="str">
        <f>IFERROR(Table1[[#This Row],[Name]],"")</f>
        <v/>
      </c>
      <c r="K3468" s="3" t="str">
        <f t="shared" si="328"/>
        <v/>
      </c>
      <c r="M3468" s="4" t="e">
        <f>IF(Table1[[#This Row],[Import to Gateway Calculator?]]="Yes",IFERROR(Table1[[#This Row],[Streaming Resolution '[MP']]],""),0)</f>
        <v>#VALUE!</v>
      </c>
      <c r="N3468" s="4" t="e">
        <f>IF(Table1[[#This Row],[Import to Gateway Calculator?]]="Yes",IFERROR(Table1[[#This Row],[Recording Resolution '[MP']]],""),0)</f>
        <v>#VALUE!</v>
      </c>
      <c r="O3468" s="4" t="e">
        <f>IF(Table1[[#This Row],[Import to Gateway Calculator?]]="Yes",IFERROR(Table1[[#This Row],[Frame Rate '[FPS'] 1]],""),0)</f>
        <v>#VALUE!</v>
      </c>
      <c r="P3468" s="4" t="e">
        <f>IF(Table1[[#This Row],[Import to Gateway Calculator?]]="Yes",IFERROR(Table1[[#This Row],[Days of Storage 1]],""),0)</f>
        <v>#VALUE!</v>
      </c>
    </row>
    <row r="3469" spans="1:16" x14ac:dyDescent="0.25">
      <c r="A3469" s="5" t="e">
        <f t="shared" si="329"/>
        <v>#VALUE!</v>
      </c>
      <c r="B3469" s="6" t="str">
        <f>IFERROR(IF(Table1[[#This Row],[Multi-lens? 1]]="No", 1, IF(Table1[[#This Row],[Multi-lens? 1]]="Dual", 2, IF(Table1[[#This Row],[Multi-lens? 1]]="Quad", 4, ""))),"")</f>
        <v/>
      </c>
      <c r="C3469" s="6" t="e">
        <f t="shared" si="330"/>
        <v>#VALUE!</v>
      </c>
      <c r="D3469" s="6" t="e">
        <f t="shared" si="331"/>
        <v>#VALUE!</v>
      </c>
      <c r="E3469" s="6" t="e">
        <f t="shared" si="332"/>
        <v>#VALUE!</v>
      </c>
      <c r="F3469" s="6" t="e">
        <f t="shared" si="333"/>
        <v>#VALUE!</v>
      </c>
      <c r="H3469" s="6" t="str">
        <f>IFERROR(IF(Table1[[#This Row],[Multi-lens? 1]]="No", 1, IF(Table1[[#This Row],[Multi-lens? 1]]="Dual", 2, IF(Table1[[#This Row],[Multi-lens? 1]]="Quad", 4, ""))),"")</f>
        <v/>
      </c>
      <c r="I3469" s="9" t="str">
        <f>IFERROR(Table1[[#This Row],[Name]],"")</f>
        <v/>
      </c>
      <c r="K3469" s="3" t="str">
        <f t="shared" si="328"/>
        <v/>
      </c>
      <c r="M3469" s="4" t="e">
        <f>IF(Table1[[#This Row],[Import to Gateway Calculator?]]="Yes",IFERROR(Table1[[#This Row],[Streaming Resolution '[MP']]],""),0)</f>
        <v>#VALUE!</v>
      </c>
      <c r="N3469" s="4" t="e">
        <f>IF(Table1[[#This Row],[Import to Gateway Calculator?]]="Yes",IFERROR(Table1[[#This Row],[Recording Resolution '[MP']]],""),0)</f>
        <v>#VALUE!</v>
      </c>
      <c r="O3469" s="4" t="e">
        <f>IF(Table1[[#This Row],[Import to Gateway Calculator?]]="Yes",IFERROR(Table1[[#This Row],[Frame Rate '[FPS'] 1]],""),0)</f>
        <v>#VALUE!</v>
      </c>
      <c r="P3469" s="4" t="e">
        <f>IF(Table1[[#This Row],[Import to Gateway Calculator?]]="Yes",IFERROR(Table1[[#This Row],[Days of Storage 1]],""),0)</f>
        <v>#VALUE!</v>
      </c>
    </row>
    <row r="3470" spans="1:16" x14ac:dyDescent="0.25">
      <c r="A3470" s="5" t="e">
        <f t="shared" si="329"/>
        <v>#VALUE!</v>
      </c>
      <c r="B3470" s="6" t="str">
        <f>IFERROR(IF(Table1[[#This Row],[Multi-lens? 1]]="No", 1, IF(Table1[[#This Row],[Multi-lens? 1]]="Dual", 2, IF(Table1[[#This Row],[Multi-lens? 1]]="Quad", 4, ""))),"")</f>
        <v/>
      </c>
      <c r="C3470" s="6" t="e">
        <f t="shared" si="330"/>
        <v>#VALUE!</v>
      </c>
      <c r="D3470" s="6" t="e">
        <f t="shared" si="331"/>
        <v>#VALUE!</v>
      </c>
      <c r="E3470" s="6" t="e">
        <f t="shared" si="332"/>
        <v>#VALUE!</v>
      </c>
      <c r="F3470" s="6" t="e">
        <f t="shared" si="333"/>
        <v>#VALUE!</v>
      </c>
      <c r="H3470" s="6" t="str">
        <f>IFERROR(IF(Table1[[#This Row],[Multi-lens? 1]]="No", 1, IF(Table1[[#This Row],[Multi-lens? 1]]="Dual", 2, IF(Table1[[#This Row],[Multi-lens? 1]]="Quad", 4, ""))),"")</f>
        <v/>
      </c>
      <c r="I3470" s="9" t="str">
        <f>IFERROR(Table1[[#This Row],[Name]],"")</f>
        <v/>
      </c>
      <c r="K3470" s="3" t="str">
        <f t="shared" si="328"/>
        <v/>
      </c>
      <c r="M3470" s="4" t="e">
        <f>IF(Table1[[#This Row],[Import to Gateway Calculator?]]="Yes",IFERROR(Table1[[#This Row],[Streaming Resolution '[MP']]],""),0)</f>
        <v>#VALUE!</v>
      </c>
      <c r="N3470" s="4" t="e">
        <f>IF(Table1[[#This Row],[Import to Gateway Calculator?]]="Yes",IFERROR(Table1[[#This Row],[Recording Resolution '[MP']]],""),0)</f>
        <v>#VALUE!</v>
      </c>
      <c r="O3470" s="4" t="e">
        <f>IF(Table1[[#This Row],[Import to Gateway Calculator?]]="Yes",IFERROR(Table1[[#This Row],[Frame Rate '[FPS'] 1]],""),0)</f>
        <v>#VALUE!</v>
      </c>
      <c r="P3470" s="4" t="e">
        <f>IF(Table1[[#This Row],[Import to Gateway Calculator?]]="Yes",IFERROR(Table1[[#This Row],[Days of Storage 1]],""),0)</f>
        <v>#VALUE!</v>
      </c>
    </row>
    <row r="3471" spans="1:16" x14ac:dyDescent="0.25">
      <c r="A3471" s="5" t="e">
        <f t="shared" si="329"/>
        <v>#VALUE!</v>
      </c>
      <c r="B3471" s="6" t="str">
        <f>IFERROR(IF(Table1[[#This Row],[Multi-lens? 1]]="No", 1, IF(Table1[[#This Row],[Multi-lens? 1]]="Dual", 2, IF(Table1[[#This Row],[Multi-lens? 1]]="Quad", 4, ""))),"")</f>
        <v/>
      </c>
      <c r="C3471" s="6" t="e">
        <f t="shared" si="330"/>
        <v>#VALUE!</v>
      </c>
      <c r="D3471" s="6" t="e">
        <f t="shared" si="331"/>
        <v>#VALUE!</v>
      </c>
      <c r="E3471" s="6" t="e">
        <f t="shared" si="332"/>
        <v>#VALUE!</v>
      </c>
      <c r="F3471" s="6" t="e">
        <f t="shared" si="333"/>
        <v>#VALUE!</v>
      </c>
      <c r="H3471" s="6" t="str">
        <f>IFERROR(IF(Table1[[#This Row],[Multi-lens? 1]]="No", 1, IF(Table1[[#This Row],[Multi-lens? 1]]="Dual", 2, IF(Table1[[#This Row],[Multi-lens? 1]]="Quad", 4, ""))),"")</f>
        <v/>
      </c>
      <c r="I3471" s="9" t="str">
        <f>IFERROR(Table1[[#This Row],[Name]],"")</f>
        <v/>
      </c>
      <c r="K3471" s="3" t="str">
        <f t="shared" si="328"/>
        <v/>
      </c>
      <c r="M3471" s="4" t="e">
        <f>IF(Table1[[#This Row],[Import to Gateway Calculator?]]="Yes",IFERROR(Table1[[#This Row],[Streaming Resolution '[MP']]],""),0)</f>
        <v>#VALUE!</v>
      </c>
      <c r="N3471" s="4" t="e">
        <f>IF(Table1[[#This Row],[Import to Gateway Calculator?]]="Yes",IFERROR(Table1[[#This Row],[Recording Resolution '[MP']]],""),0)</f>
        <v>#VALUE!</v>
      </c>
      <c r="O3471" s="4" t="e">
        <f>IF(Table1[[#This Row],[Import to Gateway Calculator?]]="Yes",IFERROR(Table1[[#This Row],[Frame Rate '[FPS'] 1]],""),0)</f>
        <v>#VALUE!</v>
      </c>
      <c r="P3471" s="4" t="e">
        <f>IF(Table1[[#This Row],[Import to Gateway Calculator?]]="Yes",IFERROR(Table1[[#This Row],[Days of Storage 1]],""),0)</f>
        <v>#VALUE!</v>
      </c>
    </row>
    <row r="3472" spans="1:16" x14ac:dyDescent="0.25">
      <c r="A3472" s="5" t="e">
        <f t="shared" si="329"/>
        <v>#VALUE!</v>
      </c>
      <c r="B3472" s="6" t="str">
        <f>IFERROR(IF(Table1[[#This Row],[Multi-lens? 1]]="No", 1, IF(Table1[[#This Row],[Multi-lens? 1]]="Dual", 2, IF(Table1[[#This Row],[Multi-lens? 1]]="Quad", 4, ""))),"")</f>
        <v/>
      </c>
      <c r="C3472" s="6" t="e">
        <f t="shared" si="330"/>
        <v>#VALUE!</v>
      </c>
      <c r="D3472" s="6" t="e">
        <f t="shared" si="331"/>
        <v>#VALUE!</v>
      </c>
      <c r="E3472" s="6" t="e">
        <f t="shared" si="332"/>
        <v>#VALUE!</v>
      </c>
      <c r="F3472" s="6" t="e">
        <f t="shared" si="333"/>
        <v>#VALUE!</v>
      </c>
      <c r="H3472" s="6" t="str">
        <f>IFERROR(IF(Table1[[#This Row],[Multi-lens? 1]]="No", 1, IF(Table1[[#This Row],[Multi-lens? 1]]="Dual", 2, IF(Table1[[#This Row],[Multi-lens? 1]]="Quad", 4, ""))),"")</f>
        <v/>
      </c>
      <c r="I3472" s="9" t="str">
        <f>IFERROR(Table1[[#This Row],[Name]],"")</f>
        <v/>
      </c>
      <c r="K3472" s="3" t="str">
        <f t="shared" si="328"/>
        <v/>
      </c>
      <c r="M3472" s="4" t="e">
        <f>IF(Table1[[#This Row],[Import to Gateway Calculator?]]="Yes",IFERROR(Table1[[#This Row],[Streaming Resolution '[MP']]],""),0)</f>
        <v>#VALUE!</v>
      </c>
      <c r="N3472" s="4" t="e">
        <f>IF(Table1[[#This Row],[Import to Gateway Calculator?]]="Yes",IFERROR(Table1[[#This Row],[Recording Resolution '[MP']]],""),0)</f>
        <v>#VALUE!</v>
      </c>
      <c r="O3472" s="4" t="e">
        <f>IF(Table1[[#This Row],[Import to Gateway Calculator?]]="Yes",IFERROR(Table1[[#This Row],[Frame Rate '[FPS'] 1]],""),0)</f>
        <v>#VALUE!</v>
      </c>
      <c r="P3472" s="4" t="e">
        <f>IF(Table1[[#This Row],[Import to Gateway Calculator?]]="Yes",IFERROR(Table1[[#This Row],[Days of Storage 1]],""),0)</f>
        <v>#VALUE!</v>
      </c>
    </row>
    <row r="3473" spans="1:16" x14ac:dyDescent="0.25">
      <c r="A3473" s="5" t="e">
        <f t="shared" si="329"/>
        <v>#VALUE!</v>
      </c>
      <c r="B3473" s="6" t="str">
        <f>IFERROR(IF(Table1[[#This Row],[Multi-lens? 1]]="No", 1, IF(Table1[[#This Row],[Multi-lens? 1]]="Dual", 2, IF(Table1[[#This Row],[Multi-lens? 1]]="Quad", 4, ""))),"")</f>
        <v/>
      </c>
      <c r="C3473" s="6" t="e">
        <f t="shared" si="330"/>
        <v>#VALUE!</v>
      </c>
      <c r="D3473" s="6" t="e">
        <f t="shared" si="331"/>
        <v>#VALUE!</v>
      </c>
      <c r="E3473" s="6" t="e">
        <f t="shared" si="332"/>
        <v>#VALUE!</v>
      </c>
      <c r="F3473" s="6" t="e">
        <f t="shared" si="333"/>
        <v>#VALUE!</v>
      </c>
      <c r="H3473" s="6" t="str">
        <f>IFERROR(IF(Table1[[#This Row],[Multi-lens? 1]]="No", 1, IF(Table1[[#This Row],[Multi-lens? 1]]="Dual", 2, IF(Table1[[#This Row],[Multi-lens? 1]]="Quad", 4, ""))),"")</f>
        <v/>
      </c>
      <c r="I3473" s="9" t="str">
        <f>IFERROR(Table1[[#This Row],[Name]],"")</f>
        <v/>
      </c>
      <c r="K3473" s="3" t="str">
        <f t="shared" si="328"/>
        <v/>
      </c>
      <c r="M3473" s="4" t="e">
        <f>IF(Table1[[#This Row],[Import to Gateway Calculator?]]="Yes",IFERROR(Table1[[#This Row],[Streaming Resolution '[MP']]],""),0)</f>
        <v>#VALUE!</v>
      </c>
      <c r="N3473" s="4" t="e">
        <f>IF(Table1[[#This Row],[Import to Gateway Calculator?]]="Yes",IFERROR(Table1[[#This Row],[Recording Resolution '[MP']]],""),0)</f>
        <v>#VALUE!</v>
      </c>
      <c r="O3473" s="4" t="e">
        <f>IF(Table1[[#This Row],[Import to Gateway Calculator?]]="Yes",IFERROR(Table1[[#This Row],[Frame Rate '[FPS'] 1]],""),0)</f>
        <v>#VALUE!</v>
      </c>
      <c r="P3473" s="4" t="e">
        <f>IF(Table1[[#This Row],[Import to Gateway Calculator?]]="Yes",IFERROR(Table1[[#This Row],[Days of Storage 1]],""),0)</f>
        <v>#VALUE!</v>
      </c>
    </row>
    <row r="3474" spans="1:16" x14ac:dyDescent="0.25">
      <c r="A3474" s="5" t="e">
        <f t="shared" si="329"/>
        <v>#VALUE!</v>
      </c>
      <c r="B3474" s="6" t="str">
        <f>IFERROR(IF(Table1[[#This Row],[Multi-lens? 1]]="No", 1, IF(Table1[[#This Row],[Multi-lens? 1]]="Dual", 2, IF(Table1[[#This Row],[Multi-lens? 1]]="Quad", 4, ""))),"")</f>
        <v/>
      </c>
      <c r="C3474" s="6" t="e">
        <f t="shared" si="330"/>
        <v>#VALUE!</v>
      </c>
      <c r="D3474" s="6" t="e">
        <f t="shared" si="331"/>
        <v>#VALUE!</v>
      </c>
      <c r="E3474" s="6" t="e">
        <f t="shared" si="332"/>
        <v>#VALUE!</v>
      </c>
      <c r="F3474" s="6" t="e">
        <f t="shared" si="333"/>
        <v>#VALUE!</v>
      </c>
      <c r="H3474" s="6" t="str">
        <f>IFERROR(IF(Table1[[#This Row],[Multi-lens? 1]]="No", 1, IF(Table1[[#This Row],[Multi-lens? 1]]="Dual", 2, IF(Table1[[#This Row],[Multi-lens? 1]]="Quad", 4, ""))),"")</f>
        <v/>
      </c>
      <c r="I3474" s="9" t="str">
        <f>IFERROR(Table1[[#This Row],[Name]],"")</f>
        <v/>
      </c>
      <c r="K3474" s="3" t="str">
        <f t="shared" si="328"/>
        <v/>
      </c>
      <c r="M3474" s="4" t="e">
        <f>IF(Table1[[#This Row],[Import to Gateway Calculator?]]="Yes",IFERROR(Table1[[#This Row],[Streaming Resolution '[MP']]],""),0)</f>
        <v>#VALUE!</v>
      </c>
      <c r="N3474" s="4" t="e">
        <f>IF(Table1[[#This Row],[Import to Gateway Calculator?]]="Yes",IFERROR(Table1[[#This Row],[Recording Resolution '[MP']]],""),0)</f>
        <v>#VALUE!</v>
      </c>
      <c r="O3474" s="4" t="e">
        <f>IF(Table1[[#This Row],[Import to Gateway Calculator?]]="Yes",IFERROR(Table1[[#This Row],[Frame Rate '[FPS'] 1]],""),0)</f>
        <v>#VALUE!</v>
      </c>
      <c r="P3474" s="4" t="e">
        <f>IF(Table1[[#This Row],[Import to Gateway Calculator?]]="Yes",IFERROR(Table1[[#This Row],[Days of Storage 1]],""),0)</f>
        <v>#VALUE!</v>
      </c>
    </row>
    <row r="3475" spans="1:16" x14ac:dyDescent="0.25">
      <c r="A3475" s="5" t="e">
        <f t="shared" si="329"/>
        <v>#VALUE!</v>
      </c>
      <c r="B3475" s="6" t="str">
        <f>IFERROR(IF(Table1[[#This Row],[Multi-lens? 1]]="No", 1, IF(Table1[[#This Row],[Multi-lens? 1]]="Dual", 2, IF(Table1[[#This Row],[Multi-lens? 1]]="Quad", 4, ""))),"")</f>
        <v/>
      </c>
      <c r="C3475" s="6" t="e">
        <f t="shared" si="330"/>
        <v>#VALUE!</v>
      </c>
      <c r="D3475" s="6" t="e">
        <f t="shared" si="331"/>
        <v>#VALUE!</v>
      </c>
      <c r="E3475" s="6" t="e">
        <f t="shared" si="332"/>
        <v>#VALUE!</v>
      </c>
      <c r="F3475" s="6" t="e">
        <f t="shared" si="333"/>
        <v>#VALUE!</v>
      </c>
      <c r="H3475" s="6" t="str">
        <f>IFERROR(IF(Table1[[#This Row],[Multi-lens? 1]]="No", 1, IF(Table1[[#This Row],[Multi-lens? 1]]="Dual", 2, IF(Table1[[#This Row],[Multi-lens? 1]]="Quad", 4, ""))),"")</f>
        <v/>
      </c>
      <c r="I3475" s="9" t="str">
        <f>IFERROR(Table1[[#This Row],[Name]],"")</f>
        <v/>
      </c>
      <c r="K3475" s="3" t="str">
        <f t="shared" si="328"/>
        <v/>
      </c>
      <c r="M3475" s="4" t="e">
        <f>IF(Table1[[#This Row],[Import to Gateway Calculator?]]="Yes",IFERROR(Table1[[#This Row],[Streaming Resolution '[MP']]],""),0)</f>
        <v>#VALUE!</v>
      </c>
      <c r="N3475" s="4" t="e">
        <f>IF(Table1[[#This Row],[Import to Gateway Calculator?]]="Yes",IFERROR(Table1[[#This Row],[Recording Resolution '[MP']]],""),0)</f>
        <v>#VALUE!</v>
      </c>
      <c r="O3475" s="4" t="e">
        <f>IF(Table1[[#This Row],[Import to Gateway Calculator?]]="Yes",IFERROR(Table1[[#This Row],[Frame Rate '[FPS'] 1]],""),0)</f>
        <v>#VALUE!</v>
      </c>
      <c r="P3475" s="4" t="e">
        <f>IF(Table1[[#This Row],[Import to Gateway Calculator?]]="Yes",IFERROR(Table1[[#This Row],[Days of Storage 1]],""),0)</f>
        <v>#VALUE!</v>
      </c>
    </row>
    <row r="3476" spans="1:16" x14ac:dyDescent="0.25">
      <c r="A3476" s="5" t="e">
        <f t="shared" si="329"/>
        <v>#VALUE!</v>
      </c>
      <c r="B3476" s="6" t="str">
        <f>IFERROR(IF(Table1[[#This Row],[Multi-lens? 1]]="No", 1, IF(Table1[[#This Row],[Multi-lens? 1]]="Dual", 2, IF(Table1[[#This Row],[Multi-lens? 1]]="Quad", 4, ""))),"")</f>
        <v/>
      </c>
      <c r="C3476" s="6" t="e">
        <f t="shared" si="330"/>
        <v>#VALUE!</v>
      </c>
      <c r="D3476" s="6" t="e">
        <f t="shared" si="331"/>
        <v>#VALUE!</v>
      </c>
      <c r="E3476" s="6" t="e">
        <f t="shared" si="332"/>
        <v>#VALUE!</v>
      </c>
      <c r="F3476" s="6" t="e">
        <f t="shared" si="333"/>
        <v>#VALUE!</v>
      </c>
      <c r="H3476" s="6" t="str">
        <f>IFERROR(IF(Table1[[#This Row],[Multi-lens? 1]]="No", 1, IF(Table1[[#This Row],[Multi-lens? 1]]="Dual", 2, IF(Table1[[#This Row],[Multi-lens? 1]]="Quad", 4, ""))),"")</f>
        <v/>
      </c>
      <c r="I3476" s="9" t="str">
        <f>IFERROR(Table1[[#This Row],[Name]],"")</f>
        <v/>
      </c>
      <c r="K3476" s="3" t="str">
        <f t="shared" si="328"/>
        <v/>
      </c>
      <c r="M3476" s="4" t="e">
        <f>IF(Table1[[#This Row],[Import to Gateway Calculator?]]="Yes",IFERROR(Table1[[#This Row],[Streaming Resolution '[MP']]],""),0)</f>
        <v>#VALUE!</v>
      </c>
      <c r="N3476" s="4" t="e">
        <f>IF(Table1[[#This Row],[Import to Gateway Calculator?]]="Yes",IFERROR(Table1[[#This Row],[Recording Resolution '[MP']]],""),0)</f>
        <v>#VALUE!</v>
      </c>
      <c r="O3476" s="4" t="e">
        <f>IF(Table1[[#This Row],[Import to Gateway Calculator?]]="Yes",IFERROR(Table1[[#This Row],[Frame Rate '[FPS'] 1]],""),0)</f>
        <v>#VALUE!</v>
      </c>
      <c r="P3476" s="4" t="e">
        <f>IF(Table1[[#This Row],[Import to Gateway Calculator?]]="Yes",IFERROR(Table1[[#This Row],[Days of Storage 1]],""),0)</f>
        <v>#VALUE!</v>
      </c>
    </row>
    <row r="3477" spans="1:16" x14ac:dyDescent="0.25">
      <c r="A3477" s="5" t="e">
        <f t="shared" si="329"/>
        <v>#VALUE!</v>
      </c>
      <c r="B3477" s="6" t="str">
        <f>IFERROR(IF(Table1[[#This Row],[Multi-lens? 1]]="No", 1, IF(Table1[[#This Row],[Multi-lens? 1]]="Dual", 2, IF(Table1[[#This Row],[Multi-lens? 1]]="Quad", 4, ""))),"")</f>
        <v/>
      </c>
      <c r="C3477" s="6" t="e">
        <f t="shared" si="330"/>
        <v>#VALUE!</v>
      </c>
      <c r="D3477" s="6" t="e">
        <f t="shared" si="331"/>
        <v>#VALUE!</v>
      </c>
      <c r="E3477" s="6" t="e">
        <f t="shared" si="332"/>
        <v>#VALUE!</v>
      </c>
      <c r="F3477" s="6" t="e">
        <f t="shared" si="333"/>
        <v>#VALUE!</v>
      </c>
      <c r="H3477" s="6" t="str">
        <f>IFERROR(IF(Table1[[#This Row],[Multi-lens? 1]]="No", 1, IF(Table1[[#This Row],[Multi-lens? 1]]="Dual", 2, IF(Table1[[#This Row],[Multi-lens? 1]]="Quad", 4, ""))),"")</f>
        <v/>
      </c>
      <c r="I3477" s="9" t="str">
        <f>IFERROR(Table1[[#This Row],[Name]],"")</f>
        <v/>
      </c>
      <c r="K3477" s="3" t="str">
        <f t="shared" si="328"/>
        <v/>
      </c>
      <c r="M3477" s="4" t="e">
        <f>IF(Table1[[#This Row],[Import to Gateway Calculator?]]="Yes",IFERROR(Table1[[#This Row],[Streaming Resolution '[MP']]],""),0)</f>
        <v>#VALUE!</v>
      </c>
      <c r="N3477" s="4" t="e">
        <f>IF(Table1[[#This Row],[Import to Gateway Calculator?]]="Yes",IFERROR(Table1[[#This Row],[Recording Resolution '[MP']]],""),0)</f>
        <v>#VALUE!</v>
      </c>
      <c r="O3477" s="4" t="e">
        <f>IF(Table1[[#This Row],[Import to Gateway Calculator?]]="Yes",IFERROR(Table1[[#This Row],[Frame Rate '[FPS'] 1]],""),0)</f>
        <v>#VALUE!</v>
      </c>
      <c r="P3477" s="4" t="e">
        <f>IF(Table1[[#This Row],[Import to Gateway Calculator?]]="Yes",IFERROR(Table1[[#This Row],[Days of Storage 1]],""),0)</f>
        <v>#VALUE!</v>
      </c>
    </row>
    <row r="3478" spans="1:16" x14ac:dyDescent="0.25">
      <c r="A3478" s="5" t="e">
        <f t="shared" si="329"/>
        <v>#VALUE!</v>
      </c>
      <c r="B3478" s="6" t="str">
        <f>IFERROR(IF(Table1[[#This Row],[Multi-lens? 1]]="No", 1, IF(Table1[[#This Row],[Multi-lens? 1]]="Dual", 2, IF(Table1[[#This Row],[Multi-lens? 1]]="Quad", 4, ""))),"")</f>
        <v/>
      </c>
      <c r="C3478" s="6" t="e">
        <f t="shared" si="330"/>
        <v>#VALUE!</v>
      </c>
      <c r="D3478" s="6" t="e">
        <f t="shared" si="331"/>
        <v>#VALUE!</v>
      </c>
      <c r="E3478" s="6" t="e">
        <f t="shared" si="332"/>
        <v>#VALUE!</v>
      </c>
      <c r="F3478" s="6" t="e">
        <f t="shared" si="333"/>
        <v>#VALUE!</v>
      </c>
      <c r="H3478" s="6" t="str">
        <f>IFERROR(IF(Table1[[#This Row],[Multi-lens? 1]]="No", 1, IF(Table1[[#This Row],[Multi-lens? 1]]="Dual", 2, IF(Table1[[#This Row],[Multi-lens? 1]]="Quad", 4, ""))),"")</f>
        <v/>
      </c>
      <c r="I3478" s="9" t="str">
        <f>IFERROR(Table1[[#This Row],[Name]],"")</f>
        <v/>
      </c>
      <c r="K3478" s="3" t="str">
        <f t="shared" si="328"/>
        <v/>
      </c>
      <c r="M3478" s="4" t="e">
        <f>IF(Table1[[#This Row],[Import to Gateway Calculator?]]="Yes",IFERROR(Table1[[#This Row],[Streaming Resolution '[MP']]],""),0)</f>
        <v>#VALUE!</v>
      </c>
      <c r="N3478" s="4" t="e">
        <f>IF(Table1[[#This Row],[Import to Gateway Calculator?]]="Yes",IFERROR(Table1[[#This Row],[Recording Resolution '[MP']]],""),0)</f>
        <v>#VALUE!</v>
      </c>
      <c r="O3478" s="4" t="e">
        <f>IF(Table1[[#This Row],[Import to Gateway Calculator?]]="Yes",IFERROR(Table1[[#This Row],[Frame Rate '[FPS'] 1]],""),0)</f>
        <v>#VALUE!</v>
      </c>
      <c r="P3478" s="4" t="e">
        <f>IF(Table1[[#This Row],[Import to Gateway Calculator?]]="Yes",IFERROR(Table1[[#This Row],[Days of Storage 1]],""),0)</f>
        <v>#VALUE!</v>
      </c>
    </row>
    <row r="3479" spans="1:16" x14ac:dyDescent="0.25">
      <c r="A3479" s="5" t="e">
        <f t="shared" si="329"/>
        <v>#VALUE!</v>
      </c>
      <c r="B3479" s="6" t="str">
        <f>IFERROR(IF(Table1[[#This Row],[Multi-lens? 1]]="No", 1, IF(Table1[[#This Row],[Multi-lens? 1]]="Dual", 2, IF(Table1[[#This Row],[Multi-lens? 1]]="Quad", 4, ""))),"")</f>
        <v/>
      </c>
      <c r="C3479" s="6" t="e">
        <f t="shared" si="330"/>
        <v>#VALUE!</v>
      </c>
      <c r="D3479" s="6" t="e">
        <f t="shared" si="331"/>
        <v>#VALUE!</v>
      </c>
      <c r="E3479" s="6" t="e">
        <f t="shared" si="332"/>
        <v>#VALUE!</v>
      </c>
      <c r="F3479" s="6" t="e">
        <f t="shared" si="333"/>
        <v>#VALUE!</v>
      </c>
      <c r="H3479" s="6" t="str">
        <f>IFERROR(IF(Table1[[#This Row],[Multi-lens? 1]]="No", 1, IF(Table1[[#This Row],[Multi-lens? 1]]="Dual", 2, IF(Table1[[#This Row],[Multi-lens? 1]]="Quad", 4, ""))),"")</f>
        <v/>
      </c>
      <c r="I3479" s="9" t="str">
        <f>IFERROR(Table1[[#This Row],[Name]],"")</f>
        <v/>
      </c>
      <c r="K3479" s="3" t="str">
        <f t="shared" si="328"/>
        <v/>
      </c>
      <c r="M3479" s="4" t="e">
        <f>IF(Table1[[#This Row],[Import to Gateway Calculator?]]="Yes",IFERROR(Table1[[#This Row],[Streaming Resolution '[MP']]],""),0)</f>
        <v>#VALUE!</v>
      </c>
      <c r="N3479" s="4" t="e">
        <f>IF(Table1[[#This Row],[Import to Gateway Calculator?]]="Yes",IFERROR(Table1[[#This Row],[Recording Resolution '[MP']]],""),0)</f>
        <v>#VALUE!</v>
      </c>
      <c r="O3479" s="4" t="e">
        <f>IF(Table1[[#This Row],[Import to Gateway Calculator?]]="Yes",IFERROR(Table1[[#This Row],[Frame Rate '[FPS'] 1]],""),0)</f>
        <v>#VALUE!</v>
      </c>
      <c r="P3479" s="4" t="e">
        <f>IF(Table1[[#This Row],[Import to Gateway Calculator?]]="Yes",IFERROR(Table1[[#This Row],[Days of Storage 1]],""),0)</f>
        <v>#VALUE!</v>
      </c>
    </row>
    <row r="3480" spans="1:16" x14ac:dyDescent="0.25">
      <c r="A3480" s="5" t="e">
        <f t="shared" si="329"/>
        <v>#VALUE!</v>
      </c>
      <c r="B3480" s="6" t="str">
        <f>IFERROR(IF(Table1[[#This Row],[Multi-lens? 1]]="No", 1, IF(Table1[[#This Row],[Multi-lens? 1]]="Dual", 2, IF(Table1[[#This Row],[Multi-lens? 1]]="Quad", 4, ""))),"")</f>
        <v/>
      </c>
      <c r="C3480" s="6" t="e">
        <f t="shared" si="330"/>
        <v>#VALUE!</v>
      </c>
      <c r="D3480" s="6" t="e">
        <f t="shared" si="331"/>
        <v>#VALUE!</v>
      </c>
      <c r="E3480" s="6" t="e">
        <f t="shared" si="332"/>
        <v>#VALUE!</v>
      </c>
      <c r="F3480" s="6" t="e">
        <f t="shared" si="333"/>
        <v>#VALUE!</v>
      </c>
      <c r="H3480" s="6" t="str">
        <f>IFERROR(IF(Table1[[#This Row],[Multi-lens? 1]]="No", 1, IF(Table1[[#This Row],[Multi-lens? 1]]="Dual", 2, IF(Table1[[#This Row],[Multi-lens? 1]]="Quad", 4, ""))),"")</f>
        <v/>
      </c>
      <c r="I3480" s="9" t="str">
        <f>IFERROR(Table1[[#This Row],[Name]],"")</f>
        <v/>
      </c>
      <c r="K3480" s="3" t="str">
        <f t="shared" si="328"/>
        <v/>
      </c>
      <c r="M3480" s="4" t="e">
        <f>IF(Table1[[#This Row],[Import to Gateway Calculator?]]="Yes",IFERROR(Table1[[#This Row],[Streaming Resolution '[MP']]],""),0)</f>
        <v>#VALUE!</v>
      </c>
      <c r="N3480" s="4" t="e">
        <f>IF(Table1[[#This Row],[Import to Gateway Calculator?]]="Yes",IFERROR(Table1[[#This Row],[Recording Resolution '[MP']]],""),0)</f>
        <v>#VALUE!</v>
      </c>
      <c r="O3480" s="4" t="e">
        <f>IF(Table1[[#This Row],[Import to Gateway Calculator?]]="Yes",IFERROR(Table1[[#This Row],[Frame Rate '[FPS'] 1]],""),0)</f>
        <v>#VALUE!</v>
      </c>
      <c r="P3480" s="4" t="e">
        <f>IF(Table1[[#This Row],[Import to Gateway Calculator?]]="Yes",IFERROR(Table1[[#This Row],[Days of Storage 1]],""),0)</f>
        <v>#VALUE!</v>
      </c>
    </row>
    <row r="3481" spans="1:16" x14ac:dyDescent="0.25">
      <c r="A3481" s="5" t="e">
        <f t="shared" si="329"/>
        <v>#VALUE!</v>
      </c>
      <c r="B3481" s="6" t="str">
        <f>IFERROR(IF(Table1[[#This Row],[Multi-lens? 1]]="No", 1, IF(Table1[[#This Row],[Multi-lens? 1]]="Dual", 2, IF(Table1[[#This Row],[Multi-lens? 1]]="Quad", 4, ""))),"")</f>
        <v/>
      </c>
      <c r="C3481" s="6" t="e">
        <f t="shared" si="330"/>
        <v>#VALUE!</v>
      </c>
      <c r="D3481" s="6" t="e">
        <f t="shared" si="331"/>
        <v>#VALUE!</v>
      </c>
      <c r="E3481" s="6" t="e">
        <f t="shared" si="332"/>
        <v>#VALUE!</v>
      </c>
      <c r="F3481" s="6" t="e">
        <f t="shared" si="333"/>
        <v>#VALUE!</v>
      </c>
      <c r="H3481" s="6" t="str">
        <f>IFERROR(IF(Table1[[#This Row],[Multi-lens? 1]]="No", 1, IF(Table1[[#This Row],[Multi-lens? 1]]="Dual", 2, IF(Table1[[#This Row],[Multi-lens? 1]]="Quad", 4, ""))),"")</f>
        <v/>
      </c>
      <c r="I3481" s="9" t="str">
        <f>IFERROR(Table1[[#This Row],[Name]],"")</f>
        <v/>
      </c>
      <c r="K3481" s="3" t="str">
        <f t="shared" si="328"/>
        <v/>
      </c>
      <c r="M3481" s="4" t="e">
        <f>IF(Table1[[#This Row],[Import to Gateway Calculator?]]="Yes",IFERROR(Table1[[#This Row],[Streaming Resolution '[MP']]],""),0)</f>
        <v>#VALUE!</v>
      </c>
      <c r="N3481" s="4" t="e">
        <f>IF(Table1[[#This Row],[Import to Gateway Calculator?]]="Yes",IFERROR(Table1[[#This Row],[Recording Resolution '[MP']]],""),0)</f>
        <v>#VALUE!</v>
      </c>
      <c r="O3481" s="4" t="e">
        <f>IF(Table1[[#This Row],[Import to Gateway Calculator?]]="Yes",IFERROR(Table1[[#This Row],[Frame Rate '[FPS'] 1]],""),0)</f>
        <v>#VALUE!</v>
      </c>
      <c r="P3481" s="4" t="e">
        <f>IF(Table1[[#This Row],[Import to Gateway Calculator?]]="Yes",IFERROR(Table1[[#This Row],[Days of Storage 1]],""),0)</f>
        <v>#VALUE!</v>
      </c>
    </row>
    <row r="3482" spans="1:16" x14ac:dyDescent="0.25">
      <c r="A3482" s="5" t="e">
        <f t="shared" si="329"/>
        <v>#VALUE!</v>
      </c>
      <c r="B3482" s="6" t="str">
        <f>IFERROR(IF(Table1[[#This Row],[Multi-lens? 1]]="No", 1, IF(Table1[[#This Row],[Multi-lens? 1]]="Dual", 2, IF(Table1[[#This Row],[Multi-lens? 1]]="Quad", 4, ""))),"")</f>
        <v/>
      </c>
      <c r="C3482" s="6" t="e">
        <f t="shared" si="330"/>
        <v>#VALUE!</v>
      </c>
      <c r="D3482" s="6" t="e">
        <f t="shared" si="331"/>
        <v>#VALUE!</v>
      </c>
      <c r="E3482" s="6" t="e">
        <f t="shared" si="332"/>
        <v>#VALUE!</v>
      </c>
      <c r="F3482" s="6" t="e">
        <f t="shared" si="333"/>
        <v>#VALUE!</v>
      </c>
      <c r="H3482" s="6" t="str">
        <f>IFERROR(IF(Table1[[#This Row],[Multi-lens? 1]]="No", 1, IF(Table1[[#This Row],[Multi-lens? 1]]="Dual", 2, IF(Table1[[#This Row],[Multi-lens? 1]]="Quad", 4, ""))),"")</f>
        <v/>
      </c>
      <c r="I3482" s="9" t="str">
        <f>IFERROR(Table1[[#This Row],[Name]],"")</f>
        <v/>
      </c>
      <c r="K3482" s="3" t="str">
        <f t="shared" si="328"/>
        <v/>
      </c>
      <c r="M3482" s="4" t="e">
        <f>IF(Table1[[#This Row],[Import to Gateway Calculator?]]="Yes",IFERROR(Table1[[#This Row],[Streaming Resolution '[MP']]],""),0)</f>
        <v>#VALUE!</v>
      </c>
      <c r="N3482" s="4" t="e">
        <f>IF(Table1[[#This Row],[Import to Gateway Calculator?]]="Yes",IFERROR(Table1[[#This Row],[Recording Resolution '[MP']]],""),0)</f>
        <v>#VALUE!</v>
      </c>
      <c r="O3482" s="4" t="e">
        <f>IF(Table1[[#This Row],[Import to Gateway Calculator?]]="Yes",IFERROR(Table1[[#This Row],[Frame Rate '[FPS'] 1]],""),0)</f>
        <v>#VALUE!</v>
      </c>
      <c r="P3482" s="4" t="e">
        <f>IF(Table1[[#This Row],[Import to Gateway Calculator?]]="Yes",IFERROR(Table1[[#This Row],[Days of Storage 1]],""),0)</f>
        <v>#VALUE!</v>
      </c>
    </row>
    <row r="3483" spans="1:16" x14ac:dyDescent="0.25">
      <c r="A3483" s="5" t="e">
        <f t="shared" si="329"/>
        <v>#VALUE!</v>
      </c>
      <c r="B3483" s="6" t="str">
        <f>IFERROR(IF(Table1[[#This Row],[Multi-lens? 1]]="No", 1, IF(Table1[[#This Row],[Multi-lens? 1]]="Dual", 2, IF(Table1[[#This Row],[Multi-lens? 1]]="Quad", 4, ""))),"")</f>
        <v/>
      </c>
      <c r="C3483" s="6" t="e">
        <f t="shared" si="330"/>
        <v>#VALUE!</v>
      </c>
      <c r="D3483" s="6" t="e">
        <f t="shared" si="331"/>
        <v>#VALUE!</v>
      </c>
      <c r="E3483" s="6" t="e">
        <f t="shared" si="332"/>
        <v>#VALUE!</v>
      </c>
      <c r="F3483" s="6" t="e">
        <f t="shared" si="333"/>
        <v>#VALUE!</v>
      </c>
      <c r="H3483" s="6" t="str">
        <f>IFERROR(IF(Table1[[#This Row],[Multi-lens? 1]]="No", 1, IF(Table1[[#This Row],[Multi-lens? 1]]="Dual", 2, IF(Table1[[#This Row],[Multi-lens? 1]]="Quad", 4, ""))),"")</f>
        <v/>
      </c>
      <c r="I3483" s="9" t="str">
        <f>IFERROR(Table1[[#This Row],[Name]],"")</f>
        <v/>
      </c>
      <c r="K3483" s="3" t="str">
        <f t="shared" si="328"/>
        <v/>
      </c>
      <c r="M3483" s="4" t="e">
        <f>IF(Table1[[#This Row],[Import to Gateway Calculator?]]="Yes",IFERROR(Table1[[#This Row],[Streaming Resolution '[MP']]],""),0)</f>
        <v>#VALUE!</v>
      </c>
      <c r="N3483" s="4" t="e">
        <f>IF(Table1[[#This Row],[Import to Gateway Calculator?]]="Yes",IFERROR(Table1[[#This Row],[Recording Resolution '[MP']]],""),0)</f>
        <v>#VALUE!</v>
      </c>
      <c r="O3483" s="4" t="e">
        <f>IF(Table1[[#This Row],[Import to Gateway Calculator?]]="Yes",IFERROR(Table1[[#This Row],[Frame Rate '[FPS'] 1]],""),0)</f>
        <v>#VALUE!</v>
      </c>
      <c r="P3483" s="4" t="e">
        <f>IF(Table1[[#This Row],[Import to Gateway Calculator?]]="Yes",IFERROR(Table1[[#This Row],[Days of Storage 1]],""),0)</f>
        <v>#VALUE!</v>
      </c>
    </row>
    <row r="3484" spans="1:16" x14ac:dyDescent="0.25">
      <c r="A3484" s="5" t="e">
        <f t="shared" si="329"/>
        <v>#VALUE!</v>
      </c>
      <c r="B3484" s="6" t="str">
        <f>IFERROR(IF(Table1[[#This Row],[Multi-lens? 1]]="No", 1, IF(Table1[[#This Row],[Multi-lens? 1]]="Dual", 2, IF(Table1[[#This Row],[Multi-lens? 1]]="Quad", 4, ""))),"")</f>
        <v/>
      </c>
      <c r="C3484" s="6" t="e">
        <f t="shared" si="330"/>
        <v>#VALUE!</v>
      </c>
      <c r="D3484" s="6" t="e">
        <f t="shared" si="331"/>
        <v>#VALUE!</v>
      </c>
      <c r="E3484" s="6" t="e">
        <f t="shared" si="332"/>
        <v>#VALUE!</v>
      </c>
      <c r="F3484" s="6" t="e">
        <f t="shared" si="333"/>
        <v>#VALUE!</v>
      </c>
      <c r="H3484" s="6" t="str">
        <f>IFERROR(IF(Table1[[#This Row],[Multi-lens? 1]]="No", 1, IF(Table1[[#This Row],[Multi-lens? 1]]="Dual", 2, IF(Table1[[#This Row],[Multi-lens? 1]]="Quad", 4, ""))),"")</f>
        <v/>
      </c>
      <c r="I3484" s="9" t="str">
        <f>IFERROR(Table1[[#This Row],[Name]],"")</f>
        <v/>
      </c>
      <c r="K3484" s="3" t="str">
        <f t="shared" si="328"/>
        <v/>
      </c>
      <c r="M3484" s="4" t="e">
        <f>IF(Table1[[#This Row],[Import to Gateway Calculator?]]="Yes",IFERROR(Table1[[#This Row],[Streaming Resolution '[MP']]],""),0)</f>
        <v>#VALUE!</v>
      </c>
      <c r="N3484" s="4" t="e">
        <f>IF(Table1[[#This Row],[Import to Gateway Calculator?]]="Yes",IFERROR(Table1[[#This Row],[Recording Resolution '[MP']]],""),0)</f>
        <v>#VALUE!</v>
      </c>
      <c r="O3484" s="4" t="e">
        <f>IF(Table1[[#This Row],[Import to Gateway Calculator?]]="Yes",IFERROR(Table1[[#This Row],[Frame Rate '[FPS'] 1]],""),0)</f>
        <v>#VALUE!</v>
      </c>
      <c r="P3484" s="4" t="e">
        <f>IF(Table1[[#This Row],[Import to Gateway Calculator?]]="Yes",IFERROR(Table1[[#This Row],[Days of Storage 1]],""),0)</f>
        <v>#VALUE!</v>
      </c>
    </row>
    <row r="3485" spans="1:16" x14ac:dyDescent="0.25">
      <c r="A3485" s="5" t="e">
        <f t="shared" si="329"/>
        <v>#VALUE!</v>
      </c>
      <c r="B3485" s="6" t="str">
        <f>IFERROR(IF(Table1[[#This Row],[Multi-lens? 1]]="No", 1, IF(Table1[[#This Row],[Multi-lens? 1]]="Dual", 2, IF(Table1[[#This Row],[Multi-lens? 1]]="Quad", 4, ""))),"")</f>
        <v/>
      </c>
      <c r="C3485" s="6" t="e">
        <f t="shared" si="330"/>
        <v>#VALUE!</v>
      </c>
      <c r="D3485" s="6" t="e">
        <f t="shared" si="331"/>
        <v>#VALUE!</v>
      </c>
      <c r="E3485" s="6" t="e">
        <f t="shared" si="332"/>
        <v>#VALUE!</v>
      </c>
      <c r="F3485" s="6" t="e">
        <f t="shared" si="333"/>
        <v>#VALUE!</v>
      </c>
      <c r="H3485" s="6" t="str">
        <f>IFERROR(IF(Table1[[#This Row],[Multi-lens? 1]]="No", 1, IF(Table1[[#This Row],[Multi-lens? 1]]="Dual", 2, IF(Table1[[#This Row],[Multi-lens? 1]]="Quad", 4, ""))),"")</f>
        <v/>
      </c>
      <c r="I3485" s="9" t="str">
        <f>IFERROR(Table1[[#This Row],[Name]],"")</f>
        <v/>
      </c>
      <c r="K3485" s="3" t="str">
        <f t="shared" si="328"/>
        <v/>
      </c>
      <c r="M3485" s="4" t="e">
        <f>IF(Table1[[#This Row],[Import to Gateway Calculator?]]="Yes",IFERROR(Table1[[#This Row],[Streaming Resolution '[MP']]],""),0)</f>
        <v>#VALUE!</v>
      </c>
      <c r="N3485" s="4" t="e">
        <f>IF(Table1[[#This Row],[Import to Gateway Calculator?]]="Yes",IFERROR(Table1[[#This Row],[Recording Resolution '[MP']]],""),0)</f>
        <v>#VALUE!</v>
      </c>
      <c r="O3485" s="4" t="e">
        <f>IF(Table1[[#This Row],[Import to Gateway Calculator?]]="Yes",IFERROR(Table1[[#This Row],[Frame Rate '[FPS'] 1]],""),0)</f>
        <v>#VALUE!</v>
      </c>
      <c r="P3485" s="4" t="e">
        <f>IF(Table1[[#This Row],[Import to Gateway Calculator?]]="Yes",IFERROR(Table1[[#This Row],[Days of Storage 1]],""),0)</f>
        <v>#VALUE!</v>
      </c>
    </row>
    <row r="3486" spans="1:16" x14ac:dyDescent="0.25">
      <c r="A3486" s="5" t="e">
        <f t="shared" si="329"/>
        <v>#VALUE!</v>
      </c>
      <c r="B3486" s="6" t="str">
        <f>IFERROR(IF(Table1[[#This Row],[Multi-lens? 1]]="No", 1, IF(Table1[[#This Row],[Multi-lens? 1]]="Dual", 2, IF(Table1[[#This Row],[Multi-lens? 1]]="Quad", 4, ""))),"")</f>
        <v/>
      </c>
      <c r="C3486" s="6" t="e">
        <f t="shared" si="330"/>
        <v>#VALUE!</v>
      </c>
      <c r="D3486" s="6" t="e">
        <f t="shared" si="331"/>
        <v>#VALUE!</v>
      </c>
      <c r="E3486" s="6" t="e">
        <f t="shared" si="332"/>
        <v>#VALUE!</v>
      </c>
      <c r="F3486" s="6" t="e">
        <f t="shared" si="333"/>
        <v>#VALUE!</v>
      </c>
      <c r="H3486" s="6" t="str">
        <f>IFERROR(IF(Table1[[#This Row],[Multi-lens? 1]]="No", 1, IF(Table1[[#This Row],[Multi-lens? 1]]="Dual", 2, IF(Table1[[#This Row],[Multi-lens? 1]]="Quad", 4, ""))),"")</f>
        <v/>
      </c>
      <c r="I3486" s="9" t="str">
        <f>IFERROR(Table1[[#This Row],[Name]],"")</f>
        <v/>
      </c>
      <c r="K3486" s="3" t="str">
        <f t="shared" si="328"/>
        <v/>
      </c>
      <c r="M3486" s="4" t="e">
        <f>IF(Table1[[#This Row],[Import to Gateway Calculator?]]="Yes",IFERROR(Table1[[#This Row],[Streaming Resolution '[MP']]],""),0)</f>
        <v>#VALUE!</v>
      </c>
      <c r="N3486" s="4" t="e">
        <f>IF(Table1[[#This Row],[Import to Gateway Calculator?]]="Yes",IFERROR(Table1[[#This Row],[Recording Resolution '[MP']]],""),0)</f>
        <v>#VALUE!</v>
      </c>
      <c r="O3486" s="4" t="e">
        <f>IF(Table1[[#This Row],[Import to Gateway Calculator?]]="Yes",IFERROR(Table1[[#This Row],[Frame Rate '[FPS'] 1]],""),0)</f>
        <v>#VALUE!</v>
      </c>
      <c r="P3486" s="4" t="e">
        <f>IF(Table1[[#This Row],[Import to Gateway Calculator?]]="Yes",IFERROR(Table1[[#This Row],[Days of Storage 1]],""),0)</f>
        <v>#VALUE!</v>
      </c>
    </row>
    <row r="3487" spans="1:16" x14ac:dyDescent="0.25">
      <c r="A3487" s="5" t="e">
        <f t="shared" si="329"/>
        <v>#VALUE!</v>
      </c>
      <c r="B3487" s="6" t="str">
        <f>IFERROR(IF(Table1[[#This Row],[Multi-lens? 1]]="No", 1, IF(Table1[[#This Row],[Multi-lens? 1]]="Dual", 2, IF(Table1[[#This Row],[Multi-lens? 1]]="Quad", 4, ""))),"")</f>
        <v/>
      </c>
      <c r="C3487" s="6" t="e">
        <f t="shared" si="330"/>
        <v>#VALUE!</v>
      </c>
      <c r="D3487" s="6" t="e">
        <f t="shared" si="331"/>
        <v>#VALUE!</v>
      </c>
      <c r="E3487" s="6" t="e">
        <f t="shared" si="332"/>
        <v>#VALUE!</v>
      </c>
      <c r="F3487" s="6" t="e">
        <f t="shared" si="333"/>
        <v>#VALUE!</v>
      </c>
      <c r="H3487" s="6" t="str">
        <f>IFERROR(IF(Table1[[#This Row],[Multi-lens? 1]]="No", 1, IF(Table1[[#This Row],[Multi-lens? 1]]="Dual", 2, IF(Table1[[#This Row],[Multi-lens? 1]]="Quad", 4, ""))),"")</f>
        <v/>
      </c>
      <c r="I3487" s="9" t="str">
        <f>IFERROR(Table1[[#This Row],[Name]],"")</f>
        <v/>
      </c>
      <c r="K3487" s="3" t="str">
        <f t="shared" si="328"/>
        <v/>
      </c>
      <c r="M3487" s="4" t="e">
        <f>IF(Table1[[#This Row],[Import to Gateway Calculator?]]="Yes",IFERROR(Table1[[#This Row],[Streaming Resolution '[MP']]],""),0)</f>
        <v>#VALUE!</v>
      </c>
      <c r="N3487" s="4" t="e">
        <f>IF(Table1[[#This Row],[Import to Gateway Calculator?]]="Yes",IFERROR(Table1[[#This Row],[Recording Resolution '[MP']]],""),0)</f>
        <v>#VALUE!</v>
      </c>
      <c r="O3487" s="4" t="e">
        <f>IF(Table1[[#This Row],[Import to Gateway Calculator?]]="Yes",IFERROR(Table1[[#This Row],[Frame Rate '[FPS'] 1]],""),0)</f>
        <v>#VALUE!</v>
      </c>
      <c r="P3487" s="4" t="e">
        <f>IF(Table1[[#This Row],[Import to Gateway Calculator?]]="Yes",IFERROR(Table1[[#This Row],[Days of Storage 1]],""),0)</f>
        <v>#VALUE!</v>
      </c>
    </row>
    <row r="3488" spans="1:16" x14ac:dyDescent="0.25">
      <c r="A3488" s="5" t="e">
        <f t="shared" si="329"/>
        <v>#VALUE!</v>
      </c>
      <c r="B3488" s="6" t="str">
        <f>IFERROR(IF(Table1[[#This Row],[Multi-lens? 1]]="No", 1, IF(Table1[[#This Row],[Multi-lens? 1]]="Dual", 2, IF(Table1[[#This Row],[Multi-lens? 1]]="Quad", 4, ""))),"")</f>
        <v/>
      </c>
      <c r="C3488" s="6" t="e">
        <f t="shared" si="330"/>
        <v>#VALUE!</v>
      </c>
      <c r="D3488" s="6" t="e">
        <f t="shared" si="331"/>
        <v>#VALUE!</v>
      </c>
      <c r="E3488" s="6" t="e">
        <f t="shared" si="332"/>
        <v>#VALUE!</v>
      </c>
      <c r="F3488" s="6" t="e">
        <f t="shared" si="333"/>
        <v>#VALUE!</v>
      </c>
      <c r="H3488" s="6" t="str">
        <f>IFERROR(IF(Table1[[#This Row],[Multi-lens? 1]]="No", 1, IF(Table1[[#This Row],[Multi-lens? 1]]="Dual", 2, IF(Table1[[#This Row],[Multi-lens? 1]]="Quad", 4, ""))),"")</f>
        <v/>
      </c>
      <c r="I3488" s="9" t="str">
        <f>IFERROR(Table1[[#This Row],[Name]],"")</f>
        <v/>
      </c>
      <c r="K3488" s="3" t="str">
        <f t="shared" si="328"/>
        <v/>
      </c>
      <c r="M3488" s="4" t="e">
        <f>IF(Table1[[#This Row],[Import to Gateway Calculator?]]="Yes",IFERROR(Table1[[#This Row],[Streaming Resolution '[MP']]],""),0)</f>
        <v>#VALUE!</v>
      </c>
      <c r="N3488" s="4" t="e">
        <f>IF(Table1[[#This Row],[Import to Gateway Calculator?]]="Yes",IFERROR(Table1[[#This Row],[Recording Resolution '[MP']]],""),0)</f>
        <v>#VALUE!</v>
      </c>
      <c r="O3488" s="4" t="e">
        <f>IF(Table1[[#This Row],[Import to Gateway Calculator?]]="Yes",IFERROR(Table1[[#This Row],[Frame Rate '[FPS'] 1]],""),0)</f>
        <v>#VALUE!</v>
      </c>
      <c r="P3488" s="4" t="e">
        <f>IF(Table1[[#This Row],[Import to Gateway Calculator?]]="Yes",IFERROR(Table1[[#This Row],[Days of Storage 1]],""),0)</f>
        <v>#VALUE!</v>
      </c>
    </row>
    <row r="3489" spans="1:16" x14ac:dyDescent="0.25">
      <c r="A3489" s="5" t="e">
        <f t="shared" si="329"/>
        <v>#VALUE!</v>
      </c>
      <c r="B3489" s="6" t="str">
        <f>IFERROR(IF(Table1[[#This Row],[Multi-lens? 1]]="No", 1, IF(Table1[[#This Row],[Multi-lens? 1]]="Dual", 2, IF(Table1[[#This Row],[Multi-lens? 1]]="Quad", 4, ""))),"")</f>
        <v/>
      </c>
      <c r="C3489" s="6" t="e">
        <f t="shared" si="330"/>
        <v>#VALUE!</v>
      </c>
      <c r="D3489" s="6" t="e">
        <f t="shared" si="331"/>
        <v>#VALUE!</v>
      </c>
      <c r="E3489" s="6" t="e">
        <f t="shared" si="332"/>
        <v>#VALUE!</v>
      </c>
      <c r="F3489" s="6" t="e">
        <f t="shared" si="333"/>
        <v>#VALUE!</v>
      </c>
      <c r="H3489" s="6" t="str">
        <f>IFERROR(IF(Table1[[#This Row],[Multi-lens? 1]]="No", 1, IF(Table1[[#This Row],[Multi-lens? 1]]="Dual", 2, IF(Table1[[#This Row],[Multi-lens? 1]]="Quad", 4, ""))),"")</f>
        <v/>
      </c>
      <c r="I3489" s="9" t="str">
        <f>IFERROR(Table1[[#This Row],[Name]],"")</f>
        <v/>
      </c>
      <c r="K3489" s="3" t="str">
        <f t="shared" si="328"/>
        <v/>
      </c>
      <c r="M3489" s="4" t="e">
        <f>IF(Table1[[#This Row],[Import to Gateway Calculator?]]="Yes",IFERROR(Table1[[#This Row],[Streaming Resolution '[MP']]],""),0)</f>
        <v>#VALUE!</v>
      </c>
      <c r="N3489" s="4" t="e">
        <f>IF(Table1[[#This Row],[Import to Gateway Calculator?]]="Yes",IFERROR(Table1[[#This Row],[Recording Resolution '[MP']]],""),0)</f>
        <v>#VALUE!</v>
      </c>
      <c r="O3489" s="4" t="e">
        <f>IF(Table1[[#This Row],[Import to Gateway Calculator?]]="Yes",IFERROR(Table1[[#This Row],[Frame Rate '[FPS'] 1]],""),0)</f>
        <v>#VALUE!</v>
      </c>
      <c r="P3489" s="4" t="e">
        <f>IF(Table1[[#This Row],[Import to Gateway Calculator?]]="Yes",IFERROR(Table1[[#This Row],[Days of Storage 1]],""),0)</f>
        <v>#VALUE!</v>
      </c>
    </row>
    <row r="3490" spans="1:16" x14ac:dyDescent="0.25">
      <c r="A3490" s="5" t="e">
        <f t="shared" si="329"/>
        <v>#VALUE!</v>
      </c>
      <c r="B3490" s="6" t="str">
        <f>IFERROR(IF(Table1[[#This Row],[Multi-lens? 1]]="No", 1, IF(Table1[[#This Row],[Multi-lens? 1]]="Dual", 2, IF(Table1[[#This Row],[Multi-lens? 1]]="Quad", 4, ""))),"")</f>
        <v/>
      </c>
      <c r="C3490" s="6" t="e">
        <f t="shared" si="330"/>
        <v>#VALUE!</v>
      </c>
      <c r="D3490" s="6" t="e">
        <f t="shared" si="331"/>
        <v>#VALUE!</v>
      </c>
      <c r="E3490" s="6" t="e">
        <f t="shared" si="332"/>
        <v>#VALUE!</v>
      </c>
      <c r="F3490" s="6" t="e">
        <f t="shared" si="333"/>
        <v>#VALUE!</v>
      </c>
      <c r="H3490" s="6" t="str">
        <f>IFERROR(IF(Table1[[#This Row],[Multi-lens? 1]]="No", 1, IF(Table1[[#This Row],[Multi-lens? 1]]="Dual", 2, IF(Table1[[#This Row],[Multi-lens? 1]]="Quad", 4, ""))),"")</f>
        <v/>
      </c>
      <c r="I3490" s="9" t="str">
        <f>IFERROR(Table1[[#This Row],[Name]],"")</f>
        <v/>
      </c>
      <c r="K3490" s="3" t="str">
        <f t="shared" si="328"/>
        <v/>
      </c>
      <c r="M3490" s="4" t="e">
        <f>IF(Table1[[#This Row],[Import to Gateway Calculator?]]="Yes",IFERROR(Table1[[#This Row],[Streaming Resolution '[MP']]],""),0)</f>
        <v>#VALUE!</v>
      </c>
      <c r="N3490" s="4" t="e">
        <f>IF(Table1[[#This Row],[Import to Gateway Calculator?]]="Yes",IFERROR(Table1[[#This Row],[Recording Resolution '[MP']]],""),0)</f>
        <v>#VALUE!</v>
      </c>
      <c r="O3490" s="4" t="e">
        <f>IF(Table1[[#This Row],[Import to Gateway Calculator?]]="Yes",IFERROR(Table1[[#This Row],[Frame Rate '[FPS'] 1]],""),0)</f>
        <v>#VALUE!</v>
      </c>
      <c r="P3490" s="4" t="e">
        <f>IF(Table1[[#This Row],[Import to Gateway Calculator?]]="Yes",IFERROR(Table1[[#This Row],[Days of Storage 1]],""),0)</f>
        <v>#VALUE!</v>
      </c>
    </row>
    <row r="3491" spans="1:16" x14ac:dyDescent="0.25">
      <c r="A3491" s="5" t="e">
        <f t="shared" si="329"/>
        <v>#VALUE!</v>
      </c>
      <c r="B3491" s="6" t="str">
        <f>IFERROR(IF(Table1[[#This Row],[Multi-lens? 1]]="No", 1, IF(Table1[[#This Row],[Multi-lens? 1]]="Dual", 2, IF(Table1[[#This Row],[Multi-lens? 1]]="Quad", 4, ""))),"")</f>
        <v/>
      </c>
      <c r="C3491" s="6" t="e">
        <f t="shared" si="330"/>
        <v>#VALUE!</v>
      </c>
      <c r="D3491" s="6" t="e">
        <f t="shared" si="331"/>
        <v>#VALUE!</v>
      </c>
      <c r="E3491" s="6" t="e">
        <f t="shared" si="332"/>
        <v>#VALUE!</v>
      </c>
      <c r="F3491" s="6" t="e">
        <f t="shared" si="333"/>
        <v>#VALUE!</v>
      </c>
      <c r="H3491" s="6" t="str">
        <f>IFERROR(IF(Table1[[#This Row],[Multi-lens? 1]]="No", 1, IF(Table1[[#This Row],[Multi-lens? 1]]="Dual", 2, IF(Table1[[#This Row],[Multi-lens? 1]]="Quad", 4, ""))),"")</f>
        <v/>
      </c>
      <c r="I3491" s="9" t="str">
        <f>IFERROR(Table1[[#This Row],[Name]],"")</f>
        <v/>
      </c>
      <c r="K3491" s="3" t="str">
        <f t="shared" si="328"/>
        <v/>
      </c>
      <c r="M3491" s="4" t="e">
        <f>IF(Table1[[#This Row],[Import to Gateway Calculator?]]="Yes",IFERROR(Table1[[#This Row],[Streaming Resolution '[MP']]],""),0)</f>
        <v>#VALUE!</v>
      </c>
      <c r="N3491" s="4" t="e">
        <f>IF(Table1[[#This Row],[Import to Gateway Calculator?]]="Yes",IFERROR(Table1[[#This Row],[Recording Resolution '[MP']]],""),0)</f>
        <v>#VALUE!</v>
      </c>
      <c r="O3491" s="4" t="e">
        <f>IF(Table1[[#This Row],[Import to Gateway Calculator?]]="Yes",IFERROR(Table1[[#This Row],[Frame Rate '[FPS'] 1]],""),0)</f>
        <v>#VALUE!</v>
      </c>
      <c r="P3491" s="4" t="e">
        <f>IF(Table1[[#This Row],[Import to Gateway Calculator?]]="Yes",IFERROR(Table1[[#This Row],[Days of Storage 1]],""),0)</f>
        <v>#VALUE!</v>
      </c>
    </row>
    <row r="3492" spans="1:16" x14ac:dyDescent="0.25">
      <c r="A3492" s="5" t="e">
        <f t="shared" si="329"/>
        <v>#VALUE!</v>
      </c>
      <c r="B3492" s="6" t="str">
        <f>IFERROR(IF(Table1[[#This Row],[Multi-lens? 1]]="No", 1, IF(Table1[[#This Row],[Multi-lens? 1]]="Dual", 2, IF(Table1[[#This Row],[Multi-lens? 1]]="Quad", 4, ""))),"")</f>
        <v/>
      </c>
      <c r="C3492" s="6" t="e">
        <f t="shared" si="330"/>
        <v>#VALUE!</v>
      </c>
      <c r="D3492" s="6" t="e">
        <f t="shared" si="331"/>
        <v>#VALUE!</v>
      </c>
      <c r="E3492" s="6" t="e">
        <f t="shared" si="332"/>
        <v>#VALUE!</v>
      </c>
      <c r="F3492" s="6" t="e">
        <f t="shared" si="333"/>
        <v>#VALUE!</v>
      </c>
      <c r="H3492" s="6" t="str">
        <f>IFERROR(IF(Table1[[#This Row],[Multi-lens? 1]]="No", 1, IF(Table1[[#This Row],[Multi-lens? 1]]="Dual", 2, IF(Table1[[#This Row],[Multi-lens? 1]]="Quad", 4, ""))),"")</f>
        <v/>
      </c>
      <c r="I3492" s="9" t="str">
        <f>IFERROR(Table1[[#This Row],[Name]],"")</f>
        <v/>
      </c>
      <c r="K3492" s="3" t="str">
        <f t="shared" si="328"/>
        <v/>
      </c>
      <c r="M3492" s="4" t="e">
        <f>IF(Table1[[#This Row],[Import to Gateway Calculator?]]="Yes",IFERROR(Table1[[#This Row],[Streaming Resolution '[MP']]],""),0)</f>
        <v>#VALUE!</v>
      </c>
      <c r="N3492" s="4" t="e">
        <f>IF(Table1[[#This Row],[Import to Gateway Calculator?]]="Yes",IFERROR(Table1[[#This Row],[Recording Resolution '[MP']]],""),0)</f>
        <v>#VALUE!</v>
      </c>
      <c r="O3492" s="4" t="e">
        <f>IF(Table1[[#This Row],[Import to Gateway Calculator?]]="Yes",IFERROR(Table1[[#This Row],[Frame Rate '[FPS'] 1]],""),0)</f>
        <v>#VALUE!</v>
      </c>
      <c r="P3492" s="4" t="e">
        <f>IF(Table1[[#This Row],[Import to Gateway Calculator?]]="Yes",IFERROR(Table1[[#This Row],[Days of Storage 1]],""),0)</f>
        <v>#VALUE!</v>
      </c>
    </row>
    <row r="3493" spans="1:16" x14ac:dyDescent="0.25">
      <c r="A3493" s="5" t="e">
        <f t="shared" si="329"/>
        <v>#VALUE!</v>
      </c>
      <c r="B3493" s="6" t="str">
        <f>IFERROR(IF(Table1[[#This Row],[Multi-lens? 1]]="No", 1, IF(Table1[[#This Row],[Multi-lens? 1]]="Dual", 2, IF(Table1[[#This Row],[Multi-lens? 1]]="Quad", 4, ""))),"")</f>
        <v/>
      </c>
      <c r="C3493" s="6" t="e">
        <f t="shared" si="330"/>
        <v>#VALUE!</v>
      </c>
      <c r="D3493" s="6" t="e">
        <f t="shared" si="331"/>
        <v>#VALUE!</v>
      </c>
      <c r="E3493" s="6" t="e">
        <f t="shared" si="332"/>
        <v>#VALUE!</v>
      </c>
      <c r="F3493" s="6" t="e">
        <f t="shared" si="333"/>
        <v>#VALUE!</v>
      </c>
      <c r="H3493" s="6" t="str">
        <f>IFERROR(IF(Table1[[#This Row],[Multi-lens? 1]]="No", 1, IF(Table1[[#This Row],[Multi-lens? 1]]="Dual", 2, IF(Table1[[#This Row],[Multi-lens? 1]]="Quad", 4, ""))),"")</f>
        <v/>
      </c>
      <c r="I3493" s="9" t="str">
        <f>IFERROR(Table1[[#This Row],[Name]],"")</f>
        <v/>
      </c>
      <c r="K3493" s="3" t="str">
        <f t="shared" si="328"/>
        <v/>
      </c>
      <c r="M3493" s="4" t="e">
        <f>IF(Table1[[#This Row],[Import to Gateway Calculator?]]="Yes",IFERROR(Table1[[#This Row],[Streaming Resolution '[MP']]],""),0)</f>
        <v>#VALUE!</v>
      </c>
      <c r="N3493" s="4" t="e">
        <f>IF(Table1[[#This Row],[Import to Gateway Calculator?]]="Yes",IFERROR(Table1[[#This Row],[Recording Resolution '[MP']]],""),0)</f>
        <v>#VALUE!</v>
      </c>
      <c r="O3493" s="4" t="e">
        <f>IF(Table1[[#This Row],[Import to Gateway Calculator?]]="Yes",IFERROR(Table1[[#This Row],[Frame Rate '[FPS'] 1]],""),0)</f>
        <v>#VALUE!</v>
      </c>
      <c r="P3493" s="4" t="e">
        <f>IF(Table1[[#This Row],[Import to Gateway Calculator?]]="Yes",IFERROR(Table1[[#This Row],[Days of Storage 1]],""),0)</f>
        <v>#VALUE!</v>
      </c>
    </row>
    <row r="3494" spans="1:16" x14ac:dyDescent="0.25">
      <c r="A3494" s="5" t="e">
        <f t="shared" si="329"/>
        <v>#VALUE!</v>
      </c>
      <c r="B3494" s="6" t="str">
        <f>IFERROR(IF(Table1[[#This Row],[Multi-lens? 1]]="No", 1, IF(Table1[[#This Row],[Multi-lens? 1]]="Dual", 2, IF(Table1[[#This Row],[Multi-lens? 1]]="Quad", 4, ""))),"")</f>
        <v/>
      </c>
      <c r="C3494" s="6" t="e">
        <f t="shared" si="330"/>
        <v>#VALUE!</v>
      </c>
      <c r="D3494" s="6" t="e">
        <f t="shared" si="331"/>
        <v>#VALUE!</v>
      </c>
      <c r="E3494" s="6" t="e">
        <f t="shared" si="332"/>
        <v>#VALUE!</v>
      </c>
      <c r="F3494" s="6" t="e">
        <f t="shared" si="333"/>
        <v>#VALUE!</v>
      </c>
      <c r="H3494" s="6" t="str">
        <f>IFERROR(IF(Table1[[#This Row],[Multi-lens? 1]]="No", 1, IF(Table1[[#This Row],[Multi-lens? 1]]="Dual", 2, IF(Table1[[#This Row],[Multi-lens? 1]]="Quad", 4, ""))),"")</f>
        <v/>
      </c>
      <c r="I3494" s="9" t="str">
        <f>IFERROR(Table1[[#This Row],[Name]],"")</f>
        <v/>
      </c>
      <c r="K3494" s="3" t="str">
        <f t="shared" si="328"/>
        <v/>
      </c>
      <c r="M3494" s="4" t="e">
        <f>IF(Table1[[#This Row],[Import to Gateway Calculator?]]="Yes",IFERROR(Table1[[#This Row],[Streaming Resolution '[MP']]],""),0)</f>
        <v>#VALUE!</v>
      </c>
      <c r="N3494" s="4" t="e">
        <f>IF(Table1[[#This Row],[Import to Gateway Calculator?]]="Yes",IFERROR(Table1[[#This Row],[Recording Resolution '[MP']]],""),0)</f>
        <v>#VALUE!</v>
      </c>
      <c r="O3494" s="4" t="e">
        <f>IF(Table1[[#This Row],[Import to Gateway Calculator?]]="Yes",IFERROR(Table1[[#This Row],[Frame Rate '[FPS'] 1]],""),0)</f>
        <v>#VALUE!</v>
      </c>
      <c r="P3494" s="4" t="e">
        <f>IF(Table1[[#This Row],[Import to Gateway Calculator?]]="Yes",IFERROR(Table1[[#This Row],[Days of Storage 1]],""),0)</f>
        <v>#VALUE!</v>
      </c>
    </row>
    <row r="3495" spans="1:16" x14ac:dyDescent="0.25">
      <c r="A3495" s="5" t="e">
        <f t="shared" si="329"/>
        <v>#VALUE!</v>
      </c>
      <c r="B3495" s="6" t="str">
        <f>IFERROR(IF(Table1[[#This Row],[Multi-lens? 1]]="No", 1, IF(Table1[[#This Row],[Multi-lens? 1]]="Dual", 2, IF(Table1[[#This Row],[Multi-lens? 1]]="Quad", 4, ""))),"")</f>
        <v/>
      </c>
      <c r="C3495" s="6" t="e">
        <f t="shared" si="330"/>
        <v>#VALUE!</v>
      </c>
      <c r="D3495" s="6" t="e">
        <f t="shared" si="331"/>
        <v>#VALUE!</v>
      </c>
      <c r="E3495" s="6" t="e">
        <f t="shared" si="332"/>
        <v>#VALUE!</v>
      </c>
      <c r="F3495" s="6" t="e">
        <f t="shared" si="333"/>
        <v>#VALUE!</v>
      </c>
      <c r="H3495" s="6" t="str">
        <f>IFERROR(IF(Table1[[#This Row],[Multi-lens? 1]]="No", 1, IF(Table1[[#This Row],[Multi-lens? 1]]="Dual", 2, IF(Table1[[#This Row],[Multi-lens? 1]]="Quad", 4, ""))),"")</f>
        <v/>
      </c>
      <c r="I3495" s="9" t="str">
        <f>IFERROR(Table1[[#This Row],[Name]],"")</f>
        <v/>
      </c>
      <c r="K3495" s="3" t="str">
        <f t="shared" si="328"/>
        <v/>
      </c>
      <c r="M3495" s="4" t="e">
        <f>IF(Table1[[#This Row],[Import to Gateway Calculator?]]="Yes",IFERROR(Table1[[#This Row],[Streaming Resolution '[MP']]],""),0)</f>
        <v>#VALUE!</v>
      </c>
      <c r="N3495" s="4" t="e">
        <f>IF(Table1[[#This Row],[Import to Gateway Calculator?]]="Yes",IFERROR(Table1[[#This Row],[Recording Resolution '[MP']]],""),0)</f>
        <v>#VALUE!</v>
      </c>
      <c r="O3495" s="4" t="e">
        <f>IF(Table1[[#This Row],[Import to Gateway Calculator?]]="Yes",IFERROR(Table1[[#This Row],[Frame Rate '[FPS'] 1]],""),0)</f>
        <v>#VALUE!</v>
      </c>
      <c r="P3495" s="4" t="e">
        <f>IF(Table1[[#This Row],[Import to Gateway Calculator?]]="Yes",IFERROR(Table1[[#This Row],[Days of Storage 1]],""),0)</f>
        <v>#VALUE!</v>
      </c>
    </row>
    <row r="3496" spans="1:16" x14ac:dyDescent="0.25">
      <c r="A3496" s="5" t="e">
        <f t="shared" si="329"/>
        <v>#VALUE!</v>
      </c>
      <c r="B3496" s="6" t="str">
        <f>IFERROR(IF(Table1[[#This Row],[Multi-lens? 1]]="No", 1, IF(Table1[[#This Row],[Multi-lens? 1]]="Dual", 2, IF(Table1[[#This Row],[Multi-lens? 1]]="Quad", 4, ""))),"")</f>
        <v/>
      </c>
      <c r="C3496" s="6" t="e">
        <f t="shared" si="330"/>
        <v>#VALUE!</v>
      </c>
      <c r="D3496" s="6" t="e">
        <f t="shared" si="331"/>
        <v>#VALUE!</v>
      </c>
      <c r="E3496" s="6" t="e">
        <f t="shared" si="332"/>
        <v>#VALUE!</v>
      </c>
      <c r="F3496" s="6" t="e">
        <f t="shared" si="333"/>
        <v>#VALUE!</v>
      </c>
      <c r="H3496" s="6" t="str">
        <f>IFERROR(IF(Table1[[#This Row],[Multi-lens? 1]]="No", 1, IF(Table1[[#This Row],[Multi-lens? 1]]="Dual", 2, IF(Table1[[#This Row],[Multi-lens? 1]]="Quad", 4, ""))),"")</f>
        <v/>
      </c>
      <c r="I3496" s="9" t="str">
        <f>IFERROR(Table1[[#This Row],[Name]],"")</f>
        <v/>
      </c>
      <c r="K3496" s="3" t="str">
        <f t="shared" si="328"/>
        <v/>
      </c>
      <c r="M3496" s="4" t="e">
        <f>IF(Table1[[#This Row],[Import to Gateway Calculator?]]="Yes",IFERROR(Table1[[#This Row],[Streaming Resolution '[MP']]],""),0)</f>
        <v>#VALUE!</v>
      </c>
      <c r="N3496" s="4" t="e">
        <f>IF(Table1[[#This Row],[Import to Gateway Calculator?]]="Yes",IFERROR(Table1[[#This Row],[Recording Resolution '[MP']]],""),0)</f>
        <v>#VALUE!</v>
      </c>
      <c r="O3496" s="4" t="e">
        <f>IF(Table1[[#This Row],[Import to Gateway Calculator?]]="Yes",IFERROR(Table1[[#This Row],[Frame Rate '[FPS'] 1]],""),0)</f>
        <v>#VALUE!</v>
      </c>
      <c r="P3496" s="4" t="e">
        <f>IF(Table1[[#This Row],[Import to Gateway Calculator?]]="Yes",IFERROR(Table1[[#This Row],[Days of Storage 1]],""),0)</f>
        <v>#VALUE!</v>
      </c>
    </row>
    <row r="3497" spans="1:16" x14ac:dyDescent="0.25">
      <c r="A3497" s="5" t="e">
        <f t="shared" si="329"/>
        <v>#VALUE!</v>
      </c>
      <c r="B3497" s="6" t="str">
        <f>IFERROR(IF(Table1[[#This Row],[Multi-lens? 1]]="No", 1, IF(Table1[[#This Row],[Multi-lens? 1]]="Dual", 2, IF(Table1[[#This Row],[Multi-lens? 1]]="Quad", 4, ""))),"")</f>
        <v/>
      </c>
      <c r="C3497" s="6" t="e">
        <f t="shared" si="330"/>
        <v>#VALUE!</v>
      </c>
      <c r="D3497" s="6" t="e">
        <f t="shared" si="331"/>
        <v>#VALUE!</v>
      </c>
      <c r="E3497" s="6" t="e">
        <f t="shared" si="332"/>
        <v>#VALUE!</v>
      </c>
      <c r="F3497" s="6" t="e">
        <f t="shared" si="333"/>
        <v>#VALUE!</v>
      </c>
      <c r="H3497" s="6" t="str">
        <f>IFERROR(IF(Table1[[#This Row],[Multi-lens? 1]]="No", 1, IF(Table1[[#This Row],[Multi-lens? 1]]="Dual", 2, IF(Table1[[#This Row],[Multi-lens? 1]]="Quad", 4, ""))),"")</f>
        <v/>
      </c>
      <c r="I3497" s="9" t="str">
        <f>IFERROR(Table1[[#This Row],[Name]],"")</f>
        <v/>
      </c>
      <c r="K3497" s="3" t="str">
        <f t="shared" si="328"/>
        <v/>
      </c>
      <c r="M3497" s="4" t="e">
        <f>IF(Table1[[#This Row],[Import to Gateway Calculator?]]="Yes",IFERROR(Table1[[#This Row],[Streaming Resolution '[MP']]],""),0)</f>
        <v>#VALUE!</v>
      </c>
      <c r="N3497" s="4" t="e">
        <f>IF(Table1[[#This Row],[Import to Gateway Calculator?]]="Yes",IFERROR(Table1[[#This Row],[Recording Resolution '[MP']]],""),0)</f>
        <v>#VALUE!</v>
      </c>
      <c r="O3497" s="4" t="e">
        <f>IF(Table1[[#This Row],[Import to Gateway Calculator?]]="Yes",IFERROR(Table1[[#This Row],[Frame Rate '[FPS'] 1]],""),0)</f>
        <v>#VALUE!</v>
      </c>
      <c r="P3497" s="4" t="e">
        <f>IF(Table1[[#This Row],[Import to Gateway Calculator?]]="Yes",IFERROR(Table1[[#This Row],[Days of Storage 1]],""),0)</f>
        <v>#VALUE!</v>
      </c>
    </row>
    <row r="3498" spans="1:16" x14ac:dyDescent="0.25">
      <c r="A3498" s="5" t="e">
        <f t="shared" si="329"/>
        <v>#VALUE!</v>
      </c>
      <c r="B3498" s="6" t="str">
        <f>IFERROR(IF(Table1[[#This Row],[Multi-lens? 1]]="No", 1, IF(Table1[[#This Row],[Multi-lens? 1]]="Dual", 2, IF(Table1[[#This Row],[Multi-lens? 1]]="Quad", 4, ""))),"")</f>
        <v/>
      </c>
      <c r="C3498" s="6" t="e">
        <f t="shared" si="330"/>
        <v>#VALUE!</v>
      </c>
      <c r="D3498" s="6" t="e">
        <f t="shared" si="331"/>
        <v>#VALUE!</v>
      </c>
      <c r="E3498" s="6" t="e">
        <f t="shared" si="332"/>
        <v>#VALUE!</v>
      </c>
      <c r="F3498" s="6" t="e">
        <f t="shared" si="333"/>
        <v>#VALUE!</v>
      </c>
      <c r="H3498" s="6" t="str">
        <f>IFERROR(IF(Table1[[#This Row],[Multi-lens? 1]]="No", 1, IF(Table1[[#This Row],[Multi-lens? 1]]="Dual", 2, IF(Table1[[#This Row],[Multi-lens? 1]]="Quad", 4, ""))),"")</f>
        <v/>
      </c>
      <c r="I3498" s="9" t="str">
        <f>IFERROR(Table1[[#This Row],[Name]],"")</f>
        <v/>
      </c>
      <c r="K3498" s="3" t="str">
        <f t="shared" si="328"/>
        <v/>
      </c>
      <c r="M3498" s="4" t="e">
        <f>IF(Table1[[#This Row],[Import to Gateway Calculator?]]="Yes",IFERROR(Table1[[#This Row],[Streaming Resolution '[MP']]],""),0)</f>
        <v>#VALUE!</v>
      </c>
      <c r="N3498" s="4" t="e">
        <f>IF(Table1[[#This Row],[Import to Gateway Calculator?]]="Yes",IFERROR(Table1[[#This Row],[Recording Resolution '[MP']]],""),0)</f>
        <v>#VALUE!</v>
      </c>
      <c r="O3498" s="4" t="e">
        <f>IF(Table1[[#This Row],[Import to Gateway Calculator?]]="Yes",IFERROR(Table1[[#This Row],[Frame Rate '[FPS'] 1]],""),0)</f>
        <v>#VALUE!</v>
      </c>
      <c r="P3498" s="4" t="e">
        <f>IF(Table1[[#This Row],[Import to Gateway Calculator?]]="Yes",IFERROR(Table1[[#This Row],[Days of Storage 1]],""),0)</f>
        <v>#VALUE!</v>
      </c>
    </row>
    <row r="3499" spans="1:16" x14ac:dyDescent="0.25">
      <c r="A3499" s="5" t="e">
        <f t="shared" si="329"/>
        <v>#VALUE!</v>
      </c>
      <c r="B3499" s="6" t="str">
        <f>IFERROR(IF(Table1[[#This Row],[Multi-lens? 1]]="No", 1, IF(Table1[[#This Row],[Multi-lens? 1]]="Dual", 2, IF(Table1[[#This Row],[Multi-lens? 1]]="Quad", 4, ""))),"")</f>
        <v/>
      </c>
      <c r="C3499" s="6" t="e">
        <f t="shared" si="330"/>
        <v>#VALUE!</v>
      </c>
      <c r="D3499" s="6" t="e">
        <f t="shared" si="331"/>
        <v>#VALUE!</v>
      </c>
      <c r="E3499" s="6" t="e">
        <f t="shared" si="332"/>
        <v>#VALUE!</v>
      </c>
      <c r="F3499" s="6" t="e">
        <f t="shared" si="333"/>
        <v>#VALUE!</v>
      </c>
      <c r="H3499" s="6" t="str">
        <f>IFERROR(IF(Table1[[#This Row],[Multi-lens? 1]]="No", 1, IF(Table1[[#This Row],[Multi-lens? 1]]="Dual", 2, IF(Table1[[#This Row],[Multi-lens? 1]]="Quad", 4, ""))),"")</f>
        <v/>
      </c>
      <c r="I3499" s="9" t="str">
        <f>IFERROR(Table1[[#This Row],[Name]],"")</f>
        <v/>
      </c>
      <c r="K3499" s="3" t="str">
        <f t="shared" si="328"/>
        <v/>
      </c>
      <c r="M3499" s="4" t="e">
        <f>IF(Table1[[#This Row],[Import to Gateway Calculator?]]="Yes",IFERROR(Table1[[#This Row],[Streaming Resolution '[MP']]],""),0)</f>
        <v>#VALUE!</v>
      </c>
      <c r="N3499" s="4" t="e">
        <f>IF(Table1[[#This Row],[Import to Gateway Calculator?]]="Yes",IFERROR(Table1[[#This Row],[Recording Resolution '[MP']]],""),0)</f>
        <v>#VALUE!</v>
      </c>
      <c r="O3499" s="4" t="e">
        <f>IF(Table1[[#This Row],[Import to Gateway Calculator?]]="Yes",IFERROR(Table1[[#This Row],[Frame Rate '[FPS'] 1]],""),0)</f>
        <v>#VALUE!</v>
      </c>
      <c r="P3499" s="4" t="e">
        <f>IF(Table1[[#This Row],[Import to Gateway Calculator?]]="Yes",IFERROR(Table1[[#This Row],[Days of Storage 1]],""),0)</f>
        <v>#VALUE!</v>
      </c>
    </row>
    <row r="3500" spans="1:16" x14ac:dyDescent="0.25">
      <c r="A3500" s="5" t="e">
        <f t="shared" si="329"/>
        <v>#VALUE!</v>
      </c>
      <c r="B3500" s="6" t="str">
        <f>IFERROR(IF(Table1[[#This Row],[Multi-lens? 1]]="No", 1, IF(Table1[[#This Row],[Multi-lens? 1]]="Dual", 2, IF(Table1[[#This Row],[Multi-lens? 1]]="Quad", 4, ""))),"")</f>
        <v/>
      </c>
      <c r="C3500" s="6" t="e">
        <f t="shared" si="330"/>
        <v>#VALUE!</v>
      </c>
      <c r="D3500" s="6" t="e">
        <f t="shared" si="331"/>
        <v>#VALUE!</v>
      </c>
      <c r="E3500" s="6" t="e">
        <f t="shared" si="332"/>
        <v>#VALUE!</v>
      </c>
      <c r="F3500" s="6" t="e">
        <f t="shared" si="333"/>
        <v>#VALUE!</v>
      </c>
      <c r="H3500" s="6" t="str">
        <f>IFERROR(IF(Table1[[#This Row],[Multi-lens? 1]]="No", 1, IF(Table1[[#This Row],[Multi-lens? 1]]="Dual", 2, IF(Table1[[#This Row],[Multi-lens? 1]]="Quad", 4, ""))),"")</f>
        <v/>
      </c>
      <c r="I3500" s="9" t="str">
        <f>IFERROR(Table1[[#This Row],[Name]],"")</f>
        <v/>
      </c>
      <c r="K3500" s="3" t="str">
        <f t="shared" si="328"/>
        <v/>
      </c>
      <c r="M3500" s="4" t="e">
        <f>IF(Table1[[#This Row],[Import to Gateway Calculator?]]="Yes",IFERROR(Table1[[#This Row],[Streaming Resolution '[MP']]],""),0)</f>
        <v>#VALUE!</v>
      </c>
      <c r="N3500" s="4" t="e">
        <f>IF(Table1[[#This Row],[Import to Gateway Calculator?]]="Yes",IFERROR(Table1[[#This Row],[Recording Resolution '[MP']]],""),0)</f>
        <v>#VALUE!</v>
      </c>
      <c r="O3500" s="4" t="e">
        <f>IF(Table1[[#This Row],[Import to Gateway Calculator?]]="Yes",IFERROR(Table1[[#This Row],[Frame Rate '[FPS'] 1]],""),0)</f>
        <v>#VALUE!</v>
      </c>
      <c r="P3500" s="4" t="e">
        <f>IF(Table1[[#This Row],[Import to Gateway Calculator?]]="Yes",IFERROR(Table1[[#This Row],[Days of Storage 1]],""),0)</f>
        <v>#VALUE!</v>
      </c>
    </row>
    <row r="3501" spans="1:16" x14ac:dyDescent="0.25">
      <c r="A3501" s="5" t="e">
        <f t="shared" si="329"/>
        <v>#VALUE!</v>
      </c>
      <c r="B3501" s="6" t="str">
        <f>IFERROR(IF(Table1[[#This Row],[Multi-lens? 1]]="No", 1, IF(Table1[[#This Row],[Multi-lens? 1]]="Dual", 2, IF(Table1[[#This Row],[Multi-lens? 1]]="Quad", 4, ""))),"")</f>
        <v/>
      </c>
      <c r="C3501" s="6" t="e">
        <f t="shared" si="330"/>
        <v>#VALUE!</v>
      </c>
      <c r="D3501" s="6" t="e">
        <f t="shared" si="331"/>
        <v>#VALUE!</v>
      </c>
      <c r="E3501" s="6" t="e">
        <f t="shared" si="332"/>
        <v>#VALUE!</v>
      </c>
      <c r="F3501" s="6" t="e">
        <f t="shared" si="333"/>
        <v>#VALUE!</v>
      </c>
      <c r="H3501" s="6" t="str">
        <f>IFERROR(IF(Table1[[#This Row],[Multi-lens? 1]]="No", 1, IF(Table1[[#This Row],[Multi-lens? 1]]="Dual", 2, IF(Table1[[#This Row],[Multi-lens? 1]]="Quad", 4, ""))),"")</f>
        <v/>
      </c>
      <c r="I3501" s="9" t="str">
        <f>IFERROR(Table1[[#This Row],[Name]],"")</f>
        <v/>
      </c>
      <c r="K3501" s="3" t="str">
        <f t="shared" si="328"/>
        <v/>
      </c>
      <c r="M3501" s="4" t="e">
        <f>IF(Table1[[#This Row],[Import to Gateway Calculator?]]="Yes",IFERROR(Table1[[#This Row],[Streaming Resolution '[MP']]],""),0)</f>
        <v>#VALUE!</v>
      </c>
      <c r="N3501" s="4" t="e">
        <f>IF(Table1[[#This Row],[Import to Gateway Calculator?]]="Yes",IFERROR(Table1[[#This Row],[Recording Resolution '[MP']]],""),0)</f>
        <v>#VALUE!</v>
      </c>
      <c r="O3501" s="4" t="e">
        <f>IF(Table1[[#This Row],[Import to Gateway Calculator?]]="Yes",IFERROR(Table1[[#This Row],[Frame Rate '[FPS'] 1]],""),0)</f>
        <v>#VALUE!</v>
      </c>
      <c r="P3501" s="4" t="e">
        <f>IF(Table1[[#This Row],[Import to Gateway Calculator?]]="Yes",IFERROR(Table1[[#This Row],[Days of Storage 1]],""),0)</f>
        <v>#VALUE!</v>
      </c>
    </row>
    <row r="3502" spans="1:16" x14ac:dyDescent="0.25">
      <c r="A3502" s="5" t="e">
        <f t="shared" si="329"/>
        <v>#VALUE!</v>
      </c>
      <c r="B3502" s="6" t="str">
        <f>IFERROR(IF(Table1[[#This Row],[Multi-lens? 1]]="No", 1, IF(Table1[[#This Row],[Multi-lens? 1]]="Dual", 2, IF(Table1[[#This Row],[Multi-lens? 1]]="Quad", 4, ""))),"")</f>
        <v/>
      </c>
      <c r="C3502" s="6" t="e">
        <f t="shared" si="330"/>
        <v>#VALUE!</v>
      </c>
      <c r="D3502" s="6" t="e">
        <f t="shared" si="331"/>
        <v>#VALUE!</v>
      </c>
      <c r="E3502" s="6" t="e">
        <f t="shared" si="332"/>
        <v>#VALUE!</v>
      </c>
      <c r="F3502" s="6" t="e">
        <f t="shared" si="333"/>
        <v>#VALUE!</v>
      </c>
      <c r="H3502" s="6" t="str">
        <f>IFERROR(IF(Table1[[#This Row],[Multi-lens? 1]]="No", 1, IF(Table1[[#This Row],[Multi-lens? 1]]="Dual", 2, IF(Table1[[#This Row],[Multi-lens? 1]]="Quad", 4, ""))),"")</f>
        <v/>
      </c>
      <c r="I3502" s="9" t="str">
        <f>IFERROR(Table1[[#This Row],[Name]],"")</f>
        <v/>
      </c>
      <c r="K3502" s="3" t="str">
        <f t="shared" si="328"/>
        <v/>
      </c>
      <c r="M3502" s="4" t="e">
        <f>IF(Table1[[#This Row],[Import to Gateway Calculator?]]="Yes",IFERROR(Table1[[#This Row],[Streaming Resolution '[MP']]],""),0)</f>
        <v>#VALUE!</v>
      </c>
      <c r="N3502" s="4" t="e">
        <f>IF(Table1[[#This Row],[Import to Gateway Calculator?]]="Yes",IFERROR(Table1[[#This Row],[Recording Resolution '[MP']]],""),0)</f>
        <v>#VALUE!</v>
      </c>
      <c r="O3502" s="4" t="e">
        <f>IF(Table1[[#This Row],[Import to Gateway Calculator?]]="Yes",IFERROR(Table1[[#This Row],[Frame Rate '[FPS'] 1]],""),0)</f>
        <v>#VALUE!</v>
      </c>
      <c r="P3502" s="4" t="e">
        <f>IF(Table1[[#This Row],[Import to Gateway Calculator?]]="Yes",IFERROR(Table1[[#This Row],[Days of Storage 1]],""),0)</f>
        <v>#VALUE!</v>
      </c>
    </row>
    <row r="3503" spans="1:16" x14ac:dyDescent="0.25">
      <c r="A3503" s="5" t="e">
        <f t="shared" si="329"/>
        <v>#VALUE!</v>
      </c>
      <c r="B3503" s="6" t="str">
        <f>IFERROR(IF(Table1[[#This Row],[Multi-lens? 1]]="No", 1, IF(Table1[[#This Row],[Multi-lens? 1]]="Dual", 2, IF(Table1[[#This Row],[Multi-lens? 1]]="Quad", 4, ""))),"")</f>
        <v/>
      </c>
      <c r="C3503" s="6" t="e">
        <f t="shared" si="330"/>
        <v>#VALUE!</v>
      </c>
      <c r="D3503" s="6" t="e">
        <f t="shared" si="331"/>
        <v>#VALUE!</v>
      </c>
      <c r="E3503" s="6" t="e">
        <f t="shared" si="332"/>
        <v>#VALUE!</v>
      </c>
      <c r="F3503" s="6" t="e">
        <f t="shared" si="333"/>
        <v>#VALUE!</v>
      </c>
      <c r="H3503" s="6" t="str">
        <f>IFERROR(IF(Table1[[#This Row],[Multi-lens? 1]]="No", 1, IF(Table1[[#This Row],[Multi-lens? 1]]="Dual", 2, IF(Table1[[#This Row],[Multi-lens? 1]]="Quad", 4, ""))),"")</f>
        <v/>
      </c>
      <c r="I3503" s="9" t="str">
        <f>IFERROR(Table1[[#This Row],[Name]],"")</f>
        <v/>
      </c>
      <c r="K3503" s="3" t="str">
        <f t="shared" si="328"/>
        <v/>
      </c>
      <c r="M3503" s="4" t="e">
        <f>IF(Table1[[#This Row],[Import to Gateway Calculator?]]="Yes",IFERROR(Table1[[#This Row],[Streaming Resolution '[MP']]],""),0)</f>
        <v>#VALUE!</v>
      </c>
      <c r="N3503" s="4" t="e">
        <f>IF(Table1[[#This Row],[Import to Gateway Calculator?]]="Yes",IFERROR(Table1[[#This Row],[Recording Resolution '[MP']]],""),0)</f>
        <v>#VALUE!</v>
      </c>
      <c r="O3503" s="4" t="e">
        <f>IF(Table1[[#This Row],[Import to Gateway Calculator?]]="Yes",IFERROR(Table1[[#This Row],[Frame Rate '[FPS'] 1]],""),0)</f>
        <v>#VALUE!</v>
      </c>
      <c r="P3503" s="4" t="e">
        <f>IF(Table1[[#This Row],[Import to Gateway Calculator?]]="Yes",IFERROR(Table1[[#This Row],[Days of Storage 1]],""),0)</f>
        <v>#VALUE!</v>
      </c>
    </row>
    <row r="3504" spans="1:16" x14ac:dyDescent="0.25">
      <c r="A3504" s="5" t="e">
        <f t="shared" si="329"/>
        <v>#VALUE!</v>
      </c>
      <c r="B3504" s="6" t="str">
        <f>IFERROR(IF(Table1[[#This Row],[Multi-lens? 1]]="No", 1, IF(Table1[[#This Row],[Multi-lens? 1]]="Dual", 2, IF(Table1[[#This Row],[Multi-lens? 1]]="Quad", 4, ""))),"")</f>
        <v/>
      </c>
      <c r="C3504" s="6" t="e">
        <f t="shared" si="330"/>
        <v>#VALUE!</v>
      </c>
      <c r="D3504" s="6" t="e">
        <f t="shared" si="331"/>
        <v>#VALUE!</v>
      </c>
      <c r="E3504" s="6" t="e">
        <f t="shared" si="332"/>
        <v>#VALUE!</v>
      </c>
      <c r="F3504" s="6" t="e">
        <f t="shared" si="333"/>
        <v>#VALUE!</v>
      </c>
      <c r="H3504" s="6" t="str">
        <f>IFERROR(IF(Table1[[#This Row],[Multi-lens? 1]]="No", 1, IF(Table1[[#This Row],[Multi-lens? 1]]="Dual", 2, IF(Table1[[#This Row],[Multi-lens? 1]]="Quad", 4, ""))),"")</f>
        <v/>
      </c>
      <c r="I3504" s="9" t="str">
        <f>IFERROR(Table1[[#This Row],[Name]],"")</f>
        <v/>
      </c>
      <c r="K3504" s="3" t="str">
        <f t="shared" si="328"/>
        <v/>
      </c>
      <c r="M3504" s="4" t="e">
        <f>IF(Table1[[#This Row],[Import to Gateway Calculator?]]="Yes",IFERROR(Table1[[#This Row],[Streaming Resolution '[MP']]],""),0)</f>
        <v>#VALUE!</v>
      </c>
      <c r="N3504" s="4" t="e">
        <f>IF(Table1[[#This Row],[Import to Gateway Calculator?]]="Yes",IFERROR(Table1[[#This Row],[Recording Resolution '[MP']]],""),0)</f>
        <v>#VALUE!</v>
      </c>
      <c r="O3504" s="4" t="e">
        <f>IF(Table1[[#This Row],[Import to Gateway Calculator?]]="Yes",IFERROR(Table1[[#This Row],[Frame Rate '[FPS'] 1]],""),0)</f>
        <v>#VALUE!</v>
      </c>
      <c r="P3504" s="4" t="e">
        <f>IF(Table1[[#This Row],[Import to Gateway Calculator?]]="Yes",IFERROR(Table1[[#This Row],[Days of Storage 1]],""),0)</f>
        <v>#VALUE!</v>
      </c>
    </row>
    <row r="3505" spans="1:16" x14ac:dyDescent="0.25">
      <c r="A3505" s="5" t="e">
        <f t="shared" si="329"/>
        <v>#VALUE!</v>
      </c>
      <c r="B3505" s="6" t="str">
        <f>IFERROR(IF(Table1[[#This Row],[Multi-lens? 1]]="No", 1, IF(Table1[[#This Row],[Multi-lens? 1]]="Dual", 2, IF(Table1[[#This Row],[Multi-lens? 1]]="Quad", 4, ""))),"")</f>
        <v/>
      </c>
      <c r="C3505" s="6" t="e">
        <f t="shared" si="330"/>
        <v>#VALUE!</v>
      </c>
      <c r="D3505" s="6" t="e">
        <f t="shared" si="331"/>
        <v>#VALUE!</v>
      </c>
      <c r="E3505" s="6" t="e">
        <f t="shared" si="332"/>
        <v>#VALUE!</v>
      </c>
      <c r="F3505" s="6" t="e">
        <f t="shared" si="333"/>
        <v>#VALUE!</v>
      </c>
      <c r="H3505" s="6" t="str">
        <f>IFERROR(IF(Table1[[#This Row],[Multi-lens? 1]]="No", 1, IF(Table1[[#This Row],[Multi-lens? 1]]="Dual", 2, IF(Table1[[#This Row],[Multi-lens? 1]]="Quad", 4, ""))),"")</f>
        <v/>
      </c>
      <c r="I3505" s="9" t="str">
        <f>IFERROR(Table1[[#This Row],[Name]],"")</f>
        <v/>
      </c>
      <c r="K3505" s="3" t="str">
        <f t="shared" si="328"/>
        <v/>
      </c>
      <c r="M3505" s="4" t="e">
        <f>IF(Table1[[#This Row],[Import to Gateway Calculator?]]="Yes",IFERROR(Table1[[#This Row],[Streaming Resolution '[MP']]],""),0)</f>
        <v>#VALUE!</v>
      </c>
      <c r="N3505" s="4" t="e">
        <f>IF(Table1[[#This Row],[Import to Gateway Calculator?]]="Yes",IFERROR(Table1[[#This Row],[Recording Resolution '[MP']]],""),0)</f>
        <v>#VALUE!</v>
      </c>
      <c r="O3505" s="4" t="e">
        <f>IF(Table1[[#This Row],[Import to Gateway Calculator?]]="Yes",IFERROR(Table1[[#This Row],[Frame Rate '[FPS'] 1]],""),0)</f>
        <v>#VALUE!</v>
      </c>
      <c r="P3505" s="4" t="e">
        <f>IF(Table1[[#This Row],[Import to Gateway Calculator?]]="Yes",IFERROR(Table1[[#This Row],[Days of Storage 1]],""),0)</f>
        <v>#VALUE!</v>
      </c>
    </row>
    <row r="3506" spans="1:16" x14ac:dyDescent="0.25">
      <c r="A3506" s="5" t="e">
        <f t="shared" si="329"/>
        <v>#VALUE!</v>
      </c>
      <c r="B3506" s="6" t="str">
        <f>IFERROR(IF(Table1[[#This Row],[Multi-lens? 1]]="No", 1, IF(Table1[[#This Row],[Multi-lens? 1]]="Dual", 2, IF(Table1[[#This Row],[Multi-lens? 1]]="Quad", 4, ""))),"")</f>
        <v/>
      </c>
      <c r="C3506" s="6" t="e">
        <f t="shared" si="330"/>
        <v>#VALUE!</v>
      </c>
      <c r="D3506" s="6" t="e">
        <f t="shared" si="331"/>
        <v>#VALUE!</v>
      </c>
      <c r="E3506" s="6" t="e">
        <f t="shared" si="332"/>
        <v>#VALUE!</v>
      </c>
      <c r="F3506" s="6" t="e">
        <f t="shared" si="333"/>
        <v>#VALUE!</v>
      </c>
      <c r="H3506" s="6" t="str">
        <f>IFERROR(IF(Table1[[#This Row],[Multi-lens? 1]]="No", 1, IF(Table1[[#This Row],[Multi-lens? 1]]="Dual", 2, IF(Table1[[#This Row],[Multi-lens? 1]]="Quad", 4, ""))),"")</f>
        <v/>
      </c>
      <c r="I3506" s="9" t="str">
        <f>IFERROR(Table1[[#This Row],[Name]],"")</f>
        <v/>
      </c>
      <c r="K3506" s="3" t="str">
        <f t="shared" si="328"/>
        <v/>
      </c>
      <c r="M3506" s="4" t="e">
        <f>IF(Table1[[#This Row],[Import to Gateway Calculator?]]="Yes",IFERROR(Table1[[#This Row],[Streaming Resolution '[MP']]],""),0)</f>
        <v>#VALUE!</v>
      </c>
      <c r="N3506" s="4" t="e">
        <f>IF(Table1[[#This Row],[Import to Gateway Calculator?]]="Yes",IFERROR(Table1[[#This Row],[Recording Resolution '[MP']]],""),0)</f>
        <v>#VALUE!</v>
      </c>
      <c r="O3506" s="4" t="e">
        <f>IF(Table1[[#This Row],[Import to Gateway Calculator?]]="Yes",IFERROR(Table1[[#This Row],[Frame Rate '[FPS'] 1]],""),0)</f>
        <v>#VALUE!</v>
      </c>
      <c r="P3506" s="4" t="e">
        <f>IF(Table1[[#This Row],[Import to Gateway Calculator?]]="Yes",IFERROR(Table1[[#This Row],[Days of Storage 1]],""),0)</f>
        <v>#VALUE!</v>
      </c>
    </row>
    <row r="3507" spans="1:16" x14ac:dyDescent="0.25">
      <c r="A3507" s="5" t="e">
        <f t="shared" si="329"/>
        <v>#VALUE!</v>
      </c>
      <c r="B3507" s="6" t="str">
        <f>IFERROR(IF(Table1[[#This Row],[Multi-lens? 1]]="No", 1, IF(Table1[[#This Row],[Multi-lens? 1]]="Dual", 2, IF(Table1[[#This Row],[Multi-lens? 1]]="Quad", 4, ""))),"")</f>
        <v/>
      </c>
      <c r="C3507" s="6" t="e">
        <f t="shared" si="330"/>
        <v>#VALUE!</v>
      </c>
      <c r="D3507" s="6" t="e">
        <f t="shared" si="331"/>
        <v>#VALUE!</v>
      </c>
      <c r="E3507" s="6" t="e">
        <f t="shared" si="332"/>
        <v>#VALUE!</v>
      </c>
      <c r="F3507" s="6" t="e">
        <f t="shared" si="333"/>
        <v>#VALUE!</v>
      </c>
      <c r="H3507" s="6" t="str">
        <f>IFERROR(IF(Table1[[#This Row],[Multi-lens? 1]]="No", 1, IF(Table1[[#This Row],[Multi-lens? 1]]="Dual", 2, IF(Table1[[#This Row],[Multi-lens? 1]]="Quad", 4, ""))),"")</f>
        <v/>
      </c>
      <c r="I3507" s="9" t="str">
        <f>IFERROR(Table1[[#This Row],[Name]],"")</f>
        <v/>
      </c>
      <c r="K3507" s="3" t="str">
        <f t="shared" si="328"/>
        <v/>
      </c>
      <c r="M3507" s="4" t="e">
        <f>IF(Table1[[#This Row],[Import to Gateway Calculator?]]="Yes",IFERROR(Table1[[#This Row],[Streaming Resolution '[MP']]],""),0)</f>
        <v>#VALUE!</v>
      </c>
      <c r="N3507" s="4" t="e">
        <f>IF(Table1[[#This Row],[Import to Gateway Calculator?]]="Yes",IFERROR(Table1[[#This Row],[Recording Resolution '[MP']]],""),0)</f>
        <v>#VALUE!</v>
      </c>
      <c r="O3507" s="4" t="e">
        <f>IF(Table1[[#This Row],[Import to Gateway Calculator?]]="Yes",IFERROR(Table1[[#This Row],[Frame Rate '[FPS'] 1]],""),0)</f>
        <v>#VALUE!</v>
      </c>
      <c r="P3507" s="4" t="e">
        <f>IF(Table1[[#This Row],[Import to Gateway Calculator?]]="Yes",IFERROR(Table1[[#This Row],[Days of Storage 1]],""),0)</f>
        <v>#VALUE!</v>
      </c>
    </row>
    <row r="3508" spans="1:16" x14ac:dyDescent="0.25">
      <c r="A3508" s="5" t="e">
        <f t="shared" si="329"/>
        <v>#VALUE!</v>
      </c>
      <c r="B3508" s="6" t="str">
        <f>IFERROR(IF(Table1[[#This Row],[Multi-lens? 1]]="No", 1, IF(Table1[[#This Row],[Multi-lens? 1]]="Dual", 2, IF(Table1[[#This Row],[Multi-lens? 1]]="Quad", 4, ""))),"")</f>
        <v/>
      </c>
      <c r="C3508" s="6" t="e">
        <f t="shared" si="330"/>
        <v>#VALUE!</v>
      </c>
      <c r="D3508" s="6" t="e">
        <f t="shared" si="331"/>
        <v>#VALUE!</v>
      </c>
      <c r="E3508" s="6" t="e">
        <f t="shared" si="332"/>
        <v>#VALUE!</v>
      </c>
      <c r="F3508" s="6" t="e">
        <f t="shared" si="333"/>
        <v>#VALUE!</v>
      </c>
      <c r="H3508" s="6" t="str">
        <f>IFERROR(IF(Table1[[#This Row],[Multi-lens? 1]]="No", 1, IF(Table1[[#This Row],[Multi-lens? 1]]="Dual", 2, IF(Table1[[#This Row],[Multi-lens? 1]]="Quad", 4, ""))),"")</f>
        <v/>
      </c>
      <c r="I3508" s="9" t="str">
        <f>IFERROR(Table1[[#This Row],[Name]],"")</f>
        <v/>
      </c>
      <c r="K3508" s="3" t="str">
        <f t="shared" si="328"/>
        <v/>
      </c>
      <c r="M3508" s="4" t="e">
        <f>IF(Table1[[#This Row],[Import to Gateway Calculator?]]="Yes",IFERROR(Table1[[#This Row],[Streaming Resolution '[MP']]],""),0)</f>
        <v>#VALUE!</v>
      </c>
      <c r="N3508" s="4" t="e">
        <f>IF(Table1[[#This Row],[Import to Gateway Calculator?]]="Yes",IFERROR(Table1[[#This Row],[Recording Resolution '[MP']]],""),0)</f>
        <v>#VALUE!</v>
      </c>
      <c r="O3508" s="4" t="e">
        <f>IF(Table1[[#This Row],[Import to Gateway Calculator?]]="Yes",IFERROR(Table1[[#This Row],[Frame Rate '[FPS'] 1]],""),0)</f>
        <v>#VALUE!</v>
      </c>
      <c r="P3508" s="4" t="e">
        <f>IF(Table1[[#This Row],[Import to Gateway Calculator?]]="Yes",IFERROR(Table1[[#This Row],[Days of Storage 1]],""),0)</f>
        <v>#VALUE!</v>
      </c>
    </row>
    <row r="3509" spans="1:16" x14ac:dyDescent="0.25">
      <c r="A3509" s="5" t="e">
        <f t="shared" si="329"/>
        <v>#VALUE!</v>
      </c>
      <c r="B3509" s="6" t="str">
        <f>IFERROR(IF(Table1[[#This Row],[Multi-lens? 1]]="No", 1, IF(Table1[[#This Row],[Multi-lens? 1]]="Dual", 2, IF(Table1[[#This Row],[Multi-lens? 1]]="Quad", 4, ""))),"")</f>
        <v/>
      </c>
      <c r="C3509" s="6" t="e">
        <f t="shared" si="330"/>
        <v>#VALUE!</v>
      </c>
      <c r="D3509" s="6" t="e">
        <f t="shared" si="331"/>
        <v>#VALUE!</v>
      </c>
      <c r="E3509" s="6" t="e">
        <f t="shared" si="332"/>
        <v>#VALUE!</v>
      </c>
      <c r="F3509" s="6" t="e">
        <f t="shared" si="333"/>
        <v>#VALUE!</v>
      </c>
      <c r="H3509" s="6" t="str">
        <f>IFERROR(IF(Table1[[#This Row],[Multi-lens? 1]]="No", 1, IF(Table1[[#This Row],[Multi-lens? 1]]="Dual", 2, IF(Table1[[#This Row],[Multi-lens? 1]]="Quad", 4, ""))),"")</f>
        <v/>
      </c>
      <c r="I3509" s="9" t="str">
        <f>IFERROR(Table1[[#This Row],[Name]],"")</f>
        <v/>
      </c>
      <c r="K3509" s="3" t="str">
        <f t="shared" si="328"/>
        <v/>
      </c>
      <c r="M3509" s="4" t="e">
        <f>IF(Table1[[#This Row],[Import to Gateway Calculator?]]="Yes",IFERROR(Table1[[#This Row],[Streaming Resolution '[MP']]],""),0)</f>
        <v>#VALUE!</v>
      </c>
      <c r="N3509" s="4" t="e">
        <f>IF(Table1[[#This Row],[Import to Gateway Calculator?]]="Yes",IFERROR(Table1[[#This Row],[Recording Resolution '[MP']]],""),0)</f>
        <v>#VALUE!</v>
      </c>
      <c r="O3509" s="4" t="e">
        <f>IF(Table1[[#This Row],[Import to Gateway Calculator?]]="Yes",IFERROR(Table1[[#This Row],[Frame Rate '[FPS'] 1]],""),0)</f>
        <v>#VALUE!</v>
      </c>
      <c r="P3509" s="4" t="e">
        <f>IF(Table1[[#This Row],[Import to Gateway Calculator?]]="Yes",IFERROR(Table1[[#This Row],[Days of Storage 1]],""),0)</f>
        <v>#VALUE!</v>
      </c>
    </row>
    <row r="3510" spans="1:16" x14ac:dyDescent="0.25">
      <c r="A3510" s="5" t="e">
        <f t="shared" si="329"/>
        <v>#VALUE!</v>
      </c>
      <c r="B3510" s="6" t="str">
        <f>IFERROR(IF(Table1[[#This Row],[Multi-lens? 1]]="No", 1, IF(Table1[[#This Row],[Multi-lens? 1]]="Dual", 2, IF(Table1[[#This Row],[Multi-lens? 1]]="Quad", 4, ""))),"")</f>
        <v/>
      </c>
      <c r="C3510" s="6" t="e">
        <f t="shared" si="330"/>
        <v>#VALUE!</v>
      </c>
      <c r="D3510" s="6" t="e">
        <f t="shared" si="331"/>
        <v>#VALUE!</v>
      </c>
      <c r="E3510" s="6" t="e">
        <f t="shared" si="332"/>
        <v>#VALUE!</v>
      </c>
      <c r="F3510" s="6" t="e">
        <f t="shared" si="333"/>
        <v>#VALUE!</v>
      </c>
      <c r="H3510" s="6" t="str">
        <f>IFERROR(IF(Table1[[#This Row],[Multi-lens? 1]]="No", 1, IF(Table1[[#This Row],[Multi-lens? 1]]="Dual", 2, IF(Table1[[#This Row],[Multi-lens? 1]]="Quad", 4, ""))),"")</f>
        <v/>
      </c>
      <c r="I3510" s="9" t="str">
        <f>IFERROR(Table1[[#This Row],[Name]],"")</f>
        <v/>
      </c>
      <c r="K3510" s="3" t="str">
        <f t="shared" si="328"/>
        <v/>
      </c>
      <c r="M3510" s="4" t="e">
        <f>IF(Table1[[#This Row],[Import to Gateway Calculator?]]="Yes",IFERROR(Table1[[#This Row],[Streaming Resolution '[MP']]],""),0)</f>
        <v>#VALUE!</v>
      </c>
      <c r="N3510" s="4" t="e">
        <f>IF(Table1[[#This Row],[Import to Gateway Calculator?]]="Yes",IFERROR(Table1[[#This Row],[Recording Resolution '[MP']]],""),0)</f>
        <v>#VALUE!</v>
      </c>
      <c r="O3510" s="4" t="e">
        <f>IF(Table1[[#This Row],[Import to Gateway Calculator?]]="Yes",IFERROR(Table1[[#This Row],[Frame Rate '[FPS'] 1]],""),0)</f>
        <v>#VALUE!</v>
      </c>
      <c r="P3510" s="4" t="e">
        <f>IF(Table1[[#This Row],[Import to Gateway Calculator?]]="Yes",IFERROR(Table1[[#This Row],[Days of Storage 1]],""),0)</f>
        <v>#VALUE!</v>
      </c>
    </row>
    <row r="3511" spans="1:16" x14ac:dyDescent="0.25">
      <c r="A3511" s="5" t="e">
        <f t="shared" si="329"/>
        <v>#VALUE!</v>
      </c>
      <c r="B3511" s="6" t="str">
        <f>IFERROR(IF(Table1[[#This Row],[Multi-lens? 1]]="No", 1, IF(Table1[[#This Row],[Multi-lens? 1]]="Dual", 2, IF(Table1[[#This Row],[Multi-lens? 1]]="Quad", 4, ""))),"")</f>
        <v/>
      </c>
      <c r="C3511" s="6" t="e">
        <f t="shared" si="330"/>
        <v>#VALUE!</v>
      </c>
      <c r="D3511" s="6" t="e">
        <f t="shared" si="331"/>
        <v>#VALUE!</v>
      </c>
      <c r="E3511" s="6" t="e">
        <f t="shared" si="332"/>
        <v>#VALUE!</v>
      </c>
      <c r="F3511" s="6" t="e">
        <f t="shared" si="333"/>
        <v>#VALUE!</v>
      </c>
      <c r="H3511" s="6" t="str">
        <f>IFERROR(IF(Table1[[#This Row],[Multi-lens? 1]]="No", 1, IF(Table1[[#This Row],[Multi-lens? 1]]="Dual", 2, IF(Table1[[#This Row],[Multi-lens? 1]]="Quad", 4, ""))),"")</f>
        <v/>
      </c>
      <c r="I3511" s="9" t="str">
        <f>IFERROR(Table1[[#This Row],[Name]],"")</f>
        <v/>
      </c>
      <c r="K3511" s="3" t="str">
        <f t="shared" si="328"/>
        <v/>
      </c>
      <c r="M3511" s="4" t="e">
        <f>IF(Table1[[#This Row],[Import to Gateway Calculator?]]="Yes",IFERROR(Table1[[#This Row],[Streaming Resolution '[MP']]],""),0)</f>
        <v>#VALUE!</v>
      </c>
      <c r="N3511" s="4" t="e">
        <f>IF(Table1[[#This Row],[Import to Gateway Calculator?]]="Yes",IFERROR(Table1[[#This Row],[Recording Resolution '[MP']]],""),0)</f>
        <v>#VALUE!</v>
      </c>
      <c r="O3511" s="4" t="e">
        <f>IF(Table1[[#This Row],[Import to Gateway Calculator?]]="Yes",IFERROR(Table1[[#This Row],[Frame Rate '[FPS'] 1]],""),0)</f>
        <v>#VALUE!</v>
      </c>
      <c r="P3511" s="4" t="e">
        <f>IF(Table1[[#This Row],[Import to Gateway Calculator?]]="Yes",IFERROR(Table1[[#This Row],[Days of Storage 1]],""),0)</f>
        <v>#VALUE!</v>
      </c>
    </row>
    <row r="3512" spans="1:16" x14ac:dyDescent="0.25">
      <c r="A3512" s="5" t="e">
        <f t="shared" si="329"/>
        <v>#VALUE!</v>
      </c>
      <c r="B3512" s="6" t="str">
        <f>IFERROR(IF(Table1[[#This Row],[Multi-lens? 1]]="No", 1, IF(Table1[[#This Row],[Multi-lens? 1]]="Dual", 2, IF(Table1[[#This Row],[Multi-lens? 1]]="Quad", 4, ""))),"")</f>
        <v/>
      </c>
      <c r="C3512" s="6" t="e">
        <f t="shared" si="330"/>
        <v>#VALUE!</v>
      </c>
      <c r="D3512" s="6" t="e">
        <f t="shared" si="331"/>
        <v>#VALUE!</v>
      </c>
      <c r="E3512" s="6" t="e">
        <f t="shared" si="332"/>
        <v>#VALUE!</v>
      </c>
      <c r="F3512" s="6" t="e">
        <f t="shared" si="333"/>
        <v>#VALUE!</v>
      </c>
      <c r="H3512" s="6" t="str">
        <f>IFERROR(IF(Table1[[#This Row],[Multi-lens? 1]]="No", 1, IF(Table1[[#This Row],[Multi-lens? 1]]="Dual", 2, IF(Table1[[#This Row],[Multi-lens? 1]]="Quad", 4, ""))),"")</f>
        <v/>
      </c>
      <c r="I3512" s="9" t="str">
        <f>IFERROR(Table1[[#This Row],[Name]],"")</f>
        <v/>
      </c>
      <c r="K3512" s="3" t="str">
        <f t="shared" si="328"/>
        <v/>
      </c>
      <c r="M3512" s="4" t="e">
        <f>IF(Table1[[#This Row],[Import to Gateway Calculator?]]="Yes",IFERROR(Table1[[#This Row],[Streaming Resolution '[MP']]],""),0)</f>
        <v>#VALUE!</v>
      </c>
      <c r="N3512" s="4" t="e">
        <f>IF(Table1[[#This Row],[Import to Gateway Calculator?]]="Yes",IFERROR(Table1[[#This Row],[Recording Resolution '[MP']]],""),0)</f>
        <v>#VALUE!</v>
      </c>
      <c r="O3512" s="4" t="e">
        <f>IF(Table1[[#This Row],[Import to Gateway Calculator?]]="Yes",IFERROR(Table1[[#This Row],[Frame Rate '[FPS'] 1]],""),0)</f>
        <v>#VALUE!</v>
      </c>
      <c r="P3512" s="4" t="e">
        <f>IF(Table1[[#This Row],[Import to Gateway Calculator?]]="Yes",IFERROR(Table1[[#This Row],[Days of Storage 1]],""),0)</f>
        <v>#VALUE!</v>
      </c>
    </row>
    <row r="3513" spans="1:16" x14ac:dyDescent="0.25">
      <c r="A3513" s="5" t="e">
        <f t="shared" si="329"/>
        <v>#VALUE!</v>
      </c>
      <c r="B3513" s="6" t="str">
        <f>IFERROR(IF(Table1[[#This Row],[Multi-lens? 1]]="No", 1, IF(Table1[[#This Row],[Multi-lens? 1]]="Dual", 2, IF(Table1[[#This Row],[Multi-lens? 1]]="Quad", 4, ""))),"")</f>
        <v/>
      </c>
      <c r="C3513" s="6" t="e">
        <f t="shared" si="330"/>
        <v>#VALUE!</v>
      </c>
      <c r="D3513" s="6" t="e">
        <f t="shared" si="331"/>
        <v>#VALUE!</v>
      </c>
      <c r="E3513" s="6" t="e">
        <f t="shared" si="332"/>
        <v>#VALUE!</v>
      </c>
      <c r="F3513" s="6" t="e">
        <f t="shared" si="333"/>
        <v>#VALUE!</v>
      </c>
      <c r="H3513" s="6" t="str">
        <f>IFERROR(IF(Table1[[#This Row],[Multi-lens? 1]]="No", 1, IF(Table1[[#This Row],[Multi-lens? 1]]="Dual", 2, IF(Table1[[#This Row],[Multi-lens? 1]]="Quad", 4, ""))),"")</f>
        <v/>
      </c>
      <c r="I3513" s="9" t="str">
        <f>IFERROR(Table1[[#This Row],[Name]],"")</f>
        <v/>
      </c>
      <c r="K3513" s="3" t="str">
        <f t="shared" si="328"/>
        <v/>
      </c>
      <c r="M3513" s="4" t="e">
        <f>IF(Table1[[#This Row],[Import to Gateway Calculator?]]="Yes",IFERROR(Table1[[#This Row],[Streaming Resolution '[MP']]],""),0)</f>
        <v>#VALUE!</v>
      </c>
      <c r="N3513" s="4" t="e">
        <f>IF(Table1[[#This Row],[Import to Gateway Calculator?]]="Yes",IFERROR(Table1[[#This Row],[Recording Resolution '[MP']]],""),0)</f>
        <v>#VALUE!</v>
      </c>
      <c r="O3513" s="4" t="e">
        <f>IF(Table1[[#This Row],[Import to Gateway Calculator?]]="Yes",IFERROR(Table1[[#This Row],[Frame Rate '[FPS'] 1]],""),0)</f>
        <v>#VALUE!</v>
      </c>
      <c r="P3513" s="4" t="e">
        <f>IF(Table1[[#This Row],[Import to Gateway Calculator?]]="Yes",IFERROR(Table1[[#This Row],[Days of Storage 1]],""),0)</f>
        <v>#VALUE!</v>
      </c>
    </row>
    <row r="3514" spans="1:16" x14ac:dyDescent="0.25">
      <c r="A3514" s="5" t="e">
        <f t="shared" si="329"/>
        <v>#VALUE!</v>
      </c>
      <c r="B3514" s="6" t="str">
        <f>IFERROR(IF(Table1[[#This Row],[Multi-lens? 1]]="No", 1, IF(Table1[[#This Row],[Multi-lens? 1]]="Dual", 2, IF(Table1[[#This Row],[Multi-lens? 1]]="Quad", 4, ""))),"")</f>
        <v/>
      </c>
      <c r="C3514" s="6" t="e">
        <f t="shared" si="330"/>
        <v>#VALUE!</v>
      </c>
      <c r="D3514" s="6" t="e">
        <f t="shared" si="331"/>
        <v>#VALUE!</v>
      </c>
      <c r="E3514" s="6" t="e">
        <f t="shared" si="332"/>
        <v>#VALUE!</v>
      </c>
      <c r="F3514" s="6" t="e">
        <f t="shared" si="333"/>
        <v>#VALUE!</v>
      </c>
      <c r="H3514" s="6" t="str">
        <f>IFERROR(IF(Table1[[#This Row],[Multi-lens? 1]]="No", 1, IF(Table1[[#This Row],[Multi-lens? 1]]="Dual", 2, IF(Table1[[#This Row],[Multi-lens? 1]]="Quad", 4, ""))),"")</f>
        <v/>
      </c>
      <c r="I3514" s="9" t="str">
        <f>IFERROR(Table1[[#This Row],[Name]],"")</f>
        <v/>
      </c>
      <c r="K3514" s="3" t="str">
        <f t="shared" si="328"/>
        <v/>
      </c>
      <c r="M3514" s="4" t="e">
        <f>IF(Table1[[#This Row],[Import to Gateway Calculator?]]="Yes",IFERROR(Table1[[#This Row],[Streaming Resolution '[MP']]],""),0)</f>
        <v>#VALUE!</v>
      </c>
      <c r="N3514" s="4" t="e">
        <f>IF(Table1[[#This Row],[Import to Gateway Calculator?]]="Yes",IFERROR(Table1[[#This Row],[Recording Resolution '[MP']]],""),0)</f>
        <v>#VALUE!</v>
      </c>
      <c r="O3514" s="4" t="e">
        <f>IF(Table1[[#This Row],[Import to Gateway Calculator?]]="Yes",IFERROR(Table1[[#This Row],[Frame Rate '[FPS'] 1]],""),0)</f>
        <v>#VALUE!</v>
      </c>
      <c r="P3514" s="4" t="e">
        <f>IF(Table1[[#This Row],[Import to Gateway Calculator?]]="Yes",IFERROR(Table1[[#This Row],[Days of Storage 1]],""),0)</f>
        <v>#VALUE!</v>
      </c>
    </row>
    <row r="3515" spans="1:16" x14ac:dyDescent="0.25">
      <c r="A3515" s="5" t="e">
        <f t="shared" si="329"/>
        <v>#VALUE!</v>
      </c>
      <c r="B3515" s="6" t="str">
        <f>IFERROR(IF(Table1[[#This Row],[Multi-lens? 1]]="No", 1, IF(Table1[[#This Row],[Multi-lens? 1]]="Dual", 2, IF(Table1[[#This Row],[Multi-lens? 1]]="Quad", 4, ""))),"")</f>
        <v/>
      </c>
      <c r="C3515" s="6" t="e">
        <f t="shared" si="330"/>
        <v>#VALUE!</v>
      </c>
      <c r="D3515" s="6" t="e">
        <f t="shared" si="331"/>
        <v>#VALUE!</v>
      </c>
      <c r="E3515" s="6" t="e">
        <f t="shared" si="332"/>
        <v>#VALUE!</v>
      </c>
      <c r="F3515" s="6" t="e">
        <f t="shared" si="333"/>
        <v>#VALUE!</v>
      </c>
      <c r="H3515" s="6" t="str">
        <f>IFERROR(IF(Table1[[#This Row],[Multi-lens? 1]]="No", 1, IF(Table1[[#This Row],[Multi-lens? 1]]="Dual", 2, IF(Table1[[#This Row],[Multi-lens? 1]]="Quad", 4, ""))),"")</f>
        <v/>
      </c>
      <c r="I3515" s="9" t="str">
        <f>IFERROR(Table1[[#This Row],[Name]],"")</f>
        <v/>
      </c>
      <c r="K3515" s="3" t="str">
        <f t="shared" si="328"/>
        <v/>
      </c>
      <c r="M3515" s="4" t="e">
        <f>IF(Table1[[#This Row],[Import to Gateway Calculator?]]="Yes",IFERROR(Table1[[#This Row],[Streaming Resolution '[MP']]],""),0)</f>
        <v>#VALUE!</v>
      </c>
      <c r="N3515" s="4" t="e">
        <f>IF(Table1[[#This Row],[Import to Gateway Calculator?]]="Yes",IFERROR(Table1[[#This Row],[Recording Resolution '[MP']]],""),0)</f>
        <v>#VALUE!</v>
      </c>
      <c r="O3515" s="4" t="e">
        <f>IF(Table1[[#This Row],[Import to Gateway Calculator?]]="Yes",IFERROR(Table1[[#This Row],[Frame Rate '[FPS'] 1]],""),0)</f>
        <v>#VALUE!</v>
      </c>
      <c r="P3515" s="4" t="e">
        <f>IF(Table1[[#This Row],[Import to Gateway Calculator?]]="Yes",IFERROR(Table1[[#This Row],[Days of Storage 1]],""),0)</f>
        <v>#VALUE!</v>
      </c>
    </row>
    <row r="3516" spans="1:16" x14ac:dyDescent="0.25">
      <c r="A3516" s="5" t="e">
        <f t="shared" si="329"/>
        <v>#VALUE!</v>
      </c>
      <c r="B3516" s="6" t="str">
        <f>IFERROR(IF(Table1[[#This Row],[Multi-lens? 1]]="No", 1, IF(Table1[[#This Row],[Multi-lens? 1]]="Dual", 2, IF(Table1[[#This Row],[Multi-lens? 1]]="Quad", 4, ""))),"")</f>
        <v/>
      </c>
      <c r="C3516" s="6" t="e">
        <f t="shared" si="330"/>
        <v>#VALUE!</v>
      </c>
      <c r="D3516" s="6" t="e">
        <f t="shared" si="331"/>
        <v>#VALUE!</v>
      </c>
      <c r="E3516" s="6" t="e">
        <f t="shared" si="332"/>
        <v>#VALUE!</v>
      </c>
      <c r="F3516" s="6" t="e">
        <f t="shared" si="333"/>
        <v>#VALUE!</v>
      </c>
      <c r="H3516" s="6" t="str">
        <f>IFERROR(IF(Table1[[#This Row],[Multi-lens? 1]]="No", 1, IF(Table1[[#This Row],[Multi-lens? 1]]="Dual", 2, IF(Table1[[#This Row],[Multi-lens? 1]]="Quad", 4, ""))),"")</f>
        <v/>
      </c>
      <c r="I3516" s="9" t="str">
        <f>IFERROR(Table1[[#This Row],[Name]],"")</f>
        <v/>
      </c>
      <c r="K3516" s="3" t="str">
        <f t="shared" si="328"/>
        <v/>
      </c>
      <c r="M3516" s="4" t="e">
        <f>IF(Table1[[#This Row],[Import to Gateway Calculator?]]="Yes",IFERROR(Table1[[#This Row],[Streaming Resolution '[MP']]],""),0)</f>
        <v>#VALUE!</v>
      </c>
      <c r="N3516" s="4" t="e">
        <f>IF(Table1[[#This Row],[Import to Gateway Calculator?]]="Yes",IFERROR(Table1[[#This Row],[Recording Resolution '[MP']]],""),0)</f>
        <v>#VALUE!</v>
      </c>
      <c r="O3516" s="4" t="e">
        <f>IF(Table1[[#This Row],[Import to Gateway Calculator?]]="Yes",IFERROR(Table1[[#This Row],[Frame Rate '[FPS'] 1]],""),0)</f>
        <v>#VALUE!</v>
      </c>
      <c r="P3516" s="4" t="e">
        <f>IF(Table1[[#This Row],[Import to Gateway Calculator?]]="Yes",IFERROR(Table1[[#This Row],[Days of Storage 1]],""),0)</f>
        <v>#VALUE!</v>
      </c>
    </row>
    <row r="3517" spans="1:16" x14ac:dyDescent="0.25">
      <c r="A3517" s="5" t="e">
        <f t="shared" si="329"/>
        <v>#VALUE!</v>
      </c>
      <c r="B3517" s="6" t="str">
        <f>IFERROR(IF(Table1[[#This Row],[Multi-lens? 1]]="No", 1, IF(Table1[[#This Row],[Multi-lens? 1]]="Dual", 2, IF(Table1[[#This Row],[Multi-lens? 1]]="Quad", 4, ""))),"")</f>
        <v/>
      </c>
      <c r="C3517" s="6" t="e">
        <f t="shared" si="330"/>
        <v>#VALUE!</v>
      </c>
      <c r="D3517" s="6" t="e">
        <f t="shared" si="331"/>
        <v>#VALUE!</v>
      </c>
      <c r="E3517" s="6" t="e">
        <f t="shared" si="332"/>
        <v>#VALUE!</v>
      </c>
      <c r="F3517" s="6" t="e">
        <f t="shared" si="333"/>
        <v>#VALUE!</v>
      </c>
      <c r="H3517" s="6" t="str">
        <f>IFERROR(IF(Table1[[#This Row],[Multi-lens? 1]]="No", 1, IF(Table1[[#This Row],[Multi-lens? 1]]="Dual", 2, IF(Table1[[#This Row],[Multi-lens? 1]]="Quad", 4, ""))),"")</f>
        <v/>
      </c>
      <c r="I3517" s="9" t="str">
        <f>IFERROR(Table1[[#This Row],[Name]],"")</f>
        <v/>
      </c>
      <c r="K3517" s="3" t="str">
        <f t="shared" si="328"/>
        <v/>
      </c>
      <c r="M3517" s="4" t="e">
        <f>IF(Table1[[#This Row],[Import to Gateway Calculator?]]="Yes",IFERROR(Table1[[#This Row],[Streaming Resolution '[MP']]],""),0)</f>
        <v>#VALUE!</v>
      </c>
      <c r="N3517" s="4" t="e">
        <f>IF(Table1[[#This Row],[Import to Gateway Calculator?]]="Yes",IFERROR(Table1[[#This Row],[Recording Resolution '[MP']]],""),0)</f>
        <v>#VALUE!</v>
      </c>
      <c r="O3517" s="4" t="e">
        <f>IF(Table1[[#This Row],[Import to Gateway Calculator?]]="Yes",IFERROR(Table1[[#This Row],[Frame Rate '[FPS'] 1]],""),0)</f>
        <v>#VALUE!</v>
      </c>
      <c r="P3517" s="4" t="e">
        <f>IF(Table1[[#This Row],[Import to Gateway Calculator?]]="Yes",IFERROR(Table1[[#This Row],[Days of Storage 1]],""),0)</f>
        <v>#VALUE!</v>
      </c>
    </row>
    <row r="3518" spans="1:16" x14ac:dyDescent="0.25">
      <c r="A3518" s="5" t="e">
        <f t="shared" si="329"/>
        <v>#VALUE!</v>
      </c>
      <c r="B3518" s="6" t="str">
        <f>IFERROR(IF(Table1[[#This Row],[Multi-lens? 1]]="No", 1, IF(Table1[[#This Row],[Multi-lens? 1]]="Dual", 2, IF(Table1[[#This Row],[Multi-lens? 1]]="Quad", 4, ""))),"")</f>
        <v/>
      </c>
      <c r="C3518" s="6" t="e">
        <f t="shared" si="330"/>
        <v>#VALUE!</v>
      </c>
      <c r="D3518" s="6" t="e">
        <f t="shared" si="331"/>
        <v>#VALUE!</v>
      </c>
      <c r="E3518" s="6" t="e">
        <f t="shared" si="332"/>
        <v>#VALUE!</v>
      </c>
      <c r="F3518" s="6" t="e">
        <f t="shared" si="333"/>
        <v>#VALUE!</v>
      </c>
      <c r="H3518" s="6" t="str">
        <f>IFERROR(IF(Table1[[#This Row],[Multi-lens? 1]]="No", 1, IF(Table1[[#This Row],[Multi-lens? 1]]="Dual", 2, IF(Table1[[#This Row],[Multi-lens? 1]]="Quad", 4, ""))),"")</f>
        <v/>
      </c>
      <c r="I3518" s="9" t="str">
        <f>IFERROR(Table1[[#This Row],[Name]],"")</f>
        <v/>
      </c>
      <c r="K3518" s="3" t="str">
        <f t="shared" si="328"/>
        <v/>
      </c>
      <c r="M3518" s="4" t="e">
        <f>IF(Table1[[#This Row],[Import to Gateway Calculator?]]="Yes",IFERROR(Table1[[#This Row],[Streaming Resolution '[MP']]],""),0)</f>
        <v>#VALUE!</v>
      </c>
      <c r="N3518" s="4" t="e">
        <f>IF(Table1[[#This Row],[Import to Gateway Calculator?]]="Yes",IFERROR(Table1[[#This Row],[Recording Resolution '[MP']]],""),0)</f>
        <v>#VALUE!</v>
      </c>
      <c r="O3518" s="4" t="e">
        <f>IF(Table1[[#This Row],[Import to Gateway Calculator?]]="Yes",IFERROR(Table1[[#This Row],[Frame Rate '[FPS'] 1]],""),0)</f>
        <v>#VALUE!</v>
      </c>
      <c r="P3518" s="4" t="e">
        <f>IF(Table1[[#This Row],[Import to Gateway Calculator?]]="Yes",IFERROR(Table1[[#This Row],[Days of Storage 1]],""),0)</f>
        <v>#VALUE!</v>
      </c>
    </row>
    <row r="3519" spans="1:16" x14ac:dyDescent="0.25">
      <c r="A3519" s="5" t="e">
        <f t="shared" si="329"/>
        <v>#VALUE!</v>
      </c>
      <c r="B3519" s="6" t="str">
        <f>IFERROR(IF(Table1[[#This Row],[Multi-lens? 1]]="No", 1, IF(Table1[[#This Row],[Multi-lens? 1]]="Dual", 2, IF(Table1[[#This Row],[Multi-lens? 1]]="Quad", 4, ""))),"")</f>
        <v/>
      </c>
      <c r="C3519" s="6" t="e">
        <f t="shared" si="330"/>
        <v>#VALUE!</v>
      </c>
      <c r="D3519" s="6" t="e">
        <f t="shared" si="331"/>
        <v>#VALUE!</v>
      </c>
      <c r="E3519" s="6" t="e">
        <f t="shared" si="332"/>
        <v>#VALUE!</v>
      </c>
      <c r="F3519" s="6" t="e">
        <f t="shared" si="333"/>
        <v>#VALUE!</v>
      </c>
      <c r="H3519" s="6" t="str">
        <f>IFERROR(IF(Table1[[#This Row],[Multi-lens? 1]]="No", 1, IF(Table1[[#This Row],[Multi-lens? 1]]="Dual", 2, IF(Table1[[#This Row],[Multi-lens? 1]]="Quad", 4, ""))),"")</f>
        <v/>
      </c>
      <c r="I3519" s="9" t="str">
        <f>IFERROR(Table1[[#This Row],[Name]],"")</f>
        <v/>
      </c>
      <c r="K3519" s="3" t="str">
        <f t="shared" si="328"/>
        <v/>
      </c>
      <c r="M3519" s="4" t="e">
        <f>IF(Table1[[#This Row],[Import to Gateway Calculator?]]="Yes",IFERROR(Table1[[#This Row],[Streaming Resolution '[MP']]],""),0)</f>
        <v>#VALUE!</v>
      </c>
      <c r="N3519" s="4" t="e">
        <f>IF(Table1[[#This Row],[Import to Gateway Calculator?]]="Yes",IFERROR(Table1[[#This Row],[Recording Resolution '[MP']]],""),0)</f>
        <v>#VALUE!</v>
      </c>
      <c r="O3519" s="4" t="e">
        <f>IF(Table1[[#This Row],[Import to Gateway Calculator?]]="Yes",IFERROR(Table1[[#This Row],[Frame Rate '[FPS'] 1]],""),0)</f>
        <v>#VALUE!</v>
      </c>
      <c r="P3519" s="4" t="e">
        <f>IF(Table1[[#This Row],[Import to Gateway Calculator?]]="Yes",IFERROR(Table1[[#This Row],[Days of Storage 1]],""),0)</f>
        <v>#VALUE!</v>
      </c>
    </row>
    <row r="3520" spans="1:16" x14ac:dyDescent="0.25">
      <c r="A3520" s="5" t="e">
        <f t="shared" si="329"/>
        <v>#VALUE!</v>
      </c>
      <c r="B3520" s="6" t="str">
        <f>IFERROR(IF(Table1[[#This Row],[Multi-lens? 1]]="No", 1, IF(Table1[[#This Row],[Multi-lens? 1]]="Dual", 2, IF(Table1[[#This Row],[Multi-lens? 1]]="Quad", 4, ""))),"")</f>
        <v/>
      </c>
      <c r="C3520" s="6" t="e">
        <f t="shared" si="330"/>
        <v>#VALUE!</v>
      </c>
      <c r="D3520" s="6" t="e">
        <f t="shared" si="331"/>
        <v>#VALUE!</v>
      </c>
      <c r="E3520" s="6" t="e">
        <f t="shared" si="332"/>
        <v>#VALUE!</v>
      </c>
      <c r="F3520" s="6" t="e">
        <f t="shared" si="333"/>
        <v>#VALUE!</v>
      </c>
      <c r="H3520" s="6" t="str">
        <f>IFERROR(IF(Table1[[#This Row],[Multi-lens? 1]]="No", 1, IF(Table1[[#This Row],[Multi-lens? 1]]="Dual", 2, IF(Table1[[#This Row],[Multi-lens? 1]]="Quad", 4, ""))),"")</f>
        <v/>
      </c>
      <c r="I3520" s="9" t="str">
        <f>IFERROR(Table1[[#This Row],[Name]],"")</f>
        <v/>
      </c>
      <c r="K3520" s="3" t="str">
        <f t="shared" si="328"/>
        <v/>
      </c>
      <c r="M3520" s="4" t="e">
        <f>IF(Table1[[#This Row],[Import to Gateway Calculator?]]="Yes",IFERROR(Table1[[#This Row],[Streaming Resolution '[MP']]],""),0)</f>
        <v>#VALUE!</v>
      </c>
      <c r="N3520" s="4" t="e">
        <f>IF(Table1[[#This Row],[Import to Gateway Calculator?]]="Yes",IFERROR(Table1[[#This Row],[Recording Resolution '[MP']]],""),0)</f>
        <v>#VALUE!</v>
      </c>
      <c r="O3520" s="4" t="e">
        <f>IF(Table1[[#This Row],[Import to Gateway Calculator?]]="Yes",IFERROR(Table1[[#This Row],[Frame Rate '[FPS'] 1]],""),0)</f>
        <v>#VALUE!</v>
      </c>
      <c r="P3520" s="4" t="e">
        <f>IF(Table1[[#This Row],[Import to Gateway Calculator?]]="Yes",IFERROR(Table1[[#This Row],[Days of Storage 1]],""),0)</f>
        <v>#VALUE!</v>
      </c>
    </row>
    <row r="3521" spans="1:16" x14ac:dyDescent="0.25">
      <c r="A3521" s="5" t="e">
        <f t="shared" si="329"/>
        <v>#VALUE!</v>
      </c>
      <c r="B3521" s="6" t="str">
        <f>IFERROR(IF(Table1[[#This Row],[Multi-lens? 1]]="No", 1, IF(Table1[[#This Row],[Multi-lens? 1]]="Dual", 2, IF(Table1[[#This Row],[Multi-lens? 1]]="Quad", 4, ""))),"")</f>
        <v/>
      </c>
      <c r="C3521" s="6" t="e">
        <f t="shared" si="330"/>
        <v>#VALUE!</v>
      </c>
      <c r="D3521" s="6" t="e">
        <f t="shared" si="331"/>
        <v>#VALUE!</v>
      </c>
      <c r="E3521" s="6" t="e">
        <f t="shared" si="332"/>
        <v>#VALUE!</v>
      </c>
      <c r="F3521" s="6" t="e">
        <f t="shared" si="333"/>
        <v>#VALUE!</v>
      </c>
      <c r="H3521" s="6" t="str">
        <f>IFERROR(IF(Table1[[#This Row],[Multi-lens? 1]]="No", 1, IF(Table1[[#This Row],[Multi-lens? 1]]="Dual", 2, IF(Table1[[#This Row],[Multi-lens? 1]]="Quad", 4, ""))),"")</f>
        <v/>
      </c>
      <c r="I3521" s="9" t="str">
        <f>IFERROR(Table1[[#This Row],[Name]],"")</f>
        <v/>
      </c>
      <c r="K3521" s="3" t="str">
        <f t="shared" si="328"/>
        <v/>
      </c>
      <c r="M3521" s="4" t="e">
        <f>IF(Table1[[#This Row],[Import to Gateway Calculator?]]="Yes",IFERROR(Table1[[#This Row],[Streaming Resolution '[MP']]],""),0)</f>
        <v>#VALUE!</v>
      </c>
      <c r="N3521" s="4" t="e">
        <f>IF(Table1[[#This Row],[Import to Gateway Calculator?]]="Yes",IFERROR(Table1[[#This Row],[Recording Resolution '[MP']]],""),0)</f>
        <v>#VALUE!</v>
      </c>
      <c r="O3521" s="4" t="e">
        <f>IF(Table1[[#This Row],[Import to Gateway Calculator?]]="Yes",IFERROR(Table1[[#This Row],[Frame Rate '[FPS'] 1]],""),0)</f>
        <v>#VALUE!</v>
      </c>
      <c r="P3521" s="4" t="e">
        <f>IF(Table1[[#This Row],[Import to Gateway Calculator?]]="Yes",IFERROR(Table1[[#This Row],[Days of Storage 1]],""),0)</f>
        <v>#VALUE!</v>
      </c>
    </row>
    <row r="3522" spans="1:16" x14ac:dyDescent="0.25">
      <c r="A3522" s="5" t="e">
        <f t="shared" si="329"/>
        <v>#VALUE!</v>
      </c>
      <c r="B3522" s="6" t="str">
        <f>IFERROR(IF(Table1[[#This Row],[Multi-lens? 1]]="No", 1, IF(Table1[[#This Row],[Multi-lens? 1]]="Dual", 2, IF(Table1[[#This Row],[Multi-lens? 1]]="Quad", 4, ""))),"")</f>
        <v/>
      </c>
      <c r="C3522" s="6" t="e">
        <f t="shared" si="330"/>
        <v>#VALUE!</v>
      </c>
      <c r="D3522" s="6" t="e">
        <f t="shared" si="331"/>
        <v>#VALUE!</v>
      </c>
      <c r="E3522" s="6" t="e">
        <f t="shared" si="332"/>
        <v>#VALUE!</v>
      </c>
      <c r="F3522" s="6" t="e">
        <f t="shared" si="333"/>
        <v>#VALUE!</v>
      </c>
      <c r="H3522" s="6" t="str">
        <f>IFERROR(IF(Table1[[#This Row],[Multi-lens? 1]]="No", 1, IF(Table1[[#This Row],[Multi-lens? 1]]="Dual", 2, IF(Table1[[#This Row],[Multi-lens? 1]]="Quad", 4, ""))),"")</f>
        <v/>
      </c>
      <c r="I3522" s="9" t="str">
        <f>IFERROR(Table1[[#This Row],[Name]],"")</f>
        <v/>
      </c>
      <c r="K3522" s="3" t="str">
        <f t="shared" si="328"/>
        <v/>
      </c>
      <c r="M3522" s="4" t="e">
        <f>IF(Table1[[#This Row],[Import to Gateway Calculator?]]="Yes",IFERROR(Table1[[#This Row],[Streaming Resolution '[MP']]],""),0)</f>
        <v>#VALUE!</v>
      </c>
      <c r="N3522" s="4" t="e">
        <f>IF(Table1[[#This Row],[Import to Gateway Calculator?]]="Yes",IFERROR(Table1[[#This Row],[Recording Resolution '[MP']]],""),0)</f>
        <v>#VALUE!</v>
      </c>
      <c r="O3522" s="4" t="e">
        <f>IF(Table1[[#This Row],[Import to Gateway Calculator?]]="Yes",IFERROR(Table1[[#This Row],[Frame Rate '[FPS'] 1]],""),0)</f>
        <v>#VALUE!</v>
      </c>
      <c r="P3522" s="4" t="e">
        <f>IF(Table1[[#This Row],[Import to Gateway Calculator?]]="Yes",IFERROR(Table1[[#This Row],[Days of Storage 1]],""),0)</f>
        <v>#VALUE!</v>
      </c>
    </row>
    <row r="3523" spans="1:16" x14ac:dyDescent="0.25">
      <c r="A3523" s="5" t="e">
        <f t="shared" si="329"/>
        <v>#VALUE!</v>
      </c>
      <c r="B3523" s="6" t="str">
        <f>IFERROR(IF(Table1[[#This Row],[Multi-lens? 1]]="No", 1, IF(Table1[[#This Row],[Multi-lens? 1]]="Dual", 2, IF(Table1[[#This Row],[Multi-lens? 1]]="Quad", 4, ""))),"")</f>
        <v/>
      </c>
      <c r="C3523" s="6" t="e">
        <f t="shared" si="330"/>
        <v>#VALUE!</v>
      </c>
      <c r="D3523" s="6" t="e">
        <f t="shared" si="331"/>
        <v>#VALUE!</v>
      </c>
      <c r="E3523" s="6" t="e">
        <f t="shared" si="332"/>
        <v>#VALUE!</v>
      </c>
      <c r="F3523" s="6" t="e">
        <f t="shared" si="333"/>
        <v>#VALUE!</v>
      </c>
      <c r="H3523" s="6" t="str">
        <f>IFERROR(IF(Table1[[#This Row],[Multi-lens? 1]]="No", 1, IF(Table1[[#This Row],[Multi-lens? 1]]="Dual", 2, IF(Table1[[#This Row],[Multi-lens? 1]]="Quad", 4, ""))),"")</f>
        <v/>
      </c>
      <c r="I3523" s="9" t="str">
        <f>IFERROR(Table1[[#This Row],[Name]],"")</f>
        <v/>
      </c>
      <c r="K3523" s="3" t="str">
        <f t="shared" ref="K3523:K3586" si="334">IFERROR(IF(I3523=0,"",I3523),"")</f>
        <v/>
      </c>
      <c r="M3523" s="4" t="e">
        <f>IF(Table1[[#This Row],[Import to Gateway Calculator?]]="Yes",IFERROR(Table1[[#This Row],[Streaming Resolution '[MP']]],""),0)</f>
        <v>#VALUE!</v>
      </c>
      <c r="N3523" s="4" t="e">
        <f>IF(Table1[[#This Row],[Import to Gateway Calculator?]]="Yes",IFERROR(Table1[[#This Row],[Recording Resolution '[MP']]],""),0)</f>
        <v>#VALUE!</v>
      </c>
      <c r="O3523" s="4" t="e">
        <f>IF(Table1[[#This Row],[Import to Gateway Calculator?]]="Yes",IFERROR(Table1[[#This Row],[Frame Rate '[FPS'] 1]],""),0)</f>
        <v>#VALUE!</v>
      </c>
      <c r="P3523" s="4" t="e">
        <f>IF(Table1[[#This Row],[Import to Gateway Calculator?]]="Yes",IFERROR(Table1[[#This Row],[Days of Storage 1]],""),0)</f>
        <v>#VALUE!</v>
      </c>
    </row>
    <row r="3524" spans="1:16" x14ac:dyDescent="0.25">
      <c r="A3524" s="5" t="e">
        <f t="shared" si="329"/>
        <v>#VALUE!</v>
      </c>
      <c r="B3524" s="6" t="str">
        <f>IFERROR(IF(Table1[[#This Row],[Multi-lens? 1]]="No", 1, IF(Table1[[#This Row],[Multi-lens? 1]]="Dual", 2, IF(Table1[[#This Row],[Multi-lens? 1]]="Quad", 4, ""))),"")</f>
        <v/>
      </c>
      <c r="C3524" s="6" t="e">
        <f t="shared" si="330"/>
        <v>#VALUE!</v>
      </c>
      <c r="D3524" s="6" t="e">
        <f t="shared" si="331"/>
        <v>#VALUE!</v>
      </c>
      <c r="E3524" s="6" t="e">
        <f t="shared" si="332"/>
        <v>#VALUE!</v>
      </c>
      <c r="F3524" s="6" t="e">
        <f t="shared" si="333"/>
        <v>#VALUE!</v>
      </c>
      <c r="H3524" s="6" t="str">
        <f>IFERROR(IF(Table1[[#This Row],[Multi-lens? 1]]="No", 1, IF(Table1[[#This Row],[Multi-lens? 1]]="Dual", 2, IF(Table1[[#This Row],[Multi-lens? 1]]="Quad", 4, ""))),"")</f>
        <v/>
      </c>
      <c r="I3524" s="9" t="str">
        <f>IFERROR(Table1[[#This Row],[Name]],"")</f>
        <v/>
      </c>
      <c r="K3524" s="3" t="str">
        <f t="shared" si="334"/>
        <v/>
      </c>
      <c r="M3524" s="4" t="e">
        <f>IF(Table1[[#This Row],[Import to Gateway Calculator?]]="Yes",IFERROR(Table1[[#This Row],[Streaming Resolution '[MP']]],""),0)</f>
        <v>#VALUE!</v>
      </c>
      <c r="N3524" s="4" t="e">
        <f>IF(Table1[[#This Row],[Import to Gateway Calculator?]]="Yes",IFERROR(Table1[[#This Row],[Recording Resolution '[MP']]],""),0)</f>
        <v>#VALUE!</v>
      </c>
      <c r="O3524" s="4" t="e">
        <f>IF(Table1[[#This Row],[Import to Gateway Calculator?]]="Yes",IFERROR(Table1[[#This Row],[Frame Rate '[FPS'] 1]],""),0)</f>
        <v>#VALUE!</v>
      </c>
      <c r="P3524" s="4" t="e">
        <f>IF(Table1[[#This Row],[Import to Gateway Calculator?]]="Yes",IFERROR(Table1[[#This Row],[Days of Storage 1]],""),0)</f>
        <v>#VALUE!</v>
      </c>
    </row>
    <row r="3525" spans="1:16" x14ac:dyDescent="0.25">
      <c r="A3525" s="5" t="e">
        <f t="shared" si="329"/>
        <v>#VALUE!</v>
      </c>
      <c r="B3525" s="6" t="str">
        <f>IFERROR(IF(Table1[[#This Row],[Multi-lens? 1]]="No", 1, IF(Table1[[#This Row],[Multi-lens? 1]]="Dual", 2, IF(Table1[[#This Row],[Multi-lens? 1]]="Quad", 4, ""))),"")</f>
        <v/>
      </c>
      <c r="C3525" s="6" t="e">
        <f t="shared" si="330"/>
        <v>#VALUE!</v>
      </c>
      <c r="D3525" s="6" t="e">
        <f t="shared" si="331"/>
        <v>#VALUE!</v>
      </c>
      <c r="E3525" s="6" t="e">
        <f t="shared" si="332"/>
        <v>#VALUE!</v>
      </c>
      <c r="F3525" s="6" t="e">
        <f t="shared" si="333"/>
        <v>#VALUE!</v>
      </c>
      <c r="H3525" s="6" t="str">
        <f>IFERROR(IF(Table1[[#This Row],[Multi-lens? 1]]="No", 1, IF(Table1[[#This Row],[Multi-lens? 1]]="Dual", 2, IF(Table1[[#This Row],[Multi-lens? 1]]="Quad", 4, ""))),"")</f>
        <v/>
      </c>
      <c r="I3525" s="9" t="str">
        <f>IFERROR(Table1[[#This Row],[Name]],"")</f>
        <v/>
      </c>
      <c r="K3525" s="3" t="str">
        <f t="shared" si="334"/>
        <v/>
      </c>
      <c r="M3525" s="4" t="e">
        <f>IF(Table1[[#This Row],[Import to Gateway Calculator?]]="Yes",IFERROR(Table1[[#This Row],[Streaming Resolution '[MP']]],""),0)</f>
        <v>#VALUE!</v>
      </c>
      <c r="N3525" s="4" t="e">
        <f>IF(Table1[[#This Row],[Import to Gateway Calculator?]]="Yes",IFERROR(Table1[[#This Row],[Recording Resolution '[MP']]],""),0)</f>
        <v>#VALUE!</v>
      </c>
      <c r="O3525" s="4" t="e">
        <f>IF(Table1[[#This Row],[Import to Gateway Calculator?]]="Yes",IFERROR(Table1[[#This Row],[Frame Rate '[FPS'] 1]],""),0)</f>
        <v>#VALUE!</v>
      </c>
      <c r="P3525" s="4" t="e">
        <f>IF(Table1[[#This Row],[Import to Gateway Calculator?]]="Yes",IFERROR(Table1[[#This Row],[Days of Storage 1]],""),0)</f>
        <v>#VALUE!</v>
      </c>
    </row>
    <row r="3526" spans="1:16" x14ac:dyDescent="0.25">
      <c r="A3526" s="5" t="e">
        <f t="shared" si="329"/>
        <v>#VALUE!</v>
      </c>
      <c r="B3526" s="6" t="str">
        <f>IFERROR(IF(Table1[[#This Row],[Multi-lens? 1]]="No", 1, IF(Table1[[#This Row],[Multi-lens? 1]]="Dual", 2, IF(Table1[[#This Row],[Multi-lens? 1]]="Quad", 4, ""))),"")</f>
        <v/>
      </c>
      <c r="C3526" s="6" t="e">
        <f t="shared" si="330"/>
        <v>#VALUE!</v>
      </c>
      <c r="D3526" s="6" t="e">
        <f t="shared" si="331"/>
        <v>#VALUE!</v>
      </c>
      <c r="E3526" s="6" t="e">
        <f t="shared" si="332"/>
        <v>#VALUE!</v>
      </c>
      <c r="F3526" s="6" t="e">
        <f t="shared" si="333"/>
        <v>#VALUE!</v>
      </c>
      <c r="H3526" s="6" t="str">
        <f>IFERROR(IF(Table1[[#This Row],[Multi-lens? 1]]="No", 1, IF(Table1[[#This Row],[Multi-lens? 1]]="Dual", 2, IF(Table1[[#This Row],[Multi-lens? 1]]="Quad", 4, ""))),"")</f>
        <v/>
      </c>
      <c r="I3526" s="9" t="str">
        <f>IFERROR(Table1[[#This Row],[Name]],"")</f>
        <v/>
      </c>
      <c r="K3526" s="3" t="str">
        <f t="shared" si="334"/>
        <v/>
      </c>
      <c r="M3526" s="4" t="e">
        <f>IF(Table1[[#This Row],[Import to Gateway Calculator?]]="Yes",IFERROR(Table1[[#This Row],[Streaming Resolution '[MP']]],""),0)</f>
        <v>#VALUE!</v>
      </c>
      <c r="N3526" s="4" t="e">
        <f>IF(Table1[[#This Row],[Import to Gateway Calculator?]]="Yes",IFERROR(Table1[[#This Row],[Recording Resolution '[MP']]],""),0)</f>
        <v>#VALUE!</v>
      </c>
      <c r="O3526" s="4" t="e">
        <f>IF(Table1[[#This Row],[Import to Gateway Calculator?]]="Yes",IFERROR(Table1[[#This Row],[Frame Rate '[FPS'] 1]],""),0)</f>
        <v>#VALUE!</v>
      </c>
      <c r="P3526" s="4" t="e">
        <f>IF(Table1[[#This Row],[Import to Gateway Calculator?]]="Yes",IFERROR(Table1[[#This Row],[Days of Storage 1]],""),0)</f>
        <v>#VALUE!</v>
      </c>
    </row>
    <row r="3527" spans="1:16" x14ac:dyDescent="0.25">
      <c r="A3527" s="5" t="e">
        <f t="shared" ref="A3527:A3590" si="335">IF(D3527=0,"",K3527)</f>
        <v>#VALUE!</v>
      </c>
      <c r="B3527" s="6" t="str">
        <f>IFERROR(IF(Table1[[#This Row],[Multi-lens? 1]]="No", 1, IF(Table1[[#This Row],[Multi-lens? 1]]="Dual", 2, IF(Table1[[#This Row],[Multi-lens? 1]]="Quad", 4, ""))),"")</f>
        <v/>
      </c>
      <c r="C3527" s="6" t="e">
        <f t="shared" ref="C3527:C3590" si="336">M3527</f>
        <v>#VALUE!</v>
      </c>
      <c r="D3527" s="6" t="e">
        <f t="shared" ref="D3527:D3590" si="337">N3527</f>
        <v>#VALUE!</v>
      </c>
      <c r="E3527" s="6" t="e">
        <f t="shared" ref="E3527:E3590" si="338">O3527</f>
        <v>#VALUE!</v>
      </c>
      <c r="F3527" s="6" t="e">
        <f t="shared" ref="F3527:F3590" si="339">P3527</f>
        <v>#VALUE!</v>
      </c>
      <c r="H3527" s="6" t="str">
        <f>IFERROR(IF(Table1[[#This Row],[Multi-lens? 1]]="No", 1, IF(Table1[[#This Row],[Multi-lens? 1]]="Dual", 2, IF(Table1[[#This Row],[Multi-lens? 1]]="Quad", 4, ""))),"")</f>
        <v/>
      </c>
      <c r="I3527" s="9" t="str">
        <f>IFERROR(Table1[[#This Row],[Name]],"")</f>
        <v/>
      </c>
      <c r="K3527" s="3" t="str">
        <f t="shared" si="334"/>
        <v/>
      </c>
      <c r="M3527" s="4" t="e">
        <f>IF(Table1[[#This Row],[Import to Gateway Calculator?]]="Yes",IFERROR(Table1[[#This Row],[Streaming Resolution '[MP']]],""),0)</f>
        <v>#VALUE!</v>
      </c>
      <c r="N3527" s="4" t="e">
        <f>IF(Table1[[#This Row],[Import to Gateway Calculator?]]="Yes",IFERROR(Table1[[#This Row],[Recording Resolution '[MP']]],""),0)</f>
        <v>#VALUE!</v>
      </c>
      <c r="O3527" s="4" t="e">
        <f>IF(Table1[[#This Row],[Import to Gateway Calculator?]]="Yes",IFERROR(Table1[[#This Row],[Frame Rate '[FPS'] 1]],""),0)</f>
        <v>#VALUE!</v>
      </c>
      <c r="P3527" s="4" t="e">
        <f>IF(Table1[[#This Row],[Import to Gateway Calculator?]]="Yes",IFERROR(Table1[[#This Row],[Days of Storage 1]],""),0)</f>
        <v>#VALUE!</v>
      </c>
    </row>
    <row r="3528" spans="1:16" x14ac:dyDescent="0.25">
      <c r="A3528" s="5" t="e">
        <f t="shared" si="335"/>
        <v>#VALUE!</v>
      </c>
      <c r="B3528" s="6" t="str">
        <f>IFERROR(IF(Table1[[#This Row],[Multi-lens? 1]]="No", 1, IF(Table1[[#This Row],[Multi-lens? 1]]="Dual", 2, IF(Table1[[#This Row],[Multi-lens? 1]]="Quad", 4, ""))),"")</f>
        <v/>
      </c>
      <c r="C3528" s="6" t="e">
        <f t="shared" si="336"/>
        <v>#VALUE!</v>
      </c>
      <c r="D3528" s="6" t="e">
        <f t="shared" si="337"/>
        <v>#VALUE!</v>
      </c>
      <c r="E3528" s="6" t="e">
        <f t="shared" si="338"/>
        <v>#VALUE!</v>
      </c>
      <c r="F3528" s="6" t="e">
        <f t="shared" si="339"/>
        <v>#VALUE!</v>
      </c>
      <c r="H3528" s="6" t="str">
        <f>IFERROR(IF(Table1[[#This Row],[Multi-lens? 1]]="No", 1, IF(Table1[[#This Row],[Multi-lens? 1]]="Dual", 2, IF(Table1[[#This Row],[Multi-lens? 1]]="Quad", 4, ""))),"")</f>
        <v/>
      </c>
      <c r="I3528" s="9" t="str">
        <f>IFERROR(Table1[[#This Row],[Name]],"")</f>
        <v/>
      </c>
      <c r="K3528" s="3" t="str">
        <f t="shared" si="334"/>
        <v/>
      </c>
      <c r="M3528" s="4" t="e">
        <f>IF(Table1[[#This Row],[Import to Gateway Calculator?]]="Yes",IFERROR(Table1[[#This Row],[Streaming Resolution '[MP']]],""),0)</f>
        <v>#VALUE!</v>
      </c>
      <c r="N3528" s="4" t="e">
        <f>IF(Table1[[#This Row],[Import to Gateway Calculator?]]="Yes",IFERROR(Table1[[#This Row],[Recording Resolution '[MP']]],""),0)</f>
        <v>#VALUE!</v>
      </c>
      <c r="O3528" s="4" t="e">
        <f>IF(Table1[[#This Row],[Import to Gateway Calculator?]]="Yes",IFERROR(Table1[[#This Row],[Frame Rate '[FPS'] 1]],""),0)</f>
        <v>#VALUE!</v>
      </c>
      <c r="P3528" s="4" t="e">
        <f>IF(Table1[[#This Row],[Import to Gateway Calculator?]]="Yes",IFERROR(Table1[[#This Row],[Days of Storage 1]],""),0)</f>
        <v>#VALUE!</v>
      </c>
    </row>
    <row r="3529" spans="1:16" x14ac:dyDescent="0.25">
      <c r="A3529" s="5" t="e">
        <f t="shared" si="335"/>
        <v>#VALUE!</v>
      </c>
      <c r="B3529" s="6" t="str">
        <f>IFERROR(IF(Table1[[#This Row],[Multi-lens? 1]]="No", 1, IF(Table1[[#This Row],[Multi-lens? 1]]="Dual", 2, IF(Table1[[#This Row],[Multi-lens? 1]]="Quad", 4, ""))),"")</f>
        <v/>
      </c>
      <c r="C3529" s="6" t="e">
        <f t="shared" si="336"/>
        <v>#VALUE!</v>
      </c>
      <c r="D3529" s="6" t="e">
        <f t="shared" si="337"/>
        <v>#VALUE!</v>
      </c>
      <c r="E3529" s="6" t="e">
        <f t="shared" si="338"/>
        <v>#VALUE!</v>
      </c>
      <c r="F3529" s="6" t="e">
        <f t="shared" si="339"/>
        <v>#VALUE!</v>
      </c>
      <c r="H3529" s="6" t="str">
        <f>IFERROR(IF(Table1[[#This Row],[Multi-lens? 1]]="No", 1, IF(Table1[[#This Row],[Multi-lens? 1]]="Dual", 2, IF(Table1[[#This Row],[Multi-lens? 1]]="Quad", 4, ""))),"")</f>
        <v/>
      </c>
      <c r="I3529" s="9" t="str">
        <f>IFERROR(Table1[[#This Row],[Name]],"")</f>
        <v/>
      </c>
      <c r="K3529" s="3" t="str">
        <f t="shared" si="334"/>
        <v/>
      </c>
      <c r="M3529" s="4" t="e">
        <f>IF(Table1[[#This Row],[Import to Gateway Calculator?]]="Yes",IFERROR(Table1[[#This Row],[Streaming Resolution '[MP']]],""),0)</f>
        <v>#VALUE!</v>
      </c>
      <c r="N3529" s="4" t="e">
        <f>IF(Table1[[#This Row],[Import to Gateway Calculator?]]="Yes",IFERROR(Table1[[#This Row],[Recording Resolution '[MP']]],""),0)</f>
        <v>#VALUE!</v>
      </c>
      <c r="O3529" s="4" t="e">
        <f>IF(Table1[[#This Row],[Import to Gateway Calculator?]]="Yes",IFERROR(Table1[[#This Row],[Frame Rate '[FPS'] 1]],""),0)</f>
        <v>#VALUE!</v>
      </c>
      <c r="P3529" s="4" t="e">
        <f>IF(Table1[[#This Row],[Import to Gateway Calculator?]]="Yes",IFERROR(Table1[[#This Row],[Days of Storage 1]],""),0)</f>
        <v>#VALUE!</v>
      </c>
    </row>
    <row r="3530" spans="1:16" x14ac:dyDescent="0.25">
      <c r="A3530" s="5" t="e">
        <f t="shared" si="335"/>
        <v>#VALUE!</v>
      </c>
      <c r="B3530" s="6" t="str">
        <f>IFERROR(IF(Table1[[#This Row],[Multi-lens? 1]]="No", 1, IF(Table1[[#This Row],[Multi-lens? 1]]="Dual", 2, IF(Table1[[#This Row],[Multi-lens? 1]]="Quad", 4, ""))),"")</f>
        <v/>
      </c>
      <c r="C3530" s="6" t="e">
        <f t="shared" si="336"/>
        <v>#VALUE!</v>
      </c>
      <c r="D3530" s="6" t="e">
        <f t="shared" si="337"/>
        <v>#VALUE!</v>
      </c>
      <c r="E3530" s="6" t="e">
        <f t="shared" si="338"/>
        <v>#VALUE!</v>
      </c>
      <c r="F3530" s="6" t="e">
        <f t="shared" si="339"/>
        <v>#VALUE!</v>
      </c>
      <c r="H3530" s="6" t="str">
        <f>IFERROR(IF(Table1[[#This Row],[Multi-lens? 1]]="No", 1, IF(Table1[[#This Row],[Multi-lens? 1]]="Dual", 2, IF(Table1[[#This Row],[Multi-lens? 1]]="Quad", 4, ""))),"")</f>
        <v/>
      </c>
      <c r="I3530" s="9" t="str">
        <f>IFERROR(Table1[[#This Row],[Name]],"")</f>
        <v/>
      </c>
      <c r="K3530" s="3" t="str">
        <f t="shared" si="334"/>
        <v/>
      </c>
      <c r="M3530" s="4" t="e">
        <f>IF(Table1[[#This Row],[Import to Gateway Calculator?]]="Yes",IFERROR(Table1[[#This Row],[Streaming Resolution '[MP']]],""),0)</f>
        <v>#VALUE!</v>
      </c>
      <c r="N3530" s="4" t="e">
        <f>IF(Table1[[#This Row],[Import to Gateway Calculator?]]="Yes",IFERROR(Table1[[#This Row],[Recording Resolution '[MP']]],""),0)</f>
        <v>#VALUE!</v>
      </c>
      <c r="O3530" s="4" t="e">
        <f>IF(Table1[[#This Row],[Import to Gateway Calculator?]]="Yes",IFERROR(Table1[[#This Row],[Frame Rate '[FPS'] 1]],""),0)</f>
        <v>#VALUE!</v>
      </c>
      <c r="P3530" s="4" t="e">
        <f>IF(Table1[[#This Row],[Import to Gateway Calculator?]]="Yes",IFERROR(Table1[[#This Row],[Days of Storage 1]],""),0)</f>
        <v>#VALUE!</v>
      </c>
    </row>
    <row r="3531" spans="1:16" x14ac:dyDescent="0.25">
      <c r="A3531" s="5" t="e">
        <f t="shared" si="335"/>
        <v>#VALUE!</v>
      </c>
      <c r="B3531" s="6" t="str">
        <f>IFERROR(IF(Table1[[#This Row],[Multi-lens? 1]]="No", 1, IF(Table1[[#This Row],[Multi-lens? 1]]="Dual", 2, IF(Table1[[#This Row],[Multi-lens? 1]]="Quad", 4, ""))),"")</f>
        <v/>
      </c>
      <c r="C3531" s="6" t="e">
        <f t="shared" si="336"/>
        <v>#VALUE!</v>
      </c>
      <c r="D3531" s="6" t="e">
        <f t="shared" si="337"/>
        <v>#VALUE!</v>
      </c>
      <c r="E3531" s="6" t="e">
        <f t="shared" si="338"/>
        <v>#VALUE!</v>
      </c>
      <c r="F3531" s="6" t="e">
        <f t="shared" si="339"/>
        <v>#VALUE!</v>
      </c>
      <c r="H3531" s="6" t="str">
        <f>IFERROR(IF(Table1[[#This Row],[Multi-lens? 1]]="No", 1, IF(Table1[[#This Row],[Multi-lens? 1]]="Dual", 2, IF(Table1[[#This Row],[Multi-lens? 1]]="Quad", 4, ""))),"")</f>
        <v/>
      </c>
      <c r="I3531" s="9" t="str">
        <f>IFERROR(Table1[[#This Row],[Name]],"")</f>
        <v/>
      </c>
      <c r="K3531" s="3" t="str">
        <f t="shared" si="334"/>
        <v/>
      </c>
      <c r="M3531" s="4" t="e">
        <f>IF(Table1[[#This Row],[Import to Gateway Calculator?]]="Yes",IFERROR(Table1[[#This Row],[Streaming Resolution '[MP']]],""),0)</f>
        <v>#VALUE!</v>
      </c>
      <c r="N3531" s="4" t="e">
        <f>IF(Table1[[#This Row],[Import to Gateway Calculator?]]="Yes",IFERROR(Table1[[#This Row],[Recording Resolution '[MP']]],""),0)</f>
        <v>#VALUE!</v>
      </c>
      <c r="O3531" s="4" t="e">
        <f>IF(Table1[[#This Row],[Import to Gateway Calculator?]]="Yes",IFERROR(Table1[[#This Row],[Frame Rate '[FPS'] 1]],""),0)</f>
        <v>#VALUE!</v>
      </c>
      <c r="P3531" s="4" t="e">
        <f>IF(Table1[[#This Row],[Import to Gateway Calculator?]]="Yes",IFERROR(Table1[[#This Row],[Days of Storage 1]],""),0)</f>
        <v>#VALUE!</v>
      </c>
    </row>
    <row r="3532" spans="1:16" x14ac:dyDescent="0.25">
      <c r="A3532" s="5" t="e">
        <f t="shared" si="335"/>
        <v>#VALUE!</v>
      </c>
      <c r="B3532" s="6" t="str">
        <f>IFERROR(IF(Table1[[#This Row],[Multi-lens? 1]]="No", 1, IF(Table1[[#This Row],[Multi-lens? 1]]="Dual", 2, IF(Table1[[#This Row],[Multi-lens? 1]]="Quad", 4, ""))),"")</f>
        <v/>
      </c>
      <c r="C3532" s="6" t="e">
        <f t="shared" si="336"/>
        <v>#VALUE!</v>
      </c>
      <c r="D3532" s="6" t="e">
        <f t="shared" si="337"/>
        <v>#VALUE!</v>
      </c>
      <c r="E3532" s="6" t="e">
        <f t="shared" si="338"/>
        <v>#VALUE!</v>
      </c>
      <c r="F3532" s="6" t="e">
        <f t="shared" si="339"/>
        <v>#VALUE!</v>
      </c>
      <c r="H3532" s="6" t="str">
        <f>IFERROR(IF(Table1[[#This Row],[Multi-lens? 1]]="No", 1, IF(Table1[[#This Row],[Multi-lens? 1]]="Dual", 2, IF(Table1[[#This Row],[Multi-lens? 1]]="Quad", 4, ""))),"")</f>
        <v/>
      </c>
      <c r="I3532" s="9" t="str">
        <f>IFERROR(Table1[[#This Row],[Name]],"")</f>
        <v/>
      </c>
      <c r="K3532" s="3" t="str">
        <f t="shared" si="334"/>
        <v/>
      </c>
      <c r="M3532" s="4" t="e">
        <f>IF(Table1[[#This Row],[Import to Gateway Calculator?]]="Yes",IFERROR(Table1[[#This Row],[Streaming Resolution '[MP']]],""),0)</f>
        <v>#VALUE!</v>
      </c>
      <c r="N3532" s="4" t="e">
        <f>IF(Table1[[#This Row],[Import to Gateway Calculator?]]="Yes",IFERROR(Table1[[#This Row],[Recording Resolution '[MP']]],""),0)</f>
        <v>#VALUE!</v>
      </c>
      <c r="O3532" s="4" t="e">
        <f>IF(Table1[[#This Row],[Import to Gateway Calculator?]]="Yes",IFERROR(Table1[[#This Row],[Frame Rate '[FPS'] 1]],""),0)</f>
        <v>#VALUE!</v>
      </c>
      <c r="P3532" s="4" t="e">
        <f>IF(Table1[[#This Row],[Import to Gateway Calculator?]]="Yes",IFERROR(Table1[[#This Row],[Days of Storage 1]],""),0)</f>
        <v>#VALUE!</v>
      </c>
    </row>
    <row r="3533" spans="1:16" x14ac:dyDescent="0.25">
      <c r="A3533" s="5" t="e">
        <f t="shared" si="335"/>
        <v>#VALUE!</v>
      </c>
      <c r="B3533" s="6" t="str">
        <f>IFERROR(IF(Table1[[#This Row],[Multi-lens? 1]]="No", 1, IF(Table1[[#This Row],[Multi-lens? 1]]="Dual", 2, IF(Table1[[#This Row],[Multi-lens? 1]]="Quad", 4, ""))),"")</f>
        <v/>
      </c>
      <c r="C3533" s="6" t="e">
        <f t="shared" si="336"/>
        <v>#VALUE!</v>
      </c>
      <c r="D3533" s="6" t="e">
        <f t="shared" si="337"/>
        <v>#VALUE!</v>
      </c>
      <c r="E3533" s="6" t="e">
        <f t="shared" si="338"/>
        <v>#VALUE!</v>
      </c>
      <c r="F3533" s="6" t="e">
        <f t="shared" si="339"/>
        <v>#VALUE!</v>
      </c>
      <c r="H3533" s="6" t="str">
        <f>IFERROR(IF(Table1[[#This Row],[Multi-lens? 1]]="No", 1, IF(Table1[[#This Row],[Multi-lens? 1]]="Dual", 2, IF(Table1[[#This Row],[Multi-lens? 1]]="Quad", 4, ""))),"")</f>
        <v/>
      </c>
      <c r="I3533" s="9" t="str">
        <f>IFERROR(Table1[[#This Row],[Name]],"")</f>
        <v/>
      </c>
      <c r="K3533" s="3" t="str">
        <f t="shared" si="334"/>
        <v/>
      </c>
      <c r="M3533" s="4" t="e">
        <f>IF(Table1[[#This Row],[Import to Gateway Calculator?]]="Yes",IFERROR(Table1[[#This Row],[Streaming Resolution '[MP']]],""),0)</f>
        <v>#VALUE!</v>
      </c>
      <c r="N3533" s="4" t="e">
        <f>IF(Table1[[#This Row],[Import to Gateway Calculator?]]="Yes",IFERROR(Table1[[#This Row],[Recording Resolution '[MP']]],""),0)</f>
        <v>#VALUE!</v>
      </c>
      <c r="O3533" s="4" t="e">
        <f>IF(Table1[[#This Row],[Import to Gateway Calculator?]]="Yes",IFERROR(Table1[[#This Row],[Frame Rate '[FPS'] 1]],""),0)</f>
        <v>#VALUE!</v>
      </c>
      <c r="P3533" s="4" t="e">
        <f>IF(Table1[[#This Row],[Import to Gateway Calculator?]]="Yes",IFERROR(Table1[[#This Row],[Days of Storage 1]],""),0)</f>
        <v>#VALUE!</v>
      </c>
    </row>
    <row r="3534" spans="1:16" x14ac:dyDescent="0.25">
      <c r="A3534" s="5" t="e">
        <f t="shared" si="335"/>
        <v>#VALUE!</v>
      </c>
      <c r="B3534" s="6" t="str">
        <f>IFERROR(IF(Table1[[#This Row],[Multi-lens? 1]]="No", 1, IF(Table1[[#This Row],[Multi-lens? 1]]="Dual", 2, IF(Table1[[#This Row],[Multi-lens? 1]]="Quad", 4, ""))),"")</f>
        <v/>
      </c>
      <c r="C3534" s="6" t="e">
        <f t="shared" si="336"/>
        <v>#VALUE!</v>
      </c>
      <c r="D3534" s="6" t="e">
        <f t="shared" si="337"/>
        <v>#VALUE!</v>
      </c>
      <c r="E3534" s="6" t="e">
        <f t="shared" si="338"/>
        <v>#VALUE!</v>
      </c>
      <c r="F3534" s="6" t="e">
        <f t="shared" si="339"/>
        <v>#VALUE!</v>
      </c>
      <c r="H3534" s="6" t="str">
        <f>IFERROR(IF(Table1[[#This Row],[Multi-lens? 1]]="No", 1, IF(Table1[[#This Row],[Multi-lens? 1]]="Dual", 2, IF(Table1[[#This Row],[Multi-lens? 1]]="Quad", 4, ""))),"")</f>
        <v/>
      </c>
      <c r="I3534" s="9" t="str">
        <f>IFERROR(Table1[[#This Row],[Name]],"")</f>
        <v/>
      </c>
      <c r="K3534" s="3" t="str">
        <f t="shared" si="334"/>
        <v/>
      </c>
      <c r="M3534" s="4" t="e">
        <f>IF(Table1[[#This Row],[Import to Gateway Calculator?]]="Yes",IFERROR(Table1[[#This Row],[Streaming Resolution '[MP']]],""),0)</f>
        <v>#VALUE!</v>
      </c>
      <c r="N3534" s="4" t="e">
        <f>IF(Table1[[#This Row],[Import to Gateway Calculator?]]="Yes",IFERROR(Table1[[#This Row],[Recording Resolution '[MP']]],""),0)</f>
        <v>#VALUE!</v>
      </c>
      <c r="O3534" s="4" t="e">
        <f>IF(Table1[[#This Row],[Import to Gateway Calculator?]]="Yes",IFERROR(Table1[[#This Row],[Frame Rate '[FPS'] 1]],""),0)</f>
        <v>#VALUE!</v>
      </c>
      <c r="P3534" s="4" t="e">
        <f>IF(Table1[[#This Row],[Import to Gateway Calculator?]]="Yes",IFERROR(Table1[[#This Row],[Days of Storage 1]],""),0)</f>
        <v>#VALUE!</v>
      </c>
    </row>
    <row r="3535" spans="1:16" x14ac:dyDescent="0.25">
      <c r="A3535" s="5" t="e">
        <f t="shared" si="335"/>
        <v>#VALUE!</v>
      </c>
      <c r="B3535" s="6" t="str">
        <f>IFERROR(IF(Table1[[#This Row],[Multi-lens? 1]]="No", 1, IF(Table1[[#This Row],[Multi-lens? 1]]="Dual", 2, IF(Table1[[#This Row],[Multi-lens? 1]]="Quad", 4, ""))),"")</f>
        <v/>
      </c>
      <c r="C3535" s="6" t="e">
        <f t="shared" si="336"/>
        <v>#VALUE!</v>
      </c>
      <c r="D3535" s="6" t="e">
        <f t="shared" si="337"/>
        <v>#VALUE!</v>
      </c>
      <c r="E3535" s="6" t="e">
        <f t="shared" si="338"/>
        <v>#VALUE!</v>
      </c>
      <c r="F3535" s="6" t="e">
        <f t="shared" si="339"/>
        <v>#VALUE!</v>
      </c>
      <c r="H3535" s="6" t="str">
        <f>IFERROR(IF(Table1[[#This Row],[Multi-lens? 1]]="No", 1, IF(Table1[[#This Row],[Multi-lens? 1]]="Dual", 2, IF(Table1[[#This Row],[Multi-lens? 1]]="Quad", 4, ""))),"")</f>
        <v/>
      </c>
      <c r="I3535" s="9" t="str">
        <f>IFERROR(Table1[[#This Row],[Name]],"")</f>
        <v/>
      </c>
      <c r="K3535" s="3" t="str">
        <f t="shared" si="334"/>
        <v/>
      </c>
      <c r="M3535" s="4" t="e">
        <f>IF(Table1[[#This Row],[Import to Gateway Calculator?]]="Yes",IFERROR(Table1[[#This Row],[Streaming Resolution '[MP']]],""),0)</f>
        <v>#VALUE!</v>
      </c>
      <c r="N3535" s="4" t="e">
        <f>IF(Table1[[#This Row],[Import to Gateway Calculator?]]="Yes",IFERROR(Table1[[#This Row],[Recording Resolution '[MP']]],""),0)</f>
        <v>#VALUE!</v>
      </c>
      <c r="O3535" s="4" t="e">
        <f>IF(Table1[[#This Row],[Import to Gateway Calculator?]]="Yes",IFERROR(Table1[[#This Row],[Frame Rate '[FPS'] 1]],""),0)</f>
        <v>#VALUE!</v>
      </c>
      <c r="P3535" s="4" t="e">
        <f>IF(Table1[[#This Row],[Import to Gateway Calculator?]]="Yes",IFERROR(Table1[[#This Row],[Days of Storage 1]],""),0)</f>
        <v>#VALUE!</v>
      </c>
    </row>
    <row r="3536" spans="1:16" x14ac:dyDescent="0.25">
      <c r="A3536" s="5" t="e">
        <f t="shared" si="335"/>
        <v>#VALUE!</v>
      </c>
      <c r="B3536" s="6" t="str">
        <f>IFERROR(IF(Table1[[#This Row],[Multi-lens? 1]]="No", 1, IF(Table1[[#This Row],[Multi-lens? 1]]="Dual", 2, IF(Table1[[#This Row],[Multi-lens? 1]]="Quad", 4, ""))),"")</f>
        <v/>
      </c>
      <c r="C3536" s="6" t="e">
        <f t="shared" si="336"/>
        <v>#VALUE!</v>
      </c>
      <c r="D3536" s="6" t="e">
        <f t="shared" si="337"/>
        <v>#VALUE!</v>
      </c>
      <c r="E3536" s="6" t="e">
        <f t="shared" si="338"/>
        <v>#VALUE!</v>
      </c>
      <c r="F3536" s="6" t="e">
        <f t="shared" si="339"/>
        <v>#VALUE!</v>
      </c>
      <c r="H3536" s="6" t="str">
        <f>IFERROR(IF(Table1[[#This Row],[Multi-lens? 1]]="No", 1, IF(Table1[[#This Row],[Multi-lens? 1]]="Dual", 2, IF(Table1[[#This Row],[Multi-lens? 1]]="Quad", 4, ""))),"")</f>
        <v/>
      </c>
      <c r="I3536" s="9" t="str">
        <f>IFERROR(Table1[[#This Row],[Name]],"")</f>
        <v/>
      </c>
      <c r="K3536" s="3" t="str">
        <f t="shared" si="334"/>
        <v/>
      </c>
      <c r="M3536" s="4" t="e">
        <f>IF(Table1[[#This Row],[Import to Gateway Calculator?]]="Yes",IFERROR(Table1[[#This Row],[Streaming Resolution '[MP']]],""),0)</f>
        <v>#VALUE!</v>
      </c>
      <c r="N3536" s="4" t="e">
        <f>IF(Table1[[#This Row],[Import to Gateway Calculator?]]="Yes",IFERROR(Table1[[#This Row],[Recording Resolution '[MP']]],""),0)</f>
        <v>#VALUE!</v>
      </c>
      <c r="O3536" s="4" t="e">
        <f>IF(Table1[[#This Row],[Import to Gateway Calculator?]]="Yes",IFERROR(Table1[[#This Row],[Frame Rate '[FPS'] 1]],""),0)</f>
        <v>#VALUE!</v>
      </c>
      <c r="P3536" s="4" t="e">
        <f>IF(Table1[[#This Row],[Import to Gateway Calculator?]]="Yes",IFERROR(Table1[[#This Row],[Days of Storage 1]],""),0)</f>
        <v>#VALUE!</v>
      </c>
    </row>
    <row r="3537" spans="1:16" x14ac:dyDescent="0.25">
      <c r="A3537" s="5" t="e">
        <f t="shared" si="335"/>
        <v>#VALUE!</v>
      </c>
      <c r="B3537" s="6" t="str">
        <f>IFERROR(IF(Table1[[#This Row],[Multi-lens? 1]]="No", 1, IF(Table1[[#This Row],[Multi-lens? 1]]="Dual", 2, IF(Table1[[#This Row],[Multi-lens? 1]]="Quad", 4, ""))),"")</f>
        <v/>
      </c>
      <c r="C3537" s="6" t="e">
        <f t="shared" si="336"/>
        <v>#VALUE!</v>
      </c>
      <c r="D3537" s="6" t="e">
        <f t="shared" si="337"/>
        <v>#VALUE!</v>
      </c>
      <c r="E3537" s="6" t="e">
        <f t="shared" si="338"/>
        <v>#VALUE!</v>
      </c>
      <c r="F3537" s="6" t="e">
        <f t="shared" si="339"/>
        <v>#VALUE!</v>
      </c>
      <c r="H3537" s="6" t="str">
        <f>IFERROR(IF(Table1[[#This Row],[Multi-lens? 1]]="No", 1, IF(Table1[[#This Row],[Multi-lens? 1]]="Dual", 2, IF(Table1[[#This Row],[Multi-lens? 1]]="Quad", 4, ""))),"")</f>
        <v/>
      </c>
      <c r="I3537" s="9" t="str">
        <f>IFERROR(Table1[[#This Row],[Name]],"")</f>
        <v/>
      </c>
      <c r="K3537" s="3" t="str">
        <f t="shared" si="334"/>
        <v/>
      </c>
      <c r="M3537" s="4" t="e">
        <f>IF(Table1[[#This Row],[Import to Gateway Calculator?]]="Yes",IFERROR(Table1[[#This Row],[Streaming Resolution '[MP']]],""),0)</f>
        <v>#VALUE!</v>
      </c>
      <c r="N3537" s="4" t="e">
        <f>IF(Table1[[#This Row],[Import to Gateway Calculator?]]="Yes",IFERROR(Table1[[#This Row],[Recording Resolution '[MP']]],""),0)</f>
        <v>#VALUE!</v>
      </c>
      <c r="O3537" s="4" t="e">
        <f>IF(Table1[[#This Row],[Import to Gateway Calculator?]]="Yes",IFERROR(Table1[[#This Row],[Frame Rate '[FPS'] 1]],""),0)</f>
        <v>#VALUE!</v>
      </c>
      <c r="P3537" s="4" t="e">
        <f>IF(Table1[[#This Row],[Import to Gateway Calculator?]]="Yes",IFERROR(Table1[[#This Row],[Days of Storage 1]],""),0)</f>
        <v>#VALUE!</v>
      </c>
    </row>
    <row r="3538" spans="1:16" x14ac:dyDescent="0.25">
      <c r="A3538" s="5" t="e">
        <f t="shared" si="335"/>
        <v>#VALUE!</v>
      </c>
      <c r="B3538" s="6" t="str">
        <f>IFERROR(IF(Table1[[#This Row],[Multi-lens? 1]]="No", 1, IF(Table1[[#This Row],[Multi-lens? 1]]="Dual", 2, IF(Table1[[#This Row],[Multi-lens? 1]]="Quad", 4, ""))),"")</f>
        <v/>
      </c>
      <c r="C3538" s="6" t="e">
        <f t="shared" si="336"/>
        <v>#VALUE!</v>
      </c>
      <c r="D3538" s="6" t="e">
        <f t="shared" si="337"/>
        <v>#VALUE!</v>
      </c>
      <c r="E3538" s="6" t="e">
        <f t="shared" si="338"/>
        <v>#VALUE!</v>
      </c>
      <c r="F3538" s="6" t="e">
        <f t="shared" si="339"/>
        <v>#VALUE!</v>
      </c>
      <c r="H3538" s="6" t="str">
        <f>IFERROR(IF(Table1[[#This Row],[Multi-lens? 1]]="No", 1, IF(Table1[[#This Row],[Multi-lens? 1]]="Dual", 2, IF(Table1[[#This Row],[Multi-lens? 1]]="Quad", 4, ""))),"")</f>
        <v/>
      </c>
      <c r="I3538" s="9" t="str">
        <f>IFERROR(Table1[[#This Row],[Name]],"")</f>
        <v/>
      </c>
      <c r="K3538" s="3" t="str">
        <f t="shared" si="334"/>
        <v/>
      </c>
      <c r="M3538" s="4" t="e">
        <f>IF(Table1[[#This Row],[Import to Gateway Calculator?]]="Yes",IFERROR(Table1[[#This Row],[Streaming Resolution '[MP']]],""),0)</f>
        <v>#VALUE!</v>
      </c>
      <c r="N3538" s="4" t="e">
        <f>IF(Table1[[#This Row],[Import to Gateway Calculator?]]="Yes",IFERROR(Table1[[#This Row],[Recording Resolution '[MP']]],""),0)</f>
        <v>#VALUE!</v>
      </c>
      <c r="O3538" s="4" t="e">
        <f>IF(Table1[[#This Row],[Import to Gateway Calculator?]]="Yes",IFERROR(Table1[[#This Row],[Frame Rate '[FPS'] 1]],""),0)</f>
        <v>#VALUE!</v>
      </c>
      <c r="P3538" s="4" t="e">
        <f>IF(Table1[[#This Row],[Import to Gateway Calculator?]]="Yes",IFERROR(Table1[[#This Row],[Days of Storage 1]],""),0)</f>
        <v>#VALUE!</v>
      </c>
    </row>
    <row r="3539" spans="1:16" x14ac:dyDescent="0.25">
      <c r="A3539" s="5" t="e">
        <f t="shared" si="335"/>
        <v>#VALUE!</v>
      </c>
      <c r="B3539" s="6" t="str">
        <f>IFERROR(IF(Table1[[#This Row],[Multi-lens? 1]]="No", 1, IF(Table1[[#This Row],[Multi-lens? 1]]="Dual", 2, IF(Table1[[#This Row],[Multi-lens? 1]]="Quad", 4, ""))),"")</f>
        <v/>
      </c>
      <c r="C3539" s="6" t="e">
        <f t="shared" si="336"/>
        <v>#VALUE!</v>
      </c>
      <c r="D3539" s="6" t="e">
        <f t="shared" si="337"/>
        <v>#VALUE!</v>
      </c>
      <c r="E3539" s="6" t="e">
        <f t="shared" si="338"/>
        <v>#VALUE!</v>
      </c>
      <c r="F3539" s="6" t="e">
        <f t="shared" si="339"/>
        <v>#VALUE!</v>
      </c>
      <c r="H3539" s="6" t="str">
        <f>IFERROR(IF(Table1[[#This Row],[Multi-lens? 1]]="No", 1, IF(Table1[[#This Row],[Multi-lens? 1]]="Dual", 2, IF(Table1[[#This Row],[Multi-lens? 1]]="Quad", 4, ""))),"")</f>
        <v/>
      </c>
      <c r="I3539" s="9" t="str">
        <f>IFERROR(Table1[[#This Row],[Name]],"")</f>
        <v/>
      </c>
      <c r="K3539" s="3" t="str">
        <f t="shared" si="334"/>
        <v/>
      </c>
      <c r="M3539" s="4" t="e">
        <f>IF(Table1[[#This Row],[Import to Gateway Calculator?]]="Yes",IFERROR(Table1[[#This Row],[Streaming Resolution '[MP']]],""),0)</f>
        <v>#VALUE!</v>
      </c>
      <c r="N3539" s="4" t="e">
        <f>IF(Table1[[#This Row],[Import to Gateway Calculator?]]="Yes",IFERROR(Table1[[#This Row],[Recording Resolution '[MP']]],""),0)</f>
        <v>#VALUE!</v>
      </c>
      <c r="O3539" s="4" t="e">
        <f>IF(Table1[[#This Row],[Import to Gateway Calculator?]]="Yes",IFERROR(Table1[[#This Row],[Frame Rate '[FPS'] 1]],""),0)</f>
        <v>#VALUE!</v>
      </c>
      <c r="P3539" s="4" t="e">
        <f>IF(Table1[[#This Row],[Import to Gateway Calculator?]]="Yes",IFERROR(Table1[[#This Row],[Days of Storage 1]],""),0)</f>
        <v>#VALUE!</v>
      </c>
    </row>
    <row r="3540" spans="1:16" x14ac:dyDescent="0.25">
      <c r="A3540" s="5" t="e">
        <f t="shared" si="335"/>
        <v>#VALUE!</v>
      </c>
      <c r="B3540" s="6" t="str">
        <f>IFERROR(IF(Table1[[#This Row],[Multi-lens? 1]]="No", 1, IF(Table1[[#This Row],[Multi-lens? 1]]="Dual", 2, IF(Table1[[#This Row],[Multi-lens? 1]]="Quad", 4, ""))),"")</f>
        <v/>
      </c>
      <c r="C3540" s="6" t="e">
        <f t="shared" si="336"/>
        <v>#VALUE!</v>
      </c>
      <c r="D3540" s="6" t="e">
        <f t="shared" si="337"/>
        <v>#VALUE!</v>
      </c>
      <c r="E3540" s="6" t="e">
        <f t="shared" si="338"/>
        <v>#VALUE!</v>
      </c>
      <c r="F3540" s="6" t="e">
        <f t="shared" si="339"/>
        <v>#VALUE!</v>
      </c>
      <c r="H3540" s="6" t="str">
        <f>IFERROR(IF(Table1[[#This Row],[Multi-lens? 1]]="No", 1, IF(Table1[[#This Row],[Multi-lens? 1]]="Dual", 2, IF(Table1[[#This Row],[Multi-lens? 1]]="Quad", 4, ""))),"")</f>
        <v/>
      </c>
      <c r="I3540" s="9" t="str">
        <f>IFERROR(Table1[[#This Row],[Name]],"")</f>
        <v/>
      </c>
      <c r="K3540" s="3" t="str">
        <f t="shared" si="334"/>
        <v/>
      </c>
      <c r="M3540" s="4" t="e">
        <f>IF(Table1[[#This Row],[Import to Gateway Calculator?]]="Yes",IFERROR(Table1[[#This Row],[Streaming Resolution '[MP']]],""),0)</f>
        <v>#VALUE!</v>
      </c>
      <c r="N3540" s="4" t="e">
        <f>IF(Table1[[#This Row],[Import to Gateway Calculator?]]="Yes",IFERROR(Table1[[#This Row],[Recording Resolution '[MP']]],""),0)</f>
        <v>#VALUE!</v>
      </c>
      <c r="O3540" s="4" t="e">
        <f>IF(Table1[[#This Row],[Import to Gateway Calculator?]]="Yes",IFERROR(Table1[[#This Row],[Frame Rate '[FPS'] 1]],""),0)</f>
        <v>#VALUE!</v>
      </c>
      <c r="P3540" s="4" t="e">
        <f>IF(Table1[[#This Row],[Import to Gateway Calculator?]]="Yes",IFERROR(Table1[[#This Row],[Days of Storage 1]],""),0)</f>
        <v>#VALUE!</v>
      </c>
    </row>
    <row r="3541" spans="1:16" x14ac:dyDescent="0.25">
      <c r="A3541" s="5" t="e">
        <f t="shared" si="335"/>
        <v>#VALUE!</v>
      </c>
      <c r="B3541" s="6" t="str">
        <f>IFERROR(IF(Table1[[#This Row],[Multi-lens? 1]]="No", 1, IF(Table1[[#This Row],[Multi-lens? 1]]="Dual", 2, IF(Table1[[#This Row],[Multi-lens? 1]]="Quad", 4, ""))),"")</f>
        <v/>
      </c>
      <c r="C3541" s="6" t="e">
        <f t="shared" si="336"/>
        <v>#VALUE!</v>
      </c>
      <c r="D3541" s="6" t="e">
        <f t="shared" si="337"/>
        <v>#VALUE!</v>
      </c>
      <c r="E3541" s="6" t="e">
        <f t="shared" si="338"/>
        <v>#VALUE!</v>
      </c>
      <c r="F3541" s="6" t="e">
        <f t="shared" si="339"/>
        <v>#VALUE!</v>
      </c>
      <c r="H3541" s="6" t="str">
        <f>IFERROR(IF(Table1[[#This Row],[Multi-lens? 1]]="No", 1, IF(Table1[[#This Row],[Multi-lens? 1]]="Dual", 2, IF(Table1[[#This Row],[Multi-lens? 1]]="Quad", 4, ""))),"")</f>
        <v/>
      </c>
      <c r="I3541" s="9" t="str">
        <f>IFERROR(Table1[[#This Row],[Name]],"")</f>
        <v/>
      </c>
      <c r="K3541" s="3" t="str">
        <f t="shared" si="334"/>
        <v/>
      </c>
      <c r="M3541" s="4" t="e">
        <f>IF(Table1[[#This Row],[Import to Gateway Calculator?]]="Yes",IFERROR(Table1[[#This Row],[Streaming Resolution '[MP']]],""),0)</f>
        <v>#VALUE!</v>
      </c>
      <c r="N3541" s="4" t="e">
        <f>IF(Table1[[#This Row],[Import to Gateway Calculator?]]="Yes",IFERROR(Table1[[#This Row],[Recording Resolution '[MP']]],""),0)</f>
        <v>#VALUE!</v>
      </c>
      <c r="O3541" s="4" t="e">
        <f>IF(Table1[[#This Row],[Import to Gateway Calculator?]]="Yes",IFERROR(Table1[[#This Row],[Frame Rate '[FPS'] 1]],""),0)</f>
        <v>#VALUE!</v>
      </c>
      <c r="P3541" s="4" t="e">
        <f>IF(Table1[[#This Row],[Import to Gateway Calculator?]]="Yes",IFERROR(Table1[[#This Row],[Days of Storage 1]],""),0)</f>
        <v>#VALUE!</v>
      </c>
    </row>
    <row r="3542" spans="1:16" x14ac:dyDescent="0.25">
      <c r="A3542" s="5" t="e">
        <f t="shared" si="335"/>
        <v>#VALUE!</v>
      </c>
      <c r="B3542" s="6" t="str">
        <f>IFERROR(IF(Table1[[#This Row],[Multi-lens? 1]]="No", 1, IF(Table1[[#This Row],[Multi-lens? 1]]="Dual", 2, IF(Table1[[#This Row],[Multi-lens? 1]]="Quad", 4, ""))),"")</f>
        <v/>
      </c>
      <c r="C3542" s="6" t="e">
        <f t="shared" si="336"/>
        <v>#VALUE!</v>
      </c>
      <c r="D3542" s="6" t="e">
        <f t="shared" si="337"/>
        <v>#VALUE!</v>
      </c>
      <c r="E3542" s="6" t="e">
        <f t="shared" si="338"/>
        <v>#VALUE!</v>
      </c>
      <c r="F3542" s="6" t="e">
        <f t="shared" si="339"/>
        <v>#VALUE!</v>
      </c>
      <c r="H3542" s="6" t="str">
        <f>IFERROR(IF(Table1[[#This Row],[Multi-lens? 1]]="No", 1, IF(Table1[[#This Row],[Multi-lens? 1]]="Dual", 2, IF(Table1[[#This Row],[Multi-lens? 1]]="Quad", 4, ""))),"")</f>
        <v/>
      </c>
      <c r="I3542" s="9" t="str">
        <f>IFERROR(Table1[[#This Row],[Name]],"")</f>
        <v/>
      </c>
      <c r="K3542" s="3" t="str">
        <f t="shared" si="334"/>
        <v/>
      </c>
      <c r="M3542" s="4" t="e">
        <f>IF(Table1[[#This Row],[Import to Gateway Calculator?]]="Yes",IFERROR(Table1[[#This Row],[Streaming Resolution '[MP']]],""),0)</f>
        <v>#VALUE!</v>
      </c>
      <c r="N3542" s="4" t="e">
        <f>IF(Table1[[#This Row],[Import to Gateway Calculator?]]="Yes",IFERROR(Table1[[#This Row],[Recording Resolution '[MP']]],""),0)</f>
        <v>#VALUE!</v>
      </c>
      <c r="O3542" s="4" t="e">
        <f>IF(Table1[[#This Row],[Import to Gateway Calculator?]]="Yes",IFERROR(Table1[[#This Row],[Frame Rate '[FPS'] 1]],""),0)</f>
        <v>#VALUE!</v>
      </c>
      <c r="P3542" s="4" t="e">
        <f>IF(Table1[[#This Row],[Import to Gateway Calculator?]]="Yes",IFERROR(Table1[[#This Row],[Days of Storage 1]],""),0)</f>
        <v>#VALUE!</v>
      </c>
    </row>
    <row r="3543" spans="1:16" x14ac:dyDescent="0.25">
      <c r="A3543" s="5" t="e">
        <f t="shared" si="335"/>
        <v>#VALUE!</v>
      </c>
      <c r="B3543" s="6" t="str">
        <f>IFERROR(IF(Table1[[#This Row],[Multi-lens? 1]]="No", 1, IF(Table1[[#This Row],[Multi-lens? 1]]="Dual", 2, IF(Table1[[#This Row],[Multi-lens? 1]]="Quad", 4, ""))),"")</f>
        <v/>
      </c>
      <c r="C3543" s="6" t="e">
        <f t="shared" si="336"/>
        <v>#VALUE!</v>
      </c>
      <c r="D3543" s="6" t="e">
        <f t="shared" si="337"/>
        <v>#VALUE!</v>
      </c>
      <c r="E3543" s="6" t="e">
        <f t="shared" si="338"/>
        <v>#VALUE!</v>
      </c>
      <c r="F3543" s="6" t="e">
        <f t="shared" si="339"/>
        <v>#VALUE!</v>
      </c>
      <c r="H3543" s="6" t="str">
        <f>IFERROR(IF(Table1[[#This Row],[Multi-lens? 1]]="No", 1, IF(Table1[[#This Row],[Multi-lens? 1]]="Dual", 2, IF(Table1[[#This Row],[Multi-lens? 1]]="Quad", 4, ""))),"")</f>
        <v/>
      </c>
      <c r="I3543" s="9" t="str">
        <f>IFERROR(Table1[[#This Row],[Name]],"")</f>
        <v/>
      </c>
      <c r="K3543" s="3" t="str">
        <f t="shared" si="334"/>
        <v/>
      </c>
      <c r="M3543" s="4" t="e">
        <f>IF(Table1[[#This Row],[Import to Gateway Calculator?]]="Yes",IFERROR(Table1[[#This Row],[Streaming Resolution '[MP']]],""),0)</f>
        <v>#VALUE!</v>
      </c>
      <c r="N3543" s="4" t="e">
        <f>IF(Table1[[#This Row],[Import to Gateway Calculator?]]="Yes",IFERROR(Table1[[#This Row],[Recording Resolution '[MP']]],""),0)</f>
        <v>#VALUE!</v>
      </c>
      <c r="O3543" s="4" t="e">
        <f>IF(Table1[[#This Row],[Import to Gateway Calculator?]]="Yes",IFERROR(Table1[[#This Row],[Frame Rate '[FPS'] 1]],""),0)</f>
        <v>#VALUE!</v>
      </c>
      <c r="P3543" s="4" t="e">
        <f>IF(Table1[[#This Row],[Import to Gateway Calculator?]]="Yes",IFERROR(Table1[[#This Row],[Days of Storage 1]],""),0)</f>
        <v>#VALUE!</v>
      </c>
    </row>
    <row r="3544" spans="1:16" x14ac:dyDescent="0.25">
      <c r="A3544" s="5" t="e">
        <f t="shared" si="335"/>
        <v>#VALUE!</v>
      </c>
      <c r="B3544" s="6" t="str">
        <f>IFERROR(IF(Table1[[#This Row],[Multi-lens? 1]]="No", 1, IF(Table1[[#This Row],[Multi-lens? 1]]="Dual", 2, IF(Table1[[#This Row],[Multi-lens? 1]]="Quad", 4, ""))),"")</f>
        <v/>
      </c>
      <c r="C3544" s="6" t="e">
        <f t="shared" si="336"/>
        <v>#VALUE!</v>
      </c>
      <c r="D3544" s="6" t="e">
        <f t="shared" si="337"/>
        <v>#VALUE!</v>
      </c>
      <c r="E3544" s="6" t="e">
        <f t="shared" si="338"/>
        <v>#VALUE!</v>
      </c>
      <c r="F3544" s="6" t="e">
        <f t="shared" si="339"/>
        <v>#VALUE!</v>
      </c>
      <c r="H3544" s="6" t="str">
        <f>IFERROR(IF(Table1[[#This Row],[Multi-lens? 1]]="No", 1, IF(Table1[[#This Row],[Multi-lens? 1]]="Dual", 2, IF(Table1[[#This Row],[Multi-lens? 1]]="Quad", 4, ""))),"")</f>
        <v/>
      </c>
      <c r="I3544" s="9" t="str">
        <f>IFERROR(Table1[[#This Row],[Name]],"")</f>
        <v/>
      </c>
      <c r="K3544" s="3" t="str">
        <f t="shared" si="334"/>
        <v/>
      </c>
      <c r="M3544" s="4" t="e">
        <f>IF(Table1[[#This Row],[Import to Gateway Calculator?]]="Yes",IFERROR(Table1[[#This Row],[Streaming Resolution '[MP']]],""),0)</f>
        <v>#VALUE!</v>
      </c>
      <c r="N3544" s="4" t="e">
        <f>IF(Table1[[#This Row],[Import to Gateway Calculator?]]="Yes",IFERROR(Table1[[#This Row],[Recording Resolution '[MP']]],""),0)</f>
        <v>#VALUE!</v>
      </c>
      <c r="O3544" s="4" t="e">
        <f>IF(Table1[[#This Row],[Import to Gateway Calculator?]]="Yes",IFERROR(Table1[[#This Row],[Frame Rate '[FPS'] 1]],""),0)</f>
        <v>#VALUE!</v>
      </c>
      <c r="P3544" s="4" t="e">
        <f>IF(Table1[[#This Row],[Import to Gateway Calculator?]]="Yes",IFERROR(Table1[[#This Row],[Days of Storage 1]],""),0)</f>
        <v>#VALUE!</v>
      </c>
    </row>
    <row r="3545" spans="1:16" x14ac:dyDescent="0.25">
      <c r="A3545" s="5" t="e">
        <f t="shared" si="335"/>
        <v>#VALUE!</v>
      </c>
      <c r="B3545" s="6" t="str">
        <f>IFERROR(IF(Table1[[#This Row],[Multi-lens? 1]]="No", 1, IF(Table1[[#This Row],[Multi-lens? 1]]="Dual", 2, IF(Table1[[#This Row],[Multi-lens? 1]]="Quad", 4, ""))),"")</f>
        <v/>
      </c>
      <c r="C3545" s="6" t="e">
        <f t="shared" si="336"/>
        <v>#VALUE!</v>
      </c>
      <c r="D3545" s="6" t="e">
        <f t="shared" si="337"/>
        <v>#VALUE!</v>
      </c>
      <c r="E3545" s="6" t="e">
        <f t="shared" si="338"/>
        <v>#VALUE!</v>
      </c>
      <c r="F3545" s="6" t="e">
        <f t="shared" si="339"/>
        <v>#VALUE!</v>
      </c>
      <c r="H3545" s="6" t="str">
        <f>IFERROR(IF(Table1[[#This Row],[Multi-lens? 1]]="No", 1, IF(Table1[[#This Row],[Multi-lens? 1]]="Dual", 2, IF(Table1[[#This Row],[Multi-lens? 1]]="Quad", 4, ""))),"")</f>
        <v/>
      </c>
      <c r="I3545" s="9" t="str">
        <f>IFERROR(Table1[[#This Row],[Name]],"")</f>
        <v/>
      </c>
      <c r="K3545" s="3" t="str">
        <f t="shared" si="334"/>
        <v/>
      </c>
      <c r="M3545" s="4" t="e">
        <f>IF(Table1[[#This Row],[Import to Gateway Calculator?]]="Yes",IFERROR(Table1[[#This Row],[Streaming Resolution '[MP']]],""),0)</f>
        <v>#VALUE!</v>
      </c>
      <c r="N3545" s="4" t="e">
        <f>IF(Table1[[#This Row],[Import to Gateway Calculator?]]="Yes",IFERROR(Table1[[#This Row],[Recording Resolution '[MP']]],""),0)</f>
        <v>#VALUE!</v>
      </c>
      <c r="O3545" s="4" t="e">
        <f>IF(Table1[[#This Row],[Import to Gateway Calculator?]]="Yes",IFERROR(Table1[[#This Row],[Frame Rate '[FPS'] 1]],""),0)</f>
        <v>#VALUE!</v>
      </c>
      <c r="P3545" s="4" t="e">
        <f>IF(Table1[[#This Row],[Import to Gateway Calculator?]]="Yes",IFERROR(Table1[[#This Row],[Days of Storage 1]],""),0)</f>
        <v>#VALUE!</v>
      </c>
    </row>
    <row r="3546" spans="1:16" x14ac:dyDescent="0.25">
      <c r="A3546" s="5" t="e">
        <f t="shared" si="335"/>
        <v>#VALUE!</v>
      </c>
      <c r="B3546" s="6" t="str">
        <f>IFERROR(IF(Table1[[#This Row],[Multi-lens? 1]]="No", 1, IF(Table1[[#This Row],[Multi-lens? 1]]="Dual", 2, IF(Table1[[#This Row],[Multi-lens? 1]]="Quad", 4, ""))),"")</f>
        <v/>
      </c>
      <c r="C3546" s="6" t="e">
        <f t="shared" si="336"/>
        <v>#VALUE!</v>
      </c>
      <c r="D3546" s="6" t="e">
        <f t="shared" si="337"/>
        <v>#VALUE!</v>
      </c>
      <c r="E3546" s="6" t="e">
        <f t="shared" si="338"/>
        <v>#VALUE!</v>
      </c>
      <c r="F3546" s="6" t="e">
        <f t="shared" si="339"/>
        <v>#VALUE!</v>
      </c>
      <c r="H3546" s="6" t="str">
        <f>IFERROR(IF(Table1[[#This Row],[Multi-lens? 1]]="No", 1, IF(Table1[[#This Row],[Multi-lens? 1]]="Dual", 2, IF(Table1[[#This Row],[Multi-lens? 1]]="Quad", 4, ""))),"")</f>
        <v/>
      </c>
      <c r="I3546" s="9" t="str">
        <f>IFERROR(Table1[[#This Row],[Name]],"")</f>
        <v/>
      </c>
      <c r="K3546" s="3" t="str">
        <f t="shared" si="334"/>
        <v/>
      </c>
      <c r="M3546" s="4" t="e">
        <f>IF(Table1[[#This Row],[Import to Gateway Calculator?]]="Yes",IFERROR(Table1[[#This Row],[Streaming Resolution '[MP']]],""),0)</f>
        <v>#VALUE!</v>
      </c>
      <c r="N3546" s="4" t="e">
        <f>IF(Table1[[#This Row],[Import to Gateway Calculator?]]="Yes",IFERROR(Table1[[#This Row],[Recording Resolution '[MP']]],""),0)</f>
        <v>#VALUE!</v>
      </c>
      <c r="O3546" s="4" t="e">
        <f>IF(Table1[[#This Row],[Import to Gateway Calculator?]]="Yes",IFERROR(Table1[[#This Row],[Frame Rate '[FPS'] 1]],""),0)</f>
        <v>#VALUE!</v>
      </c>
      <c r="P3546" s="4" t="e">
        <f>IF(Table1[[#This Row],[Import to Gateway Calculator?]]="Yes",IFERROR(Table1[[#This Row],[Days of Storage 1]],""),0)</f>
        <v>#VALUE!</v>
      </c>
    </row>
    <row r="3547" spans="1:16" x14ac:dyDescent="0.25">
      <c r="A3547" s="5" t="e">
        <f t="shared" si="335"/>
        <v>#VALUE!</v>
      </c>
      <c r="B3547" s="6" t="str">
        <f>IFERROR(IF(Table1[[#This Row],[Multi-lens? 1]]="No", 1, IF(Table1[[#This Row],[Multi-lens? 1]]="Dual", 2, IF(Table1[[#This Row],[Multi-lens? 1]]="Quad", 4, ""))),"")</f>
        <v/>
      </c>
      <c r="C3547" s="6" t="e">
        <f t="shared" si="336"/>
        <v>#VALUE!</v>
      </c>
      <c r="D3547" s="6" t="e">
        <f t="shared" si="337"/>
        <v>#VALUE!</v>
      </c>
      <c r="E3547" s="6" t="e">
        <f t="shared" si="338"/>
        <v>#VALUE!</v>
      </c>
      <c r="F3547" s="6" t="e">
        <f t="shared" si="339"/>
        <v>#VALUE!</v>
      </c>
      <c r="H3547" s="6" t="str">
        <f>IFERROR(IF(Table1[[#This Row],[Multi-lens? 1]]="No", 1, IF(Table1[[#This Row],[Multi-lens? 1]]="Dual", 2, IF(Table1[[#This Row],[Multi-lens? 1]]="Quad", 4, ""))),"")</f>
        <v/>
      </c>
      <c r="I3547" s="9" t="str">
        <f>IFERROR(Table1[[#This Row],[Name]],"")</f>
        <v/>
      </c>
      <c r="K3547" s="3" t="str">
        <f t="shared" si="334"/>
        <v/>
      </c>
      <c r="M3547" s="4" t="e">
        <f>IF(Table1[[#This Row],[Import to Gateway Calculator?]]="Yes",IFERROR(Table1[[#This Row],[Streaming Resolution '[MP']]],""),0)</f>
        <v>#VALUE!</v>
      </c>
      <c r="N3547" s="4" t="e">
        <f>IF(Table1[[#This Row],[Import to Gateway Calculator?]]="Yes",IFERROR(Table1[[#This Row],[Recording Resolution '[MP']]],""),0)</f>
        <v>#VALUE!</v>
      </c>
      <c r="O3547" s="4" t="e">
        <f>IF(Table1[[#This Row],[Import to Gateway Calculator?]]="Yes",IFERROR(Table1[[#This Row],[Frame Rate '[FPS'] 1]],""),0)</f>
        <v>#VALUE!</v>
      </c>
      <c r="P3547" s="4" t="e">
        <f>IF(Table1[[#This Row],[Import to Gateway Calculator?]]="Yes",IFERROR(Table1[[#This Row],[Days of Storage 1]],""),0)</f>
        <v>#VALUE!</v>
      </c>
    </row>
    <row r="3548" spans="1:16" x14ac:dyDescent="0.25">
      <c r="A3548" s="5" t="e">
        <f t="shared" si="335"/>
        <v>#VALUE!</v>
      </c>
      <c r="B3548" s="6" t="str">
        <f>IFERROR(IF(Table1[[#This Row],[Multi-lens? 1]]="No", 1, IF(Table1[[#This Row],[Multi-lens? 1]]="Dual", 2, IF(Table1[[#This Row],[Multi-lens? 1]]="Quad", 4, ""))),"")</f>
        <v/>
      </c>
      <c r="C3548" s="6" t="e">
        <f t="shared" si="336"/>
        <v>#VALUE!</v>
      </c>
      <c r="D3548" s="6" t="e">
        <f t="shared" si="337"/>
        <v>#VALUE!</v>
      </c>
      <c r="E3548" s="6" t="e">
        <f t="shared" si="338"/>
        <v>#VALUE!</v>
      </c>
      <c r="F3548" s="6" t="e">
        <f t="shared" si="339"/>
        <v>#VALUE!</v>
      </c>
      <c r="H3548" s="6" t="str">
        <f>IFERROR(IF(Table1[[#This Row],[Multi-lens? 1]]="No", 1, IF(Table1[[#This Row],[Multi-lens? 1]]="Dual", 2, IF(Table1[[#This Row],[Multi-lens? 1]]="Quad", 4, ""))),"")</f>
        <v/>
      </c>
      <c r="I3548" s="9" t="str">
        <f>IFERROR(Table1[[#This Row],[Name]],"")</f>
        <v/>
      </c>
      <c r="K3548" s="3" t="str">
        <f t="shared" si="334"/>
        <v/>
      </c>
      <c r="M3548" s="4" t="e">
        <f>IF(Table1[[#This Row],[Import to Gateway Calculator?]]="Yes",IFERROR(Table1[[#This Row],[Streaming Resolution '[MP']]],""),0)</f>
        <v>#VALUE!</v>
      </c>
      <c r="N3548" s="4" t="e">
        <f>IF(Table1[[#This Row],[Import to Gateway Calculator?]]="Yes",IFERROR(Table1[[#This Row],[Recording Resolution '[MP']]],""),0)</f>
        <v>#VALUE!</v>
      </c>
      <c r="O3548" s="4" t="e">
        <f>IF(Table1[[#This Row],[Import to Gateway Calculator?]]="Yes",IFERROR(Table1[[#This Row],[Frame Rate '[FPS'] 1]],""),0)</f>
        <v>#VALUE!</v>
      </c>
      <c r="P3548" s="4" t="e">
        <f>IF(Table1[[#This Row],[Import to Gateway Calculator?]]="Yes",IFERROR(Table1[[#This Row],[Days of Storage 1]],""),0)</f>
        <v>#VALUE!</v>
      </c>
    </row>
    <row r="3549" spans="1:16" x14ac:dyDescent="0.25">
      <c r="A3549" s="5" t="e">
        <f t="shared" si="335"/>
        <v>#VALUE!</v>
      </c>
      <c r="B3549" s="6" t="str">
        <f>IFERROR(IF(Table1[[#This Row],[Multi-lens? 1]]="No", 1, IF(Table1[[#This Row],[Multi-lens? 1]]="Dual", 2, IF(Table1[[#This Row],[Multi-lens? 1]]="Quad", 4, ""))),"")</f>
        <v/>
      </c>
      <c r="C3549" s="6" t="e">
        <f t="shared" si="336"/>
        <v>#VALUE!</v>
      </c>
      <c r="D3549" s="6" t="e">
        <f t="shared" si="337"/>
        <v>#VALUE!</v>
      </c>
      <c r="E3549" s="6" t="e">
        <f t="shared" si="338"/>
        <v>#VALUE!</v>
      </c>
      <c r="F3549" s="6" t="e">
        <f t="shared" si="339"/>
        <v>#VALUE!</v>
      </c>
      <c r="H3549" s="6" t="str">
        <f>IFERROR(IF(Table1[[#This Row],[Multi-lens? 1]]="No", 1, IF(Table1[[#This Row],[Multi-lens? 1]]="Dual", 2, IF(Table1[[#This Row],[Multi-lens? 1]]="Quad", 4, ""))),"")</f>
        <v/>
      </c>
      <c r="I3549" s="9" t="str">
        <f>IFERROR(Table1[[#This Row],[Name]],"")</f>
        <v/>
      </c>
      <c r="K3549" s="3" t="str">
        <f t="shared" si="334"/>
        <v/>
      </c>
      <c r="M3549" s="4" t="e">
        <f>IF(Table1[[#This Row],[Import to Gateway Calculator?]]="Yes",IFERROR(Table1[[#This Row],[Streaming Resolution '[MP']]],""),0)</f>
        <v>#VALUE!</v>
      </c>
      <c r="N3549" s="4" t="e">
        <f>IF(Table1[[#This Row],[Import to Gateway Calculator?]]="Yes",IFERROR(Table1[[#This Row],[Recording Resolution '[MP']]],""),0)</f>
        <v>#VALUE!</v>
      </c>
      <c r="O3549" s="4" t="e">
        <f>IF(Table1[[#This Row],[Import to Gateway Calculator?]]="Yes",IFERROR(Table1[[#This Row],[Frame Rate '[FPS'] 1]],""),0)</f>
        <v>#VALUE!</v>
      </c>
      <c r="P3549" s="4" t="e">
        <f>IF(Table1[[#This Row],[Import to Gateway Calculator?]]="Yes",IFERROR(Table1[[#This Row],[Days of Storage 1]],""),0)</f>
        <v>#VALUE!</v>
      </c>
    </row>
    <row r="3550" spans="1:16" x14ac:dyDescent="0.25">
      <c r="A3550" s="5" t="e">
        <f t="shared" si="335"/>
        <v>#VALUE!</v>
      </c>
      <c r="B3550" s="6" t="str">
        <f>IFERROR(IF(Table1[[#This Row],[Multi-lens? 1]]="No", 1, IF(Table1[[#This Row],[Multi-lens? 1]]="Dual", 2, IF(Table1[[#This Row],[Multi-lens? 1]]="Quad", 4, ""))),"")</f>
        <v/>
      </c>
      <c r="C3550" s="6" t="e">
        <f t="shared" si="336"/>
        <v>#VALUE!</v>
      </c>
      <c r="D3550" s="6" t="e">
        <f t="shared" si="337"/>
        <v>#VALUE!</v>
      </c>
      <c r="E3550" s="6" t="e">
        <f t="shared" si="338"/>
        <v>#VALUE!</v>
      </c>
      <c r="F3550" s="6" t="e">
        <f t="shared" si="339"/>
        <v>#VALUE!</v>
      </c>
      <c r="H3550" s="6" t="str">
        <f>IFERROR(IF(Table1[[#This Row],[Multi-lens? 1]]="No", 1, IF(Table1[[#This Row],[Multi-lens? 1]]="Dual", 2, IF(Table1[[#This Row],[Multi-lens? 1]]="Quad", 4, ""))),"")</f>
        <v/>
      </c>
      <c r="I3550" s="9" t="str">
        <f>IFERROR(Table1[[#This Row],[Name]],"")</f>
        <v/>
      </c>
      <c r="K3550" s="3" t="str">
        <f t="shared" si="334"/>
        <v/>
      </c>
      <c r="M3550" s="4" t="e">
        <f>IF(Table1[[#This Row],[Import to Gateway Calculator?]]="Yes",IFERROR(Table1[[#This Row],[Streaming Resolution '[MP']]],""),0)</f>
        <v>#VALUE!</v>
      </c>
      <c r="N3550" s="4" t="e">
        <f>IF(Table1[[#This Row],[Import to Gateway Calculator?]]="Yes",IFERROR(Table1[[#This Row],[Recording Resolution '[MP']]],""),0)</f>
        <v>#VALUE!</v>
      </c>
      <c r="O3550" s="4" t="e">
        <f>IF(Table1[[#This Row],[Import to Gateway Calculator?]]="Yes",IFERROR(Table1[[#This Row],[Frame Rate '[FPS'] 1]],""),0)</f>
        <v>#VALUE!</v>
      </c>
      <c r="P3550" s="4" t="e">
        <f>IF(Table1[[#This Row],[Import to Gateway Calculator?]]="Yes",IFERROR(Table1[[#This Row],[Days of Storage 1]],""),0)</f>
        <v>#VALUE!</v>
      </c>
    </row>
    <row r="3551" spans="1:16" x14ac:dyDescent="0.25">
      <c r="A3551" s="5" t="e">
        <f t="shared" si="335"/>
        <v>#VALUE!</v>
      </c>
      <c r="B3551" s="6" t="str">
        <f>IFERROR(IF(Table1[[#This Row],[Multi-lens? 1]]="No", 1, IF(Table1[[#This Row],[Multi-lens? 1]]="Dual", 2, IF(Table1[[#This Row],[Multi-lens? 1]]="Quad", 4, ""))),"")</f>
        <v/>
      </c>
      <c r="C3551" s="6" t="e">
        <f t="shared" si="336"/>
        <v>#VALUE!</v>
      </c>
      <c r="D3551" s="6" t="e">
        <f t="shared" si="337"/>
        <v>#VALUE!</v>
      </c>
      <c r="E3551" s="6" t="e">
        <f t="shared" si="338"/>
        <v>#VALUE!</v>
      </c>
      <c r="F3551" s="6" t="e">
        <f t="shared" si="339"/>
        <v>#VALUE!</v>
      </c>
      <c r="H3551" s="6" t="str">
        <f>IFERROR(IF(Table1[[#This Row],[Multi-lens? 1]]="No", 1, IF(Table1[[#This Row],[Multi-lens? 1]]="Dual", 2, IF(Table1[[#This Row],[Multi-lens? 1]]="Quad", 4, ""))),"")</f>
        <v/>
      </c>
      <c r="I3551" s="9" t="str">
        <f>IFERROR(Table1[[#This Row],[Name]],"")</f>
        <v/>
      </c>
      <c r="K3551" s="3" t="str">
        <f t="shared" si="334"/>
        <v/>
      </c>
      <c r="M3551" s="4" t="e">
        <f>IF(Table1[[#This Row],[Import to Gateway Calculator?]]="Yes",IFERROR(Table1[[#This Row],[Streaming Resolution '[MP']]],""),0)</f>
        <v>#VALUE!</v>
      </c>
      <c r="N3551" s="4" t="e">
        <f>IF(Table1[[#This Row],[Import to Gateway Calculator?]]="Yes",IFERROR(Table1[[#This Row],[Recording Resolution '[MP']]],""),0)</f>
        <v>#VALUE!</v>
      </c>
      <c r="O3551" s="4" t="e">
        <f>IF(Table1[[#This Row],[Import to Gateway Calculator?]]="Yes",IFERROR(Table1[[#This Row],[Frame Rate '[FPS'] 1]],""),0)</f>
        <v>#VALUE!</v>
      </c>
      <c r="P3551" s="4" t="e">
        <f>IF(Table1[[#This Row],[Import to Gateway Calculator?]]="Yes",IFERROR(Table1[[#This Row],[Days of Storage 1]],""),0)</f>
        <v>#VALUE!</v>
      </c>
    </row>
    <row r="3552" spans="1:16" x14ac:dyDescent="0.25">
      <c r="A3552" s="5" t="e">
        <f t="shared" si="335"/>
        <v>#VALUE!</v>
      </c>
      <c r="B3552" s="6" t="str">
        <f>IFERROR(IF(Table1[[#This Row],[Multi-lens? 1]]="No", 1, IF(Table1[[#This Row],[Multi-lens? 1]]="Dual", 2, IF(Table1[[#This Row],[Multi-lens? 1]]="Quad", 4, ""))),"")</f>
        <v/>
      </c>
      <c r="C3552" s="6" t="e">
        <f t="shared" si="336"/>
        <v>#VALUE!</v>
      </c>
      <c r="D3552" s="6" t="e">
        <f t="shared" si="337"/>
        <v>#VALUE!</v>
      </c>
      <c r="E3552" s="6" t="e">
        <f t="shared" si="338"/>
        <v>#VALUE!</v>
      </c>
      <c r="F3552" s="6" t="e">
        <f t="shared" si="339"/>
        <v>#VALUE!</v>
      </c>
      <c r="H3552" s="6" t="str">
        <f>IFERROR(IF(Table1[[#This Row],[Multi-lens? 1]]="No", 1, IF(Table1[[#This Row],[Multi-lens? 1]]="Dual", 2, IF(Table1[[#This Row],[Multi-lens? 1]]="Quad", 4, ""))),"")</f>
        <v/>
      </c>
      <c r="I3552" s="9" t="str">
        <f>IFERROR(Table1[[#This Row],[Name]],"")</f>
        <v/>
      </c>
      <c r="K3552" s="3" t="str">
        <f t="shared" si="334"/>
        <v/>
      </c>
      <c r="M3552" s="4" t="e">
        <f>IF(Table1[[#This Row],[Import to Gateway Calculator?]]="Yes",IFERROR(Table1[[#This Row],[Streaming Resolution '[MP']]],""),0)</f>
        <v>#VALUE!</v>
      </c>
      <c r="N3552" s="4" t="e">
        <f>IF(Table1[[#This Row],[Import to Gateway Calculator?]]="Yes",IFERROR(Table1[[#This Row],[Recording Resolution '[MP']]],""),0)</f>
        <v>#VALUE!</v>
      </c>
      <c r="O3552" s="4" t="e">
        <f>IF(Table1[[#This Row],[Import to Gateway Calculator?]]="Yes",IFERROR(Table1[[#This Row],[Frame Rate '[FPS'] 1]],""),0)</f>
        <v>#VALUE!</v>
      </c>
      <c r="P3552" s="4" t="e">
        <f>IF(Table1[[#This Row],[Import to Gateway Calculator?]]="Yes",IFERROR(Table1[[#This Row],[Days of Storage 1]],""),0)</f>
        <v>#VALUE!</v>
      </c>
    </row>
    <row r="3553" spans="1:16" x14ac:dyDescent="0.25">
      <c r="A3553" s="5" t="e">
        <f t="shared" si="335"/>
        <v>#VALUE!</v>
      </c>
      <c r="B3553" s="6" t="str">
        <f>IFERROR(IF(Table1[[#This Row],[Multi-lens? 1]]="No", 1, IF(Table1[[#This Row],[Multi-lens? 1]]="Dual", 2, IF(Table1[[#This Row],[Multi-lens? 1]]="Quad", 4, ""))),"")</f>
        <v/>
      </c>
      <c r="C3553" s="6" t="e">
        <f t="shared" si="336"/>
        <v>#VALUE!</v>
      </c>
      <c r="D3553" s="6" t="e">
        <f t="shared" si="337"/>
        <v>#VALUE!</v>
      </c>
      <c r="E3553" s="6" t="e">
        <f t="shared" si="338"/>
        <v>#VALUE!</v>
      </c>
      <c r="F3553" s="6" t="e">
        <f t="shared" si="339"/>
        <v>#VALUE!</v>
      </c>
      <c r="H3553" s="6" t="str">
        <f>IFERROR(IF(Table1[[#This Row],[Multi-lens? 1]]="No", 1, IF(Table1[[#This Row],[Multi-lens? 1]]="Dual", 2, IF(Table1[[#This Row],[Multi-lens? 1]]="Quad", 4, ""))),"")</f>
        <v/>
      </c>
      <c r="I3553" s="9" t="str">
        <f>IFERROR(Table1[[#This Row],[Name]],"")</f>
        <v/>
      </c>
      <c r="K3553" s="3" t="str">
        <f t="shared" si="334"/>
        <v/>
      </c>
      <c r="M3553" s="4" t="e">
        <f>IF(Table1[[#This Row],[Import to Gateway Calculator?]]="Yes",IFERROR(Table1[[#This Row],[Streaming Resolution '[MP']]],""),0)</f>
        <v>#VALUE!</v>
      </c>
      <c r="N3553" s="4" t="e">
        <f>IF(Table1[[#This Row],[Import to Gateway Calculator?]]="Yes",IFERROR(Table1[[#This Row],[Recording Resolution '[MP']]],""),0)</f>
        <v>#VALUE!</v>
      </c>
      <c r="O3553" s="4" t="e">
        <f>IF(Table1[[#This Row],[Import to Gateway Calculator?]]="Yes",IFERROR(Table1[[#This Row],[Frame Rate '[FPS'] 1]],""),0)</f>
        <v>#VALUE!</v>
      </c>
      <c r="P3553" s="4" t="e">
        <f>IF(Table1[[#This Row],[Import to Gateway Calculator?]]="Yes",IFERROR(Table1[[#This Row],[Days of Storage 1]],""),0)</f>
        <v>#VALUE!</v>
      </c>
    </row>
    <row r="3554" spans="1:16" x14ac:dyDescent="0.25">
      <c r="A3554" s="5" t="e">
        <f t="shared" si="335"/>
        <v>#VALUE!</v>
      </c>
      <c r="B3554" s="6" t="str">
        <f>IFERROR(IF(Table1[[#This Row],[Multi-lens? 1]]="No", 1, IF(Table1[[#This Row],[Multi-lens? 1]]="Dual", 2, IF(Table1[[#This Row],[Multi-lens? 1]]="Quad", 4, ""))),"")</f>
        <v/>
      </c>
      <c r="C3554" s="6" t="e">
        <f t="shared" si="336"/>
        <v>#VALUE!</v>
      </c>
      <c r="D3554" s="6" t="e">
        <f t="shared" si="337"/>
        <v>#VALUE!</v>
      </c>
      <c r="E3554" s="6" t="e">
        <f t="shared" si="338"/>
        <v>#VALUE!</v>
      </c>
      <c r="F3554" s="6" t="e">
        <f t="shared" si="339"/>
        <v>#VALUE!</v>
      </c>
      <c r="H3554" s="6" t="str">
        <f>IFERROR(IF(Table1[[#This Row],[Multi-lens? 1]]="No", 1, IF(Table1[[#This Row],[Multi-lens? 1]]="Dual", 2, IF(Table1[[#This Row],[Multi-lens? 1]]="Quad", 4, ""))),"")</f>
        <v/>
      </c>
      <c r="I3554" s="9" t="str">
        <f>IFERROR(Table1[[#This Row],[Name]],"")</f>
        <v/>
      </c>
      <c r="K3554" s="3" t="str">
        <f t="shared" si="334"/>
        <v/>
      </c>
      <c r="M3554" s="4" t="e">
        <f>IF(Table1[[#This Row],[Import to Gateway Calculator?]]="Yes",IFERROR(Table1[[#This Row],[Streaming Resolution '[MP']]],""),0)</f>
        <v>#VALUE!</v>
      </c>
      <c r="N3554" s="4" t="e">
        <f>IF(Table1[[#This Row],[Import to Gateway Calculator?]]="Yes",IFERROR(Table1[[#This Row],[Recording Resolution '[MP']]],""),0)</f>
        <v>#VALUE!</v>
      </c>
      <c r="O3554" s="4" t="e">
        <f>IF(Table1[[#This Row],[Import to Gateway Calculator?]]="Yes",IFERROR(Table1[[#This Row],[Frame Rate '[FPS'] 1]],""),0)</f>
        <v>#VALUE!</v>
      </c>
      <c r="P3554" s="4" t="e">
        <f>IF(Table1[[#This Row],[Import to Gateway Calculator?]]="Yes",IFERROR(Table1[[#This Row],[Days of Storage 1]],""),0)</f>
        <v>#VALUE!</v>
      </c>
    </row>
    <row r="3555" spans="1:16" x14ac:dyDescent="0.25">
      <c r="A3555" s="5" t="e">
        <f t="shared" si="335"/>
        <v>#VALUE!</v>
      </c>
      <c r="B3555" s="6" t="str">
        <f>IFERROR(IF(Table1[[#This Row],[Multi-lens? 1]]="No", 1, IF(Table1[[#This Row],[Multi-lens? 1]]="Dual", 2, IF(Table1[[#This Row],[Multi-lens? 1]]="Quad", 4, ""))),"")</f>
        <v/>
      </c>
      <c r="C3555" s="6" t="e">
        <f t="shared" si="336"/>
        <v>#VALUE!</v>
      </c>
      <c r="D3555" s="6" t="e">
        <f t="shared" si="337"/>
        <v>#VALUE!</v>
      </c>
      <c r="E3555" s="6" t="e">
        <f t="shared" si="338"/>
        <v>#VALUE!</v>
      </c>
      <c r="F3555" s="6" t="e">
        <f t="shared" si="339"/>
        <v>#VALUE!</v>
      </c>
      <c r="H3555" s="6" t="str">
        <f>IFERROR(IF(Table1[[#This Row],[Multi-lens? 1]]="No", 1, IF(Table1[[#This Row],[Multi-lens? 1]]="Dual", 2, IF(Table1[[#This Row],[Multi-lens? 1]]="Quad", 4, ""))),"")</f>
        <v/>
      </c>
      <c r="I3555" s="9" t="str">
        <f>IFERROR(Table1[[#This Row],[Name]],"")</f>
        <v/>
      </c>
      <c r="K3555" s="3" t="str">
        <f t="shared" si="334"/>
        <v/>
      </c>
      <c r="M3555" s="4" t="e">
        <f>IF(Table1[[#This Row],[Import to Gateway Calculator?]]="Yes",IFERROR(Table1[[#This Row],[Streaming Resolution '[MP']]],""),0)</f>
        <v>#VALUE!</v>
      </c>
      <c r="N3555" s="4" t="e">
        <f>IF(Table1[[#This Row],[Import to Gateway Calculator?]]="Yes",IFERROR(Table1[[#This Row],[Recording Resolution '[MP']]],""),0)</f>
        <v>#VALUE!</v>
      </c>
      <c r="O3555" s="4" t="e">
        <f>IF(Table1[[#This Row],[Import to Gateway Calculator?]]="Yes",IFERROR(Table1[[#This Row],[Frame Rate '[FPS'] 1]],""),0)</f>
        <v>#VALUE!</v>
      </c>
      <c r="P3555" s="4" t="e">
        <f>IF(Table1[[#This Row],[Import to Gateway Calculator?]]="Yes",IFERROR(Table1[[#This Row],[Days of Storage 1]],""),0)</f>
        <v>#VALUE!</v>
      </c>
    </row>
    <row r="3556" spans="1:16" x14ac:dyDescent="0.25">
      <c r="A3556" s="5" t="e">
        <f t="shared" si="335"/>
        <v>#VALUE!</v>
      </c>
      <c r="B3556" s="6" t="str">
        <f>IFERROR(IF(Table1[[#This Row],[Multi-lens? 1]]="No", 1, IF(Table1[[#This Row],[Multi-lens? 1]]="Dual", 2, IF(Table1[[#This Row],[Multi-lens? 1]]="Quad", 4, ""))),"")</f>
        <v/>
      </c>
      <c r="C3556" s="6" t="e">
        <f t="shared" si="336"/>
        <v>#VALUE!</v>
      </c>
      <c r="D3556" s="6" t="e">
        <f t="shared" si="337"/>
        <v>#VALUE!</v>
      </c>
      <c r="E3556" s="6" t="e">
        <f t="shared" si="338"/>
        <v>#VALUE!</v>
      </c>
      <c r="F3556" s="6" t="e">
        <f t="shared" si="339"/>
        <v>#VALUE!</v>
      </c>
      <c r="H3556" s="6" t="str">
        <f>IFERROR(IF(Table1[[#This Row],[Multi-lens? 1]]="No", 1, IF(Table1[[#This Row],[Multi-lens? 1]]="Dual", 2, IF(Table1[[#This Row],[Multi-lens? 1]]="Quad", 4, ""))),"")</f>
        <v/>
      </c>
      <c r="I3556" s="9" t="str">
        <f>IFERROR(Table1[[#This Row],[Name]],"")</f>
        <v/>
      </c>
      <c r="K3556" s="3" t="str">
        <f t="shared" si="334"/>
        <v/>
      </c>
      <c r="M3556" s="4" t="e">
        <f>IF(Table1[[#This Row],[Import to Gateway Calculator?]]="Yes",IFERROR(Table1[[#This Row],[Streaming Resolution '[MP']]],""),0)</f>
        <v>#VALUE!</v>
      </c>
      <c r="N3556" s="4" t="e">
        <f>IF(Table1[[#This Row],[Import to Gateway Calculator?]]="Yes",IFERROR(Table1[[#This Row],[Recording Resolution '[MP']]],""),0)</f>
        <v>#VALUE!</v>
      </c>
      <c r="O3556" s="4" t="e">
        <f>IF(Table1[[#This Row],[Import to Gateway Calculator?]]="Yes",IFERROR(Table1[[#This Row],[Frame Rate '[FPS'] 1]],""),0)</f>
        <v>#VALUE!</v>
      </c>
      <c r="P3556" s="4" t="e">
        <f>IF(Table1[[#This Row],[Import to Gateway Calculator?]]="Yes",IFERROR(Table1[[#This Row],[Days of Storage 1]],""),0)</f>
        <v>#VALUE!</v>
      </c>
    </row>
    <row r="3557" spans="1:16" x14ac:dyDescent="0.25">
      <c r="A3557" s="5" t="e">
        <f t="shared" si="335"/>
        <v>#VALUE!</v>
      </c>
      <c r="B3557" s="6" t="str">
        <f>IFERROR(IF(Table1[[#This Row],[Multi-lens? 1]]="No", 1, IF(Table1[[#This Row],[Multi-lens? 1]]="Dual", 2, IF(Table1[[#This Row],[Multi-lens? 1]]="Quad", 4, ""))),"")</f>
        <v/>
      </c>
      <c r="C3557" s="6" t="e">
        <f t="shared" si="336"/>
        <v>#VALUE!</v>
      </c>
      <c r="D3557" s="6" t="e">
        <f t="shared" si="337"/>
        <v>#VALUE!</v>
      </c>
      <c r="E3557" s="6" t="e">
        <f t="shared" si="338"/>
        <v>#VALUE!</v>
      </c>
      <c r="F3557" s="6" t="e">
        <f t="shared" si="339"/>
        <v>#VALUE!</v>
      </c>
      <c r="H3557" s="6" t="str">
        <f>IFERROR(IF(Table1[[#This Row],[Multi-lens? 1]]="No", 1, IF(Table1[[#This Row],[Multi-lens? 1]]="Dual", 2, IF(Table1[[#This Row],[Multi-lens? 1]]="Quad", 4, ""))),"")</f>
        <v/>
      </c>
      <c r="I3557" s="9" t="str">
        <f>IFERROR(Table1[[#This Row],[Name]],"")</f>
        <v/>
      </c>
      <c r="K3557" s="3" t="str">
        <f t="shared" si="334"/>
        <v/>
      </c>
      <c r="M3557" s="4" t="e">
        <f>IF(Table1[[#This Row],[Import to Gateway Calculator?]]="Yes",IFERROR(Table1[[#This Row],[Streaming Resolution '[MP']]],""),0)</f>
        <v>#VALUE!</v>
      </c>
      <c r="N3557" s="4" t="e">
        <f>IF(Table1[[#This Row],[Import to Gateway Calculator?]]="Yes",IFERROR(Table1[[#This Row],[Recording Resolution '[MP']]],""),0)</f>
        <v>#VALUE!</v>
      </c>
      <c r="O3557" s="4" t="e">
        <f>IF(Table1[[#This Row],[Import to Gateway Calculator?]]="Yes",IFERROR(Table1[[#This Row],[Frame Rate '[FPS'] 1]],""),0)</f>
        <v>#VALUE!</v>
      </c>
      <c r="P3557" s="4" t="e">
        <f>IF(Table1[[#This Row],[Import to Gateway Calculator?]]="Yes",IFERROR(Table1[[#This Row],[Days of Storage 1]],""),0)</f>
        <v>#VALUE!</v>
      </c>
    </row>
    <row r="3558" spans="1:16" x14ac:dyDescent="0.25">
      <c r="A3558" s="5" t="e">
        <f t="shared" si="335"/>
        <v>#VALUE!</v>
      </c>
      <c r="B3558" s="6" t="str">
        <f>IFERROR(IF(Table1[[#This Row],[Multi-lens? 1]]="No", 1, IF(Table1[[#This Row],[Multi-lens? 1]]="Dual", 2, IF(Table1[[#This Row],[Multi-lens? 1]]="Quad", 4, ""))),"")</f>
        <v/>
      </c>
      <c r="C3558" s="6" t="e">
        <f t="shared" si="336"/>
        <v>#VALUE!</v>
      </c>
      <c r="D3558" s="6" t="e">
        <f t="shared" si="337"/>
        <v>#VALUE!</v>
      </c>
      <c r="E3558" s="6" t="e">
        <f t="shared" si="338"/>
        <v>#VALUE!</v>
      </c>
      <c r="F3558" s="6" t="e">
        <f t="shared" si="339"/>
        <v>#VALUE!</v>
      </c>
      <c r="H3558" s="6" t="str">
        <f>IFERROR(IF(Table1[[#This Row],[Multi-lens? 1]]="No", 1, IF(Table1[[#This Row],[Multi-lens? 1]]="Dual", 2, IF(Table1[[#This Row],[Multi-lens? 1]]="Quad", 4, ""))),"")</f>
        <v/>
      </c>
      <c r="I3558" s="9" t="str">
        <f>IFERROR(Table1[[#This Row],[Name]],"")</f>
        <v/>
      </c>
      <c r="K3558" s="3" t="str">
        <f t="shared" si="334"/>
        <v/>
      </c>
      <c r="M3558" s="4" t="e">
        <f>IF(Table1[[#This Row],[Import to Gateway Calculator?]]="Yes",IFERROR(Table1[[#This Row],[Streaming Resolution '[MP']]],""),0)</f>
        <v>#VALUE!</v>
      </c>
      <c r="N3558" s="4" t="e">
        <f>IF(Table1[[#This Row],[Import to Gateway Calculator?]]="Yes",IFERROR(Table1[[#This Row],[Recording Resolution '[MP']]],""),0)</f>
        <v>#VALUE!</v>
      </c>
      <c r="O3558" s="4" t="e">
        <f>IF(Table1[[#This Row],[Import to Gateway Calculator?]]="Yes",IFERROR(Table1[[#This Row],[Frame Rate '[FPS'] 1]],""),0)</f>
        <v>#VALUE!</v>
      </c>
      <c r="P3558" s="4" t="e">
        <f>IF(Table1[[#This Row],[Import to Gateway Calculator?]]="Yes",IFERROR(Table1[[#This Row],[Days of Storage 1]],""),0)</f>
        <v>#VALUE!</v>
      </c>
    </row>
    <row r="3559" spans="1:16" x14ac:dyDescent="0.25">
      <c r="A3559" s="5" t="e">
        <f t="shared" si="335"/>
        <v>#VALUE!</v>
      </c>
      <c r="B3559" s="6" t="str">
        <f>IFERROR(IF(Table1[[#This Row],[Multi-lens? 1]]="No", 1, IF(Table1[[#This Row],[Multi-lens? 1]]="Dual", 2, IF(Table1[[#This Row],[Multi-lens? 1]]="Quad", 4, ""))),"")</f>
        <v/>
      </c>
      <c r="C3559" s="6" t="e">
        <f t="shared" si="336"/>
        <v>#VALUE!</v>
      </c>
      <c r="D3559" s="6" t="e">
        <f t="shared" si="337"/>
        <v>#VALUE!</v>
      </c>
      <c r="E3559" s="6" t="e">
        <f t="shared" si="338"/>
        <v>#VALUE!</v>
      </c>
      <c r="F3559" s="6" t="e">
        <f t="shared" si="339"/>
        <v>#VALUE!</v>
      </c>
      <c r="H3559" s="6" t="str">
        <f>IFERROR(IF(Table1[[#This Row],[Multi-lens? 1]]="No", 1, IF(Table1[[#This Row],[Multi-lens? 1]]="Dual", 2, IF(Table1[[#This Row],[Multi-lens? 1]]="Quad", 4, ""))),"")</f>
        <v/>
      </c>
      <c r="I3559" s="9" t="str">
        <f>IFERROR(Table1[[#This Row],[Name]],"")</f>
        <v/>
      </c>
      <c r="K3559" s="3" t="str">
        <f t="shared" si="334"/>
        <v/>
      </c>
      <c r="M3559" s="4" t="e">
        <f>IF(Table1[[#This Row],[Import to Gateway Calculator?]]="Yes",IFERROR(Table1[[#This Row],[Streaming Resolution '[MP']]],""),0)</f>
        <v>#VALUE!</v>
      </c>
      <c r="N3559" s="4" t="e">
        <f>IF(Table1[[#This Row],[Import to Gateway Calculator?]]="Yes",IFERROR(Table1[[#This Row],[Recording Resolution '[MP']]],""),0)</f>
        <v>#VALUE!</v>
      </c>
      <c r="O3559" s="4" t="e">
        <f>IF(Table1[[#This Row],[Import to Gateway Calculator?]]="Yes",IFERROR(Table1[[#This Row],[Frame Rate '[FPS'] 1]],""),0)</f>
        <v>#VALUE!</v>
      </c>
      <c r="P3559" s="4" t="e">
        <f>IF(Table1[[#This Row],[Import to Gateway Calculator?]]="Yes",IFERROR(Table1[[#This Row],[Days of Storage 1]],""),0)</f>
        <v>#VALUE!</v>
      </c>
    </row>
    <row r="3560" spans="1:16" x14ac:dyDescent="0.25">
      <c r="A3560" s="5" t="e">
        <f t="shared" si="335"/>
        <v>#VALUE!</v>
      </c>
      <c r="B3560" s="6" t="str">
        <f>IFERROR(IF(Table1[[#This Row],[Multi-lens? 1]]="No", 1, IF(Table1[[#This Row],[Multi-lens? 1]]="Dual", 2, IF(Table1[[#This Row],[Multi-lens? 1]]="Quad", 4, ""))),"")</f>
        <v/>
      </c>
      <c r="C3560" s="6" t="e">
        <f t="shared" si="336"/>
        <v>#VALUE!</v>
      </c>
      <c r="D3560" s="6" t="e">
        <f t="shared" si="337"/>
        <v>#VALUE!</v>
      </c>
      <c r="E3560" s="6" t="e">
        <f t="shared" si="338"/>
        <v>#VALUE!</v>
      </c>
      <c r="F3560" s="6" t="e">
        <f t="shared" si="339"/>
        <v>#VALUE!</v>
      </c>
      <c r="H3560" s="6" t="str">
        <f>IFERROR(IF(Table1[[#This Row],[Multi-lens? 1]]="No", 1, IF(Table1[[#This Row],[Multi-lens? 1]]="Dual", 2, IF(Table1[[#This Row],[Multi-lens? 1]]="Quad", 4, ""))),"")</f>
        <v/>
      </c>
      <c r="I3560" s="9" t="str">
        <f>IFERROR(Table1[[#This Row],[Name]],"")</f>
        <v/>
      </c>
      <c r="K3560" s="3" t="str">
        <f t="shared" si="334"/>
        <v/>
      </c>
      <c r="M3560" s="4" t="e">
        <f>IF(Table1[[#This Row],[Import to Gateway Calculator?]]="Yes",IFERROR(Table1[[#This Row],[Streaming Resolution '[MP']]],""),0)</f>
        <v>#VALUE!</v>
      </c>
      <c r="N3560" s="4" t="e">
        <f>IF(Table1[[#This Row],[Import to Gateway Calculator?]]="Yes",IFERROR(Table1[[#This Row],[Recording Resolution '[MP']]],""),0)</f>
        <v>#VALUE!</v>
      </c>
      <c r="O3560" s="4" t="e">
        <f>IF(Table1[[#This Row],[Import to Gateway Calculator?]]="Yes",IFERROR(Table1[[#This Row],[Frame Rate '[FPS'] 1]],""),0)</f>
        <v>#VALUE!</v>
      </c>
      <c r="P3560" s="4" t="e">
        <f>IF(Table1[[#This Row],[Import to Gateway Calculator?]]="Yes",IFERROR(Table1[[#This Row],[Days of Storage 1]],""),0)</f>
        <v>#VALUE!</v>
      </c>
    </row>
    <row r="3561" spans="1:16" x14ac:dyDescent="0.25">
      <c r="A3561" s="5" t="e">
        <f t="shared" si="335"/>
        <v>#VALUE!</v>
      </c>
      <c r="B3561" s="6" t="str">
        <f>IFERROR(IF(Table1[[#This Row],[Multi-lens? 1]]="No", 1, IF(Table1[[#This Row],[Multi-lens? 1]]="Dual", 2, IF(Table1[[#This Row],[Multi-lens? 1]]="Quad", 4, ""))),"")</f>
        <v/>
      </c>
      <c r="C3561" s="6" t="e">
        <f t="shared" si="336"/>
        <v>#VALUE!</v>
      </c>
      <c r="D3561" s="6" t="e">
        <f t="shared" si="337"/>
        <v>#VALUE!</v>
      </c>
      <c r="E3561" s="6" t="e">
        <f t="shared" si="338"/>
        <v>#VALUE!</v>
      </c>
      <c r="F3561" s="6" t="e">
        <f t="shared" si="339"/>
        <v>#VALUE!</v>
      </c>
      <c r="H3561" s="6" t="str">
        <f>IFERROR(IF(Table1[[#This Row],[Multi-lens? 1]]="No", 1, IF(Table1[[#This Row],[Multi-lens? 1]]="Dual", 2, IF(Table1[[#This Row],[Multi-lens? 1]]="Quad", 4, ""))),"")</f>
        <v/>
      </c>
      <c r="I3561" s="9" t="str">
        <f>IFERROR(Table1[[#This Row],[Name]],"")</f>
        <v/>
      </c>
      <c r="K3561" s="3" t="str">
        <f t="shared" si="334"/>
        <v/>
      </c>
      <c r="M3561" s="4" t="e">
        <f>IF(Table1[[#This Row],[Import to Gateway Calculator?]]="Yes",IFERROR(Table1[[#This Row],[Streaming Resolution '[MP']]],""),0)</f>
        <v>#VALUE!</v>
      </c>
      <c r="N3561" s="4" t="e">
        <f>IF(Table1[[#This Row],[Import to Gateway Calculator?]]="Yes",IFERROR(Table1[[#This Row],[Recording Resolution '[MP']]],""),0)</f>
        <v>#VALUE!</v>
      </c>
      <c r="O3561" s="4" t="e">
        <f>IF(Table1[[#This Row],[Import to Gateway Calculator?]]="Yes",IFERROR(Table1[[#This Row],[Frame Rate '[FPS'] 1]],""),0)</f>
        <v>#VALUE!</v>
      </c>
      <c r="P3561" s="4" t="e">
        <f>IF(Table1[[#This Row],[Import to Gateway Calculator?]]="Yes",IFERROR(Table1[[#This Row],[Days of Storage 1]],""),0)</f>
        <v>#VALUE!</v>
      </c>
    </row>
    <row r="3562" spans="1:16" x14ac:dyDescent="0.25">
      <c r="A3562" s="5" t="e">
        <f t="shared" si="335"/>
        <v>#VALUE!</v>
      </c>
      <c r="B3562" s="6" t="str">
        <f>IFERROR(IF(Table1[[#This Row],[Multi-lens? 1]]="No", 1, IF(Table1[[#This Row],[Multi-lens? 1]]="Dual", 2, IF(Table1[[#This Row],[Multi-lens? 1]]="Quad", 4, ""))),"")</f>
        <v/>
      </c>
      <c r="C3562" s="6" t="e">
        <f t="shared" si="336"/>
        <v>#VALUE!</v>
      </c>
      <c r="D3562" s="6" t="e">
        <f t="shared" si="337"/>
        <v>#VALUE!</v>
      </c>
      <c r="E3562" s="6" t="e">
        <f t="shared" si="338"/>
        <v>#VALUE!</v>
      </c>
      <c r="F3562" s="6" t="e">
        <f t="shared" si="339"/>
        <v>#VALUE!</v>
      </c>
      <c r="H3562" s="6" t="str">
        <f>IFERROR(IF(Table1[[#This Row],[Multi-lens? 1]]="No", 1, IF(Table1[[#This Row],[Multi-lens? 1]]="Dual", 2, IF(Table1[[#This Row],[Multi-lens? 1]]="Quad", 4, ""))),"")</f>
        <v/>
      </c>
      <c r="I3562" s="9" t="str">
        <f>IFERROR(Table1[[#This Row],[Name]],"")</f>
        <v/>
      </c>
      <c r="K3562" s="3" t="str">
        <f t="shared" si="334"/>
        <v/>
      </c>
      <c r="M3562" s="4" t="e">
        <f>IF(Table1[[#This Row],[Import to Gateway Calculator?]]="Yes",IFERROR(Table1[[#This Row],[Streaming Resolution '[MP']]],""),0)</f>
        <v>#VALUE!</v>
      </c>
      <c r="N3562" s="4" t="e">
        <f>IF(Table1[[#This Row],[Import to Gateway Calculator?]]="Yes",IFERROR(Table1[[#This Row],[Recording Resolution '[MP']]],""),0)</f>
        <v>#VALUE!</v>
      </c>
      <c r="O3562" s="4" t="e">
        <f>IF(Table1[[#This Row],[Import to Gateway Calculator?]]="Yes",IFERROR(Table1[[#This Row],[Frame Rate '[FPS'] 1]],""),0)</f>
        <v>#VALUE!</v>
      </c>
      <c r="P3562" s="4" t="e">
        <f>IF(Table1[[#This Row],[Import to Gateway Calculator?]]="Yes",IFERROR(Table1[[#This Row],[Days of Storage 1]],""),0)</f>
        <v>#VALUE!</v>
      </c>
    </row>
    <row r="3563" spans="1:16" x14ac:dyDescent="0.25">
      <c r="A3563" s="5" t="e">
        <f t="shared" si="335"/>
        <v>#VALUE!</v>
      </c>
      <c r="B3563" s="6" t="str">
        <f>IFERROR(IF(Table1[[#This Row],[Multi-lens? 1]]="No", 1, IF(Table1[[#This Row],[Multi-lens? 1]]="Dual", 2, IF(Table1[[#This Row],[Multi-lens? 1]]="Quad", 4, ""))),"")</f>
        <v/>
      </c>
      <c r="C3563" s="6" t="e">
        <f t="shared" si="336"/>
        <v>#VALUE!</v>
      </c>
      <c r="D3563" s="6" t="e">
        <f t="shared" si="337"/>
        <v>#VALUE!</v>
      </c>
      <c r="E3563" s="6" t="e">
        <f t="shared" si="338"/>
        <v>#VALUE!</v>
      </c>
      <c r="F3563" s="6" t="e">
        <f t="shared" si="339"/>
        <v>#VALUE!</v>
      </c>
      <c r="H3563" s="6" t="str">
        <f>IFERROR(IF(Table1[[#This Row],[Multi-lens? 1]]="No", 1, IF(Table1[[#This Row],[Multi-lens? 1]]="Dual", 2, IF(Table1[[#This Row],[Multi-lens? 1]]="Quad", 4, ""))),"")</f>
        <v/>
      </c>
      <c r="I3563" s="9" t="str">
        <f>IFERROR(Table1[[#This Row],[Name]],"")</f>
        <v/>
      </c>
      <c r="K3563" s="3" t="str">
        <f t="shared" si="334"/>
        <v/>
      </c>
      <c r="M3563" s="4" t="e">
        <f>IF(Table1[[#This Row],[Import to Gateway Calculator?]]="Yes",IFERROR(Table1[[#This Row],[Streaming Resolution '[MP']]],""),0)</f>
        <v>#VALUE!</v>
      </c>
      <c r="N3563" s="4" t="e">
        <f>IF(Table1[[#This Row],[Import to Gateway Calculator?]]="Yes",IFERROR(Table1[[#This Row],[Recording Resolution '[MP']]],""),0)</f>
        <v>#VALUE!</v>
      </c>
      <c r="O3563" s="4" t="e">
        <f>IF(Table1[[#This Row],[Import to Gateway Calculator?]]="Yes",IFERROR(Table1[[#This Row],[Frame Rate '[FPS'] 1]],""),0)</f>
        <v>#VALUE!</v>
      </c>
      <c r="P3563" s="4" t="e">
        <f>IF(Table1[[#This Row],[Import to Gateway Calculator?]]="Yes",IFERROR(Table1[[#This Row],[Days of Storage 1]],""),0)</f>
        <v>#VALUE!</v>
      </c>
    </row>
    <row r="3564" spans="1:16" x14ac:dyDescent="0.25">
      <c r="A3564" s="5" t="e">
        <f t="shared" si="335"/>
        <v>#VALUE!</v>
      </c>
      <c r="B3564" s="6" t="str">
        <f>IFERROR(IF(Table1[[#This Row],[Multi-lens? 1]]="No", 1, IF(Table1[[#This Row],[Multi-lens? 1]]="Dual", 2, IF(Table1[[#This Row],[Multi-lens? 1]]="Quad", 4, ""))),"")</f>
        <v/>
      </c>
      <c r="C3564" s="6" t="e">
        <f t="shared" si="336"/>
        <v>#VALUE!</v>
      </c>
      <c r="D3564" s="6" t="e">
        <f t="shared" si="337"/>
        <v>#VALUE!</v>
      </c>
      <c r="E3564" s="6" t="e">
        <f t="shared" si="338"/>
        <v>#VALUE!</v>
      </c>
      <c r="F3564" s="6" t="e">
        <f t="shared" si="339"/>
        <v>#VALUE!</v>
      </c>
      <c r="H3564" s="6" t="str">
        <f>IFERROR(IF(Table1[[#This Row],[Multi-lens? 1]]="No", 1, IF(Table1[[#This Row],[Multi-lens? 1]]="Dual", 2, IF(Table1[[#This Row],[Multi-lens? 1]]="Quad", 4, ""))),"")</f>
        <v/>
      </c>
      <c r="I3564" s="9" t="str">
        <f>IFERROR(Table1[[#This Row],[Name]],"")</f>
        <v/>
      </c>
      <c r="K3564" s="3" t="str">
        <f t="shared" si="334"/>
        <v/>
      </c>
      <c r="M3564" s="4" t="e">
        <f>IF(Table1[[#This Row],[Import to Gateway Calculator?]]="Yes",IFERROR(Table1[[#This Row],[Streaming Resolution '[MP']]],""),0)</f>
        <v>#VALUE!</v>
      </c>
      <c r="N3564" s="4" t="e">
        <f>IF(Table1[[#This Row],[Import to Gateway Calculator?]]="Yes",IFERROR(Table1[[#This Row],[Recording Resolution '[MP']]],""),0)</f>
        <v>#VALUE!</v>
      </c>
      <c r="O3564" s="4" t="e">
        <f>IF(Table1[[#This Row],[Import to Gateway Calculator?]]="Yes",IFERROR(Table1[[#This Row],[Frame Rate '[FPS'] 1]],""),0)</f>
        <v>#VALUE!</v>
      </c>
      <c r="P3564" s="4" t="e">
        <f>IF(Table1[[#This Row],[Import to Gateway Calculator?]]="Yes",IFERROR(Table1[[#This Row],[Days of Storage 1]],""),0)</f>
        <v>#VALUE!</v>
      </c>
    </row>
    <row r="3565" spans="1:16" x14ac:dyDescent="0.25">
      <c r="A3565" s="5" t="e">
        <f t="shared" si="335"/>
        <v>#VALUE!</v>
      </c>
      <c r="B3565" s="6" t="str">
        <f>IFERROR(IF(Table1[[#This Row],[Multi-lens? 1]]="No", 1, IF(Table1[[#This Row],[Multi-lens? 1]]="Dual", 2, IF(Table1[[#This Row],[Multi-lens? 1]]="Quad", 4, ""))),"")</f>
        <v/>
      </c>
      <c r="C3565" s="6" t="e">
        <f t="shared" si="336"/>
        <v>#VALUE!</v>
      </c>
      <c r="D3565" s="6" t="e">
        <f t="shared" si="337"/>
        <v>#VALUE!</v>
      </c>
      <c r="E3565" s="6" t="e">
        <f t="shared" si="338"/>
        <v>#VALUE!</v>
      </c>
      <c r="F3565" s="6" t="e">
        <f t="shared" si="339"/>
        <v>#VALUE!</v>
      </c>
      <c r="H3565" s="6" t="str">
        <f>IFERROR(IF(Table1[[#This Row],[Multi-lens? 1]]="No", 1, IF(Table1[[#This Row],[Multi-lens? 1]]="Dual", 2, IF(Table1[[#This Row],[Multi-lens? 1]]="Quad", 4, ""))),"")</f>
        <v/>
      </c>
      <c r="I3565" s="9" t="str">
        <f>IFERROR(Table1[[#This Row],[Name]],"")</f>
        <v/>
      </c>
      <c r="K3565" s="3" t="str">
        <f t="shared" si="334"/>
        <v/>
      </c>
      <c r="M3565" s="4" t="e">
        <f>IF(Table1[[#This Row],[Import to Gateway Calculator?]]="Yes",IFERROR(Table1[[#This Row],[Streaming Resolution '[MP']]],""),0)</f>
        <v>#VALUE!</v>
      </c>
      <c r="N3565" s="4" t="e">
        <f>IF(Table1[[#This Row],[Import to Gateway Calculator?]]="Yes",IFERROR(Table1[[#This Row],[Recording Resolution '[MP']]],""),0)</f>
        <v>#VALUE!</v>
      </c>
      <c r="O3565" s="4" t="e">
        <f>IF(Table1[[#This Row],[Import to Gateway Calculator?]]="Yes",IFERROR(Table1[[#This Row],[Frame Rate '[FPS'] 1]],""),0)</f>
        <v>#VALUE!</v>
      </c>
      <c r="P3565" s="4" t="e">
        <f>IF(Table1[[#This Row],[Import to Gateway Calculator?]]="Yes",IFERROR(Table1[[#This Row],[Days of Storage 1]],""),0)</f>
        <v>#VALUE!</v>
      </c>
    </row>
    <row r="3566" spans="1:16" x14ac:dyDescent="0.25">
      <c r="A3566" s="5" t="e">
        <f t="shared" si="335"/>
        <v>#VALUE!</v>
      </c>
      <c r="B3566" s="6" t="str">
        <f>IFERROR(IF(Table1[[#This Row],[Multi-lens? 1]]="No", 1, IF(Table1[[#This Row],[Multi-lens? 1]]="Dual", 2, IF(Table1[[#This Row],[Multi-lens? 1]]="Quad", 4, ""))),"")</f>
        <v/>
      </c>
      <c r="C3566" s="6" t="e">
        <f t="shared" si="336"/>
        <v>#VALUE!</v>
      </c>
      <c r="D3566" s="6" t="e">
        <f t="shared" si="337"/>
        <v>#VALUE!</v>
      </c>
      <c r="E3566" s="6" t="e">
        <f t="shared" si="338"/>
        <v>#VALUE!</v>
      </c>
      <c r="F3566" s="6" t="e">
        <f t="shared" si="339"/>
        <v>#VALUE!</v>
      </c>
      <c r="H3566" s="6" t="str">
        <f>IFERROR(IF(Table1[[#This Row],[Multi-lens? 1]]="No", 1, IF(Table1[[#This Row],[Multi-lens? 1]]="Dual", 2, IF(Table1[[#This Row],[Multi-lens? 1]]="Quad", 4, ""))),"")</f>
        <v/>
      </c>
      <c r="I3566" s="9" t="str">
        <f>IFERROR(Table1[[#This Row],[Name]],"")</f>
        <v/>
      </c>
      <c r="K3566" s="3" t="str">
        <f t="shared" si="334"/>
        <v/>
      </c>
      <c r="M3566" s="4" t="e">
        <f>IF(Table1[[#This Row],[Import to Gateway Calculator?]]="Yes",IFERROR(Table1[[#This Row],[Streaming Resolution '[MP']]],""),0)</f>
        <v>#VALUE!</v>
      </c>
      <c r="N3566" s="4" t="e">
        <f>IF(Table1[[#This Row],[Import to Gateway Calculator?]]="Yes",IFERROR(Table1[[#This Row],[Recording Resolution '[MP']]],""),0)</f>
        <v>#VALUE!</v>
      </c>
      <c r="O3566" s="4" t="e">
        <f>IF(Table1[[#This Row],[Import to Gateway Calculator?]]="Yes",IFERROR(Table1[[#This Row],[Frame Rate '[FPS'] 1]],""),0)</f>
        <v>#VALUE!</v>
      </c>
      <c r="P3566" s="4" t="e">
        <f>IF(Table1[[#This Row],[Import to Gateway Calculator?]]="Yes",IFERROR(Table1[[#This Row],[Days of Storage 1]],""),0)</f>
        <v>#VALUE!</v>
      </c>
    </row>
    <row r="3567" spans="1:16" x14ac:dyDescent="0.25">
      <c r="A3567" s="5" t="e">
        <f t="shared" si="335"/>
        <v>#VALUE!</v>
      </c>
      <c r="B3567" s="6" t="str">
        <f>IFERROR(IF(Table1[[#This Row],[Multi-lens? 1]]="No", 1, IF(Table1[[#This Row],[Multi-lens? 1]]="Dual", 2, IF(Table1[[#This Row],[Multi-lens? 1]]="Quad", 4, ""))),"")</f>
        <v/>
      </c>
      <c r="C3567" s="6" t="e">
        <f t="shared" si="336"/>
        <v>#VALUE!</v>
      </c>
      <c r="D3567" s="6" t="e">
        <f t="shared" si="337"/>
        <v>#VALUE!</v>
      </c>
      <c r="E3567" s="6" t="e">
        <f t="shared" si="338"/>
        <v>#VALUE!</v>
      </c>
      <c r="F3567" s="6" t="e">
        <f t="shared" si="339"/>
        <v>#VALUE!</v>
      </c>
      <c r="H3567" s="6" t="str">
        <f>IFERROR(IF(Table1[[#This Row],[Multi-lens? 1]]="No", 1, IF(Table1[[#This Row],[Multi-lens? 1]]="Dual", 2, IF(Table1[[#This Row],[Multi-lens? 1]]="Quad", 4, ""))),"")</f>
        <v/>
      </c>
      <c r="I3567" s="9" t="str">
        <f>IFERROR(Table1[[#This Row],[Name]],"")</f>
        <v/>
      </c>
      <c r="K3567" s="3" t="str">
        <f t="shared" si="334"/>
        <v/>
      </c>
      <c r="M3567" s="4" t="e">
        <f>IF(Table1[[#This Row],[Import to Gateway Calculator?]]="Yes",IFERROR(Table1[[#This Row],[Streaming Resolution '[MP']]],""),0)</f>
        <v>#VALUE!</v>
      </c>
      <c r="N3567" s="4" t="e">
        <f>IF(Table1[[#This Row],[Import to Gateway Calculator?]]="Yes",IFERROR(Table1[[#This Row],[Recording Resolution '[MP']]],""),0)</f>
        <v>#VALUE!</v>
      </c>
      <c r="O3567" s="4" t="e">
        <f>IF(Table1[[#This Row],[Import to Gateway Calculator?]]="Yes",IFERROR(Table1[[#This Row],[Frame Rate '[FPS'] 1]],""),0)</f>
        <v>#VALUE!</v>
      </c>
      <c r="P3567" s="4" t="e">
        <f>IF(Table1[[#This Row],[Import to Gateway Calculator?]]="Yes",IFERROR(Table1[[#This Row],[Days of Storage 1]],""),0)</f>
        <v>#VALUE!</v>
      </c>
    </row>
    <row r="3568" spans="1:16" x14ac:dyDescent="0.25">
      <c r="A3568" s="5" t="e">
        <f t="shared" si="335"/>
        <v>#VALUE!</v>
      </c>
      <c r="B3568" s="6" t="str">
        <f>IFERROR(IF(Table1[[#This Row],[Multi-lens? 1]]="No", 1, IF(Table1[[#This Row],[Multi-lens? 1]]="Dual", 2, IF(Table1[[#This Row],[Multi-lens? 1]]="Quad", 4, ""))),"")</f>
        <v/>
      </c>
      <c r="C3568" s="6" t="e">
        <f t="shared" si="336"/>
        <v>#VALUE!</v>
      </c>
      <c r="D3568" s="6" t="e">
        <f t="shared" si="337"/>
        <v>#VALUE!</v>
      </c>
      <c r="E3568" s="6" t="e">
        <f t="shared" si="338"/>
        <v>#VALUE!</v>
      </c>
      <c r="F3568" s="6" t="e">
        <f t="shared" si="339"/>
        <v>#VALUE!</v>
      </c>
      <c r="H3568" s="6" t="str">
        <f>IFERROR(IF(Table1[[#This Row],[Multi-lens? 1]]="No", 1, IF(Table1[[#This Row],[Multi-lens? 1]]="Dual", 2, IF(Table1[[#This Row],[Multi-lens? 1]]="Quad", 4, ""))),"")</f>
        <v/>
      </c>
      <c r="I3568" s="9" t="str">
        <f>IFERROR(Table1[[#This Row],[Name]],"")</f>
        <v/>
      </c>
      <c r="K3568" s="3" t="str">
        <f t="shared" si="334"/>
        <v/>
      </c>
      <c r="M3568" s="4" t="e">
        <f>IF(Table1[[#This Row],[Import to Gateway Calculator?]]="Yes",IFERROR(Table1[[#This Row],[Streaming Resolution '[MP']]],""),0)</f>
        <v>#VALUE!</v>
      </c>
      <c r="N3568" s="4" t="e">
        <f>IF(Table1[[#This Row],[Import to Gateway Calculator?]]="Yes",IFERROR(Table1[[#This Row],[Recording Resolution '[MP']]],""),0)</f>
        <v>#VALUE!</v>
      </c>
      <c r="O3568" s="4" t="e">
        <f>IF(Table1[[#This Row],[Import to Gateway Calculator?]]="Yes",IFERROR(Table1[[#This Row],[Frame Rate '[FPS'] 1]],""),0)</f>
        <v>#VALUE!</v>
      </c>
      <c r="P3568" s="4" t="e">
        <f>IF(Table1[[#This Row],[Import to Gateway Calculator?]]="Yes",IFERROR(Table1[[#This Row],[Days of Storage 1]],""),0)</f>
        <v>#VALUE!</v>
      </c>
    </row>
    <row r="3569" spans="1:16" x14ac:dyDescent="0.25">
      <c r="A3569" s="5" t="e">
        <f t="shared" si="335"/>
        <v>#VALUE!</v>
      </c>
      <c r="B3569" s="6" t="str">
        <f>IFERROR(IF(Table1[[#This Row],[Multi-lens? 1]]="No", 1, IF(Table1[[#This Row],[Multi-lens? 1]]="Dual", 2, IF(Table1[[#This Row],[Multi-lens? 1]]="Quad", 4, ""))),"")</f>
        <v/>
      </c>
      <c r="C3569" s="6" t="e">
        <f t="shared" si="336"/>
        <v>#VALUE!</v>
      </c>
      <c r="D3569" s="6" t="e">
        <f t="shared" si="337"/>
        <v>#VALUE!</v>
      </c>
      <c r="E3569" s="6" t="e">
        <f t="shared" si="338"/>
        <v>#VALUE!</v>
      </c>
      <c r="F3569" s="6" t="e">
        <f t="shared" si="339"/>
        <v>#VALUE!</v>
      </c>
      <c r="H3569" s="6" t="str">
        <f>IFERROR(IF(Table1[[#This Row],[Multi-lens? 1]]="No", 1, IF(Table1[[#This Row],[Multi-lens? 1]]="Dual", 2, IF(Table1[[#This Row],[Multi-lens? 1]]="Quad", 4, ""))),"")</f>
        <v/>
      </c>
      <c r="I3569" s="9" t="str">
        <f>IFERROR(Table1[[#This Row],[Name]],"")</f>
        <v/>
      </c>
      <c r="K3569" s="3" t="str">
        <f t="shared" si="334"/>
        <v/>
      </c>
      <c r="M3569" s="4" t="e">
        <f>IF(Table1[[#This Row],[Import to Gateway Calculator?]]="Yes",IFERROR(Table1[[#This Row],[Streaming Resolution '[MP']]],""),0)</f>
        <v>#VALUE!</v>
      </c>
      <c r="N3569" s="4" t="e">
        <f>IF(Table1[[#This Row],[Import to Gateway Calculator?]]="Yes",IFERROR(Table1[[#This Row],[Recording Resolution '[MP']]],""),0)</f>
        <v>#VALUE!</v>
      </c>
      <c r="O3569" s="4" t="e">
        <f>IF(Table1[[#This Row],[Import to Gateway Calculator?]]="Yes",IFERROR(Table1[[#This Row],[Frame Rate '[FPS'] 1]],""),0)</f>
        <v>#VALUE!</v>
      </c>
      <c r="P3569" s="4" t="e">
        <f>IF(Table1[[#This Row],[Import to Gateway Calculator?]]="Yes",IFERROR(Table1[[#This Row],[Days of Storage 1]],""),0)</f>
        <v>#VALUE!</v>
      </c>
    </row>
    <row r="3570" spans="1:16" x14ac:dyDescent="0.25">
      <c r="A3570" s="5" t="e">
        <f t="shared" si="335"/>
        <v>#VALUE!</v>
      </c>
      <c r="B3570" s="6" t="str">
        <f>IFERROR(IF(Table1[[#This Row],[Multi-lens? 1]]="No", 1, IF(Table1[[#This Row],[Multi-lens? 1]]="Dual", 2, IF(Table1[[#This Row],[Multi-lens? 1]]="Quad", 4, ""))),"")</f>
        <v/>
      </c>
      <c r="C3570" s="6" t="e">
        <f t="shared" si="336"/>
        <v>#VALUE!</v>
      </c>
      <c r="D3570" s="6" t="e">
        <f t="shared" si="337"/>
        <v>#VALUE!</v>
      </c>
      <c r="E3570" s="6" t="e">
        <f t="shared" si="338"/>
        <v>#VALUE!</v>
      </c>
      <c r="F3570" s="6" t="e">
        <f t="shared" si="339"/>
        <v>#VALUE!</v>
      </c>
      <c r="H3570" s="6" t="str">
        <f>IFERROR(IF(Table1[[#This Row],[Multi-lens? 1]]="No", 1, IF(Table1[[#This Row],[Multi-lens? 1]]="Dual", 2, IF(Table1[[#This Row],[Multi-lens? 1]]="Quad", 4, ""))),"")</f>
        <v/>
      </c>
      <c r="I3570" s="9" t="str">
        <f>IFERROR(Table1[[#This Row],[Name]],"")</f>
        <v/>
      </c>
      <c r="K3570" s="3" t="str">
        <f t="shared" si="334"/>
        <v/>
      </c>
      <c r="M3570" s="4" t="e">
        <f>IF(Table1[[#This Row],[Import to Gateway Calculator?]]="Yes",IFERROR(Table1[[#This Row],[Streaming Resolution '[MP']]],""),0)</f>
        <v>#VALUE!</v>
      </c>
      <c r="N3570" s="4" t="e">
        <f>IF(Table1[[#This Row],[Import to Gateway Calculator?]]="Yes",IFERROR(Table1[[#This Row],[Recording Resolution '[MP']]],""),0)</f>
        <v>#VALUE!</v>
      </c>
      <c r="O3570" s="4" t="e">
        <f>IF(Table1[[#This Row],[Import to Gateway Calculator?]]="Yes",IFERROR(Table1[[#This Row],[Frame Rate '[FPS'] 1]],""),0)</f>
        <v>#VALUE!</v>
      </c>
      <c r="P3570" s="4" t="e">
        <f>IF(Table1[[#This Row],[Import to Gateway Calculator?]]="Yes",IFERROR(Table1[[#This Row],[Days of Storage 1]],""),0)</f>
        <v>#VALUE!</v>
      </c>
    </row>
    <row r="3571" spans="1:16" x14ac:dyDescent="0.25">
      <c r="A3571" s="5" t="e">
        <f t="shared" si="335"/>
        <v>#VALUE!</v>
      </c>
      <c r="B3571" s="6" t="str">
        <f>IFERROR(IF(Table1[[#This Row],[Multi-lens? 1]]="No", 1, IF(Table1[[#This Row],[Multi-lens? 1]]="Dual", 2, IF(Table1[[#This Row],[Multi-lens? 1]]="Quad", 4, ""))),"")</f>
        <v/>
      </c>
      <c r="C3571" s="6" t="e">
        <f t="shared" si="336"/>
        <v>#VALUE!</v>
      </c>
      <c r="D3571" s="6" t="e">
        <f t="shared" si="337"/>
        <v>#VALUE!</v>
      </c>
      <c r="E3571" s="6" t="e">
        <f t="shared" si="338"/>
        <v>#VALUE!</v>
      </c>
      <c r="F3571" s="6" t="e">
        <f t="shared" si="339"/>
        <v>#VALUE!</v>
      </c>
      <c r="H3571" s="6" t="str">
        <f>IFERROR(IF(Table1[[#This Row],[Multi-lens? 1]]="No", 1, IF(Table1[[#This Row],[Multi-lens? 1]]="Dual", 2, IF(Table1[[#This Row],[Multi-lens? 1]]="Quad", 4, ""))),"")</f>
        <v/>
      </c>
      <c r="I3571" s="9" t="str">
        <f>IFERROR(Table1[[#This Row],[Name]],"")</f>
        <v/>
      </c>
      <c r="K3571" s="3" t="str">
        <f t="shared" si="334"/>
        <v/>
      </c>
      <c r="M3571" s="4" t="e">
        <f>IF(Table1[[#This Row],[Import to Gateway Calculator?]]="Yes",IFERROR(Table1[[#This Row],[Streaming Resolution '[MP']]],""),0)</f>
        <v>#VALUE!</v>
      </c>
      <c r="N3571" s="4" t="e">
        <f>IF(Table1[[#This Row],[Import to Gateway Calculator?]]="Yes",IFERROR(Table1[[#This Row],[Recording Resolution '[MP']]],""),0)</f>
        <v>#VALUE!</v>
      </c>
      <c r="O3571" s="4" t="e">
        <f>IF(Table1[[#This Row],[Import to Gateway Calculator?]]="Yes",IFERROR(Table1[[#This Row],[Frame Rate '[FPS'] 1]],""),0)</f>
        <v>#VALUE!</v>
      </c>
      <c r="P3571" s="4" t="e">
        <f>IF(Table1[[#This Row],[Import to Gateway Calculator?]]="Yes",IFERROR(Table1[[#This Row],[Days of Storage 1]],""),0)</f>
        <v>#VALUE!</v>
      </c>
    </row>
    <row r="3572" spans="1:16" x14ac:dyDescent="0.25">
      <c r="A3572" s="5" t="e">
        <f t="shared" si="335"/>
        <v>#VALUE!</v>
      </c>
      <c r="B3572" s="6" t="str">
        <f>IFERROR(IF(Table1[[#This Row],[Multi-lens? 1]]="No", 1, IF(Table1[[#This Row],[Multi-lens? 1]]="Dual", 2, IF(Table1[[#This Row],[Multi-lens? 1]]="Quad", 4, ""))),"")</f>
        <v/>
      </c>
      <c r="C3572" s="6" t="e">
        <f t="shared" si="336"/>
        <v>#VALUE!</v>
      </c>
      <c r="D3572" s="6" t="e">
        <f t="shared" si="337"/>
        <v>#VALUE!</v>
      </c>
      <c r="E3572" s="6" t="e">
        <f t="shared" si="338"/>
        <v>#VALUE!</v>
      </c>
      <c r="F3572" s="6" t="e">
        <f t="shared" si="339"/>
        <v>#VALUE!</v>
      </c>
      <c r="H3572" s="6" t="str">
        <f>IFERROR(IF(Table1[[#This Row],[Multi-lens? 1]]="No", 1, IF(Table1[[#This Row],[Multi-lens? 1]]="Dual", 2, IF(Table1[[#This Row],[Multi-lens? 1]]="Quad", 4, ""))),"")</f>
        <v/>
      </c>
      <c r="I3572" s="9" t="str">
        <f>IFERROR(Table1[[#This Row],[Name]],"")</f>
        <v/>
      </c>
      <c r="K3572" s="3" t="str">
        <f t="shared" si="334"/>
        <v/>
      </c>
      <c r="M3572" s="4" t="e">
        <f>IF(Table1[[#This Row],[Import to Gateway Calculator?]]="Yes",IFERROR(Table1[[#This Row],[Streaming Resolution '[MP']]],""),0)</f>
        <v>#VALUE!</v>
      </c>
      <c r="N3572" s="4" t="e">
        <f>IF(Table1[[#This Row],[Import to Gateway Calculator?]]="Yes",IFERROR(Table1[[#This Row],[Recording Resolution '[MP']]],""),0)</f>
        <v>#VALUE!</v>
      </c>
      <c r="O3572" s="4" t="e">
        <f>IF(Table1[[#This Row],[Import to Gateway Calculator?]]="Yes",IFERROR(Table1[[#This Row],[Frame Rate '[FPS'] 1]],""),0)</f>
        <v>#VALUE!</v>
      </c>
      <c r="P3572" s="4" t="e">
        <f>IF(Table1[[#This Row],[Import to Gateway Calculator?]]="Yes",IFERROR(Table1[[#This Row],[Days of Storage 1]],""),0)</f>
        <v>#VALUE!</v>
      </c>
    </row>
    <row r="3573" spans="1:16" x14ac:dyDescent="0.25">
      <c r="A3573" s="5" t="e">
        <f t="shared" si="335"/>
        <v>#VALUE!</v>
      </c>
      <c r="B3573" s="6" t="str">
        <f>IFERROR(IF(Table1[[#This Row],[Multi-lens? 1]]="No", 1, IF(Table1[[#This Row],[Multi-lens? 1]]="Dual", 2, IF(Table1[[#This Row],[Multi-lens? 1]]="Quad", 4, ""))),"")</f>
        <v/>
      </c>
      <c r="C3573" s="6" t="e">
        <f t="shared" si="336"/>
        <v>#VALUE!</v>
      </c>
      <c r="D3573" s="6" t="e">
        <f t="shared" si="337"/>
        <v>#VALUE!</v>
      </c>
      <c r="E3573" s="6" t="e">
        <f t="shared" si="338"/>
        <v>#VALUE!</v>
      </c>
      <c r="F3573" s="6" t="e">
        <f t="shared" si="339"/>
        <v>#VALUE!</v>
      </c>
      <c r="H3573" s="6" t="str">
        <f>IFERROR(IF(Table1[[#This Row],[Multi-lens? 1]]="No", 1, IF(Table1[[#This Row],[Multi-lens? 1]]="Dual", 2, IF(Table1[[#This Row],[Multi-lens? 1]]="Quad", 4, ""))),"")</f>
        <v/>
      </c>
      <c r="I3573" s="9" t="str">
        <f>IFERROR(Table1[[#This Row],[Name]],"")</f>
        <v/>
      </c>
      <c r="K3573" s="3" t="str">
        <f t="shared" si="334"/>
        <v/>
      </c>
      <c r="M3573" s="4" t="e">
        <f>IF(Table1[[#This Row],[Import to Gateway Calculator?]]="Yes",IFERROR(Table1[[#This Row],[Streaming Resolution '[MP']]],""),0)</f>
        <v>#VALUE!</v>
      </c>
      <c r="N3573" s="4" t="e">
        <f>IF(Table1[[#This Row],[Import to Gateway Calculator?]]="Yes",IFERROR(Table1[[#This Row],[Recording Resolution '[MP']]],""),0)</f>
        <v>#VALUE!</v>
      </c>
      <c r="O3573" s="4" t="e">
        <f>IF(Table1[[#This Row],[Import to Gateway Calculator?]]="Yes",IFERROR(Table1[[#This Row],[Frame Rate '[FPS'] 1]],""),0)</f>
        <v>#VALUE!</v>
      </c>
      <c r="P3573" s="4" t="e">
        <f>IF(Table1[[#This Row],[Import to Gateway Calculator?]]="Yes",IFERROR(Table1[[#This Row],[Days of Storage 1]],""),0)</f>
        <v>#VALUE!</v>
      </c>
    </row>
    <row r="3574" spans="1:16" x14ac:dyDescent="0.25">
      <c r="A3574" s="5" t="e">
        <f t="shared" si="335"/>
        <v>#VALUE!</v>
      </c>
      <c r="B3574" s="6" t="str">
        <f>IFERROR(IF(Table1[[#This Row],[Multi-lens? 1]]="No", 1, IF(Table1[[#This Row],[Multi-lens? 1]]="Dual", 2, IF(Table1[[#This Row],[Multi-lens? 1]]="Quad", 4, ""))),"")</f>
        <v/>
      </c>
      <c r="C3574" s="6" t="e">
        <f t="shared" si="336"/>
        <v>#VALUE!</v>
      </c>
      <c r="D3574" s="6" t="e">
        <f t="shared" si="337"/>
        <v>#VALUE!</v>
      </c>
      <c r="E3574" s="6" t="e">
        <f t="shared" si="338"/>
        <v>#VALUE!</v>
      </c>
      <c r="F3574" s="6" t="e">
        <f t="shared" si="339"/>
        <v>#VALUE!</v>
      </c>
      <c r="H3574" s="6" t="str">
        <f>IFERROR(IF(Table1[[#This Row],[Multi-lens? 1]]="No", 1, IF(Table1[[#This Row],[Multi-lens? 1]]="Dual", 2, IF(Table1[[#This Row],[Multi-lens? 1]]="Quad", 4, ""))),"")</f>
        <v/>
      </c>
      <c r="I3574" s="9" t="str">
        <f>IFERROR(Table1[[#This Row],[Name]],"")</f>
        <v/>
      </c>
      <c r="K3574" s="3" t="str">
        <f t="shared" si="334"/>
        <v/>
      </c>
      <c r="M3574" s="4" t="e">
        <f>IF(Table1[[#This Row],[Import to Gateway Calculator?]]="Yes",IFERROR(Table1[[#This Row],[Streaming Resolution '[MP']]],""),0)</f>
        <v>#VALUE!</v>
      </c>
      <c r="N3574" s="4" t="e">
        <f>IF(Table1[[#This Row],[Import to Gateway Calculator?]]="Yes",IFERROR(Table1[[#This Row],[Recording Resolution '[MP']]],""),0)</f>
        <v>#VALUE!</v>
      </c>
      <c r="O3574" s="4" t="e">
        <f>IF(Table1[[#This Row],[Import to Gateway Calculator?]]="Yes",IFERROR(Table1[[#This Row],[Frame Rate '[FPS'] 1]],""),0)</f>
        <v>#VALUE!</v>
      </c>
      <c r="P3574" s="4" t="e">
        <f>IF(Table1[[#This Row],[Import to Gateway Calculator?]]="Yes",IFERROR(Table1[[#This Row],[Days of Storage 1]],""),0)</f>
        <v>#VALUE!</v>
      </c>
    </row>
    <row r="3575" spans="1:16" x14ac:dyDescent="0.25">
      <c r="A3575" s="5" t="e">
        <f t="shared" si="335"/>
        <v>#VALUE!</v>
      </c>
      <c r="B3575" s="6" t="str">
        <f>IFERROR(IF(Table1[[#This Row],[Multi-lens? 1]]="No", 1, IF(Table1[[#This Row],[Multi-lens? 1]]="Dual", 2, IF(Table1[[#This Row],[Multi-lens? 1]]="Quad", 4, ""))),"")</f>
        <v/>
      </c>
      <c r="C3575" s="6" t="e">
        <f t="shared" si="336"/>
        <v>#VALUE!</v>
      </c>
      <c r="D3575" s="6" t="e">
        <f t="shared" si="337"/>
        <v>#VALUE!</v>
      </c>
      <c r="E3575" s="6" t="e">
        <f t="shared" si="338"/>
        <v>#VALUE!</v>
      </c>
      <c r="F3575" s="6" t="e">
        <f t="shared" si="339"/>
        <v>#VALUE!</v>
      </c>
      <c r="H3575" s="6" t="str">
        <f>IFERROR(IF(Table1[[#This Row],[Multi-lens? 1]]="No", 1, IF(Table1[[#This Row],[Multi-lens? 1]]="Dual", 2, IF(Table1[[#This Row],[Multi-lens? 1]]="Quad", 4, ""))),"")</f>
        <v/>
      </c>
      <c r="I3575" s="9" t="str">
        <f>IFERROR(Table1[[#This Row],[Name]],"")</f>
        <v/>
      </c>
      <c r="K3575" s="3" t="str">
        <f t="shared" si="334"/>
        <v/>
      </c>
      <c r="M3575" s="4" t="e">
        <f>IF(Table1[[#This Row],[Import to Gateway Calculator?]]="Yes",IFERROR(Table1[[#This Row],[Streaming Resolution '[MP']]],""),0)</f>
        <v>#VALUE!</v>
      </c>
      <c r="N3575" s="4" t="e">
        <f>IF(Table1[[#This Row],[Import to Gateway Calculator?]]="Yes",IFERROR(Table1[[#This Row],[Recording Resolution '[MP']]],""),0)</f>
        <v>#VALUE!</v>
      </c>
      <c r="O3575" s="4" t="e">
        <f>IF(Table1[[#This Row],[Import to Gateway Calculator?]]="Yes",IFERROR(Table1[[#This Row],[Frame Rate '[FPS'] 1]],""),0)</f>
        <v>#VALUE!</v>
      </c>
      <c r="P3575" s="4" t="e">
        <f>IF(Table1[[#This Row],[Import to Gateway Calculator?]]="Yes",IFERROR(Table1[[#This Row],[Days of Storage 1]],""),0)</f>
        <v>#VALUE!</v>
      </c>
    </row>
    <row r="3576" spans="1:16" x14ac:dyDescent="0.25">
      <c r="A3576" s="5" t="e">
        <f t="shared" si="335"/>
        <v>#VALUE!</v>
      </c>
      <c r="B3576" s="6" t="str">
        <f>IFERROR(IF(Table1[[#This Row],[Multi-lens? 1]]="No", 1, IF(Table1[[#This Row],[Multi-lens? 1]]="Dual", 2, IF(Table1[[#This Row],[Multi-lens? 1]]="Quad", 4, ""))),"")</f>
        <v/>
      </c>
      <c r="C3576" s="6" t="e">
        <f t="shared" si="336"/>
        <v>#VALUE!</v>
      </c>
      <c r="D3576" s="6" t="e">
        <f t="shared" si="337"/>
        <v>#VALUE!</v>
      </c>
      <c r="E3576" s="6" t="e">
        <f t="shared" si="338"/>
        <v>#VALUE!</v>
      </c>
      <c r="F3576" s="6" t="e">
        <f t="shared" si="339"/>
        <v>#VALUE!</v>
      </c>
      <c r="H3576" s="6" t="str">
        <f>IFERROR(IF(Table1[[#This Row],[Multi-lens? 1]]="No", 1, IF(Table1[[#This Row],[Multi-lens? 1]]="Dual", 2, IF(Table1[[#This Row],[Multi-lens? 1]]="Quad", 4, ""))),"")</f>
        <v/>
      </c>
      <c r="I3576" s="9" t="str">
        <f>IFERROR(Table1[[#This Row],[Name]],"")</f>
        <v/>
      </c>
      <c r="K3576" s="3" t="str">
        <f t="shared" si="334"/>
        <v/>
      </c>
      <c r="M3576" s="4" t="e">
        <f>IF(Table1[[#This Row],[Import to Gateway Calculator?]]="Yes",IFERROR(Table1[[#This Row],[Streaming Resolution '[MP']]],""),0)</f>
        <v>#VALUE!</v>
      </c>
      <c r="N3576" s="4" t="e">
        <f>IF(Table1[[#This Row],[Import to Gateway Calculator?]]="Yes",IFERROR(Table1[[#This Row],[Recording Resolution '[MP']]],""),0)</f>
        <v>#VALUE!</v>
      </c>
      <c r="O3576" s="4" t="e">
        <f>IF(Table1[[#This Row],[Import to Gateway Calculator?]]="Yes",IFERROR(Table1[[#This Row],[Frame Rate '[FPS'] 1]],""),0)</f>
        <v>#VALUE!</v>
      </c>
      <c r="P3576" s="4" t="e">
        <f>IF(Table1[[#This Row],[Import to Gateway Calculator?]]="Yes",IFERROR(Table1[[#This Row],[Days of Storage 1]],""),0)</f>
        <v>#VALUE!</v>
      </c>
    </row>
    <row r="3577" spans="1:16" x14ac:dyDescent="0.25">
      <c r="A3577" s="5" t="e">
        <f t="shared" si="335"/>
        <v>#VALUE!</v>
      </c>
      <c r="B3577" s="6" t="str">
        <f>IFERROR(IF(Table1[[#This Row],[Multi-lens? 1]]="No", 1, IF(Table1[[#This Row],[Multi-lens? 1]]="Dual", 2, IF(Table1[[#This Row],[Multi-lens? 1]]="Quad", 4, ""))),"")</f>
        <v/>
      </c>
      <c r="C3577" s="6" t="e">
        <f t="shared" si="336"/>
        <v>#VALUE!</v>
      </c>
      <c r="D3577" s="6" t="e">
        <f t="shared" si="337"/>
        <v>#VALUE!</v>
      </c>
      <c r="E3577" s="6" t="e">
        <f t="shared" si="338"/>
        <v>#VALUE!</v>
      </c>
      <c r="F3577" s="6" t="e">
        <f t="shared" si="339"/>
        <v>#VALUE!</v>
      </c>
      <c r="H3577" s="6" t="str">
        <f>IFERROR(IF(Table1[[#This Row],[Multi-lens? 1]]="No", 1, IF(Table1[[#This Row],[Multi-lens? 1]]="Dual", 2, IF(Table1[[#This Row],[Multi-lens? 1]]="Quad", 4, ""))),"")</f>
        <v/>
      </c>
      <c r="I3577" s="9" t="str">
        <f>IFERROR(Table1[[#This Row],[Name]],"")</f>
        <v/>
      </c>
      <c r="K3577" s="3" t="str">
        <f t="shared" si="334"/>
        <v/>
      </c>
      <c r="M3577" s="4" t="e">
        <f>IF(Table1[[#This Row],[Import to Gateway Calculator?]]="Yes",IFERROR(Table1[[#This Row],[Streaming Resolution '[MP']]],""),0)</f>
        <v>#VALUE!</v>
      </c>
      <c r="N3577" s="4" t="e">
        <f>IF(Table1[[#This Row],[Import to Gateway Calculator?]]="Yes",IFERROR(Table1[[#This Row],[Recording Resolution '[MP']]],""),0)</f>
        <v>#VALUE!</v>
      </c>
      <c r="O3577" s="4" t="e">
        <f>IF(Table1[[#This Row],[Import to Gateway Calculator?]]="Yes",IFERROR(Table1[[#This Row],[Frame Rate '[FPS'] 1]],""),0)</f>
        <v>#VALUE!</v>
      </c>
      <c r="P3577" s="4" t="e">
        <f>IF(Table1[[#This Row],[Import to Gateway Calculator?]]="Yes",IFERROR(Table1[[#This Row],[Days of Storage 1]],""),0)</f>
        <v>#VALUE!</v>
      </c>
    </row>
    <row r="3578" spans="1:16" x14ac:dyDescent="0.25">
      <c r="A3578" s="5" t="e">
        <f t="shared" si="335"/>
        <v>#VALUE!</v>
      </c>
      <c r="B3578" s="6" t="str">
        <f>IFERROR(IF(Table1[[#This Row],[Multi-lens? 1]]="No", 1, IF(Table1[[#This Row],[Multi-lens? 1]]="Dual", 2, IF(Table1[[#This Row],[Multi-lens? 1]]="Quad", 4, ""))),"")</f>
        <v/>
      </c>
      <c r="C3578" s="6" t="e">
        <f t="shared" si="336"/>
        <v>#VALUE!</v>
      </c>
      <c r="D3578" s="6" t="e">
        <f t="shared" si="337"/>
        <v>#VALUE!</v>
      </c>
      <c r="E3578" s="6" t="e">
        <f t="shared" si="338"/>
        <v>#VALUE!</v>
      </c>
      <c r="F3578" s="6" t="e">
        <f t="shared" si="339"/>
        <v>#VALUE!</v>
      </c>
      <c r="H3578" s="6" t="str">
        <f>IFERROR(IF(Table1[[#This Row],[Multi-lens? 1]]="No", 1, IF(Table1[[#This Row],[Multi-lens? 1]]="Dual", 2, IF(Table1[[#This Row],[Multi-lens? 1]]="Quad", 4, ""))),"")</f>
        <v/>
      </c>
      <c r="I3578" s="9" t="str">
        <f>IFERROR(Table1[[#This Row],[Name]],"")</f>
        <v/>
      </c>
      <c r="K3578" s="3" t="str">
        <f t="shared" si="334"/>
        <v/>
      </c>
      <c r="M3578" s="4" t="e">
        <f>IF(Table1[[#This Row],[Import to Gateway Calculator?]]="Yes",IFERROR(Table1[[#This Row],[Streaming Resolution '[MP']]],""),0)</f>
        <v>#VALUE!</v>
      </c>
      <c r="N3578" s="4" t="e">
        <f>IF(Table1[[#This Row],[Import to Gateway Calculator?]]="Yes",IFERROR(Table1[[#This Row],[Recording Resolution '[MP']]],""),0)</f>
        <v>#VALUE!</v>
      </c>
      <c r="O3578" s="4" t="e">
        <f>IF(Table1[[#This Row],[Import to Gateway Calculator?]]="Yes",IFERROR(Table1[[#This Row],[Frame Rate '[FPS'] 1]],""),0)</f>
        <v>#VALUE!</v>
      </c>
      <c r="P3578" s="4" t="e">
        <f>IF(Table1[[#This Row],[Import to Gateway Calculator?]]="Yes",IFERROR(Table1[[#This Row],[Days of Storage 1]],""),0)</f>
        <v>#VALUE!</v>
      </c>
    </row>
    <row r="3579" spans="1:16" x14ac:dyDescent="0.25">
      <c r="A3579" s="5" t="e">
        <f t="shared" si="335"/>
        <v>#VALUE!</v>
      </c>
      <c r="B3579" s="6" t="str">
        <f>IFERROR(IF(Table1[[#This Row],[Multi-lens? 1]]="No", 1, IF(Table1[[#This Row],[Multi-lens? 1]]="Dual", 2, IF(Table1[[#This Row],[Multi-lens? 1]]="Quad", 4, ""))),"")</f>
        <v/>
      </c>
      <c r="C3579" s="6" t="e">
        <f t="shared" si="336"/>
        <v>#VALUE!</v>
      </c>
      <c r="D3579" s="6" t="e">
        <f t="shared" si="337"/>
        <v>#VALUE!</v>
      </c>
      <c r="E3579" s="6" t="e">
        <f t="shared" si="338"/>
        <v>#VALUE!</v>
      </c>
      <c r="F3579" s="6" t="e">
        <f t="shared" si="339"/>
        <v>#VALUE!</v>
      </c>
      <c r="H3579" s="6" t="str">
        <f>IFERROR(IF(Table1[[#This Row],[Multi-lens? 1]]="No", 1, IF(Table1[[#This Row],[Multi-lens? 1]]="Dual", 2, IF(Table1[[#This Row],[Multi-lens? 1]]="Quad", 4, ""))),"")</f>
        <v/>
      </c>
      <c r="I3579" s="9" t="str">
        <f>IFERROR(Table1[[#This Row],[Name]],"")</f>
        <v/>
      </c>
      <c r="K3579" s="3" t="str">
        <f t="shared" si="334"/>
        <v/>
      </c>
      <c r="M3579" s="4" t="e">
        <f>IF(Table1[[#This Row],[Import to Gateway Calculator?]]="Yes",IFERROR(Table1[[#This Row],[Streaming Resolution '[MP']]],""),0)</f>
        <v>#VALUE!</v>
      </c>
      <c r="N3579" s="4" t="e">
        <f>IF(Table1[[#This Row],[Import to Gateway Calculator?]]="Yes",IFERROR(Table1[[#This Row],[Recording Resolution '[MP']]],""),0)</f>
        <v>#VALUE!</v>
      </c>
      <c r="O3579" s="4" t="e">
        <f>IF(Table1[[#This Row],[Import to Gateway Calculator?]]="Yes",IFERROR(Table1[[#This Row],[Frame Rate '[FPS'] 1]],""),0)</f>
        <v>#VALUE!</v>
      </c>
      <c r="P3579" s="4" t="e">
        <f>IF(Table1[[#This Row],[Import to Gateway Calculator?]]="Yes",IFERROR(Table1[[#This Row],[Days of Storage 1]],""),0)</f>
        <v>#VALUE!</v>
      </c>
    </row>
    <row r="3580" spans="1:16" x14ac:dyDescent="0.25">
      <c r="A3580" s="5" t="e">
        <f t="shared" si="335"/>
        <v>#VALUE!</v>
      </c>
      <c r="B3580" s="6" t="str">
        <f>IFERROR(IF(Table1[[#This Row],[Multi-lens? 1]]="No", 1, IF(Table1[[#This Row],[Multi-lens? 1]]="Dual", 2, IF(Table1[[#This Row],[Multi-lens? 1]]="Quad", 4, ""))),"")</f>
        <v/>
      </c>
      <c r="C3580" s="6" t="e">
        <f t="shared" si="336"/>
        <v>#VALUE!</v>
      </c>
      <c r="D3580" s="6" t="e">
        <f t="shared" si="337"/>
        <v>#VALUE!</v>
      </c>
      <c r="E3580" s="6" t="e">
        <f t="shared" si="338"/>
        <v>#VALUE!</v>
      </c>
      <c r="F3580" s="6" t="e">
        <f t="shared" si="339"/>
        <v>#VALUE!</v>
      </c>
      <c r="H3580" s="6" t="str">
        <f>IFERROR(IF(Table1[[#This Row],[Multi-lens? 1]]="No", 1, IF(Table1[[#This Row],[Multi-lens? 1]]="Dual", 2, IF(Table1[[#This Row],[Multi-lens? 1]]="Quad", 4, ""))),"")</f>
        <v/>
      </c>
      <c r="I3580" s="9" t="str">
        <f>IFERROR(Table1[[#This Row],[Name]],"")</f>
        <v/>
      </c>
      <c r="K3580" s="3" t="str">
        <f t="shared" si="334"/>
        <v/>
      </c>
      <c r="M3580" s="4" t="e">
        <f>IF(Table1[[#This Row],[Import to Gateway Calculator?]]="Yes",IFERROR(Table1[[#This Row],[Streaming Resolution '[MP']]],""),0)</f>
        <v>#VALUE!</v>
      </c>
      <c r="N3580" s="4" t="e">
        <f>IF(Table1[[#This Row],[Import to Gateway Calculator?]]="Yes",IFERROR(Table1[[#This Row],[Recording Resolution '[MP']]],""),0)</f>
        <v>#VALUE!</v>
      </c>
      <c r="O3580" s="4" t="e">
        <f>IF(Table1[[#This Row],[Import to Gateway Calculator?]]="Yes",IFERROR(Table1[[#This Row],[Frame Rate '[FPS'] 1]],""),0)</f>
        <v>#VALUE!</v>
      </c>
      <c r="P3580" s="4" t="e">
        <f>IF(Table1[[#This Row],[Import to Gateway Calculator?]]="Yes",IFERROR(Table1[[#This Row],[Days of Storage 1]],""),0)</f>
        <v>#VALUE!</v>
      </c>
    </row>
    <row r="3581" spans="1:16" x14ac:dyDescent="0.25">
      <c r="A3581" s="5" t="e">
        <f t="shared" si="335"/>
        <v>#VALUE!</v>
      </c>
      <c r="B3581" s="6" t="str">
        <f>IFERROR(IF(Table1[[#This Row],[Multi-lens? 1]]="No", 1, IF(Table1[[#This Row],[Multi-lens? 1]]="Dual", 2, IF(Table1[[#This Row],[Multi-lens? 1]]="Quad", 4, ""))),"")</f>
        <v/>
      </c>
      <c r="C3581" s="6" t="e">
        <f t="shared" si="336"/>
        <v>#VALUE!</v>
      </c>
      <c r="D3581" s="6" t="e">
        <f t="shared" si="337"/>
        <v>#VALUE!</v>
      </c>
      <c r="E3581" s="6" t="e">
        <f t="shared" si="338"/>
        <v>#VALUE!</v>
      </c>
      <c r="F3581" s="6" t="e">
        <f t="shared" si="339"/>
        <v>#VALUE!</v>
      </c>
      <c r="H3581" s="6" t="str">
        <f>IFERROR(IF(Table1[[#This Row],[Multi-lens? 1]]="No", 1, IF(Table1[[#This Row],[Multi-lens? 1]]="Dual", 2, IF(Table1[[#This Row],[Multi-lens? 1]]="Quad", 4, ""))),"")</f>
        <v/>
      </c>
      <c r="I3581" s="9" t="str">
        <f>IFERROR(Table1[[#This Row],[Name]],"")</f>
        <v/>
      </c>
      <c r="K3581" s="3" t="str">
        <f t="shared" si="334"/>
        <v/>
      </c>
      <c r="M3581" s="4" t="e">
        <f>IF(Table1[[#This Row],[Import to Gateway Calculator?]]="Yes",IFERROR(Table1[[#This Row],[Streaming Resolution '[MP']]],""),0)</f>
        <v>#VALUE!</v>
      </c>
      <c r="N3581" s="4" t="e">
        <f>IF(Table1[[#This Row],[Import to Gateway Calculator?]]="Yes",IFERROR(Table1[[#This Row],[Recording Resolution '[MP']]],""),0)</f>
        <v>#VALUE!</v>
      </c>
      <c r="O3581" s="4" t="e">
        <f>IF(Table1[[#This Row],[Import to Gateway Calculator?]]="Yes",IFERROR(Table1[[#This Row],[Frame Rate '[FPS'] 1]],""),0)</f>
        <v>#VALUE!</v>
      </c>
      <c r="P3581" s="4" t="e">
        <f>IF(Table1[[#This Row],[Import to Gateway Calculator?]]="Yes",IFERROR(Table1[[#This Row],[Days of Storage 1]],""),0)</f>
        <v>#VALUE!</v>
      </c>
    </row>
    <row r="3582" spans="1:16" x14ac:dyDescent="0.25">
      <c r="A3582" s="5" t="e">
        <f t="shared" si="335"/>
        <v>#VALUE!</v>
      </c>
      <c r="B3582" s="6" t="str">
        <f>IFERROR(IF(Table1[[#This Row],[Multi-lens? 1]]="No", 1, IF(Table1[[#This Row],[Multi-lens? 1]]="Dual", 2, IF(Table1[[#This Row],[Multi-lens? 1]]="Quad", 4, ""))),"")</f>
        <v/>
      </c>
      <c r="C3582" s="6" t="e">
        <f t="shared" si="336"/>
        <v>#VALUE!</v>
      </c>
      <c r="D3582" s="6" t="e">
        <f t="shared" si="337"/>
        <v>#VALUE!</v>
      </c>
      <c r="E3582" s="6" t="e">
        <f t="shared" si="338"/>
        <v>#VALUE!</v>
      </c>
      <c r="F3582" s="6" t="e">
        <f t="shared" si="339"/>
        <v>#VALUE!</v>
      </c>
      <c r="H3582" s="6" t="str">
        <f>IFERROR(IF(Table1[[#This Row],[Multi-lens? 1]]="No", 1, IF(Table1[[#This Row],[Multi-lens? 1]]="Dual", 2, IF(Table1[[#This Row],[Multi-lens? 1]]="Quad", 4, ""))),"")</f>
        <v/>
      </c>
      <c r="I3582" s="9" t="str">
        <f>IFERROR(Table1[[#This Row],[Name]],"")</f>
        <v/>
      </c>
      <c r="K3582" s="3" t="str">
        <f t="shared" si="334"/>
        <v/>
      </c>
      <c r="M3582" s="4" t="e">
        <f>IF(Table1[[#This Row],[Import to Gateway Calculator?]]="Yes",IFERROR(Table1[[#This Row],[Streaming Resolution '[MP']]],""),0)</f>
        <v>#VALUE!</v>
      </c>
      <c r="N3582" s="4" t="e">
        <f>IF(Table1[[#This Row],[Import to Gateway Calculator?]]="Yes",IFERROR(Table1[[#This Row],[Recording Resolution '[MP']]],""),0)</f>
        <v>#VALUE!</v>
      </c>
      <c r="O3582" s="4" t="e">
        <f>IF(Table1[[#This Row],[Import to Gateway Calculator?]]="Yes",IFERROR(Table1[[#This Row],[Frame Rate '[FPS'] 1]],""),0)</f>
        <v>#VALUE!</v>
      </c>
      <c r="P3582" s="4" t="e">
        <f>IF(Table1[[#This Row],[Import to Gateway Calculator?]]="Yes",IFERROR(Table1[[#This Row],[Days of Storage 1]],""),0)</f>
        <v>#VALUE!</v>
      </c>
    </row>
    <row r="3583" spans="1:16" x14ac:dyDescent="0.25">
      <c r="A3583" s="5" t="e">
        <f t="shared" si="335"/>
        <v>#VALUE!</v>
      </c>
      <c r="B3583" s="6" t="str">
        <f>IFERROR(IF(Table1[[#This Row],[Multi-lens? 1]]="No", 1, IF(Table1[[#This Row],[Multi-lens? 1]]="Dual", 2, IF(Table1[[#This Row],[Multi-lens? 1]]="Quad", 4, ""))),"")</f>
        <v/>
      </c>
      <c r="C3583" s="6" t="e">
        <f t="shared" si="336"/>
        <v>#VALUE!</v>
      </c>
      <c r="D3583" s="6" t="e">
        <f t="shared" si="337"/>
        <v>#VALUE!</v>
      </c>
      <c r="E3583" s="6" t="e">
        <f t="shared" si="338"/>
        <v>#VALUE!</v>
      </c>
      <c r="F3583" s="6" t="e">
        <f t="shared" si="339"/>
        <v>#VALUE!</v>
      </c>
      <c r="H3583" s="6" t="str">
        <f>IFERROR(IF(Table1[[#This Row],[Multi-lens? 1]]="No", 1, IF(Table1[[#This Row],[Multi-lens? 1]]="Dual", 2, IF(Table1[[#This Row],[Multi-lens? 1]]="Quad", 4, ""))),"")</f>
        <v/>
      </c>
      <c r="I3583" s="9" t="str">
        <f>IFERROR(Table1[[#This Row],[Name]],"")</f>
        <v/>
      </c>
      <c r="K3583" s="3" t="str">
        <f t="shared" si="334"/>
        <v/>
      </c>
      <c r="M3583" s="4" t="e">
        <f>IF(Table1[[#This Row],[Import to Gateway Calculator?]]="Yes",IFERROR(Table1[[#This Row],[Streaming Resolution '[MP']]],""),0)</f>
        <v>#VALUE!</v>
      </c>
      <c r="N3583" s="4" t="e">
        <f>IF(Table1[[#This Row],[Import to Gateway Calculator?]]="Yes",IFERROR(Table1[[#This Row],[Recording Resolution '[MP']]],""),0)</f>
        <v>#VALUE!</v>
      </c>
      <c r="O3583" s="4" t="e">
        <f>IF(Table1[[#This Row],[Import to Gateway Calculator?]]="Yes",IFERROR(Table1[[#This Row],[Frame Rate '[FPS'] 1]],""),0)</f>
        <v>#VALUE!</v>
      </c>
      <c r="P3583" s="4" t="e">
        <f>IF(Table1[[#This Row],[Import to Gateway Calculator?]]="Yes",IFERROR(Table1[[#This Row],[Days of Storage 1]],""),0)</f>
        <v>#VALUE!</v>
      </c>
    </row>
    <row r="3584" spans="1:16" x14ac:dyDescent="0.25">
      <c r="A3584" s="5" t="e">
        <f t="shared" si="335"/>
        <v>#VALUE!</v>
      </c>
      <c r="B3584" s="6" t="str">
        <f>IFERROR(IF(Table1[[#This Row],[Multi-lens? 1]]="No", 1, IF(Table1[[#This Row],[Multi-lens? 1]]="Dual", 2, IF(Table1[[#This Row],[Multi-lens? 1]]="Quad", 4, ""))),"")</f>
        <v/>
      </c>
      <c r="C3584" s="6" t="e">
        <f t="shared" si="336"/>
        <v>#VALUE!</v>
      </c>
      <c r="D3584" s="6" t="e">
        <f t="shared" si="337"/>
        <v>#VALUE!</v>
      </c>
      <c r="E3584" s="6" t="e">
        <f t="shared" si="338"/>
        <v>#VALUE!</v>
      </c>
      <c r="F3584" s="6" t="e">
        <f t="shared" si="339"/>
        <v>#VALUE!</v>
      </c>
      <c r="H3584" s="6" t="str">
        <f>IFERROR(IF(Table1[[#This Row],[Multi-lens? 1]]="No", 1, IF(Table1[[#This Row],[Multi-lens? 1]]="Dual", 2, IF(Table1[[#This Row],[Multi-lens? 1]]="Quad", 4, ""))),"")</f>
        <v/>
      </c>
      <c r="I3584" s="9" t="str">
        <f>IFERROR(Table1[[#This Row],[Name]],"")</f>
        <v/>
      </c>
      <c r="K3584" s="3" t="str">
        <f t="shared" si="334"/>
        <v/>
      </c>
      <c r="M3584" s="4" t="e">
        <f>IF(Table1[[#This Row],[Import to Gateway Calculator?]]="Yes",IFERROR(Table1[[#This Row],[Streaming Resolution '[MP']]],""),0)</f>
        <v>#VALUE!</v>
      </c>
      <c r="N3584" s="4" t="e">
        <f>IF(Table1[[#This Row],[Import to Gateway Calculator?]]="Yes",IFERROR(Table1[[#This Row],[Recording Resolution '[MP']]],""),0)</f>
        <v>#VALUE!</v>
      </c>
      <c r="O3584" s="4" t="e">
        <f>IF(Table1[[#This Row],[Import to Gateway Calculator?]]="Yes",IFERROR(Table1[[#This Row],[Frame Rate '[FPS'] 1]],""),0)</f>
        <v>#VALUE!</v>
      </c>
      <c r="P3584" s="4" t="e">
        <f>IF(Table1[[#This Row],[Import to Gateway Calculator?]]="Yes",IFERROR(Table1[[#This Row],[Days of Storage 1]],""),0)</f>
        <v>#VALUE!</v>
      </c>
    </row>
    <row r="3585" spans="1:16" x14ac:dyDescent="0.25">
      <c r="A3585" s="5" t="e">
        <f t="shared" si="335"/>
        <v>#VALUE!</v>
      </c>
      <c r="B3585" s="6" t="str">
        <f>IFERROR(IF(Table1[[#This Row],[Multi-lens? 1]]="No", 1, IF(Table1[[#This Row],[Multi-lens? 1]]="Dual", 2, IF(Table1[[#This Row],[Multi-lens? 1]]="Quad", 4, ""))),"")</f>
        <v/>
      </c>
      <c r="C3585" s="6" t="e">
        <f t="shared" si="336"/>
        <v>#VALUE!</v>
      </c>
      <c r="D3585" s="6" t="e">
        <f t="shared" si="337"/>
        <v>#VALUE!</v>
      </c>
      <c r="E3585" s="6" t="e">
        <f t="shared" si="338"/>
        <v>#VALUE!</v>
      </c>
      <c r="F3585" s="6" t="e">
        <f t="shared" si="339"/>
        <v>#VALUE!</v>
      </c>
      <c r="H3585" s="6" t="str">
        <f>IFERROR(IF(Table1[[#This Row],[Multi-lens? 1]]="No", 1, IF(Table1[[#This Row],[Multi-lens? 1]]="Dual", 2, IF(Table1[[#This Row],[Multi-lens? 1]]="Quad", 4, ""))),"")</f>
        <v/>
      </c>
      <c r="I3585" s="9" t="str">
        <f>IFERROR(Table1[[#This Row],[Name]],"")</f>
        <v/>
      </c>
      <c r="K3585" s="3" t="str">
        <f t="shared" si="334"/>
        <v/>
      </c>
      <c r="M3585" s="4" t="e">
        <f>IF(Table1[[#This Row],[Import to Gateway Calculator?]]="Yes",IFERROR(Table1[[#This Row],[Streaming Resolution '[MP']]],""),0)</f>
        <v>#VALUE!</v>
      </c>
      <c r="N3585" s="4" t="e">
        <f>IF(Table1[[#This Row],[Import to Gateway Calculator?]]="Yes",IFERROR(Table1[[#This Row],[Recording Resolution '[MP']]],""),0)</f>
        <v>#VALUE!</v>
      </c>
      <c r="O3585" s="4" t="e">
        <f>IF(Table1[[#This Row],[Import to Gateway Calculator?]]="Yes",IFERROR(Table1[[#This Row],[Frame Rate '[FPS'] 1]],""),0)</f>
        <v>#VALUE!</v>
      </c>
      <c r="P3585" s="4" t="e">
        <f>IF(Table1[[#This Row],[Import to Gateway Calculator?]]="Yes",IFERROR(Table1[[#This Row],[Days of Storage 1]],""),0)</f>
        <v>#VALUE!</v>
      </c>
    </row>
    <row r="3586" spans="1:16" x14ac:dyDescent="0.25">
      <c r="A3586" s="5" t="e">
        <f t="shared" si="335"/>
        <v>#VALUE!</v>
      </c>
      <c r="B3586" s="6" t="str">
        <f>IFERROR(IF(Table1[[#This Row],[Multi-lens? 1]]="No", 1, IF(Table1[[#This Row],[Multi-lens? 1]]="Dual", 2, IF(Table1[[#This Row],[Multi-lens? 1]]="Quad", 4, ""))),"")</f>
        <v/>
      </c>
      <c r="C3586" s="6" t="e">
        <f t="shared" si="336"/>
        <v>#VALUE!</v>
      </c>
      <c r="D3586" s="6" t="e">
        <f t="shared" si="337"/>
        <v>#VALUE!</v>
      </c>
      <c r="E3586" s="6" t="e">
        <f t="shared" si="338"/>
        <v>#VALUE!</v>
      </c>
      <c r="F3586" s="6" t="e">
        <f t="shared" si="339"/>
        <v>#VALUE!</v>
      </c>
      <c r="H3586" s="6" t="str">
        <f>IFERROR(IF(Table1[[#This Row],[Multi-lens? 1]]="No", 1, IF(Table1[[#This Row],[Multi-lens? 1]]="Dual", 2, IF(Table1[[#This Row],[Multi-lens? 1]]="Quad", 4, ""))),"")</f>
        <v/>
      </c>
      <c r="I3586" s="9" t="str">
        <f>IFERROR(Table1[[#This Row],[Name]],"")</f>
        <v/>
      </c>
      <c r="K3586" s="3" t="str">
        <f t="shared" si="334"/>
        <v/>
      </c>
      <c r="M3586" s="4" t="e">
        <f>IF(Table1[[#This Row],[Import to Gateway Calculator?]]="Yes",IFERROR(Table1[[#This Row],[Streaming Resolution '[MP']]],""),0)</f>
        <v>#VALUE!</v>
      </c>
      <c r="N3586" s="4" t="e">
        <f>IF(Table1[[#This Row],[Import to Gateway Calculator?]]="Yes",IFERROR(Table1[[#This Row],[Recording Resolution '[MP']]],""),0)</f>
        <v>#VALUE!</v>
      </c>
      <c r="O3586" s="4" t="e">
        <f>IF(Table1[[#This Row],[Import to Gateway Calculator?]]="Yes",IFERROR(Table1[[#This Row],[Frame Rate '[FPS'] 1]],""),0)</f>
        <v>#VALUE!</v>
      </c>
      <c r="P3586" s="4" t="e">
        <f>IF(Table1[[#This Row],[Import to Gateway Calculator?]]="Yes",IFERROR(Table1[[#This Row],[Days of Storage 1]],""),0)</f>
        <v>#VALUE!</v>
      </c>
    </row>
    <row r="3587" spans="1:16" x14ac:dyDescent="0.25">
      <c r="A3587" s="5" t="e">
        <f t="shared" si="335"/>
        <v>#VALUE!</v>
      </c>
      <c r="B3587" s="6" t="str">
        <f>IFERROR(IF(Table1[[#This Row],[Multi-lens? 1]]="No", 1, IF(Table1[[#This Row],[Multi-lens? 1]]="Dual", 2, IF(Table1[[#This Row],[Multi-lens? 1]]="Quad", 4, ""))),"")</f>
        <v/>
      </c>
      <c r="C3587" s="6" t="e">
        <f t="shared" si="336"/>
        <v>#VALUE!</v>
      </c>
      <c r="D3587" s="6" t="e">
        <f t="shared" si="337"/>
        <v>#VALUE!</v>
      </c>
      <c r="E3587" s="6" t="e">
        <f t="shared" si="338"/>
        <v>#VALUE!</v>
      </c>
      <c r="F3587" s="6" t="e">
        <f t="shared" si="339"/>
        <v>#VALUE!</v>
      </c>
      <c r="H3587" s="6" t="str">
        <f>IFERROR(IF(Table1[[#This Row],[Multi-lens? 1]]="No", 1, IF(Table1[[#This Row],[Multi-lens? 1]]="Dual", 2, IF(Table1[[#This Row],[Multi-lens? 1]]="Quad", 4, ""))),"")</f>
        <v/>
      </c>
      <c r="I3587" s="9" t="str">
        <f>IFERROR(Table1[[#This Row],[Name]],"")</f>
        <v/>
      </c>
      <c r="K3587" s="3" t="str">
        <f t="shared" ref="K3587:K3650" si="340">IFERROR(IF(I3587=0,"",I3587),"")</f>
        <v/>
      </c>
      <c r="M3587" s="4" t="e">
        <f>IF(Table1[[#This Row],[Import to Gateway Calculator?]]="Yes",IFERROR(Table1[[#This Row],[Streaming Resolution '[MP']]],""),0)</f>
        <v>#VALUE!</v>
      </c>
      <c r="N3587" s="4" t="e">
        <f>IF(Table1[[#This Row],[Import to Gateway Calculator?]]="Yes",IFERROR(Table1[[#This Row],[Recording Resolution '[MP']]],""),0)</f>
        <v>#VALUE!</v>
      </c>
      <c r="O3587" s="4" t="e">
        <f>IF(Table1[[#This Row],[Import to Gateway Calculator?]]="Yes",IFERROR(Table1[[#This Row],[Frame Rate '[FPS'] 1]],""),0)</f>
        <v>#VALUE!</v>
      </c>
      <c r="P3587" s="4" t="e">
        <f>IF(Table1[[#This Row],[Import to Gateway Calculator?]]="Yes",IFERROR(Table1[[#This Row],[Days of Storage 1]],""),0)</f>
        <v>#VALUE!</v>
      </c>
    </row>
    <row r="3588" spans="1:16" x14ac:dyDescent="0.25">
      <c r="A3588" s="5" t="e">
        <f t="shared" si="335"/>
        <v>#VALUE!</v>
      </c>
      <c r="B3588" s="6" t="str">
        <f>IFERROR(IF(Table1[[#This Row],[Multi-lens? 1]]="No", 1, IF(Table1[[#This Row],[Multi-lens? 1]]="Dual", 2, IF(Table1[[#This Row],[Multi-lens? 1]]="Quad", 4, ""))),"")</f>
        <v/>
      </c>
      <c r="C3588" s="6" t="e">
        <f t="shared" si="336"/>
        <v>#VALUE!</v>
      </c>
      <c r="D3588" s="6" t="e">
        <f t="shared" si="337"/>
        <v>#VALUE!</v>
      </c>
      <c r="E3588" s="6" t="e">
        <f t="shared" si="338"/>
        <v>#VALUE!</v>
      </c>
      <c r="F3588" s="6" t="e">
        <f t="shared" si="339"/>
        <v>#VALUE!</v>
      </c>
      <c r="H3588" s="6" t="str">
        <f>IFERROR(IF(Table1[[#This Row],[Multi-lens? 1]]="No", 1, IF(Table1[[#This Row],[Multi-lens? 1]]="Dual", 2, IF(Table1[[#This Row],[Multi-lens? 1]]="Quad", 4, ""))),"")</f>
        <v/>
      </c>
      <c r="I3588" s="9" t="str">
        <f>IFERROR(Table1[[#This Row],[Name]],"")</f>
        <v/>
      </c>
      <c r="K3588" s="3" t="str">
        <f t="shared" si="340"/>
        <v/>
      </c>
      <c r="M3588" s="4" t="e">
        <f>IF(Table1[[#This Row],[Import to Gateway Calculator?]]="Yes",IFERROR(Table1[[#This Row],[Streaming Resolution '[MP']]],""),0)</f>
        <v>#VALUE!</v>
      </c>
      <c r="N3588" s="4" t="e">
        <f>IF(Table1[[#This Row],[Import to Gateway Calculator?]]="Yes",IFERROR(Table1[[#This Row],[Recording Resolution '[MP']]],""),0)</f>
        <v>#VALUE!</v>
      </c>
      <c r="O3588" s="4" t="e">
        <f>IF(Table1[[#This Row],[Import to Gateway Calculator?]]="Yes",IFERROR(Table1[[#This Row],[Frame Rate '[FPS'] 1]],""),0)</f>
        <v>#VALUE!</v>
      </c>
      <c r="P3588" s="4" t="e">
        <f>IF(Table1[[#This Row],[Import to Gateway Calculator?]]="Yes",IFERROR(Table1[[#This Row],[Days of Storage 1]],""),0)</f>
        <v>#VALUE!</v>
      </c>
    </row>
    <row r="3589" spans="1:16" x14ac:dyDescent="0.25">
      <c r="A3589" s="5" t="e">
        <f t="shared" si="335"/>
        <v>#VALUE!</v>
      </c>
      <c r="B3589" s="6" t="str">
        <f>IFERROR(IF(Table1[[#This Row],[Multi-lens? 1]]="No", 1, IF(Table1[[#This Row],[Multi-lens? 1]]="Dual", 2, IF(Table1[[#This Row],[Multi-lens? 1]]="Quad", 4, ""))),"")</f>
        <v/>
      </c>
      <c r="C3589" s="6" t="e">
        <f t="shared" si="336"/>
        <v>#VALUE!</v>
      </c>
      <c r="D3589" s="6" t="e">
        <f t="shared" si="337"/>
        <v>#VALUE!</v>
      </c>
      <c r="E3589" s="6" t="e">
        <f t="shared" si="338"/>
        <v>#VALUE!</v>
      </c>
      <c r="F3589" s="6" t="e">
        <f t="shared" si="339"/>
        <v>#VALUE!</v>
      </c>
      <c r="H3589" s="6" t="str">
        <f>IFERROR(IF(Table1[[#This Row],[Multi-lens? 1]]="No", 1, IF(Table1[[#This Row],[Multi-lens? 1]]="Dual", 2, IF(Table1[[#This Row],[Multi-lens? 1]]="Quad", 4, ""))),"")</f>
        <v/>
      </c>
      <c r="I3589" s="9" t="str">
        <f>IFERROR(Table1[[#This Row],[Name]],"")</f>
        <v/>
      </c>
      <c r="K3589" s="3" t="str">
        <f t="shared" si="340"/>
        <v/>
      </c>
      <c r="M3589" s="4" t="e">
        <f>IF(Table1[[#This Row],[Import to Gateway Calculator?]]="Yes",IFERROR(Table1[[#This Row],[Streaming Resolution '[MP']]],""),0)</f>
        <v>#VALUE!</v>
      </c>
      <c r="N3589" s="4" t="e">
        <f>IF(Table1[[#This Row],[Import to Gateway Calculator?]]="Yes",IFERROR(Table1[[#This Row],[Recording Resolution '[MP']]],""),0)</f>
        <v>#VALUE!</v>
      </c>
      <c r="O3589" s="4" t="e">
        <f>IF(Table1[[#This Row],[Import to Gateway Calculator?]]="Yes",IFERROR(Table1[[#This Row],[Frame Rate '[FPS'] 1]],""),0)</f>
        <v>#VALUE!</v>
      </c>
      <c r="P3589" s="4" t="e">
        <f>IF(Table1[[#This Row],[Import to Gateway Calculator?]]="Yes",IFERROR(Table1[[#This Row],[Days of Storage 1]],""),0)</f>
        <v>#VALUE!</v>
      </c>
    </row>
    <row r="3590" spans="1:16" x14ac:dyDescent="0.25">
      <c r="A3590" s="5" t="e">
        <f t="shared" si="335"/>
        <v>#VALUE!</v>
      </c>
      <c r="B3590" s="6" t="str">
        <f>IFERROR(IF(Table1[[#This Row],[Multi-lens? 1]]="No", 1, IF(Table1[[#This Row],[Multi-lens? 1]]="Dual", 2, IF(Table1[[#This Row],[Multi-lens? 1]]="Quad", 4, ""))),"")</f>
        <v/>
      </c>
      <c r="C3590" s="6" t="e">
        <f t="shared" si="336"/>
        <v>#VALUE!</v>
      </c>
      <c r="D3590" s="6" t="e">
        <f t="shared" si="337"/>
        <v>#VALUE!</v>
      </c>
      <c r="E3590" s="6" t="e">
        <f t="shared" si="338"/>
        <v>#VALUE!</v>
      </c>
      <c r="F3590" s="6" t="e">
        <f t="shared" si="339"/>
        <v>#VALUE!</v>
      </c>
      <c r="H3590" s="6" t="str">
        <f>IFERROR(IF(Table1[[#This Row],[Multi-lens? 1]]="No", 1, IF(Table1[[#This Row],[Multi-lens? 1]]="Dual", 2, IF(Table1[[#This Row],[Multi-lens? 1]]="Quad", 4, ""))),"")</f>
        <v/>
      </c>
      <c r="I3590" s="9" t="str">
        <f>IFERROR(Table1[[#This Row],[Name]],"")</f>
        <v/>
      </c>
      <c r="K3590" s="3" t="str">
        <f t="shared" si="340"/>
        <v/>
      </c>
      <c r="M3590" s="4" t="e">
        <f>IF(Table1[[#This Row],[Import to Gateway Calculator?]]="Yes",IFERROR(Table1[[#This Row],[Streaming Resolution '[MP']]],""),0)</f>
        <v>#VALUE!</v>
      </c>
      <c r="N3590" s="4" t="e">
        <f>IF(Table1[[#This Row],[Import to Gateway Calculator?]]="Yes",IFERROR(Table1[[#This Row],[Recording Resolution '[MP']]],""),0)</f>
        <v>#VALUE!</v>
      </c>
      <c r="O3590" s="4" t="e">
        <f>IF(Table1[[#This Row],[Import to Gateway Calculator?]]="Yes",IFERROR(Table1[[#This Row],[Frame Rate '[FPS'] 1]],""),0)</f>
        <v>#VALUE!</v>
      </c>
      <c r="P3590" s="4" t="e">
        <f>IF(Table1[[#This Row],[Import to Gateway Calculator?]]="Yes",IFERROR(Table1[[#This Row],[Days of Storage 1]],""),0)</f>
        <v>#VALUE!</v>
      </c>
    </row>
    <row r="3591" spans="1:16" x14ac:dyDescent="0.25">
      <c r="A3591" s="5" t="e">
        <f t="shared" ref="A3591:A3654" si="341">IF(D3591=0,"",K3591)</f>
        <v>#VALUE!</v>
      </c>
      <c r="B3591" s="6" t="str">
        <f>IFERROR(IF(Table1[[#This Row],[Multi-lens? 1]]="No", 1, IF(Table1[[#This Row],[Multi-lens? 1]]="Dual", 2, IF(Table1[[#This Row],[Multi-lens? 1]]="Quad", 4, ""))),"")</f>
        <v/>
      </c>
      <c r="C3591" s="6" t="e">
        <f t="shared" ref="C3591:C3654" si="342">M3591</f>
        <v>#VALUE!</v>
      </c>
      <c r="D3591" s="6" t="e">
        <f t="shared" ref="D3591:D3654" si="343">N3591</f>
        <v>#VALUE!</v>
      </c>
      <c r="E3591" s="6" t="e">
        <f t="shared" ref="E3591:E3654" si="344">O3591</f>
        <v>#VALUE!</v>
      </c>
      <c r="F3591" s="6" t="e">
        <f t="shared" ref="F3591:F3654" si="345">P3591</f>
        <v>#VALUE!</v>
      </c>
      <c r="H3591" s="6" t="str">
        <f>IFERROR(IF(Table1[[#This Row],[Multi-lens? 1]]="No", 1, IF(Table1[[#This Row],[Multi-lens? 1]]="Dual", 2, IF(Table1[[#This Row],[Multi-lens? 1]]="Quad", 4, ""))),"")</f>
        <v/>
      </c>
      <c r="I3591" s="9" t="str">
        <f>IFERROR(Table1[[#This Row],[Name]],"")</f>
        <v/>
      </c>
      <c r="K3591" s="3" t="str">
        <f t="shared" si="340"/>
        <v/>
      </c>
      <c r="M3591" s="4" t="e">
        <f>IF(Table1[[#This Row],[Import to Gateway Calculator?]]="Yes",IFERROR(Table1[[#This Row],[Streaming Resolution '[MP']]],""),0)</f>
        <v>#VALUE!</v>
      </c>
      <c r="N3591" s="4" t="e">
        <f>IF(Table1[[#This Row],[Import to Gateway Calculator?]]="Yes",IFERROR(Table1[[#This Row],[Recording Resolution '[MP']]],""),0)</f>
        <v>#VALUE!</v>
      </c>
      <c r="O3591" s="4" t="e">
        <f>IF(Table1[[#This Row],[Import to Gateway Calculator?]]="Yes",IFERROR(Table1[[#This Row],[Frame Rate '[FPS'] 1]],""),0)</f>
        <v>#VALUE!</v>
      </c>
      <c r="P3591" s="4" t="e">
        <f>IF(Table1[[#This Row],[Import to Gateway Calculator?]]="Yes",IFERROR(Table1[[#This Row],[Days of Storage 1]],""),0)</f>
        <v>#VALUE!</v>
      </c>
    </row>
    <row r="3592" spans="1:16" x14ac:dyDescent="0.25">
      <c r="A3592" s="5" t="e">
        <f t="shared" si="341"/>
        <v>#VALUE!</v>
      </c>
      <c r="B3592" s="6" t="str">
        <f>IFERROR(IF(Table1[[#This Row],[Multi-lens? 1]]="No", 1, IF(Table1[[#This Row],[Multi-lens? 1]]="Dual", 2, IF(Table1[[#This Row],[Multi-lens? 1]]="Quad", 4, ""))),"")</f>
        <v/>
      </c>
      <c r="C3592" s="6" t="e">
        <f t="shared" si="342"/>
        <v>#VALUE!</v>
      </c>
      <c r="D3592" s="6" t="e">
        <f t="shared" si="343"/>
        <v>#VALUE!</v>
      </c>
      <c r="E3592" s="6" t="e">
        <f t="shared" si="344"/>
        <v>#VALUE!</v>
      </c>
      <c r="F3592" s="6" t="e">
        <f t="shared" si="345"/>
        <v>#VALUE!</v>
      </c>
      <c r="H3592" s="6" t="str">
        <f>IFERROR(IF(Table1[[#This Row],[Multi-lens? 1]]="No", 1, IF(Table1[[#This Row],[Multi-lens? 1]]="Dual", 2, IF(Table1[[#This Row],[Multi-lens? 1]]="Quad", 4, ""))),"")</f>
        <v/>
      </c>
      <c r="I3592" s="9" t="str">
        <f>IFERROR(Table1[[#This Row],[Name]],"")</f>
        <v/>
      </c>
      <c r="K3592" s="3" t="str">
        <f t="shared" si="340"/>
        <v/>
      </c>
      <c r="M3592" s="4" t="e">
        <f>IF(Table1[[#This Row],[Import to Gateway Calculator?]]="Yes",IFERROR(Table1[[#This Row],[Streaming Resolution '[MP']]],""),0)</f>
        <v>#VALUE!</v>
      </c>
      <c r="N3592" s="4" t="e">
        <f>IF(Table1[[#This Row],[Import to Gateway Calculator?]]="Yes",IFERROR(Table1[[#This Row],[Recording Resolution '[MP']]],""),0)</f>
        <v>#VALUE!</v>
      </c>
      <c r="O3592" s="4" t="e">
        <f>IF(Table1[[#This Row],[Import to Gateway Calculator?]]="Yes",IFERROR(Table1[[#This Row],[Frame Rate '[FPS'] 1]],""),0)</f>
        <v>#VALUE!</v>
      </c>
      <c r="P3592" s="4" t="e">
        <f>IF(Table1[[#This Row],[Import to Gateway Calculator?]]="Yes",IFERROR(Table1[[#This Row],[Days of Storage 1]],""),0)</f>
        <v>#VALUE!</v>
      </c>
    </row>
    <row r="3593" spans="1:16" x14ac:dyDescent="0.25">
      <c r="A3593" s="5" t="e">
        <f t="shared" si="341"/>
        <v>#VALUE!</v>
      </c>
      <c r="B3593" s="6" t="str">
        <f>IFERROR(IF(Table1[[#This Row],[Multi-lens? 1]]="No", 1, IF(Table1[[#This Row],[Multi-lens? 1]]="Dual", 2, IF(Table1[[#This Row],[Multi-lens? 1]]="Quad", 4, ""))),"")</f>
        <v/>
      </c>
      <c r="C3593" s="6" t="e">
        <f t="shared" si="342"/>
        <v>#VALUE!</v>
      </c>
      <c r="D3593" s="6" t="e">
        <f t="shared" si="343"/>
        <v>#VALUE!</v>
      </c>
      <c r="E3593" s="6" t="e">
        <f t="shared" si="344"/>
        <v>#VALUE!</v>
      </c>
      <c r="F3593" s="6" t="e">
        <f t="shared" si="345"/>
        <v>#VALUE!</v>
      </c>
      <c r="H3593" s="6" t="str">
        <f>IFERROR(IF(Table1[[#This Row],[Multi-lens? 1]]="No", 1, IF(Table1[[#This Row],[Multi-lens? 1]]="Dual", 2, IF(Table1[[#This Row],[Multi-lens? 1]]="Quad", 4, ""))),"")</f>
        <v/>
      </c>
      <c r="I3593" s="9" t="str">
        <f>IFERROR(Table1[[#This Row],[Name]],"")</f>
        <v/>
      </c>
      <c r="K3593" s="3" t="str">
        <f t="shared" si="340"/>
        <v/>
      </c>
      <c r="M3593" s="4" t="e">
        <f>IF(Table1[[#This Row],[Import to Gateway Calculator?]]="Yes",IFERROR(Table1[[#This Row],[Streaming Resolution '[MP']]],""),0)</f>
        <v>#VALUE!</v>
      </c>
      <c r="N3593" s="4" t="e">
        <f>IF(Table1[[#This Row],[Import to Gateway Calculator?]]="Yes",IFERROR(Table1[[#This Row],[Recording Resolution '[MP']]],""),0)</f>
        <v>#VALUE!</v>
      </c>
      <c r="O3593" s="4" t="e">
        <f>IF(Table1[[#This Row],[Import to Gateway Calculator?]]="Yes",IFERROR(Table1[[#This Row],[Frame Rate '[FPS'] 1]],""),0)</f>
        <v>#VALUE!</v>
      </c>
      <c r="P3593" s="4" t="e">
        <f>IF(Table1[[#This Row],[Import to Gateway Calculator?]]="Yes",IFERROR(Table1[[#This Row],[Days of Storage 1]],""),0)</f>
        <v>#VALUE!</v>
      </c>
    </row>
    <row r="3594" spans="1:16" x14ac:dyDescent="0.25">
      <c r="A3594" s="5" t="e">
        <f t="shared" si="341"/>
        <v>#VALUE!</v>
      </c>
      <c r="B3594" s="6" t="str">
        <f>IFERROR(IF(Table1[[#This Row],[Multi-lens? 1]]="No", 1, IF(Table1[[#This Row],[Multi-lens? 1]]="Dual", 2, IF(Table1[[#This Row],[Multi-lens? 1]]="Quad", 4, ""))),"")</f>
        <v/>
      </c>
      <c r="C3594" s="6" t="e">
        <f t="shared" si="342"/>
        <v>#VALUE!</v>
      </c>
      <c r="D3594" s="6" t="e">
        <f t="shared" si="343"/>
        <v>#VALUE!</v>
      </c>
      <c r="E3594" s="6" t="e">
        <f t="shared" si="344"/>
        <v>#VALUE!</v>
      </c>
      <c r="F3594" s="6" t="e">
        <f t="shared" si="345"/>
        <v>#VALUE!</v>
      </c>
      <c r="H3594" s="6" t="str">
        <f>IFERROR(IF(Table1[[#This Row],[Multi-lens? 1]]="No", 1, IF(Table1[[#This Row],[Multi-lens? 1]]="Dual", 2, IF(Table1[[#This Row],[Multi-lens? 1]]="Quad", 4, ""))),"")</f>
        <v/>
      </c>
      <c r="I3594" s="9" t="str">
        <f>IFERROR(Table1[[#This Row],[Name]],"")</f>
        <v/>
      </c>
      <c r="K3594" s="3" t="str">
        <f t="shared" si="340"/>
        <v/>
      </c>
      <c r="M3594" s="4" t="e">
        <f>IF(Table1[[#This Row],[Import to Gateway Calculator?]]="Yes",IFERROR(Table1[[#This Row],[Streaming Resolution '[MP']]],""),0)</f>
        <v>#VALUE!</v>
      </c>
      <c r="N3594" s="4" t="e">
        <f>IF(Table1[[#This Row],[Import to Gateway Calculator?]]="Yes",IFERROR(Table1[[#This Row],[Recording Resolution '[MP']]],""),0)</f>
        <v>#VALUE!</v>
      </c>
      <c r="O3594" s="4" t="e">
        <f>IF(Table1[[#This Row],[Import to Gateway Calculator?]]="Yes",IFERROR(Table1[[#This Row],[Frame Rate '[FPS'] 1]],""),0)</f>
        <v>#VALUE!</v>
      </c>
      <c r="P3594" s="4" t="e">
        <f>IF(Table1[[#This Row],[Import to Gateway Calculator?]]="Yes",IFERROR(Table1[[#This Row],[Days of Storage 1]],""),0)</f>
        <v>#VALUE!</v>
      </c>
    </row>
    <row r="3595" spans="1:16" x14ac:dyDescent="0.25">
      <c r="A3595" s="5" t="e">
        <f t="shared" si="341"/>
        <v>#VALUE!</v>
      </c>
      <c r="B3595" s="6" t="str">
        <f>IFERROR(IF(Table1[[#This Row],[Multi-lens? 1]]="No", 1, IF(Table1[[#This Row],[Multi-lens? 1]]="Dual", 2, IF(Table1[[#This Row],[Multi-lens? 1]]="Quad", 4, ""))),"")</f>
        <v/>
      </c>
      <c r="C3595" s="6" t="e">
        <f t="shared" si="342"/>
        <v>#VALUE!</v>
      </c>
      <c r="D3595" s="6" t="e">
        <f t="shared" si="343"/>
        <v>#VALUE!</v>
      </c>
      <c r="E3595" s="6" t="e">
        <f t="shared" si="344"/>
        <v>#VALUE!</v>
      </c>
      <c r="F3595" s="6" t="e">
        <f t="shared" si="345"/>
        <v>#VALUE!</v>
      </c>
      <c r="H3595" s="6" t="str">
        <f>IFERROR(IF(Table1[[#This Row],[Multi-lens? 1]]="No", 1, IF(Table1[[#This Row],[Multi-lens? 1]]="Dual", 2, IF(Table1[[#This Row],[Multi-lens? 1]]="Quad", 4, ""))),"")</f>
        <v/>
      </c>
      <c r="I3595" s="9" t="str">
        <f>IFERROR(Table1[[#This Row],[Name]],"")</f>
        <v/>
      </c>
      <c r="K3595" s="3" t="str">
        <f t="shared" si="340"/>
        <v/>
      </c>
      <c r="M3595" s="4" t="e">
        <f>IF(Table1[[#This Row],[Import to Gateway Calculator?]]="Yes",IFERROR(Table1[[#This Row],[Streaming Resolution '[MP']]],""),0)</f>
        <v>#VALUE!</v>
      </c>
      <c r="N3595" s="4" t="e">
        <f>IF(Table1[[#This Row],[Import to Gateway Calculator?]]="Yes",IFERROR(Table1[[#This Row],[Recording Resolution '[MP']]],""),0)</f>
        <v>#VALUE!</v>
      </c>
      <c r="O3595" s="4" t="e">
        <f>IF(Table1[[#This Row],[Import to Gateway Calculator?]]="Yes",IFERROR(Table1[[#This Row],[Frame Rate '[FPS'] 1]],""),0)</f>
        <v>#VALUE!</v>
      </c>
      <c r="P3595" s="4" t="e">
        <f>IF(Table1[[#This Row],[Import to Gateway Calculator?]]="Yes",IFERROR(Table1[[#This Row],[Days of Storage 1]],""),0)</f>
        <v>#VALUE!</v>
      </c>
    </row>
    <row r="3596" spans="1:16" x14ac:dyDescent="0.25">
      <c r="A3596" s="5" t="e">
        <f t="shared" si="341"/>
        <v>#VALUE!</v>
      </c>
      <c r="B3596" s="6" t="str">
        <f>IFERROR(IF(Table1[[#This Row],[Multi-lens? 1]]="No", 1, IF(Table1[[#This Row],[Multi-lens? 1]]="Dual", 2, IF(Table1[[#This Row],[Multi-lens? 1]]="Quad", 4, ""))),"")</f>
        <v/>
      </c>
      <c r="C3596" s="6" t="e">
        <f t="shared" si="342"/>
        <v>#VALUE!</v>
      </c>
      <c r="D3596" s="6" t="e">
        <f t="shared" si="343"/>
        <v>#VALUE!</v>
      </c>
      <c r="E3596" s="6" t="e">
        <f t="shared" si="344"/>
        <v>#VALUE!</v>
      </c>
      <c r="F3596" s="6" t="e">
        <f t="shared" si="345"/>
        <v>#VALUE!</v>
      </c>
      <c r="H3596" s="6" t="str">
        <f>IFERROR(IF(Table1[[#This Row],[Multi-lens? 1]]="No", 1, IF(Table1[[#This Row],[Multi-lens? 1]]="Dual", 2, IF(Table1[[#This Row],[Multi-lens? 1]]="Quad", 4, ""))),"")</f>
        <v/>
      </c>
      <c r="I3596" s="9" t="str">
        <f>IFERROR(Table1[[#This Row],[Name]],"")</f>
        <v/>
      </c>
      <c r="K3596" s="3" t="str">
        <f t="shared" si="340"/>
        <v/>
      </c>
      <c r="M3596" s="4" t="e">
        <f>IF(Table1[[#This Row],[Import to Gateway Calculator?]]="Yes",IFERROR(Table1[[#This Row],[Streaming Resolution '[MP']]],""),0)</f>
        <v>#VALUE!</v>
      </c>
      <c r="N3596" s="4" t="e">
        <f>IF(Table1[[#This Row],[Import to Gateway Calculator?]]="Yes",IFERROR(Table1[[#This Row],[Recording Resolution '[MP']]],""),0)</f>
        <v>#VALUE!</v>
      </c>
      <c r="O3596" s="4" t="e">
        <f>IF(Table1[[#This Row],[Import to Gateway Calculator?]]="Yes",IFERROR(Table1[[#This Row],[Frame Rate '[FPS'] 1]],""),0)</f>
        <v>#VALUE!</v>
      </c>
      <c r="P3596" s="4" t="e">
        <f>IF(Table1[[#This Row],[Import to Gateway Calculator?]]="Yes",IFERROR(Table1[[#This Row],[Days of Storage 1]],""),0)</f>
        <v>#VALUE!</v>
      </c>
    </row>
    <row r="3597" spans="1:16" x14ac:dyDescent="0.25">
      <c r="A3597" s="5" t="e">
        <f t="shared" si="341"/>
        <v>#VALUE!</v>
      </c>
      <c r="B3597" s="6" t="str">
        <f>IFERROR(IF(Table1[[#This Row],[Multi-lens? 1]]="No", 1, IF(Table1[[#This Row],[Multi-lens? 1]]="Dual", 2, IF(Table1[[#This Row],[Multi-lens? 1]]="Quad", 4, ""))),"")</f>
        <v/>
      </c>
      <c r="C3597" s="6" t="e">
        <f t="shared" si="342"/>
        <v>#VALUE!</v>
      </c>
      <c r="D3597" s="6" t="e">
        <f t="shared" si="343"/>
        <v>#VALUE!</v>
      </c>
      <c r="E3597" s="6" t="e">
        <f t="shared" si="344"/>
        <v>#VALUE!</v>
      </c>
      <c r="F3597" s="6" t="e">
        <f t="shared" si="345"/>
        <v>#VALUE!</v>
      </c>
      <c r="H3597" s="6" t="str">
        <f>IFERROR(IF(Table1[[#This Row],[Multi-lens? 1]]="No", 1, IF(Table1[[#This Row],[Multi-lens? 1]]="Dual", 2, IF(Table1[[#This Row],[Multi-lens? 1]]="Quad", 4, ""))),"")</f>
        <v/>
      </c>
      <c r="I3597" s="9" t="str">
        <f>IFERROR(Table1[[#This Row],[Name]],"")</f>
        <v/>
      </c>
      <c r="K3597" s="3" t="str">
        <f t="shared" si="340"/>
        <v/>
      </c>
      <c r="M3597" s="4" t="e">
        <f>IF(Table1[[#This Row],[Import to Gateway Calculator?]]="Yes",IFERROR(Table1[[#This Row],[Streaming Resolution '[MP']]],""),0)</f>
        <v>#VALUE!</v>
      </c>
      <c r="N3597" s="4" t="e">
        <f>IF(Table1[[#This Row],[Import to Gateway Calculator?]]="Yes",IFERROR(Table1[[#This Row],[Recording Resolution '[MP']]],""),0)</f>
        <v>#VALUE!</v>
      </c>
      <c r="O3597" s="4" t="e">
        <f>IF(Table1[[#This Row],[Import to Gateway Calculator?]]="Yes",IFERROR(Table1[[#This Row],[Frame Rate '[FPS'] 1]],""),0)</f>
        <v>#VALUE!</v>
      </c>
      <c r="P3597" s="4" t="e">
        <f>IF(Table1[[#This Row],[Import to Gateway Calculator?]]="Yes",IFERROR(Table1[[#This Row],[Days of Storage 1]],""),0)</f>
        <v>#VALUE!</v>
      </c>
    </row>
    <row r="3598" spans="1:16" x14ac:dyDescent="0.25">
      <c r="A3598" s="5" t="e">
        <f t="shared" si="341"/>
        <v>#VALUE!</v>
      </c>
      <c r="B3598" s="6" t="str">
        <f>IFERROR(IF(Table1[[#This Row],[Multi-lens? 1]]="No", 1, IF(Table1[[#This Row],[Multi-lens? 1]]="Dual", 2, IF(Table1[[#This Row],[Multi-lens? 1]]="Quad", 4, ""))),"")</f>
        <v/>
      </c>
      <c r="C3598" s="6" t="e">
        <f t="shared" si="342"/>
        <v>#VALUE!</v>
      </c>
      <c r="D3598" s="6" t="e">
        <f t="shared" si="343"/>
        <v>#VALUE!</v>
      </c>
      <c r="E3598" s="6" t="e">
        <f t="shared" si="344"/>
        <v>#VALUE!</v>
      </c>
      <c r="F3598" s="6" t="e">
        <f t="shared" si="345"/>
        <v>#VALUE!</v>
      </c>
      <c r="H3598" s="6" t="str">
        <f>IFERROR(IF(Table1[[#This Row],[Multi-lens? 1]]="No", 1, IF(Table1[[#This Row],[Multi-lens? 1]]="Dual", 2, IF(Table1[[#This Row],[Multi-lens? 1]]="Quad", 4, ""))),"")</f>
        <v/>
      </c>
      <c r="I3598" s="9" t="str">
        <f>IFERROR(Table1[[#This Row],[Name]],"")</f>
        <v/>
      </c>
      <c r="K3598" s="3" t="str">
        <f t="shared" si="340"/>
        <v/>
      </c>
      <c r="M3598" s="4" t="e">
        <f>IF(Table1[[#This Row],[Import to Gateway Calculator?]]="Yes",IFERROR(Table1[[#This Row],[Streaming Resolution '[MP']]],""),0)</f>
        <v>#VALUE!</v>
      </c>
      <c r="N3598" s="4" t="e">
        <f>IF(Table1[[#This Row],[Import to Gateway Calculator?]]="Yes",IFERROR(Table1[[#This Row],[Recording Resolution '[MP']]],""),0)</f>
        <v>#VALUE!</v>
      </c>
      <c r="O3598" s="4" t="e">
        <f>IF(Table1[[#This Row],[Import to Gateway Calculator?]]="Yes",IFERROR(Table1[[#This Row],[Frame Rate '[FPS'] 1]],""),0)</f>
        <v>#VALUE!</v>
      </c>
      <c r="P3598" s="4" t="e">
        <f>IF(Table1[[#This Row],[Import to Gateway Calculator?]]="Yes",IFERROR(Table1[[#This Row],[Days of Storage 1]],""),0)</f>
        <v>#VALUE!</v>
      </c>
    </row>
    <row r="3599" spans="1:16" x14ac:dyDescent="0.25">
      <c r="A3599" s="5" t="e">
        <f t="shared" si="341"/>
        <v>#VALUE!</v>
      </c>
      <c r="B3599" s="6" t="str">
        <f>IFERROR(IF(Table1[[#This Row],[Multi-lens? 1]]="No", 1, IF(Table1[[#This Row],[Multi-lens? 1]]="Dual", 2, IF(Table1[[#This Row],[Multi-lens? 1]]="Quad", 4, ""))),"")</f>
        <v/>
      </c>
      <c r="C3599" s="6" t="e">
        <f t="shared" si="342"/>
        <v>#VALUE!</v>
      </c>
      <c r="D3599" s="6" t="e">
        <f t="shared" si="343"/>
        <v>#VALUE!</v>
      </c>
      <c r="E3599" s="6" t="e">
        <f t="shared" si="344"/>
        <v>#VALUE!</v>
      </c>
      <c r="F3599" s="6" t="e">
        <f t="shared" si="345"/>
        <v>#VALUE!</v>
      </c>
      <c r="H3599" s="6" t="str">
        <f>IFERROR(IF(Table1[[#This Row],[Multi-lens? 1]]="No", 1, IF(Table1[[#This Row],[Multi-lens? 1]]="Dual", 2, IF(Table1[[#This Row],[Multi-lens? 1]]="Quad", 4, ""))),"")</f>
        <v/>
      </c>
      <c r="I3599" s="9" t="str">
        <f>IFERROR(Table1[[#This Row],[Name]],"")</f>
        <v/>
      </c>
      <c r="K3599" s="3" t="str">
        <f t="shared" si="340"/>
        <v/>
      </c>
      <c r="M3599" s="4" t="e">
        <f>IF(Table1[[#This Row],[Import to Gateway Calculator?]]="Yes",IFERROR(Table1[[#This Row],[Streaming Resolution '[MP']]],""),0)</f>
        <v>#VALUE!</v>
      </c>
      <c r="N3599" s="4" t="e">
        <f>IF(Table1[[#This Row],[Import to Gateway Calculator?]]="Yes",IFERROR(Table1[[#This Row],[Recording Resolution '[MP']]],""),0)</f>
        <v>#VALUE!</v>
      </c>
      <c r="O3599" s="4" t="e">
        <f>IF(Table1[[#This Row],[Import to Gateway Calculator?]]="Yes",IFERROR(Table1[[#This Row],[Frame Rate '[FPS'] 1]],""),0)</f>
        <v>#VALUE!</v>
      </c>
      <c r="P3599" s="4" t="e">
        <f>IF(Table1[[#This Row],[Import to Gateway Calculator?]]="Yes",IFERROR(Table1[[#This Row],[Days of Storage 1]],""),0)</f>
        <v>#VALUE!</v>
      </c>
    </row>
    <row r="3600" spans="1:16" x14ac:dyDescent="0.25">
      <c r="A3600" s="5" t="e">
        <f t="shared" si="341"/>
        <v>#VALUE!</v>
      </c>
      <c r="B3600" s="6" t="str">
        <f>IFERROR(IF(Table1[[#This Row],[Multi-lens? 1]]="No", 1, IF(Table1[[#This Row],[Multi-lens? 1]]="Dual", 2, IF(Table1[[#This Row],[Multi-lens? 1]]="Quad", 4, ""))),"")</f>
        <v/>
      </c>
      <c r="C3600" s="6" t="e">
        <f t="shared" si="342"/>
        <v>#VALUE!</v>
      </c>
      <c r="D3600" s="6" t="e">
        <f t="shared" si="343"/>
        <v>#VALUE!</v>
      </c>
      <c r="E3600" s="6" t="e">
        <f t="shared" si="344"/>
        <v>#VALUE!</v>
      </c>
      <c r="F3600" s="6" t="e">
        <f t="shared" si="345"/>
        <v>#VALUE!</v>
      </c>
      <c r="H3600" s="6" t="str">
        <f>IFERROR(IF(Table1[[#This Row],[Multi-lens? 1]]="No", 1, IF(Table1[[#This Row],[Multi-lens? 1]]="Dual", 2, IF(Table1[[#This Row],[Multi-lens? 1]]="Quad", 4, ""))),"")</f>
        <v/>
      </c>
      <c r="I3600" s="9" t="str">
        <f>IFERROR(Table1[[#This Row],[Name]],"")</f>
        <v/>
      </c>
      <c r="K3600" s="3" t="str">
        <f t="shared" si="340"/>
        <v/>
      </c>
      <c r="M3600" s="4" t="e">
        <f>IF(Table1[[#This Row],[Import to Gateway Calculator?]]="Yes",IFERROR(Table1[[#This Row],[Streaming Resolution '[MP']]],""),0)</f>
        <v>#VALUE!</v>
      </c>
      <c r="N3600" s="4" t="e">
        <f>IF(Table1[[#This Row],[Import to Gateway Calculator?]]="Yes",IFERROR(Table1[[#This Row],[Recording Resolution '[MP']]],""),0)</f>
        <v>#VALUE!</v>
      </c>
      <c r="O3600" s="4" t="e">
        <f>IF(Table1[[#This Row],[Import to Gateway Calculator?]]="Yes",IFERROR(Table1[[#This Row],[Frame Rate '[FPS'] 1]],""),0)</f>
        <v>#VALUE!</v>
      </c>
      <c r="P3600" s="4" t="e">
        <f>IF(Table1[[#This Row],[Import to Gateway Calculator?]]="Yes",IFERROR(Table1[[#This Row],[Days of Storage 1]],""),0)</f>
        <v>#VALUE!</v>
      </c>
    </row>
    <row r="3601" spans="1:16" x14ac:dyDescent="0.25">
      <c r="A3601" s="5" t="e">
        <f t="shared" si="341"/>
        <v>#VALUE!</v>
      </c>
      <c r="B3601" s="6" t="str">
        <f>IFERROR(IF(Table1[[#This Row],[Multi-lens? 1]]="No", 1, IF(Table1[[#This Row],[Multi-lens? 1]]="Dual", 2, IF(Table1[[#This Row],[Multi-lens? 1]]="Quad", 4, ""))),"")</f>
        <v/>
      </c>
      <c r="C3601" s="6" t="e">
        <f t="shared" si="342"/>
        <v>#VALUE!</v>
      </c>
      <c r="D3601" s="6" t="e">
        <f t="shared" si="343"/>
        <v>#VALUE!</v>
      </c>
      <c r="E3601" s="6" t="e">
        <f t="shared" si="344"/>
        <v>#VALUE!</v>
      </c>
      <c r="F3601" s="6" t="e">
        <f t="shared" si="345"/>
        <v>#VALUE!</v>
      </c>
      <c r="H3601" s="6" t="str">
        <f>IFERROR(IF(Table1[[#This Row],[Multi-lens? 1]]="No", 1, IF(Table1[[#This Row],[Multi-lens? 1]]="Dual", 2, IF(Table1[[#This Row],[Multi-lens? 1]]="Quad", 4, ""))),"")</f>
        <v/>
      </c>
      <c r="I3601" s="9" t="str">
        <f>IFERROR(Table1[[#This Row],[Name]],"")</f>
        <v/>
      </c>
      <c r="K3601" s="3" t="str">
        <f t="shared" si="340"/>
        <v/>
      </c>
      <c r="M3601" s="4" t="e">
        <f>IF(Table1[[#This Row],[Import to Gateway Calculator?]]="Yes",IFERROR(Table1[[#This Row],[Streaming Resolution '[MP']]],""),0)</f>
        <v>#VALUE!</v>
      </c>
      <c r="N3601" s="4" t="e">
        <f>IF(Table1[[#This Row],[Import to Gateway Calculator?]]="Yes",IFERROR(Table1[[#This Row],[Recording Resolution '[MP']]],""),0)</f>
        <v>#VALUE!</v>
      </c>
      <c r="O3601" s="4" t="e">
        <f>IF(Table1[[#This Row],[Import to Gateway Calculator?]]="Yes",IFERROR(Table1[[#This Row],[Frame Rate '[FPS'] 1]],""),0)</f>
        <v>#VALUE!</v>
      </c>
      <c r="P3601" s="4" t="e">
        <f>IF(Table1[[#This Row],[Import to Gateway Calculator?]]="Yes",IFERROR(Table1[[#This Row],[Days of Storage 1]],""),0)</f>
        <v>#VALUE!</v>
      </c>
    </row>
    <row r="3602" spans="1:16" x14ac:dyDescent="0.25">
      <c r="A3602" s="5" t="e">
        <f t="shared" si="341"/>
        <v>#VALUE!</v>
      </c>
      <c r="B3602" s="6" t="str">
        <f>IFERROR(IF(Table1[[#This Row],[Multi-lens? 1]]="No", 1, IF(Table1[[#This Row],[Multi-lens? 1]]="Dual", 2, IF(Table1[[#This Row],[Multi-lens? 1]]="Quad", 4, ""))),"")</f>
        <v/>
      </c>
      <c r="C3602" s="6" t="e">
        <f t="shared" si="342"/>
        <v>#VALUE!</v>
      </c>
      <c r="D3602" s="6" t="e">
        <f t="shared" si="343"/>
        <v>#VALUE!</v>
      </c>
      <c r="E3602" s="6" t="e">
        <f t="shared" si="344"/>
        <v>#VALUE!</v>
      </c>
      <c r="F3602" s="6" t="e">
        <f t="shared" si="345"/>
        <v>#VALUE!</v>
      </c>
      <c r="H3602" s="6" t="str">
        <f>IFERROR(IF(Table1[[#This Row],[Multi-lens? 1]]="No", 1, IF(Table1[[#This Row],[Multi-lens? 1]]="Dual", 2, IF(Table1[[#This Row],[Multi-lens? 1]]="Quad", 4, ""))),"")</f>
        <v/>
      </c>
      <c r="I3602" s="9" t="str">
        <f>IFERROR(Table1[[#This Row],[Name]],"")</f>
        <v/>
      </c>
      <c r="K3602" s="3" t="str">
        <f t="shared" si="340"/>
        <v/>
      </c>
      <c r="M3602" s="4" t="e">
        <f>IF(Table1[[#This Row],[Import to Gateway Calculator?]]="Yes",IFERROR(Table1[[#This Row],[Streaming Resolution '[MP']]],""),0)</f>
        <v>#VALUE!</v>
      </c>
      <c r="N3602" s="4" t="e">
        <f>IF(Table1[[#This Row],[Import to Gateway Calculator?]]="Yes",IFERROR(Table1[[#This Row],[Recording Resolution '[MP']]],""),0)</f>
        <v>#VALUE!</v>
      </c>
      <c r="O3602" s="4" t="e">
        <f>IF(Table1[[#This Row],[Import to Gateway Calculator?]]="Yes",IFERROR(Table1[[#This Row],[Frame Rate '[FPS'] 1]],""),0)</f>
        <v>#VALUE!</v>
      </c>
      <c r="P3602" s="4" t="e">
        <f>IF(Table1[[#This Row],[Import to Gateway Calculator?]]="Yes",IFERROR(Table1[[#This Row],[Days of Storage 1]],""),0)</f>
        <v>#VALUE!</v>
      </c>
    </row>
    <row r="3603" spans="1:16" x14ac:dyDescent="0.25">
      <c r="A3603" s="5" t="e">
        <f t="shared" si="341"/>
        <v>#VALUE!</v>
      </c>
      <c r="B3603" s="6" t="str">
        <f>IFERROR(IF(Table1[[#This Row],[Multi-lens? 1]]="No", 1, IF(Table1[[#This Row],[Multi-lens? 1]]="Dual", 2, IF(Table1[[#This Row],[Multi-lens? 1]]="Quad", 4, ""))),"")</f>
        <v/>
      </c>
      <c r="C3603" s="6" t="e">
        <f t="shared" si="342"/>
        <v>#VALUE!</v>
      </c>
      <c r="D3603" s="6" t="e">
        <f t="shared" si="343"/>
        <v>#VALUE!</v>
      </c>
      <c r="E3603" s="6" t="e">
        <f t="shared" si="344"/>
        <v>#VALUE!</v>
      </c>
      <c r="F3603" s="6" t="e">
        <f t="shared" si="345"/>
        <v>#VALUE!</v>
      </c>
      <c r="H3603" s="6" t="str">
        <f>IFERROR(IF(Table1[[#This Row],[Multi-lens? 1]]="No", 1, IF(Table1[[#This Row],[Multi-lens? 1]]="Dual", 2, IF(Table1[[#This Row],[Multi-lens? 1]]="Quad", 4, ""))),"")</f>
        <v/>
      </c>
      <c r="I3603" s="9" t="str">
        <f>IFERROR(Table1[[#This Row],[Name]],"")</f>
        <v/>
      </c>
      <c r="K3603" s="3" t="str">
        <f t="shared" si="340"/>
        <v/>
      </c>
      <c r="M3603" s="4" t="e">
        <f>IF(Table1[[#This Row],[Import to Gateway Calculator?]]="Yes",IFERROR(Table1[[#This Row],[Streaming Resolution '[MP']]],""),0)</f>
        <v>#VALUE!</v>
      </c>
      <c r="N3603" s="4" t="e">
        <f>IF(Table1[[#This Row],[Import to Gateway Calculator?]]="Yes",IFERROR(Table1[[#This Row],[Recording Resolution '[MP']]],""),0)</f>
        <v>#VALUE!</v>
      </c>
      <c r="O3603" s="4" t="e">
        <f>IF(Table1[[#This Row],[Import to Gateway Calculator?]]="Yes",IFERROR(Table1[[#This Row],[Frame Rate '[FPS'] 1]],""),0)</f>
        <v>#VALUE!</v>
      </c>
      <c r="P3603" s="4" t="e">
        <f>IF(Table1[[#This Row],[Import to Gateway Calculator?]]="Yes",IFERROR(Table1[[#This Row],[Days of Storage 1]],""),0)</f>
        <v>#VALUE!</v>
      </c>
    </row>
    <row r="3604" spans="1:16" x14ac:dyDescent="0.25">
      <c r="A3604" s="5" t="e">
        <f t="shared" si="341"/>
        <v>#VALUE!</v>
      </c>
      <c r="B3604" s="6" t="str">
        <f>IFERROR(IF(Table1[[#This Row],[Multi-lens? 1]]="No", 1, IF(Table1[[#This Row],[Multi-lens? 1]]="Dual", 2, IF(Table1[[#This Row],[Multi-lens? 1]]="Quad", 4, ""))),"")</f>
        <v/>
      </c>
      <c r="C3604" s="6" t="e">
        <f t="shared" si="342"/>
        <v>#VALUE!</v>
      </c>
      <c r="D3604" s="6" t="e">
        <f t="shared" si="343"/>
        <v>#VALUE!</v>
      </c>
      <c r="E3604" s="6" t="e">
        <f t="shared" si="344"/>
        <v>#VALUE!</v>
      </c>
      <c r="F3604" s="6" t="e">
        <f t="shared" si="345"/>
        <v>#VALUE!</v>
      </c>
      <c r="H3604" s="6" t="str">
        <f>IFERROR(IF(Table1[[#This Row],[Multi-lens? 1]]="No", 1, IF(Table1[[#This Row],[Multi-lens? 1]]="Dual", 2, IF(Table1[[#This Row],[Multi-lens? 1]]="Quad", 4, ""))),"")</f>
        <v/>
      </c>
      <c r="I3604" s="9" t="str">
        <f>IFERROR(Table1[[#This Row],[Name]],"")</f>
        <v/>
      </c>
      <c r="K3604" s="3" t="str">
        <f t="shared" si="340"/>
        <v/>
      </c>
      <c r="M3604" s="4" t="e">
        <f>IF(Table1[[#This Row],[Import to Gateway Calculator?]]="Yes",IFERROR(Table1[[#This Row],[Streaming Resolution '[MP']]],""),0)</f>
        <v>#VALUE!</v>
      </c>
      <c r="N3604" s="4" t="e">
        <f>IF(Table1[[#This Row],[Import to Gateway Calculator?]]="Yes",IFERROR(Table1[[#This Row],[Recording Resolution '[MP']]],""),0)</f>
        <v>#VALUE!</v>
      </c>
      <c r="O3604" s="4" t="e">
        <f>IF(Table1[[#This Row],[Import to Gateway Calculator?]]="Yes",IFERROR(Table1[[#This Row],[Frame Rate '[FPS'] 1]],""),0)</f>
        <v>#VALUE!</v>
      </c>
      <c r="P3604" s="4" t="e">
        <f>IF(Table1[[#This Row],[Import to Gateway Calculator?]]="Yes",IFERROR(Table1[[#This Row],[Days of Storage 1]],""),0)</f>
        <v>#VALUE!</v>
      </c>
    </row>
    <row r="3605" spans="1:16" x14ac:dyDescent="0.25">
      <c r="A3605" s="5" t="e">
        <f t="shared" si="341"/>
        <v>#VALUE!</v>
      </c>
      <c r="B3605" s="6" t="str">
        <f>IFERROR(IF(Table1[[#This Row],[Multi-lens? 1]]="No", 1, IF(Table1[[#This Row],[Multi-lens? 1]]="Dual", 2, IF(Table1[[#This Row],[Multi-lens? 1]]="Quad", 4, ""))),"")</f>
        <v/>
      </c>
      <c r="C3605" s="6" t="e">
        <f t="shared" si="342"/>
        <v>#VALUE!</v>
      </c>
      <c r="D3605" s="6" t="e">
        <f t="shared" si="343"/>
        <v>#VALUE!</v>
      </c>
      <c r="E3605" s="6" t="e">
        <f t="shared" si="344"/>
        <v>#VALUE!</v>
      </c>
      <c r="F3605" s="6" t="e">
        <f t="shared" si="345"/>
        <v>#VALUE!</v>
      </c>
      <c r="H3605" s="6" t="str">
        <f>IFERROR(IF(Table1[[#This Row],[Multi-lens? 1]]="No", 1, IF(Table1[[#This Row],[Multi-lens? 1]]="Dual", 2, IF(Table1[[#This Row],[Multi-lens? 1]]="Quad", 4, ""))),"")</f>
        <v/>
      </c>
      <c r="I3605" s="9" t="str">
        <f>IFERROR(Table1[[#This Row],[Name]],"")</f>
        <v/>
      </c>
      <c r="K3605" s="3" t="str">
        <f t="shared" si="340"/>
        <v/>
      </c>
      <c r="M3605" s="4" t="e">
        <f>IF(Table1[[#This Row],[Import to Gateway Calculator?]]="Yes",IFERROR(Table1[[#This Row],[Streaming Resolution '[MP']]],""),0)</f>
        <v>#VALUE!</v>
      </c>
      <c r="N3605" s="4" t="e">
        <f>IF(Table1[[#This Row],[Import to Gateway Calculator?]]="Yes",IFERROR(Table1[[#This Row],[Recording Resolution '[MP']]],""),0)</f>
        <v>#VALUE!</v>
      </c>
      <c r="O3605" s="4" t="e">
        <f>IF(Table1[[#This Row],[Import to Gateway Calculator?]]="Yes",IFERROR(Table1[[#This Row],[Frame Rate '[FPS'] 1]],""),0)</f>
        <v>#VALUE!</v>
      </c>
      <c r="P3605" s="4" t="e">
        <f>IF(Table1[[#This Row],[Import to Gateway Calculator?]]="Yes",IFERROR(Table1[[#This Row],[Days of Storage 1]],""),0)</f>
        <v>#VALUE!</v>
      </c>
    </row>
    <row r="3606" spans="1:16" x14ac:dyDescent="0.25">
      <c r="A3606" s="5" t="e">
        <f t="shared" si="341"/>
        <v>#VALUE!</v>
      </c>
      <c r="B3606" s="6" t="str">
        <f>IFERROR(IF(Table1[[#This Row],[Multi-lens? 1]]="No", 1, IF(Table1[[#This Row],[Multi-lens? 1]]="Dual", 2, IF(Table1[[#This Row],[Multi-lens? 1]]="Quad", 4, ""))),"")</f>
        <v/>
      </c>
      <c r="C3606" s="6" t="e">
        <f t="shared" si="342"/>
        <v>#VALUE!</v>
      </c>
      <c r="D3606" s="6" t="e">
        <f t="shared" si="343"/>
        <v>#VALUE!</v>
      </c>
      <c r="E3606" s="6" t="e">
        <f t="shared" si="344"/>
        <v>#VALUE!</v>
      </c>
      <c r="F3606" s="6" t="e">
        <f t="shared" si="345"/>
        <v>#VALUE!</v>
      </c>
      <c r="H3606" s="6" t="str">
        <f>IFERROR(IF(Table1[[#This Row],[Multi-lens? 1]]="No", 1, IF(Table1[[#This Row],[Multi-lens? 1]]="Dual", 2, IF(Table1[[#This Row],[Multi-lens? 1]]="Quad", 4, ""))),"")</f>
        <v/>
      </c>
      <c r="I3606" s="9" t="str">
        <f>IFERROR(Table1[[#This Row],[Name]],"")</f>
        <v/>
      </c>
      <c r="K3606" s="3" t="str">
        <f t="shared" si="340"/>
        <v/>
      </c>
      <c r="M3606" s="4" t="e">
        <f>IF(Table1[[#This Row],[Import to Gateway Calculator?]]="Yes",IFERROR(Table1[[#This Row],[Streaming Resolution '[MP']]],""),0)</f>
        <v>#VALUE!</v>
      </c>
      <c r="N3606" s="4" t="e">
        <f>IF(Table1[[#This Row],[Import to Gateway Calculator?]]="Yes",IFERROR(Table1[[#This Row],[Recording Resolution '[MP']]],""),0)</f>
        <v>#VALUE!</v>
      </c>
      <c r="O3606" s="4" t="e">
        <f>IF(Table1[[#This Row],[Import to Gateway Calculator?]]="Yes",IFERROR(Table1[[#This Row],[Frame Rate '[FPS'] 1]],""),0)</f>
        <v>#VALUE!</v>
      </c>
      <c r="P3606" s="4" t="e">
        <f>IF(Table1[[#This Row],[Import to Gateway Calculator?]]="Yes",IFERROR(Table1[[#This Row],[Days of Storage 1]],""),0)</f>
        <v>#VALUE!</v>
      </c>
    </row>
    <row r="3607" spans="1:16" x14ac:dyDescent="0.25">
      <c r="A3607" s="5" t="e">
        <f t="shared" si="341"/>
        <v>#VALUE!</v>
      </c>
      <c r="B3607" s="6" t="str">
        <f>IFERROR(IF(Table1[[#This Row],[Multi-lens? 1]]="No", 1, IF(Table1[[#This Row],[Multi-lens? 1]]="Dual", 2, IF(Table1[[#This Row],[Multi-lens? 1]]="Quad", 4, ""))),"")</f>
        <v/>
      </c>
      <c r="C3607" s="6" t="e">
        <f t="shared" si="342"/>
        <v>#VALUE!</v>
      </c>
      <c r="D3607" s="6" t="e">
        <f t="shared" si="343"/>
        <v>#VALUE!</v>
      </c>
      <c r="E3607" s="6" t="e">
        <f t="shared" si="344"/>
        <v>#VALUE!</v>
      </c>
      <c r="F3607" s="6" t="e">
        <f t="shared" si="345"/>
        <v>#VALUE!</v>
      </c>
      <c r="H3607" s="6" t="str">
        <f>IFERROR(IF(Table1[[#This Row],[Multi-lens? 1]]="No", 1, IF(Table1[[#This Row],[Multi-lens? 1]]="Dual", 2, IF(Table1[[#This Row],[Multi-lens? 1]]="Quad", 4, ""))),"")</f>
        <v/>
      </c>
      <c r="I3607" s="9" t="str">
        <f>IFERROR(Table1[[#This Row],[Name]],"")</f>
        <v/>
      </c>
      <c r="K3607" s="3" t="str">
        <f t="shared" si="340"/>
        <v/>
      </c>
      <c r="M3607" s="4" t="e">
        <f>IF(Table1[[#This Row],[Import to Gateway Calculator?]]="Yes",IFERROR(Table1[[#This Row],[Streaming Resolution '[MP']]],""),0)</f>
        <v>#VALUE!</v>
      </c>
      <c r="N3607" s="4" t="e">
        <f>IF(Table1[[#This Row],[Import to Gateway Calculator?]]="Yes",IFERROR(Table1[[#This Row],[Recording Resolution '[MP']]],""),0)</f>
        <v>#VALUE!</v>
      </c>
      <c r="O3607" s="4" t="e">
        <f>IF(Table1[[#This Row],[Import to Gateway Calculator?]]="Yes",IFERROR(Table1[[#This Row],[Frame Rate '[FPS'] 1]],""),0)</f>
        <v>#VALUE!</v>
      </c>
      <c r="P3607" s="4" t="e">
        <f>IF(Table1[[#This Row],[Import to Gateway Calculator?]]="Yes",IFERROR(Table1[[#This Row],[Days of Storage 1]],""),0)</f>
        <v>#VALUE!</v>
      </c>
    </row>
    <row r="3608" spans="1:16" x14ac:dyDescent="0.25">
      <c r="A3608" s="5" t="e">
        <f t="shared" si="341"/>
        <v>#VALUE!</v>
      </c>
      <c r="B3608" s="6" t="str">
        <f>IFERROR(IF(Table1[[#This Row],[Multi-lens? 1]]="No", 1, IF(Table1[[#This Row],[Multi-lens? 1]]="Dual", 2, IF(Table1[[#This Row],[Multi-lens? 1]]="Quad", 4, ""))),"")</f>
        <v/>
      </c>
      <c r="C3608" s="6" t="e">
        <f t="shared" si="342"/>
        <v>#VALUE!</v>
      </c>
      <c r="D3608" s="6" t="e">
        <f t="shared" si="343"/>
        <v>#VALUE!</v>
      </c>
      <c r="E3608" s="6" t="e">
        <f t="shared" si="344"/>
        <v>#VALUE!</v>
      </c>
      <c r="F3608" s="6" t="e">
        <f t="shared" si="345"/>
        <v>#VALUE!</v>
      </c>
      <c r="H3608" s="6" t="str">
        <f>IFERROR(IF(Table1[[#This Row],[Multi-lens? 1]]="No", 1, IF(Table1[[#This Row],[Multi-lens? 1]]="Dual", 2, IF(Table1[[#This Row],[Multi-lens? 1]]="Quad", 4, ""))),"")</f>
        <v/>
      </c>
      <c r="I3608" s="9" t="str">
        <f>IFERROR(Table1[[#This Row],[Name]],"")</f>
        <v/>
      </c>
      <c r="K3608" s="3" t="str">
        <f t="shared" si="340"/>
        <v/>
      </c>
      <c r="M3608" s="4" t="e">
        <f>IF(Table1[[#This Row],[Import to Gateway Calculator?]]="Yes",IFERROR(Table1[[#This Row],[Streaming Resolution '[MP']]],""),0)</f>
        <v>#VALUE!</v>
      </c>
      <c r="N3608" s="4" t="e">
        <f>IF(Table1[[#This Row],[Import to Gateway Calculator?]]="Yes",IFERROR(Table1[[#This Row],[Recording Resolution '[MP']]],""),0)</f>
        <v>#VALUE!</v>
      </c>
      <c r="O3608" s="4" t="e">
        <f>IF(Table1[[#This Row],[Import to Gateway Calculator?]]="Yes",IFERROR(Table1[[#This Row],[Frame Rate '[FPS'] 1]],""),0)</f>
        <v>#VALUE!</v>
      </c>
      <c r="P3608" s="4" t="e">
        <f>IF(Table1[[#This Row],[Import to Gateway Calculator?]]="Yes",IFERROR(Table1[[#This Row],[Days of Storage 1]],""),0)</f>
        <v>#VALUE!</v>
      </c>
    </row>
    <row r="3609" spans="1:16" x14ac:dyDescent="0.25">
      <c r="A3609" s="5" t="e">
        <f t="shared" si="341"/>
        <v>#VALUE!</v>
      </c>
      <c r="B3609" s="6" t="str">
        <f>IFERROR(IF(Table1[[#This Row],[Multi-lens? 1]]="No", 1, IF(Table1[[#This Row],[Multi-lens? 1]]="Dual", 2, IF(Table1[[#This Row],[Multi-lens? 1]]="Quad", 4, ""))),"")</f>
        <v/>
      </c>
      <c r="C3609" s="6" t="e">
        <f t="shared" si="342"/>
        <v>#VALUE!</v>
      </c>
      <c r="D3609" s="6" t="e">
        <f t="shared" si="343"/>
        <v>#VALUE!</v>
      </c>
      <c r="E3609" s="6" t="e">
        <f t="shared" si="344"/>
        <v>#VALUE!</v>
      </c>
      <c r="F3609" s="6" t="e">
        <f t="shared" si="345"/>
        <v>#VALUE!</v>
      </c>
      <c r="H3609" s="6" t="str">
        <f>IFERROR(IF(Table1[[#This Row],[Multi-lens? 1]]="No", 1, IF(Table1[[#This Row],[Multi-lens? 1]]="Dual", 2, IF(Table1[[#This Row],[Multi-lens? 1]]="Quad", 4, ""))),"")</f>
        <v/>
      </c>
      <c r="I3609" s="9" t="str">
        <f>IFERROR(Table1[[#This Row],[Name]],"")</f>
        <v/>
      </c>
      <c r="K3609" s="3" t="str">
        <f t="shared" si="340"/>
        <v/>
      </c>
      <c r="M3609" s="4" t="e">
        <f>IF(Table1[[#This Row],[Import to Gateway Calculator?]]="Yes",IFERROR(Table1[[#This Row],[Streaming Resolution '[MP']]],""),0)</f>
        <v>#VALUE!</v>
      </c>
      <c r="N3609" s="4" t="e">
        <f>IF(Table1[[#This Row],[Import to Gateway Calculator?]]="Yes",IFERROR(Table1[[#This Row],[Recording Resolution '[MP']]],""),0)</f>
        <v>#VALUE!</v>
      </c>
      <c r="O3609" s="4" t="e">
        <f>IF(Table1[[#This Row],[Import to Gateway Calculator?]]="Yes",IFERROR(Table1[[#This Row],[Frame Rate '[FPS'] 1]],""),0)</f>
        <v>#VALUE!</v>
      </c>
      <c r="P3609" s="4" t="e">
        <f>IF(Table1[[#This Row],[Import to Gateway Calculator?]]="Yes",IFERROR(Table1[[#This Row],[Days of Storage 1]],""),0)</f>
        <v>#VALUE!</v>
      </c>
    </row>
    <row r="3610" spans="1:16" x14ac:dyDescent="0.25">
      <c r="A3610" s="5" t="e">
        <f t="shared" si="341"/>
        <v>#VALUE!</v>
      </c>
      <c r="B3610" s="6" t="str">
        <f>IFERROR(IF(Table1[[#This Row],[Multi-lens? 1]]="No", 1, IF(Table1[[#This Row],[Multi-lens? 1]]="Dual", 2, IF(Table1[[#This Row],[Multi-lens? 1]]="Quad", 4, ""))),"")</f>
        <v/>
      </c>
      <c r="C3610" s="6" t="e">
        <f t="shared" si="342"/>
        <v>#VALUE!</v>
      </c>
      <c r="D3610" s="6" t="e">
        <f t="shared" si="343"/>
        <v>#VALUE!</v>
      </c>
      <c r="E3610" s="6" t="e">
        <f t="shared" si="344"/>
        <v>#VALUE!</v>
      </c>
      <c r="F3610" s="6" t="e">
        <f t="shared" si="345"/>
        <v>#VALUE!</v>
      </c>
      <c r="H3610" s="6" t="str">
        <f>IFERROR(IF(Table1[[#This Row],[Multi-lens? 1]]="No", 1, IF(Table1[[#This Row],[Multi-lens? 1]]="Dual", 2, IF(Table1[[#This Row],[Multi-lens? 1]]="Quad", 4, ""))),"")</f>
        <v/>
      </c>
      <c r="I3610" s="9" t="str">
        <f>IFERROR(Table1[[#This Row],[Name]],"")</f>
        <v/>
      </c>
      <c r="K3610" s="3" t="str">
        <f t="shared" si="340"/>
        <v/>
      </c>
      <c r="M3610" s="4" t="e">
        <f>IF(Table1[[#This Row],[Import to Gateway Calculator?]]="Yes",IFERROR(Table1[[#This Row],[Streaming Resolution '[MP']]],""),0)</f>
        <v>#VALUE!</v>
      </c>
      <c r="N3610" s="4" t="e">
        <f>IF(Table1[[#This Row],[Import to Gateway Calculator?]]="Yes",IFERROR(Table1[[#This Row],[Recording Resolution '[MP']]],""),0)</f>
        <v>#VALUE!</v>
      </c>
      <c r="O3610" s="4" t="e">
        <f>IF(Table1[[#This Row],[Import to Gateway Calculator?]]="Yes",IFERROR(Table1[[#This Row],[Frame Rate '[FPS'] 1]],""),0)</f>
        <v>#VALUE!</v>
      </c>
      <c r="P3610" s="4" t="e">
        <f>IF(Table1[[#This Row],[Import to Gateway Calculator?]]="Yes",IFERROR(Table1[[#This Row],[Days of Storage 1]],""),0)</f>
        <v>#VALUE!</v>
      </c>
    </row>
    <row r="3611" spans="1:16" x14ac:dyDescent="0.25">
      <c r="A3611" s="5" t="e">
        <f t="shared" si="341"/>
        <v>#VALUE!</v>
      </c>
      <c r="B3611" s="6" t="str">
        <f>IFERROR(IF(Table1[[#This Row],[Multi-lens? 1]]="No", 1, IF(Table1[[#This Row],[Multi-lens? 1]]="Dual", 2, IF(Table1[[#This Row],[Multi-lens? 1]]="Quad", 4, ""))),"")</f>
        <v/>
      </c>
      <c r="C3611" s="6" t="e">
        <f t="shared" si="342"/>
        <v>#VALUE!</v>
      </c>
      <c r="D3611" s="6" t="e">
        <f t="shared" si="343"/>
        <v>#VALUE!</v>
      </c>
      <c r="E3611" s="6" t="e">
        <f t="shared" si="344"/>
        <v>#VALUE!</v>
      </c>
      <c r="F3611" s="6" t="e">
        <f t="shared" si="345"/>
        <v>#VALUE!</v>
      </c>
      <c r="H3611" s="6" t="str">
        <f>IFERROR(IF(Table1[[#This Row],[Multi-lens? 1]]="No", 1, IF(Table1[[#This Row],[Multi-lens? 1]]="Dual", 2, IF(Table1[[#This Row],[Multi-lens? 1]]="Quad", 4, ""))),"")</f>
        <v/>
      </c>
      <c r="I3611" s="9" t="str">
        <f>IFERROR(Table1[[#This Row],[Name]],"")</f>
        <v/>
      </c>
      <c r="K3611" s="3" t="str">
        <f t="shared" si="340"/>
        <v/>
      </c>
      <c r="M3611" s="4" t="e">
        <f>IF(Table1[[#This Row],[Import to Gateway Calculator?]]="Yes",IFERROR(Table1[[#This Row],[Streaming Resolution '[MP']]],""),0)</f>
        <v>#VALUE!</v>
      </c>
      <c r="N3611" s="4" t="e">
        <f>IF(Table1[[#This Row],[Import to Gateway Calculator?]]="Yes",IFERROR(Table1[[#This Row],[Recording Resolution '[MP']]],""),0)</f>
        <v>#VALUE!</v>
      </c>
      <c r="O3611" s="4" t="e">
        <f>IF(Table1[[#This Row],[Import to Gateway Calculator?]]="Yes",IFERROR(Table1[[#This Row],[Frame Rate '[FPS'] 1]],""),0)</f>
        <v>#VALUE!</v>
      </c>
      <c r="P3611" s="4" t="e">
        <f>IF(Table1[[#This Row],[Import to Gateway Calculator?]]="Yes",IFERROR(Table1[[#This Row],[Days of Storage 1]],""),0)</f>
        <v>#VALUE!</v>
      </c>
    </row>
    <row r="3612" spans="1:16" x14ac:dyDescent="0.25">
      <c r="A3612" s="5" t="e">
        <f t="shared" si="341"/>
        <v>#VALUE!</v>
      </c>
      <c r="B3612" s="6" t="str">
        <f>IFERROR(IF(Table1[[#This Row],[Multi-lens? 1]]="No", 1, IF(Table1[[#This Row],[Multi-lens? 1]]="Dual", 2, IF(Table1[[#This Row],[Multi-lens? 1]]="Quad", 4, ""))),"")</f>
        <v/>
      </c>
      <c r="C3612" s="6" t="e">
        <f t="shared" si="342"/>
        <v>#VALUE!</v>
      </c>
      <c r="D3612" s="6" t="e">
        <f t="shared" si="343"/>
        <v>#VALUE!</v>
      </c>
      <c r="E3612" s="6" t="e">
        <f t="shared" si="344"/>
        <v>#VALUE!</v>
      </c>
      <c r="F3612" s="6" t="e">
        <f t="shared" si="345"/>
        <v>#VALUE!</v>
      </c>
      <c r="H3612" s="6" t="str">
        <f>IFERROR(IF(Table1[[#This Row],[Multi-lens? 1]]="No", 1, IF(Table1[[#This Row],[Multi-lens? 1]]="Dual", 2, IF(Table1[[#This Row],[Multi-lens? 1]]="Quad", 4, ""))),"")</f>
        <v/>
      </c>
      <c r="I3612" s="9" t="str">
        <f>IFERROR(Table1[[#This Row],[Name]],"")</f>
        <v/>
      </c>
      <c r="K3612" s="3" t="str">
        <f t="shared" si="340"/>
        <v/>
      </c>
      <c r="M3612" s="4" t="e">
        <f>IF(Table1[[#This Row],[Import to Gateway Calculator?]]="Yes",IFERROR(Table1[[#This Row],[Streaming Resolution '[MP']]],""),0)</f>
        <v>#VALUE!</v>
      </c>
      <c r="N3612" s="4" t="e">
        <f>IF(Table1[[#This Row],[Import to Gateway Calculator?]]="Yes",IFERROR(Table1[[#This Row],[Recording Resolution '[MP']]],""),0)</f>
        <v>#VALUE!</v>
      </c>
      <c r="O3612" s="4" t="e">
        <f>IF(Table1[[#This Row],[Import to Gateway Calculator?]]="Yes",IFERROR(Table1[[#This Row],[Frame Rate '[FPS'] 1]],""),0)</f>
        <v>#VALUE!</v>
      </c>
      <c r="P3612" s="4" t="e">
        <f>IF(Table1[[#This Row],[Import to Gateway Calculator?]]="Yes",IFERROR(Table1[[#This Row],[Days of Storage 1]],""),0)</f>
        <v>#VALUE!</v>
      </c>
    </row>
    <row r="3613" spans="1:16" x14ac:dyDescent="0.25">
      <c r="A3613" s="5" t="e">
        <f t="shared" si="341"/>
        <v>#VALUE!</v>
      </c>
      <c r="B3613" s="6" t="str">
        <f>IFERROR(IF(Table1[[#This Row],[Multi-lens? 1]]="No", 1, IF(Table1[[#This Row],[Multi-lens? 1]]="Dual", 2, IF(Table1[[#This Row],[Multi-lens? 1]]="Quad", 4, ""))),"")</f>
        <v/>
      </c>
      <c r="C3613" s="6" t="e">
        <f t="shared" si="342"/>
        <v>#VALUE!</v>
      </c>
      <c r="D3613" s="6" t="e">
        <f t="shared" si="343"/>
        <v>#VALUE!</v>
      </c>
      <c r="E3613" s="6" t="e">
        <f t="shared" si="344"/>
        <v>#VALUE!</v>
      </c>
      <c r="F3613" s="6" t="e">
        <f t="shared" si="345"/>
        <v>#VALUE!</v>
      </c>
      <c r="H3613" s="6" t="str">
        <f>IFERROR(IF(Table1[[#This Row],[Multi-lens? 1]]="No", 1, IF(Table1[[#This Row],[Multi-lens? 1]]="Dual", 2, IF(Table1[[#This Row],[Multi-lens? 1]]="Quad", 4, ""))),"")</f>
        <v/>
      </c>
      <c r="I3613" s="9" t="str">
        <f>IFERROR(Table1[[#This Row],[Name]],"")</f>
        <v/>
      </c>
      <c r="K3613" s="3" t="str">
        <f t="shared" si="340"/>
        <v/>
      </c>
      <c r="M3613" s="4" t="e">
        <f>IF(Table1[[#This Row],[Import to Gateway Calculator?]]="Yes",IFERROR(Table1[[#This Row],[Streaming Resolution '[MP']]],""),0)</f>
        <v>#VALUE!</v>
      </c>
      <c r="N3613" s="4" t="e">
        <f>IF(Table1[[#This Row],[Import to Gateway Calculator?]]="Yes",IFERROR(Table1[[#This Row],[Recording Resolution '[MP']]],""),0)</f>
        <v>#VALUE!</v>
      </c>
      <c r="O3613" s="4" t="e">
        <f>IF(Table1[[#This Row],[Import to Gateway Calculator?]]="Yes",IFERROR(Table1[[#This Row],[Frame Rate '[FPS'] 1]],""),0)</f>
        <v>#VALUE!</v>
      </c>
      <c r="P3613" s="4" t="e">
        <f>IF(Table1[[#This Row],[Import to Gateway Calculator?]]="Yes",IFERROR(Table1[[#This Row],[Days of Storage 1]],""),0)</f>
        <v>#VALUE!</v>
      </c>
    </row>
    <row r="3614" spans="1:16" x14ac:dyDescent="0.25">
      <c r="A3614" s="5" t="e">
        <f t="shared" si="341"/>
        <v>#VALUE!</v>
      </c>
      <c r="B3614" s="6" t="str">
        <f>IFERROR(IF(Table1[[#This Row],[Multi-lens? 1]]="No", 1, IF(Table1[[#This Row],[Multi-lens? 1]]="Dual", 2, IF(Table1[[#This Row],[Multi-lens? 1]]="Quad", 4, ""))),"")</f>
        <v/>
      </c>
      <c r="C3614" s="6" t="e">
        <f t="shared" si="342"/>
        <v>#VALUE!</v>
      </c>
      <c r="D3614" s="6" t="e">
        <f t="shared" si="343"/>
        <v>#VALUE!</v>
      </c>
      <c r="E3614" s="6" t="e">
        <f t="shared" si="344"/>
        <v>#VALUE!</v>
      </c>
      <c r="F3614" s="6" t="e">
        <f t="shared" si="345"/>
        <v>#VALUE!</v>
      </c>
      <c r="H3614" s="6" t="str">
        <f>IFERROR(IF(Table1[[#This Row],[Multi-lens? 1]]="No", 1, IF(Table1[[#This Row],[Multi-lens? 1]]="Dual", 2, IF(Table1[[#This Row],[Multi-lens? 1]]="Quad", 4, ""))),"")</f>
        <v/>
      </c>
      <c r="I3614" s="9" t="str">
        <f>IFERROR(Table1[[#This Row],[Name]],"")</f>
        <v/>
      </c>
      <c r="K3614" s="3" t="str">
        <f t="shared" si="340"/>
        <v/>
      </c>
      <c r="M3614" s="4" t="e">
        <f>IF(Table1[[#This Row],[Import to Gateway Calculator?]]="Yes",IFERROR(Table1[[#This Row],[Streaming Resolution '[MP']]],""),0)</f>
        <v>#VALUE!</v>
      </c>
      <c r="N3614" s="4" t="e">
        <f>IF(Table1[[#This Row],[Import to Gateway Calculator?]]="Yes",IFERROR(Table1[[#This Row],[Recording Resolution '[MP']]],""),0)</f>
        <v>#VALUE!</v>
      </c>
      <c r="O3614" s="4" t="e">
        <f>IF(Table1[[#This Row],[Import to Gateway Calculator?]]="Yes",IFERROR(Table1[[#This Row],[Frame Rate '[FPS'] 1]],""),0)</f>
        <v>#VALUE!</v>
      </c>
      <c r="P3614" s="4" t="e">
        <f>IF(Table1[[#This Row],[Import to Gateway Calculator?]]="Yes",IFERROR(Table1[[#This Row],[Days of Storage 1]],""),0)</f>
        <v>#VALUE!</v>
      </c>
    </row>
    <row r="3615" spans="1:16" x14ac:dyDescent="0.25">
      <c r="A3615" s="5" t="e">
        <f t="shared" si="341"/>
        <v>#VALUE!</v>
      </c>
      <c r="B3615" s="6" t="str">
        <f>IFERROR(IF(Table1[[#This Row],[Multi-lens? 1]]="No", 1, IF(Table1[[#This Row],[Multi-lens? 1]]="Dual", 2, IF(Table1[[#This Row],[Multi-lens? 1]]="Quad", 4, ""))),"")</f>
        <v/>
      </c>
      <c r="C3615" s="6" t="e">
        <f t="shared" si="342"/>
        <v>#VALUE!</v>
      </c>
      <c r="D3615" s="6" t="e">
        <f t="shared" si="343"/>
        <v>#VALUE!</v>
      </c>
      <c r="E3615" s="6" t="e">
        <f t="shared" si="344"/>
        <v>#VALUE!</v>
      </c>
      <c r="F3615" s="6" t="e">
        <f t="shared" si="345"/>
        <v>#VALUE!</v>
      </c>
      <c r="H3615" s="6" t="str">
        <f>IFERROR(IF(Table1[[#This Row],[Multi-lens? 1]]="No", 1, IF(Table1[[#This Row],[Multi-lens? 1]]="Dual", 2, IF(Table1[[#This Row],[Multi-lens? 1]]="Quad", 4, ""))),"")</f>
        <v/>
      </c>
      <c r="I3615" s="9" t="str">
        <f>IFERROR(Table1[[#This Row],[Name]],"")</f>
        <v/>
      </c>
      <c r="K3615" s="3" t="str">
        <f t="shared" si="340"/>
        <v/>
      </c>
      <c r="M3615" s="4" t="e">
        <f>IF(Table1[[#This Row],[Import to Gateway Calculator?]]="Yes",IFERROR(Table1[[#This Row],[Streaming Resolution '[MP']]],""),0)</f>
        <v>#VALUE!</v>
      </c>
      <c r="N3615" s="4" t="e">
        <f>IF(Table1[[#This Row],[Import to Gateway Calculator?]]="Yes",IFERROR(Table1[[#This Row],[Recording Resolution '[MP']]],""),0)</f>
        <v>#VALUE!</v>
      </c>
      <c r="O3615" s="4" t="e">
        <f>IF(Table1[[#This Row],[Import to Gateway Calculator?]]="Yes",IFERROR(Table1[[#This Row],[Frame Rate '[FPS'] 1]],""),0)</f>
        <v>#VALUE!</v>
      </c>
      <c r="P3615" s="4" t="e">
        <f>IF(Table1[[#This Row],[Import to Gateway Calculator?]]="Yes",IFERROR(Table1[[#This Row],[Days of Storage 1]],""),0)</f>
        <v>#VALUE!</v>
      </c>
    </row>
    <row r="3616" spans="1:16" x14ac:dyDescent="0.25">
      <c r="A3616" s="5" t="e">
        <f t="shared" si="341"/>
        <v>#VALUE!</v>
      </c>
      <c r="B3616" s="6" t="str">
        <f>IFERROR(IF(Table1[[#This Row],[Multi-lens? 1]]="No", 1, IF(Table1[[#This Row],[Multi-lens? 1]]="Dual", 2, IF(Table1[[#This Row],[Multi-lens? 1]]="Quad", 4, ""))),"")</f>
        <v/>
      </c>
      <c r="C3616" s="6" t="e">
        <f t="shared" si="342"/>
        <v>#VALUE!</v>
      </c>
      <c r="D3616" s="6" t="e">
        <f t="shared" si="343"/>
        <v>#VALUE!</v>
      </c>
      <c r="E3616" s="6" t="e">
        <f t="shared" si="344"/>
        <v>#VALUE!</v>
      </c>
      <c r="F3616" s="6" t="e">
        <f t="shared" si="345"/>
        <v>#VALUE!</v>
      </c>
      <c r="H3616" s="6" t="str">
        <f>IFERROR(IF(Table1[[#This Row],[Multi-lens? 1]]="No", 1, IF(Table1[[#This Row],[Multi-lens? 1]]="Dual", 2, IF(Table1[[#This Row],[Multi-lens? 1]]="Quad", 4, ""))),"")</f>
        <v/>
      </c>
      <c r="I3616" s="9" t="str">
        <f>IFERROR(Table1[[#This Row],[Name]],"")</f>
        <v/>
      </c>
      <c r="K3616" s="3" t="str">
        <f t="shared" si="340"/>
        <v/>
      </c>
      <c r="M3616" s="4" t="e">
        <f>IF(Table1[[#This Row],[Import to Gateway Calculator?]]="Yes",IFERROR(Table1[[#This Row],[Streaming Resolution '[MP']]],""),0)</f>
        <v>#VALUE!</v>
      </c>
      <c r="N3616" s="4" t="e">
        <f>IF(Table1[[#This Row],[Import to Gateway Calculator?]]="Yes",IFERROR(Table1[[#This Row],[Recording Resolution '[MP']]],""),0)</f>
        <v>#VALUE!</v>
      </c>
      <c r="O3616" s="4" t="e">
        <f>IF(Table1[[#This Row],[Import to Gateway Calculator?]]="Yes",IFERROR(Table1[[#This Row],[Frame Rate '[FPS'] 1]],""),0)</f>
        <v>#VALUE!</v>
      </c>
      <c r="P3616" s="4" t="e">
        <f>IF(Table1[[#This Row],[Import to Gateway Calculator?]]="Yes",IFERROR(Table1[[#This Row],[Days of Storage 1]],""),0)</f>
        <v>#VALUE!</v>
      </c>
    </row>
    <row r="3617" spans="1:16" x14ac:dyDescent="0.25">
      <c r="A3617" s="5" t="e">
        <f t="shared" si="341"/>
        <v>#VALUE!</v>
      </c>
      <c r="B3617" s="6" t="str">
        <f>IFERROR(IF(Table1[[#This Row],[Multi-lens? 1]]="No", 1, IF(Table1[[#This Row],[Multi-lens? 1]]="Dual", 2, IF(Table1[[#This Row],[Multi-lens? 1]]="Quad", 4, ""))),"")</f>
        <v/>
      </c>
      <c r="C3617" s="6" t="e">
        <f t="shared" si="342"/>
        <v>#VALUE!</v>
      </c>
      <c r="D3617" s="6" t="e">
        <f t="shared" si="343"/>
        <v>#VALUE!</v>
      </c>
      <c r="E3617" s="6" t="e">
        <f t="shared" si="344"/>
        <v>#VALUE!</v>
      </c>
      <c r="F3617" s="6" t="e">
        <f t="shared" si="345"/>
        <v>#VALUE!</v>
      </c>
      <c r="H3617" s="6" t="str">
        <f>IFERROR(IF(Table1[[#This Row],[Multi-lens? 1]]="No", 1, IF(Table1[[#This Row],[Multi-lens? 1]]="Dual", 2, IF(Table1[[#This Row],[Multi-lens? 1]]="Quad", 4, ""))),"")</f>
        <v/>
      </c>
      <c r="I3617" s="9" t="str">
        <f>IFERROR(Table1[[#This Row],[Name]],"")</f>
        <v/>
      </c>
      <c r="K3617" s="3" t="str">
        <f t="shared" si="340"/>
        <v/>
      </c>
      <c r="M3617" s="4" t="e">
        <f>IF(Table1[[#This Row],[Import to Gateway Calculator?]]="Yes",IFERROR(Table1[[#This Row],[Streaming Resolution '[MP']]],""),0)</f>
        <v>#VALUE!</v>
      </c>
      <c r="N3617" s="4" t="e">
        <f>IF(Table1[[#This Row],[Import to Gateway Calculator?]]="Yes",IFERROR(Table1[[#This Row],[Recording Resolution '[MP']]],""),0)</f>
        <v>#VALUE!</v>
      </c>
      <c r="O3617" s="4" t="e">
        <f>IF(Table1[[#This Row],[Import to Gateway Calculator?]]="Yes",IFERROR(Table1[[#This Row],[Frame Rate '[FPS'] 1]],""),0)</f>
        <v>#VALUE!</v>
      </c>
      <c r="P3617" s="4" t="e">
        <f>IF(Table1[[#This Row],[Import to Gateway Calculator?]]="Yes",IFERROR(Table1[[#This Row],[Days of Storage 1]],""),0)</f>
        <v>#VALUE!</v>
      </c>
    </row>
    <row r="3618" spans="1:16" x14ac:dyDescent="0.25">
      <c r="A3618" s="5" t="e">
        <f t="shared" si="341"/>
        <v>#VALUE!</v>
      </c>
      <c r="B3618" s="6" t="str">
        <f>IFERROR(IF(Table1[[#This Row],[Multi-lens? 1]]="No", 1, IF(Table1[[#This Row],[Multi-lens? 1]]="Dual", 2, IF(Table1[[#This Row],[Multi-lens? 1]]="Quad", 4, ""))),"")</f>
        <v/>
      </c>
      <c r="C3618" s="6" t="e">
        <f t="shared" si="342"/>
        <v>#VALUE!</v>
      </c>
      <c r="D3618" s="6" t="e">
        <f t="shared" si="343"/>
        <v>#VALUE!</v>
      </c>
      <c r="E3618" s="6" t="e">
        <f t="shared" si="344"/>
        <v>#VALUE!</v>
      </c>
      <c r="F3618" s="6" t="e">
        <f t="shared" si="345"/>
        <v>#VALUE!</v>
      </c>
      <c r="H3618" s="6" t="str">
        <f>IFERROR(IF(Table1[[#This Row],[Multi-lens? 1]]="No", 1, IF(Table1[[#This Row],[Multi-lens? 1]]="Dual", 2, IF(Table1[[#This Row],[Multi-lens? 1]]="Quad", 4, ""))),"")</f>
        <v/>
      </c>
      <c r="I3618" s="9" t="str">
        <f>IFERROR(Table1[[#This Row],[Name]],"")</f>
        <v/>
      </c>
      <c r="K3618" s="3" t="str">
        <f t="shared" si="340"/>
        <v/>
      </c>
      <c r="M3618" s="4" t="e">
        <f>IF(Table1[[#This Row],[Import to Gateway Calculator?]]="Yes",IFERROR(Table1[[#This Row],[Streaming Resolution '[MP']]],""),0)</f>
        <v>#VALUE!</v>
      </c>
      <c r="N3618" s="4" t="e">
        <f>IF(Table1[[#This Row],[Import to Gateway Calculator?]]="Yes",IFERROR(Table1[[#This Row],[Recording Resolution '[MP']]],""),0)</f>
        <v>#VALUE!</v>
      </c>
      <c r="O3618" s="4" t="e">
        <f>IF(Table1[[#This Row],[Import to Gateway Calculator?]]="Yes",IFERROR(Table1[[#This Row],[Frame Rate '[FPS'] 1]],""),0)</f>
        <v>#VALUE!</v>
      </c>
      <c r="P3618" s="4" t="e">
        <f>IF(Table1[[#This Row],[Import to Gateway Calculator?]]="Yes",IFERROR(Table1[[#This Row],[Days of Storage 1]],""),0)</f>
        <v>#VALUE!</v>
      </c>
    </row>
    <row r="3619" spans="1:16" x14ac:dyDescent="0.25">
      <c r="A3619" s="5" t="e">
        <f t="shared" si="341"/>
        <v>#VALUE!</v>
      </c>
      <c r="B3619" s="6" t="str">
        <f>IFERROR(IF(Table1[[#This Row],[Multi-lens? 1]]="No", 1, IF(Table1[[#This Row],[Multi-lens? 1]]="Dual", 2, IF(Table1[[#This Row],[Multi-lens? 1]]="Quad", 4, ""))),"")</f>
        <v/>
      </c>
      <c r="C3619" s="6" t="e">
        <f t="shared" si="342"/>
        <v>#VALUE!</v>
      </c>
      <c r="D3619" s="6" t="e">
        <f t="shared" si="343"/>
        <v>#VALUE!</v>
      </c>
      <c r="E3619" s="6" t="e">
        <f t="shared" si="344"/>
        <v>#VALUE!</v>
      </c>
      <c r="F3619" s="6" t="e">
        <f t="shared" si="345"/>
        <v>#VALUE!</v>
      </c>
      <c r="H3619" s="6" t="str">
        <f>IFERROR(IF(Table1[[#This Row],[Multi-lens? 1]]="No", 1, IF(Table1[[#This Row],[Multi-lens? 1]]="Dual", 2, IF(Table1[[#This Row],[Multi-lens? 1]]="Quad", 4, ""))),"")</f>
        <v/>
      </c>
      <c r="I3619" s="9" t="str">
        <f>IFERROR(Table1[[#This Row],[Name]],"")</f>
        <v/>
      </c>
      <c r="K3619" s="3" t="str">
        <f t="shared" si="340"/>
        <v/>
      </c>
      <c r="M3619" s="4" t="e">
        <f>IF(Table1[[#This Row],[Import to Gateway Calculator?]]="Yes",IFERROR(Table1[[#This Row],[Streaming Resolution '[MP']]],""),0)</f>
        <v>#VALUE!</v>
      </c>
      <c r="N3619" s="4" t="e">
        <f>IF(Table1[[#This Row],[Import to Gateway Calculator?]]="Yes",IFERROR(Table1[[#This Row],[Recording Resolution '[MP']]],""),0)</f>
        <v>#VALUE!</v>
      </c>
      <c r="O3619" s="4" t="e">
        <f>IF(Table1[[#This Row],[Import to Gateway Calculator?]]="Yes",IFERROR(Table1[[#This Row],[Frame Rate '[FPS'] 1]],""),0)</f>
        <v>#VALUE!</v>
      </c>
      <c r="P3619" s="4" t="e">
        <f>IF(Table1[[#This Row],[Import to Gateway Calculator?]]="Yes",IFERROR(Table1[[#This Row],[Days of Storage 1]],""),0)</f>
        <v>#VALUE!</v>
      </c>
    </row>
    <row r="3620" spans="1:16" x14ac:dyDescent="0.25">
      <c r="A3620" s="5" t="e">
        <f t="shared" si="341"/>
        <v>#VALUE!</v>
      </c>
      <c r="B3620" s="6" t="str">
        <f>IFERROR(IF(Table1[[#This Row],[Multi-lens? 1]]="No", 1, IF(Table1[[#This Row],[Multi-lens? 1]]="Dual", 2, IF(Table1[[#This Row],[Multi-lens? 1]]="Quad", 4, ""))),"")</f>
        <v/>
      </c>
      <c r="C3620" s="6" t="e">
        <f t="shared" si="342"/>
        <v>#VALUE!</v>
      </c>
      <c r="D3620" s="6" t="e">
        <f t="shared" si="343"/>
        <v>#VALUE!</v>
      </c>
      <c r="E3620" s="6" t="e">
        <f t="shared" si="344"/>
        <v>#VALUE!</v>
      </c>
      <c r="F3620" s="6" t="e">
        <f t="shared" si="345"/>
        <v>#VALUE!</v>
      </c>
      <c r="H3620" s="6" t="str">
        <f>IFERROR(IF(Table1[[#This Row],[Multi-lens? 1]]="No", 1, IF(Table1[[#This Row],[Multi-lens? 1]]="Dual", 2, IF(Table1[[#This Row],[Multi-lens? 1]]="Quad", 4, ""))),"")</f>
        <v/>
      </c>
      <c r="I3620" s="9" t="str">
        <f>IFERROR(Table1[[#This Row],[Name]],"")</f>
        <v/>
      </c>
      <c r="K3620" s="3" t="str">
        <f t="shared" si="340"/>
        <v/>
      </c>
      <c r="M3620" s="4" t="e">
        <f>IF(Table1[[#This Row],[Import to Gateway Calculator?]]="Yes",IFERROR(Table1[[#This Row],[Streaming Resolution '[MP']]],""),0)</f>
        <v>#VALUE!</v>
      </c>
      <c r="N3620" s="4" t="e">
        <f>IF(Table1[[#This Row],[Import to Gateway Calculator?]]="Yes",IFERROR(Table1[[#This Row],[Recording Resolution '[MP']]],""),0)</f>
        <v>#VALUE!</v>
      </c>
      <c r="O3620" s="4" t="e">
        <f>IF(Table1[[#This Row],[Import to Gateway Calculator?]]="Yes",IFERROR(Table1[[#This Row],[Frame Rate '[FPS'] 1]],""),0)</f>
        <v>#VALUE!</v>
      </c>
      <c r="P3620" s="4" t="e">
        <f>IF(Table1[[#This Row],[Import to Gateway Calculator?]]="Yes",IFERROR(Table1[[#This Row],[Days of Storage 1]],""),0)</f>
        <v>#VALUE!</v>
      </c>
    </row>
    <row r="3621" spans="1:16" x14ac:dyDescent="0.25">
      <c r="A3621" s="5" t="e">
        <f t="shared" si="341"/>
        <v>#VALUE!</v>
      </c>
      <c r="B3621" s="6" t="str">
        <f>IFERROR(IF(Table1[[#This Row],[Multi-lens? 1]]="No", 1, IF(Table1[[#This Row],[Multi-lens? 1]]="Dual", 2, IF(Table1[[#This Row],[Multi-lens? 1]]="Quad", 4, ""))),"")</f>
        <v/>
      </c>
      <c r="C3621" s="6" t="e">
        <f t="shared" si="342"/>
        <v>#VALUE!</v>
      </c>
      <c r="D3621" s="6" t="e">
        <f t="shared" si="343"/>
        <v>#VALUE!</v>
      </c>
      <c r="E3621" s="6" t="e">
        <f t="shared" si="344"/>
        <v>#VALUE!</v>
      </c>
      <c r="F3621" s="6" t="e">
        <f t="shared" si="345"/>
        <v>#VALUE!</v>
      </c>
      <c r="H3621" s="6" t="str">
        <f>IFERROR(IF(Table1[[#This Row],[Multi-lens? 1]]="No", 1, IF(Table1[[#This Row],[Multi-lens? 1]]="Dual", 2, IF(Table1[[#This Row],[Multi-lens? 1]]="Quad", 4, ""))),"")</f>
        <v/>
      </c>
      <c r="I3621" s="9" t="str">
        <f>IFERROR(Table1[[#This Row],[Name]],"")</f>
        <v/>
      </c>
      <c r="K3621" s="3" t="str">
        <f t="shared" si="340"/>
        <v/>
      </c>
      <c r="M3621" s="4" t="e">
        <f>IF(Table1[[#This Row],[Import to Gateway Calculator?]]="Yes",IFERROR(Table1[[#This Row],[Streaming Resolution '[MP']]],""),0)</f>
        <v>#VALUE!</v>
      </c>
      <c r="N3621" s="4" t="e">
        <f>IF(Table1[[#This Row],[Import to Gateway Calculator?]]="Yes",IFERROR(Table1[[#This Row],[Recording Resolution '[MP']]],""),0)</f>
        <v>#VALUE!</v>
      </c>
      <c r="O3621" s="4" t="e">
        <f>IF(Table1[[#This Row],[Import to Gateway Calculator?]]="Yes",IFERROR(Table1[[#This Row],[Frame Rate '[FPS'] 1]],""),0)</f>
        <v>#VALUE!</v>
      </c>
      <c r="P3621" s="4" t="e">
        <f>IF(Table1[[#This Row],[Import to Gateway Calculator?]]="Yes",IFERROR(Table1[[#This Row],[Days of Storage 1]],""),0)</f>
        <v>#VALUE!</v>
      </c>
    </row>
    <row r="3622" spans="1:16" x14ac:dyDescent="0.25">
      <c r="A3622" s="5" t="e">
        <f t="shared" si="341"/>
        <v>#VALUE!</v>
      </c>
      <c r="B3622" s="6" t="str">
        <f>IFERROR(IF(Table1[[#This Row],[Multi-lens? 1]]="No", 1, IF(Table1[[#This Row],[Multi-lens? 1]]="Dual", 2, IF(Table1[[#This Row],[Multi-lens? 1]]="Quad", 4, ""))),"")</f>
        <v/>
      </c>
      <c r="C3622" s="6" t="e">
        <f t="shared" si="342"/>
        <v>#VALUE!</v>
      </c>
      <c r="D3622" s="6" t="e">
        <f t="shared" si="343"/>
        <v>#VALUE!</v>
      </c>
      <c r="E3622" s="6" t="e">
        <f t="shared" si="344"/>
        <v>#VALUE!</v>
      </c>
      <c r="F3622" s="6" t="e">
        <f t="shared" si="345"/>
        <v>#VALUE!</v>
      </c>
      <c r="H3622" s="6" t="str">
        <f>IFERROR(IF(Table1[[#This Row],[Multi-lens? 1]]="No", 1, IF(Table1[[#This Row],[Multi-lens? 1]]="Dual", 2, IF(Table1[[#This Row],[Multi-lens? 1]]="Quad", 4, ""))),"")</f>
        <v/>
      </c>
      <c r="I3622" s="9" t="str">
        <f>IFERROR(Table1[[#This Row],[Name]],"")</f>
        <v/>
      </c>
      <c r="K3622" s="3" t="str">
        <f t="shared" si="340"/>
        <v/>
      </c>
      <c r="M3622" s="4" t="e">
        <f>IF(Table1[[#This Row],[Import to Gateway Calculator?]]="Yes",IFERROR(Table1[[#This Row],[Streaming Resolution '[MP']]],""),0)</f>
        <v>#VALUE!</v>
      </c>
      <c r="N3622" s="4" t="e">
        <f>IF(Table1[[#This Row],[Import to Gateway Calculator?]]="Yes",IFERROR(Table1[[#This Row],[Recording Resolution '[MP']]],""),0)</f>
        <v>#VALUE!</v>
      </c>
      <c r="O3622" s="4" t="e">
        <f>IF(Table1[[#This Row],[Import to Gateway Calculator?]]="Yes",IFERROR(Table1[[#This Row],[Frame Rate '[FPS'] 1]],""),0)</f>
        <v>#VALUE!</v>
      </c>
      <c r="P3622" s="4" t="e">
        <f>IF(Table1[[#This Row],[Import to Gateway Calculator?]]="Yes",IFERROR(Table1[[#This Row],[Days of Storage 1]],""),0)</f>
        <v>#VALUE!</v>
      </c>
    </row>
    <row r="3623" spans="1:16" x14ac:dyDescent="0.25">
      <c r="A3623" s="5" t="e">
        <f t="shared" si="341"/>
        <v>#VALUE!</v>
      </c>
      <c r="B3623" s="6" t="str">
        <f>IFERROR(IF(Table1[[#This Row],[Multi-lens? 1]]="No", 1, IF(Table1[[#This Row],[Multi-lens? 1]]="Dual", 2, IF(Table1[[#This Row],[Multi-lens? 1]]="Quad", 4, ""))),"")</f>
        <v/>
      </c>
      <c r="C3623" s="6" t="e">
        <f t="shared" si="342"/>
        <v>#VALUE!</v>
      </c>
      <c r="D3623" s="6" t="e">
        <f t="shared" si="343"/>
        <v>#VALUE!</v>
      </c>
      <c r="E3623" s="6" t="e">
        <f t="shared" si="344"/>
        <v>#VALUE!</v>
      </c>
      <c r="F3623" s="6" t="e">
        <f t="shared" si="345"/>
        <v>#VALUE!</v>
      </c>
      <c r="H3623" s="6" t="str">
        <f>IFERROR(IF(Table1[[#This Row],[Multi-lens? 1]]="No", 1, IF(Table1[[#This Row],[Multi-lens? 1]]="Dual", 2, IF(Table1[[#This Row],[Multi-lens? 1]]="Quad", 4, ""))),"")</f>
        <v/>
      </c>
      <c r="I3623" s="9" t="str">
        <f>IFERROR(Table1[[#This Row],[Name]],"")</f>
        <v/>
      </c>
      <c r="K3623" s="3" t="str">
        <f t="shared" si="340"/>
        <v/>
      </c>
      <c r="M3623" s="4" t="e">
        <f>IF(Table1[[#This Row],[Import to Gateway Calculator?]]="Yes",IFERROR(Table1[[#This Row],[Streaming Resolution '[MP']]],""),0)</f>
        <v>#VALUE!</v>
      </c>
      <c r="N3623" s="4" t="e">
        <f>IF(Table1[[#This Row],[Import to Gateway Calculator?]]="Yes",IFERROR(Table1[[#This Row],[Recording Resolution '[MP']]],""),0)</f>
        <v>#VALUE!</v>
      </c>
      <c r="O3623" s="4" t="e">
        <f>IF(Table1[[#This Row],[Import to Gateway Calculator?]]="Yes",IFERROR(Table1[[#This Row],[Frame Rate '[FPS'] 1]],""),0)</f>
        <v>#VALUE!</v>
      </c>
      <c r="P3623" s="4" t="e">
        <f>IF(Table1[[#This Row],[Import to Gateway Calculator?]]="Yes",IFERROR(Table1[[#This Row],[Days of Storage 1]],""),0)</f>
        <v>#VALUE!</v>
      </c>
    </row>
    <row r="3624" spans="1:16" x14ac:dyDescent="0.25">
      <c r="A3624" s="5" t="e">
        <f t="shared" si="341"/>
        <v>#VALUE!</v>
      </c>
      <c r="B3624" s="6" t="str">
        <f>IFERROR(IF(Table1[[#This Row],[Multi-lens? 1]]="No", 1, IF(Table1[[#This Row],[Multi-lens? 1]]="Dual", 2, IF(Table1[[#This Row],[Multi-lens? 1]]="Quad", 4, ""))),"")</f>
        <v/>
      </c>
      <c r="C3624" s="6" t="e">
        <f t="shared" si="342"/>
        <v>#VALUE!</v>
      </c>
      <c r="D3624" s="6" t="e">
        <f t="shared" si="343"/>
        <v>#VALUE!</v>
      </c>
      <c r="E3624" s="6" t="e">
        <f t="shared" si="344"/>
        <v>#VALUE!</v>
      </c>
      <c r="F3624" s="6" t="e">
        <f t="shared" si="345"/>
        <v>#VALUE!</v>
      </c>
      <c r="H3624" s="6" t="str">
        <f>IFERROR(IF(Table1[[#This Row],[Multi-lens? 1]]="No", 1, IF(Table1[[#This Row],[Multi-lens? 1]]="Dual", 2, IF(Table1[[#This Row],[Multi-lens? 1]]="Quad", 4, ""))),"")</f>
        <v/>
      </c>
      <c r="I3624" s="9" t="str">
        <f>IFERROR(Table1[[#This Row],[Name]],"")</f>
        <v/>
      </c>
      <c r="K3624" s="3" t="str">
        <f t="shared" si="340"/>
        <v/>
      </c>
      <c r="M3624" s="4" t="e">
        <f>IF(Table1[[#This Row],[Import to Gateway Calculator?]]="Yes",IFERROR(Table1[[#This Row],[Streaming Resolution '[MP']]],""),0)</f>
        <v>#VALUE!</v>
      </c>
      <c r="N3624" s="4" t="e">
        <f>IF(Table1[[#This Row],[Import to Gateway Calculator?]]="Yes",IFERROR(Table1[[#This Row],[Recording Resolution '[MP']]],""),0)</f>
        <v>#VALUE!</v>
      </c>
      <c r="O3624" s="4" t="e">
        <f>IF(Table1[[#This Row],[Import to Gateway Calculator?]]="Yes",IFERROR(Table1[[#This Row],[Frame Rate '[FPS'] 1]],""),0)</f>
        <v>#VALUE!</v>
      </c>
      <c r="P3624" s="4" t="e">
        <f>IF(Table1[[#This Row],[Import to Gateway Calculator?]]="Yes",IFERROR(Table1[[#This Row],[Days of Storage 1]],""),0)</f>
        <v>#VALUE!</v>
      </c>
    </row>
    <row r="3625" spans="1:16" x14ac:dyDescent="0.25">
      <c r="A3625" s="5" t="e">
        <f t="shared" si="341"/>
        <v>#VALUE!</v>
      </c>
      <c r="B3625" s="6" t="str">
        <f>IFERROR(IF(Table1[[#This Row],[Multi-lens? 1]]="No", 1, IF(Table1[[#This Row],[Multi-lens? 1]]="Dual", 2, IF(Table1[[#This Row],[Multi-lens? 1]]="Quad", 4, ""))),"")</f>
        <v/>
      </c>
      <c r="C3625" s="6" t="e">
        <f t="shared" si="342"/>
        <v>#VALUE!</v>
      </c>
      <c r="D3625" s="6" t="e">
        <f t="shared" si="343"/>
        <v>#VALUE!</v>
      </c>
      <c r="E3625" s="6" t="e">
        <f t="shared" si="344"/>
        <v>#VALUE!</v>
      </c>
      <c r="F3625" s="6" t="e">
        <f t="shared" si="345"/>
        <v>#VALUE!</v>
      </c>
      <c r="H3625" s="6" t="str">
        <f>IFERROR(IF(Table1[[#This Row],[Multi-lens? 1]]="No", 1, IF(Table1[[#This Row],[Multi-lens? 1]]="Dual", 2, IF(Table1[[#This Row],[Multi-lens? 1]]="Quad", 4, ""))),"")</f>
        <v/>
      </c>
      <c r="I3625" s="9" t="str">
        <f>IFERROR(Table1[[#This Row],[Name]],"")</f>
        <v/>
      </c>
      <c r="K3625" s="3" t="str">
        <f t="shared" si="340"/>
        <v/>
      </c>
      <c r="M3625" s="4" t="e">
        <f>IF(Table1[[#This Row],[Import to Gateway Calculator?]]="Yes",IFERROR(Table1[[#This Row],[Streaming Resolution '[MP']]],""),0)</f>
        <v>#VALUE!</v>
      </c>
      <c r="N3625" s="4" t="e">
        <f>IF(Table1[[#This Row],[Import to Gateway Calculator?]]="Yes",IFERROR(Table1[[#This Row],[Recording Resolution '[MP']]],""),0)</f>
        <v>#VALUE!</v>
      </c>
      <c r="O3625" s="4" t="e">
        <f>IF(Table1[[#This Row],[Import to Gateway Calculator?]]="Yes",IFERROR(Table1[[#This Row],[Frame Rate '[FPS'] 1]],""),0)</f>
        <v>#VALUE!</v>
      </c>
      <c r="P3625" s="4" t="e">
        <f>IF(Table1[[#This Row],[Import to Gateway Calculator?]]="Yes",IFERROR(Table1[[#This Row],[Days of Storage 1]],""),0)</f>
        <v>#VALUE!</v>
      </c>
    </row>
    <row r="3626" spans="1:16" x14ac:dyDescent="0.25">
      <c r="A3626" s="5" t="e">
        <f t="shared" si="341"/>
        <v>#VALUE!</v>
      </c>
      <c r="B3626" s="6" t="str">
        <f>IFERROR(IF(Table1[[#This Row],[Multi-lens? 1]]="No", 1, IF(Table1[[#This Row],[Multi-lens? 1]]="Dual", 2, IF(Table1[[#This Row],[Multi-lens? 1]]="Quad", 4, ""))),"")</f>
        <v/>
      </c>
      <c r="C3626" s="6" t="e">
        <f t="shared" si="342"/>
        <v>#VALUE!</v>
      </c>
      <c r="D3626" s="6" t="e">
        <f t="shared" si="343"/>
        <v>#VALUE!</v>
      </c>
      <c r="E3626" s="6" t="e">
        <f t="shared" si="344"/>
        <v>#VALUE!</v>
      </c>
      <c r="F3626" s="6" t="e">
        <f t="shared" si="345"/>
        <v>#VALUE!</v>
      </c>
      <c r="H3626" s="6" t="str">
        <f>IFERROR(IF(Table1[[#This Row],[Multi-lens? 1]]="No", 1, IF(Table1[[#This Row],[Multi-lens? 1]]="Dual", 2, IF(Table1[[#This Row],[Multi-lens? 1]]="Quad", 4, ""))),"")</f>
        <v/>
      </c>
      <c r="I3626" s="9" t="str">
        <f>IFERROR(Table1[[#This Row],[Name]],"")</f>
        <v/>
      </c>
      <c r="K3626" s="3" t="str">
        <f t="shared" si="340"/>
        <v/>
      </c>
      <c r="M3626" s="4" t="e">
        <f>IF(Table1[[#This Row],[Import to Gateway Calculator?]]="Yes",IFERROR(Table1[[#This Row],[Streaming Resolution '[MP']]],""),0)</f>
        <v>#VALUE!</v>
      </c>
      <c r="N3626" s="4" t="e">
        <f>IF(Table1[[#This Row],[Import to Gateway Calculator?]]="Yes",IFERROR(Table1[[#This Row],[Recording Resolution '[MP']]],""),0)</f>
        <v>#VALUE!</v>
      </c>
      <c r="O3626" s="4" t="e">
        <f>IF(Table1[[#This Row],[Import to Gateway Calculator?]]="Yes",IFERROR(Table1[[#This Row],[Frame Rate '[FPS'] 1]],""),0)</f>
        <v>#VALUE!</v>
      </c>
      <c r="P3626" s="4" t="e">
        <f>IF(Table1[[#This Row],[Import to Gateway Calculator?]]="Yes",IFERROR(Table1[[#This Row],[Days of Storage 1]],""),0)</f>
        <v>#VALUE!</v>
      </c>
    </row>
    <row r="3627" spans="1:16" x14ac:dyDescent="0.25">
      <c r="A3627" s="5" t="e">
        <f t="shared" si="341"/>
        <v>#VALUE!</v>
      </c>
      <c r="B3627" s="6" t="str">
        <f>IFERROR(IF(Table1[[#This Row],[Multi-lens? 1]]="No", 1, IF(Table1[[#This Row],[Multi-lens? 1]]="Dual", 2, IF(Table1[[#This Row],[Multi-lens? 1]]="Quad", 4, ""))),"")</f>
        <v/>
      </c>
      <c r="C3627" s="6" t="e">
        <f t="shared" si="342"/>
        <v>#VALUE!</v>
      </c>
      <c r="D3627" s="6" t="e">
        <f t="shared" si="343"/>
        <v>#VALUE!</v>
      </c>
      <c r="E3627" s="6" t="e">
        <f t="shared" si="344"/>
        <v>#VALUE!</v>
      </c>
      <c r="F3627" s="6" t="e">
        <f t="shared" si="345"/>
        <v>#VALUE!</v>
      </c>
      <c r="H3627" s="6" t="str">
        <f>IFERROR(IF(Table1[[#This Row],[Multi-lens? 1]]="No", 1, IF(Table1[[#This Row],[Multi-lens? 1]]="Dual", 2, IF(Table1[[#This Row],[Multi-lens? 1]]="Quad", 4, ""))),"")</f>
        <v/>
      </c>
      <c r="I3627" s="9" t="str">
        <f>IFERROR(Table1[[#This Row],[Name]],"")</f>
        <v/>
      </c>
      <c r="K3627" s="3" t="str">
        <f t="shared" si="340"/>
        <v/>
      </c>
      <c r="M3627" s="4" t="e">
        <f>IF(Table1[[#This Row],[Import to Gateway Calculator?]]="Yes",IFERROR(Table1[[#This Row],[Streaming Resolution '[MP']]],""),0)</f>
        <v>#VALUE!</v>
      </c>
      <c r="N3627" s="4" t="e">
        <f>IF(Table1[[#This Row],[Import to Gateway Calculator?]]="Yes",IFERROR(Table1[[#This Row],[Recording Resolution '[MP']]],""),0)</f>
        <v>#VALUE!</v>
      </c>
      <c r="O3627" s="4" t="e">
        <f>IF(Table1[[#This Row],[Import to Gateway Calculator?]]="Yes",IFERROR(Table1[[#This Row],[Frame Rate '[FPS'] 1]],""),0)</f>
        <v>#VALUE!</v>
      </c>
      <c r="P3627" s="4" t="e">
        <f>IF(Table1[[#This Row],[Import to Gateway Calculator?]]="Yes",IFERROR(Table1[[#This Row],[Days of Storage 1]],""),0)</f>
        <v>#VALUE!</v>
      </c>
    </row>
    <row r="3628" spans="1:16" x14ac:dyDescent="0.25">
      <c r="A3628" s="5" t="e">
        <f t="shared" si="341"/>
        <v>#VALUE!</v>
      </c>
      <c r="B3628" s="6" t="str">
        <f>IFERROR(IF(Table1[[#This Row],[Multi-lens? 1]]="No", 1, IF(Table1[[#This Row],[Multi-lens? 1]]="Dual", 2, IF(Table1[[#This Row],[Multi-lens? 1]]="Quad", 4, ""))),"")</f>
        <v/>
      </c>
      <c r="C3628" s="6" t="e">
        <f t="shared" si="342"/>
        <v>#VALUE!</v>
      </c>
      <c r="D3628" s="6" t="e">
        <f t="shared" si="343"/>
        <v>#VALUE!</v>
      </c>
      <c r="E3628" s="6" t="e">
        <f t="shared" si="344"/>
        <v>#VALUE!</v>
      </c>
      <c r="F3628" s="6" t="e">
        <f t="shared" si="345"/>
        <v>#VALUE!</v>
      </c>
      <c r="H3628" s="6" t="str">
        <f>IFERROR(IF(Table1[[#This Row],[Multi-lens? 1]]="No", 1, IF(Table1[[#This Row],[Multi-lens? 1]]="Dual", 2, IF(Table1[[#This Row],[Multi-lens? 1]]="Quad", 4, ""))),"")</f>
        <v/>
      </c>
      <c r="I3628" s="9" t="str">
        <f>IFERROR(Table1[[#This Row],[Name]],"")</f>
        <v/>
      </c>
      <c r="K3628" s="3" t="str">
        <f t="shared" si="340"/>
        <v/>
      </c>
      <c r="M3628" s="4" t="e">
        <f>IF(Table1[[#This Row],[Import to Gateway Calculator?]]="Yes",IFERROR(Table1[[#This Row],[Streaming Resolution '[MP']]],""),0)</f>
        <v>#VALUE!</v>
      </c>
      <c r="N3628" s="4" t="e">
        <f>IF(Table1[[#This Row],[Import to Gateway Calculator?]]="Yes",IFERROR(Table1[[#This Row],[Recording Resolution '[MP']]],""),0)</f>
        <v>#VALUE!</v>
      </c>
      <c r="O3628" s="4" t="e">
        <f>IF(Table1[[#This Row],[Import to Gateway Calculator?]]="Yes",IFERROR(Table1[[#This Row],[Frame Rate '[FPS'] 1]],""),0)</f>
        <v>#VALUE!</v>
      </c>
      <c r="P3628" s="4" t="e">
        <f>IF(Table1[[#This Row],[Import to Gateway Calculator?]]="Yes",IFERROR(Table1[[#This Row],[Days of Storage 1]],""),0)</f>
        <v>#VALUE!</v>
      </c>
    </row>
    <row r="3629" spans="1:16" x14ac:dyDescent="0.25">
      <c r="A3629" s="5" t="e">
        <f t="shared" si="341"/>
        <v>#VALUE!</v>
      </c>
      <c r="B3629" s="6" t="str">
        <f>IFERROR(IF(Table1[[#This Row],[Multi-lens? 1]]="No", 1, IF(Table1[[#This Row],[Multi-lens? 1]]="Dual", 2, IF(Table1[[#This Row],[Multi-lens? 1]]="Quad", 4, ""))),"")</f>
        <v/>
      </c>
      <c r="C3629" s="6" t="e">
        <f t="shared" si="342"/>
        <v>#VALUE!</v>
      </c>
      <c r="D3629" s="6" t="e">
        <f t="shared" si="343"/>
        <v>#VALUE!</v>
      </c>
      <c r="E3629" s="6" t="e">
        <f t="shared" si="344"/>
        <v>#VALUE!</v>
      </c>
      <c r="F3629" s="6" t="e">
        <f t="shared" si="345"/>
        <v>#VALUE!</v>
      </c>
      <c r="H3629" s="6" t="str">
        <f>IFERROR(IF(Table1[[#This Row],[Multi-lens? 1]]="No", 1, IF(Table1[[#This Row],[Multi-lens? 1]]="Dual", 2, IF(Table1[[#This Row],[Multi-lens? 1]]="Quad", 4, ""))),"")</f>
        <v/>
      </c>
      <c r="I3629" s="9" t="str">
        <f>IFERROR(Table1[[#This Row],[Name]],"")</f>
        <v/>
      </c>
      <c r="K3629" s="3" t="str">
        <f t="shared" si="340"/>
        <v/>
      </c>
      <c r="M3629" s="4" t="e">
        <f>IF(Table1[[#This Row],[Import to Gateway Calculator?]]="Yes",IFERROR(Table1[[#This Row],[Streaming Resolution '[MP']]],""),0)</f>
        <v>#VALUE!</v>
      </c>
      <c r="N3629" s="4" t="e">
        <f>IF(Table1[[#This Row],[Import to Gateway Calculator?]]="Yes",IFERROR(Table1[[#This Row],[Recording Resolution '[MP']]],""),0)</f>
        <v>#VALUE!</v>
      </c>
      <c r="O3629" s="4" t="e">
        <f>IF(Table1[[#This Row],[Import to Gateway Calculator?]]="Yes",IFERROR(Table1[[#This Row],[Frame Rate '[FPS'] 1]],""),0)</f>
        <v>#VALUE!</v>
      </c>
      <c r="P3629" s="4" t="e">
        <f>IF(Table1[[#This Row],[Import to Gateway Calculator?]]="Yes",IFERROR(Table1[[#This Row],[Days of Storage 1]],""),0)</f>
        <v>#VALUE!</v>
      </c>
    </row>
    <row r="3630" spans="1:16" x14ac:dyDescent="0.25">
      <c r="A3630" s="5" t="e">
        <f t="shared" si="341"/>
        <v>#VALUE!</v>
      </c>
      <c r="B3630" s="6" t="str">
        <f>IFERROR(IF(Table1[[#This Row],[Multi-lens? 1]]="No", 1, IF(Table1[[#This Row],[Multi-lens? 1]]="Dual", 2, IF(Table1[[#This Row],[Multi-lens? 1]]="Quad", 4, ""))),"")</f>
        <v/>
      </c>
      <c r="C3630" s="6" t="e">
        <f t="shared" si="342"/>
        <v>#VALUE!</v>
      </c>
      <c r="D3630" s="6" t="e">
        <f t="shared" si="343"/>
        <v>#VALUE!</v>
      </c>
      <c r="E3630" s="6" t="e">
        <f t="shared" si="344"/>
        <v>#VALUE!</v>
      </c>
      <c r="F3630" s="6" t="e">
        <f t="shared" si="345"/>
        <v>#VALUE!</v>
      </c>
      <c r="H3630" s="6" t="str">
        <f>IFERROR(IF(Table1[[#This Row],[Multi-lens? 1]]="No", 1, IF(Table1[[#This Row],[Multi-lens? 1]]="Dual", 2, IF(Table1[[#This Row],[Multi-lens? 1]]="Quad", 4, ""))),"")</f>
        <v/>
      </c>
      <c r="I3630" s="9" t="str">
        <f>IFERROR(Table1[[#This Row],[Name]],"")</f>
        <v/>
      </c>
      <c r="K3630" s="3" t="str">
        <f t="shared" si="340"/>
        <v/>
      </c>
      <c r="M3630" s="4" t="e">
        <f>IF(Table1[[#This Row],[Import to Gateway Calculator?]]="Yes",IFERROR(Table1[[#This Row],[Streaming Resolution '[MP']]],""),0)</f>
        <v>#VALUE!</v>
      </c>
      <c r="N3630" s="4" t="e">
        <f>IF(Table1[[#This Row],[Import to Gateway Calculator?]]="Yes",IFERROR(Table1[[#This Row],[Recording Resolution '[MP']]],""),0)</f>
        <v>#VALUE!</v>
      </c>
      <c r="O3630" s="4" t="e">
        <f>IF(Table1[[#This Row],[Import to Gateway Calculator?]]="Yes",IFERROR(Table1[[#This Row],[Frame Rate '[FPS'] 1]],""),0)</f>
        <v>#VALUE!</v>
      </c>
      <c r="P3630" s="4" t="e">
        <f>IF(Table1[[#This Row],[Import to Gateway Calculator?]]="Yes",IFERROR(Table1[[#This Row],[Days of Storage 1]],""),0)</f>
        <v>#VALUE!</v>
      </c>
    </row>
    <row r="3631" spans="1:16" x14ac:dyDescent="0.25">
      <c r="A3631" s="5" t="e">
        <f t="shared" si="341"/>
        <v>#VALUE!</v>
      </c>
      <c r="B3631" s="6" t="str">
        <f>IFERROR(IF(Table1[[#This Row],[Multi-lens? 1]]="No", 1, IF(Table1[[#This Row],[Multi-lens? 1]]="Dual", 2, IF(Table1[[#This Row],[Multi-lens? 1]]="Quad", 4, ""))),"")</f>
        <v/>
      </c>
      <c r="C3631" s="6" t="e">
        <f t="shared" si="342"/>
        <v>#VALUE!</v>
      </c>
      <c r="D3631" s="6" t="e">
        <f t="shared" si="343"/>
        <v>#VALUE!</v>
      </c>
      <c r="E3631" s="6" t="e">
        <f t="shared" si="344"/>
        <v>#VALUE!</v>
      </c>
      <c r="F3631" s="6" t="e">
        <f t="shared" si="345"/>
        <v>#VALUE!</v>
      </c>
      <c r="H3631" s="6" t="str">
        <f>IFERROR(IF(Table1[[#This Row],[Multi-lens? 1]]="No", 1, IF(Table1[[#This Row],[Multi-lens? 1]]="Dual", 2, IF(Table1[[#This Row],[Multi-lens? 1]]="Quad", 4, ""))),"")</f>
        <v/>
      </c>
      <c r="I3631" s="9" t="str">
        <f>IFERROR(Table1[[#This Row],[Name]],"")</f>
        <v/>
      </c>
      <c r="K3631" s="3" t="str">
        <f t="shared" si="340"/>
        <v/>
      </c>
      <c r="M3631" s="4" t="e">
        <f>IF(Table1[[#This Row],[Import to Gateway Calculator?]]="Yes",IFERROR(Table1[[#This Row],[Streaming Resolution '[MP']]],""),0)</f>
        <v>#VALUE!</v>
      </c>
      <c r="N3631" s="4" t="e">
        <f>IF(Table1[[#This Row],[Import to Gateway Calculator?]]="Yes",IFERROR(Table1[[#This Row],[Recording Resolution '[MP']]],""),0)</f>
        <v>#VALUE!</v>
      </c>
      <c r="O3631" s="4" t="e">
        <f>IF(Table1[[#This Row],[Import to Gateway Calculator?]]="Yes",IFERROR(Table1[[#This Row],[Frame Rate '[FPS'] 1]],""),0)</f>
        <v>#VALUE!</v>
      </c>
      <c r="P3631" s="4" t="e">
        <f>IF(Table1[[#This Row],[Import to Gateway Calculator?]]="Yes",IFERROR(Table1[[#This Row],[Days of Storage 1]],""),0)</f>
        <v>#VALUE!</v>
      </c>
    </row>
    <row r="3632" spans="1:16" x14ac:dyDescent="0.25">
      <c r="A3632" s="5" t="e">
        <f t="shared" si="341"/>
        <v>#VALUE!</v>
      </c>
      <c r="B3632" s="6" t="str">
        <f>IFERROR(IF(Table1[[#This Row],[Multi-lens? 1]]="No", 1, IF(Table1[[#This Row],[Multi-lens? 1]]="Dual", 2, IF(Table1[[#This Row],[Multi-lens? 1]]="Quad", 4, ""))),"")</f>
        <v/>
      </c>
      <c r="C3632" s="6" t="e">
        <f t="shared" si="342"/>
        <v>#VALUE!</v>
      </c>
      <c r="D3632" s="6" t="e">
        <f t="shared" si="343"/>
        <v>#VALUE!</v>
      </c>
      <c r="E3632" s="6" t="e">
        <f t="shared" si="344"/>
        <v>#VALUE!</v>
      </c>
      <c r="F3632" s="6" t="e">
        <f t="shared" si="345"/>
        <v>#VALUE!</v>
      </c>
      <c r="H3632" s="6" t="str">
        <f>IFERROR(IF(Table1[[#This Row],[Multi-lens? 1]]="No", 1, IF(Table1[[#This Row],[Multi-lens? 1]]="Dual", 2, IF(Table1[[#This Row],[Multi-lens? 1]]="Quad", 4, ""))),"")</f>
        <v/>
      </c>
      <c r="I3632" s="9" t="str">
        <f>IFERROR(Table1[[#This Row],[Name]],"")</f>
        <v/>
      </c>
      <c r="K3632" s="3" t="str">
        <f t="shared" si="340"/>
        <v/>
      </c>
      <c r="M3632" s="4" t="e">
        <f>IF(Table1[[#This Row],[Import to Gateway Calculator?]]="Yes",IFERROR(Table1[[#This Row],[Streaming Resolution '[MP']]],""),0)</f>
        <v>#VALUE!</v>
      </c>
      <c r="N3632" s="4" t="e">
        <f>IF(Table1[[#This Row],[Import to Gateway Calculator?]]="Yes",IFERROR(Table1[[#This Row],[Recording Resolution '[MP']]],""),0)</f>
        <v>#VALUE!</v>
      </c>
      <c r="O3632" s="4" t="e">
        <f>IF(Table1[[#This Row],[Import to Gateway Calculator?]]="Yes",IFERROR(Table1[[#This Row],[Frame Rate '[FPS'] 1]],""),0)</f>
        <v>#VALUE!</v>
      </c>
      <c r="P3632" s="4" t="e">
        <f>IF(Table1[[#This Row],[Import to Gateway Calculator?]]="Yes",IFERROR(Table1[[#This Row],[Days of Storage 1]],""),0)</f>
        <v>#VALUE!</v>
      </c>
    </row>
    <row r="3633" spans="1:16" x14ac:dyDescent="0.25">
      <c r="A3633" s="5" t="e">
        <f t="shared" si="341"/>
        <v>#VALUE!</v>
      </c>
      <c r="B3633" s="6" t="str">
        <f>IFERROR(IF(Table1[[#This Row],[Multi-lens? 1]]="No", 1, IF(Table1[[#This Row],[Multi-lens? 1]]="Dual", 2, IF(Table1[[#This Row],[Multi-lens? 1]]="Quad", 4, ""))),"")</f>
        <v/>
      </c>
      <c r="C3633" s="6" t="e">
        <f t="shared" si="342"/>
        <v>#VALUE!</v>
      </c>
      <c r="D3633" s="6" t="e">
        <f t="shared" si="343"/>
        <v>#VALUE!</v>
      </c>
      <c r="E3633" s="6" t="e">
        <f t="shared" si="344"/>
        <v>#VALUE!</v>
      </c>
      <c r="F3633" s="6" t="e">
        <f t="shared" si="345"/>
        <v>#VALUE!</v>
      </c>
      <c r="H3633" s="6" t="str">
        <f>IFERROR(IF(Table1[[#This Row],[Multi-lens? 1]]="No", 1, IF(Table1[[#This Row],[Multi-lens? 1]]="Dual", 2, IF(Table1[[#This Row],[Multi-lens? 1]]="Quad", 4, ""))),"")</f>
        <v/>
      </c>
      <c r="I3633" s="9" t="str">
        <f>IFERROR(Table1[[#This Row],[Name]],"")</f>
        <v/>
      </c>
      <c r="K3633" s="3" t="str">
        <f t="shared" si="340"/>
        <v/>
      </c>
      <c r="M3633" s="4" t="e">
        <f>IF(Table1[[#This Row],[Import to Gateway Calculator?]]="Yes",IFERROR(Table1[[#This Row],[Streaming Resolution '[MP']]],""),0)</f>
        <v>#VALUE!</v>
      </c>
      <c r="N3633" s="4" t="e">
        <f>IF(Table1[[#This Row],[Import to Gateway Calculator?]]="Yes",IFERROR(Table1[[#This Row],[Recording Resolution '[MP']]],""),0)</f>
        <v>#VALUE!</v>
      </c>
      <c r="O3633" s="4" t="e">
        <f>IF(Table1[[#This Row],[Import to Gateway Calculator?]]="Yes",IFERROR(Table1[[#This Row],[Frame Rate '[FPS'] 1]],""),0)</f>
        <v>#VALUE!</v>
      </c>
      <c r="P3633" s="4" t="e">
        <f>IF(Table1[[#This Row],[Import to Gateway Calculator?]]="Yes",IFERROR(Table1[[#This Row],[Days of Storage 1]],""),0)</f>
        <v>#VALUE!</v>
      </c>
    </row>
    <row r="3634" spans="1:16" x14ac:dyDescent="0.25">
      <c r="A3634" s="5" t="e">
        <f t="shared" si="341"/>
        <v>#VALUE!</v>
      </c>
      <c r="B3634" s="6" t="str">
        <f>IFERROR(IF(Table1[[#This Row],[Multi-lens? 1]]="No", 1, IF(Table1[[#This Row],[Multi-lens? 1]]="Dual", 2, IF(Table1[[#This Row],[Multi-lens? 1]]="Quad", 4, ""))),"")</f>
        <v/>
      </c>
      <c r="C3634" s="6" t="e">
        <f t="shared" si="342"/>
        <v>#VALUE!</v>
      </c>
      <c r="D3634" s="6" t="e">
        <f t="shared" si="343"/>
        <v>#VALUE!</v>
      </c>
      <c r="E3634" s="6" t="e">
        <f t="shared" si="344"/>
        <v>#VALUE!</v>
      </c>
      <c r="F3634" s="6" t="e">
        <f t="shared" si="345"/>
        <v>#VALUE!</v>
      </c>
      <c r="H3634" s="6" t="str">
        <f>IFERROR(IF(Table1[[#This Row],[Multi-lens? 1]]="No", 1, IF(Table1[[#This Row],[Multi-lens? 1]]="Dual", 2, IF(Table1[[#This Row],[Multi-lens? 1]]="Quad", 4, ""))),"")</f>
        <v/>
      </c>
      <c r="I3634" s="9" t="str">
        <f>IFERROR(Table1[[#This Row],[Name]],"")</f>
        <v/>
      </c>
      <c r="K3634" s="3" t="str">
        <f t="shared" si="340"/>
        <v/>
      </c>
      <c r="M3634" s="4" t="e">
        <f>IF(Table1[[#This Row],[Import to Gateway Calculator?]]="Yes",IFERROR(Table1[[#This Row],[Streaming Resolution '[MP']]],""),0)</f>
        <v>#VALUE!</v>
      </c>
      <c r="N3634" s="4" t="e">
        <f>IF(Table1[[#This Row],[Import to Gateway Calculator?]]="Yes",IFERROR(Table1[[#This Row],[Recording Resolution '[MP']]],""),0)</f>
        <v>#VALUE!</v>
      </c>
      <c r="O3634" s="4" t="e">
        <f>IF(Table1[[#This Row],[Import to Gateway Calculator?]]="Yes",IFERROR(Table1[[#This Row],[Frame Rate '[FPS'] 1]],""),0)</f>
        <v>#VALUE!</v>
      </c>
      <c r="P3634" s="4" t="e">
        <f>IF(Table1[[#This Row],[Import to Gateway Calculator?]]="Yes",IFERROR(Table1[[#This Row],[Days of Storage 1]],""),0)</f>
        <v>#VALUE!</v>
      </c>
    </row>
    <row r="3635" spans="1:16" x14ac:dyDescent="0.25">
      <c r="A3635" s="5" t="e">
        <f t="shared" si="341"/>
        <v>#VALUE!</v>
      </c>
      <c r="B3635" s="6" t="str">
        <f>IFERROR(IF(Table1[[#This Row],[Multi-lens? 1]]="No", 1, IF(Table1[[#This Row],[Multi-lens? 1]]="Dual", 2, IF(Table1[[#This Row],[Multi-lens? 1]]="Quad", 4, ""))),"")</f>
        <v/>
      </c>
      <c r="C3635" s="6" t="e">
        <f t="shared" si="342"/>
        <v>#VALUE!</v>
      </c>
      <c r="D3635" s="6" t="e">
        <f t="shared" si="343"/>
        <v>#VALUE!</v>
      </c>
      <c r="E3635" s="6" t="e">
        <f t="shared" si="344"/>
        <v>#VALUE!</v>
      </c>
      <c r="F3635" s="6" t="e">
        <f t="shared" si="345"/>
        <v>#VALUE!</v>
      </c>
      <c r="H3635" s="6" t="str">
        <f>IFERROR(IF(Table1[[#This Row],[Multi-lens? 1]]="No", 1, IF(Table1[[#This Row],[Multi-lens? 1]]="Dual", 2, IF(Table1[[#This Row],[Multi-lens? 1]]="Quad", 4, ""))),"")</f>
        <v/>
      </c>
      <c r="I3635" s="9" t="str">
        <f>IFERROR(Table1[[#This Row],[Name]],"")</f>
        <v/>
      </c>
      <c r="K3635" s="3" t="str">
        <f t="shared" si="340"/>
        <v/>
      </c>
      <c r="M3635" s="4" t="e">
        <f>IF(Table1[[#This Row],[Import to Gateway Calculator?]]="Yes",IFERROR(Table1[[#This Row],[Streaming Resolution '[MP']]],""),0)</f>
        <v>#VALUE!</v>
      </c>
      <c r="N3635" s="4" t="e">
        <f>IF(Table1[[#This Row],[Import to Gateway Calculator?]]="Yes",IFERROR(Table1[[#This Row],[Recording Resolution '[MP']]],""),0)</f>
        <v>#VALUE!</v>
      </c>
      <c r="O3635" s="4" t="e">
        <f>IF(Table1[[#This Row],[Import to Gateway Calculator?]]="Yes",IFERROR(Table1[[#This Row],[Frame Rate '[FPS'] 1]],""),0)</f>
        <v>#VALUE!</v>
      </c>
      <c r="P3635" s="4" t="e">
        <f>IF(Table1[[#This Row],[Import to Gateway Calculator?]]="Yes",IFERROR(Table1[[#This Row],[Days of Storage 1]],""),0)</f>
        <v>#VALUE!</v>
      </c>
    </row>
    <row r="3636" spans="1:16" x14ac:dyDescent="0.25">
      <c r="A3636" s="5" t="e">
        <f t="shared" si="341"/>
        <v>#VALUE!</v>
      </c>
      <c r="B3636" s="6" t="str">
        <f>IFERROR(IF(Table1[[#This Row],[Multi-lens? 1]]="No", 1, IF(Table1[[#This Row],[Multi-lens? 1]]="Dual", 2, IF(Table1[[#This Row],[Multi-lens? 1]]="Quad", 4, ""))),"")</f>
        <v/>
      </c>
      <c r="C3636" s="6" t="e">
        <f t="shared" si="342"/>
        <v>#VALUE!</v>
      </c>
      <c r="D3636" s="6" t="e">
        <f t="shared" si="343"/>
        <v>#VALUE!</v>
      </c>
      <c r="E3636" s="6" t="e">
        <f t="shared" si="344"/>
        <v>#VALUE!</v>
      </c>
      <c r="F3636" s="6" t="e">
        <f t="shared" si="345"/>
        <v>#VALUE!</v>
      </c>
      <c r="H3636" s="6" t="str">
        <f>IFERROR(IF(Table1[[#This Row],[Multi-lens? 1]]="No", 1, IF(Table1[[#This Row],[Multi-lens? 1]]="Dual", 2, IF(Table1[[#This Row],[Multi-lens? 1]]="Quad", 4, ""))),"")</f>
        <v/>
      </c>
      <c r="I3636" s="9" t="str">
        <f>IFERROR(Table1[[#This Row],[Name]],"")</f>
        <v/>
      </c>
      <c r="K3636" s="3" t="str">
        <f t="shared" si="340"/>
        <v/>
      </c>
      <c r="M3636" s="4" t="e">
        <f>IF(Table1[[#This Row],[Import to Gateway Calculator?]]="Yes",IFERROR(Table1[[#This Row],[Streaming Resolution '[MP']]],""),0)</f>
        <v>#VALUE!</v>
      </c>
      <c r="N3636" s="4" t="e">
        <f>IF(Table1[[#This Row],[Import to Gateway Calculator?]]="Yes",IFERROR(Table1[[#This Row],[Recording Resolution '[MP']]],""),0)</f>
        <v>#VALUE!</v>
      </c>
      <c r="O3636" s="4" t="e">
        <f>IF(Table1[[#This Row],[Import to Gateway Calculator?]]="Yes",IFERROR(Table1[[#This Row],[Frame Rate '[FPS'] 1]],""),0)</f>
        <v>#VALUE!</v>
      </c>
      <c r="P3636" s="4" t="e">
        <f>IF(Table1[[#This Row],[Import to Gateway Calculator?]]="Yes",IFERROR(Table1[[#This Row],[Days of Storage 1]],""),0)</f>
        <v>#VALUE!</v>
      </c>
    </row>
    <row r="3637" spans="1:16" x14ac:dyDescent="0.25">
      <c r="A3637" s="5" t="e">
        <f t="shared" si="341"/>
        <v>#VALUE!</v>
      </c>
      <c r="B3637" s="6" t="str">
        <f>IFERROR(IF(Table1[[#This Row],[Multi-lens? 1]]="No", 1, IF(Table1[[#This Row],[Multi-lens? 1]]="Dual", 2, IF(Table1[[#This Row],[Multi-lens? 1]]="Quad", 4, ""))),"")</f>
        <v/>
      </c>
      <c r="C3637" s="6" t="e">
        <f t="shared" si="342"/>
        <v>#VALUE!</v>
      </c>
      <c r="D3637" s="6" t="e">
        <f t="shared" si="343"/>
        <v>#VALUE!</v>
      </c>
      <c r="E3637" s="6" t="e">
        <f t="shared" si="344"/>
        <v>#VALUE!</v>
      </c>
      <c r="F3637" s="6" t="e">
        <f t="shared" si="345"/>
        <v>#VALUE!</v>
      </c>
      <c r="H3637" s="6" t="str">
        <f>IFERROR(IF(Table1[[#This Row],[Multi-lens? 1]]="No", 1, IF(Table1[[#This Row],[Multi-lens? 1]]="Dual", 2, IF(Table1[[#This Row],[Multi-lens? 1]]="Quad", 4, ""))),"")</f>
        <v/>
      </c>
      <c r="I3637" s="9" t="str">
        <f>IFERROR(Table1[[#This Row],[Name]],"")</f>
        <v/>
      </c>
      <c r="K3637" s="3" t="str">
        <f t="shared" si="340"/>
        <v/>
      </c>
      <c r="M3637" s="4" t="e">
        <f>IF(Table1[[#This Row],[Import to Gateway Calculator?]]="Yes",IFERROR(Table1[[#This Row],[Streaming Resolution '[MP']]],""),0)</f>
        <v>#VALUE!</v>
      </c>
      <c r="N3637" s="4" t="e">
        <f>IF(Table1[[#This Row],[Import to Gateway Calculator?]]="Yes",IFERROR(Table1[[#This Row],[Recording Resolution '[MP']]],""),0)</f>
        <v>#VALUE!</v>
      </c>
      <c r="O3637" s="4" t="e">
        <f>IF(Table1[[#This Row],[Import to Gateway Calculator?]]="Yes",IFERROR(Table1[[#This Row],[Frame Rate '[FPS'] 1]],""),0)</f>
        <v>#VALUE!</v>
      </c>
      <c r="P3637" s="4" t="e">
        <f>IF(Table1[[#This Row],[Import to Gateway Calculator?]]="Yes",IFERROR(Table1[[#This Row],[Days of Storage 1]],""),0)</f>
        <v>#VALUE!</v>
      </c>
    </row>
    <row r="3638" spans="1:16" x14ac:dyDescent="0.25">
      <c r="A3638" s="5" t="e">
        <f t="shared" si="341"/>
        <v>#VALUE!</v>
      </c>
      <c r="B3638" s="6" t="str">
        <f>IFERROR(IF(Table1[[#This Row],[Multi-lens? 1]]="No", 1, IF(Table1[[#This Row],[Multi-lens? 1]]="Dual", 2, IF(Table1[[#This Row],[Multi-lens? 1]]="Quad", 4, ""))),"")</f>
        <v/>
      </c>
      <c r="C3638" s="6" t="e">
        <f t="shared" si="342"/>
        <v>#VALUE!</v>
      </c>
      <c r="D3638" s="6" t="e">
        <f t="shared" si="343"/>
        <v>#VALUE!</v>
      </c>
      <c r="E3638" s="6" t="e">
        <f t="shared" si="344"/>
        <v>#VALUE!</v>
      </c>
      <c r="F3638" s="6" t="e">
        <f t="shared" si="345"/>
        <v>#VALUE!</v>
      </c>
      <c r="H3638" s="6" t="str">
        <f>IFERROR(IF(Table1[[#This Row],[Multi-lens? 1]]="No", 1, IF(Table1[[#This Row],[Multi-lens? 1]]="Dual", 2, IF(Table1[[#This Row],[Multi-lens? 1]]="Quad", 4, ""))),"")</f>
        <v/>
      </c>
      <c r="I3638" s="9" t="str">
        <f>IFERROR(Table1[[#This Row],[Name]],"")</f>
        <v/>
      </c>
      <c r="K3638" s="3" t="str">
        <f t="shared" si="340"/>
        <v/>
      </c>
      <c r="M3638" s="4" t="e">
        <f>IF(Table1[[#This Row],[Import to Gateway Calculator?]]="Yes",IFERROR(Table1[[#This Row],[Streaming Resolution '[MP']]],""),0)</f>
        <v>#VALUE!</v>
      </c>
      <c r="N3638" s="4" t="e">
        <f>IF(Table1[[#This Row],[Import to Gateway Calculator?]]="Yes",IFERROR(Table1[[#This Row],[Recording Resolution '[MP']]],""),0)</f>
        <v>#VALUE!</v>
      </c>
      <c r="O3638" s="4" t="e">
        <f>IF(Table1[[#This Row],[Import to Gateway Calculator?]]="Yes",IFERROR(Table1[[#This Row],[Frame Rate '[FPS'] 1]],""),0)</f>
        <v>#VALUE!</v>
      </c>
      <c r="P3638" s="4" t="e">
        <f>IF(Table1[[#This Row],[Import to Gateway Calculator?]]="Yes",IFERROR(Table1[[#This Row],[Days of Storage 1]],""),0)</f>
        <v>#VALUE!</v>
      </c>
    </row>
    <row r="3639" spans="1:16" x14ac:dyDescent="0.25">
      <c r="A3639" s="5" t="e">
        <f t="shared" si="341"/>
        <v>#VALUE!</v>
      </c>
      <c r="B3639" s="6" t="str">
        <f>IFERROR(IF(Table1[[#This Row],[Multi-lens? 1]]="No", 1, IF(Table1[[#This Row],[Multi-lens? 1]]="Dual", 2, IF(Table1[[#This Row],[Multi-lens? 1]]="Quad", 4, ""))),"")</f>
        <v/>
      </c>
      <c r="C3639" s="6" t="e">
        <f t="shared" si="342"/>
        <v>#VALUE!</v>
      </c>
      <c r="D3639" s="6" t="e">
        <f t="shared" si="343"/>
        <v>#VALUE!</v>
      </c>
      <c r="E3639" s="6" t="e">
        <f t="shared" si="344"/>
        <v>#VALUE!</v>
      </c>
      <c r="F3639" s="6" t="e">
        <f t="shared" si="345"/>
        <v>#VALUE!</v>
      </c>
      <c r="H3639" s="6" t="str">
        <f>IFERROR(IF(Table1[[#This Row],[Multi-lens? 1]]="No", 1, IF(Table1[[#This Row],[Multi-lens? 1]]="Dual", 2, IF(Table1[[#This Row],[Multi-lens? 1]]="Quad", 4, ""))),"")</f>
        <v/>
      </c>
      <c r="I3639" s="9" t="str">
        <f>IFERROR(Table1[[#This Row],[Name]],"")</f>
        <v/>
      </c>
      <c r="K3639" s="3" t="str">
        <f t="shared" si="340"/>
        <v/>
      </c>
      <c r="M3639" s="4" t="e">
        <f>IF(Table1[[#This Row],[Import to Gateway Calculator?]]="Yes",IFERROR(Table1[[#This Row],[Streaming Resolution '[MP']]],""),0)</f>
        <v>#VALUE!</v>
      </c>
      <c r="N3639" s="4" t="e">
        <f>IF(Table1[[#This Row],[Import to Gateway Calculator?]]="Yes",IFERROR(Table1[[#This Row],[Recording Resolution '[MP']]],""),0)</f>
        <v>#VALUE!</v>
      </c>
      <c r="O3639" s="4" t="e">
        <f>IF(Table1[[#This Row],[Import to Gateway Calculator?]]="Yes",IFERROR(Table1[[#This Row],[Frame Rate '[FPS'] 1]],""),0)</f>
        <v>#VALUE!</v>
      </c>
      <c r="P3639" s="4" t="e">
        <f>IF(Table1[[#This Row],[Import to Gateway Calculator?]]="Yes",IFERROR(Table1[[#This Row],[Days of Storage 1]],""),0)</f>
        <v>#VALUE!</v>
      </c>
    </row>
    <row r="3640" spans="1:16" x14ac:dyDescent="0.25">
      <c r="A3640" s="5" t="e">
        <f t="shared" si="341"/>
        <v>#VALUE!</v>
      </c>
      <c r="B3640" s="6" t="str">
        <f>IFERROR(IF(Table1[[#This Row],[Multi-lens? 1]]="No", 1, IF(Table1[[#This Row],[Multi-lens? 1]]="Dual", 2, IF(Table1[[#This Row],[Multi-lens? 1]]="Quad", 4, ""))),"")</f>
        <v/>
      </c>
      <c r="C3640" s="6" t="e">
        <f t="shared" si="342"/>
        <v>#VALUE!</v>
      </c>
      <c r="D3640" s="6" t="e">
        <f t="shared" si="343"/>
        <v>#VALUE!</v>
      </c>
      <c r="E3640" s="6" t="e">
        <f t="shared" si="344"/>
        <v>#VALUE!</v>
      </c>
      <c r="F3640" s="6" t="e">
        <f t="shared" si="345"/>
        <v>#VALUE!</v>
      </c>
      <c r="H3640" s="6" t="str">
        <f>IFERROR(IF(Table1[[#This Row],[Multi-lens? 1]]="No", 1, IF(Table1[[#This Row],[Multi-lens? 1]]="Dual", 2, IF(Table1[[#This Row],[Multi-lens? 1]]="Quad", 4, ""))),"")</f>
        <v/>
      </c>
      <c r="I3640" s="9" t="str">
        <f>IFERROR(Table1[[#This Row],[Name]],"")</f>
        <v/>
      </c>
      <c r="K3640" s="3" t="str">
        <f t="shared" si="340"/>
        <v/>
      </c>
      <c r="M3640" s="4" t="e">
        <f>IF(Table1[[#This Row],[Import to Gateway Calculator?]]="Yes",IFERROR(Table1[[#This Row],[Streaming Resolution '[MP']]],""),0)</f>
        <v>#VALUE!</v>
      </c>
      <c r="N3640" s="4" t="e">
        <f>IF(Table1[[#This Row],[Import to Gateway Calculator?]]="Yes",IFERROR(Table1[[#This Row],[Recording Resolution '[MP']]],""),0)</f>
        <v>#VALUE!</v>
      </c>
      <c r="O3640" s="4" t="e">
        <f>IF(Table1[[#This Row],[Import to Gateway Calculator?]]="Yes",IFERROR(Table1[[#This Row],[Frame Rate '[FPS'] 1]],""),0)</f>
        <v>#VALUE!</v>
      </c>
      <c r="P3640" s="4" t="e">
        <f>IF(Table1[[#This Row],[Import to Gateway Calculator?]]="Yes",IFERROR(Table1[[#This Row],[Days of Storage 1]],""),0)</f>
        <v>#VALUE!</v>
      </c>
    </row>
    <row r="3641" spans="1:16" x14ac:dyDescent="0.25">
      <c r="A3641" s="5" t="e">
        <f t="shared" si="341"/>
        <v>#VALUE!</v>
      </c>
      <c r="B3641" s="6" t="str">
        <f>IFERROR(IF(Table1[[#This Row],[Multi-lens? 1]]="No", 1, IF(Table1[[#This Row],[Multi-lens? 1]]="Dual", 2, IF(Table1[[#This Row],[Multi-lens? 1]]="Quad", 4, ""))),"")</f>
        <v/>
      </c>
      <c r="C3641" s="6" t="e">
        <f t="shared" si="342"/>
        <v>#VALUE!</v>
      </c>
      <c r="D3641" s="6" t="e">
        <f t="shared" si="343"/>
        <v>#VALUE!</v>
      </c>
      <c r="E3641" s="6" t="e">
        <f t="shared" si="344"/>
        <v>#VALUE!</v>
      </c>
      <c r="F3641" s="6" t="e">
        <f t="shared" si="345"/>
        <v>#VALUE!</v>
      </c>
      <c r="H3641" s="6" t="str">
        <f>IFERROR(IF(Table1[[#This Row],[Multi-lens? 1]]="No", 1, IF(Table1[[#This Row],[Multi-lens? 1]]="Dual", 2, IF(Table1[[#This Row],[Multi-lens? 1]]="Quad", 4, ""))),"")</f>
        <v/>
      </c>
      <c r="I3641" s="9" t="str">
        <f>IFERROR(Table1[[#This Row],[Name]],"")</f>
        <v/>
      </c>
      <c r="K3641" s="3" t="str">
        <f t="shared" si="340"/>
        <v/>
      </c>
      <c r="M3641" s="4" t="e">
        <f>IF(Table1[[#This Row],[Import to Gateway Calculator?]]="Yes",IFERROR(Table1[[#This Row],[Streaming Resolution '[MP']]],""),0)</f>
        <v>#VALUE!</v>
      </c>
      <c r="N3641" s="4" t="e">
        <f>IF(Table1[[#This Row],[Import to Gateway Calculator?]]="Yes",IFERROR(Table1[[#This Row],[Recording Resolution '[MP']]],""),0)</f>
        <v>#VALUE!</v>
      </c>
      <c r="O3641" s="4" t="e">
        <f>IF(Table1[[#This Row],[Import to Gateway Calculator?]]="Yes",IFERROR(Table1[[#This Row],[Frame Rate '[FPS'] 1]],""),0)</f>
        <v>#VALUE!</v>
      </c>
      <c r="P3641" s="4" t="e">
        <f>IF(Table1[[#This Row],[Import to Gateway Calculator?]]="Yes",IFERROR(Table1[[#This Row],[Days of Storage 1]],""),0)</f>
        <v>#VALUE!</v>
      </c>
    </row>
    <row r="3642" spans="1:16" x14ac:dyDescent="0.25">
      <c r="A3642" s="5" t="e">
        <f t="shared" si="341"/>
        <v>#VALUE!</v>
      </c>
      <c r="B3642" s="6" t="str">
        <f>IFERROR(IF(Table1[[#This Row],[Multi-lens? 1]]="No", 1, IF(Table1[[#This Row],[Multi-lens? 1]]="Dual", 2, IF(Table1[[#This Row],[Multi-lens? 1]]="Quad", 4, ""))),"")</f>
        <v/>
      </c>
      <c r="C3642" s="6" t="e">
        <f t="shared" si="342"/>
        <v>#VALUE!</v>
      </c>
      <c r="D3642" s="6" t="e">
        <f t="shared" si="343"/>
        <v>#VALUE!</v>
      </c>
      <c r="E3642" s="6" t="e">
        <f t="shared" si="344"/>
        <v>#VALUE!</v>
      </c>
      <c r="F3642" s="6" t="e">
        <f t="shared" si="345"/>
        <v>#VALUE!</v>
      </c>
      <c r="H3642" s="6" t="str">
        <f>IFERROR(IF(Table1[[#This Row],[Multi-lens? 1]]="No", 1, IF(Table1[[#This Row],[Multi-lens? 1]]="Dual", 2, IF(Table1[[#This Row],[Multi-lens? 1]]="Quad", 4, ""))),"")</f>
        <v/>
      </c>
      <c r="I3642" s="9" t="str">
        <f>IFERROR(Table1[[#This Row],[Name]],"")</f>
        <v/>
      </c>
      <c r="K3642" s="3" t="str">
        <f t="shared" si="340"/>
        <v/>
      </c>
      <c r="M3642" s="4" t="e">
        <f>IF(Table1[[#This Row],[Import to Gateway Calculator?]]="Yes",IFERROR(Table1[[#This Row],[Streaming Resolution '[MP']]],""),0)</f>
        <v>#VALUE!</v>
      </c>
      <c r="N3642" s="4" t="e">
        <f>IF(Table1[[#This Row],[Import to Gateway Calculator?]]="Yes",IFERROR(Table1[[#This Row],[Recording Resolution '[MP']]],""),0)</f>
        <v>#VALUE!</v>
      </c>
      <c r="O3642" s="4" t="e">
        <f>IF(Table1[[#This Row],[Import to Gateway Calculator?]]="Yes",IFERROR(Table1[[#This Row],[Frame Rate '[FPS'] 1]],""),0)</f>
        <v>#VALUE!</v>
      </c>
      <c r="P3642" s="4" t="e">
        <f>IF(Table1[[#This Row],[Import to Gateway Calculator?]]="Yes",IFERROR(Table1[[#This Row],[Days of Storage 1]],""),0)</f>
        <v>#VALUE!</v>
      </c>
    </row>
    <row r="3643" spans="1:16" x14ac:dyDescent="0.25">
      <c r="A3643" s="5" t="e">
        <f t="shared" si="341"/>
        <v>#VALUE!</v>
      </c>
      <c r="B3643" s="6" t="str">
        <f>IFERROR(IF(Table1[[#This Row],[Multi-lens? 1]]="No", 1, IF(Table1[[#This Row],[Multi-lens? 1]]="Dual", 2, IF(Table1[[#This Row],[Multi-lens? 1]]="Quad", 4, ""))),"")</f>
        <v/>
      </c>
      <c r="C3643" s="6" t="e">
        <f t="shared" si="342"/>
        <v>#VALUE!</v>
      </c>
      <c r="D3643" s="6" t="e">
        <f t="shared" si="343"/>
        <v>#VALUE!</v>
      </c>
      <c r="E3643" s="6" t="e">
        <f t="shared" si="344"/>
        <v>#VALUE!</v>
      </c>
      <c r="F3643" s="6" t="e">
        <f t="shared" si="345"/>
        <v>#VALUE!</v>
      </c>
      <c r="H3643" s="6" t="str">
        <f>IFERROR(IF(Table1[[#This Row],[Multi-lens? 1]]="No", 1, IF(Table1[[#This Row],[Multi-lens? 1]]="Dual", 2, IF(Table1[[#This Row],[Multi-lens? 1]]="Quad", 4, ""))),"")</f>
        <v/>
      </c>
      <c r="I3643" s="9" t="str">
        <f>IFERROR(Table1[[#This Row],[Name]],"")</f>
        <v/>
      </c>
      <c r="K3643" s="3" t="str">
        <f t="shared" si="340"/>
        <v/>
      </c>
      <c r="M3643" s="4" t="e">
        <f>IF(Table1[[#This Row],[Import to Gateway Calculator?]]="Yes",IFERROR(Table1[[#This Row],[Streaming Resolution '[MP']]],""),0)</f>
        <v>#VALUE!</v>
      </c>
      <c r="N3643" s="4" t="e">
        <f>IF(Table1[[#This Row],[Import to Gateway Calculator?]]="Yes",IFERROR(Table1[[#This Row],[Recording Resolution '[MP']]],""),0)</f>
        <v>#VALUE!</v>
      </c>
      <c r="O3643" s="4" t="e">
        <f>IF(Table1[[#This Row],[Import to Gateway Calculator?]]="Yes",IFERROR(Table1[[#This Row],[Frame Rate '[FPS'] 1]],""),0)</f>
        <v>#VALUE!</v>
      </c>
      <c r="P3643" s="4" t="e">
        <f>IF(Table1[[#This Row],[Import to Gateway Calculator?]]="Yes",IFERROR(Table1[[#This Row],[Days of Storage 1]],""),0)</f>
        <v>#VALUE!</v>
      </c>
    </row>
    <row r="3644" spans="1:16" x14ac:dyDescent="0.25">
      <c r="A3644" s="5" t="e">
        <f t="shared" si="341"/>
        <v>#VALUE!</v>
      </c>
      <c r="B3644" s="6" t="str">
        <f>IFERROR(IF(Table1[[#This Row],[Multi-lens? 1]]="No", 1, IF(Table1[[#This Row],[Multi-lens? 1]]="Dual", 2, IF(Table1[[#This Row],[Multi-lens? 1]]="Quad", 4, ""))),"")</f>
        <v/>
      </c>
      <c r="C3644" s="6" t="e">
        <f t="shared" si="342"/>
        <v>#VALUE!</v>
      </c>
      <c r="D3644" s="6" t="e">
        <f t="shared" si="343"/>
        <v>#VALUE!</v>
      </c>
      <c r="E3644" s="6" t="e">
        <f t="shared" si="344"/>
        <v>#VALUE!</v>
      </c>
      <c r="F3644" s="6" t="e">
        <f t="shared" si="345"/>
        <v>#VALUE!</v>
      </c>
      <c r="H3644" s="6" t="str">
        <f>IFERROR(IF(Table1[[#This Row],[Multi-lens? 1]]="No", 1, IF(Table1[[#This Row],[Multi-lens? 1]]="Dual", 2, IF(Table1[[#This Row],[Multi-lens? 1]]="Quad", 4, ""))),"")</f>
        <v/>
      </c>
      <c r="I3644" s="9" t="str">
        <f>IFERROR(Table1[[#This Row],[Name]],"")</f>
        <v/>
      </c>
      <c r="K3644" s="3" t="str">
        <f t="shared" si="340"/>
        <v/>
      </c>
      <c r="M3644" s="4" t="e">
        <f>IF(Table1[[#This Row],[Import to Gateway Calculator?]]="Yes",IFERROR(Table1[[#This Row],[Streaming Resolution '[MP']]],""),0)</f>
        <v>#VALUE!</v>
      </c>
      <c r="N3644" s="4" t="e">
        <f>IF(Table1[[#This Row],[Import to Gateway Calculator?]]="Yes",IFERROR(Table1[[#This Row],[Recording Resolution '[MP']]],""),0)</f>
        <v>#VALUE!</v>
      </c>
      <c r="O3644" s="4" t="e">
        <f>IF(Table1[[#This Row],[Import to Gateway Calculator?]]="Yes",IFERROR(Table1[[#This Row],[Frame Rate '[FPS'] 1]],""),0)</f>
        <v>#VALUE!</v>
      </c>
      <c r="P3644" s="4" t="e">
        <f>IF(Table1[[#This Row],[Import to Gateway Calculator?]]="Yes",IFERROR(Table1[[#This Row],[Days of Storage 1]],""),0)</f>
        <v>#VALUE!</v>
      </c>
    </row>
    <row r="3645" spans="1:16" x14ac:dyDescent="0.25">
      <c r="A3645" s="5" t="e">
        <f t="shared" si="341"/>
        <v>#VALUE!</v>
      </c>
      <c r="B3645" s="6" t="str">
        <f>IFERROR(IF(Table1[[#This Row],[Multi-lens? 1]]="No", 1, IF(Table1[[#This Row],[Multi-lens? 1]]="Dual", 2, IF(Table1[[#This Row],[Multi-lens? 1]]="Quad", 4, ""))),"")</f>
        <v/>
      </c>
      <c r="C3645" s="6" t="e">
        <f t="shared" si="342"/>
        <v>#VALUE!</v>
      </c>
      <c r="D3645" s="6" t="e">
        <f t="shared" si="343"/>
        <v>#VALUE!</v>
      </c>
      <c r="E3645" s="6" t="e">
        <f t="shared" si="344"/>
        <v>#VALUE!</v>
      </c>
      <c r="F3645" s="6" t="e">
        <f t="shared" si="345"/>
        <v>#VALUE!</v>
      </c>
      <c r="H3645" s="6" t="str">
        <f>IFERROR(IF(Table1[[#This Row],[Multi-lens? 1]]="No", 1, IF(Table1[[#This Row],[Multi-lens? 1]]="Dual", 2, IF(Table1[[#This Row],[Multi-lens? 1]]="Quad", 4, ""))),"")</f>
        <v/>
      </c>
      <c r="I3645" s="9" t="str">
        <f>IFERROR(Table1[[#This Row],[Name]],"")</f>
        <v/>
      </c>
      <c r="K3645" s="3" t="str">
        <f t="shared" si="340"/>
        <v/>
      </c>
      <c r="M3645" s="4" t="e">
        <f>IF(Table1[[#This Row],[Import to Gateway Calculator?]]="Yes",IFERROR(Table1[[#This Row],[Streaming Resolution '[MP']]],""),0)</f>
        <v>#VALUE!</v>
      </c>
      <c r="N3645" s="4" t="e">
        <f>IF(Table1[[#This Row],[Import to Gateway Calculator?]]="Yes",IFERROR(Table1[[#This Row],[Recording Resolution '[MP']]],""),0)</f>
        <v>#VALUE!</v>
      </c>
      <c r="O3645" s="4" t="e">
        <f>IF(Table1[[#This Row],[Import to Gateway Calculator?]]="Yes",IFERROR(Table1[[#This Row],[Frame Rate '[FPS'] 1]],""),0)</f>
        <v>#VALUE!</v>
      </c>
      <c r="P3645" s="4" t="e">
        <f>IF(Table1[[#This Row],[Import to Gateway Calculator?]]="Yes",IFERROR(Table1[[#This Row],[Days of Storage 1]],""),0)</f>
        <v>#VALUE!</v>
      </c>
    </row>
    <row r="3646" spans="1:16" x14ac:dyDescent="0.25">
      <c r="A3646" s="5" t="e">
        <f t="shared" si="341"/>
        <v>#VALUE!</v>
      </c>
      <c r="B3646" s="6" t="str">
        <f>IFERROR(IF(Table1[[#This Row],[Multi-lens? 1]]="No", 1, IF(Table1[[#This Row],[Multi-lens? 1]]="Dual", 2, IF(Table1[[#This Row],[Multi-lens? 1]]="Quad", 4, ""))),"")</f>
        <v/>
      </c>
      <c r="C3646" s="6" t="e">
        <f t="shared" si="342"/>
        <v>#VALUE!</v>
      </c>
      <c r="D3646" s="6" t="e">
        <f t="shared" si="343"/>
        <v>#VALUE!</v>
      </c>
      <c r="E3646" s="6" t="e">
        <f t="shared" si="344"/>
        <v>#VALUE!</v>
      </c>
      <c r="F3646" s="6" t="e">
        <f t="shared" si="345"/>
        <v>#VALUE!</v>
      </c>
      <c r="H3646" s="6" t="str">
        <f>IFERROR(IF(Table1[[#This Row],[Multi-lens? 1]]="No", 1, IF(Table1[[#This Row],[Multi-lens? 1]]="Dual", 2, IF(Table1[[#This Row],[Multi-lens? 1]]="Quad", 4, ""))),"")</f>
        <v/>
      </c>
      <c r="I3646" s="9" t="str">
        <f>IFERROR(Table1[[#This Row],[Name]],"")</f>
        <v/>
      </c>
      <c r="K3646" s="3" t="str">
        <f t="shared" si="340"/>
        <v/>
      </c>
      <c r="M3646" s="4" t="e">
        <f>IF(Table1[[#This Row],[Import to Gateway Calculator?]]="Yes",IFERROR(Table1[[#This Row],[Streaming Resolution '[MP']]],""),0)</f>
        <v>#VALUE!</v>
      </c>
      <c r="N3646" s="4" t="e">
        <f>IF(Table1[[#This Row],[Import to Gateway Calculator?]]="Yes",IFERROR(Table1[[#This Row],[Recording Resolution '[MP']]],""),0)</f>
        <v>#VALUE!</v>
      </c>
      <c r="O3646" s="4" t="e">
        <f>IF(Table1[[#This Row],[Import to Gateway Calculator?]]="Yes",IFERROR(Table1[[#This Row],[Frame Rate '[FPS'] 1]],""),0)</f>
        <v>#VALUE!</v>
      </c>
      <c r="P3646" s="4" t="e">
        <f>IF(Table1[[#This Row],[Import to Gateway Calculator?]]="Yes",IFERROR(Table1[[#This Row],[Days of Storage 1]],""),0)</f>
        <v>#VALUE!</v>
      </c>
    </row>
    <row r="3647" spans="1:16" x14ac:dyDescent="0.25">
      <c r="A3647" s="5" t="e">
        <f t="shared" si="341"/>
        <v>#VALUE!</v>
      </c>
      <c r="B3647" s="6" t="str">
        <f>IFERROR(IF(Table1[[#This Row],[Multi-lens? 1]]="No", 1, IF(Table1[[#This Row],[Multi-lens? 1]]="Dual", 2, IF(Table1[[#This Row],[Multi-lens? 1]]="Quad", 4, ""))),"")</f>
        <v/>
      </c>
      <c r="C3647" s="6" t="e">
        <f t="shared" si="342"/>
        <v>#VALUE!</v>
      </c>
      <c r="D3647" s="6" t="e">
        <f t="shared" si="343"/>
        <v>#VALUE!</v>
      </c>
      <c r="E3647" s="6" t="e">
        <f t="shared" si="344"/>
        <v>#VALUE!</v>
      </c>
      <c r="F3647" s="6" t="e">
        <f t="shared" si="345"/>
        <v>#VALUE!</v>
      </c>
      <c r="H3647" s="6" t="str">
        <f>IFERROR(IF(Table1[[#This Row],[Multi-lens? 1]]="No", 1, IF(Table1[[#This Row],[Multi-lens? 1]]="Dual", 2, IF(Table1[[#This Row],[Multi-lens? 1]]="Quad", 4, ""))),"")</f>
        <v/>
      </c>
      <c r="I3647" s="9" t="str">
        <f>IFERROR(Table1[[#This Row],[Name]],"")</f>
        <v/>
      </c>
      <c r="K3647" s="3" t="str">
        <f t="shared" si="340"/>
        <v/>
      </c>
      <c r="M3647" s="4" t="e">
        <f>IF(Table1[[#This Row],[Import to Gateway Calculator?]]="Yes",IFERROR(Table1[[#This Row],[Streaming Resolution '[MP']]],""),0)</f>
        <v>#VALUE!</v>
      </c>
      <c r="N3647" s="4" t="e">
        <f>IF(Table1[[#This Row],[Import to Gateway Calculator?]]="Yes",IFERROR(Table1[[#This Row],[Recording Resolution '[MP']]],""),0)</f>
        <v>#VALUE!</v>
      </c>
      <c r="O3647" s="4" t="e">
        <f>IF(Table1[[#This Row],[Import to Gateway Calculator?]]="Yes",IFERROR(Table1[[#This Row],[Frame Rate '[FPS'] 1]],""),0)</f>
        <v>#VALUE!</v>
      </c>
      <c r="P3647" s="4" t="e">
        <f>IF(Table1[[#This Row],[Import to Gateway Calculator?]]="Yes",IFERROR(Table1[[#This Row],[Days of Storage 1]],""),0)</f>
        <v>#VALUE!</v>
      </c>
    </row>
    <row r="3648" spans="1:16" x14ac:dyDescent="0.25">
      <c r="A3648" s="5" t="e">
        <f t="shared" si="341"/>
        <v>#VALUE!</v>
      </c>
      <c r="B3648" s="6" t="str">
        <f>IFERROR(IF(Table1[[#This Row],[Multi-lens? 1]]="No", 1, IF(Table1[[#This Row],[Multi-lens? 1]]="Dual", 2, IF(Table1[[#This Row],[Multi-lens? 1]]="Quad", 4, ""))),"")</f>
        <v/>
      </c>
      <c r="C3648" s="6" t="e">
        <f t="shared" si="342"/>
        <v>#VALUE!</v>
      </c>
      <c r="D3648" s="6" t="e">
        <f t="shared" si="343"/>
        <v>#VALUE!</v>
      </c>
      <c r="E3648" s="6" t="e">
        <f t="shared" si="344"/>
        <v>#VALUE!</v>
      </c>
      <c r="F3648" s="6" t="e">
        <f t="shared" si="345"/>
        <v>#VALUE!</v>
      </c>
      <c r="H3648" s="6" t="str">
        <f>IFERROR(IF(Table1[[#This Row],[Multi-lens? 1]]="No", 1, IF(Table1[[#This Row],[Multi-lens? 1]]="Dual", 2, IF(Table1[[#This Row],[Multi-lens? 1]]="Quad", 4, ""))),"")</f>
        <v/>
      </c>
      <c r="I3648" s="9" t="str">
        <f>IFERROR(Table1[[#This Row],[Name]],"")</f>
        <v/>
      </c>
      <c r="K3648" s="3" t="str">
        <f t="shared" si="340"/>
        <v/>
      </c>
      <c r="M3648" s="4" t="e">
        <f>IF(Table1[[#This Row],[Import to Gateway Calculator?]]="Yes",IFERROR(Table1[[#This Row],[Streaming Resolution '[MP']]],""),0)</f>
        <v>#VALUE!</v>
      </c>
      <c r="N3648" s="4" t="e">
        <f>IF(Table1[[#This Row],[Import to Gateway Calculator?]]="Yes",IFERROR(Table1[[#This Row],[Recording Resolution '[MP']]],""),0)</f>
        <v>#VALUE!</v>
      </c>
      <c r="O3648" s="4" t="e">
        <f>IF(Table1[[#This Row],[Import to Gateway Calculator?]]="Yes",IFERROR(Table1[[#This Row],[Frame Rate '[FPS'] 1]],""),0)</f>
        <v>#VALUE!</v>
      </c>
      <c r="P3648" s="4" t="e">
        <f>IF(Table1[[#This Row],[Import to Gateway Calculator?]]="Yes",IFERROR(Table1[[#This Row],[Days of Storage 1]],""),0)</f>
        <v>#VALUE!</v>
      </c>
    </row>
    <row r="3649" spans="1:16" x14ac:dyDescent="0.25">
      <c r="A3649" s="5" t="e">
        <f t="shared" si="341"/>
        <v>#VALUE!</v>
      </c>
      <c r="B3649" s="6" t="str">
        <f>IFERROR(IF(Table1[[#This Row],[Multi-lens? 1]]="No", 1, IF(Table1[[#This Row],[Multi-lens? 1]]="Dual", 2, IF(Table1[[#This Row],[Multi-lens? 1]]="Quad", 4, ""))),"")</f>
        <v/>
      </c>
      <c r="C3649" s="6" t="e">
        <f t="shared" si="342"/>
        <v>#VALUE!</v>
      </c>
      <c r="D3649" s="6" t="e">
        <f t="shared" si="343"/>
        <v>#VALUE!</v>
      </c>
      <c r="E3649" s="6" t="e">
        <f t="shared" si="344"/>
        <v>#VALUE!</v>
      </c>
      <c r="F3649" s="6" t="e">
        <f t="shared" si="345"/>
        <v>#VALUE!</v>
      </c>
      <c r="H3649" s="6" t="str">
        <f>IFERROR(IF(Table1[[#This Row],[Multi-lens? 1]]="No", 1, IF(Table1[[#This Row],[Multi-lens? 1]]="Dual", 2, IF(Table1[[#This Row],[Multi-lens? 1]]="Quad", 4, ""))),"")</f>
        <v/>
      </c>
      <c r="I3649" s="9" t="str">
        <f>IFERROR(Table1[[#This Row],[Name]],"")</f>
        <v/>
      </c>
      <c r="K3649" s="3" t="str">
        <f t="shared" si="340"/>
        <v/>
      </c>
      <c r="M3649" s="4" t="e">
        <f>IF(Table1[[#This Row],[Import to Gateway Calculator?]]="Yes",IFERROR(Table1[[#This Row],[Streaming Resolution '[MP']]],""),0)</f>
        <v>#VALUE!</v>
      </c>
      <c r="N3649" s="4" t="e">
        <f>IF(Table1[[#This Row],[Import to Gateway Calculator?]]="Yes",IFERROR(Table1[[#This Row],[Recording Resolution '[MP']]],""),0)</f>
        <v>#VALUE!</v>
      </c>
      <c r="O3649" s="4" t="e">
        <f>IF(Table1[[#This Row],[Import to Gateway Calculator?]]="Yes",IFERROR(Table1[[#This Row],[Frame Rate '[FPS'] 1]],""),0)</f>
        <v>#VALUE!</v>
      </c>
      <c r="P3649" s="4" t="e">
        <f>IF(Table1[[#This Row],[Import to Gateway Calculator?]]="Yes",IFERROR(Table1[[#This Row],[Days of Storage 1]],""),0)</f>
        <v>#VALUE!</v>
      </c>
    </row>
    <row r="3650" spans="1:16" x14ac:dyDescent="0.25">
      <c r="A3650" s="5" t="e">
        <f t="shared" si="341"/>
        <v>#VALUE!</v>
      </c>
      <c r="B3650" s="6" t="str">
        <f>IFERROR(IF(Table1[[#This Row],[Multi-lens? 1]]="No", 1, IF(Table1[[#This Row],[Multi-lens? 1]]="Dual", 2, IF(Table1[[#This Row],[Multi-lens? 1]]="Quad", 4, ""))),"")</f>
        <v/>
      </c>
      <c r="C3650" s="6" t="e">
        <f t="shared" si="342"/>
        <v>#VALUE!</v>
      </c>
      <c r="D3650" s="6" t="e">
        <f t="shared" si="343"/>
        <v>#VALUE!</v>
      </c>
      <c r="E3650" s="6" t="e">
        <f t="shared" si="344"/>
        <v>#VALUE!</v>
      </c>
      <c r="F3650" s="6" t="e">
        <f t="shared" si="345"/>
        <v>#VALUE!</v>
      </c>
      <c r="H3650" s="6" t="str">
        <f>IFERROR(IF(Table1[[#This Row],[Multi-lens? 1]]="No", 1, IF(Table1[[#This Row],[Multi-lens? 1]]="Dual", 2, IF(Table1[[#This Row],[Multi-lens? 1]]="Quad", 4, ""))),"")</f>
        <v/>
      </c>
      <c r="I3650" s="9" t="str">
        <f>IFERROR(Table1[[#This Row],[Name]],"")</f>
        <v/>
      </c>
      <c r="K3650" s="3" t="str">
        <f t="shared" si="340"/>
        <v/>
      </c>
      <c r="M3650" s="4" t="e">
        <f>IF(Table1[[#This Row],[Import to Gateway Calculator?]]="Yes",IFERROR(Table1[[#This Row],[Streaming Resolution '[MP']]],""),0)</f>
        <v>#VALUE!</v>
      </c>
      <c r="N3650" s="4" t="e">
        <f>IF(Table1[[#This Row],[Import to Gateway Calculator?]]="Yes",IFERROR(Table1[[#This Row],[Recording Resolution '[MP']]],""),0)</f>
        <v>#VALUE!</v>
      </c>
      <c r="O3650" s="4" t="e">
        <f>IF(Table1[[#This Row],[Import to Gateway Calculator?]]="Yes",IFERROR(Table1[[#This Row],[Frame Rate '[FPS'] 1]],""),0)</f>
        <v>#VALUE!</v>
      </c>
      <c r="P3650" s="4" t="e">
        <f>IF(Table1[[#This Row],[Import to Gateway Calculator?]]="Yes",IFERROR(Table1[[#This Row],[Days of Storage 1]],""),0)</f>
        <v>#VALUE!</v>
      </c>
    </row>
    <row r="3651" spans="1:16" x14ac:dyDescent="0.25">
      <c r="A3651" s="5" t="e">
        <f t="shared" si="341"/>
        <v>#VALUE!</v>
      </c>
      <c r="B3651" s="6" t="str">
        <f>IFERROR(IF(Table1[[#This Row],[Multi-lens? 1]]="No", 1, IF(Table1[[#This Row],[Multi-lens? 1]]="Dual", 2, IF(Table1[[#This Row],[Multi-lens? 1]]="Quad", 4, ""))),"")</f>
        <v/>
      </c>
      <c r="C3651" s="6" t="e">
        <f t="shared" si="342"/>
        <v>#VALUE!</v>
      </c>
      <c r="D3651" s="6" t="e">
        <f t="shared" si="343"/>
        <v>#VALUE!</v>
      </c>
      <c r="E3651" s="6" t="e">
        <f t="shared" si="344"/>
        <v>#VALUE!</v>
      </c>
      <c r="F3651" s="6" t="e">
        <f t="shared" si="345"/>
        <v>#VALUE!</v>
      </c>
      <c r="H3651" s="6" t="str">
        <f>IFERROR(IF(Table1[[#This Row],[Multi-lens? 1]]="No", 1, IF(Table1[[#This Row],[Multi-lens? 1]]="Dual", 2, IF(Table1[[#This Row],[Multi-lens? 1]]="Quad", 4, ""))),"")</f>
        <v/>
      </c>
      <c r="I3651" s="9" t="str">
        <f>IFERROR(Table1[[#This Row],[Name]],"")</f>
        <v/>
      </c>
      <c r="K3651" s="3" t="str">
        <f t="shared" ref="K3651:K3714" si="346">IFERROR(IF(I3651=0,"",I3651),"")</f>
        <v/>
      </c>
      <c r="M3651" s="4" t="e">
        <f>IF(Table1[[#This Row],[Import to Gateway Calculator?]]="Yes",IFERROR(Table1[[#This Row],[Streaming Resolution '[MP']]],""),0)</f>
        <v>#VALUE!</v>
      </c>
      <c r="N3651" s="4" t="e">
        <f>IF(Table1[[#This Row],[Import to Gateway Calculator?]]="Yes",IFERROR(Table1[[#This Row],[Recording Resolution '[MP']]],""),0)</f>
        <v>#VALUE!</v>
      </c>
      <c r="O3651" s="4" t="e">
        <f>IF(Table1[[#This Row],[Import to Gateway Calculator?]]="Yes",IFERROR(Table1[[#This Row],[Frame Rate '[FPS'] 1]],""),0)</f>
        <v>#VALUE!</v>
      </c>
      <c r="P3651" s="4" t="e">
        <f>IF(Table1[[#This Row],[Import to Gateway Calculator?]]="Yes",IFERROR(Table1[[#This Row],[Days of Storage 1]],""),0)</f>
        <v>#VALUE!</v>
      </c>
    </row>
    <row r="3652" spans="1:16" x14ac:dyDescent="0.25">
      <c r="A3652" s="5" t="e">
        <f t="shared" si="341"/>
        <v>#VALUE!</v>
      </c>
      <c r="B3652" s="6" t="str">
        <f>IFERROR(IF(Table1[[#This Row],[Multi-lens? 1]]="No", 1, IF(Table1[[#This Row],[Multi-lens? 1]]="Dual", 2, IF(Table1[[#This Row],[Multi-lens? 1]]="Quad", 4, ""))),"")</f>
        <v/>
      </c>
      <c r="C3652" s="6" t="e">
        <f t="shared" si="342"/>
        <v>#VALUE!</v>
      </c>
      <c r="D3652" s="6" t="e">
        <f t="shared" si="343"/>
        <v>#VALUE!</v>
      </c>
      <c r="E3652" s="6" t="e">
        <f t="shared" si="344"/>
        <v>#VALUE!</v>
      </c>
      <c r="F3652" s="6" t="e">
        <f t="shared" si="345"/>
        <v>#VALUE!</v>
      </c>
      <c r="H3652" s="6" t="str">
        <f>IFERROR(IF(Table1[[#This Row],[Multi-lens? 1]]="No", 1, IF(Table1[[#This Row],[Multi-lens? 1]]="Dual", 2, IF(Table1[[#This Row],[Multi-lens? 1]]="Quad", 4, ""))),"")</f>
        <v/>
      </c>
      <c r="I3652" s="9" t="str">
        <f>IFERROR(Table1[[#This Row],[Name]],"")</f>
        <v/>
      </c>
      <c r="K3652" s="3" t="str">
        <f t="shared" si="346"/>
        <v/>
      </c>
      <c r="M3652" s="4" t="e">
        <f>IF(Table1[[#This Row],[Import to Gateway Calculator?]]="Yes",IFERROR(Table1[[#This Row],[Streaming Resolution '[MP']]],""),0)</f>
        <v>#VALUE!</v>
      </c>
      <c r="N3652" s="4" t="e">
        <f>IF(Table1[[#This Row],[Import to Gateway Calculator?]]="Yes",IFERROR(Table1[[#This Row],[Recording Resolution '[MP']]],""),0)</f>
        <v>#VALUE!</v>
      </c>
      <c r="O3652" s="4" t="e">
        <f>IF(Table1[[#This Row],[Import to Gateway Calculator?]]="Yes",IFERROR(Table1[[#This Row],[Frame Rate '[FPS'] 1]],""),0)</f>
        <v>#VALUE!</v>
      </c>
      <c r="P3652" s="4" t="e">
        <f>IF(Table1[[#This Row],[Import to Gateway Calculator?]]="Yes",IFERROR(Table1[[#This Row],[Days of Storage 1]],""),0)</f>
        <v>#VALUE!</v>
      </c>
    </row>
    <row r="3653" spans="1:16" x14ac:dyDescent="0.25">
      <c r="A3653" s="5" t="e">
        <f t="shared" si="341"/>
        <v>#VALUE!</v>
      </c>
      <c r="B3653" s="6" t="str">
        <f>IFERROR(IF(Table1[[#This Row],[Multi-lens? 1]]="No", 1, IF(Table1[[#This Row],[Multi-lens? 1]]="Dual", 2, IF(Table1[[#This Row],[Multi-lens? 1]]="Quad", 4, ""))),"")</f>
        <v/>
      </c>
      <c r="C3653" s="6" t="e">
        <f t="shared" si="342"/>
        <v>#VALUE!</v>
      </c>
      <c r="D3653" s="6" t="e">
        <f t="shared" si="343"/>
        <v>#VALUE!</v>
      </c>
      <c r="E3653" s="6" t="e">
        <f t="shared" si="344"/>
        <v>#VALUE!</v>
      </c>
      <c r="F3653" s="6" t="e">
        <f t="shared" si="345"/>
        <v>#VALUE!</v>
      </c>
      <c r="H3653" s="6" t="str">
        <f>IFERROR(IF(Table1[[#This Row],[Multi-lens? 1]]="No", 1, IF(Table1[[#This Row],[Multi-lens? 1]]="Dual", 2, IF(Table1[[#This Row],[Multi-lens? 1]]="Quad", 4, ""))),"")</f>
        <v/>
      </c>
      <c r="I3653" s="9" t="str">
        <f>IFERROR(Table1[[#This Row],[Name]],"")</f>
        <v/>
      </c>
      <c r="K3653" s="3" t="str">
        <f t="shared" si="346"/>
        <v/>
      </c>
      <c r="M3653" s="4" t="e">
        <f>IF(Table1[[#This Row],[Import to Gateway Calculator?]]="Yes",IFERROR(Table1[[#This Row],[Streaming Resolution '[MP']]],""),0)</f>
        <v>#VALUE!</v>
      </c>
      <c r="N3653" s="4" t="e">
        <f>IF(Table1[[#This Row],[Import to Gateway Calculator?]]="Yes",IFERROR(Table1[[#This Row],[Recording Resolution '[MP']]],""),0)</f>
        <v>#VALUE!</v>
      </c>
      <c r="O3653" s="4" t="e">
        <f>IF(Table1[[#This Row],[Import to Gateway Calculator?]]="Yes",IFERROR(Table1[[#This Row],[Frame Rate '[FPS'] 1]],""),0)</f>
        <v>#VALUE!</v>
      </c>
      <c r="P3653" s="4" t="e">
        <f>IF(Table1[[#This Row],[Import to Gateway Calculator?]]="Yes",IFERROR(Table1[[#This Row],[Days of Storage 1]],""),0)</f>
        <v>#VALUE!</v>
      </c>
    </row>
    <row r="3654" spans="1:16" x14ac:dyDescent="0.25">
      <c r="A3654" s="5" t="e">
        <f t="shared" si="341"/>
        <v>#VALUE!</v>
      </c>
      <c r="B3654" s="6" t="str">
        <f>IFERROR(IF(Table1[[#This Row],[Multi-lens? 1]]="No", 1, IF(Table1[[#This Row],[Multi-lens? 1]]="Dual", 2, IF(Table1[[#This Row],[Multi-lens? 1]]="Quad", 4, ""))),"")</f>
        <v/>
      </c>
      <c r="C3654" s="6" t="e">
        <f t="shared" si="342"/>
        <v>#VALUE!</v>
      </c>
      <c r="D3654" s="6" t="e">
        <f t="shared" si="343"/>
        <v>#VALUE!</v>
      </c>
      <c r="E3654" s="6" t="e">
        <f t="shared" si="344"/>
        <v>#VALUE!</v>
      </c>
      <c r="F3654" s="6" t="e">
        <f t="shared" si="345"/>
        <v>#VALUE!</v>
      </c>
      <c r="H3654" s="6" t="str">
        <f>IFERROR(IF(Table1[[#This Row],[Multi-lens? 1]]="No", 1, IF(Table1[[#This Row],[Multi-lens? 1]]="Dual", 2, IF(Table1[[#This Row],[Multi-lens? 1]]="Quad", 4, ""))),"")</f>
        <v/>
      </c>
      <c r="I3654" s="9" t="str">
        <f>IFERROR(Table1[[#This Row],[Name]],"")</f>
        <v/>
      </c>
      <c r="K3654" s="3" t="str">
        <f t="shared" si="346"/>
        <v/>
      </c>
      <c r="M3654" s="4" t="e">
        <f>IF(Table1[[#This Row],[Import to Gateway Calculator?]]="Yes",IFERROR(Table1[[#This Row],[Streaming Resolution '[MP']]],""),0)</f>
        <v>#VALUE!</v>
      </c>
      <c r="N3654" s="4" t="e">
        <f>IF(Table1[[#This Row],[Import to Gateway Calculator?]]="Yes",IFERROR(Table1[[#This Row],[Recording Resolution '[MP']]],""),0)</f>
        <v>#VALUE!</v>
      </c>
      <c r="O3654" s="4" t="e">
        <f>IF(Table1[[#This Row],[Import to Gateway Calculator?]]="Yes",IFERROR(Table1[[#This Row],[Frame Rate '[FPS'] 1]],""),0)</f>
        <v>#VALUE!</v>
      </c>
      <c r="P3654" s="4" t="e">
        <f>IF(Table1[[#This Row],[Import to Gateway Calculator?]]="Yes",IFERROR(Table1[[#This Row],[Days of Storage 1]],""),0)</f>
        <v>#VALUE!</v>
      </c>
    </row>
    <row r="3655" spans="1:16" x14ac:dyDescent="0.25">
      <c r="A3655" s="5" t="e">
        <f t="shared" ref="A3655:A3718" si="347">IF(D3655=0,"",K3655)</f>
        <v>#VALUE!</v>
      </c>
      <c r="B3655" s="6" t="str">
        <f>IFERROR(IF(Table1[[#This Row],[Multi-lens? 1]]="No", 1, IF(Table1[[#This Row],[Multi-lens? 1]]="Dual", 2, IF(Table1[[#This Row],[Multi-lens? 1]]="Quad", 4, ""))),"")</f>
        <v/>
      </c>
      <c r="C3655" s="6" t="e">
        <f t="shared" ref="C3655:C3718" si="348">M3655</f>
        <v>#VALUE!</v>
      </c>
      <c r="D3655" s="6" t="e">
        <f t="shared" ref="D3655:D3718" si="349">N3655</f>
        <v>#VALUE!</v>
      </c>
      <c r="E3655" s="6" t="e">
        <f t="shared" ref="E3655:E3718" si="350">O3655</f>
        <v>#VALUE!</v>
      </c>
      <c r="F3655" s="6" t="e">
        <f t="shared" ref="F3655:F3718" si="351">P3655</f>
        <v>#VALUE!</v>
      </c>
      <c r="H3655" s="6" t="str">
        <f>IFERROR(IF(Table1[[#This Row],[Multi-lens? 1]]="No", 1, IF(Table1[[#This Row],[Multi-lens? 1]]="Dual", 2, IF(Table1[[#This Row],[Multi-lens? 1]]="Quad", 4, ""))),"")</f>
        <v/>
      </c>
      <c r="I3655" s="9" t="str">
        <f>IFERROR(Table1[[#This Row],[Name]],"")</f>
        <v/>
      </c>
      <c r="K3655" s="3" t="str">
        <f t="shared" si="346"/>
        <v/>
      </c>
      <c r="M3655" s="4" t="e">
        <f>IF(Table1[[#This Row],[Import to Gateway Calculator?]]="Yes",IFERROR(Table1[[#This Row],[Streaming Resolution '[MP']]],""),0)</f>
        <v>#VALUE!</v>
      </c>
      <c r="N3655" s="4" t="e">
        <f>IF(Table1[[#This Row],[Import to Gateway Calculator?]]="Yes",IFERROR(Table1[[#This Row],[Recording Resolution '[MP']]],""),0)</f>
        <v>#VALUE!</v>
      </c>
      <c r="O3655" s="4" t="e">
        <f>IF(Table1[[#This Row],[Import to Gateway Calculator?]]="Yes",IFERROR(Table1[[#This Row],[Frame Rate '[FPS'] 1]],""),0)</f>
        <v>#VALUE!</v>
      </c>
      <c r="P3655" s="4" t="e">
        <f>IF(Table1[[#This Row],[Import to Gateway Calculator?]]="Yes",IFERROR(Table1[[#This Row],[Days of Storage 1]],""),0)</f>
        <v>#VALUE!</v>
      </c>
    </row>
    <row r="3656" spans="1:16" x14ac:dyDescent="0.25">
      <c r="A3656" s="5" t="e">
        <f t="shared" si="347"/>
        <v>#VALUE!</v>
      </c>
      <c r="B3656" s="6" t="str">
        <f>IFERROR(IF(Table1[[#This Row],[Multi-lens? 1]]="No", 1, IF(Table1[[#This Row],[Multi-lens? 1]]="Dual", 2, IF(Table1[[#This Row],[Multi-lens? 1]]="Quad", 4, ""))),"")</f>
        <v/>
      </c>
      <c r="C3656" s="6" t="e">
        <f t="shared" si="348"/>
        <v>#VALUE!</v>
      </c>
      <c r="D3656" s="6" t="e">
        <f t="shared" si="349"/>
        <v>#VALUE!</v>
      </c>
      <c r="E3656" s="6" t="e">
        <f t="shared" si="350"/>
        <v>#VALUE!</v>
      </c>
      <c r="F3656" s="6" t="e">
        <f t="shared" si="351"/>
        <v>#VALUE!</v>
      </c>
      <c r="H3656" s="6" t="str">
        <f>IFERROR(IF(Table1[[#This Row],[Multi-lens? 1]]="No", 1, IF(Table1[[#This Row],[Multi-lens? 1]]="Dual", 2, IF(Table1[[#This Row],[Multi-lens? 1]]="Quad", 4, ""))),"")</f>
        <v/>
      </c>
      <c r="I3656" s="9" t="str">
        <f>IFERROR(Table1[[#This Row],[Name]],"")</f>
        <v/>
      </c>
      <c r="K3656" s="3" t="str">
        <f t="shared" si="346"/>
        <v/>
      </c>
      <c r="M3656" s="4" t="e">
        <f>IF(Table1[[#This Row],[Import to Gateway Calculator?]]="Yes",IFERROR(Table1[[#This Row],[Streaming Resolution '[MP']]],""),0)</f>
        <v>#VALUE!</v>
      </c>
      <c r="N3656" s="4" t="e">
        <f>IF(Table1[[#This Row],[Import to Gateway Calculator?]]="Yes",IFERROR(Table1[[#This Row],[Recording Resolution '[MP']]],""),0)</f>
        <v>#VALUE!</v>
      </c>
      <c r="O3656" s="4" t="e">
        <f>IF(Table1[[#This Row],[Import to Gateway Calculator?]]="Yes",IFERROR(Table1[[#This Row],[Frame Rate '[FPS'] 1]],""),0)</f>
        <v>#VALUE!</v>
      </c>
      <c r="P3656" s="4" t="e">
        <f>IF(Table1[[#This Row],[Import to Gateway Calculator?]]="Yes",IFERROR(Table1[[#This Row],[Days of Storage 1]],""),0)</f>
        <v>#VALUE!</v>
      </c>
    </row>
    <row r="3657" spans="1:16" x14ac:dyDescent="0.25">
      <c r="A3657" s="5" t="e">
        <f t="shared" si="347"/>
        <v>#VALUE!</v>
      </c>
      <c r="B3657" s="6" t="str">
        <f>IFERROR(IF(Table1[[#This Row],[Multi-lens? 1]]="No", 1, IF(Table1[[#This Row],[Multi-lens? 1]]="Dual", 2, IF(Table1[[#This Row],[Multi-lens? 1]]="Quad", 4, ""))),"")</f>
        <v/>
      </c>
      <c r="C3657" s="6" t="e">
        <f t="shared" si="348"/>
        <v>#VALUE!</v>
      </c>
      <c r="D3657" s="6" t="e">
        <f t="shared" si="349"/>
        <v>#VALUE!</v>
      </c>
      <c r="E3657" s="6" t="e">
        <f t="shared" si="350"/>
        <v>#VALUE!</v>
      </c>
      <c r="F3657" s="6" t="e">
        <f t="shared" si="351"/>
        <v>#VALUE!</v>
      </c>
      <c r="H3657" s="6" t="str">
        <f>IFERROR(IF(Table1[[#This Row],[Multi-lens? 1]]="No", 1, IF(Table1[[#This Row],[Multi-lens? 1]]="Dual", 2, IF(Table1[[#This Row],[Multi-lens? 1]]="Quad", 4, ""))),"")</f>
        <v/>
      </c>
      <c r="I3657" s="9" t="str">
        <f>IFERROR(Table1[[#This Row],[Name]],"")</f>
        <v/>
      </c>
      <c r="K3657" s="3" t="str">
        <f t="shared" si="346"/>
        <v/>
      </c>
      <c r="M3657" s="4" t="e">
        <f>IF(Table1[[#This Row],[Import to Gateway Calculator?]]="Yes",IFERROR(Table1[[#This Row],[Streaming Resolution '[MP']]],""),0)</f>
        <v>#VALUE!</v>
      </c>
      <c r="N3657" s="4" t="e">
        <f>IF(Table1[[#This Row],[Import to Gateway Calculator?]]="Yes",IFERROR(Table1[[#This Row],[Recording Resolution '[MP']]],""),0)</f>
        <v>#VALUE!</v>
      </c>
      <c r="O3657" s="4" t="e">
        <f>IF(Table1[[#This Row],[Import to Gateway Calculator?]]="Yes",IFERROR(Table1[[#This Row],[Frame Rate '[FPS'] 1]],""),0)</f>
        <v>#VALUE!</v>
      </c>
      <c r="P3657" s="4" t="e">
        <f>IF(Table1[[#This Row],[Import to Gateway Calculator?]]="Yes",IFERROR(Table1[[#This Row],[Days of Storage 1]],""),0)</f>
        <v>#VALUE!</v>
      </c>
    </row>
    <row r="3658" spans="1:16" x14ac:dyDescent="0.25">
      <c r="A3658" s="5" t="e">
        <f t="shared" si="347"/>
        <v>#VALUE!</v>
      </c>
      <c r="B3658" s="6" t="str">
        <f>IFERROR(IF(Table1[[#This Row],[Multi-lens? 1]]="No", 1, IF(Table1[[#This Row],[Multi-lens? 1]]="Dual", 2, IF(Table1[[#This Row],[Multi-lens? 1]]="Quad", 4, ""))),"")</f>
        <v/>
      </c>
      <c r="C3658" s="6" t="e">
        <f t="shared" si="348"/>
        <v>#VALUE!</v>
      </c>
      <c r="D3658" s="6" t="e">
        <f t="shared" si="349"/>
        <v>#VALUE!</v>
      </c>
      <c r="E3658" s="6" t="e">
        <f t="shared" si="350"/>
        <v>#VALUE!</v>
      </c>
      <c r="F3658" s="6" t="e">
        <f t="shared" si="351"/>
        <v>#VALUE!</v>
      </c>
      <c r="H3658" s="6" t="str">
        <f>IFERROR(IF(Table1[[#This Row],[Multi-lens? 1]]="No", 1, IF(Table1[[#This Row],[Multi-lens? 1]]="Dual", 2, IF(Table1[[#This Row],[Multi-lens? 1]]="Quad", 4, ""))),"")</f>
        <v/>
      </c>
      <c r="I3658" s="9" t="str">
        <f>IFERROR(Table1[[#This Row],[Name]],"")</f>
        <v/>
      </c>
      <c r="K3658" s="3" t="str">
        <f t="shared" si="346"/>
        <v/>
      </c>
      <c r="M3658" s="4" t="e">
        <f>IF(Table1[[#This Row],[Import to Gateway Calculator?]]="Yes",IFERROR(Table1[[#This Row],[Streaming Resolution '[MP']]],""),0)</f>
        <v>#VALUE!</v>
      </c>
      <c r="N3658" s="4" t="e">
        <f>IF(Table1[[#This Row],[Import to Gateway Calculator?]]="Yes",IFERROR(Table1[[#This Row],[Recording Resolution '[MP']]],""),0)</f>
        <v>#VALUE!</v>
      </c>
      <c r="O3658" s="4" t="e">
        <f>IF(Table1[[#This Row],[Import to Gateway Calculator?]]="Yes",IFERROR(Table1[[#This Row],[Frame Rate '[FPS'] 1]],""),0)</f>
        <v>#VALUE!</v>
      </c>
      <c r="P3658" s="4" t="e">
        <f>IF(Table1[[#This Row],[Import to Gateway Calculator?]]="Yes",IFERROR(Table1[[#This Row],[Days of Storage 1]],""),0)</f>
        <v>#VALUE!</v>
      </c>
    </row>
    <row r="3659" spans="1:16" x14ac:dyDescent="0.25">
      <c r="A3659" s="5" t="e">
        <f t="shared" si="347"/>
        <v>#VALUE!</v>
      </c>
      <c r="B3659" s="6" t="str">
        <f>IFERROR(IF(Table1[[#This Row],[Multi-lens? 1]]="No", 1, IF(Table1[[#This Row],[Multi-lens? 1]]="Dual", 2, IF(Table1[[#This Row],[Multi-lens? 1]]="Quad", 4, ""))),"")</f>
        <v/>
      </c>
      <c r="C3659" s="6" t="e">
        <f t="shared" si="348"/>
        <v>#VALUE!</v>
      </c>
      <c r="D3659" s="6" t="e">
        <f t="shared" si="349"/>
        <v>#VALUE!</v>
      </c>
      <c r="E3659" s="6" t="e">
        <f t="shared" si="350"/>
        <v>#VALUE!</v>
      </c>
      <c r="F3659" s="6" t="e">
        <f t="shared" si="351"/>
        <v>#VALUE!</v>
      </c>
      <c r="H3659" s="6" t="str">
        <f>IFERROR(IF(Table1[[#This Row],[Multi-lens? 1]]="No", 1, IF(Table1[[#This Row],[Multi-lens? 1]]="Dual", 2, IF(Table1[[#This Row],[Multi-lens? 1]]="Quad", 4, ""))),"")</f>
        <v/>
      </c>
      <c r="I3659" s="9" t="str">
        <f>IFERROR(Table1[[#This Row],[Name]],"")</f>
        <v/>
      </c>
      <c r="K3659" s="3" t="str">
        <f t="shared" si="346"/>
        <v/>
      </c>
      <c r="M3659" s="4" t="e">
        <f>IF(Table1[[#This Row],[Import to Gateway Calculator?]]="Yes",IFERROR(Table1[[#This Row],[Streaming Resolution '[MP']]],""),0)</f>
        <v>#VALUE!</v>
      </c>
      <c r="N3659" s="4" t="e">
        <f>IF(Table1[[#This Row],[Import to Gateway Calculator?]]="Yes",IFERROR(Table1[[#This Row],[Recording Resolution '[MP']]],""),0)</f>
        <v>#VALUE!</v>
      </c>
      <c r="O3659" s="4" t="e">
        <f>IF(Table1[[#This Row],[Import to Gateway Calculator?]]="Yes",IFERROR(Table1[[#This Row],[Frame Rate '[FPS'] 1]],""),0)</f>
        <v>#VALUE!</v>
      </c>
      <c r="P3659" s="4" t="e">
        <f>IF(Table1[[#This Row],[Import to Gateway Calculator?]]="Yes",IFERROR(Table1[[#This Row],[Days of Storage 1]],""),0)</f>
        <v>#VALUE!</v>
      </c>
    </row>
    <row r="3660" spans="1:16" x14ac:dyDescent="0.25">
      <c r="A3660" s="5" t="e">
        <f t="shared" si="347"/>
        <v>#VALUE!</v>
      </c>
      <c r="B3660" s="6" t="str">
        <f>IFERROR(IF(Table1[[#This Row],[Multi-lens? 1]]="No", 1, IF(Table1[[#This Row],[Multi-lens? 1]]="Dual", 2, IF(Table1[[#This Row],[Multi-lens? 1]]="Quad", 4, ""))),"")</f>
        <v/>
      </c>
      <c r="C3660" s="6" t="e">
        <f t="shared" si="348"/>
        <v>#VALUE!</v>
      </c>
      <c r="D3660" s="6" t="e">
        <f t="shared" si="349"/>
        <v>#VALUE!</v>
      </c>
      <c r="E3660" s="6" t="e">
        <f t="shared" si="350"/>
        <v>#VALUE!</v>
      </c>
      <c r="F3660" s="6" t="e">
        <f t="shared" si="351"/>
        <v>#VALUE!</v>
      </c>
      <c r="H3660" s="6" t="str">
        <f>IFERROR(IF(Table1[[#This Row],[Multi-lens? 1]]="No", 1, IF(Table1[[#This Row],[Multi-lens? 1]]="Dual", 2, IF(Table1[[#This Row],[Multi-lens? 1]]="Quad", 4, ""))),"")</f>
        <v/>
      </c>
      <c r="I3660" s="9" t="str">
        <f>IFERROR(Table1[[#This Row],[Name]],"")</f>
        <v/>
      </c>
      <c r="K3660" s="3" t="str">
        <f t="shared" si="346"/>
        <v/>
      </c>
      <c r="M3660" s="4" t="e">
        <f>IF(Table1[[#This Row],[Import to Gateway Calculator?]]="Yes",IFERROR(Table1[[#This Row],[Streaming Resolution '[MP']]],""),0)</f>
        <v>#VALUE!</v>
      </c>
      <c r="N3660" s="4" t="e">
        <f>IF(Table1[[#This Row],[Import to Gateway Calculator?]]="Yes",IFERROR(Table1[[#This Row],[Recording Resolution '[MP']]],""),0)</f>
        <v>#VALUE!</v>
      </c>
      <c r="O3660" s="4" t="e">
        <f>IF(Table1[[#This Row],[Import to Gateway Calculator?]]="Yes",IFERROR(Table1[[#This Row],[Frame Rate '[FPS'] 1]],""),0)</f>
        <v>#VALUE!</v>
      </c>
      <c r="P3660" s="4" t="e">
        <f>IF(Table1[[#This Row],[Import to Gateway Calculator?]]="Yes",IFERROR(Table1[[#This Row],[Days of Storage 1]],""),0)</f>
        <v>#VALUE!</v>
      </c>
    </row>
    <row r="3661" spans="1:16" x14ac:dyDescent="0.25">
      <c r="A3661" s="5" t="e">
        <f t="shared" si="347"/>
        <v>#VALUE!</v>
      </c>
      <c r="B3661" s="6" t="str">
        <f>IFERROR(IF(Table1[[#This Row],[Multi-lens? 1]]="No", 1, IF(Table1[[#This Row],[Multi-lens? 1]]="Dual", 2, IF(Table1[[#This Row],[Multi-lens? 1]]="Quad", 4, ""))),"")</f>
        <v/>
      </c>
      <c r="C3661" s="6" t="e">
        <f t="shared" si="348"/>
        <v>#VALUE!</v>
      </c>
      <c r="D3661" s="6" t="e">
        <f t="shared" si="349"/>
        <v>#VALUE!</v>
      </c>
      <c r="E3661" s="6" t="e">
        <f t="shared" si="350"/>
        <v>#VALUE!</v>
      </c>
      <c r="F3661" s="6" t="e">
        <f t="shared" si="351"/>
        <v>#VALUE!</v>
      </c>
      <c r="H3661" s="6" t="str">
        <f>IFERROR(IF(Table1[[#This Row],[Multi-lens? 1]]="No", 1, IF(Table1[[#This Row],[Multi-lens? 1]]="Dual", 2, IF(Table1[[#This Row],[Multi-lens? 1]]="Quad", 4, ""))),"")</f>
        <v/>
      </c>
      <c r="I3661" s="9" t="str">
        <f>IFERROR(Table1[[#This Row],[Name]],"")</f>
        <v/>
      </c>
      <c r="K3661" s="3" t="str">
        <f t="shared" si="346"/>
        <v/>
      </c>
      <c r="M3661" s="4" t="e">
        <f>IF(Table1[[#This Row],[Import to Gateway Calculator?]]="Yes",IFERROR(Table1[[#This Row],[Streaming Resolution '[MP']]],""),0)</f>
        <v>#VALUE!</v>
      </c>
      <c r="N3661" s="4" t="e">
        <f>IF(Table1[[#This Row],[Import to Gateway Calculator?]]="Yes",IFERROR(Table1[[#This Row],[Recording Resolution '[MP']]],""),0)</f>
        <v>#VALUE!</v>
      </c>
      <c r="O3661" s="4" t="e">
        <f>IF(Table1[[#This Row],[Import to Gateway Calculator?]]="Yes",IFERROR(Table1[[#This Row],[Frame Rate '[FPS'] 1]],""),0)</f>
        <v>#VALUE!</v>
      </c>
      <c r="P3661" s="4" t="e">
        <f>IF(Table1[[#This Row],[Import to Gateway Calculator?]]="Yes",IFERROR(Table1[[#This Row],[Days of Storage 1]],""),0)</f>
        <v>#VALUE!</v>
      </c>
    </row>
    <row r="3662" spans="1:16" x14ac:dyDescent="0.25">
      <c r="A3662" s="5" t="e">
        <f t="shared" si="347"/>
        <v>#VALUE!</v>
      </c>
      <c r="B3662" s="6" t="str">
        <f>IFERROR(IF(Table1[[#This Row],[Multi-lens? 1]]="No", 1, IF(Table1[[#This Row],[Multi-lens? 1]]="Dual", 2, IF(Table1[[#This Row],[Multi-lens? 1]]="Quad", 4, ""))),"")</f>
        <v/>
      </c>
      <c r="C3662" s="6" t="e">
        <f t="shared" si="348"/>
        <v>#VALUE!</v>
      </c>
      <c r="D3662" s="6" t="e">
        <f t="shared" si="349"/>
        <v>#VALUE!</v>
      </c>
      <c r="E3662" s="6" t="e">
        <f t="shared" si="350"/>
        <v>#VALUE!</v>
      </c>
      <c r="F3662" s="6" t="e">
        <f t="shared" si="351"/>
        <v>#VALUE!</v>
      </c>
      <c r="H3662" s="6" t="str">
        <f>IFERROR(IF(Table1[[#This Row],[Multi-lens? 1]]="No", 1, IF(Table1[[#This Row],[Multi-lens? 1]]="Dual", 2, IF(Table1[[#This Row],[Multi-lens? 1]]="Quad", 4, ""))),"")</f>
        <v/>
      </c>
      <c r="I3662" s="9" t="str">
        <f>IFERROR(Table1[[#This Row],[Name]],"")</f>
        <v/>
      </c>
      <c r="K3662" s="3" t="str">
        <f t="shared" si="346"/>
        <v/>
      </c>
      <c r="M3662" s="4" t="e">
        <f>IF(Table1[[#This Row],[Import to Gateway Calculator?]]="Yes",IFERROR(Table1[[#This Row],[Streaming Resolution '[MP']]],""),0)</f>
        <v>#VALUE!</v>
      </c>
      <c r="N3662" s="4" t="e">
        <f>IF(Table1[[#This Row],[Import to Gateway Calculator?]]="Yes",IFERROR(Table1[[#This Row],[Recording Resolution '[MP']]],""),0)</f>
        <v>#VALUE!</v>
      </c>
      <c r="O3662" s="4" t="e">
        <f>IF(Table1[[#This Row],[Import to Gateway Calculator?]]="Yes",IFERROR(Table1[[#This Row],[Frame Rate '[FPS'] 1]],""),0)</f>
        <v>#VALUE!</v>
      </c>
      <c r="P3662" s="4" t="e">
        <f>IF(Table1[[#This Row],[Import to Gateway Calculator?]]="Yes",IFERROR(Table1[[#This Row],[Days of Storage 1]],""),0)</f>
        <v>#VALUE!</v>
      </c>
    </row>
    <row r="3663" spans="1:16" x14ac:dyDescent="0.25">
      <c r="A3663" s="5" t="e">
        <f t="shared" si="347"/>
        <v>#VALUE!</v>
      </c>
      <c r="B3663" s="6" t="str">
        <f>IFERROR(IF(Table1[[#This Row],[Multi-lens? 1]]="No", 1, IF(Table1[[#This Row],[Multi-lens? 1]]="Dual", 2, IF(Table1[[#This Row],[Multi-lens? 1]]="Quad", 4, ""))),"")</f>
        <v/>
      </c>
      <c r="C3663" s="6" t="e">
        <f t="shared" si="348"/>
        <v>#VALUE!</v>
      </c>
      <c r="D3663" s="6" t="e">
        <f t="shared" si="349"/>
        <v>#VALUE!</v>
      </c>
      <c r="E3663" s="6" t="e">
        <f t="shared" si="350"/>
        <v>#VALUE!</v>
      </c>
      <c r="F3663" s="6" t="e">
        <f t="shared" si="351"/>
        <v>#VALUE!</v>
      </c>
      <c r="H3663" s="6" t="str">
        <f>IFERROR(IF(Table1[[#This Row],[Multi-lens? 1]]="No", 1, IF(Table1[[#This Row],[Multi-lens? 1]]="Dual", 2, IF(Table1[[#This Row],[Multi-lens? 1]]="Quad", 4, ""))),"")</f>
        <v/>
      </c>
      <c r="I3663" s="9" t="str">
        <f>IFERROR(Table1[[#This Row],[Name]],"")</f>
        <v/>
      </c>
      <c r="K3663" s="3" t="str">
        <f t="shared" si="346"/>
        <v/>
      </c>
      <c r="M3663" s="4" t="e">
        <f>IF(Table1[[#This Row],[Import to Gateway Calculator?]]="Yes",IFERROR(Table1[[#This Row],[Streaming Resolution '[MP']]],""),0)</f>
        <v>#VALUE!</v>
      </c>
      <c r="N3663" s="4" t="e">
        <f>IF(Table1[[#This Row],[Import to Gateway Calculator?]]="Yes",IFERROR(Table1[[#This Row],[Recording Resolution '[MP']]],""),0)</f>
        <v>#VALUE!</v>
      </c>
      <c r="O3663" s="4" t="e">
        <f>IF(Table1[[#This Row],[Import to Gateway Calculator?]]="Yes",IFERROR(Table1[[#This Row],[Frame Rate '[FPS'] 1]],""),0)</f>
        <v>#VALUE!</v>
      </c>
      <c r="P3663" s="4" t="e">
        <f>IF(Table1[[#This Row],[Import to Gateway Calculator?]]="Yes",IFERROR(Table1[[#This Row],[Days of Storage 1]],""),0)</f>
        <v>#VALUE!</v>
      </c>
    </row>
    <row r="3664" spans="1:16" x14ac:dyDescent="0.25">
      <c r="A3664" s="5" t="e">
        <f t="shared" si="347"/>
        <v>#VALUE!</v>
      </c>
      <c r="B3664" s="6" t="str">
        <f>IFERROR(IF(Table1[[#This Row],[Multi-lens? 1]]="No", 1, IF(Table1[[#This Row],[Multi-lens? 1]]="Dual", 2, IF(Table1[[#This Row],[Multi-lens? 1]]="Quad", 4, ""))),"")</f>
        <v/>
      </c>
      <c r="C3664" s="6" t="e">
        <f t="shared" si="348"/>
        <v>#VALUE!</v>
      </c>
      <c r="D3664" s="6" t="e">
        <f t="shared" si="349"/>
        <v>#VALUE!</v>
      </c>
      <c r="E3664" s="6" t="e">
        <f t="shared" si="350"/>
        <v>#VALUE!</v>
      </c>
      <c r="F3664" s="6" t="e">
        <f t="shared" si="351"/>
        <v>#VALUE!</v>
      </c>
      <c r="H3664" s="6" t="str">
        <f>IFERROR(IF(Table1[[#This Row],[Multi-lens? 1]]="No", 1, IF(Table1[[#This Row],[Multi-lens? 1]]="Dual", 2, IF(Table1[[#This Row],[Multi-lens? 1]]="Quad", 4, ""))),"")</f>
        <v/>
      </c>
      <c r="I3664" s="9" t="str">
        <f>IFERROR(Table1[[#This Row],[Name]],"")</f>
        <v/>
      </c>
      <c r="K3664" s="3" t="str">
        <f t="shared" si="346"/>
        <v/>
      </c>
      <c r="M3664" s="4" t="e">
        <f>IF(Table1[[#This Row],[Import to Gateway Calculator?]]="Yes",IFERROR(Table1[[#This Row],[Streaming Resolution '[MP']]],""),0)</f>
        <v>#VALUE!</v>
      </c>
      <c r="N3664" s="4" t="e">
        <f>IF(Table1[[#This Row],[Import to Gateway Calculator?]]="Yes",IFERROR(Table1[[#This Row],[Recording Resolution '[MP']]],""),0)</f>
        <v>#VALUE!</v>
      </c>
      <c r="O3664" s="4" t="e">
        <f>IF(Table1[[#This Row],[Import to Gateway Calculator?]]="Yes",IFERROR(Table1[[#This Row],[Frame Rate '[FPS'] 1]],""),0)</f>
        <v>#VALUE!</v>
      </c>
      <c r="P3664" s="4" t="e">
        <f>IF(Table1[[#This Row],[Import to Gateway Calculator?]]="Yes",IFERROR(Table1[[#This Row],[Days of Storage 1]],""),0)</f>
        <v>#VALUE!</v>
      </c>
    </row>
    <row r="3665" spans="1:16" x14ac:dyDescent="0.25">
      <c r="A3665" s="5" t="e">
        <f t="shared" si="347"/>
        <v>#VALUE!</v>
      </c>
      <c r="B3665" s="6" t="str">
        <f>IFERROR(IF(Table1[[#This Row],[Multi-lens? 1]]="No", 1, IF(Table1[[#This Row],[Multi-lens? 1]]="Dual", 2, IF(Table1[[#This Row],[Multi-lens? 1]]="Quad", 4, ""))),"")</f>
        <v/>
      </c>
      <c r="C3665" s="6" t="e">
        <f t="shared" si="348"/>
        <v>#VALUE!</v>
      </c>
      <c r="D3665" s="6" t="e">
        <f t="shared" si="349"/>
        <v>#VALUE!</v>
      </c>
      <c r="E3665" s="6" t="e">
        <f t="shared" si="350"/>
        <v>#VALUE!</v>
      </c>
      <c r="F3665" s="6" t="e">
        <f t="shared" si="351"/>
        <v>#VALUE!</v>
      </c>
      <c r="H3665" s="6" t="str">
        <f>IFERROR(IF(Table1[[#This Row],[Multi-lens? 1]]="No", 1, IF(Table1[[#This Row],[Multi-lens? 1]]="Dual", 2, IF(Table1[[#This Row],[Multi-lens? 1]]="Quad", 4, ""))),"")</f>
        <v/>
      </c>
      <c r="I3665" s="9" t="str">
        <f>IFERROR(Table1[[#This Row],[Name]],"")</f>
        <v/>
      </c>
      <c r="K3665" s="3" t="str">
        <f t="shared" si="346"/>
        <v/>
      </c>
      <c r="M3665" s="4" t="e">
        <f>IF(Table1[[#This Row],[Import to Gateway Calculator?]]="Yes",IFERROR(Table1[[#This Row],[Streaming Resolution '[MP']]],""),0)</f>
        <v>#VALUE!</v>
      </c>
      <c r="N3665" s="4" t="e">
        <f>IF(Table1[[#This Row],[Import to Gateway Calculator?]]="Yes",IFERROR(Table1[[#This Row],[Recording Resolution '[MP']]],""),0)</f>
        <v>#VALUE!</v>
      </c>
      <c r="O3665" s="4" t="e">
        <f>IF(Table1[[#This Row],[Import to Gateway Calculator?]]="Yes",IFERROR(Table1[[#This Row],[Frame Rate '[FPS'] 1]],""),0)</f>
        <v>#VALUE!</v>
      </c>
      <c r="P3665" s="4" t="e">
        <f>IF(Table1[[#This Row],[Import to Gateway Calculator?]]="Yes",IFERROR(Table1[[#This Row],[Days of Storage 1]],""),0)</f>
        <v>#VALUE!</v>
      </c>
    </row>
    <row r="3666" spans="1:16" x14ac:dyDescent="0.25">
      <c r="A3666" s="5" t="e">
        <f t="shared" si="347"/>
        <v>#VALUE!</v>
      </c>
      <c r="B3666" s="6" t="str">
        <f>IFERROR(IF(Table1[[#This Row],[Multi-lens? 1]]="No", 1, IF(Table1[[#This Row],[Multi-lens? 1]]="Dual", 2, IF(Table1[[#This Row],[Multi-lens? 1]]="Quad", 4, ""))),"")</f>
        <v/>
      </c>
      <c r="C3666" s="6" t="e">
        <f t="shared" si="348"/>
        <v>#VALUE!</v>
      </c>
      <c r="D3666" s="6" t="e">
        <f t="shared" si="349"/>
        <v>#VALUE!</v>
      </c>
      <c r="E3666" s="6" t="e">
        <f t="shared" si="350"/>
        <v>#VALUE!</v>
      </c>
      <c r="F3666" s="6" t="e">
        <f t="shared" si="351"/>
        <v>#VALUE!</v>
      </c>
      <c r="H3666" s="6" t="str">
        <f>IFERROR(IF(Table1[[#This Row],[Multi-lens? 1]]="No", 1, IF(Table1[[#This Row],[Multi-lens? 1]]="Dual", 2, IF(Table1[[#This Row],[Multi-lens? 1]]="Quad", 4, ""))),"")</f>
        <v/>
      </c>
      <c r="I3666" s="9" t="str">
        <f>IFERROR(Table1[[#This Row],[Name]],"")</f>
        <v/>
      </c>
      <c r="K3666" s="3" t="str">
        <f t="shared" si="346"/>
        <v/>
      </c>
      <c r="M3666" s="4" t="e">
        <f>IF(Table1[[#This Row],[Import to Gateway Calculator?]]="Yes",IFERROR(Table1[[#This Row],[Streaming Resolution '[MP']]],""),0)</f>
        <v>#VALUE!</v>
      </c>
      <c r="N3666" s="4" t="e">
        <f>IF(Table1[[#This Row],[Import to Gateway Calculator?]]="Yes",IFERROR(Table1[[#This Row],[Recording Resolution '[MP']]],""),0)</f>
        <v>#VALUE!</v>
      </c>
      <c r="O3666" s="4" t="e">
        <f>IF(Table1[[#This Row],[Import to Gateway Calculator?]]="Yes",IFERROR(Table1[[#This Row],[Frame Rate '[FPS'] 1]],""),0)</f>
        <v>#VALUE!</v>
      </c>
      <c r="P3666" s="4" t="e">
        <f>IF(Table1[[#This Row],[Import to Gateway Calculator?]]="Yes",IFERROR(Table1[[#This Row],[Days of Storage 1]],""),0)</f>
        <v>#VALUE!</v>
      </c>
    </row>
    <row r="3667" spans="1:16" x14ac:dyDescent="0.25">
      <c r="A3667" s="5" t="e">
        <f t="shared" si="347"/>
        <v>#VALUE!</v>
      </c>
      <c r="B3667" s="6" t="str">
        <f>IFERROR(IF(Table1[[#This Row],[Multi-lens? 1]]="No", 1, IF(Table1[[#This Row],[Multi-lens? 1]]="Dual", 2, IF(Table1[[#This Row],[Multi-lens? 1]]="Quad", 4, ""))),"")</f>
        <v/>
      </c>
      <c r="C3667" s="6" t="e">
        <f t="shared" si="348"/>
        <v>#VALUE!</v>
      </c>
      <c r="D3667" s="6" t="e">
        <f t="shared" si="349"/>
        <v>#VALUE!</v>
      </c>
      <c r="E3667" s="6" t="e">
        <f t="shared" si="350"/>
        <v>#VALUE!</v>
      </c>
      <c r="F3667" s="6" t="e">
        <f t="shared" si="351"/>
        <v>#VALUE!</v>
      </c>
      <c r="H3667" s="6" t="str">
        <f>IFERROR(IF(Table1[[#This Row],[Multi-lens? 1]]="No", 1, IF(Table1[[#This Row],[Multi-lens? 1]]="Dual", 2, IF(Table1[[#This Row],[Multi-lens? 1]]="Quad", 4, ""))),"")</f>
        <v/>
      </c>
      <c r="I3667" s="9" t="str">
        <f>IFERROR(Table1[[#This Row],[Name]],"")</f>
        <v/>
      </c>
      <c r="K3667" s="3" t="str">
        <f t="shared" si="346"/>
        <v/>
      </c>
      <c r="M3667" s="4" t="e">
        <f>IF(Table1[[#This Row],[Import to Gateway Calculator?]]="Yes",IFERROR(Table1[[#This Row],[Streaming Resolution '[MP']]],""),0)</f>
        <v>#VALUE!</v>
      </c>
      <c r="N3667" s="4" t="e">
        <f>IF(Table1[[#This Row],[Import to Gateway Calculator?]]="Yes",IFERROR(Table1[[#This Row],[Recording Resolution '[MP']]],""),0)</f>
        <v>#VALUE!</v>
      </c>
      <c r="O3667" s="4" t="e">
        <f>IF(Table1[[#This Row],[Import to Gateway Calculator?]]="Yes",IFERROR(Table1[[#This Row],[Frame Rate '[FPS'] 1]],""),0)</f>
        <v>#VALUE!</v>
      </c>
      <c r="P3667" s="4" t="e">
        <f>IF(Table1[[#This Row],[Import to Gateway Calculator?]]="Yes",IFERROR(Table1[[#This Row],[Days of Storage 1]],""),0)</f>
        <v>#VALUE!</v>
      </c>
    </row>
    <row r="3668" spans="1:16" x14ac:dyDescent="0.25">
      <c r="A3668" s="5" t="e">
        <f t="shared" si="347"/>
        <v>#VALUE!</v>
      </c>
      <c r="B3668" s="6" t="str">
        <f>IFERROR(IF(Table1[[#This Row],[Multi-lens? 1]]="No", 1, IF(Table1[[#This Row],[Multi-lens? 1]]="Dual", 2, IF(Table1[[#This Row],[Multi-lens? 1]]="Quad", 4, ""))),"")</f>
        <v/>
      </c>
      <c r="C3668" s="6" t="e">
        <f t="shared" si="348"/>
        <v>#VALUE!</v>
      </c>
      <c r="D3668" s="6" t="e">
        <f t="shared" si="349"/>
        <v>#VALUE!</v>
      </c>
      <c r="E3668" s="6" t="e">
        <f t="shared" si="350"/>
        <v>#VALUE!</v>
      </c>
      <c r="F3668" s="6" t="e">
        <f t="shared" si="351"/>
        <v>#VALUE!</v>
      </c>
      <c r="H3668" s="6" t="str">
        <f>IFERROR(IF(Table1[[#This Row],[Multi-lens? 1]]="No", 1, IF(Table1[[#This Row],[Multi-lens? 1]]="Dual", 2, IF(Table1[[#This Row],[Multi-lens? 1]]="Quad", 4, ""))),"")</f>
        <v/>
      </c>
      <c r="I3668" s="9" t="str">
        <f>IFERROR(Table1[[#This Row],[Name]],"")</f>
        <v/>
      </c>
      <c r="K3668" s="3" t="str">
        <f t="shared" si="346"/>
        <v/>
      </c>
      <c r="M3668" s="4" t="e">
        <f>IF(Table1[[#This Row],[Import to Gateway Calculator?]]="Yes",IFERROR(Table1[[#This Row],[Streaming Resolution '[MP']]],""),0)</f>
        <v>#VALUE!</v>
      </c>
      <c r="N3668" s="4" t="e">
        <f>IF(Table1[[#This Row],[Import to Gateway Calculator?]]="Yes",IFERROR(Table1[[#This Row],[Recording Resolution '[MP']]],""),0)</f>
        <v>#VALUE!</v>
      </c>
      <c r="O3668" s="4" t="e">
        <f>IF(Table1[[#This Row],[Import to Gateway Calculator?]]="Yes",IFERROR(Table1[[#This Row],[Frame Rate '[FPS'] 1]],""),0)</f>
        <v>#VALUE!</v>
      </c>
      <c r="P3668" s="4" t="e">
        <f>IF(Table1[[#This Row],[Import to Gateway Calculator?]]="Yes",IFERROR(Table1[[#This Row],[Days of Storage 1]],""),0)</f>
        <v>#VALUE!</v>
      </c>
    </row>
    <row r="3669" spans="1:16" x14ac:dyDescent="0.25">
      <c r="A3669" s="5" t="e">
        <f t="shared" si="347"/>
        <v>#VALUE!</v>
      </c>
      <c r="B3669" s="6" t="str">
        <f>IFERROR(IF(Table1[[#This Row],[Multi-lens? 1]]="No", 1, IF(Table1[[#This Row],[Multi-lens? 1]]="Dual", 2, IF(Table1[[#This Row],[Multi-lens? 1]]="Quad", 4, ""))),"")</f>
        <v/>
      </c>
      <c r="C3669" s="6" t="e">
        <f t="shared" si="348"/>
        <v>#VALUE!</v>
      </c>
      <c r="D3669" s="6" t="e">
        <f t="shared" si="349"/>
        <v>#VALUE!</v>
      </c>
      <c r="E3669" s="6" t="e">
        <f t="shared" si="350"/>
        <v>#VALUE!</v>
      </c>
      <c r="F3669" s="6" t="e">
        <f t="shared" si="351"/>
        <v>#VALUE!</v>
      </c>
      <c r="H3669" s="6" t="str">
        <f>IFERROR(IF(Table1[[#This Row],[Multi-lens? 1]]="No", 1, IF(Table1[[#This Row],[Multi-lens? 1]]="Dual", 2, IF(Table1[[#This Row],[Multi-lens? 1]]="Quad", 4, ""))),"")</f>
        <v/>
      </c>
      <c r="I3669" s="9" t="str">
        <f>IFERROR(Table1[[#This Row],[Name]],"")</f>
        <v/>
      </c>
      <c r="K3669" s="3" t="str">
        <f t="shared" si="346"/>
        <v/>
      </c>
      <c r="M3669" s="4" t="e">
        <f>IF(Table1[[#This Row],[Import to Gateway Calculator?]]="Yes",IFERROR(Table1[[#This Row],[Streaming Resolution '[MP']]],""),0)</f>
        <v>#VALUE!</v>
      </c>
      <c r="N3669" s="4" t="e">
        <f>IF(Table1[[#This Row],[Import to Gateway Calculator?]]="Yes",IFERROR(Table1[[#This Row],[Recording Resolution '[MP']]],""),0)</f>
        <v>#VALUE!</v>
      </c>
      <c r="O3669" s="4" t="e">
        <f>IF(Table1[[#This Row],[Import to Gateway Calculator?]]="Yes",IFERROR(Table1[[#This Row],[Frame Rate '[FPS'] 1]],""),0)</f>
        <v>#VALUE!</v>
      </c>
      <c r="P3669" s="4" t="e">
        <f>IF(Table1[[#This Row],[Import to Gateway Calculator?]]="Yes",IFERROR(Table1[[#This Row],[Days of Storage 1]],""),0)</f>
        <v>#VALUE!</v>
      </c>
    </row>
    <row r="3670" spans="1:16" x14ac:dyDescent="0.25">
      <c r="A3670" s="5" t="e">
        <f t="shared" si="347"/>
        <v>#VALUE!</v>
      </c>
      <c r="B3670" s="6" t="str">
        <f>IFERROR(IF(Table1[[#This Row],[Multi-lens? 1]]="No", 1, IF(Table1[[#This Row],[Multi-lens? 1]]="Dual", 2, IF(Table1[[#This Row],[Multi-lens? 1]]="Quad", 4, ""))),"")</f>
        <v/>
      </c>
      <c r="C3670" s="6" t="e">
        <f t="shared" si="348"/>
        <v>#VALUE!</v>
      </c>
      <c r="D3670" s="6" t="e">
        <f t="shared" si="349"/>
        <v>#VALUE!</v>
      </c>
      <c r="E3670" s="6" t="e">
        <f t="shared" si="350"/>
        <v>#VALUE!</v>
      </c>
      <c r="F3670" s="6" t="e">
        <f t="shared" si="351"/>
        <v>#VALUE!</v>
      </c>
      <c r="H3670" s="6" t="str">
        <f>IFERROR(IF(Table1[[#This Row],[Multi-lens? 1]]="No", 1, IF(Table1[[#This Row],[Multi-lens? 1]]="Dual", 2, IF(Table1[[#This Row],[Multi-lens? 1]]="Quad", 4, ""))),"")</f>
        <v/>
      </c>
      <c r="I3670" s="9" t="str">
        <f>IFERROR(Table1[[#This Row],[Name]],"")</f>
        <v/>
      </c>
      <c r="K3670" s="3" t="str">
        <f t="shared" si="346"/>
        <v/>
      </c>
      <c r="M3670" s="4" t="e">
        <f>IF(Table1[[#This Row],[Import to Gateway Calculator?]]="Yes",IFERROR(Table1[[#This Row],[Streaming Resolution '[MP']]],""),0)</f>
        <v>#VALUE!</v>
      </c>
      <c r="N3670" s="4" t="e">
        <f>IF(Table1[[#This Row],[Import to Gateway Calculator?]]="Yes",IFERROR(Table1[[#This Row],[Recording Resolution '[MP']]],""),0)</f>
        <v>#VALUE!</v>
      </c>
      <c r="O3670" s="4" t="e">
        <f>IF(Table1[[#This Row],[Import to Gateway Calculator?]]="Yes",IFERROR(Table1[[#This Row],[Frame Rate '[FPS'] 1]],""),0)</f>
        <v>#VALUE!</v>
      </c>
      <c r="P3670" s="4" t="e">
        <f>IF(Table1[[#This Row],[Import to Gateway Calculator?]]="Yes",IFERROR(Table1[[#This Row],[Days of Storage 1]],""),0)</f>
        <v>#VALUE!</v>
      </c>
    </row>
    <row r="3671" spans="1:16" x14ac:dyDescent="0.25">
      <c r="A3671" s="5" t="e">
        <f t="shared" si="347"/>
        <v>#VALUE!</v>
      </c>
      <c r="B3671" s="6" t="str">
        <f>IFERROR(IF(Table1[[#This Row],[Multi-lens? 1]]="No", 1, IF(Table1[[#This Row],[Multi-lens? 1]]="Dual", 2, IF(Table1[[#This Row],[Multi-lens? 1]]="Quad", 4, ""))),"")</f>
        <v/>
      </c>
      <c r="C3671" s="6" t="e">
        <f t="shared" si="348"/>
        <v>#VALUE!</v>
      </c>
      <c r="D3671" s="6" t="e">
        <f t="shared" si="349"/>
        <v>#VALUE!</v>
      </c>
      <c r="E3671" s="6" t="e">
        <f t="shared" si="350"/>
        <v>#VALUE!</v>
      </c>
      <c r="F3671" s="6" t="e">
        <f t="shared" si="351"/>
        <v>#VALUE!</v>
      </c>
      <c r="H3671" s="6" t="str">
        <f>IFERROR(IF(Table1[[#This Row],[Multi-lens? 1]]="No", 1, IF(Table1[[#This Row],[Multi-lens? 1]]="Dual", 2, IF(Table1[[#This Row],[Multi-lens? 1]]="Quad", 4, ""))),"")</f>
        <v/>
      </c>
      <c r="I3671" s="9" t="str">
        <f>IFERROR(Table1[[#This Row],[Name]],"")</f>
        <v/>
      </c>
      <c r="K3671" s="3" t="str">
        <f t="shared" si="346"/>
        <v/>
      </c>
      <c r="M3671" s="4" t="e">
        <f>IF(Table1[[#This Row],[Import to Gateway Calculator?]]="Yes",IFERROR(Table1[[#This Row],[Streaming Resolution '[MP']]],""),0)</f>
        <v>#VALUE!</v>
      </c>
      <c r="N3671" s="4" t="e">
        <f>IF(Table1[[#This Row],[Import to Gateway Calculator?]]="Yes",IFERROR(Table1[[#This Row],[Recording Resolution '[MP']]],""),0)</f>
        <v>#VALUE!</v>
      </c>
      <c r="O3671" s="4" t="e">
        <f>IF(Table1[[#This Row],[Import to Gateway Calculator?]]="Yes",IFERROR(Table1[[#This Row],[Frame Rate '[FPS'] 1]],""),0)</f>
        <v>#VALUE!</v>
      </c>
      <c r="P3671" s="4" t="e">
        <f>IF(Table1[[#This Row],[Import to Gateway Calculator?]]="Yes",IFERROR(Table1[[#This Row],[Days of Storage 1]],""),0)</f>
        <v>#VALUE!</v>
      </c>
    </row>
    <row r="3672" spans="1:16" x14ac:dyDescent="0.25">
      <c r="A3672" s="5" t="e">
        <f t="shared" si="347"/>
        <v>#VALUE!</v>
      </c>
      <c r="B3672" s="6" t="str">
        <f>IFERROR(IF(Table1[[#This Row],[Multi-lens? 1]]="No", 1, IF(Table1[[#This Row],[Multi-lens? 1]]="Dual", 2, IF(Table1[[#This Row],[Multi-lens? 1]]="Quad", 4, ""))),"")</f>
        <v/>
      </c>
      <c r="C3672" s="6" t="e">
        <f t="shared" si="348"/>
        <v>#VALUE!</v>
      </c>
      <c r="D3672" s="6" t="e">
        <f t="shared" si="349"/>
        <v>#VALUE!</v>
      </c>
      <c r="E3672" s="6" t="e">
        <f t="shared" si="350"/>
        <v>#VALUE!</v>
      </c>
      <c r="F3672" s="6" t="e">
        <f t="shared" si="351"/>
        <v>#VALUE!</v>
      </c>
      <c r="H3672" s="6" t="str">
        <f>IFERROR(IF(Table1[[#This Row],[Multi-lens? 1]]="No", 1, IF(Table1[[#This Row],[Multi-lens? 1]]="Dual", 2, IF(Table1[[#This Row],[Multi-lens? 1]]="Quad", 4, ""))),"")</f>
        <v/>
      </c>
      <c r="I3672" s="9" t="str">
        <f>IFERROR(Table1[[#This Row],[Name]],"")</f>
        <v/>
      </c>
      <c r="K3672" s="3" t="str">
        <f t="shared" si="346"/>
        <v/>
      </c>
      <c r="M3672" s="4" t="e">
        <f>IF(Table1[[#This Row],[Import to Gateway Calculator?]]="Yes",IFERROR(Table1[[#This Row],[Streaming Resolution '[MP']]],""),0)</f>
        <v>#VALUE!</v>
      </c>
      <c r="N3672" s="4" t="e">
        <f>IF(Table1[[#This Row],[Import to Gateway Calculator?]]="Yes",IFERROR(Table1[[#This Row],[Recording Resolution '[MP']]],""),0)</f>
        <v>#VALUE!</v>
      </c>
      <c r="O3672" s="4" t="e">
        <f>IF(Table1[[#This Row],[Import to Gateway Calculator?]]="Yes",IFERROR(Table1[[#This Row],[Frame Rate '[FPS'] 1]],""),0)</f>
        <v>#VALUE!</v>
      </c>
      <c r="P3672" s="4" t="e">
        <f>IF(Table1[[#This Row],[Import to Gateway Calculator?]]="Yes",IFERROR(Table1[[#This Row],[Days of Storage 1]],""),0)</f>
        <v>#VALUE!</v>
      </c>
    </row>
    <row r="3673" spans="1:16" x14ac:dyDescent="0.25">
      <c r="A3673" s="5" t="e">
        <f t="shared" si="347"/>
        <v>#VALUE!</v>
      </c>
      <c r="B3673" s="6" t="str">
        <f>IFERROR(IF(Table1[[#This Row],[Multi-lens? 1]]="No", 1, IF(Table1[[#This Row],[Multi-lens? 1]]="Dual", 2, IF(Table1[[#This Row],[Multi-lens? 1]]="Quad", 4, ""))),"")</f>
        <v/>
      </c>
      <c r="C3673" s="6" t="e">
        <f t="shared" si="348"/>
        <v>#VALUE!</v>
      </c>
      <c r="D3673" s="6" t="e">
        <f t="shared" si="349"/>
        <v>#VALUE!</v>
      </c>
      <c r="E3673" s="6" t="e">
        <f t="shared" si="350"/>
        <v>#VALUE!</v>
      </c>
      <c r="F3673" s="6" t="e">
        <f t="shared" si="351"/>
        <v>#VALUE!</v>
      </c>
      <c r="H3673" s="6" t="str">
        <f>IFERROR(IF(Table1[[#This Row],[Multi-lens? 1]]="No", 1, IF(Table1[[#This Row],[Multi-lens? 1]]="Dual", 2, IF(Table1[[#This Row],[Multi-lens? 1]]="Quad", 4, ""))),"")</f>
        <v/>
      </c>
      <c r="I3673" s="9" t="str">
        <f>IFERROR(Table1[[#This Row],[Name]],"")</f>
        <v/>
      </c>
      <c r="K3673" s="3" t="str">
        <f t="shared" si="346"/>
        <v/>
      </c>
      <c r="M3673" s="4" t="e">
        <f>IF(Table1[[#This Row],[Import to Gateway Calculator?]]="Yes",IFERROR(Table1[[#This Row],[Streaming Resolution '[MP']]],""),0)</f>
        <v>#VALUE!</v>
      </c>
      <c r="N3673" s="4" t="e">
        <f>IF(Table1[[#This Row],[Import to Gateway Calculator?]]="Yes",IFERROR(Table1[[#This Row],[Recording Resolution '[MP']]],""),0)</f>
        <v>#VALUE!</v>
      </c>
      <c r="O3673" s="4" t="e">
        <f>IF(Table1[[#This Row],[Import to Gateway Calculator?]]="Yes",IFERROR(Table1[[#This Row],[Frame Rate '[FPS'] 1]],""),0)</f>
        <v>#VALUE!</v>
      </c>
      <c r="P3673" s="4" t="e">
        <f>IF(Table1[[#This Row],[Import to Gateway Calculator?]]="Yes",IFERROR(Table1[[#This Row],[Days of Storage 1]],""),0)</f>
        <v>#VALUE!</v>
      </c>
    </row>
    <row r="3674" spans="1:16" x14ac:dyDescent="0.25">
      <c r="A3674" s="5" t="e">
        <f t="shared" si="347"/>
        <v>#VALUE!</v>
      </c>
      <c r="B3674" s="6" t="str">
        <f>IFERROR(IF(Table1[[#This Row],[Multi-lens? 1]]="No", 1, IF(Table1[[#This Row],[Multi-lens? 1]]="Dual", 2, IF(Table1[[#This Row],[Multi-lens? 1]]="Quad", 4, ""))),"")</f>
        <v/>
      </c>
      <c r="C3674" s="6" t="e">
        <f t="shared" si="348"/>
        <v>#VALUE!</v>
      </c>
      <c r="D3674" s="6" t="e">
        <f t="shared" si="349"/>
        <v>#VALUE!</v>
      </c>
      <c r="E3674" s="6" t="e">
        <f t="shared" si="350"/>
        <v>#VALUE!</v>
      </c>
      <c r="F3674" s="6" t="e">
        <f t="shared" si="351"/>
        <v>#VALUE!</v>
      </c>
      <c r="H3674" s="6" t="str">
        <f>IFERROR(IF(Table1[[#This Row],[Multi-lens? 1]]="No", 1, IF(Table1[[#This Row],[Multi-lens? 1]]="Dual", 2, IF(Table1[[#This Row],[Multi-lens? 1]]="Quad", 4, ""))),"")</f>
        <v/>
      </c>
      <c r="I3674" s="9" t="str">
        <f>IFERROR(Table1[[#This Row],[Name]],"")</f>
        <v/>
      </c>
      <c r="K3674" s="3" t="str">
        <f t="shared" si="346"/>
        <v/>
      </c>
      <c r="M3674" s="4" t="e">
        <f>IF(Table1[[#This Row],[Import to Gateway Calculator?]]="Yes",IFERROR(Table1[[#This Row],[Streaming Resolution '[MP']]],""),0)</f>
        <v>#VALUE!</v>
      </c>
      <c r="N3674" s="4" t="e">
        <f>IF(Table1[[#This Row],[Import to Gateway Calculator?]]="Yes",IFERROR(Table1[[#This Row],[Recording Resolution '[MP']]],""),0)</f>
        <v>#VALUE!</v>
      </c>
      <c r="O3674" s="4" t="e">
        <f>IF(Table1[[#This Row],[Import to Gateway Calculator?]]="Yes",IFERROR(Table1[[#This Row],[Frame Rate '[FPS'] 1]],""),0)</f>
        <v>#VALUE!</v>
      </c>
      <c r="P3674" s="4" t="e">
        <f>IF(Table1[[#This Row],[Import to Gateway Calculator?]]="Yes",IFERROR(Table1[[#This Row],[Days of Storage 1]],""),0)</f>
        <v>#VALUE!</v>
      </c>
    </row>
    <row r="3675" spans="1:16" x14ac:dyDescent="0.25">
      <c r="A3675" s="5" t="e">
        <f t="shared" si="347"/>
        <v>#VALUE!</v>
      </c>
      <c r="B3675" s="6" t="str">
        <f>IFERROR(IF(Table1[[#This Row],[Multi-lens? 1]]="No", 1, IF(Table1[[#This Row],[Multi-lens? 1]]="Dual", 2, IF(Table1[[#This Row],[Multi-lens? 1]]="Quad", 4, ""))),"")</f>
        <v/>
      </c>
      <c r="C3675" s="6" t="e">
        <f t="shared" si="348"/>
        <v>#VALUE!</v>
      </c>
      <c r="D3675" s="6" t="e">
        <f t="shared" si="349"/>
        <v>#VALUE!</v>
      </c>
      <c r="E3675" s="6" t="e">
        <f t="shared" si="350"/>
        <v>#VALUE!</v>
      </c>
      <c r="F3675" s="6" t="e">
        <f t="shared" si="351"/>
        <v>#VALUE!</v>
      </c>
      <c r="H3675" s="6" t="str">
        <f>IFERROR(IF(Table1[[#This Row],[Multi-lens? 1]]="No", 1, IF(Table1[[#This Row],[Multi-lens? 1]]="Dual", 2, IF(Table1[[#This Row],[Multi-lens? 1]]="Quad", 4, ""))),"")</f>
        <v/>
      </c>
      <c r="I3675" s="9" t="str">
        <f>IFERROR(Table1[[#This Row],[Name]],"")</f>
        <v/>
      </c>
      <c r="K3675" s="3" t="str">
        <f t="shared" si="346"/>
        <v/>
      </c>
      <c r="M3675" s="4" t="e">
        <f>IF(Table1[[#This Row],[Import to Gateway Calculator?]]="Yes",IFERROR(Table1[[#This Row],[Streaming Resolution '[MP']]],""),0)</f>
        <v>#VALUE!</v>
      </c>
      <c r="N3675" s="4" t="e">
        <f>IF(Table1[[#This Row],[Import to Gateway Calculator?]]="Yes",IFERROR(Table1[[#This Row],[Recording Resolution '[MP']]],""),0)</f>
        <v>#VALUE!</v>
      </c>
      <c r="O3675" s="4" t="e">
        <f>IF(Table1[[#This Row],[Import to Gateway Calculator?]]="Yes",IFERROR(Table1[[#This Row],[Frame Rate '[FPS'] 1]],""),0)</f>
        <v>#VALUE!</v>
      </c>
      <c r="P3675" s="4" t="e">
        <f>IF(Table1[[#This Row],[Import to Gateway Calculator?]]="Yes",IFERROR(Table1[[#This Row],[Days of Storage 1]],""),0)</f>
        <v>#VALUE!</v>
      </c>
    </row>
    <row r="3676" spans="1:16" x14ac:dyDescent="0.25">
      <c r="A3676" s="5" t="e">
        <f t="shared" si="347"/>
        <v>#VALUE!</v>
      </c>
      <c r="B3676" s="6" t="str">
        <f>IFERROR(IF(Table1[[#This Row],[Multi-lens? 1]]="No", 1, IF(Table1[[#This Row],[Multi-lens? 1]]="Dual", 2, IF(Table1[[#This Row],[Multi-lens? 1]]="Quad", 4, ""))),"")</f>
        <v/>
      </c>
      <c r="C3676" s="6" t="e">
        <f t="shared" si="348"/>
        <v>#VALUE!</v>
      </c>
      <c r="D3676" s="6" t="e">
        <f t="shared" si="349"/>
        <v>#VALUE!</v>
      </c>
      <c r="E3676" s="6" t="e">
        <f t="shared" si="350"/>
        <v>#VALUE!</v>
      </c>
      <c r="F3676" s="6" t="e">
        <f t="shared" si="351"/>
        <v>#VALUE!</v>
      </c>
      <c r="H3676" s="6" t="str">
        <f>IFERROR(IF(Table1[[#This Row],[Multi-lens? 1]]="No", 1, IF(Table1[[#This Row],[Multi-lens? 1]]="Dual", 2, IF(Table1[[#This Row],[Multi-lens? 1]]="Quad", 4, ""))),"")</f>
        <v/>
      </c>
      <c r="I3676" s="9" t="str">
        <f>IFERROR(Table1[[#This Row],[Name]],"")</f>
        <v/>
      </c>
      <c r="K3676" s="3" t="str">
        <f t="shared" si="346"/>
        <v/>
      </c>
      <c r="M3676" s="4" t="e">
        <f>IF(Table1[[#This Row],[Import to Gateway Calculator?]]="Yes",IFERROR(Table1[[#This Row],[Streaming Resolution '[MP']]],""),0)</f>
        <v>#VALUE!</v>
      </c>
      <c r="N3676" s="4" t="e">
        <f>IF(Table1[[#This Row],[Import to Gateway Calculator?]]="Yes",IFERROR(Table1[[#This Row],[Recording Resolution '[MP']]],""),0)</f>
        <v>#VALUE!</v>
      </c>
      <c r="O3676" s="4" t="e">
        <f>IF(Table1[[#This Row],[Import to Gateway Calculator?]]="Yes",IFERROR(Table1[[#This Row],[Frame Rate '[FPS'] 1]],""),0)</f>
        <v>#VALUE!</v>
      </c>
      <c r="P3676" s="4" t="e">
        <f>IF(Table1[[#This Row],[Import to Gateway Calculator?]]="Yes",IFERROR(Table1[[#This Row],[Days of Storage 1]],""),0)</f>
        <v>#VALUE!</v>
      </c>
    </row>
    <row r="3677" spans="1:16" x14ac:dyDescent="0.25">
      <c r="A3677" s="5" t="e">
        <f t="shared" si="347"/>
        <v>#VALUE!</v>
      </c>
      <c r="B3677" s="6" t="str">
        <f>IFERROR(IF(Table1[[#This Row],[Multi-lens? 1]]="No", 1, IF(Table1[[#This Row],[Multi-lens? 1]]="Dual", 2, IF(Table1[[#This Row],[Multi-lens? 1]]="Quad", 4, ""))),"")</f>
        <v/>
      </c>
      <c r="C3677" s="6" t="e">
        <f t="shared" si="348"/>
        <v>#VALUE!</v>
      </c>
      <c r="D3677" s="6" t="e">
        <f t="shared" si="349"/>
        <v>#VALUE!</v>
      </c>
      <c r="E3677" s="6" t="e">
        <f t="shared" si="350"/>
        <v>#VALUE!</v>
      </c>
      <c r="F3677" s="6" t="e">
        <f t="shared" si="351"/>
        <v>#VALUE!</v>
      </c>
      <c r="H3677" s="6" t="str">
        <f>IFERROR(IF(Table1[[#This Row],[Multi-lens? 1]]="No", 1, IF(Table1[[#This Row],[Multi-lens? 1]]="Dual", 2, IF(Table1[[#This Row],[Multi-lens? 1]]="Quad", 4, ""))),"")</f>
        <v/>
      </c>
      <c r="I3677" s="9" t="str">
        <f>IFERROR(Table1[[#This Row],[Name]],"")</f>
        <v/>
      </c>
      <c r="K3677" s="3" t="str">
        <f t="shared" si="346"/>
        <v/>
      </c>
      <c r="M3677" s="4" t="e">
        <f>IF(Table1[[#This Row],[Import to Gateway Calculator?]]="Yes",IFERROR(Table1[[#This Row],[Streaming Resolution '[MP']]],""),0)</f>
        <v>#VALUE!</v>
      </c>
      <c r="N3677" s="4" t="e">
        <f>IF(Table1[[#This Row],[Import to Gateway Calculator?]]="Yes",IFERROR(Table1[[#This Row],[Recording Resolution '[MP']]],""),0)</f>
        <v>#VALUE!</v>
      </c>
      <c r="O3677" s="4" t="e">
        <f>IF(Table1[[#This Row],[Import to Gateway Calculator?]]="Yes",IFERROR(Table1[[#This Row],[Frame Rate '[FPS'] 1]],""),0)</f>
        <v>#VALUE!</v>
      </c>
      <c r="P3677" s="4" t="e">
        <f>IF(Table1[[#This Row],[Import to Gateway Calculator?]]="Yes",IFERROR(Table1[[#This Row],[Days of Storage 1]],""),0)</f>
        <v>#VALUE!</v>
      </c>
    </row>
    <row r="3678" spans="1:16" x14ac:dyDescent="0.25">
      <c r="A3678" s="5" t="e">
        <f t="shared" si="347"/>
        <v>#VALUE!</v>
      </c>
      <c r="B3678" s="6" t="str">
        <f>IFERROR(IF(Table1[[#This Row],[Multi-lens? 1]]="No", 1, IF(Table1[[#This Row],[Multi-lens? 1]]="Dual", 2, IF(Table1[[#This Row],[Multi-lens? 1]]="Quad", 4, ""))),"")</f>
        <v/>
      </c>
      <c r="C3678" s="6" t="e">
        <f t="shared" si="348"/>
        <v>#VALUE!</v>
      </c>
      <c r="D3678" s="6" t="e">
        <f t="shared" si="349"/>
        <v>#VALUE!</v>
      </c>
      <c r="E3678" s="6" t="e">
        <f t="shared" si="350"/>
        <v>#VALUE!</v>
      </c>
      <c r="F3678" s="6" t="e">
        <f t="shared" si="351"/>
        <v>#VALUE!</v>
      </c>
      <c r="H3678" s="6" t="str">
        <f>IFERROR(IF(Table1[[#This Row],[Multi-lens? 1]]="No", 1, IF(Table1[[#This Row],[Multi-lens? 1]]="Dual", 2, IF(Table1[[#This Row],[Multi-lens? 1]]="Quad", 4, ""))),"")</f>
        <v/>
      </c>
      <c r="I3678" s="9" t="str">
        <f>IFERROR(Table1[[#This Row],[Name]],"")</f>
        <v/>
      </c>
      <c r="K3678" s="3" t="str">
        <f t="shared" si="346"/>
        <v/>
      </c>
      <c r="M3678" s="4" t="e">
        <f>IF(Table1[[#This Row],[Import to Gateway Calculator?]]="Yes",IFERROR(Table1[[#This Row],[Streaming Resolution '[MP']]],""),0)</f>
        <v>#VALUE!</v>
      </c>
      <c r="N3678" s="4" t="e">
        <f>IF(Table1[[#This Row],[Import to Gateway Calculator?]]="Yes",IFERROR(Table1[[#This Row],[Recording Resolution '[MP']]],""),0)</f>
        <v>#VALUE!</v>
      </c>
      <c r="O3678" s="4" t="e">
        <f>IF(Table1[[#This Row],[Import to Gateway Calculator?]]="Yes",IFERROR(Table1[[#This Row],[Frame Rate '[FPS'] 1]],""),0)</f>
        <v>#VALUE!</v>
      </c>
      <c r="P3678" s="4" t="e">
        <f>IF(Table1[[#This Row],[Import to Gateway Calculator?]]="Yes",IFERROR(Table1[[#This Row],[Days of Storage 1]],""),0)</f>
        <v>#VALUE!</v>
      </c>
    </row>
    <row r="3679" spans="1:16" x14ac:dyDescent="0.25">
      <c r="A3679" s="5" t="e">
        <f t="shared" si="347"/>
        <v>#VALUE!</v>
      </c>
      <c r="B3679" s="6" t="str">
        <f>IFERROR(IF(Table1[[#This Row],[Multi-lens? 1]]="No", 1, IF(Table1[[#This Row],[Multi-lens? 1]]="Dual", 2, IF(Table1[[#This Row],[Multi-lens? 1]]="Quad", 4, ""))),"")</f>
        <v/>
      </c>
      <c r="C3679" s="6" t="e">
        <f t="shared" si="348"/>
        <v>#VALUE!</v>
      </c>
      <c r="D3679" s="6" t="e">
        <f t="shared" si="349"/>
        <v>#VALUE!</v>
      </c>
      <c r="E3679" s="6" t="e">
        <f t="shared" si="350"/>
        <v>#VALUE!</v>
      </c>
      <c r="F3679" s="6" t="e">
        <f t="shared" si="351"/>
        <v>#VALUE!</v>
      </c>
      <c r="H3679" s="6" t="str">
        <f>IFERROR(IF(Table1[[#This Row],[Multi-lens? 1]]="No", 1, IF(Table1[[#This Row],[Multi-lens? 1]]="Dual", 2, IF(Table1[[#This Row],[Multi-lens? 1]]="Quad", 4, ""))),"")</f>
        <v/>
      </c>
      <c r="I3679" s="9" t="str">
        <f>IFERROR(Table1[[#This Row],[Name]],"")</f>
        <v/>
      </c>
      <c r="K3679" s="3" t="str">
        <f t="shared" si="346"/>
        <v/>
      </c>
      <c r="M3679" s="4" t="e">
        <f>IF(Table1[[#This Row],[Import to Gateway Calculator?]]="Yes",IFERROR(Table1[[#This Row],[Streaming Resolution '[MP']]],""),0)</f>
        <v>#VALUE!</v>
      </c>
      <c r="N3679" s="4" t="e">
        <f>IF(Table1[[#This Row],[Import to Gateway Calculator?]]="Yes",IFERROR(Table1[[#This Row],[Recording Resolution '[MP']]],""),0)</f>
        <v>#VALUE!</v>
      </c>
      <c r="O3679" s="4" t="e">
        <f>IF(Table1[[#This Row],[Import to Gateway Calculator?]]="Yes",IFERROR(Table1[[#This Row],[Frame Rate '[FPS'] 1]],""),0)</f>
        <v>#VALUE!</v>
      </c>
      <c r="P3679" s="4" t="e">
        <f>IF(Table1[[#This Row],[Import to Gateway Calculator?]]="Yes",IFERROR(Table1[[#This Row],[Days of Storage 1]],""),0)</f>
        <v>#VALUE!</v>
      </c>
    </row>
    <row r="3680" spans="1:16" x14ac:dyDescent="0.25">
      <c r="A3680" s="5" t="e">
        <f t="shared" si="347"/>
        <v>#VALUE!</v>
      </c>
      <c r="B3680" s="6" t="str">
        <f>IFERROR(IF(Table1[[#This Row],[Multi-lens? 1]]="No", 1, IF(Table1[[#This Row],[Multi-lens? 1]]="Dual", 2, IF(Table1[[#This Row],[Multi-lens? 1]]="Quad", 4, ""))),"")</f>
        <v/>
      </c>
      <c r="C3680" s="6" t="e">
        <f t="shared" si="348"/>
        <v>#VALUE!</v>
      </c>
      <c r="D3680" s="6" t="e">
        <f t="shared" si="349"/>
        <v>#VALUE!</v>
      </c>
      <c r="E3680" s="6" t="e">
        <f t="shared" si="350"/>
        <v>#VALUE!</v>
      </c>
      <c r="F3680" s="6" t="e">
        <f t="shared" si="351"/>
        <v>#VALUE!</v>
      </c>
      <c r="H3680" s="6" t="str">
        <f>IFERROR(IF(Table1[[#This Row],[Multi-lens? 1]]="No", 1, IF(Table1[[#This Row],[Multi-lens? 1]]="Dual", 2, IF(Table1[[#This Row],[Multi-lens? 1]]="Quad", 4, ""))),"")</f>
        <v/>
      </c>
      <c r="I3680" s="9" t="str">
        <f>IFERROR(Table1[[#This Row],[Name]],"")</f>
        <v/>
      </c>
      <c r="K3680" s="3" t="str">
        <f t="shared" si="346"/>
        <v/>
      </c>
      <c r="M3680" s="4" t="e">
        <f>IF(Table1[[#This Row],[Import to Gateway Calculator?]]="Yes",IFERROR(Table1[[#This Row],[Streaming Resolution '[MP']]],""),0)</f>
        <v>#VALUE!</v>
      </c>
      <c r="N3680" s="4" t="e">
        <f>IF(Table1[[#This Row],[Import to Gateway Calculator?]]="Yes",IFERROR(Table1[[#This Row],[Recording Resolution '[MP']]],""),0)</f>
        <v>#VALUE!</v>
      </c>
      <c r="O3680" s="4" t="e">
        <f>IF(Table1[[#This Row],[Import to Gateway Calculator?]]="Yes",IFERROR(Table1[[#This Row],[Frame Rate '[FPS'] 1]],""),0)</f>
        <v>#VALUE!</v>
      </c>
      <c r="P3680" s="4" t="e">
        <f>IF(Table1[[#This Row],[Import to Gateway Calculator?]]="Yes",IFERROR(Table1[[#This Row],[Days of Storage 1]],""),0)</f>
        <v>#VALUE!</v>
      </c>
    </row>
    <row r="3681" spans="1:16" x14ac:dyDescent="0.25">
      <c r="A3681" s="5" t="e">
        <f t="shared" si="347"/>
        <v>#VALUE!</v>
      </c>
      <c r="B3681" s="6" t="str">
        <f>IFERROR(IF(Table1[[#This Row],[Multi-lens? 1]]="No", 1, IF(Table1[[#This Row],[Multi-lens? 1]]="Dual", 2, IF(Table1[[#This Row],[Multi-lens? 1]]="Quad", 4, ""))),"")</f>
        <v/>
      </c>
      <c r="C3681" s="6" t="e">
        <f t="shared" si="348"/>
        <v>#VALUE!</v>
      </c>
      <c r="D3681" s="6" t="e">
        <f t="shared" si="349"/>
        <v>#VALUE!</v>
      </c>
      <c r="E3681" s="6" t="e">
        <f t="shared" si="350"/>
        <v>#VALUE!</v>
      </c>
      <c r="F3681" s="6" t="e">
        <f t="shared" si="351"/>
        <v>#VALUE!</v>
      </c>
      <c r="H3681" s="6" t="str">
        <f>IFERROR(IF(Table1[[#This Row],[Multi-lens? 1]]="No", 1, IF(Table1[[#This Row],[Multi-lens? 1]]="Dual", 2, IF(Table1[[#This Row],[Multi-lens? 1]]="Quad", 4, ""))),"")</f>
        <v/>
      </c>
      <c r="I3681" s="9" t="str">
        <f>IFERROR(Table1[[#This Row],[Name]],"")</f>
        <v/>
      </c>
      <c r="K3681" s="3" t="str">
        <f t="shared" si="346"/>
        <v/>
      </c>
      <c r="M3681" s="4" t="e">
        <f>IF(Table1[[#This Row],[Import to Gateway Calculator?]]="Yes",IFERROR(Table1[[#This Row],[Streaming Resolution '[MP']]],""),0)</f>
        <v>#VALUE!</v>
      </c>
      <c r="N3681" s="4" t="e">
        <f>IF(Table1[[#This Row],[Import to Gateway Calculator?]]="Yes",IFERROR(Table1[[#This Row],[Recording Resolution '[MP']]],""),0)</f>
        <v>#VALUE!</v>
      </c>
      <c r="O3681" s="4" t="e">
        <f>IF(Table1[[#This Row],[Import to Gateway Calculator?]]="Yes",IFERROR(Table1[[#This Row],[Frame Rate '[FPS'] 1]],""),0)</f>
        <v>#VALUE!</v>
      </c>
      <c r="P3681" s="4" t="e">
        <f>IF(Table1[[#This Row],[Import to Gateway Calculator?]]="Yes",IFERROR(Table1[[#This Row],[Days of Storage 1]],""),0)</f>
        <v>#VALUE!</v>
      </c>
    </row>
    <row r="3682" spans="1:16" x14ac:dyDescent="0.25">
      <c r="A3682" s="5" t="e">
        <f t="shared" si="347"/>
        <v>#VALUE!</v>
      </c>
      <c r="B3682" s="6" t="str">
        <f>IFERROR(IF(Table1[[#This Row],[Multi-lens? 1]]="No", 1, IF(Table1[[#This Row],[Multi-lens? 1]]="Dual", 2, IF(Table1[[#This Row],[Multi-lens? 1]]="Quad", 4, ""))),"")</f>
        <v/>
      </c>
      <c r="C3682" s="6" t="e">
        <f t="shared" si="348"/>
        <v>#VALUE!</v>
      </c>
      <c r="D3682" s="6" t="e">
        <f t="shared" si="349"/>
        <v>#VALUE!</v>
      </c>
      <c r="E3682" s="6" t="e">
        <f t="shared" si="350"/>
        <v>#VALUE!</v>
      </c>
      <c r="F3682" s="6" t="e">
        <f t="shared" si="351"/>
        <v>#VALUE!</v>
      </c>
      <c r="H3682" s="6" t="str">
        <f>IFERROR(IF(Table1[[#This Row],[Multi-lens? 1]]="No", 1, IF(Table1[[#This Row],[Multi-lens? 1]]="Dual", 2, IF(Table1[[#This Row],[Multi-lens? 1]]="Quad", 4, ""))),"")</f>
        <v/>
      </c>
      <c r="I3682" s="9" t="str">
        <f>IFERROR(Table1[[#This Row],[Name]],"")</f>
        <v/>
      </c>
      <c r="K3682" s="3" t="str">
        <f t="shared" si="346"/>
        <v/>
      </c>
      <c r="M3682" s="4" t="e">
        <f>IF(Table1[[#This Row],[Import to Gateway Calculator?]]="Yes",IFERROR(Table1[[#This Row],[Streaming Resolution '[MP']]],""),0)</f>
        <v>#VALUE!</v>
      </c>
      <c r="N3682" s="4" t="e">
        <f>IF(Table1[[#This Row],[Import to Gateway Calculator?]]="Yes",IFERROR(Table1[[#This Row],[Recording Resolution '[MP']]],""),0)</f>
        <v>#VALUE!</v>
      </c>
      <c r="O3682" s="4" t="e">
        <f>IF(Table1[[#This Row],[Import to Gateway Calculator?]]="Yes",IFERROR(Table1[[#This Row],[Frame Rate '[FPS'] 1]],""),0)</f>
        <v>#VALUE!</v>
      </c>
      <c r="P3682" s="4" t="e">
        <f>IF(Table1[[#This Row],[Import to Gateway Calculator?]]="Yes",IFERROR(Table1[[#This Row],[Days of Storage 1]],""),0)</f>
        <v>#VALUE!</v>
      </c>
    </row>
    <row r="3683" spans="1:16" x14ac:dyDescent="0.25">
      <c r="A3683" s="5" t="e">
        <f t="shared" si="347"/>
        <v>#VALUE!</v>
      </c>
      <c r="B3683" s="6" t="str">
        <f>IFERROR(IF(Table1[[#This Row],[Multi-lens? 1]]="No", 1, IF(Table1[[#This Row],[Multi-lens? 1]]="Dual", 2, IF(Table1[[#This Row],[Multi-lens? 1]]="Quad", 4, ""))),"")</f>
        <v/>
      </c>
      <c r="C3683" s="6" t="e">
        <f t="shared" si="348"/>
        <v>#VALUE!</v>
      </c>
      <c r="D3683" s="6" t="e">
        <f t="shared" si="349"/>
        <v>#VALUE!</v>
      </c>
      <c r="E3683" s="6" t="e">
        <f t="shared" si="350"/>
        <v>#VALUE!</v>
      </c>
      <c r="F3683" s="6" t="e">
        <f t="shared" si="351"/>
        <v>#VALUE!</v>
      </c>
      <c r="H3683" s="6" t="str">
        <f>IFERROR(IF(Table1[[#This Row],[Multi-lens? 1]]="No", 1, IF(Table1[[#This Row],[Multi-lens? 1]]="Dual", 2, IF(Table1[[#This Row],[Multi-lens? 1]]="Quad", 4, ""))),"")</f>
        <v/>
      </c>
      <c r="I3683" s="9" t="str">
        <f>IFERROR(Table1[[#This Row],[Name]],"")</f>
        <v/>
      </c>
      <c r="K3683" s="3" t="str">
        <f t="shared" si="346"/>
        <v/>
      </c>
      <c r="M3683" s="4" t="e">
        <f>IF(Table1[[#This Row],[Import to Gateway Calculator?]]="Yes",IFERROR(Table1[[#This Row],[Streaming Resolution '[MP']]],""),0)</f>
        <v>#VALUE!</v>
      </c>
      <c r="N3683" s="4" t="e">
        <f>IF(Table1[[#This Row],[Import to Gateway Calculator?]]="Yes",IFERROR(Table1[[#This Row],[Recording Resolution '[MP']]],""),0)</f>
        <v>#VALUE!</v>
      </c>
      <c r="O3683" s="4" t="e">
        <f>IF(Table1[[#This Row],[Import to Gateway Calculator?]]="Yes",IFERROR(Table1[[#This Row],[Frame Rate '[FPS'] 1]],""),0)</f>
        <v>#VALUE!</v>
      </c>
      <c r="P3683" s="4" t="e">
        <f>IF(Table1[[#This Row],[Import to Gateway Calculator?]]="Yes",IFERROR(Table1[[#This Row],[Days of Storage 1]],""),0)</f>
        <v>#VALUE!</v>
      </c>
    </row>
    <row r="3684" spans="1:16" x14ac:dyDescent="0.25">
      <c r="A3684" s="5" t="e">
        <f t="shared" si="347"/>
        <v>#VALUE!</v>
      </c>
      <c r="B3684" s="6" t="str">
        <f>IFERROR(IF(Table1[[#This Row],[Multi-lens? 1]]="No", 1, IF(Table1[[#This Row],[Multi-lens? 1]]="Dual", 2, IF(Table1[[#This Row],[Multi-lens? 1]]="Quad", 4, ""))),"")</f>
        <v/>
      </c>
      <c r="C3684" s="6" t="e">
        <f t="shared" si="348"/>
        <v>#VALUE!</v>
      </c>
      <c r="D3684" s="6" t="e">
        <f t="shared" si="349"/>
        <v>#VALUE!</v>
      </c>
      <c r="E3684" s="6" t="e">
        <f t="shared" si="350"/>
        <v>#VALUE!</v>
      </c>
      <c r="F3684" s="6" t="e">
        <f t="shared" si="351"/>
        <v>#VALUE!</v>
      </c>
      <c r="H3684" s="6" t="str">
        <f>IFERROR(IF(Table1[[#This Row],[Multi-lens? 1]]="No", 1, IF(Table1[[#This Row],[Multi-lens? 1]]="Dual", 2, IF(Table1[[#This Row],[Multi-lens? 1]]="Quad", 4, ""))),"")</f>
        <v/>
      </c>
      <c r="I3684" s="9" t="str">
        <f>IFERROR(Table1[[#This Row],[Name]],"")</f>
        <v/>
      </c>
      <c r="K3684" s="3" t="str">
        <f t="shared" si="346"/>
        <v/>
      </c>
      <c r="M3684" s="4" t="e">
        <f>IF(Table1[[#This Row],[Import to Gateway Calculator?]]="Yes",IFERROR(Table1[[#This Row],[Streaming Resolution '[MP']]],""),0)</f>
        <v>#VALUE!</v>
      </c>
      <c r="N3684" s="4" t="e">
        <f>IF(Table1[[#This Row],[Import to Gateway Calculator?]]="Yes",IFERROR(Table1[[#This Row],[Recording Resolution '[MP']]],""),0)</f>
        <v>#VALUE!</v>
      </c>
      <c r="O3684" s="4" t="e">
        <f>IF(Table1[[#This Row],[Import to Gateway Calculator?]]="Yes",IFERROR(Table1[[#This Row],[Frame Rate '[FPS'] 1]],""),0)</f>
        <v>#VALUE!</v>
      </c>
      <c r="P3684" s="4" t="e">
        <f>IF(Table1[[#This Row],[Import to Gateway Calculator?]]="Yes",IFERROR(Table1[[#This Row],[Days of Storage 1]],""),0)</f>
        <v>#VALUE!</v>
      </c>
    </row>
    <row r="3685" spans="1:16" x14ac:dyDescent="0.25">
      <c r="A3685" s="5" t="e">
        <f t="shared" si="347"/>
        <v>#VALUE!</v>
      </c>
      <c r="B3685" s="6" t="str">
        <f>IFERROR(IF(Table1[[#This Row],[Multi-lens? 1]]="No", 1, IF(Table1[[#This Row],[Multi-lens? 1]]="Dual", 2, IF(Table1[[#This Row],[Multi-lens? 1]]="Quad", 4, ""))),"")</f>
        <v/>
      </c>
      <c r="C3685" s="6" t="e">
        <f t="shared" si="348"/>
        <v>#VALUE!</v>
      </c>
      <c r="D3685" s="6" t="e">
        <f t="shared" si="349"/>
        <v>#VALUE!</v>
      </c>
      <c r="E3685" s="6" t="e">
        <f t="shared" si="350"/>
        <v>#VALUE!</v>
      </c>
      <c r="F3685" s="6" t="e">
        <f t="shared" si="351"/>
        <v>#VALUE!</v>
      </c>
      <c r="H3685" s="6" t="str">
        <f>IFERROR(IF(Table1[[#This Row],[Multi-lens? 1]]="No", 1, IF(Table1[[#This Row],[Multi-lens? 1]]="Dual", 2, IF(Table1[[#This Row],[Multi-lens? 1]]="Quad", 4, ""))),"")</f>
        <v/>
      </c>
      <c r="I3685" s="9" t="str">
        <f>IFERROR(Table1[[#This Row],[Name]],"")</f>
        <v/>
      </c>
      <c r="K3685" s="3" t="str">
        <f t="shared" si="346"/>
        <v/>
      </c>
      <c r="M3685" s="4" t="e">
        <f>IF(Table1[[#This Row],[Import to Gateway Calculator?]]="Yes",IFERROR(Table1[[#This Row],[Streaming Resolution '[MP']]],""),0)</f>
        <v>#VALUE!</v>
      </c>
      <c r="N3685" s="4" t="e">
        <f>IF(Table1[[#This Row],[Import to Gateway Calculator?]]="Yes",IFERROR(Table1[[#This Row],[Recording Resolution '[MP']]],""),0)</f>
        <v>#VALUE!</v>
      </c>
      <c r="O3685" s="4" t="e">
        <f>IF(Table1[[#This Row],[Import to Gateway Calculator?]]="Yes",IFERROR(Table1[[#This Row],[Frame Rate '[FPS'] 1]],""),0)</f>
        <v>#VALUE!</v>
      </c>
      <c r="P3685" s="4" t="e">
        <f>IF(Table1[[#This Row],[Import to Gateway Calculator?]]="Yes",IFERROR(Table1[[#This Row],[Days of Storage 1]],""),0)</f>
        <v>#VALUE!</v>
      </c>
    </row>
    <row r="3686" spans="1:16" x14ac:dyDescent="0.25">
      <c r="A3686" s="5" t="e">
        <f t="shared" si="347"/>
        <v>#VALUE!</v>
      </c>
      <c r="B3686" s="6" t="str">
        <f>IFERROR(IF(Table1[[#This Row],[Multi-lens? 1]]="No", 1, IF(Table1[[#This Row],[Multi-lens? 1]]="Dual", 2, IF(Table1[[#This Row],[Multi-lens? 1]]="Quad", 4, ""))),"")</f>
        <v/>
      </c>
      <c r="C3686" s="6" t="e">
        <f t="shared" si="348"/>
        <v>#VALUE!</v>
      </c>
      <c r="D3686" s="6" t="e">
        <f t="shared" si="349"/>
        <v>#VALUE!</v>
      </c>
      <c r="E3686" s="6" t="e">
        <f t="shared" si="350"/>
        <v>#VALUE!</v>
      </c>
      <c r="F3686" s="6" t="e">
        <f t="shared" si="351"/>
        <v>#VALUE!</v>
      </c>
      <c r="H3686" s="6" t="str">
        <f>IFERROR(IF(Table1[[#This Row],[Multi-lens? 1]]="No", 1, IF(Table1[[#This Row],[Multi-lens? 1]]="Dual", 2, IF(Table1[[#This Row],[Multi-lens? 1]]="Quad", 4, ""))),"")</f>
        <v/>
      </c>
      <c r="I3686" s="9" t="str">
        <f>IFERROR(Table1[[#This Row],[Name]],"")</f>
        <v/>
      </c>
      <c r="K3686" s="3" t="str">
        <f t="shared" si="346"/>
        <v/>
      </c>
      <c r="M3686" s="4" t="e">
        <f>IF(Table1[[#This Row],[Import to Gateway Calculator?]]="Yes",IFERROR(Table1[[#This Row],[Streaming Resolution '[MP']]],""),0)</f>
        <v>#VALUE!</v>
      </c>
      <c r="N3686" s="4" t="e">
        <f>IF(Table1[[#This Row],[Import to Gateway Calculator?]]="Yes",IFERROR(Table1[[#This Row],[Recording Resolution '[MP']]],""),0)</f>
        <v>#VALUE!</v>
      </c>
      <c r="O3686" s="4" t="e">
        <f>IF(Table1[[#This Row],[Import to Gateway Calculator?]]="Yes",IFERROR(Table1[[#This Row],[Frame Rate '[FPS'] 1]],""),0)</f>
        <v>#VALUE!</v>
      </c>
      <c r="P3686" s="4" t="e">
        <f>IF(Table1[[#This Row],[Import to Gateway Calculator?]]="Yes",IFERROR(Table1[[#This Row],[Days of Storage 1]],""),0)</f>
        <v>#VALUE!</v>
      </c>
    </row>
    <row r="3687" spans="1:16" x14ac:dyDescent="0.25">
      <c r="A3687" s="5" t="e">
        <f t="shared" si="347"/>
        <v>#VALUE!</v>
      </c>
      <c r="B3687" s="6" t="str">
        <f>IFERROR(IF(Table1[[#This Row],[Multi-lens? 1]]="No", 1, IF(Table1[[#This Row],[Multi-lens? 1]]="Dual", 2, IF(Table1[[#This Row],[Multi-lens? 1]]="Quad", 4, ""))),"")</f>
        <v/>
      </c>
      <c r="C3687" s="6" t="e">
        <f t="shared" si="348"/>
        <v>#VALUE!</v>
      </c>
      <c r="D3687" s="6" t="e">
        <f t="shared" si="349"/>
        <v>#VALUE!</v>
      </c>
      <c r="E3687" s="6" t="e">
        <f t="shared" si="350"/>
        <v>#VALUE!</v>
      </c>
      <c r="F3687" s="6" t="e">
        <f t="shared" si="351"/>
        <v>#VALUE!</v>
      </c>
      <c r="H3687" s="6" t="str">
        <f>IFERROR(IF(Table1[[#This Row],[Multi-lens? 1]]="No", 1, IF(Table1[[#This Row],[Multi-lens? 1]]="Dual", 2, IF(Table1[[#This Row],[Multi-lens? 1]]="Quad", 4, ""))),"")</f>
        <v/>
      </c>
      <c r="I3687" s="9" t="str">
        <f>IFERROR(Table1[[#This Row],[Name]],"")</f>
        <v/>
      </c>
      <c r="K3687" s="3" t="str">
        <f t="shared" si="346"/>
        <v/>
      </c>
      <c r="M3687" s="4" t="e">
        <f>IF(Table1[[#This Row],[Import to Gateway Calculator?]]="Yes",IFERROR(Table1[[#This Row],[Streaming Resolution '[MP']]],""),0)</f>
        <v>#VALUE!</v>
      </c>
      <c r="N3687" s="4" t="e">
        <f>IF(Table1[[#This Row],[Import to Gateway Calculator?]]="Yes",IFERROR(Table1[[#This Row],[Recording Resolution '[MP']]],""),0)</f>
        <v>#VALUE!</v>
      </c>
      <c r="O3687" s="4" t="e">
        <f>IF(Table1[[#This Row],[Import to Gateway Calculator?]]="Yes",IFERROR(Table1[[#This Row],[Frame Rate '[FPS'] 1]],""),0)</f>
        <v>#VALUE!</v>
      </c>
      <c r="P3687" s="4" t="e">
        <f>IF(Table1[[#This Row],[Import to Gateway Calculator?]]="Yes",IFERROR(Table1[[#This Row],[Days of Storage 1]],""),0)</f>
        <v>#VALUE!</v>
      </c>
    </row>
    <row r="3688" spans="1:16" x14ac:dyDescent="0.25">
      <c r="A3688" s="5" t="e">
        <f t="shared" si="347"/>
        <v>#VALUE!</v>
      </c>
      <c r="B3688" s="6" t="str">
        <f>IFERROR(IF(Table1[[#This Row],[Multi-lens? 1]]="No", 1, IF(Table1[[#This Row],[Multi-lens? 1]]="Dual", 2, IF(Table1[[#This Row],[Multi-lens? 1]]="Quad", 4, ""))),"")</f>
        <v/>
      </c>
      <c r="C3688" s="6" t="e">
        <f t="shared" si="348"/>
        <v>#VALUE!</v>
      </c>
      <c r="D3688" s="6" t="e">
        <f t="shared" si="349"/>
        <v>#VALUE!</v>
      </c>
      <c r="E3688" s="6" t="e">
        <f t="shared" si="350"/>
        <v>#VALUE!</v>
      </c>
      <c r="F3688" s="6" t="e">
        <f t="shared" si="351"/>
        <v>#VALUE!</v>
      </c>
      <c r="H3688" s="6" t="str">
        <f>IFERROR(IF(Table1[[#This Row],[Multi-lens? 1]]="No", 1, IF(Table1[[#This Row],[Multi-lens? 1]]="Dual", 2, IF(Table1[[#This Row],[Multi-lens? 1]]="Quad", 4, ""))),"")</f>
        <v/>
      </c>
      <c r="I3688" s="9" t="str">
        <f>IFERROR(Table1[[#This Row],[Name]],"")</f>
        <v/>
      </c>
      <c r="K3688" s="3" t="str">
        <f t="shared" si="346"/>
        <v/>
      </c>
      <c r="M3688" s="4" t="e">
        <f>IF(Table1[[#This Row],[Import to Gateway Calculator?]]="Yes",IFERROR(Table1[[#This Row],[Streaming Resolution '[MP']]],""),0)</f>
        <v>#VALUE!</v>
      </c>
      <c r="N3688" s="4" t="e">
        <f>IF(Table1[[#This Row],[Import to Gateway Calculator?]]="Yes",IFERROR(Table1[[#This Row],[Recording Resolution '[MP']]],""),0)</f>
        <v>#VALUE!</v>
      </c>
      <c r="O3688" s="4" t="e">
        <f>IF(Table1[[#This Row],[Import to Gateway Calculator?]]="Yes",IFERROR(Table1[[#This Row],[Frame Rate '[FPS'] 1]],""),0)</f>
        <v>#VALUE!</v>
      </c>
      <c r="P3688" s="4" t="e">
        <f>IF(Table1[[#This Row],[Import to Gateway Calculator?]]="Yes",IFERROR(Table1[[#This Row],[Days of Storage 1]],""),0)</f>
        <v>#VALUE!</v>
      </c>
    </row>
    <row r="3689" spans="1:16" x14ac:dyDescent="0.25">
      <c r="A3689" s="5" t="e">
        <f t="shared" si="347"/>
        <v>#VALUE!</v>
      </c>
      <c r="B3689" s="6" t="str">
        <f>IFERROR(IF(Table1[[#This Row],[Multi-lens? 1]]="No", 1, IF(Table1[[#This Row],[Multi-lens? 1]]="Dual", 2, IF(Table1[[#This Row],[Multi-lens? 1]]="Quad", 4, ""))),"")</f>
        <v/>
      </c>
      <c r="C3689" s="6" t="e">
        <f t="shared" si="348"/>
        <v>#VALUE!</v>
      </c>
      <c r="D3689" s="6" t="e">
        <f t="shared" si="349"/>
        <v>#VALUE!</v>
      </c>
      <c r="E3689" s="6" t="e">
        <f t="shared" si="350"/>
        <v>#VALUE!</v>
      </c>
      <c r="F3689" s="6" t="e">
        <f t="shared" si="351"/>
        <v>#VALUE!</v>
      </c>
      <c r="H3689" s="6" t="str">
        <f>IFERROR(IF(Table1[[#This Row],[Multi-lens? 1]]="No", 1, IF(Table1[[#This Row],[Multi-lens? 1]]="Dual", 2, IF(Table1[[#This Row],[Multi-lens? 1]]="Quad", 4, ""))),"")</f>
        <v/>
      </c>
      <c r="I3689" s="9" t="str">
        <f>IFERROR(Table1[[#This Row],[Name]],"")</f>
        <v/>
      </c>
      <c r="K3689" s="3" t="str">
        <f t="shared" si="346"/>
        <v/>
      </c>
      <c r="M3689" s="4" t="e">
        <f>IF(Table1[[#This Row],[Import to Gateway Calculator?]]="Yes",IFERROR(Table1[[#This Row],[Streaming Resolution '[MP']]],""),0)</f>
        <v>#VALUE!</v>
      </c>
      <c r="N3689" s="4" t="e">
        <f>IF(Table1[[#This Row],[Import to Gateway Calculator?]]="Yes",IFERROR(Table1[[#This Row],[Recording Resolution '[MP']]],""),0)</f>
        <v>#VALUE!</v>
      </c>
      <c r="O3689" s="4" t="e">
        <f>IF(Table1[[#This Row],[Import to Gateway Calculator?]]="Yes",IFERROR(Table1[[#This Row],[Frame Rate '[FPS'] 1]],""),0)</f>
        <v>#VALUE!</v>
      </c>
      <c r="P3689" s="4" t="e">
        <f>IF(Table1[[#This Row],[Import to Gateway Calculator?]]="Yes",IFERROR(Table1[[#This Row],[Days of Storage 1]],""),0)</f>
        <v>#VALUE!</v>
      </c>
    </row>
    <row r="3690" spans="1:16" x14ac:dyDescent="0.25">
      <c r="A3690" s="5" t="e">
        <f t="shared" si="347"/>
        <v>#VALUE!</v>
      </c>
      <c r="B3690" s="6" t="str">
        <f>IFERROR(IF(Table1[[#This Row],[Multi-lens? 1]]="No", 1, IF(Table1[[#This Row],[Multi-lens? 1]]="Dual", 2, IF(Table1[[#This Row],[Multi-lens? 1]]="Quad", 4, ""))),"")</f>
        <v/>
      </c>
      <c r="C3690" s="6" t="e">
        <f t="shared" si="348"/>
        <v>#VALUE!</v>
      </c>
      <c r="D3690" s="6" t="e">
        <f t="shared" si="349"/>
        <v>#VALUE!</v>
      </c>
      <c r="E3690" s="6" t="e">
        <f t="shared" si="350"/>
        <v>#VALUE!</v>
      </c>
      <c r="F3690" s="6" t="e">
        <f t="shared" si="351"/>
        <v>#VALUE!</v>
      </c>
      <c r="H3690" s="6" t="str">
        <f>IFERROR(IF(Table1[[#This Row],[Multi-lens? 1]]="No", 1, IF(Table1[[#This Row],[Multi-lens? 1]]="Dual", 2, IF(Table1[[#This Row],[Multi-lens? 1]]="Quad", 4, ""))),"")</f>
        <v/>
      </c>
      <c r="I3690" s="9" t="str">
        <f>IFERROR(Table1[[#This Row],[Name]],"")</f>
        <v/>
      </c>
      <c r="K3690" s="3" t="str">
        <f t="shared" si="346"/>
        <v/>
      </c>
      <c r="M3690" s="4" t="e">
        <f>IF(Table1[[#This Row],[Import to Gateway Calculator?]]="Yes",IFERROR(Table1[[#This Row],[Streaming Resolution '[MP']]],""),0)</f>
        <v>#VALUE!</v>
      </c>
      <c r="N3690" s="4" t="e">
        <f>IF(Table1[[#This Row],[Import to Gateway Calculator?]]="Yes",IFERROR(Table1[[#This Row],[Recording Resolution '[MP']]],""),0)</f>
        <v>#VALUE!</v>
      </c>
      <c r="O3690" s="4" t="e">
        <f>IF(Table1[[#This Row],[Import to Gateway Calculator?]]="Yes",IFERROR(Table1[[#This Row],[Frame Rate '[FPS'] 1]],""),0)</f>
        <v>#VALUE!</v>
      </c>
      <c r="P3690" s="4" t="e">
        <f>IF(Table1[[#This Row],[Import to Gateway Calculator?]]="Yes",IFERROR(Table1[[#This Row],[Days of Storage 1]],""),0)</f>
        <v>#VALUE!</v>
      </c>
    </row>
    <row r="3691" spans="1:16" x14ac:dyDescent="0.25">
      <c r="A3691" s="5" t="e">
        <f t="shared" si="347"/>
        <v>#VALUE!</v>
      </c>
      <c r="B3691" s="6" t="str">
        <f>IFERROR(IF(Table1[[#This Row],[Multi-lens? 1]]="No", 1, IF(Table1[[#This Row],[Multi-lens? 1]]="Dual", 2, IF(Table1[[#This Row],[Multi-lens? 1]]="Quad", 4, ""))),"")</f>
        <v/>
      </c>
      <c r="C3691" s="6" t="e">
        <f t="shared" si="348"/>
        <v>#VALUE!</v>
      </c>
      <c r="D3691" s="6" t="e">
        <f t="shared" si="349"/>
        <v>#VALUE!</v>
      </c>
      <c r="E3691" s="6" t="e">
        <f t="shared" si="350"/>
        <v>#VALUE!</v>
      </c>
      <c r="F3691" s="6" t="e">
        <f t="shared" si="351"/>
        <v>#VALUE!</v>
      </c>
      <c r="H3691" s="6" t="str">
        <f>IFERROR(IF(Table1[[#This Row],[Multi-lens? 1]]="No", 1, IF(Table1[[#This Row],[Multi-lens? 1]]="Dual", 2, IF(Table1[[#This Row],[Multi-lens? 1]]="Quad", 4, ""))),"")</f>
        <v/>
      </c>
      <c r="I3691" s="9" t="str">
        <f>IFERROR(Table1[[#This Row],[Name]],"")</f>
        <v/>
      </c>
      <c r="K3691" s="3" t="str">
        <f t="shared" si="346"/>
        <v/>
      </c>
      <c r="M3691" s="4" t="e">
        <f>IF(Table1[[#This Row],[Import to Gateway Calculator?]]="Yes",IFERROR(Table1[[#This Row],[Streaming Resolution '[MP']]],""),0)</f>
        <v>#VALUE!</v>
      </c>
      <c r="N3691" s="4" t="e">
        <f>IF(Table1[[#This Row],[Import to Gateway Calculator?]]="Yes",IFERROR(Table1[[#This Row],[Recording Resolution '[MP']]],""),0)</f>
        <v>#VALUE!</v>
      </c>
      <c r="O3691" s="4" t="e">
        <f>IF(Table1[[#This Row],[Import to Gateway Calculator?]]="Yes",IFERROR(Table1[[#This Row],[Frame Rate '[FPS'] 1]],""),0)</f>
        <v>#VALUE!</v>
      </c>
      <c r="P3691" s="4" t="e">
        <f>IF(Table1[[#This Row],[Import to Gateway Calculator?]]="Yes",IFERROR(Table1[[#This Row],[Days of Storage 1]],""),0)</f>
        <v>#VALUE!</v>
      </c>
    </row>
    <row r="3692" spans="1:16" x14ac:dyDescent="0.25">
      <c r="A3692" s="5" t="e">
        <f t="shared" si="347"/>
        <v>#VALUE!</v>
      </c>
      <c r="B3692" s="6" t="str">
        <f>IFERROR(IF(Table1[[#This Row],[Multi-lens? 1]]="No", 1, IF(Table1[[#This Row],[Multi-lens? 1]]="Dual", 2, IF(Table1[[#This Row],[Multi-lens? 1]]="Quad", 4, ""))),"")</f>
        <v/>
      </c>
      <c r="C3692" s="6" t="e">
        <f t="shared" si="348"/>
        <v>#VALUE!</v>
      </c>
      <c r="D3692" s="6" t="e">
        <f t="shared" si="349"/>
        <v>#VALUE!</v>
      </c>
      <c r="E3692" s="6" t="e">
        <f t="shared" si="350"/>
        <v>#VALUE!</v>
      </c>
      <c r="F3692" s="6" t="e">
        <f t="shared" si="351"/>
        <v>#VALUE!</v>
      </c>
      <c r="H3692" s="6" t="str">
        <f>IFERROR(IF(Table1[[#This Row],[Multi-lens? 1]]="No", 1, IF(Table1[[#This Row],[Multi-lens? 1]]="Dual", 2, IF(Table1[[#This Row],[Multi-lens? 1]]="Quad", 4, ""))),"")</f>
        <v/>
      </c>
      <c r="I3692" s="9" t="str">
        <f>IFERROR(Table1[[#This Row],[Name]],"")</f>
        <v/>
      </c>
      <c r="K3692" s="3" t="str">
        <f t="shared" si="346"/>
        <v/>
      </c>
      <c r="M3692" s="4" t="e">
        <f>IF(Table1[[#This Row],[Import to Gateway Calculator?]]="Yes",IFERROR(Table1[[#This Row],[Streaming Resolution '[MP']]],""),0)</f>
        <v>#VALUE!</v>
      </c>
      <c r="N3692" s="4" t="e">
        <f>IF(Table1[[#This Row],[Import to Gateway Calculator?]]="Yes",IFERROR(Table1[[#This Row],[Recording Resolution '[MP']]],""),0)</f>
        <v>#VALUE!</v>
      </c>
      <c r="O3692" s="4" t="e">
        <f>IF(Table1[[#This Row],[Import to Gateway Calculator?]]="Yes",IFERROR(Table1[[#This Row],[Frame Rate '[FPS'] 1]],""),0)</f>
        <v>#VALUE!</v>
      </c>
      <c r="P3692" s="4" t="e">
        <f>IF(Table1[[#This Row],[Import to Gateway Calculator?]]="Yes",IFERROR(Table1[[#This Row],[Days of Storage 1]],""),0)</f>
        <v>#VALUE!</v>
      </c>
    </row>
    <row r="3693" spans="1:16" x14ac:dyDescent="0.25">
      <c r="A3693" s="5" t="e">
        <f t="shared" si="347"/>
        <v>#VALUE!</v>
      </c>
      <c r="B3693" s="6" t="str">
        <f>IFERROR(IF(Table1[[#This Row],[Multi-lens? 1]]="No", 1, IF(Table1[[#This Row],[Multi-lens? 1]]="Dual", 2, IF(Table1[[#This Row],[Multi-lens? 1]]="Quad", 4, ""))),"")</f>
        <v/>
      </c>
      <c r="C3693" s="6" t="e">
        <f t="shared" si="348"/>
        <v>#VALUE!</v>
      </c>
      <c r="D3693" s="6" t="e">
        <f t="shared" si="349"/>
        <v>#VALUE!</v>
      </c>
      <c r="E3693" s="6" t="e">
        <f t="shared" si="350"/>
        <v>#VALUE!</v>
      </c>
      <c r="F3693" s="6" t="e">
        <f t="shared" si="351"/>
        <v>#VALUE!</v>
      </c>
      <c r="H3693" s="6" t="str">
        <f>IFERROR(IF(Table1[[#This Row],[Multi-lens? 1]]="No", 1, IF(Table1[[#This Row],[Multi-lens? 1]]="Dual", 2, IF(Table1[[#This Row],[Multi-lens? 1]]="Quad", 4, ""))),"")</f>
        <v/>
      </c>
      <c r="I3693" s="9" t="str">
        <f>IFERROR(Table1[[#This Row],[Name]],"")</f>
        <v/>
      </c>
      <c r="K3693" s="3" t="str">
        <f t="shared" si="346"/>
        <v/>
      </c>
      <c r="M3693" s="4" t="e">
        <f>IF(Table1[[#This Row],[Import to Gateway Calculator?]]="Yes",IFERROR(Table1[[#This Row],[Streaming Resolution '[MP']]],""),0)</f>
        <v>#VALUE!</v>
      </c>
      <c r="N3693" s="4" t="e">
        <f>IF(Table1[[#This Row],[Import to Gateway Calculator?]]="Yes",IFERROR(Table1[[#This Row],[Recording Resolution '[MP']]],""),0)</f>
        <v>#VALUE!</v>
      </c>
      <c r="O3693" s="4" t="e">
        <f>IF(Table1[[#This Row],[Import to Gateway Calculator?]]="Yes",IFERROR(Table1[[#This Row],[Frame Rate '[FPS'] 1]],""),0)</f>
        <v>#VALUE!</v>
      </c>
      <c r="P3693" s="4" t="e">
        <f>IF(Table1[[#This Row],[Import to Gateway Calculator?]]="Yes",IFERROR(Table1[[#This Row],[Days of Storage 1]],""),0)</f>
        <v>#VALUE!</v>
      </c>
    </row>
    <row r="3694" spans="1:16" x14ac:dyDescent="0.25">
      <c r="A3694" s="5" t="e">
        <f t="shared" si="347"/>
        <v>#VALUE!</v>
      </c>
      <c r="B3694" s="6" t="str">
        <f>IFERROR(IF(Table1[[#This Row],[Multi-lens? 1]]="No", 1, IF(Table1[[#This Row],[Multi-lens? 1]]="Dual", 2, IF(Table1[[#This Row],[Multi-lens? 1]]="Quad", 4, ""))),"")</f>
        <v/>
      </c>
      <c r="C3694" s="6" t="e">
        <f t="shared" si="348"/>
        <v>#VALUE!</v>
      </c>
      <c r="D3694" s="6" t="e">
        <f t="shared" si="349"/>
        <v>#VALUE!</v>
      </c>
      <c r="E3694" s="6" t="e">
        <f t="shared" si="350"/>
        <v>#VALUE!</v>
      </c>
      <c r="F3694" s="6" t="e">
        <f t="shared" si="351"/>
        <v>#VALUE!</v>
      </c>
      <c r="H3694" s="6" t="str">
        <f>IFERROR(IF(Table1[[#This Row],[Multi-lens? 1]]="No", 1, IF(Table1[[#This Row],[Multi-lens? 1]]="Dual", 2, IF(Table1[[#This Row],[Multi-lens? 1]]="Quad", 4, ""))),"")</f>
        <v/>
      </c>
      <c r="I3694" s="9" t="str">
        <f>IFERROR(Table1[[#This Row],[Name]],"")</f>
        <v/>
      </c>
      <c r="K3694" s="3" t="str">
        <f t="shared" si="346"/>
        <v/>
      </c>
      <c r="M3694" s="4" t="e">
        <f>IF(Table1[[#This Row],[Import to Gateway Calculator?]]="Yes",IFERROR(Table1[[#This Row],[Streaming Resolution '[MP']]],""),0)</f>
        <v>#VALUE!</v>
      </c>
      <c r="N3694" s="4" t="e">
        <f>IF(Table1[[#This Row],[Import to Gateway Calculator?]]="Yes",IFERROR(Table1[[#This Row],[Recording Resolution '[MP']]],""),0)</f>
        <v>#VALUE!</v>
      </c>
      <c r="O3694" s="4" t="e">
        <f>IF(Table1[[#This Row],[Import to Gateway Calculator?]]="Yes",IFERROR(Table1[[#This Row],[Frame Rate '[FPS'] 1]],""),0)</f>
        <v>#VALUE!</v>
      </c>
      <c r="P3694" s="4" t="e">
        <f>IF(Table1[[#This Row],[Import to Gateway Calculator?]]="Yes",IFERROR(Table1[[#This Row],[Days of Storage 1]],""),0)</f>
        <v>#VALUE!</v>
      </c>
    </row>
    <row r="3695" spans="1:16" x14ac:dyDescent="0.25">
      <c r="A3695" s="5" t="e">
        <f t="shared" si="347"/>
        <v>#VALUE!</v>
      </c>
      <c r="B3695" s="6" t="str">
        <f>IFERROR(IF(Table1[[#This Row],[Multi-lens? 1]]="No", 1, IF(Table1[[#This Row],[Multi-lens? 1]]="Dual", 2, IF(Table1[[#This Row],[Multi-lens? 1]]="Quad", 4, ""))),"")</f>
        <v/>
      </c>
      <c r="C3695" s="6" t="e">
        <f t="shared" si="348"/>
        <v>#VALUE!</v>
      </c>
      <c r="D3695" s="6" t="e">
        <f t="shared" si="349"/>
        <v>#VALUE!</v>
      </c>
      <c r="E3695" s="6" t="e">
        <f t="shared" si="350"/>
        <v>#VALUE!</v>
      </c>
      <c r="F3695" s="6" t="e">
        <f t="shared" si="351"/>
        <v>#VALUE!</v>
      </c>
      <c r="H3695" s="6" t="str">
        <f>IFERROR(IF(Table1[[#This Row],[Multi-lens? 1]]="No", 1, IF(Table1[[#This Row],[Multi-lens? 1]]="Dual", 2, IF(Table1[[#This Row],[Multi-lens? 1]]="Quad", 4, ""))),"")</f>
        <v/>
      </c>
      <c r="I3695" s="9" t="str">
        <f>IFERROR(Table1[[#This Row],[Name]],"")</f>
        <v/>
      </c>
      <c r="K3695" s="3" t="str">
        <f t="shared" si="346"/>
        <v/>
      </c>
      <c r="M3695" s="4" t="e">
        <f>IF(Table1[[#This Row],[Import to Gateway Calculator?]]="Yes",IFERROR(Table1[[#This Row],[Streaming Resolution '[MP']]],""),0)</f>
        <v>#VALUE!</v>
      </c>
      <c r="N3695" s="4" t="e">
        <f>IF(Table1[[#This Row],[Import to Gateway Calculator?]]="Yes",IFERROR(Table1[[#This Row],[Recording Resolution '[MP']]],""),0)</f>
        <v>#VALUE!</v>
      </c>
      <c r="O3695" s="4" t="e">
        <f>IF(Table1[[#This Row],[Import to Gateway Calculator?]]="Yes",IFERROR(Table1[[#This Row],[Frame Rate '[FPS'] 1]],""),0)</f>
        <v>#VALUE!</v>
      </c>
      <c r="P3695" s="4" t="e">
        <f>IF(Table1[[#This Row],[Import to Gateway Calculator?]]="Yes",IFERROR(Table1[[#This Row],[Days of Storage 1]],""),0)</f>
        <v>#VALUE!</v>
      </c>
    </row>
    <row r="3696" spans="1:16" x14ac:dyDescent="0.25">
      <c r="A3696" s="5" t="e">
        <f t="shared" si="347"/>
        <v>#VALUE!</v>
      </c>
      <c r="B3696" s="6" t="str">
        <f>IFERROR(IF(Table1[[#This Row],[Multi-lens? 1]]="No", 1, IF(Table1[[#This Row],[Multi-lens? 1]]="Dual", 2, IF(Table1[[#This Row],[Multi-lens? 1]]="Quad", 4, ""))),"")</f>
        <v/>
      </c>
      <c r="C3696" s="6" t="e">
        <f t="shared" si="348"/>
        <v>#VALUE!</v>
      </c>
      <c r="D3696" s="6" t="e">
        <f t="shared" si="349"/>
        <v>#VALUE!</v>
      </c>
      <c r="E3696" s="6" t="e">
        <f t="shared" si="350"/>
        <v>#VALUE!</v>
      </c>
      <c r="F3696" s="6" t="e">
        <f t="shared" si="351"/>
        <v>#VALUE!</v>
      </c>
      <c r="H3696" s="6" t="str">
        <f>IFERROR(IF(Table1[[#This Row],[Multi-lens? 1]]="No", 1, IF(Table1[[#This Row],[Multi-lens? 1]]="Dual", 2, IF(Table1[[#This Row],[Multi-lens? 1]]="Quad", 4, ""))),"")</f>
        <v/>
      </c>
      <c r="I3696" s="9" t="str">
        <f>IFERROR(Table1[[#This Row],[Name]],"")</f>
        <v/>
      </c>
      <c r="K3696" s="3" t="str">
        <f t="shared" si="346"/>
        <v/>
      </c>
      <c r="M3696" s="4" t="e">
        <f>IF(Table1[[#This Row],[Import to Gateway Calculator?]]="Yes",IFERROR(Table1[[#This Row],[Streaming Resolution '[MP']]],""),0)</f>
        <v>#VALUE!</v>
      </c>
      <c r="N3696" s="4" t="e">
        <f>IF(Table1[[#This Row],[Import to Gateway Calculator?]]="Yes",IFERROR(Table1[[#This Row],[Recording Resolution '[MP']]],""),0)</f>
        <v>#VALUE!</v>
      </c>
      <c r="O3696" s="4" t="e">
        <f>IF(Table1[[#This Row],[Import to Gateway Calculator?]]="Yes",IFERROR(Table1[[#This Row],[Frame Rate '[FPS'] 1]],""),0)</f>
        <v>#VALUE!</v>
      </c>
      <c r="P3696" s="4" t="e">
        <f>IF(Table1[[#This Row],[Import to Gateway Calculator?]]="Yes",IFERROR(Table1[[#This Row],[Days of Storage 1]],""),0)</f>
        <v>#VALUE!</v>
      </c>
    </row>
    <row r="3697" spans="1:16" x14ac:dyDescent="0.25">
      <c r="A3697" s="5" t="e">
        <f t="shared" si="347"/>
        <v>#VALUE!</v>
      </c>
      <c r="B3697" s="6" t="str">
        <f>IFERROR(IF(Table1[[#This Row],[Multi-lens? 1]]="No", 1, IF(Table1[[#This Row],[Multi-lens? 1]]="Dual", 2, IF(Table1[[#This Row],[Multi-lens? 1]]="Quad", 4, ""))),"")</f>
        <v/>
      </c>
      <c r="C3697" s="6" t="e">
        <f t="shared" si="348"/>
        <v>#VALUE!</v>
      </c>
      <c r="D3697" s="6" t="e">
        <f t="shared" si="349"/>
        <v>#VALUE!</v>
      </c>
      <c r="E3697" s="6" t="e">
        <f t="shared" si="350"/>
        <v>#VALUE!</v>
      </c>
      <c r="F3697" s="6" t="e">
        <f t="shared" si="351"/>
        <v>#VALUE!</v>
      </c>
      <c r="H3697" s="6" t="str">
        <f>IFERROR(IF(Table1[[#This Row],[Multi-lens? 1]]="No", 1, IF(Table1[[#This Row],[Multi-lens? 1]]="Dual", 2, IF(Table1[[#This Row],[Multi-lens? 1]]="Quad", 4, ""))),"")</f>
        <v/>
      </c>
      <c r="I3697" s="9" t="str">
        <f>IFERROR(Table1[[#This Row],[Name]],"")</f>
        <v/>
      </c>
      <c r="K3697" s="3" t="str">
        <f t="shared" si="346"/>
        <v/>
      </c>
      <c r="M3697" s="4" t="e">
        <f>IF(Table1[[#This Row],[Import to Gateway Calculator?]]="Yes",IFERROR(Table1[[#This Row],[Streaming Resolution '[MP']]],""),0)</f>
        <v>#VALUE!</v>
      </c>
      <c r="N3697" s="4" t="e">
        <f>IF(Table1[[#This Row],[Import to Gateway Calculator?]]="Yes",IFERROR(Table1[[#This Row],[Recording Resolution '[MP']]],""),0)</f>
        <v>#VALUE!</v>
      </c>
      <c r="O3697" s="4" t="e">
        <f>IF(Table1[[#This Row],[Import to Gateway Calculator?]]="Yes",IFERROR(Table1[[#This Row],[Frame Rate '[FPS'] 1]],""),0)</f>
        <v>#VALUE!</v>
      </c>
      <c r="P3697" s="4" t="e">
        <f>IF(Table1[[#This Row],[Import to Gateway Calculator?]]="Yes",IFERROR(Table1[[#This Row],[Days of Storage 1]],""),0)</f>
        <v>#VALUE!</v>
      </c>
    </row>
    <row r="3698" spans="1:16" x14ac:dyDescent="0.25">
      <c r="A3698" s="5" t="e">
        <f t="shared" si="347"/>
        <v>#VALUE!</v>
      </c>
      <c r="B3698" s="6" t="str">
        <f>IFERROR(IF(Table1[[#This Row],[Multi-lens? 1]]="No", 1, IF(Table1[[#This Row],[Multi-lens? 1]]="Dual", 2, IF(Table1[[#This Row],[Multi-lens? 1]]="Quad", 4, ""))),"")</f>
        <v/>
      </c>
      <c r="C3698" s="6" t="e">
        <f t="shared" si="348"/>
        <v>#VALUE!</v>
      </c>
      <c r="D3698" s="6" t="e">
        <f t="shared" si="349"/>
        <v>#VALUE!</v>
      </c>
      <c r="E3698" s="6" t="e">
        <f t="shared" si="350"/>
        <v>#VALUE!</v>
      </c>
      <c r="F3698" s="6" t="e">
        <f t="shared" si="351"/>
        <v>#VALUE!</v>
      </c>
      <c r="H3698" s="6" t="str">
        <f>IFERROR(IF(Table1[[#This Row],[Multi-lens? 1]]="No", 1, IF(Table1[[#This Row],[Multi-lens? 1]]="Dual", 2, IF(Table1[[#This Row],[Multi-lens? 1]]="Quad", 4, ""))),"")</f>
        <v/>
      </c>
      <c r="I3698" s="9" t="str">
        <f>IFERROR(Table1[[#This Row],[Name]],"")</f>
        <v/>
      </c>
      <c r="K3698" s="3" t="str">
        <f t="shared" si="346"/>
        <v/>
      </c>
      <c r="M3698" s="4" t="e">
        <f>IF(Table1[[#This Row],[Import to Gateway Calculator?]]="Yes",IFERROR(Table1[[#This Row],[Streaming Resolution '[MP']]],""),0)</f>
        <v>#VALUE!</v>
      </c>
      <c r="N3698" s="4" t="e">
        <f>IF(Table1[[#This Row],[Import to Gateway Calculator?]]="Yes",IFERROR(Table1[[#This Row],[Recording Resolution '[MP']]],""),0)</f>
        <v>#VALUE!</v>
      </c>
      <c r="O3698" s="4" t="e">
        <f>IF(Table1[[#This Row],[Import to Gateway Calculator?]]="Yes",IFERROR(Table1[[#This Row],[Frame Rate '[FPS'] 1]],""),0)</f>
        <v>#VALUE!</v>
      </c>
      <c r="P3698" s="4" t="e">
        <f>IF(Table1[[#This Row],[Import to Gateway Calculator?]]="Yes",IFERROR(Table1[[#This Row],[Days of Storage 1]],""),0)</f>
        <v>#VALUE!</v>
      </c>
    </row>
    <row r="3699" spans="1:16" x14ac:dyDescent="0.25">
      <c r="A3699" s="5" t="e">
        <f t="shared" si="347"/>
        <v>#VALUE!</v>
      </c>
      <c r="B3699" s="6" t="str">
        <f>IFERROR(IF(Table1[[#This Row],[Multi-lens? 1]]="No", 1, IF(Table1[[#This Row],[Multi-lens? 1]]="Dual", 2, IF(Table1[[#This Row],[Multi-lens? 1]]="Quad", 4, ""))),"")</f>
        <v/>
      </c>
      <c r="C3699" s="6" t="e">
        <f t="shared" si="348"/>
        <v>#VALUE!</v>
      </c>
      <c r="D3699" s="6" t="e">
        <f t="shared" si="349"/>
        <v>#VALUE!</v>
      </c>
      <c r="E3699" s="6" t="e">
        <f t="shared" si="350"/>
        <v>#VALUE!</v>
      </c>
      <c r="F3699" s="6" t="e">
        <f t="shared" si="351"/>
        <v>#VALUE!</v>
      </c>
      <c r="H3699" s="6" t="str">
        <f>IFERROR(IF(Table1[[#This Row],[Multi-lens? 1]]="No", 1, IF(Table1[[#This Row],[Multi-lens? 1]]="Dual", 2, IF(Table1[[#This Row],[Multi-lens? 1]]="Quad", 4, ""))),"")</f>
        <v/>
      </c>
      <c r="I3699" s="9" t="str">
        <f>IFERROR(Table1[[#This Row],[Name]],"")</f>
        <v/>
      </c>
      <c r="K3699" s="3" t="str">
        <f t="shared" si="346"/>
        <v/>
      </c>
      <c r="M3699" s="4" t="e">
        <f>IF(Table1[[#This Row],[Import to Gateway Calculator?]]="Yes",IFERROR(Table1[[#This Row],[Streaming Resolution '[MP']]],""),0)</f>
        <v>#VALUE!</v>
      </c>
      <c r="N3699" s="4" t="e">
        <f>IF(Table1[[#This Row],[Import to Gateway Calculator?]]="Yes",IFERROR(Table1[[#This Row],[Recording Resolution '[MP']]],""),0)</f>
        <v>#VALUE!</v>
      </c>
      <c r="O3699" s="4" t="e">
        <f>IF(Table1[[#This Row],[Import to Gateway Calculator?]]="Yes",IFERROR(Table1[[#This Row],[Frame Rate '[FPS'] 1]],""),0)</f>
        <v>#VALUE!</v>
      </c>
      <c r="P3699" s="4" t="e">
        <f>IF(Table1[[#This Row],[Import to Gateway Calculator?]]="Yes",IFERROR(Table1[[#This Row],[Days of Storage 1]],""),0)</f>
        <v>#VALUE!</v>
      </c>
    </row>
    <row r="3700" spans="1:16" x14ac:dyDescent="0.25">
      <c r="A3700" s="5" t="e">
        <f t="shared" si="347"/>
        <v>#VALUE!</v>
      </c>
      <c r="B3700" s="6" t="str">
        <f>IFERROR(IF(Table1[[#This Row],[Multi-lens? 1]]="No", 1, IF(Table1[[#This Row],[Multi-lens? 1]]="Dual", 2, IF(Table1[[#This Row],[Multi-lens? 1]]="Quad", 4, ""))),"")</f>
        <v/>
      </c>
      <c r="C3700" s="6" t="e">
        <f t="shared" si="348"/>
        <v>#VALUE!</v>
      </c>
      <c r="D3700" s="6" t="e">
        <f t="shared" si="349"/>
        <v>#VALUE!</v>
      </c>
      <c r="E3700" s="6" t="e">
        <f t="shared" si="350"/>
        <v>#VALUE!</v>
      </c>
      <c r="F3700" s="6" t="e">
        <f t="shared" si="351"/>
        <v>#VALUE!</v>
      </c>
      <c r="H3700" s="6" t="str">
        <f>IFERROR(IF(Table1[[#This Row],[Multi-lens? 1]]="No", 1, IF(Table1[[#This Row],[Multi-lens? 1]]="Dual", 2, IF(Table1[[#This Row],[Multi-lens? 1]]="Quad", 4, ""))),"")</f>
        <v/>
      </c>
      <c r="I3700" s="9" t="str">
        <f>IFERROR(Table1[[#This Row],[Name]],"")</f>
        <v/>
      </c>
      <c r="K3700" s="3" t="str">
        <f t="shared" si="346"/>
        <v/>
      </c>
      <c r="M3700" s="4" t="e">
        <f>IF(Table1[[#This Row],[Import to Gateway Calculator?]]="Yes",IFERROR(Table1[[#This Row],[Streaming Resolution '[MP']]],""),0)</f>
        <v>#VALUE!</v>
      </c>
      <c r="N3700" s="4" t="e">
        <f>IF(Table1[[#This Row],[Import to Gateway Calculator?]]="Yes",IFERROR(Table1[[#This Row],[Recording Resolution '[MP']]],""),0)</f>
        <v>#VALUE!</v>
      </c>
      <c r="O3700" s="4" t="e">
        <f>IF(Table1[[#This Row],[Import to Gateway Calculator?]]="Yes",IFERROR(Table1[[#This Row],[Frame Rate '[FPS'] 1]],""),0)</f>
        <v>#VALUE!</v>
      </c>
      <c r="P3700" s="4" t="e">
        <f>IF(Table1[[#This Row],[Import to Gateway Calculator?]]="Yes",IFERROR(Table1[[#This Row],[Days of Storage 1]],""),0)</f>
        <v>#VALUE!</v>
      </c>
    </row>
    <row r="3701" spans="1:16" x14ac:dyDescent="0.25">
      <c r="A3701" s="5" t="e">
        <f t="shared" si="347"/>
        <v>#VALUE!</v>
      </c>
      <c r="B3701" s="6" t="str">
        <f>IFERROR(IF(Table1[[#This Row],[Multi-lens? 1]]="No", 1, IF(Table1[[#This Row],[Multi-lens? 1]]="Dual", 2, IF(Table1[[#This Row],[Multi-lens? 1]]="Quad", 4, ""))),"")</f>
        <v/>
      </c>
      <c r="C3701" s="6" t="e">
        <f t="shared" si="348"/>
        <v>#VALUE!</v>
      </c>
      <c r="D3701" s="6" t="e">
        <f t="shared" si="349"/>
        <v>#VALUE!</v>
      </c>
      <c r="E3701" s="6" t="e">
        <f t="shared" si="350"/>
        <v>#VALUE!</v>
      </c>
      <c r="F3701" s="6" t="e">
        <f t="shared" si="351"/>
        <v>#VALUE!</v>
      </c>
      <c r="H3701" s="6" t="str">
        <f>IFERROR(IF(Table1[[#This Row],[Multi-lens? 1]]="No", 1, IF(Table1[[#This Row],[Multi-lens? 1]]="Dual", 2, IF(Table1[[#This Row],[Multi-lens? 1]]="Quad", 4, ""))),"")</f>
        <v/>
      </c>
      <c r="I3701" s="9" t="str">
        <f>IFERROR(Table1[[#This Row],[Name]],"")</f>
        <v/>
      </c>
      <c r="K3701" s="3" t="str">
        <f t="shared" si="346"/>
        <v/>
      </c>
      <c r="M3701" s="4" t="e">
        <f>IF(Table1[[#This Row],[Import to Gateway Calculator?]]="Yes",IFERROR(Table1[[#This Row],[Streaming Resolution '[MP']]],""),0)</f>
        <v>#VALUE!</v>
      </c>
      <c r="N3701" s="4" t="e">
        <f>IF(Table1[[#This Row],[Import to Gateway Calculator?]]="Yes",IFERROR(Table1[[#This Row],[Recording Resolution '[MP']]],""),0)</f>
        <v>#VALUE!</v>
      </c>
      <c r="O3701" s="4" t="e">
        <f>IF(Table1[[#This Row],[Import to Gateway Calculator?]]="Yes",IFERROR(Table1[[#This Row],[Frame Rate '[FPS'] 1]],""),0)</f>
        <v>#VALUE!</v>
      </c>
      <c r="P3701" s="4" t="e">
        <f>IF(Table1[[#This Row],[Import to Gateway Calculator?]]="Yes",IFERROR(Table1[[#This Row],[Days of Storage 1]],""),0)</f>
        <v>#VALUE!</v>
      </c>
    </row>
    <row r="3702" spans="1:16" x14ac:dyDescent="0.25">
      <c r="A3702" s="5" t="e">
        <f t="shared" si="347"/>
        <v>#VALUE!</v>
      </c>
      <c r="B3702" s="6" t="str">
        <f>IFERROR(IF(Table1[[#This Row],[Multi-lens? 1]]="No", 1, IF(Table1[[#This Row],[Multi-lens? 1]]="Dual", 2, IF(Table1[[#This Row],[Multi-lens? 1]]="Quad", 4, ""))),"")</f>
        <v/>
      </c>
      <c r="C3702" s="6" t="e">
        <f t="shared" si="348"/>
        <v>#VALUE!</v>
      </c>
      <c r="D3702" s="6" t="e">
        <f t="shared" si="349"/>
        <v>#VALUE!</v>
      </c>
      <c r="E3702" s="6" t="e">
        <f t="shared" si="350"/>
        <v>#VALUE!</v>
      </c>
      <c r="F3702" s="6" t="e">
        <f t="shared" si="351"/>
        <v>#VALUE!</v>
      </c>
      <c r="H3702" s="6" t="str">
        <f>IFERROR(IF(Table1[[#This Row],[Multi-lens? 1]]="No", 1, IF(Table1[[#This Row],[Multi-lens? 1]]="Dual", 2, IF(Table1[[#This Row],[Multi-lens? 1]]="Quad", 4, ""))),"")</f>
        <v/>
      </c>
      <c r="I3702" s="9" t="str">
        <f>IFERROR(Table1[[#This Row],[Name]],"")</f>
        <v/>
      </c>
      <c r="K3702" s="3" t="str">
        <f t="shared" si="346"/>
        <v/>
      </c>
      <c r="M3702" s="4" t="e">
        <f>IF(Table1[[#This Row],[Import to Gateway Calculator?]]="Yes",IFERROR(Table1[[#This Row],[Streaming Resolution '[MP']]],""),0)</f>
        <v>#VALUE!</v>
      </c>
      <c r="N3702" s="4" t="e">
        <f>IF(Table1[[#This Row],[Import to Gateway Calculator?]]="Yes",IFERROR(Table1[[#This Row],[Recording Resolution '[MP']]],""),0)</f>
        <v>#VALUE!</v>
      </c>
      <c r="O3702" s="4" t="e">
        <f>IF(Table1[[#This Row],[Import to Gateway Calculator?]]="Yes",IFERROR(Table1[[#This Row],[Frame Rate '[FPS'] 1]],""),0)</f>
        <v>#VALUE!</v>
      </c>
      <c r="P3702" s="4" t="e">
        <f>IF(Table1[[#This Row],[Import to Gateway Calculator?]]="Yes",IFERROR(Table1[[#This Row],[Days of Storage 1]],""),0)</f>
        <v>#VALUE!</v>
      </c>
    </row>
    <row r="3703" spans="1:16" x14ac:dyDescent="0.25">
      <c r="A3703" s="5" t="e">
        <f t="shared" si="347"/>
        <v>#VALUE!</v>
      </c>
      <c r="B3703" s="6" t="str">
        <f>IFERROR(IF(Table1[[#This Row],[Multi-lens? 1]]="No", 1, IF(Table1[[#This Row],[Multi-lens? 1]]="Dual", 2, IF(Table1[[#This Row],[Multi-lens? 1]]="Quad", 4, ""))),"")</f>
        <v/>
      </c>
      <c r="C3703" s="6" t="e">
        <f t="shared" si="348"/>
        <v>#VALUE!</v>
      </c>
      <c r="D3703" s="6" t="e">
        <f t="shared" si="349"/>
        <v>#VALUE!</v>
      </c>
      <c r="E3703" s="6" t="e">
        <f t="shared" si="350"/>
        <v>#VALUE!</v>
      </c>
      <c r="F3703" s="6" t="e">
        <f t="shared" si="351"/>
        <v>#VALUE!</v>
      </c>
      <c r="H3703" s="6" t="str">
        <f>IFERROR(IF(Table1[[#This Row],[Multi-lens? 1]]="No", 1, IF(Table1[[#This Row],[Multi-lens? 1]]="Dual", 2, IF(Table1[[#This Row],[Multi-lens? 1]]="Quad", 4, ""))),"")</f>
        <v/>
      </c>
      <c r="I3703" s="9" t="str">
        <f>IFERROR(Table1[[#This Row],[Name]],"")</f>
        <v/>
      </c>
      <c r="K3703" s="3" t="str">
        <f t="shared" si="346"/>
        <v/>
      </c>
      <c r="M3703" s="4" t="e">
        <f>IF(Table1[[#This Row],[Import to Gateway Calculator?]]="Yes",IFERROR(Table1[[#This Row],[Streaming Resolution '[MP']]],""),0)</f>
        <v>#VALUE!</v>
      </c>
      <c r="N3703" s="4" t="e">
        <f>IF(Table1[[#This Row],[Import to Gateway Calculator?]]="Yes",IFERROR(Table1[[#This Row],[Recording Resolution '[MP']]],""),0)</f>
        <v>#VALUE!</v>
      </c>
      <c r="O3703" s="4" t="e">
        <f>IF(Table1[[#This Row],[Import to Gateway Calculator?]]="Yes",IFERROR(Table1[[#This Row],[Frame Rate '[FPS'] 1]],""),0)</f>
        <v>#VALUE!</v>
      </c>
      <c r="P3703" s="4" t="e">
        <f>IF(Table1[[#This Row],[Import to Gateway Calculator?]]="Yes",IFERROR(Table1[[#This Row],[Days of Storage 1]],""),0)</f>
        <v>#VALUE!</v>
      </c>
    </row>
    <row r="3704" spans="1:16" x14ac:dyDescent="0.25">
      <c r="A3704" s="5" t="e">
        <f t="shared" si="347"/>
        <v>#VALUE!</v>
      </c>
      <c r="B3704" s="6" t="str">
        <f>IFERROR(IF(Table1[[#This Row],[Multi-lens? 1]]="No", 1, IF(Table1[[#This Row],[Multi-lens? 1]]="Dual", 2, IF(Table1[[#This Row],[Multi-lens? 1]]="Quad", 4, ""))),"")</f>
        <v/>
      </c>
      <c r="C3704" s="6" t="e">
        <f t="shared" si="348"/>
        <v>#VALUE!</v>
      </c>
      <c r="D3704" s="6" t="e">
        <f t="shared" si="349"/>
        <v>#VALUE!</v>
      </c>
      <c r="E3704" s="6" t="e">
        <f t="shared" si="350"/>
        <v>#VALUE!</v>
      </c>
      <c r="F3704" s="6" t="e">
        <f t="shared" si="351"/>
        <v>#VALUE!</v>
      </c>
      <c r="H3704" s="6" t="str">
        <f>IFERROR(IF(Table1[[#This Row],[Multi-lens? 1]]="No", 1, IF(Table1[[#This Row],[Multi-lens? 1]]="Dual", 2, IF(Table1[[#This Row],[Multi-lens? 1]]="Quad", 4, ""))),"")</f>
        <v/>
      </c>
      <c r="I3704" s="9" t="str">
        <f>IFERROR(Table1[[#This Row],[Name]],"")</f>
        <v/>
      </c>
      <c r="K3704" s="3" t="str">
        <f t="shared" si="346"/>
        <v/>
      </c>
      <c r="M3704" s="4" t="e">
        <f>IF(Table1[[#This Row],[Import to Gateway Calculator?]]="Yes",IFERROR(Table1[[#This Row],[Streaming Resolution '[MP']]],""),0)</f>
        <v>#VALUE!</v>
      </c>
      <c r="N3704" s="4" t="e">
        <f>IF(Table1[[#This Row],[Import to Gateway Calculator?]]="Yes",IFERROR(Table1[[#This Row],[Recording Resolution '[MP']]],""),0)</f>
        <v>#VALUE!</v>
      </c>
      <c r="O3704" s="4" t="e">
        <f>IF(Table1[[#This Row],[Import to Gateway Calculator?]]="Yes",IFERROR(Table1[[#This Row],[Frame Rate '[FPS'] 1]],""),0)</f>
        <v>#VALUE!</v>
      </c>
      <c r="P3704" s="4" t="e">
        <f>IF(Table1[[#This Row],[Import to Gateway Calculator?]]="Yes",IFERROR(Table1[[#This Row],[Days of Storage 1]],""),0)</f>
        <v>#VALUE!</v>
      </c>
    </row>
    <row r="3705" spans="1:16" x14ac:dyDescent="0.25">
      <c r="A3705" s="5" t="e">
        <f t="shared" si="347"/>
        <v>#VALUE!</v>
      </c>
      <c r="B3705" s="6" t="str">
        <f>IFERROR(IF(Table1[[#This Row],[Multi-lens? 1]]="No", 1, IF(Table1[[#This Row],[Multi-lens? 1]]="Dual", 2, IF(Table1[[#This Row],[Multi-lens? 1]]="Quad", 4, ""))),"")</f>
        <v/>
      </c>
      <c r="C3705" s="6" t="e">
        <f t="shared" si="348"/>
        <v>#VALUE!</v>
      </c>
      <c r="D3705" s="6" t="e">
        <f t="shared" si="349"/>
        <v>#VALUE!</v>
      </c>
      <c r="E3705" s="6" t="e">
        <f t="shared" si="350"/>
        <v>#VALUE!</v>
      </c>
      <c r="F3705" s="6" t="e">
        <f t="shared" si="351"/>
        <v>#VALUE!</v>
      </c>
      <c r="H3705" s="6" t="str">
        <f>IFERROR(IF(Table1[[#This Row],[Multi-lens? 1]]="No", 1, IF(Table1[[#This Row],[Multi-lens? 1]]="Dual", 2, IF(Table1[[#This Row],[Multi-lens? 1]]="Quad", 4, ""))),"")</f>
        <v/>
      </c>
      <c r="I3705" s="9" t="str">
        <f>IFERROR(Table1[[#This Row],[Name]],"")</f>
        <v/>
      </c>
      <c r="K3705" s="3" t="str">
        <f t="shared" si="346"/>
        <v/>
      </c>
      <c r="M3705" s="4" t="e">
        <f>IF(Table1[[#This Row],[Import to Gateway Calculator?]]="Yes",IFERROR(Table1[[#This Row],[Streaming Resolution '[MP']]],""),0)</f>
        <v>#VALUE!</v>
      </c>
      <c r="N3705" s="4" t="e">
        <f>IF(Table1[[#This Row],[Import to Gateway Calculator?]]="Yes",IFERROR(Table1[[#This Row],[Recording Resolution '[MP']]],""),0)</f>
        <v>#VALUE!</v>
      </c>
      <c r="O3705" s="4" t="e">
        <f>IF(Table1[[#This Row],[Import to Gateway Calculator?]]="Yes",IFERROR(Table1[[#This Row],[Frame Rate '[FPS'] 1]],""),0)</f>
        <v>#VALUE!</v>
      </c>
      <c r="P3705" s="4" t="e">
        <f>IF(Table1[[#This Row],[Import to Gateway Calculator?]]="Yes",IFERROR(Table1[[#This Row],[Days of Storage 1]],""),0)</f>
        <v>#VALUE!</v>
      </c>
    </row>
    <row r="3706" spans="1:16" x14ac:dyDescent="0.25">
      <c r="A3706" s="5" t="e">
        <f t="shared" si="347"/>
        <v>#VALUE!</v>
      </c>
      <c r="B3706" s="6" t="str">
        <f>IFERROR(IF(Table1[[#This Row],[Multi-lens? 1]]="No", 1, IF(Table1[[#This Row],[Multi-lens? 1]]="Dual", 2, IF(Table1[[#This Row],[Multi-lens? 1]]="Quad", 4, ""))),"")</f>
        <v/>
      </c>
      <c r="C3706" s="6" t="e">
        <f t="shared" si="348"/>
        <v>#VALUE!</v>
      </c>
      <c r="D3706" s="6" t="e">
        <f t="shared" si="349"/>
        <v>#VALUE!</v>
      </c>
      <c r="E3706" s="6" t="e">
        <f t="shared" si="350"/>
        <v>#VALUE!</v>
      </c>
      <c r="F3706" s="6" t="e">
        <f t="shared" si="351"/>
        <v>#VALUE!</v>
      </c>
      <c r="H3706" s="6" t="str">
        <f>IFERROR(IF(Table1[[#This Row],[Multi-lens? 1]]="No", 1, IF(Table1[[#This Row],[Multi-lens? 1]]="Dual", 2, IF(Table1[[#This Row],[Multi-lens? 1]]="Quad", 4, ""))),"")</f>
        <v/>
      </c>
      <c r="I3706" s="9" t="str">
        <f>IFERROR(Table1[[#This Row],[Name]],"")</f>
        <v/>
      </c>
      <c r="K3706" s="3" t="str">
        <f t="shared" si="346"/>
        <v/>
      </c>
      <c r="M3706" s="4" t="e">
        <f>IF(Table1[[#This Row],[Import to Gateway Calculator?]]="Yes",IFERROR(Table1[[#This Row],[Streaming Resolution '[MP']]],""),0)</f>
        <v>#VALUE!</v>
      </c>
      <c r="N3706" s="4" t="e">
        <f>IF(Table1[[#This Row],[Import to Gateway Calculator?]]="Yes",IFERROR(Table1[[#This Row],[Recording Resolution '[MP']]],""),0)</f>
        <v>#VALUE!</v>
      </c>
      <c r="O3706" s="4" t="e">
        <f>IF(Table1[[#This Row],[Import to Gateway Calculator?]]="Yes",IFERROR(Table1[[#This Row],[Frame Rate '[FPS'] 1]],""),0)</f>
        <v>#VALUE!</v>
      </c>
      <c r="P3706" s="4" t="e">
        <f>IF(Table1[[#This Row],[Import to Gateway Calculator?]]="Yes",IFERROR(Table1[[#This Row],[Days of Storage 1]],""),0)</f>
        <v>#VALUE!</v>
      </c>
    </row>
    <row r="3707" spans="1:16" x14ac:dyDescent="0.25">
      <c r="A3707" s="5" t="e">
        <f t="shared" si="347"/>
        <v>#VALUE!</v>
      </c>
      <c r="B3707" s="6" t="str">
        <f>IFERROR(IF(Table1[[#This Row],[Multi-lens? 1]]="No", 1, IF(Table1[[#This Row],[Multi-lens? 1]]="Dual", 2, IF(Table1[[#This Row],[Multi-lens? 1]]="Quad", 4, ""))),"")</f>
        <v/>
      </c>
      <c r="C3707" s="6" t="e">
        <f t="shared" si="348"/>
        <v>#VALUE!</v>
      </c>
      <c r="D3707" s="6" t="e">
        <f t="shared" si="349"/>
        <v>#VALUE!</v>
      </c>
      <c r="E3707" s="6" t="e">
        <f t="shared" si="350"/>
        <v>#VALUE!</v>
      </c>
      <c r="F3707" s="6" t="e">
        <f t="shared" si="351"/>
        <v>#VALUE!</v>
      </c>
      <c r="H3707" s="6" t="str">
        <f>IFERROR(IF(Table1[[#This Row],[Multi-lens? 1]]="No", 1, IF(Table1[[#This Row],[Multi-lens? 1]]="Dual", 2, IF(Table1[[#This Row],[Multi-lens? 1]]="Quad", 4, ""))),"")</f>
        <v/>
      </c>
      <c r="I3707" s="9" t="str">
        <f>IFERROR(Table1[[#This Row],[Name]],"")</f>
        <v/>
      </c>
      <c r="K3707" s="3" t="str">
        <f t="shared" si="346"/>
        <v/>
      </c>
      <c r="M3707" s="4" t="e">
        <f>IF(Table1[[#This Row],[Import to Gateway Calculator?]]="Yes",IFERROR(Table1[[#This Row],[Streaming Resolution '[MP']]],""),0)</f>
        <v>#VALUE!</v>
      </c>
      <c r="N3707" s="4" t="e">
        <f>IF(Table1[[#This Row],[Import to Gateway Calculator?]]="Yes",IFERROR(Table1[[#This Row],[Recording Resolution '[MP']]],""),0)</f>
        <v>#VALUE!</v>
      </c>
      <c r="O3707" s="4" t="e">
        <f>IF(Table1[[#This Row],[Import to Gateway Calculator?]]="Yes",IFERROR(Table1[[#This Row],[Frame Rate '[FPS'] 1]],""),0)</f>
        <v>#VALUE!</v>
      </c>
      <c r="P3707" s="4" t="e">
        <f>IF(Table1[[#This Row],[Import to Gateway Calculator?]]="Yes",IFERROR(Table1[[#This Row],[Days of Storage 1]],""),0)</f>
        <v>#VALUE!</v>
      </c>
    </row>
    <row r="3708" spans="1:16" x14ac:dyDescent="0.25">
      <c r="A3708" s="5" t="e">
        <f t="shared" si="347"/>
        <v>#VALUE!</v>
      </c>
      <c r="B3708" s="6" t="str">
        <f>IFERROR(IF(Table1[[#This Row],[Multi-lens? 1]]="No", 1, IF(Table1[[#This Row],[Multi-lens? 1]]="Dual", 2, IF(Table1[[#This Row],[Multi-lens? 1]]="Quad", 4, ""))),"")</f>
        <v/>
      </c>
      <c r="C3708" s="6" t="e">
        <f t="shared" si="348"/>
        <v>#VALUE!</v>
      </c>
      <c r="D3708" s="6" t="e">
        <f t="shared" si="349"/>
        <v>#VALUE!</v>
      </c>
      <c r="E3708" s="6" t="e">
        <f t="shared" si="350"/>
        <v>#VALUE!</v>
      </c>
      <c r="F3708" s="6" t="e">
        <f t="shared" si="351"/>
        <v>#VALUE!</v>
      </c>
      <c r="H3708" s="6" t="str">
        <f>IFERROR(IF(Table1[[#This Row],[Multi-lens? 1]]="No", 1, IF(Table1[[#This Row],[Multi-lens? 1]]="Dual", 2, IF(Table1[[#This Row],[Multi-lens? 1]]="Quad", 4, ""))),"")</f>
        <v/>
      </c>
      <c r="I3708" s="9" t="str">
        <f>IFERROR(Table1[[#This Row],[Name]],"")</f>
        <v/>
      </c>
      <c r="K3708" s="3" t="str">
        <f t="shared" si="346"/>
        <v/>
      </c>
      <c r="M3708" s="4" t="e">
        <f>IF(Table1[[#This Row],[Import to Gateway Calculator?]]="Yes",IFERROR(Table1[[#This Row],[Streaming Resolution '[MP']]],""),0)</f>
        <v>#VALUE!</v>
      </c>
      <c r="N3708" s="4" t="e">
        <f>IF(Table1[[#This Row],[Import to Gateway Calculator?]]="Yes",IFERROR(Table1[[#This Row],[Recording Resolution '[MP']]],""),0)</f>
        <v>#VALUE!</v>
      </c>
      <c r="O3708" s="4" t="e">
        <f>IF(Table1[[#This Row],[Import to Gateway Calculator?]]="Yes",IFERROR(Table1[[#This Row],[Frame Rate '[FPS'] 1]],""),0)</f>
        <v>#VALUE!</v>
      </c>
      <c r="P3708" s="4" t="e">
        <f>IF(Table1[[#This Row],[Import to Gateway Calculator?]]="Yes",IFERROR(Table1[[#This Row],[Days of Storage 1]],""),0)</f>
        <v>#VALUE!</v>
      </c>
    </row>
    <row r="3709" spans="1:16" x14ac:dyDescent="0.25">
      <c r="A3709" s="5" t="e">
        <f t="shared" si="347"/>
        <v>#VALUE!</v>
      </c>
      <c r="B3709" s="6" t="str">
        <f>IFERROR(IF(Table1[[#This Row],[Multi-lens? 1]]="No", 1, IF(Table1[[#This Row],[Multi-lens? 1]]="Dual", 2, IF(Table1[[#This Row],[Multi-lens? 1]]="Quad", 4, ""))),"")</f>
        <v/>
      </c>
      <c r="C3709" s="6" t="e">
        <f t="shared" si="348"/>
        <v>#VALUE!</v>
      </c>
      <c r="D3709" s="6" t="e">
        <f t="shared" si="349"/>
        <v>#VALUE!</v>
      </c>
      <c r="E3709" s="6" t="e">
        <f t="shared" si="350"/>
        <v>#VALUE!</v>
      </c>
      <c r="F3709" s="6" t="e">
        <f t="shared" si="351"/>
        <v>#VALUE!</v>
      </c>
      <c r="H3709" s="6" t="str">
        <f>IFERROR(IF(Table1[[#This Row],[Multi-lens? 1]]="No", 1, IF(Table1[[#This Row],[Multi-lens? 1]]="Dual", 2, IF(Table1[[#This Row],[Multi-lens? 1]]="Quad", 4, ""))),"")</f>
        <v/>
      </c>
      <c r="I3709" s="9" t="str">
        <f>IFERROR(Table1[[#This Row],[Name]],"")</f>
        <v/>
      </c>
      <c r="K3709" s="3" t="str">
        <f t="shared" si="346"/>
        <v/>
      </c>
      <c r="M3709" s="4" t="e">
        <f>IF(Table1[[#This Row],[Import to Gateway Calculator?]]="Yes",IFERROR(Table1[[#This Row],[Streaming Resolution '[MP']]],""),0)</f>
        <v>#VALUE!</v>
      </c>
      <c r="N3709" s="4" t="e">
        <f>IF(Table1[[#This Row],[Import to Gateway Calculator?]]="Yes",IFERROR(Table1[[#This Row],[Recording Resolution '[MP']]],""),0)</f>
        <v>#VALUE!</v>
      </c>
      <c r="O3709" s="4" t="e">
        <f>IF(Table1[[#This Row],[Import to Gateway Calculator?]]="Yes",IFERROR(Table1[[#This Row],[Frame Rate '[FPS'] 1]],""),0)</f>
        <v>#VALUE!</v>
      </c>
      <c r="P3709" s="4" t="e">
        <f>IF(Table1[[#This Row],[Import to Gateway Calculator?]]="Yes",IFERROR(Table1[[#This Row],[Days of Storage 1]],""),0)</f>
        <v>#VALUE!</v>
      </c>
    </row>
    <row r="3710" spans="1:16" x14ac:dyDescent="0.25">
      <c r="A3710" s="5" t="e">
        <f t="shared" si="347"/>
        <v>#VALUE!</v>
      </c>
      <c r="B3710" s="6" t="str">
        <f>IFERROR(IF(Table1[[#This Row],[Multi-lens? 1]]="No", 1, IF(Table1[[#This Row],[Multi-lens? 1]]="Dual", 2, IF(Table1[[#This Row],[Multi-lens? 1]]="Quad", 4, ""))),"")</f>
        <v/>
      </c>
      <c r="C3710" s="6" t="e">
        <f t="shared" si="348"/>
        <v>#VALUE!</v>
      </c>
      <c r="D3710" s="6" t="e">
        <f t="shared" si="349"/>
        <v>#VALUE!</v>
      </c>
      <c r="E3710" s="6" t="e">
        <f t="shared" si="350"/>
        <v>#VALUE!</v>
      </c>
      <c r="F3710" s="6" t="e">
        <f t="shared" si="351"/>
        <v>#VALUE!</v>
      </c>
      <c r="H3710" s="6" t="str">
        <f>IFERROR(IF(Table1[[#This Row],[Multi-lens? 1]]="No", 1, IF(Table1[[#This Row],[Multi-lens? 1]]="Dual", 2, IF(Table1[[#This Row],[Multi-lens? 1]]="Quad", 4, ""))),"")</f>
        <v/>
      </c>
      <c r="I3710" s="9" t="str">
        <f>IFERROR(Table1[[#This Row],[Name]],"")</f>
        <v/>
      </c>
      <c r="K3710" s="3" t="str">
        <f t="shared" si="346"/>
        <v/>
      </c>
      <c r="M3710" s="4" t="e">
        <f>IF(Table1[[#This Row],[Import to Gateway Calculator?]]="Yes",IFERROR(Table1[[#This Row],[Streaming Resolution '[MP']]],""),0)</f>
        <v>#VALUE!</v>
      </c>
      <c r="N3710" s="4" t="e">
        <f>IF(Table1[[#This Row],[Import to Gateway Calculator?]]="Yes",IFERROR(Table1[[#This Row],[Recording Resolution '[MP']]],""),0)</f>
        <v>#VALUE!</v>
      </c>
      <c r="O3710" s="4" t="e">
        <f>IF(Table1[[#This Row],[Import to Gateway Calculator?]]="Yes",IFERROR(Table1[[#This Row],[Frame Rate '[FPS'] 1]],""),0)</f>
        <v>#VALUE!</v>
      </c>
      <c r="P3710" s="4" t="e">
        <f>IF(Table1[[#This Row],[Import to Gateway Calculator?]]="Yes",IFERROR(Table1[[#This Row],[Days of Storage 1]],""),0)</f>
        <v>#VALUE!</v>
      </c>
    </row>
    <row r="3711" spans="1:16" x14ac:dyDescent="0.25">
      <c r="A3711" s="5" t="e">
        <f t="shared" si="347"/>
        <v>#VALUE!</v>
      </c>
      <c r="B3711" s="6" t="str">
        <f>IFERROR(IF(Table1[[#This Row],[Multi-lens? 1]]="No", 1, IF(Table1[[#This Row],[Multi-lens? 1]]="Dual", 2, IF(Table1[[#This Row],[Multi-lens? 1]]="Quad", 4, ""))),"")</f>
        <v/>
      </c>
      <c r="C3711" s="6" t="e">
        <f t="shared" si="348"/>
        <v>#VALUE!</v>
      </c>
      <c r="D3711" s="6" t="e">
        <f t="shared" si="349"/>
        <v>#VALUE!</v>
      </c>
      <c r="E3711" s="6" t="e">
        <f t="shared" si="350"/>
        <v>#VALUE!</v>
      </c>
      <c r="F3711" s="6" t="e">
        <f t="shared" si="351"/>
        <v>#VALUE!</v>
      </c>
      <c r="H3711" s="6" t="str">
        <f>IFERROR(IF(Table1[[#This Row],[Multi-lens? 1]]="No", 1, IF(Table1[[#This Row],[Multi-lens? 1]]="Dual", 2, IF(Table1[[#This Row],[Multi-lens? 1]]="Quad", 4, ""))),"")</f>
        <v/>
      </c>
      <c r="I3711" s="9" t="str">
        <f>IFERROR(Table1[[#This Row],[Name]],"")</f>
        <v/>
      </c>
      <c r="K3711" s="3" t="str">
        <f t="shared" si="346"/>
        <v/>
      </c>
      <c r="M3711" s="4" t="e">
        <f>IF(Table1[[#This Row],[Import to Gateway Calculator?]]="Yes",IFERROR(Table1[[#This Row],[Streaming Resolution '[MP']]],""),0)</f>
        <v>#VALUE!</v>
      </c>
      <c r="N3711" s="4" t="e">
        <f>IF(Table1[[#This Row],[Import to Gateway Calculator?]]="Yes",IFERROR(Table1[[#This Row],[Recording Resolution '[MP']]],""),0)</f>
        <v>#VALUE!</v>
      </c>
      <c r="O3711" s="4" t="e">
        <f>IF(Table1[[#This Row],[Import to Gateway Calculator?]]="Yes",IFERROR(Table1[[#This Row],[Frame Rate '[FPS'] 1]],""),0)</f>
        <v>#VALUE!</v>
      </c>
      <c r="P3711" s="4" t="e">
        <f>IF(Table1[[#This Row],[Import to Gateway Calculator?]]="Yes",IFERROR(Table1[[#This Row],[Days of Storage 1]],""),0)</f>
        <v>#VALUE!</v>
      </c>
    </row>
    <row r="3712" spans="1:16" x14ac:dyDescent="0.25">
      <c r="A3712" s="5" t="e">
        <f t="shared" si="347"/>
        <v>#VALUE!</v>
      </c>
      <c r="B3712" s="6" t="str">
        <f>IFERROR(IF(Table1[[#This Row],[Multi-lens? 1]]="No", 1, IF(Table1[[#This Row],[Multi-lens? 1]]="Dual", 2, IF(Table1[[#This Row],[Multi-lens? 1]]="Quad", 4, ""))),"")</f>
        <v/>
      </c>
      <c r="C3712" s="6" t="e">
        <f t="shared" si="348"/>
        <v>#VALUE!</v>
      </c>
      <c r="D3712" s="6" t="e">
        <f t="shared" si="349"/>
        <v>#VALUE!</v>
      </c>
      <c r="E3712" s="6" t="e">
        <f t="shared" si="350"/>
        <v>#VALUE!</v>
      </c>
      <c r="F3712" s="6" t="e">
        <f t="shared" si="351"/>
        <v>#VALUE!</v>
      </c>
      <c r="H3712" s="6" t="str">
        <f>IFERROR(IF(Table1[[#This Row],[Multi-lens? 1]]="No", 1, IF(Table1[[#This Row],[Multi-lens? 1]]="Dual", 2, IF(Table1[[#This Row],[Multi-lens? 1]]="Quad", 4, ""))),"")</f>
        <v/>
      </c>
      <c r="I3712" s="9" t="str">
        <f>IFERROR(Table1[[#This Row],[Name]],"")</f>
        <v/>
      </c>
      <c r="K3712" s="3" t="str">
        <f t="shared" si="346"/>
        <v/>
      </c>
      <c r="M3712" s="4" t="e">
        <f>IF(Table1[[#This Row],[Import to Gateway Calculator?]]="Yes",IFERROR(Table1[[#This Row],[Streaming Resolution '[MP']]],""),0)</f>
        <v>#VALUE!</v>
      </c>
      <c r="N3712" s="4" t="e">
        <f>IF(Table1[[#This Row],[Import to Gateway Calculator?]]="Yes",IFERROR(Table1[[#This Row],[Recording Resolution '[MP']]],""),0)</f>
        <v>#VALUE!</v>
      </c>
      <c r="O3712" s="4" t="e">
        <f>IF(Table1[[#This Row],[Import to Gateway Calculator?]]="Yes",IFERROR(Table1[[#This Row],[Frame Rate '[FPS'] 1]],""),0)</f>
        <v>#VALUE!</v>
      </c>
      <c r="P3712" s="4" t="e">
        <f>IF(Table1[[#This Row],[Import to Gateway Calculator?]]="Yes",IFERROR(Table1[[#This Row],[Days of Storage 1]],""),0)</f>
        <v>#VALUE!</v>
      </c>
    </row>
    <row r="3713" spans="1:16" x14ac:dyDescent="0.25">
      <c r="A3713" s="5" t="e">
        <f t="shared" si="347"/>
        <v>#VALUE!</v>
      </c>
      <c r="B3713" s="6" t="str">
        <f>IFERROR(IF(Table1[[#This Row],[Multi-lens? 1]]="No", 1, IF(Table1[[#This Row],[Multi-lens? 1]]="Dual", 2, IF(Table1[[#This Row],[Multi-lens? 1]]="Quad", 4, ""))),"")</f>
        <v/>
      </c>
      <c r="C3713" s="6" t="e">
        <f t="shared" si="348"/>
        <v>#VALUE!</v>
      </c>
      <c r="D3713" s="6" t="e">
        <f t="shared" si="349"/>
        <v>#VALUE!</v>
      </c>
      <c r="E3713" s="6" t="e">
        <f t="shared" si="350"/>
        <v>#VALUE!</v>
      </c>
      <c r="F3713" s="6" t="e">
        <f t="shared" si="351"/>
        <v>#VALUE!</v>
      </c>
      <c r="H3713" s="6" t="str">
        <f>IFERROR(IF(Table1[[#This Row],[Multi-lens? 1]]="No", 1, IF(Table1[[#This Row],[Multi-lens? 1]]="Dual", 2, IF(Table1[[#This Row],[Multi-lens? 1]]="Quad", 4, ""))),"")</f>
        <v/>
      </c>
      <c r="I3713" s="9" t="str">
        <f>IFERROR(Table1[[#This Row],[Name]],"")</f>
        <v/>
      </c>
      <c r="K3713" s="3" t="str">
        <f t="shared" si="346"/>
        <v/>
      </c>
      <c r="M3713" s="4" t="e">
        <f>IF(Table1[[#This Row],[Import to Gateway Calculator?]]="Yes",IFERROR(Table1[[#This Row],[Streaming Resolution '[MP']]],""),0)</f>
        <v>#VALUE!</v>
      </c>
      <c r="N3713" s="4" t="e">
        <f>IF(Table1[[#This Row],[Import to Gateway Calculator?]]="Yes",IFERROR(Table1[[#This Row],[Recording Resolution '[MP']]],""),0)</f>
        <v>#VALUE!</v>
      </c>
      <c r="O3713" s="4" t="e">
        <f>IF(Table1[[#This Row],[Import to Gateway Calculator?]]="Yes",IFERROR(Table1[[#This Row],[Frame Rate '[FPS'] 1]],""),0)</f>
        <v>#VALUE!</v>
      </c>
      <c r="P3713" s="4" t="e">
        <f>IF(Table1[[#This Row],[Import to Gateway Calculator?]]="Yes",IFERROR(Table1[[#This Row],[Days of Storage 1]],""),0)</f>
        <v>#VALUE!</v>
      </c>
    </row>
    <row r="3714" spans="1:16" x14ac:dyDescent="0.25">
      <c r="A3714" s="5" t="e">
        <f t="shared" si="347"/>
        <v>#VALUE!</v>
      </c>
      <c r="B3714" s="6" t="str">
        <f>IFERROR(IF(Table1[[#This Row],[Multi-lens? 1]]="No", 1, IF(Table1[[#This Row],[Multi-lens? 1]]="Dual", 2, IF(Table1[[#This Row],[Multi-lens? 1]]="Quad", 4, ""))),"")</f>
        <v/>
      </c>
      <c r="C3714" s="6" t="e">
        <f t="shared" si="348"/>
        <v>#VALUE!</v>
      </c>
      <c r="D3714" s="6" t="e">
        <f t="shared" si="349"/>
        <v>#VALUE!</v>
      </c>
      <c r="E3714" s="6" t="e">
        <f t="shared" si="350"/>
        <v>#VALUE!</v>
      </c>
      <c r="F3714" s="6" t="e">
        <f t="shared" si="351"/>
        <v>#VALUE!</v>
      </c>
      <c r="H3714" s="6" t="str">
        <f>IFERROR(IF(Table1[[#This Row],[Multi-lens? 1]]="No", 1, IF(Table1[[#This Row],[Multi-lens? 1]]="Dual", 2, IF(Table1[[#This Row],[Multi-lens? 1]]="Quad", 4, ""))),"")</f>
        <v/>
      </c>
      <c r="I3714" s="9" t="str">
        <f>IFERROR(Table1[[#This Row],[Name]],"")</f>
        <v/>
      </c>
      <c r="K3714" s="3" t="str">
        <f t="shared" si="346"/>
        <v/>
      </c>
      <c r="M3714" s="4" t="e">
        <f>IF(Table1[[#This Row],[Import to Gateway Calculator?]]="Yes",IFERROR(Table1[[#This Row],[Streaming Resolution '[MP']]],""),0)</f>
        <v>#VALUE!</v>
      </c>
      <c r="N3714" s="4" t="e">
        <f>IF(Table1[[#This Row],[Import to Gateway Calculator?]]="Yes",IFERROR(Table1[[#This Row],[Recording Resolution '[MP']]],""),0)</f>
        <v>#VALUE!</v>
      </c>
      <c r="O3714" s="4" t="e">
        <f>IF(Table1[[#This Row],[Import to Gateway Calculator?]]="Yes",IFERROR(Table1[[#This Row],[Frame Rate '[FPS'] 1]],""),0)</f>
        <v>#VALUE!</v>
      </c>
      <c r="P3714" s="4" t="e">
        <f>IF(Table1[[#This Row],[Import to Gateway Calculator?]]="Yes",IFERROR(Table1[[#This Row],[Days of Storage 1]],""),0)</f>
        <v>#VALUE!</v>
      </c>
    </row>
    <row r="3715" spans="1:16" x14ac:dyDescent="0.25">
      <c r="A3715" s="5" t="e">
        <f t="shared" si="347"/>
        <v>#VALUE!</v>
      </c>
      <c r="B3715" s="6" t="str">
        <f>IFERROR(IF(Table1[[#This Row],[Multi-lens? 1]]="No", 1, IF(Table1[[#This Row],[Multi-lens? 1]]="Dual", 2, IF(Table1[[#This Row],[Multi-lens? 1]]="Quad", 4, ""))),"")</f>
        <v/>
      </c>
      <c r="C3715" s="6" t="e">
        <f t="shared" si="348"/>
        <v>#VALUE!</v>
      </c>
      <c r="D3715" s="6" t="e">
        <f t="shared" si="349"/>
        <v>#VALUE!</v>
      </c>
      <c r="E3715" s="6" t="e">
        <f t="shared" si="350"/>
        <v>#VALUE!</v>
      </c>
      <c r="F3715" s="6" t="e">
        <f t="shared" si="351"/>
        <v>#VALUE!</v>
      </c>
      <c r="H3715" s="6" t="str">
        <f>IFERROR(IF(Table1[[#This Row],[Multi-lens? 1]]="No", 1, IF(Table1[[#This Row],[Multi-lens? 1]]="Dual", 2, IF(Table1[[#This Row],[Multi-lens? 1]]="Quad", 4, ""))),"")</f>
        <v/>
      </c>
      <c r="I3715" s="9" t="str">
        <f>IFERROR(Table1[[#This Row],[Name]],"")</f>
        <v/>
      </c>
      <c r="K3715" s="3" t="str">
        <f t="shared" ref="K3715:K3778" si="352">IFERROR(IF(I3715=0,"",I3715),"")</f>
        <v/>
      </c>
      <c r="M3715" s="4" t="e">
        <f>IF(Table1[[#This Row],[Import to Gateway Calculator?]]="Yes",IFERROR(Table1[[#This Row],[Streaming Resolution '[MP']]],""),0)</f>
        <v>#VALUE!</v>
      </c>
      <c r="N3715" s="4" t="e">
        <f>IF(Table1[[#This Row],[Import to Gateway Calculator?]]="Yes",IFERROR(Table1[[#This Row],[Recording Resolution '[MP']]],""),0)</f>
        <v>#VALUE!</v>
      </c>
      <c r="O3715" s="4" t="e">
        <f>IF(Table1[[#This Row],[Import to Gateway Calculator?]]="Yes",IFERROR(Table1[[#This Row],[Frame Rate '[FPS'] 1]],""),0)</f>
        <v>#VALUE!</v>
      </c>
      <c r="P3715" s="4" t="e">
        <f>IF(Table1[[#This Row],[Import to Gateway Calculator?]]="Yes",IFERROR(Table1[[#This Row],[Days of Storage 1]],""),0)</f>
        <v>#VALUE!</v>
      </c>
    </row>
    <row r="3716" spans="1:16" x14ac:dyDescent="0.25">
      <c r="A3716" s="5" t="e">
        <f t="shared" si="347"/>
        <v>#VALUE!</v>
      </c>
      <c r="B3716" s="6" t="str">
        <f>IFERROR(IF(Table1[[#This Row],[Multi-lens? 1]]="No", 1, IF(Table1[[#This Row],[Multi-lens? 1]]="Dual", 2, IF(Table1[[#This Row],[Multi-lens? 1]]="Quad", 4, ""))),"")</f>
        <v/>
      </c>
      <c r="C3716" s="6" t="e">
        <f t="shared" si="348"/>
        <v>#VALUE!</v>
      </c>
      <c r="D3716" s="6" t="e">
        <f t="shared" si="349"/>
        <v>#VALUE!</v>
      </c>
      <c r="E3716" s="6" t="e">
        <f t="shared" si="350"/>
        <v>#VALUE!</v>
      </c>
      <c r="F3716" s="6" t="e">
        <f t="shared" si="351"/>
        <v>#VALUE!</v>
      </c>
      <c r="H3716" s="6" t="str">
        <f>IFERROR(IF(Table1[[#This Row],[Multi-lens? 1]]="No", 1, IF(Table1[[#This Row],[Multi-lens? 1]]="Dual", 2, IF(Table1[[#This Row],[Multi-lens? 1]]="Quad", 4, ""))),"")</f>
        <v/>
      </c>
      <c r="I3716" s="9" t="str">
        <f>IFERROR(Table1[[#This Row],[Name]],"")</f>
        <v/>
      </c>
      <c r="K3716" s="3" t="str">
        <f t="shared" si="352"/>
        <v/>
      </c>
      <c r="M3716" s="4" t="e">
        <f>IF(Table1[[#This Row],[Import to Gateway Calculator?]]="Yes",IFERROR(Table1[[#This Row],[Streaming Resolution '[MP']]],""),0)</f>
        <v>#VALUE!</v>
      </c>
      <c r="N3716" s="4" t="e">
        <f>IF(Table1[[#This Row],[Import to Gateway Calculator?]]="Yes",IFERROR(Table1[[#This Row],[Recording Resolution '[MP']]],""),0)</f>
        <v>#VALUE!</v>
      </c>
      <c r="O3716" s="4" t="e">
        <f>IF(Table1[[#This Row],[Import to Gateway Calculator?]]="Yes",IFERROR(Table1[[#This Row],[Frame Rate '[FPS'] 1]],""),0)</f>
        <v>#VALUE!</v>
      </c>
      <c r="P3716" s="4" t="e">
        <f>IF(Table1[[#This Row],[Import to Gateway Calculator?]]="Yes",IFERROR(Table1[[#This Row],[Days of Storage 1]],""),0)</f>
        <v>#VALUE!</v>
      </c>
    </row>
    <row r="3717" spans="1:16" x14ac:dyDescent="0.25">
      <c r="A3717" s="5" t="e">
        <f t="shared" si="347"/>
        <v>#VALUE!</v>
      </c>
      <c r="B3717" s="6" t="str">
        <f>IFERROR(IF(Table1[[#This Row],[Multi-lens? 1]]="No", 1, IF(Table1[[#This Row],[Multi-lens? 1]]="Dual", 2, IF(Table1[[#This Row],[Multi-lens? 1]]="Quad", 4, ""))),"")</f>
        <v/>
      </c>
      <c r="C3717" s="6" t="e">
        <f t="shared" si="348"/>
        <v>#VALUE!</v>
      </c>
      <c r="D3717" s="6" t="e">
        <f t="shared" si="349"/>
        <v>#VALUE!</v>
      </c>
      <c r="E3717" s="6" t="e">
        <f t="shared" si="350"/>
        <v>#VALUE!</v>
      </c>
      <c r="F3717" s="6" t="e">
        <f t="shared" si="351"/>
        <v>#VALUE!</v>
      </c>
      <c r="H3717" s="6" t="str">
        <f>IFERROR(IF(Table1[[#This Row],[Multi-lens? 1]]="No", 1, IF(Table1[[#This Row],[Multi-lens? 1]]="Dual", 2, IF(Table1[[#This Row],[Multi-lens? 1]]="Quad", 4, ""))),"")</f>
        <v/>
      </c>
      <c r="I3717" s="9" t="str">
        <f>IFERROR(Table1[[#This Row],[Name]],"")</f>
        <v/>
      </c>
      <c r="K3717" s="3" t="str">
        <f t="shared" si="352"/>
        <v/>
      </c>
      <c r="M3717" s="4" t="e">
        <f>IF(Table1[[#This Row],[Import to Gateway Calculator?]]="Yes",IFERROR(Table1[[#This Row],[Streaming Resolution '[MP']]],""),0)</f>
        <v>#VALUE!</v>
      </c>
      <c r="N3717" s="4" t="e">
        <f>IF(Table1[[#This Row],[Import to Gateway Calculator?]]="Yes",IFERROR(Table1[[#This Row],[Recording Resolution '[MP']]],""),0)</f>
        <v>#VALUE!</v>
      </c>
      <c r="O3717" s="4" t="e">
        <f>IF(Table1[[#This Row],[Import to Gateway Calculator?]]="Yes",IFERROR(Table1[[#This Row],[Frame Rate '[FPS'] 1]],""),0)</f>
        <v>#VALUE!</v>
      </c>
      <c r="P3717" s="4" t="e">
        <f>IF(Table1[[#This Row],[Import to Gateway Calculator?]]="Yes",IFERROR(Table1[[#This Row],[Days of Storage 1]],""),0)</f>
        <v>#VALUE!</v>
      </c>
    </row>
    <row r="3718" spans="1:16" x14ac:dyDescent="0.25">
      <c r="A3718" s="5" t="e">
        <f t="shared" si="347"/>
        <v>#VALUE!</v>
      </c>
      <c r="B3718" s="6" t="str">
        <f>IFERROR(IF(Table1[[#This Row],[Multi-lens? 1]]="No", 1, IF(Table1[[#This Row],[Multi-lens? 1]]="Dual", 2, IF(Table1[[#This Row],[Multi-lens? 1]]="Quad", 4, ""))),"")</f>
        <v/>
      </c>
      <c r="C3718" s="6" t="e">
        <f t="shared" si="348"/>
        <v>#VALUE!</v>
      </c>
      <c r="D3718" s="6" t="e">
        <f t="shared" si="349"/>
        <v>#VALUE!</v>
      </c>
      <c r="E3718" s="6" t="e">
        <f t="shared" si="350"/>
        <v>#VALUE!</v>
      </c>
      <c r="F3718" s="6" t="e">
        <f t="shared" si="351"/>
        <v>#VALUE!</v>
      </c>
      <c r="H3718" s="6" t="str">
        <f>IFERROR(IF(Table1[[#This Row],[Multi-lens? 1]]="No", 1, IF(Table1[[#This Row],[Multi-lens? 1]]="Dual", 2, IF(Table1[[#This Row],[Multi-lens? 1]]="Quad", 4, ""))),"")</f>
        <v/>
      </c>
      <c r="I3718" s="9" t="str">
        <f>IFERROR(Table1[[#This Row],[Name]],"")</f>
        <v/>
      </c>
      <c r="K3718" s="3" t="str">
        <f t="shared" si="352"/>
        <v/>
      </c>
      <c r="M3718" s="4" t="e">
        <f>IF(Table1[[#This Row],[Import to Gateway Calculator?]]="Yes",IFERROR(Table1[[#This Row],[Streaming Resolution '[MP']]],""),0)</f>
        <v>#VALUE!</v>
      </c>
      <c r="N3718" s="4" t="e">
        <f>IF(Table1[[#This Row],[Import to Gateway Calculator?]]="Yes",IFERROR(Table1[[#This Row],[Recording Resolution '[MP']]],""),0)</f>
        <v>#VALUE!</v>
      </c>
      <c r="O3718" s="4" t="e">
        <f>IF(Table1[[#This Row],[Import to Gateway Calculator?]]="Yes",IFERROR(Table1[[#This Row],[Frame Rate '[FPS'] 1]],""),0)</f>
        <v>#VALUE!</v>
      </c>
      <c r="P3718" s="4" t="e">
        <f>IF(Table1[[#This Row],[Import to Gateway Calculator?]]="Yes",IFERROR(Table1[[#This Row],[Days of Storage 1]],""),0)</f>
        <v>#VALUE!</v>
      </c>
    </row>
    <row r="3719" spans="1:16" x14ac:dyDescent="0.25">
      <c r="A3719" s="5" t="e">
        <f t="shared" ref="A3719:A3782" si="353">IF(D3719=0,"",K3719)</f>
        <v>#VALUE!</v>
      </c>
      <c r="B3719" s="6" t="str">
        <f>IFERROR(IF(Table1[[#This Row],[Multi-lens? 1]]="No", 1, IF(Table1[[#This Row],[Multi-lens? 1]]="Dual", 2, IF(Table1[[#This Row],[Multi-lens? 1]]="Quad", 4, ""))),"")</f>
        <v/>
      </c>
      <c r="C3719" s="6" t="e">
        <f t="shared" ref="C3719:C3782" si="354">M3719</f>
        <v>#VALUE!</v>
      </c>
      <c r="D3719" s="6" t="e">
        <f t="shared" ref="D3719:D3782" si="355">N3719</f>
        <v>#VALUE!</v>
      </c>
      <c r="E3719" s="6" t="e">
        <f t="shared" ref="E3719:E3782" si="356">O3719</f>
        <v>#VALUE!</v>
      </c>
      <c r="F3719" s="6" t="e">
        <f t="shared" ref="F3719:F3782" si="357">P3719</f>
        <v>#VALUE!</v>
      </c>
      <c r="H3719" s="6" t="str">
        <f>IFERROR(IF(Table1[[#This Row],[Multi-lens? 1]]="No", 1, IF(Table1[[#This Row],[Multi-lens? 1]]="Dual", 2, IF(Table1[[#This Row],[Multi-lens? 1]]="Quad", 4, ""))),"")</f>
        <v/>
      </c>
      <c r="I3719" s="9" t="str">
        <f>IFERROR(Table1[[#This Row],[Name]],"")</f>
        <v/>
      </c>
      <c r="K3719" s="3" t="str">
        <f t="shared" si="352"/>
        <v/>
      </c>
      <c r="M3719" s="4" t="e">
        <f>IF(Table1[[#This Row],[Import to Gateway Calculator?]]="Yes",IFERROR(Table1[[#This Row],[Streaming Resolution '[MP']]],""),0)</f>
        <v>#VALUE!</v>
      </c>
      <c r="N3719" s="4" t="e">
        <f>IF(Table1[[#This Row],[Import to Gateway Calculator?]]="Yes",IFERROR(Table1[[#This Row],[Recording Resolution '[MP']]],""),0)</f>
        <v>#VALUE!</v>
      </c>
      <c r="O3719" s="4" t="e">
        <f>IF(Table1[[#This Row],[Import to Gateway Calculator?]]="Yes",IFERROR(Table1[[#This Row],[Frame Rate '[FPS'] 1]],""),0)</f>
        <v>#VALUE!</v>
      </c>
      <c r="P3719" s="4" t="e">
        <f>IF(Table1[[#This Row],[Import to Gateway Calculator?]]="Yes",IFERROR(Table1[[#This Row],[Days of Storage 1]],""),0)</f>
        <v>#VALUE!</v>
      </c>
    </row>
    <row r="3720" spans="1:16" x14ac:dyDescent="0.25">
      <c r="A3720" s="5" t="e">
        <f t="shared" si="353"/>
        <v>#VALUE!</v>
      </c>
      <c r="B3720" s="6" t="str">
        <f>IFERROR(IF(Table1[[#This Row],[Multi-lens? 1]]="No", 1, IF(Table1[[#This Row],[Multi-lens? 1]]="Dual", 2, IF(Table1[[#This Row],[Multi-lens? 1]]="Quad", 4, ""))),"")</f>
        <v/>
      </c>
      <c r="C3720" s="6" t="e">
        <f t="shared" si="354"/>
        <v>#VALUE!</v>
      </c>
      <c r="D3720" s="6" t="e">
        <f t="shared" si="355"/>
        <v>#VALUE!</v>
      </c>
      <c r="E3720" s="6" t="e">
        <f t="shared" si="356"/>
        <v>#VALUE!</v>
      </c>
      <c r="F3720" s="6" t="e">
        <f t="shared" si="357"/>
        <v>#VALUE!</v>
      </c>
      <c r="H3720" s="6" t="str">
        <f>IFERROR(IF(Table1[[#This Row],[Multi-lens? 1]]="No", 1, IF(Table1[[#This Row],[Multi-lens? 1]]="Dual", 2, IF(Table1[[#This Row],[Multi-lens? 1]]="Quad", 4, ""))),"")</f>
        <v/>
      </c>
      <c r="I3720" s="9" t="str">
        <f>IFERROR(Table1[[#This Row],[Name]],"")</f>
        <v/>
      </c>
      <c r="K3720" s="3" t="str">
        <f t="shared" si="352"/>
        <v/>
      </c>
      <c r="M3720" s="4" t="e">
        <f>IF(Table1[[#This Row],[Import to Gateway Calculator?]]="Yes",IFERROR(Table1[[#This Row],[Streaming Resolution '[MP']]],""),0)</f>
        <v>#VALUE!</v>
      </c>
      <c r="N3720" s="4" t="e">
        <f>IF(Table1[[#This Row],[Import to Gateway Calculator?]]="Yes",IFERROR(Table1[[#This Row],[Recording Resolution '[MP']]],""),0)</f>
        <v>#VALUE!</v>
      </c>
      <c r="O3720" s="4" t="e">
        <f>IF(Table1[[#This Row],[Import to Gateway Calculator?]]="Yes",IFERROR(Table1[[#This Row],[Frame Rate '[FPS'] 1]],""),0)</f>
        <v>#VALUE!</v>
      </c>
      <c r="P3720" s="4" t="e">
        <f>IF(Table1[[#This Row],[Import to Gateway Calculator?]]="Yes",IFERROR(Table1[[#This Row],[Days of Storage 1]],""),0)</f>
        <v>#VALUE!</v>
      </c>
    </row>
    <row r="3721" spans="1:16" x14ac:dyDescent="0.25">
      <c r="A3721" s="5" t="e">
        <f t="shared" si="353"/>
        <v>#VALUE!</v>
      </c>
      <c r="B3721" s="6" t="str">
        <f>IFERROR(IF(Table1[[#This Row],[Multi-lens? 1]]="No", 1, IF(Table1[[#This Row],[Multi-lens? 1]]="Dual", 2, IF(Table1[[#This Row],[Multi-lens? 1]]="Quad", 4, ""))),"")</f>
        <v/>
      </c>
      <c r="C3721" s="6" t="e">
        <f t="shared" si="354"/>
        <v>#VALUE!</v>
      </c>
      <c r="D3721" s="6" t="e">
        <f t="shared" si="355"/>
        <v>#VALUE!</v>
      </c>
      <c r="E3721" s="6" t="e">
        <f t="shared" si="356"/>
        <v>#VALUE!</v>
      </c>
      <c r="F3721" s="6" t="e">
        <f t="shared" si="357"/>
        <v>#VALUE!</v>
      </c>
      <c r="H3721" s="6" t="str">
        <f>IFERROR(IF(Table1[[#This Row],[Multi-lens? 1]]="No", 1, IF(Table1[[#This Row],[Multi-lens? 1]]="Dual", 2, IF(Table1[[#This Row],[Multi-lens? 1]]="Quad", 4, ""))),"")</f>
        <v/>
      </c>
      <c r="I3721" s="9" t="str">
        <f>IFERROR(Table1[[#This Row],[Name]],"")</f>
        <v/>
      </c>
      <c r="K3721" s="3" t="str">
        <f t="shared" si="352"/>
        <v/>
      </c>
      <c r="M3721" s="4" t="e">
        <f>IF(Table1[[#This Row],[Import to Gateway Calculator?]]="Yes",IFERROR(Table1[[#This Row],[Streaming Resolution '[MP']]],""),0)</f>
        <v>#VALUE!</v>
      </c>
      <c r="N3721" s="4" t="e">
        <f>IF(Table1[[#This Row],[Import to Gateway Calculator?]]="Yes",IFERROR(Table1[[#This Row],[Recording Resolution '[MP']]],""),0)</f>
        <v>#VALUE!</v>
      </c>
      <c r="O3721" s="4" t="e">
        <f>IF(Table1[[#This Row],[Import to Gateway Calculator?]]="Yes",IFERROR(Table1[[#This Row],[Frame Rate '[FPS'] 1]],""),0)</f>
        <v>#VALUE!</v>
      </c>
      <c r="P3721" s="4" t="e">
        <f>IF(Table1[[#This Row],[Import to Gateway Calculator?]]="Yes",IFERROR(Table1[[#This Row],[Days of Storage 1]],""),0)</f>
        <v>#VALUE!</v>
      </c>
    </row>
    <row r="3722" spans="1:16" x14ac:dyDescent="0.25">
      <c r="A3722" s="5" t="e">
        <f t="shared" si="353"/>
        <v>#VALUE!</v>
      </c>
      <c r="B3722" s="6" t="str">
        <f>IFERROR(IF(Table1[[#This Row],[Multi-lens? 1]]="No", 1, IF(Table1[[#This Row],[Multi-lens? 1]]="Dual", 2, IF(Table1[[#This Row],[Multi-lens? 1]]="Quad", 4, ""))),"")</f>
        <v/>
      </c>
      <c r="C3722" s="6" t="e">
        <f t="shared" si="354"/>
        <v>#VALUE!</v>
      </c>
      <c r="D3722" s="6" t="e">
        <f t="shared" si="355"/>
        <v>#VALUE!</v>
      </c>
      <c r="E3722" s="6" t="e">
        <f t="shared" si="356"/>
        <v>#VALUE!</v>
      </c>
      <c r="F3722" s="6" t="e">
        <f t="shared" si="357"/>
        <v>#VALUE!</v>
      </c>
      <c r="H3722" s="6" t="str">
        <f>IFERROR(IF(Table1[[#This Row],[Multi-lens? 1]]="No", 1, IF(Table1[[#This Row],[Multi-lens? 1]]="Dual", 2, IF(Table1[[#This Row],[Multi-lens? 1]]="Quad", 4, ""))),"")</f>
        <v/>
      </c>
      <c r="I3722" s="9" t="str">
        <f>IFERROR(Table1[[#This Row],[Name]],"")</f>
        <v/>
      </c>
      <c r="K3722" s="3" t="str">
        <f t="shared" si="352"/>
        <v/>
      </c>
      <c r="M3722" s="4" t="e">
        <f>IF(Table1[[#This Row],[Import to Gateway Calculator?]]="Yes",IFERROR(Table1[[#This Row],[Streaming Resolution '[MP']]],""),0)</f>
        <v>#VALUE!</v>
      </c>
      <c r="N3722" s="4" t="e">
        <f>IF(Table1[[#This Row],[Import to Gateway Calculator?]]="Yes",IFERROR(Table1[[#This Row],[Recording Resolution '[MP']]],""),0)</f>
        <v>#VALUE!</v>
      </c>
      <c r="O3722" s="4" t="e">
        <f>IF(Table1[[#This Row],[Import to Gateway Calculator?]]="Yes",IFERROR(Table1[[#This Row],[Frame Rate '[FPS'] 1]],""),0)</f>
        <v>#VALUE!</v>
      </c>
      <c r="P3722" s="4" t="e">
        <f>IF(Table1[[#This Row],[Import to Gateway Calculator?]]="Yes",IFERROR(Table1[[#This Row],[Days of Storage 1]],""),0)</f>
        <v>#VALUE!</v>
      </c>
    </row>
    <row r="3723" spans="1:16" x14ac:dyDescent="0.25">
      <c r="A3723" s="5" t="e">
        <f t="shared" si="353"/>
        <v>#VALUE!</v>
      </c>
      <c r="B3723" s="6" t="str">
        <f>IFERROR(IF(Table1[[#This Row],[Multi-lens? 1]]="No", 1, IF(Table1[[#This Row],[Multi-lens? 1]]="Dual", 2, IF(Table1[[#This Row],[Multi-lens? 1]]="Quad", 4, ""))),"")</f>
        <v/>
      </c>
      <c r="C3723" s="6" t="e">
        <f t="shared" si="354"/>
        <v>#VALUE!</v>
      </c>
      <c r="D3723" s="6" t="e">
        <f t="shared" si="355"/>
        <v>#VALUE!</v>
      </c>
      <c r="E3723" s="6" t="e">
        <f t="shared" si="356"/>
        <v>#VALUE!</v>
      </c>
      <c r="F3723" s="6" t="e">
        <f t="shared" si="357"/>
        <v>#VALUE!</v>
      </c>
      <c r="H3723" s="6" t="str">
        <f>IFERROR(IF(Table1[[#This Row],[Multi-lens? 1]]="No", 1, IF(Table1[[#This Row],[Multi-lens? 1]]="Dual", 2, IF(Table1[[#This Row],[Multi-lens? 1]]="Quad", 4, ""))),"")</f>
        <v/>
      </c>
      <c r="I3723" s="9" t="str">
        <f>IFERROR(Table1[[#This Row],[Name]],"")</f>
        <v/>
      </c>
      <c r="K3723" s="3" t="str">
        <f t="shared" si="352"/>
        <v/>
      </c>
      <c r="M3723" s="4" t="e">
        <f>IF(Table1[[#This Row],[Import to Gateway Calculator?]]="Yes",IFERROR(Table1[[#This Row],[Streaming Resolution '[MP']]],""),0)</f>
        <v>#VALUE!</v>
      </c>
      <c r="N3723" s="4" t="e">
        <f>IF(Table1[[#This Row],[Import to Gateway Calculator?]]="Yes",IFERROR(Table1[[#This Row],[Recording Resolution '[MP']]],""),0)</f>
        <v>#VALUE!</v>
      </c>
      <c r="O3723" s="4" t="e">
        <f>IF(Table1[[#This Row],[Import to Gateway Calculator?]]="Yes",IFERROR(Table1[[#This Row],[Frame Rate '[FPS'] 1]],""),0)</f>
        <v>#VALUE!</v>
      </c>
      <c r="P3723" s="4" t="e">
        <f>IF(Table1[[#This Row],[Import to Gateway Calculator?]]="Yes",IFERROR(Table1[[#This Row],[Days of Storage 1]],""),0)</f>
        <v>#VALUE!</v>
      </c>
    </row>
    <row r="3724" spans="1:16" x14ac:dyDescent="0.25">
      <c r="A3724" s="5" t="e">
        <f t="shared" si="353"/>
        <v>#VALUE!</v>
      </c>
      <c r="B3724" s="6" t="str">
        <f>IFERROR(IF(Table1[[#This Row],[Multi-lens? 1]]="No", 1, IF(Table1[[#This Row],[Multi-lens? 1]]="Dual", 2, IF(Table1[[#This Row],[Multi-lens? 1]]="Quad", 4, ""))),"")</f>
        <v/>
      </c>
      <c r="C3724" s="6" t="e">
        <f t="shared" si="354"/>
        <v>#VALUE!</v>
      </c>
      <c r="D3724" s="6" t="e">
        <f t="shared" si="355"/>
        <v>#VALUE!</v>
      </c>
      <c r="E3724" s="6" t="e">
        <f t="shared" si="356"/>
        <v>#VALUE!</v>
      </c>
      <c r="F3724" s="6" t="e">
        <f t="shared" si="357"/>
        <v>#VALUE!</v>
      </c>
      <c r="H3724" s="6" t="str">
        <f>IFERROR(IF(Table1[[#This Row],[Multi-lens? 1]]="No", 1, IF(Table1[[#This Row],[Multi-lens? 1]]="Dual", 2, IF(Table1[[#This Row],[Multi-lens? 1]]="Quad", 4, ""))),"")</f>
        <v/>
      </c>
      <c r="I3724" s="9" t="str">
        <f>IFERROR(Table1[[#This Row],[Name]],"")</f>
        <v/>
      </c>
      <c r="K3724" s="3" t="str">
        <f t="shared" si="352"/>
        <v/>
      </c>
      <c r="M3724" s="4" t="e">
        <f>IF(Table1[[#This Row],[Import to Gateway Calculator?]]="Yes",IFERROR(Table1[[#This Row],[Streaming Resolution '[MP']]],""),0)</f>
        <v>#VALUE!</v>
      </c>
      <c r="N3724" s="4" t="e">
        <f>IF(Table1[[#This Row],[Import to Gateway Calculator?]]="Yes",IFERROR(Table1[[#This Row],[Recording Resolution '[MP']]],""),0)</f>
        <v>#VALUE!</v>
      </c>
      <c r="O3724" s="4" t="e">
        <f>IF(Table1[[#This Row],[Import to Gateway Calculator?]]="Yes",IFERROR(Table1[[#This Row],[Frame Rate '[FPS'] 1]],""),0)</f>
        <v>#VALUE!</v>
      </c>
      <c r="P3724" s="4" t="e">
        <f>IF(Table1[[#This Row],[Import to Gateway Calculator?]]="Yes",IFERROR(Table1[[#This Row],[Days of Storage 1]],""),0)</f>
        <v>#VALUE!</v>
      </c>
    </row>
    <row r="3725" spans="1:16" x14ac:dyDescent="0.25">
      <c r="A3725" s="5" t="e">
        <f t="shared" si="353"/>
        <v>#VALUE!</v>
      </c>
      <c r="B3725" s="6" t="str">
        <f>IFERROR(IF(Table1[[#This Row],[Multi-lens? 1]]="No", 1, IF(Table1[[#This Row],[Multi-lens? 1]]="Dual", 2, IF(Table1[[#This Row],[Multi-lens? 1]]="Quad", 4, ""))),"")</f>
        <v/>
      </c>
      <c r="C3725" s="6" t="e">
        <f t="shared" si="354"/>
        <v>#VALUE!</v>
      </c>
      <c r="D3725" s="6" t="e">
        <f t="shared" si="355"/>
        <v>#VALUE!</v>
      </c>
      <c r="E3725" s="6" t="e">
        <f t="shared" si="356"/>
        <v>#VALUE!</v>
      </c>
      <c r="F3725" s="6" t="e">
        <f t="shared" si="357"/>
        <v>#VALUE!</v>
      </c>
      <c r="H3725" s="6" t="str">
        <f>IFERROR(IF(Table1[[#This Row],[Multi-lens? 1]]="No", 1, IF(Table1[[#This Row],[Multi-lens? 1]]="Dual", 2, IF(Table1[[#This Row],[Multi-lens? 1]]="Quad", 4, ""))),"")</f>
        <v/>
      </c>
      <c r="I3725" s="9" t="str">
        <f>IFERROR(Table1[[#This Row],[Name]],"")</f>
        <v/>
      </c>
      <c r="K3725" s="3" t="str">
        <f t="shared" si="352"/>
        <v/>
      </c>
      <c r="M3725" s="4" t="e">
        <f>IF(Table1[[#This Row],[Import to Gateway Calculator?]]="Yes",IFERROR(Table1[[#This Row],[Streaming Resolution '[MP']]],""),0)</f>
        <v>#VALUE!</v>
      </c>
      <c r="N3725" s="4" t="e">
        <f>IF(Table1[[#This Row],[Import to Gateway Calculator?]]="Yes",IFERROR(Table1[[#This Row],[Recording Resolution '[MP']]],""),0)</f>
        <v>#VALUE!</v>
      </c>
      <c r="O3725" s="4" t="e">
        <f>IF(Table1[[#This Row],[Import to Gateway Calculator?]]="Yes",IFERROR(Table1[[#This Row],[Frame Rate '[FPS'] 1]],""),0)</f>
        <v>#VALUE!</v>
      </c>
      <c r="P3725" s="4" t="e">
        <f>IF(Table1[[#This Row],[Import to Gateway Calculator?]]="Yes",IFERROR(Table1[[#This Row],[Days of Storage 1]],""),0)</f>
        <v>#VALUE!</v>
      </c>
    </row>
    <row r="3726" spans="1:16" x14ac:dyDescent="0.25">
      <c r="A3726" s="5" t="e">
        <f t="shared" si="353"/>
        <v>#VALUE!</v>
      </c>
      <c r="B3726" s="6" t="str">
        <f>IFERROR(IF(Table1[[#This Row],[Multi-lens? 1]]="No", 1, IF(Table1[[#This Row],[Multi-lens? 1]]="Dual", 2, IF(Table1[[#This Row],[Multi-lens? 1]]="Quad", 4, ""))),"")</f>
        <v/>
      </c>
      <c r="C3726" s="6" t="e">
        <f t="shared" si="354"/>
        <v>#VALUE!</v>
      </c>
      <c r="D3726" s="6" t="e">
        <f t="shared" si="355"/>
        <v>#VALUE!</v>
      </c>
      <c r="E3726" s="6" t="e">
        <f t="shared" si="356"/>
        <v>#VALUE!</v>
      </c>
      <c r="F3726" s="6" t="e">
        <f t="shared" si="357"/>
        <v>#VALUE!</v>
      </c>
      <c r="H3726" s="6" t="str">
        <f>IFERROR(IF(Table1[[#This Row],[Multi-lens? 1]]="No", 1, IF(Table1[[#This Row],[Multi-lens? 1]]="Dual", 2, IF(Table1[[#This Row],[Multi-lens? 1]]="Quad", 4, ""))),"")</f>
        <v/>
      </c>
      <c r="I3726" s="9" t="str">
        <f>IFERROR(Table1[[#This Row],[Name]],"")</f>
        <v/>
      </c>
      <c r="K3726" s="3" t="str">
        <f t="shared" si="352"/>
        <v/>
      </c>
      <c r="M3726" s="4" t="e">
        <f>IF(Table1[[#This Row],[Import to Gateway Calculator?]]="Yes",IFERROR(Table1[[#This Row],[Streaming Resolution '[MP']]],""),0)</f>
        <v>#VALUE!</v>
      </c>
      <c r="N3726" s="4" t="e">
        <f>IF(Table1[[#This Row],[Import to Gateway Calculator?]]="Yes",IFERROR(Table1[[#This Row],[Recording Resolution '[MP']]],""),0)</f>
        <v>#VALUE!</v>
      </c>
      <c r="O3726" s="4" t="e">
        <f>IF(Table1[[#This Row],[Import to Gateway Calculator?]]="Yes",IFERROR(Table1[[#This Row],[Frame Rate '[FPS'] 1]],""),0)</f>
        <v>#VALUE!</v>
      </c>
      <c r="P3726" s="4" t="e">
        <f>IF(Table1[[#This Row],[Import to Gateway Calculator?]]="Yes",IFERROR(Table1[[#This Row],[Days of Storage 1]],""),0)</f>
        <v>#VALUE!</v>
      </c>
    </row>
    <row r="3727" spans="1:16" x14ac:dyDescent="0.25">
      <c r="A3727" s="5" t="e">
        <f t="shared" si="353"/>
        <v>#VALUE!</v>
      </c>
      <c r="B3727" s="6" t="str">
        <f>IFERROR(IF(Table1[[#This Row],[Multi-lens? 1]]="No", 1, IF(Table1[[#This Row],[Multi-lens? 1]]="Dual", 2, IF(Table1[[#This Row],[Multi-lens? 1]]="Quad", 4, ""))),"")</f>
        <v/>
      </c>
      <c r="C3727" s="6" t="e">
        <f t="shared" si="354"/>
        <v>#VALUE!</v>
      </c>
      <c r="D3727" s="6" t="e">
        <f t="shared" si="355"/>
        <v>#VALUE!</v>
      </c>
      <c r="E3727" s="6" t="e">
        <f t="shared" si="356"/>
        <v>#VALUE!</v>
      </c>
      <c r="F3727" s="6" t="e">
        <f t="shared" si="357"/>
        <v>#VALUE!</v>
      </c>
      <c r="H3727" s="6" t="str">
        <f>IFERROR(IF(Table1[[#This Row],[Multi-lens? 1]]="No", 1, IF(Table1[[#This Row],[Multi-lens? 1]]="Dual", 2, IF(Table1[[#This Row],[Multi-lens? 1]]="Quad", 4, ""))),"")</f>
        <v/>
      </c>
      <c r="I3727" s="9" t="str">
        <f>IFERROR(Table1[[#This Row],[Name]],"")</f>
        <v/>
      </c>
      <c r="K3727" s="3" t="str">
        <f t="shared" si="352"/>
        <v/>
      </c>
      <c r="M3727" s="4" t="e">
        <f>IF(Table1[[#This Row],[Import to Gateway Calculator?]]="Yes",IFERROR(Table1[[#This Row],[Streaming Resolution '[MP']]],""),0)</f>
        <v>#VALUE!</v>
      </c>
      <c r="N3727" s="4" t="e">
        <f>IF(Table1[[#This Row],[Import to Gateway Calculator?]]="Yes",IFERROR(Table1[[#This Row],[Recording Resolution '[MP']]],""),0)</f>
        <v>#VALUE!</v>
      </c>
      <c r="O3727" s="4" t="e">
        <f>IF(Table1[[#This Row],[Import to Gateway Calculator?]]="Yes",IFERROR(Table1[[#This Row],[Frame Rate '[FPS'] 1]],""),0)</f>
        <v>#VALUE!</v>
      </c>
      <c r="P3727" s="4" t="e">
        <f>IF(Table1[[#This Row],[Import to Gateway Calculator?]]="Yes",IFERROR(Table1[[#This Row],[Days of Storage 1]],""),0)</f>
        <v>#VALUE!</v>
      </c>
    </row>
    <row r="3728" spans="1:16" x14ac:dyDescent="0.25">
      <c r="A3728" s="5" t="e">
        <f t="shared" si="353"/>
        <v>#VALUE!</v>
      </c>
      <c r="B3728" s="6" t="str">
        <f>IFERROR(IF(Table1[[#This Row],[Multi-lens? 1]]="No", 1, IF(Table1[[#This Row],[Multi-lens? 1]]="Dual", 2, IF(Table1[[#This Row],[Multi-lens? 1]]="Quad", 4, ""))),"")</f>
        <v/>
      </c>
      <c r="C3728" s="6" t="e">
        <f t="shared" si="354"/>
        <v>#VALUE!</v>
      </c>
      <c r="D3728" s="6" t="e">
        <f t="shared" si="355"/>
        <v>#VALUE!</v>
      </c>
      <c r="E3728" s="6" t="e">
        <f t="shared" si="356"/>
        <v>#VALUE!</v>
      </c>
      <c r="F3728" s="6" t="e">
        <f t="shared" si="357"/>
        <v>#VALUE!</v>
      </c>
      <c r="H3728" s="6" t="str">
        <f>IFERROR(IF(Table1[[#This Row],[Multi-lens? 1]]="No", 1, IF(Table1[[#This Row],[Multi-lens? 1]]="Dual", 2, IF(Table1[[#This Row],[Multi-lens? 1]]="Quad", 4, ""))),"")</f>
        <v/>
      </c>
      <c r="I3728" s="9" t="str">
        <f>IFERROR(Table1[[#This Row],[Name]],"")</f>
        <v/>
      </c>
      <c r="K3728" s="3" t="str">
        <f t="shared" si="352"/>
        <v/>
      </c>
      <c r="M3728" s="4" t="e">
        <f>IF(Table1[[#This Row],[Import to Gateway Calculator?]]="Yes",IFERROR(Table1[[#This Row],[Streaming Resolution '[MP']]],""),0)</f>
        <v>#VALUE!</v>
      </c>
      <c r="N3728" s="4" t="e">
        <f>IF(Table1[[#This Row],[Import to Gateway Calculator?]]="Yes",IFERROR(Table1[[#This Row],[Recording Resolution '[MP']]],""),0)</f>
        <v>#VALUE!</v>
      </c>
      <c r="O3728" s="4" t="e">
        <f>IF(Table1[[#This Row],[Import to Gateway Calculator?]]="Yes",IFERROR(Table1[[#This Row],[Frame Rate '[FPS'] 1]],""),0)</f>
        <v>#VALUE!</v>
      </c>
      <c r="P3728" s="4" t="e">
        <f>IF(Table1[[#This Row],[Import to Gateway Calculator?]]="Yes",IFERROR(Table1[[#This Row],[Days of Storage 1]],""),0)</f>
        <v>#VALUE!</v>
      </c>
    </row>
    <row r="3729" spans="1:16" x14ac:dyDescent="0.25">
      <c r="A3729" s="5" t="e">
        <f t="shared" si="353"/>
        <v>#VALUE!</v>
      </c>
      <c r="B3729" s="6" t="str">
        <f>IFERROR(IF(Table1[[#This Row],[Multi-lens? 1]]="No", 1, IF(Table1[[#This Row],[Multi-lens? 1]]="Dual", 2, IF(Table1[[#This Row],[Multi-lens? 1]]="Quad", 4, ""))),"")</f>
        <v/>
      </c>
      <c r="C3729" s="6" t="e">
        <f t="shared" si="354"/>
        <v>#VALUE!</v>
      </c>
      <c r="D3729" s="6" t="e">
        <f t="shared" si="355"/>
        <v>#VALUE!</v>
      </c>
      <c r="E3729" s="6" t="e">
        <f t="shared" si="356"/>
        <v>#VALUE!</v>
      </c>
      <c r="F3729" s="6" t="e">
        <f t="shared" si="357"/>
        <v>#VALUE!</v>
      </c>
      <c r="H3729" s="6" t="str">
        <f>IFERROR(IF(Table1[[#This Row],[Multi-lens? 1]]="No", 1, IF(Table1[[#This Row],[Multi-lens? 1]]="Dual", 2, IF(Table1[[#This Row],[Multi-lens? 1]]="Quad", 4, ""))),"")</f>
        <v/>
      </c>
      <c r="I3729" s="9" t="str">
        <f>IFERROR(Table1[[#This Row],[Name]],"")</f>
        <v/>
      </c>
      <c r="K3729" s="3" t="str">
        <f t="shared" si="352"/>
        <v/>
      </c>
      <c r="M3729" s="4" t="e">
        <f>IF(Table1[[#This Row],[Import to Gateway Calculator?]]="Yes",IFERROR(Table1[[#This Row],[Streaming Resolution '[MP']]],""),0)</f>
        <v>#VALUE!</v>
      </c>
      <c r="N3729" s="4" t="e">
        <f>IF(Table1[[#This Row],[Import to Gateway Calculator?]]="Yes",IFERROR(Table1[[#This Row],[Recording Resolution '[MP']]],""),0)</f>
        <v>#VALUE!</v>
      </c>
      <c r="O3729" s="4" t="e">
        <f>IF(Table1[[#This Row],[Import to Gateway Calculator?]]="Yes",IFERROR(Table1[[#This Row],[Frame Rate '[FPS'] 1]],""),0)</f>
        <v>#VALUE!</v>
      </c>
      <c r="P3729" s="4" t="e">
        <f>IF(Table1[[#This Row],[Import to Gateway Calculator?]]="Yes",IFERROR(Table1[[#This Row],[Days of Storage 1]],""),0)</f>
        <v>#VALUE!</v>
      </c>
    </row>
    <row r="3730" spans="1:16" x14ac:dyDescent="0.25">
      <c r="A3730" s="5" t="e">
        <f t="shared" si="353"/>
        <v>#VALUE!</v>
      </c>
      <c r="B3730" s="6" t="str">
        <f>IFERROR(IF(Table1[[#This Row],[Multi-lens? 1]]="No", 1, IF(Table1[[#This Row],[Multi-lens? 1]]="Dual", 2, IF(Table1[[#This Row],[Multi-lens? 1]]="Quad", 4, ""))),"")</f>
        <v/>
      </c>
      <c r="C3730" s="6" t="e">
        <f t="shared" si="354"/>
        <v>#VALUE!</v>
      </c>
      <c r="D3730" s="6" t="e">
        <f t="shared" si="355"/>
        <v>#VALUE!</v>
      </c>
      <c r="E3730" s="6" t="e">
        <f t="shared" si="356"/>
        <v>#VALUE!</v>
      </c>
      <c r="F3730" s="6" t="e">
        <f t="shared" si="357"/>
        <v>#VALUE!</v>
      </c>
      <c r="H3730" s="6" t="str">
        <f>IFERROR(IF(Table1[[#This Row],[Multi-lens? 1]]="No", 1, IF(Table1[[#This Row],[Multi-lens? 1]]="Dual", 2, IF(Table1[[#This Row],[Multi-lens? 1]]="Quad", 4, ""))),"")</f>
        <v/>
      </c>
      <c r="I3730" s="9" t="str">
        <f>IFERROR(Table1[[#This Row],[Name]],"")</f>
        <v/>
      </c>
      <c r="K3730" s="3" t="str">
        <f t="shared" si="352"/>
        <v/>
      </c>
      <c r="M3730" s="4" t="e">
        <f>IF(Table1[[#This Row],[Import to Gateway Calculator?]]="Yes",IFERROR(Table1[[#This Row],[Streaming Resolution '[MP']]],""),0)</f>
        <v>#VALUE!</v>
      </c>
      <c r="N3730" s="4" t="e">
        <f>IF(Table1[[#This Row],[Import to Gateway Calculator?]]="Yes",IFERROR(Table1[[#This Row],[Recording Resolution '[MP']]],""),0)</f>
        <v>#VALUE!</v>
      </c>
      <c r="O3730" s="4" t="e">
        <f>IF(Table1[[#This Row],[Import to Gateway Calculator?]]="Yes",IFERROR(Table1[[#This Row],[Frame Rate '[FPS'] 1]],""),0)</f>
        <v>#VALUE!</v>
      </c>
      <c r="P3730" s="4" t="e">
        <f>IF(Table1[[#This Row],[Import to Gateway Calculator?]]="Yes",IFERROR(Table1[[#This Row],[Days of Storage 1]],""),0)</f>
        <v>#VALUE!</v>
      </c>
    </row>
    <row r="3731" spans="1:16" x14ac:dyDescent="0.25">
      <c r="A3731" s="5" t="e">
        <f t="shared" si="353"/>
        <v>#VALUE!</v>
      </c>
      <c r="B3731" s="6" t="str">
        <f>IFERROR(IF(Table1[[#This Row],[Multi-lens? 1]]="No", 1, IF(Table1[[#This Row],[Multi-lens? 1]]="Dual", 2, IF(Table1[[#This Row],[Multi-lens? 1]]="Quad", 4, ""))),"")</f>
        <v/>
      </c>
      <c r="C3731" s="6" t="e">
        <f t="shared" si="354"/>
        <v>#VALUE!</v>
      </c>
      <c r="D3731" s="6" t="e">
        <f t="shared" si="355"/>
        <v>#VALUE!</v>
      </c>
      <c r="E3731" s="6" t="e">
        <f t="shared" si="356"/>
        <v>#VALUE!</v>
      </c>
      <c r="F3731" s="6" t="e">
        <f t="shared" si="357"/>
        <v>#VALUE!</v>
      </c>
      <c r="H3731" s="6" t="str">
        <f>IFERROR(IF(Table1[[#This Row],[Multi-lens? 1]]="No", 1, IF(Table1[[#This Row],[Multi-lens? 1]]="Dual", 2, IF(Table1[[#This Row],[Multi-lens? 1]]="Quad", 4, ""))),"")</f>
        <v/>
      </c>
      <c r="I3731" s="9" t="str">
        <f>IFERROR(Table1[[#This Row],[Name]],"")</f>
        <v/>
      </c>
      <c r="K3731" s="3" t="str">
        <f t="shared" si="352"/>
        <v/>
      </c>
      <c r="M3731" s="4" t="e">
        <f>IF(Table1[[#This Row],[Import to Gateway Calculator?]]="Yes",IFERROR(Table1[[#This Row],[Streaming Resolution '[MP']]],""),0)</f>
        <v>#VALUE!</v>
      </c>
      <c r="N3731" s="4" t="e">
        <f>IF(Table1[[#This Row],[Import to Gateway Calculator?]]="Yes",IFERROR(Table1[[#This Row],[Recording Resolution '[MP']]],""),0)</f>
        <v>#VALUE!</v>
      </c>
      <c r="O3731" s="4" t="e">
        <f>IF(Table1[[#This Row],[Import to Gateway Calculator?]]="Yes",IFERROR(Table1[[#This Row],[Frame Rate '[FPS'] 1]],""),0)</f>
        <v>#VALUE!</v>
      </c>
      <c r="P3731" s="4" t="e">
        <f>IF(Table1[[#This Row],[Import to Gateway Calculator?]]="Yes",IFERROR(Table1[[#This Row],[Days of Storage 1]],""),0)</f>
        <v>#VALUE!</v>
      </c>
    </row>
    <row r="3732" spans="1:16" x14ac:dyDescent="0.25">
      <c r="A3732" s="5" t="e">
        <f t="shared" si="353"/>
        <v>#VALUE!</v>
      </c>
      <c r="B3732" s="6" t="str">
        <f>IFERROR(IF(Table1[[#This Row],[Multi-lens? 1]]="No", 1, IF(Table1[[#This Row],[Multi-lens? 1]]="Dual", 2, IF(Table1[[#This Row],[Multi-lens? 1]]="Quad", 4, ""))),"")</f>
        <v/>
      </c>
      <c r="C3732" s="6" t="e">
        <f t="shared" si="354"/>
        <v>#VALUE!</v>
      </c>
      <c r="D3732" s="6" t="e">
        <f t="shared" si="355"/>
        <v>#VALUE!</v>
      </c>
      <c r="E3732" s="6" t="e">
        <f t="shared" si="356"/>
        <v>#VALUE!</v>
      </c>
      <c r="F3732" s="6" t="e">
        <f t="shared" si="357"/>
        <v>#VALUE!</v>
      </c>
      <c r="H3732" s="6" t="str">
        <f>IFERROR(IF(Table1[[#This Row],[Multi-lens? 1]]="No", 1, IF(Table1[[#This Row],[Multi-lens? 1]]="Dual", 2, IF(Table1[[#This Row],[Multi-lens? 1]]="Quad", 4, ""))),"")</f>
        <v/>
      </c>
      <c r="I3732" s="9" t="str">
        <f>IFERROR(Table1[[#This Row],[Name]],"")</f>
        <v/>
      </c>
      <c r="K3732" s="3" t="str">
        <f t="shared" si="352"/>
        <v/>
      </c>
      <c r="M3732" s="4" t="e">
        <f>IF(Table1[[#This Row],[Import to Gateway Calculator?]]="Yes",IFERROR(Table1[[#This Row],[Streaming Resolution '[MP']]],""),0)</f>
        <v>#VALUE!</v>
      </c>
      <c r="N3732" s="4" t="e">
        <f>IF(Table1[[#This Row],[Import to Gateway Calculator?]]="Yes",IFERROR(Table1[[#This Row],[Recording Resolution '[MP']]],""),0)</f>
        <v>#VALUE!</v>
      </c>
      <c r="O3732" s="4" t="e">
        <f>IF(Table1[[#This Row],[Import to Gateway Calculator?]]="Yes",IFERROR(Table1[[#This Row],[Frame Rate '[FPS'] 1]],""),0)</f>
        <v>#VALUE!</v>
      </c>
      <c r="P3732" s="4" t="e">
        <f>IF(Table1[[#This Row],[Import to Gateway Calculator?]]="Yes",IFERROR(Table1[[#This Row],[Days of Storage 1]],""),0)</f>
        <v>#VALUE!</v>
      </c>
    </row>
    <row r="3733" spans="1:16" x14ac:dyDescent="0.25">
      <c r="A3733" s="5" t="e">
        <f t="shared" si="353"/>
        <v>#VALUE!</v>
      </c>
      <c r="B3733" s="6" t="str">
        <f>IFERROR(IF(Table1[[#This Row],[Multi-lens? 1]]="No", 1, IF(Table1[[#This Row],[Multi-lens? 1]]="Dual", 2, IF(Table1[[#This Row],[Multi-lens? 1]]="Quad", 4, ""))),"")</f>
        <v/>
      </c>
      <c r="C3733" s="6" t="e">
        <f t="shared" si="354"/>
        <v>#VALUE!</v>
      </c>
      <c r="D3733" s="6" t="e">
        <f t="shared" si="355"/>
        <v>#VALUE!</v>
      </c>
      <c r="E3733" s="6" t="e">
        <f t="shared" si="356"/>
        <v>#VALUE!</v>
      </c>
      <c r="F3733" s="6" t="e">
        <f t="shared" si="357"/>
        <v>#VALUE!</v>
      </c>
      <c r="H3733" s="6" t="str">
        <f>IFERROR(IF(Table1[[#This Row],[Multi-lens? 1]]="No", 1, IF(Table1[[#This Row],[Multi-lens? 1]]="Dual", 2, IF(Table1[[#This Row],[Multi-lens? 1]]="Quad", 4, ""))),"")</f>
        <v/>
      </c>
      <c r="I3733" s="9" t="str">
        <f>IFERROR(Table1[[#This Row],[Name]],"")</f>
        <v/>
      </c>
      <c r="K3733" s="3" t="str">
        <f t="shared" si="352"/>
        <v/>
      </c>
      <c r="M3733" s="4" t="e">
        <f>IF(Table1[[#This Row],[Import to Gateway Calculator?]]="Yes",IFERROR(Table1[[#This Row],[Streaming Resolution '[MP']]],""),0)</f>
        <v>#VALUE!</v>
      </c>
      <c r="N3733" s="4" t="e">
        <f>IF(Table1[[#This Row],[Import to Gateway Calculator?]]="Yes",IFERROR(Table1[[#This Row],[Recording Resolution '[MP']]],""),0)</f>
        <v>#VALUE!</v>
      </c>
      <c r="O3733" s="4" t="e">
        <f>IF(Table1[[#This Row],[Import to Gateway Calculator?]]="Yes",IFERROR(Table1[[#This Row],[Frame Rate '[FPS'] 1]],""),0)</f>
        <v>#VALUE!</v>
      </c>
      <c r="P3733" s="4" t="e">
        <f>IF(Table1[[#This Row],[Import to Gateway Calculator?]]="Yes",IFERROR(Table1[[#This Row],[Days of Storage 1]],""),0)</f>
        <v>#VALUE!</v>
      </c>
    </row>
    <row r="3734" spans="1:16" x14ac:dyDescent="0.25">
      <c r="A3734" s="5" t="e">
        <f t="shared" si="353"/>
        <v>#VALUE!</v>
      </c>
      <c r="B3734" s="6" t="str">
        <f>IFERROR(IF(Table1[[#This Row],[Multi-lens? 1]]="No", 1, IF(Table1[[#This Row],[Multi-lens? 1]]="Dual", 2, IF(Table1[[#This Row],[Multi-lens? 1]]="Quad", 4, ""))),"")</f>
        <v/>
      </c>
      <c r="C3734" s="6" t="e">
        <f t="shared" si="354"/>
        <v>#VALUE!</v>
      </c>
      <c r="D3734" s="6" t="e">
        <f t="shared" si="355"/>
        <v>#VALUE!</v>
      </c>
      <c r="E3734" s="6" t="e">
        <f t="shared" si="356"/>
        <v>#VALUE!</v>
      </c>
      <c r="F3734" s="6" t="e">
        <f t="shared" si="357"/>
        <v>#VALUE!</v>
      </c>
      <c r="H3734" s="6" t="str">
        <f>IFERROR(IF(Table1[[#This Row],[Multi-lens? 1]]="No", 1, IF(Table1[[#This Row],[Multi-lens? 1]]="Dual", 2, IF(Table1[[#This Row],[Multi-lens? 1]]="Quad", 4, ""))),"")</f>
        <v/>
      </c>
      <c r="I3734" s="9" t="str">
        <f>IFERROR(Table1[[#This Row],[Name]],"")</f>
        <v/>
      </c>
      <c r="K3734" s="3" t="str">
        <f t="shared" si="352"/>
        <v/>
      </c>
      <c r="M3734" s="4" t="e">
        <f>IF(Table1[[#This Row],[Import to Gateway Calculator?]]="Yes",IFERROR(Table1[[#This Row],[Streaming Resolution '[MP']]],""),0)</f>
        <v>#VALUE!</v>
      </c>
      <c r="N3734" s="4" t="e">
        <f>IF(Table1[[#This Row],[Import to Gateway Calculator?]]="Yes",IFERROR(Table1[[#This Row],[Recording Resolution '[MP']]],""),0)</f>
        <v>#VALUE!</v>
      </c>
      <c r="O3734" s="4" t="e">
        <f>IF(Table1[[#This Row],[Import to Gateway Calculator?]]="Yes",IFERROR(Table1[[#This Row],[Frame Rate '[FPS'] 1]],""),0)</f>
        <v>#VALUE!</v>
      </c>
      <c r="P3734" s="4" t="e">
        <f>IF(Table1[[#This Row],[Import to Gateway Calculator?]]="Yes",IFERROR(Table1[[#This Row],[Days of Storage 1]],""),0)</f>
        <v>#VALUE!</v>
      </c>
    </row>
    <row r="3735" spans="1:16" x14ac:dyDescent="0.25">
      <c r="A3735" s="5" t="e">
        <f t="shared" si="353"/>
        <v>#VALUE!</v>
      </c>
      <c r="B3735" s="6" t="str">
        <f>IFERROR(IF(Table1[[#This Row],[Multi-lens? 1]]="No", 1, IF(Table1[[#This Row],[Multi-lens? 1]]="Dual", 2, IF(Table1[[#This Row],[Multi-lens? 1]]="Quad", 4, ""))),"")</f>
        <v/>
      </c>
      <c r="C3735" s="6" t="e">
        <f t="shared" si="354"/>
        <v>#VALUE!</v>
      </c>
      <c r="D3735" s="6" t="e">
        <f t="shared" si="355"/>
        <v>#VALUE!</v>
      </c>
      <c r="E3735" s="6" t="e">
        <f t="shared" si="356"/>
        <v>#VALUE!</v>
      </c>
      <c r="F3735" s="6" t="e">
        <f t="shared" si="357"/>
        <v>#VALUE!</v>
      </c>
      <c r="H3735" s="6" t="str">
        <f>IFERROR(IF(Table1[[#This Row],[Multi-lens? 1]]="No", 1, IF(Table1[[#This Row],[Multi-lens? 1]]="Dual", 2, IF(Table1[[#This Row],[Multi-lens? 1]]="Quad", 4, ""))),"")</f>
        <v/>
      </c>
      <c r="I3735" s="9" t="str">
        <f>IFERROR(Table1[[#This Row],[Name]],"")</f>
        <v/>
      </c>
      <c r="K3735" s="3" t="str">
        <f t="shared" si="352"/>
        <v/>
      </c>
      <c r="M3735" s="4" t="e">
        <f>IF(Table1[[#This Row],[Import to Gateway Calculator?]]="Yes",IFERROR(Table1[[#This Row],[Streaming Resolution '[MP']]],""),0)</f>
        <v>#VALUE!</v>
      </c>
      <c r="N3735" s="4" t="e">
        <f>IF(Table1[[#This Row],[Import to Gateway Calculator?]]="Yes",IFERROR(Table1[[#This Row],[Recording Resolution '[MP']]],""),0)</f>
        <v>#VALUE!</v>
      </c>
      <c r="O3735" s="4" t="e">
        <f>IF(Table1[[#This Row],[Import to Gateway Calculator?]]="Yes",IFERROR(Table1[[#This Row],[Frame Rate '[FPS'] 1]],""),0)</f>
        <v>#VALUE!</v>
      </c>
      <c r="P3735" s="4" t="e">
        <f>IF(Table1[[#This Row],[Import to Gateway Calculator?]]="Yes",IFERROR(Table1[[#This Row],[Days of Storage 1]],""),0)</f>
        <v>#VALUE!</v>
      </c>
    </row>
    <row r="3736" spans="1:16" x14ac:dyDescent="0.25">
      <c r="A3736" s="5" t="e">
        <f t="shared" si="353"/>
        <v>#VALUE!</v>
      </c>
      <c r="B3736" s="6" t="str">
        <f>IFERROR(IF(Table1[[#This Row],[Multi-lens? 1]]="No", 1, IF(Table1[[#This Row],[Multi-lens? 1]]="Dual", 2, IF(Table1[[#This Row],[Multi-lens? 1]]="Quad", 4, ""))),"")</f>
        <v/>
      </c>
      <c r="C3736" s="6" t="e">
        <f t="shared" si="354"/>
        <v>#VALUE!</v>
      </c>
      <c r="D3736" s="6" t="e">
        <f t="shared" si="355"/>
        <v>#VALUE!</v>
      </c>
      <c r="E3736" s="6" t="e">
        <f t="shared" si="356"/>
        <v>#VALUE!</v>
      </c>
      <c r="F3736" s="6" t="e">
        <f t="shared" si="357"/>
        <v>#VALUE!</v>
      </c>
      <c r="H3736" s="6" t="str">
        <f>IFERROR(IF(Table1[[#This Row],[Multi-lens? 1]]="No", 1, IF(Table1[[#This Row],[Multi-lens? 1]]="Dual", 2, IF(Table1[[#This Row],[Multi-lens? 1]]="Quad", 4, ""))),"")</f>
        <v/>
      </c>
      <c r="I3736" s="9" t="str">
        <f>IFERROR(Table1[[#This Row],[Name]],"")</f>
        <v/>
      </c>
      <c r="K3736" s="3" t="str">
        <f t="shared" si="352"/>
        <v/>
      </c>
      <c r="M3736" s="4" t="e">
        <f>IF(Table1[[#This Row],[Import to Gateway Calculator?]]="Yes",IFERROR(Table1[[#This Row],[Streaming Resolution '[MP']]],""),0)</f>
        <v>#VALUE!</v>
      </c>
      <c r="N3736" s="4" t="e">
        <f>IF(Table1[[#This Row],[Import to Gateway Calculator?]]="Yes",IFERROR(Table1[[#This Row],[Recording Resolution '[MP']]],""),0)</f>
        <v>#VALUE!</v>
      </c>
      <c r="O3736" s="4" t="e">
        <f>IF(Table1[[#This Row],[Import to Gateway Calculator?]]="Yes",IFERROR(Table1[[#This Row],[Frame Rate '[FPS'] 1]],""),0)</f>
        <v>#VALUE!</v>
      </c>
      <c r="P3736" s="4" t="e">
        <f>IF(Table1[[#This Row],[Import to Gateway Calculator?]]="Yes",IFERROR(Table1[[#This Row],[Days of Storage 1]],""),0)</f>
        <v>#VALUE!</v>
      </c>
    </row>
    <row r="3737" spans="1:16" x14ac:dyDescent="0.25">
      <c r="A3737" s="5" t="e">
        <f t="shared" si="353"/>
        <v>#VALUE!</v>
      </c>
      <c r="B3737" s="6" t="str">
        <f>IFERROR(IF(Table1[[#This Row],[Multi-lens? 1]]="No", 1, IF(Table1[[#This Row],[Multi-lens? 1]]="Dual", 2, IF(Table1[[#This Row],[Multi-lens? 1]]="Quad", 4, ""))),"")</f>
        <v/>
      </c>
      <c r="C3737" s="6" t="e">
        <f t="shared" si="354"/>
        <v>#VALUE!</v>
      </c>
      <c r="D3737" s="6" t="e">
        <f t="shared" si="355"/>
        <v>#VALUE!</v>
      </c>
      <c r="E3737" s="6" t="e">
        <f t="shared" si="356"/>
        <v>#VALUE!</v>
      </c>
      <c r="F3737" s="6" t="e">
        <f t="shared" si="357"/>
        <v>#VALUE!</v>
      </c>
      <c r="H3737" s="6" t="str">
        <f>IFERROR(IF(Table1[[#This Row],[Multi-lens? 1]]="No", 1, IF(Table1[[#This Row],[Multi-lens? 1]]="Dual", 2, IF(Table1[[#This Row],[Multi-lens? 1]]="Quad", 4, ""))),"")</f>
        <v/>
      </c>
      <c r="I3737" s="9" t="str">
        <f>IFERROR(Table1[[#This Row],[Name]],"")</f>
        <v/>
      </c>
      <c r="K3737" s="3" t="str">
        <f t="shared" si="352"/>
        <v/>
      </c>
      <c r="M3737" s="4" t="e">
        <f>IF(Table1[[#This Row],[Import to Gateway Calculator?]]="Yes",IFERROR(Table1[[#This Row],[Streaming Resolution '[MP']]],""),0)</f>
        <v>#VALUE!</v>
      </c>
      <c r="N3737" s="4" t="e">
        <f>IF(Table1[[#This Row],[Import to Gateway Calculator?]]="Yes",IFERROR(Table1[[#This Row],[Recording Resolution '[MP']]],""),0)</f>
        <v>#VALUE!</v>
      </c>
      <c r="O3737" s="4" t="e">
        <f>IF(Table1[[#This Row],[Import to Gateway Calculator?]]="Yes",IFERROR(Table1[[#This Row],[Frame Rate '[FPS'] 1]],""),0)</f>
        <v>#VALUE!</v>
      </c>
      <c r="P3737" s="4" t="e">
        <f>IF(Table1[[#This Row],[Import to Gateway Calculator?]]="Yes",IFERROR(Table1[[#This Row],[Days of Storage 1]],""),0)</f>
        <v>#VALUE!</v>
      </c>
    </row>
    <row r="3738" spans="1:16" x14ac:dyDescent="0.25">
      <c r="A3738" s="5" t="e">
        <f t="shared" si="353"/>
        <v>#VALUE!</v>
      </c>
      <c r="B3738" s="6" t="str">
        <f>IFERROR(IF(Table1[[#This Row],[Multi-lens? 1]]="No", 1, IF(Table1[[#This Row],[Multi-lens? 1]]="Dual", 2, IF(Table1[[#This Row],[Multi-lens? 1]]="Quad", 4, ""))),"")</f>
        <v/>
      </c>
      <c r="C3738" s="6" t="e">
        <f t="shared" si="354"/>
        <v>#VALUE!</v>
      </c>
      <c r="D3738" s="6" t="e">
        <f t="shared" si="355"/>
        <v>#VALUE!</v>
      </c>
      <c r="E3738" s="6" t="e">
        <f t="shared" si="356"/>
        <v>#VALUE!</v>
      </c>
      <c r="F3738" s="6" t="e">
        <f t="shared" si="357"/>
        <v>#VALUE!</v>
      </c>
      <c r="H3738" s="6" t="str">
        <f>IFERROR(IF(Table1[[#This Row],[Multi-lens? 1]]="No", 1, IF(Table1[[#This Row],[Multi-lens? 1]]="Dual", 2, IF(Table1[[#This Row],[Multi-lens? 1]]="Quad", 4, ""))),"")</f>
        <v/>
      </c>
      <c r="I3738" s="9" t="str">
        <f>IFERROR(Table1[[#This Row],[Name]],"")</f>
        <v/>
      </c>
      <c r="K3738" s="3" t="str">
        <f t="shared" si="352"/>
        <v/>
      </c>
      <c r="M3738" s="4" t="e">
        <f>IF(Table1[[#This Row],[Import to Gateway Calculator?]]="Yes",IFERROR(Table1[[#This Row],[Streaming Resolution '[MP']]],""),0)</f>
        <v>#VALUE!</v>
      </c>
      <c r="N3738" s="4" t="e">
        <f>IF(Table1[[#This Row],[Import to Gateway Calculator?]]="Yes",IFERROR(Table1[[#This Row],[Recording Resolution '[MP']]],""),0)</f>
        <v>#VALUE!</v>
      </c>
      <c r="O3738" s="4" t="e">
        <f>IF(Table1[[#This Row],[Import to Gateway Calculator?]]="Yes",IFERROR(Table1[[#This Row],[Frame Rate '[FPS'] 1]],""),0)</f>
        <v>#VALUE!</v>
      </c>
      <c r="P3738" s="4" t="e">
        <f>IF(Table1[[#This Row],[Import to Gateway Calculator?]]="Yes",IFERROR(Table1[[#This Row],[Days of Storage 1]],""),0)</f>
        <v>#VALUE!</v>
      </c>
    </row>
    <row r="3739" spans="1:16" x14ac:dyDescent="0.25">
      <c r="A3739" s="5" t="e">
        <f t="shared" si="353"/>
        <v>#VALUE!</v>
      </c>
      <c r="B3739" s="6" t="str">
        <f>IFERROR(IF(Table1[[#This Row],[Multi-lens? 1]]="No", 1, IF(Table1[[#This Row],[Multi-lens? 1]]="Dual", 2, IF(Table1[[#This Row],[Multi-lens? 1]]="Quad", 4, ""))),"")</f>
        <v/>
      </c>
      <c r="C3739" s="6" t="e">
        <f t="shared" si="354"/>
        <v>#VALUE!</v>
      </c>
      <c r="D3739" s="6" t="e">
        <f t="shared" si="355"/>
        <v>#VALUE!</v>
      </c>
      <c r="E3739" s="6" t="e">
        <f t="shared" si="356"/>
        <v>#VALUE!</v>
      </c>
      <c r="F3739" s="6" t="e">
        <f t="shared" si="357"/>
        <v>#VALUE!</v>
      </c>
      <c r="H3739" s="6" t="str">
        <f>IFERROR(IF(Table1[[#This Row],[Multi-lens? 1]]="No", 1, IF(Table1[[#This Row],[Multi-lens? 1]]="Dual", 2, IF(Table1[[#This Row],[Multi-lens? 1]]="Quad", 4, ""))),"")</f>
        <v/>
      </c>
      <c r="I3739" s="9" t="str">
        <f>IFERROR(Table1[[#This Row],[Name]],"")</f>
        <v/>
      </c>
      <c r="K3739" s="3" t="str">
        <f t="shared" si="352"/>
        <v/>
      </c>
      <c r="M3739" s="4" t="e">
        <f>IF(Table1[[#This Row],[Import to Gateway Calculator?]]="Yes",IFERROR(Table1[[#This Row],[Streaming Resolution '[MP']]],""),0)</f>
        <v>#VALUE!</v>
      </c>
      <c r="N3739" s="4" t="e">
        <f>IF(Table1[[#This Row],[Import to Gateway Calculator?]]="Yes",IFERROR(Table1[[#This Row],[Recording Resolution '[MP']]],""),0)</f>
        <v>#VALUE!</v>
      </c>
      <c r="O3739" s="4" t="e">
        <f>IF(Table1[[#This Row],[Import to Gateway Calculator?]]="Yes",IFERROR(Table1[[#This Row],[Frame Rate '[FPS'] 1]],""),0)</f>
        <v>#VALUE!</v>
      </c>
      <c r="P3739" s="4" t="e">
        <f>IF(Table1[[#This Row],[Import to Gateway Calculator?]]="Yes",IFERROR(Table1[[#This Row],[Days of Storage 1]],""),0)</f>
        <v>#VALUE!</v>
      </c>
    </row>
    <row r="3740" spans="1:16" x14ac:dyDescent="0.25">
      <c r="A3740" s="5" t="e">
        <f t="shared" si="353"/>
        <v>#VALUE!</v>
      </c>
      <c r="B3740" s="6" t="str">
        <f>IFERROR(IF(Table1[[#This Row],[Multi-lens? 1]]="No", 1, IF(Table1[[#This Row],[Multi-lens? 1]]="Dual", 2, IF(Table1[[#This Row],[Multi-lens? 1]]="Quad", 4, ""))),"")</f>
        <v/>
      </c>
      <c r="C3740" s="6" t="e">
        <f t="shared" si="354"/>
        <v>#VALUE!</v>
      </c>
      <c r="D3740" s="6" t="e">
        <f t="shared" si="355"/>
        <v>#VALUE!</v>
      </c>
      <c r="E3740" s="6" t="e">
        <f t="shared" si="356"/>
        <v>#VALUE!</v>
      </c>
      <c r="F3740" s="6" t="e">
        <f t="shared" si="357"/>
        <v>#VALUE!</v>
      </c>
      <c r="H3740" s="6" t="str">
        <f>IFERROR(IF(Table1[[#This Row],[Multi-lens? 1]]="No", 1, IF(Table1[[#This Row],[Multi-lens? 1]]="Dual", 2, IF(Table1[[#This Row],[Multi-lens? 1]]="Quad", 4, ""))),"")</f>
        <v/>
      </c>
      <c r="I3740" s="9" t="str">
        <f>IFERROR(Table1[[#This Row],[Name]],"")</f>
        <v/>
      </c>
      <c r="K3740" s="3" t="str">
        <f t="shared" si="352"/>
        <v/>
      </c>
      <c r="M3740" s="4" t="e">
        <f>IF(Table1[[#This Row],[Import to Gateway Calculator?]]="Yes",IFERROR(Table1[[#This Row],[Streaming Resolution '[MP']]],""),0)</f>
        <v>#VALUE!</v>
      </c>
      <c r="N3740" s="4" t="e">
        <f>IF(Table1[[#This Row],[Import to Gateway Calculator?]]="Yes",IFERROR(Table1[[#This Row],[Recording Resolution '[MP']]],""),0)</f>
        <v>#VALUE!</v>
      </c>
      <c r="O3740" s="4" t="e">
        <f>IF(Table1[[#This Row],[Import to Gateway Calculator?]]="Yes",IFERROR(Table1[[#This Row],[Frame Rate '[FPS'] 1]],""),0)</f>
        <v>#VALUE!</v>
      </c>
      <c r="P3740" s="4" t="e">
        <f>IF(Table1[[#This Row],[Import to Gateway Calculator?]]="Yes",IFERROR(Table1[[#This Row],[Days of Storage 1]],""),0)</f>
        <v>#VALUE!</v>
      </c>
    </row>
    <row r="3741" spans="1:16" x14ac:dyDescent="0.25">
      <c r="A3741" s="5" t="e">
        <f t="shared" si="353"/>
        <v>#VALUE!</v>
      </c>
      <c r="B3741" s="6" t="str">
        <f>IFERROR(IF(Table1[[#This Row],[Multi-lens? 1]]="No", 1, IF(Table1[[#This Row],[Multi-lens? 1]]="Dual", 2, IF(Table1[[#This Row],[Multi-lens? 1]]="Quad", 4, ""))),"")</f>
        <v/>
      </c>
      <c r="C3741" s="6" t="e">
        <f t="shared" si="354"/>
        <v>#VALUE!</v>
      </c>
      <c r="D3741" s="6" t="e">
        <f t="shared" si="355"/>
        <v>#VALUE!</v>
      </c>
      <c r="E3741" s="6" t="e">
        <f t="shared" si="356"/>
        <v>#VALUE!</v>
      </c>
      <c r="F3741" s="6" t="e">
        <f t="shared" si="357"/>
        <v>#VALUE!</v>
      </c>
      <c r="H3741" s="6" t="str">
        <f>IFERROR(IF(Table1[[#This Row],[Multi-lens? 1]]="No", 1, IF(Table1[[#This Row],[Multi-lens? 1]]="Dual", 2, IF(Table1[[#This Row],[Multi-lens? 1]]="Quad", 4, ""))),"")</f>
        <v/>
      </c>
      <c r="I3741" s="9" t="str">
        <f>IFERROR(Table1[[#This Row],[Name]],"")</f>
        <v/>
      </c>
      <c r="K3741" s="3" t="str">
        <f t="shared" si="352"/>
        <v/>
      </c>
      <c r="M3741" s="4" t="e">
        <f>IF(Table1[[#This Row],[Import to Gateway Calculator?]]="Yes",IFERROR(Table1[[#This Row],[Streaming Resolution '[MP']]],""),0)</f>
        <v>#VALUE!</v>
      </c>
      <c r="N3741" s="4" t="e">
        <f>IF(Table1[[#This Row],[Import to Gateway Calculator?]]="Yes",IFERROR(Table1[[#This Row],[Recording Resolution '[MP']]],""),0)</f>
        <v>#VALUE!</v>
      </c>
      <c r="O3741" s="4" t="e">
        <f>IF(Table1[[#This Row],[Import to Gateway Calculator?]]="Yes",IFERROR(Table1[[#This Row],[Frame Rate '[FPS'] 1]],""),0)</f>
        <v>#VALUE!</v>
      </c>
      <c r="P3741" s="4" t="e">
        <f>IF(Table1[[#This Row],[Import to Gateway Calculator?]]="Yes",IFERROR(Table1[[#This Row],[Days of Storage 1]],""),0)</f>
        <v>#VALUE!</v>
      </c>
    </row>
    <row r="3742" spans="1:16" x14ac:dyDescent="0.25">
      <c r="A3742" s="5" t="e">
        <f t="shared" si="353"/>
        <v>#VALUE!</v>
      </c>
      <c r="B3742" s="6" t="str">
        <f>IFERROR(IF(Table1[[#This Row],[Multi-lens? 1]]="No", 1, IF(Table1[[#This Row],[Multi-lens? 1]]="Dual", 2, IF(Table1[[#This Row],[Multi-lens? 1]]="Quad", 4, ""))),"")</f>
        <v/>
      </c>
      <c r="C3742" s="6" t="e">
        <f t="shared" si="354"/>
        <v>#VALUE!</v>
      </c>
      <c r="D3742" s="6" t="e">
        <f t="shared" si="355"/>
        <v>#VALUE!</v>
      </c>
      <c r="E3742" s="6" t="e">
        <f t="shared" si="356"/>
        <v>#VALUE!</v>
      </c>
      <c r="F3742" s="6" t="e">
        <f t="shared" si="357"/>
        <v>#VALUE!</v>
      </c>
      <c r="H3742" s="6" t="str">
        <f>IFERROR(IF(Table1[[#This Row],[Multi-lens? 1]]="No", 1, IF(Table1[[#This Row],[Multi-lens? 1]]="Dual", 2, IF(Table1[[#This Row],[Multi-lens? 1]]="Quad", 4, ""))),"")</f>
        <v/>
      </c>
      <c r="I3742" s="9" t="str">
        <f>IFERROR(Table1[[#This Row],[Name]],"")</f>
        <v/>
      </c>
      <c r="K3742" s="3" t="str">
        <f t="shared" si="352"/>
        <v/>
      </c>
      <c r="M3742" s="4" t="e">
        <f>IF(Table1[[#This Row],[Import to Gateway Calculator?]]="Yes",IFERROR(Table1[[#This Row],[Streaming Resolution '[MP']]],""),0)</f>
        <v>#VALUE!</v>
      </c>
      <c r="N3742" s="4" t="e">
        <f>IF(Table1[[#This Row],[Import to Gateway Calculator?]]="Yes",IFERROR(Table1[[#This Row],[Recording Resolution '[MP']]],""),0)</f>
        <v>#VALUE!</v>
      </c>
      <c r="O3742" s="4" t="e">
        <f>IF(Table1[[#This Row],[Import to Gateway Calculator?]]="Yes",IFERROR(Table1[[#This Row],[Frame Rate '[FPS'] 1]],""),0)</f>
        <v>#VALUE!</v>
      </c>
      <c r="P3742" s="4" t="e">
        <f>IF(Table1[[#This Row],[Import to Gateway Calculator?]]="Yes",IFERROR(Table1[[#This Row],[Days of Storage 1]],""),0)</f>
        <v>#VALUE!</v>
      </c>
    </row>
    <row r="3743" spans="1:16" x14ac:dyDescent="0.25">
      <c r="A3743" s="5" t="e">
        <f t="shared" si="353"/>
        <v>#VALUE!</v>
      </c>
      <c r="B3743" s="6" t="str">
        <f>IFERROR(IF(Table1[[#This Row],[Multi-lens? 1]]="No", 1, IF(Table1[[#This Row],[Multi-lens? 1]]="Dual", 2, IF(Table1[[#This Row],[Multi-lens? 1]]="Quad", 4, ""))),"")</f>
        <v/>
      </c>
      <c r="C3743" s="6" t="e">
        <f t="shared" si="354"/>
        <v>#VALUE!</v>
      </c>
      <c r="D3743" s="6" t="e">
        <f t="shared" si="355"/>
        <v>#VALUE!</v>
      </c>
      <c r="E3743" s="6" t="e">
        <f t="shared" si="356"/>
        <v>#VALUE!</v>
      </c>
      <c r="F3743" s="6" t="e">
        <f t="shared" si="357"/>
        <v>#VALUE!</v>
      </c>
      <c r="H3743" s="6" t="str">
        <f>IFERROR(IF(Table1[[#This Row],[Multi-lens? 1]]="No", 1, IF(Table1[[#This Row],[Multi-lens? 1]]="Dual", 2, IF(Table1[[#This Row],[Multi-lens? 1]]="Quad", 4, ""))),"")</f>
        <v/>
      </c>
      <c r="I3743" s="9" t="str">
        <f>IFERROR(Table1[[#This Row],[Name]],"")</f>
        <v/>
      </c>
      <c r="K3743" s="3" t="str">
        <f t="shared" si="352"/>
        <v/>
      </c>
      <c r="M3743" s="4" t="e">
        <f>IF(Table1[[#This Row],[Import to Gateway Calculator?]]="Yes",IFERROR(Table1[[#This Row],[Streaming Resolution '[MP']]],""),0)</f>
        <v>#VALUE!</v>
      </c>
      <c r="N3743" s="4" t="e">
        <f>IF(Table1[[#This Row],[Import to Gateway Calculator?]]="Yes",IFERROR(Table1[[#This Row],[Recording Resolution '[MP']]],""),0)</f>
        <v>#VALUE!</v>
      </c>
      <c r="O3743" s="4" t="e">
        <f>IF(Table1[[#This Row],[Import to Gateway Calculator?]]="Yes",IFERROR(Table1[[#This Row],[Frame Rate '[FPS'] 1]],""),0)</f>
        <v>#VALUE!</v>
      </c>
      <c r="P3743" s="4" t="e">
        <f>IF(Table1[[#This Row],[Import to Gateway Calculator?]]="Yes",IFERROR(Table1[[#This Row],[Days of Storage 1]],""),0)</f>
        <v>#VALUE!</v>
      </c>
    </row>
    <row r="3744" spans="1:16" x14ac:dyDescent="0.25">
      <c r="A3744" s="5" t="e">
        <f t="shared" si="353"/>
        <v>#VALUE!</v>
      </c>
      <c r="B3744" s="6" t="str">
        <f>IFERROR(IF(Table1[[#This Row],[Multi-lens? 1]]="No", 1, IF(Table1[[#This Row],[Multi-lens? 1]]="Dual", 2, IF(Table1[[#This Row],[Multi-lens? 1]]="Quad", 4, ""))),"")</f>
        <v/>
      </c>
      <c r="C3744" s="6" t="e">
        <f t="shared" si="354"/>
        <v>#VALUE!</v>
      </c>
      <c r="D3744" s="6" t="e">
        <f t="shared" si="355"/>
        <v>#VALUE!</v>
      </c>
      <c r="E3744" s="6" t="e">
        <f t="shared" si="356"/>
        <v>#VALUE!</v>
      </c>
      <c r="F3744" s="6" t="e">
        <f t="shared" si="357"/>
        <v>#VALUE!</v>
      </c>
      <c r="H3744" s="6" t="str">
        <f>IFERROR(IF(Table1[[#This Row],[Multi-lens? 1]]="No", 1, IF(Table1[[#This Row],[Multi-lens? 1]]="Dual", 2, IF(Table1[[#This Row],[Multi-lens? 1]]="Quad", 4, ""))),"")</f>
        <v/>
      </c>
      <c r="I3744" s="9" t="str">
        <f>IFERROR(Table1[[#This Row],[Name]],"")</f>
        <v/>
      </c>
      <c r="K3744" s="3" t="str">
        <f t="shared" si="352"/>
        <v/>
      </c>
      <c r="M3744" s="4" t="e">
        <f>IF(Table1[[#This Row],[Import to Gateway Calculator?]]="Yes",IFERROR(Table1[[#This Row],[Streaming Resolution '[MP']]],""),0)</f>
        <v>#VALUE!</v>
      </c>
      <c r="N3744" s="4" t="e">
        <f>IF(Table1[[#This Row],[Import to Gateway Calculator?]]="Yes",IFERROR(Table1[[#This Row],[Recording Resolution '[MP']]],""),0)</f>
        <v>#VALUE!</v>
      </c>
      <c r="O3744" s="4" t="e">
        <f>IF(Table1[[#This Row],[Import to Gateway Calculator?]]="Yes",IFERROR(Table1[[#This Row],[Frame Rate '[FPS'] 1]],""),0)</f>
        <v>#VALUE!</v>
      </c>
      <c r="P3744" s="4" t="e">
        <f>IF(Table1[[#This Row],[Import to Gateway Calculator?]]="Yes",IFERROR(Table1[[#This Row],[Days of Storage 1]],""),0)</f>
        <v>#VALUE!</v>
      </c>
    </row>
    <row r="3745" spans="1:16" x14ac:dyDescent="0.25">
      <c r="A3745" s="5" t="e">
        <f t="shared" si="353"/>
        <v>#VALUE!</v>
      </c>
      <c r="B3745" s="6" t="str">
        <f>IFERROR(IF(Table1[[#This Row],[Multi-lens? 1]]="No", 1, IF(Table1[[#This Row],[Multi-lens? 1]]="Dual", 2, IF(Table1[[#This Row],[Multi-lens? 1]]="Quad", 4, ""))),"")</f>
        <v/>
      </c>
      <c r="C3745" s="6" t="e">
        <f t="shared" si="354"/>
        <v>#VALUE!</v>
      </c>
      <c r="D3745" s="6" t="e">
        <f t="shared" si="355"/>
        <v>#VALUE!</v>
      </c>
      <c r="E3745" s="6" t="e">
        <f t="shared" si="356"/>
        <v>#VALUE!</v>
      </c>
      <c r="F3745" s="6" t="e">
        <f t="shared" si="357"/>
        <v>#VALUE!</v>
      </c>
      <c r="H3745" s="6" t="str">
        <f>IFERROR(IF(Table1[[#This Row],[Multi-lens? 1]]="No", 1, IF(Table1[[#This Row],[Multi-lens? 1]]="Dual", 2, IF(Table1[[#This Row],[Multi-lens? 1]]="Quad", 4, ""))),"")</f>
        <v/>
      </c>
      <c r="I3745" s="9" t="str">
        <f>IFERROR(Table1[[#This Row],[Name]],"")</f>
        <v/>
      </c>
      <c r="K3745" s="3" t="str">
        <f t="shared" si="352"/>
        <v/>
      </c>
      <c r="M3745" s="4" t="e">
        <f>IF(Table1[[#This Row],[Import to Gateway Calculator?]]="Yes",IFERROR(Table1[[#This Row],[Streaming Resolution '[MP']]],""),0)</f>
        <v>#VALUE!</v>
      </c>
      <c r="N3745" s="4" t="e">
        <f>IF(Table1[[#This Row],[Import to Gateway Calculator?]]="Yes",IFERROR(Table1[[#This Row],[Recording Resolution '[MP']]],""),0)</f>
        <v>#VALUE!</v>
      </c>
      <c r="O3745" s="4" t="e">
        <f>IF(Table1[[#This Row],[Import to Gateway Calculator?]]="Yes",IFERROR(Table1[[#This Row],[Frame Rate '[FPS'] 1]],""),0)</f>
        <v>#VALUE!</v>
      </c>
      <c r="P3745" s="4" t="e">
        <f>IF(Table1[[#This Row],[Import to Gateway Calculator?]]="Yes",IFERROR(Table1[[#This Row],[Days of Storage 1]],""),0)</f>
        <v>#VALUE!</v>
      </c>
    </row>
    <row r="3746" spans="1:16" x14ac:dyDescent="0.25">
      <c r="A3746" s="5" t="e">
        <f t="shared" si="353"/>
        <v>#VALUE!</v>
      </c>
      <c r="B3746" s="6" t="str">
        <f>IFERROR(IF(Table1[[#This Row],[Multi-lens? 1]]="No", 1, IF(Table1[[#This Row],[Multi-lens? 1]]="Dual", 2, IF(Table1[[#This Row],[Multi-lens? 1]]="Quad", 4, ""))),"")</f>
        <v/>
      </c>
      <c r="C3746" s="6" t="e">
        <f t="shared" si="354"/>
        <v>#VALUE!</v>
      </c>
      <c r="D3746" s="6" t="e">
        <f t="shared" si="355"/>
        <v>#VALUE!</v>
      </c>
      <c r="E3746" s="6" t="e">
        <f t="shared" si="356"/>
        <v>#VALUE!</v>
      </c>
      <c r="F3746" s="6" t="e">
        <f t="shared" si="357"/>
        <v>#VALUE!</v>
      </c>
      <c r="H3746" s="6" t="str">
        <f>IFERROR(IF(Table1[[#This Row],[Multi-lens? 1]]="No", 1, IF(Table1[[#This Row],[Multi-lens? 1]]="Dual", 2, IF(Table1[[#This Row],[Multi-lens? 1]]="Quad", 4, ""))),"")</f>
        <v/>
      </c>
      <c r="I3746" s="9" t="str">
        <f>IFERROR(Table1[[#This Row],[Name]],"")</f>
        <v/>
      </c>
      <c r="K3746" s="3" t="str">
        <f t="shared" si="352"/>
        <v/>
      </c>
      <c r="M3746" s="4" t="e">
        <f>IF(Table1[[#This Row],[Import to Gateway Calculator?]]="Yes",IFERROR(Table1[[#This Row],[Streaming Resolution '[MP']]],""),0)</f>
        <v>#VALUE!</v>
      </c>
      <c r="N3746" s="4" t="e">
        <f>IF(Table1[[#This Row],[Import to Gateway Calculator?]]="Yes",IFERROR(Table1[[#This Row],[Recording Resolution '[MP']]],""),0)</f>
        <v>#VALUE!</v>
      </c>
      <c r="O3746" s="4" t="e">
        <f>IF(Table1[[#This Row],[Import to Gateway Calculator?]]="Yes",IFERROR(Table1[[#This Row],[Frame Rate '[FPS'] 1]],""),0)</f>
        <v>#VALUE!</v>
      </c>
      <c r="P3746" s="4" t="e">
        <f>IF(Table1[[#This Row],[Import to Gateway Calculator?]]="Yes",IFERROR(Table1[[#This Row],[Days of Storage 1]],""),0)</f>
        <v>#VALUE!</v>
      </c>
    </row>
    <row r="3747" spans="1:16" x14ac:dyDescent="0.25">
      <c r="A3747" s="5" t="e">
        <f t="shared" si="353"/>
        <v>#VALUE!</v>
      </c>
      <c r="B3747" s="6" t="str">
        <f>IFERROR(IF(Table1[[#This Row],[Multi-lens? 1]]="No", 1, IF(Table1[[#This Row],[Multi-lens? 1]]="Dual", 2, IF(Table1[[#This Row],[Multi-lens? 1]]="Quad", 4, ""))),"")</f>
        <v/>
      </c>
      <c r="C3747" s="6" t="e">
        <f t="shared" si="354"/>
        <v>#VALUE!</v>
      </c>
      <c r="D3747" s="6" t="e">
        <f t="shared" si="355"/>
        <v>#VALUE!</v>
      </c>
      <c r="E3747" s="6" t="e">
        <f t="shared" si="356"/>
        <v>#VALUE!</v>
      </c>
      <c r="F3747" s="6" t="e">
        <f t="shared" si="357"/>
        <v>#VALUE!</v>
      </c>
      <c r="H3747" s="6" t="str">
        <f>IFERROR(IF(Table1[[#This Row],[Multi-lens? 1]]="No", 1, IF(Table1[[#This Row],[Multi-lens? 1]]="Dual", 2, IF(Table1[[#This Row],[Multi-lens? 1]]="Quad", 4, ""))),"")</f>
        <v/>
      </c>
      <c r="I3747" s="9" t="str">
        <f>IFERROR(Table1[[#This Row],[Name]],"")</f>
        <v/>
      </c>
      <c r="K3747" s="3" t="str">
        <f t="shared" si="352"/>
        <v/>
      </c>
      <c r="M3747" s="4" t="e">
        <f>IF(Table1[[#This Row],[Import to Gateway Calculator?]]="Yes",IFERROR(Table1[[#This Row],[Streaming Resolution '[MP']]],""),0)</f>
        <v>#VALUE!</v>
      </c>
      <c r="N3747" s="4" t="e">
        <f>IF(Table1[[#This Row],[Import to Gateway Calculator?]]="Yes",IFERROR(Table1[[#This Row],[Recording Resolution '[MP']]],""),0)</f>
        <v>#VALUE!</v>
      </c>
      <c r="O3747" s="4" t="e">
        <f>IF(Table1[[#This Row],[Import to Gateway Calculator?]]="Yes",IFERROR(Table1[[#This Row],[Frame Rate '[FPS'] 1]],""),0)</f>
        <v>#VALUE!</v>
      </c>
      <c r="P3747" s="4" t="e">
        <f>IF(Table1[[#This Row],[Import to Gateway Calculator?]]="Yes",IFERROR(Table1[[#This Row],[Days of Storage 1]],""),0)</f>
        <v>#VALUE!</v>
      </c>
    </row>
    <row r="3748" spans="1:16" x14ac:dyDescent="0.25">
      <c r="A3748" s="5" t="e">
        <f t="shared" si="353"/>
        <v>#VALUE!</v>
      </c>
      <c r="B3748" s="6" t="str">
        <f>IFERROR(IF(Table1[[#This Row],[Multi-lens? 1]]="No", 1, IF(Table1[[#This Row],[Multi-lens? 1]]="Dual", 2, IF(Table1[[#This Row],[Multi-lens? 1]]="Quad", 4, ""))),"")</f>
        <v/>
      </c>
      <c r="C3748" s="6" t="e">
        <f t="shared" si="354"/>
        <v>#VALUE!</v>
      </c>
      <c r="D3748" s="6" t="e">
        <f t="shared" si="355"/>
        <v>#VALUE!</v>
      </c>
      <c r="E3748" s="6" t="e">
        <f t="shared" si="356"/>
        <v>#VALUE!</v>
      </c>
      <c r="F3748" s="6" t="e">
        <f t="shared" si="357"/>
        <v>#VALUE!</v>
      </c>
      <c r="H3748" s="6" t="str">
        <f>IFERROR(IF(Table1[[#This Row],[Multi-lens? 1]]="No", 1, IF(Table1[[#This Row],[Multi-lens? 1]]="Dual", 2, IF(Table1[[#This Row],[Multi-lens? 1]]="Quad", 4, ""))),"")</f>
        <v/>
      </c>
      <c r="I3748" s="9" t="str">
        <f>IFERROR(Table1[[#This Row],[Name]],"")</f>
        <v/>
      </c>
      <c r="K3748" s="3" t="str">
        <f t="shared" si="352"/>
        <v/>
      </c>
      <c r="M3748" s="4" t="e">
        <f>IF(Table1[[#This Row],[Import to Gateway Calculator?]]="Yes",IFERROR(Table1[[#This Row],[Streaming Resolution '[MP']]],""),0)</f>
        <v>#VALUE!</v>
      </c>
      <c r="N3748" s="4" t="e">
        <f>IF(Table1[[#This Row],[Import to Gateway Calculator?]]="Yes",IFERROR(Table1[[#This Row],[Recording Resolution '[MP']]],""),0)</f>
        <v>#VALUE!</v>
      </c>
      <c r="O3748" s="4" t="e">
        <f>IF(Table1[[#This Row],[Import to Gateway Calculator?]]="Yes",IFERROR(Table1[[#This Row],[Frame Rate '[FPS'] 1]],""),0)</f>
        <v>#VALUE!</v>
      </c>
      <c r="P3748" s="4" t="e">
        <f>IF(Table1[[#This Row],[Import to Gateway Calculator?]]="Yes",IFERROR(Table1[[#This Row],[Days of Storage 1]],""),0)</f>
        <v>#VALUE!</v>
      </c>
    </row>
    <row r="3749" spans="1:16" x14ac:dyDescent="0.25">
      <c r="A3749" s="5" t="e">
        <f t="shared" si="353"/>
        <v>#VALUE!</v>
      </c>
      <c r="B3749" s="6" t="str">
        <f>IFERROR(IF(Table1[[#This Row],[Multi-lens? 1]]="No", 1, IF(Table1[[#This Row],[Multi-lens? 1]]="Dual", 2, IF(Table1[[#This Row],[Multi-lens? 1]]="Quad", 4, ""))),"")</f>
        <v/>
      </c>
      <c r="C3749" s="6" t="e">
        <f t="shared" si="354"/>
        <v>#VALUE!</v>
      </c>
      <c r="D3749" s="6" t="e">
        <f t="shared" si="355"/>
        <v>#VALUE!</v>
      </c>
      <c r="E3749" s="6" t="e">
        <f t="shared" si="356"/>
        <v>#VALUE!</v>
      </c>
      <c r="F3749" s="6" t="e">
        <f t="shared" si="357"/>
        <v>#VALUE!</v>
      </c>
      <c r="H3749" s="6" t="str">
        <f>IFERROR(IF(Table1[[#This Row],[Multi-lens? 1]]="No", 1, IF(Table1[[#This Row],[Multi-lens? 1]]="Dual", 2, IF(Table1[[#This Row],[Multi-lens? 1]]="Quad", 4, ""))),"")</f>
        <v/>
      </c>
      <c r="I3749" s="9" t="str">
        <f>IFERROR(Table1[[#This Row],[Name]],"")</f>
        <v/>
      </c>
      <c r="K3749" s="3" t="str">
        <f t="shared" si="352"/>
        <v/>
      </c>
      <c r="M3749" s="4" t="e">
        <f>IF(Table1[[#This Row],[Import to Gateway Calculator?]]="Yes",IFERROR(Table1[[#This Row],[Streaming Resolution '[MP']]],""),0)</f>
        <v>#VALUE!</v>
      </c>
      <c r="N3749" s="4" t="e">
        <f>IF(Table1[[#This Row],[Import to Gateway Calculator?]]="Yes",IFERROR(Table1[[#This Row],[Recording Resolution '[MP']]],""),0)</f>
        <v>#VALUE!</v>
      </c>
      <c r="O3749" s="4" t="e">
        <f>IF(Table1[[#This Row],[Import to Gateway Calculator?]]="Yes",IFERROR(Table1[[#This Row],[Frame Rate '[FPS'] 1]],""),0)</f>
        <v>#VALUE!</v>
      </c>
      <c r="P3749" s="4" t="e">
        <f>IF(Table1[[#This Row],[Import to Gateway Calculator?]]="Yes",IFERROR(Table1[[#This Row],[Days of Storage 1]],""),0)</f>
        <v>#VALUE!</v>
      </c>
    </row>
    <row r="3750" spans="1:16" x14ac:dyDescent="0.25">
      <c r="A3750" s="5" t="e">
        <f t="shared" si="353"/>
        <v>#VALUE!</v>
      </c>
      <c r="B3750" s="6" t="str">
        <f>IFERROR(IF(Table1[[#This Row],[Multi-lens? 1]]="No", 1, IF(Table1[[#This Row],[Multi-lens? 1]]="Dual", 2, IF(Table1[[#This Row],[Multi-lens? 1]]="Quad", 4, ""))),"")</f>
        <v/>
      </c>
      <c r="C3750" s="6" t="e">
        <f t="shared" si="354"/>
        <v>#VALUE!</v>
      </c>
      <c r="D3750" s="6" t="e">
        <f t="shared" si="355"/>
        <v>#VALUE!</v>
      </c>
      <c r="E3750" s="6" t="e">
        <f t="shared" si="356"/>
        <v>#VALUE!</v>
      </c>
      <c r="F3750" s="6" t="e">
        <f t="shared" si="357"/>
        <v>#VALUE!</v>
      </c>
      <c r="H3750" s="6" t="str">
        <f>IFERROR(IF(Table1[[#This Row],[Multi-lens? 1]]="No", 1, IF(Table1[[#This Row],[Multi-lens? 1]]="Dual", 2, IF(Table1[[#This Row],[Multi-lens? 1]]="Quad", 4, ""))),"")</f>
        <v/>
      </c>
      <c r="I3750" s="9" t="str">
        <f>IFERROR(Table1[[#This Row],[Name]],"")</f>
        <v/>
      </c>
      <c r="K3750" s="3" t="str">
        <f t="shared" si="352"/>
        <v/>
      </c>
      <c r="M3750" s="4" t="e">
        <f>IF(Table1[[#This Row],[Import to Gateway Calculator?]]="Yes",IFERROR(Table1[[#This Row],[Streaming Resolution '[MP']]],""),0)</f>
        <v>#VALUE!</v>
      </c>
      <c r="N3750" s="4" t="e">
        <f>IF(Table1[[#This Row],[Import to Gateway Calculator?]]="Yes",IFERROR(Table1[[#This Row],[Recording Resolution '[MP']]],""),0)</f>
        <v>#VALUE!</v>
      </c>
      <c r="O3750" s="4" t="e">
        <f>IF(Table1[[#This Row],[Import to Gateway Calculator?]]="Yes",IFERROR(Table1[[#This Row],[Frame Rate '[FPS'] 1]],""),0)</f>
        <v>#VALUE!</v>
      </c>
      <c r="P3750" s="4" t="e">
        <f>IF(Table1[[#This Row],[Import to Gateway Calculator?]]="Yes",IFERROR(Table1[[#This Row],[Days of Storage 1]],""),0)</f>
        <v>#VALUE!</v>
      </c>
    </row>
    <row r="3751" spans="1:16" x14ac:dyDescent="0.25">
      <c r="A3751" s="5" t="e">
        <f t="shared" si="353"/>
        <v>#VALUE!</v>
      </c>
      <c r="B3751" s="6" t="str">
        <f>IFERROR(IF(Table1[[#This Row],[Multi-lens? 1]]="No", 1, IF(Table1[[#This Row],[Multi-lens? 1]]="Dual", 2, IF(Table1[[#This Row],[Multi-lens? 1]]="Quad", 4, ""))),"")</f>
        <v/>
      </c>
      <c r="C3751" s="6" t="e">
        <f t="shared" si="354"/>
        <v>#VALUE!</v>
      </c>
      <c r="D3751" s="6" t="e">
        <f t="shared" si="355"/>
        <v>#VALUE!</v>
      </c>
      <c r="E3751" s="6" t="e">
        <f t="shared" si="356"/>
        <v>#VALUE!</v>
      </c>
      <c r="F3751" s="6" t="e">
        <f t="shared" si="357"/>
        <v>#VALUE!</v>
      </c>
      <c r="H3751" s="6" t="str">
        <f>IFERROR(IF(Table1[[#This Row],[Multi-lens? 1]]="No", 1, IF(Table1[[#This Row],[Multi-lens? 1]]="Dual", 2, IF(Table1[[#This Row],[Multi-lens? 1]]="Quad", 4, ""))),"")</f>
        <v/>
      </c>
      <c r="I3751" s="9" t="str">
        <f>IFERROR(Table1[[#This Row],[Name]],"")</f>
        <v/>
      </c>
      <c r="K3751" s="3" t="str">
        <f t="shared" si="352"/>
        <v/>
      </c>
      <c r="M3751" s="4" t="e">
        <f>IF(Table1[[#This Row],[Import to Gateway Calculator?]]="Yes",IFERROR(Table1[[#This Row],[Streaming Resolution '[MP']]],""),0)</f>
        <v>#VALUE!</v>
      </c>
      <c r="N3751" s="4" t="e">
        <f>IF(Table1[[#This Row],[Import to Gateway Calculator?]]="Yes",IFERROR(Table1[[#This Row],[Recording Resolution '[MP']]],""),0)</f>
        <v>#VALUE!</v>
      </c>
      <c r="O3751" s="4" t="e">
        <f>IF(Table1[[#This Row],[Import to Gateway Calculator?]]="Yes",IFERROR(Table1[[#This Row],[Frame Rate '[FPS'] 1]],""),0)</f>
        <v>#VALUE!</v>
      </c>
      <c r="P3751" s="4" t="e">
        <f>IF(Table1[[#This Row],[Import to Gateway Calculator?]]="Yes",IFERROR(Table1[[#This Row],[Days of Storage 1]],""),0)</f>
        <v>#VALUE!</v>
      </c>
    </row>
    <row r="3752" spans="1:16" x14ac:dyDescent="0.25">
      <c r="A3752" s="5" t="e">
        <f t="shared" si="353"/>
        <v>#VALUE!</v>
      </c>
      <c r="B3752" s="6" t="str">
        <f>IFERROR(IF(Table1[[#This Row],[Multi-lens? 1]]="No", 1, IF(Table1[[#This Row],[Multi-lens? 1]]="Dual", 2, IF(Table1[[#This Row],[Multi-lens? 1]]="Quad", 4, ""))),"")</f>
        <v/>
      </c>
      <c r="C3752" s="6" t="e">
        <f t="shared" si="354"/>
        <v>#VALUE!</v>
      </c>
      <c r="D3752" s="6" t="e">
        <f t="shared" si="355"/>
        <v>#VALUE!</v>
      </c>
      <c r="E3752" s="6" t="e">
        <f t="shared" si="356"/>
        <v>#VALUE!</v>
      </c>
      <c r="F3752" s="6" t="e">
        <f t="shared" si="357"/>
        <v>#VALUE!</v>
      </c>
      <c r="H3752" s="6" t="str">
        <f>IFERROR(IF(Table1[[#This Row],[Multi-lens? 1]]="No", 1, IF(Table1[[#This Row],[Multi-lens? 1]]="Dual", 2, IF(Table1[[#This Row],[Multi-lens? 1]]="Quad", 4, ""))),"")</f>
        <v/>
      </c>
      <c r="I3752" s="9" t="str">
        <f>IFERROR(Table1[[#This Row],[Name]],"")</f>
        <v/>
      </c>
      <c r="K3752" s="3" t="str">
        <f t="shared" si="352"/>
        <v/>
      </c>
      <c r="M3752" s="4" t="e">
        <f>IF(Table1[[#This Row],[Import to Gateway Calculator?]]="Yes",IFERROR(Table1[[#This Row],[Streaming Resolution '[MP']]],""),0)</f>
        <v>#VALUE!</v>
      </c>
      <c r="N3752" s="4" t="e">
        <f>IF(Table1[[#This Row],[Import to Gateway Calculator?]]="Yes",IFERROR(Table1[[#This Row],[Recording Resolution '[MP']]],""),0)</f>
        <v>#VALUE!</v>
      </c>
      <c r="O3752" s="4" t="e">
        <f>IF(Table1[[#This Row],[Import to Gateway Calculator?]]="Yes",IFERROR(Table1[[#This Row],[Frame Rate '[FPS'] 1]],""),0)</f>
        <v>#VALUE!</v>
      </c>
      <c r="P3752" s="4" t="e">
        <f>IF(Table1[[#This Row],[Import to Gateway Calculator?]]="Yes",IFERROR(Table1[[#This Row],[Days of Storage 1]],""),0)</f>
        <v>#VALUE!</v>
      </c>
    </row>
    <row r="3753" spans="1:16" x14ac:dyDescent="0.25">
      <c r="A3753" s="5" t="e">
        <f t="shared" si="353"/>
        <v>#VALUE!</v>
      </c>
      <c r="B3753" s="6" t="str">
        <f>IFERROR(IF(Table1[[#This Row],[Multi-lens? 1]]="No", 1, IF(Table1[[#This Row],[Multi-lens? 1]]="Dual", 2, IF(Table1[[#This Row],[Multi-lens? 1]]="Quad", 4, ""))),"")</f>
        <v/>
      </c>
      <c r="C3753" s="6" t="e">
        <f t="shared" si="354"/>
        <v>#VALUE!</v>
      </c>
      <c r="D3753" s="6" t="e">
        <f t="shared" si="355"/>
        <v>#VALUE!</v>
      </c>
      <c r="E3753" s="6" t="e">
        <f t="shared" si="356"/>
        <v>#VALUE!</v>
      </c>
      <c r="F3753" s="6" t="e">
        <f t="shared" si="357"/>
        <v>#VALUE!</v>
      </c>
      <c r="H3753" s="6" t="str">
        <f>IFERROR(IF(Table1[[#This Row],[Multi-lens? 1]]="No", 1, IF(Table1[[#This Row],[Multi-lens? 1]]="Dual", 2, IF(Table1[[#This Row],[Multi-lens? 1]]="Quad", 4, ""))),"")</f>
        <v/>
      </c>
      <c r="I3753" s="9" t="str">
        <f>IFERROR(Table1[[#This Row],[Name]],"")</f>
        <v/>
      </c>
      <c r="K3753" s="3" t="str">
        <f t="shared" si="352"/>
        <v/>
      </c>
      <c r="M3753" s="4" t="e">
        <f>IF(Table1[[#This Row],[Import to Gateway Calculator?]]="Yes",IFERROR(Table1[[#This Row],[Streaming Resolution '[MP']]],""),0)</f>
        <v>#VALUE!</v>
      </c>
      <c r="N3753" s="4" t="e">
        <f>IF(Table1[[#This Row],[Import to Gateway Calculator?]]="Yes",IFERROR(Table1[[#This Row],[Recording Resolution '[MP']]],""),0)</f>
        <v>#VALUE!</v>
      </c>
      <c r="O3753" s="4" t="e">
        <f>IF(Table1[[#This Row],[Import to Gateway Calculator?]]="Yes",IFERROR(Table1[[#This Row],[Frame Rate '[FPS'] 1]],""),0)</f>
        <v>#VALUE!</v>
      </c>
      <c r="P3753" s="4" t="e">
        <f>IF(Table1[[#This Row],[Import to Gateway Calculator?]]="Yes",IFERROR(Table1[[#This Row],[Days of Storage 1]],""),0)</f>
        <v>#VALUE!</v>
      </c>
    </row>
    <row r="3754" spans="1:16" x14ac:dyDescent="0.25">
      <c r="A3754" s="5" t="e">
        <f t="shared" si="353"/>
        <v>#VALUE!</v>
      </c>
      <c r="B3754" s="6" t="str">
        <f>IFERROR(IF(Table1[[#This Row],[Multi-lens? 1]]="No", 1, IF(Table1[[#This Row],[Multi-lens? 1]]="Dual", 2, IF(Table1[[#This Row],[Multi-lens? 1]]="Quad", 4, ""))),"")</f>
        <v/>
      </c>
      <c r="C3754" s="6" t="e">
        <f t="shared" si="354"/>
        <v>#VALUE!</v>
      </c>
      <c r="D3754" s="6" t="e">
        <f t="shared" si="355"/>
        <v>#VALUE!</v>
      </c>
      <c r="E3754" s="6" t="e">
        <f t="shared" si="356"/>
        <v>#VALUE!</v>
      </c>
      <c r="F3754" s="6" t="e">
        <f t="shared" si="357"/>
        <v>#VALUE!</v>
      </c>
      <c r="H3754" s="6" t="str">
        <f>IFERROR(IF(Table1[[#This Row],[Multi-lens? 1]]="No", 1, IF(Table1[[#This Row],[Multi-lens? 1]]="Dual", 2, IF(Table1[[#This Row],[Multi-lens? 1]]="Quad", 4, ""))),"")</f>
        <v/>
      </c>
      <c r="I3754" s="9" t="str">
        <f>IFERROR(Table1[[#This Row],[Name]],"")</f>
        <v/>
      </c>
      <c r="K3754" s="3" t="str">
        <f t="shared" si="352"/>
        <v/>
      </c>
      <c r="M3754" s="4" t="e">
        <f>IF(Table1[[#This Row],[Import to Gateway Calculator?]]="Yes",IFERROR(Table1[[#This Row],[Streaming Resolution '[MP']]],""),0)</f>
        <v>#VALUE!</v>
      </c>
      <c r="N3754" s="4" t="e">
        <f>IF(Table1[[#This Row],[Import to Gateway Calculator?]]="Yes",IFERROR(Table1[[#This Row],[Recording Resolution '[MP']]],""),0)</f>
        <v>#VALUE!</v>
      </c>
      <c r="O3754" s="4" t="e">
        <f>IF(Table1[[#This Row],[Import to Gateway Calculator?]]="Yes",IFERROR(Table1[[#This Row],[Frame Rate '[FPS'] 1]],""),0)</f>
        <v>#VALUE!</v>
      </c>
      <c r="P3754" s="4" t="e">
        <f>IF(Table1[[#This Row],[Import to Gateway Calculator?]]="Yes",IFERROR(Table1[[#This Row],[Days of Storage 1]],""),0)</f>
        <v>#VALUE!</v>
      </c>
    </row>
    <row r="3755" spans="1:16" x14ac:dyDescent="0.25">
      <c r="A3755" s="5" t="e">
        <f t="shared" si="353"/>
        <v>#VALUE!</v>
      </c>
      <c r="B3755" s="6" t="str">
        <f>IFERROR(IF(Table1[[#This Row],[Multi-lens? 1]]="No", 1, IF(Table1[[#This Row],[Multi-lens? 1]]="Dual", 2, IF(Table1[[#This Row],[Multi-lens? 1]]="Quad", 4, ""))),"")</f>
        <v/>
      </c>
      <c r="C3755" s="6" t="e">
        <f t="shared" si="354"/>
        <v>#VALUE!</v>
      </c>
      <c r="D3755" s="6" t="e">
        <f t="shared" si="355"/>
        <v>#VALUE!</v>
      </c>
      <c r="E3755" s="6" t="e">
        <f t="shared" si="356"/>
        <v>#VALUE!</v>
      </c>
      <c r="F3755" s="6" t="e">
        <f t="shared" si="357"/>
        <v>#VALUE!</v>
      </c>
      <c r="H3755" s="6" t="str">
        <f>IFERROR(IF(Table1[[#This Row],[Multi-lens? 1]]="No", 1, IF(Table1[[#This Row],[Multi-lens? 1]]="Dual", 2, IF(Table1[[#This Row],[Multi-lens? 1]]="Quad", 4, ""))),"")</f>
        <v/>
      </c>
      <c r="I3755" s="9" t="str">
        <f>IFERROR(Table1[[#This Row],[Name]],"")</f>
        <v/>
      </c>
      <c r="K3755" s="3" t="str">
        <f t="shared" si="352"/>
        <v/>
      </c>
      <c r="M3755" s="4" t="e">
        <f>IF(Table1[[#This Row],[Import to Gateway Calculator?]]="Yes",IFERROR(Table1[[#This Row],[Streaming Resolution '[MP']]],""),0)</f>
        <v>#VALUE!</v>
      </c>
      <c r="N3755" s="4" t="e">
        <f>IF(Table1[[#This Row],[Import to Gateway Calculator?]]="Yes",IFERROR(Table1[[#This Row],[Recording Resolution '[MP']]],""),0)</f>
        <v>#VALUE!</v>
      </c>
      <c r="O3755" s="4" t="e">
        <f>IF(Table1[[#This Row],[Import to Gateway Calculator?]]="Yes",IFERROR(Table1[[#This Row],[Frame Rate '[FPS'] 1]],""),0)</f>
        <v>#VALUE!</v>
      </c>
      <c r="P3755" s="4" t="e">
        <f>IF(Table1[[#This Row],[Import to Gateway Calculator?]]="Yes",IFERROR(Table1[[#This Row],[Days of Storage 1]],""),0)</f>
        <v>#VALUE!</v>
      </c>
    </row>
    <row r="3756" spans="1:16" x14ac:dyDescent="0.25">
      <c r="A3756" s="5" t="e">
        <f t="shared" si="353"/>
        <v>#VALUE!</v>
      </c>
      <c r="B3756" s="6" t="str">
        <f>IFERROR(IF(Table1[[#This Row],[Multi-lens? 1]]="No", 1, IF(Table1[[#This Row],[Multi-lens? 1]]="Dual", 2, IF(Table1[[#This Row],[Multi-lens? 1]]="Quad", 4, ""))),"")</f>
        <v/>
      </c>
      <c r="C3756" s="6" t="e">
        <f t="shared" si="354"/>
        <v>#VALUE!</v>
      </c>
      <c r="D3756" s="6" t="e">
        <f t="shared" si="355"/>
        <v>#VALUE!</v>
      </c>
      <c r="E3756" s="6" t="e">
        <f t="shared" si="356"/>
        <v>#VALUE!</v>
      </c>
      <c r="F3756" s="6" t="e">
        <f t="shared" si="357"/>
        <v>#VALUE!</v>
      </c>
      <c r="H3756" s="6" t="str">
        <f>IFERROR(IF(Table1[[#This Row],[Multi-lens? 1]]="No", 1, IF(Table1[[#This Row],[Multi-lens? 1]]="Dual", 2, IF(Table1[[#This Row],[Multi-lens? 1]]="Quad", 4, ""))),"")</f>
        <v/>
      </c>
      <c r="I3756" s="9" t="str">
        <f>IFERROR(Table1[[#This Row],[Name]],"")</f>
        <v/>
      </c>
      <c r="K3756" s="3" t="str">
        <f t="shared" si="352"/>
        <v/>
      </c>
      <c r="M3756" s="4" t="e">
        <f>IF(Table1[[#This Row],[Import to Gateway Calculator?]]="Yes",IFERROR(Table1[[#This Row],[Streaming Resolution '[MP']]],""),0)</f>
        <v>#VALUE!</v>
      </c>
      <c r="N3756" s="4" t="e">
        <f>IF(Table1[[#This Row],[Import to Gateway Calculator?]]="Yes",IFERROR(Table1[[#This Row],[Recording Resolution '[MP']]],""),0)</f>
        <v>#VALUE!</v>
      </c>
      <c r="O3756" s="4" t="e">
        <f>IF(Table1[[#This Row],[Import to Gateway Calculator?]]="Yes",IFERROR(Table1[[#This Row],[Frame Rate '[FPS'] 1]],""),0)</f>
        <v>#VALUE!</v>
      </c>
      <c r="P3756" s="4" t="e">
        <f>IF(Table1[[#This Row],[Import to Gateway Calculator?]]="Yes",IFERROR(Table1[[#This Row],[Days of Storage 1]],""),0)</f>
        <v>#VALUE!</v>
      </c>
    </row>
    <row r="3757" spans="1:16" x14ac:dyDescent="0.25">
      <c r="A3757" s="5" t="e">
        <f t="shared" si="353"/>
        <v>#VALUE!</v>
      </c>
      <c r="B3757" s="6" t="str">
        <f>IFERROR(IF(Table1[[#This Row],[Multi-lens? 1]]="No", 1, IF(Table1[[#This Row],[Multi-lens? 1]]="Dual", 2, IF(Table1[[#This Row],[Multi-lens? 1]]="Quad", 4, ""))),"")</f>
        <v/>
      </c>
      <c r="C3757" s="6" t="e">
        <f t="shared" si="354"/>
        <v>#VALUE!</v>
      </c>
      <c r="D3757" s="6" t="e">
        <f t="shared" si="355"/>
        <v>#VALUE!</v>
      </c>
      <c r="E3757" s="6" t="e">
        <f t="shared" si="356"/>
        <v>#VALUE!</v>
      </c>
      <c r="F3757" s="6" t="e">
        <f t="shared" si="357"/>
        <v>#VALUE!</v>
      </c>
      <c r="H3757" s="6" t="str">
        <f>IFERROR(IF(Table1[[#This Row],[Multi-lens? 1]]="No", 1, IF(Table1[[#This Row],[Multi-lens? 1]]="Dual", 2, IF(Table1[[#This Row],[Multi-lens? 1]]="Quad", 4, ""))),"")</f>
        <v/>
      </c>
      <c r="I3757" s="9" t="str">
        <f>IFERROR(Table1[[#This Row],[Name]],"")</f>
        <v/>
      </c>
      <c r="K3757" s="3" t="str">
        <f t="shared" si="352"/>
        <v/>
      </c>
      <c r="M3757" s="4" t="e">
        <f>IF(Table1[[#This Row],[Import to Gateway Calculator?]]="Yes",IFERROR(Table1[[#This Row],[Streaming Resolution '[MP']]],""),0)</f>
        <v>#VALUE!</v>
      </c>
      <c r="N3757" s="4" t="e">
        <f>IF(Table1[[#This Row],[Import to Gateway Calculator?]]="Yes",IFERROR(Table1[[#This Row],[Recording Resolution '[MP']]],""),0)</f>
        <v>#VALUE!</v>
      </c>
      <c r="O3757" s="4" t="e">
        <f>IF(Table1[[#This Row],[Import to Gateway Calculator?]]="Yes",IFERROR(Table1[[#This Row],[Frame Rate '[FPS'] 1]],""),0)</f>
        <v>#VALUE!</v>
      </c>
      <c r="P3757" s="4" t="e">
        <f>IF(Table1[[#This Row],[Import to Gateway Calculator?]]="Yes",IFERROR(Table1[[#This Row],[Days of Storage 1]],""),0)</f>
        <v>#VALUE!</v>
      </c>
    </row>
    <row r="3758" spans="1:16" x14ac:dyDescent="0.25">
      <c r="A3758" s="5" t="e">
        <f t="shared" si="353"/>
        <v>#VALUE!</v>
      </c>
      <c r="B3758" s="6" t="str">
        <f>IFERROR(IF(Table1[[#This Row],[Multi-lens? 1]]="No", 1, IF(Table1[[#This Row],[Multi-lens? 1]]="Dual", 2, IF(Table1[[#This Row],[Multi-lens? 1]]="Quad", 4, ""))),"")</f>
        <v/>
      </c>
      <c r="C3758" s="6" t="e">
        <f t="shared" si="354"/>
        <v>#VALUE!</v>
      </c>
      <c r="D3758" s="6" t="e">
        <f t="shared" si="355"/>
        <v>#VALUE!</v>
      </c>
      <c r="E3758" s="6" t="e">
        <f t="shared" si="356"/>
        <v>#VALUE!</v>
      </c>
      <c r="F3758" s="6" t="e">
        <f t="shared" si="357"/>
        <v>#VALUE!</v>
      </c>
      <c r="H3758" s="6" t="str">
        <f>IFERROR(IF(Table1[[#This Row],[Multi-lens? 1]]="No", 1, IF(Table1[[#This Row],[Multi-lens? 1]]="Dual", 2, IF(Table1[[#This Row],[Multi-lens? 1]]="Quad", 4, ""))),"")</f>
        <v/>
      </c>
      <c r="I3758" s="9" t="str">
        <f>IFERROR(Table1[[#This Row],[Name]],"")</f>
        <v/>
      </c>
      <c r="K3758" s="3" t="str">
        <f t="shared" si="352"/>
        <v/>
      </c>
      <c r="M3758" s="4" t="e">
        <f>IF(Table1[[#This Row],[Import to Gateway Calculator?]]="Yes",IFERROR(Table1[[#This Row],[Streaming Resolution '[MP']]],""),0)</f>
        <v>#VALUE!</v>
      </c>
      <c r="N3758" s="4" t="e">
        <f>IF(Table1[[#This Row],[Import to Gateway Calculator?]]="Yes",IFERROR(Table1[[#This Row],[Recording Resolution '[MP']]],""),0)</f>
        <v>#VALUE!</v>
      </c>
      <c r="O3758" s="4" t="e">
        <f>IF(Table1[[#This Row],[Import to Gateway Calculator?]]="Yes",IFERROR(Table1[[#This Row],[Frame Rate '[FPS'] 1]],""),0)</f>
        <v>#VALUE!</v>
      </c>
      <c r="P3758" s="4" t="e">
        <f>IF(Table1[[#This Row],[Import to Gateway Calculator?]]="Yes",IFERROR(Table1[[#This Row],[Days of Storage 1]],""),0)</f>
        <v>#VALUE!</v>
      </c>
    </row>
    <row r="3759" spans="1:16" x14ac:dyDescent="0.25">
      <c r="A3759" s="5" t="e">
        <f t="shared" si="353"/>
        <v>#VALUE!</v>
      </c>
      <c r="B3759" s="6" t="str">
        <f>IFERROR(IF(Table1[[#This Row],[Multi-lens? 1]]="No", 1, IF(Table1[[#This Row],[Multi-lens? 1]]="Dual", 2, IF(Table1[[#This Row],[Multi-lens? 1]]="Quad", 4, ""))),"")</f>
        <v/>
      </c>
      <c r="C3759" s="6" t="e">
        <f t="shared" si="354"/>
        <v>#VALUE!</v>
      </c>
      <c r="D3759" s="6" t="e">
        <f t="shared" si="355"/>
        <v>#VALUE!</v>
      </c>
      <c r="E3759" s="6" t="e">
        <f t="shared" si="356"/>
        <v>#VALUE!</v>
      </c>
      <c r="F3759" s="6" t="e">
        <f t="shared" si="357"/>
        <v>#VALUE!</v>
      </c>
      <c r="H3759" s="6" t="str">
        <f>IFERROR(IF(Table1[[#This Row],[Multi-lens? 1]]="No", 1, IF(Table1[[#This Row],[Multi-lens? 1]]="Dual", 2, IF(Table1[[#This Row],[Multi-lens? 1]]="Quad", 4, ""))),"")</f>
        <v/>
      </c>
      <c r="I3759" s="9" t="str">
        <f>IFERROR(Table1[[#This Row],[Name]],"")</f>
        <v/>
      </c>
      <c r="K3759" s="3" t="str">
        <f t="shared" si="352"/>
        <v/>
      </c>
      <c r="M3759" s="4" t="e">
        <f>IF(Table1[[#This Row],[Import to Gateway Calculator?]]="Yes",IFERROR(Table1[[#This Row],[Streaming Resolution '[MP']]],""),0)</f>
        <v>#VALUE!</v>
      </c>
      <c r="N3759" s="4" t="e">
        <f>IF(Table1[[#This Row],[Import to Gateway Calculator?]]="Yes",IFERROR(Table1[[#This Row],[Recording Resolution '[MP']]],""),0)</f>
        <v>#VALUE!</v>
      </c>
      <c r="O3759" s="4" t="e">
        <f>IF(Table1[[#This Row],[Import to Gateway Calculator?]]="Yes",IFERROR(Table1[[#This Row],[Frame Rate '[FPS'] 1]],""),0)</f>
        <v>#VALUE!</v>
      </c>
      <c r="P3759" s="4" t="e">
        <f>IF(Table1[[#This Row],[Import to Gateway Calculator?]]="Yes",IFERROR(Table1[[#This Row],[Days of Storage 1]],""),0)</f>
        <v>#VALUE!</v>
      </c>
    </row>
    <row r="3760" spans="1:16" x14ac:dyDescent="0.25">
      <c r="A3760" s="5" t="e">
        <f t="shared" si="353"/>
        <v>#VALUE!</v>
      </c>
      <c r="B3760" s="6" t="str">
        <f>IFERROR(IF(Table1[[#This Row],[Multi-lens? 1]]="No", 1, IF(Table1[[#This Row],[Multi-lens? 1]]="Dual", 2, IF(Table1[[#This Row],[Multi-lens? 1]]="Quad", 4, ""))),"")</f>
        <v/>
      </c>
      <c r="C3760" s="6" t="e">
        <f t="shared" si="354"/>
        <v>#VALUE!</v>
      </c>
      <c r="D3760" s="6" t="e">
        <f t="shared" si="355"/>
        <v>#VALUE!</v>
      </c>
      <c r="E3760" s="6" t="e">
        <f t="shared" si="356"/>
        <v>#VALUE!</v>
      </c>
      <c r="F3760" s="6" t="e">
        <f t="shared" si="357"/>
        <v>#VALUE!</v>
      </c>
      <c r="H3760" s="6" t="str">
        <f>IFERROR(IF(Table1[[#This Row],[Multi-lens? 1]]="No", 1, IF(Table1[[#This Row],[Multi-lens? 1]]="Dual", 2, IF(Table1[[#This Row],[Multi-lens? 1]]="Quad", 4, ""))),"")</f>
        <v/>
      </c>
      <c r="I3760" s="9" t="str">
        <f>IFERROR(Table1[[#This Row],[Name]],"")</f>
        <v/>
      </c>
      <c r="K3760" s="3" t="str">
        <f t="shared" si="352"/>
        <v/>
      </c>
      <c r="M3760" s="4" t="e">
        <f>IF(Table1[[#This Row],[Import to Gateway Calculator?]]="Yes",IFERROR(Table1[[#This Row],[Streaming Resolution '[MP']]],""),0)</f>
        <v>#VALUE!</v>
      </c>
      <c r="N3760" s="4" t="e">
        <f>IF(Table1[[#This Row],[Import to Gateway Calculator?]]="Yes",IFERROR(Table1[[#This Row],[Recording Resolution '[MP']]],""),0)</f>
        <v>#VALUE!</v>
      </c>
      <c r="O3760" s="4" t="e">
        <f>IF(Table1[[#This Row],[Import to Gateway Calculator?]]="Yes",IFERROR(Table1[[#This Row],[Frame Rate '[FPS'] 1]],""),0)</f>
        <v>#VALUE!</v>
      </c>
      <c r="P3760" s="4" t="e">
        <f>IF(Table1[[#This Row],[Import to Gateway Calculator?]]="Yes",IFERROR(Table1[[#This Row],[Days of Storage 1]],""),0)</f>
        <v>#VALUE!</v>
      </c>
    </row>
    <row r="3761" spans="1:16" x14ac:dyDescent="0.25">
      <c r="A3761" s="5" t="e">
        <f t="shared" si="353"/>
        <v>#VALUE!</v>
      </c>
      <c r="B3761" s="6" t="str">
        <f>IFERROR(IF(Table1[[#This Row],[Multi-lens? 1]]="No", 1, IF(Table1[[#This Row],[Multi-lens? 1]]="Dual", 2, IF(Table1[[#This Row],[Multi-lens? 1]]="Quad", 4, ""))),"")</f>
        <v/>
      </c>
      <c r="C3761" s="6" t="e">
        <f t="shared" si="354"/>
        <v>#VALUE!</v>
      </c>
      <c r="D3761" s="6" t="e">
        <f t="shared" si="355"/>
        <v>#VALUE!</v>
      </c>
      <c r="E3761" s="6" t="e">
        <f t="shared" si="356"/>
        <v>#VALUE!</v>
      </c>
      <c r="F3761" s="6" t="e">
        <f t="shared" si="357"/>
        <v>#VALUE!</v>
      </c>
      <c r="H3761" s="6" t="str">
        <f>IFERROR(IF(Table1[[#This Row],[Multi-lens? 1]]="No", 1, IF(Table1[[#This Row],[Multi-lens? 1]]="Dual", 2, IF(Table1[[#This Row],[Multi-lens? 1]]="Quad", 4, ""))),"")</f>
        <v/>
      </c>
      <c r="I3761" s="9" t="str">
        <f>IFERROR(Table1[[#This Row],[Name]],"")</f>
        <v/>
      </c>
      <c r="K3761" s="3" t="str">
        <f t="shared" si="352"/>
        <v/>
      </c>
      <c r="M3761" s="4" t="e">
        <f>IF(Table1[[#This Row],[Import to Gateway Calculator?]]="Yes",IFERROR(Table1[[#This Row],[Streaming Resolution '[MP']]],""),0)</f>
        <v>#VALUE!</v>
      </c>
      <c r="N3761" s="4" t="e">
        <f>IF(Table1[[#This Row],[Import to Gateway Calculator?]]="Yes",IFERROR(Table1[[#This Row],[Recording Resolution '[MP']]],""),0)</f>
        <v>#VALUE!</v>
      </c>
      <c r="O3761" s="4" t="e">
        <f>IF(Table1[[#This Row],[Import to Gateway Calculator?]]="Yes",IFERROR(Table1[[#This Row],[Frame Rate '[FPS'] 1]],""),0)</f>
        <v>#VALUE!</v>
      </c>
      <c r="P3761" s="4" t="e">
        <f>IF(Table1[[#This Row],[Import to Gateway Calculator?]]="Yes",IFERROR(Table1[[#This Row],[Days of Storage 1]],""),0)</f>
        <v>#VALUE!</v>
      </c>
    </row>
    <row r="3762" spans="1:16" x14ac:dyDescent="0.25">
      <c r="A3762" s="5" t="e">
        <f t="shared" si="353"/>
        <v>#VALUE!</v>
      </c>
      <c r="B3762" s="6" t="str">
        <f>IFERROR(IF(Table1[[#This Row],[Multi-lens? 1]]="No", 1, IF(Table1[[#This Row],[Multi-lens? 1]]="Dual", 2, IF(Table1[[#This Row],[Multi-lens? 1]]="Quad", 4, ""))),"")</f>
        <v/>
      </c>
      <c r="C3762" s="6" t="e">
        <f t="shared" si="354"/>
        <v>#VALUE!</v>
      </c>
      <c r="D3762" s="6" t="e">
        <f t="shared" si="355"/>
        <v>#VALUE!</v>
      </c>
      <c r="E3762" s="6" t="e">
        <f t="shared" si="356"/>
        <v>#VALUE!</v>
      </c>
      <c r="F3762" s="6" t="e">
        <f t="shared" si="357"/>
        <v>#VALUE!</v>
      </c>
      <c r="H3762" s="6" t="str">
        <f>IFERROR(IF(Table1[[#This Row],[Multi-lens? 1]]="No", 1, IF(Table1[[#This Row],[Multi-lens? 1]]="Dual", 2, IF(Table1[[#This Row],[Multi-lens? 1]]="Quad", 4, ""))),"")</f>
        <v/>
      </c>
      <c r="I3762" s="9" t="str">
        <f>IFERROR(Table1[[#This Row],[Name]],"")</f>
        <v/>
      </c>
      <c r="K3762" s="3" t="str">
        <f t="shared" si="352"/>
        <v/>
      </c>
      <c r="M3762" s="4" t="e">
        <f>IF(Table1[[#This Row],[Import to Gateway Calculator?]]="Yes",IFERROR(Table1[[#This Row],[Streaming Resolution '[MP']]],""),0)</f>
        <v>#VALUE!</v>
      </c>
      <c r="N3762" s="4" t="e">
        <f>IF(Table1[[#This Row],[Import to Gateway Calculator?]]="Yes",IFERROR(Table1[[#This Row],[Recording Resolution '[MP']]],""),0)</f>
        <v>#VALUE!</v>
      </c>
      <c r="O3762" s="4" t="e">
        <f>IF(Table1[[#This Row],[Import to Gateway Calculator?]]="Yes",IFERROR(Table1[[#This Row],[Frame Rate '[FPS'] 1]],""),0)</f>
        <v>#VALUE!</v>
      </c>
      <c r="P3762" s="4" t="e">
        <f>IF(Table1[[#This Row],[Import to Gateway Calculator?]]="Yes",IFERROR(Table1[[#This Row],[Days of Storage 1]],""),0)</f>
        <v>#VALUE!</v>
      </c>
    </row>
    <row r="3763" spans="1:16" x14ac:dyDescent="0.25">
      <c r="A3763" s="5" t="e">
        <f t="shared" si="353"/>
        <v>#VALUE!</v>
      </c>
      <c r="B3763" s="6" t="str">
        <f>IFERROR(IF(Table1[[#This Row],[Multi-lens? 1]]="No", 1, IF(Table1[[#This Row],[Multi-lens? 1]]="Dual", 2, IF(Table1[[#This Row],[Multi-lens? 1]]="Quad", 4, ""))),"")</f>
        <v/>
      </c>
      <c r="C3763" s="6" t="e">
        <f t="shared" si="354"/>
        <v>#VALUE!</v>
      </c>
      <c r="D3763" s="6" t="e">
        <f t="shared" si="355"/>
        <v>#VALUE!</v>
      </c>
      <c r="E3763" s="6" t="e">
        <f t="shared" si="356"/>
        <v>#VALUE!</v>
      </c>
      <c r="F3763" s="6" t="e">
        <f t="shared" si="357"/>
        <v>#VALUE!</v>
      </c>
      <c r="H3763" s="6" t="str">
        <f>IFERROR(IF(Table1[[#This Row],[Multi-lens? 1]]="No", 1, IF(Table1[[#This Row],[Multi-lens? 1]]="Dual", 2, IF(Table1[[#This Row],[Multi-lens? 1]]="Quad", 4, ""))),"")</f>
        <v/>
      </c>
      <c r="I3763" s="9" t="str">
        <f>IFERROR(Table1[[#This Row],[Name]],"")</f>
        <v/>
      </c>
      <c r="K3763" s="3" t="str">
        <f t="shared" si="352"/>
        <v/>
      </c>
      <c r="M3763" s="4" t="e">
        <f>IF(Table1[[#This Row],[Import to Gateway Calculator?]]="Yes",IFERROR(Table1[[#This Row],[Streaming Resolution '[MP']]],""),0)</f>
        <v>#VALUE!</v>
      </c>
      <c r="N3763" s="4" t="e">
        <f>IF(Table1[[#This Row],[Import to Gateway Calculator?]]="Yes",IFERROR(Table1[[#This Row],[Recording Resolution '[MP']]],""),0)</f>
        <v>#VALUE!</v>
      </c>
      <c r="O3763" s="4" t="e">
        <f>IF(Table1[[#This Row],[Import to Gateway Calculator?]]="Yes",IFERROR(Table1[[#This Row],[Frame Rate '[FPS'] 1]],""),0)</f>
        <v>#VALUE!</v>
      </c>
      <c r="P3763" s="4" t="e">
        <f>IF(Table1[[#This Row],[Import to Gateway Calculator?]]="Yes",IFERROR(Table1[[#This Row],[Days of Storage 1]],""),0)</f>
        <v>#VALUE!</v>
      </c>
    </row>
    <row r="3764" spans="1:16" x14ac:dyDescent="0.25">
      <c r="A3764" s="5" t="e">
        <f t="shared" si="353"/>
        <v>#VALUE!</v>
      </c>
      <c r="B3764" s="6" t="str">
        <f>IFERROR(IF(Table1[[#This Row],[Multi-lens? 1]]="No", 1, IF(Table1[[#This Row],[Multi-lens? 1]]="Dual", 2, IF(Table1[[#This Row],[Multi-lens? 1]]="Quad", 4, ""))),"")</f>
        <v/>
      </c>
      <c r="C3764" s="6" t="e">
        <f t="shared" si="354"/>
        <v>#VALUE!</v>
      </c>
      <c r="D3764" s="6" t="e">
        <f t="shared" si="355"/>
        <v>#VALUE!</v>
      </c>
      <c r="E3764" s="6" t="e">
        <f t="shared" si="356"/>
        <v>#VALUE!</v>
      </c>
      <c r="F3764" s="6" t="e">
        <f t="shared" si="357"/>
        <v>#VALUE!</v>
      </c>
      <c r="H3764" s="6" t="str">
        <f>IFERROR(IF(Table1[[#This Row],[Multi-lens? 1]]="No", 1, IF(Table1[[#This Row],[Multi-lens? 1]]="Dual", 2, IF(Table1[[#This Row],[Multi-lens? 1]]="Quad", 4, ""))),"")</f>
        <v/>
      </c>
      <c r="I3764" s="9" t="str">
        <f>IFERROR(Table1[[#This Row],[Name]],"")</f>
        <v/>
      </c>
      <c r="K3764" s="3" t="str">
        <f t="shared" si="352"/>
        <v/>
      </c>
      <c r="M3764" s="4" t="e">
        <f>IF(Table1[[#This Row],[Import to Gateway Calculator?]]="Yes",IFERROR(Table1[[#This Row],[Streaming Resolution '[MP']]],""),0)</f>
        <v>#VALUE!</v>
      </c>
      <c r="N3764" s="4" t="e">
        <f>IF(Table1[[#This Row],[Import to Gateway Calculator?]]="Yes",IFERROR(Table1[[#This Row],[Recording Resolution '[MP']]],""),0)</f>
        <v>#VALUE!</v>
      </c>
      <c r="O3764" s="4" t="e">
        <f>IF(Table1[[#This Row],[Import to Gateway Calculator?]]="Yes",IFERROR(Table1[[#This Row],[Frame Rate '[FPS'] 1]],""),0)</f>
        <v>#VALUE!</v>
      </c>
      <c r="P3764" s="4" t="e">
        <f>IF(Table1[[#This Row],[Import to Gateway Calculator?]]="Yes",IFERROR(Table1[[#This Row],[Days of Storage 1]],""),0)</f>
        <v>#VALUE!</v>
      </c>
    </row>
    <row r="3765" spans="1:16" x14ac:dyDescent="0.25">
      <c r="A3765" s="5" t="e">
        <f t="shared" si="353"/>
        <v>#VALUE!</v>
      </c>
      <c r="B3765" s="6" t="str">
        <f>IFERROR(IF(Table1[[#This Row],[Multi-lens? 1]]="No", 1, IF(Table1[[#This Row],[Multi-lens? 1]]="Dual", 2, IF(Table1[[#This Row],[Multi-lens? 1]]="Quad", 4, ""))),"")</f>
        <v/>
      </c>
      <c r="C3765" s="6" t="e">
        <f t="shared" si="354"/>
        <v>#VALUE!</v>
      </c>
      <c r="D3765" s="6" t="e">
        <f t="shared" si="355"/>
        <v>#VALUE!</v>
      </c>
      <c r="E3765" s="6" t="e">
        <f t="shared" si="356"/>
        <v>#VALUE!</v>
      </c>
      <c r="F3765" s="6" t="e">
        <f t="shared" si="357"/>
        <v>#VALUE!</v>
      </c>
      <c r="H3765" s="6" t="str">
        <f>IFERROR(IF(Table1[[#This Row],[Multi-lens? 1]]="No", 1, IF(Table1[[#This Row],[Multi-lens? 1]]="Dual", 2, IF(Table1[[#This Row],[Multi-lens? 1]]="Quad", 4, ""))),"")</f>
        <v/>
      </c>
      <c r="I3765" s="9" t="str">
        <f>IFERROR(Table1[[#This Row],[Name]],"")</f>
        <v/>
      </c>
      <c r="K3765" s="3" t="str">
        <f t="shared" si="352"/>
        <v/>
      </c>
      <c r="M3765" s="4" t="e">
        <f>IF(Table1[[#This Row],[Import to Gateway Calculator?]]="Yes",IFERROR(Table1[[#This Row],[Streaming Resolution '[MP']]],""),0)</f>
        <v>#VALUE!</v>
      </c>
      <c r="N3765" s="4" t="e">
        <f>IF(Table1[[#This Row],[Import to Gateway Calculator?]]="Yes",IFERROR(Table1[[#This Row],[Recording Resolution '[MP']]],""),0)</f>
        <v>#VALUE!</v>
      </c>
      <c r="O3765" s="4" t="e">
        <f>IF(Table1[[#This Row],[Import to Gateway Calculator?]]="Yes",IFERROR(Table1[[#This Row],[Frame Rate '[FPS'] 1]],""),0)</f>
        <v>#VALUE!</v>
      </c>
      <c r="P3765" s="4" t="e">
        <f>IF(Table1[[#This Row],[Import to Gateway Calculator?]]="Yes",IFERROR(Table1[[#This Row],[Days of Storage 1]],""),0)</f>
        <v>#VALUE!</v>
      </c>
    </row>
    <row r="3766" spans="1:16" x14ac:dyDescent="0.25">
      <c r="A3766" s="5" t="e">
        <f t="shared" si="353"/>
        <v>#VALUE!</v>
      </c>
      <c r="B3766" s="6" t="str">
        <f>IFERROR(IF(Table1[[#This Row],[Multi-lens? 1]]="No", 1, IF(Table1[[#This Row],[Multi-lens? 1]]="Dual", 2, IF(Table1[[#This Row],[Multi-lens? 1]]="Quad", 4, ""))),"")</f>
        <v/>
      </c>
      <c r="C3766" s="6" t="e">
        <f t="shared" si="354"/>
        <v>#VALUE!</v>
      </c>
      <c r="D3766" s="6" t="e">
        <f t="shared" si="355"/>
        <v>#VALUE!</v>
      </c>
      <c r="E3766" s="6" t="e">
        <f t="shared" si="356"/>
        <v>#VALUE!</v>
      </c>
      <c r="F3766" s="6" t="e">
        <f t="shared" si="357"/>
        <v>#VALUE!</v>
      </c>
      <c r="H3766" s="6" t="str">
        <f>IFERROR(IF(Table1[[#This Row],[Multi-lens? 1]]="No", 1, IF(Table1[[#This Row],[Multi-lens? 1]]="Dual", 2, IF(Table1[[#This Row],[Multi-lens? 1]]="Quad", 4, ""))),"")</f>
        <v/>
      </c>
      <c r="I3766" s="9" t="str">
        <f>IFERROR(Table1[[#This Row],[Name]],"")</f>
        <v/>
      </c>
      <c r="K3766" s="3" t="str">
        <f t="shared" si="352"/>
        <v/>
      </c>
      <c r="M3766" s="4" t="e">
        <f>IF(Table1[[#This Row],[Import to Gateway Calculator?]]="Yes",IFERROR(Table1[[#This Row],[Streaming Resolution '[MP']]],""),0)</f>
        <v>#VALUE!</v>
      </c>
      <c r="N3766" s="4" t="e">
        <f>IF(Table1[[#This Row],[Import to Gateway Calculator?]]="Yes",IFERROR(Table1[[#This Row],[Recording Resolution '[MP']]],""),0)</f>
        <v>#VALUE!</v>
      </c>
      <c r="O3766" s="4" t="e">
        <f>IF(Table1[[#This Row],[Import to Gateway Calculator?]]="Yes",IFERROR(Table1[[#This Row],[Frame Rate '[FPS'] 1]],""),0)</f>
        <v>#VALUE!</v>
      </c>
      <c r="P3766" s="4" t="e">
        <f>IF(Table1[[#This Row],[Import to Gateway Calculator?]]="Yes",IFERROR(Table1[[#This Row],[Days of Storage 1]],""),0)</f>
        <v>#VALUE!</v>
      </c>
    </row>
    <row r="3767" spans="1:16" x14ac:dyDescent="0.25">
      <c r="A3767" s="5" t="e">
        <f t="shared" si="353"/>
        <v>#VALUE!</v>
      </c>
      <c r="B3767" s="6" t="str">
        <f>IFERROR(IF(Table1[[#This Row],[Multi-lens? 1]]="No", 1, IF(Table1[[#This Row],[Multi-lens? 1]]="Dual", 2, IF(Table1[[#This Row],[Multi-lens? 1]]="Quad", 4, ""))),"")</f>
        <v/>
      </c>
      <c r="C3767" s="6" t="e">
        <f t="shared" si="354"/>
        <v>#VALUE!</v>
      </c>
      <c r="D3767" s="6" t="e">
        <f t="shared" si="355"/>
        <v>#VALUE!</v>
      </c>
      <c r="E3767" s="6" t="e">
        <f t="shared" si="356"/>
        <v>#VALUE!</v>
      </c>
      <c r="F3767" s="6" t="e">
        <f t="shared" si="357"/>
        <v>#VALUE!</v>
      </c>
      <c r="H3767" s="6" t="str">
        <f>IFERROR(IF(Table1[[#This Row],[Multi-lens? 1]]="No", 1, IF(Table1[[#This Row],[Multi-lens? 1]]="Dual", 2, IF(Table1[[#This Row],[Multi-lens? 1]]="Quad", 4, ""))),"")</f>
        <v/>
      </c>
      <c r="I3767" s="9" t="str">
        <f>IFERROR(Table1[[#This Row],[Name]],"")</f>
        <v/>
      </c>
      <c r="K3767" s="3" t="str">
        <f t="shared" si="352"/>
        <v/>
      </c>
      <c r="M3767" s="4" t="e">
        <f>IF(Table1[[#This Row],[Import to Gateway Calculator?]]="Yes",IFERROR(Table1[[#This Row],[Streaming Resolution '[MP']]],""),0)</f>
        <v>#VALUE!</v>
      </c>
      <c r="N3767" s="4" t="e">
        <f>IF(Table1[[#This Row],[Import to Gateway Calculator?]]="Yes",IFERROR(Table1[[#This Row],[Recording Resolution '[MP']]],""),0)</f>
        <v>#VALUE!</v>
      </c>
      <c r="O3767" s="4" t="e">
        <f>IF(Table1[[#This Row],[Import to Gateway Calculator?]]="Yes",IFERROR(Table1[[#This Row],[Frame Rate '[FPS'] 1]],""),0)</f>
        <v>#VALUE!</v>
      </c>
      <c r="P3767" s="4" t="e">
        <f>IF(Table1[[#This Row],[Import to Gateway Calculator?]]="Yes",IFERROR(Table1[[#This Row],[Days of Storage 1]],""),0)</f>
        <v>#VALUE!</v>
      </c>
    </row>
    <row r="3768" spans="1:16" x14ac:dyDescent="0.25">
      <c r="A3768" s="5" t="e">
        <f t="shared" si="353"/>
        <v>#VALUE!</v>
      </c>
      <c r="B3768" s="6" t="str">
        <f>IFERROR(IF(Table1[[#This Row],[Multi-lens? 1]]="No", 1, IF(Table1[[#This Row],[Multi-lens? 1]]="Dual", 2, IF(Table1[[#This Row],[Multi-lens? 1]]="Quad", 4, ""))),"")</f>
        <v/>
      </c>
      <c r="C3768" s="6" t="e">
        <f t="shared" si="354"/>
        <v>#VALUE!</v>
      </c>
      <c r="D3768" s="6" t="e">
        <f t="shared" si="355"/>
        <v>#VALUE!</v>
      </c>
      <c r="E3768" s="6" t="e">
        <f t="shared" si="356"/>
        <v>#VALUE!</v>
      </c>
      <c r="F3768" s="6" t="e">
        <f t="shared" si="357"/>
        <v>#VALUE!</v>
      </c>
      <c r="H3768" s="6" t="str">
        <f>IFERROR(IF(Table1[[#This Row],[Multi-lens? 1]]="No", 1, IF(Table1[[#This Row],[Multi-lens? 1]]="Dual", 2, IF(Table1[[#This Row],[Multi-lens? 1]]="Quad", 4, ""))),"")</f>
        <v/>
      </c>
      <c r="I3768" s="9" t="str">
        <f>IFERROR(Table1[[#This Row],[Name]],"")</f>
        <v/>
      </c>
      <c r="K3768" s="3" t="str">
        <f t="shared" si="352"/>
        <v/>
      </c>
      <c r="M3768" s="4" t="e">
        <f>IF(Table1[[#This Row],[Import to Gateway Calculator?]]="Yes",IFERROR(Table1[[#This Row],[Streaming Resolution '[MP']]],""),0)</f>
        <v>#VALUE!</v>
      </c>
      <c r="N3768" s="4" t="e">
        <f>IF(Table1[[#This Row],[Import to Gateway Calculator?]]="Yes",IFERROR(Table1[[#This Row],[Recording Resolution '[MP']]],""),0)</f>
        <v>#VALUE!</v>
      </c>
      <c r="O3768" s="4" t="e">
        <f>IF(Table1[[#This Row],[Import to Gateway Calculator?]]="Yes",IFERROR(Table1[[#This Row],[Frame Rate '[FPS'] 1]],""),0)</f>
        <v>#VALUE!</v>
      </c>
      <c r="P3768" s="4" t="e">
        <f>IF(Table1[[#This Row],[Import to Gateway Calculator?]]="Yes",IFERROR(Table1[[#This Row],[Days of Storage 1]],""),0)</f>
        <v>#VALUE!</v>
      </c>
    </row>
    <row r="3769" spans="1:16" x14ac:dyDescent="0.25">
      <c r="A3769" s="5" t="e">
        <f t="shared" si="353"/>
        <v>#VALUE!</v>
      </c>
      <c r="B3769" s="6" t="str">
        <f>IFERROR(IF(Table1[[#This Row],[Multi-lens? 1]]="No", 1, IF(Table1[[#This Row],[Multi-lens? 1]]="Dual", 2, IF(Table1[[#This Row],[Multi-lens? 1]]="Quad", 4, ""))),"")</f>
        <v/>
      </c>
      <c r="C3769" s="6" t="e">
        <f t="shared" si="354"/>
        <v>#VALUE!</v>
      </c>
      <c r="D3769" s="6" t="e">
        <f t="shared" si="355"/>
        <v>#VALUE!</v>
      </c>
      <c r="E3769" s="6" t="e">
        <f t="shared" si="356"/>
        <v>#VALUE!</v>
      </c>
      <c r="F3769" s="6" t="e">
        <f t="shared" si="357"/>
        <v>#VALUE!</v>
      </c>
      <c r="H3769" s="6" t="str">
        <f>IFERROR(IF(Table1[[#This Row],[Multi-lens? 1]]="No", 1, IF(Table1[[#This Row],[Multi-lens? 1]]="Dual", 2, IF(Table1[[#This Row],[Multi-lens? 1]]="Quad", 4, ""))),"")</f>
        <v/>
      </c>
      <c r="I3769" s="9" t="str">
        <f>IFERROR(Table1[[#This Row],[Name]],"")</f>
        <v/>
      </c>
      <c r="K3769" s="3" t="str">
        <f t="shared" si="352"/>
        <v/>
      </c>
      <c r="M3769" s="4" t="e">
        <f>IF(Table1[[#This Row],[Import to Gateway Calculator?]]="Yes",IFERROR(Table1[[#This Row],[Streaming Resolution '[MP']]],""),0)</f>
        <v>#VALUE!</v>
      </c>
      <c r="N3769" s="4" t="e">
        <f>IF(Table1[[#This Row],[Import to Gateway Calculator?]]="Yes",IFERROR(Table1[[#This Row],[Recording Resolution '[MP']]],""),0)</f>
        <v>#VALUE!</v>
      </c>
      <c r="O3769" s="4" t="e">
        <f>IF(Table1[[#This Row],[Import to Gateway Calculator?]]="Yes",IFERROR(Table1[[#This Row],[Frame Rate '[FPS'] 1]],""),0)</f>
        <v>#VALUE!</v>
      </c>
      <c r="P3769" s="4" t="e">
        <f>IF(Table1[[#This Row],[Import to Gateway Calculator?]]="Yes",IFERROR(Table1[[#This Row],[Days of Storage 1]],""),0)</f>
        <v>#VALUE!</v>
      </c>
    </row>
    <row r="3770" spans="1:16" x14ac:dyDescent="0.25">
      <c r="A3770" s="5" t="e">
        <f t="shared" si="353"/>
        <v>#VALUE!</v>
      </c>
      <c r="B3770" s="6" t="str">
        <f>IFERROR(IF(Table1[[#This Row],[Multi-lens? 1]]="No", 1, IF(Table1[[#This Row],[Multi-lens? 1]]="Dual", 2, IF(Table1[[#This Row],[Multi-lens? 1]]="Quad", 4, ""))),"")</f>
        <v/>
      </c>
      <c r="C3770" s="6" t="e">
        <f t="shared" si="354"/>
        <v>#VALUE!</v>
      </c>
      <c r="D3770" s="6" t="e">
        <f t="shared" si="355"/>
        <v>#VALUE!</v>
      </c>
      <c r="E3770" s="6" t="e">
        <f t="shared" si="356"/>
        <v>#VALUE!</v>
      </c>
      <c r="F3770" s="6" t="e">
        <f t="shared" si="357"/>
        <v>#VALUE!</v>
      </c>
      <c r="H3770" s="6" t="str">
        <f>IFERROR(IF(Table1[[#This Row],[Multi-lens? 1]]="No", 1, IF(Table1[[#This Row],[Multi-lens? 1]]="Dual", 2, IF(Table1[[#This Row],[Multi-lens? 1]]="Quad", 4, ""))),"")</f>
        <v/>
      </c>
      <c r="I3770" s="9" t="str">
        <f>IFERROR(Table1[[#This Row],[Name]],"")</f>
        <v/>
      </c>
      <c r="K3770" s="3" t="str">
        <f t="shared" si="352"/>
        <v/>
      </c>
      <c r="M3770" s="4" t="e">
        <f>IF(Table1[[#This Row],[Import to Gateway Calculator?]]="Yes",IFERROR(Table1[[#This Row],[Streaming Resolution '[MP']]],""),0)</f>
        <v>#VALUE!</v>
      </c>
      <c r="N3770" s="4" t="e">
        <f>IF(Table1[[#This Row],[Import to Gateway Calculator?]]="Yes",IFERROR(Table1[[#This Row],[Recording Resolution '[MP']]],""),0)</f>
        <v>#VALUE!</v>
      </c>
      <c r="O3770" s="4" t="e">
        <f>IF(Table1[[#This Row],[Import to Gateway Calculator?]]="Yes",IFERROR(Table1[[#This Row],[Frame Rate '[FPS'] 1]],""),0)</f>
        <v>#VALUE!</v>
      </c>
      <c r="P3770" s="4" t="e">
        <f>IF(Table1[[#This Row],[Import to Gateway Calculator?]]="Yes",IFERROR(Table1[[#This Row],[Days of Storage 1]],""),0)</f>
        <v>#VALUE!</v>
      </c>
    </row>
    <row r="3771" spans="1:16" x14ac:dyDescent="0.25">
      <c r="A3771" s="5" t="e">
        <f t="shared" si="353"/>
        <v>#VALUE!</v>
      </c>
      <c r="B3771" s="6" t="str">
        <f>IFERROR(IF(Table1[[#This Row],[Multi-lens? 1]]="No", 1, IF(Table1[[#This Row],[Multi-lens? 1]]="Dual", 2, IF(Table1[[#This Row],[Multi-lens? 1]]="Quad", 4, ""))),"")</f>
        <v/>
      </c>
      <c r="C3771" s="6" t="e">
        <f t="shared" si="354"/>
        <v>#VALUE!</v>
      </c>
      <c r="D3771" s="6" t="e">
        <f t="shared" si="355"/>
        <v>#VALUE!</v>
      </c>
      <c r="E3771" s="6" t="e">
        <f t="shared" si="356"/>
        <v>#VALUE!</v>
      </c>
      <c r="F3771" s="6" t="e">
        <f t="shared" si="357"/>
        <v>#VALUE!</v>
      </c>
      <c r="H3771" s="6" t="str">
        <f>IFERROR(IF(Table1[[#This Row],[Multi-lens? 1]]="No", 1, IF(Table1[[#This Row],[Multi-lens? 1]]="Dual", 2, IF(Table1[[#This Row],[Multi-lens? 1]]="Quad", 4, ""))),"")</f>
        <v/>
      </c>
      <c r="I3771" s="9" t="str">
        <f>IFERROR(Table1[[#This Row],[Name]],"")</f>
        <v/>
      </c>
      <c r="K3771" s="3" t="str">
        <f t="shared" si="352"/>
        <v/>
      </c>
      <c r="M3771" s="4" t="e">
        <f>IF(Table1[[#This Row],[Import to Gateway Calculator?]]="Yes",IFERROR(Table1[[#This Row],[Streaming Resolution '[MP']]],""),0)</f>
        <v>#VALUE!</v>
      </c>
      <c r="N3771" s="4" t="e">
        <f>IF(Table1[[#This Row],[Import to Gateway Calculator?]]="Yes",IFERROR(Table1[[#This Row],[Recording Resolution '[MP']]],""),0)</f>
        <v>#VALUE!</v>
      </c>
      <c r="O3771" s="4" t="e">
        <f>IF(Table1[[#This Row],[Import to Gateway Calculator?]]="Yes",IFERROR(Table1[[#This Row],[Frame Rate '[FPS'] 1]],""),0)</f>
        <v>#VALUE!</v>
      </c>
      <c r="P3771" s="4" t="e">
        <f>IF(Table1[[#This Row],[Import to Gateway Calculator?]]="Yes",IFERROR(Table1[[#This Row],[Days of Storage 1]],""),0)</f>
        <v>#VALUE!</v>
      </c>
    </row>
    <row r="3772" spans="1:16" x14ac:dyDescent="0.25">
      <c r="A3772" s="5" t="e">
        <f t="shared" si="353"/>
        <v>#VALUE!</v>
      </c>
      <c r="B3772" s="6" t="str">
        <f>IFERROR(IF(Table1[[#This Row],[Multi-lens? 1]]="No", 1, IF(Table1[[#This Row],[Multi-lens? 1]]="Dual", 2, IF(Table1[[#This Row],[Multi-lens? 1]]="Quad", 4, ""))),"")</f>
        <v/>
      </c>
      <c r="C3772" s="6" t="e">
        <f t="shared" si="354"/>
        <v>#VALUE!</v>
      </c>
      <c r="D3772" s="6" t="e">
        <f t="shared" si="355"/>
        <v>#VALUE!</v>
      </c>
      <c r="E3772" s="6" t="e">
        <f t="shared" si="356"/>
        <v>#VALUE!</v>
      </c>
      <c r="F3772" s="6" t="e">
        <f t="shared" si="357"/>
        <v>#VALUE!</v>
      </c>
      <c r="H3772" s="6" t="str">
        <f>IFERROR(IF(Table1[[#This Row],[Multi-lens? 1]]="No", 1, IF(Table1[[#This Row],[Multi-lens? 1]]="Dual", 2, IF(Table1[[#This Row],[Multi-lens? 1]]="Quad", 4, ""))),"")</f>
        <v/>
      </c>
      <c r="I3772" s="9" t="str">
        <f>IFERROR(Table1[[#This Row],[Name]],"")</f>
        <v/>
      </c>
      <c r="K3772" s="3" t="str">
        <f t="shared" si="352"/>
        <v/>
      </c>
      <c r="M3772" s="4" t="e">
        <f>IF(Table1[[#This Row],[Import to Gateway Calculator?]]="Yes",IFERROR(Table1[[#This Row],[Streaming Resolution '[MP']]],""),0)</f>
        <v>#VALUE!</v>
      </c>
      <c r="N3772" s="4" t="e">
        <f>IF(Table1[[#This Row],[Import to Gateway Calculator?]]="Yes",IFERROR(Table1[[#This Row],[Recording Resolution '[MP']]],""),0)</f>
        <v>#VALUE!</v>
      </c>
      <c r="O3772" s="4" t="e">
        <f>IF(Table1[[#This Row],[Import to Gateway Calculator?]]="Yes",IFERROR(Table1[[#This Row],[Frame Rate '[FPS'] 1]],""),0)</f>
        <v>#VALUE!</v>
      </c>
      <c r="P3772" s="4" t="e">
        <f>IF(Table1[[#This Row],[Import to Gateway Calculator?]]="Yes",IFERROR(Table1[[#This Row],[Days of Storage 1]],""),0)</f>
        <v>#VALUE!</v>
      </c>
    </row>
    <row r="3773" spans="1:16" x14ac:dyDescent="0.25">
      <c r="A3773" s="5" t="e">
        <f t="shared" si="353"/>
        <v>#VALUE!</v>
      </c>
      <c r="B3773" s="6" t="str">
        <f>IFERROR(IF(Table1[[#This Row],[Multi-lens? 1]]="No", 1, IF(Table1[[#This Row],[Multi-lens? 1]]="Dual", 2, IF(Table1[[#This Row],[Multi-lens? 1]]="Quad", 4, ""))),"")</f>
        <v/>
      </c>
      <c r="C3773" s="6" t="e">
        <f t="shared" si="354"/>
        <v>#VALUE!</v>
      </c>
      <c r="D3773" s="6" t="e">
        <f t="shared" si="355"/>
        <v>#VALUE!</v>
      </c>
      <c r="E3773" s="6" t="e">
        <f t="shared" si="356"/>
        <v>#VALUE!</v>
      </c>
      <c r="F3773" s="6" t="e">
        <f t="shared" si="357"/>
        <v>#VALUE!</v>
      </c>
      <c r="H3773" s="6" t="str">
        <f>IFERROR(IF(Table1[[#This Row],[Multi-lens? 1]]="No", 1, IF(Table1[[#This Row],[Multi-lens? 1]]="Dual", 2, IF(Table1[[#This Row],[Multi-lens? 1]]="Quad", 4, ""))),"")</f>
        <v/>
      </c>
      <c r="I3773" s="9" t="str">
        <f>IFERROR(Table1[[#This Row],[Name]],"")</f>
        <v/>
      </c>
      <c r="K3773" s="3" t="str">
        <f t="shared" si="352"/>
        <v/>
      </c>
      <c r="M3773" s="4" t="e">
        <f>IF(Table1[[#This Row],[Import to Gateway Calculator?]]="Yes",IFERROR(Table1[[#This Row],[Streaming Resolution '[MP']]],""),0)</f>
        <v>#VALUE!</v>
      </c>
      <c r="N3773" s="4" t="e">
        <f>IF(Table1[[#This Row],[Import to Gateway Calculator?]]="Yes",IFERROR(Table1[[#This Row],[Recording Resolution '[MP']]],""),0)</f>
        <v>#VALUE!</v>
      </c>
      <c r="O3773" s="4" t="e">
        <f>IF(Table1[[#This Row],[Import to Gateway Calculator?]]="Yes",IFERROR(Table1[[#This Row],[Frame Rate '[FPS'] 1]],""),0)</f>
        <v>#VALUE!</v>
      </c>
      <c r="P3773" s="4" t="e">
        <f>IF(Table1[[#This Row],[Import to Gateway Calculator?]]="Yes",IFERROR(Table1[[#This Row],[Days of Storage 1]],""),0)</f>
        <v>#VALUE!</v>
      </c>
    </row>
    <row r="3774" spans="1:16" x14ac:dyDescent="0.25">
      <c r="A3774" s="5" t="e">
        <f t="shared" si="353"/>
        <v>#VALUE!</v>
      </c>
      <c r="B3774" s="6" t="str">
        <f>IFERROR(IF(Table1[[#This Row],[Multi-lens? 1]]="No", 1, IF(Table1[[#This Row],[Multi-lens? 1]]="Dual", 2, IF(Table1[[#This Row],[Multi-lens? 1]]="Quad", 4, ""))),"")</f>
        <v/>
      </c>
      <c r="C3774" s="6" t="e">
        <f t="shared" si="354"/>
        <v>#VALUE!</v>
      </c>
      <c r="D3774" s="6" t="e">
        <f t="shared" si="355"/>
        <v>#VALUE!</v>
      </c>
      <c r="E3774" s="6" t="e">
        <f t="shared" si="356"/>
        <v>#VALUE!</v>
      </c>
      <c r="F3774" s="6" t="e">
        <f t="shared" si="357"/>
        <v>#VALUE!</v>
      </c>
      <c r="H3774" s="6" t="str">
        <f>IFERROR(IF(Table1[[#This Row],[Multi-lens? 1]]="No", 1, IF(Table1[[#This Row],[Multi-lens? 1]]="Dual", 2, IF(Table1[[#This Row],[Multi-lens? 1]]="Quad", 4, ""))),"")</f>
        <v/>
      </c>
      <c r="I3774" s="9" t="str">
        <f>IFERROR(Table1[[#This Row],[Name]],"")</f>
        <v/>
      </c>
      <c r="K3774" s="3" t="str">
        <f t="shared" si="352"/>
        <v/>
      </c>
      <c r="M3774" s="4" t="e">
        <f>IF(Table1[[#This Row],[Import to Gateway Calculator?]]="Yes",IFERROR(Table1[[#This Row],[Streaming Resolution '[MP']]],""),0)</f>
        <v>#VALUE!</v>
      </c>
      <c r="N3774" s="4" t="e">
        <f>IF(Table1[[#This Row],[Import to Gateway Calculator?]]="Yes",IFERROR(Table1[[#This Row],[Recording Resolution '[MP']]],""),0)</f>
        <v>#VALUE!</v>
      </c>
      <c r="O3774" s="4" t="e">
        <f>IF(Table1[[#This Row],[Import to Gateway Calculator?]]="Yes",IFERROR(Table1[[#This Row],[Frame Rate '[FPS'] 1]],""),0)</f>
        <v>#VALUE!</v>
      </c>
      <c r="P3774" s="4" t="e">
        <f>IF(Table1[[#This Row],[Import to Gateway Calculator?]]="Yes",IFERROR(Table1[[#This Row],[Days of Storage 1]],""),0)</f>
        <v>#VALUE!</v>
      </c>
    </row>
    <row r="3775" spans="1:16" x14ac:dyDescent="0.25">
      <c r="A3775" s="5" t="e">
        <f t="shared" si="353"/>
        <v>#VALUE!</v>
      </c>
      <c r="B3775" s="6" t="str">
        <f>IFERROR(IF(Table1[[#This Row],[Multi-lens? 1]]="No", 1, IF(Table1[[#This Row],[Multi-lens? 1]]="Dual", 2, IF(Table1[[#This Row],[Multi-lens? 1]]="Quad", 4, ""))),"")</f>
        <v/>
      </c>
      <c r="C3775" s="6" t="e">
        <f t="shared" si="354"/>
        <v>#VALUE!</v>
      </c>
      <c r="D3775" s="6" t="e">
        <f t="shared" si="355"/>
        <v>#VALUE!</v>
      </c>
      <c r="E3775" s="6" t="e">
        <f t="shared" si="356"/>
        <v>#VALUE!</v>
      </c>
      <c r="F3775" s="6" t="e">
        <f t="shared" si="357"/>
        <v>#VALUE!</v>
      </c>
      <c r="H3775" s="6" t="str">
        <f>IFERROR(IF(Table1[[#This Row],[Multi-lens? 1]]="No", 1, IF(Table1[[#This Row],[Multi-lens? 1]]="Dual", 2, IF(Table1[[#This Row],[Multi-lens? 1]]="Quad", 4, ""))),"")</f>
        <v/>
      </c>
      <c r="I3775" s="9" t="str">
        <f>IFERROR(Table1[[#This Row],[Name]],"")</f>
        <v/>
      </c>
      <c r="K3775" s="3" t="str">
        <f t="shared" si="352"/>
        <v/>
      </c>
      <c r="M3775" s="4" t="e">
        <f>IF(Table1[[#This Row],[Import to Gateway Calculator?]]="Yes",IFERROR(Table1[[#This Row],[Streaming Resolution '[MP']]],""),0)</f>
        <v>#VALUE!</v>
      </c>
      <c r="N3775" s="4" t="e">
        <f>IF(Table1[[#This Row],[Import to Gateway Calculator?]]="Yes",IFERROR(Table1[[#This Row],[Recording Resolution '[MP']]],""),0)</f>
        <v>#VALUE!</v>
      </c>
      <c r="O3775" s="4" t="e">
        <f>IF(Table1[[#This Row],[Import to Gateway Calculator?]]="Yes",IFERROR(Table1[[#This Row],[Frame Rate '[FPS'] 1]],""),0)</f>
        <v>#VALUE!</v>
      </c>
      <c r="P3775" s="4" t="e">
        <f>IF(Table1[[#This Row],[Import to Gateway Calculator?]]="Yes",IFERROR(Table1[[#This Row],[Days of Storage 1]],""),0)</f>
        <v>#VALUE!</v>
      </c>
    </row>
    <row r="3776" spans="1:16" x14ac:dyDescent="0.25">
      <c r="A3776" s="5" t="e">
        <f t="shared" si="353"/>
        <v>#VALUE!</v>
      </c>
      <c r="B3776" s="6" t="str">
        <f>IFERROR(IF(Table1[[#This Row],[Multi-lens? 1]]="No", 1, IF(Table1[[#This Row],[Multi-lens? 1]]="Dual", 2, IF(Table1[[#This Row],[Multi-lens? 1]]="Quad", 4, ""))),"")</f>
        <v/>
      </c>
      <c r="C3776" s="6" t="e">
        <f t="shared" si="354"/>
        <v>#VALUE!</v>
      </c>
      <c r="D3776" s="6" t="e">
        <f t="shared" si="355"/>
        <v>#VALUE!</v>
      </c>
      <c r="E3776" s="6" t="e">
        <f t="shared" si="356"/>
        <v>#VALUE!</v>
      </c>
      <c r="F3776" s="6" t="e">
        <f t="shared" si="357"/>
        <v>#VALUE!</v>
      </c>
      <c r="H3776" s="6" t="str">
        <f>IFERROR(IF(Table1[[#This Row],[Multi-lens? 1]]="No", 1, IF(Table1[[#This Row],[Multi-lens? 1]]="Dual", 2, IF(Table1[[#This Row],[Multi-lens? 1]]="Quad", 4, ""))),"")</f>
        <v/>
      </c>
      <c r="I3776" s="9" t="str">
        <f>IFERROR(Table1[[#This Row],[Name]],"")</f>
        <v/>
      </c>
      <c r="K3776" s="3" t="str">
        <f t="shared" si="352"/>
        <v/>
      </c>
      <c r="M3776" s="4" t="e">
        <f>IF(Table1[[#This Row],[Import to Gateway Calculator?]]="Yes",IFERROR(Table1[[#This Row],[Streaming Resolution '[MP']]],""),0)</f>
        <v>#VALUE!</v>
      </c>
      <c r="N3776" s="4" t="e">
        <f>IF(Table1[[#This Row],[Import to Gateway Calculator?]]="Yes",IFERROR(Table1[[#This Row],[Recording Resolution '[MP']]],""),0)</f>
        <v>#VALUE!</v>
      </c>
      <c r="O3776" s="4" t="e">
        <f>IF(Table1[[#This Row],[Import to Gateway Calculator?]]="Yes",IFERROR(Table1[[#This Row],[Frame Rate '[FPS'] 1]],""),0)</f>
        <v>#VALUE!</v>
      </c>
      <c r="P3776" s="4" t="e">
        <f>IF(Table1[[#This Row],[Import to Gateway Calculator?]]="Yes",IFERROR(Table1[[#This Row],[Days of Storage 1]],""),0)</f>
        <v>#VALUE!</v>
      </c>
    </row>
    <row r="3777" spans="1:16" x14ac:dyDescent="0.25">
      <c r="A3777" s="5" t="e">
        <f t="shared" si="353"/>
        <v>#VALUE!</v>
      </c>
      <c r="B3777" s="6" t="str">
        <f>IFERROR(IF(Table1[[#This Row],[Multi-lens? 1]]="No", 1, IF(Table1[[#This Row],[Multi-lens? 1]]="Dual", 2, IF(Table1[[#This Row],[Multi-lens? 1]]="Quad", 4, ""))),"")</f>
        <v/>
      </c>
      <c r="C3777" s="6" t="e">
        <f t="shared" si="354"/>
        <v>#VALUE!</v>
      </c>
      <c r="D3777" s="6" t="e">
        <f t="shared" si="355"/>
        <v>#VALUE!</v>
      </c>
      <c r="E3777" s="6" t="e">
        <f t="shared" si="356"/>
        <v>#VALUE!</v>
      </c>
      <c r="F3777" s="6" t="e">
        <f t="shared" si="357"/>
        <v>#VALUE!</v>
      </c>
      <c r="H3777" s="6" t="str">
        <f>IFERROR(IF(Table1[[#This Row],[Multi-lens? 1]]="No", 1, IF(Table1[[#This Row],[Multi-lens? 1]]="Dual", 2, IF(Table1[[#This Row],[Multi-lens? 1]]="Quad", 4, ""))),"")</f>
        <v/>
      </c>
      <c r="I3777" s="9" t="str">
        <f>IFERROR(Table1[[#This Row],[Name]],"")</f>
        <v/>
      </c>
      <c r="K3777" s="3" t="str">
        <f t="shared" si="352"/>
        <v/>
      </c>
      <c r="M3777" s="4" t="e">
        <f>IF(Table1[[#This Row],[Import to Gateway Calculator?]]="Yes",IFERROR(Table1[[#This Row],[Streaming Resolution '[MP']]],""),0)</f>
        <v>#VALUE!</v>
      </c>
      <c r="N3777" s="4" t="e">
        <f>IF(Table1[[#This Row],[Import to Gateway Calculator?]]="Yes",IFERROR(Table1[[#This Row],[Recording Resolution '[MP']]],""),0)</f>
        <v>#VALUE!</v>
      </c>
      <c r="O3777" s="4" t="e">
        <f>IF(Table1[[#This Row],[Import to Gateway Calculator?]]="Yes",IFERROR(Table1[[#This Row],[Frame Rate '[FPS'] 1]],""),0)</f>
        <v>#VALUE!</v>
      </c>
      <c r="P3777" s="4" t="e">
        <f>IF(Table1[[#This Row],[Import to Gateway Calculator?]]="Yes",IFERROR(Table1[[#This Row],[Days of Storage 1]],""),0)</f>
        <v>#VALUE!</v>
      </c>
    </row>
    <row r="3778" spans="1:16" x14ac:dyDescent="0.25">
      <c r="A3778" s="5" t="e">
        <f t="shared" si="353"/>
        <v>#VALUE!</v>
      </c>
      <c r="B3778" s="6" t="str">
        <f>IFERROR(IF(Table1[[#This Row],[Multi-lens? 1]]="No", 1, IF(Table1[[#This Row],[Multi-lens? 1]]="Dual", 2, IF(Table1[[#This Row],[Multi-lens? 1]]="Quad", 4, ""))),"")</f>
        <v/>
      </c>
      <c r="C3778" s="6" t="e">
        <f t="shared" si="354"/>
        <v>#VALUE!</v>
      </c>
      <c r="D3778" s="6" t="e">
        <f t="shared" si="355"/>
        <v>#VALUE!</v>
      </c>
      <c r="E3778" s="6" t="e">
        <f t="shared" si="356"/>
        <v>#VALUE!</v>
      </c>
      <c r="F3778" s="6" t="e">
        <f t="shared" si="357"/>
        <v>#VALUE!</v>
      </c>
      <c r="H3778" s="6" t="str">
        <f>IFERROR(IF(Table1[[#This Row],[Multi-lens? 1]]="No", 1, IF(Table1[[#This Row],[Multi-lens? 1]]="Dual", 2, IF(Table1[[#This Row],[Multi-lens? 1]]="Quad", 4, ""))),"")</f>
        <v/>
      </c>
      <c r="I3778" s="9" t="str">
        <f>IFERROR(Table1[[#This Row],[Name]],"")</f>
        <v/>
      </c>
      <c r="K3778" s="3" t="str">
        <f t="shared" si="352"/>
        <v/>
      </c>
      <c r="M3778" s="4" t="e">
        <f>IF(Table1[[#This Row],[Import to Gateway Calculator?]]="Yes",IFERROR(Table1[[#This Row],[Streaming Resolution '[MP']]],""),0)</f>
        <v>#VALUE!</v>
      </c>
      <c r="N3778" s="4" t="e">
        <f>IF(Table1[[#This Row],[Import to Gateway Calculator?]]="Yes",IFERROR(Table1[[#This Row],[Recording Resolution '[MP']]],""),0)</f>
        <v>#VALUE!</v>
      </c>
      <c r="O3778" s="4" t="e">
        <f>IF(Table1[[#This Row],[Import to Gateway Calculator?]]="Yes",IFERROR(Table1[[#This Row],[Frame Rate '[FPS'] 1]],""),0)</f>
        <v>#VALUE!</v>
      </c>
      <c r="P3778" s="4" t="e">
        <f>IF(Table1[[#This Row],[Import to Gateway Calculator?]]="Yes",IFERROR(Table1[[#This Row],[Days of Storage 1]],""),0)</f>
        <v>#VALUE!</v>
      </c>
    </row>
    <row r="3779" spans="1:16" x14ac:dyDescent="0.25">
      <c r="A3779" s="5" t="e">
        <f t="shared" si="353"/>
        <v>#VALUE!</v>
      </c>
      <c r="B3779" s="6" t="str">
        <f>IFERROR(IF(Table1[[#This Row],[Multi-lens? 1]]="No", 1, IF(Table1[[#This Row],[Multi-lens? 1]]="Dual", 2, IF(Table1[[#This Row],[Multi-lens? 1]]="Quad", 4, ""))),"")</f>
        <v/>
      </c>
      <c r="C3779" s="6" t="e">
        <f t="shared" si="354"/>
        <v>#VALUE!</v>
      </c>
      <c r="D3779" s="6" t="e">
        <f t="shared" si="355"/>
        <v>#VALUE!</v>
      </c>
      <c r="E3779" s="6" t="e">
        <f t="shared" si="356"/>
        <v>#VALUE!</v>
      </c>
      <c r="F3779" s="6" t="e">
        <f t="shared" si="357"/>
        <v>#VALUE!</v>
      </c>
      <c r="H3779" s="6" t="str">
        <f>IFERROR(IF(Table1[[#This Row],[Multi-lens? 1]]="No", 1, IF(Table1[[#This Row],[Multi-lens? 1]]="Dual", 2, IF(Table1[[#This Row],[Multi-lens? 1]]="Quad", 4, ""))),"")</f>
        <v/>
      </c>
      <c r="I3779" s="9" t="str">
        <f>IFERROR(Table1[[#This Row],[Name]],"")</f>
        <v/>
      </c>
      <c r="K3779" s="3" t="str">
        <f t="shared" ref="K3779:K3842" si="358">IFERROR(IF(I3779=0,"",I3779),"")</f>
        <v/>
      </c>
      <c r="M3779" s="4" t="e">
        <f>IF(Table1[[#This Row],[Import to Gateway Calculator?]]="Yes",IFERROR(Table1[[#This Row],[Streaming Resolution '[MP']]],""),0)</f>
        <v>#VALUE!</v>
      </c>
      <c r="N3779" s="4" t="e">
        <f>IF(Table1[[#This Row],[Import to Gateway Calculator?]]="Yes",IFERROR(Table1[[#This Row],[Recording Resolution '[MP']]],""),0)</f>
        <v>#VALUE!</v>
      </c>
      <c r="O3779" s="4" t="e">
        <f>IF(Table1[[#This Row],[Import to Gateway Calculator?]]="Yes",IFERROR(Table1[[#This Row],[Frame Rate '[FPS'] 1]],""),0)</f>
        <v>#VALUE!</v>
      </c>
      <c r="P3779" s="4" t="e">
        <f>IF(Table1[[#This Row],[Import to Gateway Calculator?]]="Yes",IFERROR(Table1[[#This Row],[Days of Storage 1]],""),0)</f>
        <v>#VALUE!</v>
      </c>
    </row>
    <row r="3780" spans="1:16" x14ac:dyDescent="0.25">
      <c r="A3780" s="5" t="e">
        <f t="shared" si="353"/>
        <v>#VALUE!</v>
      </c>
      <c r="B3780" s="6" t="str">
        <f>IFERROR(IF(Table1[[#This Row],[Multi-lens? 1]]="No", 1, IF(Table1[[#This Row],[Multi-lens? 1]]="Dual", 2, IF(Table1[[#This Row],[Multi-lens? 1]]="Quad", 4, ""))),"")</f>
        <v/>
      </c>
      <c r="C3780" s="6" t="e">
        <f t="shared" si="354"/>
        <v>#VALUE!</v>
      </c>
      <c r="D3780" s="6" t="e">
        <f t="shared" si="355"/>
        <v>#VALUE!</v>
      </c>
      <c r="E3780" s="6" t="e">
        <f t="shared" si="356"/>
        <v>#VALUE!</v>
      </c>
      <c r="F3780" s="6" t="e">
        <f t="shared" si="357"/>
        <v>#VALUE!</v>
      </c>
      <c r="H3780" s="6" t="str">
        <f>IFERROR(IF(Table1[[#This Row],[Multi-lens? 1]]="No", 1, IF(Table1[[#This Row],[Multi-lens? 1]]="Dual", 2, IF(Table1[[#This Row],[Multi-lens? 1]]="Quad", 4, ""))),"")</f>
        <v/>
      </c>
      <c r="I3780" s="9" t="str">
        <f>IFERROR(Table1[[#This Row],[Name]],"")</f>
        <v/>
      </c>
      <c r="K3780" s="3" t="str">
        <f t="shared" si="358"/>
        <v/>
      </c>
      <c r="M3780" s="4" t="e">
        <f>IF(Table1[[#This Row],[Import to Gateway Calculator?]]="Yes",IFERROR(Table1[[#This Row],[Streaming Resolution '[MP']]],""),0)</f>
        <v>#VALUE!</v>
      </c>
      <c r="N3780" s="4" t="e">
        <f>IF(Table1[[#This Row],[Import to Gateway Calculator?]]="Yes",IFERROR(Table1[[#This Row],[Recording Resolution '[MP']]],""),0)</f>
        <v>#VALUE!</v>
      </c>
      <c r="O3780" s="4" t="e">
        <f>IF(Table1[[#This Row],[Import to Gateway Calculator?]]="Yes",IFERROR(Table1[[#This Row],[Frame Rate '[FPS'] 1]],""),0)</f>
        <v>#VALUE!</v>
      </c>
      <c r="P3780" s="4" t="e">
        <f>IF(Table1[[#This Row],[Import to Gateway Calculator?]]="Yes",IFERROR(Table1[[#This Row],[Days of Storage 1]],""),0)</f>
        <v>#VALUE!</v>
      </c>
    </row>
    <row r="3781" spans="1:16" x14ac:dyDescent="0.25">
      <c r="A3781" s="5" t="e">
        <f t="shared" si="353"/>
        <v>#VALUE!</v>
      </c>
      <c r="B3781" s="6" t="str">
        <f>IFERROR(IF(Table1[[#This Row],[Multi-lens? 1]]="No", 1, IF(Table1[[#This Row],[Multi-lens? 1]]="Dual", 2, IF(Table1[[#This Row],[Multi-lens? 1]]="Quad", 4, ""))),"")</f>
        <v/>
      </c>
      <c r="C3781" s="6" t="e">
        <f t="shared" si="354"/>
        <v>#VALUE!</v>
      </c>
      <c r="D3781" s="6" t="e">
        <f t="shared" si="355"/>
        <v>#VALUE!</v>
      </c>
      <c r="E3781" s="6" t="e">
        <f t="shared" si="356"/>
        <v>#VALUE!</v>
      </c>
      <c r="F3781" s="6" t="e">
        <f t="shared" si="357"/>
        <v>#VALUE!</v>
      </c>
      <c r="H3781" s="6" t="str">
        <f>IFERROR(IF(Table1[[#This Row],[Multi-lens? 1]]="No", 1, IF(Table1[[#This Row],[Multi-lens? 1]]="Dual", 2, IF(Table1[[#This Row],[Multi-lens? 1]]="Quad", 4, ""))),"")</f>
        <v/>
      </c>
      <c r="I3781" s="9" t="str">
        <f>IFERROR(Table1[[#This Row],[Name]],"")</f>
        <v/>
      </c>
      <c r="K3781" s="3" t="str">
        <f t="shared" si="358"/>
        <v/>
      </c>
      <c r="M3781" s="4" t="e">
        <f>IF(Table1[[#This Row],[Import to Gateway Calculator?]]="Yes",IFERROR(Table1[[#This Row],[Streaming Resolution '[MP']]],""),0)</f>
        <v>#VALUE!</v>
      </c>
      <c r="N3781" s="4" t="e">
        <f>IF(Table1[[#This Row],[Import to Gateway Calculator?]]="Yes",IFERROR(Table1[[#This Row],[Recording Resolution '[MP']]],""),0)</f>
        <v>#VALUE!</v>
      </c>
      <c r="O3781" s="4" t="e">
        <f>IF(Table1[[#This Row],[Import to Gateway Calculator?]]="Yes",IFERROR(Table1[[#This Row],[Frame Rate '[FPS'] 1]],""),0)</f>
        <v>#VALUE!</v>
      </c>
      <c r="P3781" s="4" t="e">
        <f>IF(Table1[[#This Row],[Import to Gateway Calculator?]]="Yes",IFERROR(Table1[[#This Row],[Days of Storage 1]],""),0)</f>
        <v>#VALUE!</v>
      </c>
    </row>
    <row r="3782" spans="1:16" x14ac:dyDescent="0.25">
      <c r="A3782" s="5" t="e">
        <f t="shared" si="353"/>
        <v>#VALUE!</v>
      </c>
      <c r="B3782" s="6" t="str">
        <f>IFERROR(IF(Table1[[#This Row],[Multi-lens? 1]]="No", 1, IF(Table1[[#This Row],[Multi-lens? 1]]="Dual", 2, IF(Table1[[#This Row],[Multi-lens? 1]]="Quad", 4, ""))),"")</f>
        <v/>
      </c>
      <c r="C3782" s="6" t="e">
        <f t="shared" si="354"/>
        <v>#VALUE!</v>
      </c>
      <c r="D3782" s="6" t="e">
        <f t="shared" si="355"/>
        <v>#VALUE!</v>
      </c>
      <c r="E3782" s="6" t="e">
        <f t="shared" si="356"/>
        <v>#VALUE!</v>
      </c>
      <c r="F3782" s="6" t="e">
        <f t="shared" si="357"/>
        <v>#VALUE!</v>
      </c>
      <c r="H3782" s="6" t="str">
        <f>IFERROR(IF(Table1[[#This Row],[Multi-lens? 1]]="No", 1, IF(Table1[[#This Row],[Multi-lens? 1]]="Dual", 2, IF(Table1[[#This Row],[Multi-lens? 1]]="Quad", 4, ""))),"")</f>
        <v/>
      </c>
      <c r="I3782" s="9" t="str">
        <f>IFERROR(Table1[[#This Row],[Name]],"")</f>
        <v/>
      </c>
      <c r="K3782" s="3" t="str">
        <f t="shared" si="358"/>
        <v/>
      </c>
      <c r="M3782" s="4" t="e">
        <f>IF(Table1[[#This Row],[Import to Gateway Calculator?]]="Yes",IFERROR(Table1[[#This Row],[Streaming Resolution '[MP']]],""),0)</f>
        <v>#VALUE!</v>
      </c>
      <c r="N3782" s="4" t="e">
        <f>IF(Table1[[#This Row],[Import to Gateway Calculator?]]="Yes",IFERROR(Table1[[#This Row],[Recording Resolution '[MP']]],""),0)</f>
        <v>#VALUE!</v>
      </c>
      <c r="O3782" s="4" t="e">
        <f>IF(Table1[[#This Row],[Import to Gateway Calculator?]]="Yes",IFERROR(Table1[[#This Row],[Frame Rate '[FPS'] 1]],""),0)</f>
        <v>#VALUE!</v>
      </c>
      <c r="P3782" s="4" t="e">
        <f>IF(Table1[[#This Row],[Import to Gateway Calculator?]]="Yes",IFERROR(Table1[[#This Row],[Days of Storage 1]],""),0)</f>
        <v>#VALUE!</v>
      </c>
    </row>
    <row r="3783" spans="1:16" x14ac:dyDescent="0.25">
      <c r="A3783" s="5" t="e">
        <f t="shared" ref="A3783:A3846" si="359">IF(D3783=0,"",K3783)</f>
        <v>#VALUE!</v>
      </c>
      <c r="B3783" s="6" t="str">
        <f>IFERROR(IF(Table1[[#This Row],[Multi-lens? 1]]="No", 1, IF(Table1[[#This Row],[Multi-lens? 1]]="Dual", 2, IF(Table1[[#This Row],[Multi-lens? 1]]="Quad", 4, ""))),"")</f>
        <v/>
      </c>
      <c r="C3783" s="6" t="e">
        <f t="shared" ref="C3783:C3846" si="360">M3783</f>
        <v>#VALUE!</v>
      </c>
      <c r="D3783" s="6" t="e">
        <f t="shared" ref="D3783:D3846" si="361">N3783</f>
        <v>#VALUE!</v>
      </c>
      <c r="E3783" s="6" t="e">
        <f t="shared" ref="E3783:E3846" si="362">O3783</f>
        <v>#VALUE!</v>
      </c>
      <c r="F3783" s="6" t="e">
        <f t="shared" ref="F3783:F3846" si="363">P3783</f>
        <v>#VALUE!</v>
      </c>
      <c r="H3783" s="6" t="str">
        <f>IFERROR(IF(Table1[[#This Row],[Multi-lens? 1]]="No", 1, IF(Table1[[#This Row],[Multi-lens? 1]]="Dual", 2, IF(Table1[[#This Row],[Multi-lens? 1]]="Quad", 4, ""))),"")</f>
        <v/>
      </c>
      <c r="I3783" s="9" t="str">
        <f>IFERROR(Table1[[#This Row],[Name]],"")</f>
        <v/>
      </c>
      <c r="K3783" s="3" t="str">
        <f t="shared" si="358"/>
        <v/>
      </c>
      <c r="M3783" s="4" t="e">
        <f>IF(Table1[[#This Row],[Import to Gateway Calculator?]]="Yes",IFERROR(Table1[[#This Row],[Streaming Resolution '[MP']]],""),0)</f>
        <v>#VALUE!</v>
      </c>
      <c r="N3783" s="4" t="e">
        <f>IF(Table1[[#This Row],[Import to Gateway Calculator?]]="Yes",IFERROR(Table1[[#This Row],[Recording Resolution '[MP']]],""),0)</f>
        <v>#VALUE!</v>
      </c>
      <c r="O3783" s="4" t="e">
        <f>IF(Table1[[#This Row],[Import to Gateway Calculator?]]="Yes",IFERROR(Table1[[#This Row],[Frame Rate '[FPS'] 1]],""),0)</f>
        <v>#VALUE!</v>
      </c>
      <c r="P3783" s="4" t="e">
        <f>IF(Table1[[#This Row],[Import to Gateway Calculator?]]="Yes",IFERROR(Table1[[#This Row],[Days of Storage 1]],""),0)</f>
        <v>#VALUE!</v>
      </c>
    </row>
    <row r="3784" spans="1:16" x14ac:dyDescent="0.25">
      <c r="A3784" s="5" t="e">
        <f t="shared" si="359"/>
        <v>#VALUE!</v>
      </c>
      <c r="B3784" s="6" t="str">
        <f>IFERROR(IF(Table1[[#This Row],[Multi-lens? 1]]="No", 1, IF(Table1[[#This Row],[Multi-lens? 1]]="Dual", 2, IF(Table1[[#This Row],[Multi-lens? 1]]="Quad", 4, ""))),"")</f>
        <v/>
      </c>
      <c r="C3784" s="6" t="e">
        <f t="shared" si="360"/>
        <v>#VALUE!</v>
      </c>
      <c r="D3784" s="6" t="e">
        <f t="shared" si="361"/>
        <v>#VALUE!</v>
      </c>
      <c r="E3784" s="6" t="e">
        <f t="shared" si="362"/>
        <v>#VALUE!</v>
      </c>
      <c r="F3784" s="6" t="e">
        <f t="shared" si="363"/>
        <v>#VALUE!</v>
      </c>
      <c r="H3784" s="6" t="str">
        <f>IFERROR(IF(Table1[[#This Row],[Multi-lens? 1]]="No", 1, IF(Table1[[#This Row],[Multi-lens? 1]]="Dual", 2, IF(Table1[[#This Row],[Multi-lens? 1]]="Quad", 4, ""))),"")</f>
        <v/>
      </c>
      <c r="I3784" s="9" t="str">
        <f>IFERROR(Table1[[#This Row],[Name]],"")</f>
        <v/>
      </c>
      <c r="K3784" s="3" t="str">
        <f t="shared" si="358"/>
        <v/>
      </c>
      <c r="M3784" s="4" t="e">
        <f>IF(Table1[[#This Row],[Import to Gateway Calculator?]]="Yes",IFERROR(Table1[[#This Row],[Streaming Resolution '[MP']]],""),0)</f>
        <v>#VALUE!</v>
      </c>
      <c r="N3784" s="4" t="e">
        <f>IF(Table1[[#This Row],[Import to Gateway Calculator?]]="Yes",IFERROR(Table1[[#This Row],[Recording Resolution '[MP']]],""),0)</f>
        <v>#VALUE!</v>
      </c>
      <c r="O3784" s="4" t="e">
        <f>IF(Table1[[#This Row],[Import to Gateway Calculator?]]="Yes",IFERROR(Table1[[#This Row],[Frame Rate '[FPS'] 1]],""),0)</f>
        <v>#VALUE!</v>
      </c>
      <c r="P3784" s="4" t="e">
        <f>IF(Table1[[#This Row],[Import to Gateway Calculator?]]="Yes",IFERROR(Table1[[#This Row],[Days of Storage 1]],""),0)</f>
        <v>#VALUE!</v>
      </c>
    </row>
    <row r="3785" spans="1:16" x14ac:dyDescent="0.25">
      <c r="A3785" s="5" t="e">
        <f t="shared" si="359"/>
        <v>#VALUE!</v>
      </c>
      <c r="B3785" s="6" t="str">
        <f>IFERROR(IF(Table1[[#This Row],[Multi-lens? 1]]="No", 1, IF(Table1[[#This Row],[Multi-lens? 1]]="Dual", 2, IF(Table1[[#This Row],[Multi-lens? 1]]="Quad", 4, ""))),"")</f>
        <v/>
      </c>
      <c r="C3785" s="6" t="e">
        <f t="shared" si="360"/>
        <v>#VALUE!</v>
      </c>
      <c r="D3785" s="6" t="e">
        <f t="shared" si="361"/>
        <v>#VALUE!</v>
      </c>
      <c r="E3785" s="6" t="e">
        <f t="shared" si="362"/>
        <v>#VALUE!</v>
      </c>
      <c r="F3785" s="6" t="e">
        <f t="shared" si="363"/>
        <v>#VALUE!</v>
      </c>
      <c r="H3785" s="6" t="str">
        <f>IFERROR(IF(Table1[[#This Row],[Multi-lens? 1]]="No", 1, IF(Table1[[#This Row],[Multi-lens? 1]]="Dual", 2, IF(Table1[[#This Row],[Multi-lens? 1]]="Quad", 4, ""))),"")</f>
        <v/>
      </c>
      <c r="I3785" s="9" t="str">
        <f>IFERROR(Table1[[#This Row],[Name]],"")</f>
        <v/>
      </c>
      <c r="K3785" s="3" t="str">
        <f t="shared" si="358"/>
        <v/>
      </c>
      <c r="M3785" s="4" t="e">
        <f>IF(Table1[[#This Row],[Import to Gateway Calculator?]]="Yes",IFERROR(Table1[[#This Row],[Streaming Resolution '[MP']]],""),0)</f>
        <v>#VALUE!</v>
      </c>
      <c r="N3785" s="4" t="e">
        <f>IF(Table1[[#This Row],[Import to Gateway Calculator?]]="Yes",IFERROR(Table1[[#This Row],[Recording Resolution '[MP']]],""),0)</f>
        <v>#VALUE!</v>
      </c>
      <c r="O3785" s="4" t="e">
        <f>IF(Table1[[#This Row],[Import to Gateway Calculator?]]="Yes",IFERROR(Table1[[#This Row],[Frame Rate '[FPS'] 1]],""),0)</f>
        <v>#VALUE!</v>
      </c>
      <c r="P3785" s="4" t="e">
        <f>IF(Table1[[#This Row],[Import to Gateway Calculator?]]="Yes",IFERROR(Table1[[#This Row],[Days of Storage 1]],""),0)</f>
        <v>#VALUE!</v>
      </c>
    </row>
    <row r="3786" spans="1:16" x14ac:dyDescent="0.25">
      <c r="A3786" s="5" t="e">
        <f t="shared" si="359"/>
        <v>#VALUE!</v>
      </c>
      <c r="B3786" s="6" t="str">
        <f>IFERROR(IF(Table1[[#This Row],[Multi-lens? 1]]="No", 1, IF(Table1[[#This Row],[Multi-lens? 1]]="Dual", 2, IF(Table1[[#This Row],[Multi-lens? 1]]="Quad", 4, ""))),"")</f>
        <v/>
      </c>
      <c r="C3786" s="6" t="e">
        <f t="shared" si="360"/>
        <v>#VALUE!</v>
      </c>
      <c r="D3786" s="6" t="e">
        <f t="shared" si="361"/>
        <v>#VALUE!</v>
      </c>
      <c r="E3786" s="6" t="e">
        <f t="shared" si="362"/>
        <v>#VALUE!</v>
      </c>
      <c r="F3786" s="6" t="e">
        <f t="shared" si="363"/>
        <v>#VALUE!</v>
      </c>
      <c r="H3786" s="6" t="str">
        <f>IFERROR(IF(Table1[[#This Row],[Multi-lens? 1]]="No", 1, IF(Table1[[#This Row],[Multi-lens? 1]]="Dual", 2, IF(Table1[[#This Row],[Multi-lens? 1]]="Quad", 4, ""))),"")</f>
        <v/>
      </c>
      <c r="I3786" s="9" t="str">
        <f>IFERROR(Table1[[#This Row],[Name]],"")</f>
        <v/>
      </c>
      <c r="K3786" s="3" t="str">
        <f t="shared" si="358"/>
        <v/>
      </c>
      <c r="M3786" s="4" t="e">
        <f>IF(Table1[[#This Row],[Import to Gateway Calculator?]]="Yes",IFERROR(Table1[[#This Row],[Streaming Resolution '[MP']]],""),0)</f>
        <v>#VALUE!</v>
      </c>
      <c r="N3786" s="4" t="e">
        <f>IF(Table1[[#This Row],[Import to Gateway Calculator?]]="Yes",IFERROR(Table1[[#This Row],[Recording Resolution '[MP']]],""),0)</f>
        <v>#VALUE!</v>
      </c>
      <c r="O3786" s="4" t="e">
        <f>IF(Table1[[#This Row],[Import to Gateway Calculator?]]="Yes",IFERROR(Table1[[#This Row],[Frame Rate '[FPS'] 1]],""),0)</f>
        <v>#VALUE!</v>
      </c>
      <c r="P3786" s="4" t="e">
        <f>IF(Table1[[#This Row],[Import to Gateway Calculator?]]="Yes",IFERROR(Table1[[#This Row],[Days of Storage 1]],""),0)</f>
        <v>#VALUE!</v>
      </c>
    </row>
    <row r="3787" spans="1:16" x14ac:dyDescent="0.25">
      <c r="A3787" s="5" t="e">
        <f t="shared" si="359"/>
        <v>#VALUE!</v>
      </c>
      <c r="B3787" s="6" t="str">
        <f>IFERROR(IF(Table1[[#This Row],[Multi-lens? 1]]="No", 1, IF(Table1[[#This Row],[Multi-lens? 1]]="Dual", 2, IF(Table1[[#This Row],[Multi-lens? 1]]="Quad", 4, ""))),"")</f>
        <v/>
      </c>
      <c r="C3787" s="6" t="e">
        <f t="shared" si="360"/>
        <v>#VALUE!</v>
      </c>
      <c r="D3787" s="6" t="e">
        <f t="shared" si="361"/>
        <v>#VALUE!</v>
      </c>
      <c r="E3787" s="6" t="e">
        <f t="shared" si="362"/>
        <v>#VALUE!</v>
      </c>
      <c r="F3787" s="6" t="e">
        <f t="shared" si="363"/>
        <v>#VALUE!</v>
      </c>
      <c r="H3787" s="6" t="str">
        <f>IFERROR(IF(Table1[[#This Row],[Multi-lens? 1]]="No", 1, IF(Table1[[#This Row],[Multi-lens? 1]]="Dual", 2, IF(Table1[[#This Row],[Multi-lens? 1]]="Quad", 4, ""))),"")</f>
        <v/>
      </c>
      <c r="I3787" s="9" t="str">
        <f>IFERROR(Table1[[#This Row],[Name]],"")</f>
        <v/>
      </c>
      <c r="K3787" s="3" t="str">
        <f t="shared" si="358"/>
        <v/>
      </c>
      <c r="M3787" s="4" t="e">
        <f>IF(Table1[[#This Row],[Import to Gateway Calculator?]]="Yes",IFERROR(Table1[[#This Row],[Streaming Resolution '[MP']]],""),0)</f>
        <v>#VALUE!</v>
      </c>
      <c r="N3787" s="4" t="e">
        <f>IF(Table1[[#This Row],[Import to Gateway Calculator?]]="Yes",IFERROR(Table1[[#This Row],[Recording Resolution '[MP']]],""),0)</f>
        <v>#VALUE!</v>
      </c>
      <c r="O3787" s="4" t="e">
        <f>IF(Table1[[#This Row],[Import to Gateway Calculator?]]="Yes",IFERROR(Table1[[#This Row],[Frame Rate '[FPS'] 1]],""),0)</f>
        <v>#VALUE!</v>
      </c>
      <c r="P3787" s="4" t="e">
        <f>IF(Table1[[#This Row],[Import to Gateway Calculator?]]="Yes",IFERROR(Table1[[#This Row],[Days of Storage 1]],""),0)</f>
        <v>#VALUE!</v>
      </c>
    </row>
    <row r="3788" spans="1:16" x14ac:dyDescent="0.25">
      <c r="A3788" s="5" t="e">
        <f t="shared" si="359"/>
        <v>#VALUE!</v>
      </c>
      <c r="B3788" s="6" t="str">
        <f>IFERROR(IF(Table1[[#This Row],[Multi-lens? 1]]="No", 1, IF(Table1[[#This Row],[Multi-lens? 1]]="Dual", 2, IF(Table1[[#This Row],[Multi-lens? 1]]="Quad", 4, ""))),"")</f>
        <v/>
      </c>
      <c r="C3788" s="6" t="e">
        <f t="shared" si="360"/>
        <v>#VALUE!</v>
      </c>
      <c r="D3788" s="6" t="e">
        <f t="shared" si="361"/>
        <v>#VALUE!</v>
      </c>
      <c r="E3788" s="6" t="e">
        <f t="shared" si="362"/>
        <v>#VALUE!</v>
      </c>
      <c r="F3788" s="6" t="e">
        <f t="shared" si="363"/>
        <v>#VALUE!</v>
      </c>
      <c r="H3788" s="6" t="str">
        <f>IFERROR(IF(Table1[[#This Row],[Multi-lens? 1]]="No", 1, IF(Table1[[#This Row],[Multi-lens? 1]]="Dual", 2, IF(Table1[[#This Row],[Multi-lens? 1]]="Quad", 4, ""))),"")</f>
        <v/>
      </c>
      <c r="I3788" s="9" t="str">
        <f>IFERROR(Table1[[#This Row],[Name]],"")</f>
        <v/>
      </c>
      <c r="K3788" s="3" t="str">
        <f t="shared" si="358"/>
        <v/>
      </c>
      <c r="M3788" s="4" t="e">
        <f>IF(Table1[[#This Row],[Import to Gateway Calculator?]]="Yes",IFERROR(Table1[[#This Row],[Streaming Resolution '[MP']]],""),0)</f>
        <v>#VALUE!</v>
      </c>
      <c r="N3788" s="4" t="e">
        <f>IF(Table1[[#This Row],[Import to Gateway Calculator?]]="Yes",IFERROR(Table1[[#This Row],[Recording Resolution '[MP']]],""),0)</f>
        <v>#VALUE!</v>
      </c>
      <c r="O3788" s="4" t="e">
        <f>IF(Table1[[#This Row],[Import to Gateway Calculator?]]="Yes",IFERROR(Table1[[#This Row],[Frame Rate '[FPS'] 1]],""),0)</f>
        <v>#VALUE!</v>
      </c>
      <c r="P3788" s="4" t="e">
        <f>IF(Table1[[#This Row],[Import to Gateway Calculator?]]="Yes",IFERROR(Table1[[#This Row],[Days of Storage 1]],""),0)</f>
        <v>#VALUE!</v>
      </c>
    </row>
    <row r="3789" spans="1:16" x14ac:dyDescent="0.25">
      <c r="A3789" s="5" t="e">
        <f t="shared" si="359"/>
        <v>#VALUE!</v>
      </c>
      <c r="B3789" s="6" t="str">
        <f>IFERROR(IF(Table1[[#This Row],[Multi-lens? 1]]="No", 1, IF(Table1[[#This Row],[Multi-lens? 1]]="Dual", 2, IF(Table1[[#This Row],[Multi-lens? 1]]="Quad", 4, ""))),"")</f>
        <v/>
      </c>
      <c r="C3789" s="6" t="e">
        <f t="shared" si="360"/>
        <v>#VALUE!</v>
      </c>
      <c r="D3789" s="6" t="e">
        <f t="shared" si="361"/>
        <v>#VALUE!</v>
      </c>
      <c r="E3789" s="6" t="e">
        <f t="shared" si="362"/>
        <v>#VALUE!</v>
      </c>
      <c r="F3789" s="6" t="e">
        <f t="shared" si="363"/>
        <v>#VALUE!</v>
      </c>
      <c r="H3789" s="6" t="str">
        <f>IFERROR(IF(Table1[[#This Row],[Multi-lens? 1]]="No", 1, IF(Table1[[#This Row],[Multi-lens? 1]]="Dual", 2, IF(Table1[[#This Row],[Multi-lens? 1]]="Quad", 4, ""))),"")</f>
        <v/>
      </c>
      <c r="I3789" s="9" t="str">
        <f>IFERROR(Table1[[#This Row],[Name]],"")</f>
        <v/>
      </c>
      <c r="K3789" s="3" t="str">
        <f t="shared" si="358"/>
        <v/>
      </c>
      <c r="M3789" s="4" t="e">
        <f>IF(Table1[[#This Row],[Import to Gateway Calculator?]]="Yes",IFERROR(Table1[[#This Row],[Streaming Resolution '[MP']]],""),0)</f>
        <v>#VALUE!</v>
      </c>
      <c r="N3789" s="4" t="e">
        <f>IF(Table1[[#This Row],[Import to Gateway Calculator?]]="Yes",IFERROR(Table1[[#This Row],[Recording Resolution '[MP']]],""),0)</f>
        <v>#VALUE!</v>
      </c>
      <c r="O3789" s="4" t="e">
        <f>IF(Table1[[#This Row],[Import to Gateway Calculator?]]="Yes",IFERROR(Table1[[#This Row],[Frame Rate '[FPS'] 1]],""),0)</f>
        <v>#VALUE!</v>
      </c>
      <c r="P3789" s="4" t="e">
        <f>IF(Table1[[#This Row],[Import to Gateway Calculator?]]="Yes",IFERROR(Table1[[#This Row],[Days of Storage 1]],""),0)</f>
        <v>#VALUE!</v>
      </c>
    </row>
    <row r="3790" spans="1:16" x14ac:dyDescent="0.25">
      <c r="A3790" s="5" t="e">
        <f t="shared" si="359"/>
        <v>#VALUE!</v>
      </c>
      <c r="B3790" s="6" t="str">
        <f>IFERROR(IF(Table1[[#This Row],[Multi-lens? 1]]="No", 1, IF(Table1[[#This Row],[Multi-lens? 1]]="Dual", 2, IF(Table1[[#This Row],[Multi-lens? 1]]="Quad", 4, ""))),"")</f>
        <v/>
      </c>
      <c r="C3790" s="6" t="e">
        <f t="shared" si="360"/>
        <v>#VALUE!</v>
      </c>
      <c r="D3790" s="6" t="e">
        <f t="shared" si="361"/>
        <v>#VALUE!</v>
      </c>
      <c r="E3790" s="6" t="e">
        <f t="shared" si="362"/>
        <v>#VALUE!</v>
      </c>
      <c r="F3790" s="6" t="e">
        <f t="shared" si="363"/>
        <v>#VALUE!</v>
      </c>
      <c r="H3790" s="6" t="str">
        <f>IFERROR(IF(Table1[[#This Row],[Multi-lens? 1]]="No", 1, IF(Table1[[#This Row],[Multi-lens? 1]]="Dual", 2, IF(Table1[[#This Row],[Multi-lens? 1]]="Quad", 4, ""))),"")</f>
        <v/>
      </c>
      <c r="I3790" s="9" t="str">
        <f>IFERROR(Table1[[#This Row],[Name]],"")</f>
        <v/>
      </c>
      <c r="K3790" s="3" t="str">
        <f t="shared" si="358"/>
        <v/>
      </c>
      <c r="M3790" s="4" t="e">
        <f>IF(Table1[[#This Row],[Import to Gateway Calculator?]]="Yes",IFERROR(Table1[[#This Row],[Streaming Resolution '[MP']]],""),0)</f>
        <v>#VALUE!</v>
      </c>
      <c r="N3790" s="4" t="e">
        <f>IF(Table1[[#This Row],[Import to Gateway Calculator?]]="Yes",IFERROR(Table1[[#This Row],[Recording Resolution '[MP']]],""),0)</f>
        <v>#VALUE!</v>
      </c>
      <c r="O3790" s="4" t="e">
        <f>IF(Table1[[#This Row],[Import to Gateway Calculator?]]="Yes",IFERROR(Table1[[#This Row],[Frame Rate '[FPS'] 1]],""),0)</f>
        <v>#VALUE!</v>
      </c>
      <c r="P3790" s="4" t="e">
        <f>IF(Table1[[#This Row],[Import to Gateway Calculator?]]="Yes",IFERROR(Table1[[#This Row],[Days of Storage 1]],""),0)</f>
        <v>#VALUE!</v>
      </c>
    </row>
    <row r="3791" spans="1:16" x14ac:dyDescent="0.25">
      <c r="A3791" s="5" t="e">
        <f t="shared" si="359"/>
        <v>#VALUE!</v>
      </c>
      <c r="B3791" s="6" t="str">
        <f>IFERROR(IF(Table1[[#This Row],[Multi-lens? 1]]="No", 1, IF(Table1[[#This Row],[Multi-lens? 1]]="Dual", 2, IF(Table1[[#This Row],[Multi-lens? 1]]="Quad", 4, ""))),"")</f>
        <v/>
      </c>
      <c r="C3791" s="6" t="e">
        <f t="shared" si="360"/>
        <v>#VALUE!</v>
      </c>
      <c r="D3791" s="6" t="e">
        <f t="shared" si="361"/>
        <v>#VALUE!</v>
      </c>
      <c r="E3791" s="6" t="e">
        <f t="shared" si="362"/>
        <v>#VALUE!</v>
      </c>
      <c r="F3791" s="6" t="e">
        <f t="shared" si="363"/>
        <v>#VALUE!</v>
      </c>
      <c r="H3791" s="6" t="str">
        <f>IFERROR(IF(Table1[[#This Row],[Multi-lens? 1]]="No", 1, IF(Table1[[#This Row],[Multi-lens? 1]]="Dual", 2, IF(Table1[[#This Row],[Multi-lens? 1]]="Quad", 4, ""))),"")</f>
        <v/>
      </c>
      <c r="I3791" s="9" t="str">
        <f>IFERROR(Table1[[#This Row],[Name]],"")</f>
        <v/>
      </c>
      <c r="K3791" s="3" t="str">
        <f t="shared" si="358"/>
        <v/>
      </c>
      <c r="M3791" s="4" t="e">
        <f>IF(Table1[[#This Row],[Import to Gateway Calculator?]]="Yes",IFERROR(Table1[[#This Row],[Streaming Resolution '[MP']]],""),0)</f>
        <v>#VALUE!</v>
      </c>
      <c r="N3791" s="4" t="e">
        <f>IF(Table1[[#This Row],[Import to Gateway Calculator?]]="Yes",IFERROR(Table1[[#This Row],[Recording Resolution '[MP']]],""),0)</f>
        <v>#VALUE!</v>
      </c>
      <c r="O3791" s="4" t="e">
        <f>IF(Table1[[#This Row],[Import to Gateway Calculator?]]="Yes",IFERROR(Table1[[#This Row],[Frame Rate '[FPS'] 1]],""),0)</f>
        <v>#VALUE!</v>
      </c>
      <c r="P3791" s="4" t="e">
        <f>IF(Table1[[#This Row],[Import to Gateway Calculator?]]="Yes",IFERROR(Table1[[#This Row],[Days of Storage 1]],""),0)</f>
        <v>#VALUE!</v>
      </c>
    </row>
    <row r="3792" spans="1:16" x14ac:dyDescent="0.25">
      <c r="A3792" s="5" t="e">
        <f t="shared" si="359"/>
        <v>#VALUE!</v>
      </c>
      <c r="B3792" s="6" t="str">
        <f>IFERROR(IF(Table1[[#This Row],[Multi-lens? 1]]="No", 1, IF(Table1[[#This Row],[Multi-lens? 1]]="Dual", 2, IF(Table1[[#This Row],[Multi-lens? 1]]="Quad", 4, ""))),"")</f>
        <v/>
      </c>
      <c r="C3792" s="6" t="e">
        <f t="shared" si="360"/>
        <v>#VALUE!</v>
      </c>
      <c r="D3792" s="6" t="e">
        <f t="shared" si="361"/>
        <v>#VALUE!</v>
      </c>
      <c r="E3792" s="6" t="e">
        <f t="shared" si="362"/>
        <v>#VALUE!</v>
      </c>
      <c r="F3792" s="6" t="e">
        <f t="shared" si="363"/>
        <v>#VALUE!</v>
      </c>
      <c r="H3792" s="6" t="str">
        <f>IFERROR(IF(Table1[[#This Row],[Multi-lens? 1]]="No", 1, IF(Table1[[#This Row],[Multi-lens? 1]]="Dual", 2, IF(Table1[[#This Row],[Multi-lens? 1]]="Quad", 4, ""))),"")</f>
        <v/>
      </c>
      <c r="I3792" s="9" t="str">
        <f>IFERROR(Table1[[#This Row],[Name]],"")</f>
        <v/>
      </c>
      <c r="K3792" s="3" t="str">
        <f t="shared" si="358"/>
        <v/>
      </c>
      <c r="M3792" s="4" t="e">
        <f>IF(Table1[[#This Row],[Import to Gateway Calculator?]]="Yes",IFERROR(Table1[[#This Row],[Streaming Resolution '[MP']]],""),0)</f>
        <v>#VALUE!</v>
      </c>
      <c r="N3792" s="4" t="e">
        <f>IF(Table1[[#This Row],[Import to Gateway Calculator?]]="Yes",IFERROR(Table1[[#This Row],[Recording Resolution '[MP']]],""),0)</f>
        <v>#VALUE!</v>
      </c>
      <c r="O3792" s="4" t="e">
        <f>IF(Table1[[#This Row],[Import to Gateway Calculator?]]="Yes",IFERROR(Table1[[#This Row],[Frame Rate '[FPS'] 1]],""),0)</f>
        <v>#VALUE!</v>
      </c>
      <c r="P3792" s="4" t="e">
        <f>IF(Table1[[#This Row],[Import to Gateway Calculator?]]="Yes",IFERROR(Table1[[#This Row],[Days of Storage 1]],""),0)</f>
        <v>#VALUE!</v>
      </c>
    </row>
    <row r="3793" spans="1:16" x14ac:dyDescent="0.25">
      <c r="A3793" s="5" t="e">
        <f t="shared" si="359"/>
        <v>#VALUE!</v>
      </c>
      <c r="B3793" s="6" t="str">
        <f>IFERROR(IF(Table1[[#This Row],[Multi-lens? 1]]="No", 1, IF(Table1[[#This Row],[Multi-lens? 1]]="Dual", 2, IF(Table1[[#This Row],[Multi-lens? 1]]="Quad", 4, ""))),"")</f>
        <v/>
      </c>
      <c r="C3793" s="6" t="e">
        <f t="shared" si="360"/>
        <v>#VALUE!</v>
      </c>
      <c r="D3793" s="6" t="e">
        <f t="shared" si="361"/>
        <v>#VALUE!</v>
      </c>
      <c r="E3793" s="6" t="e">
        <f t="shared" si="362"/>
        <v>#VALUE!</v>
      </c>
      <c r="F3793" s="6" t="e">
        <f t="shared" si="363"/>
        <v>#VALUE!</v>
      </c>
      <c r="H3793" s="6" t="str">
        <f>IFERROR(IF(Table1[[#This Row],[Multi-lens? 1]]="No", 1, IF(Table1[[#This Row],[Multi-lens? 1]]="Dual", 2, IF(Table1[[#This Row],[Multi-lens? 1]]="Quad", 4, ""))),"")</f>
        <v/>
      </c>
      <c r="I3793" s="9" t="str">
        <f>IFERROR(Table1[[#This Row],[Name]],"")</f>
        <v/>
      </c>
      <c r="K3793" s="3" t="str">
        <f t="shared" si="358"/>
        <v/>
      </c>
      <c r="M3793" s="4" t="e">
        <f>IF(Table1[[#This Row],[Import to Gateway Calculator?]]="Yes",IFERROR(Table1[[#This Row],[Streaming Resolution '[MP']]],""),0)</f>
        <v>#VALUE!</v>
      </c>
      <c r="N3793" s="4" t="e">
        <f>IF(Table1[[#This Row],[Import to Gateway Calculator?]]="Yes",IFERROR(Table1[[#This Row],[Recording Resolution '[MP']]],""),0)</f>
        <v>#VALUE!</v>
      </c>
      <c r="O3793" s="4" t="e">
        <f>IF(Table1[[#This Row],[Import to Gateway Calculator?]]="Yes",IFERROR(Table1[[#This Row],[Frame Rate '[FPS'] 1]],""),0)</f>
        <v>#VALUE!</v>
      </c>
      <c r="P3793" s="4" t="e">
        <f>IF(Table1[[#This Row],[Import to Gateway Calculator?]]="Yes",IFERROR(Table1[[#This Row],[Days of Storage 1]],""),0)</f>
        <v>#VALUE!</v>
      </c>
    </row>
    <row r="3794" spans="1:16" x14ac:dyDescent="0.25">
      <c r="A3794" s="5" t="e">
        <f t="shared" si="359"/>
        <v>#VALUE!</v>
      </c>
      <c r="B3794" s="6" t="str">
        <f>IFERROR(IF(Table1[[#This Row],[Multi-lens? 1]]="No", 1, IF(Table1[[#This Row],[Multi-lens? 1]]="Dual", 2, IF(Table1[[#This Row],[Multi-lens? 1]]="Quad", 4, ""))),"")</f>
        <v/>
      </c>
      <c r="C3794" s="6" t="e">
        <f t="shared" si="360"/>
        <v>#VALUE!</v>
      </c>
      <c r="D3794" s="6" t="e">
        <f t="shared" si="361"/>
        <v>#VALUE!</v>
      </c>
      <c r="E3794" s="6" t="e">
        <f t="shared" si="362"/>
        <v>#VALUE!</v>
      </c>
      <c r="F3794" s="6" t="e">
        <f t="shared" si="363"/>
        <v>#VALUE!</v>
      </c>
      <c r="H3794" s="6" t="str">
        <f>IFERROR(IF(Table1[[#This Row],[Multi-lens? 1]]="No", 1, IF(Table1[[#This Row],[Multi-lens? 1]]="Dual", 2, IF(Table1[[#This Row],[Multi-lens? 1]]="Quad", 4, ""))),"")</f>
        <v/>
      </c>
      <c r="I3794" s="9" t="str">
        <f>IFERROR(Table1[[#This Row],[Name]],"")</f>
        <v/>
      </c>
      <c r="K3794" s="3" t="str">
        <f t="shared" si="358"/>
        <v/>
      </c>
      <c r="M3794" s="4" t="e">
        <f>IF(Table1[[#This Row],[Import to Gateway Calculator?]]="Yes",IFERROR(Table1[[#This Row],[Streaming Resolution '[MP']]],""),0)</f>
        <v>#VALUE!</v>
      </c>
      <c r="N3794" s="4" t="e">
        <f>IF(Table1[[#This Row],[Import to Gateway Calculator?]]="Yes",IFERROR(Table1[[#This Row],[Recording Resolution '[MP']]],""),0)</f>
        <v>#VALUE!</v>
      </c>
      <c r="O3794" s="4" t="e">
        <f>IF(Table1[[#This Row],[Import to Gateway Calculator?]]="Yes",IFERROR(Table1[[#This Row],[Frame Rate '[FPS'] 1]],""),0)</f>
        <v>#VALUE!</v>
      </c>
      <c r="P3794" s="4" t="e">
        <f>IF(Table1[[#This Row],[Import to Gateway Calculator?]]="Yes",IFERROR(Table1[[#This Row],[Days of Storage 1]],""),0)</f>
        <v>#VALUE!</v>
      </c>
    </row>
    <row r="3795" spans="1:16" x14ac:dyDescent="0.25">
      <c r="A3795" s="5" t="e">
        <f t="shared" si="359"/>
        <v>#VALUE!</v>
      </c>
      <c r="B3795" s="6" t="str">
        <f>IFERROR(IF(Table1[[#This Row],[Multi-lens? 1]]="No", 1, IF(Table1[[#This Row],[Multi-lens? 1]]="Dual", 2, IF(Table1[[#This Row],[Multi-lens? 1]]="Quad", 4, ""))),"")</f>
        <v/>
      </c>
      <c r="C3795" s="6" t="e">
        <f t="shared" si="360"/>
        <v>#VALUE!</v>
      </c>
      <c r="D3795" s="6" t="e">
        <f t="shared" si="361"/>
        <v>#VALUE!</v>
      </c>
      <c r="E3795" s="6" t="e">
        <f t="shared" si="362"/>
        <v>#VALUE!</v>
      </c>
      <c r="F3795" s="6" t="e">
        <f t="shared" si="363"/>
        <v>#VALUE!</v>
      </c>
      <c r="H3795" s="6" t="str">
        <f>IFERROR(IF(Table1[[#This Row],[Multi-lens? 1]]="No", 1, IF(Table1[[#This Row],[Multi-lens? 1]]="Dual", 2, IF(Table1[[#This Row],[Multi-lens? 1]]="Quad", 4, ""))),"")</f>
        <v/>
      </c>
      <c r="I3795" s="9" t="str">
        <f>IFERROR(Table1[[#This Row],[Name]],"")</f>
        <v/>
      </c>
      <c r="K3795" s="3" t="str">
        <f t="shared" si="358"/>
        <v/>
      </c>
      <c r="M3795" s="4" t="e">
        <f>IF(Table1[[#This Row],[Import to Gateway Calculator?]]="Yes",IFERROR(Table1[[#This Row],[Streaming Resolution '[MP']]],""),0)</f>
        <v>#VALUE!</v>
      </c>
      <c r="N3795" s="4" t="e">
        <f>IF(Table1[[#This Row],[Import to Gateway Calculator?]]="Yes",IFERROR(Table1[[#This Row],[Recording Resolution '[MP']]],""),0)</f>
        <v>#VALUE!</v>
      </c>
      <c r="O3795" s="4" t="e">
        <f>IF(Table1[[#This Row],[Import to Gateway Calculator?]]="Yes",IFERROR(Table1[[#This Row],[Frame Rate '[FPS'] 1]],""),0)</f>
        <v>#VALUE!</v>
      </c>
      <c r="P3795" s="4" t="e">
        <f>IF(Table1[[#This Row],[Import to Gateway Calculator?]]="Yes",IFERROR(Table1[[#This Row],[Days of Storage 1]],""),0)</f>
        <v>#VALUE!</v>
      </c>
    </row>
    <row r="3796" spans="1:16" x14ac:dyDescent="0.25">
      <c r="A3796" s="5" t="e">
        <f t="shared" si="359"/>
        <v>#VALUE!</v>
      </c>
      <c r="B3796" s="6" t="str">
        <f>IFERROR(IF(Table1[[#This Row],[Multi-lens? 1]]="No", 1, IF(Table1[[#This Row],[Multi-lens? 1]]="Dual", 2, IF(Table1[[#This Row],[Multi-lens? 1]]="Quad", 4, ""))),"")</f>
        <v/>
      </c>
      <c r="C3796" s="6" t="e">
        <f t="shared" si="360"/>
        <v>#VALUE!</v>
      </c>
      <c r="D3796" s="6" t="e">
        <f t="shared" si="361"/>
        <v>#VALUE!</v>
      </c>
      <c r="E3796" s="6" t="e">
        <f t="shared" si="362"/>
        <v>#VALUE!</v>
      </c>
      <c r="F3796" s="6" t="e">
        <f t="shared" si="363"/>
        <v>#VALUE!</v>
      </c>
      <c r="H3796" s="6" t="str">
        <f>IFERROR(IF(Table1[[#This Row],[Multi-lens? 1]]="No", 1, IF(Table1[[#This Row],[Multi-lens? 1]]="Dual", 2, IF(Table1[[#This Row],[Multi-lens? 1]]="Quad", 4, ""))),"")</f>
        <v/>
      </c>
      <c r="I3796" s="9" t="str">
        <f>IFERROR(Table1[[#This Row],[Name]],"")</f>
        <v/>
      </c>
      <c r="K3796" s="3" t="str">
        <f t="shared" si="358"/>
        <v/>
      </c>
      <c r="M3796" s="4" t="e">
        <f>IF(Table1[[#This Row],[Import to Gateway Calculator?]]="Yes",IFERROR(Table1[[#This Row],[Streaming Resolution '[MP']]],""),0)</f>
        <v>#VALUE!</v>
      </c>
      <c r="N3796" s="4" t="e">
        <f>IF(Table1[[#This Row],[Import to Gateway Calculator?]]="Yes",IFERROR(Table1[[#This Row],[Recording Resolution '[MP']]],""),0)</f>
        <v>#VALUE!</v>
      </c>
      <c r="O3796" s="4" t="e">
        <f>IF(Table1[[#This Row],[Import to Gateway Calculator?]]="Yes",IFERROR(Table1[[#This Row],[Frame Rate '[FPS'] 1]],""),0)</f>
        <v>#VALUE!</v>
      </c>
      <c r="P3796" s="4" t="e">
        <f>IF(Table1[[#This Row],[Import to Gateway Calculator?]]="Yes",IFERROR(Table1[[#This Row],[Days of Storage 1]],""),0)</f>
        <v>#VALUE!</v>
      </c>
    </row>
    <row r="3797" spans="1:16" x14ac:dyDescent="0.25">
      <c r="A3797" s="5" t="e">
        <f t="shared" si="359"/>
        <v>#VALUE!</v>
      </c>
      <c r="B3797" s="6" t="str">
        <f>IFERROR(IF(Table1[[#This Row],[Multi-lens? 1]]="No", 1, IF(Table1[[#This Row],[Multi-lens? 1]]="Dual", 2, IF(Table1[[#This Row],[Multi-lens? 1]]="Quad", 4, ""))),"")</f>
        <v/>
      </c>
      <c r="C3797" s="6" t="e">
        <f t="shared" si="360"/>
        <v>#VALUE!</v>
      </c>
      <c r="D3797" s="6" t="e">
        <f t="shared" si="361"/>
        <v>#VALUE!</v>
      </c>
      <c r="E3797" s="6" t="e">
        <f t="shared" si="362"/>
        <v>#VALUE!</v>
      </c>
      <c r="F3797" s="6" t="e">
        <f t="shared" si="363"/>
        <v>#VALUE!</v>
      </c>
      <c r="H3797" s="6" t="str">
        <f>IFERROR(IF(Table1[[#This Row],[Multi-lens? 1]]="No", 1, IF(Table1[[#This Row],[Multi-lens? 1]]="Dual", 2, IF(Table1[[#This Row],[Multi-lens? 1]]="Quad", 4, ""))),"")</f>
        <v/>
      </c>
      <c r="I3797" s="9" t="str">
        <f>IFERROR(Table1[[#This Row],[Name]],"")</f>
        <v/>
      </c>
      <c r="K3797" s="3" t="str">
        <f t="shared" si="358"/>
        <v/>
      </c>
      <c r="M3797" s="4" t="e">
        <f>IF(Table1[[#This Row],[Import to Gateway Calculator?]]="Yes",IFERROR(Table1[[#This Row],[Streaming Resolution '[MP']]],""),0)</f>
        <v>#VALUE!</v>
      </c>
      <c r="N3797" s="4" t="e">
        <f>IF(Table1[[#This Row],[Import to Gateway Calculator?]]="Yes",IFERROR(Table1[[#This Row],[Recording Resolution '[MP']]],""),0)</f>
        <v>#VALUE!</v>
      </c>
      <c r="O3797" s="4" t="e">
        <f>IF(Table1[[#This Row],[Import to Gateway Calculator?]]="Yes",IFERROR(Table1[[#This Row],[Frame Rate '[FPS'] 1]],""),0)</f>
        <v>#VALUE!</v>
      </c>
      <c r="P3797" s="4" t="e">
        <f>IF(Table1[[#This Row],[Import to Gateway Calculator?]]="Yes",IFERROR(Table1[[#This Row],[Days of Storage 1]],""),0)</f>
        <v>#VALUE!</v>
      </c>
    </row>
    <row r="3798" spans="1:16" x14ac:dyDescent="0.25">
      <c r="A3798" s="5" t="e">
        <f t="shared" si="359"/>
        <v>#VALUE!</v>
      </c>
      <c r="B3798" s="6" t="str">
        <f>IFERROR(IF(Table1[[#This Row],[Multi-lens? 1]]="No", 1, IF(Table1[[#This Row],[Multi-lens? 1]]="Dual", 2, IF(Table1[[#This Row],[Multi-lens? 1]]="Quad", 4, ""))),"")</f>
        <v/>
      </c>
      <c r="C3798" s="6" t="e">
        <f t="shared" si="360"/>
        <v>#VALUE!</v>
      </c>
      <c r="D3798" s="6" t="e">
        <f t="shared" si="361"/>
        <v>#VALUE!</v>
      </c>
      <c r="E3798" s="6" t="e">
        <f t="shared" si="362"/>
        <v>#VALUE!</v>
      </c>
      <c r="F3798" s="6" t="e">
        <f t="shared" si="363"/>
        <v>#VALUE!</v>
      </c>
      <c r="H3798" s="6" t="str">
        <f>IFERROR(IF(Table1[[#This Row],[Multi-lens? 1]]="No", 1, IF(Table1[[#This Row],[Multi-lens? 1]]="Dual", 2, IF(Table1[[#This Row],[Multi-lens? 1]]="Quad", 4, ""))),"")</f>
        <v/>
      </c>
      <c r="I3798" s="9" t="str">
        <f>IFERROR(Table1[[#This Row],[Name]],"")</f>
        <v/>
      </c>
      <c r="K3798" s="3" t="str">
        <f t="shared" si="358"/>
        <v/>
      </c>
      <c r="M3798" s="4" t="e">
        <f>IF(Table1[[#This Row],[Import to Gateway Calculator?]]="Yes",IFERROR(Table1[[#This Row],[Streaming Resolution '[MP']]],""),0)</f>
        <v>#VALUE!</v>
      </c>
      <c r="N3798" s="4" t="e">
        <f>IF(Table1[[#This Row],[Import to Gateway Calculator?]]="Yes",IFERROR(Table1[[#This Row],[Recording Resolution '[MP']]],""),0)</f>
        <v>#VALUE!</v>
      </c>
      <c r="O3798" s="4" t="e">
        <f>IF(Table1[[#This Row],[Import to Gateway Calculator?]]="Yes",IFERROR(Table1[[#This Row],[Frame Rate '[FPS'] 1]],""),0)</f>
        <v>#VALUE!</v>
      </c>
      <c r="P3798" s="4" t="e">
        <f>IF(Table1[[#This Row],[Import to Gateway Calculator?]]="Yes",IFERROR(Table1[[#This Row],[Days of Storage 1]],""),0)</f>
        <v>#VALUE!</v>
      </c>
    </row>
    <row r="3799" spans="1:16" x14ac:dyDescent="0.25">
      <c r="A3799" s="5" t="e">
        <f t="shared" si="359"/>
        <v>#VALUE!</v>
      </c>
      <c r="B3799" s="6" t="str">
        <f>IFERROR(IF(Table1[[#This Row],[Multi-lens? 1]]="No", 1, IF(Table1[[#This Row],[Multi-lens? 1]]="Dual", 2, IF(Table1[[#This Row],[Multi-lens? 1]]="Quad", 4, ""))),"")</f>
        <v/>
      </c>
      <c r="C3799" s="6" t="e">
        <f t="shared" si="360"/>
        <v>#VALUE!</v>
      </c>
      <c r="D3799" s="6" t="e">
        <f t="shared" si="361"/>
        <v>#VALUE!</v>
      </c>
      <c r="E3799" s="6" t="e">
        <f t="shared" si="362"/>
        <v>#VALUE!</v>
      </c>
      <c r="F3799" s="6" t="e">
        <f t="shared" si="363"/>
        <v>#VALUE!</v>
      </c>
      <c r="H3799" s="6" t="str">
        <f>IFERROR(IF(Table1[[#This Row],[Multi-lens? 1]]="No", 1, IF(Table1[[#This Row],[Multi-lens? 1]]="Dual", 2, IF(Table1[[#This Row],[Multi-lens? 1]]="Quad", 4, ""))),"")</f>
        <v/>
      </c>
      <c r="I3799" s="9" t="str">
        <f>IFERROR(Table1[[#This Row],[Name]],"")</f>
        <v/>
      </c>
      <c r="K3799" s="3" t="str">
        <f t="shared" si="358"/>
        <v/>
      </c>
      <c r="M3799" s="4" t="e">
        <f>IF(Table1[[#This Row],[Import to Gateway Calculator?]]="Yes",IFERROR(Table1[[#This Row],[Streaming Resolution '[MP']]],""),0)</f>
        <v>#VALUE!</v>
      </c>
      <c r="N3799" s="4" t="e">
        <f>IF(Table1[[#This Row],[Import to Gateway Calculator?]]="Yes",IFERROR(Table1[[#This Row],[Recording Resolution '[MP']]],""),0)</f>
        <v>#VALUE!</v>
      </c>
      <c r="O3799" s="4" t="e">
        <f>IF(Table1[[#This Row],[Import to Gateway Calculator?]]="Yes",IFERROR(Table1[[#This Row],[Frame Rate '[FPS'] 1]],""),0)</f>
        <v>#VALUE!</v>
      </c>
      <c r="P3799" s="4" t="e">
        <f>IF(Table1[[#This Row],[Import to Gateway Calculator?]]="Yes",IFERROR(Table1[[#This Row],[Days of Storage 1]],""),0)</f>
        <v>#VALUE!</v>
      </c>
    </row>
    <row r="3800" spans="1:16" x14ac:dyDescent="0.25">
      <c r="A3800" s="5" t="e">
        <f t="shared" si="359"/>
        <v>#VALUE!</v>
      </c>
      <c r="B3800" s="6" t="str">
        <f>IFERROR(IF(Table1[[#This Row],[Multi-lens? 1]]="No", 1, IF(Table1[[#This Row],[Multi-lens? 1]]="Dual", 2, IF(Table1[[#This Row],[Multi-lens? 1]]="Quad", 4, ""))),"")</f>
        <v/>
      </c>
      <c r="C3800" s="6" t="e">
        <f t="shared" si="360"/>
        <v>#VALUE!</v>
      </c>
      <c r="D3800" s="6" t="e">
        <f t="shared" si="361"/>
        <v>#VALUE!</v>
      </c>
      <c r="E3800" s="6" t="e">
        <f t="shared" si="362"/>
        <v>#VALUE!</v>
      </c>
      <c r="F3800" s="6" t="e">
        <f t="shared" si="363"/>
        <v>#VALUE!</v>
      </c>
      <c r="H3800" s="6" t="str">
        <f>IFERROR(IF(Table1[[#This Row],[Multi-lens? 1]]="No", 1, IF(Table1[[#This Row],[Multi-lens? 1]]="Dual", 2, IF(Table1[[#This Row],[Multi-lens? 1]]="Quad", 4, ""))),"")</f>
        <v/>
      </c>
      <c r="I3800" s="9" t="str">
        <f>IFERROR(Table1[[#This Row],[Name]],"")</f>
        <v/>
      </c>
      <c r="K3800" s="3" t="str">
        <f t="shared" si="358"/>
        <v/>
      </c>
      <c r="M3800" s="4" t="e">
        <f>IF(Table1[[#This Row],[Import to Gateway Calculator?]]="Yes",IFERROR(Table1[[#This Row],[Streaming Resolution '[MP']]],""),0)</f>
        <v>#VALUE!</v>
      </c>
      <c r="N3800" s="4" t="e">
        <f>IF(Table1[[#This Row],[Import to Gateway Calculator?]]="Yes",IFERROR(Table1[[#This Row],[Recording Resolution '[MP']]],""),0)</f>
        <v>#VALUE!</v>
      </c>
      <c r="O3800" s="4" t="e">
        <f>IF(Table1[[#This Row],[Import to Gateway Calculator?]]="Yes",IFERROR(Table1[[#This Row],[Frame Rate '[FPS'] 1]],""),0)</f>
        <v>#VALUE!</v>
      </c>
      <c r="P3800" s="4" t="e">
        <f>IF(Table1[[#This Row],[Import to Gateway Calculator?]]="Yes",IFERROR(Table1[[#This Row],[Days of Storage 1]],""),0)</f>
        <v>#VALUE!</v>
      </c>
    </row>
    <row r="3801" spans="1:16" x14ac:dyDescent="0.25">
      <c r="A3801" s="5" t="e">
        <f t="shared" si="359"/>
        <v>#VALUE!</v>
      </c>
      <c r="B3801" s="6" t="str">
        <f>IFERROR(IF(Table1[[#This Row],[Multi-lens? 1]]="No", 1, IF(Table1[[#This Row],[Multi-lens? 1]]="Dual", 2, IF(Table1[[#This Row],[Multi-lens? 1]]="Quad", 4, ""))),"")</f>
        <v/>
      </c>
      <c r="C3801" s="6" t="e">
        <f t="shared" si="360"/>
        <v>#VALUE!</v>
      </c>
      <c r="D3801" s="6" t="e">
        <f t="shared" si="361"/>
        <v>#VALUE!</v>
      </c>
      <c r="E3801" s="6" t="e">
        <f t="shared" si="362"/>
        <v>#VALUE!</v>
      </c>
      <c r="F3801" s="6" t="e">
        <f t="shared" si="363"/>
        <v>#VALUE!</v>
      </c>
      <c r="H3801" s="6" t="str">
        <f>IFERROR(IF(Table1[[#This Row],[Multi-lens? 1]]="No", 1, IF(Table1[[#This Row],[Multi-lens? 1]]="Dual", 2, IF(Table1[[#This Row],[Multi-lens? 1]]="Quad", 4, ""))),"")</f>
        <v/>
      </c>
      <c r="I3801" s="9" t="str">
        <f>IFERROR(Table1[[#This Row],[Name]],"")</f>
        <v/>
      </c>
      <c r="K3801" s="3" t="str">
        <f t="shared" si="358"/>
        <v/>
      </c>
      <c r="M3801" s="4" t="e">
        <f>IF(Table1[[#This Row],[Import to Gateway Calculator?]]="Yes",IFERROR(Table1[[#This Row],[Streaming Resolution '[MP']]],""),0)</f>
        <v>#VALUE!</v>
      </c>
      <c r="N3801" s="4" t="e">
        <f>IF(Table1[[#This Row],[Import to Gateway Calculator?]]="Yes",IFERROR(Table1[[#This Row],[Recording Resolution '[MP']]],""),0)</f>
        <v>#VALUE!</v>
      </c>
      <c r="O3801" s="4" t="e">
        <f>IF(Table1[[#This Row],[Import to Gateway Calculator?]]="Yes",IFERROR(Table1[[#This Row],[Frame Rate '[FPS'] 1]],""),0)</f>
        <v>#VALUE!</v>
      </c>
      <c r="P3801" s="4" t="e">
        <f>IF(Table1[[#This Row],[Import to Gateway Calculator?]]="Yes",IFERROR(Table1[[#This Row],[Days of Storage 1]],""),0)</f>
        <v>#VALUE!</v>
      </c>
    </row>
    <row r="3802" spans="1:16" x14ac:dyDescent="0.25">
      <c r="A3802" s="5" t="e">
        <f t="shared" si="359"/>
        <v>#VALUE!</v>
      </c>
      <c r="B3802" s="6" t="str">
        <f>IFERROR(IF(Table1[[#This Row],[Multi-lens? 1]]="No", 1, IF(Table1[[#This Row],[Multi-lens? 1]]="Dual", 2, IF(Table1[[#This Row],[Multi-lens? 1]]="Quad", 4, ""))),"")</f>
        <v/>
      </c>
      <c r="C3802" s="6" t="e">
        <f t="shared" si="360"/>
        <v>#VALUE!</v>
      </c>
      <c r="D3802" s="6" t="e">
        <f t="shared" si="361"/>
        <v>#VALUE!</v>
      </c>
      <c r="E3802" s="6" t="e">
        <f t="shared" si="362"/>
        <v>#VALUE!</v>
      </c>
      <c r="F3802" s="6" t="e">
        <f t="shared" si="363"/>
        <v>#VALUE!</v>
      </c>
      <c r="H3802" s="6" t="str">
        <f>IFERROR(IF(Table1[[#This Row],[Multi-lens? 1]]="No", 1, IF(Table1[[#This Row],[Multi-lens? 1]]="Dual", 2, IF(Table1[[#This Row],[Multi-lens? 1]]="Quad", 4, ""))),"")</f>
        <v/>
      </c>
      <c r="I3802" s="9" t="str">
        <f>IFERROR(Table1[[#This Row],[Name]],"")</f>
        <v/>
      </c>
      <c r="K3802" s="3" t="str">
        <f t="shared" si="358"/>
        <v/>
      </c>
      <c r="M3802" s="4" t="e">
        <f>IF(Table1[[#This Row],[Import to Gateway Calculator?]]="Yes",IFERROR(Table1[[#This Row],[Streaming Resolution '[MP']]],""),0)</f>
        <v>#VALUE!</v>
      </c>
      <c r="N3802" s="4" t="e">
        <f>IF(Table1[[#This Row],[Import to Gateway Calculator?]]="Yes",IFERROR(Table1[[#This Row],[Recording Resolution '[MP']]],""),0)</f>
        <v>#VALUE!</v>
      </c>
      <c r="O3802" s="4" t="e">
        <f>IF(Table1[[#This Row],[Import to Gateway Calculator?]]="Yes",IFERROR(Table1[[#This Row],[Frame Rate '[FPS'] 1]],""),0)</f>
        <v>#VALUE!</v>
      </c>
      <c r="P3802" s="4" t="e">
        <f>IF(Table1[[#This Row],[Import to Gateway Calculator?]]="Yes",IFERROR(Table1[[#This Row],[Days of Storage 1]],""),0)</f>
        <v>#VALUE!</v>
      </c>
    </row>
    <row r="3803" spans="1:16" x14ac:dyDescent="0.25">
      <c r="A3803" s="5" t="e">
        <f t="shared" si="359"/>
        <v>#VALUE!</v>
      </c>
      <c r="B3803" s="6" t="str">
        <f>IFERROR(IF(Table1[[#This Row],[Multi-lens? 1]]="No", 1, IF(Table1[[#This Row],[Multi-lens? 1]]="Dual", 2, IF(Table1[[#This Row],[Multi-lens? 1]]="Quad", 4, ""))),"")</f>
        <v/>
      </c>
      <c r="C3803" s="6" t="e">
        <f t="shared" si="360"/>
        <v>#VALUE!</v>
      </c>
      <c r="D3803" s="6" t="e">
        <f t="shared" si="361"/>
        <v>#VALUE!</v>
      </c>
      <c r="E3803" s="6" t="e">
        <f t="shared" si="362"/>
        <v>#VALUE!</v>
      </c>
      <c r="F3803" s="6" t="e">
        <f t="shared" si="363"/>
        <v>#VALUE!</v>
      </c>
      <c r="H3803" s="6" t="str">
        <f>IFERROR(IF(Table1[[#This Row],[Multi-lens? 1]]="No", 1, IF(Table1[[#This Row],[Multi-lens? 1]]="Dual", 2, IF(Table1[[#This Row],[Multi-lens? 1]]="Quad", 4, ""))),"")</f>
        <v/>
      </c>
      <c r="I3803" s="9" t="str">
        <f>IFERROR(Table1[[#This Row],[Name]],"")</f>
        <v/>
      </c>
      <c r="K3803" s="3" t="str">
        <f t="shared" si="358"/>
        <v/>
      </c>
      <c r="M3803" s="4" t="e">
        <f>IF(Table1[[#This Row],[Import to Gateway Calculator?]]="Yes",IFERROR(Table1[[#This Row],[Streaming Resolution '[MP']]],""),0)</f>
        <v>#VALUE!</v>
      </c>
      <c r="N3803" s="4" t="e">
        <f>IF(Table1[[#This Row],[Import to Gateway Calculator?]]="Yes",IFERROR(Table1[[#This Row],[Recording Resolution '[MP']]],""),0)</f>
        <v>#VALUE!</v>
      </c>
      <c r="O3803" s="4" t="e">
        <f>IF(Table1[[#This Row],[Import to Gateway Calculator?]]="Yes",IFERROR(Table1[[#This Row],[Frame Rate '[FPS'] 1]],""),0)</f>
        <v>#VALUE!</v>
      </c>
      <c r="P3803" s="4" t="e">
        <f>IF(Table1[[#This Row],[Import to Gateway Calculator?]]="Yes",IFERROR(Table1[[#This Row],[Days of Storage 1]],""),0)</f>
        <v>#VALUE!</v>
      </c>
    </row>
    <row r="3804" spans="1:16" x14ac:dyDescent="0.25">
      <c r="A3804" s="5" t="e">
        <f t="shared" si="359"/>
        <v>#VALUE!</v>
      </c>
      <c r="B3804" s="6" t="str">
        <f>IFERROR(IF(Table1[[#This Row],[Multi-lens? 1]]="No", 1, IF(Table1[[#This Row],[Multi-lens? 1]]="Dual", 2, IF(Table1[[#This Row],[Multi-lens? 1]]="Quad", 4, ""))),"")</f>
        <v/>
      </c>
      <c r="C3804" s="6" t="e">
        <f t="shared" si="360"/>
        <v>#VALUE!</v>
      </c>
      <c r="D3804" s="6" t="e">
        <f t="shared" si="361"/>
        <v>#VALUE!</v>
      </c>
      <c r="E3804" s="6" t="e">
        <f t="shared" si="362"/>
        <v>#VALUE!</v>
      </c>
      <c r="F3804" s="6" t="e">
        <f t="shared" si="363"/>
        <v>#VALUE!</v>
      </c>
      <c r="H3804" s="6" t="str">
        <f>IFERROR(IF(Table1[[#This Row],[Multi-lens? 1]]="No", 1, IF(Table1[[#This Row],[Multi-lens? 1]]="Dual", 2, IF(Table1[[#This Row],[Multi-lens? 1]]="Quad", 4, ""))),"")</f>
        <v/>
      </c>
      <c r="I3804" s="9" t="str">
        <f>IFERROR(Table1[[#This Row],[Name]],"")</f>
        <v/>
      </c>
      <c r="K3804" s="3" t="str">
        <f t="shared" si="358"/>
        <v/>
      </c>
      <c r="M3804" s="4" t="e">
        <f>IF(Table1[[#This Row],[Import to Gateway Calculator?]]="Yes",IFERROR(Table1[[#This Row],[Streaming Resolution '[MP']]],""),0)</f>
        <v>#VALUE!</v>
      </c>
      <c r="N3804" s="4" t="e">
        <f>IF(Table1[[#This Row],[Import to Gateway Calculator?]]="Yes",IFERROR(Table1[[#This Row],[Recording Resolution '[MP']]],""),0)</f>
        <v>#VALUE!</v>
      </c>
      <c r="O3804" s="4" t="e">
        <f>IF(Table1[[#This Row],[Import to Gateway Calculator?]]="Yes",IFERROR(Table1[[#This Row],[Frame Rate '[FPS'] 1]],""),0)</f>
        <v>#VALUE!</v>
      </c>
      <c r="P3804" s="4" t="e">
        <f>IF(Table1[[#This Row],[Import to Gateway Calculator?]]="Yes",IFERROR(Table1[[#This Row],[Days of Storage 1]],""),0)</f>
        <v>#VALUE!</v>
      </c>
    </row>
    <row r="3805" spans="1:16" x14ac:dyDescent="0.25">
      <c r="A3805" s="5" t="e">
        <f t="shared" si="359"/>
        <v>#VALUE!</v>
      </c>
      <c r="B3805" s="6" t="str">
        <f>IFERROR(IF(Table1[[#This Row],[Multi-lens? 1]]="No", 1, IF(Table1[[#This Row],[Multi-lens? 1]]="Dual", 2, IF(Table1[[#This Row],[Multi-lens? 1]]="Quad", 4, ""))),"")</f>
        <v/>
      </c>
      <c r="C3805" s="6" t="e">
        <f t="shared" si="360"/>
        <v>#VALUE!</v>
      </c>
      <c r="D3805" s="6" t="e">
        <f t="shared" si="361"/>
        <v>#VALUE!</v>
      </c>
      <c r="E3805" s="6" t="e">
        <f t="shared" si="362"/>
        <v>#VALUE!</v>
      </c>
      <c r="F3805" s="6" t="e">
        <f t="shared" si="363"/>
        <v>#VALUE!</v>
      </c>
      <c r="H3805" s="6" t="str">
        <f>IFERROR(IF(Table1[[#This Row],[Multi-lens? 1]]="No", 1, IF(Table1[[#This Row],[Multi-lens? 1]]="Dual", 2, IF(Table1[[#This Row],[Multi-lens? 1]]="Quad", 4, ""))),"")</f>
        <v/>
      </c>
      <c r="I3805" s="9" t="str">
        <f>IFERROR(Table1[[#This Row],[Name]],"")</f>
        <v/>
      </c>
      <c r="K3805" s="3" t="str">
        <f t="shared" si="358"/>
        <v/>
      </c>
      <c r="M3805" s="4" t="e">
        <f>IF(Table1[[#This Row],[Import to Gateway Calculator?]]="Yes",IFERROR(Table1[[#This Row],[Streaming Resolution '[MP']]],""),0)</f>
        <v>#VALUE!</v>
      </c>
      <c r="N3805" s="4" t="e">
        <f>IF(Table1[[#This Row],[Import to Gateway Calculator?]]="Yes",IFERROR(Table1[[#This Row],[Recording Resolution '[MP']]],""),0)</f>
        <v>#VALUE!</v>
      </c>
      <c r="O3805" s="4" t="e">
        <f>IF(Table1[[#This Row],[Import to Gateway Calculator?]]="Yes",IFERROR(Table1[[#This Row],[Frame Rate '[FPS'] 1]],""),0)</f>
        <v>#VALUE!</v>
      </c>
      <c r="P3805" s="4" t="e">
        <f>IF(Table1[[#This Row],[Import to Gateway Calculator?]]="Yes",IFERROR(Table1[[#This Row],[Days of Storage 1]],""),0)</f>
        <v>#VALUE!</v>
      </c>
    </row>
    <row r="3806" spans="1:16" x14ac:dyDescent="0.25">
      <c r="A3806" s="5" t="e">
        <f t="shared" si="359"/>
        <v>#VALUE!</v>
      </c>
      <c r="B3806" s="6" t="str">
        <f>IFERROR(IF(Table1[[#This Row],[Multi-lens? 1]]="No", 1, IF(Table1[[#This Row],[Multi-lens? 1]]="Dual", 2, IF(Table1[[#This Row],[Multi-lens? 1]]="Quad", 4, ""))),"")</f>
        <v/>
      </c>
      <c r="C3806" s="6" t="e">
        <f t="shared" si="360"/>
        <v>#VALUE!</v>
      </c>
      <c r="D3806" s="6" t="e">
        <f t="shared" si="361"/>
        <v>#VALUE!</v>
      </c>
      <c r="E3806" s="6" t="e">
        <f t="shared" si="362"/>
        <v>#VALUE!</v>
      </c>
      <c r="F3806" s="6" t="e">
        <f t="shared" si="363"/>
        <v>#VALUE!</v>
      </c>
      <c r="H3806" s="6" t="str">
        <f>IFERROR(IF(Table1[[#This Row],[Multi-lens? 1]]="No", 1, IF(Table1[[#This Row],[Multi-lens? 1]]="Dual", 2, IF(Table1[[#This Row],[Multi-lens? 1]]="Quad", 4, ""))),"")</f>
        <v/>
      </c>
      <c r="I3806" s="9" t="str">
        <f>IFERROR(Table1[[#This Row],[Name]],"")</f>
        <v/>
      </c>
      <c r="K3806" s="3" t="str">
        <f t="shared" si="358"/>
        <v/>
      </c>
      <c r="M3806" s="4" t="e">
        <f>IF(Table1[[#This Row],[Import to Gateway Calculator?]]="Yes",IFERROR(Table1[[#This Row],[Streaming Resolution '[MP']]],""),0)</f>
        <v>#VALUE!</v>
      </c>
      <c r="N3806" s="4" t="e">
        <f>IF(Table1[[#This Row],[Import to Gateway Calculator?]]="Yes",IFERROR(Table1[[#This Row],[Recording Resolution '[MP']]],""),0)</f>
        <v>#VALUE!</v>
      </c>
      <c r="O3806" s="4" t="e">
        <f>IF(Table1[[#This Row],[Import to Gateway Calculator?]]="Yes",IFERROR(Table1[[#This Row],[Frame Rate '[FPS'] 1]],""),0)</f>
        <v>#VALUE!</v>
      </c>
      <c r="P3806" s="4" t="e">
        <f>IF(Table1[[#This Row],[Import to Gateway Calculator?]]="Yes",IFERROR(Table1[[#This Row],[Days of Storage 1]],""),0)</f>
        <v>#VALUE!</v>
      </c>
    </row>
    <row r="3807" spans="1:16" x14ac:dyDescent="0.25">
      <c r="A3807" s="5" t="e">
        <f t="shared" si="359"/>
        <v>#VALUE!</v>
      </c>
      <c r="B3807" s="6" t="str">
        <f>IFERROR(IF(Table1[[#This Row],[Multi-lens? 1]]="No", 1, IF(Table1[[#This Row],[Multi-lens? 1]]="Dual", 2, IF(Table1[[#This Row],[Multi-lens? 1]]="Quad", 4, ""))),"")</f>
        <v/>
      </c>
      <c r="C3807" s="6" t="e">
        <f t="shared" si="360"/>
        <v>#VALUE!</v>
      </c>
      <c r="D3807" s="6" t="e">
        <f t="shared" si="361"/>
        <v>#VALUE!</v>
      </c>
      <c r="E3807" s="6" t="e">
        <f t="shared" si="362"/>
        <v>#VALUE!</v>
      </c>
      <c r="F3807" s="6" t="e">
        <f t="shared" si="363"/>
        <v>#VALUE!</v>
      </c>
      <c r="H3807" s="6" t="str">
        <f>IFERROR(IF(Table1[[#This Row],[Multi-lens? 1]]="No", 1, IF(Table1[[#This Row],[Multi-lens? 1]]="Dual", 2, IF(Table1[[#This Row],[Multi-lens? 1]]="Quad", 4, ""))),"")</f>
        <v/>
      </c>
      <c r="I3807" s="9" t="str">
        <f>IFERROR(Table1[[#This Row],[Name]],"")</f>
        <v/>
      </c>
      <c r="K3807" s="3" t="str">
        <f t="shared" si="358"/>
        <v/>
      </c>
      <c r="M3807" s="4" t="e">
        <f>IF(Table1[[#This Row],[Import to Gateway Calculator?]]="Yes",IFERROR(Table1[[#This Row],[Streaming Resolution '[MP']]],""),0)</f>
        <v>#VALUE!</v>
      </c>
      <c r="N3807" s="4" t="e">
        <f>IF(Table1[[#This Row],[Import to Gateway Calculator?]]="Yes",IFERROR(Table1[[#This Row],[Recording Resolution '[MP']]],""),0)</f>
        <v>#VALUE!</v>
      </c>
      <c r="O3807" s="4" t="e">
        <f>IF(Table1[[#This Row],[Import to Gateway Calculator?]]="Yes",IFERROR(Table1[[#This Row],[Frame Rate '[FPS'] 1]],""),0)</f>
        <v>#VALUE!</v>
      </c>
      <c r="P3807" s="4" t="e">
        <f>IF(Table1[[#This Row],[Import to Gateway Calculator?]]="Yes",IFERROR(Table1[[#This Row],[Days of Storage 1]],""),0)</f>
        <v>#VALUE!</v>
      </c>
    </row>
    <row r="3808" spans="1:16" x14ac:dyDescent="0.25">
      <c r="A3808" s="5" t="e">
        <f t="shared" si="359"/>
        <v>#VALUE!</v>
      </c>
      <c r="B3808" s="6" t="str">
        <f>IFERROR(IF(Table1[[#This Row],[Multi-lens? 1]]="No", 1, IF(Table1[[#This Row],[Multi-lens? 1]]="Dual", 2, IF(Table1[[#This Row],[Multi-lens? 1]]="Quad", 4, ""))),"")</f>
        <v/>
      </c>
      <c r="C3808" s="6" t="e">
        <f t="shared" si="360"/>
        <v>#VALUE!</v>
      </c>
      <c r="D3808" s="6" t="e">
        <f t="shared" si="361"/>
        <v>#VALUE!</v>
      </c>
      <c r="E3808" s="6" t="e">
        <f t="shared" si="362"/>
        <v>#VALUE!</v>
      </c>
      <c r="F3808" s="6" t="e">
        <f t="shared" si="363"/>
        <v>#VALUE!</v>
      </c>
      <c r="H3808" s="6" t="str">
        <f>IFERROR(IF(Table1[[#This Row],[Multi-lens? 1]]="No", 1, IF(Table1[[#This Row],[Multi-lens? 1]]="Dual", 2, IF(Table1[[#This Row],[Multi-lens? 1]]="Quad", 4, ""))),"")</f>
        <v/>
      </c>
      <c r="I3808" s="9" t="str">
        <f>IFERROR(Table1[[#This Row],[Name]],"")</f>
        <v/>
      </c>
      <c r="K3808" s="3" t="str">
        <f t="shared" si="358"/>
        <v/>
      </c>
      <c r="M3808" s="4" t="e">
        <f>IF(Table1[[#This Row],[Import to Gateway Calculator?]]="Yes",IFERROR(Table1[[#This Row],[Streaming Resolution '[MP']]],""),0)</f>
        <v>#VALUE!</v>
      </c>
      <c r="N3808" s="4" t="e">
        <f>IF(Table1[[#This Row],[Import to Gateway Calculator?]]="Yes",IFERROR(Table1[[#This Row],[Recording Resolution '[MP']]],""),0)</f>
        <v>#VALUE!</v>
      </c>
      <c r="O3808" s="4" t="e">
        <f>IF(Table1[[#This Row],[Import to Gateway Calculator?]]="Yes",IFERROR(Table1[[#This Row],[Frame Rate '[FPS'] 1]],""),0)</f>
        <v>#VALUE!</v>
      </c>
      <c r="P3808" s="4" t="e">
        <f>IF(Table1[[#This Row],[Import to Gateway Calculator?]]="Yes",IFERROR(Table1[[#This Row],[Days of Storage 1]],""),0)</f>
        <v>#VALUE!</v>
      </c>
    </row>
    <row r="3809" spans="1:16" x14ac:dyDescent="0.25">
      <c r="A3809" s="5" t="e">
        <f t="shared" si="359"/>
        <v>#VALUE!</v>
      </c>
      <c r="B3809" s="6" t="str">
        <f>IFERROR(IF(Table1[[#This Row],[Multi-lens? 1]]="No", 1, IF(Table1[[#This Row],[Multi-lens? 1]]="Dual", 2, IF(Table1[[#This Row],[Multi-lens? 1]]="Quad", 4, ""))),"")</f>
        <v/>
      </c>
      <c r="C3809" s="6" t="e">
        <f t="shared" si="360"/>
        <v>#VALUE!</v>
      </c>
      <c r="D3809" s="6" t="e">
        <f t="shared" si="361"/>
        <v>#VALUE!</v>
      </c>
      <c r="E3809" s="6" t="e">
        <f t="shared" si="362"/>
        <v>#VALUE!</v>
      </c>
      <c r="F3809" s="6" t="e">
        <f t="shared" si="363"/>
        <v>#VALUE!</v>
      </c>
      <c r="H3809" s="6" t="str">
        <f>IFERROR(IF(Table1[[#This Row],[Multi-lens? 1]]="No", 1, IF(Table1[[#This Row],[Multi-lens? 1]]="Dual", 2, IF(Table1[[#This Row],[Multi-lens? 1]]="Quad", 4, ""))),"")</f>
        <v/>
      </c>
      <c r="I3809" s="9" t="str">
        <f>IFERROR(Table1[[#This Row],[Name]],"")</f>
        <v/>
      </c>
      <c r="K3809" s="3" t="str">
        <f t="shared" si="358"/>
        <v/>
      </c>
      <c r="M3809" s="4" t="e">
        <f>IF(Table1[[#This Row],[Import to Gateway Calculator?]]="Yes",IFERROR(Table1[[#This Row],[Streaming Resolution '[MP']]],""),0)</f>
        <v>#VALUE!</v>
      </c>
      <c r="N3809" s="4" t="e">
        <f>IF(Table1[[#This Row],[Import to Gateway Calculator?]]="Yes",IFERROR(Table1[[#This Row],[Recording Resolution '[MP']]],""),0)</f>
        <v>#VALUE!</v>
      </c>
      <c r="O3809" s="4" t="e">
        <f>IF(Table1[[#This Row],[Import to Gateway Calculator?]]="Yes",IFERROR(Table1[[#This Row],[Frame Rate '[FPS'] 1]],""),0)</f>
        <v>#VALUE!</v>
      </c>
      <c r="P3809" s="4" t="e">
        <f>IF(Table1[[#This Row],[Import to Gateway Calculator?]]="Yes",IFERROR(Table1[[#This Row],[Days of Storage 1]],""),0)</f>
        <v>#VALUE!</v>
      </c>
    </row>
    <row r="3810" spans="1:16" x14ac:dyDescent="0.25">
      <c r="A3810" s="5" t="e">
        <f t="shared" si="359"/>
        <v>#VALUE!</v>
      </c>
      <c r="B3810" s="6" t="str">
        <f>IFERROR(IF(Table1[[#This Row],[Multi-lens? 1]]="No", 1, IF(Table1[[#This Row],[Multi-lens? 1]]="Dual", 2, IF(Table1[[#This Row],[Multi-lens? 1]]="Quad", 4, ""))),"")</f>
        <v/>
      </c>
      <c r="C3810" s="6" t="e">
        <f t="shared" si="360"/>
        <v>#VALUE!</v>
      </c>
      <c r="D3810" s="6" t="e">
        <f t="shared" si="361"/>
        <v>#VALUE!</v>
      </c>
      <c r="E3810" s="6" t="e">
        <f t="shared" si="362"/>
        <v>#VALUE!</v>
      </c>
      <c r="F3810" s="6" t="e">
        <f t="shared" si="363"/>
        <v>#VALUE!</v>
      </c>
      <c r="H3810" s="6" t="str">
        <f>IFERROR(IF(Table1[[#This Row],[Multi-lens? 1]]="No", 1, IF(Table1[[#This Row],[Multi-lens? 1]]="Dual", 2, IF(Table1[[#This Row],[Multi-lens? 1]]="Quad", 4, ""))),"")</f>
        <v/>
      </c>
      <c r="I3810" s="9" t="str">
        <f>IFERROR(Table1[[#This Row],[Name]],"")</f>
        <v/>
      </c>
      <c r="K3810" s="3" t="str">
        <f t="shared" si="358"/>
        <v/>
      </c>
      <c r="M3810" s="4" t="e">
        <f>IF(Table1[[#This Row],[Import to Gateway Calculator?]]="Yes",IFERROR(Table1[[#This Row],[Streaming Resolution '[MP']]],""),0)</f>
        <v>#VALUE!</v>
      </c>
      <c r="N3810" s="4" t="e">
        <f>IF(Table1[[#This Row],[Import to Gateway Calculator?]]="Yes",IFERROR(Table1[[#This Row],[Recording Resolution '[MP']]],""),0)</f>
        <v>#VALUE!</v>
      </c>
      <c r="O3810" s="4" t="e">
        <f>IF(Table1[[#This Row],[Import to Gateway Calculator?]]="Yes",IFERROR(Table1[[#This Row],[Frame Rate '[FPS'] 1]],""),0)</f>
        <v>#VALUE!</v>
      </c>
      <c r="P3810" s="4" t="e">
        <f>IF(Table1[[#This Row],[Import to Gateway Calculator?]]="Yes",IFERROR(Table1[[#This Row],[Days of Storage 1]],""),0)</f>
        <v>#VALUE!</v>
      </c>
    </row>
    <row r="3811" spans="1:16" x14ac:dyDescent="0.25">
      <c r="A3811" s="5" t="e">
        <f t="shared" si="359"/>
        <v>#VALUE!</v>
      </c>
      <c r="B3811" s="6" t="str">
        <f>IFERROR(IF(Table1[[#This Row],[Multi-lens? 1]]="No", 1, IF(Table1[[#This Row],[Multi-lens? 1]]="Dual", 2, IF(Table1[[#This Row],[Multi-lens? 1]]="Quad", 4, ""))),"")</f>
        <v/>
      </c>
      <c r="C3811" s="6" t="e">
        <f t="shared" si="360"/>
        <v>#VALUE!</v>
      </c>
      <c r="D3811" s="6" t="e">
        <f t="shared" si="361"/>
        <v>#VALUE!</v>
      </c>
      <c r="E3811" s="6" t="e">
        <f t="shared" si="362"/>
        <v>#VALUE!</v>
      </c>
      <c r="F3811" s="6" t="e">
        <f t="shared" si="363"/>
        <v>#VALUE!</v>
      </c>
      <c r="H3811" s="6" t="str">
        <f>IFERROR(IF(Table1[[#This Row],[Multi-lens? 1]]="No", 1, IF(Table1[[#This Row],[Multi-lens? 1]]="Dual", 2, IF(Table1[[#This Row],[Multi-lens? 1]]="Quad", 4, ""))),"")</f>
        <v/>
      </c>
      <c r="I3811" s="9" t="str">
        <f>IFERROR(Table1[[#This Row],[Name]],"")</f>
        <v/>
      </c>
      <c r="K3811" s="3" t="str">
        <f t="shared" si="358"/>
        <v/>
      </c>
      <c r="M3811" s="4" t="e">
        <f>IF(Table1[[#This Row],[Import to Gateway Calculator?]]="Yes",IFERROR(Table1[[#This Row],[Streaming Resolution '[MP']]],""),0)</f>
        <v>#VALUE!</v>
      </c>
      <c r="N3811" s="4" t="e">
        <f>IF(Table1[[#This Row],[Import to Gateway Calculator?]]="Yes",IFERROR(Table1[[#This Row],[Recording Resolution '[MP']]],""),0)</f>
        <v>#VALUE!</v>
      </c>
      <c r="O3811" s="4" t="e">
        <f>IF(Table1[[#This Row],[Import to Gateway Calculator?]]="Yes",IFERROR(Table1[[#This Row],[Frame Rate '[FPS'] 1]],""),0)</f>
        <v>#VALUE!</v>
      </c>
      <c r="P3811" s="4" t="e">
        <f>IF(Table1[[#This Row],[Import to Gateway Calculator?]]="Yes",IFERROR(Table1[[#This Row],[Days of Storage 1]],""),0)</f>
        <v>#VALUE!</v>
      </c>
    </row>
    <row r="3812" spans="1:16" x14ac:dyDescent="0.25">
      <c r="A3812" s="5" t="e">
        <f t="shared" si="359"/>
        <v>#VALUE!</v>
      </c>
      <c r="B3812" s="6" t="str">
        <f>IFERROR(IF(Table1[[#This Row],[Multi-lens? 1]]="No", 1, IF(Table1[[#This Row],[Multi-lens? 1]]="Dual", 2, IF(Table1[[#This Row],[Multi-lens? 1]]="Quad", 4, ""))),"")</f>
        <v/>
      </c>
      <c r="C3812" s="6" t="e">
        <f t="shared" si="360"/>
        <v>#VALUE!</v>
      </c>
      <c r="D3812" s="6" t="e">
        <f t="shared" si="361"/>
        <v>#VALUE!</v>
      </c>
      <c r="E3812" s="6" t="e">
        <f t="shared" si="362"/>
        <v>#VALUE!</v>
      </c>
      <c r="F3812" s="6" t="e">
        <f t="shared" si="363"/>
        <v>#VALUE!</v>
      </c>
      <c r="H3812" s="6" t="str">
        <f>IFERROR(IF(Table1[[#This Row],[Multi-lens? 1]]="No", 1, IF(Table1[[#This Row],[Multi-lens? 1]]="Dual", 2, IF(Table1[[#This Row],[Multi-lens? 1]]="Quad", 4, ""))),"")</f>
        <v/>
      </c>
      <c r="I3812" s="9" t="str">
        <f>IFERROR(Table1[[#This Row],[Name]],"")</f>
        <v/>
      </c>
      <c r="K3812" s="3" t="str">
        <f t="shared" si="358"/>
        <v/>
      </c>
      <c r="M3812" s="4" t="e">
        <f>IF(Table1[[#This Row],[Import to Gateway Calculator?]]="Yes",IFERROR(Table1[[#This Row],[Streaming Resolution '[MP']]],""),0)</f>
        <v>#VALUE!</v>
      </c>
      <c r="N3812" s="4" t="e">
        <f>IF(Table1[[#This Row],[Import to Gateway Calculator?]]="Yes",IFERROR(Table1[[#This Row],[Recording Resolution '[MP']]],""),0)</f>
        <v>#VALUE!</v>
      </c>
      <c r="O3812" s="4" t="e">
        <f>IF(Table1[[#This Row],[Import to Gateway Calculator?]]="Yes",IFERROR(Table1[[#This Row],[Frame Rate '[FPS'] 1]],""),0)</f>
        <v>#VALUE!</v>
      </c>
      <c r="P3812" s="4" t="e">
        <f>IF(Table1[[#This Row],[Import to Gateway Calculator?]]="Yes",IFERROR(Table1[[#This Row],[Days of Storage 1]],""),0)</f>
        <v>#VALUE!</v>
      </c>
    </row>
    <row r="3813" spans="1:16" x14ac:dyDescent="0.25">
      <c r="A3813" s="5" t="e">
        <f t="shared" si="359"/>
        <v>#VALUE!</v>
      </c>
      <c r="B3813" s="6" t="str">
        <f>IFERROR(IF(Table1[[#This Row],[Multi-lens? 1]]="No", 1, IF(Table1[[#This Row],[Multi-lens? 1]]="Dual", 2, IF(Table1[[#This Row],[Multi-lens? 1]]="Quad", 4, ""))),"")</f>
        <v/>
      </c>
      <c r="C3813" s="6" t="e">
        <f t="shared" si="360"/>
        <v>#VALUE!</v>
      </c>
      <c r="D3813" s="6" t="e">
        <f t="shared" si="361"/>
        <v>#VALUE!</v>
      </c>
      <c r="E3813" s="6" t="e">
        <f t="shared" si="362"/>
        <v>#VALUE!</v>
      </c>
      <c r="F3813" s="6" t="e">
        <f t="shared" si="363"/>
        <v>#VALUE!</v>
      </c>
      <c r="H3813" s="6" t="str">
        <f>IFERROR(IF(Table1[[#This Row],[Multi-lens? 1]]="No", 1, IF(Table1[[#This Row],[Multi-lens? 1]]="Dual", 2, IF(Table1[[#This Row],[Multi-lens? 1]]="Quad", 4, ""))),"")</f>
        <v/>
      </c>
      <c r="I3813" s="9" t="str">
        <f>IFERROR(Table1[[#This Row],[Name]],"")</f>
        <v/>
      </c>
      <c r="K3813" s="3" t="str">
        <f t="shared" si="358"/>
        <v/>
      </c>
      <c r="M3813" s="4" t="e">
        <f>IF(Table1[[#This Row],[Import to Gateway Calculator?]]="Yes",IFERROR(Table1[[#This Row],[Streaming Resolution '[MP']]],""),0)</f>
        <v>#VALUE!</v>
      </c>
      <c r="N3813" s="4" t="e">
        <f>IF(Table1[[#This Row],[Import to Gateway Calculator?]]="Yes",IFERROR(Table1[[#This Row],[Recording Resolution '[MP']]],""),0)</f>
        <v>#VALUE!</v>
      </c>
      <c r="O3813" s="4" t="e">
        <f>IF(Table1[[#This Row],[Import to Gateway Calculator?]]="Yes",IFERROR(Table1[[#This Row],[Frame Rate '[FPS'] 1]],""),0)</f>
        <v>#VALUE!</v>
      </c>
      <c r="P3813" s="4" t="e">
        <f>IF(Table1[[#This Row],[Import to Gateway Calculator?]]="Yes",IFERROR(Table1[[#This Row],[Days of Storage 1]],""),0)</f>
        <v>#VALUE!</v>
      </c>
    </row>
    <row r="3814" spans="1:16" x14ac:dyDescent="0.25">
      <c r="A3814" s="5" t="e">
        <f t="shared" si="359"/>
        <v>#VALUE!</v>
      </c>
      <c r="B3814" s="6" t="str">
        <f>IFERROR(IF(Table1[[#This Row],[Multi-lens? 1]]="No", 1, IF(Table1[[#This Row],[Multi-lens? 1]]="Dual", 2, IF(Table1[[#This Row],[Multi-lens? 1]]="Quad", 4, ""))),"")</f>
        <v/>
      </c>
      <c r="C3814" s="6" t="e">
        <f t="shared" si="360"/>
        <v>#VALUE!</v>
      </c>
      <c r="D3814" s="6" t="e">
        <f t="shared" si="361"/>
        <v>#VALUE!</v>
      </c>
      <c r="E3814" s="6" t="e">
        <f t="shared" si="362"/>
        <v>#VALUE!</v>
      </c>
      <c r="F3814" s="6" t="e">
        <f t="shared" si="363"/>
        <v>#VALUE!</v>
      </c>
      <c r="H3814" s="6" t="str">
        <f>IFERROR(IF(Table1[[#This Row],[Multi-lens? 1]]="No", 1, IF(Table1[[#This Row],[Multi-lens? 1]]="Dual", 2, IF(Table1[[#This Row],[Multi-lens? 1]]="Quad", 4, ""))),"")</f>
        <v/>
      </c>
      <c r="I3814" s="9" t="str">
        <f>IFERROR(Table1[[#This Row],[Name]],"")</f>
        <v/>
      </c>
      <c r="K3814" s="3" t="str">
        <f t="shared" si="358"/>
        <v/>
      </c>
      <c r="M3814" s="4" t="e">
        <f>IF(Table1[[#This Row],[Import to Gateway Calculator?]]="Yes",IFERROR(Table1[[#This Row],[Streaming Resolution '[MP']]],""),0)</f>
        <v>#VALUE!</v>
      </c>
      <c r="N3814" s="4" t="e">
        <f>IF(Table1[[#This Row],[Import to Gateway Calculator?]]="Yes",IFERROR(Table1[[#This Row],[Recording Resolution '[MP']]],""),0)</f>
        <v>#VALUE!</v>
      </c>
      <c r="O3814" s="4" t="e">
        <f>IF(Table1[[#This Row],[Import to Gateway Calculator?]]="Yes",IFERROR(Table1[[#This Row],[Frame Rate '[FPS'] 1]],""),0)</f>
        <v>#VALUE!</v>
      </c>
      <c r="P3814" s="4" t="e">
        <f>IF(Table1[[#This Row],[Import to Gateway Calculator?]]="Yes",IFERROR(Table1[[#This Row],[Days of Storage 1]],""),0)</f>
        <v>#VALUE!</v>
      </c>
    </row>
    <row r="3815" spans="1:16" x14ac:dyDescent="0.25">
      <c r="A3815" s="5" t="e">
        <f t="shared" si="359"/>
        <v>#VALUE!</v>
      </c>
      <c r="B3815" s="6" t="str">
        <f>IFERROR(IF(Table1[[#This Row],[Multi-lens? 1]]="No", 1, IF(Table1[[#This Row],[Multi-lens? 1]]="Dual", 2, IF(Table1[[#This Row],[Multi-lens? 1]]="Quad", 4, ""))),"")</f>
        <v/>
      </c>
      <c r="C3815" s="6" t="e">
        <f t="shared" si="360"/>
        <v>#VALUE!</v>
      </c>
      <c r="D3815" s="6" t="e">
        <f t="shared" si="361"/>
        <v>#VALUE!</v>
      </c>
      <c r="E3815" s="6" t="e">
        <f t="shared" si="362"/>
        <v>#VALUE!</v>
      </c>
      <c r="F3815" s="6" t="e">
        <f t="shared" si="363"/>
        <v>#VALUE!</v>
      </c>
      <c r="H3815" s="6" t="str">
        <f>IFERROR(IF(Table1[[#This Row],[Multi-lens? 1]]="No", 1, IF(Table1[[#This Row],[Multi-lens? 1]]="Dual", 2, IF(Table1[[#This Row],[Multi-lens? 1]]="Quad", 4, ""))),"")</f>
        <v/>
      </c>
      <c r="I3815" s="9" t="str">
        <f>IFERROR(Table1[[#This Row],[Name]],"")</f>
        <v/>
      </c>
      <c r="K3815" s="3" t="str">
        <f t="shared" si="358"/>
        <v/>
      </c>
      <c r="M3815" s="4" t="e">
        <f>IF(Table1[[#This Row],[Import to Gateway Calculator?]]="Yes",IFERROR(Table1[[#This Row],[Streaming Resolution '[MP']]],""),0)</f>
        <v>#VALUE!</v>
      </c>
      <c r="N3815" s="4" t="e">
        <f>IF(Table1[[#This Row],[Import to Gateway Calculator?]]="Yes",IFERROR(Table1[[#This Row],[Recording Resolution '[MP']]],""),0)</f>
        <v>#VALUE!</v>
      </c>
      <c r="O3815" s="4" t="e">
        <f>IF(Table1[[#This Row],[Import to Gateway Calculator?]]="Yes",IFERROR(Table1[[#This Row],[Frame Rate '[FPS'] 1]],""),0)</f>
        <v>#VALUE!</v>
      </c>
      <c r="P3815" s="4" t="e">
        <f>IF(Table1[[#This Row],[Import to Gateway Calculator?]]="Yes",IFERROR(Table1[[#This Row],[Days of Storage 1]],""),0)</f>
        <v>#VALUE!</v>
      </c>
    </row>
    <row r="3816" spans="1:16" x14ac:dyDescent="0.25">
      <c r="A3816" s="5" t="e">
        <f t="shared" si="359"/>
        <v>#VALUE!</v>
      </c>
      <c r="B3816" s="6" t="str">
        <f>IFERROR(IF(Table1[[#This Row],[Multi-lens? 1]]="No", 1, IF(Table1[[#This Row],[Multi-lens? 1]]="Dual", 2, IF(Table1[[#This Row],[Multi-lens? 1]]="Quad", 4, ""))),"")</f>
        <v/>
      </c>
      <c r="C3816" s="6" t="e">
        <f t="shared" si="360"/>
        <v>#VALUE!</v>
      </c>
      <c r="D3816" s="6" t="e">
        <f t="shared" si="361"/>
        <v>#VALUE!</v>
      </c>
      <c r="E3816" s="6" t="e">
        <f t="shared" si="362"/>
        <v>#VALUE!</v>
      </c>
      <c r="F3816" s="6" t="e">
        <f t="shared" si="363"/>
        <v>#VALUE!</v>
      </c>
      <c r="H3816" s="6" t="str">
        <f>IFERROR(IF(Table1[[#This Row],[Multi-lens? 1]]="No", 1, IF(Table1[[#This Row],[Multi-lens? 1]]="Dual", 2, IF(Table1[[#This Row],[Multi-lens? 1]]="Quad", 4, ""))),"")</f>
        <v/>
      </c>
      <c r="I3816" s="9" t="str">
        <f>IFERROR(Table1[[#This Row],[Name]],"")</f>
        <v/>
      </c>
      <c r="K3816" s="3" t="str">
        <f t="shared" si="358"/>
        <v/>
      </c>
      <c r="M3816" s="4" t="e">
        <f>IF(Table1[[#This Row],[Import to Gateway Calculator?]]="Yes",IFERROR(Table1[[#This Row],[Streaming Resolution '[MP']]],""),0)</f>
        <v>#VALUE!</v>
      </c>
      <c r="N3816" s="4" t="e">
        <f>IF(Table1[[#This Row],[Import to Gateway Calculator?]]="Yes",IFERROR(Table1[[#This Row],[Recording Resolution '[MP']]],""),0)</f>
        <v>#VALUE!</v>
      </c>
      <c r="O3816" s="4" t="e">
        <f>IF(Table1[[#This Row],[Import to Gateway Calculator?]]="Yes",IFERROR(Table1[[#This Row],[Frame Rate '[FPS'] 1]],""),0)</f>
        <v>#VALUE!</v>
      </c>
      <c r="P3816" s="4" t="e">
        <f>IF(Table1[[#This Row],[Import to Gateway Calculator?]]="Yes",IFERROR(Table1[[#This Row],[Days of Storage 1]],""),0)</f>
        <v>#VALUE!</v>
      </c>
    </row>
    <row r="3817" spans="1:16" x14ac:dyDescent="0.25">
      <c r="A3817" s="5" t="e">
        <f t="shared" si="359"/>
        <v>#VALUE!</v>
      </c>
      <c r="B3817" s="6" t="str">
        <f>IFERROR(IF(Table1[[#This Row],[Multi-lens? 1]]="No", 1, IF(Table1[[#This Row],[Multi-lens? 1]]="Dual", 2, IF(Table1[[#This Row],[Multi-lens? 1]]="Quad", 4, ""))),"")</f>
        <v/>
      </c>
      <c r="C3817" s="6" t="e">
        <f t="shared" si="360"/>
        <v>#VALUE!</v>
      </c>
      <c r="D3817" s="6" t="e">
        <f t="shared" si="361"/>
        <v>#VALUE!</v>
      </c>
      <c r="E3817" s="6" t="e">
        <f t="shared" si="362"/>
        <v>#VALUE!</v>
      </c>
      <c r="F3817" s="6" t="e">
        <f t="shared" si="363"/>
        <v>#VALUE!</v>
      </c>
      <c r="H3817" s="6" t="str">
        <f>IFERROR(IF(Table1[[#This Row],[Multi-lens? 1]]="No", 1, IF(Table1[[#This Row],[Multi-lens? 1]]="Dual", 2, IF(Table1[[#This Row],[Multi-lens? 1]]="Quad", 4, ""))),"")</f>
        <v/>
      </c>
      <c r="I3817" s="9" t="str">
        <f>IFERROR(Table1[[#This Row],[Name]],"")</f>
        <v/>
      </c>
      <c r="K3817" s="3" t="str">
        <f t="shared" si="358"/>
        <v/>
      </c>
      <c r="M3817" s="4" t="e">
        <f>IF(Table1[[#This Row],[Import to Gateway Calculator?]]="Yes",IFERROR(Table1[[#This Row],[Streaming Resolution '[MP']]],""),0)</f>
        <v>#VALUE!</v>
      </c>
      <c r="N3817" s="4" t="e">
        <f>IF(Table1[[#This Row],[Import to Gateway Calculator?]]="Yes",IFERROR(Table1[[#This Row],[Recording Resolution '[MP']]],""),0)</f>
        <v>#VALUE!</v>
      </c>
      <c r="O3817" s="4" t="e">
        <f>IF(Table1[[#This Row],[Import to Gateway Calculator?]]="Yes",IFERROR(Table1[[#This Row],[Frame Rate '[FPS'] 1]],""),0)</f>
        <v>#VALUE!</v>
      </c>
      <c r="P3817" s="4" t="e">
        <f>IF(Table1[[#This Row],[Import to Gateway Calculator?]]="Yes",IFERROR(Table1[[#This Row],[Days of Storage 1]],""),0)</f>
        <v>#VALUE!</v>
      </c>
    </row>
    <row r="3818" spans="1:16" x14ac:dyDescent="0.25">
      <c r="A3818" s="5" t="e">
        <f t="shared" si="359"/>
        <v>#VALUE!</v>
      </c>
      <c r="B3818" s="6" t="str">
        <f>IFERROR(IF(Table1[[#This Row],[Multi-lens? 1]]="No", 1, IF(Table1[[#This Row],[Multi-lens? 1]]="Dual", 2, IF(Table1[[#This Row],[Multi-lens? 1]]="Quad", 4, ""))),"")</f>
        <v/>
      </c>
      <c r="C3818" s="6" t="e">
        <f t="shared" si="360"/>
        <v>#VALUE!</v>
      </c>
      <c r="D3818" s="6" t="e">
        <f t="shared" si="361"/>
        <v>#VALUE!</v>
      </c>
      <c r="E3818" s="6" t="e">
        <f t="shared" si="362"/>
        <v>#VALUE!</v>
      </c>
      <c r="F3818" s="6" t="e">
        <f t="shared" si="363"/>
        <v>#VALUE!</v>
      </c>
      <c r="H3818" s="6" t="str">
        <f>IFERROR(IF(Table1[[#This Row],[Multi-lens? 1]]="No", 1, IF(Table1[[#This Row],[Multi-lens? 1]]="Dual", 2, IF(Table1[[#This Row],[Multi-lens? 1]]="Quad", 4, ""))),"")</f>
        <v/>
      </c>
      <c r="I3818" s="9" t="str">
        <f>IFERROR(Table1[[#This Row],[Name]],"")</f>
        <v/>
      </c>
      <c r="K3818" s="3" t="str">
        <f t="shared" si="358"/>
        <v/>
      </c>
      <c r="M3818" s="4" t="e">
        <f>IF(Table1[[#This Row],[Import to Gateway Calculator?]]="Yes",IFERROR(Table1[[#This Row],[Streaming Resolution '[MP']]],""),0)</f>
        <v>#VALUE!</v>
      </c>
      <c r="N3818" s="4" t="e">
        <f>IF(Table1[[#This Row],[Import to Gateway Calculator?]]="Yes",IFERROR(Table1[[#This Row],[Recording Resolution '[MP']]],""),0)</f>
        <v>#VALUE!</v>
      </c>
      <c r="O3818" s="4" t="e">
        <f>IF(Table1[[#This Row],[Import to Gateway Calculator?]]="Yes",IFERROR(Table1[[#This Row],[Frame Rate '[FPS'] 1]],""),0)</f>
        <v>#VALUE!</v>
      </c>
      <c r="P3818" s="4" t="e">
        <f>IF(Table1[[#This Row],[Import to Gateway Calculator?]]="Yes",IFERROR(Table1[[#This Row],[Days of Storage 1]],""),0)</f>
        <v>#VALUE!</v>
      </c>
    </row>
    <row r="3819" spans="1:16" x14ac:dyDescent="0.25">
      <c r="A3819" s="5" t="e">
        <f t="shared" si="359"/>
        <v>#VALUE!</v>
      </c>
      <c r="B3819" s="6" t="str">
        <f>IFERROR(IF(Table1[[#This Row],[Multi-lens? 1]]="No", 1, IF(Table1[[#This Row],[Multi-lens? 1]]="Dual", 2, IF(Table1[[#This Row],[Multi-lens? 1]]="Quad", 4, ""))),"")</f>
        <v/>
      </c>
      <c r="C3819" s="6" t="e">
        <f t="shared" si="360"/>
        <v>#VALUE!</v>
      </c>
      <c r="D3819" s="6" t="e">
        <f t="shared" si="361"/>
        <v>#VALUE!</v>
      </c>
      <c r="E3819" s="6" t="e">
        <f t="shared" si="362"/>
        <v>#VALUE!</v>
      </c>
      <c r="F3819" s="6" t="e">
        <f t="shared" si="363"/>
        <v>#VALUE!</v>
      </c>
      <c r="H3819" s="6" t="str">
        <f>IFERROR(IF(Table1[[#This Row],[Multi-lens? 1]]="No", 1, IF(Table1[[#This Row],[Multi-lens? 1]]="Dual", 2, IF(Table1[[#This Row],[Multi-lens? 1]]="Quad", 4, ""))),"")</f>
        <v/>
      </c>
      <c r="I3819" s="9" t="str">
        <f>IFERROR(Table1[[#This Row],[Name]],"")</f>
        <v/>
      </c>
      <c r="K3819" s="3" t="str">
        <f t="shared" si="358"/>
        <v/>
      </c>
      <c r="M3819" s="4" t="e">
        <f>IF(Table1[[#This Row],[Import to Gateway Calculator?]]="Yes",IFERROR(Table1[[#This Row],[Streaming Resolution '[MP']]],""),0)</f>
        <v>#VALUE!</v>
      </c>
      <c r="N3819" s="4" t="e">
        <f>IF(Table1[[#This Row],[Import to Gateway Calculator?]]="Yes",IFERROR(Table1[[#This Row],[Recording Resolution '[MP']]],""),0)</f>
        <v>#VALUE!</v>
      </c>
      <c r="O3819" s="4" t="e">
        <f>IF(Table1[[#This Row],[Import to Gateway Calculator?]]="Yes",IFERROR(Table1[[#This Row],[Frame Rate '[FPS'] 1]],""),0)</f>
        <v>#VALUE!</v>
      </c>
      <c r="P3819" s="4" t="e">
        <f>IF(Table1[[#This Row],[Import to Gateway Calculator?]]="Yes",IFERROR(Table1[[#This Row],[Days of Storage 1]],""),0)</f>
        <v>#VALUE!</v>
      </c>
    </row>
    <row r="3820" spans="1:16" x14ac:dyDescent="0.25">
      <c r="A3820" s="5" t="e">
        <f t="shared" si="359"/>
        <v>#VALUE!</v>
      </c>
      <c r="B3820" s="6" t="str">
        <f>IFERROR(IF(Table1[[#This Row],[Multi-lens? 1]]="No", 1, IF(Table1[[#This Row],[Multi-lens? 1]]="Dual", 2, IF(Table1[[#This Row],[Multi-lens? 1]]="Quad", 4, ""))),"")</f>
        <v/>
      </c>
      <c r="C3820" s="6" t="e">
        <f t="shared" si="360"/>
        <v>#VALUE!</v>
      </c>
      <c r="D3820" s="6" t="e">
        <f t="shared" si="361"/>
        <v>#VALUE!</v>
      </c>
      <c r="E3820" s="6" t="e">
        <f t="shared" si="362"/>
        <v>#VALUE!</v>
      </c>
      <c r="F3820" s="6" t="e">
        <f t="shared" si="363"/>
        <v>#VALUE!</v>
      </c>
      <c r="H3820" s="6" t="str">
        <f>IFERROR(IF(Table1[[#This Row],[Multi-lens? 1]]="No", 1, IF(Table1[[#This Row],[Multi-lens? 1]]="Dual", 2, IF(Table1[[#This Row],[Multi-lens? 1]]="Quad", 4, ""))),"")</f>
        <v/>
      </c>
      <c r="I3820" s="9" t="str">
        <f>IFERROR(Table1[[#This Row],[Name]],"")</f>
        <v/>
      </c>
      <c r="K3820" s="3" t="str">
        <f t="shared" si="358"/>
        <v/>
      </c>
      <c r="M3820" s="4" t="e">
        <f>IF(Table1[[#This Row],[Import to Gateway Calculator?]]="Yes",IFERROR(Table1[[#This Row],[Streaming Resolution '[MP']]],""),0)</f>
        <v>#VALUE!</v>
      </c>
      <c r="N3820" s="4" t="e">
        <f>IF(Table1[[#This Row],[Import to Gateway Calculator?]]="Yes",IFERROR(Table1[[#This Row],[Recording Resolution '[MP']]],""),0)</f>
        <v>#VALUE!</v>
      </c>
      <c r="O3820" s="4" t="e">
        <f>IF(Table1[[#This Row],[Import to Gateway Calculator?]]="Yes",IFERROR(Table1[[#This Row],[Frame Rate '[FPS'] 1]],""),0)</f>
        <v>#VALUE!</v>
      </c>
      <c r="P3820" s="4" t="e">
        <f>IF(Table1[[#This Row],[Import to Gateway Calculator?]]="Yes",IFERROR(Table1[[#This Row],[Days of Storage 1]],""),0)</f>
        <v>#VALUE!</v>
      </c>
    </row>
    <row r="3821" spans="1:16" x14ac:dyDescent="0.25">
      <c r="A3821" s="5" t="e">
        <f t="shared" si="359"/>
        <v>#VALUE!</v>
      </c>
      <c r="B3821" s="6" t="str">
        <f>IFERROR(IF(Table1[[#This Row],[Multi-lens? 1]]="No", 1, IF(Table1[[#This Row],[Multi-lens? 1]]="Dual", 2, IF(Table1[[#This Row],[Multi-lens? 1]]="Quad", 4, ""))),"")</f>
        <v/>
      </c>
      <c r="C3821" s="6" t="e">
        <f t="shared" si="360"/>
        <v>#VALUE!</v>
      </c>
      <c r="D3821" s="6" t="e">
        <f t="shared" si="361"/>
        <v>#VALUE!</v>
      </c>
      <c r="E3821" s="6" t="e">
        <f t="shared" si="362"/>
        <v>#VALUE!</v>
      </c>
      <c r="F3821" s="6" t="e">
        <f t="shared" si="363"/>
        <v>#VALUE!</v>
      </c>
      <c r="H3821" s="6" t="str">
        <f>IFERROR(IF(Table1[[#This Row],[Multi-lens? 1]]="No", 1, IF(Table1[[#This Row],[Multi-lens? 1]]="Dual", 2, IF(Table1[[#This Row],[Multi-lens? 1]]="Quad", 4, ""))),"")</f>
        <v/>
      </c>
      <c r="I3821" s="9" t="str">
        <f>IFERROR(Table1[[#This Row],[Name]],"")</f>
        <v/>
      </c>
      <c r="K3821" s="3" t="str">
        <f t="shared" si="358"/>
        <v/>
      </c>
      <c r="M3821" s="4" t="e">
        <f>IF(Table1[[#This Row],[Import to Gateway Calculator?]]="Yes",IFERROR(Table1[[#This Row],[Streaming Resolution '[MP']]],""),0)</f>
        <v>#VALUE!</v>
      </c>
      <c r="N3821" s="4" t="e">
        <f>IF(Table1[[#This Row],[Import to Gateway Calculator?]]="Yes",IFERROR(Table1[[#This Row],[Recording Resolution '[MP']]],""),0)</f>
        <v>#VALUE!</v>
      </c>
      <c r="O3821" s="4" t="e">
        <f>IF(Table1[[#This Row],[Import to Gateway Calculator?]]="Yes",IFERROR(Table1[[#This Row],[Frame Rate '[FPS'] 1]],""),0)</f>
        <v>#VALUE!</v>
      </c>
      <c r="P3821" s="4" t="e">
        <f>IF(Table1[[#This Row],[Import to Gateway Calculator?]]="Yes",IFERROR(Table1[[#This Row],[Days of Storage 1]],""),0)</f>
        <v>#VALUE!</v>
      </c>
    </row>
    <row r="3822" spans="1:16" x14ac:dyDescent="0.25">
      <c r="A3822" s="5" t="e">
        <f t="shared" si="359"/>
        <v>#VALUE!</v>
      </c>
      <c r="B3822" s="6" t="str">
        <f>IFERROR(IF(Table1[[#This Row],[Multi-lens? 1]]="No", 1, IF(Table1[[#This Row],[Multi-lens? 1]]="Dual", 2, IF(Table1[[#This Row],[Multi-lens? 1]]="Quad", 4, ""))),"")</f>
        <v/>
      </c>
      <c r="C3822" s="6" t="e">
        <f t="shared" si="360"/>
        <v>#VALUE!</v>
      </c>
      <c r="D3822" s="6" t="e">
        <f t="shared" si="361"/>
        <v>#VALUE!</v>
      </c>
      <c r="E3822" s="6" t="e">
        <f t="shared" si="362"/>
        <v>#VALUE!</v>
      </c>
      <c r="F3822" s="6" t="e">
        <f t="shared" si="363"/>
        <v>#VALUE!</v>
      </c>
      <c r="H3822" s="6" t="str">
        <f>IFERROR(IF(Table1[[#This Row],[Multi-lens? 1]]="No", 1, IF(Table1[[#This Row],[Multi-lens? 1]]="Dual", 2, IF(Table1[[#This Row],[Multi-lens? 1]]="Quad", 4, ""))),"")</f>
        <v/>
      </c>
      <c r="I3822" s="9" t="str">
        <f>IFERROR(Table1[[#This Row],[Name]],"")</f>
        <v/>
      </c>
      <c r="K3822" s="3" t="str">
        <f t="shared" si="358"/>
        <v/>
      </c>
      <c r="M3822" s="4" t="e">
        <f>IF(Table1[[#This Row],[Import to Gateway Calculator?]]="Yes",IFERROR(Table1[[#This Row],[Streaming Resolution '[MP']]],""),0)</f>
        <v>#VALUE!</v>
      </c>
      <c r="N3822" s="4" t="e">
        <f>IF(Table1[[#This Row],[Import to Gateway Calculator?]]="Yes",IFERROR(Table1[[#This Row],[Recording Resolution '[MP']]],""),0)</f>
        <v>#VALUE!</v>
      </c>
      <c r="O3822" s="4" t="e">
        <f>IF(Table1[[#This Row],[Import to Gateway Calculator?]]="Yes",IFERROR(Table1[[#This Row],[Frame Rate '[FPS'] 1]],""),0)</f>
        <v>#VALUE!</v>
      </c>
      <c r="P3822" s="4" t="e">
        <f>IF(Table1[[#This Row],[Import to Gateway Calculator?]]="Yes",IFERROR(Table1[[#This Row],[Days of Storage 1]],""),0)</f>
        <v>#VALUE!</v>
      </c>
    </row>
    <row r="3823" spans="1:16" x14ac:dyDescent="0.25">
      <c r="A3823" s="5" t="e">
        <f t="shared" si="359"/>
        <v>#VALUE!</v>
      </c>
      <c r="B3823" s="6" t="str">
        <f>IFERROR(IF(Table1[[#This Row],[Multi-lens? 1]]="No", 1, IF(Table1[[#This Row],[Multi-lens? 1]]="Dual", 2, IF(Table1[[#This Row],[Multi-lens? 1]]="Quad", 4, ""))),"")</f>
        <v/>
      </c>
      <c r="C3823" s="6" t="e">
        <f t="shared" si="360"/>
        <v>#VALUE!</v>
      </c>
      <c r="D3823" s="6" t="e">
        <f t="shared" si="361"/>
        <v>#VALUE!</v>
      </c>
      <c r="E3823" s="6" t="e">
        <f t="shared" si="362"/>
        <v>#VALUE!</v>
      </c>
      <c r="F3823" s="6" t="e">
        <f t="shared" si="363"/>
        <v>#VALUE!</v>
      </c>
      <c r="H3823" s="6" t="str">
        <f>IFERROR(IF(Table1[[#This Row],[Multi-lens? 1]]="No", 1, IF(Table1[[#This Row],[Multi-lens? 1]]="Dual", 2, IF(Table1[[#This Row],[Multi-lens? 1]]="Quad", 4, ""))),"")</f>
        <v/>
      </c>
      <c r="I3823" s="9" t="str">
        <f>IFERROR(Table1[[#This Row],[Name]],"")</f>
        <v/>
      </c>
      <c r="K3823" s="3" t="str">
        <f t="shared" si="358"/>
        <v/>
      </c>
      <c r="M3823" s="4" t="e">
        <f>IF(Table1[[#This Row],[Import to Gateway Calculator?]]="Yes",IFERROR(Table1[[#This Row],[Streaming Resolution '[MP']]],""),0)</f>
        <v>#VALUE!</v>
      </c>
      <c r="N3823" s="4" t="e">
        <f>IF(Table1[[#This Row],[Import to Gateway Calculator?]]="Yes",IFERROR(Table1[[#This Row],[Recording Resolution '[MP']]],""),0)</f>
        <v>#VALUE!</v>
      </c>
      <c r="O3823" s="4" t="e">
        <f>IF(Table1[[#This Row],[Import to Gateway Calculator?]]="Yes",IFERROR(Table1[[#This Row],[Frame Rate '[FPS'] 1]],""),0)</f>
        <v>#VALUE!</v>
      </c>
      <c r="P3823" s="4" t="e">
        <f>IF(Table1[[#This Row],[Import to Gateway Calculator?]]="Yes",IFERROR(Table1[[#This Row],[Days of Storage 1]],""),0)</f>
        <v>#VALUE!</v>
      </c>
    </row>
    <row r="3824" spans="1:16" x14ac:dyDescent="0.25">
      <c r="A3824" s="5" t="e">
        <f t="shared" si="359"/>
        <v>#VALUE!</v>
      </c>
      <c r="B3824" s="6" t="str">
        <f>IFERROR(IF(Table1[[#This Row],[Multi-lens? 1]]="No", 1, IF(Table1[[#This Row],[Multi-lens? 1]]="Dual", 2, IF(Table1[[#This Row],[Multi-lens? 1]]="Quad", 4, ""))),"")</f>
        <v/>
      </c>
      <c r="C3824" s="6" t="e">
        <f t="shared" si="360"/>
        <v>#VALUE!</v>
      </c>
      <c r="D3824" s="6" t="e">
        <f t="shared" si="361"/>
        <v>#VALUE!</v>
      </c>
      <c r="E3824" s="6" t="e">
        <f t="shared" si="362"/>
        <v>#VALUE!</v>
      </c>
      <c r="F3824" s="6" t="e">
        <f t="shared" si="363"/>
        <v>#VALUE!</v>
      </c>
      <c r="H3824" s="6" t="str">
        <f>IFERROR(IF(Table1[[#This Row],[Multi-lens? 1]]="No", 1, IF(Table1[[#This Row],[Multi-lens? 1]]="Dual", 2, IF(Table1[[#This Row],[Multi-lens? 1]]="Quad", 4, ""))),"")</f>
        <v/>
      </c>
      <c r="I3824" s="9" t="str">
        <f>IFERROR(Table1[[#This Row],[Name]],"")</f>
        <v/>
      </c>
      <c r="K3824" s="3" t="str">
        <f t="shared" si="358"/>
        <v/>
      </c>
      <c r="M3824" s="4" t="e">
        <f>IF(Table1[[#This Row],[Import to Gateway Calculator?]]="Yes",IFERROR(Table1[[#This Row],[Streaming Resolution '[MP']]],""),0)</f>
        <v>#VALUE!</v>
      </c>
      <c r="N3824" s="4" t="e">
        <f>IF(Table1[[#This Row],[Import to Gateway Calculator?]]="Yes",IFERROR(Table1[[#This Row],[Recording Resolution '[MP']]],""),0)</f>
        <v>#VALUE!</v>
      </c>
      <c r="O3824" s="4" t="e">
        <f>IF(Table1[[#This Row],[Import to Gateway Calculator?]]="Yes",IFERROR(Table1[[#This Row],[Frame Rate '[FPS'] 1]],""),0)</f>
        <v>#VALUE!</v>
      </c>
      <c r="P3824" s="4" t="e">
        <f>IF(Table1[[#This Row],[Import to Gateway Calculator?]]="Yes",IFERROR(Table1[[#This Row],[Days of Storage 1]],""),0)</f>
        <v>#VALUE!</v>
      </c>
    </row>
    <row r="3825" spans="1:16" x14ac:dyDescent="0.25">
      <c r="A3825" s="5" t="e">
        <f t="shared" si="359"/>
        <v>#VALUE!</v>
      </c>
      <c r="B3825" s="6" t="str">
        <f>IFERROR(IF(Table1[[#This Row],[Multi-lens? 1]]="No", 1, IF(Table1[[#This Row],[Multi-lens? 1]]="Dual", 2, IF(Table1[[#This Row],[Multi-lens? 1]]="Quad", 4, ""))),"")</f>
        <v/>
      </c>
      <c r="C3825" s="6" t="e">
        <f t="shared" si="360"/>
        <v>#VALUE!</v>
      </c>
      <c r="D3825" s="6" t="e">
        <f t="shared" si="361"/>
        <v>#VALUE!</v>
      </c>
      <c r="E3825" s="6" t="e">
        <f t="shared" si="362"/>
        <v>#VALUE!</v>
      </c>
      <c r="F3825" s="6" t="e">
        <f t="shared" si="363"/>
        <v>#VALUE!</v>
      </c>
      <c r="H3825" s="6" t="str">
        <f>IFERROR(IF(Table1[[#This Row],[Multi-lens? 1]]="No", 1, IF(Table1[[#This Row],[Multi-lens? 1]]="Dual", 2, IF(Table1[[#This Row],[Multi-lens? 1]]="Quad", 4, ""))),"")</f>
        <v/>
      </c>
      <c r="I3825" s="9" t="str">
        <f>IFERROR(Table1[[#This Row],[Name]],"")</f>
        <v/>
      </c>
      <c r="K3825" s="3" t="str">
        <f t="shared" si="358"/>
        <v/>
      </c>
      <c r="M3825" s="4" t="e">
        <f>IF(Table1[[#This Row],[Import to Gateway Calculator?]]="Yes",IFERROR(Table1[[#This Row],[Streaming Resolution '[MP']]],""),0)</f>
        <v>#VALUE!</v>
      </c>
      <c r="N3825" s="4" t="e">
        <f>IF(Table1[[#This Row],[Import to Gateway Calculator?]]="Yes",IFERROR(Table1[[#This Row],[Recording Resolution '[MP']]],""),0)</f>
        <v>#VALUE!</v>
      </c>
      <c r="O3825" s="4" t="e">
        <f>IF(Table1[[#This Row],[Import to Gateway Calculator?]]="Yes",IFERROR(Table1[[#This Row],[Frame Rate '[FPS'] 1]],""),0)</f>
        <v>#VALUE!</v>
      </c>
      <c r="P3825" s="4" t="e">
        <f>IF(Table1[[#This Row],[Import to Gateway Calculator?]]="Yes",IFERROR(Table1[[#This Row],[Days of Storage 1]],""),0)</f>
        <v>#VALUE!</v>
      </c>
    </row>
    <row r="3826" spans="1:16" x14ac:dyDescent="0.25">
      <c r="A3826" s="5" t="e">
        <f t="shared" si="359"/>
        <v>#VALUE!</v>
      </c>
      <c r="B3826" s="6" t="str">
        <f>IFERROR(IF(Table1[[#This Row],[Multi-lens? 1]]="No", 1, IF(Table1[[#This Row],[Multi-lens? 1]]="Dual", 2, IF(Table1[[#This Row],[Multi-lens? 1]]="Quad", 4, ""))),"")</f>
        <v/>
      </c>
      <c r="C3826" s="6" t="e">
        <f t="shared" si="360"/>
        <v>#VALUE!</v>
      </c>
      <c r="D3826" s="6" t="e">
        <f t="shared" si="361"/>
        <v>#VALUE!</v>
      </c>
      <c r="E3826" s="6" t="e">
        <f t="shared" si="362"/>
        <v>#VALUE!</v>
      </c>
      <c r="F3826" s="6" t="e">
        <f t="shared" si="363"/>
        <v>#VALUE!</v>
      </c>
      <c r="H3826" s="6" t="str">
        <f>IFERROR(IF(Table1[[#This Row],[Multi-lens? 1]]="No", 1, IF(Table1[[#This Row],[Multi-lens? 1]]="Dual", 2, IF(Table1[[#This Row],[Multi-lens? 1]]="Quad", 4, ""))),"")</f>
        <v/>
      </c>
      <c r="I3826" s="9" t="str">
        <f>IFERROR(Table1[[#This Row],[Name]],"")</f>
        <v/>
      </c>
      <c r="K3826" s="3" t="str">
        <f t="shared" si="358"/>
        <v/>
      </c>
      <c r="M3826" s="4" t="e">
        <f>IF(Table1[[#This Row],[Import to Gateway Calculator?]]="Yes",IFERROR(Table1[[#This Row],[Streaming Resolution '[MP']]],""),0)</f>
        <v>#VALUE!</v>
      </c>
      <c r="N3826" s="4" t="e">
        <f>IF(Table1[[#This Row],[Import to Gateway Calculator?]]="Yes",IFERROR(Table1[[#This Row],[Recording Resolution '[MP']]],""),0)</f>
        <v>#VALUE!</v>
      </c>
      <c r="O3826" s="4" t="e">
        <f>IF(Table1[[#This Row],[Import to Gateway Calculator?]]="Yes",IFERROR(Table1[[#This Row],[Frame Rate '[FPS'] 1]],""),0)</f>
        <v>#VALUE!</v>
      </c>
      <c r="P3826" s="4" t="e">
        <f>IF(Table1[[#This Row],[Import to Gateway Calculator?]]="Yes",IFERROR(Table1[[#This Row],[Days of Storage 1]],""),0)</f>
        <v>#VALUE!</v>
      </c>
    </row>
    <row r="3827" spans="1:16" x14ac:dyDescent="0.25">
      <c r="A3827" s="5" t="e">
        <f t="shared" si="359"/>
        <v>#VALUE!</v>
      </c>
      <c r="B3827" s="6" t="str">
        <f>IFERROR(IF(Table1[[#This Row],[Multi-lens? 1]]="No", 1, IF(Table1[[#This Row],[Multi-lens? 1]]="Dual", 2, IF(Table1[[#This Row],[Multi-lens? 1]]="Quad", 4, ""))),"")</f>
        <v/>
      </c>
      <c r="C3827" s="6" t="e">
        <f t="shared" si="360"/>
        <v>#VALUE!</v>
      </c>
      <c r="D3827" s="6" t="e">
        <f t="shared" si="361"/>
        <v>#VALUE!</v>
      </c>
      <c r="E3827" s="6" t="e">
        <f t="shared" si="362"/>
        <v>#VALUE!</v>
      </c>
      <c r="F3827" s="6" t="e">
        <f t="shared" si="363"/>
        <v>#VALUE!</v>
      </c>
      <c r="H3827" s="6" t="str">
        <f>IFERROR(IF(Table1[[#This Row],[Multi-lens? 1]]="No", 1, IF(Table1[[#This Row],[Multi-lens? 1]]="Dual", 2, IF(Table1[[#This Row],[Multi-lens? 1]]="Quad", 4, ""))),"")</f>
        <v/>
      </c>
      <c r="I3827" s="9" t="str">
        <f>IFERROR(Table1[[#This Row],[Name]],"")</f>
        <v/>
      </c>
      <c r="K3827" s="3" t="str">
        <f t="shared" si="358"/>
        <v/>
      </c>
      <c r="M3827" s="4" t="e">
        <f>IF(Table1[[#This Row],[Import to Gateway Calculator?]]="Yes",IFERROR(Table1[[#This Row],[Streaming Resolution '[MP']]],""),0)</f>
        <v>#VALUE!</v>
      </c>
      <c r="N3827" s="4" t="e">
        <f>IF(Table1[[#This Row],[Import to Gateway Calculator?]]="Yes",IFERROR(Table1[[#This Row],[Recording Resolution '[MP']]],""),0)</f>
        <v>#VALUE!</v>
      </c>
      <c r="O3827" s="4" t="e">
        <f>IF(Table1[[#This Row],[Import to Gateway Calculator?]]="Yes",IFERROR(Table1[[#This Row],[Frame Rate '[FPS'] 1]],""),0)</f>
        <v>#VALUE!</v>
      </c>
      <c r="P3827" s="4" t="e">
        <f>IF(Table1[[#This Row],[Import to Gateway Calculator?]]="Yes",IFERROR(Table1[[#This Row],[Days of Storage 1]],""),0)</f>
        <v>#VALUE!</v>
      </c>
    </row>
    <row r="3828" spans="1:16" x14ac:dyDescent="0.25">
      <c r="A3828" s="5" t="e">
        <f t="shared" si="359"/>
        <v>#VALUE!</v>
      </c>
      <c r="B3828" s="6" t="str">
        <f>IFERROR(IF(Table1[[#This Row],[Multi-lens? 1]]="No", 1, IF(Table1[[#This Row],[Multi-lens? 1]]="Dual", 2, IF(Table1[[#This Row],[Multi-lens? 1]]="Quad", 4, ""))),"")</f>
        <v/>
      </c>
      <c r="C3828" s="6" t="e">
        <f t="shared" si="360"/>
        <v>#VALUE!</v>
      </c>
      <c r="D3828" s="6" t="e">
        <f t="shared" si="361"/>
        <v>#VALUE!</v>
      </c>
      <c r="E3828" s="6" t="e">
        <f t="shared" si="362"/>
        <v>#VALUE!</v>
      </c>
      <c r="F3828" s="6" t="e">
        <f t="shared" si="363"/>
        <v>#VALUE!</v>
      </c>
      <c r="H3828" s="6" t="str">
        <f>IFERROR(IF(Table1[[#This Row],[Multi-lens? 1]]="No", 1, IF(Table1[[#This Row],[Multi-lens? 1]]="Dual", 2, IF(Table1[[#This Row],[Multi-lens? 1]]="Quad", 4, ""))),"")</f>
        <v/>
      </c>
      <c r="I3828" s="9" t="str">
        <f>IFERROR(Table1[[#This Row],[Name]],"")</f>
        <v/>
      </c>
      <c r="K3828" s="3" t="str">
        <f t="shared" si="358"/>
        <v/>
      </c>
      <c r="M3828" s="4" t="e">
        <f>IF(Table1[[#This Row],[Import to Gateway Calculator?]]="Yes",IFERROR(Table1[[#This Row],[Streaming Resolution '[MP']]],""),0)</f>
        <v>#VALUE!</v>
      </c>
      <c r="N3828" s="4" t="e">
        <f>IF(Table1[[#This Row],[Import to Gateway Calculator?]]="Yes",IFERROR(Table1[[#This Row],[Recording Resolution '[MP']]],""),0)</f>
        <v>#VALUE!</v>
      </c>
      <c r="O3828" s="4" t="e">
        <f>IF(Table1[[#This Row],[Import to Gateway Calculator?]]="Yes",IFERROR(Table1[[#This Row],[Frame Rate '[FPS'] 1]],""),0)</f>
        <v>#VALUE!</v>
      </c>
      <c r="P3828" s="4" t="e">
        <f>IF(Table1[[#This Row],[Import to Gateway Calculator?]]="Yes",IFERROR(Table1[[#This Row],[Days of Storage 1]],""),0)</f>
        <v>#VALUE!</v>
      </c>
    </row>
    <row r="3829" spans="1:16" x14ac:dyDescent="0.25">
      <c r="A3829" s="5" t="e">
        <f t="shared" si="359"/>
        <v>#VALUE!</v>
      </c>
      <c r="B3829" s="6" t="str">
        <f>IFERROR(IF(Table1[[#This Row],[Multi-lens? 1]]="No", 1, IF(Table1[[#This Row],[Multi-lens? 1]]="Dual", 2, IF(Table1[[#This Row],[Multi-lens? 1]]="Quad", 4, ""))),"")</f>
        <v/>
      </c>
      <c r="C3829" s="6" t="e">
        <f t="shared" si="360"/>
        <v>#VALUE!</v>
      </c>
      <c r="D3829" s="6" t="e">
        <f t="shared" si="361"/>
        <v>#VALUE!</v>
      </c>
      <c r="E3829" s="6" t="e">
        <f t="shared" si="362"/>
        <v>#VALUE!</v>
      </c>
      <c r="F3829" s="6" t="e">
        <f t="shared" si="363"/>
        <v>#VALUE!</v>
      </c>
      <c r="H3829" s="6" t="str">
        <f>IFERROR(IF(Table1[[#This Row],[Multi-lens? 1]]="No", 1, IF(Table1[[#This Row],[Multi-lens? 1]]="Dual", 2, IF(Table1[[#This Row],[Multi-lens? 1]]="Quad", 4, ""))),"")</f>
        <v/>
      </c>
      <c r="I3829" s="9" t="str">
        <f>IFERROR(Table1[[#This Row],[Name]],"")</f>
        <v/>
      </c>
      <c r="K3829" s="3" t="str">
        <f t="shared" si="358"/>
        <v/>
      </c>
      <c r="M3829" s="4" t="e">
        <f>IF(Table1[[#This Row],[Import to Gateway Calculator?]]="Yes",IFERROR(Table1[[#This Row],[Streaming Resolution '[MP']]],""),0)</f>
        <v>#VALUE!</v>
      </c>
      <c r="N3829" s="4" t="e">
        <f>IF(Table1[[#This Row],[Import to Gateway Calculator?]]="Yes",IFERROR(Table1[[#This Row],[Recording Resolution '[MP']]],""),0)</f>
        <v>#VALUE!</v>
      </c>
      <c r="O3829" s="4" t="e">
        <f>IF(Table1[[#This Row],[Import to Gateway Calculator?]]="Yes",IFERROR(Table1[[#This Row],[Frame Rate '[FPS'] 1]],""),0)</f>
        <v>#VALUE!</v>
      </c>
      <c r="P3829" s="4" t="e">
        <f>IF(Table1[[#This Row],[Import to Gateway Calculator?]]="Yes",IFERROR(Table1[[#This Row],[Days of Storage 1]],""),0)</f>
        <v>#VALUE!</v>
      </c>
    </row>
    <row r="3830" spans="1:16" x14ac:dyDescent="0.25">
      <c r="A3830" s="5" t="e">
        <f t="shared" si="359"/>
        <v>#VALUE!</v>
      </c>
      <c r="B3830" s="6" t="str">
        <f>IFERROR(IF(Table1[[#This Row],[Multi-lens? 1]]="No", 1, IF(Table1[[#This Row],[Multi-lens? 1]]="Dual", 2, IF(Table1[[#This Row],[Multi-lens? 1]]="Quad", 4, ""))),"")</f>
        <v/>
      </c>
      <c r="C3830" s="6" t="e">
        <f t="shared" si="360"/>
        <v>#VALUE!</v>
      </c>
      <c r="D3830" s="6" t="e">
        <f t="shared" si="361"/>
        <v>#VALUE!</v>
      </c>
      <c r="E3830" s="6" t="e">
        <f t="shared" si="362"/>
        <v>#VALUE!</v>
      </c>
      <c r="F3830" s="6" t="e">
        <f t="shared" si="363"/>
        <v>#VALUE!</v>
      </c>
      <c r="H3830" s="6" t="str">
        <f>IFERROR(IF(Table1[[#This Row],[Multi-lens? 1]]="No", 1, IF(Table1[[#This Row],[Multi-lens? 1]]="Dual", 2, IF(Table1[[#This Row],[Multi-lens? 1]]="Quad", 4, ""))),"")</f>
        <v/>
      </c>
      <c r="I3830" s="9" t="str">
        <f>IFERROR(Table1[[#This Row],[Name]],"")</f>
        <v/>
      </c>
      <c r="K3830" s="3" t="str">
        <f t="shared" si="358"/>
        <v/>
      </c>
      <c r="M3830" s="4" t="e">
        <f>IF(Table1[[#This Row],[Import to Gateway Calculator?]]="Yes",IFERROR(Table1[[#This Row],[Streaming Resolution '[MP']]],""),0)</f>
        <v>#VALUE!</v>
      </c>
      <c r="N3830" s="4" t="e">
        <f>IF(Table1[[#This Row],[Import to Gateway Calculator?]]="Yes",IFERROR(Table1[[#This Row],[Recording Resolution '[MP']]],""),0)</f>
        <v>#VALUE!</v>
      </c>
      <c r="O3830" s="4" t="e">
        <f>IF(Table1[[#This Row],[Import to Gateway Calculator?]]="Yes",IFERROR(Table1[[#This Row],[Frame Rate '[FPS'] 1]],""),0)</f>
        <v>#VALUE!</v>
      </c>
      <c r="P3830" s="4" t="e">
        <f>IF(Table1[[#This Row],[Import to Gateway Calculator?]]="Yes",IFERROR(Table1[[#This Row],[Days of Storage 1]],""),0)</f>
        <v>#VALUE!</v>
      </c>
    </row>
    <row r="3831" spans="1:16" x14ac:dyDescent="0.25">
      <c r="A3831" s="5" t="e">
        <f t="shared" si="359"/>
        <v>#VALUE!</v>
      </c>
      <c r="B3831" s="6" t="str">
        <f>IFERROR(IF(Table1[[#This Row],[Multi-lens? 1]]="No", 1, IF(Table1[[#This Row],[Multi-lens? 1]]="Dual", 2, IF(Table1[[#This Row],[Multi-lens? 1]]="Quad", 4, ""))),"")</f>
        <v/>
      </c>
      <c r="C3831" s="6" t="e">
        <f t="shared" si="360"/>
        <v>#VALUE!</v>
      </c>
      <c r="D3831" s="6" t="e">
        <f t="shared" si="361"/>
        <v>#VALUE!</v>
      </c>
      <c r="E3831" s="6" t="e">
        <f t="shared" si="362"/>
        <v>#VALUE!</v>
      </c>
      <c r="F3831" s="6" t="e">
        <f t="shared" si="363"/>
        <v>#VALUE!</v>
      </c>
      <c r="H3831" s="6" t="str">
        <f>IFERROR(IF(Table1[[#This Row],[Multi-lens? 1]]="No", 1, IF(Table1[[#This Row],[Multi-lens? 1]]="Dual", 2, IF(Table1[[#This Row],[Multi-lens? 1]]="Quad", 4, ""))),"")</f>
        <v/>
      </c>
      <c r="I3831" s="9" t="str">
        <f>IFERROR(Table1[[#This Row],[Name]],"")</f>
        <v/>
      </c>
      <c r="K3831" s="3" t="str">
        <f t="shared" si="358"/>
        <v/>
      </c>
      <c r="M3831" s="4" t="e">
        <f>IF(Table1[[#This Row],[Import to Gateway Calculator?]]="Yes",IFERROR(Table1[[#This Row],[Streaming Resolution '[MP']]],""),0)</f>
        <v>#VALUE!</v>
      </c>
      <c r="N3831" s="4" t="e">
        <f>IF(Table1[[#This Row],[Import to Gateway Calculator?]]="Yes",IFERROR(Table1[[#This Row],[Recording Resolution '[MP']]],""),0)</f>
        <v>#VALUE!</v>
      </c>
      <c r="O3831" s="4" t="e">
        <f>IF(Table1[[#This Row],[Import to Gateway Calculator?]]="Yes",IFERROR(Table1[[#This Row],[Frame Rate '[FPS'] 1]],""),0)</f>
        <v>#VALUE!</v>
      </c>
      <c r="P3831" s="4" t="e">
        <f>IF(Table1[[#This Row],[Import to Gateway Calculator?]]="Yes",IFERROR(Table1[[#This Row],[Days of Storage 1]],""),0)</f>
        <v>#VALUE!</v>
      </c>
    </row>
    <row r="3832" spans="1:16" x14ac:dyDescent="0.25">
      <c r="A3832" s="5" t="e">
        <f t="shared" si="359"/>
        <v>#VALUE!</v>
      </c>
      <c r="B3832" s="6" t="str">
        <f>IFERROR(IF(Table1[[#This Row],[Multi-lens? 1]]="No", 1, IF(Table1[[#This Row],[Multi-lens? 1]]="Dual", 2, IF(Table1[[#This Row],[Multi-lens? 1]]="Quad", 4, ""))),"")</f>
        <v/>
      </c>
      <c r="C3832" s="6" t="e">
        <f t="shared" si="360"/>
        <v>#VALUE!</v>
      </c>
      <c r="D3832" s="6" t="e">
        <f t="shared" si="361"/>
        <v>#VALUE!</v>
      </c>
      <c r="E3832" s="6" t="e">
        <f t="shared" si="362"/>
        <v>#VALUE!</v>
      </c>
      <c r="F3832" s="6" t="e">
        <f t="shared" si="363"/>
        <v>#VALUE!</v>
      </c>
      <c r="H3832" s="6" t="str">
        <f>IFERROR(IF(Table1[[#This Row],[Multi-lens? 1]]="No", 1, IF(Table1[[#This Row],[Multi-lens? 1]]="Dual", 2, IF(Table1[[#This Row],[Multi-lens? 1]]="Quad", 4, ""))),"")</f>
        <v/>
      </c>
      <c r="I3832" s="9" t="str">
        <f>IFERROR(Table1[[#This Row],[Name]],"")</f>
        <v/>
      </c>
      <c r="K3832" s="3" t="str">
        <f t="shared" si="358"/>
        <v/>
      </c>
      <c r="M3832" s="4" t="e">
        <f>IF(Table1[[#This Row],[Import to Gateway Calculator?]]="Yes",IFERROR(Table1[[#This Row],[Streaming Resolution '[MP']]],""),0)</f>
        <v>#VALUE!</v>
      </c>
      <c r="N3832" s="4" t="e">
        <f>IF(Table1[[#This Row],[Import to Gateway Calculator?]]="Yes",IFERROR(Table1[[#This Row],[Recording Resolution '[MP']]],""),0)</f>
        <v>#VALUE!</v>
      </c>
      <c r="O3832" s="4" t="e">
        <f>IF(Table1[[#This Row],[Import to Gateway Calculator?]]="Yes",IFERROR(Table1[[#This Row],[Frame Rate '[FPS'] 1]],""),0)</f>
        <v>#VALUE!</v>
      </c>
      <c r="P3832" s="4" t="e">
        <f>IF(Table1[[#This Row],[Import to Gateway Calculator?]]="Yes",IFERROR(Table1[[#This Row],[Days of Storage 1]],""),0)</f>
        <v>#VALUE!</v>
      </c>
    </row>
    <row r="3833" spans="1:16" x14ac:dyDescent="0.25">
      <c r="A3833" s="5" t="e">
        <f t="shared" si="359"/>
        <v>#VALUE!</v>
      </c>
      <c r="B3833" s="6" t="str">
        <f>IFERROR(IF(Table1[[#This Row],[Multi-lens? 1]]="No", 1, IF(Table1[[#This Row],[Multi-lens? 1]]="Dual", 2, IF(Table1[[#This Row],[Multi-lens? 1]]="Quad", 4, ""))),"")</f>
        <v/>
      </c>
      <c r="C3833" s="6" t="e">
        <f t="shared" si="360"/>
        <v>#VALUE!</v>
      </c>
      <c r="D3833" s="6" t="e">
        <f t="shared" si="361"/>
        <v>#VALUE!</v>
      </c>
      <c r="E3833" s="6" t="e">
        <f t="shared" si="362"/>
        <v>#VALUE!</v>
      </c>
      <c r="F3833" s="6" t="e">
        <f t="shared" si="363"/>
        <v>#VALUE!</v>
      </c>
      <c r="H3833" s="6" t="str">
        <f>IFERROR(IF(Table1[[#This Row],[Multi-lens? 1]]="No", 1, IF(Table1[[#This Row],[Multi-lens? 1]]="Dual", 2, IF(Table1[[#This Row],[Multi-lens? 1]]="Quad", 4, ""))),"")</f>
        <v/>
      </c>
      <c r="I3833" s="9" t="str">
        <f>IFERROR(Table1[[#This Row],[Name]],"")</f>
        <v/>
      </c>
      <c r="K3833" s="3" t="str">
        <f t="shared" si="358"/>
        <v/>
      </c>
      <c r="M3833" s="4" t="e">
        <f>IF(Table1[[#This Row],[Import to Gateway Calculator?]]="Yes",IFERROR(Table1[[#This Row],[Streaming Resolution '[MP']]],""),0)</f>
        <v>#VALUE!</v>
      </c>
      <c r="N3833" s="4" t="e">
        <f>IF(Table1[[#This Row],[Import to Gateway Calculator?]]="Yes",IFERROR(Table1[[#This Row],[Recording Resolution '[MP']]],""),0)</f>
        <v>#VALUE!</v>
      </c>
      <c r="O3833" s="4" t="e">
        <f>IF(Table1[[#This Row],[Import to Gateway Calculator?]]="Yes",IFERROR(Table1[[#This Row],[Frame Rate '[FPS'] 1]],""),0)</f>
        <v>#VALUE!</v>
      </c>
      <c r="P3833" s="4" t="e">
        <f>IF(Table1[[#This Row],[Import to Gateway Calculator?]]="Yes",IFERROR(Table1[[#This Row],[Days of Storage 1]],""),0)</f>
        <v>#VALUE!</v>
      </c>
    </row>
    <row r="3834" spans="1:16" x14ac:dyDescent="0.25">
      <c r="A3834" s="5" t="e">
        <f t="shared" si="359"/>
        <v>#VALUE!</v>
      </c>
      <c r="B3834" s="6" t="str">
        <f>IFERROR(IF(Table1[[#This Row],[Multi-lens? 1]]="No", 1, IF(Table1[[#This Row],[Multi-lens? 1]]="Dual", 2, IF(Table1[[#This Row],[Multi-lens? 1]]="Quad", 4, ""))),"")</f>
        <v/>
      </c>
      <c r="C3834" s="6" t="e">
        <f t="shared" si="360"/>
        <v>#VALUE!</v>
      </c>
      <c r="D3834" s="6" t="e">
        <f t="shared" si="361"/>
        <v>#VALUE!</v>
      </c>
      <c r="E3834" s="6" t="e">
        <f t="shared" si="362"/>
        <v>#VALUE!</v>
      </c>
      <c r="F3834" s="6" t="e">
        <f t="shared" si="363"/>
        <v>#VALUE!</v>
      </c>
      <c r="H3834" s="6" t="str">
        <f>IFERROR(IF(Table1[[#This Row],[Multi-lens? 1]]="No", 1, IF(Table1[[#This Row],[Multi-lens? 1]]="Dual", 2, IF(Table1[[#This Row],[Multi-lens? 1]]="Quad", 4, ""))),"")</f>
        <v/>
      </c>
      <c r="I3834" s="9" t="str">
        <f>IFERROR(Table1[[#This Row],[Name]],"")</f>
        <v/>
      </c>
      <c r="K3834" s="3" t="str">
        <f t="shared" si="358"/>
        <v/>
      </c>
      <c r="M3834" s="4" t="e">
        <f>IF(Table1[[#This Row],[Import to Gateway Calculator?]]="Yes",IFERROR(Table1[[#This Row],[Streaming Resolution '[MP']]],""),0)</f>
        <v>#VALUE!</v>
      </c>
      <c r="N3834" s="4" t="e">
        <f>IF(Table1[[#This Row],[Import to Gateway Calculator?]]="Yes",IFERROR(Table1[[#This Row],[Recording Resolution '[MP']]],""),0)</f>
        <v>#VALUE!</v>
      </c>
      <c r="O3834" s="4" t="e">
        <f>IF(Table1[[#This Row],[Import to Gateway Calculator?]]="Yes",IFERROR(Table1[[#This Row],[Frame Rate '[FPS'] 1]],""),0)</f>
        <v>#VALUE!</v>
      </c>
      <c r="P3834" s="4" t="e">
        <f>IF(Table1[[#This Row],[Import to Gateway Calculator?]]="Yes",IFERROR(Table1[[#This Row],[Days of Storage 1]],""),0)</f>
        <v>#VALUE!</v>
      </c>
    </row>
    <row r="3835" spans="1:16" x14ac:dyDescent="0.25">
      <c r="A3835" s="5" t="e">
        <f t="shared" si="359"/>
        <v>#VALUE!</v>
      </c>
      <c r="B3835" s="6" t="str">
        <f>IFERROR(IF(Table1[[#This Row],[Multi-lens? 1]]="No", 1, IF(Table1[[#This Row],[Multi-lens? 1]]="Dual", 2, IF(Table1[[#This Row],[Multi-lens? 1]]="Quad", 4, ""))),"")</f>
        <v/>
      </c>
      <c r="C3835" s="6" t="e">
        <f t="shared" si="360"/>
        <v>#VALUE!</v>
      </c>
      <c r="D3835" s="6" t="e">
        <f t="shared" si="361"/>
        <v>#VALUE!</v>
      </c>
      <c r="E3835" s="6" t="e">
        <f t="shared" si="362"/>
        <v>#VALUE!</v>
      </c>
      <c r="F3835" s="6" t="e">
        <f t="shared" si="363"/>
        <v>#VALUE!</v>
      </c>
      <c r="H3835" s="6" t="str">
        <f>IFERROR(IF(Table1[[#This Row],[Multi-lens? 1]]="No", 1, IF(Table1[[#This Row],[Multi-lens? 1]]="Dual", 2, IF(Table1[[#This Row],[Multi-lens? 1]]="Quad", 4, ""))),"")</f>
        <v/>
      </c>
      <c r="I3835" s="9" t="str">
        <f>IFERROR(Table1[[#This Row],[Name]],"")</f>
        <v/>
      </c>
      <c r="K3835" s="3" t="str">
        <f t="shared" si="358"/>
        <v/>
      </c>
      <c r="M3835" s="4" t="e">
        <f>IF(Table1[[#This Row],[Import to Gateway Calculator?]]="Yes",IFERROR(Table1[[#This Row],[Streaming Resolution '[MP']]],""),0)</f>
        <v>#VALUE!</v>
      </c>
      <c r="N3835" s="4" t="e">
        <f>IF(Table1[[#This Row],[Import to Gateway Calculator?]]="Yes",IFERROR(Table1[[#This Row],[Recording Resolution '[MP']]],""),0)</f>
        <v>#VALUE!</v>
      </c>
      <c r="O3835" s="4" t="e">
        <f>IF(Table1[[#This Row],[Import to Gateway Calculator?]]="Yes",IFERROR(Table1[[#This Row],[Frame Rate '[FPS'] 1]],""),0)</f>
        <v>#VALUE!</v>
      </c>
      <c r="P3835" s="4" t="e">
        <f>IF(Table1[[#This Row],[Import to Gateway Calculator?]]="Yes",IFERROR(Table1[[#This Row],[Days of Storage 1]],""),0)</f>
        <v>#VALUE!</v>
      </c>
    </row>
    <row r="3836" spans="1:16" x14ac:dyDescent="0.25">
      <c r="A3836" s="5" t="e">
        <f t="shared" si="359"/>
        <v>#VALUE!</v>
      </c>
      <c r="B3836" s="6" t="str">
        <f>IFERROR(IF(Table1[[#This Row],[Multi-lens? 1]]="No", 1, IF(Table1[[#This Row],[Multi-lens? 1]]="Dual", 2, IF(Table1[[#This Row],[Multi-lens? 1]]="Quad", 4, ""))),"")</f>
        <v/>
      </c>
      <c r="C3836" s="6" t="e">
        <f t="shared" si="360"/>
        <v>#VALUE!</v>
      </c>
      <c r="D3836" s="6" t="e">
        <f t="shared" si="361"/>
        <v>#VALUE!</v>
      </c>
      <c r="E3836" s="6" t="e">
        <f t="shared" si="362"/>
        <v>#VALUE!</v>
      </c>
      <c r="F3836" s="6" t="e">
        <f t="shared" si="363"/>
        <v>#VALUE!</v>
      </c>
      <c r="H3836" s="6" t="str">
        <f>IFERROR(IF(Table1[[#This Row],[Multi-lens? 1]]="No", 1, IF(Table1[[#This Row],[Multi-lens? 1]]="Dual", 2, IF(Table1[[#This Row],[Multi-lens? 1]]="Quad", 4, ""))),"")</f>
        <v/>
      </c>
      <c r="I3836" s="9" t="str">
        <f>IFERROR(Table1[[#This Row],[Name]],"")</f>
        <v/>
      </c>
      <c r="K3836" s="3" t="str">
        <f t="shared" si="358"/>
        <v/>
      </c>
      <c r="M3836" s="4" t="e">
        <f>IF(Table1[[#This Row],[Import to Gateway Calculator?]]="Yes",IFERROR(Table1[[#This Row],[Streaming Resolution '[MP']]],""),0)</f>
        <v>#VALUE!</v>
      </c>
      <c r="N3836" s="4" t="e">
        <f>IF(Table1[[#This Row],[Import to Gateway Calculator?]]="Yes",IFERROR(Table1[[#This Row],[Recording Resolution '[MP']]],""),0)</f>
        <v>#VALUE!</v>
      </c>
      <c r="O3836" s="4" t="e">
        <f>IF(Table1[[#This Row],[Import to Gateway Calculator?]]="Yes",IFERROR(Table1[[#This Row],[Frame Rate '[FPS'] 1]],""),0)</f>
        <v>#VALUE!</v>
      </c>
      <c r="P3836" s="4" t="e">
        <f>IF(Table1[[#This Row],[Import to Gateway Calculator?]]="Yes",IFERROR(Table1[[#This Row],[Days of Storage 1]],""),0)</f>
        <v>#VALUE!</v>
      </c>
    </row>
    <row r="3837" spans="1:16" x14ac:dyDescent="0.25">
      <c r="A3837" s="5" t="e">
        <f t="shared" si="359"/>
        <v>#VALUE!</v>
      </c>
      <c r="B3837" s="6" t="str">
        <f>IFERROR(IF(Table1[[#This Row],[Multi-lens? 1]]="No", 1, IF(Table1[[#This Row],[Multi-lens? 1]]="Dual", 2, IF(Table1[[#This Row],[Multi-lens? 1]]="Quad", 4, ""))),"")</f>
        <v/>
      </c>
      <c r="C3837" s="6" t="e">
        <f t="shared" si="360"/>
        <v>#VALUE!</v>
      </c>
      <c r="D3837" s="6" t="e">
        <f t="shared" si="361"/>
        <v>#VALUE!</v>
      </c>
      <c r="E3837" s="6" t="e">
        <f t="shared" si="362"/>
        <v>#VALUE!</v>
      </c>
      <c r="F3837" s="6" t="e">
        <f t="shared" si="363"/>
        <v>#VALUE!</v>
      </c>
      <c r="H3837" s="6" t="str">
        <f>IFERROR(IF(Table1[[#This Row],[Multi-lens? 1]]="No", 1, IF(Table1[[#This Row],[Multi-lens? 1]]="Dual", 2, IF(Table1[[#This Row],[Multi-lens? 1]]="Quad", 4, ""))),"")</f>
        <v/>
      </c>
      <c r="I3837" s="9" t="str">
        <f>IFERROR(Table1[[#This Row],[Name]],"")</f>
        <v/>
      </c>
      <c r="K3837" s="3" t="str">
        <f t="shared" si="358"/>
        <v/>
      </c>
      <c r="M3837" s="4" t="e">
        <f>IF(Table1[[#This Row],[Import to Gateway Calculator?]]="Yes",IFERROR(Table1[[#This Row],[Streaming Resolution '[MP']]],""),0)</f>
        <v>#VALUE!</v>
      </c>
      <c r="N3837" s="4" t="e">
        <f>IF(Table1[[#This Row],[Import to Gateway Calculator?]]="Yes",IFERROR(Table1[[#This Row],[Recording Resolution '[MP']]],""),0)</f>
        <v>#VALUE!</v>
      </c>
      <c r="O3837" s="4" t="e">
        <f>IF(Table1[[#This Row],[Import to Gateway Calculator?]]="Yes",IFERROR(Table1[[#This Row],[Frame Rate '[FPS'] 1]],""),0)</f>
        <v>#VALUE!</v>
      </c>
      <c r="P3837" s="4" t="e">
        <f>IF(Table1[[#This Row],[Import to Gateway Calculator?]]="Yes",IFERROR(Table1[[#This Row],[Days of Storage 1]],""),0)</f>
        <v>#VALUE!</v>
      </c>
    </row>
    <row r="3838" spans="1:16" x14ac:dyDescent="0.25">
      <c r="A3838" s="5" t="e">
        <f t="shared" si="359"/>
        <v>#VALUE!</v>
      </c>
      <c r="B3838" s="6" t="str">
        <f>IFERROR(IF(Table1[[#This Row],[Multi-lens? 1]]="No", 1, IF(Table1[[#This Row],[Multi-lens? 1]]="Dual", 2, IF(Table1[[#This Row],[Multi-lens? 1]]="Quad", 4, ""))),"")</f>
        <v/>
      </c>
      <c r="C3838" s="6" t="e">
        <f t="shared" si="360"/>
        <v>#VALUE!</v>
      </c>
      <c r="D3838" s="6" t="e">
        <f t="shared" si="361"/>
        <v>#VALUE!</v>
      </c>
      <c r="E3838" s="6" t="e">
        <f t="shared" si="362"/>
        <v>#VALUE!</v>
      </c>
      <c r="F3838" s="6" t="e">
        <f t="shared" si="363"/>
        <v>#VALUE!</v>
      </c>
      <c r="H3838" s="6" t="str">
        <f>IFERROR(IF(Table1[[#This Row],[Multi-lens? 1]]="No", 1, IF(Table1[[#This Row],[Multi-lens? 1]]="Dual", 2, IF(Table1[[#This Row],[Multi-lens? 1]]="Quad", 4, ""))),"")</f>
        <v/>
      </c>
      <c r="I3838" s="9" t="str">
        <f>IFERROR(Table1[[#This Row],[Name]],"")</f>
        <v/>
      </c>
      <c r="K3838" s="3" t="str">
        <f t="shared" si="358"/>
        <v/>
      </c>
      <c r="M3838" s="4" t="e">
        <f>IF(Table1[[#This Row],[Import to Gateway Calculator?]]="Yes",IFERROR(Table1[[#This Row],[Streaming Resolution '[MP']]],""),0)</f>
        <v>#VALUE!</v>
      </c>
      <c r="N3838" s="4" t="e">
        <f>IF(Table1[[#This Row],[Import to Gateway Calculator?]]="Yes",IFERROR(Table1[[#This Row],[Recording Resolution '[MP']]],""),0)</f>
        <v>#VALUE!</v>
      </c>
      <c r="O3838" s="4" t="e">
        <f>IF(Table1[[#This Row],[Import to Gateway Calculator?]]="Yes",IFERROR(Table1[[#This Row],[Frame Rate '[FPS'] 1]],""),0)</f>
        <v>#VALUE!</v>
      </c>
      <c r="P3838" s="4" t="e">
        <f>IF(Table1[[#This Row],[Import to Gateway Calculator?]]="Yes",IFERROR(Table1[[#This Row],[Days of Storage 1]],""),0)</f>
        <v>#VALUE!</v>
      </c>
    </row>
    <row r="3839" spans="1:16" x14ac:dyDescent="0.25">
      <c r="A3839" s="5" t="e">
        <f t="shared" si="359"/>
        <v>#VALUE!</v>
      </c>
      <c r="B3839" s="6" t="str">
        <f>IFERROR(IF(Table1[[#This Row],[Multi-lens? 1]]="No", 1, IF(Table1[[#This Row],[Multi-lens? 1]]="Dual", 2, IF(Table1[[#This Row],[Multi-lens? 1]]="Quad", 4, ""))),"")</f>
        <v/>
      </c>
      <c r="C3839" s="6" t="e">
        <f t="shared" si="360"/>
        <v>#VALUE!</v>
      </c>
      <c r="D3839" s="6" t="e">
        <f t="shared" si="361"/>
        <v>#VALUE!</v>
      </c>
      <c r="E3839" s="6" t="e">
        <f t="shared" si="362"/>
        <v>#VALUE!</v>
      </c>
      <c r="F3839" s="6" t="e">
        <f t="shared" si="363"/>
        <v>#VALUE!</v>
      </c>
      <c r="H3839" s="6" t="str">
        <f>IFERROR(IF(Table1[[#This Row],[Multi-lens? 1]]="No", 1, IF(Table1[[#This Row],[Multi-lens? 1]]="Dual", 2, IF(Table1[[#This Row],[Multi-lens? 1]]="Quad", 4, ""))),"")</f>
        <v/>
      </c>
      <c r="I3839" s="9" t="str">
        <f>IFERROR(Table1[[#This Row],[Name]],"")</f>
        <v/>
      </c>
      <c r="K3839" s="3" t="str">
        <f t="shared" si="358"/>
        <v/>
      </c>
      <c r="M3839" s="4" t="e">
        <f>IF(Table1[[#This Row],[Import to Gateway Calculator?]]="Yes",IFERROR(Table1[[#This Row],[Streaming Resolution '[MP']]],""),0)</f>
        <v>#VALUE!</v>
      </c>
      <c r="N3839" s="4" t="e">
        <f>IF(Table1[[#This Row],[Import to Gateway Calculator?]]="Yes",IFERROR(Table1[[#This Row],[Recording Resolution '[MP']]],""),0)</f>
        <v>#VALUE!</v>
      </c>
      <c r="O3839" s="4" t="e">
        <f>IF(Table1[[#This Row],[Import to Gateway Calculator?]]="Yes",IFERROR(Table1[[#This Row],[Frame Rate '[FPS'] 1]],""),0)</f>
        <v>#VALUE!</v>
      </c>
      <c r="P3839" s="4" t="e">
        <f>IF(Table1[[#This Row],[Import to Gateway Calculator?]]="Yes",IFERROR(Table1[[#This Row],[Days of Storage 1]],""),0)</f>
        <v>#VALUE!</v>
      </c>
    </row>
    <row r="3840" spans="1:16" x14ac:dyDescent="0.25">
      <c r="A3840" s="5" t="e">
        <f t="shared" si="359"/>
        <v>#VALUE!</v>
      </c>
      <c r="B3840" s="6" t="str">
        <f>IFERROR(IF(Table1[[#This Row],[Multi-lens? 1]]="No", 1, IF(Table1[[#This Row],[Multi-lens? 1]]="Dual", 2, IF(Table1[[#This Row],[Multi-lens? 1]]="Quad", 4, ""))),"")</f>
        <v/>
      </c>
      <c r="C3840" s="6" t="e">
        <f t="shared" si="360"/>
        <v>#VALUE!</v>
      </c>
      <c r="D3840" s="6" t="e">
        <f t="shared" si="361"/>
        <v>#VALUE!</v>
      </c>
      <c r="E3840" s="6" t="e">
        <f t="shared" si="362"/>
        <v>#VALUE!</v>
      </c>
      <c r="F3840" s="6" t="e">
        <f t="shared" si="363"/>
        <v>#VALUE!</v>
      </c>
      <c r="H3840" s="6" t="str">
        <f>IFERROR(IF(Table1[[#This Row],[Multi-lens? 1]]="No", 1, IF(Table1[[#This Row],[Multi-lens? 1]]="Dual", 2, IF(Table1[[#This Row],[Multi-lens? 1]]="Quad", 4, ""))),"")</f>
        <v/>
      </c>
      <c r="I3840" s="9" t="str">
        <f>IFERROR(Table1[[#This Row],[Name]],"")</f>
        <v/>
      </c>
      <c r="K3840" s="3" t="str">
        <f t="shared" si="358"/>
        <v/>
      </c>
      <c r="M3840" s="4" t="e">
        <f>IF(Table1[[#This Row],[Import to Gateway Calculator?]]="Yes",IFERROR(Table1[[#This Row],[Streaming Resolution '[MP']]],""),0)</f>
        <v>#VALUE!</v>
      </c>
      <c r="N3840" s="4" t="e">
        <f>IF(Table1[[#This Row],[Import to Gateway Calculator?]]="Yes",IFERROR(Table1[[#This Row],[Recording Resolution '[MP']]],""),0)</f>
        <v>#VALUE!</v>
      </c>
      <c r="O3840" s="4" t="e">
        <f>IF(Table1[[#This Row],[Import to Gateway Calculator?]]="Yes",IFERROR(Table1[[#This Row],[Frame Rate '[FPS'] 1]],""),0)</f>
        <v>#VALUE!</v>
      </c>
      <c r="P3840" s="4" t="e">
        <f>IF(Table1[[#This Row],[Import to Gateway Calculator?]]="Yes",IFERROR(Table1[[#This Row],[Days of Storage 1]],""),0)</f>
        <v>#VALUE!</v>
      </c>
    </row>
    <row r="3841" spans="1:16" x14ac:dyDescent="0.25">
      <c r="A3841" s="5" t="e">
        <f t="shared" si="359"/>
        <v>#VALUE!</v>
      </c>
      <c r="B3841" s="6" t="str">
        <f>IFERROR(IF(Table1[[#This Row],[Multi-lens? 1]]="No", 1, IF(Table1[[#This Row],[Multi-lens? 1]]="Dual", 2, IF(Table1[[#This Row],[Multi-lens? 1]]="Quad", 4, ""))),"")</f>
        <v/>
      </c>
      <c r="C3841" s="6" t="e">
        <f t="shared" si="360"/>
        <v>#VALUE!</v>
      </c>
      <c r="D3841" s="6" t="e">
        <f t="shared" si="361"/>
        <v>#VALUE!</v>
      </c>
      <c r="E3841" s="6" t="e">
        <f t="shared" si="362"/>
        <v>#VALUE!</v>
      </c>
      <c r="F3841" s="6" t="e">
        <f t="shared" si="363"/>
        <v>#VALUE!</v>
      </c>
      <c r="H3841" s="6" t="str">
        <f>IFERROR(IF(Table1[[#This Row],[Multi-lens? 1]]="No", 1, IF(Table1[[#This Row],[Multi-lens? 1]]="Dual", 2, IF(Table1[[#This Row],[Multi-lens? 1]]="Quad", 4, ""))),"")</f>
        <v/>
      </c>
      <c r="I3841" s="9" t="str">
        <f>IFERROR(Table1[[#This Row],[Name]],"")</f>
        <v/>
      </c>
      <c r="K3841" s="3" t="str">
        <f t="shared" si="358"/>
        <v/>
      </c>
      <c r="M3841" s="4" t="e">
        <f>IF(Table1[[#This Row],[Import to Gateway Calculator?]]="Yes",IFERROR(Table1[[#This Row],[Streaming Resolution '[MP']]],""),0)</f>
        <v>#VALUE!</v>
      </c>
      <c r="N3841" s="4" t="e">
        <f>IF(Table1[[#This Row],[Import to Gateway Calculator?]]="Yes",IFERROR(Table1[[#This Row],[Recording Resolution '[MP']]],""),0)</f>
        <v>#VALUE!</v>
      </c>
      <c r="O3841" s="4" t="e">
        <f>IF(Table1[[#This Row],[Import to Gateway Calculator?]]="Yes",IFERROR(Table1[[#This Row],[Frame Rate '[FPS'] 1]],""),0)</f>
        <v>#VALUE!</v>
      </c>
      <c r="P3841" s="4" t="e">
        <f>IF(Table1[[#This Row],[Import to Gateway Calculator?]]="Yes",IFERROR(Table1[[#This Row],[Days of Storage 1]],""),0)</f>
        <v>#VALUE!</v>
      </c>
    </row>
    <row r="3842" spans="1:16" x14ac:dyDescent="0.25">
      <c r="A3842" s="5" t="e">
        <f t="shared" si="359"/>
        <v>#VALUE!</v>
      </c>
      <c r="B3842" s="6" t="str">
        <f>IFERROR(IF(Table1[[#This Row],[Multi-lens? 1]]="No", 1, IF(Table1[[#This Row],[Multi-lens? 1]]="Dual", 2, IF(Table1[[#This Row],[Multi-lens? 1]]="Quad", 4, ""))),"")</f>
        <v/>
      </c>
      <c r="C3842" s="6" t="e">
        <f t="shared" si="360"/>
        <v>#VALUE!</v>
      </c>
      <c r="D3842" s="6" t="e">
        <f t="shared" si="361"/>
        <v>#VALUE!</v>
      </c>
      <c r="E3842" s="6" t="e">
        <f t="shared" si="362"/>
        <v>#VALUE!</v>
      </c>
      <c r="F3842" s="6" t="e">
        <f t="shared" si="363"/>
        <v>#VALUE!</v>
      </c>
      <c r="H3842" s="6" t="str">
        <f>IFERROR(IF(Table1[[#This Row],[Multi-lens? 1]]="No", 1, IF(Table1[[#This Row],[Multi-lens? 1]]="Dual", 2, IF(Table1[[#This Row],[Multi-lens? 1]]="Quad", 4, ""))),"")</f>
        <v/>
      </c>
      <c r="I3842" s="9" t="str">
        <f>IFERROR(Table1[[#This Row],[Name]],"")</f>
        <v/>
      </c>
      <c r="K3842" s="3" t="str">
        <f t="shared" si="358"/>
        <v/>
      </c>
      <c r="M3842" s="4" t="e">
        <f>IF(Table1[[#This Row],[Import to Gateway Calculator?]]="Yes",IFERROR(Table1[[#This Row],[Streaming Resolution '[MP']]],""),0)</f>
        <v>#VALUE!</v>
      </c>
      <c r="N3842" s="4" t="e">
        <f>IF(Table1[[#This Row],[Import to Gateway Calculator?]]="Yes",IFERROR(Table1[[#This Row],[Recording Resolution '[MP']]],""),0)</f>
        <v>#VALUE!</v>
      </c>
      <c r="O3842" s="4" t="e">
        <f>IF(Table1[[#This Row],[Import to Gateway Calculator?]]="Yes",IFERROR(Table1[[#This Row],[Frame Rate '[FPS'] 1]],""),0)</f>
        <v>#VALUE!</v>
      </c>
      <c r="P3842" s="4" t="e">
        <f>IF(Table1[[#This Row],[Import to Gateway Calculator?]]="Yes",IFERROR(Table1[[#This Row],[Days of Storage 1]],""),0)</f>
        <v>#VALUE!</v>
      </c>
    </row>
    <row r="3843" spans="1:16" x14ac:dyDescent="0.25">
      <c r="A3843" s="5" t="e">
        <f t="shared" si="359"/>
        <v>#VALUE!</v>
      </c>
      <c r="B3843" s="6" t="str">
        <f>IFERROR(IF(Table1[[#This Row],[Multi-lens? 1]]="No", 1, IF(Table1[[#This Row],[Multi-lens? 1]]="Dual", 2, IF(Table1[[#This Row],[Multi-lens? 1]]="Quad", 4, ""))),"")</f>
        <v/>
      </c>
      <c r="C3843" s="6" t="e">
        <f t="shared" si="360"/>
        <v>#VALUE!</v>
      </c>
      <c r="D3843" s="6" t="e">
        <f t="shared" si="361"/>
        <v>#VALUE!</v>
      </c>
      <c r="E3843" s="6" t="e">
        <f t="shared" si="362"/>
        <v>#VALUE!</v>
      </c>
      <c r="F3843" s="6" t="e">
        <f t="shared" si="363"/>
        <v>#VALUE!</v>
      </c>
      <c r="H3843" s="6" t="str">
        <f>IFERROR(IF(Table1[[#This Row],[Multi-lens? 1]]="No", 1, IF(Table1[[#This Row],[Multi-lens? 1]]="Dual", 2, IF(Table1[[#This Row],[Multi-lens? 1]]="Quad", 4, ""))),"")</f>
        <v/>
      </c>
      <c r="I3843" s="9" t="str">
        <f>IFERROR(Table1[[#This Row],[Name]],"")</f>
        <v/>
      </c>
      <c r="K3843" s="3" t="str">
        <f t="shared" ref="K3843:K3906" si="364">IFERROR(IF(I3843=0,"",I3843),"")</f>
        <v/>
      </c>
      <c r="M3843" s="4" t="e">
        <f>IF(Table1[[#This Row],[Import to Gateway Calculator?]]="Yes",IFERROR(Table1[[#This Row],[Streaming Resolution '[MP']]],""),0)</f>
        <v>#VALUE!</v>
      </c>
      <c r="N3843" s="4" t="e">
        <f>IF(Table1[[#This Row],[Import to Gateway Calculator?]]="Yes",IFERROR(Table1[[#This Row],[Recording Resolution '[MP']]],""),0)</f>
        <v>#VALUE!</v>
      </c>
      <c r="O3843" s="4" t="e">
        <f>IF(Table1[[#This Row],[Import to Gateway Calculator?]]="Yes",IFERROR(Table1[[#This Row],[Frame Rate '[FPS'] 1]],""),0)</f>
        <v>#VALUE!</v>
      </c>
      <c r="P3843" s="4" t="e">
        <f>IF(Table1[[#This Row],[Import to Gateway Calculator?]]="Yes",IFERROR(Table1[[#This Row],[Days of Storage 1]],""),0)</f>
        <v>#VALUE!</v>
      </c>
    </row>
    <row r="3844" spans="1:16" x14ac:dyDescent="0.25">
      <c r="A3844" s="5" t="e">
        <f t="shared" si="359"/>
        <v>#VALUE!</v>
      </c>
      <c r="B3844" s="6" t="str">
        <f>IFERROR(IF(Table1[[#This Row],[Multi-lens? 1]]="No", 1, IF(Table1[[#This Row],[Multi-lens? 1]]="Dual", 2, IF(Table1[[#This Row],[Multi-lens? 1]]="Quad", 4, ""))),"")</f>
        <v/>
      </c>
      <c r="C3844" s="6" t="e">
        <f t="shared" si="360"/>
        <v>#VALUE!</v>
      </c>
      <c r="D3844" s="6" t="e">
        <f t="shared" si="361"/>
        <v>#VALUE!</v>
      </c>
      <c r="E3844" s="6" t="e">
        <f t="shared" si="362"/>
        <v>#VALUE!</v>
      </c>
      <c r="F3844" s="6" t="e">
        <f t="shared" si="363"/>
        <v>#VALUE!</v>
      </c>
      <c r="H3844" s="6" t="str">
        <f>IFERROR(IF(Table1[[#This Row],[Multi-lens? 1]]="No", 1, IF(Table1[[#This Row],[Multi-lens? 1]]="Dual", 2, IF(Table1[[#This Row],[Multi-lens? 1]]="Quad", 4, ""))),"")</f>
        <v/>
      </c>
      <c r="I3844" s="9" t="str">
        <f>IFERROR(Table1[[#This Row],[Name]],"")</f>
        <v/>
      </c>
      <c r="K3844" s="3" t="str">
        <f t="shared" si="364"/>
        <v/>
      </c>
      <c r="M3844" s="4" t="e">
        <f>IF(Table1[[#This Row],[Import to Gateway Calculator?]]="Yes",IFERROR(Table1[[#This Row],[Streaming Resolution '[MP']]],""),0)</f>
        <v>#VALUE!</v>
      </c>
      <c r="N3844" s="4" t="e">
        <f>IF(Table1[[#This Row],[Import to Gateway Calculator?]]="Yes",IFERROR(Table1[[#This Row],[Recording Resolution '[MP']]],""),0)</f>
        <v>#VALUE!</v>
      </c>
      <c r="O3844" s="4" t="e">
        <f>IF(Table1[[#This Row],[Import to Gateway Calculator?]]="Yes",IFERROR(Table1[[#This Row],[Frame Rate '[FPS'] 1]],""),0)</f>
        <v>#VALUE!</v>
      </c>
      <c r="P3844" s="4" t="e">
        <f>IF(Table1[[#This Row],[Import to Gateway Calculator?]]="Yes",IFERROR(Table1[[#This Row],[Days of Storage 1]],""),0)</f>
        <v>#VALUE!</v>
      </c>
    </row>
    <row r="3845" spans="1:16" x14ac:dyDescent="0.25">
      <c r="A3845" s="5" t="e">
        <f t="shared" si="359"/>
        <v>#VALUE!</v>
      </c>
      <c r="B3845" s="6" t="str">
        <f>IFERROR(IF(Table1[[#This Row],[Multi-lens? 1]]="No", 1, IF(Table1[[#This Row],[Multi-lens? 1]]="Dual", 2, IF(Table1[[#This Row],[Multi-lens? 1]]="Quad", 4, ""))),"")</f>
        <v/>
      </c>
      <c r="C3845" s="6" t="e">
        <f t="shared" si="360"/>
        <v>#VALUE!</v>
      </c>
      <c r="D3845" s="6" t="e">
        <f t="shared" si="361"/>
        <v>#VALUE!</v>
      </c>
      <c r="E3845" s="6" t="e">
        <f t="shared" si="362"/>
        <v>#VALUE!</v>
      </c>
      <c r="F3845" s="6" t="e">
        <f t="shared" si="363"/>
        <v>#VALUE!</v>
      </c>
      <c r="H3845" s="6" t="str">
        <f>IFERROR(IF(Table1[[#This Row],[Multi-lens? 1]]="No", 1, IF(Table1[[#This Row],[Multi-lens? 1]]="Dual", 2, IF(Table1[[#This Row],[Multi-lens? 1]]="Quad", 4, ""))),"")</f>
        <v/>
      </c>
      <c r="I3845" s="9" t="str">
        <f>IFERROR(Table1[[#This Row],[Name]],"")</f>
        <v/>
      </c>
      <c r="K3845" s="3" t="str">
        <f t="shared" si="364"/>
        <v/>
      </c>
      <c r="M3845" s="4" t="e">
        <f>IF(Table1[[#This Row],[Import to Gateway Calculator?]]="Yes",IFERROR(Table1[[#This Row],[Streaming Resolution '[MP']]],""),0)</f>
        <v>#VALUE!</v>
      </c>
      <c r="N3845" s="4" t="e">
        <f>IF(Table1[[#This Row],[Import to Gateway Calculator?]]="Yes",IFERROR(Table1[[#This Row],[Recording Resolution '[MP']]],""),0)</f>
        <v>#VALUE!</v>
      </c>
      <c r="O3845" s="4" t="e">
        <f>IF(Table1[[#This Row],[Import to Gateway Calculator?]]="Yes",IFERROR(Table1[[#This Row],[Frame Rate '[FPS'] 1]],""),0)</f>
        <v>#VALUE!</v>
      </c>
      <c r="P3845" s="4" t="e">
        <f>IF(Table1[[#This Row],[Import to Gateway Calculator?]]="Yes",IFERROR(Table1[[#This Row],[Days of Storage 1]],""),0)</f>
        <v>#VALUE!</v>
      </c>
    </row>
    <row r="3846" spans="1:16" x14ac:dyDescent="0.25">
      <c r="A3846" s="5" t="e">
        <f t="shared" si="359"/>
        <v>#VALUE!</v>
      </c>
      <c r="B3846" s="6" t="str">
        <f>IFERROR(IF(Table1[[#This Row],[Multi-lens? 1]]="No", 1, IF(Table1[[#This Row],[Multi-lens? 1]]="Dual", 2, IF(Table1[[#This Row],[Multi-lens? 1]]="Quad", 4, ""))),"")</f>
        <v/>
      </c>
      <c r="C3846" s="6" t="e">
        <f t="shared" si="360"/>
        <v>#VALUE!</v>
      </c>
      <c r="D3846" s="6" t="e">
        <f t="shared" si="361"/>
        <v>#VALUE!</v>
      </c>
      <c r="E3846" s="6" t="e">
        <f t="shared" si="362"/>
        <v>#VALUE!</v>
      </c>
      <c r="F3846" s="6" t="e">
        <f t="shared" si="363"/>
        <v>#VALUE!</v>
      </c>
      <c r="H3846" s="6" t="str">
        <f>IFERROR(IF(Table1[[#This Row],[Multi-lens? 1]]="No", 1, IF(Table1[[#This Row],[Multi-lens? 1]]="Dual", 2, IF(Table1[[#This Row],[Multi-lens? 1]]="Quad", 4, ""))),"")</f>
        <v/>
      </c>
      <c r="I3846" s="9" t="str">
        <f>IFERROR(Table1[[#This Row],[Name]],"")</f>
        <v/>
      </c>
      <c r="K3846" s="3" t="str">
        <f t="shared" si="364"/>
        <v/>
      </c>
      <c r="M3846" s="4" t="e">
        <f>IF(Table1[[#This Row],[Import to Gateway Calculator?]]="Yes",IFERROR(Table1[[#This Row],[Streaming Resolution '[MP']]],""),0)</f>
        <v>#VALUE!</v>
      </c>
      <c r="N3846" s="4" t="e">
        <f>IF(Table1[[#This Row],[Import to Gateway Calculator?]]="Yes",IFERROR(Table1[[#This Row],[Recording Resolution '[MP']]],""),0)</f>
        <v>#VALUE!</v>
      </c>
      <c r="O3846" s="4" t="e">
        <f>IF(Table1[[#This Row],[Import to Gateway Calculator?]]="Yes",IFERROR(Table1[[#This Row],[Frame Rate '[FPS'] 1]],""),0)</f>
        <v>#VALUE!</v>
      </c>
      <c r="P3846" s="4" t="e">
        <f>IF(Table1[[#This Row],[Import to Gateway Calculator?]]="Yes",IFERROR(Table1[[#This Row],[Days of Storage 1]],""),0)</f>
        <v>#VALUE!</v>
      </c>
    </row>
    <row r="3847" spans="1:16" x14ac:dyDescent="0.25">
      <c r="A3847" s="5" t="e">
        <f t="shared" ref="A3847:A3910" si="365">IF(D3847=0,"",K3847)</f>
        <v>#VALUE!</v>
      </c>
      <c r="B3847" s="6" t="str">
        <f>IFERROR(IF(Table1[[#This Row],[Multi-lens? 1]]="No", 1, IF(Table1[[#This Row],[Multi-lens? 1]]="Dual", 2, IF(Table1[[#This Row],[Multi-lens? 1]]="Quad", 4, ""))),"")</f>
        <v/>
      </c>
      <c r="C3847" s="6" t="e">
        <f t="shared" ref="C3847:C3910" si="366">M3847</f>
        <v>#VALUE!</v>
      </c>
      <c r="D3847" s="6" t="e">
        <f t="shared" ref="D3847:D3910" si="367">N3847</f>
        <v>#VALUE!</v>
      </c>
      <c r="E3847" s="6" t="e">
        <f t="shared" ref="E3847:E3910" si="368">O3847</f>
        <v>#VALUE!</v>
      </c>
      <c r="F3847" s="6" t="e">
        <f t="shared" ref="F3847:F3910" si="369">P3847</f>
        <v>#VALUE!</v>
      </c>
      <c r="H3847" s="6" t="str">
        <f>IFERROR(IF(Table1[[#This Row],[Multi-lens? 1]]="No", 1, IF(Table1[[#This Row],[Multi-lens? 1]]="Dual", 2, IF(Table1[[#This Row],[Multi-lens? 1]]="Quad", 4, ""))),"")</f>
        <v/>
      </c>
      <c r="I3847" s="9" t="str">
        <f>IFERROR(Table1[[#This Row],[Name]],"")</f>
        <v/>
      </c>
      <c r="K3847" s="3" t="str">
        <f t="shared" si="364"/>
        <v/>
      </c>
      <c r="M3847" s="4" t="e">
        <f>IF(Table1[[#This Row],[Import to Gateway Calculator?]]="Yes",IFERROR(Table1[[#This Row],[Streaming Resolution '[MP']]],""),0)</f>
        <v>#VALUE!</v>
      </c>
      <c r="N3847" s="4" t="e">
        <f>IF(Table1[[#This Row],[Import to Gateway Calculator?]]="Yes",IFERROR(Table1[[#This Row],[Recording Resolution '[MP']]],""),0)</f>
        <v>#VALUE!</v>
      </c>
      <c r="O3847" s="4" t="e">
        <f>IF(Table1[[#This Row],[Import to Gateway Calculator?]]="Yes",IFERROR(Table1[[#This Row],[Frame Rate '[FPS'] 1]],""),0)</f>
        <v>#VALUE!</v>
      </c>
      <c r="P3847" s="4" t="e">
        <f>IF(Table1[[#This Row],[Import to Gateway Calculator?]]="Yes",IFERROR(Table1[[#This Row],[Days of Storage 1]],""),0)</f>
        <v>#VALUE!</v>
      </c>
    </row>
    <row r="3848" spans="1:16" x14ac:dyDescent="0.25">
      <c r="A3848" s="5" t="e">
        <f t="shared" si="365"/>
        <v>#VALUE!</v>
      </c>
      <c r="B3848" s="6" t="str">
        <f>IFERROR(IF(Table1[[#This Row],[Multi-lens? 1]]="No", 1, IF(Table1[[#This Row],[Multi-lens? 1]]="Dual", 2, IF(Table1[[#This Row],[Multi-lens? 1]]="Quad", 4, ""))),"")</f>
        <v/>
      </c>
      <c r="C3848" s="6" t="e">
        <f t="shared" si="366"/>
        <v>#VALUE!</v>
      </c>
      <c r="D3848" s="6" t="e">
        <f t="shared" si="367"/>
        <v>#VALUE!</v>
      </c>
      <c r="E3848" s="6" t="e">
        <f t="shared" si="368"/>
        <v>#VALUE!</v>
      </c>
      <c r="F3848" s="6" t="e">
        <f t="shared" si="369"/>
        <v>#VALUE!</v>
      </c>
      <c r="H3848" s="6" t="str">
        <f>IFERROR(IF(Table1[[#This Row],[Multi-lens? 1]]="No", 1, IF(Table1[[#This Row],[Multi-lens? 1]]="Dual", 2, IF(Table1[[#This Row],[Multi-lens? 1]]="Quad", 4, ""))),"")</f>
        <v/>
      </c>
      <c r="I3848" s="9" t="str">
        <f>IFERROR(Table1[[#This Row],[Name]],"")</f>
        <v/>
      </c>
      <c r="K3848" s="3" t="str">
        <f t="shared" si="364"/>
        <v/>
      </c>
      <c r="M3848" s="4" t="e">
        <f>IF(Table1[[#This Row],[Import to Gateway Calculator?]]="Yes",IFERROR(Table1[[#This Row],[Streaming Resolution '[MP']]],""),0)</f>
        <v>#VALUE!</v>
      </c>
      <c r="N3848" s="4" t="e">
        <f>IF(Table1[[#This Row],[Import to Gateway Calculator?]]="Yes",IFERROR(Table1[[#This Row],[Recording Resolution '[MP']]],""),0)</f>
        <v>#VALUE!</v>
      </c>
      <c r="O3848" s="4" t="e">
        <f>IF(Table1[[#This Row],[Import to Gateway Calculator?]]="Yes",IFERROR(Table1[[#This Row],[Frame Rate '[FPS'] 1]],""),0)</f>
        <v>#VALUE!</v>
      </c>
      <c r="P3848" s="4" t="e">
        <f>IF(Table1[[#This Row],[Import to Gateway Calculator?]]="Yes",IFERROR(Table1[[#This Row],[Days of Storage 1]],""),0)</f>
        <v>#VALUE!</v>
      </c>
    </row>
    <row r="3849" spans="1:16" x14ac:dyDescent="0.25">
      <c r="A3849" s="5" t="e">
        <f t="shared" si="365"/>
        <v>#VALUE!</v>
      </c>
      <c r="B3849" s="6" t="str">
        <f>IFERROR(IF(Table1[[#This Row],[Multi-lens? 1]]="No", 1, IF(Table1[[#This Row],[Multi-lens? 1]]="Dual", 2, IF(Table1[[#This Row],[Multi-lens? 1]]="Quad", 4, ""))),"")</f>
        <v/>
      </c>
      <c r="C3849" s="6" t="e">
        <f t="shared" si="366"/>
        <v>#VALUE!</v>
      </c>
      <c r="D3849" s="6" t="e">
        <f t="shared" si="367"/>
        <v>#VALUE!</v>
      </c>
      <c r="E3849" s="6" t="e">
        <f t="shared" si="368"/>
        <v>#VALUE!</v>
      </c>
      <c r="F3849" s="6" t="e">
        <f t="shared" si="369"/>
        <v>#VALUE!</v>
      </c>
      <c r="H3849" s="6" t="str">
        <f>IFERROR(IF(Table1[[#This Row],[Multi-lens? 1]]="No", 1, IF(Table1[[#This Row],[Multi-lens? 1]]="Dual", 2, IF(Table1[[#This Row],[Multi-lens? 1]]="Quad", 4, ""))),"")</f>
        <v/>
      </c>
      <c r="I3849" s="9" t="str">
        <f>IFERROR(Table1[[#This Row],[Name]],"")</f>
        <v/>
      </c>
      <c r="K3849" s="3" t="str">
        <f t="shared" si="364"/>
        <v/>
      </c>
      <c r="M3849" s="4" t="e">
        <f>IF(Table1[[#This Row],[Import to Gateway Calculator?]]="Yes",IFERROR(Table1[[#This Row],[Streaming Resolution '[MP']]],""),0)</f>
        <v>#VALUE!</v>
      </c>
      <c r="N3849" s="4" t="e">
        <f>IF(Table1[[#This Row],[Import to Gateway Calculator?]]="Yes",IFERROR(Table1[[#This Row],[Recording Resolution '[MP']]],""),0)</f>
        <v>#VALUE!</v>
      </c>
      <c r="O3849" s="4" t="e">
        <f>IF(Table1[[#This Row],[Import to Gateway Calculator?]]="Yes",IFERROR(Table1[[#This Row],[Frame Rate '[FPS'] 1]],""),0)</f>
        <v>#VALUE!</v>
      </c>
      <c r="P3849" s="4" t="e">
        <f>IF(Table1[[#This Row],[Import to Gateway Calculator?]]="Yes",IFERROR(Table1[[#This Row],[Days of Storage 1]],""),0)</f>
        <v>#VALUE!</v>
      </c>
    </row>
    <row r="3850" spans="1:16" x14ac:dyDescent="0.25">
      <c r="A3850" s="5" t="e">
        <f t="shared" si="365"/>
        <v>#VALUE!</v>
      </c>
      <c r="B3850" s="6" t="str">
        <f>IFERROR(IF(Table1[[#This Row],[Multi-lens? 1]]="No", 1, IF(Table1[[#This Row],[Multi-lens? 1]]="Dual", 2, IF(Table1[[#This Row],[Multi-lens? 1]]="Quad", 4, ""))),"")</f>
        <v/>
      </c>
      <c r="C3850" s="6" t="e">
        <f t="shared" si="366"/>
        <v>#VALUE!</v>
      </c>
      <c r="D3850" s="6" t="e">
        <f t="shared" si="367"/>
        <v>#VALUE!</v>
      </c>
      <c r="E3850" s="6" t="e">
        <f t="shared" si="368"/>
        <v>#VALUE!</v>
      </c>
      <c r="F3850" s="6" t="e">
        <f t="shared" si="369"/>
        <v>#VALUE!</v>
      </c>
      <c r="H3850" s="6" t="str">
        <f>IFERROR(IF(Table1[[#This Row],[Multi-lens? 1]]="No", 1, IF(Table1[[#This Row],[Multi-lens? 1]]="Dual", 2, IF(Table1[[#This Row],[Multi-lens? 1]]="Quad", 4, ""))),"")</f>
        <v/>
      </c>
      <c r="I3850" s="9" t="str">
        <f>IFERROR(Table1[[#This Row],[Name]],"")</f>
        <v/>
      </c>
      <c r="K3850" s="3" t="str">
        <f t="shared" si="364"/>
        <v/>
      </c>
      <c r="M3850" s="4" t="e">
        <f>IF(Table1[[#This Row],[Import to Gateway Calculator?]]="Yes",IFERROR(Table1[[#This Row],[Streaming Resolution '[MP']]],""),0)</f>
        <v>#VALUE!</v>
      </c>
      <c r="N3850" s="4" t="e">
        <f>IF(Table1[[#This Row],[Import to Gateway Calculator?]]="Yes",IFERROR(Table1[[#This Row],[Recording Resolution '[MP']]],""),0)</f>
        <v>#VALUE!</v>
      </c>
      <c r="O3850" s="4" t="e">
        <f>IF(Table1[[#This Row],[Import to Gateway Calculator?]]="Yes",IFERROR(Table1[[#This Row],[Frame Rate '[FPS'] 1]],""),0)</f>
        <v>#VALUE!</v>
      </c>
      <c r="P3850" s="4" t="e">
        <f>IF(Table1[[#This Row],[Import to Gateway Calculator?]]="Yes",IFERROR(Table1[[#This Row],[Days of Storage 1]],""),0)</f>
        <v>#VALUE!</v>
      </c>
    </row>
    <row r="3851" spans="1:16" x14ac:dyDescent="0.25">
      <c r="A3851" s="5" t="e">
        <f t="shared" si="365"/>
        <v>#VALUE!</v>
      </c>
      <c r="B3851" s="6" t="str">
        <f>IFERROR(IF(Table1[[#This Row],[Multi-lens? 1]]="No", 1, IF(Table1[[#This Row],[Multi-lens? 1]]="Dual", 2, IF(Table1[[#This Row],[Multi-lens? 1]]="Quad", 4, ""))),"")</f>
        <v/>
      </c>
      <c r="C3851" s="6" t="e">
        <f t="shared" si="366"/>
        <v>#VALUE!</v>
      </c>
      <c r="D3851" s="6" t="e">
        <f t="shared" si="367"/>
        <v>#VALUE!</v>
      </c>
      <c r="E3851" s="6" t="e">
        <f t="shared" si="368"/>
        <v>#VALUE!</v>
      </c>
      <c r="F3851" s="6" t="e">
        <f t="shared" si="369"/>
        <v>#VALUE!</v>
      </c>
      <c r="H3851" s="6" t="str">
        <f>IFERROR(IF(Table1[[#This Row],[Multi-lens? 1]]="No", 1, IF(Table1[[#This Row],[Multi-lens? 1]]="Dual", 2, IF(Table1[[#This Row],[Multi-lens? 1]]="Quad", 4, ""))),"")</f>
        <v/>
      </c>
      <c r="I3851" s="9" t="str">
        <f>IFERROR(Table1[[#This Row],[Name]],"")</f>
        <v/>
      </c>
      <c r="K3851" s="3" t="str">
        <f t="shared" si="364"/>
        <v/>
      </c>
      <c r="M3851" s="4" t="e">
        <f>IF(Table1[[#This Row],[Import to Gateway Calculator?]]="Yes",IFERROR(Table1[[#This Row],[Streaming Resolution '[MP']]],""),0)</f>
        <v>#VALUE!</v>
      </c>
      <c r="N3851" s="4" t="e">
        <f>IF(Table1[[#This Row],[Import to Gateway Calculator?]]="Yes",IFERROR(Table1[[#This Row],[Recording Resolution '[MP']]],""),0)</f>
        <v>#VALUE!</v>
      </c>
      <c r="O3851" s="4" t="e">
        <f>IF(Table1[[#This Row],[Import to Gateway Calculator?]]="Yes",IFERROR(Table1[[#This Row],[Frame Rate '[FPS'] 1]],""),0)</f>
        <v>#VALUE!</v>
      </c>
      <c r="P3851" s="4" t="e">
        <f>IF(Table1[[#This Row],[Import to Gateway Calculator?]]="Yes",IFERROR(Table1[[#This Row],[Days of Storage 1]],""),0)</f>
        <v>#VALUE!</v>
      </c>
    </row>
    <row r="3852" spans="1:16" x14ac:dyDescent="0.25">
      <c r="A3852" s="5" t="e">
        <f t="shared" si="365"/>
        <v>#VALUE!</v>
      </c>
      <c r="B3852" s="6" t="str">
        <f>IFERROR(IF(Table1[[#This Row],[Multi-lens? 1]]="No", 1, IF(Table1[[#This Row],[Multi-lens? 1]]="Dual", 2, IF(Table1[[#This Row],[Multi-lens? 1]]="Quad", 4, ""))),"")</f>
        <v/>
      </c>
      <c r="C3852" s="6" t="e">
        <f t="shared" si="366"/>
        <v>#VALUE!</v>
      </c>
      <c r="D3852" s="6" t="e">
        <f t="shared" si="367"/>
        <v>#VALUE!</v>
      </c>
      <c r="E3852" s="6" t="e">
        <f t="shared" si="368"/>
        <v>#VALUE!</v>
      </c>
      <c r="F3852" s="6" t="e">
        <f t="shared" si="369"/>
        <v>#VALUE!</v>
      </c>
      <c r="H3852" s="6" t="str">
        <f>IFERROR(IF(Table1[[#This Row],[Multi-lens? 1]]="No", 1, IF(Table1[[#This Row],[Multi-lens? 1]]="Dual", 2, IF(Table1[[#This Row],[Multi-lens? 1]]="Quad", 4, ""))),"")</f>
        <v/>
      </c>
      <c r="I3852" s="9" t="str">
        <f>IFERROR(Table1[[#This Row],[Name]],"")</f>
        <v/>
      </c>
      <c r="K3852" s="3" t="str">
        <f t="shared" si="364"/>
        <v/>
      </c>
      <c r="M3852" s="4" t="e">
        <f>IF(Table1[[#This Row],[Import to Gateway Calculator?]]="Yes",IFERROR(Table1[[#This Row],[Streaming Resolution '[MP']]],""),0)</f>
        <v>#VALUE!</v>
      </c>
      <c r="N3852" s="4" t="e">
        <f>IF(Table1[[#This Row],[Import to Gateway Calculator?]]="Yes",IFERROR(Table1[[#This Row],[Recording Resolution '[MP']]],""),0)</f>
        <v>#VALUE!</v>
      </c>
      <c r="O3852" s="4" t="e">
        <f>IF(Table1[[#This Row],[Import to Gateway Calculator?]]="Yes",IFERROR(Table1[[#This Row],[Frame Rate '[FPS'] 1]],""),0)</f>
        <v>#VALUE!</v>
      </c>
      <c r="P3852" s="4" t="e">
        <f>IF(Table1[[#This Row],[Import to Gateway Calculator?]]="Yes",IFERROR(Table1[[#This Row],[Days of Storage 1]],""),0)</f>
        <v>#VALUE!</v>
      </c>
    </row>
    <row r="3853" spans="1:16" x14ac:dyDescent="0.25">
      <c r="A3853" s="5" t="e">
        <f t="shared" si="365"/>
        <v>#VALUE!</v>
      </c>
      <c r="B3853" s="6" t="str">
        <f>IFERROR(IF(Table1[[#This Row],[Multi-lens? 1]]="No", 1, IF(Table1[[#This Row],[Multi-lens? 1]]="Dual", 2, IF(Table1[[#This Row],[Multi-lens? 1]]="Quad", 4, ""))),"")</f>
        <v/>
      </c>
      <c r="C3853" s="6" t="e">
        <f t="shared" si="366"/>
        <v>#VALUE!</v>
      </c>
      <c r="D3853" s="6" t="e">
        <f t="shared" si="367"/>
        <v>#VALUE!</v>
      </c>
      <c r="E3853" s="6" t="e">
        <f t="shared" si="368"/>
        <v>#VALUE!</v>
      </c>
      <c r="F3853" s="6" t="e">
        <f t="shared" si="369"/>
        <v>#VALUE!</v>
      </c>
      <c r="H3853" s="6" t="str">
        <f>IFERROR(IF(Table1[[#This Row],[Multi-lens? 1]]="No", 1, IF(Table1[[#This Row],[Multi-lens? 1]]="Dual", 2, IF(Table1[[#This Row],[Multi-lens? 1]]="Quad", 4, ""))),"")</f>
        <v/>
      </c>
      <c r="I3853" s="9" t="str">
        <f>IFERROR(Table1[[#This Row],[Name]],"")</f>
        <v/>
      </c>
      <c r="K3853" s="3" t="str">
        <f t="shared" si="364"/>
        <v/>
      </c>
      <c r="M3853" s="4" t="e">
        <f>IF(Table1[[#This Row],[Import to Gateway Calculator?]]="Yes",IFERROR(Table1[[#This Row],[Streaming Resolution '[MP']]],""),0)</f>
        <v>#VALUE!</v>
      </c>
      <c r="N3853" s="4" t="e">
        <f>IF(Table1[[#This Row],[Import to Gateway Calculator?]]="Yes",IFERROR(Table1[[#This Row],[Recording Resolution '[MP']]],""),0)</f>
        <v>#VALUE!</v>
      </c>
      <c r="O3853" s="4" t="e">
        <f>IF(Table1[[#This Row],[Import to Gateway Calculator?]]="Yes",IFERROR(Table1[[#This Row],[Frame Rate '[FPS'] 1]],""),0)</f>
        <v>#VALUE!</v>
      </c>
      <c r="P3853" s="4" t="e">
        <f>IF(Table1[[#This Row],[Import to Gateway Calculator?]]="Yes",IFERROR(Table1[[#This Row],[Days of Storage 1]],""),0)</f>
        <v>#VALUE!</v>
      </c>
    </row>
    <row r="3854" spans="1:16" x14ac:dyDescent="0.25">
      <c r="A3854" s="5" t="e">
        <f t="shared" si="365"/>
        <v>#VALUE!</v>
      </c>
      <c r="B3854" s="6" t="str">
        <f>IFERROR(IF(Table1[[#This Row],[Multi-lens? 1]]="No", 1, IF(Table1[[#This Row],[Multi-lens? 1]]="Dual", 2, IF(Table1[[#This Row],[Multi-lens? 1]]="Quad", 4, ""))),"")</f>
        <v/>
      </c>
      <c r="C3854" s="6" t="e">
        <f t="shared" si="366"/>
        <v>#VALUE!</v>
      </c>
      <c r="D3854" s="6" t="e">
        <f t="shared" si="367"/>
        <v>#VALUE!</v>
      </c>
      <c r="E3854" s="6" t="e">
        <f t="shared" si="368"/>
        <v>#VALUE!</v>
      </c>
      <c r="F3854" s="6" t="e">
        <f t="shared" si="369"/>
        <v>#VALUE!</v>
      </c>
      <c r="H3854" s="6" t="str">
        <f>IFERROR(IF(Table1[[#This Row],[Multi-lens? 1]]="No", 1, IF(Table1[[#This Row],[Multi-lens? 1]]="Dual", 2, IF(Table1[[#This Row],[Multi-lens? 1]]="Quad", 4, ""))),"")</f>
        <v/>
      </c>
      <c r="I3854" s="9" t="str">
        <f>IFERROR(Table1[[#This Row],[Name]],"")</f>
        <v/>
      </c>
      <c r="K3854" s="3" t="str">
        <f t="shared" si="364"/>
        <v/>
      </c>
      <c r="M3854" s="4" t="e">
        <f>IF(Table1[[#This Row],[Import to Gateway Calculator?]]="Yes",IFERROR(Table1[[#This Row],[Streaming Resolution '[MP']]],""),0)</f>
        <v>#VALUE!</v>
      </c>
      <c r="N3854" s="4" t="e">
        <f>IF(Table1[[#This Row],[Import to Gateway Calculator?]]="Yes",IFERROR(Table1[[#This Row],[Recording Resolution '[MP']]],""),0)</f>
        <v>#VALUE!</v>
      </c>
      <c r="O3854" s="4" t="e">
        <f>IF(Table1[[#This Row],[Import to Gateway Calculator?]]="Yes",IFERROR(Table1[[#This Row],[Frame Rate '[FPS'] 1]],""),0)</f>
        <v>#VALUE!</v>
      </c>
      <c r="P3854" s="4" t="e">
        <f>IF(Table1[[#This Row],[Import to Gateway Calculator?]]="Yes",IFERROR(Table1[[#This Row],[Days of Storage 1]],""),0)</f>
        <v>#VALUE!</v>
      </c>
    </row>
    <row r="3855" spans="1:16" x14ac:dyDescent="0.25">
      <c r="A3855" s="5" t="e">
        <f t="shared" si="365"/>
        <v>#VALUE!</v>
      </c>
      <c r="B3855" s="6" t="str">
        <f>IFERROR(IF(Table1[[#This Row],[Multi-lens? 1]]="No", 1, IF(Table1[[#This Row],[Multi-lens? 1]]="Dual", 2, IF(Table1[[#This Row],[Multi-lens? 1]]="Quad", 4, ""))),"")</f>
        <v/>
      </c>
      <c r="C3855" s="6" t="e">
        <f t="shared" si="366"/>
        <v>#VALUE!</v>
      </c>
      <c r="D3855" s="6" t="e">
        <f t="shared" si="367"/>
        <v>#VALUE!</v>
      </c>
      <c r="E3855" s="6" t="e">
        <f t="shared" si="368"/>
        <v>#VALUE!</v>
      </c>
      <c r="F3855" s="6" t="e">
        <f t="shared" si="369"/>
        <v>#VALUE!</v>
      </c>
      <c r="H3855" s="6" t="str">
        <f>IFERROR(IF(Table1[[#This Row],[Multi-lens? 1]]="No", 1, IF(Table1[[#This Row],[Multi-lens? 1]]="Dual", 2, IF(Table1[[#This Row],[Multi-lens? 1]]="Quad", 4, ""))),"")</f>
        <v/>
      </c>
      <c r="I3855" s="9" t="str">
        <f>IFERROR(Table1[[#This Row],[Name]],"")</f>
        <v/>
      </c>
      <c r="K3855" s="3" t="str">
        <f t="shared" si="364"/>
        <v/>
      </c>
      <c r="M3855" s="4" t="e">
        <f>IF(Table1[[#This Row],[Import to Gateway Calculator?]]="Yes",IFERROR(Table1[[#This Row],[Streaming Resolution '[MP']]],""),0)</f>
        <v>#VALUE!</v>
      </c>
      <c r="N3855" s="4" t="e">
        <f>IF(Table1[[#This Row],[Import to Gateway Calculator?]]="Yes",IFERROR(Table1[[#This Row],[Recording Resolution '[MP']]],""),0)</f>
        <v>#VALUE!</v>
      </c>
      <c r="O3855" s="4" t="e">
        <f>IF(Table1[[#This Row],[Import to Gateway Calculator?]]="Yes",IFERROR(Table1[[#This Row],[Frame Rate '[FPS'] 1]],""),0)</f>
        <v>#VALUE!</v>
      </c>
      <c r="P3855" s="4" t="e">
        <f>IF(Table1[[#This Row],[Import to Gateway Calculator?]]="Yes",IFERROR(Table1[[#This Row],[Days of Storage 1]],""),0)</f>
        <v>#VALUE!</v>
      </c>
    </row>
    <row r="3856" spans="1:16" x14ac:dyDescent="0.25">
      <c r="A3856" s="5" t="e">
        <f t="shared" si="365"/>
        <v>#VALUE!</v>
      </c>
      <c r="B3856" s="6" t="str">
        <f>IFERROR(IF(Table1[[#This Row],[Multi-lens? 1]]="No", 1, IF(Table1[[#This Row],[Multi-lens? 1]]="Dual", 2, IF(Table1[[#This Row],[Multi-lens? 1]]="Quad", 4, ""))),"")</f>
        <v/>
      </c>
      <c r="C3856" s="6" t="e">
        <f t="shared" si="366"/>
        <v>#VALUE!</v>
      </c>
      <c r="D3856" s="6" t="e">
        <f t="shared" si="367"/>
        <v>#VALUE!</v>
      </c>
      <c r="E3856" s="6" t="e">
        <f t="shared" si="368"/>
        <v>#VALUE!</v>
      </c>
      <c r="F3856" s="6" t="e">
        <f t="shared" si="369"/>
        <v>#VALUE!</v>
      </c>
      <c r="H3856" s="6" t="str">
        <f>IFERROR(IF(Table1[[#This Row],[Multi-lens? 1]]="No", 1, IF(Table1[[#This Row],[Multi-lens? 1]]="Dual", 2, IF(Table1[[#This Row],[Multi-lens? 1]]="Quad", 4, ""))),"")</f>
        <v/>
      </c>
      <c r="I3856" s="9" t="str">
        <f>IFERROR(Table1[[#This Row],[Name]],"")</f>
        <v/>
      </c>
      <c r="K3856" s="3" t="str">
        <f t="shared" si="364"/>
        <v/>
      </c>
      <c r="M3856" s="4" t="e">
        <f>IF(Table1[[#This Row],[Import to Gateway Calculator?]]="Yes",IFERROR(Table1[[#This Row],[Streaming Resolution '[MP']]],""),0)</f>
        <v>#VALUE!</v>
      </c>
      <c r="N3856" s="4" t="e">
        <f>IF(Table1[[#This Row],[Import to Gateway Calculator?]]="Yes",IFERROR(Table1[[#This Row],[Recording Resolution '[MP']]],""),0)</f>
        <v>#VALUE!</v>
      </c>
      <c r="O3856" s="4" t="e">
        <f>IF(Table1[[#This Row],[Import to Gateway Calculator?]]="Yes",IFERROR(Table1[[#This Row],[Frame Rate '[FPS'] 1]],""),0)</f>
        <v>#VALUE!</v>
      </c>
      <c r="P3856" s="4" t="e">
        <f>IF(Table1[[#This Row],[Import to Gateway Calculator?]]="Yes",IFERROR(Table1[[#This Row],[Days of Storage 1]],""),0)</f>
        <v>#VALUE!</v>
      </c>
    </row>
    <row r="3857" spans="1:16" x14ac:dyDescent="0.25">
      <c r="A3857" s="5" t="e">
        <f t="shared" si="365"/>
        <v>#VALUE!</v>
      </c>
      <c r="B3857" s="6" t="str">
        <f>IFERROR(IF(Table1[[#This Row],[Multi-lens? 1]]="No", 1, IF(Table1[[#This Row],[Multi-lens? 1]]="Dual", 2, IF(Table1[[#This Row],[Multi-lens? 1]]="Quad", 4, ""))),"")</f>
        <v/>
      </c>
      <c r="C3857" s="6" t="e">
        <f t="shared" si="366"/>
        <v>#VALUE!</v>
      </c>
      <c r="D3857" s="6" t="e">
        <f t="shared" si="367"/>
        <v>#VALUE!</v>
      </c>
      <c r="E3857" s="6" t="e">
        <f t="shared" si="368"/>
        <v>#VALUE!</v>
      </c>
      <c r="F3857" s="6" t="e">
        <f t="shared" si="369"/>
        <v>#VALUE!</v>
      </c>
      <c r="H3857" s="6" t="str">
        <f>IFERROR(IF(Table1[[#This Row],[Multi-lens? 1]]="No", 1, IF(Table1[[#This Row],[Multi-lens? 1]]="Dual", 2, IF(Table1[[#This Row],[Multi-lens? 1]]="Quad", 4, ""))),"")</f>
        <v/>
      </c>
      <c r="I3857" s="9" t="str">
        <f>IFERROR(Table1[[#This Row],[Name]],"")</f>
        <v/>
      </c>
      <c r="K3857" s="3" t="str">
        <f t="shared" si="364"/>
        <v/>
      </c>
      <c r="M3857" s="4" t="e">
        <f>IF(Table1[[#This Row],[Import to Gateway Calculator?]]="Yes",IFERROR(Table1[[#This Row],[Streaming Resolution '[MP']]],""),0)</f>
        <v>#VALUE!</v>
      </c>
      <c r="N3857" s="4" t="e">
        <f>IF(Table1[[#This Row],[Import to Gateway Calculator?]]="Yes",IFERROR(Table1[[#This Row],[Recording Resolution '[MP']]],""),0)</f>
        <v>#VALUE!</v>
      </c>
      <c r="O3857" s="4" t="e">
        <f>IF(Table1[[#This Row],[Import to Gateway Calculator?]]="Yes",IFERROR(Table1[[#This Row],[Frame Rate '[FPS'] 1]],""),0)</f>
        <v>#VALUE!</v>
      </c>
      <c r="P3857" s="4" t="e">
        <f>IF(Table1[[#This Row],[Import to Gateway Calculator?]]="Yes",IFERROR(Table1[[#This Row],[Days of Storage 1]],""),0)</f>
        <v>#VALUE!</v>
      </c>
    </row>
    <row r="3858" spans="1:16" x14ac:dyDescent="0.25">
      <c r="A3858" s="5" t="e">
        <f t="shared" si="365"/>
        <v>#VALUE!</v>
      </c>
      <c r="B3858" s="6" t="str">
        <f>IFERROR(IF(Table1[[#This Row],[Multi-lens? 1]]="No", 1, IF(Table1[[#This Row],[Multi-lens? 1]]="Dual", 2, IF(Table1[[#This Row],[Multi-lens? 1]]="Quad", 4, ""))),"")</f>
        <v/>
      </c>
      <c r="C3858" s="6" t="e">
        <f t="shared" si="366"/>
        <v>#VALUE!</v>
      </c>
      <c r="D3858" s="6" t="e">
        <f t="shared" si="367"/>
        <v>#VALUE!</v>
      </c>
      <c r="E3858" s="6" t="e">
        <f t="shared" si="368"/>
        <v>#VALUE!</v>
      </c>
      <c r="F3858" s="6" t="e">
        <f t="shared" si="369"/>
        <v>#VALUE!</v>
      </c>
      <c r="H3858" s="6" t="str">
        <f>IFERROR(IF(Table1[[#This Row],[Multi-lens? 1]]="No", 1, IF(Table1[[#This Row],[Multi-lens? 1]]="Dual", 2, IF(Table1[[#This Row],[Multi-lens? 1]]="Quad", 4, ""))),"")</f>
        <v/>
      </c>
      <c r="I3858" s="9" t="str">
        <f>IFERROR(Table1[[#This Row],[Name]],"")</f>
        <v/>
      </c>
      <c r="K3858" s="3" t="str">
        <f t="shared" si="364"/>
        <v/>
      </c>
      <c r="M3858" s="4" t="e">
        <f>IF(Table1[[#This Row],[Import to Gateway Calculator?]]="Yes",IFERROR(Table1[[#This Row],[Streaming Resolution '[MP']]],""),0)</f>
        <v>#VALUE!</v>
      </c>
      <c r="N3858" s="4" t="e">
        <f>IF(Table1[[#This Row],[Import to Gateway Calculator?]]="Yes",IFERROR(Table1[[#This Row],[Recording Resolution '[MP']]],""),0)</f>
        <v>#VALUE!</v>
      </c>
      <c r="O3858" s="4" t="e">
        <f>IF(Table1[[#This Row],[Import to Gateway Calculator?]]="Yes",IFERROR(Table1[[#This Row],[Frame Rate '[FPS'] 1]],""),0)</f>
        <v>#VALUE!</v>
      </c>
      <c r="P3858" s="4" t="e">
        <f>IF(Table1[[#This Row],[Import to Gateway Calculator?]]="Yes",IFERROR(Table1[[#This Row],[Days of Storage 1]],""),0)</f>
        <v>#VALUE!</v>
      </c>
    </row>
    <row r="3859" spans="1:16" x14ac:dyDescent="0.25">
      <c r="A3859" s="5" t="e">
        <f t="shared" si="365"/>
        <v>#VALUE!</v>
      </c>
      <c r="B3859" s="6" t="str">
        <f>IFERROR(IF(Table1[[#This Row],[Multi-lens? 1]]="No", 1, IF(Table1[[#This Row],[Multi-lens? 1]]="Dual", 2, IF(Table1[[#This Row],[Multi-lens? 1]]="Quad", 4, ""))),"")</f>
        <v/>
      </c>
      <c r="C3859" s="6" t="e">
        <f t="shared" si="366"/>
        <v>#VALUE!</v>
      </c>
      <c r="D3859" s="6" t="e">
        <f t="shared" si="367"/>
        <v>#VALUE!</v>
      </c>
      <c r="E3859" s="6" t="e">
        <f t="shared" si="368"/>
        <v>#VALUE!</v>
      </c>
      <c r="F3859" s="6" t="e">
        <f t="shared" si="369"/>
        <v>#VALUE!</v>
      </c>
      <c r="H3859" s="6" t="str">
        <f>IFERROR(IF(Table1[[#This Row],[Multi-lens? 1]]="No", 1, IF(Table1[[#This Row],[Multi-lens? 1]]="Dual", 2, IF(Table1[[#This Row],[Multi-lens? 1]]="Quad", 4, ""))),"")</f>
        <v/>
      </c>
      <c r="I3859" s="9" t="str">
        <f>IFERROR(Table1[[#This Row],[Name]],"")</f>
        <v/>
      </c>
      <c r="K3859" s="3" t="str">
        <f t="shared" si="364"/>
        <v/>
      </c>
      <c r="M3859" s="4" t="e">
        <f>IF(Table1[[#This Row],[Import to Gateway Calculator?]]="Yes",IFERROR(Table1[[#This Row],[Streaming Resolution '[MP']]],""),0)</f>
        <v>#VALUE!</v>
      </c>
      <c r="N3859" s="4" t="e">
        <f>IF(Table1[[#This Row],[Import to Gateway Calculator?]]="Yes",IFERROR(Table1[[#This Row],[Recording Resolution '[MP']]],""),0)</f>
        <v>#VALUE!</v>
      </c>
      <c r="O3859" s="4" t="e">
        <f>IF(Table1[[#This Row],[Import to Gateway Calculator?]]="Yes",IFERROR(Table1[[#This Row],[Frame Rate '[FPS'] 1]],""),0)</f>
        <v>#VALUE!</v>
      </c>
      <c r="P3859" s="4" t="e">
        <f>IF(Table1[[#This Row],[Import to Gateway Calculator?]]="Yes",IFERROR(Table1[[#This Row],[Days of Storage 1]],""),0)</f>
        <v>#VALUE!</v>
      </c>
    </row>
    <row r="3860" spans="1:16" x14ac:dyDescent="0.25">
      <c r="A3860" s="5" t="e">
        <f t="shared" si="365"/>
        <v>#VALUE!</v>
      </c>
      <c r="B3860" s="6" t="str">
        <f>IFERROR(IF(Table1[[#This Row],[Multi-lens? 1]]="No", 1, IF(Table1[[#This Row],[Multi-lens? 1]]="Dual", 2, IF(Table1[[#This Row],[Multi-lens? 1]]="Quad", 4, ""))),"")</f>
        <v/>
      </c>
      <c r="C3860" s="6" t="e">
        <f t="shared" si="366"/>
        <v>#VALUE!</v>
      </c>
      <c r="D3860" s="6" t="e">
        <f t="shared" si="367"/>
        <v>#VALUE!</v>
      </c>
      <c r="E3860" s="6" t="e">
        <f t="shared" si="368"/>
        <v>#VALUE!</v>
      </c>
      <c r="F3860" s="6" t="e">
        <f t="shared" si="369"/>
        <v>#VALUE!</v>
      </c>
      <c r="H3860" s="6" t="str">
        <f>IFERROR(IF(Table1[[#This Row],[Multi-lens? 1]]="No", 1, IF(Table1[[#This Row],[Multi-lens? 1]]="Dual", 2, IF(Table1[[#This Row],[Multi-lens? 1]]="Quad", 4, ""))),"")</f>
        <v/>
      </c>
      <c r="I3860" s="9" t="str">
        <f>IFERROR(Table1[[#This Row],[Name]],"")</f>
        <v/>
      </c>
      <c r="K3860" s="3" t="str">
        <f t="shared" si="364"/>
        <v/>
      </c>
      <c r="M3860" s="4" t="e">
        <f>IF(Table1[[#This Row],[Import to Gateway Calculator?]]="Yes",IFERROR(Table1[[#This Row],[Streaming Resolution '[MP']]],""),0)</f>
        <v>#VALUE!</v>
      </c>
      <c r="N3860" s="4" t="e">
        <f>IF(Table1[[#This Row],[Import to Gateway Calculator?]]="Yes",IFERROR(Table1[[#This Row],[Recording Resolution '[MP']]],""),0)</f>
        <v>#VALUE!</v>
      </c>
      <c r="O3860" s="4" t="e">
        <f>IF(Table1[[#This Row],[Import to Gateway Calculator?]]="Yes",IFERROR(Table1[[#This Row],[Frame Rate '[FPS'] 1]],""),0)</f>
        <v>#VALUE!</v>
      </c>
      <c r="P3860" s="4" t="e">
        <f>IF(Table1[[#This Row],[Import to Gateway Calculator?]]="Yes",IFERROR(Table1[[#This Row],[Days of Storage 1]],""),0)</f>
        <v>#VALUE!</v>
      </c>
    </row>
    <row r="3861" spans="1:16" x14ac:dyDescent="0.25">
      <c r="A3861" s="5" t="e">
        <f t="shared" si="365"/>
        <v>#VALUE!</v>
      </c>
      <c r="B3861" s="6" t="str">
        <f>IFERROR(IF(Table1[[#This Row],[Multi-lens? 1]]="No", 1, IF(Table1[[#This Row],[Multi-lens? 1]]="Dual", 2, IF(Table1[[#This Row],[Multi-lens? 1]]="Quad", 4, ""))),"")</f>
        <v/>
      </c>
      <c r="C3861" s="6" t="e">
        <f t="shared" si="366"/>
        <v>#VALUE!</v>
      </c>
      <c r="D3861" s="6" t="e">
        <f t="shared" si="367"/>
        <v>#VALUE!</v>
      </c>
      <c r="E3861" s="6" t="e">
        <f t="shared" si="368"/>
        <v>#VALUE!</v>
      </c>
      <c r="F3861" s="6" t="e">
        <f t="shared" si="369"/>
        <v>#VALUE!</v>
      </c>
      <c r="H3861" s="6" t="str">
        <f>IFERROR(IF(Table1[[#This Row],[Multi-lens? 1]]="No", 1, IF(Table1[[#This Row],[Multi-lens? 1]]="Dual", 2, IF(Table1[[#This Row],[Multi-lens? 1]]="Quad", 4, ""))),"")</f>
        <v/>
      </c>
      <c r="I3861" s="9" t="str">
        <f>IFERROR(Table1[[#This Row],[Name]],"")</f>
        <v/>
      </c>
      <c r="K3861" s="3" t="str">
        <f t="shared" si="364"/>
        <v/>
      </c>
      <c r="M3861" s="4" t="e">
        <f>IF(Table1[[#This Row],[Import to Gateway Calculator?]]="Yes",IFERROR(Table1[[#This Row],[Streaming Resolution '[MP']]],""),0)</f>
        <v>#VALUE!</v>
      </c>
      <c r="N3861" s="4" t="e">
        <f>IF(Table1[[#This Row],[Import to Gateway Calculator?]]="Yes",IFERROR(Table1[[#This Row],[Recording Resolution '[MP']]],""),0)</f>
        <v>#VALUE!</v>
      </c>
      <c r="O3861" s="4" t="e">
        <f>IF(Table1[[#This Row],[Import to Gateway Calculator?]]="Yes",IFERROR(Table1[[#This Row],[Frame Rate '[FPS'] 1]],""),0)</f>
        <v>#VALUE!</v>
      </c>
      <c r="P3861" s="4" t="e">
        <f>IF(Table1[[#This Row],[Import to Gateway Calculator?]]="Yes",IFERROR(Table1[[#This Row],[Days of Storage 1]],""),0)</f>
        <v>#VALUE!</v>
      </c>
    </row>
    <row r="3862" spans="1:16" x14ac:dyDescent="0.25">
      <c r="A3862" s="5" t="e">
        <f t="shared" si="365"/>
        <v>#VALUE!</v>
      </c>
      <c r="B3862" s="6" t="str">
        <f>IFERROR(IF(Table1[[#This Row],[Multi-lens? 1]]="No", 1, IF(Table1[[#This Row],[Multi-lens? 1]]="Dual", 2, IF(Table1[[#This Row],[Multi-lens? 1]]="Quad", 4, ""))),"")</f>
        <v/>
      </c>
      <c r="C3862" s="6" t="e">
        <f t="shared" si="366"/>
        <v>#VALUE!</v>
      </c>
      <c r="D3862" s="6" t="e">
        <f t="shared" si="367"/>
        <v>#VALUE!</v>
      </c>
      <c r="E3862" s="6" t="e">
        <f t="shared" si="368"/>
        <v>#VALUE!</v>
      </c>
      <c r="F3862" s="6" t="e">
        <f t="shared" si="369"/>
        <v>#VALUE!</v>
      </c>
      <c r="H3862" s="6" t="str">
        <f>IFERROR(IF(Table1[[#This Row],[Multi-lens? 1]]="No", 1, IF(Table1[[#This Row],[Multi-lens? 1]]="Dual", 2, IF(Table1[[#This Row],[Multi-lens? 1]]="Quad", 4, ""))),"")</f>
        <v/>
      </c>
      <c r="I3862" s="9" t="str">
        <f>IFERROR(Table1[[#This Row],[Name]],"")</f>
        <v/>
      </c>
      <c r="K3862" s="3" t="str">
        <f t="shared" si="364"/>
        <v/>
      </c>
      <c r="M3862" s="4" t="e">
        <f>IF(Table1[[#This Row],[Import to Gateway Calculator?]]="Yes",IFERROR(Table1[[#This Row],[Streaming Resolution '[MP']]],""),0)</f>
        <v>#VALUE!</v>
      </c>
      <c r="N3862" s="4" t="e">
        <f>IF(Table1[[#This Row],[Import to Gateway Calculator?]]="Yes",IFERROR(Table1[[#This Row],[Recording Resolution '[MP']]],""),0)</f>
        <v>#VALUE!</v>
      </c>
      <c r="O3862" s="4" t="e">
        <f>IF(Table1[[#This Row],[Import to Gateway Calculator?]]="Yes",IFERROR(Table1[[#This Row],[Frame Rate '[FPS'] 1]],""),0)</f>
        <v>#VALUE!</v>
      </c>
      <c r="P3862" s="4" t="e">
        <f>IF(Table1[[#This Row],[Import to Gateway Calculator?]]="Yes",IFERROR(Table1[[#This Row],[Days of Storage 1]],""),0)</f>
        <v>#VALUE!</v>
      </c>
    </row>
    <row r="3863" spans="1:16" x14ac:dyDescent="0.25">
      <c r="A3863" s="5" t="e">
        <f t="shared" si="365"/>
        <v>#VALUE!</v>
      </c>
      <c r="B3863" s="6" t="str">
        <f>IFERROR(IF(Table1[[#This Row],[Multi-lens? 1]]="No", 1, IF(Table1[[#This Row],[Multi-lens? 1]]="Dual", 2, IF(Table1[[#This Row],[Multi-lens? 1]]="Quad", 4, ""))),"")</f>
        <v/>
      </c>
      <c r="C3863" s="6" t="e">
        <f t="shared" si="366"/>
        <v>#VALUE!</v>
      </c>
      <c r="D3863" s="6" t="e">
        <f t="shared" si="367"/>
        <v>#VALUE!</v>
      </c>
      <c r="E3863" s="6" t="e">
        <f t="shared" si="368"/>
        <v>#VALUE!</v>
      </c>
      <c r="F3863" s="6" t="e">
        <f t="shared" si="369"/>
        <v>#VALUE!</v>
      </c>
      <c r="H3863" s="6" t="str">
        <f>IFERROR(IF(Table1[[#This Row],[Multi-lens? 1]]="No", 1, IF(Table1[[#This Row],[Multi-lens? 1]]="Dual", 2, IF(Table1[[#This Row],[Multi-lens? 1]]="Quad", 4, ""))),"")</f>
        <v/>
      </c>
      <c r="I3863" s="9" t="str">
        <f>IFERROR(Table1[[#This Row],[Name]],"")</f>
        <v/>
      </c>
      <c r="K3863" s="3" t="str">
        <f t="shared" si="364"/>
        <v/>
      </c>
      <c r="M3863" s="4" t="e">
        <f>IF(Table1[[#This Row],[Import to Gateway Calculator?]]="Yes",IFERROR(Table1[[#This Row],[Streaming Resolution '[MP']]],""),0)</f>
        <v>#VALUE!</v>
      </c>
      <c r="N3863" s="4" t="e">
        <f>IF(Table1[[#This Row],[Import to Gateway Calculator?]]="Yes",IFERROR(Table1[[#This Row],[Recording Resolution '[MP']]],""),0)</f>
        <v>#VALUE!</v>
      </c>
      <c r="O3863" s="4" t="e">
        <f>IF(Table1[[#This Row],[Import to Gateway Calculator?]]="Yes",IFERROR(Table1[[#This Row],[Frame Rate '[FPS'] 1]],""),0)</f>
        <v>#VALUE!</v>
      </c>
      <c r="P3863" s="4" t="e">
        <f>IF(Table1[[#This Row],[Import to Gateway Calculator?]]="Yes",IFERROR(Table1[[#This Row],[Days of Storage 1]],""),0)</f>
        <v>#VALUE!</v>
      </c>
    </row>
    <row r="3864" spans="1:16" x14ac:dyDescent="0.25">
      <c r="A3864" s="5" t="e">
        <f t="shared" si="365"/>
        <v>#VALUE!</v>
      </c>
      <c r="B3864" s="6" t="str">
        <f>IFERROR(IF(Table1[[#This Row],[Multi-lens? 1]]="No", 1, IF(Table1[[#This Row],[Multi-lens? 1]]="Dual", 2, IF(Table1[[#This Row],[Multi-lens? 1]]="Quad", 4, ""))),"")</f>
        <v/>
      </c>
      <c r="C3864" s="6" t="e">
        <f t="shared" si="366"/>
        <v>#VALUE!</v>
      </c>
      <c r="D3864" s="6" t="e">
        <f t="shared" si="367"/>
        <v>#VALUE!</v>
      </c>
      <c r="E3864" s="6" t="e">
        <f t="shared" si="368"/>
        <v>#VALUE!</v>
      </c>
      <c r="F3864" s="6" t="e">
        <f t="shared" si="369"/>
        <v>#VALUE!</v>
      </c>
      <c r="H3864" s="6" t="str">
        <f>IFERROR(IF(Table1[[#This Row],[Multi-lens? 1]]="No", 1, IF(Table1[[#This Row],[Multi-lens? 1]]="Dual", 2, IF(Table1[[#This Row],[Multi-lens? 1]]="Quad", 4, ""))),"")</f>
        <v/>
      </c>
      <c r="I3864" s="9" t="str">
        <f>IFERROR(Table1[[#This Row],[Name]],"")</f>
        <v/>
      </c>
      <c r="K3864" s="3" t="str">
        <f t="shared" si="364"/>
        <v/>
      </c>
      <c r="M3864" s="4" t="e">
        <f>IF(Table1[[#This Row],[Import to Gateway Calculator?]]="Yes",IFERROR(Table1[[#This Row],[Streaming Resolution '[MP']]],""),0)</f>
        <v>#VALUE!</v>
      </c>
      <c r="N3864" s="4" t="e">
        <f>IF(Table1[[#This Row],[Import to Gateway Calculator?]]="Yes",IFERROR(Table1[[#This Row],[Recording Resolution '[MP']]],""),0)</f>
        <v>#VALUE!</v>
      </c>
      <c r="O3864" s="4" t="e">
        <f>IF(Table1[[#This Row],[Import to Gateway Calculator?]]="Yes",IFERROR(Table1[[#This Row],[Frame Rate '[FPS'] 1]],""),0)</f>
        <v>#VALUE!</v>
      </c>
      <c r="P3864" s="4" t="e">
        <f>IF(Table1[[#This Row],[Import to Gateway Calculator?]]="Yes",IFERROR(Table1[[#This Row],[Days of Storage 1]],""),0)</f>
        <v>#VALUE!</v>
      </c>
    </row>
    <row r="3865" spans="1:16" x14ac:dyDescent="0.25">
      <c r="A3865" s="5" t="e">
        <f t="shared" si="365"/>
        <v>#VALUE!</v>
      </c>
      <c r="B3865" s="6" t="str">
        <f>IFERROR(IF(Table1[[#This Row],[Multi-lens? 1]]="No", 1, IF(Table1[[#This Row],[Multi-lens? 1]]="Dual", 2, IF(Table1[[#This Row],[Multi-lens? 1]]="Quad", 4, ""))),"")</f>
        <v/>
      </c>
      <c r="C3865" s="6" t="e">
        <f t="shared" si="366"/>
        <v>#VALUE!</v>
      </c>
      <c r="D3865" s="6" t="e">
        <f t="shared" si="367"/>
        <v>#VALUE!</v>
      </c>
      <c r="E3865" s="6" t="e">
        <f t="shared" si="368"/>
        <v>#VALUE!</v>
      </c>
      <c r="F3865" s="6" t="e">
        <f t="shared" si="369"/>
        <v>#VALUE!</v>
      </c>
      <c r="H3865" s="6" t="str">
        <f>IFERROR(IF(Table1[[#This Row],[Multi-lens? 1]]="No", 1, IF(Table1[[#This Row],[Multi-lens? 1]]="Dual", 2, IF(Table1[[#This Row],[Multi-lens? 1]]="Quad", 4, ""))),"")</f>
        <v/>
      </c>
      <c r="I3865" s="9" t="str">
        <f>IFERROR(Table1[[#This Row],[Name]],"")</f>
        <v/>
      </c>
      <c r="K3865" s="3" t="str">
        <f t="shared" si="364"/>
        <v/>
      </c>
      <c r="M3865" s="4" t="e">
        <f>IF(Table1[[#This Row],[Import to Gateway Calculator?]]="Yes",IFERROR(Table1[[#This Row],[Streaming Resolution '[MP']]],""),0)</f>
        <v>#VALUE!</v>
      </c>
      <c r="N3865" s="4" t="e">
        <f>IF(Table1[[#This Row],[Import to Gateway Calculator?]]="Yes",IFERROR(Table1[[#This Row],[Recording Resolution '[MP']]],""),0)</f>
        <v>#VALUE!</v>
      </c>
      <c r="O3865" s="4" t="e">
        <f>IF(Table1[[#This Row],[Import to Gateway Calculator?]]="Yes",IFERROR(Table1[[#This Row],[Frame Rate '[FPS'] 1]],""),0)</f>
        <v>#VALUE!</v>
      </c>
      <c r="P3865" s="4" t="e">
        <f>IF(Table1[[#This Row],[Import to Gateway Calculator?]]="Yes",IFERROR(Table1[[#This Row],[Days of Storage 1]],""),0)</f>
        <v>#VALUE!</v>
      </c>
    </row>
    <row r="3866" spans="1:16" x14ac:dyDescent="0.25">
      <c r="A3866" s="5" t="e">
        <f t="shared" si="365"/>
        <v>#VALUE!</v>
      </c>
      <c r="B3866" s="6" t="str">
        <f>IFERROR(IF(Table1[[#This Row],[Multi-lens? 1]]="No", 1, IF(Table1[[#This Row],[Multi-lens? 1]]="Dual", 2, IF(Table1[[#This Row],[Multi-lens? 1]]="Quad", 4, ""))),"")</f>
        <v/>
      </c>
      <c r="C3866" s="6" t="e">
        <f t="shared" si="366"/>
        <v>#VALUE!</v>
      </c>
      <c r="D3866" s="6" t="e">
        <f t="shared" si="367"/>
        <v>#VALUE!</v>
      </c>
      <c r="E3866" s="6" t="e">
        <f t="shared" si="368"/>
        <v>#VALUE!</v>
      </c>
      <c r="F3866" s="6" t="e">
        <f t="shared" si="369"/>
        <v>#VALUE!</v>
      </c>
      <c r="H3866" s="6" t="str">
        <f>IFERROR(IF(Table1[[#This Row],[Multi-lens? 1]]="No", 1, IF(Table1[[#This Row],[Multi-lens? 1]]="Dual", 2, IF(Table1[[#This Row],[Multi-lens? 1]]="Quad", 4, ""))),"")</f>
        <v/>
      </c>
      <c r="I3866" s="9" t="str">
        <f>IFERROR(Table1[[#This Row],[Name]],"")</f>
        <v/>
      </c>
      <c r="K3866" s="3" t="str">
        <f t="shared" si="364"/>
        <v/>
      </c>
      <c r="M3866" s="4" t="e">
        <f>IF(Table1[[#This Row],[Import to Gateway Calculator?]]="Yes",IFERROR(Table1[[#This Row],[Streaming Resolution '[MP']]],""),0)</f>
        <v>#VALUE!</v>
      </c>
      <c r="N3866" s="4" t="e">
        <f>IF(Table1[[#This Row],[Import to Gateway Calculator?]]="Yes",IFERROR(Table1[[#This Row],[Recording Resolution '[MP']]],""),0)</f>
        <v>#VALUE!</v>
      </c>
      <c r="O3866" s="4" t="e">
        <f>IF(Table1[[#This Row],[Import to Gateway Calculator?]]="Yes",IFERROR(Table1[[#This Row],[Frame Rate '[FPS'] 1]],""),0)</f>
        <v>#VALUE!</v>
      </c>
      <c r="P3866" s="4" t="e">
        <f>IF(Table1[[#This Row],[Import to Gateway Calculator?]]="Yes",IFERROR(Table1[[#This Row],[Days of Storage 1]],""),0)</f>
        <v>#VALUE!</v>
      </c>
    </row>
    <row r="3867" spans="1:16" x14ac:dyDescent="0.25">
      <c r="A3867" s="5" t="e">
        <f t="shared" si="365"/>
        <v>#VALUE!</v>
      </c>
      <c r="B3867" s="6" t="str">
        <f>IFERROR(IF(Table1[[#This Row],[Multi-lens? 1]]="No", 1, IF(Table1[[#This Row],[Multi-lens? 1]]="Dual", 2, IF(Table1[[#This Row],[Multi-lens? 1]]="Quad", 4, ""))),"")</f>
        <v/>
      </c>
      <c r="C3867" s="6" t="e">
        <f t="shared" si="366"/>
        <v>#VALUE!</v>
      </c>
      <c r="D3867" s="6" t="e">
        <f t="shared" si="367"/>
        <v>#VALUE!</v>
      </c>
      <c r="E3867" s="6" t="e">
        <f t="shared" si="368"/>
        <v>#VALUE!</v>
      </c>
      <c r="F3867" s="6" t="e">
        <f t="shared" si="369"/>
        <v>#VALUE!</v>
      </c>
      <c r="H3867" s="6" t="str">
        <f>IFERROR(IF(Table1[[#This Row],[Multi-lens? 1]]="No", 1, IF(Table1[[#This Row],[Multi-lens? 1]]="Dual", 2, IF(Table1[[#This Row],[Multi-lens? 1]]="Quad", 4, ""))),"")</f>
        <v/>
      </c>
      <c r="I3867" s="9" t="str">
        <f>IFERROR(Table1[[#This Row],[Name]],"")</f>
        <v/>
      </c>
      <c r="K3867" s="3" t="str">
        <f t="shared" si="364"/>
        <v/>
      </c>
      <c r="M3867" s="4" t="e">
        <f>IF(Table1[[#This Row],[Import to Gateway Calculator?]]="Yes",IFERROR(Table1[[#This Row],[Streaming Resolution '[MP']]],""),0)</f>
        <v>#VALUE!</v>
      </c>
      <c r="N3867" s="4" t="e">
        <f>IF(Table1[[#This Row],[Import to Gateway Calculator?]]="Yes",IFERROR(Table1[[#This Row],[Recording Resolution '[MP']]],""),0)</f>
        <v>#VALUE!</v>
      </c>
      <c r="O3867" s="4" t="e">
        <f>IF(Table1[[#This Row],[Import to Gateway Calculator?]]="Yes",IFERROR(Table1[[#This Row],[Frame Rate '[FPS'] 1]],""),0)</f>
        <v>#VALUE!</v>
      </c>
      <c r="P3867" s="4" t="e">
        <f>IF(Table1[[#This Row],[Import to Gateway Calculator?]]="Yes",IFERROR(Table1[[#This Row],[Days of Storage 1]],""),0)</f>
        <v>#VALUE!</v>
      </c>
    </row>
    <row r="3868" spans="1:16" x14ac:dyDescent="0.25">
      <c r="A3868" s="5" t="e">
        <f t="shared" si="365"/>
        <v>#VALUE!</v>
      </c>
      <c r="B3868" s="6" t="str">
        <f>IFERROR(IF(Table1[[#This Row],[Multi-lens? 1]]="No", 1, IF(Table1[[#This Row],[Multi-lens? 1]]="Dual", 2, IF(Table1[[#This Row],[Multi-lens? 1]]="Quad", 4, ""))),"")</f>
        <v/>
      </c>
      <c r="C3868" s="6" t="e">
        <f t="shared" si="366"/>
        <v>#VALUE!</v>
      </c>
      <c r="D3868" s="6" t="e">
        <f t="shared" si="367"/>
        <v>#VALUE!</v>
      </c>
      <c r="E3868" s="6" t="e">
        <f t="shared" si="368"/>
        <v>#VALUE!</v>
      </c>
      <c r="F3868" s="6" t="e">
        <f t="shared" si="369"/>
        <v>#VALUE!</v>
      </c>
      <c r="H3868" s="6" t="str">
        <f>IFERROR(IF(Table1[[#This Row],[Multi-lens? 1]]="No", 1, IF(Table1[[#This Row],[Multi-lens? 1]]="Dual", 2, IF(Table1[[#This Row],[Multi-lens? 1]]="Quad", 4, ""))),"")</f>
        <v/>
      </c>
      <c r="I3868" s="9" t="str">
        <f>IFERROR(Table1[[#This Row],[Name]],"")</f>
        <v/>
      </c>
      <c r="K3868" s="3" t="str">
        <f t="shared" si="364"/>
        <v/>
      </c>
      <c r="M3868" s="4" t="e">
        <f>IF(Table1[[#This Row],[Import to Gateway Calculator?]]="Yes",IFERROR(Table1[[#This Row],[Streaming Resolution '[MP']]],""),0)</f>
        <v>#VALUE!</v>
      </c>
      <c r="N3868" s="4" t="e">
        <f>IF(Table1[[#This Row],[Import to Gateway Calculator?]]="Yes",IFERROR(Table1[[#This Row],[Recording Resolution '[MP']]],""),0)</f>
        <v>#VALUE!</v>
      </c>
      <c r="O3868" s="4" t="e">
        <f>IF(Table1[[#This Row],[Import to Gateway Calculator?]]="Yes",IFERROR(Table1[[#This Row],[Frame Rate '[FPS'] 1]],""),0)</f>
        <v>#VALUE!</v>
      </c>
      <c r="P3868" s="4" t="e">
        <f>IF(Table1[[#This Row],[Import to Gateway Calculator?]]="Yes",IFERROR(Table1[[#This Row],[Days of Storage 1]],""),0)</f>
        <v>#VALUE!</v>
      </c>
    </row>
    <row r="3869" spans="1:16" x14ac:dyDescent="0.25">
      <c r="A3869" s="5" t="e">
        <f t="shared" si="365"/>
        <v>#VALUE!</v>
      </c>
      <c r="B3869" s="6" t="str">
        <f>IFERROR(IF(Table1[[#This Row],[Multi-lens? 1]]="No", 1, IF(Table1[[#This Row],[Multi-lens? 1]]="Dual", 2, IF(Table1[[#This Row],[Multi-lens? 1]]="Quad", 4, ""))),"")</f>
        <v/>
      </c>
      <c r="C3869" s="6" t="e">
        <f t="shared" si="366"/>
        <v>#VALUE!</v>
      </c>
      <c r="D3869" s="6" t="e">
        <f t="shared" si="367"/>
        <v>#VALUE!</v>
      </c>
      <c r="E3869" s="6" t="e">
        <f t="shared" si="368"/>
        <v>#VALUE!</v>
      </c>
      <c r="F3869" s="6" t="e">
        <f t="shared" si="369"/>
        <v>#VALUE!</v>
      </c>
      <c r="H3869" s="6" t="str">
        <f>IFERROR(IF(Table1[[#This Row],[Multi-lens? 1]]="No", 1, IF(Table1[[#This Row],[Multi-lens? 1]]="Dual", 2, IF(Table1[[#This Row],[Multi-lens? 1]]="Quad", 4, ""))),"")</f>
        <v/>
      </c>
      <c r="I3869" s="9" t="str">
        <f>IFERROR(Table1[[#This Row],[Name]],"")</f>
        <v/>
      </c>
      <c r="K3869" s="3" t="str">
        <f t="shared" si="364"/>
        <v/>
      </c>
      <c r="M3869" s="4" t="e">
        <f>IF(Table1[[#This Row],[Import to Gateway Calculator?]]="Yes",IFERROR(Table1[[#This Row],[Streaming Resolution '[MP']]],""),0)</f>
        <v>#VALUE!</v>
      </c>
      <c r="N3869" s="4" t="e">
        <f>IF(Table1[[#This Row],[Import to Gateway Calculator?]]="Yes",IFERROR(Table1[[#This Row],[Recording Resolution '[MP']]],""),0)</f>
        <v>#VALUE!</v>
      </c>
      <c r="O3869" s="4" t="e">
        <f>IF(Table1[[#This Row],[Import to Gateway Calculator?]]="Yes",IFERROR(Table1[[#This Row],[Frame Rate '[FPS'] 1]],""),0)</f>
        <v>#VALUE!</v>
      </c>
      <c r="P3869" s="4" t="e">
        <f>IF(Table1[[#This Row],[Import to Gateway Calculator?]]="Yes",IFERROR(Table1[[#This Row],[Days of Storage 1]],""),0)</f>
        <v>#VALUE!</v>
      </c>
    </row>
    <row r="3870" spans="1:16" x14ac:dyDescent="0.25">
      <c r="A3870" s="5" t="e">
        <f t="shared" si="365"/>
        <v>#VALUE!</v>
      </c>
      <c r="B3870" s="6" t="str">
        <f>IFERROR(IF(Table1[[#This Row],[Multi-lens? 1]]="No", 1, IF(Table1[[#This Row],[Multi-lens? 1]]="Dual", 2, IF(Table1[[#This Row],[Multi-lens? 1]]="Quad", 4, ""))),"")</f>
        <v/>
      </c>
      <c r="C3870" s="6" t="e">
        <f t="shared" si="366"/>
        <v>#VALUE!</v>
      </c>
      <c r="D3870" s="6" t="e">
        <f t="shared" si="367"/>
        <v>#VALUE!</v>
      </c>
      <c r="E3870" s="6" t="e">
        <f t="shared" si="368"/>
        <v>#VALUE!</v>
      </c>
      <c r="F3870" s="6" t="e">
        <f t="shared" si="369"/>
        <v>#VALUE!</v>
      </c>
      <c r="H3870" s="6" t="str">
        <f>IFERROR(IF(Table1[[#This Row],[Multi-lens? 1]]="No", 1, IF(Table1[[#This Row],[Multi-lens? 1]]="Dual", 2, IF(Table1[[#This Row],[Multi-lens? 1]]="Quad", 4, ""))),"")</f>
        <v/>
      </c>
      <c r="I3870" s="9" t="str">
        <f>IFERROR(Table1[[#This Row],[Name]],"")</f>
        <v/>
      </c>
      <c r="K3870" s="3" t="str">
        <f t="shared" si="364"/>
        <v/>
      </c>
      <c r="M3870" s="4" t="e">
        <f>IF(Table1[[#This Row],[Import to Gateway Calculator?]]="Yes",IFERROR(Table1[[#This Row],[Streaming Resolution '[MP']]],""),0)</f>
        <v>#VALUE!</v>
      </c>
      <c r="N3870" s="4" t="e">
        <f>IF(Table1[[#This Row],[Import to Gateway Calculator?]]="Yes",IFERROR(Table1[[#This Row],[Recording Resolution '[MP']]],""),0)</f>
        <v>#VALUE!</v>
      </c>
      <c r="O3870" s="4" t="e">
        <f>IF(Table1[[#This Row],[Import to Gateway Calculator?]]="Yes",IFERROR(Table1[[#This Row],[Frame Rate '[FPS'] 1]],""),0)</f>
        <v>#VALUE!</v>
      </c>
      <c r="P3870" s="4" t="e">
        <f>IF(Table1[[#This Row],[Import to Gateway Calculator?]]="Yes",IFERROR(Table1[[#This Row],[Days of Storage 1]],""),0)</f>
        <v>#VALUE!</v>
      </c>
    </row>
    <row r="3871" spans="1:16" x14ac:dyDescent="0.25">
      <c r="A3871" s="5" t="e">
        <f t="shared" si="365"/>
        <v>#VALUE!</v>
      </c>
      <c r="B3871" s="6" t="str">
        <f>IFERROR(IF(Table1[[#This Row],[Multi-lens? 1]]="No", 1, IF(Table1[[#This Row],[Multi-lens? 1]]="Dual", 2, IF(Table1[[#This Row],[Multi-lens? 1]]="Quad", 4, ""))),"")</f>
        <v/>
      </c>
      <c r="C3871" s="6" t="e">
        <f t="shared" si="366"/>
        <v>#VALUE!</v>
      </c>
      <c r="D3871" s="6" t="e">
        <f t="shared" si="367"/>
        <v>#VALUE!</v>
      </c>
      <c r="E3871" s="6" t="e">
        <f t="shared" si="368"/>
        <v>#VALUE!</v>
      </c>
      <c r="F3871" s="6" t="e">
        <f t="shared" si="369"/>
        <v>#VALUE!</v>
      </c>
      <c r="H3871" s="6" t="str">
        <f>IFERROR(IF(Table1[[#This Row],[Multi-lens? 1]]="No", 1, IF(Table1[[#This Row],[Multi-lens? 1]]="Dual", 2, IF(Table1[[#This Row],[Multi-lens? 1]]="Quad", 4, ""))),"")</f>
        <v/>
      </c>
      <c r="I3871" s="9" t="str">
        <f>IFERROR(Table1[[#This Row],[Name]],"")</f>
        <v/>
      </c>
      <c r="K3871" s="3" t="str">
        <f t="shared" si="364"/>
        <v/>
      </c>
      <c r="M3871" s="4" t="e">
        <f>IF(Table1[[#This Row],[Import to Gateway Calculator?]]="Yes",IFERROR(Table1[[#This Row],[Streaming Resolution '[MP']]],""),0)</f>
        <v>#VALUE!</v>
      </c>
      <c r="N3871" s="4" t="e">
        <f>IF(Table1[[#This Row],[Import to Gateway Calculator?]]="Yes",IFERROR(Table1[[#This Row],[Recording Resolution '[MP']]],""),0)</f>
        <v>#VALUE!</v>
      </c>
      <c r="O3871" s="4" t="e">
        <f>IF(Table1[[#This Row],[Import to Gateway Calculator?]]="Yes",IFERROR(Table1[[#This Row],[Frame Rate '[FPS'] 1]],""),0)</f>
        <v>#VALUE!</v>
      </c>
      <c r="P3871" s="4" t="e">
        <f>IF(Table1[[#This Row],[Import to Gateway Calculator?]]="Yes",IFERROR(Table1[[#This Row],[Days of Storage 1]],""),0)</f>
        <v>#VALUE!</v>
      </c>
    </row>
    <row r="3872" spans="1:16" x14ac:dyDescent="0.25">
      <c r="A3872" s="5" t="e">
        <f t="shared" si="365"/>
        <v>#VALUE!</v>
      </c>
      <c r="B3872" s="6" t="str">
        <f>IFERROR(IF(Table1[[#This Row],[Multi-lens? 1]]="No", 1, IF(Table1[[#This Row],[Multi-lens? 1]]="Dual", 2, IF(Table1[[#This Row],[Multi-lens? 1]]="Quad", 4, ""))),"")</f>
        <v/>
      </c>
      <c r="C3872" s="6" t="e">
        <f t="shared" si="366"/>
        <v>#VALUE!</v>
      </c>
      <c r="D3872" s="6" t="e">
        <f t="shared" si="367"/>
        <v>#VALUE!</v>
      </c>
      <c r="E3872" s="6" t="e">
        <f t="shared" si="368"/>
        <v>#VALUE!</v>
      </c>
      <c r="F3872" s="6" t="e">
        <f t="shared" si="369"/>
        <v>#VALUE!</v>
      </c>
      <c r="H3872" s="6" t="str">
        <f>IFERROR(IF(Table1[[#This Row],[Multi-lens? 1]]="No", 1, IF(Table1[[#This Row],[Multi-lens? 1]]="Dual", 2, IF(Table1[[#This Row],[Multi-lens? 1]]="Quad", 4, ""))),"")</f>
        <v/>
      </c>
      <c r="I3872" s="9" t="str">
        <f>IFERROR(Table1[[#This Row],[Name]],"")</f>
        <v/>
      </c>
      <c r="K3872" s="3" t="str">
        <f t="shared" si="364"/>
        <v/>
      </c>
      <c r="M3872" s="4" t="e">
        <f>IF(Table1[[#This Row],[Import to Gateway Calculator?]]="Yes",IFERROR(Table1[[#This Row],[Streaming Resolution '[MP']]],""),0)</f>
        <v>#VALUE!</v>
      </c>
      <c r="N3872" s="4" t="e">
        <f>IF(Table1[[#This Row],[Import to Gateway Calculator?]]="Yes",IFERROR(Table1[[#This Row],[Recording Resolution '[MP']]],""),0)</f>
        <v>#VALUE!</v>
      </c>
      <c r="O3872" s="4" t="e">
        <f>IF(Table1[[#This Row],[Import to Gateway Calculator?]]="Yes",IFERROR(Table1[[#This Row],[Frame Rate '[FPS'] 1]],""),0)</f>
        <v>#VALUE!</v>
      </c>
      <c r="P3872" s="4" t="e">
        <f>IF(Table1[[#This Row],[Import to Gateway Calculator?]]="Yes",IFERROR(Table1[[#This Row],[Days of Storage 1]],""),0)</f>
        <v>#VALUE!</v>
      </c>
    </row>
    <row r="3873" spans="1:16" x14ac:dyDescent="0.25">
      <c r="A3873" s="5" t="e">
        <f t="shared" si="365"/>
        <v>#VALUE!</v>
      </c>
      <c r="B3873" s="6" t="str">
        <f>IFERROR(IF(Table1[[#This Row],[Multi-lens? 1]]="No", 1, IF(Table1[[#This Row],[Multi-lens? 1]]="Dual", 2, IF(Table1[[#This Row],[Multi-lens? 1]]="Quad", 4, ""))),"")</f>
        <v/>
      </c>
      <c r="C3873" s="6" t="e">
        <f t="shared" si="366"/>
        <v>#VALUE!</v>
      </c>
      <c r="D3873" s="6" t="e">
        <f t="shared" si="367"/>
        <v>#VALUE!</v>
      </c>
      <c r="E3873" s="6" t="e">
        <f t="shared" si="368"/>
        <v>#VALUE!</v>
      </c>
      <c r="F3873" s="6" t="e">
        <f t="shared" si="369"/>
        <v>#VALUE!</v>
      </c>
      <c r="H3873" s="6" t="str">
        <f>IFERROR(IF(Table1[[#This Row],[Multi-lens? 1]]="No", 1, IF(Table1[[#This Row],[Multi-lens? 1]]="Dual", 2, IF(Table1[[#This Row],[Multi-lens? 1]]="Quad", 4, ""))),"")</f>
        <v/>
      </c>
      <c r="I3873" s="9" t="str">
        <f>IFERROR(Table1[[#This Row],[Name]],"")</f>
        <v/>
      </c>
      <c r="K3873" s="3" t="str">
        <f t="shared" si="364"/>
        <v/>
      </c>
      <c r="M3873" s="4" t="e">
        <f>IF(Table1[[#This Row],[Import to Gateway Calculator?]]="Yes",IFERROR(Table1[[#This Row],[Streaming Resolution '[MP']]],""),0)</f>
        <v>#VALUE!</v>
      </c>
      <c r="N3873" s="4" t="e">
        <f>IF(Table1[[#This Row],[Import to Gateway Calculator?]]="Yes",IFERROR(Table1[[#This Row],[Recording Resolution '[MP']]],""),0)</f>
        <v>#VALUE!</v>
      </c>
      <c r="O3873" s="4" t="e">
        <f>IF(Table1[[#This Row],[Import to Gateway Calculator?]]="Yes",IFERROR(Table1[[#This Row],[Frame Rate '[FPS'] 1]],""),0)</f>
        <v>#VALUE!</v>
      </c>
      <c r="P3873" s="4" t="e">
        <f>IF(Table1[[#This Row],[Import to Gateway Calculator?]]="Yes",IFERROR(Table1[[#This Row],[Days of Storage 1]],""),0)</f>
        <v>#VALUE!</v>
      </c>
    </row>
    <row r="3874" spans="1:16" x14ac:dyDescent="0.25">
      <c r="A3874" s="5" t="e">
        <f t="shared" si="365"/>
        <v>#VALUE!</v>
      </c>
      <c r="B3874" s="6" t="str">
        <f>IFERROR(IF(Table1[[#This Row],[Multi-lens? 1]]="No", 1, IF(Table1[[#This Row],[Multi-lens? 1]]="Dual", 2, IF(Table1[[#This Row],[Multi-lens? 1]]="Quad", 4, ""))),"")</f>
        <v/>
      </c>
      <c r="C3874" s="6" t="e">
        <f t="shared" si="366"/>
        <v>#VALUE!</v>
      </c>
      <c r="D3874" s="6" t="e">
        <f t="shared" si="367"/>
        <v>#VALUE!</v>
      </c>
      <c r="E3874" s="6" t="e">
        <f t="shared" si="368"/>
        <v>#VALUE!</v>
      </c>
      <c r="F3874" s="6" t="e">
        <f t="shared" si="369"/>
        <v>#VALUE!</v>
      </c>
      <c r="H3874" s="6" t="str">
        <f>IFERROR(IF(Table1[[#This Row],[Multi-lens? 1]]="No", 1, IF(Table1[[#This Row],[Multi-lens? 1]]="Dual", 2, IF(Table1[[#This Row],[Multi-lens? 1]]="Quad", 4, ""))),"")</f>
        <v/>
      </c>
      <c r="I3874" s="9" t="str">
        <f>IFERROR(Table1[[#This Row],[Name]],"")</f>
        <v/>
      </c>
      <c r="K3874" s="3" t="str">
        <f t="shared" si="364"/>
        <v/>
      </c>
      <c r="M3874" s="4" t="e">
        <f>IF(Table1[[#This Row],[Import to Gateway Calculator?]]="Yes",IFERROR(Table1[[#This Row],[Streaming Resolution '[MP']]],""),0)</f>
        <v>#VALUE!</v>
      </c>
      <c r="N3874" s="4" t="e">
        <f>IF(Table1[[#This Row],[Import to Gateway Calculator?]]="Yes",IFERROR(Table1[[#This Row],[Recording Resolution '[MP']]],""),0)</f>
        <v>#VALUE!</v>
      </c>
      <c r="O3874" s="4" t="e">
        <f>IF(Table1[[#This Row],[Import to Gateway Calculator?]]="Yes",IFERROR(Table1[[#This Row],[Frame Rate '[FPS'] 1]],""),0)</f>
        <v>#VALUE!</v>
      </c>
      <c r="P3874" s="4" t="e">
        <f>IF(Table1[[#This Row],[Import to Gateway Calculator?]]="Yes",IFERROR(Table1[[#This Row],[Days of Storage 1]],""),0)</f>
        <v>#VALUE!</v>
      </c>
    </row>
    <row r="3875" spans="1:16" x14ac:dyDescent="0.25">
      <c r="A3875" s="5" t="e">
        <f t="shared" si="365"/>
        <v>#VALUE!</v>
      </c>
      <c r="B3875" s="6" t="str">
        <f>IFERROR(IF(Table1[[#This Row],[Multi-lens? 1]]="No", 1, IF(Table1[[#This Row],[Multi-lens? 1]]="Dual", 2, IF(Table1[[#This Row],[Multi-lens? 1]]="Quad", 4, ""))),"")</f>
        <v/>
      </c>
      <c r="C3875" s="6" t="e">
        <f t="shared" si="366"/>
        <v>#VALUE!</v>
      </c>
      <c r="D3875" s="6" t="e">
        <f t="shared" si="367"/>
        <v>#VALUE!</v>
      </c>
      <c r="E3875" s="6" t="e">
        <f t="shared" si="368"/>
        <v>#VALUE!</v>
      </c>
      <c r="F3875" s="6" t="e">
        <f t="shared" si="369"/>
        <v>#VALUE!</v>
      </c>
      <c r="H3875" s="6" t="str">
        <f>IFERROR(IF(Table1[[#This Row],[Multi-lens? 1]]="No", 1, IF(Table1[[#This Row],[Multi-lens? 1]]="Dual", 2, IF(Table1[[#This Row],[Multi-lens? 1]]="Quad", 4, ""))),"")</f>
        <v/>
      </c>
      <c r="I3875" s="9" t="str">
        <f>IFERROR(Table1[[#This Row],[Name]],"")</f>
        <v/>
      </c>
      <c r="K3875" s="3" t="str">
        <f t="shared" si="364"/>
        <v/>
      </c>
      <c r="M3875" s="4" t="e">
        <f>IF(Table1[[#This Row],[Import to Gateway Calculator?]]="Yes",IFERROR(Table1[[#This Row],[Streaming Resolution '[MP']]],""),0)</f>
        <v>#VALUE!</v>
      </c>
      <c r="N3875" s="4" t="e">
        <f>IF(Table1[[#This Row],[Import to Gateway Calculator?]]="Yes",IFERROR(Table1[[#This Row],[Recording Resolution '[MP']]],""),0)</f>
        <v>#VALUE!</v>
      </c>
      <c r="O3875" s="4" t="e">
        <f>IF(Table1[[#This Row],[Import to Gateway Calculator?]]="Yes",IFERROR(Table1[[#This Row],[Frame Rate '[FPS'] 1]],""),0)</f>
        <v>#VALUE!</v>
      </c>
      <c r="P3875" s="4" t="e">
        <f>IF(Table1[[#This Row],[Import to Gateway Calculator?]]="Yes",IFERROR(Table1[[#This Row],[Days of Storage 1]],""),0)</f>
        <v>#VALUE!</v>
      </c>
    </row>
    <row r="3876" spans="1:16" x14ac:dyDescent="0.25">
      <c r="A3876" s="5" t="e">
        <f t="shared" si="365"/>
        <v>#VALUE!</v>
      </c>
      <c r="B3876" s="6" t="str">
        <f>IFERROR(IF(Table1[[#This Row],[Multi-lens? 1]]="No", 1, IF(Table1[[#This Row],[Multi-lens? 1]]="Dual", 2, IF(Table1[[#This Row],[Multi-lens? 1]]="Quad", 4, ""))),"")</f>
        <v/>
      </c>
      <c r="C3876" s="6" t="e">
        <f t="shared" si="366"/>
        <v>#VALUE!</v>
      </c>
      <c r="D3876" s="6" t="e">
        <f t="shared" si="367"/>
        <v>#VALUE!</v>
      </c>
      <c r="E3876" s="6" t="e">
        <f t="shared" si="368"/>
        <v>#VALUE!</v>
      </c>
      <c r="F3876" s="6" t="e">
        <f t="shared" si="369"/>
        <v>#VALUE!</v>
      </c>
      <c r="H3876" s="6" t="str">
        <f>IFERROR(IF(Table1[[#This Row],[Multi-lens? 1]]="No", 1, IF(Table1[[#This Row],[Multi-lens? 1]]="Dual", 2, IF(Table1[[#This Row],[Multi-lens? 1]]="Quad", 4, ""))),"")</f>
        <v/>
      </c>
      <c r="I3876" s="9" t="str">
        <f>IFERROR(Table1[[#This Row],[Name]],"")</f>
        <v/>
      </c>
      <c r="K3876" s="3" t="str">
        <f t="shared" si="364"/>
        <v/>
      </c>
      <c r="M3876" s="4" t="e">
        <f>IF(Table1[[#This Row],[Import to Gateway Calculator?]]="Yes",IFERROR(Table1[[#This Row],[Streaming Resolution '[MP']]],""),0)</f>
        <v>#VALUE!</v>
      </c>
      <c r="N3876" s="4" t="e">
        <f>IF(Table1[[#This Row],[Import to Gateway Calculator?]]="Yes",IFERROR(Table1[[#This Row],[Recording Resolution '[MP']]],""),0)</f>
        <v>#VALUE!</v>
      </c>
      <c r="O3876" s="4" t="e">
        <f>IF(Table1[[#This Row],[Import to Gateway Calculator?]]="Yes",IFERROR(Table1[[#This Row],[Frame Rate '[FPS'] 1]],""),0)</f>
        <v>#VALUE!</v>
      </c>
      <c r="P3876" s="4" t="e">
        <f>IF(Table1[[#This Row],[Import to Gateway Calculator?]]="Yes",IFERROR(Table1[[#This Row],[Days of Storage 1]],""),0)</f>
        <v>#VALUE!</v>
      </c>
    </row>
    <row r="3877" spans="1:16" x14ac:dyDescent="0.25">
      <c r="A3877" s="5" t="e">
        <f t="shared" si="365"/>
        <v>#VALUE!</v>
      </c>
      <c r="B3877" s="6" t="str">
        <f>IFERROR(IF(Table1[[#This Row],[Multi-lens? 1]]="No", 1, IF(Table1[[#This Row],[Multi-lens? 1]]="Dual", 2, IF(Table1[[#This Row],[Multi-lens? 1]]="Quad", 4, ""))),"")</f>
        <v/>
      </c>
      <c r="C3877" s="6" t="e">
        <f t="shared" si="366"/>
        <v>#VALUE!</v>
      </c>
      <c r="D3877" s="6" t="e">
        <f t="shared" si="367"/>
        <v>#VALUE!</v>
      </c>
      <c r="E3877" s="6" t="e">
        <f t="shared" si="368"/>
        <v>#VALUE!</v>
      </c>
      <c r="F3877" s="6" t="e">
        <f t="shared" si="369"/>
        <v>#VALUE!</v>
      </c>
      <c r="H3877" s="6" t="str">
        <f>IFERROR(IF(Table1[[#This Row],[Multi-lens? 1]]="No", 1, IF(Table1[[#This Row],[Multi-lens? 1]]="Dual", 2, IF(Table1[[#This Row],[Multi-lens? 1]]="Quad", 4, ""))),"")</f>
        <v/>
      </c>
      <c r="I3877" s="9" t="str">
        <f>IFERROR(Table1[[#This Row],[Name]],"")</f>
        <v/>
      </c>
      <c r="K3877" s="3" t="str">
        <f t="shared" si="364"/>
        <v/>
      </c>
      <c r="M3877" s="4" t="e">
        <f>IF(Table1[[#This Row],[Import to Gateway Calculator?]]="Yes",IFERROR(Table1[[#This Row],[Streaming Resolution '[MP']]],""),0)</f>
        <v>#VALUE!</v>
      </c>
      <c r="N3877" s="4" t="e">
        <f>IF(Table1[[#This Row],[Import to Gateway Calculator?]]="Yes",IFERROR(Table1[[#This Row],[Recording Resolution '[MP']]],""),0)</f>
        <v>#VALUE!</v>
      </c>
      <c r="O3877" s="4" t="e">
        <f>IF(Table1[[#This Row],[Import to Gateway Calculator?]]="Yes",IFERROR(Table1[[#This Row],[Frame Rate '[FPS'] 1]],""),0)</f>
        <v>#VALUE!</v>
      </c>
      <c r="P3877" s="4" t="e">
        <f>IF(Table1[[#This Row],[Import to Gateway Calculator?]]="Yes",IFERROR(Table1[[#This Row],[Days of Storage 1]],""),0)</f>
        <v>#VALUE!</v>
      </c>
    </row>
    <row r="3878" spans="1:16" x14ac:dyDescent="0.25">
      <c r="A3878" s="5" t="e">
        <f t="shared" si="365"/>
        <v>#VALUE!</v>
      </c>
      <c r="B3878" s="6" t="str">
        <f>IFERROR(IF(Table1[[#This Row],[Multi-lens? 1]]="No", 1, IF(Table1[[#This Row],[Multi-lens? 1]]="Dual", 2, IF(Table1[[#This Row],[Multi-lens? 1]]="Quad", 4, ""))),"")</f>
        <v/>
      </c>
      <c r="C3878" s="6" t="e">
        <f t="shared" si="366"/>
        <v>#VALUE!</v>
      </c>
      <c r="D3878" s="6" t="e">
        <f t="shared" si="367"/>
        <v>#VALUE!</v>
      </c>
      <c r="E3878" s="6" t="e">
        <f t="shared" si="368"/>
        <v>#VALUE!</v>
      </c>
      <c r="F3878" s="6" t="e">
        <f t="shared" si="369"/>
        <v>#VALUE!</v>
      </c>
      <c r="H3878" s="6" t="str">
        <f>IFERROR(IF(Table1[[#This Row],[Multi-lens? 1]]="No", 1, IF(Table1[[#This Row],[Multi-lens? 1]]="Dual", 2, IF(Table1[[#This Row],[Multi-lens? 1]]="Quad", 4, ""))),"")</f>
        <v/>
      </c>
      <c r="I3878" s="9" t="str">
        <f>IFERROR(Table1[[#This Row],[Name]],"")</f>
        <v/>
      </c>
      <c r="K3878" s="3" t="str">
        <f t="shared" si="364"/>
        <v/>
      </c>
      <c r="M3878" s="4" t="e">
        <f>IF(Table1[[#This Row],[Import to Gateway Calculator?]]="Yes",IFERROR(Table1[[#This Row],[Streaming Resolution '[MP']]],""),0)</f>
        <v>#VALUE!</v>
      </c>
      <c r="N3878" s="4" t="e">
        <f>IF(Table1[[#This Row],[Import to Gateway Calculator?]]="Yes",IFERROR(Table1[[#This Row],[Recording Resolution '[MP']]],""),0)</f>
        <v>#VALUE!</v>
      </c>
      <c r="O3878" s="4" t="e">
        <f>IF(Table1[[#This Row],[Import to Gateway Calculator?]]="Yes",IFERROR(Table1[[#This Row],[Frame Rate '[FPS'] 1]],""),0)</f>
        <v>#VALUE!</v>
      </c>
      <c r="P3878" s="4" t="e">
        <f>IF(Table1[[#This Row],[Import to Gateway Calculator?]]="Yes",IFERROR(Table1[[#This Row],[Days of Storage 1]],""),0)</f>
        <v>#VALUE!</v>
      </c>
    </row>
    <row r="3879" spans="1:16" x14ac:dyDescent="0.25">
      <c r="A3879" s="5" t="e">
        <f t="shared" si="365"/>
        <v>#VALUE!</v>
      </c>
      <c r="B3879" s="6" t="str">
        <f>IFERROR(IF(Table1[[#This Row],[Multi-lens? 1]]="No", 1, IF(Table1[[#This Row],[Multi-lens? 1]]="Dual", 2, IF(Table1[[#This Row],[Multi-lens? 1]]="Quad", 4, ""))),"")</f>
        <v/>
      </c>
      <c r="C3879" s="6" t="e">
        <f t="shared" si="366"/>
        <v>#VALUE!</v>
      </c>
      <c r="D3879" s="6" t="e">
        <f t="shared" si="367"/>
        <v>#VALUE!</v>
      </c>
      <c r="E3879" s="6" t="e">
        <f t="shared" si="368"/>
        <v>#VALUE!</v>
      </c>
      <c r="F3879" s="6" t="e">
        <f t="shared" si="369"/>
        <v>#VALUE!</v>
      </c>
      <c r="H3879" s="6" t="str">
        <f>IFERROR(IF(Table1[[#This Row],[Multi-lens? 1]]="No", 1, IF(Table1[[#This Row],[Multi-lens? 1]]="Dual", 2, IF(Table1[[#This Row],[Multi-lens? 1]]="Quad", 4, ""))),"")</f>
        <v/>
      </c>
      <c r="I3879" s="9" t="str">
        <f>IFERROR(Table1[[#This Row],[Name]],"")</f>
        <v/>
      </c>
      <c r="K3879" s="3" t="str">
        <f t="shared" si="364"/>
        <v/>
      </c>
      <c r="M3879" s="4" t="e">
        <f>IF(Table1[[#This Row],[Import to Gateway Calculator?]]="Yes",IFERROR(Table1[[#This Row],[Streaming Resolution '[MP']]],""),0)</f>
        <v>#VALUE!</v>
      </c>
      <c r="N3879" s="4" t="e">
        <f>IF(Table1[[#This Row],[Import to Gateway Calculator?]]="Yes",IFERROR(Table1[[#This Row],[Recording Resolution '[MP']]],""),0)</f>
        <v>#VALUE!</v>
      </c>
      <c r="O3879" s="4" t="e">
        <f>IF(Table1[[#This Row],[Import to Gateway Calculator?]]="Yes",IFERROR(Table1[[#This Row],[Frame Rate '[FPS'] 1]],""),0)</f>
        <v>#VALUE!</v>
      </c>
      <c r="P3879" s="4" t="e">
        <f>IF(Table1[[#This Row],[Import to Gateway Calculator?]]="Yes",IFERROR(Table1[[#This Row],[Days of Storage 1]],""),0)</f>
        <v>#VALUE!</v>
      </c>
    </row>
    <row r="3880" spans="1:16" x14ac:dyDescent="0.25">
      <c r="A3880" s="5" t="e">
        <f t="shared" si="365"/>
        <v>#VALUE!</v>
      </c>
      <c r="B3880" s="6" t="str">
        <f>IFERROR(IF(Table1[[#This Row],[Multi-lens? 1]]="No", 1, IF(Table1[[#This Row],[Multi-lens? 1]]="Dual", 2, IF(Table1[[#This Row],[Multi-lens? 1]]="Quad", 4, ""))),"")</f>
        <v/>
      </c>
      <c r="C3880" s="6" t="e">
        <f t="shared" si="366"/>
        <v>#VALUE!</v>
      </c>
      <c r="D3880" s="6" t="e">
        <f t="shared" si="367"/>
        <v>#VALUE!</v>
      </c>
      <c r="E3880" s="6" t="e">
        <f t="shared" si="368"/>
        <v>#VALUE!</v>
      </c>
      <c r="F3880" s="6" t="e">
        <f t="shared" si="369"/>
        <v>#VALUE!</v>
      </c>
      <c r="H3880" s="6" t="str">
        <f>IFERROR(IF(Table1[[#This Row],[Multi-lens? 1]]="No", 1, IF(Table1[[#This Row],[Multi-lens? 1]]="Dual", 2, IF(Table1[[#This Row],[Multi-lens? 1]]="Quad", 4, ""))),"")</f>
        <v/>
      </c>
      <c r="I3880" s="9" t="str">
        <f>IFERROR(Table1[[#This Row],[Name]],"")</f>
        <v/>
      </c>
      <c r="K3880" s="3" t="str">
        <f t="shared" si="364"/>
        <v/>
      </c>
      <c r="M3880" s="4" t="e">
        <f>IF(Table1[[#This Row],[Import to Gateway Calculator?]]="Yes",IFERROR(Table1[[#This Row],[Streaming Resolution '[MP']]],""),0)</f>
        <v>#VALUE!</v>
      </c>
      <c r="N3880" s="4" t="e">
        <f>IF(Table1[[#This Row],[Import to Gateway Calculator?]]="Yes",IFERROR(Table1[[#This Row],[Recording Resolution '[MP']]],""),0)</f>
        <v>#VALUE!</v>
      </c>
      <c r="O3880" s="4" t="e">
        <f>IF(Table1[[#This Row],[Import to Gateway Calculator?]]="Yes",IFERROR(Table1[[#This Row],[Frame Rate '[FPS'] 1]],""),0)</f>
        <v>#VALUE!</v>
      </c>
      <c r="P3880" s="4" t="e">
        <f>IF(Table1[[#This Row],[Import to Gateway Calculator?]]="Yes",IFERROR(Table1[[#This Row],[Days of Storage 1]],""),0)</f>
        <v>#VALUE!</v>
      </c>
    </row>
    <row r="3881" spans="1:16" x14ac:dyDescent="0.25">
      <c r="A3881" s="5" t="e">
        <f t="shared" si="365"/>
        <v>#VALUE!</v>
      </c>
      <c r="B3881" s="6" t="str">
        <f>IFERROR(IF(Table1[[#This Row],[Multi-lens? 1]]="No", 1, IF(Table1[[#This Row],[Multi-lens? 1]]="Dual", 2, IF(Table1[[#This Row],[Multi-lens? 1]]="Quad", 4, ""))),"")</f>
        <v/>
      </c>
      <c r="C3881" s="6" t="e">
        <f t="shared" si="366"/>
        <v>#VALUE!</v>
      </c>
      <c r="D3881" s="6" t="e">
        <f t="shared" si="367"/>
        <v>#VALUE!</v>
      </c>
      <c r="E3881" s="6" t="e">
        <f t="shared" si="368"/>
        <v>#VALUE!</v>
      </c>
      <c r="F3881" s="6" t="e">
        <f t="shared" si="369"/>
        <v>#VALUE!</v>
      </c>
      <c r="H3881" s="6" t="str">
        <f>IFERROR(IF(Table1[[#This Row],[Multi-lens? 1]]="No", 1, IF(Table1[[#This Row],[Multi-lens? 1]]="Dual", 2, IF(Table1[[#This Row],[Multi-lens? 1]]="Quad", 4, ""))),"")</f>
        <v/>
      </c>
      <c r="I3881" s="9" t="str">
        <f>IFERROR(Table1[[#This Row],[Name]],"")</f>
        <v/>
      </c>
      <c r="K3881" s="3" t="str">
        <f t="shared" si="364"/>
        <v/>
      </c>
      <c r="M3881" s="4" t="e">
        <f>IF(Table1[[#This Row],[Import to Gateway Calculator?]]="Yes",IFERROR(Table1[[#This Row],[Streaming Resolution '[MP']]],""),0)</f>
        <v>#VALUE!</v>
      </c>
      <c r="N3881" s="4" t="e">
        <f>IF(Table1[[#This Row],[Import to Gateway Calculator?]]="Yes",IFERROR(Table1[[#This Row],[Recording Resolution '[MP']]],""),0)</f>
        <v>#VALUE!</v>
      </c>
      <c r="O3881" s="4" t="e">
        <f>IF(Table1[[#This Row],[Import to Gateway Calculator?]]="Yes",IFERROR(Table1[[#This Row],[Frame Rate '[FPS'] 1]],""),0)</f>
        <v>#VALUE!</v>
      </c>
      <c r="P3881" s="4" t="e">
        <f>IF(Table1[[#This Row],[Import to Gateway Calculator?]]="Yes",IFERROR(Table1[[#This Row],[Days of Storage 1]],""),0)</f>
        <v>#VALUE!</v>
      </c>
    </row>
    <row r="3882" spans="1:16" x14ac:dyDescent="0.25">
      <c r="A3882" s="5" t="e">
        <f t="shared" si="365"/>
        <v>#VALUE!</v>
      </c>
      <c r="B3882" s="6" t="str">
        <f>IFERROR(IF(Table1[[#This Row],[Multi-lens? 1]]="No", 1, IF(Table1[[#This Row],[Multi-lens? 1]]="Dual", 2, IF(Table1[[#This Row],[Multi-lens? 1]]="Quad", 4, ""))),"")</f>
        <v/>
      </c>
      <c r="C3882" s="6" t="e">
        <f t="shared" si="366"/>
        <v>#VALUE!</v>
      </c>
      <c r="D3882" s="6" t="e">
        <f t="shared" si="367"/>
        <v>#VALUE!</v>
      </c>
      <c r="E3882" s="6" t="e">
        <f t="shared" si="368"/>
        <v>#VALUE!</v>
      </c>
      <c r="F3882" s="6" t="e">
        <f t="shared" si="369"/>
        <v>#VALUE!</v>
      </c>
      <c r="H3882" s="6" t="str">
        <f>IFERROR(IF(Table1[[#This Row],[Multi-lens? 1]]="No", 1, IF(Table1[[#This Row],[Multi-lens? 1]]="Dual", 2, IF(Table1[[#This Row],[Multi-lens? 1]]="Quad", 4, ""))),"")</f>
        <v/>
      </c>
      <c r="I3882" s="9" t="str">
        <f>IFERROR(Table1[[#This Row],[Name]],"")</f>
        <v/>
      </c>
      <c r="K3882" s="3" t="str">
        <f t="shared" si="364"/>
        <v/>
      </c>
      <c r="M3882" s="4" t="e">
        <f>IF(Table1[[#This Row],[Import to Gateway Calculator?]]="Yes",IFERROR(Table1[[#This Row],[Streaming Resolution '[MP']]],""),0)</f>
        <v>#VALUE!</v>
      </c>
      <c r="N3882" s="4" t="e">
        <f>IF(Table1[[#This Row],[Import to Gateway Calculator?]]="Yes",IFERROR(Table1[[#This Row],[Recording Resolution '[MP']]],""),0)</f>
        <v>#VALUE!</v>
      </c>
      <c r="O3882" s="4" t="e">
        <f>IF(Table1[[#This Row],[Import to Gateway Calculator?]]="Yes",IFERROR(Table1[[#This Row],[Frame Rate '[FPS'] 1]],""),0)</f>
        <v>#VALUE!</v>
      </c>
      <c r="P3882" s="4" t="e">
        <f>IF(Table1[[#This Row],[Import to Gateway Calculator?]]="Yes",IFERROR(Table1[[#This Row],[Days of Storage 1]],""),0)</f>
        <v>#VALUE!</v>
      </c>
    </row>
    <row r="3883" spans="1:16" x14ac:dyDescent="0.25">
      <c r="A3883" s="5" t="e">
        <f t="shared" si="365"/>
        <v>#VALUE!</v>
      </c>
      <c r="B3883" s="6" t="str">
        <f>IFERROR(IF(Table1[[#This Row],[Multi-lens? 1]]="No", 1, IF(Table1[[#This Row],[Multi-lens? 1]]="Dual", 2, IF(Table1[[#This Row],[Multi-lens? 1]]="Quad", 4, ""))),"")</f>
        <v/>
      </c>
      <c r="C3883" s="6" t="e">
        <f t="shared" si="366"/>
        <v>#VALUE!</v>
      </c>
      <c r="D3883" s="6" t="e">
        <f t="shared" si="367"/>
        <v>#VALUE!</v>
      </c>
      <c r="E3883" s="6" t="e">
        <f t="shared" si="368"/>
        <v>#VALUE!</v>
      </c>
      <c r="F3883" s="6" t="e">
        <f t="shared" si="369"/>
        <v>#VALUE!</v>
      </c>
      <c r="H3883" s="6" t="str">
        <f>IFERROR(IF(Table1[[#This Row],[Multi-lens? 1]]="No", 1, IF(Table1[[#This Row],[Multi-lens? 1]]="Dual", 2, IF(Table1[[#This Row],[Multi-lens? 1]]="Quad", 4, ""))),"")</f>
        <v/>
      </c>
      <c r="I3883" s="9" t="str">
        <f>IFERROR(Table1[[#This Row],[Name]],"")</f>
        <v/>
      </c>
      <c r="K3883" s="3" t="str">
        <f t="shared" si="364"/>
        <v/>
      </c>
      <c r="M3883" s="4" t="e">
        <f>IF(Table1[[#This Row],[Import to Gateway Calculator?]]="Yes",IFERROR(Table1[[#This Row],[Streaming Resolution '[MP']]],""),0)</f>
        <v>#VALUE!</v>
      </c>
      <c r="N3883" s="4" t="e">
        <f>IF(Table1[[#This Row],[Import to Gateway Calculator?]]="Yes",IFERROR(Table1[[#This Row],[Recording Resolution '[MP']]],""),0)</f>
        <v>#VALUE!</v>
      </c>
      <c r="O3883" s="4" t="e">
        <f>IF(Table1[[#This Row],[Import to Gateway Calculator?]]="Yes",IFERROR(Table1[[#This Row],[Frame Rate '[FPS'] 1]],""),0)</f>
        <v>#VALUE!</v>
      </c>
      <c r="P3883" s="4" t="e">
        <f>IF(Table1[[#This Row],[Import to Gateway Calculator?]]="Yes",IFERROR(Table1[[#This Row],[Days of Storage 1]],""),0)</f>
        <v>#VALUE!</v>
      </c>
    </row>
    <row r="3884" spans="1:16" x14ac:dyDescent="0.25">
      <c r="A3884" s="5" t="e">
        <f t="shared" si="365"/>
        <v>#VALUE!</v>
      </c>
      <c r="B3884" s="6" t="str">
        <f>IFERROR(IF(Table1[[#This Row],[Multi-lens? 1]]="No", 1, IF(Table1[[#This Row],[Multi-lens? 1]]="Dual", 2, IF(Table1[[#This Row],[Multi-lens? 1]]="Quad", 4, ""))),"")</f>
        <v/>
      </c>
      <c r="C3884" s="6" t="e">
        <f t="shared" si="366"/>
        <v>#VALUE!</v>
      </c>
      <c r="D3884" s="6" t="e">
        <f t="shared" si="367"/>
        <v>#VALUE!</v>
      </c>
      <c r="E3884" s="6" t="e">
        <f t="shared" si="368"/>
        <v>#VALUE!</v>
      </c>
      <c r="F3884" s="6" t="e">
        <f t="shared" si="369"/>
        <v>#VALUE!</v>
      </c>
      <c r="H3884" s="6" t="str">
        <f>IFERROR(IF(Table1[[#This Row],[Multi-lens? 1]]="No", 1, IF(Table1[[#This Row],[Multi-lens? 1]]="Dual", 2, IF(Table1[[#This Row],[Multi-lens? 1]]="Quad", 4, ""))),"")</f>
        <v/>
      </c>
      <c r="I3884" s="9" t="str">
        <f>IFERROR(Table1[[#This Row],[Name]],"")</f>
        <v/>
      </c>
      <c r="K3884" s="3" t="str">
        <f t="shared" si="364"/>
        <v/>
      </c>
      <c r="M3884" s="4" t="e">
        <f>IF(Table1[[#This Row],[Import to Gateway Calculator?]]="Yes",IFERROR(Table1[[#This Row],[Streaming Resolution '[MP']]],""),0)</f>
        <v>#VALUE!</v>
      </c>
      <c r="N3884" s="4" t="e">
        <f>IF(Table1[[#This Row],[Import to Gateway Calculator?]]="Yes",IFERROR(Table1[[#This Row],[Recording Resolution '[MP']]],""),0)</f>
        <v>#VALUE!</v>
      </c>
      <c r="O3884" s="4" t="e">
        <f>IF(Table1[[#This Row],[Import to Gateway Calculator?]]="Yes",IFERROR(Table1[[#This Row],[Frame Rate '[FPS'] 1]],""),0)</f>
        <v>#VALUE!</v>
      </c>
      <c r="P3884" s="4" t="e">
        <f>IF(Table1[[#This Row],[Import to Gateway Calculator?]]="Yes",IFERROR(Table1[[#This Row],[Days of Storage 1]],""),0)</f>
        <v>#VALUE!</v>
      </c>
    </row>
    <row r="3885" spans="1:16" x14ac:dyDescent="0.25">
      <c r="A3885" s="5" t="e">
        <f t="shared" si="365"/>
        <v>#VALUE!</v>
      </c>
      <c r="B3885" s="6" t="str">
        <f>IFERROR(IF(Table1[[#This Row],[Multi-lens? 1]]="No", 1, IF(Table1[[#This Row],[Multi-lens? 1]]="Dual", 2, IF(Table1[[#This Row],[Multi-lens? 1]]="Quad", 4, ""))),"")</f>
        <v/>
      </c>
      <c r="C3885" s="6" t="e">
        <f t="shared" si="366"/>
        <v>#VALUE!</v>
      </c>
      <c r="D3885" s="6" t="e">
        <f t="shared" si="367"/>
        <v>#VALUE!</v>
      </c>
      <c r="E3885" s="6" t="e">
        <f t="shared" si="368"/>
        <v>#VALUE!</v>
      </c>
      <c r="F3885" s="6" t="e">
        <f t="shared" si="369"/>
        <v>#VALUE!</v>
      </c>
      <c r="H3885" s="6" t="str">
        <f>IFERROR(IF(Table1[[#This Row],[Multi-lens? 1]]="No", 1, IF(Table1[[#This Row],[Multi-lens? 1]]="Dual", 2, IF(Table1[[#This Row],[Multi-lens? 1]]="Quad", 4, ""))),"")</f>
        <v/>
      </c>
      <c r="I3885" s="9" t="str">
        <f>IFERROR(Table1[[#This Row],[Name]],"")</f>
        <v/>
      </c>
      <c r="K3885" s="3" t="str">
        <f t="shared" si="364"/>
        <v/>
      </c>
      <c r="M3885" s="4" t="e">
        <f>IF(Table1[[#This Row],[Import to Gateway Calculator?]]="Yes",IFERROR(Table1[[#This Row],[Streaming Resolution '[MP']]],""),0)</f>
        <v>#VALUE!</v>
      </c>
      <c r="N3885" s="4" t="e">
        <f>IF(Table1[[#This Row],[Import to Gateway Calculator?]]="Yes",IFERROR(Table1[[#This Row],[Recording Resolution '[MP']]],""),0)</f>
        <v>#VALUE!</v>
      </c>
      <c r="O3885" s="4" t="e">
        <f>IF(Table1[[#This Row],[Import to Gateway Calculator?]]="Yes",IFERROR(Table1[[#This Row],[Frame Rate '[FPS'] 1]],""),0)</f>
        <v>#VALUE!</v>
      </c>
      <c r="P3885" s="4" t="e">
        <f>IF(Table1[[#This Row],[Import to Gateway Calculator?]]="Yes",IFERROR(Table1[[#This Row],[Days of Storage 1]],""),0)</f>
        <v>#VALUE!</v>
      </c>
    </row>
    <row r="3886" spans="1:16" x14ac:dyDescent="0.25">
      <c r="A3886" s="5" t="e">
        <f t="shared" si="365"/>
        <v>#VALUE!</v>
      </c>
      <c r="B3886" s="6" t="str">
        <f>IFERROR(IF(Table1[[#This Row],[Multi-lens? 1]]="No", 1, IF(Table1[[#This Row],[Multi-lens? 1]]="Dual", 2, IF(Table1[[#This Row],[Multi-lens? 1]]="Quad", 4, ""))),"")</f>
        <v/>
      </c>
      <c r="C3886" s="6" t="e">
        <f t="shared" si="366"/>
        <v>#VALUE!</v>
      </c>
      <c r="D3886" s="6" t="e">
        <f t="shared" si="367"/>
        <v>#VALUE!</v>
      </c>
      <c r="E3886" s="6" t="e">
        <f t="shared" si="368"/>
        <v>#VALUE!</v>
      </c>
      <c r="F3886" s="6" t="e">
        <f t="shared" si="369"/>
        <v>#VALUE!</v>
      </c>
      <c r="H3886" s="6" t="str">
        <f>IFERROR(IF(Table1[[#This Row],[Multi-lens? 1]]="No", 1, IF(Table1[[#This Row],[Multi-lens? 1]]="Dual", 2, IF(Table1[[#This Row],[Multi-lens? 1]]="Quad", 4, ""))),"")</f>
        <v/>
      </c>
      <c r="I3886" s="9" t="str">
        <f>IFERROR(Table1[[#This Row],[Name]],"")</f>
        <v/>
      </c>
      <c r="K3886" s="3" t="str">
        <f t="shared" si="364"/>
        <v/>
      </c>
      <c r="M3886" s="4" t="e">
        <f>IF(Table1[[#This Row],[Import to Gateway Calculator?]]="Yes",IFERROR(Table1[[#This Row],[Streaming Resolution '[MP']]],""),0)</f>
        <v>#VALUE!</v>
      </c>
      <c r="N3886" s="4" t="e">
        <f>IF(Table1[[#This Row],[Import to Gateway Calculator?]]="Yes",IFERROR(Table1[[#This Row],[Recording Resolution '[MP']]],""),0)</f>
        <v>#VALUE!</v>
      </c>
      <c r="O3886" s="4" t="e">
        <f>IF(Table1[[#This Row],[Import to Gateway Calculator?]]="Yes",IFERROR(Table1[[#This Row],[Frame Rate '[FPS'] 1]],""),0)</f>
        <v>#VALUE!</v>
      </c>
      <c r="P3886" s="4" t="e">
        <f>IF(Table1[[#This Row],[Import to Gateway Calculator?]]="Yes",IFERROR(Table1[[#This Row],[Days of Storage 1]],""),0)</f>
        <v>#VALUE!</v>
      </c>
    </row>
    <row r="3887" spans="1:16" x14ac:dyDescent="0.25">
      <c r="A3887" s="5" t="e">
        <f t="shared" si="365"/>
        <v>#VALUE!</v>
      </c>
      <c r="B3887" s="6" t="str">
        <f>IFERROR(IF(Table1[[#This Row],[Multi-lens? 1]]="No", 1, IF(Table1[[#This Row],[Multi-lens? 1]]="Dual", 2, IF(Table1[[#This Row],[Multi-lens? 1]]="Quad", 4, ""))),"")</f>
        <v/>
      </c>
      <c r="C3887" s="6" t="e">
        <f t="shared" si="366"/>
        <v>#VALUE!</v>
      </c>
      <c r="D3887" s="6" t="e">
        <f t="shared" si="367"/>
        <v>#VALUE!</v>
      </c>
      <c r="E3887" s="6" t="e">
        <f t="shared" si="368"/>
        <v>#VALUE!</v>
      </c>
      <c r="F3887" s="6" t="e">
        <f t="shared" si="369"/>
        <v>#VALUE!</v>
      </c>
      <c r="H3887" s="6" t="str">
        <f>IFERROR(IF(Table1[[#This Row],[Multi-lens? 1]]="No", 1, IF(Table1[[#This Row],[Multi-lens? 1]]="Dual", 2, IF(Table1[[#This Row],[Multi-lens? 1]]="Quad", 4, ""))),"")</f>
        <v/>
      </c>
      <c r="I3887" s="9" t="str">
        <f>IFERROR(Table1[[#This Row],[Name]],"")</f>
        <v/>
      </c>
      <c r="K3887" s="3" t="str">
        <f t="shared" si="364"/>
        <v/>
      </c>
      <c r="M3887" s="4" t="e">
        <f>IF(Table1[[#This Row],[Import to Gateway Calculator?]]="Yes",IFERROR(Table1[[#This Row],[Streaming Resolution '[MP']]],""),0)</f>
        <v>#VALUE!</v>
      </c>
      <c r="N3887" s="4" t="e">
        <f>IF(Table1[[#This Row],[Import to Gateway Calculator?]]="Yes",IFERROR(Table1[[#This Row],[Recording Resolution '[MP']]],""),0)</f>
        <v>#VALUE!</v>
      </c>
      <c r="O3887" s="4" t="e">
        <f>IF(Table1[[#This Row],[Import to Gateway Calculator?]]="Yes",IFERROR(Table1[[#This Row],[Frame Rate '[FPS'] 1]],""),0)</f>
        <v>#VALUE!</v>
      </c>
      <c r="P3887" s="4" t="e">
        <f>IF(Table1[[#This Row],[Import to Gateway Calculator?]]="Yes",IFERROR(Table1[[#This Row],[Days of Storage 1]],""),0)</f>
        <v>#VALUE!</v>
      </c>
    </row>
    <row r="3888" spans="1:16" x14ac:dyDescent="0.25">
      <c r="A3888" s="5" t="e">
        <f t="shared" si="365"/>
        <v>#VALUE!</v>
      </c>
      <c r="B3888" s="6" t="str">
        <f>IFERROR(IF(Table1[[#This Row],[Multi-lens? 1]]="No", 1, IF(Table1[[#This Row],[Multi-lens? 1]]="Dual", 2, IF(Table1[[#This Row],[Multi-lens? 1]]="Quad", 4, ""))),"")</f>
        <v/>
      </c>
      <c r="C3888" s="6" t="e">
        <f t="shared" si="366"/>
        <v>#VALUE!</v>
      </c>
      <c r="D3888" s="6" t="e">
        <f t="shared" si="367"/>
        <v>#VALUE!</v>
      </c>
      <c r="E3888" s="6" t="e">
        <f t="shared" si="368"/>
        <v>#VALUE!</v>
      </c>
      <c r="F3888" s="6" t="e">
        <f t="shared" si="369"/>
        <v>#VALUE!</v>
      </c>
      <c r="H3888" s="6" t="str">
        <f>IFERROR(IF(Table1[[#This Row],[Multi-lens? 1]]="No", 1, IF(Table1[[#This Row],[Multi-lens? 1]]="Dual", 2, IF(Table1[[#This Row],[Multi-lens? 1]]="Quad", 4, ""))),"")</f>
        <v/>
      </c>
      <c r="I3888" s="9" t="str">
        <f>IFERROR(Table1[[#This Row],[Name]],"")</f>
        <v/>
      </c>
      <c r="K3888" s="3" t="str">
        <f t="shared" si="364"/>
        <v/>
      </c>
      <c r="M3888" s="4" t="e">
        <f>IF(Table1[[#This Row],[Import to Gateway Calculator?]]="Yes",IFERROR(Table1[[#This Row],[Streaming Resolution '[MP']]],""),0)</f>
        <v>#VALUE!</v>
      </c>
      <c r="N3888" s="4" t="e">
        <f>IF(Table1[[#This Row],[Import to Gateway Calculator?]]="Yes",IFERROR(Table1[[#This Row],[Recording Resolution '[MP']]],""),0)</f>
        <v>#VALUE!</v>
      </c>
      <c r="O3888" s="4" t="e">
        <f>IF(Table1[[#This Row],[Import to Gateway Calculator?]]="Yes",IFERROR(Table1[[#This Row],[Frame Rate '[FPS'] 1]],""),0)</f>
        <v>#VALUE!</v>
      </c>
      <c r="P3888" s="4" t="e">
        <f>IF(Table1[[#This Row],[Import to Gateway Calculator?]]="Yes",IFERROR(Table1[[#This Row],[Days of Storage 1]],""),0)</f>
        <v>#VALUE!</v>
      </c>
    </row>
    <row r="3889" spans="1:16" x14ac:dyDescent="0.25">
      <c r="A3889" s="5" t="e">
        <f t="shared" si="365"/>
        <v>#VALUE!</v>
      </c>
      <c r="B3889" s="6" t="str">
        <f>IFERROR(IF(Table1[[#This Row],[Multi-lens? 1]]="No", 1, IF(Table1[[#This Row],[Multi-lens? 1]]="Dual", 2, IF(Table1[[#This Row],[Multi-lens? 1]]="Quad", 4, ""))),"")</f>
        <v/>
      </c>
      <c r="C3889" s="6" t="e">
        <f t="shared" si="366"/>
        <v>#VALUE!</v>
      </c>
      <c r="D3889" s="6" t="e">
        <f t="shared" si="367"/>
        <v>#VALUE!</v>
      </c>
      <c r="E3889" s="6" t="e">
        <f t="shared" si="368"/>
        <v>#VALUE!</v>
      </c>
      <c r="F3889" s="6" t="e">
        <f t="shared" si="369"/>
        <v>#VALUE!</v>
      </c>
      <c r="H3889" s="6" t="str">
        <f>IFERROR(IF(Table1[[#This Row],[Multi-lens? 1]]="No", 1, IF(Table1[[#This Row],[Multi-lens? 1]]="Dual", 2, IF(Table1[[#This Row],[Multi-lens? 1]]="Quad", 4, ""))),"")</f>
        <v/>
      </c>
      <c r="I3889" s="9" t="str">
        <f>IFERROR(Table1[[#This Row],[Name]],"")</f>
        <v/>
      </c>
      <c r="K3889" s="3" t="str">
        <f t="shared" si="364"/>
        <v/>
      </c>
      <c r="M3889" s="4" t="e">
        <f>IF(Table1[[#This Row],[Import to Gateway Calculator?]]="Yes",IFERROR(Table1[[#This Row],[Streaming Resolution '[MP']]],""),0)</f>
        <v>#VALUE!</v>
      </c>
      <c r="N3889" s="4" t="e">
        <f>IF(Table1[[#This Row],[Import to Gateway Calculator?]]="Yes",IFERROR(Table1[[#This Row],[Recording Resolution '[MP']]],""),0)</f>
        <v>#VALUE!</v>
      </c>
      <c r="O3889" s="4" t="e">
        <f>IF(Table1[[#This Row],[Import to Gateway Calculator?]]="Yes",IFERROR(Table1[[#This Row],[Frame Rate '[FPS'] 1]],""),0)</f>
        <v>#VALUE!</v>
      </c>
      <c r="P3889" s="4" t="e">
        <f>IF(Table1[[#This Row],[Import to Gateway Calculator?]]="Yes",IFERROR(Table1[[#This Row],[Days of Storage 1]],""),0)</f>
        <v>#VALUE!</v>
      </c>
    </row>
    <row r="3890" spans="1:16" x14ac:dyDescent="0.25">
      <c r="A3890" s="5" t="e">
        <f t="shared" si="365"/>
        <v>#VALUE!</v>
      </c>
      <c r="B3890" s="6" t="str">
        <f>IFERROR(IF(Table1[[#This Row],[Multi-lens? 1]]="No", 1, IF(Table1[[#This Row],[Multi-lens? 1]]="Dual", 2, IF(Table1[[#This Row],[Multi-lens? 1]]="Quad", 4, ""))),"")</f>
        <v/>
      </c>
      <c r="C3890" s="6" t="e">
        <f t="shared" si="366"/>
        <v>#VALUE!</v>
      </c>
      <c r="D3890" s="6" t="e">
        <f t="shared" si="367"/>
        <v>#VALUE!</v>
      </c>
      <c r="E3890" s="6" t="e">
        <f t="shared" si="368"/>
        <v>#VALUE!</v>
      </c>
      <c r="F3890" s="6" t="e">
        <f t="shared" si="369"/>
        <v>#VALUE!</v>
      </c>
      <c r="H3890" s="6" t="str">
        <f>IFERROR(IF(Table1[[#This Row],[Multi-lens? 1]]="No", 1, IF(Table1[[#This Row],[Multi-lens? 1]]="Dual", 2, IF(Table1[[#This Row],[Multi-lens? 1]]="Quad", 4, ""))),"")</f>
        <v/>
      </c>
      <c r="I3890" s="9" t="str">
        <f>IFERROR(Table1[[#This Row],[Name]],"")</f>
        <v/>
      </c>
      <c r="K3890" s="3" t="str">
        <f t="shared" si="364"/>
        <v/>
      </c>
      <c r="M3890" s="4" t="e">
        <f>IF(Table1[[#This Row],[Import to Gateway Calculator?]]="Yes",IFERROR(Table1[[#This Row],[Streaming Resolution '[MP']]],""),0)</f>
        <v>#VALUE!</v>
      </c>
      <c r="N3890" s="4" t="e">
        <f>IF(Table1[[#This Row],[Import to Gateway Calculator?]]="Yes",IFERROR(Table1[[#This Row],[Recording Resolution '[MP']]],""),0)</f>
        <v>#VALUE!</v>
      </c>
      <c r="O3890" s="4" t="e">
        <f>IF(Table1[[#This Row],[Import to Gateway Calculator?]]="Yes",IFERROR(Table1[[#This Row],[Frame Rate '[FPS'] 1]],""),0)</f>
        <v>#VALUE!</v>
      </c>
      <c r="P3890" s="4" t="e">
        <f>IF(Table1[[#This Row],[Import to Gateway Calculator?]]="Yes",IFERROR(Table1[[#This Row],[Days of Storage 1]],""),0)</f>
        <v>#VALUE!</v>
      </c>
    </row>
    <row r="3891" spans="1:16" x14ac:dyDescent="0.25">
      <c r="A3891" s="5" t="e">
        <f t="shared" si="365"/>
        <v>#VALUE!</v>
      </c>
      <c r="B3891" s="6" t="str">
        <f>IFERROR(IF(Table1[[#This Row],[Multi-lens? 1]]="No", 1, IF(Table1[[#This Row],[Multi-lens? 1]]="Dual", 2, IF(Table1[[#This Row],[Multi-lens? 1]]="Quad", 4, ""))),"")</f>
        <v/>
      </c>
      <c r="C3891" s="6" t="e">
        <f t="shared" si="366"/>
        <v>#VALUE!</v>
      </c>
      <c r="D3891" s="6" t="e">
        <f t="shared" si="367"/>
        <v>#VALUE!</v>
      </c>
      <c r="E3891" s="6" t="e">
        <f t="shared" si="368"/>
        <v>#VALUE!</v>
      </c>
      <c r="F3891" s="6" t="e">
        <f t="shared" si="369"/>
        <v>#VALUE!</v>
      </c>
      <c r="H3891" s="6" t="str">
        <f>IFERROR(IF(Table1[[#This Row],[Multi-lens? 1]]="No", 1, IF(Table1[[#This Row],[Multi-lens? 1]]="Dual", 2, IF(Table1[[#This Row],[Multi-lens? 1]]="Quad", 4, ""))),"")</f>
        <v/>
      </c>
      <c r="I3891" s="9" t="str">
        <f>IFERROR(Table1[[#This Row],[Name]],"")</f>
        <v/>
      </c>
      <c r="K3891" s="3" t="str">
        <f t="shared" si="364"/>
        <v/>
      </c>
      <c r="M3891" s="4" t="e">
        <f>IF(Table1[[#This Row],[Import to Gateway Calculator?]]="Yes",IFERROR(Table1[[#This Row],[Streaming Resolution '[MP']]],""),0)</f>
        <v>#VALUE!</v>
      </c>
      <c r="N3891" s="4" t="e">
        <f>IF(Table1[[#This Row],[Import to Gateway Calculator?]]="Yes",IFERROR(Table1[[#This Row],[Recording Resolution '[MP']]],""),0)</f>
        <v>#VALUE!</v>
      </c>
      <c r="O3891" s="4" t="e">
        <f>IF(Table1[[#This Row],[Import to Gateway Calculator?]]="Yes",IFERROR(Table1[[#This Row],[Frame Rate '[FPS'] 1]],""),0)</f>
        <v>#VALUE!</v>
      </c>
      <c r="P3891" s="4" t="e">
        <f>IF(Table1[[#This Row],[Import to Gateway Calculator?]]="Yes",IFERROR(Table1[[#This Row],[Days of Storage 1]],""),0)</f>
        <v>#VALUE!</v>
      </c>
    </row>
    <row r="3892" spans="1:16" x14ac:dyDescent="0.25">
      <c r="A3892" s="5" t="e">
        <f t="shared" si="365"/>
        <v>#VALUE!</v>
      </c>
      <c r="B3892" s="6" t="str">
        <f>IFERROR(IF(Table1[[#This Row],[Multi-lens? 1]]="No", 1, IF(Table1[[#This Row],[Multi-lens? 1]]="Dual", 2, IF(Table1[[#This Row],[Multi-lens? 1]]="Quad", 4, ""))),"")</f>
        <v/>
      </c>
      <c r="C3892" s="6" t="e">
        <f t="shared" si="366"/>
        <v>#VALUE!</v>
      </c>
      <c r="D3892" s="6" t="e">
        <f t="shared" si="367"/>
        <v>#VALUE!</v>
      </c>
      <c r="E3892" s="6" t="e">
        <f t="shared" si="368"/>
        <v>#VALUE!</v>
      </c>
      <c r="F3892" s="6" t="e">
        <f t="shared" si="369"/>
        <v>#VALUE!</v>
      </c>
      <c r="H3892" s="6" t="str">
        <f>IFERROR(IF(Table1[[#This Row],[Multi-lens? 1]]="No", 1, IF(Table1[[#This Row],[Multi-lens? 1]]="Dual", 2, IF(Table1[[#This Row],[Multi-lens? 1]]="Quad", 4, ""))),"")</f>
        <v/>
      </c>
      <c r="I3892" s="9" t="str">
        <f>IFERROR(Table1[[#This Row],[Name]],"")</f>
        <v/>
      </c>
      <c r="K3892" s="3" t="str">
        <f t="shared" si="364"/>
        <v/>
      </c>
      <c r="M3892" s="4" t="e">
        <f>IF(Table1[[#This Row],[Import to Gateway Calculator?]]="Yes",IFERROR(Table1[[#This Row],[Streaming Resolution '[MP']]],""),0)</f>
        <v>#VALUE!</v>
      </c>
      <c r="N3892" s="4" t="e">
        <f>IF(Table1[[#This Row],[Import to Gateway Calculator?]]="Yes",IFERROR(Table1[[#This Row],[Recording Resolution '[MP']]],""),0)</f>
        <v>#VALUE!</v>
      </c>
      <c r="O3892" s="4" t="e">
        <f>IF(Table1[[#This Row],[Import to Gateway Calculator?]]="Yes",IFERROR(Table1[[#This Row],[Frame Rate '[FPS'] 1]],""),0)</f>
        <v>#VALUE!</v>
      </c>
      <c r="P3892" s="4" t="e">
        <f>IF(Table1[[#This Row],[Import to Gateway Calculator?]]="Yes",IFERROR(Table1[[#This Row],[Days of Storage 1]],""),0)</f>
        <v>#VALUE!</v>
      </c>
    </row>
    <row r="3893" spans="1:16" x14ac:dyDescent="0.25">
      <c r="A3893" s="5" t="e">
        <f t="shared" si="365"/>
        <v>#VALUE!</v>
      </c>
      <c r="B3893" s="6" t="str">
        <f>IFERROR(IF(Table1[[#This Row],[Multi-lens? 1]]="No", 1, IF(Table1[[#This Row],[Multi-lens? 1]]="Dual", 2, IF(Table1[[#This Row],[Multi-lens? 1]]="Quad", 4, ""))),"")</f>
        <v/>
      </c>
      <c r="C3893" s="6" t="e">
        <f t="shared" si="366"/>
        <v>#VALUE!</v>
      </c>
      <c r="D3893" s="6" t="e">
        <f t="shared" si="367"/>
        <v>#VALUE!</v>
      </c>
      <c r="E3893" s="6" t="e">
        <f t="shared" si="368"/>
        <v>#VALUE!</v>
      </c>
      <c r="F3893" s="6" t="e">
        <f t="shared" si="369"/>
        <v>#VALUE!</v>
      </c>
      <c r="H3893" s="6" t="str">
        <f>IFERROR(IF(Table1[[#This Row],[Multi-lens? 1]]="No", 1, IF(Table1[[#This Row],[Multi-lens? 1]]="Dual", 2, IF(Table1[[#This Row],[Multi-lens? 1]]="Quad", 4, ""))),"")</f>
        <v/>
      </c>
      <c r="I3893" s="9" t="str">
        <f>IFERROR(Table1[[#This Row],[Name]],"")</f>
        <v/>
      </c>
      <c r="K3893" s="3" t="str">
        <f t="shared" si="364"/>
        <v/>
      </c>
      <c r="M3893" s="4" t="e">
        <f>IF(Table1[[#This Row],[Import to Gateway Calculator?]]="Yes",IFERROR(Table1[[#This Row],[Streaming Resolution '[MP']]],""),0)</f>
        <v>#VALUE!</v>
      </c>
      <c r="N3893" s="4" t="e">
        <f>IF(Table1[[#This Row],[Import to Gateway Calculator?]]="Yes",IFERROR(Table1[[#This Row],[Recording Resolution '[MP']]],""),0)</f>
        <v>#VALUE!</v>
      </c>
      <c r="O3893" s="4" t="e">
        <f>IF(Table1[[#This Row],[Import to Gateway Calculator?]]="Yes",IFERROR(Table1[[#This Row],[Frame Rate '[FPS'] 1]],""),0)</f>
        <v>#VALUE!</v>
      </c>
      <c r="P3893" s="4" t="e">
        <f>IF(Table1[[#This Row],[Import to Gateway Calculator?]]="Yes",IFERROR(Table1[[#This Row],[Days of Storage 1]],""),0)</f>
        <v>#VALUE!</v>
      </c>
    </row>
    <row r="3894" spans="1:16" x14ac:dyDescent="0.25">
      <c r="A3894" s="5" t="e">
        <f t="shared" si="365"/>
        <v>#VALUE!</v>
      </c>
      <c r="B3894" s="6" t="str">
        <f>IFERROR(IF(Table1[[#This Row],[Multi-lens? 1]]="No", 1, IF(Table1[[#This Row],[Multi-lens? 1]]="Dual", 2, IF(Table1[[#This Row],[Multi-lens? 1]]="Quad", 4, ""))),"")</f>
        <v/>
      </c>
      <c r="C3894" s="6" t="e">
        <f t="shared" si="366"/>
        <v>#VALUE!</v>
      </c>
      <c r="D3894" s="6" t="e">
        <f t="shared" si="367"/>
        <v>#VALUE!</v>
      </c>
      <c r="E3894" s="6" t="e">
        <f t="shared" si="368"/>
        <v>#VALUE!</v>
      </c>
      <c r="F3894" s="6" t="e">
        <f t="shared" si="369"/>
        <v>#VALUE!</v>
      </c>
      <c r="H3894" s="6" t="str">
        <f>IFERROR(IF(Table1[[#This Row],[Multi-lens? 1]]="No", 1, IF(Table1[[#This Row],[Multi-lens? 1]]="Dual", 2, IF(Table1[[#This Row],[Multi-lens? 1]]="Quad", 4, ""))),"")</f>
        <v/>
      </c>
      <c r="I3894" s="9" t="str">
        <f>IFERROR(Table1[[#This Row],[Name]],"")</f>
        <v/>
      </c>
      <c r="K3894" s="3" t="str">
        <f t="shared" si="364"/>
        <v/>
      </c>
      <c r="M3894" s="4" t="e">
        <f>IF(Table1[[#This Row],[Import to Gateway Calculator?]]="Yes",IFERROR(Table1[[#This Row],[Streaming Resolution '[MP']]],""),0)</f>
        <v>#VALUE!</v>
      </c>
      <c r="N3894" s="4" t="e">
        <f>IF(Table1[[#This Row],[Import to Gateway Calculator?]]="Yes",IFERROR(Table1[[#This Row],[Recording Resolution '[MP']]],""),0)</f>
        <v>#VALUE!</v>
      </c>
      <c r="O3894" s="4" t="e">
        <f>IF(Table1[[#This Row],[Import to Gateway Calculator?]]="Yes",IFERROR(Table1[[#This Row],[Frame Rate '[FPS'] 1]],""),0)</f>
        <v>#VALUE!</v>
      </c>
      <c r="P3894" s="4" t="e">
        <f>IF(Table1[[#This Row],[Import to Gateway Calculator?]]="Yes",IFERROR(Table1[[#This Row],[Days of Storage 1]],""),0)</f>
        <v>#VALUE!</v>
      </c>
    </row>
    <row r="3895" spans="1:16" x14ac:dyDescent="0.25">
      <c r="A3895" s="5" t="e">
        <f t="shared" si="365"/>
        <v>#VALUE!</v>
      </c>
      <c r="B3895" s="6" t="str">
        <f>IFERROR(IF(Table1[[#This Row],[Multi-lens? 1]]="No", 1, IF(Table1[[#This Row],[Multi-lens? 1]]="Dual", 2, IF(Table1[[#This Row],[Multi-lens? 1]]="Quad", 4, ""))),"")</f>
        <v/>
      </c>
      <c r="C3895" s="6" t="e">
        <f t="shared" si="366"/>
        <v>#VALUE!</v>
      </c>
      <c r="D3895" s="6" t="e">
        <f t="shared" si="367"/>
        <v>#VALUE!</v>
      </c>
      <c r="E3895" s="6" t="e">
        <f t="shared" si="368"/>
        <v>#VALUE!</v>
      </c>
      <c r="F3895" s="6" t="e">
        <f t="shared" si="369"/>
        <v>#VALUE!</v>
      </c>
      <c r="H3895" s="6" t="str">
        <f>IFERROR(IF(Table1[[#This Row],[Multi-lens? 1]]="No", 1, IF(Table1[[#This Row],[Multi-lens? 1]]="Dual", 2, IF(Table1[[#This Row],[Multi-lens? 1]]="Quad", 4, ""))),"")</f>
        <v/>
      </c>
      <c r="I3895" s="9" t="str">
        <f>IFERROR(Table1[[#This Row],[Name]],"")</f>
        <v/>
      </c>
      <c r="K3895" s="3" t="str">
        <f t="shared" si="364"/>
        <v/>
      </c>
      <c r="M3895" s="4" t="e">
        <f>IF(Table1[[#This Row],[Import to Gateway Calculator?]]="Yes",IFERROR(Table1[[#This Row],[Streaming Resolution '[MP']]],""),0)</f>
        <v>#VALUE!</v>
      </c>
      <c r="N3895" s="4" t="e">
        <f>IF(Table1[[#This Row],[Import to Gateway Calculator?]]="Yes",IFERROR(Table1[[#This Row],[Recording Resolution '[MP']]],""),0)</f>
        <v>#VALUE!</v>
      </c>
      <c r="O3895" s="4" t="e">
        <f>IF(Table1[[#This Row],[Import to Gateway Calculator?]]="Yes",IFERROR(Table1[[#This Row],[Frame Rate '[FPS'] 1]],""),0)</f>
        <v>#VALUE!</v>
      </c>
      <c r="P3895" s="4" t="e">
        <f>IF(Table1[[#This Row],[Import to Gateway Calculator?]]="Yes",IFERROR(Table1[[#This Row],[Days of Storage 1]],""),0)</f>
        <v>#VALUE!</v>
      </c>
    </row>
    <row r="3896" spans="1:16" x14ac:dyDescent="0.25">
      <c r="A3896" s="5" t="e">
        <f t="shared" si="365"/>
        <v>#VALUE!</v>
      </c>
      <c r="B3896" s="6" t="str">
        <f>IFERROR(IF(Table1[[#This Row],[Multi-lens? 1]]="No", 1, IF(Table1[[#This Row],[Multi-lens? 1]]="Dual", 2, IF(Table1[[#This Row],[Multi-lens? 1]]="Quad", 4, ""))),"")</f>
        <v/>
      </c>
      <c r="C3896" s="6" t="e">
        <f t="shared" si="366"/>
        <v>#VALUE!</v>
      </c>
      <c r="D3896" s="6" t="e">
        <f t="shared" si="367"/>
        <v>#VALUE!</v>
      </c>
      <c r="E3896" s="6" t="e">
        <f t="shared" si="368"/>
        <v>#VALUE!</v>
      </c>
      <c r="F3896" s="6" t="e">
        <f t="shared" si="369"/>
        <v>#VALUE!</v>
      </c>
      <c r="H3896" s="6" t="str">
        <f>IFERROR(IF(Table1[[#This Row],[Multi-lens? 1]]="No", 1, IF(Table1[[#This Row],[Multi-lens? 1]]="Dual", 2, IF(Table1[[#This Row],[Multi-lens? 1]]="Quad", 4, ""))),"")</f>
        <v/>
      </c>
      <c r="I3896" s="9" t="str">
        <f>IFERROR(Table1[[#This Row],[Name]],"")</f>
        <v/>
      </c>
      <c r="K3896" s="3" t="str">
        <f t="shared" si="364"/>
        <v/>
      </c>
      <c r="M3896" s="4" t="e">
        <f>IF(Table1[[#This Row],[Import to Gateway Calculator?]]="Yes",IFERROR(Table1[[#This Row],[Streaming Resolution '[MP']]],""),0)</f>
        <v>#VALUE!</v>
      </c>
      <c r="N3896" s="4" t="e">
        <f>IF(Table1[[#This Row],[Import to Gateway Calculator?]]="Yes",IFERROR(Table1[[#This Row],[Recording Resolution '[MP']]],""),0)</f>
        <v>#VALUE!</v>
      </c>
      <c r="O3896" s="4" t="e">
        <f>IF(Table1[[#This Row],[Import to Gateway Calculator?]]="Yes",IFERROR(Table1[[#This Row],[Frame Rate '[FPS'] 1]],""),0)</f>
        <v>#VALUE!</v>
      </c>
      <c r="P3896" s="4" t="e">
        <f>IF(Table1[[#This Row],[Import to Gateway Calculator?]]="Yes",IFERROR(Table1[[#This Row],[Days of Storage 1]],""),0)</f>
        <v>#VALUE!</v>
      </c>
    </row>
    <row r="3897" spans="1:16" x14ac:dyDescent="0.25">
      <c r="A3897" s="5" t="e">
        <f t="shared" si="365"/>
        <v>#VALUE!</v>
      </c>
      <c r="B3897" s="6" t="str">
        <f>IFERROR(IF(Table1[[#This Row],[Multi-lens? 1]]="No", 1, IF(Table1[[#This Row],[Multi-lens? 1]]="Dual", 2, IF(Table1[[#This Row],[Multi-lens? 1]]="Quad", 4, ""))),"")</f>
        <v/>
      </c>
      <c r="C3897" s="6" t="e">
        <f t="shared" si="366"/>
        <v>#VALUE!</v>
      </c>
      <c r="D3897" s="6" t="e">
        <f t="shared" si="367"/>
        <v>#VALUE!</v>
      </c>
      <c r="E3897" s="6" t="e">
        <f t="shared" si="368"/>
        <v>#VALUE!</v>
      </c>
      <c r="F3897" s="6" t="e">
        <f t="shared" si="369"/>
        <v>#VALUE!</v>
      </c>
      <c r="H3897" s="6" t="str">
        <f>IFERROR(IF(Table1[[#This Row],[Multi-lens? 1]]="No", 1, IF(Table1[[#This Row],[Multi-lens? 1]]="Dual", 2, IF(Table1[[#This Row],[Multi-lens? 1]]="Quad", 4, ""))),"")</f>
        <v/>
      </c>
      <c r="I3897" s="9" t="str">
        <f>IFERROR(Table1[[#This Row],[Name]],"")</f>
        <v/>
      </c>
      <c r="K3897" s="3" t="str">
        <f t="shared" si="364"/>
        <v/>
      </c>
      <c r="M3897" s="4" t="e">
        <f>IF(Table1[[#This Row],[Import to Gateway Calculator?]]="Yes",IFERROR(Table1[[#This Row],[Streaming Resolution '[MP']]],""),0)</f>
        <v>#VALUE!</v>
      </c>
      <c r="N3897" s="4" t="e">
        <f>IF(Table1[[#This Row],[Import to Gateway Calculator?]]="Yes",IFERROR(Table1[[#This Row],[Recording Resolution '[MP']]],""),0)</f>
        <v>#VALUE!</v>
      </c>
      <c r="O3897" s="4" t="e">
        <f>IF(Table1[[#This Row],[Import to Gateway Calculator?]]="Yes",IFERROR(Table1[[#This Row],[Frame Rate '[FPS'] 1]],""),0)</f>
        <v>#VALUE!</v>
      </c>
      <c r="P3897" s="4" t="e">
        <f>IF(Table1[[#This Row],[Import to Gateway Calculator?]]="Yes",IFERROR(Table1[[#This Row],[Days of Storage 1]],""),0)</f>
        <v>#VALUE!</v>
      </c>
    </row>
    <row r="3898" spans="1:16" x14ac:dyDescent="0.25">
      <c r="A3898" s="5" t="e">
        <f t="shared" si="365"/>
        <v>#VALUE!</v>
      </c>
      <c r="B3898" s="6" t="str">
        <f>IFERROR(IF(Table1[[#This Row],[Multi-lens? 1]]="No", 1, IF(Table1[[#This Row],[Multi-lens? 1]]="Dual", 2, IF(Table1[[#This Row],[Multi-lens? 1]]="Quad", 4, ""))),"")</f>
        <v/>
      </c>
      <c r="C3898" s="6" t="e">
        <f t="shared" si="366"/>
        <v>#VALUE!</v>
      </c>
      <c r="D3898" s="6" t="e">
        <f t="shared" si="367"/>
        <v>#VALUE!</v>
      </c>
      <c r="E3898" s="6" t="e">
        <f t="shared" si="368"/>
        <v>#VALUE!</v>
      </c>
      <c r="F3898" s="6" t="e">
        <f t="shared" si="369"/>
        <v>#VALUE!</v>
      </c>
      <c r="H3898" s="6" t="str">
        <f>IFERROR(IF(Table1[[#This Row],[Multi-lens? 1]]="No", 1, IF(Table1[[#This Row],[Multi-lens? 1]]="Dual", 2, IF(Table1[[#This Row],[Multi-lens? 1]]="Quad", 4, ""))),"")</f>
        <v/>
      </c>
      <c r="I3898" s="9" t="str">
        <f>IFERROR(Table1[[#This Row],[Name]],"")</f>
        <v/>
      </c>
      <c r="K3898" s="3" t="str">
        <f t="shared" si="364"/>
        <v/>
      </c>
      <c r="M3898" s="4" t="e">
        <f>IF(Table1[[#This Row],[Import to Gateway Calculator?]]="Yes",IFERROR(Table1[[#This Row],[Streaming Resolution '[MP']]],""),0)</f>
        <v>#VALUE!</v>
      </c>
      <c r="N3898" s="4" t="e">
        <f>IF(Table1[[#This Row],[Import to Gateway Calculator?]]="Yes",IFERROR(Table1[[#This Row],[Recording Resolution '[MP']]],""),0)</f>
        <v>#VALUE!</v>
      </c>
      <c r="O3898" s="4" t="e">
        <f>IF(Table1[[#This Row],[Import to Gateway Calculator?]]="Yes",IFERROR(Table1[[#This Row],[Frame Rate '[FPS'] 1]],""),0)</f>
        <v>#VALUE!</v>
      </c>
      <c r="P3898" s="4" t="e">
        <f>IF(Table1[[#This Row],[Import to Gateway Calculator?]]="Yes",IFERROR(Table1[[#This Row],[Days of Storage 1]],""),0)</f>
        <v>#VALUE!</v>
      </c>
    </row>
    <row r="3899" spans="1:16" x14ac:dyDescent="0.25">
      <c r="A3899" s="5" t="e">
        <f t="shared" si="365"/>
        <v>#VALUE!</v>
      </c>
      <c r="B3899" s="6" t="str">
        <f>IFERROR(IF(Table1[[#This Row],[Multi-lens? 1]]="No", 1, IF(Table1[[#This Row],[Multi-lens? 1]]="Dual", 2, IF(Table1[[#This Row],[Multi-lens? 1]]="Quad", 4, ""))),"")</f>
        <v/>
      </c>
      <c r="C3899" s="6" t="e">
        <f t="shared" si="366"/>
        <v>#VALUE!</v>
      </c>
      <c r="D3899" s="6" t="e">
        <f t="shared" si="367"/>
        <v>#VALUE!</v>
      </c>
      <c r="E3899" s="6" t="e">
        <f t="shared" si="368"/>
        <v>#VALUE!</v>
      </c>
      <c r="F3899" s="6" t="e">
        <f t="shared" si="369"/>
        <v>#VALUE!</v>
      </c>
      <c r="H3899" s="6" t="str">
        <f>IFERROR(IF(Table1[[#This Row],[Multi-lens? 1]]="No", 1, IF(Table1[[#This Row],[Multi-lens? 1]]="Dual", 2, IF(Table1[[#This Row],[Multi-lens? 1]]="Quad", 4, ""))),"")</f>
        <v/>
      </c>
      <c r="I3899" s="9" t="str">
        <f>IFERROR(Table1[[#This Row],[Name]],"")</f>
        <v/>
      </c>
      <c r="K3899" s="3" t="str">
        <f t="shared" si="364"/>
        <v/>
      </c>
      <c r="M3899" s="4" t="e">
        <f>IF(Table1[[#This Row],[Import to Gateway Calculator?]]="Yes",IFERROR(Table1[[#This Row],[Streaming Resolution '[MP']]],""),0)</f>
        <v>#VALUE!</v>
      </c>
      <c r="N3899" s="4" t="e">
        <f>IF(Table1[[#This Row],[Import to Gateway Calculator?]]="Yes",IFERROR(Table1[[#This Row],[Recording Resolution '[MP']]],""),0)</f>
        <v>#VALUE!</v>
      </c>
      <c r="O3899" s="4" t="e">
        <f>IF(Table1[[#This Row],[Import to Gateway Calculator?]]="Yes",IFERROR(Table1[[#This Row],[Frame Rate '[FPS'] 1]],""),0)</f>
        <v>#VALUE!</v>
      </c>
      <c r="P3899" s="4" t="e">
        <f>IF(Table1[[#This Row],[Import to Gateway Calculator?]]="Yes",IFERROR(Table1[[#This Row],[Days of Storage 1]],""),0)</f>
        <v>#VALUE!</v>
      </c>
    </row>
    <row r="3900" spans="1:16" x14ac:dyDescent="0.25">
      <c r="A3900" s="5" t="e">
        <f t="shared" si="365"/>
        <v>#VALUE!</v>
      </c>
      <c r="B3900" s="6" t="str">
        <f>IFERROR(IF(Table1[[#This Row],[Multi-lens? 1]]="No", 1, IF(Table1[[#This Row],[Multi-lens? 1]]="Dual", 2, IF(Table1[[#This Row],[Multi-lens? 1]]="Quad", 4, ""))),"")</f>
        <v/>
      </c>
      <c r="C3900" s="6" t="e">
        <f t="shared" si="366"/>
        <v>#VALUE!</v>
      </c>
      <c r="D3900" s="6" t="e">
        <f t="shared" si="367"/>
        <v>#VALUE!</v>
      </c>
      <c r="E3900" s="6" t="e">
        <f t="shared" si="368"/>
        <v>#VALUE!</v>
      </c>
      <c r="F3900" s="6" t="e">
        <f t="shared" si="369"/>
        <v>#VALUE!</v>
      </c>
      <c r="H3900" s="6" t="str">
        <f>IFERROR(IF(Table1[[#This Row],[Multi-lens? 1]]="No", 1, IF(Table1[[#This Row],[Multi-lens? 1]]="Dual", 2, IF(Table1[[#This Row],[Multi-lens? 1]]="Quad", 4, ""))),"")</f>
        <v/>
      </c>
      <c r="I3900" s="9" t="str">
        <f>IFERROR(Table1[[#This Row],[Name]],"")</f>
        <v/>
      </c>
      <c r="K3900" s="3" t="str">
        <f t="shared" si="364"/>
        <v/>
      </c>
      <c r="M3900" s="4" t="e">
        <f>IF(Table1[[#This Row],[Import to Gateway Calculator?]]="Yes",IFERROR(Table1[[#This Row],[Streaming Resolution '[MP']]],""),0)</f>
        <v>#VALUE!</v>
      </c>
      <c r="N3900" s="4" t="e">
        <f>IF(Table1[[#This Row],[Import to Gateway Calculator?]]="Yes",IFERROR(Table1[[#This Row],[Recording Resolution '[MP']]],""),0)</f>
        <v>#VALUE!</v>
      </c>
      <c r="O3900" s="4" t="e">
        <f>IF(Table1[[#This Row],[Import to Gateway Calculator?]]="Yes",IFERROR(Table1[[#This Row],[Frame Rate '[FPS'] 1]],""),0)</f>
        <v>#VALUE!</v>
      </c>
      <c r="P3900" s="4" t="e">
        <f>IF(Table1[[#This Row],[Import to Gateway Calculator?]]="Yes",IFERROR(Table1[[#This Row],[Days of Storage 1]],""),0)</f>
        <v>#VALUE!</v>
      </c>
    </row>
    <row r="3901" spans="1:16" x14ac:dyDescent="0.25">
      <c r="A3901" s="5" t="e">
        <f t="shared" si="365"/>
        <v>#VALUE!</v>
      </c>
      <c r="B3901" s="6" t="str">
        <f>IFERROR(IF(Table1[[#This Row],[Multi-lens? 1]]="No", 1, IF(Table1[[#This Row],[Multi-lens? 1]]="Dual", 2, IF(Table1[[#This Row],[Multi-lens? 1]]="Quad", 4, ""))),"")</f>
        <v/>
      </c>
      <c r="C3901" s="6" t="e">
        <f t="shared" si="366"/>
        <v>#VALUE!</v>
      </c>
      <c r="D3901" s="6" t="e">
        <f t="shared" si="367"/>
        <v>#VALUE!</v>
      </c>
      <c r="E3901" s="6" t="e">
        <f t="shared" si="368"/>
        <v>#VALUE!</v>
      </c>
      <c r="F3901" s="6" t="e">
        <f t="shared" si="369"/>
        <v>#VALUE!</v>
      </c>
      <c r="H3901" s="6" t="str">
        <f>IFERROR(IF(Table1[[#This Row],[Multi-lens? 1]]="No", 1, IF(Table1[[#This Row],[Multi-lens? 1]]="Dual", 2, IF(Table1[[#This Row],[Multi-lens? 1]]="Quad", 4, ""))),"")</f>
        <v/>
      </c>
      <c r="I3901" s="9" t="str">
        <f>IFERROR(Table1[[#This Row],[Name]],"")</f>
        <v/>
      </c>
      <c r="K3901" s="3" t="str">
        <f t="shared" si="364"/>
        <v/>
      </c>
      <c r="M3901" s="4" t="e">
        <f>IF(Table1[[#This Row],[Import to Gateway Calculator?]]="Yes",IFERROR(Table1[[#This Row],[Streaming Resolution '[MP']]],""),0)</f>
        <v>#VALUE!</v>
      </c>
      <c r="N3901" s="4" t="e">
        <f>IF(Table1[[#This Row],[Import to Gateway Calculator?]]="Yes",IFERROR(Table1[[#This Row],[Recording Resolution '[MP']]],""),0)</f>
        <v>#VALUE!</v>
      </c>
      <c r="O3901" s="4" t="e">
        <f>IF(Table1[[#This Row],[Import to Gateway Calculator?]]="Yes",IFERROR(Table1[[#This Row],[Frame Rate '[FPS'] 1]],""),0)</f>
        <v>#VALUE!</v>
      </c>
      <c r="P3901" s="4" t="e">
        <f>IF(Table1[[#This Row],[Import to Gateway Calculator?]]="Yes",IFERROR(Table1[[#This Row],[Days of Storage 1]],""),0)</f>
        <v>#VALUE!</v>
      </c>
    </row>
    <row r="3902" spans="1:16" x14ac:dyDescent="0.25">
      <c r="A3902" s="5" t="e">
        <f t="shared" si="365"/>
        <v>#VALUE!</v>
      </c>
      <c r="B3902" s="6" t="str">
        <f>IFERROR(IF(Table1[[#This Row],[Multi-lens? 1]]="No", 1, IF(Table1[[#This Row],[Multi-lens? 1]]="Dual", 2, IF(Table1[[#This Row],[Multi-lens? 1]]="Quad", 4, ""))),"")</f>
        <v/>
      </c>
      <c r="C3902" s="6" t="e">
        <f t="shared" si="366"/>
        <v>#VALUE!</v>
      </c>
      <c r="D3902" s="6" t="e">
        <f t="shared" si="367"/>
        <v>#VALUE!</v>
      </c>
      <c r="E3902" s="6" t="e">
        <f t="shared" si="368"/>
        <v>#VALUE!</v>
      </c>
      <c r="F3902" s="6" t="e">
        <f t="shared" si="369"/>
        <v>#VALUE!</v>
      </c>
      <c r="H3902" s="6" t="str">
        <f>IFERROR(IF(Table1[[#This Row],[Multi-lens? 1]]="No", 1, IF(Table1[[#This Row],[Multi-lens? 1]]="Dual", 2, IF(Table1[[#This Row],[Multi-lens? 1]]="Quad", 4, ""))),"")</f>
        <v/>
      </c>
      <c r="I3902" s="9" t="str">
        <f>IFERROR(Table1[[#This Row],[Name]],"")</f>
        <v/>
      </c>
      <c r="K3902" s="3" t="str">
        <f t="shared" si="364"/>
        <v/>
      </c>
      <c r="M3902" s="4" t="e">
        <f>IF(Table1[[#This Row],[Import to Gateway Calculator?]]="Yes",IFERROR(Table1[[#This Row],[Streaming Resolution '[MP']]],""),0)</f>
        <v>#VALUE!</v>
      </c>
      <c r="N3902" s="4" t="e">
        <f>IF(Table1[[#This Row],[Import to Gateway Calculator?]]="Yes",IFERROR(Table1[[#This Row],[Recording Resolution '[MP']]],""),0)</f>
        <v>#VALUE!</v>
      </c>
      <c r="O3902" s="4" t="e">
        <f>IF(Table1[[#This Row],[Import to Gateway Calculator?]]="Yes",IFERROR(Table1[[#This Row],[Frame Rate '[FPS'] 1]],""),0)</f>
        <v>#VALUE!</v>
      </c>
      <c r="P3902" s="4" t="e">
        <f>IF(Table1[[#This Row],[Import to Gateway Calculator?]]="Yes",IFERROR(Table1[[#This Row],[Days of Storage 1]],""),0)</f>
        <v>#VALUE!</v>
      </c>
    </row>
    <row r="3903" spans="1:16" x14ac:dyDescent="0.25">
      <c r="A3903" s="5" t="e">
        <f t="shared" si="365"/>
        <v>#VALUE!</v>
      </c>
      <c r="B3903" s="6" t="str">
        <f>IFERROR(IF(Table1[[#This Row],[Multi-lens? 1]]="No", 1, IF(Table1[[#This Row],[Multi-lens? 1]]="Dual", 2, IF(Table1[[#This Row],[Multi-lens? 1]]="Quad", 4, ""))),"")</f>
        <v/>
      </c>
      <c r="C3903" s="6" t="e">
        <f t="shared" si="366"/>
        <v>#VALUE!</v>
      </c>
      <c r="D3903" s="6" t="e">
        <f t="shared" si="367"/>
        <v>#VALUE!</v>
      </c>
      <c r="E3903" s="6" t="e">
        <f t="shared" si="368"/>
        <v>#VALUE!</v>
      </c>
      <c r="F3903" s="6" t="e">
        <f t="shared" si="369"/>
        <v>#VALUE!</v>
      </c>
      <c r="H3903" s="6" t="str">
        <f>IFERROR(IF(Table1[[#This Row],[Multi-lens? 1]]="No", 1, IF(Table1[[#This Row],[Multi-lens? 1]]="Dual", 2, IF(Table1[[#This Row],[Multi-lens? 1]]="Quad", 4, ""))),"")</f>
        <v/>
      </c>
      <c r="I3903" s="9" t="str">
        <f>IFERROR(Table1[[#This Row],[Name]],"")</f>
        <v/>
      </c>
      <c r="K3903" s="3" t="str">
        <f t="shared" si="364"/>
        <v/>
      </c>
      <c r="M3903" s="4" t="e">
        <f>IF(Table1[[#This Row],[Import to Gateway Calculator?]]="Yes",IFERROR(Table1[[#This Row],[Streaming Resolution '[MP']]],""),0)</f>
        <v>#VALUE!</v>
      </c>
      <c r="N3903" s="4" t="e">
        <f>IF(Table1[[#This Row],[Import to Gateway Calculator?]]="Yes",IFERROR(Table1[[#This Row],[Recording Resolution '[MP']]],""),0)</f>
        <v>#VALUE!</v>
      </c>
      <c r="O3903" s="4" t="e">
        <f>IF(Table1[[#This Row],[Import to Gateway Calculator?]]="Yes",IFERROR(Table1[[#This Row],[Frame Rate '[FPS'] 1]],""),0)</f>
        <v>#VALUE!</v>
      </c>
      <c r="P3903" s="4" t="e">
        <f>IF(Table1[[#This Row],[Import to Gateway Calculator?]]="Yes",IFERROR(Table1[[#This Row],[Days of Storage 1]],""),0)</f>
        <v>#VALUE!</v>
      </c>
    </row>
    <row r="3904" spans="1:16" x14ac:dyDescent="0.25">
      <c r="A3904" s="5" t="e">
        <f t="shared" si="365"/>
        <v>#VALUE!</v>
      </c>
      <c r="B3904" s="6" t="str">
        <f>IFERROR(IF(Table1[[#This Row],[Multi-lens? 1]]="No", 1, IF(Table1[[#This Row],[Multi-lens? 1]]="Dual", 2, IF(Table1[[#This Row],[Multi-lens? 1]]="Quad", 4, ""))),"")</f>
        <v/>
      </c>
      <c r="C3904" s="6" t="e">
        <f t="shared" si="366"/>
        <v>#VALUE!</v>
      </c>
      <c r="D3904" s="6" t="e">
        <f t="shared" si="367"/>
        <v>#VALUE!</v>
      </c>
      <c r="E3904" s="6" t="e">
        <f t="shared" si="368"/>
        <v>#VALUE!</v>
      </c>
      <c r="F3904" s="6" t="e">
        <f t="shared" si="369"/>
        <v>#VALUE!</v>
      </c>
      <c r="H3904" s="6" t="str">
        <f>IFERROR(IF(Table1[[#This Row],[Multi-lens? 1]]="No", 1, IF(Table1[[#This Row],[Multi-lens? 1]]="Dual", 2, IF(Table1[[#This Row],[Multi-lens? 1]]="Quad", 4, ""))),"")</f>
        <v/>
      </c>
      <c r="I3904" s="9" t="str">
        <f>IFERROR(Table1[[#This Row],[Name]],"")</f>
        <v/>
      </c>
      <c r="K3904" s="3" t="str">
        <f t="shared" si="364"/>
        <v/>
      </c>
      <c r="M3904" s="4" t="e">
        <f>IF(Table1[[#This Row],[Import to Gateway Calculator?]]="Yes",IFERROR(Table1[[#This Row],[Streaming Resolution '[MP']]],""),0)</f>
        <v>#VALUE!</v>
      </c>
      <c r="N3904" s="4" t="e">
        <f>IF(Table1[[#This Row],[Import to Gateway Calculator?]]="Yes",IFERROR(Table1[[#This Row],[Recording Resolution '[MP']]],""),0)</f>
        <v>#VALUE!</v>
      </c>
      <c r="O3904" s="4" t="e">
        <f>IF(Table1[[#This Row],[Import to Gateway Calculator?]]="Yes",IFERROR(Table1[[#This Row],[Frame Rate '[FPS'] 1]],""),0)</f>
        <v>#VALUE!</v>
      </c>
      <c r="P3904" s="4" t="e">
        <f>IF(Table1[[#This Row],[Import to Gateway Calculator?]]="Yes",IFERROR(Table1[[#This Row],[Days of Storage 1]],""),0)</f>
        <v>#VALUE!</v>
      </c>
    </row>
    <row r="3905" spans="1:16" x14ac:dyDescent="0.25">
      <c r="A3905" s="5" t="e">
        <f t="shared" si="365"/>
        <v>#VALUE!</v>
      </c>
      <c r="B3905" s="6" t="str">
        <f>IFERROR(IF(Table1[[#This Row],[Multi-lens? 1]]="No", 1, IF(Table1[[#This Row],[Multi-lens? 1]]="Dual", 2, IF(Table1[[#This Row],[Multi-lens? 1]]="Quad", 4, ""))),"")</f>
        <v/>
      </c>
      <c r="C3905" s="6" t="e">
        <f t="shared" si="366"/>
        <v>#VALUE!</v>
      </c>
      <c r="D3905" s="6" t="e">
        <f t="shared" si="367"/>
        <v>#VALUE!</v>
      </c>
      <c r="E3905" s="6" t="e">
        <f t="shared" si="368"/>
        <v>#VALUE!</v>
      </c>
      <c r="F3905" s="6" t="e">
        <f t="shared" si="369"/>
        <v>#VALUE!</v>
      </c>
      <c r="H3905" s="6" t="str">
        <f>IFERROR(IF(Table1[[#This Row],[Multi-lens? 1]]="No", 1, IF(Table1[[#This Row],[Multi-lens? 1]]="Dual", 2, IF(Table1[[#This Row],[Multi-lens? 1]]="Quad", 4, ""))),"")</f>
        <v/>
      </c>
      <c r="I3905" s="9" t="str">
        <f>IFERROR(Table1[[#This Row],[Name]],"")</f>
        <v/>
      </c>
      <c r="K3905" s="3" t="str">
        <f t="shared" si="364"/>
        <v/>
      </c>
      <c r="M3905" s="4" t="e">
        <f>IF(Table1[[#This Row],[Import to Gateway Calculator?]]="Yes",IFERROR(Table1[[#This Row],[Streaming Resolution '[MP']]],""),0)</f>
        <v>#VALUE!</v>
      </c>
      <c r="N3905" s="4" t="e">
        <f>IF(Table1[[#This Row],[Import to Gateway Calculator?]]="Yes",IFERROR(Table1[[#This Row],[Recording Resolution '[MP']]],""),0)</f>
        <v>#VALUE!</v>
      </c>
      <c r="O3905" s="4" t="e">
        <f>IF(Table1[[#This Row],[Import to Gateway Calculator?]]="Yes",IFERROR(Table1[[#This Row],[Frame Rate '[FPS'] 1]],""),0)</f>
        <v>#VALUE!</v>
      </c>
      <c r="P3905" s="4" t="e">
        <f>IF(Table1[[#This Row],[Import to Gateway Calculator?]]="Yes",IFERROR(Table1[[#This Row],[Days of Storage 1]],""),0)</f>
        <v>#VALUE!</v>
      </c>
    </row>
    <row r="3906" spans="1:16" x14ac:dyDescent="0.25">
      <c r="A3906" s="5" t="e">
        <f t="shared" si="365"/>
        <v>#VALUE!</v>
      </c>
      <c r="B3906" s="6" t="str">
        <f>IFERROR(IF(Table1[[#This Row],[Multi-lens? 1]]="No", 1, IF(Table1[[#This Row],[Multi-lens? 1]]="Dual", 2, IF(Table1[[#This Row],[Multi-lens? 1]]="Quad", 4, ""))),"")</f>
        <v/>
      </c>
      <c r="C3906" s="6" t="e">
        <f t="shared" si="366"/>
        <v>#VALUE!</v>
      </c>
      <c r="D3906" s="6" t="e">
        <f t="shared" si="367"/>
        <v>#VALUE!</v>
      </c>
      <c r="E3906" s="6" t="e">
        <f t="shared" si="368"/>
        <v>#VALUE!</v>
      </c>
      <c r="F3906" s="6" t="e">
        <f t="shared" si="369"/>
        <v>#VALUE!</v>
      </c>
      <c r="H3906" s="6" t="str">
        <f>IFERROR(IF(Table1[[#This Row],[Multi-lens? 1]]="No", 1, IF(Table1[[#This Row],[Multi-lens? 1]]="Dual", 2, IF(Table1[[#This Row],[Multi-lens? 1]]="Quad", 4, ""))),"")</f>
        <v/>
      </c>
      <c r="I3906" s="9" t="str">
        <f>IFERROR(Table1[[#This Row],[Name]],"")</f>
        <v/>
      </c>
      <c r="K3906" s="3" t="str">
        <f t="shared" si="364"/>
        <v/>
      </c>
      <c r="M3906" s="4" t="e">
        <f>IF(Table1[[#This Row],[Import to Gateway Calculator?]]="Yes",IFERROR(Table1[[#This Row],[Streaming Resolution '[MP']]],""),0)</f>
        <v>#VALUE!</v>
      </c>
      <c r="N3906" s="4" t="e">
        <f>IF(Table1[[#This Row],[Import to Gateway Calculator?]]="Yes",IFERROR(Table1[[#This Row],[Recording Resolution '[MP']]],""),0)</f>
        <v>#VALUE!</v>
      </c>
      <c r="O3906" s="4" t="e">
        <f>IF(Table1[[#This Row],[Import to Gateway Calculator?]]="Yes",IFERROR(Table1[[#This Row],[Frame Rate '[FPS'] 1]],""),0)</f>
        <v>#VALUE!</v>
      </c>
      <c r="P3906" s="4" t="e">
        <f>IF(Table1[[#This Row],[Import to Gateway Calculator?]]="Yes",IFERROR(Table1[[#This Row],[Days of Storage 1]],""),0)</f>
        <v>#VALUE!</v>
      </c>
    </row>
    <row r="3907" spans="1:16" x14ac:dyDescent="0.25">
      <c r="A3907" s="5" t="e">
        <f t="shared" si="365"/>
        <v>#VALUE!</v>
      </c>
      <c r="B3907" s="6" t="str">
        <f>IFERROR(IF(Table1[[#This Row],[Multi-lens? 1]]="No", 1, IF(Table1[[#This Row],[Multi-lens? 1]]="Dual", 2, IF(Table1[[#This Row],[Multi-lens? 1]]="Quad", 4, ""))),"")</f>
        <v/>
      </c>
      <c r="C3907" s="6" t="e">
        <f t="shared" si="366"/>
        <v>#VALUE!</v>
      </c>
      <c r="D3907" s="6" t="e">
        <f t="shared" si="367"/>
        <v>#VALUE!</v>
      </c>
      <c r="E3907" s="6" t="e">
        <f t="shared" si="368"/>
        <v>#VALUE!</v>
      </c>
      <c r="F3907" s="6" t="e">
        <f t="shared" si="369"/>
        <v>#VALUE!</v>
      </c>
      <c r="H3907" s="6" t="str">
        <f>IFERROR(IF(Table1[[#This Row],[Multi-lens? 1]]="No", 1, IF(Table1[[#This Row],[Multi-lens? 1]]="Dual", 2, IF(Table1[[#This Row],[Multi-lens? 1]]="Quad", 4, ""))),"")</f>
        <v/>
      </c>
      <c r="I3907" s="9" t="str">
        <f>IFERROR(Table1[[#This Row],[Name]],"")</f>
        <v/>
      </c>
      <c r="K3907" s="3" t="str">
        <f t="shared" ref="K3907:K3970" si="370">IFERROR(IF(I3907=0,"",I3907),"")</f>
        <v/>
      </c>
      <c r="M3907" s="4" t="e">
        <f>IF(Table1[[#This Row],[Import to Gateway Calculator?]]="Yes",IFERROR(Table1[[#This Row],[Streaming Resolution '[MP']]],""),0)</f>
        <v>#VALUE!</v>
      </c>
      <c r="N3907" s="4" t="e">
        <f>IF(Table1[[#This Row],[Import to Gateway Calculator?]]="Yes",IFERROR(Table1[[#This Row],[Recording Resolution '[MP']]],""),0)</f>
        <v>#VALUE!</v>
      </c>
      <c r="O3907" s="4" t="e">
        <f>IF(Table1[[#This Row],[Import to Gateway Calculator?]]="Yes",IFERROR(Table1[[#This Row],[Frame Rate '[FPS'] 1]],""),0)</f>
        <v>#VALUE!</v>
      </c>
      <c r="P3907" s="4" t="e">
        <f>IF(Table1[[#This Row],[Import to Gateway Calculator?]]="Yes",IFERROR(Table1[[#This Row],[Days of Storage 1]],""),0)</f>
        <v>#VALUE!</v>
      </c>
    </row>
    <row r="3908" spans="1:16" x14ac:dyDescent="0.25">
      <c r="A3908" s="5" t="e">
        <f t="shared" si="365"/>
        <v>#VALUE!</v>
      </c>
      <c r="B3908" s="6" t="str">
        <f>IFERROR(IF(Table1[[#This Row],[Multi-lens? 1]]="No", 1, IF(Table1[[#This Row],[Multi-lens? 1]]="Dual", 2, IF(Table1[[#This Row],[Multi-lens? 1]]="Quad", 4, ""))),"")</f>
        <v/>
      </c>
      <c r="C3908" s="6" t="e">
        <f t="shared" si="366"/>
        <v>#VALUE!</v>
      </c>
      <c r="D3908" s="6" t="e">
        <f t="shared" si="367"/>
        <v>#VALUE!</v>
      </c>
      <c r="E3908" s="6" t="e">
        <f t="shared" si="368"/>
        <v>#VALUE!</v>
      </c>
      <c r="F3908" s="6" t="e">
        <f t="shared" si="369"/>
        <v>#VALUE!</v>
      </c>
      <c r="H3908" s="6" t="str">
        <f>IFERROR(IF(Table1[[#This Row],[Multi-lens? 1]]="No", 1, IF(Table1[[#This Row],[Multi-lens? 1]]="Dual", 2, IF(Table1[[#This Row],[Multi-lens? 1]]="Quad", 4, ""))),"")</f>
        <v/>
      </c>
      <c r="I3908" s="9" t="str">
        <f>IFERROR(Table1[[#This Row],[Name]],"")</f>
        <v/>
      </c>
      <c r="K3908" s="3" t="str">
        <f t="shared" si="370"/>
        <v/>
      </c>
      <c r="M3908" s="4" t="e">
        <f>IF(Table1[[#This Row],[Import to Gateway Calculator?]]="Yes",IFERROR(Table1[[#This Row],[Streaming Resolution '[MP']]],""),0)</f>
        <v>#VALUE!</v>
      </c>
      <c r="N3908" s="4" t="e">
        <f>IF(Table1[[#This Row],[Import to Gateway Calculator?]]="Yes",IFERROR(Table1[[#This Row],[Recording Resolution '[MP']]],""),0)</f>
        <v>#VALUE!</v>
      </c>
      <c r="O3908" s="4" t="e">
        <f>IF(Table1[[#This Row],[Import to Gateway Calculator?]]="Yes",IFERROR(Table1[[#This Row],[Frame Rate '[FPS'] 1]],""),0)</f>
        <v>#VALUE!</v>
      </c>
      <c r="P3908" s="4" t="e">
        <f>IF(Table1[[#This Row],[Import to Gateway Calculator?]]="Yes",IFERROR(Table1[[#This Row],[Days of Storage 1]],""),0)</f>
        <v>#VALUE!</v>
      </c>
    </row>
    <row r="3909" spans="1:16" x14ac:dyDescent="0.25">
      <c r="A3909" s="5" t="e">
        <f t="shared" si="365"/>
        <v>#VALUE!</v>
      </c>
      <c r="B3909" s="6" t="str">
        <f>IFERROR(IF(Table1[[#This Row],[Multi-lens? 1]]="No", 1, IF(Table1[[#This Row],[Multi-lens? 1]]="Dual", 2, IF(Table1[[#This Row],[Multi-lens? 1]]="Quad", 4, ""))),"")</f>
        <v/>
      </c>
      <c r="C3909" s="6" t="e">
        <f t="shared" si="366"/>
        <v>#VALUE!</v>
      </c>
      <c r="D3909" s="6" t="e">
        <f t="shared" si="367"/>
        <v>#VALUE!</v>
      </c>
      <c r="E3909" s="6" t="e">
        <f t="shared" si="368"/>
        <v>#VALUE!</v>
      </c>
      <c r="F3909" s="6" t="e">
        <f t="shared" si="369"/>
        <v>#VALUE!</v>
      </c>
      <c r="H3909" s="6" t="str">
        <f>IFERROR(IF(Table1[[#This Row],[Multi-lens? 1]]="No", 1, IF(Table1[[#This Row],[Multi-lens? 1]]="Dual", 2, IF(Table1[[#This Row],[Multi-lens? 1]]="Quad", 4, ""))),"")</f>
        <v/>
      </c>
      <c r="I3909" s="9" t="str">
        <f>IFERROR(Table1[[#This Row],[Name]],"")</f>
        <v/>
      </c>
      <c r="K3909" s="3" t="str">
        <f t="shared" si="370"/>
        <v/>
      </c>
      <c r="M3909" s="4" t="e">
        <f>IF(Table1[[#This Row],[Import to Gateway Calculator?]]="Yes",IFERROR(Table1[[#This Row],[Streaming Resolution '[MP']]],""),0)</f>
        <v>#VALUE!</v>
      </c>
      <c r="N3909" s="4" t="e">
        <f>IF(Table1[[#This Row],[Import to Gateway Calculator?]]="Yes",IFERROR(Table1[[#This Row],[Recording Resolution '[MP']]],""),0)</f>
        <v>#VALUE!</v>
      </c>
      <c r="O3909" s="4" t="e">
        <f>IF(Table1[[#This Row],[Import to Gateway Calculator?]]="Yes",IFERROR(Table1[[#This Row],[Frame Rate '[FPS'] 1]],""),0)</f>
        <v>#VALUE!</v>
      </c>
      <c r="P3909" s="4" t="e">
        <f>IF(Table1[[#This Row],[Import to Gateway Calculator?]]="Yes",IFERROR(Table1[[#This Row],[Days of Storage 1]],""),0)</f>
        <v>#VALUE!</v>
      </c>
    </row>
    <row r="3910" spans="1:16" x14ac:dyDescent="0.25">
      <c r="A3910" s="5" t="e">
        <f t="shared" si="365"/>
        <v>#VALUE!</v>
      </c>
      <c r="B3910" s="6" t="str">
        <f>IFERROR(IF(Table1[[#This Row],[Multi-lens? 1]]="No", 1, IF(Table1[[#This Row],[Multi-lens? 1]]="Dual", 2, IF(Table1[[#This Row],[Multi-lens? 1]]="Quad", 4, ""))),"")</f>
        <v/>
      </c>
      <c r="C3910" s="6" t="e">
        <f t="shared" si="366"/>
        <v>#VALUE!</v>
      </c>
      <c r="D3910" s="6" t="e">
        <f t="shared" si="367"/>
        <v>#VALUE!</v>
      </c>
      <c r="E3910" s="6" t="e">
        <f t="shared" si="368"/>
        <v>#VALUE!</v>
      </c>
      <c r="F3910" s="6" t="e">
        <f t="shared" si="369"/>
        <v>#VALUE!</v>
      </c>
      <c r="H3910" s="6" t="str">
        <f>IFERROR(IF(Table1[[#This Row],[Multi-lens? 1]]="No", 1, IF(Table1[[#This Row],[Multi-lens? 1]]="Dual", 2, IF(Table1[[#This Row],[Multi-lens? 1]]="Quad", 4, ""))),"")</f>
        <v/>
      </c>
      <c r="I3910" s="9" t="str">
        <f>IFERROR(Table1[[#This Row],[Name]],"")</f>
        <v/>
      </c>
      <c r="K3910" s="3" t="str">
        <f t="shared" si="370"/>
        <v/>
      </c>
      <c r="M3910" s="4" t="e">
        <f>IF(Table1[[#This Row],[Import to Gateway Calculator?]]="Yes",IFERROR(Table1[[#This Row],[Streaming Resolution '[MP']]],""),0)</f>
        <v>#VALUE!</v>
      </c>
      <c r="N3910" s="4" t="e">
        <f>IF(Table1[[#This Row],[Import to Gateway Calculator?]]="Yes",IFERROR(Table1[[#This Row],[Recording Resolution '[MP']]],""),0)</f>
        <v>#VALUE!</v>
      </c>
      <c r="O3910" s="4" t="e">
        <f>IF(Table1[[#This Row],[Import to Gateway Calculator?]]="Yes",IFERROR(Table1[[#This Row],[Frame Rate '[FPS'] 1]],""),0)</f>
        <v>#VALUE!</v>
      </c>
      <c r="P3910" s="4" t="e">
        <f>IF(Table1[[#This Row],[Import to Gateway Calculator?]]="Yes",IFERROR(Table1[[#This Row],[Days of Storage 1]],""),0)</f>
        <v>#VALUE!</v>
      </c>
    </row>
    <row r="3911" spans="1:16" x14ac:dyDescent="0.25">
      <c r="A3911" s="5" t="e">
        <f t="shared" ref="A3911:A3974" si="371">IF(D3911=0,"",K3911)</f>
        <v>#VALUE!</v>
      </c>
      <c r="B3911" s="6" t="str">
        <f>IFERROR(IF(Table1[[#This Row],[Multi-lens? 1]]="No", 1, IF(Table1[[#This Row],[Multi-lens? 1]]="Dual", 2, IF(Table1[[#This Row],[Multi-lens? 1]]="Quad", 4, ""))),"")</f>
        <v/>
      </c>
      <c r="C3911" s="6" t="e">
        <f t="shared" ref="C3911:C3974" si="372">M3911</f>
        <v>#VALUE!</v>
      </c>
      <c r="D3911" s="6" t="e">
        <f t="shared" ref="D3911:D3974" si="373">N3911</f>
        <v>#VALUE!</v>
      </c>
      <c r="E3911" s="6" t="e">
        <f t="shared" ref="E3911:E3974" si="374">O3911</f>
        <v>#VALUE!</v>
      </c>
      <c r="F3911" s="6" t="e">
        <f t="shared" ref="F3911:F3974" si="375">P3911</f>
        <v>#VALUE!</v>
      </c>
      <c r="H3911" s="6" t="str">
        <f>IFERROR(IF(Table1[[#This Row],[Multi-lens? 1]]="No", 1, IF(Table1[[#This Row],[Multi-lens? 1]]="Dual", 2, IF(Table1[[#This Row],[Multi-lens? 1]]="Quad", 4, ""))),"")</f>
        <v/>
      </c>
      <c r="I3911" s="9" t="str">
        <f>IFERROR(Table1[[#This Row],[Name]],"")</f>
        <v/>
      </c>
      <c r="K3911" s="3" t="str">
        <f t="shared" si="370"/>
        <v/>
      </c>
      <c r="M3911" s="4" t="e">
        <f>IF(Table1[[#This Row],[Import to Gateway Calculator?]]="Yes",IFERROR(Table1[[#This Row],[Streaming Resolution '[MP']]],""),0)</f>
        <v>#VALUE!</v>
      </c>
      <c r="N3911" s="4" t="e">
        <f>IF(Table1[[#This Row],[Import to Gateway Calculator?]]="Yes",IFERROR(Table1[[#This Row],[Recording Resolution '[MP']]],""),0)</f>
        <v>#VALUE!</v>
      </c>
      <c r="O3911" s="4" t="e">
        <f>IF(Table1[[#This Row],[Import to Gateway Calculator?]]="Yes",IFERROR(Table1[[#This Row],[Frame Rate '[FPS'] 1]],""),0)</f>
        <v>#VALUE!</v>
      </c>
      <c r="P3911" s="4" t="e">
        <f>IF(Table1[[#This Row],[Import to Gateway Calculator?]]="Yes",IFERROR(Table1[[#This Row],[Days of Storage 1]],""),0)</f>
        <v>#VALUE!</v>
      </c>
    </row>
    <row r="3912" spans="1:16" x14ac:dyDescent="0.25">
      <c r="A3912" s="5" t="e">
        <f t="shared" si="371"/>
        <v>#VALUE!</v>
      </c>
      <c r="B3912" s="6" t="str">
        <f>IFERROR(IF(Table1[[#This Row],[Multi-lens? 1]]="No", 1, IF(Table1[[#This Row],[Multi-lens? 1]]="Dual", 2, IF(Table1[[#This Row],[Multi-lens? 1]]="Quad", 4, ""))),"")</f>
        <v/>
      </c>
      <c r="C3912" s="6" t="e">
        <f t="shared" si="372"/>
        <v>#VALUE!</v>
      </c>
      <c r="D3912" s="6" t="e">
        <f t="shared" si="373"/>
        <v>#VALUE!</v>
      </c>
      <c r="E3912" s="6" t="e">
        <f t="shared" si="374"/>
        <v>#VALUE!</v>
      </c>
      <c r="F3912" s="6" t="e">
        <f t="shared" si="375"/>
        <v>#VALUE!</v>
      </c>
      <c r="H3912" s="6" t="str">
        <f>IFERROR(IF(Table1[[#This Row],[Multi-lens? 1]]="No", 1, IF(Table1[[#This Row],[Multi-lens? 1]]="Dual", 2, IF(Table1[[#This Row],[Multi-lens? 1]]="Quad", 4, ""))),"")</f>
        <v/>
      </c>
      <c r="I3912" s="9" t="str">
        <f>IFERROR(Table1[[#This Row],[Name]],"")</f>
        <v/>
      </c>
      <c r="K3912" s="3" t="str">
        <f t="shared" si="370"/>
        <v/>
      </c>
      <c r="M3912" s="4" t="e">
        <f>IF(Table1[[#This Row],[Import to Gateway Calculator?]]="Yes",IFERROR(Table1[[#This Row],[Streaming Resolution '[MP']]],""),0)</f>
        <v>#VALUE!</v>
      </c>
      <c r="N3912" s="4" t="e">
        <f>IF(Table1[[#This Row],[Import to Gateway Calculator?]]="Yes",IFERROR(Table1[[#This Row],[Recording Resolution '[MP']]],""),0)</f>
        <v>#VALUE!</v>
      </c>
      <c r="O3912" s="4" t="e">
        <f>IF(Table1[[#This Row],[Import to Gateway Calculator?]]="Yes",IFERROR(Table1[[#This Row],[Frame Rate '[FPS'] 1]],""),0)</f>
        <v>#VALUE!</v>
      </c>
      <c r="P3912" s="4" t="e">
        <f>IF(Table1[[#This Row],[Import to Gateway Calculator?]]="Yes",IFERROR(Table1[[#This Row],[Days of Storage 1]],""),0)</f>
        <v>#VALUE!</v>
      </c>
    </row>
    <row r="3913" spans="1:16" x14ac:dyDescent="0.25">
      <c r="A3913" s="5" t="e">
        <f t="shared" si="371"/>
        <v>#VALUE!</v>
      </c>
      <c r="B3913" s="6" t="str">
        <f>IFERROR(IF(Table1[[#This Row],[Multi-lens? 1]]="No", 1, IF(Table1[[#This Row],[Multi-lens? 1]]="Dual", 2, IF(Table1[[#This Row],[Multi-lens? 1]]="Quad", 4, ""))),"")</f>
        <v/>
      </c>
      <c r="C3913" s="6" t="e">
        <f t="shared" si="372"/>
        <v>#VALUE!</v>
      </c>
      <c r="D3913" s="6" t="e">
        <f t="shared" si="373"/>
        <v>#VALUE!</v>
      </c>
      <c r="E3913" s="6" t="e">
        <f t="shared" si="374"/>
        <v>#VALUE!</v>
      </c>
      <c r="F3913" s="6" t="e">
        <f t="shared" si="375"/>
        <v>#VALUE!</v>
      </c>
      <c r="H3913" s="6" t="str">
        <f>IFERROR(IF(Table1[[#This Row],[Multi-lens? 1]]="No", 1, IF(Table1[[#This Row],[Multi-lens? 1]]="Dual", 2, IF(Table1[[#This Row],[Multi-lens? 1]]="Quad", 4, ""))),"")</f>
        <v/>
      </c>
      <c r="I3913" s="9" t="str">
        <f>IFERROR(Table1[[#This Row],[Name]],"")</f>
        <v/>
      </c>
      <c r="K3913" s="3" t="str">
        <f t="shared" si="370"/>
        <v/>
      </c>
      <c r="M3913" s="4" t="e">
        <f>IF(Table1[[#This Row],[Import to Gateway Calculator?]]="Yes",IFERROR(Table1[[#This Row],[Streaming Resolution '[MP']]],""),0)</f>
        <v>#VALUE!</v>
      </c>
      <c r="N3913" s="4" t="e">
        <f>IF(Table1[[#This Row],[Import to Gateway Calculator?]]="Yes",IFERROR(Table1[[#This Row],[Recording Resolution '[MP']]],""),0)</f>
        <v>#VALUE!</v>
      </c>
      <c r="O3913" s="4" t="e">
        <f>IF(Table1[[#This Row],[Import to Gateway Calculator?]]="Yes",IFERROR(Table1[[#This Row],[Frame Rate '[FPS'] 1]],""),0)</f>
        <v>#VALUE!</v>
      </c>
      <c r="P3913" s="4" t="e">
        <f>IF(Table1[[#This Row],[Import to Gateway Calculator?]]="Yes",IFERROR(Table1[[#This Row],[Days of Storage 1]],""),0)</f>
        <v>#VALUE!</v>
      </c>
    </row>
    <row r="3914" spans="1:16" x14ac:dyDescent="0.25">
      <c r="A3914" s="5" t="e">
        <f t="shared" si="371"/>
        <v>#VALUE!</v>
      </c>
      <c r="B3914" s="6" t="str">
        <f>IFERROR(IF(Table1[[#This Row],[Multi-lens? 1]]="No", 1, IF(Table1[[#This Row],[Multi-lens? 1]]="Dual", 2, IF(Table1[[#This Row],[Multi-lens? 1]]="Quad", 4, ""))),"")</f>
        <v/>
      </c>
      <c r="C3914" s="6" t="e">
        <f t="shared" si="372"/>
        <v>#VALUE!</v>
      </c>
      <c r="D3914" s="6" t="e">
        <f t="shared" si="373"/>
        <v>#VALUE!</v>
      </c>
      <c r="E3914" s="6" t="e">
        <f t="shared" si="374"/>
        <v>#VALUE!</v>
      </c>
      <c r="F3914" s="6" t="e">
        <f t="shared" si="375"/>
        <v>#VALUE!</v>
      </c>
      <c r="H3914" s="6" t="str">
        <f>IFERROR(IF(Table1[[#This Row],[Multi-lens? 1]]="No", 1, IF(Table1[[#This Row],[Multi-lens? 1]]="Dual", 2, IF(Table1[[#This Row],[Multi-lens? 1]]="Quad", 4, ""))),"")</f>
        <v/>
      </c>
      <c r="I3914" s="9" t="str">
        <f>IFERROR(Table1[[#This Row],[Name]],"")</f>
        <v/>
      </c>
      <c r="K3914" s="3" t="str">
        <f t="shared" si="370"/>
        <v/>
      </c>
      <c r="M3914" s="4" t="e">
        <f>IF(Table1[[#This Row],[Import to Gateway Calculator?]]="Yes",IFERROR(Table1[[#This Row],[Streaming Resolution '[MP']]],""),0)</f>
        <v>#VALUE!</v>
      </c>
      <c r="N3914" s="4" t="e">
        <f>IF(Table1[[#This Row],[Import to Gateway Calculator?]]="Yes",IFERROR(Table1[[#This Row],[Recording Resolution '[MP']]],""),0)</f>
        <v>#VALUE!</v>
      </c>
      <c r="O3914" s="4" t="e">
        <f>IF(Table1[[#This Row],[Import to Gateway Calculator?]]="Yes",IFERROR(Table1[[#This Row],[Frame Rate '[FPS'] 1]],""),0)</f>
        <v>#VALUE!</v>
      </c>
      <c r="P3914" s="4" t="e">
        <f>IF(Table1[[#This Row],[Import to Gateway Calculator?]]="Yes",IFERROR(Table1[[#This Row],[Days of Storage 1]],""),0)</f>
        <v>#VALUE!</v>
      </c>
    </row>
    <row r="3915" spans="1:16" x14ac:dyDescent="0.25">
      <c r="A3915" s="5" t="e">
        <f t="shared" si="371"/>
        <v>#VALUE!</v>
      </c>
      <c r="B3915" s="6" t="str">
        <f>IFERROR(IF(Table1[[#This Row],[Multi-lens? 1]]="No", 1, IF(Table1[[#This Row],[Multi-lens? 1]]="Dual", 2, IF(Table1[[#This Row],[Multi-lens? 1]]="Quad", 4, ""))),"")</f>
        <v/>
      </c>
      <c r="C3915" s="6" t="e">
        <f t="shared" si="372"/>
        <v>#VALUE!</v>
      </c>
      <c r="D3915" s="6" t="e">
        <f t="shared" si="373"/>
        <v>#VALUE!</v>
      </c>
      <c r="E3915" s="6" t="e">
        <f t="shared" si="374"/>
        <v>#VALUE!</v>
      </c>
      <c r="F3915" s="6" t="e">
        <f t="shared" si="375"/>
        <v>#VALUE!</v>
      </c>
      <c r="H3915" s="6" t="str">
        <f>IFERROR(IF(Table1[[#This Row],[Multi-lens? 1]]="No", 1, IF(Table1[[#This Row],[Multi-lens? 1]]="Dual", 2, IF(Table1[[#This Row],[Multi-lens? 1]]="Quad", 4, ""))),"")</f>
        <v/>
      </c>
      <c r="I3915" s="9" t="str">
        <f>IFERROR(Table1[[#This Row],[Name]],"")</f>
        <v/>
      </c>
      <c r="K3915" s="3" t="str">
        <f t="shared" si="370"/>
        <v/>
      </c>
      <c r="M3915" s="4" t="e">
        <f>IF(Table1[[#This Row],[Import to Gateway Calculator?]]="Yes",IFERROR(Table1[[#This Row],[Streaming Resolution '[MP']]],""),0)</f>
        <v>#VALUE!</v>
      </c>
      <c r="N3915" s="4" t="e">
        <f>IF(Table1[[#This Row],[Import to Gateway Calculator?]]="Yes",IFERROR(Table1[[#This Row],[Recording Resolution '[MP']]],""),0)</f>
        <v>#VALUE!</v>
      </c>
      <c r="O3915" s="4" t="e">
        <f>IF(Table1[[#This Row],[Import to Gateway Calculator?]]="Yes",IFERROR(Table1[[#This Row],[Frame Rate '[FPS'] 1]],""),0)</f>
        <v>#VALUE!</v>
      </c>
      <c r="P3915" s="4" t="e">
        <f>IF(Table1[[#This Row],[Import to Gateway Calculator?]]="Yes",IFERROR(Table1[[#This Row],[Days of Storage 1]],""),0)</f>
        <v>#VALUE!</v>
      </c>
    </row>
    <row r="3916" spans="1:16" x14ac:dyDescent="0.25">
      <c r="A3916" s="5" t="e">
        <f t="shared" si="371"/>
        <v>#VALUE!</v>
      </c>
      <c r="B3916" s="6" t="str">
        <f>IFERROR(IF(Table1[[#This Row],[Multi-lens? 1]]="No", 1, IF(Table1[[#This Row],[Multi-lens? 1]]="Dual", 2, IF(Table1[[#This Row],[Multi-lens? 1]]="Quad", 4, ""))),"")</f>
        <v/>
      </c>
      <c r="C3916" s="6" t="e">
        <f t="shared" si="372"/>
        <v>#VALUE!</v>
      </c>
      <c r="D3916" s="6" t="e">
        <f t="shared" si="373"/>
        <v>#VALUE!</v>
      </c>
      <c r="E3916" s="6" t="e">
        <f t="shared" si="374"/>
        <v>#VALUE!</v>
      </c>
      <c r="F3916" s="6" t="e">
        <f t="shared" si="375"/>
        <v>#VALUE!</v>
      </c>
      <c r="H3916" s="6" t="str">
        <f>IFERROR(IF(Table1[[#This Row],[Multi-lens? 1]]="No", 1, IF(Table1[[#This Row],[Multi-lens? 1]]="Dual", 2, IF(Table1[[#This Row],[Multi-lens? 1]]="Quad", 4, ""))),"")</f>
        <v/>
      </c>
      <c r="I3916" s="9" t="str">
        <f>IFERROR(Table1[[#This Row],[Name]],"")</f>
        <v/>
      </c>
      <c r="K3916" s="3" t="str">
        <f t="shared" si="370"/>
        <v/>
      </c>
      <c r="M3916" s="4" t="e">
        <f>IF(Table1[[#This Row],[Import to Gateway Calculator?]]="Yes",IFERROR(Table1[[#This Row],[Streaming Resolution '[MP']]],""),0)</f>
        <v>#VALUE!</v>
      </c>
      <c r="N3916" s="4" t="e">
        <f>IF(Table1[[#This Row],[Import to Gateway Calculator?]]="Yes",IFERROR(Table1[[#This Row],[Recording Resolution '[MP']]],""),0)</f>
        <v>#VALUE!</v>
      </c>
      <c r="O3916" s="4" t="e">
        <f>IF(Table1[[#This Row],[Import to Gateway Calculator?]]="Yes",IFERROR(Table1[[#This Row],[Frame Rate '[FPS'] 1]],""),0)</f>
        <v>#VALUE!</v>
      </c>
      <c r="P3916" s="4" t="e">
        <f>IF(Table1[[#This Row],[Import to Gateway Calculator?]]="Yes",IFERROR(Table1[[#This Row],[Days of Storage 1]],""),0)</f>
        <v>#VALUE!</v>
      </c>
    </row>
    <row r="3917" spans="1:16" x14ac:dyDescent="0.25">
      <c r="A3917" s="5" t="e">
        <f t="shared" si="371"/>
        <v>#VALUE!</v>
      </c>
      <c r="B3917" s="6" t="str">
        <f>IFERROR(IF(Table1[[#This Row],[Multi-lens? 1]]="No", 1, IF(Table1[[#This Row],[Multi-lens? 1]]="Dual", 2, IF(Table1[[#This Row],[Multi-lens? 1]]="Quad", 4, ""))),"")</f>
        <v/>
      </c>
      <c r="C3917" s="6" t="e">
        <f t="shared" si="372"/>
        <v>#VALUE!</v>
      </c>
      <c r="D3917" s="6" t="e">
        <f t="shared" si="373"/>
        <v>#VALUE!</v>
      </c>
      <c r="E3917" s="6" t="e">
        <f t="shared" si="374"/>
        <v>#VALUE!</v>
      </c>
      <c r="F3917" s="6" t="e">
        <f t="shared" si="375"/>
        <v>#VALUE!</v>
      </c>
      <c r="H3917" s="6" t="str">
        <f>IFERROR(IF(Table1[[#This Row],[Multi-lens? 1]]="No", 1, IF(Table1[[#This Row],[Multi-lens? 1]]="Dual", 2, IF(Table1[[#This Row],[Multi-lens? 1]]="Quad", 4, ""))),"")</f>
        <v/>
      </c>
      <c r="I3917" s="9" t="str">
        <f>IFERROR(Table1[[#This Row],[Name]],"")</f>
        <v/>
      </c>
      <c r="K3917" s="3" t="str">
        <f t="shared" si="370"/>
        <v/>
      </c>
      <c r="M3917" s="4" t="e">
        <f>IF(Table1[[#This Row],[Import to Gateway Calculator?]]="Yes",IFERROR(Table1[[#This Row],[Streaming Resolution '[MP']]],""),0)</f>
        <v>#VALUE!</v>
      </c>
      <c r="N3917" s="4" t="e">
        <f>IF(Table1[[#This Row],[Import to Gateway Calculator?]]="Yes",IFERROR(Table1[[#This Row],[Recording Resolution '[MP']]],""),0)</f>
        <v>#VALUE!</v>
      </c>
      <c r="O3917" s="4" t="e">
        <f>IF(Table1[[#This Row],[Import to Gateway Calculator?]]="Yes",IFERROR(Table1[[#This Row],[Frame Rate '[FPS'] 1]],""),0)</f>
        <v>#VALUE!</v>
      </c>
      <c r="P3917" s="4" t="e">
        <f>IF(Table1[[#This Row],[Import to Gateway Calculator?]]="Yes",IFERROR(Table1[[#This Row],[Days of Storage 1]],""),0)</f>
        <v>#VALUE!</v>
      </c>
    </row>
    <row r="3918" spans="1:16" x14ac:dyDescent="0.25">
      <c r="A3918" s="5" t="e">
        <f t="shared" si="371"/>
        <v>#VALUE!</v>
      </c>
      <c r="B3918" s="6" t="str">
        <f>IFERROR(IF(Table1[[#This Row],[Multi-lens? 1]]="No", 1, IF(Table1[[#This Row],[Multi-lens? 1]]="Dual", 2, IF(Table1[[#This Row],[Multi-lens? 1]]="Quad", 4, ""))),"")</f>
        <v/>
      </c>
      <c r="C3918" s="6" t="e">
        <f t="shared" si="372"/>
        <v>#VALUE!</v>
      </c>
      <c r="D3918" s="6" t="e">
        <f t="shared" si="373"/>
        <v>#VALUE!</v>
      </c>
      <c r="E3918" s="6" t="e">
        <f t="shared" si="374"/>
        <v>#VALUE!</v>
      </c>
      <c r="F3918" s="6" t="e">
        <f t="shared" si="375"/>
        <v>#VALUE!</v>
      </c>
      <c r="H3918" s="6" t="str">
        <f>IFERROR(IF(Table1[[#This Row],[Multi-lens? 1]]="No", 1, IF(Table1[[#This Row],[Multi-lens? 1]]="Dual", 2, IF(Table1[[#This Row],[Multi-lens? 1]]="Quad", 4, ""))),"")</f>
        <v/>
      </c>
      <c r="I3918" s="9" t="str">
        <f>IFERROR(Table1[[#This Row],[Name]],"")</f>
        <v/>
      </c>
      <c r="K3918" s="3" t="str">
        <f t="shared" si="370"/>
        <v/>
      </c>
      <c r="M3918" s="4" t="e">
        <f>IF(Table1[[#This Row],[Import to Gateway Calculator?]]="Yes",IFERROR(Table1[[#This Row],[Streaming Resolution '[MP']]],""),0)</f>
        <v>#VALUE!</v>
      </c>
      <c r="N3918" s="4" t="e">
        <f>IF(Table1[[#This Row],[Import to Gateway Calculator?]]="Yes",IFERROR(Table1[[#This Row],[Recording Resolution '[MP']]],""),0)</f>
        <v>#VALUE!</v>
      </c>
      <c r="O3918" s="4" t="e">
        <f>IF(Table1[[#This Row],[Import to Gateway Calculator?]]="Yes",IFERROR(Table1[[#This Row],[Frame Rate '[FPS'] 1]],""),0)</f>
        <v>#VALUE!</v>
      </c>
      <c r="P3918" s="4" t="e">
        <f>IF(Table1[[#This Row],[Import to Gateway Calculator?]]="Yes",IFERROR(Table1[[#This Row],[Days of Storage 1]],""),0)</f>
        <v>#VALUE!</v>
      </c>
    </row>
    <row r="3919" spans="1:16" x14ac:dyDescent="0.25">
      <c r="A3919" s="5" t="e">
        <f t="shared" si="371"/>
        <v>#VALUE!</v>
      </c>
      <c r="B3919" s="6" t="str">
        <f>IFERROR(IF(Table1[[#This Row],[Multi-lens? 1]]="No", 1, IF(Table1[[#This Row],[Multi-lens? 1]]="Dual", 2, IF(Table1[[#This Row],[Multi-lens? 1]]="Quad", 4, ""))),"")</f>
        <v/>
      </c>
      <c r="C3919" s="6" t="e">
        <f t="shared" si="372"/>
        <v>#VALUE!</v>
      </c>
      <c r="D3919" s="6" t="e">
        <f t="shared" si="373"/>
        <v>#VALUE!</v>
      </c>
      <c r="E3919" s="6" t="e">
        <f t="shared" si="374"/>
        <v>#VALUE!</v>
      </c>
      <c r="F3919" s="6" t="e">
        <f t="shared" si="375"/>
        <v>#VALUE!</v>
      </c>
      <c r="H3919" s="6" t="str">
        <f>IFERROR(IF(Table1[[#This Row],[Multi-lens? 1]]="No", 1, IF(Table1[[#This Row],[Multi-lens? 1]]="Dual", 2, IF(Table1[[#This Row],[Multi-lens? 1]]="Quad", 4, ""))),"")</f>
        <v/>
      </c>
      <c r="I3919" s="9" t="str">
        <f>IFERROR(Table1[[#This Row],[Name]],"")</f>
        <v/>
      </c>
      <c r="K3919" s="3" t="str">
        <f t="shared" si="370"/>
        <v/>
      </c>
      <c r="M3919" s="4" t="e">
        <f>IF(Table1[[#This Row],[Import to Gateway Calculator?]]="Yes",IFERROR(Table1[[#This Row],[Streaming Resolution '[MP']]],""),0)</f>
        <v>#VALUE!</v>
      </c>
      <c r="N3919" s="4" t="e">
        <f>IF(Table1[[#This Row],[Import to Gateway Calculator?]]="Yes",IFERROR(Table1[[#This Row],[Recording Resolution '[MP']]],""),0)</f>
        <v>#VALUE!</v>
      </c>
      <c r="O3919" s="4" t="e">
        <f>IF(Table1[[#This Row],[Import to Gateway Calculator?]]="Yes",IFERROR(Table1[[#This Row],[Frame Rate '[FPS'] 1]],""),0)</f>
        <v>#VALUE!</v>
      </c>
      <c r="P3919" s="4" t="e">
        <f>IF(Table1[[#This Row],[Import to Gateway Calculator?]]="Yes",IFERROR(Table1[[#This Row],[Days of Storage 1]],""),0)</f>
        <v>#VALUE!</v>
      </c>
    </row>
    <row r="3920" spans="1:16" x14ac:dyDescent="0.25">
      <c r="A3920" s="5" t="e">
        <f t="shared" si="371"/>
        <v>#VALUE!</v>
      </c>
      <c r="B3920" s="6" t="str">
        <f>IFERROR(IF(Table1[[#This Row],[Multi-lens? 1]]="No", 1, IF(Table1[[#This Row],[Multi-lens? 1]]="Dual", 2, IF(Table1[[#This Row],[Multi-lens? 1]]="Quad", 4, ""))),"")</f>
        <v/>
      </c>
      <c r="C3920" s="6" t="e">
        <f t="shared" si="372"/>
        <v>#VALUE!</v>
      </c>
      <c r="D3920" s="6" t="e">
        <f t="shared" si="373"/>
        <v>#VALUE!</v>
      </c>
      <c r="E3920" s="6" t="e">
        <f t="shared" si="374"/>
        <v>#VALUE!</v>
      </c>
      <c r="F3920" s="6" t="e">
        <f t="shared" si="375"/>
        <v>#VALUE!</v>
      </c>
      <c r="H3920" s="6" t="str">
        <f>IFERROR(IF(Table1[[#This Row],[Multi-lens? 1]]="No", 1, IF(Table1[[#This Row],[Multi-lens? 1]]="Dual", 2, IF(Table1[[#This Row],[Multi-lens? 1]]="Quad", 4, ""))),"")</f>
        <v/>
      </c>
      <c r="I3920" s="9" t="str">
        <f>IFERROR(Table1[[#This Row],[Name]],"")</f>
        <v/>
      </c>
      <c r="K3920" s="3" t="str">
        <f t="shared" si="370"/>
        <v/>
      </c>
      <c r="M3920" s="4" t="e">
        <f>IF(Table1[[#This Row],[Import to Gateway Calculator?]]="Yes",IFERROR(Table1[[#This Row],[Streaming Resolution '[MP']]],""),0)</f>
        <v>#VALUE!</v>
      </c>
      <c r="N3920" s="4" t="e">
        <f>IF(Table1[[#This Row],[Import to Gateway Calculator?]]="Yes",IFERROR(Table1[[#This Row],[Recording Resolution '[MP']]],""),0)</f>
        <v>#VALUE!</v>
      </c>
      <c r="O3920" s="4" t="e">
        <f>IF(Table1[[#This Row],[Import to Gateway Calculator?]]="Yes",IFERROR(Table1[[#This Row],[Frame Rate '[FPS'] 1]],""),0)</f>
        <v>#VALUE!</v>
      </c>
      <c r="P3920" s="4" t="e">
        <f>IF(Table1[[#This Row],[Import to Gateway Calculator?]]="Yes",IFERROR(Table1[[#This Row],[Days of Storage 1]],""),0)</f>
        <v>#VALUE!</v>
      </c>
    </row>
    <row r="3921" spans="1:16" x14ac:dyDescent="0.25">
      <c r="A3921" s="5" t="e">
        <f t="shared" si="371"/>
        <v>#VALUE!</v>
      </c>
      <c r="B3921" s="6" t="str">
        <f>IFERROR(IF(Table1[[#This Row],[Multi-lens? 1]]="No", 1, IF(Table1[[#This Row],[Multi-lens? 1]]="Dual", 2, IF(Table1[[#This Row],[Multi-lens? 1]]="Quad", 4, ""))),"")</f>
        <v/>
      </c>
      <c r="C3921" s="6" t="e">
        <f t="shared" si="372"/>
        <v>#VALUE!</v>
      </c>
      <c r="D3921" s="6" t="e">
        <f t="shared" si="373"/>
        <v>#VALUE!</v>
      </c>
      <c r="E3921" s="6" t="e">
        <f t="shared" si="374"/>
        <v>#VALUE!</v>
      </c>
      <c r="F3921" s="6" t="e">
        <f t="shared" si="375"/>
        <v>#VALUE!</v>
      </c>
      <c r="H3921" s="6" t="str">
        <f>IFERROR(IF(Table1[[#This Row],[Multi-lens? 1]]="No", 1, IF(Table1[[#This Row],[Multi-lens? 1]]="Dual", 2, IF(Table1[[#This Row],[Multi-lens? 1]]="Quad", 4, ""))),"")</f>
        <v/>
      </c>
      <c r="I3921" s="9" t="str">
        <f>IFERROR(Table1[[#This Row],[Name]],"")</f>
        <v/>
      </c>
      <c r="K3921" s="3" t="str">
        <f t="shared" si="370"/>
        <v/>
      </c>
      <c r="M3921" s="4" t="e">
        <f>IF(Table1[[#This Row],[Import to Gateway Calculator?]]="Yes",IFERROR(Table1[[#This Row],[Streaming Resolution '[MP']]],""),0)</f>
        <v>#VALUE!</v>
      </c>
      <c r="N3921" s="4" t="e">
        <f>IF(Table1[[#This Row],[Import to Gateway Calculator?]]="Yes",IFERROR(Table1[[#This Row],[Recording Resolution '[MP']]],""),0)</f>
        <v>#VALUE!</v>
      </c>
      <c r="O3921" s="4" t="e">
        <f>IF(Table1[[#This Row],[Import to Gateway Calculator?]]="Yes",IFERROR(Table1[[#This Row],[Frame Rate '[FPS'] 1]],""),0)</f>
        <v>#VALUE!</v>
      </c>
      <c r="P3921" s="4" t="e">
        <f>IF(Table1[[#This Row],[Import to Gateway Calculator?]]="Yes",IFERROR(Table1[[#This Row],[Days of Storage 1]],""),0)</f>
        <v>#VALUE!</v>
      </c>
    </row>
    <row r="3922" spans="1:16" x14ac:dyDescent="0.25">
      <c r="A3922" s="5" t="e">
        <f t="shared" si="371"/>
        <v>#VALUE!</v>
      </c>
      <c r="B3922" s="6" t="str">
        <f>IFERROR(IF(Table1[[#This Row],[Multi-lens? 1]]="No", 1, IF(Table1[[#This Row],[Multi-lens? 1]]="Dual", 2, IF(Table1[[#This Row],[Multi-lens? 1]]="Quad", 4, ""))),"")</f>
        <v/>
      </c>
      <c r="C3922" s="6" t="e">
        <f t="shared" si="372"/>
        <v>#VALUE!</v>
      </c>
      <c r="D3922" s="6" t="e">
        <f t="shared" si="373"/>
        <v>#VALUE!</v>
      </c>
      <c r="E3922" s="6" t="e">
        <f t="shared" si="374"/>
        <v>#VALUE!</v>
      </c>
      <c r="F3922" s="6" t="e">
        <f t="shared" si="375"/>
        <v>#VALUE!</v>
      </c>
      <c r="H3922" s="6" t="str">
        <f>IFERROR(IF(Table1[[#This Row],[Multi-lens? 1]]="No", 1, IF(Table1[[#This Row],[Multi-lens? 1]]="Dual", 2, IF(Table1[[#This Row],[Multi-lens? 1]]="Quad", 4, ""))),"")</f>
        <v/>
      </c>
      <c r="I3922" s="9" t="str">
        <f>IFERROR(Table1[[#This Row],[Name]],"")</f>
        <v/>
      </c>
      <c r="K3922" s="3" t="str">
        <f t="shared" si="370"/>
        <v/>
      </c>
      <c r="M3922" s="4" t="e">
        <f>IF(Table1[[#This Row],[Import to Gateway Calculator?]]="Yes",IFERROR(Table1[[#This Row],[Streaming Resolution '[MP']]],""),0)</f>
        <v>#VALUE!</v>
      </c>
      <c r="N3922" s="4" t="e">
        <f>IF(Table1[[#This Row],[Import to Gateway Calculator?]]="Yes",IFERROR(Table1[[#This Row],[Recording Resolution '[MP']]],""),0)</f>
        <v>#VALUE!</v>
      </c>
      <c r="O3922" s="4" t="e">
        <f>IF(Table1[[#This Row],[Import to Gateway Calculator?]]="Yes",IFERROR(Table1[[#This Row],[Frame Rate '[FPS'] 1]],""),0)</f>
        <v>#VALUE!</v>
      </c>
      <c r="P3922" s="4" t="e">
        <f>IF(Table1[[#This Row],[Import to Gateway Calculator?]]="Yes",IFERROR(Table1[[#This Row],[Days of Storage 1]],""),0)</f>
        <v>#VALUE!</v>
      </c>
    </row>
    <row r="3923" spans="1:16" x14ac:dyDescent="0.25">
      <c r="A3923" s="5" t="e">
        <f t="shared" si="371"/>
        <v>#VALUE!</v>
      </c>
      <c r="B3923" s="6" t="str">
        <f>IFERROR(IF(Table1[[#This Row],[Multi-lens? 1]]="No", 1, IF(Table1[[#This Row],[Multi-lens? 1]]="Dual", 2, IF(Table1[[#This Row],[Multi-lens? 1]]="Quad", 4, ""))),"")</f>
        <v/>
      </c>
      <c r="C3923" s="6" t="e">
        <f t="shared" si="372"/>
        <v>#VALUE!</v>
      </c>
      <c r="D3923" s="6" t="e">
        <f t="shared" si="373"/>
        <v>#VALUE!</v>
      </c>
      <c r="E3923" s="6" t="e">
        <f t="shared" si="374"/>
        <v>#VALUE!</v>
      </c>
      <c r="F3923" s="6" t="e">
        <f t="shared" si="375"/>
        <v>#VALUE!</v>
      </c>
      <c r="H3923" s="6" t="str">
        <f>IFERROR(IF(Table1[[#This Row],[Multi-lens? 1]]="No", 1, IF(Table1[[#This Row],[Multi-lens? 1]]="Dual", 2, IF(Table1[[#This Row],[Multi-lens? 1]]="Quad", 4, ""))),"")</f>
        <v/>
      </c>
      <c r="I3923" s="9" t="str">
        <f>IFERROR(Table1[[#This Row],[Name]],"")</f>
        <v/>
      </c>
      <c r="K3923" s="3" t="str">
        <f t="shared" si="370"/>
        <v/>
      </c>
      <c r="M3923" s="4" t="e">
        <f>IF(Table1[[#This Row],[Import to Gateway Calculator?]]="Yes",IFERROR(Table1[[#This Row],[Streaming Resolution '[MP']]],""),0)</f>
        <v>#VALUE!</v>
      </c>
      <c r="N3923" s="4" t="e">
        <f>IF(Table1[[#This Row],[Import to Gateway Calculator?]]="Yes",IFERROR(Table1[[#This Row],[Recording Resolution '[MP']]],""),0)</f>
        <v>#VALUE!</v>
      </c>
      <c r="O3923" s="4" t="e">
        <f>IF(Table1[[#This Row],[Import to Gateway Calculator?]]="Yes",IFERROR(Table1[[#This Row],[Frame Rate '[FPS'] 1]],""),0)</f>
        <v>#VALUE!</v>
      </c>
      <c r="P3923" s="4" t="e">
        <f>IF(Table1[[#This Row],[Import to Gateway Calculator?]]="Yes",IFERROR(Table1[[#This Row],[Days of Storage 1]],""),0)</f>
        <v>#VALUE!</v>
      </c>
    </row>
    <row r="3924" spans="1:16" x14ac:dyDescent="0.25">
      <c r="A3924" s="5" t="e">
        <f t="shared" si="371"/>
        <v>#VALUE!</v>
      </c>
      <c r="B3924" s="6" t="str">
        <f>IFERROR(IF(Table1[[#This Row],[Multi-lens? 1]]="No", 1, IF(Table1[[#This Row],[Multi-lens? 1]]="Dual", 2, IF(Table1[[#This Row],[Multi-lens? 1]]="Quad", 4, ""))),"")</f>
        <v/>
      </c>
      <c r="C3924" s="6" t="e">
        <f t="shared" si="372"/>
        <v>#VALUE!</v>
      </c>
      <c r="D3924" s="6" t="e">
        <f t="shared" si="373"/>
        <v>#VALUE!</v>
      </c>
      <c r="E3924" s="6" t="e">
        <f t="shared" si="374"/>
        <v>#VALUE!</v>
      </c>
      <c r="F3924" s="6" t="e">
        <f t="shared" si="375"/>
        <v>#VALUE!</v>
      </c>
      <c r="H3924" s="6" t="str">
        <f>IFERROR(IF(Table1[[#This Row],[Multi-lens? 1]]="No", 1, IF(Table1[[#This Row],[Multi-lens? 1]]="Dual", 2, IF(Table1[[#This Row],[Multi-lens? 1]]="Quad", 4, ""))),"")</f>
        <v/>
      </c>
      <c r="I3924" s="9" t="str">
        <f>IFERROR(Table1[[#This Row],[Name]],"")</f>
        <v/>
      </c>
      <c r="K3924" s="3" t="str">
        <f t="shared" si="370"/>
        <v/>
      </c>
      <c r="M3924" s="4" t="e">
        <f>IF(Table1[[#This Row],[Import to Gateway Calculator?]]="Yes",IFERROR(Table1[[#This Row],[Streaming Resolution '[MP']]],""),0)</f>
        <v>#VALUE!</v>
      </c>
      <c r="N3924" s="4" t="e">
        <f>IF(Table1[[#This Row],[Import to Gateway Calculator?]]="Yes",IFERROR(Table1[[#This Row],[Recording Resolution '[MP']]],""),0)</f>
        <v>#VALUE!</v>
      </c>
      <c r="O3924" s="4" t="e">
        <f>IF(Table1[[#This Row],[Import to Gateway Calculator?]]="Yes",IFERROR(Table1[[#This Row],[Frame Rate '[FPS'] 1]],""),0)</f>
        <v>#VALUE!</v>
      </c>
      <c r="P3924" s="4" t="e">
        <f>IF(Table1[[#This Row],[Import to Gateway Calculator?]]="Yes",IFERROR(Table1[[#This Row],[Days of Storage 1]],""),0)</f>
        <v>#VALUE!</v>
      </c>
    </row>
    <row r="3925" spans="1:16" x14ac:dyDescent="0.25">
      <c r="A3925" s="5" t="e">
        <f t="shared" si="371"/>
        <v>#VALUE!</v>
      </c>
      <c r="B3925" s="6" t="str">
        <f>IFERROR(IF(Table1[[#This Row],[Multi-lens? 1]]="No", 1, IF(Table1[[#This Row],[Multi-lens? 1]]="Dual", 2, IF(Table1[[#This Row],[Multi-lens? 1]]="Quad", 4, ""))),"")</f>
        <v/>
      </c>
      <c r="C3925" s="6" t="e">
        <f t="shared" si="372"/>
        <v>#VALUE!</v>
      </c>
      <c r="D3925" s="6" t="e">
        <f t="shared" si="373"/>
        <v>#VALUE!</v>
      </c>
      <c r="E3925" s="6" t="e">
        <f t="shared" si="374"/>
        <v>#VALUE!</v>
      </c>
      <c r="F3925" s="6" t="e">
        <f t="shared" si="375"/>
        <v>#VALUE!</v>
      </c>
      <c r="H3925" s="6" t="str">
        <f>IFERROR(IF(Table1[[#This Row],[Multi-lens? 1]]="No", 1, IF(Table1[[#This Row],[Multi-lens? 1]]="Dual", 2, IF(Table1[[#This Row],[Multi-lens? 1]]="Quad", 4, ""))),"")</f>
        <v/>
      </c>
      <c r="I3925" s="9" t="str">
        <f>IFERROR(Table1[[#This Row],[Name]],"")</f>
        <v/>
      </c>
      <c r="K3925" s="3" t="str">
        <f t="shared" si="370"/>
        <v/>
      </c>
      <c r="M3925" s="4" t="e">
        <f>IF(Table1[[#This Row],[Import to Gateway Calculator?]]="Yes",IFERROR(Table1[[#This Row],[Streaming Resolution '[MP']]],""),0)</f>
        <v>#VALUE!</v>
      </c>
      <c r="N3925" s="4" t="e">
        <f>IF(Table1[[#This Row],[Import to Gateway Calculator?]]="Yes",IFERROR(Table1[[#This Row],[Recording Resolution '[MP']]],""),0)</f>
        <v>#VALUE!</v>
      </c>
      <c r="O3925" s="4" t="e">
        <f>IF(Table1[[#This Row],[Import to Gateway Calculator?]]="Yes",IFERROR(Table1[[#This Row],[Frame Rate '[FPS'] 1]],""),0)</f>
        <v>#VALUE!</v>
      </c>
      <c r="P3925" s="4" t="e">
        <f>IF(Table1[[#This Row],[Import to Gateway Calculator?]]="Yes",IFERROR(Table1[[#This Row],[Days of Storage 1]],""),0)</f>
        <v>#VALUE!</v>
      </c>
    </row>
    <row r="3926" spans="1:16" x14ac:dyDescent="0.25">
      <c r="A3926" s="5" t="e">
        <f t="shared" si="371"/>
        <v>#VALUE!</v>
      </c>
      <c r="B3926" s="6" t="str">
        <f>IFERROR(IF(Table1[[#This Row],[Multi-lens? 1]]="No", 1, IF(Table1[[#This Row],[Multi-lens? 1]]="Dual", 2, IF(Table1[[#This Row],[Multi-lens? 1]]="Quad", 4, ""))),"")</f>
        <v/>
      </c>
      <c r="C3926" s="6" t="e">
        <f t="shared" si="372"/>
        <v>#VALUE!</v>
      </c>
      <c r="D3926" s="6" t="e">
        <f t="shared" si="373"/>
        <v>#VALUE!</v>
      </c>
      <c r="E3926" s="6" t="e">
        <f t="shared" si="374"/>
        <v>#VALUE!</v>
      </c>
      <c r="F3926" s="6" t="e">
        <f t="shared" si="375"/>
        <v>#VALUE!</v>
      </c>
      <c r="H3926" s="6" t="str">
        <f>IFERROR(IF(Table1[[#This Row],[Multi-lens? 1]]="No", 1, IF(Table1[[#This Row],[Multi-lens? 1]]="Dual", 2, IF(Table1[[#This Row],[Multi-lens? 1]]="Quad", 4, ""))),"")</f>
        <v/>
      </c>
      <c r="I3926" s="9" t="str">
        <f>IFERROR(Table1[[#This Row],[Name]],"")</f>
        <v/>
      </c>
      <c r="K3926" s="3" t="str">
        <f t="shared" si="370"/>
        <v/>
      </c>
      <c r="M3926" s="4" t="e">
        <f>IF(Table1[[#This Row],[Import to Gateway Calculator?]]="Yes",IFERROR(Table1[[#This Row],[Streaming Resolution '[MP']]],""),0)</f>
        <v>#VALUE!</v>
      </c>
      <c r="N3926" s="4" t="e">
        <f>IF(Table1[[#This Row],[Import to Gateway Calculator?]]="Yes",IFERROR(Table1[[#This Row],[Recording Resolution '[MP']]],""),0)</f>
        <v>#VALUE!</v>
      </c>
      <c r="O3926" s="4" t="e">
        <f>IF(Table1[[#This Row],[Import to Gateway Calculator?]]="Yes",IFERROR(Table1[[#This Row],[Frame Rate '[FPS'] 1]],""),0)</f>
        <v>#VALUE!</v>
      </c>
      <c r="P3926" s="4" t="e">
        <f>IF(Table1[[#This Row],[Import to Gateway Calculator?]]="Yes",IFERROR(Table1[[#This Row],[Days of Storage 1]],""),0)</f>
        <v>#VALUE!</v>
      </c>
    </row>
    <row r="3927" spans="1:16" x14ac:dyDescent="0.25">
      <c r="A3927" s="5" t="e">
        <f t="shared" si="371"/>
        <v>#VALUE!</v>
      </c>
      <c r="B3927" s="6" t="str">
        <f>IFERROR(IF(Table1[[#This Row],[Multi-lens? 1]]="No", 1, IF(Table1[[#This Row],[Multi-lens? 1]]="Dual", 2, IF(Table1[[#This Row],[Multi-lens? 1]]="Quad", 4, ""))),"")</f>
        <v/>
      </c>
      <c r="C3927" s="6" t="e">
        <f t="shared" si="372"/>
        <v>#VALUE!</v>
      </c>
      <c r="D3927" s="6" t="e">
        <f t="shared" si="373"/>
        <v>#VALUE!</v>
      </c>
      <c r="E3927" s="6" t="e">
        <f t="shared" si="374"/>
        <v>#VALUE!</v>
      </c>
      <c r="F3927" s="6" t="e">
        <f t="shared" si="375"/>
        <v>#VALUE!</v>
      </c>
      <c r="H3927" s="6" t="str">
        <f>IFERROR(IF(Table1[[#This Row],[Multi-lens? 1]]="No", 1, IF(Table1[[#This Row],[Multi-lens? 1]]="Dual", 2, IF(Table1[[#This Row],[Multi-lens? 1]]="Quad", 4, ""))),"")</f>
        <v/>
      </c>
      <c r="I3927" s="9" t="str">
        <f>IFERROR(Table1[[#This Row],[Name]],"")</f>
        <v/>
      </c>
      <c r="K3927" s="3" t="str">
        <f t="shared" si="370"/>
        <v/>
      </c>
      <c r="M3927" s="4" t="e">
        <f>IF(Table1[[#This Row],[Import to Gateway Calculator?]]="Yes",IFERROR(Table1[[#This Row],[Streaming Resolution '[MP']]],""),0)</f>
        <v>#VALUE!</v>
      </c>
      <c r="N3927" s="4" t="e">
        <f>IF(Table1[[#This Row],[Import to Gateway Calculator?]]="Yes",IFERROR(Table1[[#This Row],[Recording Resolution '[MP']]],""),0)</f>
        <v>#VALUE!</v>
      </c>
      <c r="O3927" s="4" t="e">
        <f>IF(Table1[[#This Row],[Import to Gateway Calculator?]]="Yes",IFERROR(Table1[[#This Row],[Frame Rate '[FPS'] 1]],""),0)</f>
        <v>#VALUE!</v>
      </c>
      <c r="P3927" s="4" t="e">
        <f>IF(Table1[[#This Row],[Import to Gateway Calculator?]]="Yes",IFERROR(Table1[[#This Row],[Days of Storage 1]],""),0)</f>
        <v>#VALUE!</v>
      </c>
    </row>
    <row r="3928" spans="1:16" x14ac:dyDescent="0.25">
      <c r="A3928" s="5" t="e">
        <f t="shared" si="371"/>
        <v>#VALUE!</v>
      </c>
      <c r="B3928" s="6" t="str">
        <f>IFERROR(IF(Table1[[#This Row],[Multi-lens? 1]]="No", 1, IF(Table1[[#This Row],[Multi-lens? 1]]="Dual", 2, IF(Table1[[#This Row],[Multi-lens? 1]]="Quad", 4, ""))),"")</f>
        <v/>
      </c>
      <c r="C3928" s="6" t="e">
        <f t="shared" si="372"/>
        <v>#VALUE!</v>
      </c>
      <c r="D3928" s="6" t="e">
        <f t="shared" si="373"/>
        <v>#VALUE!</v>
      </c>
      <c r="E3928" s="6" t="e">
        <f t="shared" si="374"/>
        <v>#VALUE!</v>
      </c>
      <c r="F3928" s="6" t="e">
        <f t="shared" si="375"/>
        <v>#VALUE!</v>
      </c>
      <c r="H3928" s="6" t="str">
        <f>IFERROR(IF(Table1[[#This Row],[Multi-lens? 1]]="No", 1, IF(Table1[[#This Row],[Multi-lens? 1]]="Dual", 2, IF(Table1[[#This Row],[Multi-lens? 1]]="Quad", 4, ""))),"")</f>
        <v/>
      </c>
      <c r="I3928" s="9" t="str">
        <f>IFERROR(Table1[[#This Row],[Name]],"")</f>
        <v/>
      </c>
      <c r="K3928" s="3" t="str">
        <f t="shared" si="370"/>
        <v/>
      </c>
      <c r="M3928" s="4" t="e">
        <f>IF(Table1[[#This Row],[Import to Gateway Calculator?]]="Yes",IFERROR(Table1[[#This Row],[Streaming Resolution '[MP']]],""),0)</f>
        <v>#VALUE!</v>
      </c>
      <c r="N3928" s="4" t="e">
        <f>IF(Table1[[#This Row],[Import to Gateway Calculator?]]="Yes",IFERROR(Table1[[#This Row],[Recording Resolution '[MP']]],""),0)</f>
        <v>#VALUE!</v>
      </c>
      <c r="O3928" s="4" t="e">
        <f>IF(Table1[[#This Row],[Import to Gateway Calculator?]]="Yes",IFERROR(Table1[[#This Row],[Frame Rate '[FPS'] 1]],""),0)</f>
        <v>#VALUE!</v>
      </c>
      <c r="P3928" s="4" t="e">
        <f>IF(Table1[[#This Row],[Import to Gateway Calculator?]]="Yes",IFERROR(Table1[[#This Row],[Days of Storage 1]],""),0)</f>
        <v>#VALUE!</v>
      </c>
    </row>
    <row r="3929" spans="1:16" x14ac:dyDescent="0.25">
      <c r="A3929" s="5" t="e">
        <f t="shared" si="371"/>
        <v>#VALUE!</v>
      </c>
      <c r="B3929" s="6" t="str">
        <f>IFERROR(IF(Table1[[#This Row],[Multi-lens? 1]]="No", 1, IF(Table1[[#This Row],[Multi-lens? 1]]="Dual", 2, IF(Table1[[#This Row],[Multi-lens? 1]]="Quad", 4, ""))),"")</f>
        <v/>
      </c>
      <c r="C3929" s="6" t="e">
        <f t="shared" si="372"/>
        <v>#VALUE!</v>
      </c>
      <c r="D3929" s="6" t="e">
        <f t="shared" si="373"/>
        <v>#VALUE!</v>
      </c>
      <c r="E3929" s="6" t="e">
        <f t="shared" si="374"/>
        <v>#VALUE!</v>
      </c>
      <c r="F3929" s="6" t="e">
        <f t="shared" si="375"/>
        <v>#VALUE!</v>
      </c>
      <c r="H3929" s="6" t="str">
        <f>IFERROR(IF(Table1[[#This Row],[Multi-lens? 1]]="No", 1, IF(Table1[[#This Row],[Multi-lens? 1]]="Dual", 2, IF(Table1[[#This Row],[Multi-lens? 1]]="Quad", 4, ""))),"")</f>
        <v/>
      </c>
      <c r="I3929" s="9" t="str">
        <f>IFERROR(Table1[[#This Row],[Name]],"")</f>
        <v/>
      </c>
      <c r="K3929" s="3" t="str">
        <f t="shared" si="370"/>
        <v/>
      </c>
      <c r="M3929" s="4" t="e">
        <f>IF(Table1[[#This Row],[Import to Gateway Calculator?]]="Yes",IFERROR(Table1[[#This Row],[Streaming Resolution '[MP']]],""),0)</f>
        <v>#VALUE!</v>
      </c>
      <c r="N3929" s="4" t="e">
        <f>IF(Table1[[#This Row],[Import to Gateway Calculator?]]="Yes",IFERROR(Table1[[#This Row],[Recording Resolution '[MP']]],""),0)</f>
        <v>#VALUE!</v>
      </c>
      <c r="O3929" s="4" t="e">
        <f>IF(Table1[[#This Row],[Import to Gateway Calculator?]]="Yes",IFERROR(Table1[[#This Row],[Frame Rate '[FPS'] 1]],""),0)</f>
        <v>#VALUE!</v>
      </c>
      <c r="P3929" s="4" t="e">
        <f>IF(Table1[[#This Row],[Import to Gateway Calculator?]]="Yes",IFERROR(Table1[[#This Row],[Days of Storage 1]],""),0)</f>
        <v>#VALUE!</v>
      </c>
    </row>
    <row r="3930" spans="1:16" x14ac:dyDescent="0.25">
      <c r="A3930" s="5" t="e">
        <f t="shared" si="371"/>
        <v>#VALUE!</v>
      </c>
      <c r="B3930" s="6" t="str">
        <f>IFERROR(IF(Table1[[#This Row],[Multi-lens? 1]]="No", 1, IF(Table1[[#This Row],[Multi-lens? 1]]="Dual", 2, IF(Table1[[#This Row],[Multi-lens? 1]]="Quad", 4, ""))),"")</f>
        <v/>
      </c>
      <c r="C3930" s="6" t="e">
        <f t="shared" si="372"/>
        <v>#VALUE!</v>
      </c>
      <c r="D3930" s="6" t="e">
        <f t="shared" si="373"/>
        <v>#VALUE!</v>
      </c>
      <c r="E3930" s="6" t="e">
        <f t="shared" si="374"/>
        <v>#VALUE!</v>
      </c>
      <c r="F3930" s="6" t="e">
        <f t="shared" si="375"/>
        <v>#VALUE!</v>
      </c>
      <c r="H3930" s="6" t="str">
        <f>IFERROR(IF(Table1[[#This Row],[Multi-lens? 1]]="No", 1, IF(Table1[[#This Row],[Multi-lens? 1]]="Dual", 2, IF(Table1[[#This Row],[Multi-lens? 1]]="Quad", 4, ""))),"")</f>
        <v/>
      </c>
      <c r="I3930" s="9" t="str">
        <f>IFERROR(Table1[[#This Row],[Name]],"")</f>
        <v/>
      </c>
      <c r="K3930" s="3" t="str">
        <f t="shared" si="370"/>
        <v/>
      </c>
      <c r="M3930" s="4" t="e">
        <f>IF(Table1[[#This Row],[Import to Gateway Calculator?]]="Yes",IFERROR(Table1[[#This Row],[Streaming Resolution '[MP']]],""),0)</f>
        <v>#VALUE!</v>
      </c>
      <c r="N3930" s="4" t="e">
        <f>IF(Table1[[#This Row],[Import to Gateway Calculator?]]="Yes",IFERROR(Table1[[#This Row],[Recording Resolution '[MP']]],""),0)</f>
        <v>#VALUE!</v>
      </c>
      <c r="O3930" s="4" t="e">
        <f>IF(Table1[[#This Row],[Import to Gateway Calculator?]]="Yes",IFERROR(Table1[[#This Row],[Frame Rate '[FPS'] 1]],""),0)</f>
        <v>#VALUE!</v>
      </c>
      <c r="P3930" s="4" t="e">
        <f>IF(Table1[[#This Row],[Import to Gateway Calculator?]]="Yes",IFERROR(Table1[[#This Row],[Days of Storage 1]],""),0)</f>
        <v>#VALUE!</v>
      </c>
    </row>
    <row r="3931" spans="1:16" x14ac:dyDescent="0.25">
      <c r="A3931" s="5" t="e">
        <f t="shared" si="371"/>
        <v>#VALUE!</v>
      </c>
      <c r="B3931" s="6" t="str">
        <f>IFERROR(IF(Table1[[#This Row],[Multi-lens? 1]]="No", 1, IF(Table1[[#This Row],[Multi-lens? 1]]="Dual", 2, IF(Table1[[#This Row],[Multi-lens? 1]]="Quad", 4, ""))),"")</f>
        <v/>
      </c>
      <c r="C3931" s="6" t="e">
        <f t="shared" si="372"/>
        <v>#VALUE!</v>
      </c>
      <c r="D3931" s="6" t="e">
        <f t="shared" si="373"/>
        <v>#VALUE!</v>
      </c>
      <c r="E3931" s="6" t="e">
        <f t="shared" si="374"/>
        <v>#VALUE!</v>
      </c>
      <c r="F3931" s="6" t="e">
        <f t="shared" si="375"/>
        <v>#VALUE!</v>
      </c>
      <c r="H3931" s="6" t="str">
        <f>IFERROR(IF(Table1[[#This Row],[Multi-lens? 1]]="No", 1, IF(Table1[[#This Row],[Multi-lens? 1]]="Dual", 2, IF(Table1[[#This Row],[Multi-lens? 1]]="Quad", 4, ""))),"")</f>
        <v/>
      </c>
      <c r="I3931" s="9" t="str">
        <f>IFERROR(Table1[[#This Row],[Name]],"")</f>
        <v/>
      </c>
      <c r="K3931" s="3" t="str">
        <f t="shared" si="370"/>
        <v/>
      </c>
      <c r="M3931" s="4" t="e">
        <f>IF(Table1[[#This Row],[Import to Gateway Calculator?]]="Yes",IFERROR(Table1[[#This Row],[Streaming Resolution '[MP']]],""),0)</f>
        <v>#VALUE!</v>
      </c>
      <c r="N3931" s="4" t="e">
        <f>IF(Table1[[#This Row],[Import to Gateway Calculator?]]="Yes",IFERROR(Table1[[#This Row],[Recording Resolution '[MP']]],""),0)</f>
        <v>#VALUE!</v>
      </c>
      <c r="O3931" s="4" t="e">
        <f>IF(Table1[[#This Row],[Import to Gateway Calculator?]]="Yes",IFERROR(Table1[[#This Row],[Frame Rate '[FPS'] 1]],""),0)</f>
        <v>#VALUE!</v>
      </c>
      <c r="P3931" s="4" t="e">
        <f>IF(Table1[[#This Row],[Import to Gateway Calculator?]]="Yes",IFERROR(Table1[[#This Row],[Days of Storage 1]],""),0)</f>
        <v>#VALUE!</v>
      </c>
    </row>
    <row r="3932" spans="1:16" x14ac:dyDescent="0.25">
      <c r="A3932" s="5" t="e">
        <f t="shared" si="371"/>
        <v>#VALUE!</v>
      </c>
      <c r="B3932" s="6" t="str">
        <f>IFERROR(IF(Table1[[#This Row],[Multi-lens? 1]]="No", 1, IF(Table1[[#This Row],[Multi-lens? 1]]="Dual", 2, IF(Table1[[#This Row],[Multi-lens? 1]]="Quad", 4, ""))),"")</f>
        <v/>
      </c>
      <c r="C3932" s="6" t="e">
        <f t="shared" si="372"/>
        <v>#VALUE!</v>
      </c>
      <c r="D3932" s="6" t="e">
        <f t="shared" si="373"/>
        <v>#VALUE!</v>
      </c>
      <c r="E3932" s="6" t="e">
        <f t="shared" si="374"/>
        <v>#VALUE!</v>
      </c>
      <c r="F3932" s="6" t="e">
        <f t="shared" si="375"/>
        <v>#VALUE!</v>
      </c>
      <c r="H3932" s="6" t="str">
        <f>IFERROR(IF(Table1[[#This Row],[Multi-lens? 1]]="No", 1, IF(Table1[[#This Row],[Multi-lens? 1]]="Dual", 2, IF(Table1[[#This Row],[Multi-lens? 1]]="Quad", 4, ""))),"")</f>
        <v/>
      </c>
      <c r="I3932" s="9" t="str">
        <f>IFERROR(Table1[[#This Row],[Name]],"")</f>
        <v/>
      </c>
      <c r="K3932" s="3" t="str">
        <f t="shared" si="370"/>
        <v/>
      </c>
      <c r="M3932" s="4" t="e">
        <f>IF(Table1[[#This Row],[Import to Gateway Calculator?]]="Yes",IFERROR(Table1[[#This Row],[Streaming Resolution '[MP']]],""),0)</f>
        <v>#VALUE!</v>
      </c>
      <c r="N3932" s="4" t="e">
        <f>IF(Table1[[#This Row],[Import to Gateway Calculator?]]="Yes",IFERROR(Table1[[#This Row],[Recording Resolution '[MP']]],""),0)</f>
        <v>#VALUE!</v>
      </c>
      <c r="O3932" s="4" t="e">
        <f>IF(Table1[[#This Row],[Import to Gateway Calculator?]]="Yes",IFERROR(Table1[[#This Row],[Frame Rate '[FPS'] 1]],""),0)</f>
        <v>#VALUE!</v>
      </c>
      <c r="P3932" s="4" t="e">
        <f>IF(Table1[[#This Row],[Import to Gateway Calculator?]]="Yes",IFERROR(Table1[[#This Row],[Days of Storage 1]],""),0)</f>
        <v>#VALUE!</v>
      </c>
    </row>
    <row r="3933" spans="1:16" x14ac:dyDescent="0.25">
      <c r="A3933" s="5" t="e">
        <f t="shared" si="371"/>
        <v>#VALUE!</v>
      </c>
      <c r="B3933" s="6" t="str">
        <f>IFERROR(IF(Table1[[#This Row],[Multi-lens? 1]]="No", 1, IF(Table1[[#This Row],[Multi-lens? 1]]="Dual", 2, IF(Table1[[#This Row],[Multi-lens? 1]]="Quad", 4, ""))),"")</f>
        <v/>
      </c>
      <c r="C3933" s="6" t="e">
        <f t="shared" si="372"/>
        <v>#VALUE!</v>
      </c>
      <c r="D3933" s="6" t="e">
        <f t="shared" si="373"/>
        <v>#VALUE!</v>
      </c>
      <c r="E3933" s="6" t="e">
        <f t="shared" si="374"/>
        <v>#VALUE!</v>
      </c>
      <c r="F3933" s="6" t="e">
        <f t="shared" si="375"/>
        <v>#VALUE!</v>
      </c>
      <c r="H3933" s="6" t="str">
        <f>IFERROR(IF(Table1[[#This Row],[Multi-lens? 1]]="No", 1, IF(Table1[[#This Row],[Multi-lens? 1]]="Dual", 2, IF(Table1[[#This Row],[Multi-lens? 1]]="Quad", 4, ""))),"")</f>
        <v/>
      </c>
      <c r="I3933" s="9" t="str">
        <f>IFERROR(Table1[[#This Row],[Name]],"")</f>
        <v/>
      </c>
      <c r="K3933" s="3" t="str">
        <f t="shared" si="370"/>
        <v/>
      </c>
      <c r="M3933" s="4" t="e">
        <f>IF(Table1[[#This Row],[Import to Gateway Calculator?]]="Yes",IFERROR(Table1[[#This Row],[Streaming Resolution '[MP']]],""),0)</f>
        <v>#VALUE!</v>
      </c>
      <c r="N3933" s="4" t="e">
        <f>IF(Table1[[#This Row],[Import to Gateway Calculator?]]="Yes",IFERROR(Table1[[#This Row],[Recording Resolution '[MP']]],""),0)</f>
        <v>#VALUE!</v>
      </c>
      <c r="O3933" s="4" t="e">
        <f>IF(Table1[[#This Row],[Import to Gateway Calculator?]]="Yes",IFERROR(Table1[[#This Row],[Frame Rate '[FPS'] 1]],""),0)</f>
        <v>#VALUE!</v>
      </c>
      <c r="P3933" s="4" t="e">
        <f>IF(Table1[[#This Row],[Import to Gateway Calculator?]]="Yes",IFERROR(Table1[[#This Row],[Days of Storage 1]],""),0)</f>
        <v>#VALUE!</v>
      </c>
    </row>
    <row r="3934" spans="1:16" x14ac:dyDescent="0.25">
      <c r="A3934" s="5" t="e">
        <f t="shared" si="371"/>
        <v>#VALUE!</v>
      </c>
      <c r="B3934" s="6" t="str">
        <f>IFERROR(IF(Table1[[#This Row],[Multi-lens? 1]]="No", 1, IF(Table1[[#This Row],[Multi-lens? 1]]="Dual", 2, IF(Table1[[#This Row],[Multi-lens? 1]]="Quad", 4, ""))),"")</f>
        <v/>
      </c>
      <c r="C3934" s="6" t="e">
        <f t="shared" si="372"/>
        <v>#VALUE!</v>
      </c>
      <c r="D3934" s="6" t="e">
        <f t="shared" si="373"/>
        <v>#VALUE!</v>
      </c>
      <c r="E3934" s="6" t="e">
        <f t="shared" si="374"/>
        <v>#VALUE!</v>
      </c>
      <c r="F3934" s="6" t="e">
        <f t="shared" si="375"/>
        <v>#VALUE!</v>
      </c>
      <c r="H3934" s="6" t="str">
        <f>IFERROR(IF(Table1[[#This Row],[Multi-lens? 1]]="No", 1, IF(Table1[[#This Row],[Multi-lens? 1]]="Dual", 2, IF(Table1[[#This Row],[Multi-lens? 1]]="Quad", 4, ""))),"")</f>
        <v/>
      </c>
      <c r="I3934" s="9" t="str">
        <f>IFERROR(Table1[[#This Row],[Name]],"")</f>
        <v/>
      </c>
      <c r="K3934" s="3" t="str">
        <f t="shared" si="370"/>
        <v/>
      </c>
      <c r="M3934" s="4" t="e">
        <f>IF(Table1[[#This Row],[Import to Gateway Calculator?]]="Yes",IFERROR(Table1[[#This Row],[Streaming Resolution '[MP']]],""),0)</f>
        <v>#VALUE!</v>
      </c>
      <c r="N3934" s="4" t="e">
        <f>IF(Table1[[#This Row],[Import to Gateway Calculator?]]="Yes",IFERROR(Table1[[#This Row],[Recording Resolution '[MP']]],""),0)</f>
        <v>#VALUE!</v>
      </c>
      <c r="O3934" s="4" t="e">
        <f>IF(Table1[[#This Row],[Import to Gateway Calculator?]]="Yes",IFERROR(Table1[[#This Row],[Frame Rate '[FPS'] 1]],""),0)</f>
        <v>#VALUE!</v>
      </c>
      <c r="P3934" s="4" t="e">
        <f>IF(Table1[[#This Row],[Import to Gateway Calculator?]]="Yes",IFERROR(Table1[[#This Row],[Days of Storage 1]],""),0)</f>
        <v>#VALUE!</v>
      </c>
    </row>
    <row r="3935" spans="1:16" x14ac:dyDescent="0.25">
      <c r="A3935" s="5" t="e">
        <f t="shared" si="371"/>
        <v>#VALUE!</v>
      </c>
      <c r="B3935" s="6" t="str">
        <f>IFERROR(IF(Table1[[#This Row],[Multi-lens? 1]]="No", 1, IF(Table1[[#This Row],[Multi-lens? 1]]="Dual", 2, IF(Table1[[#This Row],[Multi-lens? 1]]="Quad", 4, ""))),"")</f>
        <v/>
      </c>
      <c r="C3935" s="6" t="e">
        <f t="shared" si="372"/>
        <v>#VALUE!</v>
      </c>
      <c r="D3935" s="6" t="e">
        <f t="shared" si="373"/>
        <v>#VALUE!</v>
      </c>
      <c r="E3935" s="6" t="e">
        <f t="shared" si="374"/>
        <v>#VALUE!</v>
      </c>
      <c r="F3935" s="6" t="e">
        <f t="shared" si="375"/>
        <v>#VALUE!</v>
      </c>
      <c r="H3935" s="6" t="str">
        <f>IFERROR(IF(Table1[[#This Row],[Multi-lens? 1]]="No", 1, IF(Table1[[#This Row],[Multi-lens? 1]]="Dual", 2, IF(Table1[[#This Row],[Multi-lens? 1]]="Quad", 4, ""))),"")</f>
        <v/>
      </c>
      <c r="I3935" s="9" t="str">
        <f>IFERROR(Table1[[#This Row],[Name]],"")</f>
        <v/>
      </c>
      <c r="K3935" s="3" t="str">
        <f t="shared" si="370"/>
        <v/>
      </c>
      <c r="M3935" s="4" t="e">
        <f>IF(Table1[[#This Row],[Import to Gateway Calculator?]]="Yes",IFERROR(Table1[[#This Row],[Streaming Resolution '[MP']]],""),0)</f>
        <v>#VALUE!</v>
      </c>
      <c r="N3935" s="4" t="e">
        <f>IF(Table1[[#This Row],[Import to Gateway Calculator?]]="Yes",IFERROR(Table1[[#This Row],[Recording Resolution '[MP']]],""),0)</f>
        <v>#VALUE!</v>
      </c>
      <c r="O3935" s="4" t="e">
        <f>IF(Table1[[#This Row],[Import to Gateway Calculator?]]="Yes",IFERROR(Table1[[#This Row],[Frame Rate '[FPS'] 1]],""),0)</f>
        <v>#VALUE!</v>
      </c>
      <c r="P3935" s="4" t="e">
        <f>IF(Table1[[#This Row],[Import to Gateway Calculator?]]="Yes",IFERROR(Table1[[#This Row],[Days of Storage 1]],""),0)</f>
        <v>#VALUE!</v>
      </c>
    </row>
    <row r="3936" spans="1:16" x14ac:dyDescent="0.25">
      <c r="A3936" s="5" t="e">
        <f t="shared" si="371"/>
        <v>#VALUE!</v>
      </c>
      <c r="B3936" s="6" t="str">
        <f>IFERROR(IF(Table1[[#This Row],[Multi-lens? 1]]="No", 1, IF(Table1[[#This Row],[Multi-lens? 1]]="Dual", 2, IF(Table1[[#This Row],[Multi-lens? 1]]="Quad", 4, ""))),"")</f>
        <v/>
      </c>
      <c r="C3936" s="6" t="e">
        <f t="shared" si="372"/>
        <v>#VALUE!</v>
      </c>
      <c r="D3936" s="6" t="e">
        <f t="shared" si="373"/>
        <v>#VALUE!</v>
      </c>
      <c r="E3936" s="6" t="e">
        <f t="shared" si="374"/>
        <v>#VALUE!</v>
      </c>
      <c r="F3936" s="6" t="e">
        <f t="shared" si="375"/>
        <v>#VALUE!</v>
      </c>
      <c r="H3936" s="6" t="str">
        <f>IFERROR(IF(Table1[[#This Row],[Multi-lens? 1]]="No", 1, IF(Table1[[#This Row],[Multi-lens? 1]]="Dual", 2, IF(Table1[[#This Row],[Multi-lens? 1]]="Quad", 4, ""))),"")</f>
        <v/>
      </c>
      <c r="I3936" s="9" t="str">
        <f>IFERROR(Table1[[#This Row],[Name]],"")</f>
        <v/>
      </c>
      <c r="K3936" s="3" t="str">
        <f t="shared" si="370"/>
        <v/>
      </c>
      <c r="M3936" s="4" t="e">
        <f>IF(Table1[[#This Row],[Import to Gateway Calculator?]]="Yes",IFERROR(Table1[[#This Row],[Streaming Resolution '[MP']]],""),0)</f>
        <v>#VALUE!</v>
      </c>
      <c r="N3936" s="4" t="e">
        <f>IF(Table1[[#This Row],[Import to Gateway Calculator?]]="Yes",IFERROR(Table1[[#This Row],[Recording Resolution '[MP']]],""),0)</f>
        <v>#VALUE!</v>
      </c>
      <c r="O3936" s="4" t="e">
        <f>IF(Table1[[#This Row],[Import to Gateway Calculator?]]="Yes",IFERROR(Table1[[#This Row],[Frame Rate '[FPS'] 1]],""),0)</f>
        <v>#VALUE!</v>
      </c>
      <c r="P3936" s="4" t="e">
        <f>IF(Table1[[#This Row],[Import to Gateway Calculator?]]="Yes",IFERROR(Table1[[#This Row],[Days of Storage 1]],""),0)</f>
        <v>#VALUE!</v>
      </c>
    </row>
    <row r="3937" spans="1:16" x14ac:dyDescent="0.25">
      <c r="A3937" s="5" t="e">
        <f t="shared" si="371"/>
        <v>#VALUE!</v>
      </c>
      <c r="B3937" s="6" t="str">
        <f>IFERROR(IF(Table1[[#This Row],[Multi-lens? 1]]="No", 1, IF(Table1[[#This Row],[Multi-lens? 1]]="Dual", 2, IF(Table1[[#This Row],[Multi-lens? 1]]="Quad", 4, ""))),"")</f>
        <v/>
      </c>
      <c r="C3937" s="6" t="e">
        <f t="shared" si="372"/>
        <v>#VALUE!</v>
      </c>
      <c r="D3937" s="6" t="e">
        <f t="shared" si="373"/>
        <v>#VALUE!</v>
      </c>
      <c r="E3937" s="6" t="e">
        <f t="shared" si="374"/>
        <v>#VALUE!</v>
      </c>
      <c r="F3937" s="6" t="e">
        <f t="shared" si="375"/>
        <v>#VALUE!</v>
      </c>
      <c r="H3937" s="6" t="str">
        <f>IFERROR(IF(Table1[[#This Row],[Multi-lens? 1]]="No", 1, IF(Table1[[#This Row],[Multi-lens? 1]]="Dual", 2, IF(Table1[[#This Row],[Multi-lens? 1]]="Quad", 4, ""))),"")</f>
        <v/>
      </c>
      <c r="I3937" s="9" t="str">
        <f>IFERROR(Table1[[#This Row],[Name]],"")</f>
        <v/>
      </c>
      <c r="K3937" s="3" t="str">
        <f t="shared" si="370"/>
        <v/>
      </c>
      <c r="M3937" s="4" t="e">
        <f>IF(Table1[[#This Row],[Import to Gateway Calculator?]]="Yes",IFERROR(Table1[[#This Row],[Streaming Resolution '[MP']]],""),0)</f>
        <v>#VALUE!</v>
      </c>
      <c r="N3937" s="4" t="e">
        <f>IF(Table1[[#This Row],[Import to Gateway Calculator?]]="Yes",IFERROR(Table1[[#This Row],[Recording Resolution '[MP']]],""),0)</f>
        <v>#VALUE!</v>
      </c>
      <c r="O3937" s="4" t="e">
        <f>IF(Table1[[#This Row],[Import to Gateway Calculator?]]="Yes",IFERROR(Table1[[#This Row],[Frame Rate '[FPS'] 1]],""),0)</f>
        <v>#VALUE!</v>
      </c>
      <c r="P3937" s="4" t="e">
        <f>IF(Table1[[#This Row],[Import to Gateway Calculator?]]="Yes",IFERROR(Table1[[#This Row],[Days of Storage 1]],""),0)</f>
        <v>#VALUE!</v>
      </c>
    </row>
    <row r="3938" spans="1:16" x14ac:dyDescent="0.25">
      <c r="A3938" s="5" t="e">
        <f t="shared" si="371"/>
        <v>#VALUE!</v>
      </c>
      <c r="B3938" s="6" t="str">
        <f>IFERROR(IF(Table1[[#This Row],[Multi-lens? 1]]="No", 1, IF(Table1[[#This Row],[Multi-lens? 1]]="Dual", 2, IF(Table1[[#This Row],[Multi-lens? 1]]="Quad", 4, ""))),"")</f>
        <v/>
      </c>
      <c r="C3938" s="6" t="e">
        <f t="shared" si="372"/>
        <v>#VALUE!</v>
      </c>
      <c r="D3938" s="6" t="e">
        <f t="shared" si="373"/>
        <v>#VALUE!</v>
      </c>
      <c r="E3938" s="6" t="e">
        <f t="shared" si="374"/>
        <v>#VALUE!</v>
      </c>
      <c r="F3938" s="6" t="e">
        <f t="shared" si="375"/>
        <v>#VALUE!</v>
      </c>
      <c r="H3938" s="6" t="str">
        <f>IFERROR(IF(Table1[[#This Row],[Multi-lens? 1]]="No", 1, IF(Table1[[#This Row],[Multi-lens? 1]]="Dual", 2, IF(Table1[[#This Row],[Multi-lens? 1]]="Quad", 4, ""))),"")</f>
        <v/>
      </c>
      <c r="I3938" s="9" t="str">
        <f>IFERROR(Table1[[#This Row],[Name]],"")</f>
        <v/>
      </c>
      <c r="K3938" s="3" t="str">
        <f t="shared" si="370"/>
        <v/>
      </c>
      <c r="M3938" s="4" t="e">
        <f>IF(Table1[[#This Row],[Import to Gateway Calculator?]]="Yes",IFERROR(Table1[[#This Row],[Streaming Resolution '[MP']]],""),0)</f>
        <v>#VALUE!</v>
      </c>
      <c r="N3938" s="4" t="e">
        <f>IF(Table1[[#This Row],[Import to Gateway Calculator?]]="Yes",IFERROR(Table1[[#This Row],[Recording Resolution '[MP']]],""),0)</f>
        <v>#VALUE!</v>
      </c>
      <c r="O3938" s="4" t="e">
        <f>IF(Table1[[#This Row],[Import to Gateway Calculator?]]="Yes",IFERROR(Table1[[#This Row],[Frame Rate '[FPS'] 1]],""),0)</f>
        <v>#VALUE!</v>
      </c>
      <c r="P3938" s="4" t="e">
        <f>IF(Table1[[#This Row],[Import to Gateway Calculator?]]="Yes",IFERROR(Table1[[#This Row],[Days of Storage 1]],""),0)</f>
        <v>#VALUE!</v>
      </c>
    </row>
    <row r="3939" spans="1:16" x14ac:dyDescent="0.25">
      <c r="A3939" s="5" t="e">
        <f t="shared" si="371"/>
        <v>#VALUE!</v>
      </c>
      <c r="B3939" s="6" t="str">
        <f>IFERROR(IF(Table1[[#This Row],[Multi-lens? 1]]="No", 1, IF(Table1[[#This Row],[Multi-lens? 1]]="Dual", 2, IF(Table1[[#This Row],[Multi-lens? 1]]="Quad", 4, ""))),"")</f>
        <v/>
      </c>
      <c r="C3939" s="6" t="e">
        <f t="shared" si="372"/>
        <v>#VALUE!</v>
      </c>
      <c r="D3939" s="6" t="e">
        <f t="shared" si="373"/>
        <v>#VALUE!</v>
      </c>
      <c r="E3939" s="6" t="e">
        <f t="shared" si="374"/>
        <v>#VALUE!</v>
      </c>
      <c r="F3939" s="6" t="e">
        <f t="shared" si="375"/>
        <v>#VALUE!</v>
      </c>
      <c r="H3939" s="6" t="str">
        <f>IFERROR(IF(Table1[[#This Row],[Multi-lens? 1]]="No", 1, IF(Table1[[#This Row],[Multi-lens? 1]]="Dual", 2, IF(Table1[[#This Row],[Multi-lens? 1]]="Quad", 4, ""))),"")</f>
        <v/>
      </c>
      <c r="I3939" s="9" t="str">
        <f>IFERROR(Table1[[#This Row],[Name]],"")</f>
        <v/>
      </c>
      <c r="K3939" s="3" t="str">
        <f t="shared" si="370"/>
        <v/>
      </c>
      <c r="M3939" s="4" t="e">
        <f>IF(Table1[[#This Row],[Import to Gateway Calculator?]]="Yes",IFERROR(Table1[[#This Row],[Streaming Resolution '[MP']]],""),0)</f>
        <v>#VALUE!</v>
      </c>
      <c r="N3939" s="4" t="e">
        <f>IF(Table1[[#This Row],[Import to Gateway Calculator?]]="Yes",IFERROR(Table1[[#This Row],[Recording Resolution '[MP']]],""),0)</f>
        <v>#VALUE!</v>
      </c>
      <c r="O3939" s="4" t="e">
        <f>IF(Table1[[#This Row],[Import to Gateway Calculator?]]="Yes",IFERROR(Table1[[#This Row],[Frame Rate '[FPS'] 1]],""),0)</f>
        <v>#VALUE!</v>
      </c>
      <c r="P3939" s="4" t="e">
        <f>IF(Table1[[#This Row],[Import to Gateway Calculator?]]="Yes",IFERROR(Table1[[#This Row],[Days of Storage 1]],""),0)</f>
        <v>#VALUE!</v>
      </c>
    </row>
    <row r="3940" spans="1:16" x14ac:dyDescent="0.25">
      <c r="A3940" s="5" t="e">
        <f t="shared" si="371"/>
        <v>#VALUE!</v>
      </c>
      <c r="B3940" s="6" t="str">
        <f>IFERROR(IF(Table1[[#This Row],[Multi-lens? 1]]="No", 1, IF(Table1[[#This Row],[Multi-lens? 1]]="Dual", 2, IF(Table1[[#This Row],[Multi-lens? 1]]="Quad", 4, ""))),"")</f>
        <v/>
      </c>
      <c r="C3940" s="6" t="e">
        <f t="shared" si="372"/>
        <v>#VALUE!</v>
      </c>
      <c r="D3940" s="6" t="e">
        <f t="shared" si="373"/>
        <v>#VALUE!</v>
      </c>
      <c r="E3940" s="6" t="e">
        <f t="shared" si="374"/>
        <v>#VALUE!</v>
      </c>
      <c r="F3940" s="6" t="e">
        <f t="shared" si="375"/>
        <v>#VALUE!</v>
      </c>
      <c r="H3940" s="6" t="str">
        <f>IFERROR(IF(Table1[[#This Row],[Multi-lens? 1]]="No", 1, IF(Table1[[#This Row],[Multi-lens? 1]]="Dual", 2, IF(Table1[[#This Row],[Multi-lens? 1]]="Quad", 4, ""))),"")</f>
        <v/>
      </c>
      <c r="I3940" s="9" t="str">
        <f>IFERROR(Table1[[#This Row],[Name]],"")</f>
        <v/>
      </c>
      <c r="K3940" s="3" t="str">
        <f t="shared" si="370"/>
        <v/>
      </c>
      <c r="M3940" s="4" t="e">
        <f>IF(Table1[[#This Row],[Import to Gateway Calculator?]]="Yes",IFERROR(Table1[[#This Row],[Streaming Resolution '[MP']]],""),0)</f>
        <v>#VALUE!</v>
      </c>
      <c r="N3940" s="4" t="e">
        <f>IF(Table1[[#This Row],[Import to Gateway Calculator?]]="Yes",IFERROR(Table1[[#This Row],[Recording Resolution '[MP']]],""),0)</f>
        <v>#VALUE!</v>
      </c>
      <c r="O3940" s="4" t="e">
        <f>IF(Table1[[#This Row],[Import to Gateway Calculator?]]="Yes",IFERROR(Table1[[#This Row],[Frame Rate '[FPS'] 1]],""),0)</f>
        <v>#VALUE!</v>
      </c>
      <c r="P3940" s="4" t="e">
        <f>IF(Table1[[#This Row],[Import to Gateway Calculator?]]="Yes",IFERROR(Table1[[#This Row],[Days of Storage 1]],""),0)</f>
        <v>#VALUE!</v>
      </c>
    </row>
    <row r="3941" spans="1:16" x14ac:dyDescent="0.25">
      <c r="A3941" s="5" t="e">
        <f t="shared" si="371"/>
        <v>#VALUE!</v>
      </c>
      <c r="B3941" s="6" t="str">
        <f>IFERROR(IF(Table1[[#This Row],[Multi-lens? 1]]="No", 1, IF(Table1[[#This Row],[Multi-lens? 1]]="Dual", 2, IF(Table1[[#This Row],[Multi-lens? 1]]="Quad", 4, ""))),"")</f>
        <v/>
      </c>
      <c r="C3941" s="6" t="e">
        <f t="shared" si="372"/>
        <v>#VALUE!</v>
      </c>
      <c r="D3941" s="6" t="e">
        <f t="shared" si="373"/>
        <v>#VALUE!</v>
      </c>
      <c r="E3941" s="6" t="e">
        <f t="shared" si="374"/>
        <v>#VALUE!</v>
      </c>
      <c r="F3941" s="6" t="e">
        <f t="shared" si="375"/>
        <v>#VALUE!</v>
      </c>
      <c r="H3941" s="6" t="str">
        <f>IFERROR(IF(Table1[[#This Row],[Multi-lens? 1]]="No", 1, IF(Table1[[#This Row],[Multi-lens? 1]]="Dual", 2, IF(Table1[[#This Row],[Multi-lens? 1]]="Quad", 4, ""))),"")</f>
        <v/>
      </c>
      <c r="I3941" s="9" t="str">
        <f>IFERROR(Table1[[#This Row],[Name]],"")</f>
        <v/>
      </c>
      <c r="K3941" s="3" t="str">
        <f t="shared" si="370"/>
        <v/>
      </c>
      <c r="M3941" s="4" t="e">
        <f>IF(Table1[[#This Row],[Import to Gateway Calculator?]]="Yes",IFERROR(Table1[[#This Row],[Streaming Resolution '[MP']]],""),0)</f>
        <v>#VALUE!</v>
      </c>
      <c r="N3941" s="4" t="e">
        <f>IF(Table1[[#This Row],[Import to Gateway Calculator?]]="Yes",IFERROR(Table1[[#This Row],[Recording Resolution '[MP']]],""),0)</f>
        <v>#VALUE!</v>
      </c>
      <c r="O3941" s="4" t="e">
        <f>IF(Table1[[#This Row],[Import to Gateway Calculator?]]="Yes",IFERROR(Table1[[#This Row],[Frame Rate '[FPS'] 1]],""),0)</f>
        <v>#VALUE!</v>
      </c>
      <c r="P3941" s="4" t="e">
        <f>IF(Table1[[#This Row],[Import to Gateway Calculator?]]="Yes",IFERROR(Table1[[#This Row],[Days of Storage 1]],""),0)</f>
        <v>#VALUE!</v>
      </c>
    </row>
    <row r="3942" spans="1:16" x14ac:dyDescent="0.25">
      <c r="A3942" s="5" t="e">
        <f t="shared" si="371"/>
        <v>#VALUE!</v>
      </c>
      <c r="B3942" s="6" t="str">
        <f>IFERROR(IF(Table1[[#This Row],[Multi-lens? 1]]="No", 1, IF(Table1[[#This Row],[Multi-lens? 1]]="Dual", 2, IF(Table1[[#This Row],[Multi-lens? 1]]="Quad", 4, ""))),"")</f>
        <v/>
      </c>
      <c r="C3942" s="6" t="e">
        <f t="shared" si="372"/>
        <v>#VALUE!</v>
      </c>
      <c r="D3942" s="6" t="e">
        <f t="shared" si="373"/>
        <v>#VALUE!</v>
      </c>
      <c r="E3942" s="6" t="e">
        <f t="shared" si="374"/>
        <v>#VALUE!</v>
      </c>
      <c r="F3942" s="6" t="e">
        <f t="shared" si="375"/>
        <v>#VALUE!</v>
      </c>
      <c r="H3942" s="6" t="str">
        <f>IFERROR(IF(Table1[[#This Row],[Multi-lens? 1]]="No", 1, IF(Table1[[#This Row],[Multi-lens? 1]]="Dual", 2, IF(Table1[[#This Row],[Multi-lens? 1]]="Quad", 4, ""))),"")</f>
        <v/>
      </c>
      <c r="I3942" s="9" t="str">
        <f>IFERROR(Table1[[#This Row],[Name]],"")</f>
        <v/>
      </c>
      <c r="K3942" s="3" t="str">
        <f t="shared" si="370"/>
        <v/>
      </c>
      <c r="M3942" s="4" t="e">
        <f>IF(Table1[[#This Row],[Import to Gateway Calculator?]]="Yes",IFERROR(Table1[[#This Row],[Streaming Resolution '[MP']]],""),0)</f>
        <v>#VALUE!</v>
      </c>
      <c r="N3942" s="4" t="e">
        <f>IF(Table1[[#This Row],[Import to Gateway Calculator?]]="Yes",IFERROR(Table1[[#This Row],[Recording Resolution '[MP']]],""),0)</f>
        <v>#VALUE!</v>
      </c>
      <c r="O3942" s="4" t="e">
        <f>IF(Table1[[#This Row],[Import to Gateway Calculator?]]="Yes",IFERROR(Table1[[#This Row],[Frame Rate '[FPS'] 1]],""),0)</f>
        <v>#VALUE!</v>
      </c>
      <c r="P3942" s="4" t="e">
        <f>IF(Table1[[#This Row],[Import to Gateway Calculator?]]="Yes",IFERROR(Table1[[#This Row],[Days of Storage 1]],""),0)</f>
        <v>#VALUE!</v>
      </c>
    </row>
    <row r="3943" spans="1:16" x14ac:dyDescent="0.25">
      <c r="A3943" s="5" t="e">
        <f t="shared" si="371"/>
        <v>#VALUE!</v>
      </c>
      <c r="B3943" s="6" t="str">
        <f>IFERROR(IF(Table1[[#This Row],[Multi-lens? 1]]="No", 1, IF(Table1[[#This Row],[Multi-lens? 1]]="Dual", 2, IF(Table1[[#This Row],[Multi-lens? 1]]="Quad", 4, ""))),"")</f>
        <v/>
      </c>
      <c r="C3943" s="6" t="e">
        <f t="shared" si="372"/>
        <v>#VALUE!</v>
      </c>
      <c r="D3943" s="6" t="e">
        <f t="shared" si="373"/>
        <v>#VALUE!</v>
      </c>
      <c r="E3943" s="6" t="e">
        <f t="shared" si="374"/>
        <v>#VALUE!</v>
      </c>
      <c r="F3943" s="6" t="e">
        <f t="shared" si="375"/>
        <v>#VALUE!</v>
      </c>
      <c r="H3943" s="6" t="str">
        <f>IFERROR(IF(Table1[[#This Row],[Multi-lens? 1]]="No", 1, IF(Table1[[#This Row],[Multi-lens? 1]]="Dual", 2, IF(Table1[[#This Row],[Multi-lens? 1]]="Quad", 4, ""))),"")</f>
        <v/>
      </c>
      <c r="I3943" s="9" t="str">
        <f>IFERROR(Table1[[#This Row],[Name]],"")</f>
        <v/>
      </c>
      <c r="K3943" s="3" t="str">
        <f t="shared" si="370"/>
        <v/>
      </c>
      <c r="M3943" s="4" t="e">
        <f>IF(Table1[[#This Row],[Import to Gateway Calculator?]]="Yes",IFERROR(Table1[[#This Row],[Streaming Resolution '[MP']]],""),0)</f>
        <v>#VALUE!</v>
      </c>
      <c r="N3943" s="4" t="e">
        <f>IF(Table1[[#This Row],[Import to Gateway Calculator?]]="Yes",IFERROR(Table1[[#This Row],[Recording Resolution '[MP']]],""),0)</f>
        <v>#VALUE!</v>
      </c>
      <c r="O3943" s="4" t="e">
        <f>IF(Table1[[#This Row],[Import to Gateway Calculator?]]="Yes",IFERROR(Table1[[#This Row],[Frame Rate '[FPS'] 1]],""),0)</f>
        <v>#VALUE!</v>
      </c>
      <c r="P3943" s="4" t="e">
        <f>IF(Table1[[#This Row],[Import to Gateway Calculator?]]="Yes",IFERROR(Table1[[#This Row],[Days of Storage 1]],""),0)</f>
        <v>#VALUE!</v>
      </c>
    </row>
    <row r="3944" spans="1:16" x14ac:dyDescent="0.25">
      <c r="A3944" s="5" t="e">
        <f t="shared" si="371"/>
        <v>#VALUE!</v>
      </c>
      <c r="B3944" s="6" t="str">
        <f>IFERROR(IF(Table1[[#This Row],[Multi-lens? 1]]="No", 1, IF(Table1[[#This Row],[Multi-lens? 1]]="Dual", 2, IF(Table1[[#This Row],[Multi-lens? 1]]="Quad", 4, ""))),"")</f>
        <v/>
      </c>
      <c r="C3944" s="6" t="e">
        <f t="shared" si="372"/>
        <v>#VALUE!</v>
      </c>
      <c r="D3944" s="6" t="e">
        <f t="shared" si="373"/>
        <v>#VALUE!</v>
      </c>
      <c r="E3944" s="6" t="e">
        <f t="shared" si="374"/>
        <v>#VALUE!</v>
      </c>
      <c r="F3944" s="6" t="e">
        <f t="shared" si="375"/>
        <v>#VALUE!</v>
      </c>
      <c r="H3944" s="6" t="str">
        <f>IFERROR(IF(Table1[[#This Row],[Multi-lens? 1]]="No", 1, IF(Table1[[#This Row],[Multi-lens? 1]]="Dual", 2, IF(Table1[[#This Row],[Multi-lens? 1]]="Quad", 4, ""))),"")</f>
        <v/>
      </c>
      <c r="I3944" s="9" t="str">
        <f>IFERROR(Table1[[#This Row],[Name]],"")</f>
        <v/>
      </c>
      <c r="K3944" s="3" t="str">
        <f t="shared" si="370"/>
        <v/>
      </c>
      <c r="M3944" s="4" t="e">
        <f>IF(Table1[[#This Row],[Import to Gateway Calculator?]]="Yes",IFERROR(Table1[[#This Row],[Streaming Resolution '[MP']]],""),0)</f>
        <v>#VALUE!</v>
      </c>
      <c r="N3944" s="4" t="e">
        <f>IF(Table1[[#This Row],[Import to Gateway Calculator?]]="Yes",IFERROR(Table1[[#This Row],[Recording Resolution '[MP']]],""),0)</f>
        <v>#VALUE!</v>
      </c>
      <c r="O3944" s="4" t="e">
        <f>IF(Table1[[#This Row],[Import to Gateway Calculator?]]="Yes",IFERROR(Table1[[#This Row],[Frame Rate '[FPS'] 1]],""),0)</f>
        <v>#VALUE!</v>
      </c>
      <c r="P3944" s="4" t="e">
        <f>IF(Table1[[#This Row],[Import to Gateway Calculator?]]="Yes",IFERROR(Table1[[#This Row],[Days of Storage 1]],""),0)</f>
        <v>#VALUE!</v>
      </c>
    </row>
    <row r="3945" spans="1:16" x14ac:dyDescent="0.25">
      <c r="A3945" s="5" t="e">
        <f t="shared" si="371"/>
        <v>#VALUE!</v>
      </c>
      <c r="B3945" s="6" t="str">
        <f>IFERROR(IF(Table1[[#This Row],[Multi-lens? 1]]="No", 1, IF(Table1[[#This Row],[Multi-lens? 1]]="Dual", 2, IF(Table1[[#This Row],[Multi-lens? 1]]="Quad", 4, ""))),"")</f>
        <v/>
      </c>
      <c r="C3945" s="6" t="e">
        <f t="shared" si="372"/>
        <v>#VALUE!</v>
      </c>
      <c r="D3945" s="6" t="e">
        <f t="shared" si="373"/>
        <v>#VALUE!</v>
      </c>
      <c r="E3945" s="6" t="e">
        <f t="shared" si="374"/>
        <v>#VALUE!</v>
      </c>
      <c r="F3945" s="6" t="e">
        <f t="shared" si="375"/>
        <v>#VALUE!</v>
      </c>
      <c r="H3945" s="6" t="str">
        <f>IFERROR(IF(Table1[[#This Row],[Multi-lens? 1]]="No", 1, IF(Table1[[#This Row],[Multi-lens? 1]]="Dual", 2, IF(Table1[[#This Row],[Multi-lens? 1]]="Quad", 4, ""))),"")</f>
        <v/>
      </c>
      <c r="I3945" s="9" t="str">
        <f>IFERROR(Table1[[#This Row],[Name]],"")</f>
        <v/>
      </c>
      <c r="K3945" s="3" t="str">
        <f t="shared" si="370"/>
        <v/>
      </c>
      <c r="M3945" s="4" t="e">
        <f>IF(Table1[[#This Row],[Import to Gateway Calculator?]]="Yes",IFERROR(Table1[[#This Row],[Streaming Resolution '[MP']]],""),0)</f>
        <v>#VALUE!</v>
      </c>
      <c r="N3945" s="4" t="e">
        <f>IF(Table1[[#This Row],[Import to Gateway Calculator?]]="Yes",IFERROR(Table1[[#This Row],[Recording Resolution '[MP']]],""),0)</f>
        <v>#VALUE!</v>
      </c>
      <c r="O3945" s="4" t="e">
        <f>IF(Table1[[#This Row],[Import to Gateway Calculator?]]="Yes",IFERROR(Table1[[#This Row],[Frame Rate '[FPS'] 1]],""),0)</f>
        <v>#VALUE!</v>
      </c>
      <c r="P3945" s="4" t="e">
        <f>IF(Table1[[#This Row],[Import to Gateway Calculator?]]="Yes",IFERROR(Table1[[#This Row],[Days of Storage 1]],""),0)</f>
        <v>#VALUE!</v>
      </c>
    </row>
    <row r="3946" spans="1:16" x14ac:dyDescent="0.25">
      <c r="A3946" s="5" t="e">
        <f t="shared" si="371"/>
        <v>#VALUE!</v>
      </c>
      <c r="B3946" s="6" t="str">
        <f>IFERROR(IF(Table1[[#This Row],[Multi-lens? 1]]="No", 1, IF(Table1[[#This Row],[Multi-lens? 1]]="Dual", 2, IF(Table1[[#This Row],[Multi-lens? 1]]="Quad", 4, ""))),"")</f>
        <v/>
      </c>
      <c r="C3946" s="6" t="e">
        <f t="shared" si="372"/>
        <v>#VALUE!</v>
      </c>
      <c r="D3946" s="6" t="e">
        <f t="shared" si="373"/>
        <v>#VALUE!</v>
      </c>
      <c r="E3946" s="6" t="e">
        <f t="shared" si="374"/>
        <v>#VALUE!</v>
      </c>
      <c r="F3946" s="6" t="e">
        <f t="shared" si="375"/>
        <v>#VALUE!</v>
      </c>
      <c r="H3946" s="6" t="str">
        <f>IFERROR(IF(Table1[[#This Row],[Multi-lens? 1]]="No", 1, IF(Table1[[#This Row],[Multi-lens? 1]]="Dual", 2, IF(Table1[[#This Row],[Multi-lens? 1]]="Quad", 4, ""))),"")</f>
        <v/>
      </c>
      <c r="I3946" s="9" t="str">
        <f>IFERROR(Table1[[#This Row],[Name]],"")</f>
        <v/>
      </c>
      <c r="K3946" s="3" t="str">
        <f t="shared" si="370"/>
        <v/>
      </c>
      <c r="M3946" s="4" t="e">
        <f>IF(Table1[[#This Row],[Import to Gateway Calculator?]]="Yes",IFERROR(Table1[[#This Row],[Streaming Resolution '[MP']]],""),0)</f>
        <v>#VALUE!</v>
      </c>
      <c r="N3946" s="4" t="e">
        <f>IF(Table1[[#This Row],[Import to Gateway Calculator?]]="Yes",IFERROR(Table1[[#This Row],[Recording Resolution '[MP']]],""),0)</f>
        <v>#VALUE!</v>
      </c>
      <c r="O3946" s="4" t="e">
        <f>IF(Table1[[#This Row],[Import to Gateway Calculator?]]="Yes",IFERROR(Table1[[#This Row],[Frame Rate '[FPS'] 1]],""),0)</f>
        <v>#VALUE!</v>
      </c>
      <c r="P3946" s="4" t="e">
        <f>IF(Table1[[#This Row],[Import to Gateway Calculator?]]="Yes",IFERROR(Table1[[#This Row],[Days of Storage 1]],""),0)</f>
        <v>#VALUE!</v>
      </c>
    </row>
    <row r="3947" spans="1:16" x14ac:dyDescent="0.25">
      <c r="A3947" s="5" t="e">
        <f t="shared" si="371"/>
        <v>#VALUE!</v>
      </c>
      <c r="B3947" s="6" t="str">
        <f>IFERROR(IF(Table1[[#This Row],[Multi-lens? 1]]="No", 1, IF(Table1[[#This Row],[Multi-lens? 1]]="Dual", 2, IF(Table1[[#This Row],[Multi-lens? 1]]="Quad", 4, ""))),"")</f>
        <v/>
      </c>
      <c r="C3947" s="6" t="e">
        <f t="shared" si="372"/>
        <v>#VALUE!</v>
      </c>
      <c r="D3947" s="6" t="e">
        <f t="shared" si="373"/>
        <v>#VALUE!</v>
      </c>
      <c r="E3947" s="6" t="e">
        <f t="shared" si="374"/>
        <v>#VALUE!</v>
      </c>
      <c r="F3947" s="6" t="e">
        <f t="shared" si="375"/>
        <v>#VALUE!</v>
      </c>
      <c r="H3947" s="6" t="str">
        <f>IFERROR(IF(Table1[[#This Row],[Multi-lens? 1]]="No", 1, IF(Table1[[#This Row],[Multi-lens? 1]]="Dual", 2, IF(Table1[[#This Row],[Multi-lens? 1]]="Quad", 4, ""))),"")</f>
        <v/>
      </c>
      <c r="I3947" s="9" t="str">
        <f>IFERROR(Table1[[#This Row],[Name]],"")</f>
        <v/>
      </c>
      <c r="K3947" s="3" t="str">
        <f t="shared" si="370"/>
        <v/>
      </c>
      <c r="M3947" s="4" t="e">
        <f>IF(Table1[[#This Row],[Import to Gateway Calculator?]]="Yes",IFERROR(Table1[[#This Row],[Streaming Resolution '[MP']]],""),0)</f>
        <v>#VALUE!</v>
      </c>
      <c r="N3947" s="4" t="e">
        <f>IF(Table1[[#This Row],[Import to Gateway Calculator?]]="Yes",IFERROR(Table1[[#This Row],[Recording Resolution '[MP']]],""),0)</f>
        <v>#VALUE!</v>
      </c>
      <c r="O3947" s="4" t="e">
        <f>IF(Table1[[#This Row],[Import to Gateway Calculator?]]="Yes",IFERROR(Table1[[#This Row],[Frame Rate '[FPS'] 1]],""),0)</f>
        <v>#VALUE!</v>
      </c>
      <c r="P3947" s="4" t="e">
        <f>IF(Table1[[#This Row],[Import to Gateway Calculator?]]="Yes",IFERROR(Table1[[#This Row],[Days of Storage 1]],""),0)</f>
        <v>#VALUE!</v>
      </c>
    </row>
    <row r="3948" spans="1:16" x14ac:dyDescent="0.25">
      <c r="A3948" s="5" t="e">
        <f t="shared" si="371"/>
        <v>#VALUE!</v>
      </c>
      <c r="B3948" s="6" t="str">
        <f>IFERROR(IF(Table1[[#This Row],[Multi-lens? 1]]="No", 1, IF(Table1[[#This Row],[Multi-lens? 1]]="Dual", 2, IF(Table1[[#This Row],[Multi-lens? 1]]="Quad", 4, ""))),"")</f>
        <v/>
      </c>
      <c r="C3948" s="6" t="e">
        <f t="shared" si="372"/>
        <v>#VALUE!</v>
      </c>
      <c r="D3948" s="6" t="e">
        <f t="shared" si="373"/>
        <v>#VALUE!</v>
      </c>
      <c r="E3948" s="6" t="e">
        <f t="shared" si="374"/>
        <v>#VALUE!</v>
      </c>
      <c r="F3948" s="6" t="e">
        <f t="shared" si="375"/>
        <v>#VALUE!</v>
      </c>
      <c r="H3948" s="6" t="str">
        <f>IFERROR(IF(Table1[[#This Row],[Multi-lens? 1]]="No", 1, IF(Table1[[#This Row],[Multi-lens? 1]]="Dual", 2, IF(Table1[[#This Row],[Multi-lens? 1]]="Quad", 4, ""))),"")</f>
        <v/>
      </c>
      <c r="I3948" s="9" t="str">
        <f>IFERROR(Table1[[#This Row],[Name]],"")</f>
        <v/>
      </c>
      <c r="K3948" s="3" t="str">
        <f t="shared" si="370"/>
        <v/>
      </c>
      <c r="M3948" s="4" t="e">
        <f>IF(Table1[[#This Row],[Import to Gateway Calculator?]]="Yes",IFERROR(Table1[[#This Row],[Streaming Resolution '[MP']]],""),0)</f>
        <v>#VALUE!</v>
      </c>
      <c r="N3948" s="4" t="e">
        <f>IF(Table1[[#This Row],[Import to Gateway Calculator?]]="Yes",IFERROR(Table1[[#This Row],[Recording Resolution '[MP']]],""),0)</f>
        <v>#VALUE!</v>
      </c>
      <c r="O3948" s="4" t="e">
        <f>IF(Table1[[#This Row],[Import to Gateway Calculator?]]="Yes",IFERROR(Table1[[#This Row],[Frame Rate '[FPS'] 1]],""),0)</f>
        <v>#VALUE!</v>
      </c>
      <c r="P3948" s="4" t="e">
        <f>IF(Table1[[#This Row],[Import to Gateway Calculator?]]="Yes",IFERROR(Table1[[#This Row],[Days of Storage 1]],""),0)</f>
        <v>#VALUE!</v>
      </c>
    </row>
    <row r="3949" spans="1:16" x14ac:dyDescent="0.25">
      <c r="A3949" s="5" t="e">
        <f t="shared" si="371"/>
        <v>#VALUE!</v>
      </c>
      <c r="B3949" s="6" t="str">
        <f>IFERROR(IF(Table1[[#This Row],[Multi-lens? 1]]="No", 1, IF(Table1[[#This Row],[Multi-lens? 1]]="Dual", 2, IF(Table1[[#This Row],[Multi-lens? 1]]="Quad", 4, ""))),"")</f>
        <v/>
      </c>
      <c r="C3949" s="6" t="e">
        <f t="shared" si="372"/>
        <v>#VALUE!</v>
      </c>
      <c r="D3949" s="6" t="e">
        <f t="shared" si="373"/>
        <v>#VALUE!</v>
      </c>
      <c r="E3949" s="6" t="e">
        <f t="shared" si="374"/>
        <v>#VALUE!</v>
      </c>
      <c r="F3949" s="6" t="e">
        <f t="shared" si="375"/>
        <v>#VALUE!</v>
      </c>
      <c r="H3949" s="6" t="str">
        <f>IFERROR(IF(Table1[[#This Row],[Multi-lens? 1]]="No", 1, IF(Table1[[#This Row],[Multi-lens? 1]]="Dual", 2, IF(Table1[[#This Row],[Multi-lens? 1]]="Quad", 4, ""))),"")</f>
        <v/>
      </c>
      <c r="I3949" s="9" t="str">
        <f>IFERROR(Table1[[#This Row],[Name]],"")</f>
        <v/>
      </c>
      <c r="K3949" s="3" t="str">
        <f t="shared" si="370"/>
        <v/>
      </c>
      <c r="M3949" s="4" t="e">
        <f>IF(Table1[[#This Row],[Import to Gateway Calculator?]]="Yes",IFERROR(Table1[[#This Row],[Streaming Resolution '[MP']]],""),0)</f>
        <v>#VALUE!</v>
      </c>
      <c r="N3949" s="4" t="e">
        <f>IF(Table1[[#This Row],[Import to Gateway Calculator?]]="Yes",IFERROR(Table1[[#This Row],[Recording Resolution '[MP']]],""),0)</f>
        <v>#VALUE!</v>
      </c>
      <c r="O3949" s="4" t="e">
        <f>IF(Table1[[#This Row],[Import to Gateway Calculator?]]="Yes",IFERROR(Table1[[#This Row],[Frame Rate '[FPS'] 1]],""),0)</f>
        <v>#VALUE!</v>
      </c>
      <c r="P3949" s="4" t="e">
        <f>IF(Table1[[#This Row],[Import to Gateway Calculator?]]="Yes",IFERROR(Table1[[#This Row],[Days of Storage 1]],""),0)</f>
        <v>#VALUE!</v>
      </c>
    </row>
    <row r="3950" spans="1:16" x14ac:dyDescent="0.25">
      <c r="A3950" s="5" t="e">
        <f t="shared" si="371"/>
        <v>#VALUE!</v>
      </c>
      <c r="B3950" s="6" t="str">
        <f>IFERROR(IF(Table1[[#This Row],[Multi-lens? 1]]="No", 1, IF(Table1[[#This Row],[Multi-lens? 1]]="Dual", 2, IF(Table1[[#This Row],[Multi-lens? 1]]="Quad", 4, ""))),"")</f>
        <v/>
      </c>
      <c r="C3950" s="6" t="e">
        <f t="shared" si="372"/>
        <v>#VALUE!</v>
      </c>
      <c r="D3950" s="6" t="e">
        <f t="shared" si="373"/>
        <v>#VALUE!</v>
      </c>
      <c r="E3950" s="6" t="e">
        <f t="shared" si="374"/>
        <v>#VALUE!</v>
      </c>
      <c r="F3950" s="6" t="e">
        <f t="shared" si="375"/>
        <v>#VALUE!</v>
      </c>
      <c r="H3950" s="6" t="str">
        <f>IFERROR(IF(Table1[[#This Row],[Multi-lens? 1]]="No", 1, IF(Table1[[#This Row],[Multi-lens? 1]]="Dual", 2, IF(Table1[[#This Row],[Multi-lens? 1]]="Quad", 4, ""))),"")</f>
        <v/>
      </c>
      <c r="I3950" s="9" t="str">
        <f>IFERROR(Table1[[#This Row],[Name]],"")</f>
        <v/>
      </c>
      <c r="K3950" s="3" t="str">
        <f t="shared" si="370"/>
        <v/>
      </c>
      <c r="M3950" s="4" t="e">
        <f>IF(Table1[[#This Row],[Import to Gateway Calculator?]]="Yes",IFERROR(Table1[[#This Row],[Streaming Resolution '[MP']]],""),0)</f>
        <v>#VALUE!</v>
      </c>
      <c r="N3950" s="4" t="e">
        <f>IF(Table1[[#This Row],[Import to Gateway Calculator?]]="Yes",IFERROR(Table1[[#This Row],[Recording Resolution '[MP']]],""),0)</f>
        <v>#VALUE!</v>
      </c>
      <c r="O3950" s="4" t="e">
        <f>IF(Table1[[#This Row],[Import to Gateway Calculator?]]="Yes",IFERROR(Table1[[#This Row],[Frame Rate '[FPS'] 1]],""),0)</f>
        <v>#VALUE!</v>
      </c>
      <c r="P3950" s="4" t="e">
        <f>IF(Table1[[#This Row],[Import to Gateway Calculator?]]="Yes",IFERROR(Table1[[#This Row],[Days of Storage 1]],""),0)</f>
        <v>#VALUE!</v>
      </c>
    </row>
    <row r="3951" spans="1:16" x14ac:dyDescent="0.25">
      <c r="A3951" s="5" t="e">
        <f t="shared" si="371"/>
        <v>#VALUE!</v>
      </c>
      <c r="B3951" s="6" t="str">
        <f>IFERROR(IF(Table1[[#This Row],[Multi-lens? 1]]="No", 1, IF(Table1[[#This Row],[Multi-lens? 1]]="Dual", 2, IF(Table1[[#This Row],[Multi-lens? 1]]="Quad", 4, ""))),"")</f>
        <v/>
      </c>
      <c r="C3951" s="6" t="e">
        <f t="shared" si="372"/>
        <v>#VALUE!</v>
      </c>
      <c r="D3951" s="6" t="e">
        <f t="shared" si="373"/>
        <v>#VALUE!</v>
      </c>
      <c r="E3951" s="6" t="e">
        <f t="shared" si="374"/>
        <v>#VALUE!</v>
      </c>
      <c r="F3951" s="6" t="e">
        <f t="shared" si="375"/>
        <v>#VALUE!</v>
      </c>
      <c r="H3951" s="6" t="str">
        <f>IFERROR(IF(Table1[[#This Row],[Multi-lens? 1]]="No", 1, IF(Table1[[#This Row],[Multi-lens? 1]]="Dual", 2, IF(Table1[[#This Row],[Multi-lens? 1]]="Quad", 4, ""))),"")</f>
        <v/>
      </c>
      <c r="I3951" s="9" t="str">
        <f>IFERROR(Table1[[#This Row],[Name]],"")</f>
        <v/>
      </c>
      <c r="K3951" s="3" t="str">
        <f t="shared" si="370"/>
        <v/>
      </c>
      <c r="M3951" s="4" t="e">
        <f>IF(Table1[[#This Row],[Import to Gateway Calculator?]]="Yes",IFERROR(Table1[[#This Row],[Streaming Resolution '[MP']]],""),0)</f>
        <v>#VALUE!</v>
      </c>
      <c r="N3951" s="4" t="e">
        <f>IF(Table1[[#This Row],[Import to Gateway Calculator?]]="Yes",IFERROR(Table1[[#This Row],[Recording Resolution '[MP']]],""),0)</f>
        <v>#VALUE!</v>
      </c>
      <c r="O3951" s="4" t="e">
        <f>IF(Table1[[#This Row],[Import to Gateway Calculator?]]="Yes",IFERROR(Table1[[#This Row],[Frame Rate '[FPS'] 1]],""),0)</f>
        <v>#VALUE!</v>
      </c>
      <c r="P3951" s="4" t="e">
        <f>IF(Table1[[#This Row],[Import to Gateway Calculator?]]="Yes",IFERROR(Table1[[#This Row],[Days of Storage 1]],""),0)</f>
        <v>#VALUE!</v>
      </c>
    </row>
    <row r="3952" spans="1:16" x14ac:dyDescent="0.25">
      <c r="A3952" s="5" t="e">
        <f t="shared" si="371"/>
        <v>#VALUE!</v>
      </c>
      <c r="B3952" s="6" t="str">
        <f>IFERROR(IF(Table1[[#This Row],[Multi-lens? 1]]="No", 1, IF(Table1[[#This Row],[Multi-lens? 1]]="Dual", 2, IF(Table1[[#This Row],[Multi-lens? 1]]="Quad", 4, ""))),"")</f>
        <v/>
      </c>
      <c r="C3952" s="6" t="e">
        <f t="shared" si="372"/>
        <v>#VALUE!</v>
      </c>
      <c r="D3952" s="6" t="e">
        <f t="shared" si="373"/>
        <v>#VALUE!</v>
      </c>
      <c r="E3952" s="6" t="e">
        <f t="shared" si="374"/>
        <v>#VALUE!</v>
      </c>
      <c r="F3952" s="6" t="e">
        <f t="shared" si="375"/>
        <v>#VALUE!</v>
      </c>
      <c r="H3952" s="6" t="str">
        <f>IFERROR(IF(Table1[[#This Row],[Multi-lens? 1]]="No", 1, IF(Table1[[#This Row],[Multi-lens? 1]]="Dual", 2, IF(Table1[[#This Row],[Multi-lens? 1]]="Quad", 4, ""))),"")</f>
        <v/>
      </c>
      <c r="I3952" s="9" t="str">
        <f>IFERROR(Table1[[#This Row],[Name]],"")</f>
        <v/>
      </c>
      <c r="K3952" s="3" t="str">
        <f t="shared" si="370"/>
        <v/>
      </c>
      <c r="M3952" s="4" t="e">
        <f>IF(Table1[[#This Row],[Import to Gateway Calculator?]]="Yes",IFERROR(Table1[[#This Row],[Streaming Resolution '[MP']]],""),0)</f>
        <v>#VALUE!</v>
      </c>
      <c r="N3952" s="4" t="e">
        <f>IF(Table1[[#This Row],[Import to Gateway Calculator?]]="Yes",IFERROR(Table1[[#This Row],[Recording Resolution '[MP']]],""),0)</f>
        <v>#VALUE!</v>
      </c>
      <c r="O3952" s="4" t="e">
        <f>IF(Table1[[#This Row],[Import to Gateway Calculator?]]="Yes",IFERROR(Table1[[#This Row],[Frame Rate '[FPS'] 1]],""),0)</f>
        <v>#VALUE!</v>
      </c>
      <c r="P3952" s="4" t="e">
        <f>IF(Table1[[#This Row],[Import to Gateway Calculator?]]="Yes",IFERROR(Table1[[#This Row],[Days of Storage 1]],""),0)</f>
        <v>#VALUE!</v>
      </c>
    </row>
    <row r="3953" spans="1:16" x14ac:dyDescent="0.25">
      <c r="A3953" s="5" t="e">
        <f t="shared" si="371"/>
        <v>#VALUE!</v>
      </c>
      <c r="B3953" s="6" t="str">
        <f>IFERROR(IF(Table1[[#This Row],[Multi-lens? 1]]="No", 1, IF(Table1[[#This Row],[Multi-lens? 1]]="Dual", 2, IF(Table1[[#This Row],[Multi-lens? 1]]="Quad", 4, ""))),"")</f>
        <v/>
      </c>
      <c r="C3953" s="6" t="e">
        <f t="shared" si="372"/>
        <v>#VALUE!</v>
      </c>
      <c r="D3953" s="6" t="e">
        <f t="shared" si="373"/>
        <v>#VALUE!</v>
      </c>
      <c r="E3953" s="6" t="e">
        <f t="shared" si="374"/>
        <v>#VALUE!</v>
      </c>
      <c r="F3953" s="6" t="e">
        <f t="shared" si="375"/>
        <v>#VALUE!</v>
      </c>
      <c r="H3953" s="6" t="str">
        <f>IFERROR(IF(Table1[[#This Row],[Multi-lens? 1]]="No", 1, IF(Table1[[#This Row],[Multi-lens? 1]]="Dual", 2, IF(Table1[[#This Row],[Multi-lens? 1]]="Quad", 4, ""))),"")</f>
        <v/>
      </c>
      <c r="I3953" s="9" t="str">
        <f>IFERROR(Table1[[#This Row],[Name]],"")</f>
        <v/>
      </c>
      <c r="K3953" s="3" t="str">
        <f t="shared" si="370"/>
        <v/>
      </c>
      <c r="M3953" s="4" t="e">
        <f>IF(Table1[[#This Row],[Import to Gateway Calculator?]]="Yes",IFERROR(Table1[[#This Row],[Streaming Resolution '[MP']]],""),0)</f>
        <v>#VALUE!</v>
      </c>
      <c r="N3953" s="4" t="e">
        <f>IF(Table1[[#This Row],[Import to Gateway Calculator?]]="Yes",IFERROR(Table1[[#This Row],[Recording Resolution '[MP']]],""),0)</f>
        <v>#VALUE!</v>
      </c>
      <c r="O3953" s="4" t="e">
        <f>IF(Table1[[#This Row],[Import to Gateway Calculator?]]="Yes",IFERROR(Table1[[#This Row],[Frame Rate '[FPS'] 1]],""),0)</f>
        <v>#VALUE!</v>
      </c>
      <c r="P3953" s="4" t="e">
        <f>IF(Table1[[#This Row],[Import to Gateway Calculator?]]="Yes",IFERROR(Table1[[#This Row],[Days of Storage 1]],""),0)</f>
        <v>#VALUE!</v>
      </c>
    </row>
    <row r="3954" spans="1:16" x14ac:dyDescent="0.25">
      <c r="A3954" s="5" t="e">
        <f t="shared" si="371"/>
        <v>#VALUE!</v>
      </c>
      <c r="B3954" s="6" t="str">
        <f>IFERROR(IF(Table1[[#This Row],[Multi-lens? 1]]="No", 1, IF(Table1[[#This Row],[Multi-lens? 1]]="Dual", 2, IF(Table1[[#This Row],[Multi-lens? 1]]="Quad", 4, ""))),"")</f>
        <v/>
      </c>
      <c r="C3954" s="6" t="e">
        <f t="shared" si="372"/>
        <v>#VALUE!</v>
      </c>
      <c r="D3954" s="6" t="e">
        <f t="shared" si="373"/>
        <v>#VALUE!</v>
      </c>
      <c r="E3954" s="6" t="e">
        <f t="shared" si="374"/>
        <v>#VALUE!</v>
      </c>
      <c r="F3954" s="6" t="e">
        <f t="shared" si="375"/>
        <v>#VALUE!</v>
      </c>
      <c r="H3954" s="6" t="str">
        <f>IFERROR(IF(Table1[[#This Row],[Multi-lens? 1]]="No", 1, IF(Table1[[#This Row],[Multi-lens? 1]]="Dual", 2, IF(Table1[[#This Row],[Multi-lens? 1]]="Quad", 4, ""))),"")</f>
        <v/>
      </c>
      <c r="I3954" s="9" t="str">
        <f>IFERROR(Table1[[#This Row],[Name]],"")</f>
        <v/>
      </c>
      <c r="K3954" s="3" t="str">
        <f t="shared" si="370"/>
        <v/>
      </c>
      <c r="M3954" s="4" t="e">
        <f>IF(Table1[[#This Row],[Import to Gateway Calculator?]]="Yes",IFERROR(Table1[[#This Row],[Streaming Resolution '[MP']]],""),0)</f>
        <v>#VALUE!</v>
      </c>
      <c r="N3954" s="4" t="e">
        <f>IF(Table1[[#This Row],[Import to Gateway Calculator?]]="Yes",IFERROR(Table1[[#This Row],[Recording Resolution '[MP']]],""),0)</f>
        <v>#VALUE!</v>
      </c>
      <c r="O3954" s="4" t="e">
        <f>IF(Table1[[#This Row],[Import to Gateway Calculator?]]="Yes",IFERROR(Table1[[#This Row],[Frame Rate '[FPS'] 1]],""),0)</f>
        <v>#VALUE!</v>
      </c>
      <c r="P3954" s="4" t="e">
        <f>IF(Table1[[#This Row],[Import to Gateway Calculator?]]="Yes",IFERROR(Table1[[#This Row],[Days of Storage 1]],""),0)</f>
        <v>#VALUE!</v>
      </c>
    </row>
    <row r="3955" spans="1:16" x14ac:dyDescent="0.25">
      <c r="A3955" s="5" t="e">
        <f t="shared" si="371"/>
        <v>#VALUE!</v>
      </c>
      <c r="B3955" s="6" t="str">
        <f>IFERROR(IF(Table1[[#This Row],[Multi-lens? 1]]="No", 1, IF(Table1[[#This Row],[Multi-lens? 1]]="Dual", 2, IF(Table1[[#This Row],[Multi-lens? 1]]="Quad", 4, ""))),"")</f>
        <v/>
      </c>
      <c r="C3955" s="6" t="e">
        <f t="shared" si="372"/>
        <v>#VALUE!</v>
      </c>
      <c r="D3955" s="6" t="e">
        <f t="shared" si="373"/>
        <v>#VALUE!</v>
      </c>
      <c r="E3955" s="6" t="e">
        <f t="shared" si="374"/>
        <v>#VALUE!</v>
      </c>
      <c r="F3955" s="6" t="e">
        <f t="shared" si="375"/>
        <v>#VALUE!</v>
      </c>
      <c r="H3955" s="6" t="str">
        <f>IFERROR(IF(Table1[[#This Row],[Multi-lens? 1]]="No", 1, IF(Table1[[#This Row],[Multi-lens? 1]]="Dual", 2, IF(Table1[[#This Row],[Multi-lens? 1]]="Quad", 4, ""))),"")</f>
        <v/>
      </c>
      <c r="I3955" s="9" t="str">
        <f>IFERROR(Table1[[#This Row],[Name]],"")</f>
        <v/>
      </c>
      <c r="K3955" s="3" t="str">
        <f t="shared" si="370"/>
        <v/>
      </c>
      <c r="M3955" s="4" t="e">
        <f>IF(Table1[[#This Row],[Import to Gateway Calculator?]]="Yes",IFERROR(Table1[[#This Row],[Streaming Resolution '[MP']]],""),0)</f>
        <v>#VALUE!</v>
      </c>
      <c r="N3955" s="4" t="e">
        <f>IF(Table1[[#This Row],[Import to Gateway Calculator?]]="Yes",IFERROR(Table1[[#This Row],[Recording Resolution '[MP']]],""),0)</f>
        <v>#VALUE!</v>
      </c>
      <c r="O3955" s="4" t="e">
        <f>IF(Table1[[#This Row],[Import to Gateway Calculator?]]="Yes",IFERROR(Table1[[#This Row],[Frame Rate '[FPS'] 1]],""),0)</f>
        <v>#VALUE!</v>
      </c>
      <c r="P3955" s="4" t="e">
        <f>IF(Table1[[#This Row],[Import to Gateway Calculator?]]="Yes",IFERROR(Table1[[#This Row],[Days of Storage 1]],""),0)</f>
        <v>#VALUE!</v>
      </c>
    </row>
    <row r="3956" spans="1:16" x14ac:dyDescent="0.25">
      <c r="A3956" s="5" t="e">
        <f t="shared" si="371"/>
        <v>#VALUE!</v>
      </c>
      <c r="B3956" s="6" t="str">
        <f>IFERROR(IF(Table1[[#This Row],[Multi-lens? 1]]="No", 1, IF(Table1[[#This Row],[Multi-lens? 1]]="Dual", 2, IF(Table1[[#This Row],[Multi-lens? 1]]="Quad", 4, ""))),"")</f>
        <v/>
      </c>
      <c r="C3956" s="6" t="e">
        <f t="shared" si="372"/>
        <v>#VALUE!</v>
      </c>
      <c r="D3956" s="6" t="e">
        <f t="shared" si="373"/>
        <v>#VALUE!</v>
      </c>
      <c r="E3956" s="6" t="e">
        <f t="shared" si="374"/>
        <v>#VALUE!</v>
      </c>
      <c r="F3956" s="6" t="e">
        <f t="shared" si="375"/>
        <v>#VALUE!</v>
      </c>
      <c r="H3956" s="6" t="str">
        <f>IFERROR(IF(Table1[[#This Row],[Multi-lens? 1]]="No", 1, IF(Table1[[#This Row],[Multi-lens? 1]]="Dual", 2, IF(Table1[[#This Row],[Multi-lens? 1]]="Quad", 4, ""))),"")</f>
        <v/>
      </c>
      <c r="I3956" s="9" t="str">
        <f>IFERROR(Table1[[#This Row],[Name]],"")</f>
        <v/>
      </c>
      <c r="K3956" s="3" t="str">
        <f t="shared" si="370"/>
        <v/>
      </c>
      <c r="M3956" s="4" t="e">
        <f>IF(Table1[[#This Row],[Import to Gateway Calculator?]]="Yes",IFERROR(Table1[[#This Row],[Streaming Resolution '[MP']]],""),0)</f>
        <v>#VALUE!</v>
      </c>
      <c r="N3956" s="4" t="e">
        <f>IF(Table1[[#This Row],[Import to Gateway Calculator?]]="Yes",IFERROR(Table1[[#This Row],[Recording Resolution '[MP']]],""),0)</f>
        <v>#VALUE!</v>
      </c>
      <c r="O3956" s="4" t="e">
        <f>IF(Table1[[#This Row],[Import to Gateway Calculator?]]="Yes",IFERROR(Table1[[#This Row],[Frame Rate '[FPS'] 1]],""),0)</f>
        <v>#VALUE!</v>
      </c>
      <c r="P3956" s="4" t="e">
        <f>IF(Table1[[#This Row],[Import to Gateway Calculator?]]="Yes",IFERROR(Table1[[#This Row],[Days of Storage 1]],""),0)</f>
        <v>#VALUE!</v>
      </c>
    </row>
    <row r="3957" spans="1:16" x14ac:dyDescent="0.25">
      <c r="A3957" s="5" t="e">
        <f t="shared" si="371"/>
        <v>#VALUE!</v>
      </c>
      <c r="B3957" s="6" t="str">
        <f>IFERROR(IF(Table1[[#This Row],[Multi-lens? 1]]="No", 1, IF(Table1[[#This Row],[Multi-lens? 1]]="Dual", 2, IF(Table1[[#This Row],[Multi-lens? 1]]="Quad", 4, ""))),"")</f>
        <v/>
      </c>
      <c r="C3957" s="6" t="e">
        <f t="shared" si="372"/>
        <v>#VALUE!</v>
      </c>
      <c r="D3957" s="6" t="e">
        <f t="shared" si="373"/>
        <v>#VALUE!</v>
      </c>
      <c r="E3957" s="6" t="e">
        <f t="shared" si="374"/>
        <v>#VALUE!</v>
      </c>
      <c r="F3957" s="6" t="e">
        <f t="shared" si="375"/>
        <v>#VALUE!</v>
      </c>
      <c r="H3957" s="6" t="str">
        <f>IFERROR(IF(Table1[[#This Row],[Multi-lens? 1]]="No", 1, IF(Table1[[#This Row],[Multi-lens? 1]]="Dual", 2, IF(Table1[[#This Row],[Multi-lens? 1]]="Quad", 4, ""))),"")</f>
        <v/>
      </c>
      <c r="I3957" s="9" t="str">
        <f>IFERROR(Table1[[#This Row],[Name]],"")</f>
        <v/>
      </c>
      <c r="K3957" s="3" t="str">
        <f t="shared" si="370"/>
        <v/>
      </c>
      <c r="M3957" s="4" t="e">
        <f>IF(Table1[[#This Row],[Import to Gateway Calculator?]]="Yes",IFERROR(Table1[[#This Row],[Streaming Resolution '[MP']]],""),0)</f>
        <v>#VALUE!</v>
      </c>
      <c r="N3957" s="4" t="e">
        <f>IF(Table1[[#This Row],[Import to Gateway Calculator?]]="Yes",IFERROR(Table1[[#This Row],[Recording Resolution '[MP']]],""),0)</f>
        <v>#VALUE!</v>
      </c>
      <c r="O3957" s="4" t="e">
        <f>IF(Table1[[#This Row],[Import to Gateway Calculator?]]="Yes",IFERROR(Table1[[#This Row],[Frame Rate '[FPS'] 1]],""),0)</f>
        <v>#VALUE!</v>
      </c>
      <c r="P3957" s="4" t="e">
        <f>IF(Table1[[#This Row],[Import to Gateway Calculator?]]="Yes",IFERROR(Table1[[#This Row],[Days of Storage 1]],""),0)</f>
        <v>#VALUE!</v>
      </c>
    </row>
    <row r="3958" spans="1:16" x14ac:dyDescent="0.25">
      <c r="A3958" s="5" t="e">
        <f t="shared" si="371"/>
        <v>#VALUE!</v>
      </c>
      <c r="B3958" s="6" t="str">
        <f>IFERROR(IF(Table1[[#This Row],[Multi-lens? 1]]="No", 1, IF(Table1[[#This Row],[Multi-lens? 1]]="Dual", 2, IF(Table1[[#This Row],[Multi-lens? 1]]="Quad", 4, ""))),"")</f>
        <v/>
      </c>
      <c r="C3958" s="6" t="e">
        <f t="shared" si="372"/>
        <v>#VALUE!</v>
      </c>
      <c r="D3958" s="6" t="e">
        <f t="shared" si="373"/>
        <v>#VALUE!</v>
      </c>
      <c r="E3958" s="6" t="e">
        <f t="shared" si="374"/>
        <v>#VALUE!</v>
      </c>
      <c r="F3958" s="6" t="e">
        <f t="shared" si="375"/>
        <v>#VALUE!</v>
      </c>
      <c r="H3958" s="6" t="str">
        <f>IFERROR(IF(Table1[[#This Row],[Multi-lens? 1]]="No", 1, IF(Table1[[#This Row],[Multi-lens? 1]]="Dual", 2, IF(Table1[[#This Row],[Multi-lens? 1]]="Quad", 4, ""))),"")</f>
        <v/>
      </c>
      <c r="I3958" s="9" t="str">
        <f>IFERROR(Table1[[#This Row],[Name]],"")</f>
        <v/>
      </c>
      <c r="K3958" s="3" t="str">
        <f t="shared" si="370"/>
        <v/>
      </c>
      <c r="M3958" s="4" t="e">
        <f>IF(Table1[[#This Row],[Import to Gateway Calculator?]]="Yes",IFERROR(Table1[[#This Row],[Streaming Resolution '[MP']]],""),0)</f>
        <v>#VALUE!</v>
      </c>
      <c r="N3958" s="4" t="e">
        <f>IF(Table1[[#This Row],[Import to Gateway Calculator?]]="Yes",IFERROR(Table1[[#This Row],[Recording Resolution '[MP']]],""),0)</f>
        <v>#VALUE!</v>
      </c>
      <c r="O3958" s="4" t="e">
        <f>IF(Table1[[#This Row],[Import to Gateway Calculator?]]="Yes",IFERROR(Table1[[#This Row],[Frame Rate '[FPS'] 1]],""),0)</f>
        <v>#VALUE!</v>
      </c>
      <c r="P3958" s="4" t="e">
        <f>IF(Table1[[#This Row],[Import to Gateway Calculator?]]="Yes",IFERROR(Table1[[#This Row],[Days of Storage 1]],""),0)</f>
        <v>#VALUE!</v>
      </c>
    </row>
    <row r="3959" spans="1:16" x14ac:dyDescent="0.25">
      <c r="A3959" s="5" t="e">
        <f t="shared" si="371"/>
        <v>#VALUE!</v>
      </c>
      <c r="B3959" s="6" t="str">
        <f>IFERROR(IF(Table1[[#This Row],[Multi-lens? 1]]="No", 1, IF(Table1[[#This Row],[Multi-lens? 1]]="Dual", 2, IF(Table1[[#This Row],[Multi-lens? 1]]="Quad", 4, ""))),"")</f>
        <v/>
      </c>
      <c r="C3959" s="6" t="e">
        <f t="shared" si="372"/>
        <v>#VALUE!</v>
      </c>
      <c r="D3959" s="6" t="e">
        <f t="shared" si="373"/>
        <v>#VALUE!</v>
      </c>
      <c r="E3959" s="6" t="e">
        <f t="shared" si="374"/>
        <v>#VALUE!</v>
      </c>
      <c r="F3959" s="6" t="e">
        <f t="shared" si="375"/>
        <v>#VALUE!</v>
      </c>
      <c r="H3959" s="6" t="str">
        <f>IFERROR(IF(Table1[[#This Row],[Multi-lens? 1]]="No", 1, IF(Table1[[#This Row],[Multi-lens? 1]]="Dual", 2, IF(Table1[[#This Row],[Multi-lens? 1]]="Quad", 4, ""))),"")</f>
        <v/>
      </c>
      <c r="I3959" s="9" t="str">
        <f>IFERROR(Table1[[#This Row],[Name]],"")</f>
        <v/>
      </c>
      <c r="K3959" s="3" t="str">
        <f t="shared" si="370"/>
        <v/>
      </c>
      <c r="M3959" s="4" t="e">
        <f>IF(Table1[[#This Row],[Import to Gateway Calculator?]]="Yes",IFERROR(Table1[[#This Row],[Streaming Resolution '[MP']]],""),0)</f>
        <v>#VALUE!</v>
      </c>
      <c r="N3959" s="4" t="e">
        <f>IF(Table1[[#This Row],[Import to Gateway Calculator?]]="Yes",IFERROR(Table1[[#This Row],[Recording Resolution '[MP']]],""),0)</f>
        <v>#VALUE!</v>
      </c>
      <c r="O3959" s="4" t="e">
        <f>IF(Table1[[#This Row],[Import to Gateway Calculator?]]="Yes",IFERROR(Table1[[#This Row],[Frame Rate '[FPS'] 1]],""),0)</f>
        <v>#VALUE!</v>
      </c>
      <c r="P3959" s="4" t="e">
        <f>IF(Table1[[#This Row],[Import to Gateway Calculator?]]="Yes",IFERROR(Table1[[#This Row],[Days of Storage 1]],""),0)</f>
        <v>#VALUE!</v>
      </c>
    </row>
    <row r="3960" spans="1:16" x14ac:dyDescent="0.25">
      <c r="A3960" s="5" t="e">
        <f t="shared" si="371"/>
        <v>#VALUE!</v>
      </c>
      <c r="B3960" s="6" t="str">
        <f>IFERROR(IF(Table1[[#This Row],[Multi-lens? 1]]="No", 1, IF(Table1[[#This Row],[Multi-lens? 1]]="Dual", 2, IF(Table1[[#This Row],[Multi-lens? 1]]="Quad", 4, ""))),"")</f>
        <v/>
      </c>
      <c r="C3960" s="6" t="e">
        <f t="shared" si="372"/>
        <v>#VALUE!</v>
      </c>
      <c r="D3960" s="6" t="e">
        <f t="shared" si="373"/>
        <v>#VALUE!</v>
      </c>
      <c r="E3960" s="6" t="e">
        <f t="shared" si="374"/>
        <v>#VALUE!</v>
      </c>
      <c r="F3960" s="6" t="e">
        <f t="shared" si="375"/>
        <v>#VALUE!</v>
      </c>
      <c r="H3960" s="6" t="str">
        <f>IFERROR(IF(Table1[[#This Row],[Multi-lens? 1]]="No", 1, IF(Table1[[#This Row],[Multi-lens? 1]]="Dual", 2, IF(Table1[[#This Row],[Multi-lens? 1]]="Quad", 4, ""))),"")</f>
        <v/>
      </c>
      <c r="I3960" s="9" t="str">
        <f>IFERROR(Table1[[#This Row],[Name]],"")</f>
        <v/>
      </c>
      <c r="K3960" s="3" t="str">
        <f t="shared" si="370"/>
        <v/>
      </c>
      <c r="M3960" s="4" t="e">
        <f>IF(Table1[[#This Row],[Import to Gateway Calculator?]]="Yes",IFERROR(Table1[[#This Row],[Streaming Resolution '[MP']]],""),0)</f>
        <v>#VALUE!</v>
      </c>
      <c r="N3960" s="4" t="e">
        <f>IF(Table1[[#This Row],[Import to Gateway Calculator?]]="Yes",IFERROR(Table1[[#This Row],[Recording Resolution '[MP']]],""),0)</f>
        <v>#VALUE!</v>
      </c>
      <c r="O3960" s="4" t="e">
        <f>IF(Table1[[#This Row],[Import to Gateway Calculator?]]="Yes",IFERROR(Table1[[#This Row],[Frame Rate '[FPS'] 1]],""),0)</f>
        <v>#VALUE!</v>
      </c>
      <c r="P3960" s="4" t="e">
        <f>IF(Table1[[#This Row],[Import to Gateway Calculator?]]="Yes",IFERROR(Table1[[#This Row],[Days of Storage 1]],""),0)</f>
        <v>#VALUE!</v>
      </c>
    </row>
    <row r="3961" spans="1:16" x14ac:dyDescent="0.25">
      <c r="A3961" s="5" t="e">
        <f t="shared" si="371"/>
        <v>#VALUE!</v>
      </c>
      <c r="B3961" s="6" t="str">
        <f>IFERROR(IF(Table1[[#This Row],[Multi-lens? 1]]="No", 1, IF(Table1[[#This Row],[Multi-lens? 1]]="Dual", 2, IF(Table1[[#This Row],[Multi-lens? 1]]="Quad", 4, ""))),"")</f>
        <v/>
      </c>
      <c r="C3961" s="6" t="e">
        <f t="shared" si="372"/>
        <v>#VALUE!</v>
      </c>
      <c r="D3961" s="6" t="e">
        <f t="shared" si="373"/>
        <v>#VALUE!</v>
      </c>
      <c r="E3961" s="6" t="e">
        <f t="shared" si="374"/>
        <v>#VALUE!</v>
      </c>
      <c r="F3961" s="6" t="e">
        <f t="shared" si="375"/>
        <v>#VALUE!</v>
      </c>
      <c r="H3961" s="6" t="str">
        <f>IFERROR(IF(Table1[[#This Row],[Multi-lens? 1]]="No", 1, IF(Table1[[#This Row],[Multi-lens? 1]]="Dual", 2, IF(Table1[[#This Row],[Multi-lens? 1]]="Quad", 4, ""))),"")</f>
        <v/>
      </c>
      <c r="I3961" s="9" t="str">
        <f>IFERROR(Table1[[#This Row],[Name]],"")</f>
        <v/>
      </c>
      <c r="K3961" s="3" t="str">
        <f t="shared" si="370"/>
        <v/>
      </c>
      <c r="M3961" s="4" t="e">
        <f>IF(Table1[[#This Row],[Import to Gateway Calculator?]]="Yes",IFERROR(Table1[[#This Row],[Streaming Resolution '[MP']]],""),0)</f>
        <v>#VALUE!</v>
      </c>
      <c r="N3961" s="4" t="e">
        <f>IF(Table1[[#This Row],[Import to Gateway Calculator?]]="Yes",IFERROR(Table1[[#This Row],[Recording Resolution '[MP']]],""),0)</f>
        <v>#VALUE!</v>
      </c>
      <c r="O3961" s="4" t="e">
        <f>IF(Table1[[#This Row],[Import to Gateway Calculator?]]="Yes",IFERROR(Table1[[#This Row],[Frame Rate '[FPS'] 1]],""),0)</f>
        <v>#VALUE!</v>
      </c>
      <c r="P3961" s="4" t="e">
        <f>IF(Table1[[#This Row],[Import to Gateway Calculator?]]="Yes",IFERROR(Table1[[#This Row],[Days of Storage 1]],""),0)</f>
        <v>#VALUE!</v>
      </c>
    </row>
    <row r="3962" spans="1:16" x14ac:dyDescent="0.25">
      <c r="A3962" s="5" t="e">
        <f t="shared" si="371"/>
        <v>#VALUE!</v>
      </c>
      <c r="B3962" s="6" t="str">
        <f>IFERROR(IF(Table1[[#This Row],[Multi-lens? 1]]="No", 1, IF(Table1[[#This Row],[Multi-lens? 1]]="Dual", 2, IF(Table1[[#This Row],[Multi-lens? 1]]="Quad", 4, ""))),"")</f>
        <v/>
      </c>
      <c r="C3962" s="6" t="e">
        <f t="shared" si="372"/>
        <v>#VALUE!</v>
      </c>
      <c r="D3962" s="6" t="e">
        <f t="shared" si="373"/>
        <v>#VALUE!</v>
      </c>
      <c r="E3962" s="6" t="e">
        <f t="shared" si="374"/>
        <v>#VALUE!</v>
      </c>
      <c r="F3962" s="6" t="e">
        <f t="shared" si="375"/>
        <v>#VALUE!</v>
      </c>
      <c r="H3962" s="6" t="str">
        <f>IFERROR(IF(Table1[[#This Row],[Multi-lens? 1]]="No", 1, IF(Table1[[#This Row],[Multi-lens? 1]]="Dual", 2, IF(Table1[[#This Row],[Multi-lens? 1]]="Quad", 4, ""))),"")</f>
        <v/>
      </c>
      <c r="I3962" s="9" t="str">
        <f>IFERROR(Table1[[#This Row],[Name]],"")</f>
        <v/>
      </c>
      <c r="K3962" s="3" t="str">
        <f t="shared" si="370"/>
        <v/>
      </c>
      <c r="M3962" s="4" t="e">
        <f>IF(Table1[[#This Row],[Import to Gateway Calculator?]]="Yes",IFERROR(Table1[[#This Row],[Streaming Resolution '[MP']]],""),0)</f>
        <v>#VALUE!</v>
      </c>
      <c r="N3962" s="4" t="e">
        <f>IF(Table1[[#This Row],[Import to Gateway Calculator?]]="Yes",IFERROR(Table1[[#This Row],[Recording Resolution '[MP']]],""),0)</f>
        <v>#VALUE!</v>
      </c>
      <c r="O3962" s="4" t="e">
        <f>IF(Table1[[#This Row],[Import to Gateway Calculator?]]="Yes",IFERROR(Table1[[#This Row],[Frame Rate '[FPS'] 1]],""),0)</f>
        <v>#VALUE!</v>
      </c>
      <c r="P3962" s="4" t="e">
        <f>IF(Table1[[#This Row],[Import to Gateway Calculator?]]="Yes",IFERROR(Table1[[#This Row],[Days of Storage 1]],""),0)</f>
        <v>#VALUE!</v>
      </c>
    </row>
    <row r="3963" spans="1:16" x14ac:dyDescent="0.25">
      <c r="A3963" s="5" t="e">
        <f t="shared" si="371"/>
        <v>#VALUE!</v>
      </c>
      <c r="B3963" s="6" t="str">
        <f>IFERROR(IF(Table1[[#This Row],[Multi-lens? 1]]="No", 1, IF(Table1[[#This Row],[Multi-lens? 1]]="Dual", 2, IF(Table1[[#This Row],[Multi-lens? 1]]="Quad", 4, ""))),"")</f>
        <v/>
      </c>
      <c r="C3963" s="6" t="e">
        <f t="shared" si="372"/>
        <v>#VALUE!</v>
      </c>
      <c r="D3963" s="6" t="e">
        <f t="shared" si="373"/>
        <v>#VALUE!</v>
      </c>
      <c r="E3963" s="6" t="e">
        <f t="shared" si="374"/>
        <v>#VALUE!</v>
      </c>
      <c r="F3963" s="6" t="e">
        <f t="shared" si="375"/>
        <v>#VALUE!</v>
      </c>
      <c r="H3963" s="6" t="str">
        <f>IFERROR(IF(Table1[[#This Row],[Multi-lens? 1]]="No", 1, IF(Table1[[#This Row],[Multi-lens? 1]]="Dual", 2, IF(Table1[[#This Row],[Multi-lens? 1]]="Quad", 4, ""))),"")</f>
        <v/>
      </c>
      <c r="I3963" s="9" t="str">
        <f>IFERROR(Table1[[#This Row],[Name]],"")</f>
        <v/>
      </c>
      <c r="K3963" s="3" t="str">
        <f t="shared" si="370"/>
        <v/>
      </c>
      <c r="M3963" s="4" t="e">
        <f>IF(Table1[[#This Row],[Import to Gateway Calculator?]]="Yes",IFERROR(Table1[[#This Row],[Streaming Resolution '[MP']]],""),0)</f>
        <v>#VALUE!</v>
      </c>
      <c r="N3963" s="4" t="e">
        <f>IF(Table1[[#This Row],[Import to Gateway Calculator?]]="Yes",IFERROR(Table1[[#This Row],[Recording Resolution '[MP']]],""),0)</f>
        <v>#VALUE!</v>
      </c>
      <c r="O3963" s="4" t="e">
        <f>IF(Table1[[#This Row],[Import to Gateway Calculator?]]="Yes",IFERROR(Table1[[#This Row],[Frame Rate '[FPS'] 1]],""),0)</f>
        <v>#VALUE!</v>
      </c>
      <c r="P3963" s="4" t="e">
        <f>IF(Table1[[#This Row],[Import to Gateway Calculator?]]="Yes",IFERROR(Table1[[#This Row],[Days of Storage 1]],""),0)</f>
        <v>#VALUE!</v>
      </c>
    </row>
    <row r="3964" spans="1:16" x14ac:dyDescent="0.25">
      <c r="A3964" s="5" t="e">
        <f t="shared" si="371"/>
        <v>#VALUE!</v>
      </c>
      <c r="B3964" s="6" t="str">
        <f>IFERROR(IF(Table1[[#This Row],[Multi-lens? 1]]="No", 1, IF(Table1[[#This Row],[Multi-lens? 1]]="Dual", 2, IF(Table1[[#This Row],[Multi-lens? 1]]="Quad", 4, ""))),"")</f>
        <v/>
      </c>
      <c r="C3964" s="6" t="e">
        <f t="shared" si="372"/>
        <v>#VALUE!</v>
      </c>
      <c r="D3964" s="6" t="e">
        <f t="shared" si="373"/>
        <v>#VALUE!</v>
      </c>
      <c r="E3964" s="6" t="e">
        <f t="shared" si="374"/>
        <v>#VALUE!</v>
      </c>
      <c r="F3964" s="6" t="e">
        <f t="shared" si="375"/>
        <v>#VALUE!</v>
      </c>
      <c r="H3964" s="6" t="str">
        <f>IFERROR(IF(Table1[[#This Row],[Multi-lens? 1]]="No", 1, IF(Table1[[#This Row],[Multi-lens? 1]]="Dual", 2, IF(Table1[[#This Row],[Multi-lens? 1]]="Quad", 4, ""))),"")</f>
        <v/>
      </c>
      <c r="I3964" s="9" t="str">
        <f>IFERROR(Table1[[#This Row],[Name]],"")</f>
        <v/>
      </c>
      <c r="K3964" s="3" t="str">
        <f t="shared" si="370"/>
        <v/>
      </c>
      <c r="M3964" s="4" t="e">
        <f>IF(Table1[[#This Row],[Import to Gateway Calculator?]]="Yes",IFERROR(Table1[[#This Row],[Streaming Resolution '[MP']]],""),0)</f>
        <v>#VALUE!</v>
      </c>
      <c r="N3964" s="4" t="e">
        <f>IF(Table1[[#This Row],[Import to Gateway Calculator?]]="Yes",IFERROR(Table1[[#This Row],[Recording Resolution '[MP']]],""),0)</f>
        <v>#VALUE!</v>
      </c>
      <c r="O3964" s="4" t="e">
        <f>IF(Table1[[#This Row],[Import to Gateway Calculator?]]="Yes",IFERROR(Table1[[#This Row],[Frame Rate '[FPS'] 1]],""),0)</f>
        <v>#VALUE!</v>
      </c>
      <c r="P3964" s="4" t="e">
        <f>IF(Table1[[#This Row],[Import to Gateway Calculator?]]="Yes",IFERROR(Table1[[#This Row],[Days of Storage 1]],""),0)</f>
        <v>#VALUE!</v>
      </c>
    </row>
    <row r="3965" spans="1:16" x14ac:dyDescent="0.25">
      <c r="A3965" s="5" t="e">
        <f t="shared" si="371"/>
        <v>#VALUE!</v>
      </c>
      <c r="B3965" s="6" t="str">
        <f>IFERROR(IF(Table1[[#This Row],[Multi-lens? 1]]="No", 1, IF(Table1[[#This Row],[Multi-lens? 1]]="Dual", 2, IF(Table1[[#This Row],[Multi-lens? 1]]="Quad", 4, ""))),"")</f>
        <v/>
      </c>
      <c r="C3965" s="6" t="e">
        <f t="shared" si="372"/>
        <v>#VALUE!</v>
      </c>
      <c r="D3965" s="6" t="e">
        <f t="shared" si="373"/>
        <v>#VALUE!</v>
      </c>
      <c r="E3965" s="6" t="e">
        <f t="shared" si="374"/>
        <v>#VALUE!</v>
      </c>
      <c r="F3965" s="6" t="e">
        <f t="shared" si="375"/>
        <v>#VALUE!</v>
      </c>
      <c r="H3965" s="6" t="str">
        <f>IFERROR(IF(Table1[[#This Row],[Multi-lens? 1]]="No", 1, IF(Table1[[#This Row],[Multi-lens? 1]]="Dual", 2, IF(Table1[[#This Row],[Multi-lens? 1]]="Quad", 4, ""))),"")</f>
        <v/>
      </c>
      <c r="I3965" s="9" t="str">
        <f>IFERROR(Table1[[#This Row],[Name]],"")</f>
        <v/>
      </c>
      <c r="K3965" s="3" t="str">
        <f t="shared" si="370"/>
        <v/>
      </c>
      <c r="M3965" s="4" t="e">
        <f>IF(Table1[[#This Row],[Import to Gateway Calculator?]]="Yes",IFERROR(Table1[[#This Row],[Streaming Resolution '[MP']]],""),0)</f>
        <v>#VALUE!</v>
      </c>
      <c r="N3965" s="4" t="e">
        <f>IF(Table1[[#This Row],[Import to Gateway Calculator?]]="Yes",IFERROR(Table1[[#This Row],[Recording Resolution '[MP']]],""),0)</f>
        <v>#VALUE!</v>
      </c>
      <c r="O3965" s="4" t="e">
        <f>IF(Table1[[#This Row],[Import to Gateway Calculator?]]="Yes",IFERROR(Table1[[#This Row],[Frame Rate '[FPS'] 1]],""),0)</f>
        <v>#VALUE!</v>
      </c>
      <c r="P3965" s="4" t="e">
        <f>IF(Table1[[#This Row],[Import to Gateway Calculator?]]="Yes",IFERROR(Table1[[#This Row],[Days of Storage 1]],""),0)</f>
        <v>#VALUE!</v>
      </c>
    </row>
    <row r="3966" spans="1:16" x14ac:dyDescent="0.25">
      <c r="A3966" s="5" t="e">
        <f t="shared" si="371"/>
        <v>#VALUE!</v>
      </c>
      <c r="B3966" s="6" t="str">
        <f>IFERROR(IF(Table1[[#This Row],[Multi-lens? 1]]="No", 1, IF(Table1[[#This Row],[Multi-lens? 1]]="Dual", 2, IF(Table1[[#This Row],[Multi-lens? 1]]="Quad", 4, ""))),"")</f>
        <v/>
      </c>
      <c r="C3966" s="6" t="e">
        <f t="shared" si="372"/>
        <v>#VALUE!</v>
      </c>
      <c r="D3966" s="6" t="e">
        <f t="shared" si="373"/>
        <v>#VALUE!</v>
      </c>
      <c r="E3966" s="6" t="e">
        <f t="shared" si="374"/>
        <v>#VALUE!</v>
      </c>
      <c r="F3966" s="6" t="e">
        <f t="shared" si="375"/>
        <v>#VALUE!</v>
      </c>
      <c r="H3966" s="6" t="str">
        <f>IFERROR(IF(Table1[[#This Row],[Multi-lens? 1]]="No", 1, IF(Table1[[#This Row],[Multi-lens? 1]]="Dual", 2, IF(Table1[[#This Row],[Multi-lens? 1]]="Quad", 4, ""))),"")</f>
        <v/>
      </c>
      <c r="I3966" s="9" t="str">
        <f>IFERROR(Table1[[#This Row],[Name]],"")</f>
        <v/>
      </c>
      <c r="K3966" s="3" t="str">
        <f t="shared" si="370"/>
        <v/>
      </c>
      <c r="M3966" s="4" t="e">
        <f>IF(Table1[[#This Row],[Import to Gateway Calculator?]]="Yes",IFERROR(Table1[[#This Row],[Streaming Resolution '[MP']]],""),0)</f>
        <v>#VALUE!</v>
      </c>
      <c r="N3966" s="4" t="e">
        <f>IF(Table1[[#This Row],[Import to Gateway Calculator?]]="Yes",IFERROR(Table1[[#This Row],[Recording Resolution '[MP']]],""),0)</f>
        <v>#VALUE!</v>
      </c>
      <c r="O3966" s="4" t="e">
        <f>IF(Table1[[#This Row],[Import to Gateway Calculator?]]="Yes",IFERROR(Table1[[#This Row],[Frame Rate '[FPS'] 1]],""),0)</f>
        <v>#VALUE!</v>
      </c>
      <c r="P3966" s="4" t="e">
        <f>IF(Table1[[#This Row],[Import to Gateway Calculator?]]="Yes",IFERROR(Table1[[#This Row],[Days of Storage 1]],""),0)</f>
        <v>#VALUE!</v>
      </c>
    </row>
    <row r="3967" spans="1:16" x14ac:dyDescent="0.25">
      <c r="A3967" s="5" t="e">
        <f t="shared" si="371"/>
        <v>#VALUE!</v>
      </c>
      <c r="B3967" s="6" t="str">
        <f>IFERROR(IF(Table1[[#This Row],[Multi-lens? 1]]="No", 1, IF(Table1[[#This Row],[Multi-lens? 1]]="Dual", 2, IF(Table1[[#This Row],[Multi-lens? 1]]="Quad", 4, ""))),"")</f>
        <v/>
      </c>
      <c r="C3967" s="6" t="e">
        <f t="shared" si="372"/>
        <v>#VALUE!</v>
      </c>
      <c r="D3967" s="6" t="e">
        <f t="shared" si="373"/>
        <v>#VALUE!</v>
      </c>
      <c r="E3967" s="6" t="e">
        <f t="shared" si="374"/>
        <v>#VALUE!</v>
      </c>
      <c r="F3967" s="6" t="e">
        <f t="shared" si="375"/>
        <v>#VALUE!</v>
      </c>
      <c r="H3967" s="6" t="str">
        <f>IFERROR(IF(Table1[[#This Row],[Multi-lens? 1]]="No", 1, IF(Table1[[#This Row],[Multi-lens? 1]]="Dual", 2, IF(Table1[[#This Row],[Multi-lens? 1]]="Quad", 4, ""))),"")</f>
        <v/>
      </c>
      <c r="I3967" s="9" t="str">
        <f>IFERROR(Table1[[#This Row],[Name]],"")</f>
        <v/>
      </c>
      <c r="K3967" s="3" t="str">
        <f t="shared" si="370"/>
        <v/>
      </c>
      <c r="M3967" s="4" t="e">
        <f>IF(Table1[[#This Row],[Import to Gateway Calculator?]]="Yes",IFERROR(Table1[[#This Row],[Streaming Resolution '[MP']]],""),0)</f>
        <v>#VALUE!</v>
      </c>
      <c r="N3967" s="4" t="e">
        <f>IF(Table1[[#This Row],[Import to Gateway Calculator?]]="Yes",IFERROR(Table1[[#This Row],[Recording Resolution '[MP']]],""),0)</f>
        <v>#VALUE!</v>
      </c>
      <c r="O3967" s="4" t="e">
        <f>IF(Table1[[#This Row],[Import to Gateway Calculator?]]="Yes",IFERROR(Table1[[#This Row],[Frame Rate '[FPS'] 1]],""),0)</f>
        <v>#VALUE!</v>
      </c>
      <c r="P3967" s="4" t="e">
        <f>IF(Table1[[#This Row],[Import to Gateway Calculator?]]="Yes",IFERROR(Table1[[#This Row],[Days of Storage 1]],""),0)</f>
        <v>#VALUE!</v>
      </c>
    </row>
    <row r="3968" spans="1:16" x14ac:dyDescent="0.25">
      <c r="A3968" s="5" t="e">
        <f t="shared" si="371"/>
        <v>#VALUE!</v>
      </c>
      <c r="B3968" s="6" t="str">
        <f>IFERROR(IF(Table1[[#This Row],[Multi-lens? 1]]="No", 1, IF(Table1[[#This Row],[Multi-lens? 1]]="Dual", 2, IF(Table1[[#This Row],[Multi-lens? 1]]="Quad", 4, ""))),"")</f>
        <v/>
      </c>
      <c r="C3968" s="6" t="e">
        <f t="shared" si="372"/>
        <v>#VALUE!</v>
      </c>
      <c r="D3968" s="6" t="e">
        <f t="shared" si="373"/>
        <v>#VALUE!</v>
      </c>
      <c r="E3968" s="6" t="e">
        <f t="shared" si="374"/>
        <v>#VALUE!</v>
      </c>
      <c r="F3968" s="6" t="e">
        <f t="shared" si="375"/>
        <v>#VALUE!</v>
      </c>
      <c r="H3968" s="6" t="str">
        <f>IFERROR(IF(Table1[[#This Row],[Multi-lens? 1]]="No", 1, IF(Table1[[#This Row],[Multi-lens? 1]]="Dual", 2, IF(Table1[[#This Row],[Multi-lens? 1]]="Quad", 4, ""))),"")</f>
        <v/>
      </c>
      <c r="I3968" s="9" t="str">
        <f>IFERROR(Table1[[#This Row],[Name]],"")</f>
        <v/>
      </c>
      <c r="K3968" s="3" t="str">
        <f t="shared" si="370"/>
        <v/>
      </c>
      <c r="M3968" s="4" t="e">
        <f>IF(Table1[[#This Row],[Import to Gateway Calculator?]]="Yes",IFERROR(Table1[[#This Row],[Streaming Resolution '[MP']]],""),0)</f>
        <v>#VALUE!</v>
      </c>
      <c r="N3968" s="4" t="e">
        <f>IF(Table1[[#This Row],[Import to Gateway Calculator?]]="Yes",IFERROR(Table1[[#This Row],[Recording Resolution '[MP']]],""),0)</f>
        <v>#VALUE!</v>
      </c>
      <c r="O3968" s="4" t="e">
        <f>IF(Table1[[#This Row],[Import to Gateway Calculator?]]="Yes",IFERROR(Table1[[#This Row],[Frame Rate '[FPS'] 1]],""),0)</f>
        <v>#VALUE!</v>
      </c>
      <c r="P3968" s="4" t="e">
        <f>IF(Table1[[#This Row],[Import to Gateway Calculator?]]="Yes",IFERROR(Table1[[#This Row],[Days of Storage 1]],""),0)</f>
        <v>#VALUE!</v>
      </c>
    </row>
    <row r="3969" spans="1:16" x14ac:dyDescent="0.25">
      <c r="A3969" s="5" t="e">
        <f t="shared" si="371"/>
        <v>#VALUE!</v>
      </c>
      <c r="B3969" s="6" t="str">
        <f>IFERROR(IF(Table1[[#This Row],[Multi-lens? 1]]="No", 1, IF(Table1[[#This Row],[Multi-lens? 1]]="Dual", 2, IF(Table1[[#This Row],[Multi-lens? 1]]="Quad", 4, ""))),"")</f>
        <v/>
      </c>
      <c r="C3969" s="6" t="e">
        <f t="shared" si="372"/>
        <v>#VALUE!</v>
      </c>
      <c r="D3969" s="6" t="e">
        <f t="shared" si="373"/>
        <v>#VALUE!</v>
      </c>
      <c r="E3969" s="6" t="e">
        <f t="shared" si="374"/>
        <v>#VALUE!</v>
      </c>
      <c r="F3969" s="6" t="e">
        <f t="shared" si="375"/>
        <v>#VALUE!</v>
      </c>
      <c r="H3969" s="6" t="str">
        <f>IFERROR(IF(Table1[[#This Row],[Multi-lens? 1]]="No", 1, IF(Table1[[#This Row],[Multi-lens? 1]]="Dual", 2, IF(Table1[[#This Row],[Multi-lens? 1]]="Quad", 4, ""))),"")</f>
        <v/>
      </c>
      <c r="I3969" s="9" t="str">
        <f>IFERROR(Table1[[#This Row],[Name]],"")</f>
        <v/>
      </c>
      <c r="K3969" s="3" t="str">
        <f t="shared" si="370"/>
        <v/>
      </c>
      <c r="M3969" s="4" t="e">
        <f>IF(Table1[[#This Row],[Import to Gateway Calculator?]]="Yes",IFERROR(Table1[[#This Row],[Streaming Resolution '[MP']]],""),0)</f>
        <v>#VALUE!</v>
      </c>
      <c r="N3969" s="4" t="e">
        <f>IF(Table1[[#This Row],[Import to Gateway Calculator?]]="Yes",IFERROR(Table1[[#This Row],[Recording Resolution '[MP']]],""),0)</f>
        <v>#VALUE!</v>
      </c>
      <c r="O3969" s="4" t="e">
        <f>IF(Table1[[#This Row],[Import to Gateway Calculator?]]="Yes",IFERROR(Table1[[#This Row],[Frame Rate '[FPS'] 1]],""),0)</f>
        <v>#VALUE!</v>
      </c>
      <c r="P3969" s="4" t="e">
        <f>IF(Table1[[#This Row],[Import to Gateway Calculator?]]="Yes",IFERROR(Table1[[#This Row],[Days of Storage 1]],""),0)</f>
        <v>#VALUE!</v>
      </c>
    </row>
    <row r="3970" spans="1:16" x14ac:dyDescent="0.25">
      <c r="A3970" s="5" t="e">
        <f t="shared" si="371"/>
        <v>#VALUE!</v>
      </c>
      <c r="B3970" s="6" t="str">
        <f>IFERROR(IF(Table1[[#This Row],[Multi-lens? 1]]="No", 1, IF(Table1[[#This Row],[Multi-lens? 1]]="Dual", 2, IF(Table1[[#This Row],[Multi-lens? 1]]="Quad", 4, ""))),"")</f>
        <v/>
      </c>
      <c r="C3970" s="6" t="e">
        <f t="shared" si="372"/>
        <v>#VALUE!</v>
      </c>
      <c r="D3970" s="6" t="e">
        <f t="shared" si="373"/>
        <v>#VALUE!</v>
      </c>
      <c r="E3970" s="6" t="e">
        <f t="shared" si="374"/>
        <v>#VALUE!</v>
      </c>
      <c r="F3970" s="6" t="e">
        <f t="shared" si="375"/>
        <v>#VALUE!</v>
      </c>
      <c r="H3970" s="6" t="str">
        <f>IFERROR(IF(Table1[[#This Row],[Multi-lens? 1]]="No", 1, IF(Table1[[#This Row],[Multi-lens? 1]]="Dual", 2, IF(Table1[[#This Row],[Multi-lens? 1]]="Quad", 4, ""))),"")</f>
        <v/>
      </c>
      <c r="I3970" s="9" t="str">
        <f>IFERROR(Table1[[#This Row],[Name]],"")</f>
        <v/>
      </c>
      <c r="K3970" s="3" t="str">
        <f t="shared" si="370"/>
        <v/>
      </c>
      <c r="M3970" s="4" t="e">
        <f>IF(Table1[[#This Row],[Import to Gateway Calculator?]]="Yes",IFERROR(Table1[[#This Row],[Streaming Resolution '[MP']]],""),0)</f>
        <v>#VALUE!</v>
      </c>
      <c r="N3970" s="4" t="e">
        <f>IF(Table1[[#This Row],[Import to Gateway Calculator?]]="Yes",IFERROR(Table1[[#This Row],[Recording Resolution '[MP']]],""),0)</f>
        <v>#VALUE!</v>
      </c>
      <c r="O3970" s="4" t="e">
        <f>IF(Table1[[#This Row],[Import to Gateway Calculator?]]="Yes",IFERROR(Table1[[#This Row],[Frame Rate '[FPS'] 1]],""),0)</f>
        <v>#VALUE!</v>
      </c>
      <c r="P3970" s="4" t="e">
        <f>IF(Table1[[#This Row],[Import to Gateway Calculator?]]="Yes",IFERROR(Table1[[#This Row],[Days of Storage 1]],""),0)</f>
        <v>#VALUE!</v>
      </c>
    </row>
    <row r="3971" spans="1:16" x14ac:dyDescent="0.25">
      <c r="A3971" s="5" t="e">
        <f t="shared" si="371"/>
        <v>#VALUE!</v>
      </c>
      <c r="B3971" s="6" t="str">
        <f>IFERROR(IF(Table1[[#This Row],[Multi-lens? 1]]="No", 1, IF(Table1[[#This Row],[Multi-lens? 1]]="Dual", 2, IF(Table1[[#This Row],[Multi-lens? 1]]="Quad", 4, ""))),"")</f>
        <v/>
      </c>
      <c r="C3971" s="6" t="e">
        <f t="shared" si="372"/>
        <v>#VALUE!</v>
      </c>
      <c r="D3971" s="6" t="e">
        <f t="shared" si="373"/>
        <v>#VALUE!</v>
      </c>
      <c r="E3971" s="6" t="e">
        <f t="shared" si="374"/>
        <v>#VALUE!</v>
      </c>
      <c r="F3971" s="6" t="e">
        <f t="shared" si="375"/>
        <v>#VALUE!</v>
      </c>
      <c r="H3971" s="6" t="str">
        <f>IFERROR(IF(Table1[[#This Row],[Multi-lens? 1]]="No", 1, IF(Table1[[#This Row],[Multi-lens? 1]]="Dual", 2, IF(Table1[[#This Row],[Multi-lens? 1]]="Quad", 4, ""))),"")</f>
        <v/>
      </c>
      <c r="I3971" s="9" t="str">
        <f>IFERROR(Table1[[#This Row],[Name]],"")</f>
        <v/>
      </c>
      <c r="K3971" s="3" t="str">
        <f t="shared" ref="K3971:K4034" si="376">IFERROR(IF(I3971=0,"",I3971),"")</f>
        <v/>
      </c>
      <c r="M3971" s="4" t="e">
        <f>IF(Table1[[#This Row],[Import to Gateway Calculator?]]="Yes",IFERROR(Table1[[#This Row],[Streaming Resolution '[MP']]],""),0)</f>
        <v>#VALUE!</v>
      </c>
      <c r="N3971" s="4" t="e">
        <f>IF(Table1[[#This Row],[Import to Gateway Calculator?]]="Yes",IFERROR(Table1[[#This Row],[Recording Resolution '[MP']]],""),0)</f>
        <v>#VALUE!</v>
      </c>
      <c r="O3971" s="4" t="e">
        <f>IF(Table1[[#This Row],[Import to Gateway Calculator?]]="Yes",IFERROR(Table1[[#This Row],[Frame Rate '[FPS'] 1]],""),0)</f>
        <v>#VALUE!</v>
      </c>
      <c r="P3971" s="4" t="e">
        <f>IF(Table1[[#This Row],[Import to Gateway Calculator?]]="Yes",IFERROR(Table1[[#This Row],[Days of Storage 1]],""),0)</f>
        <v>#VALUE!</v>
      </c>
    </row>
    <row r="3972" spans="1:16" x14ac:dyDescent="0.25">
      <c r="A3972" s="5" t="e">
        <f t="shared" si="371"/>
        <v>#VALUE!</v>
      </c>
      <c r="B3972" s="6" t="str">
        <f>IFERROR(IF(Table1[[#This Row],[Multi-lens? 1]]="No", 1, IF(Table1[[#This Row],[Multi-lens? 1]]="Dual", 2, IF(Table1[[#This Row],[Multi-lens? 1]]="Quad", 4, ""))),"")</f>
        <v/>
      </c>
      <c r="C3972" s="6" t="e">
        <f t="shared" si="372"/>
        <v>#VALUE!</v>
      </c>
      <c r="D3972" s="6" t="e">
        <f t="shared" si="373"/>
        <v>#VALUE!</v>
      </c>
      <c r="E3972" s="6" t="e">
        <f t="shared" si="374"/>
        <v>#VALUE!</v>
      </c>
      <c r="F3972" s="6" t="e">
        <f t="shared" si="375"/>
        <v>#VALUE!</v>
      </c>
      <c r="H3972" s="6" t="str">
        <f>IFERROR(IF(Table1[[#This Row],[Multi-lens? 1]]="No", 1, IF(Table1[[#This Row],[Multi-lens? 1]]="Dual", 2, IF(Table1[[#This Row],[Multi-lens? 1]]="Quad", 4, ""))),"")</f>
        <v/>
      </c>
      <c r="I3972" s="9" t="str">
        <f>IFERROR(Table1[[#This Row],[Name]],"")</f>
        <v/>
      </c>
      <c r="K3972" s="3" t="str">
        <f t="shared" si="376"/>
        <v/>
      </c>
      <c r="M3972" s="4" t="e">
        <f>IF(Table1[[#This Row],[Import to Gateway Calculator?]]="Yes",IFERROR(Table1[[#This Row],[Streaming Resolution '[MP']]],""),0)</f>
        <v>#VALUE!</v>
      </c>
      <c r="N3972" s="4" t="e">
        <f>IF(Table1[[#This Row],[Import to Gateway Calculator?]]="Yes",IFERROR(Table1[[#This Row],[Recording Resolution '[MP']]],""),0)</f>
        <v>#VALUE!</v>
      </c>
      <c r="O3972" s="4" t="e">
        <f>IF(Table1[[#This Row],[Import to Gateway Calculator?]]="Yes",IFERROR(Table1[[#This Row],[Frame Rate '[FPS'] 1]],""),0)</f>
        <v>#VALUE!</v>
      </c>
      <c r="P3972" s="4" t="e">
        <f>IF(Table1[[#This Row],[Import to Gateway Calculator?]]="Yes",IFERROR(Table1[[#This Row],[Days of Storage 1]],""),0)</f>
        <v>#VALUE!</v>
      </c>
    </row>
    <row r="3973" spans="1:16" x14ac:dyDescent="0.25">
      <c r="A3973" s="5" t="e">
        <f t="shared" si="371"/>
        <v>#VALUE!</v>
      </c>
      <c r="B3973" s="6" t="str">
        <f>IFERROR(IF(Table1[[#This Row],[Multi-lens? 1]]="No", 1, IF(Table1[[#This Row],[Multi-lens? 1]]="Dual", 2, IF(Table1[[#This Row],[Multi-lens? 1]]="Quad", 4, ""))),"")</f>
        <v/>
      </c>
      <c r="C3973" s="6" t="e">
        <f t="shared" si="372"/>
        <v>#VALUE!</v>
      </c>
      <c r="D3973" s="6" t="e">
        <f t="shared" si="373"/>
        <v>#VALUE!</v>
      </c>
      <c r="E3973" s="6" t="e">
        <f t="shared" si="374"/>
        <v>#VALUE!</v>
      </c>
      <c r="F3973" s="6" t="e">
        <f t="shared" si="375"/>
        <v>#VALUE!</v>
      </c>
      <c r="H3973" s="6" t="str">
        <f>IFERROR(IF(Table1[[#This Row],[Multi-lens? 1]]="No", 1, IF(Table1[[#This Row],[Multi-lens? 1]]="Dual", 2, IF(Table1[[#This Row],[Multi-lens? 1]]="Quad", 4, ""))),"")</f>
        <v/>
      </c>
      <c r="I3973" s="9" t="str">
        <f>IFERROR(Table1[[#This Row],[Name]],"")</f>
        <v/>
      </c>
      <c r="K3973" s="3" t="str">
        <f t="shared" si="376"/>
        <v/>
      </c>
      <c r="M3973" s="4" t="e">
        <f>IF(Table1[[#This Row],[Import to Gateway Calculator?]]="Yes",IFERROR(Table1[[#This Row],[Streaming Resolution '[MP']]],""),0)</f>
        <v>#VALUE!</v>
      </c>
      <c r="N3973" s="4" t="e">
        <f>IF(Table1[[#This Row],[Import to Gateway Calculator?]]="Yes",IFERROR(Table1[[#This Row],[Recording Resolution '[MP']]],""),0)</f>
        <v>#VALUE!</v>
      </c>
      <c r="O3973" s="4" t="e">
        <f>IF(Table1[[#This Row],[Import to Gateway Calculator?]]="Yes",IFERROR(Table1[[#This Row],[Frame Rate '[FPS'] 1]],""),0)</f>
        <v>#VALUE!</v>
      </c>
      <c r="P3973" s="4" t="e">
        <f>IF(Table1[[#This Row],[Import to Gateway Calculator?]]="Yes",IFERROR(Table1[[#This Row],[Days of Storage 1]],""),0)</f>
        <v>#VALUE!</v>
      </c>
    </row>
    <row r="3974" spans="1:16" x14ac:dyDescent="0.25">
      <c r="A3974" s="5" t="e">
        <f t="shared" si="371"/>
        <v>#VALUE!</v>
      </c>
      <c r="B3974" s="6" t="str">
        <f>IFERROR(IF(Table1[[#This Row],[Multi-lens? 1]]="No", 1, IF(Table1[[#This Row],[Multi-lens? 1]]="Dual", 2, IF(Table1[[#This Row],[Multi-lens? 1]]="Quad", 4, ""))),"")</f>
        <v/>
      </c>
      <c r="C3974" s="6" t="e">
        <f t="shared" si="372"/>
        <v>#VALUE!</v>
      </c>
      <c r="D3974" s="6" t="e">
        <f t="shared" si="373"/>
        <v>#VALUE!</v>
      </c>
      <c r="E3974" s="6" t="e">
        <f t="shared" si="374"/>
        <v>#VALUE!</v>
      </c>
      <c r="F3974" s="6" t="e">
        <f t="shared" si="375"/>
        <v>#VALUE!</v>
      </c>
      <c r="H3974" s="6" t="str">
        <f>IFERROR(IF(Table1[[#This Row],[Multi-lens? 1]]="No", 1, IF(Table1[[#This Row],[Multi-lens? 1]]="Dual", 2, IF(Table1[[#This Row],[Multi-lens? 1]]="Quad", 4, ""))),"")</f>
        <v/>
      </c>
      <c r="I3974" s="9" t="str">
        <f>IFERROR(Table1[[#This Row],[Name]],"")</f>
        <v/>
      </c>
      <c r="K3974" s="3" t="str">
        <f t="shared" si="376"/>
        <v/>
      </c>
      <c r="M3974" s="4" t="e">
        <f>IF(Table1[[#This Row],[Import to Gateway Calculator?]]="Yes",IFERROR(Table1[[#This Row],[Streaming Resolution '[MP']]],""),0)</f>
        <v>#VALUE!</v>
      </c>
      <c r="N3974" s="4" t="e">
        <f>IF(Table1[[#This Row],[Import to Gateway Calculator?]]="Yes",IFERROR(Table1[[#This Row],[Recording Resolution '[MP']]],""),0)</f>
        <v>#VALUE!</v>
      </c>
      <c r="O3974" s="4" t="e">
        <f>IF(Table1[[#This Row],[Import to Gateway Calculator?]]="Yes",IFERROR(Table1[[#This Row],[Frame Rate '[FPS'] 1]],""),0)</f>
        <v>#VALUE!</v>
      </c>
      <c r="P3974" s="4" t="e">
        <f>IF(Table1[[#This Row],[Import to Gateway Calculator?]]="Yes",IFERROR(Table1[[#This Row],[Days of Storage 1]],""),0)</f>
        <v>#VALUE!</v>
      </c>
    </row>
    <row r="3975" spans="1:16" x14ac:dyDescent="0.25">
      <c r="A3975" s="5" t="e">
        <f t="shared" ref="A3975:A4038" si="377">IF(D3975=0,"",K3975)</f>
        <v>#VALUE!</v>
      </c>
      <c r="B3975" s="6" t="str">
        <f>IFERROR(IF(Table1[[#This Row],[Multi-lens? 1]]="No", 1, IF(Table1[[#This Row],[Multi-lens? 1]]="Dual", 2, IF(Table1[[#This Row],[Multi-lens? 1]]="Quad", 4, ""))),"")</f>
        <v/>
      </c>
      <c r="C3975" s="6" t="e">
        <f t="shared" ref="C3975:C4038" si="378">M3975</f>
        <v>#VALUE!</v>
      </c>
      <c r="D3975" s="6" t="e">
        <f t="shared" ref="D3975:D4038" si="379">N3975</f>
        <v>#VALUE!</v>
      </c>
      <c r="E3975" s="6" t="e">
        <f t="shared" ref="E3975:E4038" si="380">O3975</f>
        <v>#VALUE!</v>
      </c>
      <c r="F3975" s="6" t="e">
        <f t="shared" ref="F3975:F4038" si="381">P3975</f>
        <v>#VALUE!</v>
      </c>
      <c r="H3975" s="6" t="str">
        <f>IFERROR(IF(Table1[[#This Row],[Multi-lens? 1]]="No", 1, IF(Table1[[#This Row],[Multi-lens? 1]]="Dual", 2, IF(Table1[[#This Row],[Multi-lens? 1]]="Quad", 4, ""))),"")</f>
        <v/>
      </c>
      <c r="I3975" s="9" t="str">
        <f>IFERROR(Table1[[#This Row],[Name]],"")</f>
        <v/>
      </c>
      <c r="K3975" s="3" t="str">
        <f t="shared" si="376"/>
        <v/>
      </c>
      <c r="M3975" s="4" t="e">
        <f>IF(Table1[[#This Row],[Import to Gateway Calculator?]]="Yes",IFERROR(Table1[[#This Row],[Streaming Resolution '[MP']]],""),0)</f>
        <v>#VALUE!</v>
      </c>
      <c r="N3975" s="4" t="e">
        <f>IF(Table1[[#This Row],[Import to Gateway Calculator?]]="Yes",IFERROR(Table1[[#This Row],[Recording Resolution '[MP']]],""),0)</f>
        <v>#VALUE!</v>
      </c>
      <c r="O3975" s="4" t="e">
        <f>IF(Table1[[#This Row],[Import to Gateway Calculator?]]="Yes",IFERROR(Table1[[#This Row],[Frame Rate '[FPS'] 1]],""),0)</f>
        <v>#VALUE!</v>
      </c>
      <c r="P3975" s="4" t="e">
        <f>IF(Table1[[#This Row],[Import to Gateway Calculator?]]="Yes",IFERROR(Table1[[#This Row],[Days of Storage 1]],""),0)</f>
        <v>#VALUE!</v>
      </c>
    </row>
    <row r="3976" spans="1:16" x14ac:dyDescent="0.25">
      <c r="A3976" s="5" t="e">
        <f t="shared" si="377"/>
        <v>#VALUE!</v>
      </c>
      <c r="B3976" s="6" t="str">
        <f>IFERROR(IF(Table1[[#This Row],[Multi-lens? 1]]="No", 1, IF(Table1[[#This Row],[Multi-lens? 1]]="Dual", 2, IF(Table1[[#This Row],[Multi-lens? 1]]="Quad", 4, ""))),"")</f>
        <v/>
      </c>
      <c r="C3976" s="6" t="e">
        <f t="shared" si="378"/>
        <v>#VALUE!</v>
      </c>
      <c r="D3976" s="6" t="e">
        <f t="shared" si="379"/>
        <v>#VALUE!</v>
      </c>
      <c r="E3976" s="6" t="e">
        <f t="shared" si="380"/>
        <v>#VALUE!</v>
      </c>
      <c r="F3976" s="6" t="e">
        <f t="shared" si="381"/>
        <v>#VALUE!</v>
      </c>
      <c r="H3976" s="6" t="str">
        <f>IFERROR(IF(Table1[[#This Row],[Multi-lens? 1]]="No", 1, IF(Table1[[#This Row],[Multi-lens? 1]]="Dual", 2, IF(Table1[[#This Row],[Multi-lens? 1]]="Quad", 4, ""))),"")</f>
        <v/>
      </c>
      <c r="I3976" s="9" t="str">
        <f>IFERROR(Table1[[#This Row],[Name]],"")</f>
        <v/>
      </c>
      <c r="K3976" s="3" t="str">
        <f t="shared" si="376"/>
        <v/>
      </c>
      <c r="M3976" s="4" t="e">
        <f>IF(Table1[[#This Row],[Import to Gateway Calculator?]]="Yes",IFERROR(Table1[[#This Row],[Streaming Resolution '[MP']]],""),0)</f>
        <v>#VALUE!</v>
      </c>
      <c r="N3976" s="4" t="e">
        <f>IF(Table1[[#This Row],[Import to Gateway Calculator?]]="Yes",IFERROR(Table1[[#This Row],[Recording Resolution '[MP']]],""),0)</f>
        <v>#VALUE!</v>
      </c>
      <c r="O3976" s="4" t="e">
        <f>IF(Table1[[#This Row],[Import to Gateway Calculator?]]="Yes",IFERROR(Table1[[#This Row],[Frame Rate '[FPS'] 1]],""),0)</f>
        <v>#VALUE!</v>
      </c>
      <c r="P3976" s="4" t="e">
        <f>IF(Table1[[#This Row],[Import to Gateway Calculator?]]="Yes",IFERROR(Table1[[#This Row],[Days of Storage 1]],""),0)</f>
        <v>#VALUE!</v>
      </c>
    </row>
    <row r="3977" spans="1:16" x14ac:dyDescent="0.25">
      <c r="A3977" s="5" t="e">
        <f t="shared" si="377"/>
        <v>#VALUE!</v>
      </c>
      <c r="B3977" s="6" t="str">
        <f>IFERROR(IF(Table1[[#This Row],[Multi-lens? 1]]="No", 1, IF(Table1[[#This Row],[Multi-lens? 1]]="Dual", 2, IF(Table1[[#This Row],[Multi-lens? 1]]="Quad", 4, ""))),"")</f>
        <v/>
      </c>
      <c r="C3977" s="6" t="e">
        <f t="shared" si="378"/>
        <v>#VALUE!</v>
      </c>
      <c r="D3977" s="6" t="e">
        <f t="shared" si="379"/>
        <v>#VALUE!</v>
      </c>
      <c r="E3977" s="6" t="e">
        <f t="shared" si="380"/>
        <v>#VALUE!</v>
      </c>
      <c r="F3977" s="6" t="e">
        <f t="shared" si="381"/>
        <v>#VALUE!</v>
      </c>
      <c r="H3977" s="6" t="str">
        <f>IFERROR(IF(Table1[[#This Row],[Multi-lens? 1]]="No", 1, IF(Table1[[#This Row],[Multi-lens? 1]]="Dual", 2, IF(Table1[[#This Row],[Multi-lens? 1]]="Quad", 4, ""))),"")</f>
        <v/>
      </c>
      <c r="I3977" s="9" t="str">
        <f>IFERROR(Table1[[#This Row],[Name]],"")</f>
        <v/>
      </c>
      <c r="K3977" s="3" t="str">
        <f t="shared" si="376"/>
        <v/>
      </c>
      <c r="M3977" s="4" t="e">
        <f>IF(Table1[[#This Row],[Import to Gateway Calculator?]]="Yes",IFERROR(Table1[[#This Row],[Streaming Resolution '[MP']]],""),0)</f>
        <v>#VALUE!</v>
      </c>
      <c r="N3977" s="4" t="e">
        <f>IF(Table1[[#This Row],[Import to Gateway Calculator?]]="Yes",IFERROR(Table1[[#This Row],[Recording Resolution '[MP']]],""),0)</f>
        <v>#VALUE!</v>
      </c>
      <c r="O3977" s="4" t="e">
        <f>IF(Table1[[#This Row],[Import to Gateway Calculator?]]="Yes",IFERROR(Table1[[#This Row],[Frame Rate '[FPS'] 1]],""),0)</f>
        <v>#VALUE!</v>
      </c>
      <c r="P3977" s="4" t="e">
        <f>IF(Table1[[#This Row],[Import to Gateway Calculator?]]="Yes",IFERROR(Table1[[#This Row],[Days of Storage 1]],""),0)</f>
        <v>#VALUE!</v>
      </c>
    </row>
    <row r="3978" spans="1:16" x14ac:dyDescent="0.25">
      <c r="A3978" s="5" t="e">
        <f t="shared" si="377"/>
        <v>#VALUE!</v>
      </c>
      <c r="B3978" s="6" t="str">
        <f>IFERROR(IF(Table1[[#This Row],[Multi-lens? 1]]="No", 1, IF(Table1[[#This Row],[Multi-lens? 1]]="Dual", 2, IF(Table1[[#This Row],[Multi-lens? 1]]="Quad", 4, ""))),"")</f>
        <v/>
      </c>
      <c r="C3978" s="6" t="e">
        <f t="shared" si="378"/>
        <v>#VALUE!</v>
      </c>
      <c r="D3978" s="6" t="e">
        <f t="shared" si="379"/>
        <v>#VALUE!</v>
      </c>
      <c r="E3978" s="6" t="e">
        <f t="shared" si="380"/>
        <v>#VALUE!</v>
      </c>
      <c r="F3978" s="6" t="e">
        <f t="shared" si="381"/>
        <v>#VALUE!</v>
      </c>
      <c r="H3978" s="6" t="str">
        <f>IFERROR(IF(Table1[[#This Row],[Multi-lens? 1]]="No", 1, IF(Table1[[#This Row],[Multi-lens? 1]]="Dual", 2, IF(Table1[[#This Row],[Multi-lens? 1]]="Quad", 4, ""))),"")</f>
        <v/>
      </c>
      <c r="I3978" s="9" t="str">
        <f>IFERROR(Table1[[#This Row],[Name]],"")</f>
        <v/>
      </c>
      <c r="K3978" s="3" t="str">
        <f t="shared" si="376"/>
        <v/>
      </c>
      <c r="M3978" s="4" t="e">
        <f>IF(Table1[[#This Row],[Import to Gateway Calculator?]]="Yes",IFERROR(Table1[[#This Row],[Streaming Resolution '[MP']]],""),0)</f>
        <v>#VALUE!</v>
      </c>
      <c r="N3978" s="4" t="e">
        <f>IF(Table1[[#This Row],[Import to Gateway Calculator?]]="Yes",IFERROR(Table1[[#This Row],[Recording Resolution '[MP']]],""),0)</f>
        <v>#VALUE!</v>
      </c>
      <c r="O3978" s="4" t="e">
        <f>IF(Table1[[#This Row],[Import to Gateway Calculator?]]="Yes",IFERROR(Table1[[#This Row],[Frame Rate '[FPS'] 1]],""),0)</f>
        <v>#VALUE!</v>
      </c>
      <c r="P3978" s="4" t="e">
        <f>IF(Table1[[#This Row],[Import to Gateway Calculator?]]="Yes",IFERROR(Table1[[#This Row],[Days of Storage 1]],""),0)</f>
        <v>#VALUE!</v>
      </c>
    </row>
    <row r="3979" spans="1:16" x14ac:dyDescent="0.25">
      <c r="A3979" s="5" t="e">
        <f t="shared" si="377"/>
        <v>#VALUE!</v>
      </c>
      <c r="B3979" s="6" t="str">
        <f>IFERROR(IF(Table1[[#This Row],[Multi-lens? 1]]="No", 1, IF(Table1[[#This Row],[Multi-lens? 1]]="Dual", 2, IF(Table1[[#This Row],[Multi-lens? 1]]="Quad", 4, ""))),"")</f>
        <v/>
      </c>
      <c r="C3979" s="6" t="e">
        <f t="shared" si="378"/>
        <v>#VALUE!</v>
      </c>
      <c r="D3979" s="6" t="e">
        <f t="shared" si="379"/>
        <v>#VALUE!</v>
      </c>
      <c r="E3979" s="6" t="e">
        <f t="shared" si="380"/>
        <v>#VALUE!</v>
      </c>
      <c r="F3979" s="6" t="e">
        <f t="shared" si="381"/>
        <v>#VALUE!</v>
      </c>
      <c r="H3979" s="6" t="str">
        <f>IFERROR(IF(Table1[[#This Row],[Multi-lens? 1]]="No", 1, IF(Table1[[#This Row],[Multi-lens? 1]]="Dual", 2, IF(Table1[[#This Row],[Multi-lens? 1]]="Quad", 4, ""))),"")</f>
        <v/>
      </c>
      <c r="I3979" s="9" t="str">
        <f>IFERROR(Table1[[#This Row],[Name]],"")</f>
        <v/>
      </c>
      <c r="K3979" s="3" t="str">
        <f t="shared" si="376"/>
        <v/>
      </c>
      <c r="M3979" s="4" t="e">
        <f>IF(Table1[[#This Row],[Import to Gateway Calculator?]]="Yes",IFERROR(Table1[[#This Row],[Streaming Resolution '[MP']]],""),0)</f>
        <v>#VALUE!</v>
      </c>
      <c r="N3979" s="4" t="e">
        <f>IF(Table1[[#This Row],[Import to Gateway Calculator?]]="Yes",IFERROR(Table1[[#This Row],[Recording Resolution '[MP']]],""),0)</f>
        <v>#VALUE!</v>
      </c>
      <c r="O3979" s="4" t="e">
        <f>IF(Table1[[#This Row],[Import to Gateway Calculator?]]="Yes",IFERROR(Table1[[#This Row],[Frame Rate '[FPS'] 1]],""),0)</f>
        <v>#VALUE!</v>
      </c>
      <c r="P3979" s="4" t="e">
        <f>IF(Table1[[#This Row],[Import to Gateway Calculator?]]="Yes",IFERROR(Table1[[#This Row],[Days of Storage 1]],""),0)</f>
        <v>#VALUE!</v>
      </c>
    </row>
    <row r="3980" spans="1:16" x14ac:dyDescent="0.25">
      <c r="A3980" s="5" t="e">
        <f t="shared" si="377"/>
        <v>#VALUE!</v>
      </c>
      <c r="B3980" s="6" t="str">
        <f>IFERROR(IF(Table1[[#This Row],[Multi-lens? 1]]="No", 1, IF(Table1[[#This Row],[Multi-lens? 1]]="Dual", 2, IF(Table1[[#This Row],[Multi-lens? 1]]="Quad", 4, ""))),"")</f>
        <v/>
      </c>
      <c r="C3980" s="6" t="e">
        <f t="shared" si="378"/>
        <v>#VALUE!</v>
      </c>
      <c r="D3980" s="6" t="e">
        <f t="shared" si="379"/>
        <v>#VALUE!</v>
      </c>
      <c r="E3980" s="6" t="e">
        <f t="shared" si="380"/>
        <v>#VALUE!</v>
      </c>
      <c r="F3980" s="6" t="e">
        <f t="shared" si="381"/>
        <v>#VALUE!</v>
      </c>
      <c r="H3980" s="6" t="str">
        <f>IFERROR(IF(Table1[[#This Row],[Multi-lens? 1]]="No", 1, IF(Table1[[#This Row],[Multi-lens? 1]]="Dual", 2, IF(Table1[[#This Row],[Multi-lens? 1]]="Quad", 4, ""))),"")</f>
        <v/>
      </c>
      <c r="I3980" s="9" t="str">
        <f>IFERROR(Table1[[#This Row],[Name]],"")</f>
        <v/>
      </c>
      <c r="K3980" s="3" t="str">
        <f t="shared" si="376"/>
        <v/>
      </c>
      <c r="M3980" s="4" t="e">
        <f>IF(Table1[[#This Row],[Import to Gateway Calculator?]]="Yes",IFERROR(Table1[[#This Row],[Streaming Resolution '[MP']]],""),0)</f>
        <v>#VALUE!</v>
      </c>
      <c r="N3980" s="4" t="e">
        <f>IF(Table1[[#This Row],[Import to Gateway Calculator?]]="Yes",IFERROR(Table1[[#This Row],[Recording Resolution '[MP']]],""),0)</f>
        <v>#VALUE!</v>
      </c>
      <c r="O3980" s="4" t="e">
        <f>IF(Table1[[#This Row],[Import to Gateway Calculator?]]="Yes",IFERROR(Table1[[#This Row],[Frame Rate '[FPS'] 1]],""),0)</f>
        <v>#VALUE!</v>
      </c>
      <c r="P3980" s="4" t="e">
        <f>IF(Table1[[#This Row],[Import to Gateway Calculator?]]="Yes",IFERROR(Table1[[#This Row],[Days of Storage 1]],""),0)</f>
        <v>#VALUE!</v>
      </c>
    </row>
    <row r="3981" spans="1:16" x14ac:dyDescent="0.25">
      <c r="A3981" s="5" t="e">
        <f t="shared" si="377"/>
        <v>#VALUE!</v>
      </c>
      <c r="B3981" s="6" t="str">
        <f>IFERROR(IF(Table1[[#This Row],[Multi-lens? 1]]="No", 1, IF(Table1[[#This Row],[Multi-lens? 1]]="Dual", 2, IF(Table1[[#This Row],[Multi-lens? 1]]="Quad", 4, ""))),"")</f>
        <v/>
      </c>
      <c r="C3981" s="6" t="e">
        <f t="shared" si="378"/>
        <v>#VALUE!</v>
      </c>
      <c r="D3981" s="6" t="e">
        <f t="shared" si="379"/>
        <v>#VALUE!</v>
      </c>
      <c r="E3981" s="6" t="e">
        <f t="shared" si="380"/>
        <v>#VALUE!</v>
      </c>
      <c r="F3981" s="6" t="e">
        <f t="shared" si="381"/>
        <v>#VALUE!</v>
      </c>
      <c r="H3981" s="6" t="str">
        <f>IFERROR(IF(Table1[[#This Row],[Multi-lens? 1]]="No", 1, IF(Table1[[#This Row],[Multi-lens? 1]]="Dual", 2, IF(Table1[[#This Row],[Multi-lens? 1]]="Quad", 4, ""))),"")</f>
        <v/>
      </c>
      <c r="I3981" s="9" t="str">
        <f>IFERROR(Table1[[#This Row],[Name]],"")</f>
        <v/>
      </c>
      <c r="K3981" s="3" t="str">
        <f t="shared" si="376"/>
        <v/>
      </c>
      <c r="M3981" s="4" t="e">
        <f>IF(Table1[[#This Row],[Import to Gateway Calculator?]]="Yes",IFERROR(Table1[[#This Row],[Streaming Resolution '[MP']]],""),0)</f>
        <v>#VALUE!</v>
      </c>
      <c r="N3981" s="4" t="e">
        <f>IF(Table1[[#This Row],[Import to Gateway Calculator?]]="Yes",IFERROR(Table1[[#This Row],[Recording Resolution '[MP']]],""),0)</f>
        <v>#VALUE!</v>
      </c>
      <c r="O3981" s="4" t="e">
        <f>IF(Table1[[#This Row],[Import to Gateway Calculator?]]="Yes",IFERROR(Table1[[#This Row],[Frame Rate '[FPS'] 1]],""),0)</f>
        <v>#VALUE!</v>
      </c>
      <c r="P3981" s="4" t="e">
        <f>IF(Table1[[#This Row],[Import to Gateway Calculator?]]="Yes",IFERROR(Table1[[#This Row],[Days of Storage 1]],""),0)</f>
        <v>#VALUE!</v>
      </c>
    </row>
    <row r="3982" spans="1:16" x14ac:dyDescent="0.25">
      <c r="A3982" s="5" t="e">
        <f t="shared" si="377"/>
        <v>#VALUE!</v>
      </c>
      <c r="B3982" s="6" t="str">
        <f>IFERROR(IF(Table1[[#This Row],[Multi-lens? 1]]="No", 1, IF(Table1[[#This Row],[Multi-lens? 1]]="Dual", 2, IF(Table1[[#This Row],[Multi-lens? 1]]="Quad", 4, ""))),"")</f>
        <v/>
      </c>
      <c r="C3982" s="6" t="e">
        <f t="shared" si="378"/>
        <v>#VALUE!</v>
      </c>
      <c r="D3982" s="6" t="e">
        <f t="shared" si="379"/>
        <v>#VALUE!</v>
      </c>
      <c r="E3982" s="6" t="e">
        <f t="shared" si="380"/>
        <v>#VALUE!</v>
      </c>
      <c r="F3982" s="6" t="e">
        <f t="shared" si="381"/>
        <v>#VALUE!</v>
      </c>
      <c r="H3982" s="6" t="str">
        <f>IFERROR(IF(Table1[[#This Row],[Multi-lens? 1]]="No", 1, IF(Table1[[#This Row],[Multi-lens? 1]]="Dual", 2, IF(Table1[[#This Row],[Multi-lens? 1]]="Quad", 4, ""))),"")</f>
        <v/>
      </c>
      <c r="I3982" s="9" t="str">
        <f>IFERROR(Table1[[#This Row],[Name]],"")</f>
        <v/>
      </c>
      <c r="K3982" s="3" t="str">
        <f t="shared" si="376"/>
        <v/>
      </c>
      <c r="M3982" s="4" t="e">
        <f>IF(Table1[[#This Row],[Import to Gateway Calculator?]]="Yes",IFERROR(Table1[[#This Row],[Streaming Resolution '[MP']]],""),0)</f>
        <v>#VALUE!</v>
      </c>
      <c r="N3982" s="4" t="e">
        <f>IF(Table1[[#This Row],[Import to Gateway Calculator?]]="Yes",IFERROR(Table1[[#This Row],[Recording Resolution '[MP']]],""),0)</f>
        <v>#VALUE!</v>
      </c>
      <c r="O3982" s="4" t="e">
        <f>IF(Table1[[#This Row],[Import to Gateway Calculator?]]="Yes",IFERROR(Table1[[#This Row],[Frame Rate '[FPS'] 1]],""),0)</f>
        <v>#VALUE!</v>
      </c>
      <c r="P3982" s="4" t="e">
        <f>IF(Table1[[#This Row],[Import to Gateway Calculator?]]="Yes",IFERROR(Table1[[#This Row],[Days of Storage 1]],""),0)</f>
        <v>#VALUE!</v>
      </c>
    </row>
    <row r="3983" spans="1:16" x14ac:dyDescent="0.25">
      <c r="A3983" s="5" t="e">
        <f t="shared" si="377"/>
        <v>#VALUE!</v>
      </c>
      <c r="B3983" s="6" t="str">
        <f>IFERROR(IF(Table1[[#This Row],[Multi-lens? 1]]="No", 1, IF(Table1[[#This Row],[Multi-lens? 1]]="Dual", 2, IF(Table1[[#This Row],[Multi-lens? 1]]="Quad", 4, ""))),"")</f>
        <v/>
      </c>
      <c r="C3983" s="6" t="e">
        <f t="shared" si="378"/>
        <v>#VALUE!</v>
      </c>
      <c r="D3983" s="6" t="e">
        <f t="shared" si="379"/>
        <v>#VALUE!</v>
      </c>
      <c r="E3983" s="6" t="e">
        <f t="shared" si="380"/>
        <v>#VALUE!</v>
      </c>
      <c r="F3983" s="6" t="e">
        <f t="shared" si="381"/>
        <v>#VALUE!</v>
      </c>
      <c r="H3983" s="6" t="str">
        <f>IFERROR(IF(Table1[[#This Row],[Multi-lens? 1]]="No", 1, IF(Table1[[#This Row],[Multi-lens? 1]]="Dual", 2, IF(Table1[[#This Row],[Multi-lens? 1]]="Quad", 4, ""))),"")</f>
        <v/>
      </c>
      <c r="I3983" s="9" t="str">
        <f>IFERROR(Table1[[#This Row],[Name]],"")</f>
        <v/>
      </c>
      <c r="K3983" s="3" t="str">
        <f t="shared" si="376"/>
        <v/>
      </c>
      <c r="M3983" s="4" t="e">
        <f>IF(Table1[[#This Row],[Import to Gateway Calculator?]]="Yes",IFERROR(Table1[[#This Row],[Streaming Resolution '[MP']]],""),0)</f>
        <v>#VALUE!</v>
      </c>
      <c r="N3983" s="4" t="e">
        <f>IF(Table1[[#This Row],[Import to Gateway Calculator?]]="Yes",IFERROR(Table1[[#This Row],[Recording Resolution '[MP']]],""),0)</f>
        <v>#VALUE!</v>
      </c>
      <c r="O3983" s="4" t="e">
        <f>IF(Table1[[#This Row],[Import to Gateway Calculator?]]="Yes",IFERROR(Table1[[#This Row],[Frame Rate '[FPS'] 1]],""),0)</f>
        <v>#VALUE!</v>
      </c>
      <c r="P3983" s="4" t="e">
        <f>IF(Table1[[#This Row],[Import to Gateway Calculator?]]="Yes",IFERROR(Table1[[#This Row],[Days of Storage 1]],""),0)</f>
        <v>#VALUE!</v>
      </c>
    </row>
    <row r="3984" spans="1:16" x14ac:dyDescent="0.25">
      <c r="A3984" s="5" t="e">
        <f t="shared" si="377"/>
        <v>#VALUE!</v>
      </c>
      <c r="B3984" s="6" t="str">
        <f>IFERROR(IF(Table1[[#This Row],[Multi-lens? 1]]="No", 1, IF(Table1[[#This Row],[Multi-lens? 1]]="Dual", 2, IF(Table1[[#This Row],[Multi-lens? 1]]="Quad", 4, ""))),"")</f>
        <v/>
      </c>
      <c r="C3984" s="6" t="e">
        <f t="shared" si="378"/>
        <v>#VALUE!</v>
      </c>
      <c r="D3984" s="6" t="e">
        <f t="shared" si="379"/>
        <v>#VALUE!</v>
      </c>
      <c r="E3984" s="6" t="e">
        <f t="shared" si="380"/>
        <v>#VALUE!</v>
      </c>
      <c r="F3984" s="6" t="e">
        <f t="shared" si="381"/>
        <v>#VALUE!</v>
      </c>
      <c r="H3984" s="6" t="str">
        <f>IFERROR(IF(Table1[[#This Row],[Multi-lens? 1]]="No", 1, IF(Table1[[#This Row],[Multi-lens? 1]]="Dual", 2, IF(Table1[[#This Row],[Multi-lens? 1]]="Quad", 4, ""))),"")</f>
        <v/>
      </c>
      <c r="I3984" s="9" t="str">
        <f>IFERROR(Table1[[#This Row],[Name]],"")</f>
        <v/>
      </c>
      <c r="K3984" s="3" t="str">
        <f t="shared" si="376"/>
        <v/>
      </c>
      <c r="M3984" s="4" t="e">
        <f>IF(Table1[[#This Row],[Import to Gateway Calculator?]]="Yes",IFERROR(Table1[[#This Row],[Streaming Resolution '[MP']]],""),0)</f>
        <v>#VALUE!</v>
      </c>
      <c r="N3984" s="4" t="e">
        <f>IF(Table1[[#This Row],[Import to Gateway Calculator?]]="Yes",IFERROR(Table1[[#This Row],[Recording Resolution '[MP']]],""),0)</f>
        <v>#VALUE!</v>
      </c>
      <c r="O3984" s="4" t="e">
        <f>IF(Table1[[#This Row],[Import to Gateway Calculator?]]="Yes",IFERROR(Table1[[#This Row],[Frame Rate '[FPS'] 1]],""),0)</f>
        <v>#VALUE!</v>
      </c>
      <c r="P3984" s="4" t="e">
        <f>IF(Table1[[#This Row],[Import to Gateway Calculator?]]="Yes",IFERROR(Table1[[#This Row],[Days of Storage 1]],""),0)</f>
        <v>#VALUE!</v>
      </c>
    </row>
    <row r="3985" spans="1:16" x14ac:dyDescent="0.25">
      <c r="A3985" s="5" t="e">
        <f t="shared" si="377"/>
        <v>#VALUE!</v>
      </c>
      <c r="B3985" s="6" t="str">
        <f>IFERROR(IF(Table1[[#This Row],[Multi-lens? 1]]="No", 1, IF(Table1[[#This Row],[Multi-lens? 1]]="Dual", 2, IF(Table1[[#This Row],[Multi-lens? 1]]="Quad", 4, ""))),"")</f>
        <v/>
      </c>
      <c r="C3985" s="6" t="e">
        <f t="shared" si="378"/>
        <v>#VALUE!</v>
      </c>
      <c r="D3985" s="6" t="e">
        <f t="shared" si="379"/>
        <v>#VALUE!</v>
      </c>
      <c r="E3985" s="6" t="e">
        <f t="shared" si="380"/>
        <v>#VALUE!</v>
      </c>
      <c r="F3985" s="6" t="e">
        <f t="shared" si="381"/>
        <v>#VALUE!</v>
      </c>
      <c r="H3985" s="6" t="str">
        <f>IFERROR(IF(Table1[[#This Row],[Multi-lens? 1]]="No", 1, IF(Table1[[#This Row],[Multi-lens? 1]]="Dual", 2, IF(Table1[[#This Row],[Multi-lens? 1]]="Quad", 4, ""))),"")</f>
        <v/>
      </c>
      <c r="I3985" s="9" t="str">
        <f>IFERROR(Table1[[#This Row],[Name]],"")</f>
        <v/>
      </c>
      <c r="K3985" s="3" t="str">
        <f t="shared" si="376"/>
        <v/>
      </c>
      <c r="M3985" s="4" t="e">
        <f>IF(Table1[[#This Row],[Import to Gateway Calculator?]]="Yes",IFERROR(Table1[[#This Row],[Streaming Resolution '[MP']]],""),0)</f>
        <v>#VALUE!</v>
      </c>
      <c r="N3985" s="4" t="e">
        <f>IF(Table1[[#This Row],[Import to Gateway Calculator?]]="Yes",IFERROR(Table1[[#This Row],[Recording Resolution '[MP']]],""),0)</f>
        <v>#VALUE!</v>
      </c>
      <c r="O3985" s="4" t="e">
        <f>IF(Table1[[#This Row],[Import to Gateway Calculator?]]="Yes",IFERROR(Table1[[#This Row],[Frame Rate '[FPS'] 1]],""),0)</f>
        <v>#VALUE!</v>
      </c>
      <c r="P3985" s="4" t="e">
        <f>IF(Table1[[#This Row],[Import to Gateway Calculator?]]="Yes",IFERROR(Table1[[#This Row],[Days of Storage 1]],""),0)</f>
        <v>#VALUE!</v>
      </c>
    </row>
    <row r="3986" spans="1:16" x14ac:dyDescent="0.25">
      <c r="A3986" s="5" t="e">
        <f t="shared" si="377"/>
        <v>#VALUE!</v>
      </c>
      <c r="B3986" s="6" t="str">
        <f>IFERROR(IF(Table1[[#This Row],[Multi-lens? 1]]="No", 1, IF(Table1[[#This Row],[Multi-lens? 1]]="Dual", 2, IF(Table1[[#This Row],[Multi-lens? 1]]="Quad", 4, ""))),"")</f>
        <v/>
      </c>
      <c r="C3986" s="6" t="e">
        <f t="shared" si="378"/>
        <v>#VALUE!</v>
      </c>
      <c r="D3986" s="6" t="e">
        <f t="shared" si="379"/>
        <v>#VALUE!</v>
      </c>
      <c r="E3986" s="6" t="e">
        <f t="shared" si="380"/>
        <v>#VALUE!</v>
      </c>
      <c r="F3986" s="6" t="e">
        <f t="shared" si="381"/>
        <v>#VALUE!</v>
      </c>
      <c r="H3986" s="6" t="str">
        <f>IFERROR(IF(Table1[[#This Row],[Multi-lens? 1]]="No", 1, IF(Table1[[#This Row],[Multi-lens? 1]]="Dual", 2, IF(Table1[[#This Row],[Multi-lens? 1]]="Quad", 4, ""))),"")</f>
        <v/>
      </c>
      <c r="I3986" s="9" t="str">
        <f>IFERROR(Table1[[#This Row],[Name]],"")</f>
        <v/>
      </c>
      <c r="K3986" s="3" t="str">
        <f t="shared" si="376"/>
        <v/>
      </c>
      <c r="M3986" s="4" t="e">
        <f>IF(Table1[[#This Row],[Import to Gateway Calculator?]]="Yes",IFERROR(Table1[[#This Row],[Streaming Resolution '[MP']]],""),0)</f>
        <v>#VALUE!</v>
      </c>
      <c r="N3986" s="4" t="e">
        <f>IF(Table1[[#This Row],[Import to Gateway Calculator?]]="Yes",IFERROR(Table1[[#This Row],[Recording Resolution '[MP']]],""),0)</f>
        <v>#VALUE!</v>
      </c>
      <c r="O3986" s="4" t="e">
        <f>IF(Table1[[#This Row],[Import to Gateway Calculator?]]="Yes",IFERROR(Table1[[#This Row],[Frame Rate '[FPS'] 1]],""),0)</f>
        <v>#VALUE!</v>
      </c>
      <c r="P3986" s="4" t="e">
        <f>IF(Table1[[#This Row],[Import to Gateway Calculator?]]="Yes",IFERROR(Table1[[#This Row],[Days of Storage 1]],""),0)</f>
        <v>#VALUE!</v>
      </c>
    </row>
    <row r="3987" spans="1:16" x14ac:dyDescent="0.25">
      <c r="A3987" s="5" t="e">
        <f t="shared" si="377"/>
        <v>#VALUE!</v>
      </c>
      <c r="B3987" s="6" t="str">
        <f>IFERROR(IF(Table1[[#This Row],[Multi-lens? 1]]="No", 1, IF(Table1[[#This Row],[Multi-lens? 1]]="Dual", 2, IF(Table1[[#This Row],[Multi-lens? 1]]="Quad", 4, ""))),"")</f>
        <v/>
      </c>
      <c r="C3987" s="6" t="e">
        <f t="shared" si="378"/>
        <v>#VALUE!</v>
      </c>
      <c r="D3987" s="6" t="e">
        <f t="shared" si="379"/>
        <v>#VALUE!</v>
      </c>
      <c r="E3987" s="6" t="e">
        <f t="shared" si="380"/>
        <v>#VALUE!</v>
      </c>
      <c r="F3987" s="6" t="e">
        <f t="shared" si="381"/>
        <v>#VALUE!</v>
      </c>
      <c r="H3987" s="6" t="str">
        <f>IFERROR(IF(Table1[[#This Row],[Multi-lens? 1]]="No", 1, IF(Table1[[#This Row],[Multi-lens? 1]]="Dual", 2, IF(Table1[[#This Row],[Multi-lens? 1]]="Quad", 4, ""))),"")</f>
        <v/>
      </c>
      <c r="I3987" s="9" t="str">
        <f>IFERROR(Table1[[#This Row],[Name]],"")</f>
        <v/>
      </c>
      <c r="K3987" s="3" t="str">
        <f t="shared" si="376"/>
        <v/>
      </c>
      <c r="M3987" s="4" t="e">
        <f>IF(Table1[[#This Row],[Import to Gateway Calculator?]]="Yes",IFERROR(Table1[[#This Row],[Streaming Resolution '[MP']]],""),0)</f>
        <v>#VALUE!</v>
      </c>
      <c r="N3987" s="4" t="e">
        <f>IF(Table1[[#This Row],[Import to Gateway Calculator?]]="Yes",IFERROR(Table1[[#This Row],[Recording Resolution '[MP']]],""),0)</f>
        <v>#VALUE!</v>
      </c>
      <c r="O3987" s="4" t="e">
        <f>IF(Table1[[#This Row],[Import to Gateway Calculator?]]="Yes",IFERROR(Table1[[#This Row],[Frame Rate '[FPS'] 1]],""),0)</f>
        <v>#VALUE!</v>
      </c>
      <c r="P3987" s="4" t="e">
        <f>IF(Table1[[#This Row],[Import to Gateway Calculator?]]="Yes",IFERROR(Table1[[#This Row],[Days of Storage 1]],""),0)</f>
        <v>#VALUE!</v>
      </c>
    </row>
    <row r="3988" spans="1:16" x14ac:dyDescent="0.25">
      <c r="A3988" s="5" t="e">
        <f t="shared" si="377"/>
        <v>#VALUE!</v>
      </c>
      <c r="B3988" s="6" t="str">
        <f>IFERROR(IF(Table1[[#This Row],[Multi-lens? 1]]="No", 1, IF(Table1[[#This Row],[Multi-lens? 1]]="Dual", 2, IF(Table1[[#This Row],[Multi-lens? 1]]="Quad", 4, ""))),"")</f>
        <v/>
      </c>
      <c r="C3988" s="6" t="e">
        <f t="shared" si="378"/>
        <v>#VALUE!</v>
      </c>
      <c r="D3988" s="6" t="e">
        <f t="shared" si="379"/>
        <v>#VALUE!</v>
      </c>
      <c r="E3988" s="6" t="e">
        <f t="shared" si="380"/>
        <v>#VALUE!</v>
      </c>
      <c r="F3988" s="6" t="e">
        <f t="shared" si="381"/>
        <v>#VALUE!</v>
      </c>
      <c r="H3988" s="6" t="str">
        <f>IFERROR(IF(Table1[[#This Row],[Multi-lens? 1]]="No", 1, IF(Table1[[#This Row],[Multi-lens? 1]]="Dual", 2, IF(Table1[[#This Row],[Multi-lens? 1]]="Quad", 4, ""))),"")</f>
        <v/>
      </c>
      <c r="I3988" s="9" t="str">
        <f>IFERROR(Table1[[#This Row],[Name]],"")</f>
        <v/>
      </c>
      <c r="K3988" s="3" t="str">
        <f t="shared" si="376"/>
        <v/>
      </c>
      <c r="M3988" s="4" t="e">
        <f>IF(Table1[[#This Row],[Import to Gateway Calculator?]]="Yes",IFERROR(Table1[[#This Row],[Streaming Resolution '[MP']]],""),0)</f>
        <v>#VALUE!</v>
      </c>
      <c r="N3988" s="4" t="e">
        <f>IF(Table1[[#This Row],[Import to Gateway Calculator?]]="Yes",IFERROR(Table1[[#This Row],[Recording Resolution '[MP']]],""),0)</f>
        <v>#VALUE!</v>
      </c>
      <c r="O3988" s="4" t="e">
        <f>IF(Table1[[#This Row],[Import to Gateway Calculator?]]="Yes",IFERROR(Table1[[#This Row],[Frame Rate '[FPS'] 1]],""),0)</f>
        <v>#VALUE!</v>
      </c>
      <c r="P3988" s="4" t="e">
        <f>IF(Table1[[#This Row],[Import to Gateway Calculator?]]="Yes",IFERROR(Table1[[#This Row],[Days of Storage 1]],""),0)</f>
        <v>#VALUE!</v>
      </c>
    </row>
    <row r="3989" spans="1:16" x14ac:dyDescent="0.25">
      <c r="A3989" s="5" t="e">
        <f t="shared" si="377"/>
        <v>#VALUE!</v>
      </c>
      <c r="B3989" s="6" t="str">
        <f>IFERROR(IF(Table1[[#This Row],[Multi-lens? 1]]="No", 1, IF(Table1[[#This Row],[Multi-lens? 1]]="Dual", 2, IF(Table1[[#This Row],[Multi-lens? 1]]="Quad", 4, ""))),"")</f>
        <v/>
      </c>
      <c r="C3989" s="6" t="e">
        <f t="shared" si="378"/>
        <v>#VALUE!</v>
      </c>
      <c r="D3989" s="6" t="e">
        <f t="shared" si="379"/>
        <v>#VALUE!</v>
      </c>
      <c r="E3989" s="6" t="e">
        <f t="shared" si="380"/>
        <v>#VALUE!</v>
      </c>
      <c r="F3989" s="6" t="e">
        <f t="shared" si="381"/>
        <v>#VALUE!</v>
      </c>
      <c r="H3989" s="6" t="str">
        <f>IFERROR(IF(Table1[[#This Row],[Multi-lens? 1]]="No", 1, IF(Table1[[#This Row],[Multi-lens? 1]]="Dual", 2, IF(Table1[[#This Row],[Multi-lens? 1]]="Quad", 4, ""))),"")</f>
        <v/>
      </c>
      <c r="I3989" s="9" t="str">
        <f>IFERROR(Table1[[#This Row],[Name]],"")</f>
        <v/>
      </c>
      <c r="K3989" s="3" t="str">
        <f t="shared" si="376"/>
        <v/>
      </c>
      <c r="M3989" s="4" t="e">
        <f>IF(Table1[[#This Row],[Import to Gateway Calculator?]]="Yes",IFERROR(Table1[[#This Row],[Streaming Resolution '[MP']]],""),0)</f>
        <v>#VALUE!</v>
      </c>
      <c r="N3989" s="4" t="e">
        <f>IF(Table1[[#This Row],[Import to Gateway Calculator?]]="Yes",IFERROR(Table1[[#This Row],[Recording Resolution '[MP']]],""),0)</f>
        <v>#VALUE!</v>
      </c>
      <c r="O3989" s="4" t="e">
        <f>IF(Table1[[#This Row],[Import to Gateway Calculator?]]="Yes",IFERROR(Table1[[#This Row],[Frame Rate '[FPS'] 1]],""),0)</f>
        <v>#VALUE!</v>
      </c>
      <c r="P3989" s="4" t="e">
        <f>IF(Table1[[#This Row],[Import to Gateway Calculator?]]="Yes",IFERROR(Table1[[#This Row],[Days of Storage 1]],""),0)</f>
        <v>#VALUE!</v>
      </c>
    </row>
    <row r="3990" spans="1:16" x14ac:dyDescent="0.25">
      <c r="A3990" s="5" t="e">
        <f t="shared" si="377"/>
        <v>#VALUE!</v>
      </c>
      <c r="B3990" s="6" t="str">
        <f>IFERROR(IF(Table1[[#This Row],[Multi-lens? 1]]="No", 1, IF(Table1[[#This Row],[Multi-lens? 1]]="Dual", 2, IF(Table1[[#This Row],[Multi-lens? 1]]="Quad", 4, ""))),"")</f>
        <v/>
      </c>
      <c r="C3990" s="6" t="e">
        <f t="shared" si="378"/>
        <v>#VALUE!</v>
      </c>
      <c r="D3990" s="6" t="e">
        <f t="shared" si="379"/>
        <v>#VALUE!</v>
      </c>
      <c r="E3990" s="6" t="e">
        <f t="shared" si="380"/>
        <v>#VALUE!</v>
      </c>
      <c r="F3990" s="6" t="e">
        <f t="shared" si="381"/>
        <v>#VALUE!</v>
      </c>
      <c r="H3990" s="6" t="str">
        <f>IFERROR(IF(Table1[[#This Row],[Multi-lens? 1]]="No", 1, IF(Table1[[#This Row],[Multi-lens? 1]]="Dual", 2, IF(Table1[[#This Row],[Multi-lens? 1]]="Quad", 4, ""))),"")</f>
        <v/>
      </c>
      <c r="I3990" s="9" t="str">
        <f>IFERROR(Table1[[#This Row],[Name]],"")</f>
        <v/>
      </c>
      <c r="K3990" s="3" t="str">
        <f t="shared" si="376"/>
        <v/>
      </c>
      <c r="M3990" s="4" t="e">
        <f>IF(Table1[[#This Row],[Import to Gateway Calculator?]]="Yes",IFERROR(Table1[[#This Row],[Streaming Resolution '[MP']]],""),0)</f>
        <v>#VALUE!</v>
      </c>
      <c r="N3990" s="4" t="e">
        <f>IF(Table1[[#This Row],[Import to Gateway Calculator?]]="Yes",IFERROR(Table1[[#This Row],[Recording Resolution '[MP']]],""),0)</f>
        <v>#VALUE!</v>
      </c>
      <c r="O3990" s="4" t="e">
        <f>IF(Table1[[#This Row],[Import to Gateway Calculator?]]="Yes",IFERROR(Table1[[#This Row],[Frame Rate '[FPS'] 1]],""),0)</f>
        <v>#VALUE!</v>
      </c>
      <c r="P3990" s="4" t="e">
        <f>IF(Table1[[#This Row],[Import to Gateway Calculator?]]="Yes",IFERROR(Table1[[#This Row],[Days of Storage 1]],""),0)</f>
        <v>#VALUE!</v>
      </c>
    </row>
    <row r="3991" spans="1:16" x14ac:dyDescent="0.25">
      <c r="A3991" s="5" t="e">
        <f t="shared" si="377"/>
        <v>#VALUE!</v>
      </c>
      <c r="B3991" s="6" t="str">
        <f>IFERROR(IF(Table1[[#This Row],[Multi-lens? 1]]="No", 1, IF(Table1[[#This Row],[Multi-lens? 1]]="Dual", 2, IF(Table1[[#This Row],[Multi-lens? 1]]="Quad", 4, ""))),"")</f>
        <v/>
      </c>
      <c r="C3991" s="6" t="e">
        <f t="shared" si="378"/>
        <v>#VALUE!</v>
      </c>
      <c r="D3991" s="6" t="e">
        <f t="shared" si="379"/>
        <v>#VALUE!</v>
      </c>
      <c r="E3991" s="6" t="e">
        <f t="shared" si="380"/>
        <v>#VALUE!</v>
      </c>
      <c r="F3991" s="6" t="e">
        <f t="shared" si="381"/>
        <v>#VALUE!</v>
      </c>
      <c r="H3991" s="6" t="str">
        <f>IFERROR(IF(Table1[[#This Row],[Multi-lens? 1]]="No", 1, IF(Table1[[#This Row],[Multi-lens? 1]]="Dual", 2, IF(Table1[[#This Row],[Multi-lens? 1]]="Quad", 4, ""))),"")</f>
        <v/>
      </c>
      <c r="I3991" s="9" t="str">
        <f>IFERROR(Table1[[#This Row],[Name]],"")</f>
        <v/>
      </c>
      <c r="K3991" s="3" t="str">
        <f t="shared" si="376"/>
        <v/>
      </c>
      <c r="M3991" s="4" t="e">
        <f>IF(Table1[[#This Row],[Import to Gateway Calculator?]]="Yes",IFERROR(Table1[[#This Row],[Streaming Resolution '[MP']]],""),0)</f>
        <v>#VALUE!</v>
      </c>
      <c r="N3991" s="4" t="e">
        <f>IF(Table1[[#This Row],[Import to Gateway Calculator?]]="Yes",IFERROR(Table1[[#This Row],[Recording Resolution '[MP']]],""),0)</f>
        <v>#VALUE!</v>
      </c>
      <c r="O3991" s="4" t="e">
        <f>IF(Table1[[#This Row],[Import to Gateway Calculator?]]="Yes",IFERROR(Table1[[#This Row],[Frame Rate '[FPS'] 1]],""),0)</f>
        <v>#VALUE!</v>
      </c>
      <c r="P3991" s="4" t="e">
        <f>IF(Table1[[#This Row],[Import to Gateway Calculator?]]="Yes",IFERROR(Table1[[#This Row],[Days of Storage 1]],""),0)</f>
        <v>#VALUE!</v>
      </c>
    </row>
    <row r="3992" spans="1:16" x14ac:dyDescent="0.25">
      <c r="A3992" s="5" t="e">
        <f t="shared" si="377"/>
        <v>#VALUE!</v>
      </c>
      <c r="B3992" s="6" t="str">
        <f>IFERROR(IF(Table1[[#This Row],[Multi-lens? 1]]="No", 1, IF(Table1[[#This Row],[Multi-lens? 1]]="Dual", 2, IF(Table1[[#This Row],[Multi-lens? 1]]="Quad", 4, ""))),"")</f>
        <v/>
      </c>
      <c r="C3992" s="6" t="e">
        <f t="shared" si="378"/>
        <v>#VALUE!</v>
      </c>
      <c r="D3992" s="6" t="e">
        <f t="shared" si="379"/>
        <v>#VALUE!</v>
      </c>
      <c r="E3992" s="6" t="e">
        <f t="shared" si="380"/>
        <v>#VALUE!</v>
      </c>
      <c r="F3992" s="6" t="e">
        <f t="shared" si="381"/>
        <v>#VALUE!</v>
      </c>
      <c r="H3992" s="6" t="str">
        <f>IFERROR(IF(Table1[[#This Row],[Multi-lens? 1]]="No", 1, IF(Table1[[#This Row],[Multi-lens? 1]]="Dual", 2, IF(Table1[[#This Row],[Multi-lens? 1]]="Quad", 4, ""))),"")</f>
        <v/>
      </c>
      <c r="I3992" s="9" t="str">
        <f>IFERROR(Table1[[#This Row],[Name]],"")</f>
        <v/>
      </c>
      <c r="K3992" s="3" t="str">
        <f t="shared" si="376"/>
        <v/>
      </c>
      <c r="M3992" s="4" t="e">
        <f>IF(Table1[[#This Row],[Import to Gateway Calculator?]]="Yes",IFERROR(Table1[[#This Row],[Streaming Resolution '[MP']]],""),0)</f>
        <v>#VALUE!</v>
      </c>
      <c r="N3992" s="4" t="e">
        <f>IF(Table1[[#This Row],[Import to Gateway Calculator?]]="Yes",IFERROR(Table1[[#This Row],[Recording Resolution '[MP']]],""),0)</f>
        <v>#VALUE!</v>
      </c>
      <c r="O3992" s="4" t="e">
        <f>IF(Table1[[#This Row],[Import to Gateway Calculator?]]="Yes",IFERROR(Table1[[#This Row],[Frame Rate '[FPS'] 1]],""),0)</f>
        <v>#VALUE!</v>
      </c>
      <c r="P3992" s="4" t="e">
        <f>IF(Table1[[#This Row],[Import to Gateway Calculator?]]="Yes",IFERROR(Table1[[#This Row],[Days of Storage 1]],""),0)</f>
        <v>#VALUE!</v>
      </c>
    </row>
    <row r="3993" spans="1:16" x14ac:dyDescent="0.25">
      <c r="A3993" s="5" t="e">
        <f t="shared" si="377"/>
        <v>#VALUE!</v>
      </c>
      <c r="B3993" s="6" t="str">
        <f>IFERROR(IF(Table1[[#This Row],[Multi-lens? 1]]="No", 1, IF(Table1[[#This Row],[Multi-lens? 1]]="Dual", 2, IF(Table1[[#This Row],[Multi-lens? 1]]="Quad", 4, ""))),"")</f>
        <v/>
      </c>
      <c r="C3993" s="6" t="e">
        <f t="shared" si="378"/>
        <v>#VALUE!</v>
      </c>
      <c r="D3993" s="6" t="e">
        <f t="shared" si="379"/>
        <v>#VALUE!</v>
      </c>
      <c r="E3993" s="6" t="e">
        <f t="shared" si="380"/>
        <v>#VALUE!</v>
      </c>
      <c r="F3993" s="6" t="e">
        <f t="shared" si="381"/>
        <v>#VALUE!</v>
      </c>
      <c r="H3993" s="6" t="str">
        <f>IFERROR(IF(Table1[[#This Row],[Multi-lens? 1]]="No", 1, IF(Table1[[#This Row],[Multi-lens? 1]]="Dual", 2, IF(Table1[[#This Row],[Multi-lens? 1]]="Quad", 4, ""))),"")</f>
        <v/>
      </c>
      <c r="I3993" s="9" t="str">
        <f>IFERROR(Table1[[#This Row],[Name]],"")</f>
        <v/>
      </c>
      <c r="K3993" s="3" t="str">
        <f t="shared" si="376"/>
        <v/>
      </c>
      <c r="M3993" s="4" t="e">
        <f>IF(Table1[[#This Row],[Import to Gateway Calculator?]]="Yes",IFERROR(Table1[[#This Row],[Streaming Resolution '[MP']]],""),0)</f>
        <v>#VALUE!</v>
      </c>
      <c r="N3993" s="4" t="e">
        <f>IF(Table1[[#This Row],[Import to Gateway Calculator?]]="Yes",IFERROR(Table1[[#This Row],[Recording Resolution '[MP']]],""),0)</f>
        <v>#VALUE!</v>
      </c>
      <c r="O3993" s="4" t="e">
        <f>IF(Table1[[#This Row],[Import to Gateway Calculator?]]="Yes",IFERROR(Table1[[#This Row],[Frame Rate '[FPS'] 1]],""),0)</f>
        <v>#VALUE!</v>
      </c>
      <c r="P3993" s="4" t="e">
        <f>IF(Table1[[#This Row],[Import to Gateway Calculator?]]="Yes",IFERROR(Table1[[#This Row],[Days of Storage 1]],""),0)</f>
        <v>#VALUE!</v>
      </c>
    </row>
    <row r="3994" spans="1:16" x14ac:dyDescent="0.25">
      <c r="A3994" s="5" t="e">
        <f t="shared" si="377"/>
        <v>#VALUE!</v>
      </c>
      <c r="B3994" s="6" t="str">
        <f>IFERROR(IF(Table1[[#This Row],[Multi-lens? 1]]="No", 1, IF(Table1[[#This Row],[Multi-lens? 1]]="Dual", 2, IF(Table1[[#This Row],[Multi-lens? 1]]="Quad", 4, ""))),"")</f>
        <v/>
      </c>
      <c r="C3994" s="6" t="e">
        <f t="shared" si="378"/>
        <v>#VALUE!</v>
      </c>
      <c r="D3994" s="6" t="e">
        <f t="shared" si="379"/>
        <v>#VALUE!</v>
      </c>
      <c r="E3994" s="6" t="e">
        <f t="shared" si="380"/>
        <v>#VALUE!</v>
      </c>
      <c r="F3994" s="6" t="e">
        <f t="shared" si="381"/>
        <v>#VALUE!</v>
      </c>
      <c r="H3994" s="6" t="str">
        <f>IFERROR(IF(Table1[[#This Row],[Multi-lens? 1]]="No", 1, IF(Table1[[#This Row],[Multi-lens? 1]]="Dual", 2, IF(Table1[[#This Row],[Multi-lens? 1]]="Quad", 4, ""))),"")</f>
        <v/>
      </c>
      <c r="I3994" s="9" t="str">
        <f>IFERROR(Table1[[#This Row],[Name]],"")</f>
        <v/>
      </c>
      <c r="K3994" s="3" t="str">
        <f t="shared" si="376"/>
        <v/>
      </c>
      <c r="M3994" s="4" t="e">
        <f>IF(Table1[[#This Row],[Import to Gateway Calculator?]]="Yes",IFERROR(Table1[[#This Row],[Streaming Resolution '[MP']]],""),0)</f>
        <v>#VALUE!</v>
      </c>
      <c r="N3994" s="4" t="e">
        <f>IF(Table1[[#This Row],[Import to Gateway Calculator?]]="Yes",IFERROR(Table1[[#This Row],[Recording Resolution '[MP']]],""),0)</f>
        <v>#VALUE!</v>
      </c>
      <c r="O3994" s="4" t="e">
        <f>IF(Table1[[#This Row],[Import to Gateway Calculator?]]="Yes",IFERROR(Table1[[#This Row],[Frame Rate '[FPS'] 1]],""),0)</f>
        <v>#VALUE!</v>
      </c>
      <c r="P3994" s="4" t="e">
        <f>IF(Table1[[#This Row],[Import to Gateway Calculator?]]="Yes",IFERROR(Table1[[#This Row],[Days of Storage 1]],""),0)</f>
        <v>#VALUE!</v>
      </c>
    </row>
    <row r="3995" spans="1:16" x14ac:dyDescent="0.25">
      <c r="A3995" s="5" t="e">
        <f t="shared" si="377"/>
        <v>#VALUE!</v>
      </c>
      <c r="B3995" s="6" t="str">
        <f>IFERROR(IF(Table1[[#This Row],[Multi-lens? 1]]="No", 1, IF(Table1[[#This Row],[Multi-lens? 1]]="Dual", 2, IF(Table1[[#This Row],[Multi-lens? 1]]="Quad", 4, ""))),"")</f>
        <v/>
      </c>
      <c r="C3995" s="6" t="e">
        <f t="shared" si="378"/>
        <v>#VALUE!</v>
      </c>
      <c r="D3995" s="6" t="e">
        <f t="shared" si="379"/>
        <v>#VALUE!</v>
      </c>
      <c r="E3995" s="6" t="e">
        <f t="shared" si="380"/>
        <v>#VALUE!</v>
      </c>
      <c r="F3995" s="6" t="e">
        <f t="shared" si="381"/>
        <v>#VALUE!</v>
      </c>
      <c r="H3995" s="6" t="str">
        <f>IFERROR(IF(Table1[[#This Row],[Multi-lens? 1]]="No", 1, IF(Table1[[#This Row],[Multi-lens? 1]]="Dual", 2, IF(Table1[[#This Row],[Multi-lens? 1]]="Quad", 4, ""))),"")</f>
        <v/>
      </c>
      <c r="I3995" s="9" t="str">
        <f>IFERROR(Table1[[#This Row],[Name]],"")</f>
        <v/>
      </c>
      <c r="K3995" s="3" t="str">
        <f t="shared" si="376"/>
        <v/>
      </c>
      <c r="M3995" s="4" t="e">
        <f>IF(Table1[[#This Row],[Import to Gateway Calculator?]]="Yes",IFERROR(Table1[[#This Row],[Streaming Resolution '[MP']]],""),0)</f>
        <v>#VALUE!</v>
      </c>
      <c r="N3995" s="4" t="e">
        <f>IF(Table1[[#This Row],[Import to Gateway Calculator?]]="Yes",IFERROR(Table1[[#This Row],[Recording Resolution '[MP']]],""),0)</f>
        <v>#VALUE!</v>
      </c>
      <c r="O3995" s="4" t="e">
        <f>IF(Table1[[#This Row],[Import to Gateway Calculator?]]="Yes",IFERROR(Table1[[#This Row],[Frame Rate '[FPS'] 1]],""),0)</f>
        <v>#VALUE!</v>
      </c>
      <c r="P3995" s="4" t="e">
        <f>IF(Table1[[#This Row],[Import to Gateway Calculator?]]="Yes",IFERROR(Table1[[#This Row],[Days of Storage 1]],""),0)</f>
        <v>#VALUE!</v>
      </c>
    </row>
    <row r="3996" spans="1:16" x14ac:dyDescent="0.25">
      <c r="A3996" s="5" t="e">
        <f t="shared" si="377"/>
        <v>#VALUE!</v>
      </c>
      <c r="B3996" s="6" t="str">
        <f>IFERROR(IF(Table1[[#This Row],[Multi-lens? 1]]="No", 1, IF(Table1[[#This Row],[Multi-lens? 1]]="Dual", 2, IF(Table1[[#This Row],[Multi-lens? 1]]="Quad", 4, ""))),"")</f>
        <v/>
      </c>
      <c r="C3996" s="6" t="e">
        <f t="shared" si="378"/>
        <v>#VALUE!</v>
      </c>
      <c r="D3996" s="6" t="e">
        <f t="shared" si="379"/>
        <v>#VALUE!</v>
      </c>
      <c r="E3996" s="6" t="e">
        <f t="shared" si="380"/>
        <v>#VALUE!</v>
      </c>
      <c r="F3996" s="6" t="e">
        <f t="shared" si="381"/>
        <v>#VALUE!</v>
      </c>
      <c r="H3996" s="6" t="str">
        <f>IFERROR(IF(Table1[[#This Row],[Multi-lens? 1]]="No", 1, IF(Table1[[#This Row],[Multi-lens? 1]]="Dual", 2, IF(Table1[[#This Row],[Multi-lens? 1]]="Quad", 4, ""))),"")</f>
        <v/>
      </c>
      <c r="I3996" s="9" t="str">
        <f>IFERROR(Table1[[#This Row],[Name]],"")</f>
        <v/>
      </c>
      <c r="K3996" s="3" t="str">
        <f t="shared" si="376"/>
        <v/>
      </c>
      <c r="M3996" s="4" t="e">
        <f>IF(Table1[[#This Row],[Import to Gateway Calculator?]]="Yes",IFERROR(Table1[[#This Row],[Streaming Resolution '[MP']]],""),0)</f>
        <v>#VALUE!</v>
      </c>
      <c r="N3996" s="4" t="e">
        <f>IF(Table1[[#This Row],[Import to Gateway Calculator?]]="Yes",IFERROR(Table1[[#This Row],[Recording Resolution '[MP']]],""),0)</f>
        <v>#VALUE!</v>
      </c>
      <c r="O3996" s="4" t="e">
        <f>IF(Table1[[#This Row],[Import to Gateway Calculator?]]="Yes",IFERROR(Table1[[#This Row],[Frame Rate '[FPS'] 1]],""),0)</f>
        <v>#VALUE!</v>
      </c>
      <c r="P3996" s="4" t="e">
        <f>IF(Table1[[#This Row],[Import to Gateway Calculator?]]="Yes",IFERROR(Table1[[#This Row],[Days of Storage 1]],""),0)</f>
        <v>#VALUE!</v>
      </c>
    </row>
    <row r="3997" spans="1:16" x14ac:dyDescent="0.25">
      <c r="A3997" s="5" t="e">
        <f t="shared" si="377"/>
        <v>#VALUE!</v>
      </c>
      <c r="B3997" s="6" t="str">
        <f>IFERROR(IF(Table1[[#This Row],[Multi-lens? 1]]="No", 1, IF(Table1[[#This Row],[Multi-lens? 1]]="Dual", 2, IF(Table1[[#This Row],[Multi-lens? 1]]="Quad", 4, ""))),"")</f>
        <v/>
      </c>
      <c r="C3997" s="6" t="e">
        <f t="shared" si="378"/>
        <v>#VALUE!</v>
      </c>
      <c r="D3997" s="6" t="e">
        <f t="shared" si="379"/>
        <v>#VALUE!</v>
      </c>
      <c r="E3997" s="6" t="e">
        <f t="shared" si="380"/>
        <v>#VALUE!</v>
      </c>
      <c r="F3997" s="6" t="e">
        <f t="shared" si="381"/>
        <v>#VALUE!</v>
      </c>
      <c r="H3997" s="6" t="str">
        <f>IFERROR(IF(Table1[[#This Row],[Multi-lens? 1]]="No", 1, IF(Table1[[#This Row],[Multi-lens? 1]]="Dual", 2, IF(Table1[[#This Row],[Multi-lens? 1]]="Quad", 4, ""))),"")</f>
        <v/>
      </c>
      <c r="I3997" s="9" t="str">
        <f>IFERROR(Table1[[#This Row],[Name]],"")</f>
        <v/>
      </c>
      <c r="K3997" s="3" t="str">
        <f t="shared" si="376"/>
        <v/>
      </c>
      <c r="M3997" s="4" t="e">
        <f>IF(Table1[[#This Row],[Import to Gateway Calculator?]]="Yes",IFERROR(Table1[[#This Row],[Streaming Resolution '[MP']]],""),0)</f>
        <v>#VALUE!</v>
      </c>
      <c r="N3997" s="4" t="e">
        <f>IF(Table1[[#This Row],[Import to Gateway Calculator?]]="Yes",IFERROR(Table1[[#This Row],[Recording Resolution '[MP']]],""),0)</f>
        <v>#VALUE!</v>
      </c>
      <c r="O3997" s="4" t="e">
        <f>IF(Table1[[#This Row],[Import to Gateway Calculator?]]="Yes",IFERROR(Table1[[#This Row],[Frame Rate '[FPS'] 1]],""),0)</f>
        <v>#VALUE!</v>
      </c>
      <c r="P3997" s="4" t="e">
        <f>IF(Table1[[#This Row],[Import to Gateway Calculator?]]="Yes",IFERROR(Table1[[#This Row],[Days of Storage 1]],""),0)</f>
        <v>#VALUE!</v>
      </c>
    </row>
    <row r="3998" spans="1:16" x14ac:dyDescent="0.25">
      <c r="A3998" s="5" t="e">
        <f t="shared" si="377"/>
        <v>#VALUE!</v>
      </c>
      <c r="B3998" s="6" t="str">
        <f>IFERROR(IF(Table1[[#This Row],[Multi-lens? 1]]="No", 1, IF(Table1[[#This Row],[Multi-lens? 1]]="Dual", 2, IF(Table1[[#This Row],[Multi-lens? 1]]="Quad", 4, ""))),"")</f>
        <v/>
      </c>
      <c r="C3998" s="6" t="e">
        <f t="shared" si="378"/>
        <v>#VALUE!</v>
      </c>
      <c r="D3998" s="6" t="e">
        <f t="shared" si="379"/>
        <v>#VALUE!</v>
      </c>
      <c r="E3998" s="6" t="e">
        <f t="shared" si="380"/>
        <v>#VALUE!</v>
      </c>
      <c r="F3998" s="6" t="e">
        <f t="shared" si="381"/>
        <v>#VALUE!</v>
      </c>
      <c r="H3998" s="6" t="str">
        <f>IFERROR(IF(Table1[[#This Row],[Multi-lens? 1]]="No", 1, IF(Table1[[#This Row],[Multi-lens? 1]]="Dual", 2, IF(Table1[[#This Row],[Multi-lens? 1]]="Quad", 4, ""))),"")</f>
        <v/>
      </c>
      <c r="I3998" s="9" t="str">
        <f>IFERROR(Table1[[#This Row],[Name]],"")</f>
        <v/>
      </c>
      <c r="K3998" s="3" t="str">
        <f t="shared" si="376"/>
        <v/>
      </c>
      <c r="M3998" s="4" t="e">
        <f>IF(Table1[[#This Row],[Import to Gateway Calculator?]]="Yes",IFERROR(Table1[[#This Row],[Streaming Resolution '[MP']]],""),0)</f>
        <v>#VALUE!</v>
      </c>
      <c r="N3998" s="4" t="e">
        <f>IF(Table1[[#This Row],[Import to Gateway Calculator?]]="Yes",IFERROR(Table1[[#This Row],[Recording Resolution '[MP']]],""),0)</f>
        <v>#VALUE!</v>
      </c>
      <c r="O3998" s="4" t="e">
        <f>IF(Table1[[#This Row],[Import to Gateway Calculator?]]="Yes",IFERROR(Table1[[#This Row],[Frame Rate '[FPS'] 1]],""),0)</f>
        <v>#VALUE!</v>
      </c>
      <c r="P3998" s="4" t="e">
        <f>IF(Table1[[#This Row],[Import to Gateway Calculator?]]="Yes",IFERROR(Table1[[#This Row],[Days of Storage 1]],""),0)</f>
        <v>#VALUE!</v>
      </c>
    </row>
    <row r="3999" spans="1:16" x14ac:dyDescent="0.25">
      <c r="A3999" s="5" t="e">
        <f t="shared" si="377"/>
        <v>#VALUE!</v>
      </c>
      <c r="B3999" s="6" t="str">
        <f>IFERROR(IF(Table1[[#This Row],[Multi-lens? 1]]="No", 1, IF(Table1[[#This Row],[Multi-lens? 1]]="Dual", 2, IF(Table1[[#This Row],[Multi-lens? 1]]="Quad", 4, ""))),"")</f>
        <v/>
      </c>
      <c r="C3999" s="6" t="e">
        <f t="shared" si="378"/>
        <v>#VALUE!</v>
      </c>
      <c r="D3999" s="6" t="e">
        <f t="shared" si="379"/>
        <v>#VALUE!</v>
      </c>
      <c r="E3999" s="6" t="e">
        <f t="shared" si="380"/>
        <v>#VALUE!</v>
      </c>
      <c r="F3999" s="6" t="e">
        <f t="shared" si="381"/>
        <v>#VALUE!</v>
      </c>
      <c r="H3999" s="6" t="str">
        <f>IFERROR(IF(Table1[[#This Row],[Multi-lens? 1]]="No", 1, IF(Table1[[#This Row],[Multi-lens? 1]]="Dual", 2, IF(Table1[[#This Row],[Multi-lens? 1]]="Quad", 4, ""))),"")</f>
        <v/>
      </c>
      <c r="I3999" s="9" t="str">
        <f>IFERROR(Table1[[#This Row],[Name]],"")</f>
        <v/>
      </c>
      <c r="K3999" s="3" t="str">
        <f t="shared" si="376"/>
        <v/>
      </c>
      <c r="M3999" s="4" t="e">
        <f>IF(Table1[[#This Row],[Import to Gateway Calculator?]]="Yes",IFERROR(Table1[[#This Row],[Streaming Resolution '[MP']]],""),0)</f>
        <v>#VALUE!</v>
      </c>
      <c r="N3999" s="4" t="e">
        <f>IF(Table1[[#This Row],[Import to Gateway Calculator?]]="Yes",IFERROR(Table1[[#This Row],[Recording Resolution '[MP']]],""),0)</f>
        <v>#VALUE!</v>
      </c>
      <c r="O3999" s="4" t="e">
        <f>IF(Table1[[#This Row],[Import to Gateway Calculator?]]="Yes",IFERROR(Table1[[#This Row],[Frame Rate '[FPS'] 1]],""),0)</f>
        <v>#VALUE!</v>
      </c>
      <c r="P3999" s="4" t="e">
        <f>IF(Table1[[#This Row],[Import to Gateway Calculator?]]="Yes",IFERROR(Table1[[#This Row],[Days of Storage 1]],""),0)</f>
        <v>#VALUE!</v>
      </c>
    </row>
    <row r="4000" spans="1:16" x14ac:dyDescent="0.25">
      <c r="A4000" s="5" t="e">
        <f t="shared" si="377"/>
        <v>#VALUE!</v>
      </c>
      <c r="B4000" s="6" t="str">
        <f>IFERROR(IF(Table1[[#This Row],[Multi-lens? 1]]="No", 1, IF(Table1[[#This Row],[Multi-lens? 1]]="Dual", 2, IF(Table1[[#This Row],[Multi-lens? 1]]="Quad", 4, ""))),"")</f>
        <v/>
      </c>
      <c r="C4000" s="6" t="e">
        <f t="shared" si="378"/>
        <v>#VALUE!</v>
      </c>
      <c r="D4000" s="6" t="e">
        <f t="shared" si="379"/>
        <v>#VALUE!</v>
      </c>
      <c r="E4000" s="6" t="e">
        <f t="shared" si="380"/>
        <v>#VALUE!</v>
      </c>
      <c r="F4000" s="6" t="e">
        <f t="shared" si="381"/>
        <v>#VALUE!</v>
      </c>
      <c r="H4000" s="6" t="str">
        <f>IFERROR(IF(Table1[[#This Row],[Multi-lens? 1]]="No", 1, IF(Table1[[#This Row],[Multi-lens? 1]]="Dual", 2, IF(Table1[[#This Row],[Multi-lens? 1]]="Quad", 4, ""))),"")</f>
        <v/>
      </c>
      <c r="I4000" s="9" t="str">
        <f>IFERROR(Table1[[#This Row],[Name]],"")</f>
        <v/>
      </c>
      <c r="K4000" s="3" t="str">
        <f t="shared" si="376"/>
        <v/>
      </c>
      <c r="M4000" s="4" t="e">
        <f>IF(Table1[[#This Row],[Import to Gateway Calculator?]]="Yes",IFERROR(Table1[[#This Row],[Streaming Resolution '[MP']]],""),0)</f>
        <v>#VALUE!</v>
      </c>
      <c r="N4000" s="4" t="e">
        <f>IF(Table1[[#This Row],[Import to Gateway Calculator?]]="Yes",IFERROR(Table1[[#This Row],[Recording Resolution '[MP']]],""),0)</f>
        <v>#VALUE!</v>
      </c>
      <c r="O4000" s="4" t="e">
        <f>IF(Table1[[#This Row],[Import to Gateway Calculator?]]="Yes",IFERROR(Table1[[#This Row],[Frame Rate '[FPS'] 1]],""),0)</f>
        <v>#VALUE!</v>
      </c>
      <c r="P4000" s="4" t="e">
        <f>IF(Table1[[#This Row],[Import to Gateway Calculator?]]="Yes",IFERROR(Table1[[#This Row],[Days of Storage 1]],""),0)</f>
        <v>#VALUE!</v>
      </c>
    </row>
    <row r="4001" spans="1:16" x14ac:dyDescent="0.25">
      <c r="A4001" s="5" t="e">
        <f t="shared" si="377"/>
        <v>#VALUE!</v>
      </c>
      <c r="B4001" s="6" t="str">
        <f>IFERROR(IF(Table1[[#This Row],[Multi-lens? 1]]="No", 1, IF(Table1[[#This Row],[Multi-lens? 1]]="Dual", 2, IF(Table1[[#This Row],[Multi-lens? 1]]="Quad", 4, ""))),"")</f>
        <v/>
      </c>
      <c r="C4001" s="6" t="e">
        <f t="shared" si="378"/>
        <v>#VALUE!</v>
      </c>
      <c r="D4001" s="6" t="e">
        <f t="shared" si="379"/>
        <v>#VALUE!</v>
      </c>
      <c r="E4001" s="6" t="e">
        <f t="shared" si="380"/>
        <v>#VALUE!</v>
      </c>
      <c r="F4001" s="6" t="e">
        <f t="shared" si="381"/>
        <v>#VALUE!</v>
      </c>
      <c r="H4001" s="6" t="str">
        <f>IFERROR(IF(Table1[[#This Row],[Multi-lens? 1]]="No", 1, IF(Table1[[#This Row],[Multi-lens? 1]]="Dual", 2, IF(Table1[[#This Row],[Multi-lens? 1]]="Quad", 4, ""))),"")</f>
        <v/>
      </c>
      <c r="I4001" s="9" t="str">
        <f>IFERROR(Table1[[#This Row],[Name]],"")</f>
        <v/>
      </c>
      <c r="K4001" s="3" t="str">
        <f t="shared" si="376"/>
        <v/>
      </c>
      <c r="M4001" s="4" t="e">
        <f>IF(Table1[[#This Row],[Import to Gateway Calculator?]]="Yes",IFERROR(Table1[[#This Row],[Streaming Resolution '[MP']]],""),0)</f>
        <v>#VALUE!</v>
      </c>
      <c r="N4001" s="4" t="e">
        <f>IF(Table1[[#This Row],[Import to Gateway Calculator?]]="Yes",IFERROR(Table1[[#This Row],[Recording Resolution '[MP']]],""),0)</f>
        <v>#VALUE!</v>
      </c>
      <c r="O4001" s="4" t="e">
        <f>IF(Table1[[#This Row],[Import to Gateway Calculator?]]="Yes",IFERROR(Table1[[#This Row],[Frame Rate '[FPS'] 1]],""),0)</f>
        <v>#VALUE!</v>
      </c>
      <c r="P4001" s="4" t="e">
        <f>IF(Table1[[#This Row],[Import to Gateway Calculator?]]="Yes",IFERROR(Table1[[#This Row],[Days of Storage 1]],""),0)</f>
        <v>#VALUE!</v>
      </c>
    </row>
    <row r="4002" spans="1:16" x14ac:dyDescent="0.25">
      <c r="A4002" s="5" t="e">
        <f t="shared" si="377"/>
        <v>#VALUE!</v>
      </c>
      <c r="B4002" s="6" t="str">
        <f>IFERROR(IF(Table1[[#This Row],[Multi-lens? 1]]="No", 1, IF(Table1[[#This Row],[Multi-lens? 1]]="Dual", 2, IF(Table1[[#This Row],[Multi-lens? 1]]="Quad", 4, ""))),"")</f>
        <v/>
      </c>
      <c r="C4002" s="6" t="e">
        <f t="shared" si="378"/>
        <v>#VALUE!</v>
      </c>
      <c r="D4002" s="6" t="e">
        <f t="shared" si="379"/>
        <v>#VALUE!</v>
      </c>
      <c r="E4002" s="6" t="e">
        <f t="shared" si="380"/>
        <v>#VALUE!</v>
      </c>
      <c r="F4002" s="6" t="e">
        <f t="shared" si="381"/>
        <v>#VALUE!</v>
      </c>
      <c r="H4002" s="6" t="str">
        <f>IFERROR(IF(Table1[[#This Row],[Multi-lens? 1]]="No", 1, IF(Table1[[#This Row],[Multi-lens? 1]]="Dual", 2, IF(Table1[[#This Row],[Multi-lens? 1]]="Quad", 4, ""))),"")</f>
        <v/>
      </c>
      <c r="I4002" s="9" t="str">
        <f>IFERROR(Table1[[#This Row],[Name]],"")</f>
        <v/>
      </c>
      <c r="K4002" s="3" t="str">
        <f t="shared" si="376"/>
        <v/>
      </c>
      <c r="M4002" s="4" t="e">
        <f>IF(Table1[[#This Row],[Import to Gateway Calculator?]]="Yes",IFERROR(Table1[[#This Row],[Streaming Resolution '[MP']]],""),0)</f>
        <v>#VALUE!</v>
      </c>
      <c r="N4002" s="4" t="e">
        <f>IF(Table1[[#This Row],[Import to Gateway Calculator?]]="Yes",IFERROR(Table1[[#This Row],[Recording Resolution '[MP']]],""),0)</f>
        <v>#VALUE!</v>
      </c>
      <c r="O4002" s="4" t="e">
        <f>IF(Table1[[#This Row],[Import to Gateway Calculator?]]="Yes",IFERROR(Table1[[#This Row],[Frame Rate '[FPS'] 1]],""),0)</f>
        <v>#VALUE!</v>
      </c>
      <c r="P4002" s="4" t="e">
        <f>IF(Table1[[#This Row],[Import to Gateway Calculator?]]="Yes",IFERROR(Table1[[#This Row],[Days of Storage 1]],""),0)</f>
        <v>#VALUE!</v>
      </c>
    </row>
    <row r="4003" spans="1:16" x14ac:dyDescent="0.25">
      <c r="A4003" s="5" t="e">
        <f t="shared" si="377"/>
        <v>#VALUE!</v>
      </c>
      <c r="B4003" s="6" t="str">
        <f>IFERROR(IF(Table1[[#This Row],[Multi-lens? 1]]="No", 1, IF(Table1[[#This Row],[Multi-lens? 1]]="Dual", 2, IF(Table1[[#This Row],[Multi-lens? 1]]="Quad", 4, ""))),"")</f>
        <v/>
      </c>
      <c r="C4003" s="6" t="e">
        <f t="shared" si="378"/>
        <v>#VALUE!</v>
      </c>
      <c r="D4003" s="6" t="e">
        <f t="shared" si="379"/>
        <v>#VALUE!</v>
      </c>
      <c r="E4003" s="6" t="e">
        <f t="shared" si="380"/>
        <v>#VALUE!</v>
      </c>
      <c r="F4003" s="6" t="e">
        <f t="shared" si="381"/>
        <v>#VALUE!</v>
      </c>
      <c r="H4003" s="6" t="str">
        <f>IFERROR(IF(Table1[[#This Row],[Multi-lens? 1]]="No", 1, IF(Table1[[#This Row],[Multi-lens? 1]]="Dual", 2, IF(Table1[[#This Row],[Multi-lens? 1]]="Quad", 4, ""))),"")</f>
        <v/>
      </c>
      <c r="I4003" s="9" t="str">
        <f>IFERROR(Table1[[#This Row],[Name]],"")</f>
        <v/>
      </c>
      <c r="K4003" s="3" t="str">
        <f t="shared" si="376"/>
        <v/>
      </c>
      <c r="M4003" s="4" t="e">
        <f>IF(Table1[[#This Row],[Import to Gateway Calculator?]]="Yes",IFERROR(Table1[[#This Row],[Streaming Resolution '[MP']]],""),0)</f>
        <v>#VALUE!</v>
      </c>
      <c r="N4003" s="4" t="e">
        <f>IF(Table1[[#This Row],[Import to Gateway Calculator?]]="Yes",IFERROR(Table1[[#This Row],[Recording Resolution '[MP']]],""),0)</f>
        <v>#VALUE!</v>
      </c>
      <c r="O4003" s="4" t="e">
        <f>IF(Table1[[#This Row],[Import to Gateway Calculator?]]="Yes",IFERROR(Table1[[#This Row],[Frame Rate '[FPS'] 1]],""),0)</f>
        <v>#VALUE!</v>
      </c>
      <c r="P4003" s="4" t="e">
        <f>IF(Table1[[#This Row],[Import to Gateway Calculator?]]="Yes",IFERROR(Table1[[#This Row],[Days of Storage 1]],""),0)</f>
        <v>#VALUE!</v>
      </c>
    </row>
    <row r="4004" spans="1:16" x14ac:dyDescent="0.25">
      <c r="A4004" s="5" t="e">
        <f t="shared" si="377"/>
        <v>#VALUE!</v>
      </c>
      <c r="B4004" s="6" t="str">
        <f>IFERROR(IF(Table1[[#This Row],[Multi-lens? 1]]="No", 1, IF(Table1[[#This Row],[Multi-lens? 1]]="Dual", 2, IF(Table1[[#This Row],[Multi-lens? 1]]="Quad", 4, ""))),"")</f>
        <v/>
      </c>
      <c r="C4004" s="6" t="e">
        <f t="shared" si="378"/>
        <v>#VALUE!</v>
      </c>
      <c r="D4004" s="6" t="e">
        <f t="shared" si="379"/>
        <v>#VALUE!</v>
      </c>
      <c r="E4004" s="6" t="e">
        <f t="shared" si="380"/>
        <v>#VALUE!</v>
      </c>
      <c r="F4004" s="6" t="e">
        <f t="shared" si="381"/>
        <v>#VALUE!</v>
      </c>
      <c r="H4004" s="6" t="str">
        <f>IFERROR(IF(Table1[[#This Row],[Multi-lens? 1]]="No", 1, IF(Table1[[#This Row],[Multi-lens? 1]]="Dual", 2, IF(Table1[[#This Row],[Multi-lens? 1]]="Quad", 4, ""))),"")</f>
        <v/>
      </c>
      <c r="I4004" s="9" t="str">
        <f>IFERROR(Table1[[#This Row],[Name]],"")</f>
        <v/>
      </c>
      <c r="K4004" s="3" t="str">
        <f t="shared" si="376"/>
        <v/>
      </c>
      <c r="M4004" s="4" t="e">
        <f>IF(Table1[[#This Row],[Import to Gateway Calculator?]]="Yes",IFERROR(Table1[[#This Row],[Streaming Resolution '[MP']]],""),0)</f>
        <v>#VALUE!</v>
      </c>
      <c r="N4004" s="4" t="e">
        <f>IF(Table1[[#This Row],[Import to Gateway Calculator?]]="Yes",IFERROR(Table1[[#This Row],[Recording Resolution '[MP']]],""),0)</f>
        <v>#VALUE!</v>
      </c>
      <c r="O4004" s="4" t="e">
        <f>IF(Table1[[#This Row],[Import to Gateway Calculator?]]="Yes",IFERROR(Table1[[#This Row],[Frame Rate '[FPS'] 1]],""),0)</f>
        <v>#VALUE!</v>
      </c>
      <c r="P4004" s="4" t="e">
        <f>IF(Table1[[#This Row],[Import to Gateway Calculator?]]="Yes",IFERROR(Table1[[#This Row],[Days of Storage 1]],""),0)</f>
        <v>#VALUE!</v>
      </c>
    </row>
    <row r="4005" spans="1:16" x14ac:dyDescent="0.25">
      <c r="A4005" s="5" t="e">
        <f t="shared" si="377"/>
        <v>#VALUE!</v>
      </c>
      <c r="B4005" s="6" t="str">
        <f>IFERROR(IF(Table1[[#This Row],[Multi-lens? 1]]="No", 1, IF(Table1[[#This Row],[Multi-lens? 1]]="Dual", 2, IF(Table1[[#This Row],[Multi-lens? 1]]="Quad", 4, ""))),"")</f>
        <v/>
      </c>
      <c r="C4005" s="6" t="e">
        <f t="shared" si="378"/>
        <v>#VALUE!</v>
      </c>
      <c r="D4005" s="6" t="e">
        <f t="shared" si="379"/>
        <v>#VALUE!</v>
      </c>
      <c r="E4005" s="6" t="e">
        <f t="shared" si="380"/>
        <v>#VALUE!</v>
      </c>
      <c r="F4005" s="6" t="e">
        <f t="shared" si="381"/>
        <v>#VALUE!</v>
      </c>
      <c r="H4005" s="6" t="str">
        <f>IFERROR(IF(Table1[[#This Row],[Multi-lens? 1]]="No", 1, IF(Table1[[#This Row],[Multi-lens? 1]]="Dual", 2, IF(Table1[[#This Row],[Multi-lens? 1]]="Quad", 4, ""))),"")</f>
        <v/>
      </c>
      <c r="I4005" s="9" t="str">
        <f>IFERROR(Table1[[#This Row],[Name]],"")</f>
        <v/>
      </c>
      <c r="K4005" s="3" t="str">
        <f t="shared" si="376"/>
        <v/>
      </c>
      <c r="M4005" s="4" t="e">
        <f>IF(Table1[[#This Row],[Import to Gateway Calculator?]]="Yes",IFERROR(Table1[[#This Row],[Streaming Resolution '[MP']]],""),0)</f>
        <v>#VALUE!</v>
      </c>
      <c r="N4005" s="4" t="e">
        <f>IF(Table1[[#This Row],[Import to Gateway Calculator?]]="Yes",IFERROR(Table1[[#This Row],[Recording Resolution '[MP']]],""),0)</f>
        <v>#VALUE!</v>
      </c>
      <c r="O4005" s="4" t="e">
        <f>IF(Table1[[#This Row],[Import to Gateway Calculator?]]="Yes",IFERROR(Table1[[#This Row],[Frame Rate '[FPS'] 1]],""),0)</f>
        <v>#VALUE!</v>
      </c>
      <c r="P4005" s="4" t="e">
        <f>IF(Table1[[#This Row],[Import to Gateway Calculator?]]="Yes",IFERROR(Table1[[#This Row],[Days of Storage 1]],""),0)</f>
        <v>#VALUE!</v>
      </c>
    </row>
    <row r="4006" spans="1:16" x14ac:dyDescent="0.25">
      <c r="A4006" s="5" t="e">
        <f t="shared" si="377"/>
        <v>#VALUE!</v>
      </c>
      <c r="B4006" s="6" t="str">
        <f>IFERROR(IF(Table1[[#This Row],[Multi-lens? 1]]="No", 1, IF(Table1[[#This Row],[Multi-lens? 1]]="Dual", 2, IF(Table1[[#This Row],[Multi-lens? 1]]="Quad", 4, ""))),"")</f>
        <v/>
      </c>
      <c r="C4006" s="6" t="e">
        <f t="shared" si="378"/>
        <v>#VALUE!</v>
      </c>
      <c r="D4006" s="6" t="e">
        <f t="shared" si="379"/>
        <v>#VALUE!</v>
      </c>
      <c r="E4006" s="6" t="e">
        <f t="shared" si="380"/>
        <v>#VALUE!</v>
      </c>
      <c r="F4006" s="6" t="e">
        <f t="shared" si="381"/>
        <v>#VALUE!</v>
      </c>
      <c r="H4006" s="6" t="str">
        <f>IFERROR(IF(Table1[[#This Row],[Multi-lens? 1]]="No", 1, IF(Table1[[#This Row],[Multi-lens? 1]]="Dual", 2, IF(Table1[[#This Row],[Multi-lens? 1]]="Quad", 4, ""))),"")</f>
        <v/>
      </c>
      <c r="I4006" s="9" t="str">
        <f>IFERROR(Table1[[#This Row],[Name]],"")</f>
        <v/>
      </c>
      <c r="K4006" s="3" t="str">
        <f t="shared" si="376"/>
        <v/>
      </c>
      <c r="M4006" s="4" t="e">
        <f>IF(Table1[[#This Row],[Import to Gateway Calculator?]]="Yes",IFERROR(Table1[[#This Row],[Streaming Resolution '[MP']]],""),0)</f>
        <v>#VALUE!</v>
      </c>
      <c r="N4006" s="4" t="e">
        <f>IF(Table1[[#This Row],[Import to Gateway Calculator?]]="Yes",IFERROR(Table1[[#This Row],[Recording Resolution '[MP']]],""),0)</f>
        <v>#VALUE!</v>
      </c>
      <c r="O4006" s="4" t="e">
        <f>IF(Table1[[#This Row],[Import to Gateway Calculator?]]="Yes",IFERROR(Table1[[#This Row],[Frame Rate '[FPS'] 1]],""),0)</f>
        <v>#VALUE!</v>
      </c>
      <c r="P4006" s="4" t="e">
        <f>IF(Table1[[#This Row],[Import to Gateway Calculator?]]="Yes",IFERROR(Table1[[#This Row],[Days of Storage 1]],""),0)</f>
        <v>#VALUE!</v>
      </c>
    </row>
    <row r="4007" spans="1:16" x14ac:dyDescent="0.25">
      <c r="A4007" s="5" t="e">
        <f t="shared" si="377"/>
        <v>#VALUE!</v>
      </c>
      <c r="B4007" s="6" t="str">
        <f>IFERROR(IF(Table1[[#This Row],[Multi-lens? 1]]="No", 1, IF(Table1[[#This Row],[Multi-lens? 1]]="Dual", 2, IF(Table1[[#This Row],[Multi-lens? 1]]="Quad", 4, ""))),"")</f>
        <v/>
      </c>
      <c r="C4007" s="6" t="e">
        <f t="shared" si="378"/>
        <v>#VALUE!</v>
      </c>
      <c r="D4007" s="6" t="e">
        <f t="shared" si="379"/>
        <v>#VALUE!</v>
      </c>
      <c r="E4007" s="6" t="e">
        <f t="shared" si="380"/>
        <v>#VALUE!</v>
      </c>
      <c r="F4007" s="6" t="e">
        <f t="shared" si="381"/>
        <v>#VALUE!</v>
      </c>
      <c r="H4007" s="6" t="str">
        <f>IFERROR(IF(Table1[[#This Row],[Multi-lens? 1]]="No", 1, IF(Table1[[#This Row],[Multi-lens? 1]]="Dual", 2, IF(Table1[[#This Row],[Multi-lens? 1]]="Quad", 4, ""))),"")</f>
        <v/>
      </c>
      <c r="I4007" s="9" t="str">
        <f>IFERROR(Table1[[#This Row],[Name]],"")</f>
        <v/>
      </c>
      <c r="K4007" s="3" t="str">
        <f t="shared" si="376"/>
        <v/>
      </c>
      <c r="M4007" s="4" t="e">
        <f>IF(Table1[[#This Row],[Import to Gateway Calculator?]]="Yes",IFERROR(Table1[[#This Row],[Streaming Resolution '[MP']]],""),0)</f>
        <v>#VALUE!</v>
      </c>
      <c r="N4007" s="4" t="e">
        <f>IF(Table1[[#This Row],[Import to Gateway Calculator?]]="Yes",IFERROR(Table1[[#This Row],[Recording Resolution '[MP']]],""),0)</f>
        <v>#VALUE!</v>
      </c>
      <c r="O4007" s="4" t="e">
        <f>IF(Table1[[#This Row],[Import to Gateway Calculator?]]="Yes",IFERROR(Table1[[#This Row],[Frame Rate '[FPS'] 1]],""),0)</f>
        <v>#VALUE!</v>
      </c>
      <c r="P4007" s="4" t="e">
        <f>IF(Table1[[#This Row],[Import to Gateway Calculator?]]="Yes",IFERROR(Table1[[#This Row],[Days of Storage 1]],""),0)</f>
        <v>#VALUE!</v>
      </c>
    </row>
    <row r="4008" spans="1:16" x14ac:dyDescent="0.25">
      <c r="A4008" s="5" t="e">
        <f t="shared" si="377"/>
        <v>#VALUE!</v>
      </c>
      <c r="B4008" s="6" t="str">
        <f>IFERROR(IF(Table1[[#This Row],[Multi-lens? 1]]="No", 1, IF(Table1[[#This Row],[Multi-lens? 1]]="Dual", 2, IF(Table1[[#This Row],[Multi-lens? 1]]="Quad", 4, ""))),"")</f>
        <v/>
      </c>
      <c r="C4008" s="6" t="e">
        <f t="shared" si="378"/>
        <v>#VALUE!</v>
      </c>
      <c r="D4008" s="6" t="e">
        <f t="shared" si="379"/>
        <v>#VALUE!</v>
      </c>
      <c r="E4008" s="6" t="e">
        <f t="shared" si="380"/>
        <v>#VALUE!</v>
      </c>
      <c r="F4008" s="6" t="e">
        <f t="shared" si="381"/>
        <v>#VALUE!</v>
      </c>
      <c r="H4008" s="6" t="str">
        <f>IFERROR(IF(Table1[[#This Row],[Multi-lens? 1]]="No", 1, IF(Table1[[#This Row],[Multi-lens? 1]]="Dual", 2, IF(Table1[[#This Row],[Multi-lens? 1]]="Quad", 4, ""))),"")</f>
        <v/>
      </c>
      <c r="I4008" s="9" t="str">
        <f>IFERROR(Table1[[#This Row],[Name]],"")</f>
        <v/>
      </c>
      <c r="K4008" s="3" t="str">
        <f t="shared" si="376"/>
        <v/>
      </c>
      <c r="M4008" s="4" t="e">
        <f>IF(Table1[[#This Row],[Import to Gateway Calculator?]]="Yes",IFERROR(Table1[[#This Row],[Streaming Resolution '[MP']]],""),0)</f>
        <v>#VALUE!</v>
      </c>
      <c r="N4008" s="4" t="e">
        <f>IF(Table1[[#This Row],[Import to Gateway Calculator?]]="Yes",IFERROR(Table1[[#This Row],[Recording Resolution '[MP']]],""),0)</f>
        <v>#VALUE!</v>
      </c>
      <c r="O4008" s="4" t="e">
        <f>IF(Table1[[#This Row],[Import to Gateway Calculator?]]="Yes",IFERROR(Table1[[#This Row],[Frame Rate '[FPS'] 1]],""),0)</f>
        <v>#VALUE!</v>
      </c>
      <c r="P4008" s="4" t="e">
        <f>IF(Table1[[#This Row],[Import to Gateway Calculator?]]="Yes",IFERROR(Table1[[#This Row],[Days of Storage 1]],""),0)</f>
        <v>#VALUE!</v>
      </c>
    </row>
    <row r="4009" spans="1:16" x14ac:dyDescent="0.25">
      <c r="A4009" s="5" t="e">
        <f t="shared" si="377"/>
        <v>#VALUE!</v>
      </c>
      <c r="B4009" s="6" t="str">
        <f>IFERROR(IF(Table1[[#This Row],[Multi-lens? 1]]="No", 1, IF(Table1[[#This Row],[Multi-lens? 1]]="Dual", 2, IF(Table1[[#This Row],[Multi-lens? 1]]="Quad", 4, ""))),"")</f>
        <v/>
      </c>
      <c r="C4009" s="6" t="e">
        <f t="shared" si="378"/>
        <v>#VALUE!</v>
      </c>
      <c r="D4009" s="6" t="e">
        <f t="shared" si="379"/>
        <v>#VALUE!</v>
      </c>
      <c r="E4009" s="6" t="e">
        <f t="shared" si="380"/>
        <v>#VALUE!</v>
      </c>
      <c r="F4009" s="6" t="e">
        <f t="shared" si="381"/>
        <v>#VALUE!</v>
      </c>
      <c r="H4009" s="6" t="str">
        <f>IFERROR(IF(Table1[[#This Row],[Multi-lens? 1]]="No", 1, IF(Table1[[#This Row],[Multi-lens? 1]]="Dual", 2, IF(Table1[[#This Row],[Multi-lens? 1]]="Quad", 4, ""))),"")</f>
        <v/>
      </c>
      <c r="I4009" s="9" t="str">
        <f>IFERROR(Table1[[#This Row],[Name]],"")</f>
        <v/>
      </c>
      <c r="K4009" s="3" t="str">
        <f t="shared" si="376"/>
        <v/>
      </c>
      <c r="M4009" s="4" t="e">
        <f>IF(Table1[[#This Row],[Import to Gateway Calculator?]]="Yes",IFERROR(Table1[[#This Row],[Streaming Resolution '[MP']]],""),0)</f>
        <v>#VALUE!</v>
      </c>
      <c r="N4009" s="4" t="e">
        <f>IF(Table1[[#This Row],[Import to Gateway Calculator?]]="Yes",IFERROR(Table1[[#This Row],[Recording Resolution '[MP']]],""),0)</f>
        <v>#VALUE!</v>
      </c>
      <c r="O4009" s="4" t="e">
        <f>IF(Table1[[#This Row],[Import to Gateway Calculator?]]="Yes",IFERROR(Table1[[#This Row],[Frame Rate '[FPS'] 1]],""),0)</f>
        <v>#VALUE!</v>
      </c>
      <c r="P4009" s="4" t="e">
        <f>IF(Table1[[#This Row],[Import to Gateway Calculator?]]="Yes",IFERROR(Table1[[#This Row],[Days of Storage 1]],""),0)</f>
        <v>#VALUE!</v>
      </c>
    </row>
    <row r="4010" spans="1:16" x14ac:dyDescent="0.25">
      <c r="A4010" s="5" t="e">
        <f t="shared" si="377"/>
        <v>#VALUE!</v>
      </c>
      <c r="B4010" s="6" t="str">
        <f>IFERROR(IF(Table1[[#This Row],[Multi-lens? 1]]="No", 1, IF(Table1[[#This Row],[Multi-lens? 1]]="Dual", 2, IF(Table1[[#This Row],[Multi-lens? 1]]="Quad", 4, ""))),"")</f>
        <v/>
      </c>
      <c r="C4010" s="6" t="e">
        <f t="shared" si="378"/>
        <v>#VALUE!</v>
      </c>
      <c r="D4010" s="6" t="e">
        <f t="shared" si="379"/>
        <v>#VALUE!</v>
      </c>
      <c r="E4010" s="6" t="e">
        <f t="shared" si="380"/>
        <v>#VALUE!</v>
      </c>
      <c r="F4010" s="6" t="e">
        <f t="shared" si="381"/>
        <v>#VALUE!</v>
      </c>
      <c r="H4010" s="6" t="str">
        <f>IFERROR(IF(Table1[[#This Row],[Multi-lens? 1]]="No", 1, IF(Table1[[#This Row],[Multi-lens? 1]]="Dual", 2, IF(Table1[[#This Row],[Multi-lens? 1]]="Quad", 4, ""))),"")</f>
        <v/>
      </c>
      <c r="I4010" s="9" t="str">
        <f>IFERROR(Table1[[#This Row],[Name]],"")</f>
        <v/>
      </c>
      <c r="K4010" s="3" t="str">
        <f t="shared" si="376"/>
        <v/>
      </c>
      <c r="M4010" s="4" t="e">
        <f>IF(Table1[[#This Row],[Import to Gateway Calculator?]]="Yes",IFERROR(Table1[[#This Row],[Streaming Resolution '[MP']]],""),0)</f>
        <v>#VALUE!</v>
      </c>
      <c r="N4010" s="4" t="e">
        <f>IF(Table1[[#This Row],[Import to Gateway Calculator?]]="Yes",IFERROR(Table1[[#This Row],[Recording Resolution '[MP']]],""),0)</f>
        <v>#VALUE!</v>
      </c>
      <c r="O4010" s="4" t="e">
        <f>IF(Table1[[#This Row],[Import to Gateway Calculator?]]="Yes",IFERROR(Table1[[#This Row],[Frame Rate '[FPS'] 1]],""),0)</f>
        <v>#VALUE!</v>
      </c>
      <c r="P4010" s="4" t="e">
        <f>IF(Table1[[#This Row],[Import to Gateway Calculator?]]="Yes",IFERROR(Table1[[#This Row],[Days of Storage 1]],""),0)</f>
        <v>#VALUE!</v>
      </c>
    </row>
    <row r="4011" spans="1:16" x14ac:dyDescent="0.25">
      <c r="A4011" s="5" t="e">
        <f t="shared" si="377"/>
        <v>#VALUE!</v>
      </c>
      <c r="B4011" s="6" t="str">
        <f>IFERROR(IF(Table1[[#This Row],[Multi-lens? 1]]="No", 1, IF(Table1[[#This Row],[Multi-lens? 1]]="Dual", 2, IF(Table1[[#This Row],[Multi-lens? 1]]="Quad", 4, ""))),"")</f>
        <v/>
      </c>
      <c r="C4011" s="6" t="e">
        <f t="shared" si="378"/>
        <v>#VALUE!</v>
      </c>
      <c r="D4011" s="6" t="e">
        <f t="shared" si="379"/>
        <v>#VALUE!</v>
      </c>
      <c r="E4011" s="6" t="e">
        <f t="shared" si="380"/>
        <v>#VALUE!</v>
      </c>
      <c r="F4011" s="6" t="e">
        <f t="shared" si="381"/>
        <v>#VALUE!</v>
      </c>
      <c r="H4011" s="6" t="str">
        <f>IFERROR(IF(Table1[[#This Row],[Multi-lens? 1]]="No", 1, IF(Table1[[#This Row],[Multi-lens? 1]]="Dual", 2, IF(Table1[[#This Row],[Multi-lens? 1]]="Quad", 4, ""))),"")</f>
        <v/>
      </c>
      <c r="I4011" s="9" t="str">
        <f>IFERROR(Table1[[#This Row],[Name]],"")</f>
        <v/>
      </c>
      <c r="K4011" s="3" t="str">
        <f t="shared" si="376"/>
        <v/>
      </c>
      <c r="M4011" s="4" t="e">
        <f>IF(Table1[[#This Row],[Import to Gateway Calculator?]]="Yes",IFERROR(Table1[[#This Row],[Streaming Resolution '[MP']]],""),0)</f>
        <v>#VALUE!</v>
      </c>
      <c r="N4011" s="4" t="e">
        <f>IF(Table1[[#This Row],[Import to Gateway Calculator?]]="Yes",IFERROR(Table1[[#This Row],[Recording Resolution '[MP']]],""),0)</f>
        <v>#VALUE!</v>
      </c>
      <c r="O4011" s="4" t="e">
        <f>IF(Table1[[#This Row],[Import to Gateway Calculator?]]="Yes",IFERROR(Table1[[#This Row],[Frame Rate '[FPS'] 1]],""),0)</f>
        <v>#VALUE!</v>
      </c>
      <c r="P4011" s="4" t="e">
        <f>IF(Table1[[#This Row],[Import to Gateway Calculator?]]="Yes",IFERROR(Table1[[#This Row],[Days of Storage 1]],""),0)</f>
        <v>#VALUE!</v>
      </c>
    </row>
    <row r="4012" spans="1:16" x14ac:dyDescent="0.25">
      <c r="A4012" s="5" t="e">
        <f t="shared" si="377"/>
        <v>#VALUE!</v>
      </c>
      <c r="B4012" s="6" t="str">
        <f>IFERROR(IF(Table1[[#This Row],[Multi-lens? 1]]="No", 1, IF(Table1[[#This Row],[Multi-lens? 1]]="Dual", 2, IF(Table1[[#This Row],[Multi-lens? 1]]="Quad", 4, ""))),"")</f>
        <v/>
      </c>
      <c r="C4012" s="6" t="e">
        <f t="shared" si="378"/>
        <v>#VALUE!</v>
      </c>
      <c r="D4012" s="6" t="e">
        <f t="shared" si="379"/>
        <v>#VALUE!</v>
      </c>
      <c r="E4012" s="6" t="e">
        <f t="shared" si="380"/>
        <v>#VALUE!</v>
      </c>
      <c r="F4012" s="6" t="e">
        <f t="shared" si="381"/>
        <v>#VALUE!</v>
      </c>
      <c r="H4012" s="6" t="str">
        <f>IFERROR(IF(Table1[[#This Row],[Multi-lens? 1]]="No", 1, IF(Table1[[#This Row],[Multi-lens? 1]]="Dual", 2, IF(Table1[[#This Row],[Multi-lens? 1]]="Quad", 4, ""))),"")</f>
        <v/>
      </c>
      <c r="I4012" s="9" t="str">
        <f>IFERROR(Table1[[#This Row],[Name]],"")</f>
        <v/>
      </c>
      <c r="K4012" s="3" t="str">
        <f t="shared" si="376"/>
        <v/>
      </c>
      <c r="M4012" s="4" t="e">
        <f>IF(Table1[[#This Row],[Import to Gateway Calculator?]]="Yes",IFERROR(Table1[[#This Row],[Streaming Resolution '[MP']]],""),0)</f>
        <v>#VALUE!</v>
      </c>
      <c r="N4012" s="4" t="e">
        <f>IF(Table1[[#This Row],[Import to Gateway Calculator?]]="Yes",IFERROR(Table1[[#This Row],[Recording Resolution '[MP']]],""),0)</f>
        <v>#VALUE!</v>
      </c>
      <c r="O4012" s="4" t="e">
        <f>IF(Table1[[#This Row],[Import to Gateway Calculator?]]="Yes",IFERROR(Table1[[#This Row],[Frame Rate '[FPS'] 1]],""),0)</f>
        <v>#VALUE!</v>
      </c>
      <c r="P4012" s="4" t="e">
        <f>IF(Table1[[#This Row],[Import to Gateway Calculator?]]="Yes",IFERROR(Table1[[#This Row],[Days of Storage 1]],""),0)</f>
        <v>#VALUE!</v>
      </c>
    </row>
    <row r="4013" spans="1:16" x14ac:dyDescent="0.25">
      <c r="A4013" s="5" t="e">
        <f t="shared" si="377"/>
        <v>#VALUE!</v>
      </c>
      <c r="B4013" s="6" t="str">
        <f>IFERROR(IF(Table1[[#This Row],[Multi-lens? 1]]="No", 1, IF(Table1[[#This Row],[Multi-lens? 1]]="Dual", 2, IF(Table1[[#This Row],[Multi-lens? 1]]="Quad", 4, ""))),"")</f>
        <v/>
      </c>
      <c r="C4013" s="6" t="e">
        <f t="shared" si="378"/>
        <v>#VALUE!</v>
      </c>
      <c r="D4013" s="6" t="e">
        <f t="shared" si="379"/>
        <v>#VALUE!</v>
      </c>
      <c r="E4013" s="6" t="e">
        <f t="shared" si="380"/>
        <v>#VALUE!</v>
      </c>
      <c r="F4013" s="6" t="e">
        <f t="shared" si="381"/>
        <v>#VALUE!</v>
      </c>
      <c r="H4013" s="6" t="str">
        <f>IFERROR(IF(Table1[[#This Row],[Multi-lens? 1]]="No", 1, IF(Table1[[#This Row],[Multi-lens? 1]]="Dual", 2, IF(Table1[[#This Row],[Multi-lens? 1]]="Quad", 4, ""))),"")</f>
        <v/>
      </c>
      <c r="I4013" s="9" t="str">
        <f>IFERROR(Table1[[#This Row],[Name]],"")</f>
        <v/>
      </c>
      <c r="K4013" s="3" t="str">
        <f t="shared" si="376"/>
        <v/>
      </c>
      <c r="M4013" s="4" t="e">
        <f>IF(Table1[[#This Row],[Import to Gateway Calculator?]]="Yes",IFERROR(Table1[[#This Row],[Streaming Resolution '[MP']]],""),0)</f>
        <v>#VALUE!</v>
      </c>
      <c r="N4013" s="4" t="e">
        <f>IF(Table1[[#This Row],[Import to Gateway Calculator?]]="Yes",IFERROR(Table1[[#This Row],[Recording Resolution '[MP']]],""),0)</f>
        <v>#VALUE!</v>
      </c>
      <c r="O4013" s="4" t="e">
        <f>IF(Table1[[#This Row],[Import to Gateway Calculator?]]="Yes",IFERROR(Table1[[#This Row],[Frame Rate '[FPS'] 1]],""),0)</f>
        <v>#VALUE!</v>
      </c>
      <c r="P4013" s="4" t="e">
        <f>IF(Table1[[#This Row],[Import to Gateway Calculator?]]="Yes",IFERROR(Table1[[#This Row],[Days of Storage 1]],""),0)</f>
        <v>#VALUE!</v>
      </c>
    </row>
    <row r="4014" spans="1:16" x14ac:dyDescent="0.25">
      <c r="A4014" s="5" t="e">
        <f t="shared" si="377"/>
        <v>#VALUE!</v>
      </c>
      <c r="B4014" s="6" t="str">
        <f>IFERROR(IF(Table1[[#This Row],[Multi-lens? 1]]="No", 1, IF(Table1[[#This Row],[Multi-lens? 1]]="Dual", 2, IF(Table1[[#This Row],[Multi-lens? 1]]="Quad", 4, ""))),"")</f>
        <v/>
      </c>
      <c r="C4014" s="6" t="e">
        <f t="shared" si="378"/>
        <v>#VALUE!</v>
      </c>
      <c r="D4014" s="6" t="e">
        <f t="shared" si="379"/>
        <v>#VALUE!</v>
      </c>
      <c r="E4014" s="6" t="e">
        <f t="shared" si="380"/>
        <v>#VALUE!</v>
      </c>
      <c r="F4014" s="6" t="e">
        <f t="shared" si="381"/>
        <v>#VALUE!</v>
      </c>
      <c r="H4014" s="6" t="str">
        <f>IFERROR(IF(Table1[[#This Row],[Multi-lens? 1]]="No", 1, IF(Table1[[#This Row],[Multi-lens? 1]]="Dual", 2, IF(Table1[[#This Row],[Multi-lens? 1]]="Quad", 4, ""))),"")</f>
        <v/>
      </c>
      <c r="I4014" s="9" t="str">
        <f>IFERROR(Table1[[#This Row],[Name]],"")</f>
        <v/>
      </c>
      <c r="K4014" s="3" t="str">
        <f t="shared" si="376"/>
        <v/>
      </c>
      <c r="M4014" s="4" t="e">
        <f>IF(Table1[[#This Row],[Import to Gateway Calculator?]]="Yes",IFERROR(Table1[[#This Row],[Streaming Resolution '[MP']]],""),0)</f>
        <v>#VALUE!</v>
      </c>
      <c r="N4014" s="4" t="e">
        <f>IF(Table1[[#This Row],[Import to Gateway Calculator?]]="Yes",IFERROR(Table1[[#This Row],[Recording Resolution '[MP']]],""),0)</f>
        <v>#VALUE!</v>
      </c>
      <c r="O4014" s="4" t="e">
        <f>IF(Table1[[#This Row],[Import to Gateway Calculator?]]="Yes",IFERROR(Table1[[#This Row],[Frame Rate '[FPS'] 1]],""),0)</f>
        <v>#VALUE!</v>
      </c>
      <c r="P4014" s="4" t="e">
        <f>IF(Table1[[#This Row],[Import to Gateway Calculator?]]="Yes",IFERROR(Table1[[#This Row],[Days of Storage 1]],""),0)</f>
        <v>#VALUE!</v>
      </c>
    </row>
    <row r="4015" spans="1:16" x14ac:dyDescent="0.25">
      <c r="A4015" s="5" t="e">
        <f t="shared" si="377"/>
        <v>#VALUE!</v>
      </c>
      <c r="B4015" s="6" t="str">
        <f>IFERROR(IF(Table1[[#This Row],[Multi-lens? 1]]="No", 1, IF(Table1[[#This Row],[Multi-lens? 1]]="Dual", 2, IF(Table1[[#This Row],[Multi-lens? 1]]="Quad", 4, ""))),"")</f>
        <v/>
      </c>
      <c r="C4015" s="6" t="e">
        <f t="shared" si="378"/>
        <v>#VALUE!</v>
      </c>
      <c r="D4015" s="6" t="e">
        <f t="shared" si="379"/>
        <v>#VALUE!</v>
      </c>
      <c r="E4015" s="6" t="e">
        <f t="shared" si="380"/>
        <v>#VALUE!</v>
      </c>
      <c r="F4015" s="6" t="e">
        <f t="shared" si="381"/>
        <v>#VALUE!</v>
      </c>
      <c r="H4015" s="6" t="str">
        <f>IFERROR(IF(Table1[[#This Row],[Multi-lens? 1]]="No", 1, IF(Table1[[#This Row],[Multi-lens? 1]]="Dual", 2, IF(Table1[[#This Row],[Multi-lens? 1]]="Quad", 4, ""))),"")</f>
        <v/>
      </c>
      <c r="I4015" s="9" t="str">
        <f>IFERROR(Table1[[#This Row],[Name]],"")</f>
        <v/>
      </c>
      <c r="K4015" s="3" t="str">
        <f t="shared" si="376"/>
        <v/>
      </c>
      <c r="M4015" s="4" t="e">
        <f>IF(Table1[[#This Row],[Import to Gateway Calculator?]]="Yes",IFERROR(Table1[[#This Row],[Streaming Resolution '[MP']]],""),0)</f>
        <v>#VALUE!</v>
      </c>
      <c r="N4015" s="4" t="e">
        <f>IF(Table1[[#This Row],[Import to Gateway Calculator?]]="Yes",IFERROR(Table1[[#This Row],[Recording Resolution '[MP']]],""),0)</f>
        <v>#VALUE!</v>
      </c>
      <c r="O4015" s="4" t="e">
        <f>IF(Table1[[#This Row],[Import to Gateway Calculator?]]="Yes",IFERROR(Table1[[#This Row],[Frame Rate '[FPS'] 1]],""),0)</f>
        <v>#VALUE!</v>
      </c>
      <c r="P4015" s="4" t="e">
        <f>IF(Table1[[#This Row],[Import to Gateway Calculator?]]="Yes",IFERROR(Table1[[#This Row],[Days of Storage 1]],""),0)</f>
        <v>#VALUE!</v>
      </c>
    </row>
    <row r="4016" spans="1:16" x14ac:dyDescent="0.25">
      <c r="A4016" s="5" t="e">
        <f t="shared" si="377"/>
        <v>#VALUE!</v>
      </c>
      <c r="B4016" s="6" t="str">
        <f>IFERROR(IF(Table1[[#This Row],[Multi-lens? 1]]="No", 1, IF(Table1[[#This Row],[Multi-lens? 1]]="Dual", 2, IF(Table1[[#This Row],[Multi-lens? 1]]="Quad", 4, ""))),"")</f>
        <v/>
      </c>
      <c r="C4016" s="6" t="e">
        <f t="shared" si="378"/>
        <v>#VALUE!</v>
      </c>
      <c r="D4016" s="6" t="e">
        <f t="shared" si="379"/>
        <v>#VALUE!</v>
      </c>
      <c r="E4016" s="6" t="e">
        <f t="shared" si="380"/>
        <v>#VALUE!</v>
      </c>
      <c r="F4016" s="6" t="e">
        <f t="shared" si="381"/>
        <v>#VALUE!</v>
      </c>
      <c r="H4016" s="6" t="str">
        <f>IFERROR(IF(Table1[[#This Row],[Multi-lens? 1]]="No", 1, IF(Table1[[#This Row],[Multi-lens? 1]]="Dual", 2, IF(Table1[[#This Row],[Multi-lens? 1]]="Quad", 4, ""))),"")</f>
        <v/>
      </c>
      <c r="I4016" s="9" t="str">
        <f>IFERROR(Table1[[#This Row],[Name]],"")</f>
        <v/>
      </c>
      <c r="K4016" s="3" t="str">
        <f t="shared" si="376"/>
        <v/>
      </c>
      <c r="M4016" s="4" t="e">
        <f>IF(Table1[[#This Row],[Import to Gateway Calculator?]]="Yes",IFERROR(Table1[[#This Row],[Streaming Resolution '[MP']]],""),0)</f>
        <v>#VALUE!</v>
      </c>
      <c r="N4016" s="4" t="e">
        <f>IF(Table1[[#This Row],[Import to Gateway Calculator?]]="Yes",IFERROR(Table1[[#This Row],[Recording Resolution '[MP']]],""),0)</f>
        <v>#VALUE!</v>
      </c>
      <c r="O4016" s="4" t="e">
        <f>IF(Table1[[#This Row],[Import to Gateway Calculator?]]="Yes",IFERROR(Table1[[#This Row],[Frame Rate '[FPS'] 1]],""),0)</f>
        <v>#VALUE!</v>
      </c>
      <c r="P4016" s="4" t="e">
        <f>IF(Table1[[#This Row],[Import to Gateway Calculator?]]="Yes",IFERROR(Table1[[#This Row],[Days of Storage 1]],""),0)</f>
        <v>#VALUE!</v>
      </c>
    </row>
    <row r="4017" spans="1:16" x14ac:dyDescent="0.25">
      <c r="A4017" s="5" t="e">
        <f t="shared" si="377"/>
        <v>#VALUE!</v>
      </c>
      <c r="B4017" s="6" t="str">
        <f>IFERROR(IF(Table1[[#This Row],[Multi-lens? 1]]="No", 1, IF(Table1[[#This Row],[Multi-lens? 1]]="Dual", 2, IF(Table1[[#This Row],[Multi-lens? 1]]="Quad", 4, ""))),"")</f>
        <v/>
      </c>
      <c r="C4017" s="6" t="e">
        <f t="shared" si="378"/>
        <v>#VALUE!</v>
      </c>
      <c r="D4017" s="6" t="e">
        <f t="shared" si="379"/>
        <v>#VALUE!</v>
      </c>
      <c r="E4017" s="6" t="e">
        <f t="shared" si="380"/>
        <v>#VALUE!</v>
      </c>
      <c r="F4017" s="6" t="e">
        <f t="shared" si="381"/>
        <v>#VALUE!</v>
      </c>
      <c r="H4017" s="6" t="str">
        <f>IFERROR(IF(Table1[[#This Row],[Multi-lens? 1]]="No", 1, IF(Table1[[#This Row],[Multi-lens? 1]]="Dual", 2, IF(Table1[[#This Row],[Multi-lens? 1]]="Quad", 4, ""))),"")</f>
        <v/>
      </c>
      <c r="I4017" s="9" t="str">
        <f>IFERROR(Table1[[#This Row],[Name]],"")</f>
        <v/>
      </c>
      <c r="K4017" s="3" t="str">
        <f t="shared" si="376"/>
        <v/>
      </c>
      <c r="M4017" s="4" t="e">
        <f>IF(Table1[[#This Row],[Import to Gateway Calculator?]]="Yes",IFERROR(Table1[[#This Row],[Streaming Resolution '[MP']]],""),0)</f>
        <v>#VALUE!</v>
      </c>
      <c r="N4017" s="4" t="e">
        <f>IF(Table1[[#This Row],[Import to Gateway Calculator?]]="Yes",IFERROR(Table1[[#This Row],[Recording Resolution '[MP']]],""),0)</f>
        <v>#VALUE!</v>
      </c>
      <c r="O4017" s="4" t="e">
        <f>IF(Table1[[#This Row],[Import to Gateway Calculator?]]="Yes",IFERROR(Table1[[#This Row],[Frame Rate '[FPS'] 1]],""),0)</f>
        <v>#VALUE!</v>
      </c>
      <c r="P4017" s="4" t="e">
        <f>IF(Table1[[#This Row],[Import to Gateway Calculator?]]="Yes",IFERROR(Table1[[#This Row],[Days of Storage 1]],""),0)</f>
        <v>#VALUE!</v>
      </c>
    </row>
    <row r="4018" spans="1:16" x14ac:dyDescent="0.25">
      <c r="A4018" s="5" t="e">
        <f t="shared" si="377"/>
        <v>#VALUE!</v>
      </c>
      <c r="B4018" s="6" t="str">
        <f>IFERROR(IF(Table1[[#This Row],[Multi-lens? 1]]="No", 1, IF(Table1[[#This Row],[Multi-lens? 1]]="Dual", 2, IF(Table1[[#This Row],[Multi-lens? 1]]="Quad", 4, ""))),"")</f>
        <v/>
      </c>
      <c r="C4018" s="6" t="e">
        <f t="shared" si="378"/>
        <v>#VALUE!</v>
      </c>
      <c r="D4018" s="6" t="e">
        <f t="shared" si="379"/>
        <v>#VALUE!</v>
      </c>
      <c r="E4018" s="6" t="e">
        <f t="shared" si="380"/>
        <v>#VALUE!</v>
      </c>
      <c r="F4018" s="6" t="e">
        <f t="shared" si="381"/>
        <v>#VALUE!</v>
      </c>
      <c r="H4018" s="6" t="str">
        <f>IFERROR(IF(Table1[[#This Row],[Multi-lens? 1]]="No", 1, IF(Table1[[#This Row],[Multi-lens? 1]]="Dual", 2, IF(Table1[[#This Row],[Multi-lens? 1]]="Quad", 4, ""))),"")</f>
        <v/>
      </c>
      <c r="I4018" s="9" t="str">
        <f>IFERROR(Table1[[#This Row],[Name]],"")</f>
        <v/>
      </c>
      <c r="K4018" s="3" t="str">
        <f t="shared" si="376"/>
        <v/>
      </c>
      <c r="M4018" s="4" t="e">
        <f>IF(Table1[[#This Row],[Import to Gateway Calculator?]]="Yes",IFERROR(Table1[[#This Row],[Streaming Resolution '[MP']]],""),0)</f>
        <v>#VALUE!</v>
      </c>
      <c r="N4018" s="4" t="e">
        <f>IF(Table1[[#This Row],[Import to Gateway Calculator?]]="Yes",IFERROR(Table1[[#This Row],[Recording Resolution '[MP']]],""),0)</f>
        <v>#VALUE!</v>
      </c>
      <c r="O4018" s="4" t="e">
        <f>IF(Table1[[#This Row],[Import to Gateway Calculator?]]="Yes",IFERROR(Table1[[#This Row],[Frame Rate '[FPS'] 1]],""),0)</f>
        <v>#VALUE!</v>
      </c>
      <c r="P4018" s="4" t="e">
        <f>IF(Table1[[#This Row],[Import to Gateway Calculator?]]="Yes",IFERROR(Table1[[#This Row],[Days of Storage 1]],""),0)</f>
        <v>#VALUE!</v>
      </c>
    </row>
    <row r="4019" spans="1:16" x14ac:dyDescent="0.25">
      <c r="A4019" s="5" t="e">
        <f t="shared" si="377"/>
        <v>#VALUE!</v>
      </c>
      <c r="B4019" s="6" t="str">
        <f>IFERROR(IF(Table1[[#This Row],[Multi-lens? 1]]="No", 1, IF(Table1[[#This Row],[Multi-lens? 1]]="Dual", 2, IF(Table1[[#This Row],[Multi-lens? 1]]="Quad", 4, ""))),"")</f>
        <v/>
      </c>
      <c r="C4019" s="6" t="e">
        <f t="shared" si="378"/>
        <v>#VALUE!</v>
      </c>
      <c r="D4019" s="6" t="e">
        <f t="shared" si="379"/>
        <v>#VALUE!</v>
      </c>
      <c r="E4019" s="6" t="e">
        <f t="shared" si="380"/>
        <v>#VALUE!</v>
      </c>
      <c r="F4019" s="6" t="e">
        <f t="shared" si="381"/>
        <v>#VALUE!</v>
      </c>
      <c r="H4019" s="6" t="str">
        <f>IFERROR(IF(Table1[[#This Row],[Multi-lens? 1]]="No", 1, IF(Table1[[#This Row],[Multi-lens? 1]]="Dual", 2, IF(Table1[[#This Row],[Multi-lens? 1]]="Quad", 4, ""))),"")</f>
        <v/>
      </c>
      <c r="I4019" s="9" t="str">
        <f>IFERROR(Table1[[#This Row],[Name]],"")</f>
        <v/>
      </c>
      <c r="K4019" s="3" t="str">
        <f t="shared" si="376"/>
        <v/>
      </c>
      <c r="M4019" s="4" t="e">
        <f>IF(Table1[[#This Row],[Import to Gateway Calculator?]]="Yes",IFERROR(Table1[[#This Row],[Streaming Resolution '[MP']]],""),0)</f>
        <v>#VALUE!</v>
      </c>
      <c r="N4019" s="4" t="e">
        <f>IF(Table1[[#This Row],[Import to Gateway Calculator?]]="Yes",IFERROR(Table1[[#This Row],[Recording Resolution '[MP']]],""),0)</f>
        <v>#VALUE!</v>
      </c>
      <c r="O4019" s="4" t="e">
        <f>IF(Table1[[#This Row],[Import to Gateway Calculator?]]="Yes",IFERROR(Table1[[#This Row],[Frame Rate '[FPS'] 1]],""),0)</f>
        <v>#VALUE!</v>
      </c>
      <c r="P4019" s="4" t="e">
        <f>IF(Table1[[#This Row],[Import to Gateway Calculator?]]="Yes",IFERROR(Table1[[#This Row],[Days of Storage 1]],""),0)</f>
        <v>#VALUE!</v>
      </c>
    </row>
    <row r="4020" spans="1:16" x14ac:dyDescent="0.25">
      <c r="A4020" s="5" t="e">
        <f t="shared" si="377"/>
        <v>#VALUE!</v>
      </c>
      <c r="B4020" s="6" t="str">
        <f>IFERROR(IF(Table1[[#This Row],[Multi-lens? 1]]="No", 1, IF(Table1[[#This Row],[Multi-lens? 1]]="Dual", 2, IF(Table1[[#This Row],[Multi-lens? 1]]="Quad", 4, ""))),"")</f>
        <v/>
      </c>
      <c r="C4020" s="6" t="e">
        <f t="shared" si="378"/>
        <v>#VALUE!</v>
      </c>
      <c r="D4020" s="6" t="e">
        <f t="shared" si="379"/>
        <v>#VALUE!</v>
      </c>
      <c r="E4020" s="6" t="e">
        <f t="shared" si="380"/>
        <v>#VALUE!</v>
      </c>
      <c r="F4020" s="6" t="e">
        <f t="shared" si="381"/>
        <v>#VALUE!</v>
      </c>
      <c r="H4020" s="6" t="str">
        <f>IFERROR(IF(Table1[[#This Row],[Multi-lens? 1]]="No", 1, IF(Table1[[#This Row],[Multi-lens? 1]]="Dual", 2, IF(Table1[[#This Row],[Multi-lens? 1]]="Quad", 4, ""))),"")</f>
        <v/>
      </c>
      <c r="I4020" s="9" t="str">
        <f>IFERROR(Table1[[#This Row],[Name]],"")</f>
        <v/>
      </c>
      <c r="K4020" s="3" t="str">
        <f t="shared" si="376"/>
        <v/>
      </c>
      <c r="M4020" s="4" t="e">
        <f>IF(Table1[[#This Row],[Import to Gateway Calculator?]]="Yes",IFERROR(Table1[[#This Row],[Streaming Resolution '[MP']]],""),0)</f>
        <v>#VALUE!</v>
      </c>
      <c r="N4020" s="4" t="e">
        <f>IF(Table1[[#This Row],[Import to Gateway Calculator?]]="Yes",IFERROR(Table1[[#This Row],[Recording Resolution '[MP']]],""),0)</f>
        <v>#VALUE!</v>
      </c>
      <c r="O4020" s="4" t="e">
        <f>IF(Table1[[#This Row],[Import to Gateway Calculator?]]="Yes",IFERROR(Table1[[#This Row],[Frame Rate '[FPS'] 1]],""),0)</f>
        <v>#VALUE!</v>
      </c>
      <c r="P4020" s="4" t="e">
        <f>IF(Table1[[#This Row],[Import to Gateway Calculator?]]="Yes",IFERROR(Table1[[#This Row],[Days of Storage 1]],""),0)</f>
        <v>#VALUE!</v>
      </c>
    </row>
    <row r="4021" spans="1:16" x14ac:dyDescent="0.25">
      <c r="A4021" s="5" t="e">
        <f t="shared" si="377"/>
        <v>#VALUE!</v>
      </c>
      <c r="B4021" s="6" t="str">
        <f>IFERROR(IF(Table1[[#This Row],[Multi-lens? 1]]="No", 1, IF(Table1[[#This Row],[Multi-lens? 1]]="Dual", 2, IF(Table1[[#This Row],[Multi-lens? 1]]="Quad", 4, ""))),"")</f>
        <v/>
      </c>
      <c r="C4021" s="6" t="e">
        <f t="shared" si="378"/>
        <v>#VALUE!</v>
      </c>
      <c r="D4021" s="6" t="e">
        <f t="shared" si="379"/>
        <v>#VALUE!</v>
      </c>
      <c r="E4021" s="6" t="e">
        <f t="shared" si="380"/>
        <v>#VALUE!</v>
      </c>
      <c r="F4021" s="6" t="e">
        <f t="shared" si="381"/>
        <v>#VALUE!</v>
      </c>
      <c r="H4021" s="6" t="str">
        <f>IFERROR(IF(Table1[[#This Row],[Multi-lens? 1]]="No", 1, IF(Table1[[#This Row],[Multi-lens? 1]]="Dual", 2, IF(Table1[[#This Row],[Multi-lens? 1]]="Quad", 4, ""))),"")</f>
        <v/>
      </c>
      <c r="I4021" s="9" t="str">
        <f>IFERROR(Table1[[#This Row],[Name]],"")</f>
        <v/>
      </c>
      <c r="K4021" s="3" t="str">
        <f t="shared" si="376"/>
        <v/>
      </c>
      <c r="M4021" s="4" t="e">
        <f>IF(Table1[[#This Row],[Import to Gateway Calculator?]]="Yes",IFERROR(Table1[[#This Row],[Streaming Resolution '[MP']]],""),0)</f>
        <v>#VALUE!</v>
      </c>
      <c r="N4021" s="4" t="e">
        <f>IF(Table1[[#This Row],[Import to Gateway Calculator?]]="Yes",IFERROR(Table1[[#This Row],[Recording Resolution '[MP']]],""),0)</f>
        <v>#VALUE!</v>
      </c>
      <c r="O4021" s="4" t="e">
        <f>IF(Table1[[#This Row],[Import to Gateway Calculator?]]="Yes",IFERROR(Table1[[#This Row],[Frame Rate '[FPS'] 1]],""),0)</f>
        <v>#VALUE!</v>
      </c>
      <c r="P4021" s="4" t="e">
        <f>IF(Table1[[#This Row],[Import to Gateway Calculator?]]="Yes",IFERROR(Table1[[#This Row],[Days of Storage 1]],""),0)</f>
        <v>#VALUE!</v>
      </c>
    </row>
    <row r="4022" spans="1:16" x14ac:dyDescent="0.25">
      <c r="A4022" s="5" t="e">
        <f t="shared" si="377"/>
        <v>#VALUE!</v>
      </c>
      <c r="B4022" s="6" t="str">
        <f>IFERROR(IF(Table1[[#This Row],[Multi-lens? 1]]="No", 1, IF(Table1[[#This Row],[Multi-lens? 1]]="Dual", 2, IF(Table1[[#This Row],[Multi-lens? 1]]="Quad", 4, ""))),"")</f>
        <v/>
      </c>
      <c r="C4022" s="6" t="e">
        <f t="shared" si="378"/>
        <v>#VALUE!</v>
      </c>
      <c r="D4022" s="6" t="e">
        <f t="shared" si="379"/>
        <v>#VALUE!</v>
      </c>
      <c r="E4022" s="6" t="e">
        <f t="shared" si="380"/>
        <v>#VALUE!</v>
      </c>
      <c r="F4022" s="6" t="e">
        <f t="shared" si="381"/>
        <v>#VALUE!</v>
      </c>
      <c r="H4022" s="6" t="str">
        <f>IFERROR(IF(Table1[[#This Row],[Multi-lens? 1]]="No", 1, IF(Table1[[#This Row],[Multi-lens? 1]]="Dual", 2, IF(Table1[[#This Row],[Multi-lens? 1]]="Quad", 4, ""))),"")</f>
        <v/>
      </c>
      <c r="I4022" s="9" t="str">
        <f>IFERROR(Table1[[#This Row],[Name]],"")</f>
        <v/>
      </c>
      <c r="K4022" s="3" t="str">
        <f t="shared" si="376"/>
        <v/>
      </c>
      <c r="M4022" s="4" t="e">
        <f>IF(Table1[[#This Row],[Import to Gateway Calculator?]]="Yes",IFERROR(Table1[[#This Row],[Streaming Resolution '[MP']]],""),0)</f>
        <v>#VALUE!</v>
      </c>
      <c r="N4022" s="4" t="e">
        <f>IF(Table1[[#This Row],[Import to Gateway Calculator?]]="Yes",IFERROR(Table1[[#This Row],[Recording Resolution '[MP']]],""),0)</f>
        <v>#VALUE!</v>
      </c>
      <c r="O4022" s="4" t="e">
        <f>IF(Table1[[#This Row],[Import to Gateway Calculator?]]="Yes",IFERROR(Table1[[#This Row],[Frame Rate '[FPS'] 1]],""),0)</f>
        <v>#VALUE!</v>
      </c>
      <c r="P4022" s="4" t="e">
        <f>IF(Table1[[#This Row],[Import to Gateway Calculator?]]="Yes",IFERROR(Table1[[#This Row],[Days of Storage 1]],""),0)</f>
        <v>#VALUE!</v>
      </c>
    </row>
    <row r="4023" spans="1:16" x14ac:dyDescent="0.25">
      <c r="A4023" s="5" t="e">
        <f t="shared" si="377"/>
        <v>#VALUE!</v>
      </c>
      <c r="B4023" s="6" t="str">
        <f>IFERROR(IF(Table1[[#This Row],[Multi-lens? 1]]="No", 1, IF(Table1[[#This Row],[Multi-lens? 1]]="Dual", 2, IF(Table1[[#This Row],[Multi-lens? 1]]="Quad", 4, ""))),"")</f>
        <v/>
      </c>
      <c r="C4023" s="6" t="e">
        <f t="shared" si="378"/>
        <v>#VALUE!</v>
      </c>
      <c r="D4023" s="6" t="e">
        <f t="shared" si="379"/>
        <v>#VALUE!</v>
      </c>
      <c r="E4023" s="6" t="e">
        <f t="shared" si="380"/>
        <v>#VALUE!</v>
      </c>
      <c r="F4023" s="6" t="e">
        <f t="shared" si="381"/>
        <v>#VALUE!</v>
      </c>
      <c r="H4023" s="6" t="str">
        <f>IFERROR(IF(Table1[[#This Row],[Multi-lens? 1]]="No", 1, IF(Table1[[#This Row],[Multi-lens? 1]]="Dual", 2, IF(Table1[[#This Row],[Multi-lens? 1]]="Quad", 4, ""))),"")</f>
        <v/>
      </c>
      <c r="I4023" s="9" t="str">
        <f>IFERROR(Table1[[#This Row],[Name]],"")</f>
        <v/>
      </c>
      <c r="K4023" s="3" t="str">
        <f t="shared" si="376"/>
        <v/>
      </c>
      <c r="M4023" s="4" t="e">
        <f>IF(Table1[[#This Row],[Import to Gateway Calculator?]]="Yes",IFERROR(Table1[[#This Row],[Streaming Resolution '[MP']]],""),0)</f>
        <v>#VALUE!</v>
      </c>
      <c r="N4023" s="4" t="e">
        <f>IF(Table1[[#This Row],[Import to Gateway Calculator?]]="Yes",IFERROR(Table1[[#This Row],[Recording Resolution '[MP']]],""),0)</f>
        <v>#VALUE!</v>
      </c>
      <c r="O4023" s="4" t="e">
        <f>IF(Table1[[#This Row],[Import to Gateway Calculator?]]="Yes",IFERROR(Table1[[#This Row],[Frame Rate '[FPS'] 1]],""),0)</f>
        <v>#VALUE!</v>
      </c>
      <c r="P4023" s="4" t="e">
        <f>IF(Table1[[#This Row],[Import to Gateway Calculator?]]="Yes",IFERROR(Table1[[#This Row],[Days of Storage 1]],""),0)</f>
        <v>#VALUE!</v>
      </c>
    </row>
    <row r="4024" spans="1:16" x14ac:dyDescent="0.25">
      <c r="A4024" s="5" t="e">
        <f t="shared" si="377"/>
        <v>#VALUE!</v>
      </c>
      <c r="B4024" s="6" t="str">
        <f>IFERROR(IF(Table1[[#This Row],[Multi-lens? 1]]="No", 1, IF(Table1[[#This Row],[Multi-lens? 1]]="Dual", 2, IF(Table1[[#This Row],[Multi-lens? 1]]="Quad", 4, ""))),"")</f>
        <v/>
      </c>
      <c r="C4024" s="6" t="e">
        <f t="shared" si="378"/>
        <v>#VALUE!</v>
      </c>
      <c r="D4024" s="6" t="e">
        <f t="shared" si="379"/>
        <v>#VALUE!</v>
      </c>
      <c r="E4024" s="6" t="e">
        <f t="shared" si="380"/>
        <v>#VALUE!</v>
      </c>
      <c r="F4024" s="6" t="e">
        <f t="shared" si="381"/>
        <v>#VALUE!</v>
      </c>
      <c r="H4024" s="6" t="str">
        <f>IFERROR(IF(Table1[[#This Row],[Multi-lens? 1]]="No", 1, IF(Table1[[#This Row],[Multi-lens? 1]]="Dual", 2, IF(Table1[[#This Row],[Multi-lens? 1]]="Quad", 4, ""))),"")</f>
        <v/>
      </c>
      <c r="I4024" s="9" t="str">
        <f>IFERROR(Table1[[#This Row],[Name]],"")</f>
        <v/>
      </c>
      <c r="K4024" s="3" t="str">
        <f t="shared" si="376"/>
        <v/>
      </c>
      <c r="M4024" s="4" t="e">
        <f>IF(Table1[[#This Row],[Import to Gateway Calculator?]]="Yes",IFERROR(Table1[[#This Row],[Streaming Resolution '[MP']]],""),0)</f>
        <v>#VALUE!</v>
      </c>
      <c r="N4024" s="4" t="e">
        <f>IF(Table1[[#This Row],[Import to Gateway Calculator?]]="Yes",IFERROR(Table1[[#This Row],[Recording Resolution '[MP']]],""),0)</f>
        <v>#VALUE!</v>
      </c>
      <c r="O4024" s="4" t="e">
        <f>IF(Table1[[#This Row],[Import to Gateway Calculator?]]="Yes",IFERROR(Table1[[#This Row],[Frame Rate '[FPS'] 1]],""),0)</f>
        <v>#VALUE!</v>
      </c>
      <c r="P4024" s="4" t="e">
        <f>IF(Table1[[#This Row],[Import to Gateway Calculator?]]="Yes",IFERROR(Table1[[#This Row],[Days of Storage 1]],""),0)</f>
        <v>#VALUE!</v>
      </c>
    </row>
    <row r="4025" spans="1:16" x14ac:dyDescent="0.25">
      <c r="A4025" s="5" t="e">
        <f t="shared" si="377"/>
        <v>#VALUE!</v>
      </c>
      <c r="B4025" s="6" t="str">
        <f>IFERROR(IF(Table1[[#This Row],[Multi-lens? 1]]="No", 1, IF(Table1[[#This Row],[Multi-lens? 1]]="Dual", 2, IF(Table1[[#This Row],[Multi-lens? 1]]="Quad", 4, ""))),"")</f>
        <v/>
      </c>
      <c r="C4025" s="6" t="e">
        <f t="shared" si="378"/>
        <v>#VALUE!</v>
      </c>
      <c r="D4025" s="6" t="e">
        <f t="shared" si="379"/>
        <v>#VALUE!</v>
      </c>
      <c r="E4025" s="6" t="e">
        <f t="shared" si="380"/>
        <v>#VALUE!</v>
      </c>
      <c r="F4025" s="6" t="e">
        <f t="shared" si="381"/>
        <v>#VALUE!</v>
      </c>
      <c r="H4025" s="6" t="str">
        <f>IFERROR(IF(Table1[[#This Row],[Multi-lens? 1]]="No", 1, IF(Table1[[#This Row],[Multi-lens? 1]]="Dual", 2, IF(Table1[[#This Row],[Multi-lens? 1]]="Quad", 4, ""))),"")</f>
        <v/>
      </c>
      <c r="I4025" s="9" t="str">
        <f>IFERROR(Table1[[#This Row],[Name]],"")</f>
        <v/>
      </c>
      <c r="K4025" s="3" t="str">
        <f t="shared" si="376"/>
        <v/>
      </c>
      <c r="M4025" s="4" t="e">
        <f>IF(Table1[[#This Row],[Import to Gateway Calculator?]]="Yes",IFERROR(Table1[[#This Row],[Streaming Resolution '[MP']]],""),0)</f>
        <v>#VALUE!</v>
      </c>
      <c r="N4025" s="4" t="e">
        <f>IF(Table1[[#This Row],[Import to Gateway Calculator?]]="Yes",IFERROR(Table1[[#This Row],[Recording Resolution '[MP']]],""),0)</f>
        <v>#VALUE!</v>
      </c>
      <c r="O4025" s="4" t="e">
        <f>IF(Table1[[#This Row],[Import to Gateway Calculator?]]="Yes",IFERROR(Table1[[#This Row],[Frame Rate '[FPS'] 1]],""),0)</f>
        <v>#VALUE!</v>
      </c>
      <c r="P4025" s="4" t="e">
        <f>IF(Table1[[#This Row],[Import to Gateway Calculator?]]="Yes",IFERROR(Table1[[#This Row],[Days of Storage 1]],""),0)</f>
        <v>#VALUE!</v>
      </c>
    </row>
    <row r="4026" spans="1:16" x14ac:dyDescent="0.25">
      <c r="A4026" s="5" t="e">
        <f t="shared" si="377"/>
        <v>#VALUE!</v>
      </c>
      <c r="B4026" s="6" t="str">
        <f>IFERROR(IF(Table1[[#This Row],[Multi-lens? 1]]="No", 1, IF(Table1[[#This Row],[Multi-lens? 1]]="Dual", 2, IF(Table1[[#This Row],[Multi-lens? 1]]="Quad", 4, ""))),"")</f>
        <v/>
      </c>
      <c r="C4026" s="6" t="e">
        <f t="shared" si="378"/>
        <v>#VALUE!</v>
      </c>
      <c r="D4026" s="6" t="e">
        <f t="shared" si="379"/>
        <v>#VALUE!</v>
      </c>
      <c r="E4026" s="6" t="e">
        <f t="shared" si="380"/>
        <v>#VALUE!</v>
      </c>
      <c r="F4026" s="6" t="e">
        <f t="shared" si="381"/>
        <v>#VALUE!</v>
      </c>
      <c r="H4026" s="6" t="str">
        <f>IFERROR(IF(Table1[[#This Row],[Multi-lens? 1]]="No", 1, IF(Table1[[#This Row],[Multi-lens? 1]]="Dual", 2, IF(Table1[[#This Row],[Multi-lens? 1]]="Quad", 4, ""))),"")</f>
        <v/>
      </c>
      <c r="I4026" s="9" t="str">
        <f>IFERROR(Table1[[#This Row],[Name]],"")</f>
        <v/>
      </c>
      <c r="K4026" s="3" t="str">
        <f t="shared" si="376"/>
        <v/>
      </c>
      <c r="M4026" s="4" t="e">
        <f>IF(Table1[[#This Row],[Import to Gateway Calculator?]]="Yes",IFERROR(Table1[[#This Row],[Streaming Resolution '[MP']]],""),0)</f>
        <v>#VALUE!</v>
      </c>
      <c r="N4026" s="4" t="e">
        <f>IF(Table1[[#This Row],[Import to Gateway Calculator?]]="Yes",IFERROR(Table1[[#This Row],[Recording Resolution '[MP']]],""),0)</f>
        <v>#VALUE!</v>
      </c>
      <c r="O4026" s="4" t="e">
        <f>IF(Table1[[#This Row],[Import to Gateway Calculator?]]="Yes",IFERROR(Table1[[#This Row],[Frame Rate '[FPS'] 1]],""),0)</f>
        <v>#VALUE!</v>
      </c>
      <c r="P4026" s="4" t="e">
        <f>IF(Table1[[#This Row],[Import to Gateway Calculator?]]="Yes",IFERROR(Table1[[#This Row],[Days of Storage 1]],""),0)</f>
        <v>#VALUE!</v>
      </c>
    </row>
    <row r="4027" spans="1:16" x14ac:dyDescent="0.25">
      <c r="A4027" s="5" t="e">
        <f t="shared" si="377"/>
        <v>#VALUE!</v>
      </c>
      <c r="B4027" s="6" t="str">
        <f>IFERROR(IF(Table1[[#This Row],[Multi-lens? 1]]="No", 1, IF(Table1[[#This Row],[Multi-lens? 1]]="Dual", 2, IF(Table1[[#This Row],[Multi-lens? 1]]="Quad", 4, ""))),"")</f>
        <v/>
      </c>
      <c r="C4027" s="6" t="e">
        <f t="shared" si="378"/>
        <v>#VALUE!</v>
      </c>
      <c r="D4027" s="6" t="e">
        <f t="shared" si="379"/>
        <v>#VALUE!</v>
      </c>
      <c r="E4027" s="6" t="e">
        <f t="shared" si="380"/>
        <v>#VALUE!</v>
      </c>
      <c r="F4027" s="6" t="e">
        <f t="shared" si="381"/>
        <v>#VALUE!</v>
      </c>
      <c r="H4027" s="6" t="str">
        <f>IFERROR(IF(Table1[[#This Row],[Multi-lens? 1]]="No", 1, IF(Table1[[#This Row],[Multi-lens? 1]]="Dual", 2, IF(Table1[[#This Row],[Multi-lens? 1]]="Quad", 4, ""))),"")</f>
        <v/>
      </c>
      <c r="I4027" s="9" t="str">
        <f>IFERROR(Table1[[#This Row],[Name]],"")</f>
        <v/>
      </c>
      <c r="K4027" s="3" t="str">
        <f t="shared" si="376"/>
        <v/>
      </c>
      <c r="M4027" s="4" t="e">
        <f>IF(Table1[[#This Row],[Import to Gateway Calculator?]]="Yes",IFERROR(Table1[[#This Row],[Streaming Resolution '[MP']]],""),0)</f>
        <v>#VALUE!</v>
      </c>
      <c r="N4027" s="4" t="e">
        <f>IF(Table1[[#This Row],[Import to Gateway Calculator?]]="Yes",IFERROR(Table1[[#This Row],[Recording Resolution '[MP']]],""),0)</f>
        <v>#VALUE!</v>
      </c>
      <c r="O4027" s="4" t="e">
        <f>IF(Table1[[#This Row],[Import to Gateway Calculator?]]="Yes",IFERROR(Table1[[#This Row],[Frame Rate '[FPS'] 1]],""),0)</f>
        <v>#VALUE!</v>
      </c>
      <c r="P4027" s="4" t="e">
        <f>IF(Table1[[#This Row],[Import to Gateway Calculator?]]="Yes",IFERROR(Table1[[#This Row],[Days of Storage 1]],""),0)</f>
        <v>#VALUE!</v>
      </c>
    </row>
    <row r="4028" spans="1:16" x14ac:dyDescent="0.25">
      <c r="A4028" s="5" t="e">
        <f t="shared" si="377"/>
        <v>#VALUE!</v>
      </c>
      <c r="B4028" s="6" t="str">
        <f>IFERROR(IF(Table1[[#This Row],[Multi-lens? 1]]="No", 1, IF(Table1[[#This Row],[Multi-lens? 1]]="Dual", 2, IF(Table1[[#This Row],[Multi-lens? 1]]="Quad", 4, ""))),"")</f>
        <v/>
      </c>
      <c r="C4028" s="6" t="e">
        <f t="shared" si="378"/>
        <v>#VALUE!</v>
      </c>
      <c r="D4028" s="6" t="e">
        <f t="shared" si="379"/>
        <v>#VALUE!</v>
      </c>
      <c r="E4028" s="6" t="e">
        <f t="shared" si="380"/>
        <v>#VALUE!</v>
      </c>
      <c r="F4028" s="6" t="e">
        <f t="shared" si="381"/>
        <v>#VALUE!</v>
      </c>
      <c r="H4028" s="6" t="str">
        <f>IFERROR(IF(Table1[[#This Row],[Multi-lens? 1]]="No", 1, IF(Table1[[#This Row],[Multi-lens? 1]]="Dual", 2, IF(Table1[[#This Row],[Multi-lens? 1]]="Quad", 4, ""))),"")</f>
        <v/>
      </c>
      <c r="I4028" s="9" t="str">
        <f>IFERROR(Table1[[#This Row],[Name]],"")</f>
        <v/>
      </c>
      <c r="K4028" s="3" t="str">
        <f t="shared" si="376"/>
        <v/>
      </c>
      <c r="M4028" s="4" t="e">
        <f>IF(Table1[[#This Row],[Import to Gateway Calculator?]]="Yes",IFERROR(Table1[[#This Row],[Streaming Resolution '[MP']]],""),0)</f>
        <v>#VALUE!</v>
      </c>
      <c r="N4028" s="4" t="e">
        <f>IF(Table1[[#This Row],[Import to Gateway Calculator?]]="Yes",IFERROR(Table1[[#This Row],[Recording Resolution '[MP']]],""),0)</f>
        <v>#VALUE!</v>
      </c>
      <c r="O4028" s="4" t="e">
        <f>IF(Table1[[#This Row],[Import to Gateway Calculator?]]="Yes",IFERROR(Table1[[#This Row],[Frame Rate '[FPS'] 1]],""),0)</f>
        <v>#VALUE!</v>
      </c>
      <c r="P4028" s="4" t="e">
        <f>IF(Table1[[#This Row],[Import to Gateway Calculator?]]="Yes",IFERROR(Table1[[#This Row],[Days of Storage 1]],""),0)</f>
        <v>#VALUE!</v>
      </c>
    </row>
    <row r="4029" spans="1:16" x14ac:dyDescent="0.25">
      <c r="A4029" s="5" t="e">
        <f t="shared" si="377"/>
        <v>#VALUE!</v>
      </c>
      <c r="B4029" s="6" t="str">
        <f>IFERROR(IF(Table1[[#This Row],[Multi-lens? 1]]="No", 1, IF(Table1[[#This Row],[Multi-lens? 1]]="Dual", 2, IF(Table1[[#This Row],[Multi-lens? 1]]="Quad", 4, ""))),"")</f>
        <v/>
      </c>
      <c r="C4029" s="6" t="e">
        <f t="shared" si="378"/>
        <v>#VALUE!</v>
      </c>
      <c r="D4029" s="6" t="e">
        <f t="shared" si="379"/>
        <v>#VALUE!</v>
      </c>
      <c r="E4029" s="6" t="e">
        <f t="shared" si="380"/>
        <v>#VALUE!</v>
      </c>
      <c r="F4029" s="6" t="e">
        <f t="shared" si="381"/>
        <v>#VALUE!</v>
      </c>
      <c r="H4029" s="6" t="str">
        <f>IFERROR(IF(Table1[[#This Row],[Multi-lens? 1]]="No", 1, IF(Table1[[#This Row],[Multi-lens? 1]]="Dual", 2, IF(Table1[[#This Row],[Multi-lens? 1]]="Quad", 4, ""))),"")</f>
        <v/>
      </c>
      <c r="I4029" s="9" t="str">
        <f>IFERROR(Table1[[#This Row],[Name]],"")</f>
        <v/>
      </c>
      <c r="K4029" s="3" t="str">
        <f t="shared" si="376"/>
        <v/>
      </c>
      <c r="M4029" s="4" t="e">
        <f>IF(Table1[[#This Row],[Import to Gateway Calculator?]]="Yes",IFERROR(Table1[[#This Row],[Streaming Resolution '[MP']]],""),0)</f>
        <v>#VALUE!</v>
      </c>
      <c r="N4029" s="4" t="e">
        <f>IF(Table1[[#This Row],[Import to Gateway Calculator?]]="Yes",IFERROR(Table1[[#This Row],[Recording Resolution '[MP']]],""),0)</f>
        <v>#VALUE!</v>
      </c>
      <c r="O4029" s="4" t="e">
        <f>IF(Table1[[#This Row],[Import to Gateway Calculator?]]="Yes",IFERROR(Table1[[#This Row],[Frame Rate '[FPS'] 1]],""),0)</f>
        <v>#VALUE!</v>
      </c>
      <c r="P4029" s="4" t="e">
        <f>IF(Table1[[#This Row],[Import to Gateway Calculator?]]="Yes",IFERROR(Table1[[#This Row],[Days of Storage 1]],""),0)</f>
        <v>#VALUE!</v>
      </c>
    </row>
    <row r="4030" spans="1:16" x14ac:dyDescent="0.25">
      <c r="A4030" s="5" t="e">
        <f t="shared" si="377"/>
        <v>#VALUE!</v>
      </c>
      <c r="B4030" s="6" t="str">
        <f>IFERROR(IF(Table1[[#This Row],[Multi-lens? 1]]="No", 1, IF(Table1[[#This Row],[Multi-lens? 1]]="Dual", 2, IF(Table1[[#This Row],[Multi-lens? 1]]="Quad", 4, ""))),"")</f>
        <v/>
      </c>
      <c r="C4030" s="6" t="e">
        <f t="shared" si="378"/>
        <v>#VALUE!</v>
      </c>
      <c r="D4030" s="6" t="e">
        <f t="shared" si="379"/>
        <v>#VALUE!</v>
      </c>
      <c r="E4030" s="6" t="e">
        <f t="shared" si="380"/>
        <v>#VALUE!</v>
      </c>
      <c r="F4030" s="6" t="e">
        <f t="shared" si="381"/>
        <v>#VALUE!</v>
      </c>
      <c r="H4030" s="6" t="str">
        <f>IFERROR(IF(Table1[[#This Row],[Multi-lens? 1]]="No", 1, IF(Table1[[#This Row],[Multi-lens? 1]]="Dual", 2, IF(Table1[[#This Row],[Multi-lens? 1]]="Quad", 4, ""))),"")</f>
        <v/>
      </c>
      <c r="I4030" s="9" t="str">
        <f>IFERROR(Table1[[#This Row],[Name]],"")</f>
        <v/>
      </c>
      <c r="K4030" s="3" t="str">
        <f t="shared" si="376"/>
        <v/>
      </c>
      <c r="M4030" s="4" t="e">
        <f>IF(Table1[[#This Row],[Import to Gateway Calculator?]]="Yes",IFERROR(Table1[[#This Row],[Streaming Resolution '[MP']]],""),0)</f>
        <v>#VALUE!</v>
      </c>
      <c r="N4030" s="4" t="e">
        <f>IF(Table1[[#This Row],[Import to Gateway Calculator?]]="Yes",IFERROR(Table1[[#This Row],[Recording Resolution '[MP']]],""),0)</f>
        <v>#VALUE!</v>
      </c>
      <c r="O4030" s="4" t="e">
        <f>IF(Table1[[#This Row],[Import to Gateway Calculator?]]="Yes",IFERROR(Table1[[#This Row],[Frame Rate '[FPS'] 1]],""),0)</f>
        <v>#VALUE!</v>
      </c>
      <c r="P4030" s="4" t="e">
        <f>IF(Table1[[#This Row],[Import to Gateway Calculator?]]="Yes",IFERROR(Table1[[#This Row],[Days of Storage 1]],""),0)</f>
        <v>#VALUE!</v>
      </c>
    </row>
    <row r="4031" spans="1:16" x14ac:dyDescent="0.25">
      <c r="A4031" s="5" t="e">
        <f t="shared" si="377"/>
        <v>#VALUE!</v>
      </c>
      <c r="B4031" s="6" t="str">
        <f>IFERROR(IF(Table1[[#This Row],[Multi-lens? 1]]="No", 1, IF(Table1[[#This Row],[Multi-lens? 1]]="Dual", 2, IF(Table1[[#This Row],[Multi-lens? 1]]="Quad", 4, ""))),"")</f>
        <v/>
      </c>
      <c r="C4031" s="6" t="e">
        <f t="shared" si="378"/>
        <v>#VALUE!</v>
      </c>
      <c r="D4031" s="6" t="e">
        <f t="shared" si="379"/>
        <v>#VALUE!</v>
      </c>
      <c r="E4031" s="6" t="e">
        <f t="shared" si="380"/>
        <v>#VALUE!</v>
      </c>
      <c r="F4031" s="6" t="e">
        <f t="shared" si="381"/>
        <v>#VALUE!</v>
      </c>
      <c r="H4031" s="6" t="str">
        <f>IFERROR(IF(Table1[[#This Row],[Multi-lens? 1]]="No", 1, IF(Table1[[#This Row],[Multi-lens? 1]]="Dual", 2, IF(Table1[[#This Row],[Multi-lens? 1]]="Quad", 4, ""))),"")</f>
        <v/>
      </c>
      <c r="I4031" s="9" t="str">
        <f>IFERROR(Table1[[#This Row],[Name]],"")</f>
        <v/>
      </c>
      <c r="K4031" s="3" t="str">
        <f t="shared" si="376"/>
        <v/>
      </c>
      <c r="M4031" s="4" t="e">
        <f>IF(Table1[[#This Row],[Import to Gateway Calculator?]]="Yes",IFERROR(Table1[[#This Row],[Streaming Resolution '[MP']]],""),0)</f>
        <v>#VALUE!</v>
      </c>
      <c r="N4031" s="4" t="e">
        <f>IF(Table1[[#This Row],[Import to Gateway Calculator?]]="Yes",IFERROR(Table1[[#This Row],[Recording Resolution '[MP']]],""),0)</f>
        <v>#VALUE!</v>
      </c>
      <c r="O4031" s="4" t="e">
        <f>IF(Table1[[#This Row],[Import to Gateway Calculator?]]="Yes",IFERROR(Table1[[#This Row],[Frame Rate '[FPS'] 1]],""),0)</f>
        <v>#VALUE!</v>
      </c>
      <c r="P4031" s="4" t="e">
        <f>IF(Table1[[#This Row],[Import to Gateway Calculator?]]="Yes",IFERROR(Table1[[#This Row],[Days of Storage 1]],""),0)</f>
        <v>#VALUE!</v>
      </c>
    </row>
    <row r="4032" spans="1:16" x14ac:dyDescent="0.25">
      <c r="A4032" s="5" t="e">
        <f t="shared" si="377"/>
        <v>#VALUE!</v>
      </c>
      <c r="B4032" s="6" t="str">
        <f>IFERROR(IF(Table1[[#This Row],[Multi-lens? 1]]="No", 1, IF(Table1[[#This Row],[Multi-lens? 1]]="Dual", 2, IF(Table1[[#This Row],[Multi-lens? 1]]="Quad", 4, ""))),"")</f>
        <v/>
      </c>
      <c r="C4032" s="6" t="e">
        <f t="shared" si="378"/>
        <v>#VALUE!</v>
      </c>
      <c r="D4032" s="6" t="e">
        <f t="shared" si="379"/>
        <v>#VALUE!</v>
      </c>
      <c r="E4032" s="6" t="e">
        <f t="shared" si="380"/>
        <v>#VALUE!</v>
      </c>
      <c r="F4032" s="6" t="e">
        <f t="shared" si="381"/>
        <v>#VALUE!</v>
      </c>
      <c r="H4032" s="6" t="str">
        <f>IFERROR(IF(Table1[[#This Row],[Multi-lens? 1]]="No", 1, IF(Table1[[#This Row],[Multi-lens? 1]]="Dual", 2, IF(Table1[[#This Row],[Multi-lens? 1]]="Quad", 4, ""))),"")</f>
        <v/>
      </c>
      <c r="I4032" s="9" t="str">
        <f>IFERROR(Table1[[#This Row],[Name]],"")</f>
        <v/>
      </c>
      <c r="K4032" s="3" t="str">
        <f t="shared" si="376"/>
        <v/>
      </c>
      <c r="M4032" s="4" t="e">
        <f>IF(Table1[[#This Row],[Import to Gateway Calculator?]]="Yes",IFERROR(Table1[[#This Row],[Streaming Resolution '[MP']]],""),0)</f>
        <v>#VALUE!</v>
      </c>
      <c r="N4032" s="4" t="e">
        <f>IF(Table1[[#This Row],[Import to Gateway Calculator?]]="Yes",IFERROR(Table1[[#This Row],[Recording Resolution '[MP']]],""),0)</f>
        <v>#VALUE!</v>
      </c>
      <c r="O4032" s="4" t="e">
        <f>IF(Table1[[#This Row],[Import to Gateway Calculator?]]="Yes",IFERROR(Table1[[#This Row],[Frame Rate '[FPS'] 1]],""),0)</f>
        <v>#VALUE!</v>
      </c>
      <c r="P4032" s="4" t="e">
        <f>IF(Table1[[#This Row],[Import to Gateway Calculator?]]="Yes",IFERROR(Table1[[#This Row],[Days of Storage 1]],""),0)</f>
        <v>#VALUE!</v>
      </c>
    </row>
    <row r="4033" spans="1:16" x14ac:dyDescent="0.25">
      <c r="A4033" s="5" t="e">
        <f t="shared" si="377"/>
        <v>#VALUE!</v>
      </c>
      <c r="B4033" s="6" t="str">
        <f>IFERROR(IF(Table1[[#This Row],[Multi-lens? 1]]="No", 1, IF(Table1[[#This Row],[Multi-lens? 1]]="Dual", 2, IF(Table1[[#This Row],[Multi-lens? 1]]="Quad", 4, ""))),"")</f>
        <v/>
      </c>
      <c r="C4033" s="6" t="e">
        <f t="shared" si="378"/>
        <v>#VALUE!</v>
      </c>
      <c r="D4033" s="6" t="e">
        <f t="shared" si="379"/>
        <v>#VALUE!</v>
      </c>
      <c r="E4033" s="6" t="e">
        <f t="shared" si="380"/>
        <v>#VALUE!</v>
      </c>
      <c r="F4033" s="6" t="e">
        <f t="shared" si="381"/>
        <v>#VALUE!</v>
      </c>
      <c r="H4033" s="6" t="str">
        <f>IFERROR(IF(Table1[[#This Row],[Multi-lens? 1]]="No", 1, IF(Table1[[#This Row],[Multi-lens? 1]]="Dual", 2, IF(Table1[[#This Row],[Multi-lens? 1]]="Quad", 4, ""))),"")</f>
        <v/>
      </c>
      <c r="I4033" s="9" t="str">
        <f>IFERROR(Table1[[#This Row],[Name]],"")</f>
        <v/>
      </c>
      <c r="K4033" s="3" t="str">
        <f t="shared" si="376"/>
        <v/>
      </c>
      <c r="M4033" s="4" t="e">
        <f>IF(Table1[[#This Row],[Import to Gateway Calculator?]]="Yes",IFERROR(Table1[[#This Row],[Streaming Resolution '[MP']]],""),0)</f>
        <v>#VALUE!</v>
      </c>
      <c r="N4033" s="4" t="e">
        <f>IF(Table1[[#This Row],[Import to Gateway Calculator?]]="Yes",IFERROR(Table1[[#This Row],[Recording Resolution '[MP']]],""),0)</f>
        <v>#VALUE!</v>
      </c>
      <c r="O4033" s="4" t="e">
        <f>IF(Table1[[#This Row],[Import to Gateway Calculator?]]="Yes",IFERROR(Table1[[#This Row],[Frame Rate '[FPS'] 1]],""),0)</f>
        <v>#VALUE!</v>
      </c>
      <c r="P4033" s="4" t="e">
        <f>IF(Table1[[#This Row],[Import to Gateway Calculator?]]="Yes",IFERROR(Table1[[#This Row],[Days of Storage 1]],""),0)</f>
        <v>#VALUE!</v>
      </c>
    </row>
    <row r="4034" spans="1:16" x14ac:dyDescent="0.25">
      <c r="A4034" s="5" t="e">
        <f t="shared" si="377"/>
        <v>#VALUE!</v>
      </c>
      <c r="B4034" s="6" t="str">
        <f>IFERROR(IF(Table1[[#This Row],[Multi-lens? 1]]="No", 1, IF(Table1[[#This Row],[Multi-lens? 1]]="Dual", 2, IF(Table1[[#This Row],[Multi-lens? 1]]="Quad", 4, ""))),"")</f>
        <v/>
      </c>
      <c r="C4034" s="6" t="e">
        <f t="shared" si="378"/>
        <v>#VALUE!</v>
      </c>
      <c r="D4034" s="6" t="e">
        <f t="shared" si="379"/>
        <v>#VALUE!</v>
      </c>
      <c r="E4034" s="6" t="e">
        <f t="shared" si="380"/>
        <v>#VALUE!</v>
      </c>
      <c r="F4034" s="6" t="e">
        <f t="shared" si="381"/>
        <v>#VALUE!</v>
      </c>
      <c r="H4034" s="6" t="str">
        <f>IFERROR(IF(Table1[[#This Row],[Multi-lens? 1]]="No", 1, IF(Table1[[#This Row],[Multi-lens? 1]]="Dual", 2, IF(Table1[[#This Row],[Multi-lens? 1]]="Quad", 4, ""))),"")</f>
        <v/>
      </c>
      <c r="I4034" s="9" t="str">
        <f>IFERROR(Table1[[#This Row],[Name]],"")</f>
        <v/>
      </c>
      <c r="K4034" s="3" t="str">
        <f t="shared" si="376"/>
        <v/>
      </c>
      <c r="M4034" s="4" t="e">
        <f>IF(Table1[[#This Row],[Import to Gateway Calculator?]]="Yes",IFERROR(Table1[[#This Row],[Streaming Resolution '[MP']]],""),0)</f>
        <v>#VALUE!</v>
      </c>
      <c r="N4034" s="4" t="e">
        <f>IF(Table1[[#This Row],[Import to Gateway Calculator?]]="Yes",IFERROR(Table1[[#This Row],[Recording Resolution '[MP']]],""),0)</f>
        <v>#VALUE!</v>
      </c>
      <c r="O4034" s="4" t="e">
        <f>IF(Table1[[#This Row],[Import to Gateway Calculator?]]="Yes",IFERROR(Table1[[#This Row],[Frame Rate '[FPS'] 1]],""),0)</f>
        <v>#VALUE!</v>
      </c>
      <c r="P4034" s="4" t="e">
        <f>IF(Table1[[#This Row],[Import to Gateway Calculator?]]="Yes",IFERROR(Table1[[#This Row],[Days of Storage 1]],""),0)</f>
        <v>#VALUE!</v>
      </c>
    </row>
    <row r="4035" spans="1:16" x14ac:dyDescent="0.25">
      <c r="A4035" s="5" t="e">
        <f t="shared" si="377"/>
        <v>#VALUE!</v>
      </c>
      <c r="B4035" s="6" t="str">
        <f>IFERROR(IF(Table1[[#This Row],[Multi-lens? 1]]="No", 1, IF(Table1[[#This Row],[Multi-lens? 1]]="Dual", 2, IF(Table1[[#This Row],[Multi-lens? 1]]="Quad", 4, ""))),"")</f>
        <v/>
      </c>
      <c r="C4035" s="6" t="e">
        <f t="shared" si="378"/>
        <v>#VALUE!</v>
      </c>
      <c r="D4035" s="6" t="e">
        <f t="shared" si="379"/>
        <v>#VALUE!</v>
      </c>
      <c r="E4035" s="6" t="e">
        <f t="shared" si="380"/>
        <v>#VALUE!</v>
      </c>
      <c r="F4035" s="6" t="e">
        <f t="shared" si="381"/>
        <v>#VALUE!</v>
      </c>
      <c r="H4035" s="6" t="str">
        <f>IFERROR(IF(Table1[[#This Row],[Multi-lens? 1]]="No", 1, IF(Table1[[#This Row],[Multi-lens? 1]]="Dual", 2, IF(Table1[[#This Row],[Multi-lens? 1]]="Quad", 4, ""))),"")</f>
        <v/>
      </c>
      <c r="I4035" s="9" t="str">
        <f>IFERROR(Table1[[#This Row],[Name]],"")</f>
        <v/>
      </c>
      <c r="K4035" s="3" t="str">
        <f t="shared" ref="K4035:K4098" si="382">IFERROR(IF(I4035=0,"",I4035),"")</f>
        <v/>
      </c>
      <c r="M4035" s="4" t="e">
        <f>IF(Table1[[#This Row],[Import to Gateway Calculator?]]="Yes",IFERROR(Table1[[#This Row],[Streaming Resolution '[MP']]],""),0)</f>
        <v>#VALUE!</v>
      </c>
      <c r="N4035" s="4" t="e">
        <f>IF(Table1[[#This Row],[Import to Gateway Calculator?]]="Yes",IFERROR(Table1[[#This Row],[Recording Resolution '[MP']]],""),0)</f>
        <v>#VALUE!</v>
      </c>
      <c r="O4035" s="4" t="e">
        <f>IF(Table1[[#This Row],[Import to Gateway Calculator?]]="Yes",IFERROR(Table1[[#This Row],[Frame Rate '[FPS'] 1]],""),0)</f>
        <v>#VALUE!</v>
      </c>
      <c r="P4035" s="4" t="e">
        <f>IF(Table1[[#This Row],[Import to Gateway Calculator?]]="Yes",IFERROR(Table1[[#This Row],[Days of Storage 1]],""),0)</f>
        <v>#VALUE!</v>
      </c>
    </row>
    <row r="4036" spans="1:16" x14ac:dyDescent="0.25">
      <c r="A4036" s="5" t="e">
        <f t="shared" si="377"/>
        <v>#VALUE!</v>
      </c>
      <c r="B4036" s="6" t="str">
        <f>IFERROR(IF(Table1[[#This Row],[Multi-lens? 1]]="No", 1, IF(Table1[[#This Row],[Multi-lens? 1]]="Dual", 2, IF(Table1[[#This Row],[Multi-lens? 1]]="Quad", 4, ""))),"")</f>
        <v/>
      </c>
      <c r="C4036" s="6" t="e">
        <f t="shared" si="378"/>
        <v>#VALUE!</v>
      </c>
      <c r="D4036" s="6" t="e">
        <f t="shared" si="379"/>
        <v>#VALUE!</v>
      </c>
      <c r="E4036" s="6" t="e">
        <f t="shared" si="380"/>
        <v>#VALUE!</v>
      </c>
      <c r="F4036" s="6" t="e">
        <f t="shared" si="381"/>
        <v>#VALUE!</v>
      </c>
      <c r="H4036" s="6" t="str">
        <f>IFERROR(IF(Table1[[#This Row],[Multi-lens? 1]]="No", 1, IF(Table1[[#This Row],[Multi-lens? 1]]="Dual", 2, IF(Table1[[#This Row],[Multi-lens? 1]]="Quad", 4, ""))),"")</f>
        <v/>
      </c>
      <c r="I4036" s="9" t="str">
        <f>IFERROR(Table1[[#This Row],[Name]],"")</f>
        <v/>
      </c>
      <c r="K4036" s="3" t="str">
        <f t="shared" si="382"/>
        <v/>
      </c>
      <c r="M4036" s="4" t="e">
        <f>IF(Table1[[#This Row],[Import to Gateway Calculator?]]="Yes",IFERROR(Table1[[#This Row],[Streaming Resolution '[MP']]],""),0)</f>
        <v>#VALUE!</v>
      </c>
      <c r="N4036" s="4" t="e">
        <f>IF(Table1[[#This Row],[Import to Gateway Calculator?]]="Yes",IFERROR(Table1[[#This Row],[Recording Resolution '[MP']]],""),0)</f>
        <v>#VALUE!</v>
      </c>
      <c r="O4036" s="4" t="e">
        <f>IF(Table1[[#This Row],[Import to Gateway Calculator?]]="Yes",IFERROR(Table1[[#This Row],[Frame Rate '[FPS'] 1]],""),0)</f>
        <v>#VALUE!</v>
      </c>
      <c r="P4036" s="4" t="e">
        <f>IF(Table1[[#This Row],[Import to Gateway Calculator?]]="Yes",IFERROR(Table1[[#This Row],[Days of Storage 1]],""),0)</f>
        <v>#VALUE!</v>
      </c>
    </row>
    <row r="4037" spans="1:16" x14ac:dyDescent="0.25">
      <c r="A4037" s="5" t="e">
        <f t="shared" si="377"/>
        <v>#VALUE!</v>
      </c>
      <c r="B4037" s="6" t="str">
        <f>IFERROR(IF(Table1[[#This Row],[Multi-lens? 1]]="No", 1, IF(Table1[[#This Row],[Multi-lens? 1]]="Dual", 2, IF(Table1[[#This Row],[Multi-lens? 1]]="Quad", 4, ""))),"")</f>
        <v/>
      </c>
      <c r="C4037" s="6" t="e">
        <f t="shared" si="378"/>
        <v>#VALUE!</v>
      </c>
      <c r="D4037" s="6" t="e">
        <f t="shared" si="379"/>
        <v>#VALUE!</v>
      </c>
      <c r="E4037" s="6" t="e">
        <f t="shared" si="380"/>
        <v>#VALUE!</v>
      </c>
      <c r="F4037" s="6" t="e">
        <f t="shared" si="381"/>
        <v>#VALUE!</v>
      </c>
      <c r="H4037" s="6" t="str">
        <f>IFERROR(IF(Table1[[#This Row],[Multi-lens? 1]]="No", 1, IF(Table1[[#This Row],[Multi-lens? 1]]="Dual", 2, IF(Table1[[#This Row],[Multi-lens? 1]]="Quad", 4, ""))),"")</f>
        <v/>
      </c>
      <c r="I4037" s="9" t="str">
        <f>IFERROR(Table1[[#This Row],[Name]],"")</f>
        <v/>
      </c>
      <c r="K4037" s="3" t="str">
        <f t="shared" si="382"/>
        <v/>
      </c>
      <c r="M4037" s="4" t="e">
        <f>IF(Table1[[#This Row],[Import to Gateway Calculator?]]="Yes",IFERROR(Table1[[#This Row],[Streaming Resolution '[MP']]],""),0)</f>
        <v>#VALUE!</v>
      </c>
      <c r="N4037" s="4" t="e">
        <f>IF(Table1[[#This Row],[Import to Gateway Calculator?]]="Yes",IFERROR(Table1[[#This Row],[Recording Resolution '[MP']]],""),0)</f>
        <v>#VALUE!</v>
      </c>
      <c r="O4037" s="4" t="e">
        <f>IF(Table1[[#This Row],[Import to Gateway Calculator?]]="Yes",IFERROR(Table1[[#This Row],[Frame Rate '[FPS'] 1]],""),0)</f>
        <v>#VALUE!</v>
      </c>
      <c r="P4037" s="4" t="e">
        <f>IF(Table1[[#This Row],[Import to Gateway Calculator?]]="Yes",IFERROR(Table1[[#This Row],[Days of Storage 1]],""),0)</f>
        <v>#VALUE!</v>
      </c>
    </row>
    <row r="4038" spans="1:16" x14ac:dyDescent="0.25">
      <c r="A4038" s="5" t="e">
        <f t="shared" si="377"/>
        <v>#VALUE!</v>
      </c>
      <c r="B4038" s="6" t="str">
        <f>IFERROR(IF(Table1[[#This Row],[Multi-lens? 1]]="No", 1, IF(Table1[[#This Row],[Multi-lens? 1]]="Dual", 2, IF(Table1[[#This Row],[Multi-lens? 1]]="Quad", 4, ""))),"")</f>
        <v/>
      </c>
      <c r="C4038" s="6" t="e">
        <f t="shared" si="378"/>
        <v>#VALUE!</v>
      </c>
      <c r="D4038" s="6" t="e">
        <f t="shared" si="379"/>
        <v>#VALUE!</v>
      </c>
      <c r="E4038" s="6" t="e">
        <f t="shared" si="380"/>
        <v>#VALUE!</v>
      </c>
      <c r="F4038" s="6" t="e">
        <f t="shared" si="381"/>
        <v>#VALUE!</v>
      </c>
      <c r="H4038" s="6" t="str">
        <f>IFERROR(IF(Table1[[#This Row],[Multi-lens? 1]]="No", 1, IF(Table1[[#This Row],[Multi-lens? 1]]="Dual", 2, IF(Table1[[#This Row],[Multi-lens? 1]]="Quad", 4, ""))),"")</f>
        <v/>
      </c>
      <c r="I4038" s="9" t="str">
        <f>IFERROR(Table1[[#This Row],[Name]],"")</f>
        <v/>
      </c>
      <c r="K4038" s="3" t="str">
        <f t="shared" si="382"/>
        <v/>
      </c>
      <c r="M4038" s="4" t="e">
        <f>IF(Table1[[#This Row],[Import to Gateway Calculator?]]="Yes",IFERROR(Table1[[#This Row],[Streaming Resolution '[MP']]],""),0)</f>
        <v>#VALUE!</v>
      </c>
      <c r="N4038" s="4" t="e">
        <f>IF(Table1[[#This Row],[Import to Gateway Calculator?]]="Yes",IFERROR(Table1[[#This Row],[Recording Resolution '[MP']]],""),0)</f>
        <v>#VALUE!</v>
      </c>
      <c r="O4038" s="4" t="e">
        <f>IF(Table1[[#This Row],[Import to Gateway Calculator?]]="Yes",IFERROR(Table1[[#This Row],[Frame Rate '[FPS'] 1]],""),0)</f>
        <v>#VALUE!</v>
      </c>
      <c r="P4038" s="4" t="e">
        <f>IF(Table1[[#This Row],[Import to Gateway Calculator?]]="Yes",IFERROR(Table1[[#This Row],[Days of Storage 1]],""),0)</f>
        <v>#VALUE!</v>
      </c>
    </row>
    <row r="4039" spans="1:16" x14ac:dyDescent="0.25">
      <c r="A4039" s="5" t="e">
        <f t="shared" ref="A4039:A4102" si="383">IF(D4039=0,"",K4039)</f>
        <v>#VALUE!</v>
      </c>
      <c r="B4039" s="6" t="str">
        <f>IFERROR(IF(Table1[[#This Row],[Multi-lens? 1]]="No", 1, IF(Table1[[#This Row],[Multi-lens? 1]]="Dual", 2, IF(Table1[[#This Row],[Multi-lens? 1]]="Quad", 4, ""))),"")</f>
        <v/>
      </c>
      <c r="C4039" s="6" t="e">
        <f t="shared" ref="C4039:C4102" si="384">M4039</f>
        <v>#VALUE!</v>
      </c>
      <c r="D4039" s="6" t="e">
        <f t="shared" ref="D4039:D4102" si="385">N4039</f>
        <v>#VALUE!</v>
      </c>
      <c r="E4039" s="6" t="e">
        <f t="shared" ref="E4039:E4102" si="386">O4039</f>
        <v>#VALUE!</v>
      </c>
      <c r="F4039" s="6" t="e">
        <f t="shared" ref="F4039:F4102" si="387">P4039</f>
        <v>#VALUE!</v>
      </c>
      <c r="H4039" s="6" t="str">
        <f>IFERROR(IF(Table1[[#This Row],[Multi-lens? 1]]="No", 1, IF(Table1[[#This Row],[Multi-lens? 1]]="Dual", 2, IF(Table1[[#This Row],[Multi-lens? 1]]="Quad", 4, ""))),"")</f>
        <v/>
      </c>
      <c r="I4039" s="9" t="str">
        <f>IFERROR(Table1[[#This Row],[Name]],"")</f>
        <v/>
      </c>
      <c r="K4039" s="3" t="str">
        <f t="shared" si="382"/>
        <v/>
      </c>
      <c r="M4039" s="4" t="e">
        <f>IF(Table1[[#This Row],[Import to Gateway Calculator?]]="Yes",IFERROR(Table1[[#This Row],[Streaming Resolution '[MP']]],""),0)</f>
        <v>#VALUE!</v>
      </c>
      <c r="N4039" s="4" t="e">
        <f>IF(Table1[[#This Row],[Import to Gateway Calculator?]]="Yes",IFERROR(Table1[[#This Row],[Recording Resolution '[MP']]],""),0)</f>
        <v>#VALUE!</v>
      </c>
      <c r="O4039" s="4" t="e">
        <f>IF(Table1[[#This Row],[Import to Gateway Calculator?]]="Yes",IFERROR(Table1[[#This Row],[Frame Rate '[FPS'] 1]],""),0)</f>
        <v>#VALUE!</v>
      </c>
      <c r="P4039" s="4" t="e">
        <f>IF(Table1[[#This Row],[Import to Gateway Calculator?]]="Yes",IFERROR(Table1[[#This Row],[Days of Storage 1]],""),0)</f>
        <v>#VALUE!</v>
      </c>
    </row>
    <row r="4040" spans="1:16" x14ac:dyDescent="0.25">
      <c r="A4040" s="5" t="e">
        <f t="shared" si="383"/>
        <v>#VALUE!</v>
      </c>
      <c r="B4040" s="6" t="str">
        <f>IFERROR(IF(Table1[[#This Row],[Multi-lens? 1]]="No", 1, IF(Table1[[#This Row],[Multi-lens? 1]]="Dual", 2, IF(Table1[[#This Row],[Multi-lens? 1]]="Quad", 4, ""))),"")</f>
        <v/>
      </c>
      <c r="C4040" s="6" t="e">
        <f t="shared" si="384"/>
        <v>#VALUE!</v>
      </c>
      <c r="D4040" s="6" t="e">
        <f t="shared" si="385"/>
        <v>#VALUE!</v>
      </c>
      <c r="E4040" s="6" t="e">
        <f t="shared" si="386"/>
        <v>#VALUE!</v>
      </c>
      <c r="F4040" s="6" t="e">
        <f t="shared" si="387"/>
        <v>#VALUE!</v>
      </c>
      <c r="H4040" s="6" t="str">
        <f>IFERROR(IF(Table1[[#This Row],[Multi-lens? 1]]="No", 1, IF(Table1[[#This Row],[Multi-lens? 1]]="Dual", 2, IF(Table1[[#This Row],[Multi-lens? 1]]="Quad", 4, ""))),"")</f>
        <v/>
      </c>
      <c r="I4040" s="9" t="str">
        <f>IFERROR(Table1[[#This Row],[Name]],"")</f>
        <v/>
      </c>
      <c r="K4040" s="3" t="str">
        <f t="shared" si="382"/>
        <v/>
      </c>
      <c r="M4040" s="4" t="e">
        <f>IF(Table1[[#This Row],[Import to Gateway Calculator?]]="Yes",IFERROR(Table1[[#This Row],[Streaming Resolution '[MP']]],""),0)</f>
        <v>#VALUE!</v>
      </c>
      <c r="N4040" s="4" t="e">
        <f>IF(Table1[[#This Row],[Import to Gateway Calculator?]]="Yes",IFERROR(Table1[[#This Row],[Recording Resolution '[MP']]],""),0)</f>
        <v>#VALUE!</v>
      </c>
      <c r="O4040" s="4" t="e">
        <f>IF(Table1[[#This Row],[Import to Gateway Calculator?]]="Yes",IFERROR(Table1[[#This Row],[Frame Rate '[FPS'] 1]],""),0)</f>
        <v>#VALUE!</v>
      </c>
      <c r="P4040" s="4" t="e">
        <f>IF(Table1[[#This Row],[Import to Gateway Calculator?]]="Yes",IFERROR(Table1[[#This Row],[Days of Storage 1]],""),0)</f>
        <v>#VALUE!</v>
      </c>
    </row>
    <row r="4041" spans="1:16" x14ac:dyDescent="0.25">
      <c r="A4041" s="5" t="e">
        <f t="shared" si="383"/>
        <v>#VALUE!</v>
      </c>
      <c r="B4041" s="6" t="str">
        <f>IFERROR(IF(Table1[[#This Row],[Multi-lens? 1]]="No", 1, IF(Table1[[#This Row],[Multi-lens? 1]]="Dual", 2, IF(Table1[[#This Row],[Multi-lens? 1]]="Quad", 4, ""))),"")</f>
        <v/>
      </c>
      <c r="C4041" s="6" t="e">
        <f t="shared" si="384"/>
        <v>#VALUE!</v>
      </c>
      <c r="D4041" s="6" t="e">
        <f t="shared" si="385"/>
        <v>#VALUE!</v>
      </c>
      <c r="E4041" s="6" t="e">
        <f t="shared" si="386"/>
        <v>#VALUE!</v>
      </c>
      <c r="F4041" s="6" t="e">
        <f t="shared" si="387"/>
        <v>#VALUE!</v>
      </c>
      <c r="H4041" s="6" t="str">
        <f>IFERROR(IF(Table1[[#This Row],[Multi-lens? 1]]="No", 1, IF(Table1[[#This Row],[Multi-lens? 1]]="Dual", 2, IF(Table1[[#This Row],[Multi-lens? 1]]="Quad", 4, ""))),"")</f>
        <v/>
      </c>
      <c r="I4041" s="9" t="str">
        <f>IFERROR(Table1[[#This Row],[Name]],"")</f>
        <v/>
      </c>
      <c r="K4041" s="3" t="str">
        <f t="shared" si="382"/>
        <v/>
      </c>
      <c r="M4041" s="4" t="e">
        <f>IF(Table1[[#This Row],[Import to Gateway Calculator?]]="Yes",IFERROR(Table1[[#This Row],[Streaming Resolution '[MP']]],""),0)</f>
        <v>#VALUE!</v>
      </c>
      <c r="N4041" s="4" t="e">
        <f>IF(Table1[[#This Row],[Import to Gateway Calculator?]]="Yes",IFERROR(Table1[[#This Row],[Recording Resolution '[MP']]],""),0)</f>
        <v>#VALUE!</v>
      </c>
      <c r="O4041" s="4" t="e">
        <f>IF(Table1[[#This Row],[Import to Gateway Calculator?]]="Yes",IFERROR(Table1[[#This Row],[Frame Rate '[FPS'] 1]],""),0)</f>
        <v>#VALUE!</v>
      </c>
      <c r="P4041" s="4" t="e">
        <f>IF(Table1[[#This Row],[Import to Gateway Calculator?]]="Yes",IFERROR(Table1[[#This Row],[Days of Storage 1]],""),0)</f>
        <v>#VALUE!</v>
      </c>
    </row>
    <row r="4042" spans="1:16" x14ac:dyDescent="0.25">
      <c r="A4042" s="5" t="e">
        <f t="shared" si="383"/>
        <v>#VALUE!</v>
      </c>
      <c r="B4042" s="6" t="str">
        <f>IFERROR(IF(Table1[[#This Row],[Multi-lens? 1]]="No", 1, IF(Table1[[#This Row],[Multi-lens? 1]]="Dual", 2, IF(Table1[[#This Row],[Multi-lens? 1]]="Quad", 4, ""))),"")</f>
        <v/>
      </c>
      <c r="C4042" s="6" t="e">
        <f t="shared" si="384"/>
        <v>#VALUE!</v>
      </c>
      <c r="D4042" s="6" t="e">
        <f t="shared" si="385"/>
        <v>#VALUE!</v>
      </c>
      <c r="E4042" s="6" t="e">
        <f t="shared" si="386"/>
        <v>#VALUE!</v>
      </c>
      <c r="F4042" s="6" t="e">
        <f t="shared" si="387"/>
        <v>#VALUE!</v>
      </c>
      <c r="H4042" s="6" t="str">
        <f>IFERROR(IF(Table1[[#This Row],[Multi-lens? 1]]="No", 1, IF(Table1[[#This Row],[Multi-lens? 1]]="Dual", 2, IF(Table1[[#This Row],[Multi-lens? 1]]="Quad", 4, ""))),"")</f>
        <v/>
      </c>
      <c r="I4042" s="9" t="str">
        <f>IFERROR(Table1[[#This Row],[Name]],"")</f>
        <v/>
      </c>
      <c r="K4042" s="3" t="str">
        <f t="shared" si="382"/>
        <v/>
      </c>
      <c r="M4042" s="4" t="e">
        <f>IF(Table1[[#This Row],[Import to Gateway Calculator?]]="Yes",IFERROR(Table1[[#This Row],[Streaming Resolution '[MP']]],""),0)</f>
        <v>#VALUE!</v>
      </c>
      <c r="N4042" s="4" t="e">
        <f>IF(Table1[[#This Row],[Import to Gateway Calculator?]]="Yes",IFERROR(Table1[[#This Row],[Recording Resolution '[MP']]],""),0)</f>
        <v>#VALUE!</v>
      </c>
      <c r="O4042" s="4" t="e">
        <f>IF(Table1[[#This Row],[Import to Gateway Calculator?]]="Yes",IFERROR(Table1[[#This Row],[Frame Rate '[FPS'] 1]],""),0)</f>
        <v>#VALUE!</v>
      </c>
      <c r="P4042" s="4" t="e">
        <f>IF(Table1[[#This Row],[Import to Gateway Calculator?]]="Yes",IFERROR(Table1[[#This Row],[Days of Storage 1]],""),0)</f>
        <v>#VALUE!</v>
      </c>
    </row>
    <row r="4043" spans="1:16" x14ac:dyDescent="0.25">
      <c r="A4043" s="5" t="e">
        <f t="shared" si="383"/>
        <v>#VALUE!</v>
      </c>
      <c r="B4043" s="6" t="str">
        <f>IFERROR(IF(Table1[[#This Row],[Multi-lens? 1]]="No", 1, IF(Table1[[#This Row],[Multi-lens? 1]]="Dual", 2, IF(Table1[[#This Row],[Multi-lens? 1]]="Quad", 4, ""))),"")</f>
        <v/>
      </c>
      <c r="C4043" s="6" t="e">
        <f t="shared" si="384"/>
        <v>#VALUE!</v>
      </c>
      <c r="D4043" s="6" t="e">
        <f t="shared" si="385"/>
        <v>#VALUE!</v>
      </c>
      <c r="E4043" s="6" t="e">
        <f t="shared" si="386"/>
        <v>#VALUE!</v>
      </c>
      <c r="F4043" s="6" t="e">
        <f t="shared" si="387"/>
        <v>#VALUE!</v>
      </c>
      <c r="H4043" s="6" t="str">
        <f>IFERROR(IF(Table1[[#This Row],[Multi-lens? 1]]="No", 1, IF(Table1[[#This Row],[Multi-lens? 1]]="Dual", 2, IF(Table1[[#This Row],[Multi-lens? 1]]="Quad", 4, ""))),"")</f>
        <v/>
      </c>
      <c r="I4043" s="9" t="str">
        <f>IFERROR(Table1[[#This Row],[Name]],"")</f>
        <v/>
      </c>
      <c r="K4043" s="3" t="str">
        <f t="shared" si="382"/>
        <v/>
      </c>
      <c r="M4043" s="4" t="e">
        <f>IF(Table1[[#This Row],[Import to Gateway Calculator?]]="Yes",IFERROR(Table1[[#This Row],[Streaming Resolution '[MP']]],""),0)</f>
        <v>#VALUE!</v>
      </c>
      <c r="N4043" s="4" t="e">
        <f>IF(Table1[[#This Row],[Import to Gateway Calculator?]]="Yes",IFERROR(Table1[[#This Row],[Recording Resolution '[MP']]],""),0)</f>
        <v>#VALUE!</v>
      </c>
      <c r="O4043" s="4" t="e">
        <f>IF(Table1[[#This Row],[Import to Gateway Calculator?]]="Yes",IFERROR(Table1[[#This Row],[Frame Rate '[FPS'] 1]],""),0)</f>
        <v>#VALUE!</v>
      </c>
      <c r="P4043" s="4" t="e">
        <f>IF(Table1[[#This Row],[Import to Gateway Calculator?]]="Yes",IFERROR(Table1[[#This Row],[Days of Storage 1]],""),0)</f>
        <v>#VALUE!</v>
      </c>
    </row>
    <row r="4044" spans="1:16" x14ac:dyDescent="0.25">
      <c r="A4044" s="5" t="e">
        <f t="shared" si="383"/>
        <v>#VALUE!</v>
      </c>
      <c r="B4044" s="6" t="str">
        <f>IFERROR(IF(Table1[[#This Row],[Multi-lens? 1]]="No", 1, IF(Table1[[#This Row],[Multi-lens? 1]]="Dual", 2, IF(Table1[[#This Row],[Multi-lens? 1]]="Quad", 4, ""))),"")</f>
        <v/>
      </c>
      <c r="C4044" s="6" t="e">
        <f t="shared" si="384"/>
        <v>#VALUE!</v>
      </c>
      <c r="D4044" s="6" t="e">
        <f t="shared" si="385"/>
        <v>#VALUE!</v>
      </c>
      <c r="E4044" s="6" t="e">
        <f t="shared" si="386"/>
        <v>#VALUE!</v>
      </c>
      <c r="F4044" s="6" t="e">
        <f t="shared" si="387"/>
        <v>#VALUE!</v>
      </c>
      <c r="H4044" s="6" t="str">
        <f>IFERROR(IF(Table1[[#This Row],[Multi-lens? 1]]="No", 1, IF(Table1[[#This Row],[Multi-lens? 1]]="Dual", 2, IF(Table1[[#This Row],[Multi-lens? 1]]="Quad", 4, ""))),"")</f>
        <v/>
      </c>
      <c r="I4044" s="9" t="str">
        <f>IFERROR(Table1[[#This Row],[Name]],"")</f>
        <v/>
      </c>
      <c r="K4044" s="3" t="str">
        <f t="shared" si="382"/>
        <v/>
      </c>
      <c r="M4044" s="4" t="e">
        <f>IF(Table1[[#This Row],[Import to Gateway Calculator?]]="Yes",IFERROR(Table1[[#This Row],[Streaming Resolution '[MP']]],""),0)</f>
        <v>#VALUE!</v>
      </c>
      <c r="N4044" s="4" t="e">
        <f>IF(Table1[[#This Row],[Import to Gateway Calculator?]]="Yes",IFERROR(Table1[[#This Row],[Recording Resolution '[MP']]],""),0)</f>
        <v>#VALUE!</v>
      </c>
      <c r="O4044" s="4" t="e">
        <f>IF(Table1[[#This Row],[Import to Gateway Calculator?]]="Yes",IFERROR(Table1[[#This Row],[Frame Rate '[FPS'] 1]],""),0)</f>
        <v>#VALUE!</v>
      </c>
      <c r="P4044" s="4" t="e">
        <f>IF(Table1[[#This Row],[Import to Gateway Calculator?]]="Yes",IFERROR(Table1[[#This Row],[Days of Storage 1]],""),0)</f>
        <v>#VALUE!</v>
      </c>
    </row>
    <row r="4045" spans="1:16" x14ac:dyDescent="0.25">
      <c r="A4045" s="5" t="e">
        <f t="shared" si="383"/>
        <v>#VALUE!</v>
      </c>
      <c r="B4045" s="6" t="str">
        <f>IFERROR(IF(Table1[[#This Row],[Multi-lens? 1]]="No", 1, IF(Table1[[#This Row],[Multi-lens? 1]]="Dual", 2, IF(Table1[[#This Row],[Multi-lens? 1]]="Quad", 4, ""))),"")</f>
        <v/>
      </c>
      <c r="C4045" s="6" t="e">
        <f t="shared" si="384"/>
        <v>#VALUE!</v>
      </c>
      <c r="D4045" s="6" t="e">
        <f t="shared" si="385"/>
        <v>#VALUE!</v>
      </c>
      <c r="E4045" s="6" t="e">
        <f t="shared" si="386"/>
        <v>#VALUE!</v>
      </c>
      <c r="F4045" s="6" t="e">
        <f t="shared" si="387"/>
        <v>#VALUE!</v>
      </c>
      <c r="H4045" s="6" t="str">
        <f>IFERROR(IF(Table1[[#This Row],[Multi-lens? 1]]="No", 1, IF(Table1[[#This Row],[Multi-lens? 1]]="Dual", 2, IF(Table1[[#This Row],[Multi-lens? 1]]="Quad", 4, ""))),"")</f>
        <v/>
      </c>
      <c r="I4045" s="9" t="str">
        <f>IFERROR(Table1[[#This Row],[Name]],"")</f>
        <v/>
      </c>
      <c r="K4045" s="3" t="str">
        <f t="shared" si="382"/>
        <v/>
      </c>
      <c r="M4045" s="4" t="e">
        <f>IF(Table1[[#This Row],[Import to Gateway Calculator?]]="Yes",IFERROR(Table1[[#This Row],[Streaming Resolution '[MP']]],""),0)</f>
        <v>#VALUE!</v>
      </c>
      <c r="N4045" s="4" t="e">
        <f>IF(Table1[[#This Row],[Import to Gateway Calculator?]]="Yes",IFERROR(Table1[[#This Row],[Recording Resolution '[MP']]],""),0)</f>
        <v>#VALUE!</v>
      </c>
      <c r="O4045" s="4" t="e">
        <f>IF(Table1[[#This Row],[Import to Gateway Calculator?]]="Yes",IFERROR(Table1[[#This Row],[Frame Rate '[FPS'] 1]],""),0)</f>
        <v>#VALUE!</v>
      </c>
      <c r="P4045" s="4" t="e">
        <f>IF(Table1[[#This Row],[Import to Gateway Calculator?]]="Yes",IFERROR(Table1[[#This Row],[Days of Storage 1]],""),0)</f>
        <v>#VALUE!</v>
      </c>
    </row>
    <row r="4046" spans="1:16" x14ac:dyDescent="0.25">
      <c r="A4046" s="5" t="e">
        <f t="shared" si="383"/>
        <v>#VALUE!</v>
      </c>
      <c r="B4046" s="6" t="str">
        <f>IFERROR(IF(Table1[[#This Row],[Multi-lens? 1]]="No", 1, IF(Table1[[#This Row],[Multi-lens? 1]]="Dual", 2, IF(Table1[[#This Row],[Multi-lens? 1]]="Quad", 4, ""))),"")</f>
        <v/>
      </c>
      <c r="C4046" s="6" t="e">
        <f t="shared" si="384"/>
        <v>#VALUE!</v>
      </c>
      <c r="D4046" s="6" t="e">
        <f t="shared" si="385"/>
        <v>#VALUE!</v>
      </c>
      <c r="E4046" s="6" t="e">
        <f t="shared" si="386"/>
        <v>#VALUE!</v>
      </c>
      <c r="F4046" s="6" t="e">
        <f t="shared" si="387"/>
        <v>#VALUE!</v>
      </c>
      <c r="H4046" s="6" t="str">
        <f>IFERROR(IF(Table1[[#This Row],[Multi-lens? 1]]="No", 1, IF(Table1[[#This Row],[Multi-lens? 1]]="Dual", 2, IF(Table1[[#This Row],[Multi-lens? 1]]="Quad", 4, ""))),"")</f>
        <v/>
      </c>
      <c r="I4046" s="9" t="str">
        <f>IFERROR(Table1[[#This Row],[Name]],"")</f>
        <v/>
      </c>
      <c r="K4046" s="3" t="str">
        <f t="shared" si="382"/>
        <v/>
      </c>
      <c r="M4046" s="4" t="e">
        <f>IF(Table1[[#This Row],[Import to Gateway Calculator?]]="Yes",IFERROR(Table1[[#This Row],[Streaming Resolution '[MP']]],""),0)</f>
        <v>#VALUE!</v>
      </c>
      <c r="N4046" s="4" t="e">
        <f>IF(Table1[[#This Row],[Import to Gateway Calculator?]]="Yes",IFERROR(Table1[[#This Row],[Recording Resolution '[MP']]],""),0)</f>
        <v>#VALUE!</v>
      </c>
      <c r="O4046" s="4" t="e">
        <f>IF(Table1[[#This Row],[Import to Gateway Calculator?]]="Yes",IFERROR(Table1[[#This Row],[Frame Rate '[FPS'] 1]],""),0)</f>
        <v>#VALUE!</v>
      </c>
      <c r="P4046" s="4" t="e">
        <f>IF(Table1[[#This Row],[Import to Gateway Calculator?]]="Yes",IFERROR(Table1[[#This Row],[Days of Storage 1]],""),0)</f>
        <v>#VALUE!</v>
      </c>
    </row>
    <row r="4047" spans="1:16" x14ac:dyDescent="0.25">
      <c r="A4047" s="5" t="e">
        <f t="shared" si="383"/>
        <v>#VALUE!</v>
      </c>
      <c r="B4047" s="6" t="str">
        <f>IFERROR(IF(Table1[[#This Row],[Multi-lens? 1]]="No", 1, IF(Table1[[#This Row],[Multi-lens? 1]]="Dual", 2, IF(Table1[[#This Row],[Multi-lens? 1]]="Quad", 4, ""))),"")</f>
        <v/>
      </c>
      <c r="C4047" s="6" t="e">
        <f t="shared" si="384"/>
        <v>#VALUE!</v>
      </c>
      <c r="D4047" s="6" t="e">
        <f t="shared" si="385"/>
        <v>#VALUE!</v>
      </c>
      <c r="E4047" s="6" t="e">
        <f t="shared" si="386"/>
        <v>#VALUE!</v>
      </c>
      <c r="F4047" s="6" t="e">
        <f t="shared" si="387"/>
        <v>#VALUE!</v>
      </c>
      <c r="H4047" s="6" t="str">
        <f>IFERROR(IF(Table1[[#This Row],[Multi-lens? 1]]="No", 1, IF(Table1[[#This Row],[Multi-lens? 1]]="Dual", 2, IF(Table1[[#This Row],[Multi-lens? 1]]="Quad", 4, ""))),"")</f>
        <v/>
      </c>
      <c r="I4047" s="9" t="str">
        <f>IFERROR(Table1[[#This Row],[Name]],"")</f>
        <v/>
      </c>
      <c r="K4047" s="3" t="str">
        <f t="shared" si="382"/>
        <v/>
      </c>
      <c r="M4047" s="4" t="e">
        <f>IF(Table1[[#This Row],[Import to Gateway Calculator?]]="Yes",IFERROR(Table1[[#This Row],[Streaming Resolution '[MP']]],""),0)</f>
        <v>#VALUE!</v>
      </c>
      <c r="N4047" s="4" t="e">
        <f>IF(Table1[[#This Row],[Import to Gateway Calculator?]]="Yes",IFERROR(Table1[[#This Row],[Recording Resolution '[MP']]],""),0)</f>
        <v>#VALUE!</v>
      </c>
      <c r="O4047" s="4" t="e">
        <f>IF(Table1[[#This Row],[Import to Gateway Calculator?]]="Yes",IFERROR(Table1[[#This Row],[Frame Rate '[FPS'] 1]],""),0)</f>
        <v>#VALUE!</v>
      </c>
      <c r="P4047" s="4" t="e">
        <f>IF(Table1[[#This Row],[Import to Gateway Calculator?]]="Yes",IFERROR(Table1[[#This Row],[Days of Storage 1]],""),0)</f>
        <v>#VALUE!</v>
      </c>
    </row>
    <row r="4048" spans="1:16" x14ac:dyDescent="0.25">
      <c r="A4048" s="5" t="e">
        <f t="shared" si="383"/>
        <v>#VALUE!</v>
      </c>
      <c r="B4048" s="6" t="str">
        <f>IFERROR(IF(Table1[[#This Row],[Multi-lens? 1]]="No", 1, IF(Table1[[#This Row],[Multi-lens? 1]]="Dual", 2, IF(Table1[[#This Row],[Multi-lens? 1]]="Quad", 4, ""))),"")</f>
        <v/>
      </c>
      <c r="C4048" s="6" t="e">
        <f t="shared" si="384"/>
        <v>#VALUE!</v>
      </c>
      <c r="D4048" s="6" t="e">
        <f t="shared" si="385"/>
        <v>#VALUE!</v>
      </c>
      <c r="E4048" s="6" t="e">
        <f t="shared" si="386"/>
        <v>#VALUE!</v>
      </c>
      <c r="F4048" s="6" t="e">
        <f t="shared" si="387"/>
        <v>#VALUE!</v>
      </c>
      <c r="H4048" s="6" t="str">
        <f>IFERROR(IF(Table1[[#This Row],[Multi-lens? 1]]="No", 1, IF(Table1[[#This Row],[Multi-lens? 1]]="Dual", 2, IF(Table1[[#This Row],[Multi-lens? 1]]="Quad", 4, ""))),"")</f>
        <v/>
      </c>
      <c r="I4048" s="9" t="str">
        <f>IFERROR(Table1[[#This Row],[Name]],"")</f>
        <v/>
      </c>
      <c r="K4048" s="3" t="str">
        <f t="shared" si="382"/>
        <v/>
      </c>
      <c r="M4048" s="4" t="e">
        <f>IF(Table1[[#This Row],[Import to Gateway Calculator?]]="Yes",IFERROR(Table1[[#This Row],[Streaming Resolution '[MP']]],""),0)</f>
        <v>#VALUE!</v>
      </c>
      <c r="N4048" s="4" t="e">
        <f>IF(Table1[[#This Row],[Import to Gateway Calculator?]]="Yes",IFERROR(Table1[[#This Row],[Recording Resolution '[MP']]],""),0)</f>
        <v>#VALUE!</v>
      </c>
      <c r="O4048" s="4" t="e">
        <f>IF(Table1[[#This Row],[Import to Gateway Calculator?]]="Yes",IFERROR(Table1[[#This Row],[Frame Rate '[FPS'] 1]],""),0)</f>
        <v>#VALUE!</v>
      </c>
      <c r="P4048" s="4" t="e">
        <f>IF(Table1[[#This Row],[Import to Gateway Calculator?]]="Yes",IFERROR(Table1[[#This Row],[Days of Storage 1]],""),0)</f>
        <v>#VALUE!</v>
      </c>
    </row>
    <row r="4049" spans="1:16" x14ac:dyDescent="0.25">
      <c r="A4049" s="5" t="e">
        <f t="shared" si="383"/>
        <v>#VALUE!</v>
      </c>
      <c r="B4049" s="6" t="str">
        <f>IFERROR(IF(Table1[[#This Row],[Multi-lens? 1]]="No", 1, IF(Table1[[#This Row],[Multi-lens? 1]]="Dual", 2, IF(Table1[[#This Row],[Multi-lens? 1]]="Quad", 4, ""))),"")</f>
        <v/>
      </c>
      <c r="C4049" s="6" t="e">
        <f t="shared" si="384"/>
        <v>#VALUE!</v>
      </c>
      <c r="D4049" s="6" t="e">
        <f t="shared" si="385"/>
        <v>#VALUE!</v>
      </c>
      <c r="E4049" s="6" t="e">
        <f t="shared" si="386"/>
        <v>#VALUE!</v>
      </c>
      <c r="F4049" s="6" t="e">
        <f t="shared" si="387"/>
        <v>#VALUE!</v>
      </c>
      <c r="H4049" s="6" t="str">
        <f>IFERROR(IF(Table1[[#This Row],[Multi-lens? 1]]="No", 1, IF(Table1[[#This Row],[Multi-lens? 1]]="Dual", 2, IF(Table1[[#This Row],[Multi-lens? 1]]="Quad", 4, ""))),"")</f>
        <v/>
      </c>
      <c r="I4049" s="9" t="str">
        <f>IFERROR(Table1[[#This Row],[Name]],"")</f>
        <v/>
      </c>
      <c r="K4049" s="3" t="str">
        <f t="shared" si="382"/>
        <v/>
      </c>
      <c r="M4049" s="4" t="e">
        <f>IF(Table1[[#This Row],[Import to Gateway Calculator?]]="Yes",IFERROR(Table1[[#This Row],[Streaming Resolution '[MP']]],""),0)</f>
        <v>#VALUE!</v>
      </c>
      <c r="N4049" s="4" t="e">
        <f>IF(Table1[[#This Row],[Import to Gateway Calculator?]]="Yes",IFERROR(Table1[[#This Row],[Recording Resolution '[MP']]],""),0)</f>
        <v>#VALUE!</v>
      </c>
      <c r="O4049" s="4" t="e">
        <f>IF(Table1[[#This Row],[Import to Gateway Calculator?]]="Yes",IFERROR(Table1[[#This Row],[Frame Rate '[FPS'] 1]],""),0)</f>
        <v>#VALUE!</v>
      </c>
      <c r="P4049" s="4" t="e">
        <f>IF(Table1[[#This Row],[Import to Gateway Calculator?]]="Yes",IFERROR(Table1[[#This Row],[Days of Storage 1]],""),0)</f>
        <v>#VALUE!</v>
      </c>
    </row>
    <row r="4050" spans="1:16" x14ac:dyDescent="0.25">
      <c r="A4050" s="5" t="e">
        <f t="shared" si="383"/>
        <v>#VALUE!</v>
      </c>
      <c r="B4050" s="6" t="str">
        <f>IFERROR(IF(Table1[[#This Row],[Multi-lens? 1]]="No", 1, IF(Table1[[#This Row],[Multi-lens? 1]]="Dual", 2, IF(Table1[[#This Row],[Multi-lens? 1]]="Quad", 4, ""))),"")</f>
        <v/>
      </c>
      <c r="C4050" s="6" t="e">
        <f t="shared" si="384"/>
        <v>#VALUE!</v>
      </c>
      <c r="D4050" s="6" t="e">
        <f t="shared" si="385"/>
        <v>#VALUE!</v>
      </c>
      <c r="E4050" s="6" t="e">
        <f t="shared" si="386"/>
        <v>#VALUE!</v>
      </c>
      <c r="F4050" s="6" t="e">
        <f t="shared" si="387"/>
        <v>#VALUE!</v>
      </c>
      <c r="H4050" s="6" t="str">
        <f>IFERROR(IF(Table1[[#This Row],[Multi-lens? 1]]="No", 1, IF(Table1[[#This Row],[Multi-lens? 1]]="Dual", 2, IF(Table1[[#This Row],[Multi-lens? 1]]="Quad", 4, ""))),"")</f>
        <v/>
      </c>
      <c r="I4050" s="9" t="str">
        <f>IFERROR(Table1[[#This Row],[Name]],"")</f>
        <v/>
      </c>
      <c r="K4050" s="3" t="str">
        <f t="shared" si="382"/>
        <v/>
      </c>
      <c r="M4050" s="4" t="e">
        <f>IF(Table1[[#This Row],[Import to Gateway Calculator?]]="Yes",IFERROR(Table1[[#This Row],[Streaming Resolution '[MP']]],""),0)</f>
        <v>#VALUE!</v>
      </c>
      <c r="N4050" s="4" t="e">
        <f>IF(Table1[[#This Row],[Import to Gateway Calculator?]]="Yes",IFERROR(Table1[[#This Row],[Recording Resolution '[MP']]],""),0)</f>
        <v>#VALUE!</v>
      </c>
      <c r="O4050" s="4" t="e">
        <f>IF(Table1[[#This Row],[Import to Gateway Calculator?]]="Yes",IFERROR(Table1[[#This Row],[Frame Rate '[FPS'] 1]],""),0)</f>
        <v>#VALUE!</v>
      </c>
      <c r="P4050" s="4" t="e">
        <f>IF(Table1[[#This Row],[Import to Gateway Calculator?]]="Yes",IFERROR(Table1[[#This Row],[Days of Storage 1]],""),0)</f>
        <v>#VALUE!</v>
      </c>
    </row>
    <row r="4051" spans="1:16" x14ac:dyDescent="0.25">
      <c r="A4051" s="5" t="e">
        <f t="shared" si="383"/>
        <v>#VALUE!</v>
      </c>
      <c r="B4051" s="6" t="str">
        <f>IFERROR(IF(Table1[[#This Row],[Multi-lens? 1]]="No", 1, IF(Table1[[#This Row],[Multi-lens? 1]]="Dual", 2, IF(Table1[[#This Row],[Multi-lens? 1]]="Quad", 4, ""))),"")</f>
        <v/>
      </c>
      <c r="C4051" s="6" t="e">
        <f t="shared" si="384"/>
        <v>#VALUE!</v>
      </c>
      <c r="D4051" s="6" t="e">
        <f t="shared" si="385"/>
        <v>#VALUE!</v>
      </c>
      <c r="E4051" s="6" t="e">
        <f t="shared" si="386"/>
        <v>#VALUE!</v>
      </c>
      <c r="F4051" s="6" t="e">
        <f t="shared" si="387"/>
        <v>#VALUE!</v>
      </c>
      <c r="H4051" s="6" t="str">
        <f>IFERROR(IF(Table1[[#This Row],[Multi-lens? 1]]="No", 1, IF(Table1[[#This Row],[Multi-lens? 1]]="Dual", 2, IF(Table1[[#This Row],[Multi-lens? 1]]="Quad", 4, ""))),"")</f>
        <v/>
      </c>
      <c r="I4051" s="9" t="str">
        <f>IFERROR(Table1[[#This Row],[Name]],"")</f>
        <v/>
      </c>
      <c r="K4051" s="3" t="str">
        <f t="shared" si="382"/>
        <v/>
      </c>
      <c r="M4051" s="4" t="e">
        <f>IF(Table1[[#This Row],[Import to Gateway Calculator?]]="Yes",IFERROR(Table1[[#This Row],[Streaming Resolution '[MP']]],""),0)</f>
        <v>#VALUE!</v>
      </c>
      <c r="N4051" s="4" t="e">
        <f>IF(Table1[[#This Row],[Import to Gateway Calculator?]]="Yes",IFERROR(Table1[[#This Row],[Recording Resolution '[MP']]],""),0)</f>
        <v>#VALUE!</v>
      </c>
      <c r="O4051" s="4" t="e">
        <f>IF(Table1[[#This Row],[Import to Gateway Calculator?]]="Yes",IFERROR(Table1[[#This Row],[Frame Rate '[FPS'] 1]],""),0)</f>
        <v>#VALUE!</v>
      </c>
      <c r="P4051" s="4" t="e">
        <f>IF(Table1[[#This Row],[Import to Gateway Calculator?]]="Yes",IFERROR(Table1[[#This Row],[Days of Storage 1]],""),0)</f>
        <v>#VALUE!</v>
      </c>
    </row>
    <row r="4052" spans="1:16" x14ac:dyDescent="0.25">
      <c r="A4052" s="5" t="e">
        <f t="shared" si="383"/>
        <v>#VALUE!</v>
      </c>
      <c r="B4052" s="6" t="str">
        <f>IFERROR(IF(Table1[[#This Row],[Multi-lens? 1]]="No", 1, IF(Table1[[#This Row],[Multi-lens? 1]]="Dual", 2, IF(Table1[[#This Row],[Multi-lens? 1]]="Quad", 4, ""))),"")</f>
        <v/>
      </c>
      <c r="C4052" s="6" t="e">
        <f t="shared" si="384"/>
        <v>#VALUE!</v>
      </c>
      <c r="D4052" s="6" t="e">
        <f t="shared" si="385"/>
        <v>#VALUE!</v>
      </c>
      <c r="E4052" s="6" t="e">
        <f t="shared" si="386"/>
        <v>#VALUE!</v>
      </c>
      <c r="F4052" s="6" t="e">
        <f t="shared" si="387"/>
        <v>#VALUE!</v>
      </c>
      <c r="H4052" s="6" t="str">
        <f>IFERROR(IF(Table1[[#This Row],[Multi-lens? 1]]="No", 1, IF(Table1[[#This Row],[Multi-lens? 1]]="Dual", 2, IF(Table1[[#This Row],[Multi-lens? 1]]="Quad", 4, ""))),"")</f>
        <v/>
      </c>
      <c r="I4052" s="9" t="str">
        <f>IFERROR(Table1[[#This Row],[Name]],"")</f>
        <v/>
      </c>
      <c r="K4052" s="3" t="str">
        <f t="shared" si="382"/>
        <v/>
      </c>
      <c r="M4052" s="4" t="e">
        <f>IF(Table1[[#This Row],[Import to Gateway Calculator?]]="Yes",IFERROR(Table1[[#This Row],[Streaming Resolution '[MP']]],""),0)</f>
        <v>#VALUE!</v>
      </c>
      <c r="N4052" s="4" t="e">
        <f>IF(Table1[[#This Row],[Import to Gateway Calculator?]]="Yes",IFERROR(Table1[[#This Row],[Recording Resolution '[MP']]],""),0)</f>
        <v>#VALUE!</v>
      </c>
      <c r="O4052" s="4" t="e">
        <f>IF(Table1[[#This Row],[Import to Gateway Calculator?]]="Yes",IFERROR(Table1[[#This Row],[Frame Rate '[FPS'] 1]],""),0)</f>
        <v>#VALUE!</v>
      </c>
      <c r="P4052" s="4" t="e">
        <f>IF(Table1[[#This Row],[Import to Gateway Calculator?]]="Yes",IFERROR(Table1[[#This Row],[Days of Storage 1]],""),0)</f>
        <v>#VALUE!</v>
      </c>
    </row>
    <row r="4053" spans="1:16" x14ac:dyDescent="0.25">
      <c r="A4053" s="5" t="e">
        <f t="shared" si="383"/>
        <v>#VALUE!</v>
      </c>
      <c r="B4053" s="6" t="str">
        <f>IFERROR(IF(Table1[[#This Row],[Multi-lens? 1]]="No", 1, IF(Table1[[#This Row],[Multi-lens? 1]]="Dual", 2, IF(Table1[[#This Row],[Multi-lens? 1]]="Quad", 4, ""))),"")</f>
        <v/>
      </c>
      <c r="C4053" s="6" t="e">
        <f t="shared" si="384"/>
        <v>#VALUE!</v>
      </c>
      <c r="D4053" s="6" t="e">
        <f t="shared" si="385"/>
        <v>#VALUE!</v>
      </c>
      <c r="E4053" s="6" t="e">
        <f t="shared" si="386"/>
        <v>#VALUE!</v>
      </c>
      <c r="F4053" s="6" t="e">
        <f t="shared" si="387"/>
        <v>#VALUE!</v>
      </c>
      <c r="H4053" s="6" t="str">
        <f>IFERROR(IF(Table1[[#This Row],[Multi-lens? 1]]="No", 1, IF(Table1[[#This Row],[Multi-lens? 1]]="Dual", 2, IF(Table1[[#This Row],[Multi-lens? 1]]="Quad", 4, ""))),"")</f>
        <v/>
      </c>
      <c r="I4053" s="9" t="str">
        <f>IFERROR(Table1[[#This Row],[Name]],"")</f>
        <v/>
      </c>
      <c r="K4053" s="3" t="str">
        <f t="shared" si="382"/>
        <v/>
      </c>
      <c r="M4053" s="4" t="e">
        <f>IF(Table1[[#This Row],[Import to Gateway Calculator?]]="Yes",IFERROR(Table1[[#This Row],[Streaming Resolution '[MP']]],""),0)</f>
        <v>#VALUE!</v>
      </c>
      <c r="N4053" s="4" t="e">
        <f>IF(Table1[[#This Row],[Import to Gateway Calculator?]]="Yes",IFERROR(Table1[[#This Row],[Recording Resolution '[MP']]],""),0)</f>
        <v>#VALUE!</v>
      </c>
      <c r="O4053" s="4" t="e">
        <f>IF(Table1[[#This Row],[Import to Gateway Calculator?]]="Yes",IFERROR(Table1[[#This Row],[Frame Rate '[FPS'] 1]],""),0)</f>
        <v>#VALUE!</v>
      </c>
      <c r="P4053" s="4" t="e">
        <f>IF(Table1[[#This Row],[Import to Gateway Calculator?]]="Yes",IFERROR(Table1[[#This Row],[Days of Storage 1]],""),0)</f>
        <v>#VALUE!</v>
      </c>
    </row>
    <row r="4054" spans="1:16" x14ac:dyDescent="0.25">
      <c r="A4054" s="5" t="e">
        <f t="shared" si="383"/>
        <v>#VALUE!</v>
      </c>
      <c r="B4054" s="6" t="str">
        <f>IFERROR(IF(Table1[[#This Row],[Multi-lens? 1]]="No", 1, IF(Table1[[#This Row],[Multi-lens? 1]]="Dual", 2, IF(Table1[[#This Row],[Multi-lens? 1]]="Quad", 4, ""))),"")</f>
        <v/>
      </c>
      <c r="C4054" s="6" t="e">
        <f t="shared" si="384"/>
        <v>#VALUE!</v>
      </c>
      <c r="D4054" s="6" t="e">
        <f t="shared" si="385"/>
        <v>#VALUE!</v>
      </c>
      <c r="E4054" s="6" t="e">
        <f t="shared" si="386"/>
        <v>#VALUE!</v>
      </c>
      <c r="F4054" s="6" t="e">
        <f t="shared" si="387"/>
        <v>#VALUE!</v>
      </c>
      <c r="H4054" s="6" t="str">
        <f>IFERROR(IF(Table1[[#This Row],[Multi-lens? 1]]="No", 1, IF(Table1[[#This Row],[Multi-lens? 1]]="Dual", 2, IF(Table1[[#This Row],[Multi-lens? 1]]="Quad", 4, ""))),"")</f>
        <v/>
      </c>
      <c r="I4054" s="9" t="str">
        <f>IFERROR(Table1[[#This Row],[Name]],"")</f>
        <v/>
      </c>
      <c r="K4054" s="3" t="str">
        <f t="shared" si="382"/>
        <v/>
      </c>
      <c r="M4054" s="4" t="e">
        <f>IF(Table1[[#This Row],[Import to Gateway Calculator?]]="Yes",IFERROR(Table1[[#This Row],[Streaming Resolution '[MP']]],""),0)</f>
        <v>#VALUE!</v>
      </c>
      <c r="N4054" s="4" t="e">
        <f>IF(Table1[[#This Row],[Import to Gateway Calculator?]]="Yes",IFERROR(Table1[[#This Row],[Recording Resolution '[MP']]],""),0)</f>
        <v>#VALUE!</v>
      </c>
      <c r="O4054" s="4" t="e">
        <f>IF(Table1[[#This Row],[Import to Gateway Calculator?]]="Yes",IFERROR(Table1[[#This Row],[Frame Rate '[FPS'] 1]],""),0)</f>
        <v>#VALUE!</v>
      </c>
      <c r="P4054" s="4" t="e">
        <f>IF(Table1[[#This Row],[Import to Gateway Calculator?]]="Yes",IFERROR(Table1[[#This Row],[Days of Storage 1]],""),0)</f>
        <v>#VALUE!</v>
      </c>
    </row>
    <row r="4055" spans="1:16" x14ac:dyDescent="0.25">
      <c r="A4055" s="5" t="e">
        <f t="shared" si="383"/>
        <v>#VALUE!</v>
      </c>
      <c r="B4055" s="6" t="str">
        <f>IFERROR(IF(Table1[[#This Row],[Multi-lens? 1]]="No", 1, IF(Table1[[#This Row],[Multi-lens? 1]]="Dual", 2, IF(Table1[[#This Row],[Multi-lens? 1]]="Quad", 4, ""))),"")</f>
        <v/>
      </c>
      <c r="C4055" s="6" t="e">
        <f t="shared" si="384"/>
        <v>#VALUE!</v>
      </c>
      <c r="D4055" s="6" t="e">
        <f t="shared" si="385"/>
        <v>#VALUE!</v>
      </c>
      <c r="E4055" s="6" t="e">
        <f t="shared" si="386"/>
        <v>#VALUE!</v>
      </c>
      <c r="F4055" s="6" t="e">
        <f t="shared" si="387"/>
        <v>#VALUE!</v>
      </c>
      <c r="H4055" s="6" t="str">
        <f>IFERROR(IF(Table1[[#This Row],[Multi-lens? 1]]="No", 1, IF(Table1[[#This Row],[Multi-lens? 1]]="Dual", 2, IF(Table1[[#This Row],[Multi-lens? 1]]="Quad", 4, ""))),"")</f>
        <v/>
      </c>
      <c r="I4055" s="9" t="str">
        <f>IFERROR(Table1[[#This Row],[Name]],"")</f>
        <v/>
      </c>
      <c r="K4055" s="3" t="str">
        <f t="shared" si="382"/>
        <v/>
      </c>
      <c r="M4055" s="4" t="e">
        <f>IF(Table1[[#This Row],[Import to Gateway Calculator?]]="Yes",IFERROR(Table1[[#This Row],[Streaming Resolution '[MP']]],""),0)</f>
        <v>#VALUE!</v>
      </c>
      <c r="N4055" s="4" t="e">
        <f>IF(Table1[[#This Row],[Import to Gateway Calculator?]]="Yes",IFERROR(Table1[[#This Row],[Recording Resolution '[MP']]],""),0)</f>
        <v>#VALUE!</v>
      </c>
      <c r="O4055" s="4" t="e">
        <f>IF(Table1[[#This Row],[Import to Gateway Calculator?]]="Yes",IFERROR(Table1[[#This Row],[Frame Rate '[FPS'] 1]],""),0)</f>
        <v>#VALUE!</v>
      </c>
      <c r="P4055" s="4" t="e">
        <f>IF(Table1[[#This Row],[Import to Gateway Calculator?]]="Yes",IFERROR(Table1[[#This Row],[Days of Storage 1]],""),0)</f>
        <v>#VALUE!</v>
      </c>
    </row>
    <row r="4056" spans="1:16" x14ac:dyDescent="0.25">
      <c r="A4056" s="5" t="e">
        <f t="shared" si="383"/>
        <v>#VALUE!</v>
      </c>
      <c r="B4056" s="6" t="str">
        <f>IFERROR(IF(Table1[[#This Row],[Multi-lens? 1]]="No", 1, IF(Table1[[#This Row],[Multi-lens? 1]]="Dual", 2, IF(Table1[[#This Row],[Multi-lens? 1]]="Quad", 4, ""))),"")</f>
        <v/>
      </c>
      <c r="C4056" s="6" t="e">
        <f t="shared" si="384"/>
        <v>#VALUE!</v>
      </c>
      <c r="D4056" s="6" t="e">
        <f t="shared" si="385"/>
        <v>#VALUE!</v>
      </c>
      <c r="E4056" s="6" t="e">
        <f t="shared" si="386"/>
        <v>#VALUE!</v>
      </c>
      <c r="F4056" s="6" t="e">
        <f t="shared" si="387"/>
        <v>#VALUE!</v>
      </c>
      <c r="H4056" s="6" t="str">
        <f>IFERROR(IF(Table1[[#This Row],[Multi-lens? 1]]="No", 1, IF(Table1[[#This Row],[Multi-lens? 1]]="Dual", 2, IF(Table1[[#This Row],[Multi-lens? 1]]="Quad", 4, ""))),"")</f>
        <v/>
      </c>
      <c r="I4056" s="9" t="str">
        <f>IFERROR(Table1[[#This Row],[Name]],"")</f>
        <v/>
      </c>
      <c r="K4056" s="3" t="str">
        <f t="shared" si="382"/>
        <v/>
      </c>
      <c r="M4056" s="4" t="e">
        <f>IF(Table1[[#This Row],[Import to Gateway Calculator?]]="Yes",IFERROR(Table1[[#This Row],[Streaming Resolution '[MP']]],""),0)</f>
        <v>#VALUE!</v>
      </c>
      <c r="N4056" s="4" t="e">
        <f>IF(Table1[[#This Row],[Import to Gateway Calculator?]]="Yes",IFERROR(Table1[[#This Row],[Recording Resolution '[MP']]],""),0)</f>
        <v>#VALUE!</v>
      </c>
      <c r="O4056" s="4" t="e">
        <f>IF(Table1[[#This Row],[Import to Gateway Calculator?]]="Yes",IFERROR(Table1[[#This Row],[Frame Rate '[FPS'] 1]],""),0)</f>
        <v>#VALUE!</v>
      </c>
      <c r="P4056" s="4" t="e">
        <f>IF(Table1[[#This Row],[Import to Gateway Calculator?]]="Yes",IFERROR(Table1[[#This Row],[Days of Storage 1]],""),0)</f>
        <v>#VALUE!</v>
      </c>
    </row>
    <row r="4057" spans="1:16" x14ac:dyDescent="0.25">
      <c r="A4057" s="5" t="e">
        <f t="shared" si="383"/>
        <v>#VALUE!</v>
      </c>
      <c r="B4057" s="6" t="str">
        <f>IFERROR(IF(Table1[[#This Row],[Multi-lens? 1]]="No", 1, IF(Table1[[#This Row],[Multi-lens? 1]]="Dual", 2, IF(Table1[[#This Row],[Multi-lens? 1]]="Quad", 4, ""))),"")</f>
        <v/>
      </c>
      <c r="C4057" s="6" t="e">
        <f t="shared" si="384"/>
        <v>#VALUE!</v>
      </c>
      <c r="D4057" s="6" t="e">
        <f t="shared" si="385"/>
        <v>#VALUE!</v>
      </c>
      <c r="E4057" s="6" t="e">
        <f t="shared" si="386"/>
        <v>#VALUE!</v>
      </c>
      <c r="F4057" s="6" t="e">
        <f t="shared" si="387"/>
        <v>#VALUE!</v>
      </c>
      <c r="H4057" s="6" t="str">
        <f>IFERROR(IF(Table1[[#This Row],[Multi-lens? 1]]="No", 1, IF(Table1[[#This Row],[Multi-lens? 1]]="Dual", 2, IF(Table1[[#This Row],[Multi-lens? 1]]="Quad", 4, ""))),"")</f>
        <v/>
      </c>
      <c r="I4057" s="9" t="str">
        <f>IFERROR(Table1[[#This Row],[Name]],"")</f>
        <v/>
      </c>
      <c r="K4057" s="3" t="str">
        <f t="shared" si="382"/>
        <v/>
      </c>
      <c r="M4057" s="4" t="e">
        <f>IF(Table1[[#This Row],[Import to Gateway Calculator?]]="Yes",IFERROR(Table1[[#This Row],[Streaming Resolution '[MP']]],""),0)</f>
        <v>#VALUE!</v>
      </c>
      <c r="N4057" s="4" t="e">
        <f>IF(Table1[[#This Row],[Import to Gateway Calculator?]]="Yes",IFERROR(Table1[[#This Row],[Recording Resolution '[MP']]],""),0)</f>
        <v>#VALUE!</v>
      </c>
      <c r="O4057" s="4" t="e">
        <f>IF(Table1[[#This Row],[Import to Gateway Calculator?]]="Yes",IFERROR(Table1[[#This Row],[Frame Rate '[FPS'] 1]],""),0)</f>
        <v>#VALUE!</v>
      </c>
      <c r="P4057" s="4" t="e">
        <f>IF(Table1[[#This Row],[Import to Gateway Calculator?]]="Yes",IFERROR(Table1[[#This Row],[Days of Storage 1]],""),0)</f>
        <v>#VALUE!</v>
      </c>
    </row>
    <row r="4058" spans="1:16" x14ac:dyDescent="0.25">
      <c r="A4058" s="5" t="e">
        <f t="shared" si="383"/>
        <v>#VALUE!</v>
      </c>
      <c r="B4058" s="6" t="str">
        <f>IFERROR(IF(Table1[[#This Row],[Multi-lens? 1]]="No", 1, IF(Table1[[#This Row],[Multi-lens? 1]]="Dual", 2, IF(Table1[[#This Row],[Multi-lens? 1]]="Quad", 4, ""))),"")</f>
        <v/>
      </c>
      <c r="C4058" s="6" t="e">
        <f t="shared" si="384"/>
        <v>#VALUE!</v>
      </c>
      <c r="D4058" s="6" t="e">
        <f t="shared" si="385"/>
        <v>#VALUE!</v>
      </c>
      <c r="E4058" s="6" t="e">
        <f t="shared" si="386"/>
        <v>#VALUE!</v>
      </c>
      <c r="F4058" s="6" t="e">
        <f t="shared" si="387"/>
        <v>#VALUE!</v>
      </c>
      <c r="H4058" s="6" t="str">
        <f>IFERROR(IF(Table1[[#This Row],[Multi-lens? 1]]="No", 1, IF(Table1[[#This Row],[Multi-lens? 1]]="Dual", 2, IF(Table1[[#This Row],[Multi-lens? 1]]="Quad", 4, ""))),"")</f>
        <v/>
      </c>
      <c r="I4058" s="9" t="str">
        <f>IFERROR(Table1[[#This Row],[Name]],"")</f>
        <v/>
      </c>
      <c r="K4058" s="3" t="str">
        <f t="shared" si="382"/>
        <v/>
      </c>
      <c r="M4058" s="4" t="e">
        <f>IF(Table1[[#This Row],[Import to Gateway Calculator?]]="Yes",IFERROR(Table1[[#This Row],[Streaming Resolution '[MP']]],""),0)</f>
        <v>#VALUE!</v>
      </c>
      <c r="N4058" s="4" t="e">
        <f>IF(Table1[[#This Row],[Import to Gateway Calculator?]]="Yes",IFERROR(Table1[[#This Row],[Recording Resolution '[MP']]],""),0)</f>
        <v>#VALUE!</v>
      </c>
      <c r="O4058" s="4" t="e">
        <f>IF(Table1[[#This Row],[Import to Gateway Calculator?]]="Yes",IFERROR(Table1[[#This Row],[Frame Rate '[FPS'] 1]],""),0)</f>
        <v>#VALUE!</v>
      </c>
      <c r="P4058" s="4" t="e">
        <f>IF(Table1[[#This Row],[Import to Gateway Calculator?]]="Yes",IFERROR(Table1[[#This Row],[Days of Storage 1]],""),0)</f>
        <v>#VALUE!</v>
      </c>
    </row>
    <row r="4059" spans="1:16" x14ac:dyDescent="0.25">
      <c r="A4059" s="5" t="e">
        <f t="shared" si="383"/>
        <v>#VALUE!</v>
      </c>
      <c r="B4059" s="6" t="str">
        <f>IFERROR(IF(Table1[[#This Row],[Multi-lens? 1]]="No", 1, IF(Table1[[#This Row],[Multi-lens? 1]]="Dual", 2, IF(Table1[[#This Row],[Multi-lens? 1]]="Quad", 4, ""))),"")</f>
        <v/>
      </c>
      <c r="C4059" s="6" t="e">
        <f t="shared" si="384"/>
        <v>#VALUE!</v>
      </c>
      <c r="D4059" s="6" t="e">
        <f t="shared" si="385"/>
        <v>#VALUE!</v>
      </c>
      <c r="E4059" s="6" t="e">
        <f t="shared" si="386"/>
        <v>#VALUE!</v>
      </c>
      <c r="F4059" s="6" t="e">
        <f t="shared" si="387"/>
        <v>#VALUE!</v>
      </c>
      <c r="H4059" s="6" t="str">
        <f>IFERROR(IF(Table1[[#This Row],[Multi-lens? 1]]="No", 1, IF(Table1[[#This Row],[Multi-lens? 1]]="Dual", 2, IF(Table1[[#This Row],[Multi-lens? 1]]="Quad", 4, ""))),"")</f>
        <v/>
      </c>
      <c r="I4059" s="9" t="str">
        <f>IFERROR(Table1[[#This Row],[Name]],"")</f>
        <v/>
      </c>
      <c r="K4059" s="3" t="str">
        <f t="shared" si="382"/>
        <v/>
      </c>
      <c r="M4059" s="4" t="e">
        <f>IF(Table1[[#This Row],[Import to Gateway Calculator?]]="Yes",IFERROR(Table1[[#This Row],[Streaming Resolution '[MP']]],""),0)</f>
        <v>#VALUE!</v>
      </c>
      <c r="N4059" s="4" t="e">
        <f>IF(Table1[[#This Row],[Import to Gateway Calculator?]]="Yes",IFERROR(Table1[[#This Row],[Recording Resolution '[MP']]],""),0)</f>
        <v>#VALUE!</v>
      </c>
      <c r="O4059" s="4" t="e">
        <f>IF(Table1[[#This Row],[Import to Gateway Calculator?]]="Yes",IFERROR(Table1[[#This Row],[Frame Rate '[FPS'] 1]],""),0)</f>
        <v>#VALUE!</v>
      </c>
      <c r="P4059" s="4" t="e">
        <f>IF(Table1[[#This Row],[Import to Gateway Calculator?]]="Yes",IFERROR(Table1[[#This Row],[Days of Storage 1]],""),0)</f>
        <v>#VALUE!</v>
      </c>
    </row>
    <row r="4060" spans="1:16" x14ac:dyDescent="0.25">
      <c r="A4060" s="5" t="e">
        <f t="shared" si="383"/>
        <v>#VALUE!</v>
      </c>
      <c r="B4060" s="6" t="str">
        <f>IFERROR(IF(Table1[[#This Row],[Multi-lens? 1]]="No", 1, IF(Table1[[#This Row],[Multi-lens? 1]]="Dual", 2, IF(Table1[[#This Row],[Multi-lens? 1]]="Quad", 4, ""))),"")</f>
        <v/>
      </c>
      <c r="C4060" s="6" t="e">
        <f t="shared" si="384"/>
        <v>#VALUE!</v>
      </c>
      <c r="D4060" s="6" t="e">
        <f t="shared" si="385"/>
        <v>#VALUE!</v>
      </c>
      <c r="E4060" s="6" t="e">
        <f t="shared" si="386"/>
        <v>#VALUE!</v>
      </c>
      <c r="F4060" s="6" t="e">
        <f t="shared" si="387"/>
        <v>#VALUE!</v>
      </c>
      <c r="H4060" s="6" t="str">
        <f>IFERROR(IF(Table1[[#This Row],[Multi-lens? 1]]="No", 1, IF(Table1[[#This Row],[Multi-lens? 1]]="Dual", 2, IF(Table1[[#This Row],[Multi-lens? 1]]="Quad", 4, ""))),"")</f>
        <v/>
      </c>
      <c r="I4060" s="9" t="str">
        <f>IFERROR(Table1[[#This Row],[Name]],"")</f>
        <v/>
      </c>
      <c r="K4060" s="3" t="str">
        <f t="shared" si="382"/>
        <v/>
      </c>
      <c r="M4060" s="4" t="e">
        <f>IF(Table1[[#This Row],[Import to Gateway Calculator?]]="Yes",IFERROR(Table1[[#This Row],[Streaming Resolution '[MP']]],""),0)</f>
        <v>#VALUE!</v>
      </c>
      <c r="N4060" s="4" t="e">
        <f>IF(Table1[[#This Row],[Import to Gateway Calculator?]]="Yes",IFERROR(Table1[[#This Row],[Recording Resolution '[MP']]],""),0)</f>
        <v>#VALUE!</v>
      </c>
      <c r="O4060" s="4" t="e">
        <f>IF(Table1[[#This Row],[Import to Gateway Calculator?]]="Yes",IFERROR(Table1[[#This Row],[Frame Rate '[FPS'] 1]],""),0)</f>
        <v>#VALUE!</v>
      </c>
      <c r="P4060" s="4" t="e">
        <f>IF(Table1[[#This Row],[Import to Gateway Calculator?]]="Yes",IFERROR(Table1[[#This Row],[Days of Storage 1]],""),0)</f>
        <v>#VALUE!</v>
      </c>
    </row>
    <row r="4061" spans="1:16" x14ac:dyDescent="0.25">
      <c r="A4061" s="5" t="e">
        <f t="shared" si="383"/>
        <v>#VALUE!</v>
      </c>
      <c r="B4061" s="6" t="str">
        <f>IFERROR(IF(Table1[[#This Row],[Multi-lens? 1]]="No", 1, IF(Table1[[#This Row],[Multi-lens? 1]]="Dual", 2, IF(Table1[[#This Row],[Multi-lens? 1]]="Quad", 4, ""))),"")</f>
        <v/>
      </c>
      <c r="C4061" s="6" t="e">
        <f t="shared" si="384"/>
        <v>#VALUE!</v>
      </c>
      <c r="D4061" s="6" t="e">
        <f t="shared" si="385"/>
        <v>#VALUE!</v>
      </c>
      <c r="E4061" s="6" t="e">
        <f t="shared" si="386"/>
        <v>#VALUE!</v>
      </c>
      <c r="F4061" s="6" t="e">
        <f t="shared" si="387"/>
        <v>#VALUE!</v>
      </c>
      <c r="H4061" s="6" t="str">
        <f>IFERROR(IF(Table1[[#This Row],[Multi-lens? 1]]="No", 1, IF(Table1[[#This Row],[Multi-lens? 1]]="Dual", 2, IF(Table1[[#This Row],[Multi-lens? 1]]="Quad", 4, ""))),"")</f>
        <v/>
      </c>
      <c r="I4061" s="9" t="str">
        <f>IFERROR(Table1[[#This Row],[Name]],"")</f>
        <v/>
      </c>
      <c r="K4061" s="3" t="str">
        <f t="shared" si="382"/>
        <v/>
      </c>
      <c r="M4061" s="4" t="e">
        <f>IF(Table1[[#This Row],[Import to Gateway Calculator?]]="Yes",IFERROR(Table1[[#This Row],[Streaming Resolution '[MP']]],""),0)</f>
        <v>#VALUE!</v>
      </c>
      <c r="N4061" s="4" t="e">
        <f>IF(Table1[[#This Row],[Import to Gateway Calculator?]]="Yes",IFERROR(Table1[[#This Row],[Recording Resolution '[MP']]],""),0)</f>
        <v>#VALUE!</v>
      </c>
      <c r="O4061" s="4" t="e">
        <f>IF(Table1[[#This Row],[Import to Gateway Calculator?]]="Yes",IFERROR(Table1[[#This Row],[Frame Rate '[FPS'] 1]],""),0)</f>
        <v>#VALUE!</v>
      </c>
      <c r="P4061" s="4" t="e">
        <f>IF(Table1[[#This Row],[Import to Gateway Calculator?]]="Yes",IFERROR(Table1[[#This Row],[Days of Storage 1]],""),0)</f>
        <v>#VALUE!</v>
      </c>
    </row>
    <row r="4062" spans="1:16" x14ac:dyDescent="0.25">
      <c r="A4062" s="5" t="e">
        <f t="shared" si="383"/>
        <v>#VALUE!</v>
      </c>
      <c r="B4062" s="6" t="str">
        <f>IFERROR(IF(Table1[[#This Row],[Multi-lens? 1]]="No", 1, IF(Table1[[#This Row],[Multi-lens? 1]]="Dual", 2, IF(Table1[[#This Row],[Multi-lens? 1]]="Quad", 4, ""))),"")</f>
        <v/>
      </c>
      <c r="C4062" s="6" t="e">
        <f t="shared" si="384"/>
        <v>#VALUE!</v>
      </c>
      <c r="D4062" s="6" t="e">
        <f t="shared" si="385"/>
        <v>#VALUE!</v>
      </c>
      <c r="E4062" s="6" t="e">
        <f t="shared" si="386"/>
        <v>#VALUE!</v>
      </c>
      <c r="F4062" s="6" t="e">
        <f t="shared" si="387"/>
        <v>#VALUE!</v>
      </c>
      <c r="H4062" s="6" t="str">
        <f>IFERROR(IF(Table1[[#This Row],[Multi-lens? 1]]="No", 1, IF(Table1[[#This Row],[Multi-lens? 1]]="Dual", 2, IF(Table1[[#This Row],[Multi-lens? 1]]="Quad", 4, ""))),"")</f>
        <v/>
      </c>
      <c r="I4062" s="9" t="str">
        <f>IFERROR(Table1[[#This Row],[Name]],"")</f>
        <v/>
      </c>
      <c r="K4062" s="3" t="str">
        <f t="shared" si="382"/>
        <v/>
      </c>
      <c r="M4062" s="4" t="e">
        <f>IF(Table1[[#This Row],[Import to Gateway Calculator?]]="Yes",IFERROR(Table1[[#This Row],[Streaming Resolution '[MP']]],""),0)</f>
        <v>#VALUE!</v>
      </c>
      <c r="N4062" s="4" t="e">
        <f>IF(Table1[[#This Row],[Import to Gateway Calculator?]]="Yes",IFERROR(Table1[[#This Row],[Recording Resolution '[MP']]],""),0)</f>
        <v>#VALUE!</v>
      </c>
      <c r="O4062" s="4" t="e">
        <f>IF(Table1[[#This Row],[Import to Gateway Calculator?]]="Yes",IFERROR(Table1[[#This Row],[Frame Rate '[FPS'] 1]],""),0)</f>
        <v>#VALUE!</v>
      </c>
      <c r="P4062" s="4" t="e">
        <f>IF(Table1[[#This Row],[Import to Gateway Calculator?]]="Yes",IFERROR(Table1[[#This Row],[Days of Storage 1]],""),0)</f>
        <v>#VALUE!</v>
      </c>
    </row>
    <row r="4063" spans="1:16" x14ac:dyDescent="0.25">
      <c r="A4063" s="5" t="e">
        <f t="shared" si="383"/>
        <v>#VALUE!</v>
      </c>
      <c r="B4063" s="6" t="str">
        <f>IFERROR(IF(Table1[[#This Row],[Multi-lens? 1]]="No", 1, IF(Table1[[#This Row],[Multi-lens? 1]]="Dual", 2, IF(Table1[[#This Row],[Multi-lens? 1]]="Quad", 4, ""))),"")</f>
        <v/>
      </c>
      <c r="C4063" s="6" t="e">
        <f t="shared" si="384"/>
        <v>#VALUE!</v>
      </c>
      <c r="D4063" s="6" t="e">
        <f t="shared" si="385"/>
        <v>#VALUE!</v>
      </c>
      <c r="E4063" s="6" t="e">
        <f t="shared" si="386"/>
        <v>#VALUE!</v>
      </c>
      <c r="F4063" s="6" t="e">
        <f t="shared" si="387"/>
        <v>#VALUE!</v>
      </c>
      <c r="H4063" s="6" t="str">
        <f>IFERROR(IF(Table1[[#This Row],[Multi-lens? 1]]="No", 1, IF(Table1[[#This Row],[Multi-lens? 1]]="Dual", 2, IF(Table1[[#This Row],[Multi-lens? 1]]="Quad", 4, ""))),"")</f>
        <v/>
      </c>
      <c r="I4063" s="9" t="str">
        <f>IFERROR(Table1[[#This Row],[Name]],"")</f>
        <v/>
      </c>
      <c r="K4063" s="3" t="str">
        <f t="shared" si="382"/>
        <v/>
      </c>
      <c r="M4063" s="4" t="e">
        <f>IF(Table1[[#This Row],[Import to Gateway Calculator?]]="Yes",IFERROR(Table1[[#This Row],[Streaming Resolution '[MP']]],""),0)</f>
        <v>#VALUE!</v>
      </c>
      <c r="N4063" s="4" t="e">
        <f>IF(Table1[[#This Row],[Import to Gateway Calculator?]]="Yes",IFERROR(Table1[[#This Row],[Recording Resolution '[MP']]],""),0)</f>
        <v>#VALUE!</v>
      </c>
      <c r="O4063" s="4" t="e">
        <f>IF(Table1[[#This Row],[Import to Gateway Calculator?]]="Yes",IFERROR(Table1[[#This Row],[Frame Rate '[FPS'] 1]],""),0)</f>
        <v>#VALUE!</v>
      </c>
      <c r="P4063" s="4" t="e">
        <f>IF(Table1[[#This Row],[Import to Gateway Calculator?]]="Yes",IFERROR(Table1[[#This Row],[Days of Storage 1]],""),0)</f>
        <v>#VALUE!</v>
      </c>
    </row>
    <row r="4064" spans="1:16" x14ac:dyDescent="0.25">
      <c r="A4064" s="5" t="e">
        <f t="shared" si="383"/>
        <v>#VALUE!</v>
      </c>
      <c r="B4064" s="6" t="str">
        <f>IFERROR(IF(Table1[[#This Row],[Multi-lens? 1]]="No", 1, IF(Table1[[#This Row],[Multi-lens? 1]]="Dual", 2, IF(Table1[[#This Row],[Multi-lens? 1]]="Quad", 4, ""))),"")</f>
        <v/>
      </c>
      <c r="C4064" s="6" t="e">
        <f t="shared" si="384"/>
        <v>#VALUE!</v>
      </c>
      <c r="D4064" s="6" t="e">
        <f t="shared" si="385"/>
        <v>#VALUE!</v>
      </c>
      <c r="E4064" s="6" t="e">
        <f t="shared" si="386"/>
        <v>#VALUE!</v>
      </c>
      <c r="F4064" s="6" t="e">
        <f t="shared" si="387"/>
        <v>#VALUE!</v>
      </c>
      <c r="H4064" s="6" t="str">
        <f>IFERROR(IF(Table1[[#This Row],[Multi-lens? 1]]="No", 1, IF(Table1[[#This Row],[Multi-lens? 1]]="Dual", 2, IF(Table1[[#This Row],[Multi-lens? 1]]="Quad", 4, ""))),"")</f>
        <v/>
      </c>
      <c r="I4064" s="9" t="str">
        <f>IFERROR(Table1[[#This Row],[Name]],"")</f>
        <v/>
      </c>
      <c r="K4064" s="3" t="str">
        <f t="shared" si="382"/>
        <v/>
      </c>
      <c r="M4064" s="4" t="e">
        <f>IF(Table1[[#This Row],[Import to Gateway Calculator?]]="Yes",IFERROR(Table1[[#This Row],[Streaming Resolution '[MP']]],""),0)</f>
        <v>#VALUE!</v>
      </c>
      <c r="N4064" s="4" t="e">
        <f>IF(Table1[[#This Row],[Import to Gateway Calculator?]]="Yes",IFERROR(Table1[[#This Row],[Recording Resolution '[MP']]],""),0)</f>
        <v>#VALUE!</v>
      </c>
      <c r="O4064" s="4" t="e">
        <f>IF(Table1[[#This Row],[Import to Gateway Calculator?]]="Yes",IFERROR(Table1[[#This Row],[Frame Rate '[FPS'] 1]],""),0)</f>
        <v>#VALUE!</v>
      </c>
      <c r="P4064" s="4" t="e">
        <f>IF(Table1[[#This Row],[Import to Gateway Calculator?]]="Yes",IFERROR(Table1[[#This Row],[Days of Storage 1]],""),0)</f>
        <v>#VALUE!</v>
      </c>
    </row>
    <row r="4065" spans="1:16" x14ac:dyDescent="0.25">
      <c r="A4065" s="5" t="e">
        <f t="shared" si="383"/>
        <v>#VALUE!</v>
      </c>
      <c r="B4065" s="6" t="str">
        <f>IFERROR(IF(Table1[[#This Row],[Multi-lens? 1]]="No", 1, IF(Table1[[#This Row],[Multi-lens? 1]]="Dual", 2, IF(Table1[[#This Row],[Multi-lens? 1]]="Quad", 4, ""))),"")</f>
        <v/>
      </c>
      <c r="C4065" s="6" t="e">
        <f t="shared" si="384"/>
        <v>#VALUE!</v>
      </c>
      <c r="D4065" s="6" t="e">
        <f t="shared" si="385"/>
        <v>#VALUE!</v>
      </c>
      <c r="E4065" s="6" t="e">
        <f t="shared" si="386"/>
        <v>#VALUE!</v>
      </c>
      <c r="F4065" s="6" t="e">
        <f t="shared" si="387"/>
        <v>#VALUE!</v>
      </c>
      <c r="H4065" s="6" t="str">
        <f>IFERROR(IF(Table1[[#This Row],[Multi-lens? 1]]="No", 1, IF(Table1[[#This Row],[Multi-lens? 1]]="Dual", 2, IF(Table1[[#This Row],[Multi-lens? 1]]="Quad", 4, ""))),"")</f>
        <v/>
      </c>
      <c r="I4065" s="9" t="str">
        <f>IFERROR(Table1[[#This Row],[Name]],"")</f>
        <v/>
      </c>
      <c r="K4065" s="3" t="str">
        <f t="shared" si="382"/>
        <v/>
      </c>
      <c r="M4065" s="4" t="e">
        <f>IF(Table1[[#This Row],[Import to Gateway Calculator?]]="Yes",IFERROR(Table1[[#This Row],[Streaming Resolution '[MP']]],""),0)</f>
        <v>#VALUE!</v>
      </c>
      <c r="N4065" s="4" t="e">
        <f>IF(Table1[[#This Row],[Import to Gateway Calculator?]]="Yes",IFERROR(Table1[[#This Row],[Recording Resolution '[MP']]],""),0)</f>
        <v>#VALUE!</v>
      </c>
      <c r="O4065" s="4" t="e">
        <f>IF(Table1[[#This Row],[Import to Gateway Calculator?]]="Yes",IFERROR(Table1[[#This Row],[Frame Rate '[FPS'] 1]],""),0)</f>
        <v>#VALUE!</v>
      </c>
      <c r="P4065" s="4" t="e">
        <f>IF(Table1[[#This Row],[Import to Gateway Calculator?]]="Yes",IFERROR(Table1[[#This Row],[Days of Storage 1]],""),0)</f>
        <v>#VALUE!</v>
      </c>
    </row>
    <row r="4066" spans="1:16" x14ac:dyDescent="0.25">
      <c r="A4066" s="5" t="e">
        <f t="shared" si="383"/>
        <v>#VALUE!</v>
      </c>
      <c r="B4066" s="6" t="str">
        <f>IFERROR(IF(Table1[[#This Row],[Multi-lens? 1]]="No", 1, IF(Table1[[#This Row],[Multi-lens? 1]]="Dual", 2, IF(Table1[[#This Row],[Multi-lens? 1]]="Quad", 4, ""))),"")</f>
        <v/>
      </c>
      <c r="C4066" s="6" t="e">
        <f t="shared" si="384"/>
        <v>#VALUE!</v>
      </c>
      <c r="D4066" s="6" t="e">
        <f t="shared" si="385"/>
        <v>#VALUE!</v>
      </c>
      <c r="E4066" s="6" t="e">
        <f t="shared" si="386"/>
        <v>#VALUE!</v>
      </c>
      <c r="F4066" s="6" t="e">
        <f t="shared" si="387"/>
        <v>#VALUE!</v>
      </c>
      <c r="H4066" s="6" t="str">
        <f>IFERROR(IF(Table1[[#This Row],[Multi-lens? 1]]="No", 1, IF(Table1[[#This Row],[Multi-lens? 1]]="Dual", 2, IF(Table1[[#This Row],[Multi-lens? 1]]="Quad", 4, ""))),"")</f>
        <v/>
      </c>
      <c r="I4066" s="9" t="str">
        <f>IFERROR(Table1[[#This Row],[Name]],"")</f>
        <v/>
      </c>
      <c r="K4066" s="3" t="str">
        <f t="shared" si="382"/>
        <v/>
      </c>
      <c r="M4066" s="4" t="e">
        <f>IF(Table1[[#This Row],[Import to Gateway Calculator?]]="Yes",IFERROR(Table1[[#This Row],[Streaming Resolution '[MP']]],""),0)</f>
        <v>#VALUE!</v>
      </c>
      <c r="N4066" s="4" t="e">
        <f>IF(Table1[[#This Row],[Import to Gateway Calculator?]]="Yes",IFERROR(Table1[[#This Row],[Recording Resolution '[MP']]],""),0)</f>
        <v>#VALUE!</v>
      </c>
      <c r="O4066" s="4" t="e">
        <f>IF(Table1[[#This Row],[Import to Gateway Calculator?]]="Yes",IFERROR(Table1[[#This Row],[Frame Rate '[FPS'] 1]],""),0)</f>
        <v>#VALUE!</v>
      </c>
      <c r="P4066" s="4" t="e">
        <f>IF(Table1[[#This Row],[Import to Gateway Calculator?]]="Yes",IFERROR(Table1[[#This Row],[Days of Storage 1]],""),0)</f>
        <v>#VALUE!</v>
      </c>
    </row>
    <row r="4067" spans="1:16" x14ac:dyDescent="0.25">
      <c r="A4067" s="5" t="e">
        <f t="shared" si="383"/>
        <v>#VALUE!</v>
      </c>
      <c r="B4067" s="6" t="str">
        <f>IFERROR(IF(Table1[[#This Row],[Multi-lens? 1]]="No", 1, IF(Table1[[#This Row],[Multi-lens? 1]]="Dual", 2, IF(Table1[[#This Row],[Multi-lens? 1]]="Quad", 4, ""))),"")</f>
        <v/>
      </c>
      <c r="C4067" s="6" t="e">
        <f t="shared" si="384"/>
        <v>#VALUE!</v>
      </c>
      <c r="D4067" s="6" t="e">
        <f t="shared" si="385"/>
        <v>#VALUE!</v>
      </c>
      <c r="E4067" s="6" t="e">
        <f t="shared" si="386"/>
        <v>#VALUE!</v>
      </c>
      <c r="F4067" s="6" t="e">
        <f t="shared" si="387"/>
        <v>#VALUE!</v>
      </c>
      <c r="H4067" s="6" t="str">
        <f>IFERROR(IF(Table1[[#This Row],[Multi-lens? 1]]="No", 1, IF(Table1[[#This Row],[Multi-lens? 1]]="Dual", 2, IF(Table1[[#This Row],[Multi-lens? 1]]="Quad", 4, ""))),"")</f>
        <v/>
      </c>
      <c r="I4067" s="9" t="str">
        <f>IFERROR(Table1[[#This Row],[Name]],"")</f>
        <v/>
      </c>
      <c r="K4067" s="3" t="str">
        <f t="shared" si="382"/>
        <v/>
      </c>
      <c r="M4067" s="4" t="e">
        <f>IF(Table1[[#This Row],[Import to Gateway Calculator?]]="Yes",IFERROR(Table1[[#This Row],[Streaming Resolution '[MP']]],""),0)</f>
        <v>#VALUE!</v>
      </c>
      <c r="N4067" s="4" t="e">
        <f>IF(Table1[[#This Row],[Import to Gateway Calculator?]]="Yes",IFERROR(Table1[[#This Row],[Recording Resolution '[MP']]],""),0)</f>
        <v>#VALUE!</v>
      </c>
      <c r="O4067" s="4" t="e">
        <f>IF(Table1[[#This Row],[Import to Gateway Calculator?]]="Yes",IFERROR(Table1[[#This Row],[Frame Rate '[FPS'] 1]],""),0)</f>
        <v>#VALUE!</v>
      </c>
      <c r="P4067" s="4" t="e">
        <f>IF(Table1[[#This Row],[Import to Gateway Calculator?]]="Yes",IFERROR(Table1[[#This Row],[Days of Storage 1]],""),0)</f>
        <v>#VALUE!</v>
      </c>
    </row>
    <row r="4068" spans="1:16" x14ac:dyDescent="0.25">
      <c r="A4068" s="5" t="e">
        <f t="shared" si="383"/>
        <v>#VALUE!</v>
      </c>
      <c r="B4068" s="6" t="str">
        <f>IFERROR(IF(Table1[[#This Row],[Multi-lens? 1]]="No", 1, IF(Table1[[#This Row],[Multi-lens? 1]]="Dual", 2, IF(Table1[[#This Row],[Multi-lens? 1]]="Quad", 4, ""))),"")</f>
        <v/>
      </c>
      <c r="C4068" s="6" t="e">
        <f t="shared" si="384"/>
        <v>#VALUE!</v>
      </c>
      <c r="D4068" s="6" t="e">
        <f t="shared" si="385"/>
        <v>#VALUE!</v>
      </c>
      <c r="E4068" s="6" t="e">
        <f t="shared" si="386"/>
        <v>#VALUE!</v>
      </c>
      <c r="F4068" s="6" t="e">
        <f t="shared" si="387"/>
        <v>#VALUE!</v>
      </c>
      <c r="H4068" s="6" t="str">
        <f>IFERROR(IF(Table1[[#This Row],[Multi-lens? 1]]="No", 1, IF(Table1[[#This Row],[Multi-lens? 1]]="Dual", 2, IF(Table1[[#This Row],[Multi-lens? 1]]="Quad", 4, ""))),"")</f>
        <v/>
      </c>
      <c r="I4068" s="9" t="str">
        <f>IFERROR(Table1[[#This Row],[Name]],"")</f>
        <v/>
      </c>
      <c r="K4068" s="3" t="str">
        <f t="shared" si="382"/>
        <v/>
      </c>
      <c r="M4068" s="4" t="e">
        <f>IF(Table1[[#This Row],[Import to Gateway Calculator?]]="Yes",IFERROR(Table1[[#This Row],[Streaming Resolution '[MP']]],""),0)</f>
        <v>#VALUE!</v>
      </c>
      <c r="N4068" s="4" t="e">
        <f>IF(Table1[[#This Row],[Import to Gateway Calculator?]]="Yes",IFERROR(Table1[[#This Row],[Recording Resolution '[MP']]],""),0)</f>
        <v>#VALUE!</v>
      </c>
      <c r="O4068" s="4" t="e">
        <f>IF(Table1[[#This Row],[Import to Gateway Calculator?]]="Yes",IFERROR(Table1[[#This Row],[Frame Rate '[FPS'] 1]],""),0)</f>
        <v>#VALUE!</v>
      </c>
      <c r="P4068" s="4" t="e">
        <f>IF(Table1[[#This Row],[Import to Gateway Calculator?]]="Yes",IFERROR(Table1[[#This Row],[Days of Storage 1]],""),0)</f>
        <v>#VALUE!</v>
      </c>
    </row>
    <row r="4069" spans="1:16" x14ac:dyDescent="0.25">
      <c r="A4069" s="5" t="e">
        <f t="shared" si="383"/>
        <v>#VALUE!</v>
      </c>
      <c r="B4069" s="6" t="str">
        <f>IFERROR(IF(Table1[[#This Row],[Multi-lens? 1]]="No", 1, IF(Table1[[#This Row],[Multi-lens? 1]]="Dual", 2, IF(Table1[[#This Row],[Multi-lens? 1]]="Quad", 4, ""))),"")</f>
        <v/>
      </c>
      <c r="C4069" s="6" t="e">
        <f t="shared" si="384"/>
        <v>#VALUE!</v>
      </c>
      <c r="D4069" s="6" t="e">
        <f t="shared" si="385"/>
        <v>#VALUE!</v>
      </c>
      <c r="E4069" s="6" t="e">
        <f t="shared" si="386"/>
        <v>#VALUE!</v>
      </c>
      <c r="F4069" s="6" t="e">
        <f t="shared" si="387"/>
        <v>#VALUE!</v>
      </c>
      <c r="H4069" s="6" t="str">
        <f>IFERROR(IF(Table1[[#This Row],[Multi-lens? 1]]="No", 1, IF(Table1[[#This Row],[Multi-lens? 1]]="Dual", 2, IF(Table1[[#This Row],[Multi-lens? 1]]="Quad", 4, ""))),"")</f>
        <v/>
      </c>
      <c r="I4069" s="9" t="str">
        <f>IFERROR(Table1[[#This Row],[Name]],"")</f>
        <v/>
      </c>
      <c r="K4069" s="3" t="str">
        <f t="shared" si="382"/>
        <v/>
      </c>
      <c r="M4069" s="4" t="e">
        <f>IF(Table1[[#This Row],[Import to Gateway Calculator?]]="Yes",IFERROR(Table1[[#This Row],[Streaming Resolution '[MP']]],""),0)</f>
        <v>#VALUE!</v>
      </c>
      <c r="N4069" s="4" t="e">
        <f>IF(Table1[[#This Row],[Import to Gateway Calculator?]]="Yes",IFERROR(Table1[[#This Row],[Recording Resolution '[MP']]],""),0)</f>
        <v>#VALUE!</v>
      </c>
      <c r="O4069" s="4" t="e">
        <f>IF(Table1[[#This Row],[Import to Gateway Calculator?]]="Yes",IFERROR(Table1[[#This Row],[Frame Rate '[FPS'] 1]],""),0)</f>
        <v>#VALUE!</v>
      </c>
      <c r="P4069" s="4" t="e">
        <f>IF(Table1[[#This Row],[Import to Gateway Calculator?]]="Yes",IFERROR(Table1[[#This Row],[Days of Storage 1]],""),0)</f>
        <v>#VALUE!</v>
      </c>
    </row>
    <row r="4070" spans="1:16" x14ac:dyDescent="0.25">
      <c r="A4070" s="5" t="e">
        <f t="shared" si="383"/>
        <v>#VALUE!</v>
      </c>
      <c r="B4070" s="6" t="str">
        <f>IFERROR(IF(Table1[[#This Row],[Multi-lens? 1]]="No", 1, IF(Table1[[#This Row],[Multi-lens? 1]]="Dual", 2, IF(Table1[[#This Row],[Multi-lens? 1]]="Quad", 4, ""))),"")</f>
        <v/>
      </c>
      <c r="C4070" s="6" t="e">
        <f t="shared" si="384"/>
        <v>#VALUE!</v>
      </c>
      <c r="D4070" s="6" t="e">
        <f t="shared" si="385"/>
        <v>#VALUE!</v>
      </c>
      <c r="E4070" s="6" t="e">
        <f t="shared" si="386"/>
        <v>#VALUE!</v>
      </c>
      <c r="F4070" s="6" t="e">
        <f t="shared" si="387"/>
        <v>#VALUE!</v>
      </c>
      <c r="H4070" s="6" t="str">
        <f>IFERROR(IF(Table1[[#This Row],[Multi-lens? 1]]="No", 1, IF(Table1[[#This Row],[Multi-lens? 1]]="Dual", 2, IF(Table1[[#This Row],[Multi-lens? 1]]="Quad", 4, ""))),"")</f>
        <v/>
      </c>
      <c r="I4070" s="9" t="str">
        <f>IFERROR(Table1[[#This Row],[Name]],"")</f>
        <v/>
      </c>
      <c r="K4070" s="3" t="str">
        <f t="shared" si="382"/>
        <v/>
      </c>
      <c r="M4070" s="4" t="e">
        <f>IF(Table1[[#This Row],[Import to Gateway Calculator?]]="Yes",IFERROR(Table1[[#This Row],[Streaming Resolution '[MP']]],""),0)</f>
        <v>#VALUE!</v>
      </c>
      <c r="N4070" s="4" t="e">
        <f>IF(Table1[[#This Row],[Import to Gateway Calculator?]]="Yes",IFERROR(Table1[[#This Row],[Recording Resolution '[MP']]],""),0)</f>
        <v>#VALUE!</v>
      </c>
      <c r="O4070" s="4" t="e">
        <f>IF(Table1[[#This Row],[Import to Gateway Calculator?]]="Yes",IFERROR(Table1[[#This Row],[Frame Rate '[FPS'] 1]],""),0)</f>
        <v>#VALUE!</v>
      </c>
      <c r="P4070" s="4" t="e">
        <f>IF(Table1[[#This Row],[Import to Gateway Calculator?]]="Yes",IFERROR(Table1[[#This Row],[Days of Storage 1]],""),0)</f>
        <v>#VALUE!</v>
      </c>
    </row>
    <row r="4071" spans="1:16" x14ac:dyDescent="0.25">
      <c r="A4071" s="5" t="e">
        <f t="shared" si="383"/>
        <v>#VALUE!</v>
      </c>
      <c r="B4071" s="6" t="str">
        <f>IFERROR(IF(Table1[[#This Row],[Multi-lens? 1]]="No", 1, IF(Table1[[#This Row],[Multi-lens? 1]]="Dual", 2, IF(Table1[[#This Row],[Multi-lens? 1]]="Quad", 4, ""))),"")</f>
        <v/>
      </c>
      <c r="C4071" s="6" t="e">
        <f t="shared" si="384"/>
        <v>#VALUE!</v>
      </c>
      <c r="D4071" s="6" t="e">
        <f t="shared" si="385"/>
        <v>#VALUE!</v>
      </c>
      <c r="E4071" s="6" t="e">
        <f t="shared" si="386"/>
        <v>#VALUE!</v>
      </c>
      <c r="F4071" s="6" t="e">
        <f t="shared" si="387"/>
        <v>#VALUE!</v>
      </c>
      <c r="H4071" s="6" t="str">
        <f>IFERROR(IF(Table1[[#This Row],[Multi-lens? 1]]="No", 1, IF(Table1[[#This Row],[Multi-lens? 1]]="Dual", 2, IF(Table1[[#This Row],[Multi-lens? 1]]="Quad", 4, ""))),"")</f>
        <v/>
      </c>
      <c r="I4071" s="9" t="str">
        <f>IFERROR(Table1[[#This Row],[Name]],"")</f>
        <v/>
      </c>
      <c r="K4071" s="3" t="str">
        <f t="shared" si="382"/>
        <v/>
      </c>
      <c r="M4071" s="4" t="e">
        <f>IF(Table1[[#This Row],[Import to Gateway Calculator?]]="Yes",IFERROR(Table1[[#This Row],[Streaming Resolution '[MP']]],""),0)</f>
        <v>#VALUE!</v>
      </c>
      <c r="N4071" s="4" t="e">
        <f>IF(Table1[[#This Row],[Import to Gateway Calculator?]]="Yes",IFERROR(Table1[[#This Row],[Recording Resolution '[MP']]],""),0)</f>
        <v>#VALUE!</v>
      </c>
      <c r="O4071" s="4" t="e">
        <f>IF(Table1[[#This Row],[Import to Gateway Calculator?]]="Yes",IFERROR(Table1[[#This Row],[Frame Rate '[FPS'] 1]],""),0)</f>
        <v>#VALUE!</v>
      </c>
      <c r="P4071" s="4" t="e">
        <f>IF(Table1[[#This Row],[Import to Gateway Calculator?]]="Yes",IFERROR(Table1[[#This Row],[Days of Storage 1]],""),0)</f>
        <v>#VALUE!</v>
      </c>
    </row>
    <row r="4072" spans="1:16" x14ac:dyDescent="0.25">
      <c r="A4072" s="5" t="e">
        <f t="shared" si="383"/>
        <v>#VALUE!</v>
      </c>
      <c r="B4072" s="6" t="str">
        <f>IFERROR(IF(Table1[[#This Row],[Multi-lens? 1]]="No", 1, IF(Table1[[#This Row],[Multi-lens? 1]]="Dual", 2, IF(Table1[[#This Row],[Multi-lens? 1]]="Quad", 4, ""))),"")</f>
        <v/>
      </c>
      <c r="C4072" s="6" t="e">
        <f t="shared" si="384"/>
        <v>#VALUE!</v>
      </c>
      <c r="D4072" s="6" t="e">
        <f t="shared" si="385"/>
        <v>#VALUE!</v>
      </c>
      <c r="E4072" s="6" t="e">
        <f t="shared" si="386"/>
        <v>#VALUE!</v>
      </c>
      <c r="F4072" s="6" t="e">
        <f t="shared" si="387"/>
        <v>#VALUE!</v>
      </c>
      <c r="H4072" s="6" t="str">
        <f>IFERROR(IF(Table1[[#This Row],[Multi-lens? 1]]="No", 1, IF(Table1[[#This Row],[Multi-lens? 1]]="Dual", 2, IF(Table1[[#This Row],[Multi-lens? 1]]="Quad", 4, ""))),"")</f>
        <v/>
      </c>
      <c r="I4072" s="9" t="str">
        <f>IFERROR(Table1[[#This Row],[Name]],"")</f>
        <v/>
      </c>
      <c r="K4072" s="3" t="str">
        <f t="shared" si="382"/>
        <v/>
      </c>
      <c r="M4072" s="4" t="e">
        <f>IF(Table1[[#This Row],[Import to Gateway Calculator?]]="Yes",IFERROR(Table1[[#This Row],[Streaming Resolution '[MP']]],""),0)</f>
        <v>#VALUE!</v>
      </c>
      <c r="N4072" s="4" t="e">
        <f>IF(Table1[[#This Row],[Import to Gateway Calculator?]]="Yes",IFERROR(Table1[[#This Row],[Recording Resolution '[MP']]],""),0)</f>
        <v>#VALUE!</v>
      </c>
      <c r="O4072" s="4" t="e">
        <f>IF(Table1[[#This Row],[Import to Gateway Calculator?]]="Yes",IFERROR(Table1[[#This Row],[Frame Rate '[FPS'] 1]],""),0)</f>
        <v>#VALUE!</v>
      </c>
      <c r="P4072" s="4" t="e">
        <f>IF(Table1[[#This Row],[Import to Gateway Calculator?]]="Yes",IFERROR(Table1[[#This Row],[Days of Storage 1]],""),0)</f>
        <v>#VALUE!</v>
      </c>
    </row>
    <row r="4073" spans="1:16" x14ac:dyDescent="0.25">
      <c r="A4073" s="5" t="e">
        <f t="shared" si="383"/>
        <v>#VALUE!</v>
      </c>
      <c r="B4073" s="6" t="str">
        <f>IFERROR(IF(Table1[[#This Row],[Multi-lens? 1]]="No", 1, IF(Table1[[#This Row],[Multi-lens? 1]]="Dual", 2, IF(Table1[[#This Row],[Multi-lens? 1]]="Quad", 4, ""))),"")</f>
        <v/>
      </c>
      <c r="C4073" s="6" t="e">
        <f t="shared" si="384"/>
        <v>#VALUE!</v>
      </c>
      <c r="D4073" s="6" t="e">
        <f t="shared" si="385"/>
        <v>#VALUE!</v>
      </c>
      <c r="E4073" s="6" t="e">
        <f t="shared" si="386"/>
        <v>#VALUE!</v>
      </c>
      <c r="F4073" s="6" t="e">
        <f t="shared" si="387"/>
        <v>#VALUE!</v>
      </c>
      <c r="H4073" s="6" t="str">
        <f>IFERROR(IF(Table1[[#This Row],[Multi-lens? 1]]="No", 1, IF(Table1[[#This Row],[Multi-lens? 1]]="Dual", 2, IF(Table1[[#This Row],[Multi-lens? 1]]="Quad", 4, ""))),"")</f>
        <v/>
      </c>
      <c r="I4073" s="9" t="str">
        <f>IFERROR(Table1[[#This Row],[Name]],"")</f>
        <v/>
      </c>
      <c r="K4073" s="3" t="str">
        <f t="shared" si="382"/>
        <v/>
      </c>
      <c r="M4073" s="4" t="e">
        <f>IF(Table1[[#This Row],[Import to Gateway Calculator?]]="Yes",IFERROR(Table1[[#This Row],[Streaming Resolution '[MP']]],""),0)</f>
        <v>#VALUE!</v>
      </c>
      <c r="N4073" s="4" t="e">
        <f>IF(Table1[[#This Row],[Import to Gateway Calculator?]]="Yes",IFERROR(Table1[[#This Row],[Recording Resolution '[MP']]],""),0)</f>
        <v>#VALUE!</v>
      </c>
      <c r="O4073" s="4" t="e">
        <f>IF(Table1[[#This Row],[Import to Gateway Calculator?]]="Yes",IFERROR(Table1[[#This Row],[Frame Rate '[FPS'] 1]],""),0)</f>
        <v>#VALUE!</v>
      </c>
      <c r="P4073" s="4" t="e">
        <f>IF(Table1[[#This Row],[Import to Gateway Calculator?]]="Yes",IFERROR(Table1[[#This Row],[Days of Storage 1]],""),0)</f>
        <v>#VALUE!</v>
      </c>
    </row>
    <row r="4074" spans="1:16" x14ac:dyDescent="0.25">
      <c r="A4074" s="5" t="e">
        <f t="shared" si="383"/>
        <v>#VALUE!</v>
      </c>
      <c r="B4074" s="6" t="str">
        <f>IFERROR(IF(Table1[[#This Row],[Multi-lens? 1]]="No", 1, IF(Table1[[#This Row],[Multi-lens? 1]]="Dual", 2, IF(Table1[[#This Row],[Multi-lens? 1]]="Quad", 4, ""))),"")</f>
        <v/>
      </c>
      <c r="C4074" s="6" t="e">
        <f t="shared" si="384"/>
        <v>#VALUE!</v>
      </c>
      <c r="D4074" s="6" t="e">
        <f t="shared" si="385"/>
        <v>#VALUE!</v>
      </c>
      <c r="E4074" s="6" t="e">
        <f t="shared" si="386"/>
        <v>#VALUE!</v>
      </c>
      <c r="F4074" s="6" t="e">
        <f t="shared" si="387"/>
        <v>#VALUE!</v>
      </c>
      <c r="H4074" s="6" t="str">
        <f>IFERROR(IF(Table1[[#This Row],[Multi-lens? 1]]="No", 1, IF(Table1[[#This Row],[Multi-lens? 1]]="Dual", 2, IF(Table1[[#This Row],[Multi-lens? 1]]="Quad", 4, ""))),"")</f>
        <v/>
      </c>
      <c r="I4074" s="9" t="str">
        <f>IFERROR(Table1[[#This Row],[Name]],"")</f>
        <v/>
      </c>
      <c r="K4074" s="3" t="str">
        <f t="shared" si="382"/>
        <v/>
      </c>
      <c r="M4074" s="4" t="e">
        <f>IF(Table1[[#This Row],[Import to Gateway Calculator?]]="Yes",IFERROR(Table1[[#This Row],[Streaming Resolution '[MP']]],""),0)</f>
        <v>#VALUE!</v>
      </c>
      <c r="N4074" s="4" t="e">
        <f>IF(Table1[[#This Row],[Import to Gateway Calculator?]]="Yes",IFERROR(Table1[[#This Row],[Recording Resolution '[MP']]],""),0)</f>
        <v>#VALUE!</v>
      </c>
      <c r="O4074" s="4" t="e">
        <f>IF(Table1[[#This Row],[Import to Gateway Calculator?]]="Yes",IFERROR(Table1[[#This Row],[Frame Rate '[FPS'] 1]],""),0)</f>
        <v>#VALUE!</v>
      </c>
      <c r="P4074" s="4" t="e">
        <f>IF(Table1[[#This Row],[Import to Gateway Calculator?]]="Yes",IFERROR(Table1[[#This Row],[Days of Storage 1]],""),0)</f>
        <v>#VALUE!</v>
      </c>
    </row>
    <row r="4075" spans="1:16" x14ac:dyDescent="0.25">
      <c r="A4075" s="5" t="e">
        <f t="shared" si="383"/>
        <v>#VALUE!</v>
      </c>
      <c r="B4075" s="6" t="str">
        <f>IFERROR(IF(Table1[[#This Row],[Multi-lens? 1]]="No", 1, IF(Table1[[#This Row],[Multi-lens? 1]]="Dual", 2, IF(Table1[[#This Row],[Multi-lens? 1]]="Quad", 4, ""))),"")</f>
        <v/>
      </c>
      <c r="C4075" s="6" t="e">
        <f t="shared" si="384"/>
        <v>#VALUE!</v>
      </c>
      <c r="D4075" s="6" t="e">
        <f t="shared" si="385"/>
        <v>#VALUE!</v>
      </c>
      <c r="E4075" s="6" t="e">
        <f t="shared" si="386"/>
        <v>#VALUE!</v>
      </c>
      <c r="F4075" s="6" t="e">
        <f t="shared" si="387"/>
        <v>#VALUE!</v>
      </c>
      <c r="H4075" s="6" t="str">
        <f>IFERROR(IF(Table1[[#This Row],[Multi-lens? 1]]="No", 1, IF(Table1[[#This Row],[Multi-lens? 1]]="Dual", 2, IF(Table1[[#This Row],[Multi-lens? 1]]="Quad", 4, ""))),"")</f>
        <v/>
      </c>
      <c r="I4075" s="9" t="str">
        <f>IFERROR(Table1[[#This Row],[Name]],"")</f>
        <v/>
      </c>
      <c r="K4075" s="3" t="str">
        <f t="shared" si="382"/>
        <v/>
      </c>
      <c r="M4075" s="4" t="e">
        <f>IF(Table1[[#This Row],[Import to Gateway Calculator?]]="Yes",IFERROR(Table1[[#This Row],[Streaming Resolution '[MP']]],""),0)</f>
        <v>#VALUE!</v>
      </c>
      <c r="N4075" s="4" t="e">
        <f>IF(Table1[[#This Row],[Import to Gateway Calculator?]]="Yes",IFERROR(Table1[[#This Row],[Recording Resolution '[MP']]],""),0)</f>
        <v>#VALUE!</v>
      </c>
      <c r="O4075" s="4" t="e">
        <f>IF(Table1[[#This Row],[Import to Gateway Calculator?]]="Yes",IFERROR(Table1[[#This Row],[Frame Rate '[FPS'] 1]],""),0)</f>
        <v>#VALUE!</v>
      </c>
      <c r="P4075" s="4" t="e">
        <f>IF(Table1[[#This Row],[Import to Gateway Calculator?]]="Yes",IFERROR(Table1[[#This Row],[Days of Storage 1]],""),0)</f>
        <v>#VALUE!</v>
      </c>
    </row>
    <row r="4076" spans="1:16" x14ac:dyDescent="0.25">
      <c r="A4076" s="5" t="e">
        <f t="shared" si="383"/>
        <v>#VALUE!</v>
      </c>
      <c r="B4076" s="6" t="str">
        <f>IFERROR(IF(Table1[[#This Row],[Multi-lens? 1]]="No", 1, IF(Table1[[#This Row],[Multi-lens? 1]]="Dual", 2, IF(Table1[[#This Row],[Multi-lens? 1]]="Quad", 4, ""))),"")</f>
        <v/>
      </c>
      <c r="C4076" s="6" t="e">
        <f t="shared" si="384"/>
        <v>#VALUE!</v>
      </c>
      <c r="D4076" s="6" t="e">
        <f t="shared" si="385"/>
        <v>#VALUE!</v>
      </c>
      <c r="E4076" s="6" t="e">
        <f t="shared" si="386"/>
        <v>#VALUE!</v>
      </c>
      <c r="F4076" s="6" t="e">
        <f t="shared" si="387"/>
        <v>#VALUE!</v>
      </c>
      <c r="H4076" s="6" t="str">
        <f>IFERROR(IF(Table1[[#This Row],[Multi-lens? 1]]="No", 1, IF(Table1[[#This Row],[Multi-lens? 1]]="Dual", 2, IF(Table1[[#This Row],[Multi-lens? 1]]="Quad", 4, ""))),"")</f>
        <v/>
      </c>
      <c r="I4076" s="9" t="str">
        <f>IFERROR(Table1[[#This Row],[Name]],"")</f>
        <v/>
      </c>
      <c r="K4076" s="3" t="str">
        <f t="shared" si="382"/>
        <v/>
      </c>
      <c r="M4076" s="4" t="e">
        <f>IF(Table1[[#This Row],[Import to Gateway Calculator?]]="Yes",IFERROR(Table1[[#This Row],[Streaming Resolution '[MP']]],""),0)</f>
        <v>#VALUE!</v>
      </c>
      <c r="N4076" s="4" t="e">
        <f>IF(Table1[[#This Row],[Import to Gateway Calculator?]]="Yes",IFERROR(Table1[[#This Row],[Recording Resolution '[MP']]],""),0)</f>
        <v>#VALUE!</v>
      </c>
      <c r="O4076" s="4" t="e">
        <f>IF(Table1[[#This Row],[Import to Gateway Calculator?]]="Yes",IFERROR(Table1[[#This Row],[Frame Rate '[FPS'] 1]],""),0)</f>
        <v>#VALUE!</v>
      </c>
      <c r="P4076" s="4" t="e">
        <f>IF(Table1[[#This Row],[Import to Gateway Calculator?]]="Yes",IFERROR(Table1[[#This Row],[Days of Storage 1]],""),0)</f>
        <v>#VALUE!</v>
      </c>
    </row>
    <row r="4077" spans="1:16" x14ac:dyDescent="0.25">
      <c r="A4077" s="5" t="e">
        <f t="shared" si="383"/>
        <v>#VALUE!</v>
      </c>
      <c r="B4077" s="6" t="str">
        <f>IFERROR(IF(Table1[[#This Row],[Multi-lens? 1]]="No", 1, IF(Table1[[#This Row],[Multi-lens? 1]]="Dual", 2, IF(Table1[[#This Row],[Multi-lens? 1]]="Quad", 4, ""))),"")</f>
        <v/>
      </c>
      <c r="C4077" s="6" t="e">
        <f t="shared" si="384"/>
        <v>#VALUE!</v>
      </c>
      <c r="D4077" s="6" t="e">
        <f t="shared" si="385"/>
        <v>#VALUE!</v>
      </c>
      <c r="E4077" s="6" t="e">
        <f t="shared" si="386"/>
        <v>#VALUE!</v>
      </c>
      <c r="F4077" s="6" t="e">
        <f t="shared" si="387"/>
        <v>#VALUE!</v>
      </c>
      <c r="H4077" s="6" t="str">
        <f>IFERROR(IF(Table1[[#This Row],[Multi-lens? 1]]="No", 1, IF(Table1[[#This Row],[Multi-lens? 1]]="Dual", 2, IF(Table1[[#This Row],[Multi-lens? 1]]="Quad", 4, ""))),"")</f>
        <v/>
      </c>
      <c r="I4077" s="9" t="str">
        <f>IFERROR(Table1[[#This Row],[Name]],"")</f>
        <v/>
      </c>
      <c r="K4077" s="3" t="str">
        <f t="shared" si="382"/>
        <v/>
      </c>
      <c r="M4077" s="4" t="e">
        <f>IF(Table1[[#This Row],[Import to Gateway Calculator?]]="Yes",IFERROR(Table1[[#This Row],[Streaming Resolution '[MP']]],""),0)</f>
        <v>#VALUE!</v>
      </c>
      <c r="N4077" s="4" t="e">
        <f>IF(Table1[[#This Row],[Import to Gateway Calculator?]]="Yes",IFERROR(Table1[[#This Row],[Recording Resolution '[MP']]],""),0)</f>
        <v>#VALUE!</v>
      </c>
      <c r="O4077" s="4" t="e">
        <f>IF(Table1[[#This Row],[Import to Gateway Calculator?]]="Yes",IFERROR(Table1[[#This Row],[Frame Rate '[FPS'] 1]],""),0)</f>
        <v>#VALUE!</v>
      </c>
      <c r="P4077" s="4" t="e">
        <f>IF(Table1[[#This Row],[Import to Gateway Calculator?]]="Yes",IFERROR(Table1[[#This Row],[Days of Storage 1]],""),0)</f>
        <v>#VALUE!</v>
      </c>
    </row>
    <row r="4078" spans="1:16" x14ac:dyDescent="0.25">
      <c r="A4078" s="5" t="e">
        <f t="shared" si="383"/>
        <v>#VALUE!</v>
      </c>
      <c r="B4078" s="6" t="str">
        <f>IFERROR(IF(Table1[[#This Row],[Multi-lens? 1]]="No", 1, IF(Table1[[#This Row],[Multi-lens? 1]]="Dual", 2, IF(Table1[[#This Row],[Multi-lens? 1]]="Quad", 4, ""))),"")</f>
        <v/>
      </c>
      <c r="C4078" s="6" t="e">
        <f t="shared" si="384"/>
        <v>#VALUE!</v>
      </c>
      <c r="D4078" s="6" t="e">
        <f t="shared" si="385"/>
        <v>#VALUE!</v>
      </c>
      <c r="E4078" s="6" t="e">
        <f t="shared" si="386"/>
        <v>#VALUE!</v>
      </c>
      <c r="F4078" s="6" t="e">
        <f t="shared" si="387"/>
        <v>#VALUE!</v>
      </c>
      <c r="H4078" s="6" t="str">
        <f>IFERROR(IF(Table1[[#This Row],[Multi-lens? 1]]="No", 1, IF(Table1[[#This Row],[Multi-lens? 1]]="Dual", 2, IF(Table1[[#This Row],[Multi-lens? 1]]="Quad", 4, ""))),"")</f>
        <v/>
      </c>
      <c r="I4078" s="9" t="str">
        <f>IFERROR(Table1[[#This Row],[Name]],"")</f>
        <v/>
      </c>
      <c r="K4078" s="3" t="str">
        <f t="shared" si="382"/>
        <v/>
      </c>
      <c r="M4078" s="4" t="e">
        <f>IF(Table1[[#This Row],[Import to Gateway Calculator?]]="Yes",IFERROR(Table1[[#This Row],[Streaming Resolution '[MP']]],""),0)</f>
        <v>#VALUE!</v>
      </c>
      <c r="N4078" s="4" t="e">
        <f>IF(Table1[[#This Row],[Import to Gateway Calculator?]]="Yes",IFERROR(Table1[[#This Row],[Recording Resolution '[MP']]],""),0)</f>
        <v>#VALUE!</v>
      </c>
      <c r="O4078" s="4" t="e">
        <f>IF(Table1[[#This Row],[Import to Gateway Calculator?]]="Yes",IFERROR(Table1[[#This Row],[Frame Rate '[FPS'] 1]],""),0)</f>
        <v>#VALUE!</v>
      </c>
      <c r="P4078" s="4" t="e">
        <f>IF(Table1[[#This Row],[Import to Gateway Calculator?]]="Yes",IFERROR(Table1[[#This Row],[Days of Storage 1]],""),0)</f>
        <v>#VALUE!</v>
      </c>
    </row>
    <row r="4079" spans="1:16" x14ac:dyDescent="0.25">
      <c r="A4079" s="5" t="e">
        <f t="shared" si="383"/>
        <v>#VALUE!</v>
      </c>
      <c r="B4079" s="6" t="str">
        <f>IFERROR(IF(Table1[[#This Row],[Multi-lens? 1]]="No", 1, IF(Table1[[#This Row],[Multi-lens? 1]]="Dual", 2, IF(Table1[[#This Row],[Multi-lens? 1]]="Quad", 4, ""))),"")</f>
        <v/>
      </c>
      <c r="C4079" s="6" t="e">
        <f t="shared" si="384"/>
        <v>#VALUE!</v>
      </c>
      <c r="D4079" s="6" t="e">
        <f t="shared" si="385"/>
        <v>#VALUE!</v>
      </c>
      <c r="E4079" s="6" t="e">
        <f t="shared" si="386"/>
        <v>#VALUE!</v>
      </c>
      <c r="F4079" s="6" t="e">
        <f t="shared" si="387"/>
        <v>#VALUE!</v>
      </c>
      <c r="H4079" s="6" t="str">
        <f>IFERROR(IF(Table1[[#This Row],[Multi-lens? 1]]="No", 1, IF(Table1[[#This Row],[Multi-lens? 1]]="Dual", 2, IF(Table1[[#This Row],[Multi-lens? 1]]="Quad", 4, ""))),"")</f>
        <v/>
      </c>
      <c r="I4079" s="9" t="str">
        <f>IFERROR(Table1[[#This Row],[Name]],"")</f>
        <v/>
      </c>
      <c r="K4079" s="3" t="str">
        <f t="shared" si="382"/>
        <v/>
      </c>
      <c r="M4079" s="4" t="e">
        <f>IF(Table1[[#This Row],[Import to Gateway Calculator?]]="Yes",IFERROR(Table1[[#This Row],[Streaming Resolution '[MP']]],""),0)</f>
        <v>#VALUE!</v>
      </c>
      <c r="N4079" s="4" t="e">
        <f>IF(Table1[[#This Row],[Import to Gateway Calculator?]]="Yes",IFERROR(Table1[[#This Row],[Recording Resolution '[MP']]],""),0)</f>
        <v>#VALUE!</v>
      </c>
      <c r="O4079" s="4" t="e">
        <f>IF(Table1[[#This Row],[Import to Gateway Calculator?]]="Yes",IFERROR(Table1[[#This Row],[Frame Rate '[FPS'] 1]],""),0)</f>
        <v>#VALUE!</v>
      </c>
      <c r="P4079" s="4" t="e">
        <f>IF(Table1[[#This Row],[Import to Gateway Calculator?]]="Yes",IFERROR(Table1[[#This Row],[Days of Storage 1]],""),0)</f>
        <v>#VALUE!</v>
      </c>
    </row>
    <row r="4080" spans="1:16" x14ac:dyDescent="0.25">
      <c r="A4080" s="5" t="e">
        <f t="shared" si="383"/>
        <v>#VALUE!</v>
      </c>
      <c r="B4080" s="6" t="str">
        <f>IFERROR(IF(Table1[[#This Row],[Multi-lens? 1]]="No", 1, IF(Table1[[#This Row],[Multi-lens? 1]]="Dual", 2, IF(Table1[[#This Row],[Multi-lens? 1]]="Quad", 4, ""))),"")</f>
        <v/>
      </c>
      <c r="C4080" s="6" t="e">
        <f t="shared" si="384"/>
        <v>#VALUE!</v>
      </c>
      <c r="D4080" s="6" t="e">
        <f t="shared" si="385"/>
        <v>#VALUE!</v>
      </c>
      <c r="E4080" s="6" t="e">
        <f t="shared" si="386"/>
        <v>#VALUE!</v>
      </c>
      <c r="F4080" s="6" t="e">
        <f t="shared" si="387"/>
        <v>#VALUE!</v>
      </c>
      <c r="H4080" s="6" t="str">
        <f>IFERROR(IF(Table1[[#This Row],[Multi-lens? 1]]="No", 1, IF(Table1[[#This Row],[Multi-lens? 1]]="Dual", 2, IF(Table1[[#This Row],[Multi-lens? 1]]="Quad", 4, ""))),"")</f>
        <v/>
      </c>
      <c r="I4080" s="9" t="str">
        <f>IFERROR(Table1[[#This Row],[Name]],"")</f>
        <v/>
      </c>
      <c r="K4080" s="3" t="str">
        <f t="shared" si="382"/>
        <v/>
      </c>
      <c r="M4080" s="4" t="e">
        <f>IF(Table1[[#This Row],[Import to Gateway Calculator?]]="Yes",IFERROR(Table1[[#This Row],[Streaming Resolution '[MP']]],""),0)</f>
        <v>#VALUE!</v>
      </c>
      <c r="N4080" s="4" t="e">
        <f>IF(Table1[[#This Row],[Import to Gateway Calculator?]]="Yes",IFERROR(Table1[[#This Row],[Recording Resolution '[MP']]],""),0)</f>
        <v>#VALUE!</v>
      </c>
      <c r="O4080" s="4" t="e">
        <f>IF(Table1[[#This Row],[Import to Gateway Calculator?]]="Yes",IFERROR(Table1[[#This Row],[Frame Rate '[FPS'] 1]],""),0)</f>
        <v>#VALUE!</v>
      </c>
      <c r="P4080" s="4" t="e">
        <f>IF(Table1[[#This Row],[Import to Gateway Calculator?]]="Yes",IFERROR(Table1[[#This Row],[Days of Storage 1]],""),0)</f>
        <v>#VALUE!</v>
      </c>
    </row>
    <row r="4081" spans="1:16" x14ac:dyDescent="0.25">
      <c r="A4081" s="5" t="e">
        <f t="shared" si="383"/>
        <v>#VALUE!</v>
      </c>
      <c r="B4081" s="6" t="str">
        <f>IFERROR(IF(Table1[[#This Row],[Multi-lens? 1]]="No", 1, IF(Table1[[#This Row],[Multi-lens? 1]]="Dual", 2, IF(Table1[[#This Row],[Multi-lens? 1]]="Quad", 4, ""))),"")</f>
        <v/>
      </c>
      <c r="C4081" s="6" t="e">
        <f t="shared" si="384"/>
        <v>#VALUE!</v>
      </c>
      <c r="D4081" s="6" t="e">
        <f t="shared" si="385"/>
        <v>#VALUE!</v>
      </c>
      <c r="E4081" s="6" t="e">
        <f t="shared" si="386"/>
        <v>#VALUE!</v>
      </c>
      <c r="F4081" s="6" t="e">
        <f t="shared" si="387"/>
        <v>#VALUE!</v>
      </c>
      <c r="H4081" s="6" t="str">
        <f>IFERROR(IF(Table1[[#This Row],[Multi-lens? 1]]="No", 1, IF(Table1[[#This Row],[Multi-lens? 1]]="Dual", 2, IF(Table1[[#This Row],[Multi-lens? 1]]="Quad", 4, ""))),"")</f>
        <v/>
      </c>
      <c r="I4081" s="9" t="str">
        <f>IFERROR(Table1[[#This Row],[Name]],"")</f>
        <v/>
      </c>
      <c r="K4081" s="3" t="str">
        <f t="shared" si="382"/>
        <v/>
      </c>
      <c r="M4081" s="4" t="e">
        <f>IF(Table1[[#This Row],[Import to Gateway Calculator?]]="Yes",IFERROR(Table1[[#This Row],[Streaming Resolution '[MP']]],""),0)</f>
        <v>#VALUE!</v>
      </c>
      <c r="N4081" s="4" t="e">
        <f>IF(Table1[[#This Row],[Import to Gateway Calculator?]]="Yes",IFERROR(Table1[[#This Row],[Recording Resolution '[MP']]],""),0)</f>
        <v>#VALUE!</v>
      </c>
      <c r="O4081" s="4" t="e">
        <f>IF(Table1[[#This Row],[Import to Gateway Calculator?]]="Yes",IFERROR(Table1[[#This Row],[Frame Rate '[FPS'] 1]],""),0)</f>
        <v>#VALUE!</v>
      </c>
      <c r="P4081" s="4" t="e">
        <f>IF(Table1[[#This Row],[Import to Gateway Calculator?]]="Yes",IFERROR(Table1[[#This Row],[Days of Storage 1]],""),0)</f>
        <v>#VALUE!</v>
      </c>
    </row>
    <row r="4082" spans="1:16" x14ac:dyDescent="0.25">
      <c r="A4082" s="5" t="e">
        <f t="shared" si="383"/>
        <v>#VALUE!</v>
      </c>
      <c r="B4082" s="6" t="str">
        <f>IFERROR(IF(Table1[[#This Row],[Multi-lens? 1]]="No", 1, IF(Table1[[#This Row],[Multi-lens? 1]]="Dual", 2, IF(Table1[[#This Row],[Multi-lens? 1]]="Quad", 4, ""))),"")</f>
        <v/>
      </c>
      <c r="C4082" s="6" t="e">
        <f t="shared" si="384"/>
        <v>#VALUE!</v>
      </c>
      <c r="D4082" s="6" t="e">
        <f t="shared" si="385"/>
        <v>#VALUE!</v>
      </c>
      <c r="E4082" s="6" t="e">
        <f t="shared" si="386"/>
        <v>#VALUE!</v>
      </c>
      <c r="F4082" s="6" t="e">
        <f t="shared" si="387"/>
        <v>#VALUE!</v>
      </c>
      <c r="H4082" s="6" t="str">
        <f>IFERROR(IF(Table1[[#This Row],[Multi-lens? 1]]="No", 1, IF(Table1[[#This Row],[Multi-lens? 1]]="Dual", 2, IF(Table1[[#This Row],[Multi-lens? 1]]="Quad", 4, ""))),"")</f>
        <v/>
      </c>
      <c r="I4082" s="9" t="str">
        <f>IFERROR(Table1[[#This Row],[Name]],"")</f>
        <v/>
      </c>
      <c r="K4082" s="3" t="str">
        <f t="shared" si="382"/>
        <v/>
      </c>
      <c r="M4082" s="4" t="e">
        <f>IF(Table1[[#This Row],[Import to Gateway Calculator?]]="Yes",IFERROR(Table1[[#This Row],[Streaming Resolution '[MP']]],""),0)</f>
        <v>#VALUE!</v>
      </c>
      <c r="N4082" s="4" t="e">
        <f>IF(Table1[[#This Row],[Import to Gateway Calculator?]]="Yes",IFERROR(Table1[[#This Row],[Recording Resolution '[MP']]],""),0)</f>
        <v>#VALUE!</v>
      </c>
      <c r="O4082" s="4" t="e">
        <f>IF(Table1[[#This Row],[Import to Gateway Calculator?]]="Yes",IFERROR(Table1[[#This Row],[Frame Rate '[FPS'] 1]],""),0)</f>
        <v>#VALUE!</v>
      </c>
      <c r="P4082" s="4" t="e">
        <f>IF(Table1[[#This Row],[Import to Gateway Calculator?]]="Yes",IFERROR(Table1[[#This Row],[Days of Storage 1]],""),0)</f>
        <v>#VALUE!</v>
      </c>
    </row>
    <row r="4083" spans="1:16" x14ac:dyDescent="0.25">
      <c r="A4083" s="5" t="e">
        <f t="shared" si="383"/>
        <v>#VALUE!</v>
      </c>
      <c r="B4083" s="6" t="str">
        <f>IFERROR(IF(Table1[[#This Row],[Multi-lens? 1]]="No", 1, IF(Table1[[#This Row],[Multi-lens? 1]]="Dual", 2, IF(Table1[[#This Row],[Multi-lens? 1]]="Quad", 4, ""))),"")</f>
        <v/>
      </c>
      <c r="C4083" s="6" t="e">
        <f t="shared" si="384"/>
        <v>#VALUE!</v>
      </c>
      <c r="D4083" s="6" t="e">
        <f t="shared" si="385"/>
        <v>#VALUE!</v>
      </c>
      <c r="E4083" s="6" t="e">
        <f t="shared" si="386"/>
        <v>#VALUE!</v>
      </c>
      <c r="F4083" s="6" t="e">
        <f t="shared" si="387"/>
        <v>#VALUE!</v>
      </c>
      <c r="H4083" s="6" t="str">
        <f>IFERROR(IF(Table1[[#This Row],[Multi-lens? 1]]="No", 1, IF(Table1[[#This Row],[Multi-lens? 1]]="Dual", 2, IF(Table1[[#This Row],[Multi-lens? 1]]="Quad", 4, ""))),"")</f>
        <v/>
      </c>
      <c r="I4083" s="9" t="str">
        <f>IFERROR(Table1[[#This Row],[Name]],"")</f>
        <v/>
      </c>
      <c r="K4083" s="3" t="str">
        <f t="shared" si="382"/>
        <v/>
      </c>
      <c r="M4083" s="4" t="e">
        <f>IF(Table1[[#This Row],[Import to Gateway Calculator?]]="Yes",IFERROR(Table1[[#This Row],[Streaming Resolution '[MP']]],""),0)</f>
        <v>#VALUE!</v>
      </c>
      <c r="N4083" s="4" t="e">
        <f>IF(Table1[[#This Row],[Import to Gateway Calculator?]]="Yes",IFERROR(Table1[[#This Row],[Recording Resolution '[MP']]],""),0)</f>
        <v>#VALUE!</v>
      </c>
      <c r="O4083" s="4" t="e">
        <f>IF(Table1[[#This Row],[Import to Gateway Calculator?]]="Yes",IFERROR(Table1[[#This Row],[Frame Rate '[FPS'] 1]],""),0)</f>
        <v>#VALUE!</v>
      </c>
      <c r="P4083" s="4" t="e">
        <f>IF(Table1[[#This Row],[Import to Gateway Calculator?]]="Yes",IFERROR(Table1[[#This Row],[Days of Storage 1]],""),0)</f>
        <v>#VALUE!</v>
      </c>
    </row>
    <row r="4084" spans="1:16" x14ac:dyDescent="0.25">
      <c r="A4084" s="5" t="e">
        <f t="shared" si="383"/>
        <v>#VALUE!</v>
      </c>
      <c r="B4084" s="6" t="str">
        <f>IFERROR(IF(Table1[[#This Row],[Multi-lens? 1]]="No", 1, IF(Table1[[#This Row],[Multi-lens? 1]]="Dual", 2, IF(Table1[[#This Row],[Multi-lens? 1]]="Quad", 4, ""))),"")</f>
        <v/>
      </c>
      <c r="C4084" s="6" t="e">
        <f t="shared" si="384"/>
        <v>#VALUE!</v>
      </c>
      <c r="D4084" s="6" t="e">
        <f t="shared" si="385"/>
        <v>#VALUE!</v>
      </c>
      <c r="E4084" s="6" t="e">
        <f t="shared" si="386"/>
        <v>#VALUE!</v>
      </c>
      <c r="F4084" s="6" t="e">
        <f t="shared" si="387"/>
        <v>#VALUE!</v>
      </c>
      <c r="H4084" s="6" t="str">
        <f>IFERROR(IF(Table1[[#This Row],[Multi-lens? 1]]="No", 1, IF(Table1[[#This Row],[Multi-lens? 1]]="Dual", 2, IF(Table1[[#This Row],[Multi-lens? 1]]="Quad", 4, ""))),"")</f>
        <v/>
      </c>
      <c r="I4084" s="9" t="str">
        <f>IFERROR(Table1[[#This Row],[Name]],"")</f>
        <v/>
      </c>
      <c r="K4084" s="3" t="str">
        <f t="shared" si="382"/>
        <v/>
      </c>
      <c r="M4084" s="4" t="e">
        <f>IF(Table1[[#This Row],[Import to Gateway Calculator?]]="Yes",IFERROR(Table1[[#This Row],[Streaming Resolution '[MP']]],""),0)</f>
        <v>#VALUE!</v>
      </c>
      <c r="N4084" s="4" t="e">
        <f>IF(Table1[[#This Row],[Import to Gateway Calculator?]]="Yes",IFERROR(Table1[[#This Row],[Recording Resolution '[MP']]],""),0)</f>
        <v>#VALUE!</v>
      </c>
      <c r="O4084" s="4" t="e">
        <f>IF(Table1[[#This Row],[Import to Gateway Calculator?]]="Yes",IFERROR(Table1[[#This Row],[Frame Rate '[FPS'] 1]],""),0)</f>
        <v>#VALUE!</v>
      </c>
      <c r="P4084" s="4" t="e">
        <f>IF(Table1[[#This Row],[Import to Gateway Calculator?]]="Yes",IFERROR(Table1[[#This Row],[Days of Storage 1]],""),0)</f>
        <v>#VALUE!</v>
      </c>
    </row>
    <row r="4085" spans="1:16" x14ac:dyDescent="0.25">
      <c r="A4085" s="5" t="e">
        <f t="shared" si="383"/>
        <v>#VALUE!</v>
      </c>
      <c r="B4085" s="6" t="str">
        <f>IFERROR(IF(Table1[[#This Row],[Multi-lens? 1]]="No", 1, IF(Table1[[#This Row],[Multi-lens? 1]]="Dual", 2, IF(Table1[[#This Row],[Multi-lens? 1]]="Quad", 4, ""))),"")</f>
        <v/>
      </c>
      <c r="C4085" s="6" t="e">
        <f t="shared" si="384"/>
        <v>#VALUE!</v>
      </c>
      <c r="D4085" s="6" t="e">
        <f t="shared" si="385"/>
        <v>#VALUE!</v>
      </c>
      <c r="E4085" s="6" t="e">
        <f t="shared" si="386"/>
        <v>#VALUE!</v>
      </c>
      <c r="F4085" s="6" t="e">
        <f t="shared" si="387"/>
        <v>#VALUE!</v>
      </c>
      <c r="H4085" s="6" t="str">
        <f>IFERROR(IF(Table1[[#This Row],[Multi-lens? 1]]="No", 1, IF(Table1[[#This Row],[Multi-lens? 1]]="Dual", 2, IF(Table1[[#This Row],[Multi-lens? 1]]="Quad", 4, ""))),"")</f>
        <v/>
      </c>
      <c r="I4085" s="9" t="str">
        <f>IFERROR(Table1[[#This Row],[Name]],"")</f>
        <v/>
      </c>
      <c r="K4085" s="3" t="str">
        <f t="shared" si="382"/>
        <v/>
      </c>
      <c r="M4085" s="4" t="e">
        <f>IF(Table1[[#This Row],[Import to Gateway Calculator?]]="Yes",IFERROR(Table1[[#This Row],[Streaming Resolution '[MP']]],""),0)</f>
        <v>#VALUE!</v>
      </c>
      <c r="N4085" s="4" t="e">
        <f>IF(Table1[[#This Row],[Import to Gateway Calculator?]]="Yes",IFERROR(Table1[[#This Row],[Recording Resolution '[MP']]],""),0)</f>
        <v>#VALUE!</v>
      </c>
      <c r="O4085" s="4" t="e">
        <f>IF(Table1[[#This Row],[Import to Gateway Calculator?]]="Yes",IFERROR(Table1[[#This Row],[Frame Rate '[FPS'] 1]],""),0)</f>
        <v>#VALUE!</v>
      </c>
      <c r="P4085" s="4" t="e">
        <f>IF(Table1[[#This Row],[Import to Gateway Calculator?]]="Yes",IFERROR(Table1[[#This Row],[Days of Storage 1]],""),0)</f>
        <v>#VALUE!</v>
      </c>
    </row>
    <row r="4086" spans="1:16" x14ac:dyDescent="0.25">
      <c r="A4086" s="5" t="e">
        <f t="shared" si="383"/>
        <v>#VALUE!</v>
      </c>
      <c r="B4086" s="6" t="str">
        <f>IFERROR(IF(Table1[[#This Row],[Multi-lens? 1]]="No", 1, IF(Table1[[#This Row],[Multi-lens? 1]]="Dual", 2, IF(Table1[[#This Row],[Multi-lens? 1]]="Quad", 4, ""))),"")</f>
        <v/>
      </c>
      <c r="C4086" s="6" t="e">
        <f t="shared" si="384"/>
        <v>#VALUE!</v>
      </c>
      <c r="D4086" s="6" t="e">
        <f t="shared" si="385"/>
        <v>#VALUE!</v>
      </c>
      <c r="E4086" s="6" t="e">
        <f t="shared" si="386"/>
        <v>#VALUE!</v>
      </c>
      <c r="F4086" s="6" t="e">
        <f t="shared" si="387"/>
        <v>#VALUE!</v>
      </c>
      <c r="H4086" s="6" t="str">
        <f>IFERROR(IF(Table1[[#This Row],[Multi-lens? 1]]="No", 1, IF(Table1[[#This Row],[Multi-lens? 1]]="Dual", 2, IF(Table1[[#This Row],[Multi-lens? 1]]="Quad", 4, ""))),"")</f>
        <v/>
      </c>
      <c r="I4086" s="9" t="str">
        <f>IFERROR(Table1[[#This Row],[Name]],"")</f>
        <v/>
      </c>
      <c r="K4086" s="3" t="str">
        <f t="shared" si="382"/>
        <v/>
      </c>
      <c r="M4086" s="4" t="e">
        <f>IF(Table1[[#This Row],[Import to Gateway Calculator?]]="Yes",IFERROR(Table1[[#This Row],[Streaming Resolution '[MP']]],""),0)</f>
        <v>#VALUE!</v>
      </c>
      <c r="N4086" s="4" t="e">
        <f>IF(Table1[[#This Row],[Import to Gateway Calculator?]]="Yes",IFERROR(Table1[[#This Row],[Recording Resolution '[MP']]],""),0)</f>
        <v>#VALUE!</v>
      </c>
      <c r="O4086" s="4" t="e">
        <f>IF(Table1[[#This Row],[Import to Gateway Calculator?]]="Yes",IFERROR(Table1[[#This Row],[Frame Rate '[FPS'] 1]],""),0)</f>
        <v>#VALUE!</v>
      </c>
      <c r="P4086" s="4" t="e">
        <f>IF(Table1[[#This Row],[Import to Gateway Calculator?]]="Yes",IFERROR(Table1[[#This Row],[Days of Storage 1]],""),0)</f>
        <v>#VALUE!</v>
      </c>
    </row>
    <row r="4087" spans="1:16" x14ac:dyDescent="0.25">
      <c r="A4087" s="5" t="e">
        <f t="shared" si="383"/>
        <v>#VALUE!</v>
      </c>
      <c r="B4087" s="6" t="str">
        <f>IFERROR(IF(Table1[[#This Row],[Multi-lens? 1]]="No", 1, IF(Table1[[#This Row],[Multi-lens? 1]]="Dual", 2, IF(Table1[[#This Row],[Multi-lens? 1]]="Quad", 4, ""))),"")</f>
        <v/>
      </c>
      <c r="C4087" s="6" t="e">
        <f t="shared" si="384"/>
        <v>#VALUE!</v>
      </c>
      <c r="D4087" s="6" t="e">
        <f t="shared" si="385"/>
        <v>#VALUE!</v>
      </c>
      <c r="E4087" s="6" t="e">
        <f t="shared" si="386"/>
        <v>#VALUE!</v>
      </c>
      <c r="F4087" s="6" t="e">
        <f t="shared" si="387"/>
        <v>#VALUE!</v>
      </c>
      <c r="H4087" s="6" t="str">
        <f>IFERROR(IF(Table1[[#This Row],[Multi-lens? 1]]="No", 1, IF(Table1[[#This Row],[Multi-lens? 1]]="Dual", 2, IF(Table1[[#This Row],[Multi-lens? 1]]="Quad", 4, ""))),"")</f>
        <v/>
      </c>
      <c r="I4087" s="9" t="str">
        <f>IFERROR(Table1[[#This Row],[Name]],"")</f>
        <v/>
      </c>
      <c r="K4087" s="3" t="str">
        <f t="shared" si="382"/>
        <v/>
      </c>
      <c r="M4087" s="4" t="e">
        <f>IF(Table1[[#This Row],[Import to Gateway Calculator?]]="Yes",IFERROR(Table1[[#This Row],[Streaming Resolution '[MP']]],""),0)</f>
        <v>#VALUE!</v>
      </c>
      <c r="N4087" s="4" t="e">
        <f>IF(Table1[[#This Row],[Import to Gateway Calculator?]]="Yes",IFERROR(Table1[[#This Row],[Recording Resolution '[MP']]],""),0)</f>
        <v>#VALUE!</v>
      </c>
      <c r="O4087" s="4" t="e">
        <f>IF(Table1[[#This Row],[Import to Gateway Calculator?]]="Yes",IFERROR(Table1[[#This Row],[Frame Rate '[FPS'] 1]],""),0)</f>
        <v>#VALUE!</v>
      </c>
      <c r="P4087" s="4" t="e">
        <f>IF(Table1[[#This Row],[Import to Gateway Calculator?]]="Yes",IFERROR(Table1[[#This Row],[Days of Storage 1]],""),0)</f>
        <v>#VALUE!</v>
      </c>
    </row>
    <row r="4088" spans="1:16" x14ac:dyDescent="0.25">
      <c r="A4088" s="5" t="e">
        <f t="shared" si="383"/>
        <v>#VALUE!</v>
      </c>
      <c r="B4088" s="6" t="str">
        <f>IFERROR(IF(Table1[[#This Row],[Multi-lens? 1]]="No", 1, IF(Table1[[#This Row],[Multi-lens? 1]]="Dual", 2, IF(Table1[[#This Row],[Multi-lens? 1]]="Quad", 4, ""))),"")</f>
        <v/>
      </c>
      <c r="C4088" s="6" t="e">
        <f t="shared" si="384"/>
        <v>#VALUE!</v>
      </c>
      <c r="D4088" s="6" t="e">
        <f t="shared" si="385"/>
        <v>#VALUE!</v>
      </c>
      <c r="E4088" s="6" t="e">
        <f t="shared" si="386"/>
        <v>#VALUE!</v>
      </c>
      <c r="F4088" s="6" t="e">
        <f t="shared" si="387"/>
        <v>#VALUE!</v>
      </c>
      <c r="H4088" s="6" t="str">
        <f>IFERROR(IF(Table1[[#This Row],[Multi-lens? 1]]="No", 1, IF(Table1[[#This Row],[Multi-lens? 1]]="Dual", 2, IF(Table1[[#This Row],[Multi-lens? 1]]="Quad", 4, ""))),"")</f>
        <v/>
      </c>
      <c r="I4088" s="9" t="str">
        <f>IFERROR(Table1[[#This Row],[Name]],"")</f>
        <v/>
      </c>
      <c r="K4088" s="3" t="str">
        <f t="shared" si="382"/>
        <v/>
      </c>
      <c r="M4088" s="4" t="e">
        <f>IF(Table1[[#This Row],[Import to Gateway Calculator?]]="Yes",IFERROR(Table1[[#This Row],[Streaming Resolution '[MP']]],""),0)</f>
        <v>#VALUE!</v>
      </c>
      <c r="N4088" s="4" t="e">
        <f>IF(Table1[[#This Row],[Import to Gateway Calculator?]]="Yes",IFERROR(Table1[[#This Row],[Recording Resolution '[MP']]],""),0)</f>
        <v>#VALUE!</v>
      </c>
      <c r="O4088" s="4" t="e">
        <f>IF(Table1[[#This Row],[Import to Gateway Calculator?]]="Yes",IFERROR(Table1[[#This Row],[Frame Rate '[FPS'] 1]],""),0)</f>
        <v>#VALUE!</v>
      </c>
      <c r="P4088" s="4" t="e">
        <f>IF(Table1[[#This Row],[Import to Gateway Calculator?]]="Yes",IFERROR(Table1[[#This Row],[Days of Storage 1]],""),0)</f>
        <v>#VALUE!</v>
      </c>
    </row>
    <row r="4089" spans="1:16" x14ac:dyDescent="0.25">
      <c r="A4089" s="5" t="e">
        <f t="shared" si="383"/>
        <v>#VALUE!</v>
      </c>
      <c r="B4089" s="6" t="str">
        <f>IFERROR(IF(Table1[[#This Row],[Multi-lens? 1]]="No", 1, IF(Table1[[#This Row],[Multi-lens? 1]]="Dual", 2, IF(Table1[[#This Row],[Multi-lens? 1]]="Quad", 4, ""))),"")</f>
        <v/>
      </c>
      <c r="C4089" s="6" t="e">
        <f t="shared" si="384"/>
        <v>#VALUE!</v>
      </c>
      <c r="D4089" s="6" t="e">
        <f t="shared" si="385"/>
        <v>#VALUE!</v>
      </c>
      <c r="E4089" s="6" t="e">
        <f t="shared" si="386"/>
        <v>#VALUE!</v>
      </c>
      <c r="F4089" s="6" t="e">
        <f t="shared" si="387"/>
        <v>#VALUE!</v>
      </c>
      <c r="H4089" s="6" t="str">
        <f>IFERROR(IF(Table1[[#This Row],[Multi-lens? 1]]="No", 1, IF(Table1[[#This Row],[Multi-lens? 1]]="Dual", 2, IF(Table1[[#This Row],[Multi-lens? 1]]="Quad", 4, ""))),"")</f>
        <v/>
      </c>
      <c r="I4089" s="9" t="str">
        <f>IFERROR(Table1[[#This Row],[Name]],"")</f>
        <v/>
      </c>
      <c r="K4089" s="3" t="str">
        <f t="shared" si="382"/>
        <v/>
      </c>
      <c r="M4089" s="4" t="e">
        <f>IF(Table1[[#This Row],[Import to Gateway Calculator?]]="Yes",IFERROR(Table1[[#This Row],[Streaming Resolution '[MP']]],""),0)</f>
        <v>#VALUE!</v>
      </c>
      <c r="N4089" s="4" t="e">
        <f>IF(Table1[[#This Row],[Import to Gateway Calculator?]]="Yes",IFERROR(Table1[[#This Row],[Recording Resolution '[MP']]],""),0)</f>
        <v>#VALUE!</v>
      </c>
      <c r="O4089" s="4" t="e">
        <f>IF(Table1[[#This Row],[Import to Gateway Calculator?]]="Yes",IFERROR(Table1[[#This Row],[Frame Rate '[FPS'] 1]],""),0)</f>
        <v>#VALUE!</v>
      </c>
      <c r="P4089" s="4" t="e">
        <f>IF(Table1[[#This Row],[Import to Gateway Calculator?]]="Yes",IFERROR(Table1[[#This Row],[Days of Storage 1]],""),0)</f>
        <v>#VALUE!</v>
      </c>
    </row>
    <row r="4090" spans="1:16" x14ac:dyDescent="0.25">
      <c r="A4090" s="5" t="e">
        <f t="shared" si="383"/>
        <v>#VALUE!</v>
      </c>
      <c r="B4090" s="6" t="str">
        <f>IFERROR(IF(Table1[[#This Row],[Multi-lens? 1]]="No", 1, IF(Table1[[#This Row],[Multi-lens? 1]]="Dual", 2, IF(Table1[[#This Row],[Multi-lens? 1]]="Quad", 4, ""))),"")</f>
        <v/>
      </c>
      <c r="C4090" s="6" t="e">
        <f t="shared" si="384"/>
        <v>#VALUE!</v>
      </c>
      <c r="D4090" s="6" t="e">
        <f t="shared" si="385"/>
        <v>#VALUE!</v>
      </c>
      <c r="E4090" s="6" t="e">
        <f t="shared" si="386"/>
        <v>#VALUE!</v>
      </c>
      <c r="F4090" s="6" t="e">
        <f t="shared" si="387"/>
        <v>#VALUE!</v>
      </c>
      <c r="H4090" s="6" t="str">
        <f>IFERROR(IF(Table1[[#This Row],[Multi-lens? 1]]="No", 1, IF(Table1[[#This Row],[Multi-lens? 1]]="Dual", 2, IF(Table1[[#This Row],[Multi-lens? 1]]="Quad", 4, ""))),"")</f>
        <v/>
      </c>
      <c r="I4090" s="9" t="str">
        <f>IFERROR(Table1[[#This Row],[Name]],"")</f>
        <v/>
      </c>
      <c r="K4090" s="3" t="str">
        <f t="shared" si="382"/>
        <v/>
      </c>
      <c r="M4090" s="4" t="e">
        <f>IF(Table1[[#This Row],[Import to Gateway Calculator?]]="Yes",IFERROR(Table1[[#This Row],[Streaming Resolution '[MP']]],""),0)</f>
        <v>#VALUE!</v>
      </c>
      <c r="N4090" s="4" t="e">
        <f>IF(Table1[[#This Row],[Import to Gateway Calculator?]]="Yes",IFERROR(Table1[[#This Row],[Recording Resolution '[MP']]],""),0)</f>
        <v>#VALUE!</v>
      </c>
      <c r="O4090" s="4" t="e">
        <f>IF(Table1[[#This Row],[Import to Gateway Calculator?]]="Yes",IFERROR(Table1[[#This Row],[Frame Rate '[FPS'] 1]],""),0)</f>
        <v>#VALUE!</v>
      </c>
      <c r="P4090" s="4" t="e">
        <f>IF(Table1[[#This Row],[Import to Gateway Calculator?]]="Yes",IFERROR(Table1[[#This Row],[Days of Storage 1]],""),0)</f>
        <v>#VALUE!</v>
      </c>
    </row>
    <row r="4091" spans="1:16" x14ac:dyDescent="0.25">
      <c r="A4091" s="5" t="e">
        <f t="shared" si="383"/>
        <v>#VALUE!</v>
      </c>
      <c r="B4091" s="6" t="str">
        <f>IFERROR(IF(Table1[[#This Row],[Multi-lens? 1]]="No", 1, IF(Table1[[#This Row],[Multi-lens? 1]]="Dual", 2, IF(Table1[[#This Row],[Multi-lens? 1]]="Quad", 4, ""))),"")</f>
        <v/>
      </c>
      <c r="C4091" s="6" t="e">
        <f t="shared" si="384"/>
        <v>#VALUE!</v>
      </c>
      <c r="D4091" s="6" t="e">
        <f t="shared" si="385"/>
        <v>#VALUE!</v>
      </c>
      <c r="E4091" s="6" t="e">
        <f t="shared" si="386"/>
        <v>#VALUE!</v>
      </c>
      <c r="F4091" s="6" t="e">
        <f t="shared" si="387"/>
        <v>#VALUE!</v>
      </c>
      <c r="H4091" s="6" t="str">
        <f>IFERROR(IF(Table1[[#This Row],[Multi-lens? 1]]="No", 1, IF(Table1[[#This Row],[Multi-lens? 1]]="Dual", 2, IF(Table1[[#This Row],[Multi-lens? 1]]="Quad", 4, ""))),"")</f>
        <v/>
      </c>
      <c r="I4091" s="9" t="str">
        <f>IFERROR(Table1[[#This Row],[Name]],"")</f>
        <v/>
      </c>
      <c r="K4091" s="3" t="str">
        <f t="shared" si="382"/>
        <v/>
      </c>
      <c r="M4091" s="4" t="e">
        <f>IF(Table1[[#This Row],[Import to Gateway Calculator?]]="Yes",IFERROR(Table1[[#This Row],[Streaming Resolution '[MP']]],""),0)</f>
        <v>#VALUE!</v>
      </c>
      <c r="N4091" s="4" t="e">
        <f>IF(Table1[[#This Row],[Import to Gateway Calculator?]]="Yes",IFERROR(Table1[[#This Row],[Recording Resolution '[MP']]],""),0)</f>
        <v>#VALUE!</v>
      </c>
      <c r="O4091" s="4" t="e">
        <f>IF(Table1[[#This Row],[Import to Gateway Calculator?]]="Yes",IFERROR(Table1[[#This Row],[Frame Rate '[FPS'] 1]],""),0)</f>
        <v>#VALUE!</v>
      </c>
      <c r="P4091" s="4" t="e">
        <f>IF(Table1[[#This Row],[Import to Gateway Calculator?]]="Yes",IFERROR(Table1[[#This Row],[Days of Storage 1]],""),0)</f>
        <v>#VALUE!</v>
      </c>
    </row>
    <row r="4092" spans="1:16" x14ac:dyDescent="0.25">
      <c r="A4092" s="5" t="e">
        <f t="shared" si="383"/>
        <v>#VALUE!</v>
      </c>
      <c r="B4092" s="6" t="str">
        <f>IFERROR(IF(Table1[[#This Row],[Multi-lens? 1]]="No", 1, IF(Table1[[#This Row],[Multi-lens? 1]]="Dual", 2, IF(Table1[[#This Row],[Multi-lens? 1]]="Quad", 4, ""))),"")</f>
        <v/>
      </c>
      <c r="C4092" s="6" t="e">
        <f t="shared" si="384"/>
        <v>#VALUE!</v>
      </c>
      <c r="D4092" s="6" t="e">
        <f t="shared" si="385"/>
        <v>#VALUE!</v>
      </c>
      <c r="E4092" s="6" t="e">
        <f t="shared" si="386"/>
        <v>#VALUE!</v>
      </c>
      <c r="F4092" s="6" t="e">
        <f t="shared" si="387"/>
        <v>#VALUE!</v>
      </c>
      <c r="H4092" s="6" t="str">
        <f>IFERROR(IF(Table1[[#This Row],[Multi-lens? 1]]="No", 1, IF(Table1[[#This Row],[Multi-lens? 1]]="Dual", 2, IF(Table1[[#This Row],[Multi-lens? 1]]="Quad", 4, ""))),"")</f>
        <v/>
      </c>
      <c r="I4092" s="9" t="str">
        <f>IFERROR(Table1[[#This Row],[Name]],"")</f>
        <v/>
      </c>
      <c r="K4092" s="3" t="str">
        <f t="shared" si="382"/>
        <v/>
      </c>
      <c r="M4092" s="4" t="e">
        <f>IF(Table1[[#This Row],[Import to Gateway Calculator?]]="Yes",IFERROR(Table1[[#This Row],[Streaming Resolution '[MP']]],""),0)</f>
        <v>#VALUE!</v>
      </c>
      <c r="N4092" s="4" t="e">
        <f>IF(Table1[[#This Row],[Import to Gateway Calculator?]]="Yes",IFERROR(Table1[[#This Row],[Recording Resolution '[MP']]],""),0)</f>
        <v>#VALUE!</v>
      </c>
      <c r="O4092" s="4" t="e">
        <f>IF(Table1[[#This Row],[Import to Gateway Calculator?]]="Yes",IFERROR(Table1[[#This Row],[Frame Rate '[FPS'] 1]],""),0)</f>
        <v>#VALUE!</v>
      </c>
      <c r="P4092" s="4" t="e">
        <f>IF(Table1[[#This Row],[Import to Gateway Calculator?]]="Yes",IFERROR(Table1[[#This Row],[Days of Storage 1]],""),0)</f>
        <v>#VALUE!</v>
      </c>
    </row>
    <row r="4093" spans="1:16" x14ac:dyDescent="0.25">
      <c r="A4093" s="5" t="e">
        <f t="shared" si="383"/>
        <v>#VALUE!</v>
      </c>
      <c r="B4093" s="6" t="str">
        <f>IFERROR(IF(Table1[[#This Row],[Multi-lens? 1]]="No", 1, IF(Table1[[#This Row],[Multi-lens? 1]]="Dual", 2, IF(Table1[[#This Row],[Multi-lens? 1]]="Quad", 4, ""))),"")</f>
        <v/>
      </c>
      <c r="C4093" s="6" t="e">
        <f t="shared" si="384"/>
        <v>#VALUE!</v>
      </c>
      <c r="D4093" s="6" t="e">
        <f t="shared" si="385"/>
        <v>#VALUE!</v>
      </c>
      <c r="E4093" s="6" t="e">
        <f t="shared" si="386"/>
        <v>#VALUE!</v>
      </c>
      <c r="F4093" s="6" t="e">
        <f t="shared" si="387"/>
        <v>#VALUE!</v>
      </c>
      <c r="H4093" s="6" t="str">
        <f>IFERROR(IF(Table1[[#This Row],[Multi-lens? 1]]="No", 1, IF(Table1[[#This Row],[Multi-lens? 1]]="Dual", 2, IF(Table1[[#This Row],[Multi-lens? 1]]="Quad", 4, ""))),"")</f>
        <v/>
      </c>
      <c r="I4093" s="9" t="str">
        <f>IFERROR(Table1[[#This Row],[Name]],"")</f>
        <v/>
      </c>
      <c r="K4093" s="3" t="str">
        <f t="shared" si="382"/>
        <v/>
      </c>
      <c r="M4093" s="4" t="e">
        <f>IF(Table1[[#This Row],[Import to Gateway Calculator?]]="Yes",IFERROR(Table1[[#This Row],[Streaming Resolution '[MP']]],""),0)</f>
        <v>#VALUE!</v>
      </c>
      <c r="N4093" s="4" t="e">
        <f>IF(Table1[[#This Row],[Import to Gateway Calculator?]]="Yes",IFERROR(Table1[[#This Row],[Recording Resolution '[MP']]],""),0)</f>
        <v>#VALUE!</v>
      </c>
      <c r="O4093" s="4" t="e">
        <f>IF(Table1[[#This Row],[Import to Gateway Calculator?]]="Yes",IFERROR(Table1[[#This Row],[Frame Rate '[FPS'] 1]],""),0)</f>
        <v>#VALUE!</v>
      </c>
      <c r="P4093" s="4" t="e">
        <f>IF(Table1[[#This Row],[Import to Gateway Calculator?]]="Yes",IFERROR(Table1[[#This Row],[Days of Storage 1]],""),0)</f>
        <v>#VALUE!</v>
      </c>
    </row>
    <row r="4094" spans="1:16" x14ac:dyDescent="0.25">
      <c r="A4094" s="5" t="e">
        <f t="shared" si="383"/>
        <v>#VALUE!</v>
      </c>
      <c r="B4094" s="6" t="str">
        <f>IFERROR(IF(Table1[[#This Row],[Multi-lens? 1]]="No", 1, IF(Table1[[#This Row],[Multi-lens? 1]]="Dual", 2, IF(Table1[[#This Row],[Multi-lens? 1]]="Quad", 4, ""))),"")</f>
        <v/>
      </c>
      <c r="C4094" s="6" t="e">
        <f t="shared" si="384"/>
        <v>#VALUE!</v>
      </c>
      <c r="D4094" s="6" t="e">
        <f t="shared" si="385"/>
        <v>#VALUE!</v>
      </c>
      <c r="E4094" s="6" t="e">
        <f t="shared" si="386"/>
        <v>#VALUE!</v>
      </c>
      <c r="F4094" s="6" t="e">
        <f t="shared" si="387"/>
        <v>#VALUE!</v>
      </c>
      <c r="H4094" s="6" t="str">
        <f>IFERROR(IF(Table1[[#This Row],[Multi-lens? 1]]="No", 1, IF(Table1[[#This Row],[Multi-lens? 1]]="Dual", 2, IF(Table1[[#This Row],[Multi-lens? 1]]="Quad", 4, ""))),"")</f>
        <v/>
      </c>
      <c r="I4094" s="9" t="str">
        <f>IFERROR(Table1[[#This Row],[Name]],"")</f>
        <v/>
      </c>
      <c r="K4094" s="3" t="str">
        <f t="shared" si="382"/>
        <v/>
      </c>
      <c r="M4094" s="4" t="e">
        <f>IF(Table1[[#This Row],[Import to Gateway Calculator?]]="Yes",IFERROR(Table1[[#This Row],[Streaming Resolution '[MP']]],""),0)</f>
        <v>#VALUE!</v>
      </c>
      <c r="N4094" s="4" t="e">
        <f>IF(Table1[[#This Row],[Import to Gateway Calculator?]]="Yes",IFERROR(Table1[[#This Row],[Recording Resolution '[MP']]],""),0)</f>
        <v>#VALUE!</v>
      </c>
      <c r="O4094" s="4" t="e">
        <f>IF(Table1[[#This Row],[Import to Gateway Calculator?]]="Yes",IFERROR(Table1[[#This Row],[Frame Rate '[FPS'] 1]],""),0)</f>
        <v>#VALUE!</v>
      </c>
      <c r="P4094" s="4" t="e">
        <f>IF(Table1[[#This Row],[Import to Gateway Calculator?]]="Yes",IFERROR(Table1[[#This Row],[Days of Storage 1]],""),0)</f>
        <v>#VALUE!</v>
      </c>
    </row>
    <row r="4095" spans="1:16" x14ac:dyDescent="0.25">
      <c r="A4095" s="5" t="e">
        <f t="shared" si="383"/>
        <v>#VALUE!</v>
      </c>
      <c r="B4095" s="6" t="str">
        <f>IFERROR(IF(Table1[[#This Row],[Multi-lens? 1]]="No", 1, IF(Table1[[#This Row],[Multi-lens? 1]]="Dual", 2, IF(Table1[[#This Row],[Multi-lens? 1]]="Quad", 4, ""))),"")</f>
        <v/>
      </c>
      <c r="C4095" s="6" t="e">
        <f t="shared" si="384"/>
        <v>#VALUE!</v>
      </c>
      <c r="D4095" s="6" t="e">
        <f t="shared" si="385"/>
        <v>#VALUE!</v>
      </c>
      <c r="E4095" s="6" t="e">
        <f t="shared" si="386"/>
        <v>#VALUE!</v>
      </c>
      <c r="F4095" s="6" t="e">
        <f t="shared" si="387"/>
        <v>#VALUE!</v>
      </c>
      <c r="H4095" s="6" t="str">
        <f>IFERROR(IF(Table1[[#This Row],[Multi-lens? 1]]="No", 1, IF(Table1[[#This Row],[Multi-lens? 1]]="Dual", 2, IF(Table1[[#This Row],[Multi-lens? 1]]="Quad", 4, ""))),"")</f>
        <v/>
      </c>
      <c r="I4095" s="9" t="str">
        <f>IFERROR(Table1[[#This Row],[Name]],"")</f>
        <v/>
      </c>
      <c r="K4095" s="3" t="str">
        <f t="shared" si="382"/>
        <v/>
      </c>
      <c r="M4095" s="4" t="e">
        <f>IF(Table1[[#This Row],[Import to Gateway Calculator?]]="Yes",IFERROR(Table1[[#This Row],[Streaming Resolution '[MP']]],""),0)</f>
        <v>#VALUE!</v>
      </c>
      <c r="N4095" s="4" t="e">
        <f>IF(Table1[[#This Row],[Import to Gateway Calculator?]]="Yes",IFERROR(Table1[[#This Row],[Recording Resolution '[MP']]],""),0)</f>
        <v>#VALUE!</v>
      </c>
      <c r="O4095" s="4" t="e">
        <f>IF(Table1[[#This Row],[Import to Gateway Calculator?]]="Yes",IFERROR(Table1[[#This Row],[Frame Rate '[FPS'] 1]],""),0)</f>
        <v>#VALUE!</v>
      </c>
      <c r="P4095" s="4" t="e">
        <f>IF(Table1[[#This Row],[Import to Gateway Calculator?]]="Yes",IFERROR(Table1[[#This Row],[Days of Storage 1]],""),0)</f>
        <v>#VALUE!</v>
      </c>
    </row>
    <row r="4096" spans="1:16" x14ac:dyDescent="0.25">
      <c r="A4096" s="5" t="e">
        <f t="shared" si="383"/>
        <v>#VALUE!</v>
      </c>
      <c r="B4096" s="6" t="str">
        <f>IFERROR(IF(Table1[[#This Row],[Multi-lens? 1]]="No", 1, IF(Table1[[#This Row],[Multi-lens? 1]]="Dual", 2, IF(Table1[[#This Row],[Multi-lens? 1]]="Quad", 4, ""))),"")</f>
        <v/>
      </c>
      <c r="C4096" s="6" t="e">
        <f t="shared" si="384"/>
        <v>#VALUE!</v>
      </c>
      <c r="D4096" s="6" t="e">
        <f t="shared" si="385"/>
        <v>#VALUE!</v>
      </c>
      <c r="E4096" s="6" t="e">
        <f t="shared" si="386"/>
        <v>#VALUE!</v>
      </c>
      <c r="F4096" s="6" t="e">
        <f t="shared" si="387"/>
        <v>#VALUE!</v>
      </c>
      <c r="H4096" s="6" t="str">
        <f>IFERROR(IF(Table1[[#This Row],[Multi-lens? 1]]="No", 1, IF(Table1[[#This Row],[Multi-lens? 1]]="Dual", 2, IF(Table1[[#This Row],[Multi-lens? 1]]="Quad", 4, ""))),"")</f>
        <v/>
      </c>
      <c r="I4096" s="9" t="str">
        <f>IFERROR(Table1[[#This Row],[Name]],"")</f>
        <v/>
      </c>
      <c r="K4096" s="3" t="str">
        <f t="shared" si="382"/>
        <v/>
      </c>
      <c r="M4096" s="4" t="e">
        <f>IF(Table1[[#This Row],[Import to Gateway Calculator?]]="Yes",IFERROR(Table1[[#This Row],[Streaming Resolution '[MP']]],""),0)</f>
        <v>#VALUE!</v>
      </c>
      <c r="N4096" s="4" t="e">
        <f>IF(Table1[[#This Row],[Import to Gateway Calculator?]]="Yes",IFERROR(Table1[[#This Row],[Recording Resolution '[MP']]],""),0)</f>
        <v>#VALUE!</v>
      </c>
      <c r="O4096" s="4" t="e">
        <f>IF(Table1[[#This Row],[Import to Gateway Calculator?]]="Yes",IFERROR(Table1[[#This Row],[Frame Rate '[FPS'] 1]],""),0)</f>
        <v>#VALUE!</v>
      </c>
      <c r="P4096" s="4" t="e">
        <f>IF(Table1[[#This Row],[Import to Gateway Calculator?]]="Yes",IFERROR(Table1[[#This Row],[Days of Storage 1]],""),0)</f>
        <v>#VALUE!</v>
      </c>
    </row>
    <row r="4097" spans="1:16" x14ac:dyDescent="0.25">
      <c r="A4097" s="5" t="e">
        <f t="shared" si="383"/>
        <v>#VALUE!</v>
      </c>
      <c r="B4097" s="6" t="str">
        <f>IFERROR(IF(Table1[[#This Row],[Multi-lens? 1]]="No", 1, IF(Table1[[#This Row],[Multi-lens? 1]]="Dual", 2, IF(Table1[[#This Row],[Multi-lens? 1]]="Quad", 4, ""))),"")</f>
        <v/>
      </c>
      <c r="C4097" s="6" t="e">
        <f t="shared" si="384"/>
        <v>#VALUE!</v>
      </c>
      <c r="D4097" s="6" t="e">
        <f t="shared" si="385"/>
        <v>#VALUE!</v>
      </c>
      <c r="E4097" s="6" t="e">
        <f t="shared" si="386"/>
        <v>#VALUE!</v>
      </c>
      <c r="F4097" s="6" t="e">
        <f t="shared" si="387"/>
        <v>#VALUE!</v>
      </c>
      <c r="H4097" s="6" t="str">
        <f>IFERROR(IF(Table1[[#This Row],[Multi-lens? 1]]="No", 1, IF(Table1[[#This Row],[Multi-lens? 1]]="Dual", 2, IF(Table1[[#This Row],[Multi-lens? 1]]="Quad", 4, ""))),"")</f>
        <v/>
      </c>
      <c r="I4097" s="9" t="str">
        <f>IFERROR(Table1[[#This Row],[Name]],"")</f>
        <v/>
      </c>
      <c r="K4097" s="3" t="str">
        <f t="shared" si="382"/>
        <v/>
      </c>
      <c r="M4097" s="4" t="e">
        <f>IF(Table1[[#This Row],[Import to Gateway Calculator?]]="Yes",IFERROR(Table1[[#This Row],[Streaming Resolution '[MP']]],""),0)</f>
        <v>#VALUE!</v>
      </c>
      <c r="N4097" s="4" t="e">
        <f>IF(Table1[[#This Row],[Import to Gateway Calculator?]]="Yes",IFERROR(Table1[[#This Row],[Recording Resolution '[MP']]],""),0)</f>
        <v>#VALUE!</v>
      </c>
      <c r="O4097" s="4" t="e">
        <f>IF(Table1[[#This Row],[Import to Gateway Calculator?]]="Yes",IFERROR(Table1[[#This Row],[Frame Rate '[FPS'] 1]],""),0)</f>
        <v>#VALUE!</v>
      </c>
      <c r="P4097" s="4" t="e">
        <f>IF(Table1[[#This Row],[Import to Gateway Calculator?]]="Yes",IFERROR(Table1[[#This Row],[Days of Storage 1]],""),0)</f>
        <v>#VALUE!</v>
      </c>
    </row>
    <row r="4098" spans="1:16" x14ac:dyDescent="0.25">
      <c r="A4098" s="5" t="e">
        <f t="shared" si="383"/>
        <v>#VALUE!</v>
      </c>
      <c r="B4098" s="6" t="str">
        <f>IFERROR(IF(Table1[[#This Row],[Multi-lens? 1]]="No", 1, IF(Table1[[#This Row],[Multi-lens? 1]]="Dual", 2, IF(Table1[[#This Row],[Multi-lens? 1]]="Quad", 4, ""))),"")</f>
        <v/>
      </c>
      <c r="C4098" s="6" t="e">
        <f t="shared" si="384"/>
        <v>#VALUE!</v>
      </c>
      <c r="D4098" s="6" t="e">
        <f t="shared" si="385"/>
        <v>#VALUE!</v>
      </c>
      <c r="E4098" s="6" t="e">
        <f t="shared" si="386"/>
        <v>#VALUE!</v>
      </c>
      <c r="F4098" s="6" t="e">
        <f t="shared" si="387"/>
        <v>#VALUE!</v>
      </c>
      <c r="H4098" s="6" t="str">
        <f>IFERROR(IF(Table1[[#This Row],[Multi-lens? 1]]="No", 1, IF(Table1[[#This Row],[Multi-lens? 1]]="Dual", 2, IF(Table1[[#This Row],[Multi-lens? 1]]="Quad", 4, ""))),"")</f>
        <v/>
      </c>
      <c r="I4098" s="9" t="str">
        <f>IFERROR(Table1[[#This Row],[Name]],"")</f>
        <v/>
      </c>
      <c r="K4098" s="3" t="str">
        <f t="shared" si="382"/>
        <v/>
      </c>
      <c r="M4098" s="4" t="e">
        <f>IF(Table1[[#This Row],[Import to Gateway Calculator?]]="Yes",IFERROR(Table1[[#This Row],[Streaming Resolution '[MP']]],""),0)</f>
        <v>#VALUE!</v>
      </c>
      <c r="N4098" s="4" t="e">
        <f>IF(Table1[[#This Row],[Import to Gateway Calculator?]]="Yes",IFERROR(Table1[[#This Row],[Recording Resolution '[MP']]],""),0)</f>
        <v>#VALUE!</v>
      </c>
      <c r="O4098" s="4" t="e">
        <f>IF(Table1[[#This Row],[Import to Gateway Calculator?]]="Yes",IFERROR(Table1[[#This Row],[Frame Rate '[FPS'] 1]],""),0)</f>
        <v>#VALUE!</v>
      </c>
      <c r="P4098" s="4" t="e">
        <f>IF(Table1[[#This Row],[Import to Gateway Calculator?]]="Yes",IFERROR(Table1[[#This Row],[Days of Storage 1]],""),0)</f>
        <v>#VALUE!</v>
      </c>
    </row>
    <row r="4099" spans="1:16" x14ac:dyDescent="0.25">
      <c r="A4099" s="5" t="e">
        <f t="shared" si="383"/>
        <v>#VALUE!</v>
      </c>
      <c r="B4099" s="6" t="str">
        <f>IFERROR(IF(Table1[[#This Row],[Multi-lens? 1]]="No", 1, IF(Table1[[#This Row],[Multi-lens? 1]]="Dual", 2, IF(Table1[[#This Row],[Multi-lens? 1]]="Quad", 4, ""))),"")</f>
        <v/>
      </c>
      <c r="C4099" s="6" t="e">
        <f t="shared" si="384"/>
        <v>#VALUE!</v>
      </c>
      <c r="D4099" s="6" t="e">
        <f t="shared" si="385"/>
        <v>#VALUE!</v>
      </c>
      <c r="E4099" s="6" t="e">
        <f t="shared" si="386"/>
        <v>#VALUE!</v>
      </c>
      <c r="F4099" s="6" t="e">
        <f t="shared" si="387"/>
        <v>#VALUE!</v>
      </c>
      <c r="H4099" s="6" t="str">
        <f>IFERROR(IF(Table1[[#This Row],[Multi-lens? 1]]="No", 1, IF(Table1[[#This Row],[Multi-lens? 1]]="Dual", 2, IF(Table1[[#This Row],[Multi-lens? 1]]="Quad", 4, ""))),"")</f>
        <v/>
      </c>
      <c r="I4099" s="9" t="str">
        <f>IFERROR(Table1[[#This Row],[Name]],"")</f>
        <v/>
      </c>
      <c r="K4099" s="3" t="str">
        <f t="shared" ref="K4099:K4162" si="388">IFERROR(IF(I4099=0,"",I4099),"")</f>
        <v/>
      </c>
      <c r="M4099" s="4" t="e">
        <f>IF(Table1[[#This Row],[Import to Gateway Calculator?]]="Yes",IFERROR(Table1[[#This Row],[Streaming Resolution '[MP']]],""),0)</f>
        <v>#VALUE!</v>
      </c>
      <c r="N4099" s="4" t="e">
        <f>IF(Table1[[#This Row],[Import to Gateway Calculator?]]="Yes",IFERROR(Table1[[#This Row],[Recording Resolution '[MP']]],""),0)</f>
        <v>#VALUE!</v>
      </c>
      <c r="O4099" s="4" t="e">
        <f>IF(Table1[[#This Row],[Import to Gateway Calculator?]]="Yes",IFERROR(Table1[[#This Row],[Frame Rate '[FPS'] 1]],""),0)</f>
        <v>#VALUE!</v>
      </c>
      <c r="P4099" s="4" t="e">
        <f>IF(Table1[[#This Row],[Import to Gateway Calculator?]]="Yes",IFERROR(Table1[[#This Row],[Days of Storage 1]],""),0)</f>
        <v>#VALUE!</v>
      </c>
    </row>
    <row r="4100" spans="1:16" x14ac:dyDescent="0.25">
      <c r="A4100" s="5" t="e">
        <f t="shared" si="383"/>
        <v>#VALUE!</v>
      </c>
      <c r="B4100" s="6" t="str">
        <f>IFERROR(IF(Table1[[#This Row],[Multi-lens? 1]]="No", 1, IF(Table1[[#This Row],[Multi-lens? 1]]="Dual", 2, IF(Table1[[#This Row],[Multi-lens? 1]]="Quad", 4, ""))),"")</f>
        <v/>
      </c>
      <c r="C4100" s="6" t="e">
        <f t="shared" si="384"/>
        <v>#VALUE!</v>
      </c>
      <c r="D4100" s="6" t="e">
        <f t="shared" si="385"/>
        <v>#VALUE!</v>
      </c>
      <c r="E4100" s="6" t="e">
        <f t="shared" si="386"/>
        <v>#VALUE!</v>
      </c>
      <c r="F4100" s="6" t="e">
        <f t="shared" si="387"/>
        <v>#VALUE!</v>
      </c>
      <c r="H4100" s="6" t="str">
        <f>IFERROR(IF(Table1[[#This Row],[Multi-lens? 1]]="No", 1, IF(Table1[[#This Row],[Multi-lens? 1]]="Dual", 2, IF(Table1[[#This Row],[Multi-lens? 1]]="Quad", 4, ""))),"")</f>
        <v/>
      </c>
      <c r="I4100" s="9" t="str">
        <f>IFERROR(Table1[[#This Row],[Name]],"")</f>
        <v/>
      </c>
      <c r="K4100" s="3" t="str">
        <f t="shared" si="388"/>
        <v/>
      </c>
      <c r="M4100" s="4" t="e">
        <f>IF(Table1[[#This Row],[Import to Gateway Calculator?]]="Yes",IFERROR(Table1[[#This Row],[Streaming Resolution '[MP']]],""),0)</f>
        <v>#VALUE!</v>
      </c>
      <c r="N4100" s="4" t="e">
        <f>IF(Table1[[#This Row],[Import to Gateway Calculator?]]="Yes",IFERROR(Table1[[#This Row],[Recording Resolution '[MP']]],""),0)</f>
        <v>#VALUE!</v>
      </c>
      <c r="O4100" s="4" t="e">
        <f>IF(Table1[[#This Row],[Import to Gateway Calculator?]]="Yes",IFERROR(Table1[[#This Row],[Frame Rate '[FPS'] 1]],""),0)</f>
        <v>#VALUE!</v>
      </c>
      <c r="P4100" s="4" t="e">
        <f>IF(Table1[[#This Row],[Import to Gateway Calculator?]]="Yes",IFERROR(Table1[[#This Row],[Days of Storage 1]],""),0)</f>
        <v>#VALUE!</v>
      </c>
    </row>
    <row r="4101" spans="1:16" x14ac:dyDescent="0.25">
      <c r="A4101" s="5" t="e">
        <f t="shared" si="383"/>
        <v>#VALUE!</v>
      </c>
      <c r="B4101" s="6" t="str">
        <f>IFERROR(IF(Table1[[#This Row],[Multi-lens? 1]]="No", 1, IF(Table1[[#This Row],[Multi-lens? 1]]="Dual", 2, IF(Table1[[#This Row],[Multi-lens? 1]]="Quad", 4, ""))),"")</f>
        <v/>
      </c>
      <c r="C4101" s="6" t="e">
        <f t="shared" si="384"/>
        <v>#VALUE!</v>
      </c>
      <c r="D4101" s="6" t="e">
        <f t="shared" si="385"/>
        <v>#VALUE!</v>
      </c>
      <c r="E4101" s="6" t="e">
        <f t="shared" si="386"/>
        <v>#VALUE!</v>
      </c>
      <c r="F4101" s="6" t="e">
        <f t="shared" si="387"/>
        <v>#VALUE!</v>
      </c>
      <c r="H4101" s="6" t="str">
        <f>IFERROR(IF(Table1[[#This Row],[Multi-lens? 1]]="No", 1, IF(Table1[[#This Row],[Multi-lens? 1]]="Dual", 2, IF(Table1[[#This Row],[Multi-lens? 1]]="Quad", 4, ""))),"")</f>
        <v/>
      </c>
      <c r="I4101" s="9" t="str">
        <f>IFERROR(Table1[[#This Row],[Name]],"")</f>
        <v/>
      </c>
      <c r="K4101" s="3" t="str">
        <f t="shared" si="388"/>
        <v/>
      </c>
      <c r="M4101" s="4" t="e">
        <f>IF(Table1[[#This Row],[Import to Gateway Calculator?]]="Yes",IFERROR(Table1[[#This Row],[Streaming Resolution '[MP']]],""),0)</f>
        <v>#VALUE!</v>
      </c>
      <c r="N4101" s="4" t="e">
        <f>IF(Table1[[#This Row],[Import to Gateway Calculator?]]="Yes",IFERROR(Table1[[#This Row],[Recording Resolution '[MP']]],""),0)</f>
        <v>#VALUE!</v>
      </c>
      <c r="O4101" s="4" t="e">
        <f>IF(Table1[[#This Row],[Import to Gateway Calculator?]]="Yes",IFERROR(Table1[[#This Row],[Frame Rate '[FPS'] 1]],""),0)</f>
        <v>#VALUE!</v>
      </c>
      <c r="P4101" s="4" t="e">
        <f>IF(Table1[[#This Row],[Import to Gateway Calculator?]]="Yes",IFERROR(Table1[[#This Row],[Days of Storage 1]],""),0)</f>
        <v>#VALUE!</v>
      </c>
    </row>
    <row r="4102" spans="1:16" x14ac:dyDescent="0.25">
      <c r="A4102" s="5" t="e">
        <f t="shared" si="383"/>
        <v>#VALUE!</v>
      </c>
      <c r="B4102" s="6" t="str">
        <f>IFERROR(IF(Table1[[#This Row],[Multi-lens? 1]]="No", 1, IF(Table1[[#This Row],[Multi-lens? 1]]="Dual", 2, IF(Table1[[#This Row],[Multi-lens? 1]]="Quad", 4, ""))),"")</f>
        <v/>
      </c>
      <c r="C4102" s="6" t="e">
        <f t="shared" si="384"/>
        <v>#VALUE!</v>
      </c>
      <c r="D4102" s="6" t="e">
        <f t="shared" si="385"/>
        <v>#VALUE!</v>
      </c>
      <c r="E4102" s="6" t="e">
        <f t="shared" si="386"/>
        <v>#VALUE!</v>
      </c>
      <c r="F4102" s="6" t="e">
        <f t="shared" si="387"/>
        <v>#VALUE!</v>
      </c>
      <c r="H4102" s="6" t="str">
        <f>IFERROR(IF(Table1[[#This Row],[Multi-lens? 1]]="No", 1, IF(Table1[[#This Row],[Multi-lens? 1]]="Dual", 2, IF(Table1[[#This Row],[Multi-lens? 1]]="Quad", 4, ""))),"")</f>
        <v/>
      </c>
      <c r="I4102" s="9" t="str">
        <f>IFERROR(Table1[[#This Row],[Name]],"")</f>
        <v/>
      </c>
      <c r="K4102" s="3" t="str">
        <f t="shared" si="388"/>
        <v/>
      </c>
      <c r="M4102" s="4" t="e">
        <f>IF(Table1[[#This Row],[Import to Gateway Calculator?]]="Yes",IFERROR(Table1[[#This Row],[Streaming Resolution '[MP']]],""),0)</f>
        <v>#VALUE!</v>
      </c>
      <c r="N4102" s="4" t="e">
        <f>IF(Table1[[#This Row],[Import to Gateway Calculator?]]="Yes",IFERROR(Table1[[#This Row],[Recording Resolution '[MP']]],""),0)</f>
        <v>#VALUE!</v>
      </c>
      <c r="O4102" s="4" t="e">
        <f>IF(Table1[[#This Row],[Import to Gateway Calculator?]]="Yes",IFERROR(Table1[[#This Row],[Frame Rate '[FPS'] 1]],""),0)</f>
        <v>#VALUE!</v>
      </c>
      <c r="P4102" s="4" t="e">
        <f>IF(Table1[[#This Row],[Import to Gateway Calculator?]]="Yes",IFERROR(Table1[[#This Row],[Days of Storage 1]],""),0)</f>
        <v>#VALUE!</v>
      </c>
    </row>
    <row r="4103" spans="1:16" x14ac:dyDescent="0.25">
      <c r="A4103" s="5" t="e">
        <f t="shared" ref="A4103:A4166" si="389">IF(D4103=0,"",K4103)</f>
        <v>#VALUE!</v>
      </c>
      <c r="B4103" s="6" t="str">
        <f>IFERROR(IF(Table1[[#This Row],[Multi-lens? 1]]="No", 1, IF(Table1[[#This Row],[Multi-lens? 1]]="Dual", 2, IF(Table1[[#This Row],[Multi-lens? 1]]="Quad", 4, ""))),"")</f>
        <v/>
      </c>
      <c r="C4103" s="6" t="e">
        <f t="shared" ref="C4103:C4166" si="390">M4103</f>
        <v>#VALUE!</v>
      </c>
      <c r="D4103" s="6" t="e">
        <f t="shared" ref="D4103:D4166" si="391">N4103</f>
        <v>#VALUE!</v>
      </c>
      <c r="E4103" s="6" t="e">
        <f t="shared" ref="E4103:E4166" si="392">O4103</f>
        <v>#VALUE!</v>
      </c>
      <c r="F4103" s="6" t="e">
        <f t="shared" ref="F4103:F4166" si="393">P4103</f>
        <v>#VALUE!</v>
      </c>
      <c r="H4103" s="6" t="str">
        <f>IFERROR(IF(Table1[[#This Row],[Multi-lens? 1]]="No", 1, IF(Table1[[#This Row],[Multi-lens? 1]]="Dual", 2, IF(Table1[[#This Row],[Multi-lens? 1]]="Quad", 4, ""))),"")</f>
        <v/>
      </c>
      <c r="I4103" s="9" t="str">
        <f>IFERROR(Table1[[#This Row],[Name]],"")</f>
        <v/>
      </c>
      <c r="K4103" s="3" t="str">
        <f t="shared" si="388"/>
        <v/>
      </c>
      <c r="M4103" s="4" t="e">
        <f>IF(Table1[[#This Row],[Import to Gateway Calculator?]]="Yes",IFERROR(Table1[[#This Row],[Streaming Resolution '[MP']]],""),0)</f>
        <v>#VALUE!</v>
      </c>
      <c r="N4103" s="4" t="e">
        <f>IF(Table1[[#This Row],[Import to Gateway Calculator?]]="Yes",IFERROR(Table1[[#This Row],[Recording Resolution '[MP']]],""),0)</f>
        <v>#VALUE!</v>
      </c>
      <c r="O4103" s="4" t="e">
        <f>IF(Table1[[#This Row],[Import to Gateway Calculator?]]="Yes",IFERROR(Table1[[#This Row],[Frame Rate '[FPS'] 1]],""),0)</f>
        <v>#VALUE!</v>
      </c>
      <c r="P4103" s="4" t="e">
        <f>IF(Table1[[#This Row],[Import to Gateway Calculator?]]="Yes",IFERROR(Table1[[#This Row],[Days of Storage 1]],""),0)</f>
        <v>#VALUE!</v>
      </c>
    </row>
    <row r="4104" spans="1:16" x14ac:dyDescent="0.25">
      <c r="A4104" s="5" t="e">
        <f t="shared" si="389"/>
        <v>#VALUE!</v>
      </c>
      <c r="B4104" s="6" t="str">
        <f>IFERROR(IF(Table1[[#This Row],[Multi-lens? 1]]="No", 1, IF(Table1[[#This Row],[Multi-lens? 1]]="Dual", 2, IF(Table1[[#This Row],[Multi-lens? 1]]="Quad", 4, ""))),"")</f>
        <v/>
      </c>
      <c r="C4104" s="6" t="e">
        <f t="shared" si="390"/>
        <v>#VALUE!</v>
      </c>
      <c r="D4104" s="6" t="e">
        <f t="shared" si="391"/>
        <v>#VALUE!</v>
      </c>
      <c r="E4104" s="6" t="e">
        <f t="shared" si="392"/>
        <v>#VALUE!</v>
      </c>
      <c r="F4104" s="6" t="e">
        <f t="shared" si="393"/>
        <v>#VALUE!</v>
      </c>
      <c r="H4104" s="6" t="str">
        <f>IFERROR(IF(Table1[[#This Row],[Multi-lens? 1]]="No", 1, IF(Table1[[#This Row],[Multi-lens? 1]]="Dual", 2, IF(Table1[[#This Row],[Multi-lens? 1]]="Quad", 4, ""))),"")</f>
        <v/>
      </c>
      <c r="I4104" s="9" t="str">
        <f>IFERROR(Table1[[#This Row],[Name]],"")</f>
        <v/>
      </c>
      <c r="K4104" s="3" t="str">
        <f t="shared" si="388"/>
        <v/>
      </c>
      <c r="M4104" s="4" t="e">
        <f>IF(Table1[[#This Row],[Import to Gateway Calculator?]]="Yes",IFERROR(Table1[[#This Row],[Streaming Resolution '[MP']]],""),0)</f>
        <v>#VALUE!</v>
      </c>
      <c r="N4104" s="4" t="e">
        <f>IF(Table1[[#This Row],[Import to Gateway Calculator?]]="Yes",IFERROR(Table1[[#This Row],[Recording Resolution '[MP']]],""),0)</f>
        <v>#VALUE!</v>
      </c>
      <c r="O4104" s="4" t="e">
        <f>IF(Table1[[#This Row],[Import to Gateway Calculator?]]="Yes",IFERROR(Table1[[#This Row],[Frame Rate '[FPS'] 1]],""),0)</f>
        <v>#VALUE!</v>
      </c>
      <c r="P4104" s="4" t="e">
        <f>IF(Table1[[#This Row],[Import to Gateway Calculator?]]="Yes",IFERROR(Table1[[#This Row],[Days of Storage 1]],""),0)</f>
        <v>#VALUE!</v>
      </c>
    </row>
    <row r="4105" spans="1:16" x14ac:dyDescent="0.25">
      <c r="A4105" s="5" t="e">
        <f t="shared" si="389"/>
        <v>#VALUE!</v>
      </c>
      <c r="B4105" s="6" t="str">
        <f>IFERROR(IF(Table1[[#This Row],[Multi-lens? 1]]="No", 1, IF(Table1[[#This Row],[Multi-lens? 1]]="Dual", 2, IF(Table1[[#This Row],[Multi-lens? 1]]="Quad", 4, ""))),"")</f>
        <v/>
      </c>
      <c r="C4105" s="6" t="e">
        <f t="shared" si="390"/>
        <v>#VALUE!</v>
      </c>
      <c r="D4105" s="6" t="e">
        <f t="shared" si="391"/>
        <v>#VALUE!</v>
      </c>
      <c r="E4105" s="6" t="e">
        <f t="shared" si="392"/>
        <v>#VALUE!</v>
      </c>
      <c r="F4105" s="6" t="e">
        <f t="shared" si="393"/>
        <v>#VALUE!</v>
      </c>
      <c r="H4105" s="6" t="str">
        <f>IFERROR(IF(Table1[[#This Row],[Multi-lens? 1]]="No", 1, IF(Table1[[#This Row],[Multi-lens? 1]]="Dual", 2, IF(Table1[[#This Row],[Multi-lens? 1]]="Quad", 4, ""))),"")</f>
        <v/>
      </c>
      <c r="I4105" s="9" t="str">
        <f>IFERROR(Table1[[#This Row],[Name]],"")</f>
        <v/>
      </c>
      <c r="K4105" s="3" t="str">
        <f t="shared" si="388"/>
        <v/>
      </c>
      <c r="M4105" s="4" t="e">
        <f>IF(Table1[[#This Row],[Import to Gateway Calculator?]]="Yes",IFERROR(Table1[[#This Row],[Streaming Resolution '[MP']]],""),0)</f>
        <v>#VALUE!</v>
      </c>
      <c r="N4105" s="4" t="e">
        <f>IF(Table1[[#This Row],[Import to Gateway Calculator?]]="Yes",IFERROR(Table1[[#This Row],[Recording Resolution '[MP']]],""),0)</f>
        <v>#VALUE!</v>
      </c>
      <c r="O4105" s="4" t="e">
        <f>IF(Table1[[#This Row],[Import to Gateway Calculator?]]="Yes",IFERROR(Table1[[#This Row],[Frame Rate '[FPS'] 1]],""),0)</f>
        <v>#VALUE!</v>
      </c>
      <c r="P4105" s="4" t="e">
        <f>IF(Table1[[#This Row],[Import to Gateway Calculator?]]="Yes",IFERROR(Table1[[#This Row],[Days of Storage 1]],""),0)</f>
        <v>#VALUE!</v>
      </c>
    </row>
    <row r="4106" spans="1:16" x14ac:dyDescent="0.25">
      <c r="A4106" s="5" t="e">
        <f t="shared" si="389"/>
        <v>#VALUE!</v>
      </c>
      <c r="B4106" s="6" t="str">
        <f>IFERROR(IF(Table1[[#This Row],[Multi-lens? 1]]="No", 1, IF(Table1[[#This Row],[Multi-lens? 1]]="Dual", 2, IF(Table1[[#This Row],[Multi-lens? 1]]="Quad", 4, ""))),"")</f>
        <v/>
      </c>
      <c r="C4106" s="6" t="e">
        <f t="shared" si="390"/>
        <v>#VALUE!</v>
      </c>
      <c r="D4106" s="6" t="e">
        <f t="shared" si="391"/>
        <v>#VALUE!</v>
      </c>
      <c r="E4106" s="6" t="e">
        <f t="shared" si="392"/>
        <v>#VALUE!</v>
      </c>
      <c r="F4106" s="6" t="e">
        <f t="shared" si="393"/>
        <v>#VALUE!</v>
      </c>
      <c r="H4106" s="6" t="str">
        <f>IFERROR(IF(Table1[[#This Row],[Multi-lens? 1]]="No", 1, IF(Table1[[#This Row],[Multi-lens? 1]]="Dual", 2, IF(Table1[[#This Row],[Multi-lens? 1]]="Quad", 4, ""))),"")</f>
        <v/>
      </c>
      <c r="I4106" s="9" t="str">
        <f>IFERROR(Table1[[#This Row],[Name]],"")</f>
        <v/>
      </c>
      <c r="K4106" s="3" t="str">
        <f t="shared" si="388"/>
        <v/>
      </c>
      <c r="M4106" s="4" t="e">
        <f>IF(Table1[[#This Row],[Import to Gateway Calculator?]]="Yes",IFERROR(Table1[[#This Row],[Streaming Resolution '[MP']]],""),0)</f>
        <v>#VALUE!</v>
      </c>
      <c r="N4106" s="4" t="e">
        <f>IF(Table1[[#This Row],[Import to Gateway Calculator?]]="Yes",IFERROR(Table1[[#This Row],[Recording Resolution '[MP']]],""),0)</f>
        <v>#VALUE!</v>
      </c>
      <c r="O4106" s="4" t="e">
        <f>IF(Table1[[#This Row],[Import to Gateway Calculator?]]="Yes",IFERROR(Table1[[#This Row],[Frame Rate '[FPS'] 1]],""),0)</f>
        <v>#VALUE!</v>
      </c>
      <c r="P4106" s="4" t="e">
        <f>IF(Table1[[#This Row],[Import to Gateway Calculator?]]="Yes",IFERROR(Table1[[#This Row],[Days of Storage 1]],""),0)</f>
        <v>#VALUE!</v>
      </c>
    </row>
    <row r="4107" spans="1:16" x14ac:dyDescent="0.25">
      <c r="A4107" s="5" t="e">
        <f t="shared" si="389"/>
        <v>#VALUE!</v>
      </c>
      <c r="B4107" s="6" t="str">
        <f>IFERROR(IF(Table1[[#This Row],[Multi-lens? 1]]="No", 1, IF(Table1[[#This Row],[Multi-lens? 1]]="Dual", 2, IF(Table1[[#This Row],[Multi-lens? 1]]="Quad", 4, ""))),"")</f>
        <v/>
      </c>
      <c r="C4107" s="6" t="e">
        <f t="shared" si="390"/>
        <v>#VALUE!</v>
      </c>
      <c r="D4107" s="6" t="e">
        <f t="shared" si="391"/>
        <v>#VALUE!</v>
      </c>
      <c r="E4107" s="6" t="e">
        <f t="shared" si="392"/>
        <v>#VALUE!</v>
      </c>
      <c r="F4107" s="6" t="e">
        <f t="shared" si="393"/>
        <v>#VALUE!</v>
      </c>
      <c r="H4107" s="6" t="str">
        <f>IFERROR(IF(Table1[[#This Row],[Multi-lens? 1]]="No", 1, IF(Table1[[#This Row],[Multi-lens? 1]]="Dual", 2, IF(Table1[[#This Row],[Multi-lens? 1]]="Quad", 4, ""))),"")</f>
        <v/>
      </c>
      <c r="I4107" s="9" t="str">
        <f>IFERROR(Table1[[#This Row],[Name]],"")</f>
        <v/>
      </c>
      <c r="K4107" s="3" t="str">
        <f t="shared" si="388"/>
        <v/>
      </c>
      <c r="M4107" s="4" t="e">
        <f>IF(Table1[[#This Row],[Import to Gateway Calculator?]]="Yes",IFERROR(Table1[[#This Row],[Streaming Resolution '[MP']]],""),0)</f>
        <v>#VALUE!</v>
      </c>
      <c r="N4107" s="4" t="e">
        <f>IF(Table1[[#This Row],[Import to Gateway Calculator?]]="Yes",IFERROR(Table1[[#This Row],[Recording Resolution '[MP']]],""),0)</f>
        <v>#VALUE!</v>
      </c>
      <c r="O4107" s="4" t="e">
        <f>IF(Table1[[#This Row],[Import to Gateway Calculator?]]="Yes",IFERROR(Table1[[#This Row],[Frame Rate '[FPS'] 1]],""),0)</f>
        <v>#VALUE!</v>
      </c>
      <c r="P4107" s="4" t="e">
        <f>IF(Table1[[#This Row],[Import to Gateway Calculator?]]="Yes",IFERROR(Table1[[#This Row],[Days of Storage 1]],""),0)</f>
        <v>#VALUE!</v>
      </c>
    </row>
    <row r="4108" spans="1:16" x14ac:dyDescent="0.25">
      <c r="A4108" s="5" t="e">
        <f t="shared" si="389"/>
        <v>#VALUE!</v>
      </c>
      <c r="B4108" s="6" t="str">
        <f>IFERROR(IF(Table1[[#This Row],[Multi-lens? 1]]="No", 1, IF(Table1[[#This Row],[Multi-lens? 1]]="Dual", 2, IF(Table1[[#This Row],[Multi-lens? 1]]="Quad", 4, ""))),"")</f>
        <v/>
      </c>
      <c r="C4108" s="6" t="e">
        <f t="shared" si="390"/>
        <v>#VALUE!</v>
      </c>
      <c r="D4108" s="6" t="e">
        <f t="shared" si="391"/>
        <v>#VALUE!</v>
      </c>
      <c r="E4108" s="6" t="e">
        <f t="shared" si="392"/>
        <v>#VALUE!</v>
      </c>
      <c r="F4108" s="6" t="e">
        <f t="shared" si="393"/>
        <v>#VALUE!</v>
      </c>
      <c r="H4108" s="6" t="str">
        <f>IFERROR(IF(Table1[[#This Row],[Multi-lens? 1]]="No", 1, IF(Table1[[#This Row],[Multi-lens? 1]]="Dual", 2, IF(Table1[[#This Row],[Multi-lens? 1]]="Quad", 4, ""))),"")</f>
        <v/>
      </c>
      <c r="I4108" s="9" t="str">
        <f>IFERROR(Table1[[#This Row],[Name]],"")</f>
        <v/>
      </c>
      <c r="K4108" s="3" t="str">
        <f t="shared" si="388"/>
        <v/>
      </c>
      <c r="M4108" s="4" t="e">
        <f>IF(Table1[[#This Row],[Import to Gateway Calculator?]]="Yes",IFERROR(Table1[[#This Row],[Streaming Resolution '[MP']]],""),0)</f>
        <v>#VALUE!</v>
      </c>
      <c r="N4108" s="4" t="e">
        <f>IF(Table1[[#This Row],[Import to Gateway Calculator?]]="Yes",IFERROR(Table1[[#This Row],[Recording Resolution '[MP']]],""),0)</f>
        <v>#VALUE!</v>
      </c>
      <c r="O4108" s="4" t="e">
        <f>IF(Table1[[#This Row],[Import to Gateway Calculator?]]="Yes",IFERROR(Table1[[#This Row],[Frame Rate '[FPS'] 1]],""),0)</f>
        <v>#VALUE!</v>
      </c>
      <c r="P4108" s="4" t="e">
        <f>IF(Table1[[#This Row],[Import to Gateway Calculator?]]="Yes",IFERROR(Table1[[#This Row],[Days of Storage 1]],""),0)</f>
        <v>#VALUE!</v>
      </c>
    </row>
    <row r="4109" spans="1:16" x14ac:dyDescent="0.25">
      <c r="A4109" s="5" t="e">
        <f t="shared" si="389"/>
        <v>#VALUE!</v>
      </c>
      <c r="B4109" s="6" t="str">
        <f>IFERROR(IF(Table1[[#This Row],[Multi-lens? 1]]="No", 1, IF(Table1[[#This Row],[Multi-lens? 1]]="Dual", 2, IF(Table1[[#This Row],[Multi-lens? 1]]="Quad", 4, ""))),"")</f>
        <v/>
      </c>
      <c r="C4109" s="6" t="e">
        <f t="shared" si="390"/>
        <v>#VALUE!</v>
      </c>
      <c r="D4109" s="6" t="e">
        <f t="shared" si="391"/>
        <v>#VALUE!</v>
      </c>
      <c r="E4109" s="6" t="e">
        <f t="shared" si="392"/>
        <v>#VALUE!</v>
      </c>
      <c r="F4109" s="6" t="e">
        <f t="shared" si="393"/>
        <v>#VALUE!</v>
      </c>
      <c r="H4109" s="6" t="str">
        <f>IFERROR(IF(Table1[[#This Row],[Multi-lens? 1]]="No", 1, IF(Table1[[#This Row],[Multi-lens? 1]]="Dual", 2, IF(Table1[[#This Row],[Multi-lens? 1]]="Quad", 4, ""))),"")</f>
        <v/>
      </c>
      <c r="I4109" s="9" t="str">
        <f>IFERROR(Table1[[#This Row],[Name]],"")</f>
        <v/>
      </c>
      <c r="K4109" s="3" t="str">
        <f t="shared" si="388"/>
        <v/>
      </c>
      <c r="M4109" s="4" t="e">
        <f>IF(Table1[[#This Row],[Import to Gateway Calculator?]]="Yes",IFERROR(Table1[[#This Row],[Streaming Resolution '[MP']]],""),0)</f>
        <v>#VALUE!</v>
      </c>
      <c r="N4109" s="4" t="e">
        <f>IF(Table1[[#This Row],[Import to Gateway Calculator?]]="Yes",IFERROR(Table1[[#This Row],[Recording Resolution '[MP']]],""),0)</f>
        <v>#VALUE!</v>
      </c>
      <c r="O4109" s="4" t="e">
        <f>IF(Table1[[#This Row],[Import to Gateway Calculator?]]="Yes",IFERROR(Table1[[#This Row],[Frame Rate '[FPS'] 1]],""),0)</f>
        <v>#VALUE!</v>
      </c>
      <c r="P4109" s="4" t="e">
        <f>IF(Table1[[#This Row],[Import to Gateway Calculator?]]="Yes",IFERROR(Table1[[#This Row],[Days of Storage 1]],""),0)</f>
        <v>#VALUE!</v>
      </c>
    </row>
    <row r="4110" spans="1:16" x14ac:dyDescent="0.25">
      <c r="A4110" s="5" t="e">
        <f t="shared" si="389"/>
        <v>#VALUE!</v>
      </c>
      <c r="B4110" s="6" t="str">
        <f>IFERROR(IF(Table1[[#This Row],[Multi-lens? 1]]="No", 1, IF(Table1[[#This Row],[Multi-lens? 1]]="Dual", 2, IF(Table1[[#This Row],[Multi-lens? 1]]="Quad", 4, ""))),"")</f>
        <v/>
      </c>
      <c r="C4110" s="6" t="e">
        <f t="shared" si="390"/>
        <v>#VALUE!</v>
      </c>
      <c r="D4110" s="6" t="e">
        <f t="shared" si="391"/>
        <v>#VALUE!</v>
      </c>
      <c r="E4110" s="6" t="e">
        <f t="shared" si="392"/>
        <v>#VALUE!</v>
      </c>
      <c r="F4110" s="6" t="e">
        <f t="shared" si="393"/>
        <v>#VALUE!</v>
      </c>
      <c r="H4110" s="6" t="str">
        <f>IFERROR(IF(Table1[[#This Row],[Multi-lens? 1]]="No", 1, IF(Table1[[#This Row],[Multi-lens? 1]]="Dual", 2, IF(Table1[[#This Row],[Multi-lens? 1]]="Quad", 4, ""))),"")</f>
        <v/>
      </c>
      <c r="I4110" s="9" t="str">
        <f>IFERROR(Table1[[#This Row],[Name]],"")</f>
        <v/>
      </c>
      <c r="K4110" s="3" t="str">
        <f t="shared" si="388"/>
        <v/>
      </c>
      <c r="M4110" s="4" t="e">
        <f>IF(Table1[[#This Row],[Import to Gateway Calculator?]]="Yes",IFERROR(Table1[[#This Row],[Streaming Resolution '[MP']]],""),0)</f>
        <v>#VALUE!</v>
      </c>
      <c r="N4110" s="4" t="e">
        <f>IF(Table1[[#This Row],[Import to Gateway Calculator?]]="Yes",IFERROR(Table1[[#This Row],[Recording Resolution '[MP']]],""),0)</f>
        <v>#VALUE!</v>
      </c>
      <c r="O4110" s="4" t="e">
        <f>IF(Table1[[#This Row],[Import to Gateway Calculator?]]="Yes",IFERROR(Table1[[#This Row],[Frame Rate '[FPS'] 1]],""),0)</f>
        <v>#VALUE!</v>
      </c>
      <c r="P4110" s="4" t="e">
        <f>IF(Table1[[#This Row],[Import to Gateway Calculator?]]="Yes",IFERROR(Table1[[#This Row],[Days of Storage 1]],""),0)</f>
        <v>#VALUE!</v>
      </c>
    </row>
    <row r="4111" spans="1:16" x14ac:dyDescent="0.25">
      <c r="A4111" s="5" t="e">
        <f t="shared" si="389"/>
        <v>#VALUE!</v>
      </c>
      <c r="B4111" s="6" t="str">
        <f>IFERROR(IF(Table1[[#This Row],[Multi-lens? 1]]="No", 1, IF(Table1[[#This Row],[Multi-lens? 1]]="Dual", 2, IF(Table1[[#This Row],[Multi-lens? 1]]="Quad", 4, ""))),"")</f>
        <v/>
      </c>
      <c r="C4111" s="6" t="e">
        <f t="shared" si="390"/>
        <v>#VALUE!</v>
      </c>
      <c r="D4111" s="6" t="e">
        <f t="shared" si="391"/>
        <v>#VALUE!</v>
      </c>
      <c r="E4111" s="6" t="e">
        <f t="shared" si="392"/>
        <v>#VALUE!</v>
      </c>
      <c r="F4111" s="6" t="e">
        <f t="shared" si="393"/>
        <v>#VALUE!</v>
      </c>
      <c r="H4111" s="6" t="str">
        <f>IFERROR(IF(Table1[[#This Row],[Multi-lens? 1]]="No", 1, IF(Table1[[#This Row],[Multi-lens? 1]]="Dual", 2, IF(Table1[[#This Row],[Multi-lens? 1]]="Quad", 4, ""))),"")</f>
        <v/>
      </c>
      <c r="I4111" s="9" t="str">
        <f>IFERROR(Table1[[#This Row],[Name]],"")</f>
        <v/>
      </c>
      <c r="K4111" s="3" t="str">
        <f t="shared" si="388"/>
        <v/>
      </c>
      <c r="M4111" s="4" t="e">
        <f>IF(Table1[[#This Row],[Import to Gateway Calculator?]]="Yes",IFERROR(Table1[[#This Row],[Streaming Resolution '[MP']]],""),0)</f>
        <v>#VALUE!</v>
      </c>
      <c r="N4111" s="4" t="e">
        <f>IF(Table1[[#This Row],[Import to Gateway Calculator?]]="Yes",IFERROR(Table1[[#This Row],[Recording Resolution '[MP']]],""),0)</f>
        <v>#VALUE!</v>
      </c>
      <c r="O4111" s="4" t="e">
        <f>IF(Table1[[#This Row],[Import to Gateway Calculator?]]="Yes",IFERROR(Table1[[#This Row],[Frame Rate '[FPS'] 1]],""),0)</f>
        <v>#VALUE!</v>
      </c>
      <c r="P4111" s="4" t="e">
        <f>IF(Table1[[#This Row],[Import to Gateway Calculator?]]="Yes",IFERROR(Table1[[#This Row],[Days of Storage 1]],""),0)</f>
        <v>#VALUE!</v>
      </c>
    </row>
    <row r="4112" spans="1:16" x14ac:dyDescent="0.25">
      <c r="A4112" s="5" t="e">
        <f t="shared" si="389"/>
        <v>#VALUE!</v>
      </c>
      <c r="B4112" s="6" t="str">
        <f>IFERROR(IF(Table1[[#This Row],[Multi-lens? 1]]="No", 1, IF(Table1[[#This Row],[Multi-lens? 1]]="Dual", 2, IF(Table1[[#This Row],[Multi-lens? 1]]="Quad", 4, ""))),"")</f>
        <v/>
      </c>
      <c r="C4112" s="6" t="e">
        <f t="shared" si="390"/>
        <v>#VALUE!</v>
      </c>
      <c r="D4112" s="6" t="e">
        <f t="shared" si="391"/>
        <v>#VALUE!</v>
      </c>
      <c r="E4112" s="6" t="e">
        <f t="shared" si="392"/>
        <v>#VALUE!</v>
      </c>
      <c r="F4112" s="6" t="e">
        <f t="shared" si="393"/>
        <v>#VALUE!</v>
      </c>
      <c r="H4112" s="6" t="str">
        <f>IFERROR(IF(Table1[[#This Row],[Multi-lens? 1]]="No", 1, IF(Table1[[#This Row],[Multi-lens? 1]]="Dual", 2, IF(Table1[[#This Row],[Multi-lens? 1]]="Quad", 4, ""))),"")</f>
        <v/>
      </c>
      <c r="I4112" s="9" t="str">
        <f>IFERROR(Table1[[#This Row],[Name]],"")</f>
        <v/>
      </c>
      <c r="K4112" s="3" t="str">
        <f t="shared" si="388"/>
        <v/>
      </c>
      <c r="M4112" s="4" t="e">
        <f>IF(Table1[[#This Row],[Import to Gateway Calculator?]]="Yes",IFERROR(Table1[[#This Row],[Streaming Resolution '[MP']]],""),0)</f>
        <v>#VALUE!</v>
      </c>
      <c r="N4112" s="4" t="e">
        <f>IF(Table1[[#This Row],[Import to Gateway Calculator?]]="Yes",IFERROR(Table1[[#This Row],[Recording Resolution '[MP']]],""),0)</f>
        <v>#VALUE!</v>
      </c>
      <c r="O4112" s="4" t="e">
        <f>IF(Table1[[#This Row],[Import to Gateway Calculator?]]="Yes",IFERROR(Table1[[#This Row],[Frame Rate '[FPS'] 1]],""),0)</f>
        <v>#VALUE!</v>
      </c>
      <c r="P4112" s="4" t="e">
        <f>IF(Table1[[#This Row],[Import to Gateway Calculator?]]="Yes",IFERROR(Table1[[#This Row],[Days of Storage 1]],""),0)</f>
        <v>#VALUE!</v>
      </c>
    </row>
    <row r="4113" spans="1:16" x14ac:dyDescent="0.25">
      <c r="A4113" s="5" t="e">
        <f t="shared" si="389"/>
        <v>#VALUE!</v>
      </c>
      <c r="B4113" s="6" t="str">
        <f>IFERROR(IF(Table1[[#This Row],[Multi-lens? 1]]="No", 1, IF(Table1[[#This Row],[Multi-lens? 1]]="Dual", 2, IF(Table1[[#This Row],[Multi-lens? 1]]="Quad", 4, ""))),"")</f>
        <v/>
      </c>
      <c r="C4113" s="6" t="e">
        <f t="shared" si="390"/>
        <v>#VALUE!</v>
      </c>
      <c r="D4113" s="6" t="e">
        <f t="shared" si="391"/>
        <v>#VALUE!</v>
      </c>
      <c r="E4113" s="6" t="e">
        <f t="shared" si="392"/>
        <v>#VALUE!</v>
      </c>
      <c r="F4113" s="6" t="e">
        <f t="shared" si="393"/>
        <v>#VALUE!</v>
      </c>
      <c r="H4113" s="6" t="str">
        <f>IFERROR(IF(Table1[[#This Row],[Multi-lens? 1]]="No", 1, IF(Table1[[#This Row],[Multi-lens? 1]]="Dual", 2, IF(Table1[[#This Row],[Multi-lens? 1]]="Quad", 4, ""))),"")</f>
        <v/>
      </c>
      <c r="I4113" s="9" t="str">
        <f>IFERROR(Table1[[#This Row],[Name]],"")</f>
        <v/>
      </c>
      <c r="K4113" s="3" t="str">
        <f t="shared" si="388"/>
        <v/>
      </c>
      <c r="M4113" s="4" t="e">
        <f>IF(Table1[[#This Row],[Import to Gateway Calculator?]]="Yes",IFERROR(Table1[[#This Row],[Streaming Resolution '[MP']]],""),0)</f>
        <v>#VALUE!</v>
      </c>
      <c r="N4113" s="4" t="e">
        <f>IF(Table1[[#This Row],[Import to Gateway Calculator?]]="Yes",IFERROR(Table1[[#This Row],[Recording Resolution '[MP']]],""),0)</f>
        <v>#VALUE!</v>
      </c>
      <c r="O4113" s="4" t="e">
        <f>IF(Table1[[#This Row],[Import to Gateway Calculator?]]="Yes",IFERROR(Table1[[#This Row],[Frame Rate '[FPS'] 1]],""),0)</f>
        <v>#VALUE!</v>
      </c>
      <c r="P4113" s="4" t="e">
        <f>IF(Table1[[#This Row],[Import to Gateway Calculator?]]="Yes",IFERROR(Table1[[#This Row],[Days of Storage 1]],""),0)</f>
        <v>#VALUE!</v>
      </c>
    </row>
    <row r="4114" spans="1:16" x14ac:dyDescent="0.25">
      <c r="A4114" s="5" t="e">
        <f t="shared" si="389"/>
        <v>#VALUE!</v>
      </c>
      <c r="B4114" s="6" t="str">
        <f>IFERROR(IF(Table1[[#This Row],[Multi-lens? 1]]="No", 1, IF(Table1[[#This Row],[Multi-lens? 1]]="Dual", 2, IF(Table1[[#This Row],[Multi-lens? 1]]="Quad", 4, ""))),"")</f>
        <v/>
      </c>
      <c r="C4114" s="6" t="e">
        <f t="shared" si="390"/>
        <v>#VALUE!</v>
      </c>
      <c r="D4114" s="6" t="e">
        <f t="shared" si="391"/>
        <v>#VALUE!</v>
      </c>
      <c r="E4114" s="6" t="e">
        <f t="shared" si="392"/>
        <v>#VALUE!</v>
      </c>
      <c r="F4114" s="6" t="e">
        <f t="shared" si="393"/>
        <v>#VALUE!</v>
      </c>
      <c r="H4114" s="6" t="str">
        <f>IFERROR(IF(Table1[[#This Row],[Multi-lens? 1]]="No", 1, IF(Table1[[#This Row],[Multi-lens? 1]]="Dual", 2, IF(Table1[[#This Row],[Multi-lens? 1]]="Quad", 4, ""))),"")</f>
        <v/>
      </c>
      <c r="I4114" s="9" t="str">
        <f>IFERROR(Table1[[#This Row],[Name]],"")</f>
        <v/>
      </c>
      <c r="K4114" s="3" t="str">
        <f t="shared" si="388"/>
        <v/>
      </c>
      <c r="M4114" s="4" t="e">
        <f>IF(Table1[[#This Row],[Import to Gateway Calculator?]]="Yes",IFERROR(Table1[[#This Row],[Streaming Resolution '[MP']]],""),0)</f>
        <v>#VALUE!</v>
      </c>
      <c r="N4114" s="4" t="e">
        <f>IF(Table1[[#This Row],[Import to Gateway Calculator?]]="Yes",IFERROR(Table1[[#This Row],[Recording Resolution '[MP']]],""),0)</f>
        <v>#VALUE!</v>
      </c>
      <c r="O4114" s="4" t="e">
        <f>IF(Table1[[#This Row],[Import to Gateway Calculator?]]="Yes",IFERROR(Table1[[#This Row],[Frame Rate '[FPS'] 1]],""),0)</f>
        <v>#VALUE!</v>
      </c>
      <c r="P4114" s="4" t="e">
        <f>IF(Table1[[#This Row],[Import to Gateway Calculator?]]="Yes",IFERROR(Table1[[#This Row],[Days of Storage 1]],""),0)</f>
        <v>#VALUE!</v>
      </c>
    </row>
    <row r="4115" spans="1:16" x14ac:dyDescent="0.25">
      <c r="A4115" s="5" t="e">
        <f t="shared" si="389"/>
        <v>#VALUE!</v>
      </c>
      <c r="B4115" s="6" t="str">
        <f>IFERROR(IF(Table1[[#This Row],[Multi-lens? 1]]="No", 1, IF(Table1[[#This Row],[Multi-lens? 1]]="Dual", 2, IF(Table1[[#This Row],[Multi-lens? 1]]="Quad", 4, ""))),"")</f>
        <v/>
      </c>
      <c r="C4115" s="6" t="e">
        <f t="shared" si="390"/>
        <v>#VALUE!</v>
      </c>
      <c r="D4115" s="6" t="e">
        <f t="shared" si="391"/>
        <v>#VALUE!</v>
      </c>
      <c r="E4115" s="6" t="e">
        <f t="shared" si="392"/>
        <v>#VALUE!</v>
      </c>
      <c r="F4115" s="6" t="e">
        <f t="shared" si="393"/>
        <v>#VALUE!</v>
      </c>
      <c r="H4115" s="6" t="str">
        <f>IFERROR(IF(Table1[[#This Row],[Multi-lens? 1]]="No", 1, IF(Table1[[#This Row],[Multi-lens? 1]]="Dual", 2, IF(Table1[[#This Row],[Multi-lens? 1]]="Quad", 4, ""))),"")</f>
        <v/>
      </c>
      <c r="I4115" s="9" t="str">
        <f>IFERROR(Table1[[#This Row],[Name]],"")</f>
        <v/>
      </c>
      <c r="K4115" s="3" t="str">
        <f t="shared" si="388"/>
        <v/>
      </c>
      <c r="M4115" s="4" t="e">
        <f>IF(Table1[[#This Row],[Import to Gateway Calculator?]]="Yes",IFERROR(Table1[[#This Row],[Streaming Resolution '[MP']]],""),0)</f>
        <v>#VALUE!</v>
      </c>
      <c r="N4115" s="4" t="e">
        <f>IF(Table1[[#This Row],[Import to Gateway Calculator?]]="Yes",IFERROR(Table1[[#This Row],[Recording Resolution '[MP']]],""),0)</f>
        <v>#VALUE!</v>
      </c>
      <c r="O4115" s="4" t="e">
        <f>IF(Table1[[#This Row],[Import to Gateway Calculator?]]="Yes",IFERROR(Table1[[#This Row],[Frame Rate '[FPS'] 1]],""),0)</f>
        <v>#VALUE!</v>
      </c>
      <c r="P4115" s="4" t="e">
        <f>IF(Table1[[#This Row],[Import to Gateway Calculator?]]="Yes",IFERROR(Table1[[#This Row],[Days of Storage 1]],""),0)</f>
        <v>#VALUE!</v>
      </c>
    </row>
    <row r="4116" spans="1:16" x14ac:dyDescent="0.25">
      <c r="A4116" s="5" t="e">
        <f t="shared" si="389"/>
        <v>#VALUE!</v>
      </c>
      <c r="B4116" s="6" t="str">
        <f>IFERROR(IF(Table1[[#This Row],[Multi-lens? 1]]="No", 1, IF(Table1[[#This Row],[Multi-lens? 1]]="Dual", 2, IF(Table1[[#This Row],[Multi-lens? 1]]="Quad", 4, ""))),"")</f>
        <v/>
      </c>
      <c r="C4116" s="6" t="e">
        <f t="shared" si="390"/>
        <v>#VALUE!</v>
      </c>
      <c r="D4116" s="6" t="e">
        <f t="shared" si="391"/>
        <v>#VALUE!</v>
      </c>
      <c r="E4116" s="6" t="e">
        <f t="shared" si="392"/>
        <v>#VALUE!</v>
      </c>
      <c r="F4116" s="6" t="e">
        <f t="shared" si="393"/>
        <v>#VALUE!</v>
      </c>
      <c r="H4116" s="6" t="str">
        <f>IFERROR(IF(Table1[[#This Row],[Multi-lens? 1]]="No", 1, IF(Table1[[#This Row],[Multi-lens? 1]]="Dual", 2, IF(Table1[[#This Row],[Multi-lens? 1]]="Quad", 4, ""))),"")</f>
        <v/>
      </c>
      <c r="I4116" s="9" t="str">
        <f>IFERROR(Table1[[#This Row],[Name]],"")</f>
        <v/>
      </c>
      <c r="K4116" s="3" t="str">
        <f t="shared" si="388"/>
        <v/>
      </c>
      <c r="M4116" s="4" t="e">
        <f>IF(Table1[[#This Row],[Import to Gateway Calculator?]]="Yes",IFERROR(Table1[[#This Row],[Streaming Resolution '[MP']]],""),0)</f>
        <v>#VALUE!</v>
      </c>
      <c r="N4116" s="4" t="e">
        <f>IF(Table1[[#This Row],[Import to Gateway Calculator?]]="Yes",IFERROR(Table1[[#This Row],[Recording Resolution '[MP']]],""),0)</f>
        <v>#VALUE!</v>
      </c>
      <c r="O4116" s="4" t="e">
        <f>IF(Table1[[#This Row],[Import to Gateway Calculator?]]="Yes",IFERROR(Table1[[#This Row],[Frame Rate '[FPS'] 1]],""),0)</f>
        <v>#VALUE!</v>
      </c>
      <c r="P4116" s="4" t="e">
        <f>IF(Table1[[#This Row],[Import to Gateway Calculator?]]="Yes",IFERROR(Table1[[#This Row],[Days of Storage 1]],""),0)</f>
        <v>#VALUE!</v>
      </c>
    </row>
    <row r="4117" spans="1:16" x14ac:dyDescent="0.25">
      <c r="A4117" s="5" t="e">
        <f t="shared" si="389"/>
        <v>#VALUE!</v>
      </c>
      <c r="B4117" s="6" t="str">
        <f>IFERROR(IF(Table1[[#This Row],[Multi-lens? 1]]="No", 1, IF(Table1[[#This Row],[Multi-lens? 1]]="Dual", 2, IF(Table1[[#This Row],[Multi-lens? 1]]="Quad", 4, ""))),"")</f>
        <v/>
      </c>
      <c r="C4117" s="6" t="e">
        <f t="shared" si="390"/>
        <v>#VALUE!</v>
      </c>
      <c r="D4117" s="6" t="e">
        <f t="shared" si="391"/>
        <v>#VALUE!</v>
      </c>
      <c r="E4117" s="6" t="e">
        <f t="shared" si="392"/>
        <v>#VALUE!</v>
      </c>
      <c r="F4117" s="6" t="e">
        <f t="shared" si="393"/>
        <v>#VALUE!</v>
      </c>
      <c r="H4117" s="6" t="str">
        <f>IFERROR(IF(Table1[[#This Row],[Multi-lens? 1]]="No", 1, IF(Table1[[#This Row],[Multi-lens? 1]]="Dual", 2, IF(Table1[[#This Row],[Multi-lens? 1]]="Quad", 4, ""))),"")</f>
        <v/>
      </c>
      <c r="I4117" s="9" t="str">
        <f>IFERROR(Table1[[#This Row],[Name]],"")</f>
        <v/>
      </c>
      <c r="K4117" s="3" t="str">
        <f t="shared" si="388"/>
        <v/>
      </c>
      <c r="M4117" s="4" t="e">
        <f>IF(Table1[[#This Row],[Import to Gateway Calculator?]]="Yes",IFERROR(Table1[[#This Row],[Streaming Resolution '[MP']]],""),0)</f>
        <v>#VALUE!</v>
      </c>
      <c r="N4117" s="4" t="e">
        <f>IF(Table1[[#This Row],[Import to Gateway Calculator?]]="Yes",IFERROR(Table1[[#This Row],[Recording Resolution '[MP']]],""),0)</f>
        <v>#VALUE!</v>
      </c>
      <c r="O4117" s="4" t="e">
        <f>IF(Table1[[#This Row],[Import to Gateway Calculator?]]="Yes",IFERROR(Table1[[#This Row],[Frame Rate '[FPS'] 1]],""),0)</f>
        <v>#VALUE!</v>
      </c>
      <c r="P4117" s="4" t="e">
        <f>IF(Table1[[#This Row],[Import to Gateway Calculator?]]="Yes",IFERROR(Table1[[#This Row],[Days of Storage 1]],""),0)</f>
        <v>#VALUE!</v>
      </c>
    </row>
    <row r="4118" spans="1:16" x14ac:dyDescent="0.25">
      <c r="A4118" s="5" t="e">
        <f t="shared" si="389"/>
        <v>#VALUE!</v>
      </c>
      <c r="B4118" s="6" t="str">
        <f>IFERROR(IF(Table1[[#This Row],[Multi-lens? 1]]="No", 1, IF(Table1[[#This Row],[Multi-lens? 1]]="Dual", 2, IF(Table1[[#This Row],[Multi-lens? 1]]="Quad", 4, ""))),"")</f>
        <v/>
      </c>
      <c r="C4118" s="6" t="e">
        <f t="shared" si="390"/>
        <v>#VALUE!</v>
      </c>
      <c r="D4118" s="6" t="e">
        <f t="shared" si="391"/>
        <v>#VALUE!</v>
      </c>
      <c r="E4118" s="6" t="e">
        <f t="shared" si="392"/>
        <v>#VALUE!</v>
      </c>
      <c r="F4118" s="6" t="e">
        <f t="shared" si="393"/>
        <v>#VALUE!</v>
      </c>
      <c r="H4118" s="6" t="str">
        <f>IFERROR(IF(Table1[[#This Row],[Multi-lens? 1]]="No", 1, IF(Table1[[#This Row],[Multi-lens? 1]]="Dual", 2, IF(Table1[[#This Row],[Multi-lens? 1]]="Quad", 4, ""))),"")</f>
        <v/>
      </c>
      <c r="I4118" s="9" t="str">
        <f>IFERROR(Table1[[#This Row],[Name]],"")</f>
        <v/>
      </c>
      <c r="K4118" s="3" t="str">
        <f t="shared" si="388"/>
        <v/>
      </c>
      <c r="M4118" s="4" t="e">
        <f>IF(Table1[[#This Row],[Import to Gateway Calculator?]]="Yes",IFERROR(Table1[[#This Row],[Streaming Resolution '[MP']]],""),0)</f>
        <v>#VALUE!</v>
      </c>
      <c r="N4118" s="4" t="e">
        <f>IF(Table1[[#This Row],[Import to Gateway Calculator?]]="Yes",IFERROR(Table1[[#This Row],[Recording Resolution '[MP']]],""),0)</f>
        <v>#VALUE!</v>
      </c>
      <c r="O4118" s="4" t="e">
        <f>IF(Table1[[#This Row],[Import to Gateway Calculator?]]="Yes",IFERROR(Table1[[#This Row],[Frame Rate '[FPS'] 1]],""),0)</f>
        <v>#VALUE!</v>
      </c>
      <c r="P4118" s="4" t="e">
        <f>IF(Table1[[#This Row],[Import to Gateway Calculator?]]="Yes",IFERROR(Table1[[#This Row],[Days of Storage 1]],""),0)</f>
        <v>#VALUE!</v>
      </c>
    </row>
    <row r="4119" spans="1:16" x14ac:dyDescent="0.25">
      <c r="A4119" s="5" t="e">
        <f t="shared" si="389"/>
        <v>#VALUE!</v>
      </c>
      <c r="B4119" s="6" t="str">
        <f>IFERROR(IF(Table1[[#This Row],[Multi-lens? 1]]="No", 1, IF(Table1[[#This Row],[Multi-lens? 1]]="Dual", 2, IF(Table1[[#This Row],[Multi-lens? 1]]="Quad", 4, ""))),"")</f>
        <v/>
      </c>
      <c r="C4119" s="6" t="e">
        <f t="shared" si="390"/>
        <v>#VALUE!</v>
      </c>
      <c r="D4119" s="6" t="e">
        <f t="shared" si="391"/>
        <v>#VALUE!</v>
      </c>
      <c r="E4119" s="6" t="e">
        <f t="shared" si="392"/>
        <v>#VALUE!</v>
      </c>
      <c r="F4119" s="6" t="e">
        <f t="shared" si="393"/>
        <v>#VALUE!</v>
      </c>
      <c r="H4119" s="6" t="str">
        <f>IFERROR(IF(Table1[[#This Row],[Multi-lens? 1]]="No", 1, IF(Table1[[#This Row],[Multi-lens? 1]]="Dual", 2, IF(Table1[[#This Row],[Multi-lens? 1]]="Quad", 4, ""))),"")</f>
        <v/>
      </c>
      <c r="I4119" s="9" t="str">
        <f>IFERROR(Table1[[#This Row],[Name]],"")</f>
        <v/>
      </c>
      <c r="K4119" s="3" t="str">
        <f t="shared" si="388"/>
        <v/>
      </c>
      <c r="M4119" s="4" t="e">
        <f>IF(Table1[[#This Row],[Import to Gateway Calculator?]]="Yes",IFERROR(Table1[[#This Row],[Streaming Resolution '[MP']]],""),0)</f>
        <v>#VALUE!</v>
      </c>
      <c r="N4119" s="4" t="e">
        <f>IF(Table1[[#This Row],[Import to Gateway Calculator?]]="Yes",IFERROR(Table1[[#This Row],[Recording Resolution '[MP']]],""),0)</f>
        <v>#VALUE!</v>
      </c>
      <c r="O4119" s="4" t="e">
        <f>IF(Table1[[#This Row],[Import to Gateway Calculator?]]="Yes",IFERROR(Table1[[#This Row],[Frame Rate '[FPS'] 1]],""),0)</f>
        <v>#VALUE!</v>
      </c>
      <c r="P4119" s="4" t="e">
        <f>IF(Table1[[#This Row],[Import to Gateway Calculator?]]="Yes",IFERROR(Table1[[#This Row],[Days of Storage 1]],""),0)</f>
        <v>#VALUE!</v>
      </c>
    </row>
    <row r="4120" spans="1:16" x14ac:dyDescent="0.25">
      <c r="A4120" s="5" t="e">
        <f t="shared" si="389"/>
        <v>#VALUE!</v>
      </c>
      <c r="B4120" s="6" t="str">
        <f>IFERROR(IF(Table1[[#This Row],[Multi-lens? 1]]="No", 1, IF(Table1[[#This Row],[Multi-lens? 1]]="Dual", 2, IF(Table1[[#This Row],[Multi-lens? 1]]="Quad", 4, ""))),"")</f>
        <v/>
      </c>
      <c r="C4120" s="6" t="e">
        <f t="shared" si="390"/>
        <v>#VALUE!</v>
      </c>
      <c r="D4120" s="6" t="e">
        <f t="shared" si="391"/>
        <v>#VALUE!</v>
      </c>
      <c r="E4120" s="6" t="e">
        <f t="shared" si="392"/>
        <v>#VALUE!</v>
      </c>
      <c r="F4120" s="6" t="e">
        <f t="shared" si="393"/>
        <v>#VALUE!</v>
      </c>
      <c r="H4120" s="6" t="str">
        <f>IFERROR(IF(Table1[[#This Row],[Multi-lens? 1]]="No", 1, IF(Table1[[#This Row],[Multi-lens? 1]]="Dual", 2, IF(Table1[[#This Row],[Multi-lens? 1]]="Quad", 4, ""))),"")</f>
        <v/>
      </c>
      <c r="I4120" s="9" t="str">
        <f>IFERROR(Table1[[#This Row],[Name]],"")</f>
        <v/>
      </c>
      <c r="K4120" s="3" t="str">
        <f t="shared" si="388"/>
        <v/>
      </c>
      <c r="M4120" s="4" t="e">
        <f>IF(Table1[[#This Row],[Import to Gateway Calculator?]]="Yes",IFERROR(Table1[[#This Row],[Streaming Resolution '[MP']]],""),0)</f>
        <v>#VALUE!</v>
      </c>
      <c r="N4120" s="4" t="e">
        <f>IF(Table1[[#This Row],[Import to Gateway Calculator?]]="Yes",IFERROR(Table1[[#This Row],[Recording Resolution '[MP']]],""),0)</f>
        <v>#VALUE!</v>
      </c>
      <c r="O4120" s="4" t="e">
        <f>IF(Table1[[#This Row],[Import to Gateway Calculator?]]="Yes",IFERROR(Table1[[#This Row],[Frame Rate '[FPS'] 1]],""),0)</f>
        <v>#VALUE!</v>
      </c>
      <c r="P4120" s="4" t="e">
        <f>IF(Table1[[#This Row],[Import to Gateway Calculator?]]="Yes",IFERROR(Table1[[#This Row],[Days of Storage 1]],""),0)</f>
        <v>#VALUE!</v>
      </c>
    </row>
    <row r="4121" spans="1:16" x14ac:dyDescent="0.25">
      <c r="A4121" s="5" t="e">
        <f t="shared" si="389"/>
        <v>#VALUE!</v>
      </c>
      <c r="B4121" s="6" t="str">
        <f>IFERROR(IF(Table1[[#This Row],[Multi-lens? 1]]="No", 1, IF(Table1[[#This Row],[Multi-lens? 1]]="Dual", 2, IF(Table1[[#This Row],[Multi-lens? 1]]="Quad", 4, ""))),"")</f>
        <v/>
      </c>
      <c r="C4121" s="6" t="e">
        <f t="shared" si="390"/>
        <v>#VALUE!</v>
      </c>
      <c r="D4121" s="6" t="e">
        <f t="shared" si="391"/>
        <v>#VALUE!</v>
      </c>
      <c r="E4121" s="6" t="e">
        <f t="shared" si="392"/>
        <v>#VALUE!</v>
      </c>
      <c r="F4121" s="6" t="e">
        <f t="shared" si="393"/>
        <v>#VALUE!</v>
      </c>
      <c r="H4121" s="6" t="str">
        <f>IFERROR(IF(Table1[[#This Row],[Multi-lens? 1]]="No", 1, IF(Table1[[#This Row],[Multi-lens? 1]]="Dual", 2, IF(Table1[[#This Row],[Multi-lens? 1]]="Quad", 4, ""))),"")</f>
        <v/>
      </c>
      <c r="I4121" s="9" t="str">
        <f>IFERROR(Table1[[#This Row],[Name]],"")</f>
        <v/>
      </c>
      <c r="K4121" s="3" t="str">
        <f t="shared" si="388"/>
        <v/>
      </c>
      <c r="M4121" s="4" t="e">
        <f>IF(Table1[[#This Row],[Import to Gateway Calculator?]]="Yes",IFERROR(Table1[[#This Row],[Streaming Resolution '[MP']]],""),0)</f>
        <v>#VALUE!</v>
      </c>
      <c r="N4121" s="4" t="e">
        <f>IF(Table1[[#This Row],[Import to Gateway Calculator?]]="Yes",IFERROR(Table1[[#This Row],[Recording Resolution '[MP']]],""),0)</f>
        <v>#VALUE!</v>
      </c>
      <c r="O4121" s="4" t="e">
        <f>IF(Table1[[#This Row],[Import to Gateway Calculator?]]="Yes",IFERROR(Table1[[#This Row],[Frame Rate '[FPS'] 1]],""),0)</f>
        <v>#VALUE!</v>
      </c>
      <c r="P4121" s="4" t="e">
        <f>IF(Table1[[#This Row],[Import to Gateway Calculator?]]="Yes",IFERROR(Table1[[#This Row],[Days of Storage 1]],""),0)</f>
        <v>#VALUE!</v>
      </c>
    </row>
    <row r="4122" spans="1:16" x14ac:dyDescent="0.25">
      <c r="A4122" s="5" t="e">
        <f t="shared" si="389"/>
        <v>#VALUE!</v>
      </c>
      <c r="B4122" s="6" t="str">
        <f>IFERROR(IF(Table1[[#This Row],[Multi-lens? 1]]="No", 1, IF(Table1[[#This Row],[Multi-lens? 1]]="Dual", 2, IF(Table1[[#This Row],[Multi-lens? 1]]="Quad", 4, ""))),"")</f>
        <v/>
      </c>
      <c r="C4122" s="6" t="e">
        <f t="shared" si="390"/>
        <v>#VALUE!</v>
      </c>
      <c r="D4122" s="6" t="e">
        <f t="shared" si="391"/>
        <v>#VALUE!</v>
      </c>
      <c r="E4122" s="6" t="e">
        <f t="shared" si="392"/>
        <v>#VALUE!</v>
      </c>
      <c r="F4122" s="6" t="e">
        <f t="shared" si="393"/>
        <v>#VALUE!</v>
      </c>
      <c r="H4122" s="6" t="str">
        <f>IFERROR(IF(Table1[[#This Row],[Multi-lens? 1]]="No", 1, IF(Table1[[#This Row],[Multi-lens? 1]]="Dual", 2, IF(Table1[[#This Row],[Multi-lens? 1]]="Quad", 4, ""))),"")</f>
        <v/>
      </c>
      <c r="I4122" s="9" t="str">
        <f>IFERROR(Table1[[#This Row],[Name]],"")</f>
        <v/>
      </c>
      <c r="K4122" s="3" t="str">
        <f t="shared" si="388"/>
        <v/>
      </c>
      <c r="M4122" s="4" t="e">
        <f>IF(Table1[[#This Row],[Import to Gateway Calculator?]]="Yes",IFERROR(Table1[[#This Row],[Streaming Resolution '[MP']]],""),0)</f>
        <v>#VALUE!</v>
      </c>
      <c r="N4122" s="4" t="e">
        <f>IF(Table1[[#This Row],[Import to Gateway Calculator?]]="Yes",IFERROR(Table1[[#This Row],[Recording Resolution '[MP']]],""),0)</f>
        <v>#VALUE!</v>
      </c>
      <c r="O4122" s="4" t="e">
        <f>IF(Table1[[#This Row],[Import to Gateway Calculator?]]="Yes",IFERROR(Table1[[#This Row],[Frame Rate '[FPS'] 1]],""),0)</f>
        <v>#VALUE!</v>
      </c>
      <c r="P4122" s="4" t="e">
        <f>IF(Table1[[#This Row],[Import to Gateway Calculator?]]="Yes",IFERROR(Table1[[#This Row],[Days of Storage 1]],""),0)</f>
        <v>#VALUE!</v>
      </c>
    </row>
    <row r="4123" spans="1:16" x14ac:dyDescent="0.25">
      <c r="A4123" s="5" t="e">
        <f t="shared" si="389"/>
        <v>#VALUE!</v>
      </c>
      <c r="B4123" s="6" t="str">
        <f>IFERROR(IF(Table1[[#This Row],[Multi-lens? 1]]="No", 1, IF(Table1[[#This Row],[Multi-lens? 1]]="Dual", 2, IF(Table1[[#This Row],[Multi-lens? 1]]="Quad", 4, ""))),"")</f>
        <v/>
      </c>
      <c r="C4123" s="6" t="e">
        <f t="shared" si="390"/>
        <v>#VALUE!</v>
      </c>
      <c r="D4123" s="6" t="e">
        <f t="shared" si="391"/>
        <v>#VALUE!</v>
      </c>
      <c r="E4123" s="6" t="e">
        <f t="shared" si="392"/>
        <v>#VALUE!</v>
      </c>
      <c r="F4123" s="6" t="e">
        <f t="shared" si="393"/>
        <v>#VALUE!</v>
      </c>
      <c r="H4123" s="6" t="str">
        <f>IFERROR(IF(Table1[[#This Row],[Multi-lens? 1]]="No", 1, IF(Table1[[#This Row],[Multi-lens? 1]]="Dual", 2, IF(Table1[[#This Row],[Multi-lens? 1]]="Quad", 4, ""))),"")</f>
        <v/>
      </c>
      <c r="I4123" s="9" t="str">
        <f>IFERROR(Table1[[#This Row],[Name]],"")</f>
        <v/>
      </c>
      <c r="K4123" s="3" t="str">
        <f t="shared" si="388"/>
        <v/>
      </c>
      <c r="M4123" s="4" t="e">
        <f>IF(Table1[[#This Row],[Import to Gateway Calculator?]]="Yes",IFERROR(Table1[[#This Row],[Streaming Resolution '[MP']]],""),0)</f>
        <v>#VALUE!</v>
      </c>
      <c r="N4123" s="4" t="e">
        <f>IF(Table1[[#This Row],[Import to Gateway Calculator?]]="Yes",IFERROR(Table1[[#This Row],[Recording Resolution '[MP']]],""),0)</f>
        <v>#VALUE!</v>
      </c>
      <c r="O4123" s="4" t="e">
        <f>IF(Table1[[#This Row],[Import to Gateway Calculator?]]="Yes",IFERROR(Table1[[#This Row],[Frame Rate '[FPS'] 1]],""),0)</f>
        <v>#VALUE!</v>
      </c>
      <c r="P4123" s="4" t="e">
        <f>IF(Table1[[#This Row],[Import to Gateway Calculator?]]="Yes",IFERROR(Table1[[#This Row],[Days of Storage 1]],""),0)</f>
        <v>#VALUE!</v>
      </c>
    </row>
    <row r="4124" spans="1:16" x14ac:dyDescent="0.25">
      <c r="A4124" s="5" t="e">
        <f t="shared" si="389"/>
        <v>#VALUE!</v>
      </c>
      <c r="B4124" s="6" t="str">
        <f>IFERROR(IF(Table1[[#This Row],[Multi-lens? 1]]="No", 1, IF(Table1[[#This Row],[Multi-lens? 1]]="Dual", 2, IF(Table1[[#This Row],[Multi-lens? 1]]="Quad", 4, ""))),"")</f>
        <v/>
      </c>
      <c r="C4124" s="6" t="e">
        <f t="shared" si="390"/>
        <v>#VALUE!</v>
      </c>
      <c r="D4124" s="6" t="e">
        <f t="shared" si="391"/>
        <v>#VALUE!</v>
      </c>
      <c r="E4124" s="6" t="e">
        <f t="shared" si="392"/>
        <v>#VALUE!</v>
      </c>
      <c r="F4124" s="6" t="e">
        <f t="shared" si="393"/>
        <v>#VALUE!</v>
      </c>
      <c r="H4124" s="6" t="str">
        <f>IFERROR(IF(Table1[[#This Row],[Multi-lens? 1]]="No", 1, IF(Table1[[#This Row],[Multi-lens? 1]]="Dual", 2, IF(Table1[[#This Row],[Multi-lens? 1]]="Quad", 4, ""))),"")</f>
        <v/>
      </c>
      <c r="I4124" s="9" t="str">
        <f>IFERROR(Table1[[#This Row],[Name]],"")</f>
        <v/>
      </c>
      <c r="K4124" s="3" t="str">
        <f t="shared" si="388"/>
        <v/>
      </c>
      <c r="M4124" s="4" t="e">
        <f>IF(Table1[[#This Row],[Import to Gateway Calculator?]]="Yes",IFERROR(Table1[[#This Row],[Streaming Resolution '[MP']]],""),0)</f>
        <v>#VALUE!</v>
      </c>
      <c r="N4124" s="4" t="e">
        <f>IF(Table1[[#This Row],[Import to Gateway Calculator?]]="Yes",IFERROR(Table1[[#This Row],[Recording Resolution '[MP']]],""),0)</f>
        <v>#VALUE!</v>
      </c>
      <c r="O4124" s="4" t="e">
        <f>IF(Table1[[#This Row],[Import to Gateway Calculator?]]="Yes",IFERROR(Table1[[#This Row],[Frame Rate '[FPS'] 1]],""),0)</f>
        <v>#VALUE!</v>
      </c>
      <c r="P4124" s="4" t="e">
        <f>IF(Table1[[#This Row],[Import to Gateway Calculator?]]="Yes",IFERROR(Table1[[#This Row],[Days of Storage 1]],""),0)</f>
        <v>#VALUE!</v>
      </c>
    </row>
    <row r="4125" spans="1:16" x14ac:dyDescent="0.25">
      <c r="A4125" s="5" t="e">
        <f t="shared" si="389"/>
        <v>#VALUE!</v>
      </c>
      <c r="B4125" s="6" t="str">
        <f>IFERROR(IF(Table1[[#This Row],[Multi-lens? 1]]="No", 1, IF(Table1[[#This Row],[Multi-lens? 1]]="Dual", 2, IF(Table1[[#This Row],[Multi-lens? 1]]="Quad", 4, ""))),"")</f>
        <v/>
      </c>
      <c r="C4125" s="6" t="e">
        <f t="shared" si="390"/>
        <v>#VALUE!</v>
      </c>
      <c r="D4125" s="6" t="e">
        <f t="shared" si="391"/>
        <v>#VALUE!</v>
      </c>
      <c r="E4125" s="6" t="e">
        <f t="shared" si="392"/>
        <v>#VALUE!</v>
      </c>
      <c r="F4125" s="6" t="e">
        <f t="shared" si="393"/>
        <v>#VALUE!</v>
      </c>
      <c r="H4125" s="6" t="str">
        <f>IFERROR(IF(Table1[[#This Row],[Multi-lens? 1]]="No", 1, IF(Table1[[#This Row],[Multi-lens? 1]]="Dual", 2, IF(Table1[[#This Row],[Multi-lens? 1]]="Quad", 4, ""))),"")</f>
        <v/>
      </c>
      <c r="I4125" s="9" t="str">
        <f>IFERROR(Table1[[#This Row],[Name]],"")</f>
        <v/>
      </c>
      <c r="K4125" s="3" t="str">
        <f t="shared" si="388"/>
        <v/>
      </c>
      <c r="M4125" s="4" t="e">
        <f>IF(Table1[[#This Row],[Import to Gateway Calculator?]]="Yes",IFERROR(Table1[[#This Row],[Streaming Resolution '[MP']]],""),0)</f>
        <v>#VALUE!</v>
      </c>
      <c r="N4125" s="4" t="e">
        <f>IF(Table1[[#This Row],[Import to Gateway Calculator?]]="Yes",IFERROR(Table1[[#This Row],[Recording Resolution '[MP']]],""),0)</f>
        <v>#VALUE!</v>
      </c>
      <c r="O4125" s="4" t="e">
        <f>IF(Table1[[#This Row],[Import to Gateway Calculator?]]="Yes",IFERROR(Table1[[#This Row],[Frame Rate '[FPS'] 1]],""),0)</f>
        <v>#VALUE!</v>
      </c>
      <c r="P4125" s="4" t="e">
        <f>IF(Table1[[#This Row],[Import to Gateway Calculator?]]="Yes",IFERROR(Table1[[#This Row],[Days of Storage 1]],""),0)</f>
        <v>#VALUE!</v>
      </c>
    </row>
    <row r="4126" spans="1:16" x14ac:dyDescent="0.25">
      <c r="A4126" s="5" t="e">
        <f t="shared" si="389"/>
        <v>#VALUE!</v>
      </c>
      <c r="B4126" s="6" t="str">
        <f>IFERROR(IF(Table1[[#This Row],[Multi-lens? 1]]="No", 1, IF(Table1[[#This Row],[Multi-lens? 1]]="Dual", 2, IF(Table1[[#This Row],[Multi-lens? 1]]="Quad", 4, ""))),"")</f>
        <v/>
      </c>
      <c r="C4126" s="6" t="e">
        <f t="shared" si="390"/>
        <v>#VALUE!</v>
      </c>
      <c r="D4126" s="6" t="e">
        <f t="shared" si="391"/>
        <v>#VALUE!</v>
      </c>
      <c r="E4126" s="6" t="e">
        <f t="shared" si="392"/>
        <v>#VALUE!</v>
      </c>
      <c r="F4126" s="6" t="e">
        <f t="shared" si="393"/>
        <v>#VALUE!</v>
      </c>
      <c r="H4126" s="6" t="str">
        <f>IFERROR(IF(Table1[[#This Row],[Multi-lens? 1]]="No", 1, IF(Table1[[#This Row],[Multi-lens? 1]]="Dual", 2, IF(Table1[[#This Row],[Multi-lens? 1]]="Quad", 4, ""))),"")</f>
        <v/>
      </c>
      <c r="I4126" s="9" t="str">
        <f>IFERROR(Table1[[#This Row],[Name]],"")</f>
        <v/>
      </c>
      <c r="K4126" s="3" t="str">
        <f t="shared" si="388"/>
        <v/>
      </c>
      <c r="M4126" s="4" t="e">
        <f>IF(Table1[[#This Row],[Import to Gateway Calculator?]]="Yes",IFERROR(Table1[[#This Row],[Streaming Resolution '[MP']]],""),0)</f>
        <v>#VALUE!</v>
      </c>
      <c r="N4126" s="4" t="e">
        <f>IF(Table1[[#This Row],[Import to Gateway Calculator?]]="Yes",IFERROR(Table1[[#This Row],[Recording Resolution '[MP']]],""),0)</f>
        <v>#VALUE!</v>
      </c>
      <c r="O4126" s="4" t="e">
        <f>IF(Table1[[#This Row],[Import to Gateway Calculator?]]="Yes",IFERROR(Table1[[#This Row],[Frame Rate '[FPS'] 1]],""),0)</f>
        <v>#VALUE!</v>
      </c>
      <c r="P4126" s="4" t="e">
        <f>IF(Table1[[#This Row],[Import to Gateway Calculator?]]="Yes",IFERROR(Table1[[#This Row],[Days of Storage 1]],""),0)</f>
        <v>#VALUE!</v>
      </c>
    </row>
    <row r="4127" spans="1:16" x14ac:dyDescent="0.25">
      <c r="A4127" s="5" t="e">
        <f t="shared" si="389"/>
        <v>#VALUE!</v>
      </c>
      <c r="B4127" s="6" t="str">
        <f>IFERROR(IF(Table1[[#This Row],[Multi-lens? 1]]="No", 1, IF(Table1[[#This Row],[Multi-lens? 1]]="Dual", 2, IF(Table1[[#This Row],[Multi-lens? 1]]="Quad", 4, ""))),"")</f>
        <v/>
      </c>
      <c r="C4127" s="6" t="e">
        <f t="shared" si="390"/>
        <v>#VALUE!</v>
      </c>
      <c r="D4127" s="6" t="e">
        <f t="shared" si="391"/>
        <v>#VALUE!</v>
      </c>
      <c r="E4127" s="6" t="e">
        <f t="shared" si="392"/>
        <v>#VALUE!</v>
      </c>
      <c r="F4127" s="6" t="e">
        <f t="shared" si="393"/>
        <v>#VALUE!</v>
      </c>
      <c r="H4127" s="6" t="str">
        <f>IFERROR(IF(Table1[[#This Row],[Multi-lens? 1]]="No", 1, IF(Table1[[#This Row],[Multi-lens? 1]]="Dual", 2, IF(Table1[[#This Row],[Multi-lens? 1]]="Quad", 4, ""))),"")</f>
        <v/>
      </c>
      <c r="I4127" s="9" t="str">
        <f>IFERROR(Table1[[#This Row],[Name]],"")</f>
        <v/>
      </c>
      <c r="K4127" s="3" t="str">
        <f t="shared" si="388"/>
        <v/>
      </c>
      <c r="M4127" s="4" t="e">
        <f>IF(Table1[[#This Row],[Import to Gateway Calculator?]]="Yes",IFERROR(Table1[[#This Row],[Streaming Resolution '[MP']]],""),0)</f>
        <v>#VALUE!</v>
      </c>
      <c r="N4127" s="4" t="e">
        <f>IF(Table1[[#This Row],[Import to Gateway Calculator?]]="Yes",IFERROR(Table1[[#This Row],[Recording Resolution '[MP']]],""),0)</f>
        <v>#VALUE!</v>
      </c>
      <c r="O4127" s="4" t="e">
        <f>IF(Table1[[#This Row],[Import to Gateway Calculator?]]="Yes",IFERROR(Table1[[#This Row],[Frame Rate '[FPS'] 1]],""),0)</f>
        <v>#VALUE!</v>
      </c>
      <c r="P4127" s="4" t="e">
        <f>IF(Table1[[#This Row],[Import to Gateway Calculator?]]="Yes",IFERROR(Table1[[#This Row],[Days of Storage 1]],""),0)</f>
        <v>#VALUE!</v>
      </c>
    </row>
    <row r="4128" spans="1:16" x14ac:dyDescent="0.25">
      <c r="A4128" s="5" t="e">
        <f t="shared" si="389"/>
        <v>#VALUE!</v>
      </c>
      <c r="B4128" s="6" t="str">
        <f>IFERROR(IF(Table1[[#This Row],[Multi-lens? 1]]="No", 1, IF(Table1[[#This Row],[Multi-lens? 1]]="Dual", 2, IF(Table1[[#This Row],[Multi-lens? 1]]="Quad", 4, ""))),"")</f>
        <v/>
      </c>
      <c r="C4128" s="6" t="e">
        <f t="shared" si="390"/>
        <v>#VALUE!</v>
      </c>
      <c r="D4128" s="6" t="e">
        <f t="shared" si="391"/>
        <v>#VALUE!</v>
      </c>
      <c r="E4128" s="6" t="e">
        <f t="shared" si="392"/>
        <v>#VALUE!</v>
      </c>
      <c r="F4128" s="6" t="e">
        <f t="shared" si="393"/>
        <v>#VALUE!</v>
      </c>
      <c r="H4128" s="6" t="str">
        <f>IFERROR(IF(Table1[[#This Row],[Multi-lens? 1]]="No", 1, IF(Table1[[#This Row],[Multi-lens? 1]]="Dual", 2, IF(Table1[[#This Row],[Multi-lens? 1]]="Quad", 4, ""))),"")</f>
        <v/>
      </c>
      <c r="I4128" s="9" t="str">
        <f>IFERROR(Table1[[#This Row],[Name]],"")</f>
        <v/>
      </c>
      <c r="K4128" s="3" t="str">
        <f t="shared" si="388"/>
        <v/>
      </c>
      <c r="M4128" s="4" t="e">
        <f>IF(Table1[[#This Row],[Import to Gateway Calculator?]]="Yes",IFERROR(Table1[[#This Row],[Streaming Resolution '[MP']]],""),0)</f>
        <v>#VALUE!</v>
      </c>
      <c r="N4128" s="4" t="e">
        <f>IF(Table1[[#This Row],[Import to Gateway Calculator?]]="Yes",IFERROR(Table1[[#This Row],[Recording Resolution '[MP']]],""),0)</f>
        <v>#VALUE!</v>
      </c>
      <c r="O4128" s="4" t="e">
        <f>IF(Table1[[#This Row],[Import to Gateway Calculator?]]="Yes",IFERROR(Table1[[#This Row],[Frame Rate '[FPS'] 1]],""),0)</f>
        <v>#VALUE!</v>
      </c>
      <c r="P4128" s="4" t="e">
        <f>IF(Table1[[#This Row],[Import to Gateway Calculator?]]="Yes",IFERROR(Table1[[#This Row],[Days of Storage 1]],""),0)</f>
        <v>#VALUE!</v>
      </c>
    </row>
    <row r="4129" spans="1:16" x14ac:dyDescent="0.25">
      <c r="A4129" s="5" t="e">
        <f t="shared" si="389"/>
        <v>#VALUE!</v>
      </c>
      <c r="B4129" s="6" t="str">
        <f>IFERROR(IF(Table1[[#This Row],[Multi-lens? 1]]="No", 1, IF(Table1[[#This Row],[Multi-lens? 1]]="Dual", 2, IF(Table1[[#This Row],[Multi-lens? 1]]="Quad", 4, ""))),"")</f>
        <v/>
      </c>
      <c r="C4129" s="6" t="e">
        <f t="shared" si="390"/>
        <v>#VALUE!</v>
      </c>
      <c r="D4129" s="6" t="e">
        <f t="shared" si="391"/>
        <v>#VALUE!</v>
      </c>
      <c r="E4129" s="6" t="e">
        <f t="shared" si="392"/>
        <v>#VALUE!</v>
      </c>
      <c r="F4129" s="6" t="e">
        <f t="shared" si="393"/>
        <v>#VALUE!</v>
      </c>
      <c r="H4129" s="6" t="str">
        <f>IFERROR(IF(Table1[[#This Row],[Multi-lens? 1]]="No", 1, IF(Table1[[#This Row],[Multi-lens? 1]]="Dual", 2, IF(Table1[[#This Row],[Multi-lens? 1]]="Quad", 4, ""))),"")</f>
        <v/>
      </c>
      <c r="I4129" s="9" t="str">
        <f>IFERROR(Table1[[#This Row],[Name]],"")</f>
        <v/>
      </c>
      <c r="K4129" s="3" t="str">
        <f t="shared" si="388"/>
        <v/>
      </c>
      <c r="M4129" s="4" t="e">
        <f>IF(Table1[[#This Row],[Import to Gateway Calculator?]]="Yes",IFERROR(Table1[[#This Row],[Streaming Resolution '[MP']]],""),0)</f>
        <v>#VALUE!</v>
      </c>
      <c r="N4129" s="4" t="e">
        <f>IF(Table1[[#This Row],[Import to Gateway Calculator?]]="Yes",IFERROR(Table1[[#This Row],[Recording Resolution '[MP']]],""),0)</f>
        <v>#VALUE!</v>
      </c>
      <c r="O4129" s="4" t="e">
        <f>IF(Table1[[#This Row],[Import to Gateway Calculator?]]="Yes",IFERROR(Table1[[#This Row],[Frame Rate '[FPS'] 1]],""),0)</f>
        <v>#VALUE!</v>
      </c>
      <c r="P4129" s="4" t="e">
        <f>IF(Table1[[#This Row],[Import to Gateway Calculator?]]="Yes",IFERROR(Table1[[#This Row],[Days of Storage 1]],""),0)</f>
        <v>#VALUE!</v>
      </c>
    </row>
    <row r="4130" spans="1:16" x14ac:dyDescent="0.25">
      <c r="A4130" s="5" t="e">
        <f t="shared" si="389"/>
        <v>#VALUE!</v>
      </c>
      <c r="B4130" s="6" t="str">
        <f>IFERROR(IF(Table1[[#This Row],[Multi-lens? 1]]="No", 1, IF(Table1[[#This Row],[Multi-lens? 1]]="Dual", 2, IF(Table1[[#This Row],[Multi-lens? 1]]="Quad", 4, ""))),"")</f>
        <v/>
      </c>
      <c r="C4130" s="6" t="e">
        <f t="shared" si="390"/>
        <v>#VALUE!</v>
      </c>
      <c r="D4130" s="6" t="e">
        <f t="shared" si="391"/>
        <v>#VALUE!</v>
      </c>
      <c r="E4130" s="6" t="e">
        <f t="shared" si="392"/>
        <v>#VALUE!</v>
      </c>
      <c r="F4130" s="6" t="e">
        <f t="shared" si="393"/>
        <v>#VALUE!</v>
      </c>
      <c r="H4130" s="6" t="str">
        <f>IFERROR(IF(Table1[[#This Row],[Multi-lens? 1]]="No", 1, IF(Table1[[#This Row],[Multi-lens? 1]]="Dual", 2, IF(Table1[[#This Row],[Multi-lens? 1]]="Quad", 4, ""))),"")</f>
        <v/>
      </c>
      <c r="I4130" s="9" t="str">
        <f>IFERROR(Table1[[#This Row],[Name]],"")</f>
        <v/>
      </c>
      <c r="K4130" s="3" t="str">
        <f t="shared" si="388"/>
        <v/>
      </c>
      <c r="M4130" s="4" t="e">
        <f>IF(Table1[[#This Row],[Import to Gateway Calculator?]]="Yes",IFERROR(Table1[[#This Row],[Streaming Resolution '[MP']]],""),0)</f>
        <v>#VALUE!</v>
      </c>
      <c r="N4130" s="4" t="e">
        <f>IF(Table1[[#This Row],[Import to Gateway Calculator?]]="Yes",IFERROR(Table1[[#This Row],[Recording Resolution '[MP']]],""),0)</f>
        <v>#VALUE!</v>
      </c>
      <c r="O4130" s="4" t="e">
        <f>IF(Table1[[#This Row],[Import to Gateway Calculator?]]="Yes",IFERROR(Table1[[#This Row],[Frame Rate '[FPS'] 1]],""),0)</f>
        <v>#VALUE!</v>
      </c>
      <c r="P4130" s="4" t="e">
        <f>IF(Table1[[#This Row],[Import to Gateway Calculator?]]="Yes",IFERROR(Table1[[#This Row],[Days of Storage 1]],""),0)</f>
        <v>#VALUE!</v>
      </c>
    </row>
    <row r="4131" spans="1:16" x14ac:dyDescent="0.25">
      <c r="A4131" s="5" t="e">
        <f t="shared" si="389"/>
        <v>#VALUE!</v>
      </c>
      <c r="B4131" s="6" t="str">
        <f>IFERROR(IF(Table1[[#This Row],[Multi-lens? 1]]="No", 1, IF(Table1[[#This Row],[Multi-lens? 1]]="Dual", 2, IF(Table1[[#This Row],[Multi-lens? 1]]="Quad", 4, ""))),"")</f>
        <v/>
      </c>
      <c r="C4131" s="6" t="e">
        <f t="shared" si="390"/>
        <v>#VALUE!</v>
      </c>
      <c r="D4131" s="6" t="e">
        <f t="shared" si="391"/>
        <v>#VALUE!</v>
      </c>
      <c r="E4131" s="6" t="e">
        <f t="shared" si="392"/>
        <v>#VALUE!</v>
      </c>
      <c r="F4131" s="6" t="e">
        <f t="shared" si="393"/>
        <v>#VALUE!</v>
      </c>
      <c r="H4131" s="6" t="str">
        <f>IFERROR(IF(Table1[[#This Row],[Multi-lens? 1]]="No", 1, IF(Table1[[#This Row],[Multi-lens? 1]]="Dual", 2, IF(Table1[[#This Row],[Multi-lens? 1]]="Quad", 4, ""))),"")</f>
        <v/>
      </c>
      <c r="I4131" s="9" t="str">
        <f>IFERROR(Table1[[#This Row],[Name]],"")</f>
        <v/>
      </c>
      <c r="K4131" s="3" t="str">
        <f t="shared" si="388"/>
        <v/>
      </c>
      <c r="M4131" s="4" t="e">
        <f>IF(Table1[[#This Row],[Import to Gateway Calculator?]]="Yes",IFERROR(Table1[[#This Row],[Streaming Resolution '[MP']]],""),0)</f>
        <v>#VALUE!</v>
      </c>
      <c r="N4131" s="4" t="e">
        <f>IF(Table1[[#This Row],[Import to Gateway Calculator?]]="Yes",IFERROR(Table1[[#This Row],[Recording Resolution '[MP']]],""),0)</f>
        <v>#VALUE!</v>
      </c>
      <c r="O4131" s="4" t="e">
        <f>IF(Table1[[#This Row],[Import to Gateway Calculator?]]="Yes",IFERROR(Table1[[#This Row],[Frame Rate '[FPS'] 1]],""),0)</f>
        <v>#VALUE!</v>
      </c>
      <c r="P4131" s="4" t="e">
        <f>IF(Table1[[#This Row],[Import to Gateway Calculator?]]="Yes",IFERROR(Table1[[#This Row],[Days of Storage 1]],""),0)</f>
        <v>#VALUE!</v>
      </c>
    </row>
    <row r="4132" spans="1:16" x14ac:dyDescent="0.25">
      <c r="A4132" s="5" t="e">
        <f t="shared" si="389"/>
        <v>#VALUE!</v>
      </c>
      <c r="B4132" s="6" t="str">
        <f>IFERROR(IF(Table1[[#This Row],[Multi-lens? 1]]="No", 1, IF(Table1[[#This Row],[Multi-lens? 1]]="Dual", 2, IF(Table1[[#This Row],[Multi-lens? 1]]="Quad", 4, ""))),"")</f>
        <v/>
      </c>
      <c r="C4132" s="6" t="e">
        <f t="shared" si="390"/>
        <v>#VALUE!</v>
      </c>
      <c r="D4132" s="6" t="e">
        <f t="shared" si="391"/>
        <v>#VALUE!</v>
      </c>
      <c r="E4132" s="6" t="e">
        <f t="shared" si="392"/>
        <v>#VALUE!</v>
      </c>
      <c r="F4132" s="6" t="e">
        <f t="shared" si="393"/>
        <v>#VALUE!</v>
      </c>
      <c r="H4132" s="6" t="str">
        <f>IFERROR(IF(Table1[[#This Row],[Multi-lens? 1]]="No", 1, IF(Table1[[#This Row],[Multi-lens? 1]]="Dual", 2, IF(Table1[[#This Row],[Multi-lens? 1]]="Quad", 4, ""))),"")</f>
        <v/>
      </c>
      <c r="I4132" s="9" t="str">
        <f>IFERROR(Table1[[#This Row],[Name]],"")</f>
        <v/>
      </c>
      <c r="K4132" s="3" t="str">
        <f t="shared" si="388"/>
        <v/>
      </c>
      <c r="M4132" s="4" t="e">
        <f>IF(Table1[[#This Row],[Import to Gateway Calculator?]]="Yes",IFERROR(Table1[[#This Row],[Streaming Resolution '[MP']]],""),0)</f>
        <v>#VALUE!</v>
      </c>
      <c r="N4132" s="4" t="e">
        <f>IF(Table1[[#This Row],[Import to Gateway Calculator?]]="Yes",IFERROR(Table1[[#This Row],[Recording Resolution '[MP']]],""),0)</f>
        <v>#VALUE!</v>
      </c>
      <c r="O4132" s="4" t="e">
        <f>IF(Table1[[#This Row],[Import to Gateway Calculator?]]="Yes",IFERROR(Table1[[#This Row],[Frame Rate '[FPS'] 1]],""),0)</f>
        <v>#VALUE!</v>
      </c>
      <c r="P4132" s="4" t="e">
        <f>IF(Table1[[#This Row],[Import to Gateway Calculator?]]="Yes",IFERROR(Table1[[#This Row],[Days of Storage 1]],""),0)</f>
        <v>#VALUE!</v>
      </c>
    </row>
    <row r="4133" spans="1:16" x14ac:dyDescent="0.25">
      <c r="A4133" s="5" t="e">
        <f t="shared" si="389"/>
        <v>#VALUE!</v>
      </c>
      <c r="B4133" s="6" t="str">
        <f>IFERROR(IF(Table1[[#This Row],[Multi-lens? 1]]="No", 1, IF(Table1[[#This Row],[Multi-lens? 1]]="Dual", 2, IF(Table1[[#This Row],[Multi-lens? 1]]="Quad", 4, ""))),"")</f>
        <v/>
      </c>
      <c r="C4133" s="6" t="e">
        <f t="shared" si="390"/>
        <v>#VALUE!</v>
      </c>
      <c r="D4133" s="6" t="e">
        <f t="shared" si="391"/>
        <v>#VALUE!</v>
      </c>
      <c r="E4133" s="6" t="e">
        <f t="shared" si="392"/>
        <v>#VALUE!</v>
      </c>
      <c r="F4133" s="6" t="e">
        <f t="shared" si="393"/>
        <v>#VALUE!</v>
      </c>
      <c r="H4133" s="6" t="str">
        <f>IFERROR(IF(Table1[[#This Row],[Multi-lens? 1]]="No", 1, IF(Table1[[#This Row],[Multi-lens? 1]]="Dual", 2, IF(Table1[[#This Row],[Multi-lens? 1]]="Quad", 4, ""))),"")</f>
        <v/>
      </c>
      <c r="I4133" s="9" t="str">
        <f>IFERROR(Table1[[#This Row],[Name]],"")</f>
        <v/>
      </c>
      <c r="K4133" s="3" t="str">
        <f t="shared" si="388"/>
        <v/>
      </c>
      <c r="M4133" s="4" t="e">
        <f>IF(Table1[[#This Row],[Import to Gateway Calculator?]]="Yes",IFERROR(Table1[[#This Row],[Streaming Resolution '[MP']]],""),0)</f>
        <v>#VALUE!</v>
      </c>
      <c r="N4133" s="4" t="e">
        <f>IF(Table1[[#This Row],[Import to Gateway Calculator?]]="Yes",IFERROR(Table1[[#This Row],[Recording Resolution '[MP']]],""),0)</f>
        <v>#VALUE!</v>
      </c>
      <c r="O4133" s="4" t="e">
        <f>IF(Table1[[#This Row],[Import to Gateway Calculator?]]="Yes",IFERROR(Table1[[#This Row],[Frame Rate '[FPS'] 1]],""),0)</f>
        <v>#VALUE!</v>
      </c>
      <c r="P4133" s="4" t="e">
        <f>IF(Table1[[#This Row],[Import to Gateway Calculator?]]="Yes",IFERROR(Table1[[#This Row],[Days of Storage 1]],""),0)</f>
        <v>#VALUE!</v>
      </c>
    </row>
    <row r="4134" spans="1:16" x14ac:dyDescent="0.25">
      <c r="A4134" s="5" t="e">
        <f t="shared" si="389"/>
        <v>#VALUE!</v>
      </c>
      <c r="B4134" s="6" t="str">
        <f>IFERROR(IF(Table1[[#This Row],[Multi-lens? 1]]="No", 1, IF(Table1[[#This Row],[Multi-lens? 1]]="Dual", 2, IF(Table1[[#This Row],[Multi-lens? 1]]="Quad", 4, ""))),"")</f>
        <v/>
      </c>
      <c r="C4134" s="6" t="e">
        <f t="shared" si="390"/>
        <v>#VALUE!</v>
      </c>
      <c r="D4134" s="6" t="e">
        <f t="shared" si="391"/>
        <v>#VALUE!</v>
      </c>
      <c r="E4134" s="6" t="e">
        <f t="shared" si="392"/>
        <v>#VALUE!</v>
      </c>
      <c r="F4134" s="6" t="e">
        <f t="shared" si="393"/>
        <v>#VALUE!</v>
      </c>
      <c r="H4134" s="6" t="str">
        <f>IFERROR(IF(Table1[[#This Row],[Multi-lens? 1]]="No", 1, IF(Table1[[#This Row],[Multi-lens? 1]]="Dual", 2, IF(Table1[[#This Row],[Multi-lens? 1]]="Quad", 4, ""))),"")</f>
        <v/>
      </c>
      <c r="I4134" s="9" t="str">
        <f>IFERROR(Table1[[#This Row],[Name]],"")</f>
        <v/>
      </c>
      <c r="K4134" s="3" t="str">
        <f t="shared" si="388"/>
        <v/>
      </c>
      <c r="M4134" s="4" t="e">
        <f>IF(Table1[[#This Row],[Import to Gateway Calculator?]]="Yes",IFERROR(Table1[[#This Row],[Streaming Resolution '[MP']]],""),0)</f>
        <v>#VALUE!</v>
      </c>
      <c r="N4134" s="4" t="e">
        <f>IF(Table1[[#This Row],[Import to Gateway Calculator?]]="Yes",IFERROR(Table1[[#This Row],[Recording Resolution '[MP']]],""),0)</f>
        <v>#VALUE!</v>
      </c>
      <c r="O4134" s="4" t="e">
        <f>IF(Table1[[#This Row],[Import to Gateway Calculator?]]="Yes",IFERROR(Table1[[#This Row],[Frame Rate '[FPS'] 1]],""),0)</f>
        <v>#VALUE!</v>
      </c>
      <c r="P4134" s="4" t="e">
        <f>IF(Table1[[#This Row],[Import to Gateway Calculator?]]="Yes",IFERROR(Table1[[#This Row],[Days of Storage 1]],""),0)</f>
        <v>#VALUE!</v>
      </c>
    </row>
    <row r="4135" spans="1:16" x14ac:dyDescent="0.25">
      <c r="A4135" s="5" t="e">
        <f t="shared" si="389"/>
        <v>#VALUE!</v>
      </c>
      <c r="B4135" s="6" t="str">
        <f>IFERROR(IF(Table1[[#This Row],[Multi-lens? 1]]="No", 1, IF(Table1[[#This Row],[Multi-lens? 1]]="Dual", 2, IF(Table1[[#This Row],[Multi-lens? 1]]="Quad", 4, ""))),"")</f>
        <v/>
      </c>
      <c r="C4135" s="6" t="e">
        <f t="shared" si="390"/>
        <v>#VALUE!</v>
      </c>
      <c r="D4135" s="6" t="e">
        <f t="shared" si="391"/>
        <v>#VALUE!</v>
      </c>
      <c r="E4135" s="6" t="e">
        <f t="shared" si="392"/>
        <v>#VALUE!</v>
      </c>
      <c r="F4135" s="6" t="e">
        <f t="shared" si="393"/>
        <v>#VALUE!</v>
      </c>
      <c r="H4135" s="6" t="str">
        <f>IFERROR(IF(Table1[[#This Row],[Multi-lens? 1]]="No", 1, IF(Table1[[#This Row],[Multi-lens? 1]]="Dual", 2, IF(Table1[[#This Row],[Multi-lens? 1]]="Quad", 4, ""))),"")</f>
        <v/>
      </c>
      <c r="I4135" s="9" t="str">
        <f>IFERROR(Table1[[#This Row],[Name]],"")</f>
        <v/>
      </c>
      <c r="K4135" s="3" t="str">
        <f t="shared" si="388"/>
        <v/>
      </c>
      <c r="M4135" s="4" t="e">
        <f>IF(Table1[[#This Row],[Import to Gateway Calculator?]]="Yes",IFERROR(Table1[[#This Row],[Streaming Resolution '[MP']]],""),0)</f>
        <v>#VALUE!</v>
      </c>
      <c r="N4135" s="4" t="e">
        <f>IF(Table1[[#This Row],[Import to Gateway Calculator?]]="Yes",IFERROR(Table1[[#This Row],[Recording Resolution '[MP']]],""),0)</f>
        <v>#VALUE!</v>
      </c>
      <c r="O4135" s="4" t="e">
        <f>IF(Table1[[#This Row],[Import to Gateway Calculator?]]="Yes",IFERROR(Table1[[#This Row],[Frame Rate '[FPS'] 1]],""),0)</f>
        <v>#VALUE!</v>
      </c>
      <c r="P4135" s="4" t="e">
        <f>IF(Table1[[#This Row],[Import to Gateway Calculator?]]="Yes",IFERROR(Table1[[#This Row],[Days of Storage 1]],""),0)</f>
        <v>#VALUE!</v>
      </c>
    </row>
    <row r="4136" spans="1:16" x14ac:dyDescent="0.25">
      <c r="A4136" s="5" t="e">
        <f t="shared" si="389"/>
        <v>#VALUE!</v>
      </c>
      <c r="B4136" s="6" t="str">
        <f>IFERROR(IF(Table1[[#This Row],[Multi-lens? 1]]="No", 1, IF(Table1[[#This Row],[Multi-lens? 1]]="Dual", 2, IF(Table1[[#This Row],[Multi-lens? 1]]="Quad", 4, ""))),"")</f>
        <v/>
      </c>
      <c r="C4136" s="6" t="e">
        <f t="shared" si="390"/>
        <v>#VALUE!</v>
      </c>
      <c r="D4136" s="6" t="e">
        <f t="shared" si="391"/>
        <v>#VALUE!</v>
      </c>
      <c r="E4136" s="6" t="e">
        <f t="shared" si="392"/>
        <v>#VALUE!</v>
      </c>
      <c r="F4136" s="6" t="e">
        <f t="shared" si="393"/>
        <v>#VALUE!</v>
      </c>
      <c r="H4136" s="6" t="str">
        <f>IFERROR(IF(Table1[[#This Row],[Multi-lens? 1]]="No", 1, IF(Table1[[#This Row],[Multi-lens? 1]]="Dual", 2, IF(Table1[[#This Row],[Multi-lens? 1]]="Quad", 4, ""))),"")</f>
        <v/>
      </c>
      <c r="I4136" s="9" t="str">
        <f>IFERROR(Table1[[#This Row],[Name]],"")</f>
        <v/>
      </c>
      <c r="K4136" s="3" t="str">
        <f t="shared" si="388"/>
        <v/>
      </c>
      <c r="M4136" s="4" t="e">
        <f>IF(Table1[[#This Row],[Import to Gateway Calculator?]]="Yes",IFERROR(Table1[[#This Row],[Streaming Resolution '[MP']]],""),0)</f>
        <v>#VALUE!</v>
      </c>
      <c r="N4136" s="4" t="e">
        <f>IF(Table1[[#This Row],[Import to Gateway Calculator?]]="Yes",IFERROR(Table1[[#This Row],[Recording Resolution '[MP']]],""),0)</f>
        <v>#VALUE!</v>
      </c>
      <c r="O4136" s="4" t="e">
        <f>IF(Table1[[#This Row],[Import to Gateway Calculator?]]="Yes",IFERROR(Table1[[#This Row],[Frame Rate '[FPS'] 1]],""),0)</f>
        <v>#VALUE!</v>
      </c>
      <c r="P4136" s="4" t="e">
        <f>IF(Table1[[#This Row],[Import to Gateway Calculator?]]="Yes",IFERROR(Table1[[#This Row],[Days of Storage 1]],""),0)</f>
        <v>#VALUE!</v>
      </c>
    </row>
    <row r="4137" spans="1:16" x14ac:dyDescent="0.25">
      <c r="A4137" s="5" t="e">
        <f t="shared" si="389"/>
        <v>#VALUE!</v>
      </c>
      <c r="B4137" s="6" t="str">
        <f>IFERROR(IF(Table1[[#This Row],[Multi-lens? 1]]="No", 1, IF(Table1[[#This Row],[Multi-lens? 1]]="Dual", 2, IF(Table1[[#This Row],[Multi-lens? 1]]="Quad", 4, ""))),"")</f>
        <v/>
      </c>
      <c r="C4137" s="6" t="e">
        <f t="shared" si="390"/>
        <v>#VALUE!</v>
      </c>
      <c r="D4137" s="6" t="e">
        <f t="shared" si="391"/>
        <v>#VALUE!</v>
      </c>
      <c r="E4137" s="6" t="e">
        <f t="shared" si="392"/>
        <v>#VALUE!</v>
      </c>
      <c r="F4137" s="6" t="e">
        <f t="shared" si="393"/>
        <v>#VALUE!</v>
      </c>
      <c r="H4137" s="6" t="str">
        <f>IFERROR(IF(Table1[[#This Row],[Multi-lens? 1]]="No", 1, IF(Table1[[#This Row],[Multi-lens? 1]]="Dual", 2, IF(Table1[[#This Row],[Multi-lens? 1]]="Quad", 4, ""))),"")</f>
        <v/>
      </c>
      <c r="I4137" s="9" t="str">
        <f>IFERROR(Table1[[#This Row],[Name]],"")</f>
        <v/>
      </c>
      <c r="K4137" s="3" t="str">
        <f t="shared" si="388"/>
        <v/>
      </c>
      <c r="M4137" s="4" t="e">
        <f>IF(Table1[[#This Row],[Import to Gateway Calculator?]]="Yes",IFERROR(Table1[[#This Row],[Streaming Resolution '[MP']]],""),0)</f>
        <v>#VALUE!</v>
      </c>
      <c r="N4137" s="4" t="e">
        <f>IF(Table1[[#This Row],[Import to Gateway Calculator?]]="Yes",IFERROR(Table1[[#This Row],[Recording Resolution '[MP']]],""),0)</f>
        <v>#VALUE!</v>
      </c>
      <c r="O4137" s="4" t="e">
        <f>IF(Table1[[#This Row],[Import to Gateway Calculator?]]="Yes",IFERROR(Table1[[#This Row],[Frame Rate '[FPS'] 1]],""),0)</f>
        <v>#VALUE!</v>
      </c>
      <c r="P4137" s="4" t="e">
        <f>IF(Table1[[#This Row],[Import to Gateway Calculator?]]="Yes",IFERROR(Table1[[#This Row],[Days of Storage 1]],""),0)</f>
        <v>#VALUE!</v>
      </c>
    </row>
    <row r="4138" spans="1:16" x14ac:dyDescent="0.25">
      <c r="A4138" s="5" t="e">
        <f t="shared" si="389"/>
        <v>#VALUE!</v>
      </c>
      <c r="B4138" s="6" t="str">
        <f>IFERROR(IF(Table1[[#This Row],[Multi-lens? 1]]="No", 1, IF(Table1[[#This Row],[Multi-lens? 1]]="Dual", 2, IF(Table1[[#This Row],[Multi-lens? 1]]="Quad", 4, ""))),"")</f>
        <v/>
      </c>
      <c r="C4138" s="6" t="e">
        <f t="shared" si="390"/>
        <v>#VALUE!</v>
      </c>
      <c r="D4138" s="6" t="e">
        <f t="shared" si="391"/>
        <v>#VALUE!</v>
      </c>
      <c r="E4138" s="6" t="e">
        <f t="shared" si="392"/>
        <v>#VALUE!</v>
      </c>
      <c r="F4138" s="6" t="e">
        <f t="shared" si="393"/>
        <v>#VALUE!</v>
      </c>
      <c r="H4138" s="6" t="str">
        <f>IFERROR(IF(Table1[[#This Row],[Multi-lens? 1]]="No", 1, IF(Table1[[#This Row],[Multi-lens? 1]]="Dual", 2, IF(Table1[[#This Row],[Multi-lens? 1]]="Quad", 4, ""))),"")</f>
        <v/>
      </c>
      <c r="I4138" s="9" t="str">
        <f>IFERROR(Table1[[#This Row],[Name]],"")</f>
        <v/>
      </c>
      <c r="K4138" s="3" t="str">
        <f t="shared" si="388"/>
        <v/>
      </c>
      <c r="M4138" s="4" t="e">
        <f>IF(Table1[[#This Row],[Import to Gateway Calculator?]]="Yes",IFERROR(Table1[[#This Row],[Streaming Resolution '[MP']]],""),0)</f>
        <v>#VALUE!</v>
      </c>
      <c r="N4138" s="4" t="e">
        <f>IF(Table1[[#This Row],[Import to Gateway Calculator?]]="Yes",IFERROR(Table1[[#This Row],[Recording Resolution '[MP']]],""),0)</f>
        <v>#VALUE!</v>
      </c>
      <c r="O4138" s="4" t="e">
        <f>IF(Table1[[#This Row],[Import to Gateway Calculator?]]="Yes",IFERROR(Table1[[#This Row],[Frame Rate '[FPS'] 1]],""),0)</f>
        <v>#VALUE!</v>
      </c>
      <c r="P4138" s="4" t="e">
        <f>IF(Table1[[#This Row],[Import to Gateway Calculator?]]="Yes",IFERROR(Table1[[#This Row],[Days of Storage 1]],""),0)</f>
        <v>#VALUE!</v>
      </c>
    </row>
    <row r="4139" spans="1:16" x14ac:dyDescent="0.25">
      <c r="A4139" s="5" t="e">
        <f t="shared" si="389"/>
        <v>#VALUE!</v>
      </c>
      <c r="B4139" s="6" t="str">
        <f>IFERROR(IF(Table1[[#This Row],[Multi-lens? 1]]="No", 1, IF(Table1[[#This Row],[Multi-lens? 1]]="Dual", 2, IF(Table1[[#This Row],[Multi-lens? 1]]="Quad", 4, ""))),"")</f>
        <v/>
      </c>
      <c r="C4139" s="6" t="e">
        <f t="shared" si="390"/>
        <v>#VALUE!</v>
      </c>
      <c r="D4139" s="6" t="e">
        <f t="shared" si="391"/>
        <v>#VALUE!</v>
      </c>
      <c r="E4139" s="6" t="e">
        <f t="shared" si="392"/>
        <v>#VALUE!</v>
      </c>
      <c r="F4139" s="6" t="e">
        <f t="shared" si="393"/>
        <v>#VALUE!</v>
      </c>
      <c r="H4139" s="6" t="str">
        <f>IFERROR(IF(Table1[[#This Row],[Multi-lens? 1]]="No", 1, IF(Table1[[#This Row],[Multi-lens? 1]]="Dual", 2, IF(Table1[[#This Row],[Multi-lens? 1]]="Quad", 4, ""))),"")</f>
        <v/>
      </c>
      <c r="I4139" s="9" t="str">
        <f>IFERROR(Table1[[#This Row],[Name]],"")</f>
        <v/>
      </c>
      <c r="K4139" s="3" t="str">
        <f t="shared" si="388"/>
        <v/>
      </c>
      <c r="M4139" s="4" t="e">
        <f>IF(Table1[[#This Row],[Import to Gateway Calculator?]]="Yes",IFERROR(Table1[[#This Row],[Streaming Resolution '[MP']]],""),0)</f>
        <v>#VALUE!</v>
      </c>
      <c r="N4139" s="4" t="e">
        <f>IF(Table1[[#This Row],[Import to Gateway Calculator?]]="Yes",IFERROR(Table1[[#This Row],[Recording Resolution '[MP']]],""),0)</f>
        <v>#VALUE!</v>
      </c>
      <c r="O4139" s="4" t="e">
        <f>IF(Table1[[#This Row],[Import to Gateway Calculator?]]="Yes",IFERROR(Table1[[#This Row],[Frame Rate '[FPS'] 1]],""),0)</f>
        <v>#VALUE!</v>
      </c>
      <c r="P4139" s="4" t="e">
        <f>IF(Table1[[#This Row],[Import to Gateway Calculator?]]="Yes",IFERROR(Table1[[#This Row],[Days of Storage 1]],""),0)</f>
        <v>#VALUE!</v>
      </c>
    </row>
    <row r="4140" spans="1:16" x14ac:dyDescent="0.25">
      <c r="A4140" s="5" t="e">
        <f t="shared" si="389"/>
        <v>#VALUE!</v>
      </c>
      <c r="B4140" s="6" t="str">
        <f>IFERROR(IF(Table1[[#This Row],[Multi-lens? 1]]="No", 1, IF(Table1[[#This Row],[Multi-lens? 1]]="Dual", 2, IF(Table1[[#This Row],[Multi-lens? 1]]="Quad", 4, ""))),"")</f>
        <v/>
      </c>
      <c r="C4140" s="6" t="e">
        <f t="shared" si="390"/>
        <v>#VALUE!</v>
      </c>
      <c r="D4140" s="6" t="e">
        <f t="shared" si="391"/>
        <v>#VALUE!</v>
      </c>
      <c r="E4140" s="6" t="e">
        <f t="shared" si="392"/>
        <v>#VALUE!</v>
      </c>
      <c r="F4140" s="6" t="e">
        <f t="shared" si="393"/>
        <v>#VALUE!</v>
      </c>
      <c r="H4140" s="6" t="str">
        <f>IFERROR(IF(Table1[[#This Row],[Multi-lens? 1]]="No", 1, IF(Table1[[#This Row],[Multi-lens? 1]]="Dual", 2, IF(Table1[[#This Row],[Multi-lens? 1]]="Quad", 4, ""))),"")</f>
        <v/>
      </c>
      <c r="I4140" s="9" t="str">
        <f>IFERROR(Table1[[#This Row],[Name]],"")</f>
        <v/>
      </c>
      <c r="K4140" s="3" t="str">
        <f t="shared" si="388"/>
        <v/>
      </c>
      <c r="M4140" s="4" t="e">
        <f>IF(Table1[[#This Row],[Import to Gateway Calculator?]]="Yes",IFERROR(Table1[[#This Row],[Streaming Resolution '[MP']]],""),0)</f>
        <v>#VALUE!</v>
      </c>
      <c r="N4140" s="4" t="e">
        <f>IF(Table1[[#This Row],[Import to Gateway Calculator?]]="Yes",IFERROR(Table1[[#This Row],[Recording Resolution '[MP']]],""),0)</f>
        <v>#VALUE!</v>
      </c>
      <c r="O4140" s="4" t="e">
        <f>IF(Table1[[#This Row],[Import to Gateway Calculator?]]="Yes",IFERROR(Table1[[#This Row],[Frame Rate '[FPS'] 1]],""),0)</f>
        <v>#VALUE!</v>
      </c>
      <c r="P4140" s="4" t="e">
        <f>IF(Table1[[#This Row],[Import to Gateway Calculator?]]="Yes",IFERROR(Table1[[#This Row],[Days of Storage 1]],""),0)</f>
        <v>#VALUE!</v>
      </c>
    </row>
    <row r="4141" spans="1:16" x14ac:dyDescent="0.25">
      <c r="A4141" s="5" t="e">
        <f t="shared" si="389"/>
        <v>#VALUE!</v>
      </c>
      <c r="B4141" s="6" t="str">
        <f>IFERROR(IF(Table1[[#This Row],[Multi-lens? 1]]="No", 1, IF(Table1[[#This Row],[Multi-lens? 1]]="Dual", 2, IF(Table1[[#This Row],[Multi-lens? 1]]="Quad", 4, ""))),"")</f>
        <v/>
      </c>
      <c r="C4141" s="6" t="e">
        <f t="shared" si="390"/>
        <v>#VALUE!</v>
      </c>
      <c r="D4141" s="6" t="e">
        <f t="shared" si="391"/>
        <v>#VALUE!</v>
      </c>
      <c r="E4141" s="6" t="e">
        <f t="shared" si="392"/>
        <v>#VALUE!</v>
      </c>
      <c r="F4141" s="6" t="e">
        <f t="shared" si="393"/>
        <v>#VALUE!</v>
      </c>
      <c r="H4141" s="6" t="str">
        <f>IFERROR(IF(Table1[[#This Row],[Multi-lens? 1]]="No", 1, IF(Table1[[#This Row],[Multi-lens? 1]]="Dual", 2, IF(Table1[[#This Row],[Multi-lens? 1]]="Quad", 4, ""))),"")</f>
        <v/>
      </c>
      <c r="I4141" s="9" t="str">
        <f>IFERROR(Table1[[#This Row],[Name]],"")</f>
        <v/>
      </c>
      <c r="K4141" s="3" t="str">
        <f t="shared" si="388"/>
        <v/>
      </c>
      <c r="M4141" s="4" t="e">
        <f>IF(Table1[[#This Row],[Import to Gateway Calculator?]]="Yes",IFERROR(Table1[[#This Row],[Streaming Resolution '[MP']]],""),0)</f>
        <v>#VALUE!</v>
      </c>
      <c r="N4141" s="4" t="e">
        <f>IF(Table1[[#This Row],[Import to Gateway Calculator?]]="Yes",IFERROR(Table1[[#This Row],[Recording Resolution '[MP']]],""),0)</f>
        <v>#VALUE!</v>
      </c>
      <c r="O4141" s="4" t="e">
        <f>IF(Table1[[#This Row],[Import to Gateway Calculator?]]="Yes",IFERROR(Table1[[#This Row],[Frame Rate '[FPS'] 1]],""),0)</f>
        <v>#VALUE!</v>
      </c>
      <c r="P4141" s="4" t="e">
        <f>IF(Table1[[#This Row],[Import to Gateway Calculator?]]="Yes",IFERROR(Table1[[#This Row],[Days of Storage 1]],""),0)</f>
        <v>#VALUE!</v>
      </c>
    </row>
    <row r="4142" spans="1:16" x14ac:dyDescent="0.25">
      <c r="A4142" s="5" t="e">
        <f t="shared" si="389"/>
        <v>#VALUE!</v>
      </c>
      <c r="B4142" s="6" t="str">
        <f>IFERROR(IF(Table1[[#This Row],[Multi-lens? 1]]="No", 1, IF(Table1[[#This Row],[Multi-lens? 1]]="Dual", 2, IF(Table1[[#This Row],[Multi-lens? 1]]="Quad", 4, ""))),"")</f>
        <v/>
      </c>
      <c r="C4142" s="6" t="e">
        <f t="shared" si="390"/>
        <v>#VALUE!</v>
      </c>
      <c r="D4142" s="6" t="e">
        <f t="shared" si="391"/>
        <v>#VALUE!</v>
      </c>
      <c r="E4142" s="6" t="e">
        <f t="shared" si="392"/>
        <v>#VALUE!</v>
      </c>
      <c r="F4142" s="6" t="e">
        <f t="shared" si="393"/>
        <v>#VALUE!</v>
      </c>
      <c r="H4142" s="6" t="str">
        <f>IFERROR(IF(Table1[[#This Row],[Multi-lens? 1]]="No", 1, IF(Table1[[#This Row],[Multi-lens? 1]]="Dual", 2, IF(Table1[[#This Row],[Multi-lens? 1]]="Quad", 4, ""))),"")</f>
        <v/>
      </c>
      <c r="I4142" s="9" t="str">
        <f>IFERROR(Table1[[#This Row],[Name]],"")</f>
        <v/>
      </c>
      <c r="K4142" s="3" t="str">
        <f t="shared" si="388"/>
        <v/>
      </c>
      <c r="M4142" s="4" t="e">
        <f>IF(Table1[[#This Row],[Import to Gateway Calculator?]]="Yes",IFERROR(Table1[[#This Row],[Streaming Resolution '[MP']]],""),0)</f>
        <v>#VALUE!</v>
      </c>
      <c r="N4142" s="4" t="e">
        <f>IF(Table1[[#This Row],[Import to Gateway Calculator?]]="Yes",IFERROR(Table1[[#This Row],[Recording Resolution '[MP']]],""),0)</f>
        <v>#VALUE!</v>
      </c>
      <c r="O4142" s="4" t="e">
        <f>IF(Table1[[#This Row],[Import to Gateway Calculator?]]="Yes",IFERROR(Table1[[#This Row],[Frame Rate '[FPS'] 1]],""),0)</f>
        <v>#VALUE!</v>
      </c>
      <c r="P4142" s="4" t="e">
        <f>IF(Table1[[#This Row],[Import to Gateway Calculator?]]="Yes",IFERROR(Table1[[#This Row],[Days of Storage 1]],""),0)</f>
        <v>#VALUE!</v>
      </c>
    </row>
    <row r="4143" spans="1:16" x14ac:dyDescent="0.25">
      <c r="A4143" s="5" t="e">
        <f t="shared" si="389"/>
        <v>#VALUE!</v>
      </c>
      <c r="B4143" s="6" t="str">
        <f>IFERROR(IF(Table1[[#This Row],[Multi-lens? 1]]="No", 1, IF(Table1[[#This Row],[Multi-lens? 1]]="Dual", 2, IF(Table1[[#This Row],[Multi-lens? 1]]="Quad", 4, ""))),"")</f>
        <v/>
      </c>
      <c r="C4143" s="6" t="e">
        <f t="shared" si="390"/>
        <v>#VALUE!</v>
      </c>
      <c r="D4143" s="6" t="e">
        <f t="shared" si="391"/>
        <v>#VALUE!</v>
      </c>
      <c r="E4143" s="6" t="e">
        <f t="shared" si="392"/>
        <v>#VALUE!</v>
      </c>
      <c r="F4143" s="6" t="e">
        <f t="shared" si="393"/>
        <v>#VALUE!</v>
      </c>
      <c r="H4143" s="6" t="str">
        <f>IFERROR(IF(Table1[[#This Row],[Multi-lens? 1]]="No", 1, IF(Table1[[#This Row],[Multi-lens? 1]]="Dual", 2, IF(Table1[[#This Row],[Multi-lens? 1]]="Quad", 4, ""))),"")</f>
        <v/>
      </c>
      <c r="I4143" s="9" t="str">
        <f>IFERROR(Table1[[#This Row],[Name]],"")</f>
        <v/>
      </c>
      <c r="K4143" s="3" t="str">
        <f t="shared" si="388"/>
        <v/>
      </c>
      <c r="M4143" s="4" t="e">
        <f>IF(Table1[[#This Row],[Import to Gateway Calculator?]]="Yes",IFERROR(Table1[[#This Row],[Streaming Resolution '[MP']]],""),0)</f>
        <v>#VALUE!</v>
      </c>
      <c r="N4143" s="4" t="e">
        <f>IF(Table1[[#This Row],[Import to Gateway Calculator?]]="Yes",IFERROR(Table1[[#This Row],[Recording Resolution '[MP']]],""),0)</f>
        <v>#VALUE!</v>
      </c>
      <c r="O4143" s="4" t="e">
        <f>IF(Table1[[#This Row],[Import to Gateway Calculator?]]="Yes",IFERROR(Table1[[#This Row],[Frame Rate '[FPS'] 1]],""),0)</f>
        <v>#VALUE!</v>
      </c>
      <c r="P4143" s="4" t="e">
        <f>IF(Table1[[#This Row],[Import to Gateway Calculator?]]="Yes",IFERROR(Table1[[#This Row],[Days of Storage 1]],""),0)</f>
        <v>#VALUE!</v>
      </c>
    </row>
    <row r="4144" spans="1:16" x14ac:dyDescent="0.25">
      <c r="A4144" s="5" t="e">
        <f t="shared" si="389"/>
        <v>#VALUE!</v>
      </c>
      <c r="B4144" s="6" t="str">
        <f>IFERROR(IF(Table1[[#This Row],[Multi-lens? 1]]="No", 1, IF(Table1[[#This Row],[Multi-lens? 1]]="Dual", 2, IF(Table1[[#This Row],[Multi-lens? 1]]="Quad", 4, ""))),"")</f>
        <v/>
      </c>
      <c r="C4144" s="6" t="e">
        <f t="shared" si="390"/>
        <v>#VALUE!</v>
      </c>
      <c r="D4144" s="6" t="e">
        <f t="shared" si="391"/>
        <v>#VALUE!</v>
      </c>
      <c r="E4144" s="6" t="e">
        <f t="shared" si="392"/>
        <v>#VALUE!</v>
      </c>
      <c r="F4144" s="6" t="e">
        <f t="shared" si="393"/>
        <v>#VALUE!</v>
      </c>
      <c r="H4144" s="6" t="str">
        <f>IFERROR(IF(Table1[[#This Row],[Multi-lens? 1]]="No", 1, IF(Table1[[#This Row],[Multi-lens? 1]]="Dual", 2, IF(Table1[[#This Row],[Multi-lens? 1]]="Quad", 4, ""))),"")</f>
        <v/>
      </c>
      <c r="I4144" s="9" t="str">
        <f>IFERROR(Table1[[#This Row],[Name]],"")</f>
        <v/>
      </c>
      <c r="K4144" s="3" t="str">
        <f t="shared" si="388"/>
        <v/>
      </c>
      <c r="M4144" s="4" t="e">
        <f>IF(Table1[[#This Row],[Import to Gateway Calculator?]]="Yes",IFERROR(Table1[[#This Row],[Streaming Resolution '[MP']]],""),0)</f>
        <v>#VALUE!</v>
      </c>
      <c r="N4144" s="4" t="e">
        <f>IF(Table1[[#This Row],[Import to Gateway Calculator?]]="Yes",IFERROR(Table1[[#This Row],[Recording Resolution '[MP']]],""),0)</f>
        <v>#VALUE!</v>
      </c>
      <c r="O4144" s="4" t="e">
        <f>IF(Table1[[#This Row],[Import to Gateway Calculator?]]="Yes",IFERROR(Table1[[#This Row],[Frame Rate '[FPS'] 1]],""),0)</f>
        <v>#VALUE!</v>
      </c>
      <c r="P4144" s="4" t="e">
        <f>IF(Table1[[#This Row],[Import to Gateway Calculator?]]="Yes",IFERROR(Table1[[#This Row],[Days of Storage 1]],""),0)</f>
        <v>#VALUE!</v>
      </c>
    </row>
    <row r="4145" spans="1:16" x14ac:dyDescent="0.25">
      <c r="A4145" s="5" t="e">
        <f t="shared" si="389"/>
        <v>#VALUE!</v>
      </c>
      <c r="B4145" s="6" t="str">
        <f>IFERROR(IF(Table1[[#This Row],[Multi-lens? 1]]="No", 1, IF(Table1[[#This Row],[Multi-lens? 1]]="Dual", 2, IF(Table1[[#This Row],[Multi-lens? 1]]="Quad", 4, ""))),"")</f>
        <v/>
      </c>
      <c r="C4145" s="6" t="e">
        <f t="shared" si="390"/>
        <v>#VALUE!</v>
      </c>
      <c r="D4145" s="6" t="e">
        <f t="shared" si="391"/>
        <v>#VALUE!</v>
      </c>
      <c r="E4145" s="6" t="e">
        <f t="shared" si="392"/>
        <v>#VALUE!</v>
      </c>
      <c r="F4145" s="6" t="e">
        <f t="shared" si="393"/>
        <v>#VALUE!</v>
      </c>
      <c r="H4145" s="6" t="str">
        <f>IFERROR(IF(Table1[[#This Row],[Multi-lens? 1]]="No", 1, IF(Table1[[#This Row],[Multi-lens? 1]]="Dual", 2, IF(Table1[[#This Row],[Multi-lens? 1]]="Quad", 4, ""))),"")</f>
        <v/>
      </c>
      <c r="I4145" s="9" t="str">
        <f>IFERROR(Table1[[#This Row],[Name]],"")</f>
        <v/>
      </c>
      <c r="K4145" s="3" t="str">
        <f t="shared" si="388"/>
        <v/>
      </c>
      <c r="M4145" s="4" t="e">
        <f>IF(Table1[[#This Row],[Import to Gateway Calculator?]]="Yes",IFERROR(Table1[[#This Row],[Streaming Resolution '[MP']]],""),0)</f>
        <v>#VALUE!</v>
      </c>
      <c r="N4145" s="4" t="e">
        <f>IF(Table1[[#This Row],[Import to Gateway Calculator?]]="Yes",IFERROR(Table1[[#This Row],[Recording Resolution '[MP']]],""),0)</f>
        <v>#VALUE!</v>
      </c>
      <c r="O4145" s="4" t="e">
        <f>IF(Table1[[#This Row],[Import to Gateway Calculator?]]="Yes",IFERROR(Table1[[#This Row],[Frame Rate '[FPS'] 1]],""),0)</f>
        <v>#VALUE!</v>
      </c>
      <c r="P4145" s="4" t="e">
        <f>IF(Table1[[#This Row],[Import to Gateway Calculator?]]="Yes",IFERROR(Table1[[#This Row],[Days of Storage 1]],""),0)</f>
        <v>#VALUE!</v>
      </c>
    </row>
    <row r="4146" spans="1:16" x14ac:dyDescent="0.25">
      <c r="A4146" s="5" t="e">
        <f t="shared" si="389"/>
        <v>#VALUE!</v>
      </c>
      <c r="B4146" s="6" t="str">
        <f>IFERROR(IF(Table1[[#This Row],[Multi-lens? 1]]="No", 1, IF(Table1[[#This Row],[Multi-lens? 1]]="Dual", 2, IF(Table1[[#This Row],[Multi-lens? 1]]="Quad", 4, ""))),"")</f>
        <v/>
      </c>
      <c r="C4146" s="6" t="e">
        <f t="shared" si="390"/>
        <v>#VALUE!</v>
      </c>
      <c r="D4146" s="6" t="e">
        <f t="shared" si="391"/>
        <v>#VALUE!</v>
      </c>
      <c r="E4146" s="6" t="e">
        <f t="shared" si="392"/>
        <v>#VALUE!</v>
      </c>
      <c r="F4146" s="6" t="e">
        <f t="shared" si="393"/>
        <v>#VALUE!</v>
      </c>
      <c r="H4146" s="6" t="str">
        <f>IFERROR(IF(Table1[[#This Row],[Multi-lens? 1]]="No", 1, IF(Table1[[#This Row],[Multi-lens? 1]]="Dual", 2, IF(Table1[[#This Row],[Multi-lens? 1]]="Quad", 4, ""))),"")</f>
        <v/>
      </c>
      <c r="I4146" s="9" t="str">
        <f>IFERROR(Table1[[#This Row],[Name]],"")</f>
        <v/>
      </c>
      <c r="K4146" s="3" t="str">
        <f t="shared" si="388"/>
        <v/>
      </c>
      <c r="M4146" s="4" t="e">
        <f>IF(Table1[[#This Row],[Import to Gateway Calculator?]]="Yes",IFERROR(Table1[[#This Row],[Streaming Resolution '[MP']]],""),0)</f>
        <v>#VALUE!</v>
      </c>
      <c r="N4146" s="4" t="e">
        <f>IF(Table1[[#This Row],[Import to Gateway Calculator?]]="Yes",IFERROR(Table1[[#This Row],[Recording Resolution '[MP']]],""),0)</f>
        <v>#VALUE!</v>
      </c>
      <c r="O4146" s="4" t="e">
        <f>IF(Table1[[#This Row],[Import to Gateway Calculator?]]="Yes",IFERROR(Table1[[#This Row],[Frame Rate '[FPS'] 1]],""),0)</f>
        <v>#VALUE!</v>
      </c>
      <c r="P4146" s="4" t="e">
        <f>IF(Table1[[#This Row],[Import to Gateway Calculator?]]="Yes",IFERROR(Table1[[#This Row],[Days of Storage 1]],""),0)</f>
        <v>#VALUE!</v>
      </c>
    </row>
    <row r="4147" spans="1:16" x14ac:dyDescent="0.25">
      <c r="A4147" s="5" t="e">
        <f t="shared" si="389"/>
        <v>#VALUE!</v>
      </c>
      <c r="B4147" s="6" t="str">
        <f>IFERROR(IF(Table1[[#This Row],[Multi-lens? 1]]="No", 1, IF(Table1[[#This Row],[Multi-lens? 1]]="Dual", 2, IF(Table1[[#This Row],[Multi-lens? 1]]="Quad", 4, ""))),"")</f>
        <v/>
      </c>
      <c r="C4147" s="6" t="e">
        <f t="shared" si="390"/>
        <v>#VALUE!</v>
      </c>
      <c r="D4147" s="6" t="e">
        <f t="shared" si="391"/>
        <v>#VALUE!</v>
      </c>
      <c r="E4147" s="6" t="e">
        <f t="shared" si="392"/>
        <v>#VALUE!</v>
      </c>
      <c r="F4147" s="6" t="e">
        <f t="shared" si="393"/>
        <v>#VALUE!</v>
      </c>
      <c r="H4147" s="6" t="str">
        <f>IFERROR(IF(Table1[[#This Row],[Multi-lens? 1]]="No", 1, IF(Table1[[#This Row],[Multi-lens? 1]]="Dual", 2, IF(Table1[[#This Row],[Multi-lens? 1]]="Quad", 4, ""))),"")</f>
        <v/>
      </c>
      <c r="I4147" s="9" t="str">
        <f>IFERROR(Table1[[#This Row],[Name]],"")</f>
        <v/>
      </c>
      <c r="K4147" s="3" t="str">
        <f t="shared" si="388"/>
        <v/>
      </c>
      <c r="M4147" s="4" t="e">
        <f>IF(Table1[[#This Row],[Import to Gateway Calculator?]]="Yes",IFERROR(Table1[[#This Row],[Streaming Resolution '[MP']]],""),0)</f>
        <v>#VALUE!</v>
      </c>
      <c r="N4147" s="4" t="e">
        <f>IF(Table1[[#This Row],[Import to Gateway Calculator?]]="Yes",IFERROR(Table1[[#This Row],[Recording Resolution '[MP']]],""),0)</f>
        <v>#VALUE!</v>
      </c>
      <c r="O4147" s="4" t="e">
        <f>IF(Table1[[#This Row],[Import to Gateway Calculator?]]="Yes",IFERROR(Table1[[#This Row],[Frame Rate '[FPS'] 1]],""),0)</f>
        <v>#VALUE!</v>
      </c>
      <c r="P4147" s="4" t="e">
        <f>IF(Table1[[#This Row],[Import to Gateway Calculator?]]="Yes",IFERROR(Table1[[#This Row],[Days of Storage 1]],""),0)</f>
        <v>#VALUE!</v>
      </c>
    </row>
    <row r="4148" spans="1:16" x14ac:dyDescent="0.25">
      <c r="A4148" s="5" t="e">
        <f t="shared" si="389"/>
        <v>#VALUE!</v>
      </c>
      <c r="B4148" s="6" t="str">
        <f>IFERROR(IF(Table1[[#This Row],[Multi-lens? 1]]="No", 1, IF(Table1[[#This Row],[Multi-lens? 1]]="Dual", 2, IF(Table1[[#This Row],[Multi-lens? 1]]="Quad", 4, ""))),"")</f>
        <v/>
      </c>
      <c r="C4148" s="6" t="e">
        <f t="shared" si="390"/>
        <v>#VALUE!</v>
      </c>
      <c r="D4148" s="6" t="e">
        <f t="shared" si="391"/>
        <v>#VALUE!</v>
      </c>
      <c r="E4148" s="6" t="e">
        <f t="shared" si="392"/>
        <v>#VALUE!</v>
      </c>
      <c r="F4148" s="6" t="e">
        <f t="shared" si="393"/>
        <v>#VALUE!</v>
      </c>
      <c r="H4148" s="6" t="str">
        <f>IFERROR(IF(Table1[[#This Row],[Multi-lens? 1]]="No", 1, IF(Table1[[#This Row],[Multi-lens? 1]]="Dual", 2, IF(Table1[[#This Row],[Multi-lens? 1]]="Quad", 4, ""))),"")</f>
        <v/>
      </c>
      <c r="I4148" s="9" t="str">
        <f>IFERROR(Table1[[#This Row],[Name]],"")</f>
        <v/>
      </c>
      <c r="K4148" s="3" t="str">
        <f t="shared" si="388"/>
        <v/>
      </c>
      <c r="M4148" s="4" t="e">
        <f>IF(Table1[[#This Row],[Import to Gateway Calculator?]]="Yes",IFERROR(Table1[[#This Row],[Streaming Resolution '[MP']]],""),0)</f>
        <v>#VALUE!</v>
      </c>
      <c r="N4148" s="4" t="e">
        <f>IF(Table1[[#This Row],[Import to Gateway Calculator?]]="Yes",IFERROR(Table1[[#This Row],[Recording Resolution '[MP']]],""),0)</f>
        <v>#VALUE!</v>
      </c>
      <c r="O4148" s="4" t="e">
        <f>IF(Table1[[#This Row],[Import to Gateway Calculator?]]="Yes",IFERROR(Table1[[#This Row],[Frame Rate '[FPS'] 1]],""),0)</f>
        <v>#VALUE!</v>
      </c>
      <c r="P4148" s="4" t="e">
        <f>IF(Table1[[#This Row],[Import to Gateway Calculator?]]="Yes",IFERROR(Table1[[#This Row],[Days of Storage 1]],""),0)</f>
        <v>#VALUE!</v>
      </c>
    </row>
    <row r="4149" spans="1:16" x14ac:dyDescent="0.25">
      <c r="A4149" s="5" t="e">
        <f t="shared" si="389"/>
        <v>#VALUE!</v>
      </c>
      <c r="B4149" s="6" t="str">
        <f>IFERROR(IF(Table1[[#This Row],[Multi-lens? 1]]="No", 1, IF(Table1[[#This Row],[Multi-lens? 1]]="Dual", 2, IF(Table1[[#This Row],[Multi-lens? 1]]="Quad", 4, ""))),"")</f>
        <v/>
      </c>
      <c r="C4149" s="6" t="e">
        <f t="shared" si="390"/>
        <v>#VALUE!</v>
      </c>
      <c r="D4149" s="6" t="e">
        <f t="shared" si="391"/>
        <v>#VALUE!</v>
      </c>
      <c r="E4149" s="6" t="e">
        <f t="shared" si="392"/>
        <v>#VALUE!</v>
      </c>
      <c r="F4149" s="6" t="e">
        <f t="shared" si="393"/>
        <v>#VALUE!</v>
      </c>
      <c r="H4149" s="6" t="str">
        <f>IFERROR(IF(Table1[[#This Row],[Multi-lens? 1]]="No", 1, IF(Table1[[#This Row],[Multi-lens? 1]]="Dual", 2, IF(Table1[[#This Row],[Multi-lens? 1]]="Quad", 4, ""))),"")</f>
        <v/>
      </c>
      <c r="I4149" s="9" t="str">
        <f>IFERROR(Table1[[#This Row],[Name]],"")</f>
        <v/>
      </c>
      <c r="K4149" s="3" t="str">
        <f t="shared" si="388"/>
        <v/>
      </c>
      <c r="M4149" s="4" t="e">
        <f>IF(Table1[[#This Row],[Import to Gateway Calculator?]]="Yes",IFERROR(Table1[[#This Row],[Streaming Resolution '[MP']]],""),0)</f>
        <v>#VALUE!</v>
      </c>
      <c r="N4149" s="4" t="e">
        <f>IF(Table1[[#This Row],[Import to Gateway Calculator?]]="Yes",IFERROR(Table1[[#This Row],[Recording Resolution '[MP']]],""),0)</f>
        <v>#VALUE!</v>
      </c>
      <c r="O4149" s="4" t="e">
        <f>IF(Table1[[#This Row],[Import to Gateway Calculator?]]="Yes",IFERROR(Table1[[#This Row],[Frame Rate '[FPS'] 1]],""),0)</f>
        <v>#VALUE!</v>
      </c>
      <c r="P4149" s="4" t="e">
        <f>IF(Table1[[#This Row],[Import to Gateway Calculator?]]="Yes",IFERROR(Table1[[#This Row],[Days of Storage 1]],""),0)</f>
        <v>#VALUE!</v>
      </c>
    </row>
    <row r="4150" spans="1:16" x14ac:dyDescent="0.25">
      <c r="A4150" s="5" t="e">
        <f t="shared" si="389"/>
        <v>#VALUE!</v>
      </c>
      <c r="B4150" s="6" t="str">
        <f>IFERROR(IF(Table1[[#This Row],[Multi-lens? 1]]="No", 1, IF(Table1[[#This Row],[Multi-lens? 1]]="Dual", 2, IF(Table1[[#This Row],[Multi-lens? 1]]="Quad", 4, ""))),"")</f>
        <v/>
      </c>
      <c r="C4150" s="6" t="e">
        <f t="shared" si="390"/>
        <v>#VALUE!</v>
      </c>
      <c r="D4150" s="6" t="e">
        <f t="shared" si="391"/>
        <v>#VALUE!</v>
      </c>
      <c r="E4150" s="6" t="e">
        <f t="shared" si="392"/>
        <v>#VALUE!</v>
      </c>
      <c r="F4150" s="6" t="e">
        <f t="shared" si="393"/>
        <v>#VALUE!</v>
      </c>
      <c r="H4150" s="6" t="str">
        <f>IFERROR(IF(Table1[[#This Row],[Multi-lens? 1]]="No", 1, IF(Table1[[#This Row],[Multi-lens? 1]]="Dual", 2, IF(Table1[[#This Row],[Multi-lens? 1]]="Quad", 4, ""))),"")</f>
        <v/>
      </c>
      <c r="I4150" s="9" t="str">
        <f>IFERROR(Table1[[#This Row],[Name]],"")</f>
        <v/>
      </c>
      <c r="K4150" s="3" t="str">
        <f t="shared" si="388"/>
        <v/>
      </c>
      <c r="M4150" s="4" t="e">
        <f>IF(Table1[[#This Row],[Import to Gateway Calculator?]]="Yes",IFERROR(Table1[[#This Row],[Streaming Resolution '[MP']]],""),0)</f>
        <v>#VALUE!</v>
      </c>
      <c r="N4150" s="4" t="e">
        <f>IF(Table1[[#This Row],[Import to Gateway Calculator?]]="Yes",IFERROR(Table1[[#This Row],[Recording Resolution '[MP']]],""),0)</f>
        <v>#VALUE!</v>
      </c>
      <c r="O4150" s="4" t="e">
        <f>IF(Table1[[#This Row],[Import to Gateway Calculator?]]="Yes",IFERROR(Table1[[#This Row],[Frame Rate '[FPS'] 1]],""),0)</f>
        <v>#VALUE!</v>
      </c>
      <c r="P4150" s="4" t="e">
        <f>IF(Table1[[#This Row],[Import to Gateway Calculator?]]="Yes",IFERROR(Table1[[#This Row],[Days of Storage 1]],""),0)</f>
        <v>#VALUE!</v>
      </c>
    </row>
    <row r="4151" spans="1:16" x14ac:dyDescent="0.25">
      <c r="A4151" s="5" t="e">
        <f t="shared" si="389"/>
        <v>#VALUE!</v>
      </c>
      <c r="B4151" s="6" t="str">
        <f>IFERROR(IF(Table1[[#This Row],[Multi-lens? 1]]="No", 1, IF(Table1[[#This Row],[Multi-lens? 1]]="Dual", 2, IF(Table1[[#This Row],[Multi-lens? 1]]="Quad", 4, ""))),"")</f>
        <v/>
      </c>
      <c r="C4151" s="6" t="e">
        <f t="shared" si="390"/>
        <v>#VALUE!</v>
      </c>
      <c r="D4151" s="6" t="e">
        <f t="shared" si="391"/>
        <v>#VALUE!</v>
      </c>
      <c r="E4151" s="6" t="e">
        <f t="shared" si="392"/>
        <v>#VALUE!</v>
      </c>
      <c r="F4151" s="6" t="e">
        <f t="shared" si="393"/>
        <v>#VALUE!</v>
      </c>
      <c r="H4151" s="6" t="str">
        <f>IFERROR(IF(Table1[[#This Row],[Multi-lens? 1]]="No", 1, IF(Table1[[#This Row],[Multi-lens? 1]]="Dual", 2, IF(Table1[[#This Row],[Multi-lens? 1]]="Quad", 4, ""))),"")</f>
        <v/>
      </c>
      <c r="I4151" s="9" t="str">
        <f>IFERROR(Table1[[#This Row],[Name]],"")</f>
        <v/>
      </c>
      <c r="K4151" s="3" t="str">
        <f t="shared" si="388"/>
        <v/>
      </c>
      <c r="M4151" s="4" t="e">
        <f>IF(Table1[[#This Row],[Import to Gateway Calculator?]]="Yes",IFERROR(Table1[[#This Row],[Streaming Resolution '[MP']]],""),0)</f>
        <v>#VALUE!</v>
      </c>
      <c r="N4151" s="4" t="e">
        <f>IF(Table1[[#This Row],[Import to Gateway Calculator?]]="Yes",IFERROR(Table1[[#This Row],[Recording Resolution '[MP']]],""),0)</f>
        <v>#VALUE!</v>
      </c>
      <c r="O4151" s="4" t="e">
        <f>IF(Table1[[#This Row],[Import to Gateway Calculator?]]="Yes",IFERROR(Table1[[#This Row],[Frame Rate '[FPS'] 1]],""),0)</f>
        <v>#VALUE!</v>
      </c>
      <c r="P4151" s="4" t="e">
        <f>IF(Table1[[#This Row],[Import to Gateway Calculator?]]="Yes",IFERROR(Table1[[#This Row],[Days of Storage 1]],""),0)</f>
        <v>#VALUE!</v>
      </c>
    </row>
    <row r="4152" spans="1:16" x14ac:dyDescent="0.25">
      <c r="A4152" s="5" t="e">
        <f t="shared" si="389"/>
        <v>#VALUE!</v>
      </c>
      <c r="B4152" s="6" t="str">
        <f>IFERROR(IF(Table1[[#This Row],[Multi-lens? 1]]="No", 1, IF(Table1[[#This Row],[Multi-lens? 1]]="Dual", 2, IF(Table1[[#This Row],[Multi-lens? 1]]="Quad", 4, ""))),"")</f>
        <v/>
      </c>
      <c r="C4152" s="6" t="e">
        <f t="shared" si="390"/>
        <v>#VALUE!</v>
      </c>
      <c r="D4152" s="6" t="e">
        <f t="shared" si="391"/>
        <v>#VALUE!</v>
      </c>
      <c r="E4152" s="6" t="e">
        <f t="shared" si="392"/>
        <v>#VALUE!</v>
      </c>
      <c r="F4152" s="6" t="e">
        <f t="shared" si="393"/>
        <v>#VALUE!</v>
      </c>
      <c r="H4152" s="6" t="str">
        <f>IFERROR(IF(Table1[[#This Row],[Multi-lens? 1]]="No", 1, IF(Table1[[#This Row],[Multi-lens? 1]]="Dual", 2, IF(Table1[[#This Row],[Multi-lens? 1]]="Quad", 4, ""))),"")</f>
        <v/>
      </c>
      <c r="I4152" s="9" t="str">
        <f>IFERROR(Table1[[#This Row],[Name]],"")</f>
        <v/>
      </c>
      <c r="K4152" s="3" t="str">
        <f t="shared" si="388"/>
        <v/>
      </c>
      <c r="M4152" s="4" t="e">
        <f>IF(Table1[[#This Row],[Import to Gateway Calculator?]]="Yes",IFERROR(Table1[[#This Row],[Streaming Resolution '[MP']]],""),0)</f>
        <v>#VALUE!</v>
      </c>
      <c r="N4152" s="4" t="e">
        <f>IF(Table1[[#This Row],[Import to Gateway Calculator?]]="Yes",IFERROR(Table1[[#This Row],[Recording Resolution '[MP']]],""),0)</f>
        <v>#VALUE!</v>
      </c>
      <c r="O4152" s="4" t="e">
        <f>IF(Table1[[#This Row],[Import to Gateway Calculator?]]="Yes",IFERROR(Table1[[#This Row],[Frame Rate '[FPS'] 1]],""),0)</f>
        <v>#VALUE!</v>
      </c>
      <c r="P4152" s="4" t="e">
        <f>IF(Table1[[#This Row],[Import to Gateway Calculator?]]="Yes",IFERROR(Table1[[#This Row],[Days of Storage 1]],""),0)</f>
        <v>#VALUE!</v>
      </c>
    </row>
    <row r="4153" spans="1:16" x14ac:dyDescent="0.25">
      <c r="A4153" s="5" t="e">
        <f t="shared" si="389"/>
        <v>#VALUE!</v>
      </c>
      <c r="B4153" s="6" t="str">
        <f>IFERROR(IF(Table1[[#This Row],[Multi-lens? 1]]="No", 1, IF(Table1[[#This Row],[Multi-lens? 1]]="Dual", 2, IF(Table1[[#This Row],[Multi-lens? 1]]="Quad", 4, ""))),"")</f>
        <v/>
      </c>
      <c r="C4153" s="6" t="e">
        <f t="shared" si="390"/>
        <v>#VALUE!</v>
      </c>
      <c r="D4153" s="6" t="e">
        <f t="shared" si="391"/>
        <v>#VALUE!</v>
      </c>
      <c r="E4153" s="6" t="e">
        <f t="shared" si="392"/>
        <v>#VALUE!</v>
      </c>
      <c r="F4153" s="6" t="e">
        <f t="shared" si="393"/>
        <v>#VALUE!</v>
      </c>
      <c r="H4153" s="6" t="str">
        <f>IFERROR(IF(Table1[[#This Row],[Multi-lens? 1]]="No", 1, IF(Table1[[#This Row],[Multi-lens? 1]]="Dual", 2, IF(Table1[[#This Row],[Multi-lens? 1]]="Quad", 4, ""))),"")</f>
        <v/>
      </c>
      <c r="I4153" s="9" t="str">
        <f>IFERROR(Table1[[#This Row],[Name]],"")</f>
        <v/>
      </c>
      <c r="K4153" s="3" t="str">
        <f t="shared" si="388"/>
        <v/>
      </c>
      <c r="M4153" s="4" t="e">
        <f>IF(Table1[[#This Row],[Import to Gateway Calculator?]]="Yes",IFERROR(Table1[[#This Row],[Streaming Resolution '[MP']]],""),0)</f>
        <v>#VALUE!</v>
      </c>
      <c r="N4153" s="4" t="e">
        <f>IF(Table1[[#This Row],[Import to Gateway Calculator?]]="Yes",IFERROR(Table1[[#This Row],[Recording Resolution '[MP']]],""),0)</f>
        <v>#VALUE!</v>
      </c>
      <c r="O4153" s="4" t="e">
        <f>IF(Table1[[#This Row],[Import to Gateway Calculator?]]="Yes",IFERROR(Table1[[#This Row],[Frame Rate '[FPS'] 1]],""),0)</f>
        <v>#VALUE!</v>
      </c>
      <c r="P4153" s="4" t="e">
        <f>IF(Table1[[#This Row],[Import to Gateway Calculator?]]="Yes",IFERROR(Table1[[#This Row],[Days of Storage 1]],""),0)</f>
        <v>#VALUE!</v>
      </c>
    </row>
    <row r="4154" spans="1:16" x14ac:dyDescent="0.25">
      <c r="A4154" s="5" t="e">
        <f t="shared" si="389"/>
        <v>#VALUE!</v>
      </c>
      <c r="B4154" s="6" t="str">
        <f>IFERROR(IF(Table1[[#This Row],[Multi-lens? 1]]="No", 1, IF(Table1[[#This Row],[Multi-lens? 1]]="Dual", 2, IF(Table1[[#This Row],[Multi-lens? 1]]="Quad", 4, ""))),"")</f>
        <v/>
      </c>
      <c r="C4154" s="6" t="e">
        <f t="shared" si="390"/>
        <v>#VALUE!</v>
      </c>
      <c r="D4154" s="6" t="e">
        <f t="shared" si="391"/>
        <v>#VALUE!</v>
      </c>
      <c r="E4154" s="6" t="e">
        <f t="shared" si="392"/>
        <v>#VALUE!</v>
      </c>
      <c r="F4154" s="6" t="e">
        <f t="shared" si="393"/>
        <v>#VALUE!</v>
      </c>
      <c r="H4154" s="6" t="str">
        <f>IFERROR(IF(Table1[[#This Row],[Multi-lens? 1]]="No", 1, IF(Table1[[#This Row],[Multi-lens? 1]]="Dual", 2, IF(Table1[[#This Row],[Multi-lens? 1]]="Quad", 4, ""))),"")</f>
        <v/>
      </c>
      <c r="I4154" s="9" t="str">
        <f>IFERROR(Table1[[#This Row],[Name]],"")</f>
        <v/>
      </c>
      <c r="K4154" s="3" t="str">
        <f t="shared" si="388"/>
        <v/>
      </c>
      <c r="M4154" s="4" t="e">
        <f>IF(Table1[[#This Row],[Import to Gateway Calculator?]]="Yes",IFERROR(Table1[[#This Row],[Streaming Resolution '[MP']]],""),0)</f>
        <v>#VALUE!</v>
      </c>
      <c r="N4154" s="4" t="e">
        <f>IF(Table1[[#This Row],[Import to Gateway Calculator?]]="Yes",IFERROR(Table1[[#This Row],[Recording Resolution '[MP']]],""),0)</f>
        <v>#VALUE!</v>
      </c>
      <c r="O4154" s="4" t="e">
        <f>IF(Table1[[#This Row],[Import to Gateway Calculator?]]="Yes",IFERROR(Table1[[#This Row],[Frame Rate '[FPS'] 1]],""),0)</f>
        <v>#VALUE!</v>
      </c>
      <c r="P4154" s="4" t="e">
        <f>IF(Table1[[#This Row],[Import to Gateway Calculator?]]="Yes",IFERROR(Table1[[#This Row],[Days of Storage 1]],""),0)</f>
        <v>#VALUE!</v>
      </c>
    </row>
    <row r="4155" spans="1:16" x14ac:dyDescent="0.25">
      <c r="A4155" s="5" t="e">
        <f t="shared" si="389"/>
        <v>#VALUE!</v>
      </c>
      <c r="B4155" s="6" t="str">
        <f>IFERROR(IF(Table1[[#This Row],[Multi-lens? 1]]="No", 1, IF(Table1[[#This Row],[Multi-lens? 1]]="Dual", 2, IF(Table1[[#This Row],[Multi-lens? 1]]="Quad", 4, ""))),"")</f>
        <v/>
      </c>
      <c r="C4155" s="6" t="e">
        <f t="shared" si="390"/>
        <v>#VALUE!</v>
      </c>
      <c r="D4155" s="6" t="e">
        <f t="shared" si="391"/>
        <v>#VALUE!</v>
      </c>
      <c r="E4155" s="6" t="e">
        <f t="shared" si="392"/>
        <v>#VALUE!</v>
      </c>
      <c r="F4155" s="6" t="e">
        <f t="shared" si="393"/>
        <v>#VALUE!</v>
      </c>
      <c r="H4155" s="6" t="str">
        <f>IFERROR(IF(Table1[[#This Row],[Multi-lens? 1]]="No", 1, IF(Table1[[#This Row],[Multi-lens? 1]]="Dual", 2, IF(Table1[[#This Row],[Multi-lens? 1]]="Quad", 4, ""))),"")</f>
        <v/>
      </c>
      <c r="I4155" s="9" t="str">
        <f>IFERROR(Table1[[#This Row],[Name]],"")</f>
        <v/>
      </c>
      <c r="K4155" s="3" t="str">
        <f t="shared" si="388"/>
        <v/>
      </c>
      <c r="M4155" s="4" t="e">
        <f>IF(Table1[[#This Row],[Import to Gateway Calculator?]]="Yes",IFERROR(Table1[[#This Row],[Streaming Resolution '[MP']]],""),0)</f>
        <v>#VALUE!</v>
      </c>
      <c r="N4155" s="4" t="e">
        <f>IF(Table1[[#This Row],[Import to Gateway Calculator?]]="Yes",IFERROR(Table1[[#This Row],[Recording Resolution '[MP']]],""),0)</f>
        <v>#VALUE!</v>
      </c>
      <c r="O4155" s="4" t="e">
        <f>IF(Table1[[#This Row],[Import to Gateway Calculator?]]="Yes",IFERROR(Table1[[#This Row],[Frame Rate '[FPS'] 1]],""),0)</f>
        <v>#VALUE!</v>
      </c>
      <c r="P4155" s="4" t="e">
        <f>IF(Table1[[#This Row],[Import to Gateway Calculator?]]="Yes",IFERROR(Table1[[#This Row],[Days of Storage 1]],""),0)</f>
        <v>#VALUE!</v>
      </c>
    </row>
    <row r="4156" spans="1:16" x14ac:dyDescent="0.25">
      <c r="A4156" s="5" t="e">
        <f t="shared" si="389"/>
        <v>#VALUE!</v>
      </c>
      <c r="B4156" s="6" t="str">
        <f>IFERROR(IF(Table1[[#This Row],[Multi-lens? 1]]="No", 1, IF(Table1[[#This Row],[Multi-lens? 1]]="Dual", 2, IF(Table1[[#This Row],[Multi-lens? 1]]="Quad", 4, ""))),"")</f>
        <v/>
      </c>
      <c r="C4156" s="6" t="e">
        <f t="shared" si="390"/>
        <v>#VALUE!</v>
      </c>
      <c r="D4156" s="6" t="e">
        <f t="shared" si="391"/>
        <v>#VALUE!</v>
      </c>
      <c r="E4156" s="6" t="e">
        <f t="shared" si="392"/>
        <v>#VALUE!</v>
      </c>
      <c r="F4156" s="6" t="e">
        <f t="shared" si="393"/>
        <v>#VALUE!</v>
      </c>
      <c r="H4156" s="6" t="str">
        <f>IFERROR(IF(Table1[[#This Row],[Multi-lens? 1]]="No", 1, IF(Table1[[#This Row],[Multi-lens? 1]]="Dual", 2, IF(Table1[[#This Row],[Multi-lens? 1]]="Quad", 4, ""))),"")</f>
        <v/>
      </c>
      <c r="I4156" s="9" t="str">
        <f>IFERROR(Table1[[#This Row],[Name]],"")</f>
        <v/>
      </c>
      <c r="K4156" s="3" t="str">
        <f t="shared" si="388"/>
        <v/>
      </c>
      <c r="M4156" s="4" t="e">
        <f>IF(Table1[[#This Row],[Import to Gateway Calculator?]]="Yes",IFERROR(Table1[[#This Row],[Streaming Resolution '[MP']]],""),0)</f>
        <v>#VALUE!</v>
      </c>
      <c r="N4156" s="4" t="e">
        <f>IF(Table1[[#This Row],[Import to Gateway Calculator?]]="Yes",IFERROR(Table1[[#This Row],[Recording Resolution '[MP']]],""),0)</f>
        <v>#VALUE!</v>
      </c>
      <c r="O4156" s="4" t="e">
        <f>IF(Table1[[#This Row],[Import to Gateway Calculator?]]="Yes",IFERROR(Table1[[#This Row],[Frame Rate '[FPS'] 1]],""),0)</f>
        <v>#VALUE!</v>
      </c>
      <c r="P4156" s="4" t="e">
        <f>IF(Table1[[#This Row],[Import to Gateway Calculator?]]="Yes",IFERROR(Table1[[#This Row],[Days of Storage 1]],""),0)</f>
        <v>#VALUE!</v>
      </c>
    </row>
    <row r="4157" spans="1:16" x14ac:dyDescent="0.25">
      <c r="A4157" s="5" t="e">
        <f t="shared" si="389"/>
        <v>#VALUE!</v>
      </c>
      <c r="B4157" s="6" t="str">
        <f>IFERROR(IF(Table1[[#This Row],[Multi-lens? 1]]="No", 1, IF(Table1[[#This Row],[Multi-lens? 1]]="Dual", 2, IF(Table1[[#This Row],[Multi-lens? 1]]="Quad", 4, ""))),"")</f>
        <v/>
      </c>
      <c r="C4157" s="6" t="e">
        <f t="shared" si="390"/>
        <v>#VALUE!</v>
      </c>
      <c r="D4157" s="6" t="e">
        <f t="shared" si="391"/>
        <v>#VALUE!</v>
      </c>
      <c r="E4157" s="6" t="e">
        <f t="shared" si="392"/>
        <v>#VALUE!</v>
      </c>
      <c r="F4157" s="6" t="e">
        <f t="shared" si="393"/>
        <v>#VALUE!</v>
      </c>
      <c r="H4157" s="6" t="str">
        <f>IFERROR(IF(Table1[[#This Row],[Multi-lens? 1]]="No", 1, IF(Table1[[#This Row],[Multi-lens? 1]]="Dual", 2, IF(Table1[[#This Row],[Multi-lens? 1]]="Quad", 4, ""))),"")</f>
        <v/>
      </c>
      <c r="I4157" s="9" t="str">
        <f>IFERROR(Table1[[#This Row],[Name]],"")</f>
        <v/>
      </c>
      <c r="K4157" s="3" t="str">
        <f t="shared" si="388"/>
        <v/>
      </c>
      <c r="M4157" s="4" t="e">
        <f>IF(Table1[[#This Row],[Import to Gateway Calculator?]]="Yes",IFERROR(Table1[[#This Row],[Streaming Resolution '[MP']]],""),0)</f>
        <v>#VALUE!</v>
      </c>
      <c r="N4157" s="4" t="e">
        <f>IF(Table1[[#This Row],[Import to Gateway Calculator?]]="Yes",IFERROR(Table1[[#This Row],[Recording Resolution '[MP']]],""),0)</f>
        <v>#VALUE!</v>
      </c>
      <c r="O4157" s="4" t="e">
        <f>IF(Table1[[#This Row],[Import to Gateway Calculator?]]="Yes",IFERROR(Table1[[#This Row],[Frame Rate '[FPS'] 1]],""),0)</f>
        <v>#VALUE!</v>
      </c>
      <c r="P4157" s="4" t="e">
        <f>IF(Table1[[#This Row],[Import to Gateway Calculator?]]="Yes",IFERROR(Table1[[#This Row],[Days of Storage 1]],""),0)</f>
        <v>#VALUE!</v>
      </c>
    </row>
    <row r="4158" spans="1:16" x14ac:dyDescent="0.25">
      <c r="A4158" s="5" t="e">
        <f t="shared" si="389"/>
        <v>#VALUE!</v>
      </c>
      <c r="B4158" s="6" t="str">
        <f>IFERROR(IF(Table1[[#This Row],[Multi-lens? 1]]="No", 1, IF(Table1[[#This Row],[Multi-lens? 1]]="Dual", 2, IF(Table1[[#This Row],[Multi-lens? 1]]="Quad", 4, ""))),"")</f>
        <v/>
      </c>
      <c r="C4158" s="6" t="e">
        <f t="shared" si="390"/>
        <v>#VALUE!</v>
      </c>
      <c r="D4158" s="6" t="e">
        <f t="shared" si="391"/>
        <v>#VALUE!</v>
      </c>
      <c r="E4158" s="6" t="e">
        <f t="shared" si="392"/>
        <v>#VALUE!</v>
      </c>
      <c r="F4158" s="6" t="e">
        <f t="shared" si="393"/>
        <v>#VALUE!</v>
      </c>
      <c r="H4158" s="6" t="str">
        <f>IFERROR(IF(Table1[[#This Row],[Multi-lens? 1]]="No", 1, IF(Table1[[#This Row],[Multi-lens? 1]]="Dual", 2, IF(Table1[[#This Row],[Multi-lens? 1]]="Quad", 4, ""))),"")</f>
        <v/>
      </c>
      <c r="I4158" s="9" t="str">
        <f>IFERROR(Table1[[#This Row],[Name]],"")</f>
        <v/>
      </c>
      <c r="K4158" s="3" t="str">
        <f t="shared" si="388"/>
        <v/>
      </c>
      <c r="M4158" s="4" t="e">
        <f>IF(Table1[[#This Row],[Import to Gateway Calculator?]]="Yes",IFERROR(Table1[[#This Row],[Streaming Resolution '[MP']]],""),0)</f>
        <v>#VALUE!</v>
      </c>
      <c r="N4158" s="4" t="e">
        <f>IF(Table1[[#This Row],[Import to Gateway Calculator?]]="Yes",IFERROR(Table1[[#This Row],[Recording Resolution '[MP']]],""),0)</f>
        <v>#VALUE!</v>
      </c>
      <c r="O4158" s="4" t="e">
        <f>IF(Table1[[#This Row],[Import to Gateway Calculator?]]="Yes",IFERROR(Table1[[#This Row],[Frame Rate '[FPS'] 1]],""),0)</f>
        <v>#VALUE!</v>
      </c>
      <c r="P4158" s="4" t="e">
        <f>IF(Table1[[#This Row],[Import to Gateway Calculator?]]="Yes",IFERROR(Table1[[#This Row],[Days of Storage 1]],""),0)</f>
        <v>#VALUE!</v>
      </c>
    </row>
    <row r="4159" spans="1:16" x14ac:dyDescent="0.25">
      <c r="A4159" s="5" t="e">
        <f t="shared" si="389"/>
        <v>#VALUE!</v>
      </c>
      <c r="B4159" s="6" t="str">
        <f>IFERROR(IF(Table1[[#This Row],[Multi-lens? 1]]="No", 1, IF(Table1[[#This Row],[Multi-lens? 1]]="Dual", 2, IF(Table1[[#This Row],[Multi-lens? 1]]="Quad", 4, ""))),"")</f>
        <v/>
      </c>
      <c r="C4159" s="6" t="e">
        <f t="shared" si="390"/>
        <v>#VALUE!</v>
      </c>
      <c r="D4159" s="6" t="e">
        <f t="shared" si="391"/>
        <v>#VALUE!</v>
      </c>
      <c r="E4159" s="6" t="e">
        <f t="shared" si="392"/>
        <v>#VALUE!</v>
      </c>
      <c r="F4159" s="6" t="e">
        <f t="shared" si="393"/>
        <v>#VALUE!</v>
      </c>
      <c r="H4159" s="6" t="str">
        <f>IFERROR(IF(Table1[[#This Row],[Multi-lens? 1]]="No", 1, IF(Table1[[#This Row],[Multi-lens? 1]]="Dual", 2, IF(Table1[[#This Row],[Multi-lens? 1]]="Quad", 4, ""))),"")</f>
        <v/>
      </c>
      <c r="I4159" s="9" t="str">
        <f>IFERROR(Table1[[#This Row],[Name]],"")</f>
        <v/>
      </c>
      <c r="K4159" s="3" t="str">
        <f t="shared" si="388"/>
        <v/>
      </c>
      <c r="M4159" s="4" t="e">
        <f>IF(Table1[[#This Row],[Import to Gateway Calculator?]]="Yes",IFERROR(Table1[[#This Row],[Streaming Resolution '[MP']]],""),0)</f>
        <v>#VALUE!</v>
      </c>
      <c r="N4159" s="4" t="e">
        <f>IF(Table1[[#This Row],[Import to Gateway Calculator?]]="Yes",IFERROR(Table1[[#This Row],[Recording Resolution '[MP']]],""),0)</f>
        <v>#VALUE!</v>
      </c>
      <c r="O4159" s="4" t="e">
        <f>IF(Table1[[#This Row],[Import to Gateway Calculator?]]="Yes",IFERROR(Table1[[#This Row],[Frame Rate '[FPS'] 1]],""),0)</f>
        <v>#VALUE!</v>
      </c>
      <c r="P4159" s="4" t="e">
        <f>IF(Table1[[#This Row],[Import to Gateway Calculator?]]="Yes",IFERROR(Table1[[#This Row],[Days of Storage 1]],""),0)</f>
        <v>#VALUE!</v>
      </c>
    </row>
    <row r="4160" spans="1:16" x14ac:dyDescent="0.25">
      <c r="A4160" s="5" t="e">
        <f t="shared" si="389"/>
        <v>#VALUE!</v>
      </c>
      <c r="B4160" s="6" t="str">
        <f>IFERROR(IF(Table1[[#This Row],[Multi-lens? 1]]="No", 1, IF(Table1[[#This Row],[Multi-lens? 1]]="Dual", 2, IF(Table1[[#This Row],[Multi-lens? 1]]="Quad", 4, ""))),"")</f>
        <v/>
      </c>
      <c r="C4160" s="6" t="e">
        <f t="shared" si="390"/>
        <v>#VALUE!</v>
      </c>
      <c r="D4160" s="6" t="e">
        <f t="shared" si="391"/>
        <v>#VALUE!</v>
      </c>
      <c r="E4160" s="6" t="e">
        <f t="shared" si="392"/>
        <v>#VALUE!</v>
      </c>
      <c r="F4160" s="6" t="e">
        <f t="shared" si="393"/>
        <v>#VALUE!</v>
      </c>
      <c r="H4160" s="6" t="str">
        <f>IFERROR(IF(Table1[[#This Row],[Multi-lens? 1]]="No", 1, IF(Table1[[#This Row],[Multi-lens? 1]]="Dual", 2, IF(Table1[[#This Row],[Multi-lens? 1]]="Quad", 4, ""))),"")</f>
        <v/>
      </c>
      <c r="I4160" s="9" t="str">
        <f>IFERROR(Table1[[#This Row],[Name]],"")</f>
        <v/>
      </c>
      <c r="K4160" s="3" t="str">
        <f t="shared" si="388"/>
        <v/>
      </c>
      <c r="M4160" s="4" t="e">
        <f>IF(Table1[[#This Row],[Import to Gateway Calculator?]]="Yes",IFERROR(Table1[[#This Row],[Streaming Resolution '[MP']]],""),0)</f>
        <v>#VALUE!</v>
      </c>
      <c r="N4160" s="4" t="e">
        <f>IF(Table1[[#This Row],[Import to Gateway Calculator?]]="Yes",IFERROR(Table1[[#This Row],[Recording Resolution '[MP']]],""),0)</f>
        <v>#VALUE!</v>
      </c>
      <c r="O4160" s="4" t="e">
        <f>IF(Table1[[#This Row],[Import to Gateway Calculator?]]="Yes",IFERROR(Table1[[#This Row],[Frame Rate '[FPS'] 1]],""),0)</f>
        <v>#VALUE!</v>
      </c>
      <c r="P4160" s="4" t="e">
        <f>IF(Table1[[#This Row],[Import to Gateway Calculator?]]="Yes",IFERROR(Table1[[#This Row],[Days of Storage 1]],""),0)</f>
        <v>#VALUE!</v>
      </c>
    </row>
    <row r="4161" spans="1:16" x14ac:dyDescent="0.25">
      <c r="A4161" s="5" t="e">
        <f t="shared" si="389"/>
        <v>#VALUE!</v>
      </c>
      <c r="B4161" s="6" t="str">
        <f>IFERROR(IF(Table1[[#This Row],[Multi-lens? 1]]="No", 1, IF(Table1[[#This Row],[Multi-lens? 1]]="Dual", 2, IF(Table1[[#This Row],[Multi-lens? 1]]="Quad", 4, ""))),"")</f>
        <v/>
      </c>
      <c r="C4161" s="6" t="e">
        <f t="shared" si="390"/>
        <v>#VALUE!</v>
      </c>
      <c r="D4161" s="6" t="e">
        <f t="shared" si="391"/>
        <v>#VALUE!</v>
      </c>
      <c r="E4161" s="6" t="e">
        <f t="shared" si="392"/>
        <v>#VALUE!</v>
      </c>
      <c r="F4161" s="6" t="e">
        <f t="shared" si="393"/>
        <v>#VALUE!</v>
      </c>
      <c r="H4161" s="6" t="str">
        <f>IFERROR(IF(Table1[[#This Row],[Multi-lens? 1]]="No", 1, IF(Table1[[#This Row],[Multi-lens? 1]]="Dual", 2, IF(Table1[[#This Row],[Multi-lens? 1]]="Quad", 4, ""))),"")</f>
        <v/>
      </c>
      <c r="I4161" s="9" t="str">
        <f>IFERROR(Table1[[#This Row],[Name]],"")</f>
        <v/>
      </c>
      <c r="K4161" s="3" t="str">
        <f t="shared" si="388"/>
        <v/>
      </c>
      <c r="M4161" s="4" t="e">
        <f>IF(Table1[[#This Row],[Import to Gateway Calculator?]]="Yes",IFERROR(Table1[[#This Row],[Streaming Resolution '[MP']]],""),0)</f>
        <v>#VALUE!</v>
      </c>
      <c r="N4161" s="4" t="e">
        <f>IF(Table1[[#This Row],[Import to Gateway Calculator?]]="Yes",IFERROR(Table1[[#This Row],[Recording Resolution '[MP']]],""),0)</f>
        <v>#VALUE!</v>
      </c>
      <c r="O4161" s="4" t="e">
        <f>IF(Table1[[#This Row],[Import to Gateway Calculator?]]="Yes",IFERROR(Table1[[#This Row],[Frame Rate '[FPS'] 1]],""),0)</f>
        <v>#VALUE!</v>
      </c>
      <c r="P4161" s="4" t="e">
        <f>IF(Table1[[#This Row],[Import to Gateway Calculator?]]="Yes",IFERROR(Table1[[#This Row],[Days of Storage 1]],""),0)</f>
        <v>#VALUE!</v>
      </c>
    </row>
    <row r="4162" spans="1:16" x14ac:dyDescent="0.25">
      <c r="A4162" s="5" t="e">
        <f t="shared" si="389"/>
        <v>#VALUE!</v>
      </c>
      <c r="B4162" s="6" t="str">
        <f>IFERROR(IF(Table1[[#This Row],[Multi-lens? 1]]="No", 1, IF(Table1[[#This Row],[Multi-lens? 1]]="Dual", 2, IF(Table1[[#This Row],[Multi-lens? 1]]="Quad", 4, ""))),"")</f>
        <v/>
      </c>
      <c r="C4162" s="6" t="e">
        <f t="shared" si="390"/>
        <v>#VALUE!</v>
      </c>
      <c r="D4162" s="6" t="e">
        <f t="shared" si="391"/>
        <v>#VALUE!</v>
      </c>
      <c r="E4162" s="6" t="e">
        <f t="shared" si="392"/>
        <v>#VALUE!</v>
      </c>
      <c r="F4162" s="6" t="e">
        <f t="shared" si="393"/>
        <v>#VALUE!</v>
      </c>
      <c r="H4162" s="6" t="str">
        <f>IFERROR(IF(Table1[[#This Row],[Multi-lens? 1]]="No", 1, IF(Table1[[#This Row],[Multi-lens? 1]]="Dual", 2, IF(Table1[[#This Row],[Multi-lens? 1]]="Quad", 4, ""))),"")</f>
        <v/>
      </c>
      <c r="I4162" s="9" t="str">
        <f>IFERROR(Table1[[#This Row],[Name]],"")</f>
        <v/>
      </c>
      <c r="K4162" s="3" t="str">
        <f t="shared" si="388"/>
        <v/>
      </c>
      <c r="M4162" s="4" t="e">
        <f>IF(Table1[[#This Row],[Import to Gateway Calculator?]]="Yes",IFERROR(Table1[[#This Row],[Streaming Resolution '[MP']]],""),0)</f>
        <v>#VALUE!</v>
      </c>
      <c r="N4162" s="4" t="e">
        <f>IF(Table1[[#This Row],[Import to Gateway Calculator?]]="Yes",IFERROR(Table1[[#This Row],[Recording Resolution '[MP']]],""),0)</f>
        <v>#VALUE!</v>
      </c>
      <c r="O4162" s="4" t="e">
        <f>IF(Table1[[#This Row],[Import to Gateway Calculator?]]="Yes",IFERROR(Table1[[#This Row],[Frame Rate '[FPS'] 1]],""),0)</f>
        <v>#VALUE!</v>
      </c>
      <c r="P4162" s="4" t="e">
        <f>IF(Table1[[#This Row],[Import to Gateway Calculator?]]="Yes",IFERROR(Table1[[#This Row],[Days of Storage 1]],""),0)</f>
        <v>#VALUE!</v>
      </c>
    </row>
    <row r="4163" spans="1:16" x14ac:dyDescent="0.25">
      <c r="A4163" s="5" t="e">
        <f t="shared" si="389"/>
        <v>#VALUE!</v>
      </c>
      <c r="B4163" s="6" t="str">
        <f>IFERROR(IF(Table1[[#This Row],[Multi-lens? 1]]="No", 1, IF(Table1[[#This Row],[Multi-lens? 1]]="Dual", 2, IF(Table1[[#This Row],[Multi-lens? 1]]="Quad", 4, ""))),"")</f>
        <v/>
      </c>
      <c r="C4163" s="6" t="e">
        <f t="shared" si="390"/>
        <v>#VALUE!</v>
      </c>
      <c r="D4163" s="6" t="e">
        <f t="shared" si="391"/>
        <v>#VALUE!</v>
      </c>
      <c r="E4163" s="6" t="e">
        <f t="shared" si="392"/>
        <v>#VALUE!</v>
      </c>
      <c r="F4163" s="6" t="e">
        <f t="shared" si="393"/>
        <v>#VALUE!</v>
      </c>
      <c r="H4163" s="6" t="str">
        <f>IFERROR(IF(Table1[[#This Row],[Multi-lens? 1]]="No", 1, IF(Table1[[#This Row],[Multi-lens? 1]]="Dual", 2, IF(Table1[[#This Row],[Multi-lens? 1]]="Quad", 4, ""))),"")</f>
        <v/>
      </c>
      <c r="I4163" s="9" t="str">
        <f>IFERROR(Table1[[#This Row],[Name]],"")</f>
        <v/>
      </c>
      <c r="K4163" s="3" t="str">
        <f t="shared" ref="K4163:K4226" si="394">IFERROR(IF(I4163=0,"",I4163),"")</f>
        <v/>
      </c>
      <c r="M4163" s="4" t="e">
        <f>IF(Table1[[#This Row],[Import to Gateway Calculator?]]="Yes",IFERROR(Table1[[#This Row],[Streaming Resolution '[MP']]],""),0)</f>
        <v>#VALUE!</v>
      </c>
      <c r="N4163" s="4" t="e">
        <f>IF(Table1[[#This Row],[Import to Gateway Calculator?]]="Yes",IFERROR(Table1[[#This Row],[Recording Resolution '[MP']]],""),0)</f>
        <v>#VALUE!</v>
      </c>
      <c r="O4163" s="4" t="e">
        <f>IF(Table1[[#This Row],[Import to Gateway Calculator?]]="Yes",IFERROR(Table1[[#This Row],[Frame Rate '[FPS'] 1]],""),0)</f>
        <v>#VALUE!</v>
      </c>
      <c r="P4163" s="4" t="e">
        <f>IF(Table1[[#This Row],[Import to Gateway Calculator?]]="Yes",IFERROR(Table1[[#This Row],[Days of Storage 1]],""),0)</f>
        <v>#VALUE!</v>
      </c>
    </row>
    <row r="4164" spans="1:16" x14ac:dyDescent="0.25">
      <c r="A4164" s="5" t="e">
        <f t="shared" si="389"/>
        <v>#VALUE!</v>
      </c>
      <c r="B4164" s="6" t="str">
        <f>IFERROR(IF(Table1[[#This Row],[Multi-lens? 1]]="No", 1, IF(Table1[[#This Row],[Multi-lens? 1]]="Dual", 2, IF(Table1[[#This Row],[Multi-lens? 1]]="Quad", 4, ""))),"")</f>
        <v/>
      </c>
      <c r="C4164" s="6" t="e">
        <f t="shared" si="390"/>
        <v>#VALUE!</v>
      </c>
      <c r="D4164" s="6" t="e">
        <f t="shared" si="391"/>
        <v>#VALUE!</v>
      </c>
      <c r="E4164" s="6" t="e">
        <f t="shared" si="392"/>
        <v>#VALUE!</v>
      </c>
      <c r="F4164" s="6" t="e">
        <f t="shared" si="393"/>
        <v>#VALUE!</v>
      </c>
      <c r="H4164" s="6" t="str">
        <f>IFERROR(IF(Table1[[#This Row],[Multi-lens? 1]]="No", 1, IF(Table1[[#This Row],[Multi-lens? 1]]="Dual", 2, IF(Table1[[#This Row],[Multi-lens? 1]]="Quad", 4, ""))),"")</f>
        <v/>
      </c>
      <c r="I4164" s="9" t="str">
        <f>IFERROR(Table1[[#This Row],[Name]],"")</f>
        <v/>
      </c>
      <c r="K4164" s="3" t="str">
        <f t="shared" si="394"/>
        <v/>
      </c>
      <c r="M4164" s="4" t="e">
        <f>IF(Table1[[#This Row],[Import to Gateway Calculator?]]="Yes",IFERROR(Table1[[#This Row],[Streaming Resolution '[MP']]],""),0)</f>
        <v>#VALUE!</v>
      </c>
      <c r="N4164" s="4" t="e">
        <f>IF(Table1[[#This Row],[Import to Gateway Calculator?]]="Yes",IFERROR(Table1[[#This Row],[Recording Resolution '[MP']]],""),0)</f>
        <v>#VALUE!</v>
      </c>
      <c r="O4164" s="4" t="e">
        <f>IF(Table1[[#This Row],[Import to Gateway Calculator?]]="Yes",IFERROR(Table1[[#This Row],[Frame Rate '[FPS'] 1]],""),0)</f>
        <v>#VALUE!</v>
      </c>
      <c r="P4164" s="4" t="e">
        <f>IF(Table1[[#This Row],[Import to Gateway Calculator?]]="Yes",IFERROR(Table1[[#This Row],[Days of Storage 1]],""),0)</f>
        <v>#VALUE!</v>
      </c>
    </row>
    <row r="4165" spans="1:16" x14ac:dyDescent="0.25">
      <c r="A4165" s="5" t="e">
        <f t="shared" si="389"/>
        <v>#VALUE!</v>
      </c>
      <c r="B4165" s="6" t="str">
        <f>IFERROR(IF(Table1[[#This Row],[Multi-lens? 1]]="No", 1, IF(Table1[[#This Row],[Multi-lens? 1]]="Dual", 2, IF(Table1[[#This Row],[Multi-lens? 1]]="Quad", 4, ""))),"")</f>
        <v/>
      </c>
      <c r="C4165" s="6" t="e">
        <f t="shared" si="390"/>
        <v>#VALUE!</v>
      </c>
      <c r="D4165" s="6" t="e">
        <f t="shared" si="391"/>
        <v>#VALUE!</v>
      </c>
      <c r="E4165" s="6" t="e">
        <f t="shared" si="392"/>
        <v>#VALUE!</v>
      </c>
      <c r="F4165" s="6" t="e">
        <f t="shared" si="393"/>
        <v>#VALUE!</v>
      </c>
      <c r="H4165" s="6" t="str">
        <f>IFERROR(IF(Table1[[#This Row],[Multi-lens? 1]]="No", 1, IF(Table1[[#This Row],[Multi-lens? 1]]="Dual", 2, IF(Table1[[#This Row],[Multi-lens? 1]]="Quad", 4, ""))),"")</f>
        <v/>
      </c>
      <c r="I4165" s="9" t="str">
        <f>IFERROR(Table1[[#This Row],[Name]],"")</f>
        <v/>
      </c>
      <c r="K4165" s="3" t="str">
        <f t="shared" si="394"/>
        <v/>
      </c>
      <c r="M4165" s="4" t="e">
        <f>IF(Table1[[#This Row],[Import to Gateway Calculator?]]="Yes",IFERROR(Table1[[#This Row],[Streaming Resolution '[MP']]],""),0)</f>
        <v>#VALUE!</v>
      </c>
      <c r="N4165" s="4" t="e">
        <f>IF(Table1[[#This Row],[Import to Gateway Calculator?]]="Yes",IFERROR(Table1[[#This Row],[Recording Resolution '[MP']]],""),0)</f>
        <v>#VALUE!</v>
      </c>
      <c r="O4165" s="4" t="e">
        <f>IF(Table1[[#This Row],[Import to Gateway Calculator?]]="Yes",IFERROR(Table1[[#This Row],[Frame Rate '[FPS'] 1]],""),0)</f>
        <v>#VALUE!</v>
      </c>
      <c r="P4165" s="4" t="e">
        <f>IF(Table1[[#This Row],[Import to Gateway Calculator?]]="Yes",IFERROR(Table1[[#This Row],[Days of Storage 1]],""),0)</f>
        <v>#VALUE!</v>
      </c>
    </row>
    <row r="4166" spans="1:16" x14ac:dyDescent="0.25">
      <c r="A4166" s="5" t="e">
        <f t="shared" si="389"/>
        <v>#VALUE!</v>
      </c>
      <c r="B4166" s="6" t="str">
        <f>IFERROR(IF(Table1[[#This Row],[Multi-lens? 1]]="No", 1, IF(Table1[[#This Row],[Multi-lens? 1]]="Dual", 2, IF(Table1[[#This Row],[Multi-lens? 1]]="Quad", 4, ""))),"")</f>
        <v/>
      </c>
      <c r="C4166" s="6" t="e">
        <f t="shared" si="390"/>
        <v>#VALUE!</v>
      </c>
      <c r="D4166" s="6" t="e">
        <f t="shared" si="391"/>
        <v>#VALUE!</v>
      </c>
      <c r="E4166" s="6" t="e">
        <f t="shared" si="392"/>
        <v>#VALUE!</v>
      </c>
      <c r="F4166" s="6" t="e">
        <f t="shared" si="393"/>
        <v>#VALUE!</v>
      </c>
      <c r="H4166" s="6" t="str">
        <f>IFERROR(IF(Table1[[#This Row],[Multi-lens? 1]]="No", 1, IF(Table1[[#This Row],[Multi-lens? 1]]="Dual", 2, IF(Table1[[#This Row],[Multi-lens? 1]]="Quad", 4, ""))),"")</f>
        <v/>
      </c>
      <c r="I4166" s="9" t="str">
        <f>IFERROR(Table1[[#This Row],[Name]],"")</f>
        <v/>
      </c>
      <c r="K4166" s="3" t="str">
        <f t="shared" si="394"/>
        <v/>
      </c>
      <c r="M4166" s="4" t="e">
        <f>IF(Table1[[#This Row],[Import to Gateway Calculator?]]="Yes",IFERROR(Table1[[#This Row],[Streaming Resolution '[MP']]],""),0)</f>
        <v>#VALUE!</v>
      </c>
      <c r="N4166" s="4" t="e">
        <f>IF(Table1[[#This Row],[Import to Gateway Calculator?]]="Yes",IFERROR(Table1[[#This Row],[Recording Resolution '[MP']]],""),0)</f>
        <v>#VALUE!</v>
      </c>
      <c r="O4166" s="4" t="e">
        <f>IF(Table1[[#This Row],[Import to Gateway Calculator?]]="Yes",IFERROR(Table1[[#This Row],[Frame Rate '[FPS'] 1]],""),0)</f>
        <v>#VALUE!</v>
      </c>
      <c r="P4166" s="4" t="e">
        <f>IF(Table1[[#This Row],[Import to Gateway Calculator?]]="Yes",IFERROR(Table1[[#This Row],[Days of Storage 1]],""),0)</f>
        <v>#VALUE!</v>
      </c>
    </row>
    <row r="4167" spans="1:16" x14ac:dyDescent="0.25">
      <c r="A4167" s="5" t="e">
        <f t="shared" ref="A4167:A4230" si="395">IF(D4167=0,"",K4167)</f>
        <v>#VALUE!</v>
      </c>
      <c r="B4167" s="6" t="str">
        <f>IFERROR(IF(Table1[[#This Row],[Multi-lens? 1]]="No", 1, IF(Table1[[#This Row],[Multi-lens? 1]]="Dual", 2, IF(Table1[[#This Row],[Multi-lens? 1]]="Quad", 4, ""))),"")</f>
        <v/>
      </c>
      <c r="C4167" s="6" t="e">
        <f t="shared" ref="C4167:C4230" si="396">M4167</f>
        <v>#VALUE!</v>
      </c>
      <c r="D4167" s="6" t="e">
        <f t="shared" ref="D4167:D4230" si="397">N4167</f>
        <v>#VALUE!</v>
      </c>
      <c r="E4167" s="6" t="e">
        <f t="shared" ref="E4167:E4230" si="398">O4167</f>
        <v>#VALUE!</v>
      </c>
      <c r="F4167" s="6" t="e">
        <f t="shared" ref="F4167:F4230" si="399">P4167</f>
        <v>#VALUE!</v>
      </c>
      <c r="H4167" s="6" t="str">
        <f>IFERROR(IF(Table1[[#This Row],[Multi-lens? 1]]="No", 1, IF(Table1[[#This Row],[Multi-lens? 1]]="Dual", 2, IF(Table1[[#This Row],[Multi-lens? 1]]="Quad", 4, ""))),"")</f>
        <v/>
      </c>
      <c r="I4167" s="9" t="str">
        <f>IFERROR(Table1[[#This Row],[Name]],"")</f>
        <v/>
      </c>
      <c r="K4167" s="3" t="str">
        <f t="shared" si="394"/>
        <v/>
      </c>
      <c r="M4167" s="4" t="e">
        <f>IF(Table1[[#This Row],[Import to Gateway Calculator?]]="Yes",IFERROR(Table1[[#This Row],[Streaming Resolution '[MP']]],""),0)</f>
        <v>#VALUE!</v>
      </c>
      <c r="N4167" s="4" t="e">
        <f>IF(Table1[[#This Row],[Import to Gateway Calculator?]]="Yes",IFERROR(Table1[[#This Row],[Recording Resolution '[MP']]],""),0)</f>
        <v>#VALUE!</v>
      </c>
      <c r="O4167" s="4" t="e">
        <f>IF(Table1[[#This Row],[Import to Gateway Calculator?]]="Yes",IFERROR(Table1[[#This Row],[Frame Rate '[FPS'] 1]],""),0)</f>
        <v>#VALUE!</v>
      </c>
      <c r="P4167" s="4" t="e">
        <f>IF(Table1[[#This Row],[Import to Gateway Calculator?]]="Yes",IFERROR(Table1[[#This Row],[Days of Storage 1]],""),0)</f>
        <v>#VALUE!</v>
      </c>
    </row>
    <row r="4168" spans="1:16" x14ac:dyDescent="0.25">
      <c r="A4168" s="5" t="e">
        <f t="shared" si="395"/>
        <v>#VALUE!</v>
      </c>
      <c r="B4168" s="6" t="str">
        <f>IFERROR(IF(Table1[[#This Row],[Multi-lens? 1]]="No", 1, IF(Table1[[#This Row],[Multi-lens? 1]]="Dual", 2, IF(Table1[[#This Row],[Multi-lens? 1]]="Quad", 4, ""))),"")</f>
        <v/>
      </c>
      <c r="C4168" s="6" t="e">
        <f t="shared" si="396"/>
        <v>#VALUE!</v>
      </c>
      <c r="D4168" s="6" t="e">
        <f t="shared" si="397"/>
        <v>#VALUE!</v>
      </c>
      <c r="E4168" s="6" t="e">
        <f t="shared" si="398"/>
        <v>#VALUE!</v>
      </c>
      <c r="F4168" s="6" t="e">
        <f t="shared" si="399"/>
        <v>#VALUE!</v>
      </c>
      <c r="H4168" s="6" t="str">
        <f>IFERROR(IF(Table1[[#This Row],[Multi-lens? 1]]="No", 1, IF(Table1[[#This Row],[Multi-lens? 1]]="Dual", 2, IF(Table1[[#This Row],[Multi-lens? 1]]="Quad", 4, ""))),"")</f>
        <v/>
      </c>
      <c r="I4168" s="9" t="str">
        <f>IFERROR(Table1[[#This Row],[Name]],"")</f>
        <v/>
      </c>
      <c r="K4168" s="3" t="str">
        <f t="shared" si="394"/>
        <v/>
      </c>
      <c r="M4168" s="4" t="e">
        <f>IF(Table1[[#This Row],[Import to Gateway Calculator?]]="Yes",IFERROR(Table1[[#This Row],[Streaming Resolution '[MP']]],""),0)</f>
        <v>#VALUE!</v>
      </c>
      <c r="N4168" s="4" t="e">
        <f>IF(Table1[[#This Row],[Import to Gateway Calculator?]]="Yes",IFERROR(Table1[[#This Row],[Recording Resolution '[MP']]],""),0)</f>
        <v>#VALUE!</v>
      </c>
      <c r="O4168" s="4" t="e">
        <f>IF(Table1[[#This Row],[Import to Gateway Calculator?]]="Yes",IFERROR(Table1[[#This Row],[Frame Rate '[FPS'] 1]],""),0)</f>
        <v>#VALUE!</v>
      </c>
      <c r="P4168" s="4" t="e">
        <f>IF(Table1[[#This Row],[Import to Gateway Calculator?]]="Yes",IFERROR(Table1[[#This Row],[Days of Storage 1]],""),0)</f>
        <v>#VALUE!</v>
      </c>
    </row>
    <row r="4169" spans="1:16" x14ac:dyDescent="0.25">
      <c r="A4169" s="5" t="e">
        <f t="shared" si="395"/>
        <v>#VALUE!</v>
      </c>
      <c r="B4169" s="6" t="str">
        <f>IFERROR(IF(Table1[[#This Row],[Multi-lens? 1]]="No", 1, IF(Table1[[#This Row],[Multi-lens? 1]]="Dual", 2, IF(Table1[[#This Row],[Multi-lens? 1]]="Quad", 4, ""))),"")</f>
        <v/>
      </c>
      <c r="C4169" s="6" t="e">
        <f t="shared" si="396"/>
        <v>#VALUE!</v>
      </c>
      <c r="D4169" s="6" t="e">
        <f t="shared" si="397"/>
        <v>#VALUE!</v>
      </c>
      <c r="E4169" s="6" t="e">
        <f t="shared" si="398"/>
        <v>#VALUE!</v>
      </c>
      <c r="F4169" s="6" t="e">
        <f t="shared" si="399"/>
        <v>#VALUE!</v>
      </c>
      <c r="H4169" s="6" t="str">
        <f>IFERROR(IF(Table1[[#This Row],[Multi-lens? 1]]="No", 1, IF(Table1[[#This Row],[Multi-lens? 1]]="Dual", 2, IF(Table1[[#This Row],[Multi-lens? 1]]="Quad", 4, ""))),"")</f>
        <v/>
      </c>
      <c r="I4169" s="9" t="str">
        <f>IFERROR(Table1[[#This Row],[Name]],"")</f>
        <v/>
      </c>
      <c r="K4169" s="3" t="str">
        <f t="shared" si="394"/>
        <v/>
      </c>
      <c r="M4169" s="4" t="e">
        <f>IF(Table1[[#This Row],[Import to Gateway Calculator?]]="Yes",IFERROR(Table1[[#This Row],[Streaming Resolution '[MP']]],""),0)</f>
        <v>#VALUE!</v>
      </c>
      <c r="N4169" s="4" t="e">
        <f>IF(Table1[[#This Row],[Import to Gateway Calculator?]]="Yes",IFERROR(Table1[[#This Row],[Recording Resolution '[MP']]],""),0)</f>
        <v>#VALUE!</v>
      </c>
      <c r="O4169" s="4" t="e">
        <f>IF(Table1[[#This Row],[Import to Gateway Calculator?]]="Yes",IFERROR(Table1[[#This Row],[Frame Rate '[FPS'] 1]],""),0)</f>
        <v>#VALUE!</v>
      </c>
      <c r="P4169" s="4" t="e">
        <f>IF(Table1[[#This Row],[Import to Gateway Calculator?]]="Yes",IFERROR(Table1[[#This Row],[Days of Storage 1]],""),0)</f>
        <v>#VALUE!</v>
      </c>
    </row>
    <row r="4170" spans="1:16" x14ac:dyDescent="0.25">
      <c r="A4170" s="5" t="e">
        <f t="shared" si="395"/>
        <v>#VALUE!</v>
      </c>
      <c r="B4170" s="6" t="str">
        <f>IFERROR(IF(Table1[[#This Row],[Multi-lens? 1]]="No", 1, IF(Table1[[#This Row],[Multi-lens? 1]]="Dual", 2, IF(Table1[[#This Row],[Multi-lens? 1]]="Quad", 4, ""))),"")</f>
        <v/>
      </c>
      <c r="C4170" s="6" t="e">
        <f t="shared" si="396"/>
        <v>#VALUE!</v>
      </c>
      <c r="D4170" s="6" t="e">
        <f t="shared" si="397"/>
        <v>#VALUE!</v>
      </c>
      <c r="E4170" s="6" t="e">
        <f t="shared" si="398"/>
        <v>#VALUE!</v>
      </c>
      <c r="F4170" s="6" t="e">
        <f t="shared" si="399"/>
        <v>#VALUE!</v>
      </c>
      <c r="H4170" s="6" t="str">
        <f>IFERROR(IF(Table1[[#This Row],[Multi-lens? 1]]="No", 1, IF(Table1[[#This Row],[Multi-lens? 1]]="Dual", 2, IF(Table1[[#This Row],[Multi-lens? 1]]="Quad", 4, ""))),"")</f>
        <v/>
      </c>
      <c r="I4170" s="9" t="str">
        <f>IFERROR(Table1[[#This Row],[Name]],"")</f>
        <v/>
      </c>
      <c r="K4170" s="3" t="str">
        <f t="shared" si="394"/>
        <v/>
      </c>
      <c r="M4170" s="4" t="e">
        <f>IF(Table1[[#This Row],[Import to Gateway Calculator?]]="Yes",IFERROR(Table1[[#This Row],[Streaming Resolution '[MP']]],""),0)</f>
        <v>#VALUE!</v>
      </c>
      <c r="N4170" s="4" t="e">
        <f>IF(Table1[[#This Row],[Import to Gateway Calculator?]]="Yes",IFERROR(Table1[[#This Row],[Recording Resolution '[MP']]],""),0)</f>
        <v>#VALUE!</v>
      </c>
      <c r="O4170" s="4" t="e">
        <f>IF(Table1[[#This Row],[Import to Gateway Calculator?]]="Yes",IFERROR(Table1[[#This Row],[Frame Rate '[FPS'] 1]],""),0)</f>
        <v>#VALUE!</v>
      </c>
      <c r="P4170" s="4" t="e">
        <f>IF(Table1[[#This Row],[Import to Gateway Calculator?]]="Yes",IFERROR(Table1[[#This Row],[Days of Storage 1]],""),0)</f>
        <v>#VALUE!</v>
      </c>
    </row>
    <row r="4171" spans="1:16" x14ac:dyDescent="0.25">
      <c r="A4171" s="5" t="e">
        <f t="shared" si="395"/>
        <v>#VALUE!</v>
      </c>
      <c r="B4171" s="6" t="str">
        <f>IFERROR(IF(Table1[[#This Row],[Multi-lens? 1]]="No", 1, IF(Table1[[#This Row],[Multi-lens? 1]]="Dual", 2, IF(Table1[[#This Row],[Multi-lens? 1]]="Quad", 4, ""))),"")</f>
        <v/>
      </c>
      <c r="C4171" s="6" t="e">
        <f t="shared" si="396"/>
        <v>#VALUE!</v>
      </c>
      <c r="D4171" s="6" t="e">
        <f t="shared" si="397"/>
        <v>#VALUE!</v>
      </c>
      <c r="E4171" s="6" t="e">
        <f t="shared" si="398"/>
        <v>#VALUE!</v>
      </c>
      <c r="F4171" s="6" t="e">
        <f t="shared" si="399"/>
        <v>#VALUE!</v>
      </c>
      <c r="H4171" s="6" t="str">
        <f>IFERROR(IF(Table1[[#This Row],[Multi-lens? 1]]="No", 1, IF(Table1[[#This Row],[Multi-lens? 1]]="Dual", 2, IF(Table1[[#This Row],[Multi-lens? 1]]="Quad", 4, ""))),"")</f>
        <v/>
      </c>
      <c r="I4171" s="9" t="str">
        <f>IFERROR(Table1[[#This Row],[Name]],"")</f>
        <v/>
      </c>
      <c r="K4171" s="3" t="str">
        <f t="shared" si="394"/>
        <v/>
      </c>
      <c r="M4171" s="4" t="e">
        <f>IF(Table1[[#This Row],[Import to Gateway Calculator?]]="Yes",IFERROR(Table1[[#This Row],[Streaming Resolution '[MP']]],""),0)</f>
        <v>#VALUE!</v>
      </c>
      <c r="N4171" s="4" t="e">
        <f>IF(Table1[[#This Row],[Import to Gateway Calculator?]]="Yes",IFERROR(Table1[[#This Row],[Recording Resolution '[MP']]],""),0)</f>
        <v>#VALUE!</v>
      </c>
      <c r="O4171" s="4" t="e">
        <f>IF(Table1[[#This Row],[Import to Gateway Calculator?]]="Yes",IFERROR(Table1[[#This Row],[Frame Rate '[FPS'] 1]],""),0)</f>
        <v>#VALUE!</v>
      </c>
      <c r="P4171" s="4" t="e">
        <f>IF(Table1[[#This Row],[Import to Gateway Calculator?]]="Yes",IFERROR(Table1[[#This Row],[Days of Storage 1]],""),0)</f>
        <v>#VALUE!</v>
      </c>
    </row>
    <row r="4172" spans="1:16" x14ac:dyDescent="0.25">
      <c r="A4172" s="5" t="e">
        <f t="shared" si="395"/>
        <v>#VALUE!</v>
      </c>
      <c r="B4172" s="6" t="str">
        <f>IFERROR(IF(Table1[[#This Row],[Multi-lens? 1]]="No", 1, IF(Table1[[#This Row],[Multi-lens? 1]]="Dual", 2, IF(Table1[[#This Row],[Multi-lens? 1]]="Quad", 4, ""))),"")</f>
        <v/>
      </c>
      <c r="C4172" s="6" t="e">
        <f t="shared" si="396"/>
        <v>#VALUE!</v>
      </c>
      <c r="D4172" s="6" t="e">
        <f t="shared" si="397"/>
        <v>#VALUE!</v>
      </c>
      <c r="E4172" s="6" t="e">
        <f t="shared" si="398"/>
        <v>#VALUE!</v>
      </c>
      <c r="F4172" s="6" t="e">
        <f t="shared" si="399"/>
        <v>#VALUE!</v>
      </c>
      <c r="H4172" s="6" t="str">
        <f>IFERROR(IF(Table1[[#This Row],[Multi-lens? 1]]="No", 1, IF(Table1[[#This Row],[Multi-lens? 1]]="Dual", 2, IF(Table1[[#This Row],[Multi-lens? 1]]="Quad", 4, ""))),"")</f>
        <v/>
      </c>
      <c r="I4172" s="9" t="str">
        <f>IFERROR(Table1[[#This Row],[Name]],"")</f>
        <v/>
      </c>
      <c r="K4172" s="3" t="str">
        <f t="shared" si="394"/>
        <v/>
      </c>
      <c r="M4172" s="4" t="e">
        <f>IF(Table1[[#This Row],[Import to Gateway Calculator?]]="Yes",IFERROR(Table1[[#This Row],[Streaming Resolution '[MP']]],""),0)</f>
        <v>#VALUE!</v>
      </c>
      <c r="N4172" s="4" t="e">
        <f>IF(Table1[[#This Row],[Import to Gateway Calculator?]]="Yes",IFERROR(Table1[[#This Row],[Recording Resolution '[MP']]],""),0)</f>
        <v>#VALUE!</v>
      </c>
      <c r="O4172" s="4" t="e">
        <f>IF(Table1[[#This Row],[Import to Gateway Calculator?]]="Yes",IFERROR(Table1[[#This Row],[Frame Rate '[FPS'] 1]],""),0)</f>
        <v>#VALUE!</v>
      </c>
      <c r="P4172" s="4" t="e">
        <f>IF(Table1[[#This Row],[Import to Gateway Calculator?]]="Yes",IFERROR(Table1[[#This Row],[Days of Storage 1]],""),0)</f>
        <v>#VALUE!</v>
      </c>
    </row>
    <row r="4173" spans="1:16" x14ac:dyDescent="0.25">
      <c r="A4173" s="5" t="e">
        <f t="shared" si="395"/>
        <v>#VALUE!</v>
      </c>
      <c r="B4173" s="6" t="str">
        <f>IFERROR(IF(Table1[[#This Row],[Multi-lens? 1]]="No", 1, IF(Table1[[#This Row],[Multi-lens? 1]]="Dual", 2, IF(Table1[[#This Row],[Multi-lens? 1]]="Quad", 4, ""))),"")</f>
        <v/>
      </c>
      <c r="C4173" s="6" t="e">
        <f t="shared" si="396"/>
        <v>#VALUE!</v>
      </c>
      <c r="D4173" s="6" t="e">
        <f t="shared" si="397"/>
        <v>#VALUE!</v>
      </c>
      <c r="E4173" s="6" t="e">
        <f t="shared" si="398"/>
        <v>#VALUE!</v>
      </c>
      <c r="F4173" s="6" t="e">
        <f t="shared" si="399"/>
        <v>#VALUE!</v>
      </c>
      <c r="H4173" s="6" t="str">
        <f>IFERROR(IF(Table1[[#This Row],[Multi-lens? 1]]="No", 1, IF(Table1[[#This Row],[Multi-lens? 1]]="Dual", 2, IF(Table1[[#This Row],[Multi-lens? 1]]="Quad", 4, ""))),"")</f>
        <v/>
      </c>
      <c r="I4173" s="9" t="str">
        <f>IFERROR(Table1[[#This Row],[Name]],"")</f>
        <v/>
      </c>
      <c r="K4173" s="3" t="str">
        <f t="shared" si="394"/>
        <v/>
      </c>
      <c r="M4173" s="4" t="e">
        <f>IF(Table1[[#This Row],[Import to Gateway Calculator?]]="Yes",IFERROR(Table1[[#This Row],[Streaming Resolution '[MP']]],""),0)</f>
        <v>#VALUE!</v>
      </c>
      <c r="N4173" s="4" t="e">
        <f>IF(Table1[[#This Row],[Import to Gateway Calculator?]]="Yes",IFERROR(Table1[[#This Row],[Recording Resolution '[MP']]],""),0)</f>
        <v>#VALUE!</v>
      </c>
      <c r="O4173" s="4" t="e">
        <f>IF(Table1[[#This Row],[Import to Gateway Calculator?]]="Yes",IFERROR(Table1[[#This Row],[Frame Rate '[FPS'] 1]],""),0)</f>
        <v>#VALUE!</v>
      </c>
      <c r="P4173" s="4" t="e">
        <f>IF(Table1[[#This Row],[Import to Gateway Calculator?]]="Yes",IFERROR(Table1[[#This Row],[Days of Storage 1]],""),0)</f>
        <v>#VALUE!</v>
      </c>
    </row>
    <row r="4174" spans="1:16" x14ac:dyDescent="0.25">
      <c r="A4174" s="5" t="e">
        <f t="shared" si="395"/>
        <v>#VALUE!</v>
      </c>
      <c r="B4174" s="6" t="str">
        <f>IFERROR(IF(Table1[[#This Row],[Multi-lens? 1]]="No", 1, IF(Table1[[#This Row],[Multi-lens? 1]]="Dual", 2, IF(Table1[[#This Row],[Multi-lens? 1]]="Quad", 4, ""))),"")</f>
        <v/>
      </c>
      <c r="C4174" s="6" t="e">
        <f t="shared" si="396"/>
        <v>#VALUE!</v>
      </c>
      <c r="D4174" s="6" t="e">
        <f t="shared" si="397"/>
        <v>#VALUE!</v>
      </c>
      <c r="E4174" s="6" t="e">
        <f t="shared" si="398"/>
        <v>#VALUE!</v>
      </c>
      <c r="F4174" s="6" t="e">
        <f t="shared" si="399"/>
        <v>#VALUE!</v>
      </c>
      <c r="H4174" s="6" t="str">
        <f>IFERROR(IF(Table1[[#This Row],[Multi-lens? 1]]="No", 1, IF(Table1[[#This Row],[Multi-lens? 1]]="Dual", 2, IF(Table1[[#This Row],[Multi-lens? 1]]="Quad", 4, ""))),"")</f>
        <v/>
      </c>
      <c r="I4174" s="9" t="str">
        <f>IFERROR(Table1[[#This Row],[Name]],"")</f>
        <v/>
      </c>
      <c r="K4174" s="3" t="str">
        <f t="shared" si="394"/>
        <v/>
      </c>
      <c r="M4174" s="4" t="e">
        <f>IF(Table1[[#This Row],[Import to Gateway Calculator?]]="Yes",IFERROR(Table1[[#This Row],[Streaming Resolution '[MP']]],""),0)</f>
        <v>#VALUE!</v>
      </c>
      <c r="N4174" s="4" t="e">
        <f>IF(Table1[[#This Row],[Import to Gateway Calculator?]]="Yes",IFERROR(Table1[[#This Row],[Recording Resolution '[MP']]],""),0)</f>
        <v>#VALUE!</v>
      </c>
      <c r="O4174" s="4" t="e">
        <f>IF(Table1[[#This Row],[Import to Gateway Calculator?]]="Yes",IFERROR(Table1[[#This Row],[Frame Rate '[FPS'] 1]],""),0)</f>
        <v>#VALUE!</v>
      </c>
      <c r="P4174" s="4" t="e">
        <f>IF(Table1[[#This Row],[Import to Gateway Calculator?]]="Yes",IFERROR(Table1[[#This Row],[Days of Storage 1]],""),0)</f>
        <v>#VALUE!</v>
      </c>
    </row>
    <row r="4175" spans="1:16" x14ac:dyDescent="0.25">
      <c r="A4175" s="5" t="e">
        <f t="shared" si="395"/>
        <v>#VALUE!</v>
      </c>
      <c r="B4175" s="6" t="str">
        <f>IFERROR(IF(Table1[[#This Row],[Multi-lens? 1]]="No", 1, IF(Table1[[#This Row],[Multi-lens? 1]]="Dual", 2, IF(Table1[[#This Row],[Multi-lens? 1]]="Quad", 4, ""))),"")</f>
        <v/>
      </c>
      <c r="C4175" s="6" t="e">
        <f t="shared" si="396"/>
        <v>#VALUE!</v>
      </c>
      <c r="D4175" s="6" t="e">
        <f t="shared" si="397"/>
        <v>#VALUE!</v>
      </c>
      <c r="E4175" s="6" t="e">
        <f t="shared" si="398"/>
        <v>#VALUE!</v>
      </c>
      <c r="F4175" s="6" t="e">
        <f t="shared" si="399"/>
        <v>#VALUE!</v>
      </c>
      <c r="H4175" s="6" t="str">
        <f>IFERROR(IF(Table1[[#This Row],[Multi-lens? 1]]="No", 1, IF(Table1[[#This Row],[Multi-lens? 1]]="Dual", 2, IF(Table1[[#This Row],[Multi-lens? 1]]="Quad", 4, ""))),"")</f>
        <v/>
      </c>
      <c r="I4175" s="9" t="str">
        <f>IFERROR(Table1[[#This Row],[Name]],"")</f>
        <v/>
      </c>
      <c r="K4175" s="3" t="str">
        <f t="shared" si="394"/>
        <v/>
      </c>
      <c r="M4175" s="4" t="e">
        <f>IF(Table1[[#This Row],[Import to Gateway Calculator?]]="Yes",IFERROR(Table1[[#This Row],[Streaming Resolution '[MP']]],""),0)</f>
        <v>#VALUE!</v>
      </c>
      <c r="N4175" s="4" t="e">
        <f>IF(Table1[[#This Row],[Import to Gateway Calculator?]]="Yes",IFERROR(Table1[[#This Row],[Recording Resolution '[MP']]],""),0)</f>
        <v>#VALUE!</v>
      </c>
      <c r="O4175" s="4" t="e">
        <f>IF(Table1[[#This Row],[Import to Gateway Calculator?]]="Yes",IFERROR(Table1[[#This Row],[Frame Rate '[FPS'] 1]],""),0)</f>
        <v>#VALUE!</v>
      </c>
      <c r="P4175" s="4" t="e">
        <f>IF(Table1[[#This Row],[Import to Gateway Calculator?]]="Yes",IFERROR(Table1[[#This Row],[Days of Storage 1]],""),0)</f>
        <v>#VALUE!</v>
      </c>
    </row>
    <row r="4176" spans="1:16" x14ac:dyDescent="0.25">
      <c r="A4176" s="5" t="e">
        <f t="shared" si="395"/>
        <v>#VALUE!</v>
      </c>
      <c r="B4176" s="6" t="str">
        <f>IFERROR(IF(Table1[[#This Row],[Multi-lens? 1]]="No", 1, IF(Table1[[#This Row],[Multi-lens? 1]]="Dual", 2, IF(Table1[[#This Row],[Multi-lens? 1]]="Quad", 4, ""))),"")</f>
        <v/>
      </c>
      <c r="C4176" s="6" t="e">
        <f t="shared" si="396"/>
        <v>#VALUE!</v>
      </c>
      <c r="D4176" s="6" t="e">
        <f t="shared" si="397"/>
        <v>#VALUE!</v>
      </c>
      <c r="E4176" s="6" t="e">
        <f t="shared" si="398"/>
        <v>#VALUE!</v>
      </c>
      <c r="F4176" s="6" t="e">
        <f t="shared" si="399"/>
        <v>#VALUE!</v>
      </c>
      <c r="H4176" s="6" t="str">
        <f>IFERROR(IF(Table1[[#This Row],[Multi-lens? 1]]="No", 1, IF(Table1[[#This Row],[Multi-lens? 1]]="Dual", 2, IF(Table1[[#This Row],[Multi-lens? 1]]="Quad", 4, ""))),"")</f>
        <v/>
      </c>
      <c r="I4176" s="9" t="str">
        <f>IFERROR(Table1[[#This Row],[Name]],"")</f>
        <v/>
      </c>
      <c r="K4176" s="3" t="str">
        <f t="shared" si="394"/>
        <v/>
      </c>
      <c r="M4176" s="4" t="e">
        <f>IF(Table1[[#This Row],[Import to Gateway Calculator?]]="Yes",IFERROR(Table1[[#This Row],[Streaming Resolution '[MP']]],""),0)</f>
        <v>#VALUE!</v>
      </c>
      <c r="N4176" s="4" t="e">
        <f>IF(Table1[[#This Row],[Import to Gateway Calculator?]]="Yes",IFERROR(Table1[[#This Row],[Recording Resolution '[MP']]],""),0)</f>
        <v>#VALUE!</v>
      </c>
      <c r="O4176" s="4" t="e">
        <f>IF(Table1[[#This Row],[Import to Gateway Calculator?]]="Yes",IFERROR(Table1[[#This Row],[Frame Rate '[FPS'] 1]],""),0)</f>
        <v>#VALUE!</v>
      </c>
      <c r="P4176" s="4" t="e">
        <f>IF(Table1[[#This Row],[Import to Gateway Calculator?]]="Yes",IFERROR(Table1[[#This Row],[Days of Storage 1]],""),0)</f>
        <v>#VALUE!</v>
      </c>
    </row>
    <row r="4177" spans="1:16" x14ac:dyDescent="0.25">
      <c r="A4177" s="5" t="e">
        <f t="shared" si="395"/>
        <v>#VALUE!</v>
      </c>
      <c r="B4177" s="6" t="str">
        <f>IFERROR(IF(Table1[[#This Row],[Multi-lens? 1]]="No", 1, IF(Table1[[#This Row],[Multi-lens? 1]]="Dual", 2, IF(Table1[[#This Row],[Multi-lens? 1]]="Quad", 4, ""))),"")</f>
        <v/>
      </c>
      <c r="C4177" s="6" t="e">
        <f t="shared" si="396"/>
        <v>#VALUE!</v>
      </c>
      <c r="D4177" s="6" t="e">
        <f t="shared" si="397"/>
        <v>#VALUE!</v>
      </c>
      <c r="E4177" s="6" t="e">
        <f t="shared" si="398"/>
        <v>#VALUE!</v>
      </c>
      <c r="F4177" s="6" t="e">
        <f t="shared" si="399"/>
        <v>#VALUE!</v>
      </c>
      <c r="H4177" s="6" t="str">
        <f>IFERROR(IF(Table1[[#This Row],[Multi-lens? 1]]="No", 1, IF(Table1[[#This Row],[Multi-lens? 1]]="Dual", 2, IF(Table1[[#This Row],[Multi-lens? 1]]="Quad", 4, ""))),"")</f>
        <v/>
      </c>
      <c r="I4177" s="9" t="str">
        <f>IFERROR(Table1[[#This Row],[Name]],"")</f>
        <v/>
      </c>
      <c r="K4177" s="3" t="str">
        <f t="shared" si="394"/>
        <v/>
      </c>
      <c r="M4177" s="4" t="e">
        <f>IF(Table1[[#This Row],[Import to Gateway Calculator?]]="Yes",IFERROR(Table1[[#This Row],[Streaming Resolution '[MP']]],""),0)</f>
        <v>#VALUE!</v>
      </c>
      <c r="N4177" s="4" t="e">
        <f>IF(Table1[[#This Row],[Import to Gateway Calculator?]]="Yes",IFERROR(Table1[[#This Row],[Recording Resolution '[MP']]],""),0)</f>
        <v>#VALUE!</v>
      </c>
      <c r="O4177" s="4" t="e">
        <f>IF(Table1[[#This Row],[Import to Gateway Calculator?]]="Yes",IFERROR(Table1[[#This Row],[Frame Rate '[FPS'] 1]],""),0)</f>
        <v>#VALUE!</v>
      </c>
      <c r="P4177" s="4" t="e">
        <f>IF(Table1[[#This Row],[Import to Gateway Calculator?]]="Yes",IFERROR(Table1[[#This Row],[Days of Storage 1]],""),0)</f>
        <v>#VALUE!</v>
      </c>
    </row>
    <row r="4178" spans="1:16" x14ac:dyDescent="0.25">
      <c r="A4178" s="5" t="e">
        <f t="shared" si="395"/>
        <v>#VALUE!</v>
      </c>
      <c r="B4178" s="6" t="str">
        <f>IFERROR(IF(Table1[[#This Row],[Multi-lens? 1]]="No", 1, IF(Table1[[#This Row],[Multi-lens? 1]]="Dual", 2, IF(Table1[[#This Row],[Multi-lens? 1]]="Quad", 4, ""))),"")</f>
        <v/>
      </c>
      <c r="C4178" s="6" t="e">
        <f t="shared" si="396"/>
        <v>#VALUE!</v>
      </c>
      <c r="D4178" s="6" t="e">
        <f t="shared" si="397"/>
        <v>#VALUE!</v>
      </c>
      <c r="E4178" s="6" t="e">
        <f t="shared" si="398"/>
        <v>#VALUE!</v>
      </c>
      <c r="F4178" s="6" t="e">
        <f t="shared" si="399"/>
        <v>#VALUE!</v>
      </c>
      <c r="H4178" s="6" t="str">
        <f>IFERROR(IF(Table1[[#This Row],[Multi-lens? 1]]="No", 1, IF(Table1[[#This Row],[Multi-lens? 1]]="Dual", 2, IF(Table1[[#This Row],[Multi-lens? 1]]="Quad", 4, ""))),"")</f>
        <v/>
      </c>
      <c r="I4178" s="9" t="str">
        <f>IFERROR(Table1[[#This Row],[Name]],"")</f>
        <v/>
      </c>
      <c r="K4178" s="3" t="str">
        <f t="shared" si="394"/>
        <v/>
      </c>
      <c r="M4178" s="4" t="e">
        <f>IF(Table1[[#This Row],[Import to Gateway Calculator?]]="Yes",IFERROR(Table1[[#This Row],[Streaming Resolution '[MP']]],""),0)</f>
        <v>#VALUE!</v>
      </c>
      <c r="N4178" s="4" t="e">
        <f>IF(Table1[[#This Row],[Import to Gateway Calculator?]]="Yes",IFERROR(Table1[[#This Row],[Recording Resolution '[MP']]],""),0)</f>
        <v>#VALUE!</v>
      </c>
      <c r="O4178" s="4" t="e">
        <f>IF(Table1[[#This Row],[Import to Gateway Calculator?]]="Yes",IFERROR(Table1[[#This Row],[Frame Rate '[FPS'] 1]],""),0)</f>
        <v>#VALUE!</v>
      </c>
      <c r="P4178" s="4" t="e">
        <f>IF(Table1[[#This Row],[Import to Gateway Calculator?]]="Yes",IFERROR(Table1[[#This Row],[Days of Storage 1]],""),0)</f>
        <v>#VALUE!</v>
      </c>
    </row>
    <row r="4179" spans="1:16" x14ac:dyDescent="0.25">
      <c r="A4179" s="5" t="e">
        <f t="shared" si="395"/>
        <v>#VALUE!</v>
      </c>
      <c r="B4179" s="6" t="str">
        <f>IFERROR(IF(Table1[[#This Row],[Multi-lens? 1]]="No", 1, IF(Table1[[#This Row],[Multi-lens? 1]]="Dual", 2, IF(Table1[[#This Row],[Multi-lens? 1]]="Quad", 4, ""))),"")</f>
        <v/>
      </c>
      <c r="C4179" s="6" t="e">
        <f t="shared" si="396"/>
        <v>#VALUE!</v>
      </c>
      <c r="D4179" s="6" t="e">
        <f t="shared" si="397"/>
        <v>#VALUE!</v>
      </c>
      <c r="E4179" s="6" t="e">
        <f t="shared" si="398"/>
        <v>#VALUE!</v>
      </c>
      <c r="F4179" s="6" t="e">
        <f t="shared" si="399"/>
        <v>#VALUE!</v>
      </c>
      <c r="H4179" s="6" t="str">
        <f>IFERROR(IF(Table1[[#This Row],[Multi-lens? 1]]="No", 1, IF(Table1[[#This Row],[Multi-lens? 1]]="Dual", 2, IF(Table1[[#This Row],[Multi-lens? 1]]="Quad", 4, ""))),"")</f>
        <v/>
      </c>
      <c r="I4179" s="9" t="str">
        <f>IFERROR(Table1[[#This Row],[Name]],"")</f>
        <v/>
      </c>
      <c r="K4179" s="3" t="str">
        <f t="shared" si="394"/>
        <v/>
      </c>
      <c r="M4179" s="4" t="e">
        <f>IF(Table1[[#This Row],[Import to Gateway Calculator?]]="Yes",IFERROR(Table1[[#This Row],[Streaming Resolution '[MP']]],""),0)</f>
        <v>#VALUE!</v>
      </c>
      <c r="N4179" s="4" t="e">
        <f>IF(Table1[[#This Row],[Import to Gateway Calculator?]]="Yes",IFERROR(Table1[[#This Row],[Recording Resolution '[MP']]],""),0)</f>
        <v>#VALUE!</v>
      </c>
      <c r="O4179" s="4" t="e">
        <f>IF(Table1[[#This Row],[Import to Gateway Calculator?]]="Yes",IFERROR(Table1[[#This Row],[Frame Rate '[FPS'] 1]],""),0)</f>
        <v>#VALUE!</v>
      </c>
      <c r="P4179" s="4" t="e">
        <f>IF(Table1[[#This Row],[Import to Gateway Calculator?]]="Yes",IFERROR(Table1[[#This Row],[Days of Storage 1]],""),0)</f>
        <v>#VALUE!</v>
      </c>
    </row>
    <row r="4180" spans="1:16" x14ac:dyDescent="0.25">
      <c r="A4180" s="5" t="e">
        <f t="shared" si="395"/>
        <v>#VALUE!</v>
      </c>
      <c r="B4180" s="6" t="str">
        <f>IFERROR(IF(Table1[[#This Row],[Multi-lens? 1]]="No", 1, IF(Table1[[#This Row],[Multi-lens? 1]]="Dual", 2, IF(Table1[[#This Row],[Multi-lens? 1]]="Quad", 4, ""))),"")</f>
        <v/>
      </c>
      <c r="C4180" s="6" t="e">
        <f t="shared" si="396"/>
        <v>#VALUE!</v>
      </c>
      <c r="D4180" s="6" t="e">
        <f t="shared" si="397"/>
        <v>#VALUE!</v>
      </c>
      <c r="E4180" s="6" t="e">
        <f t="shared" si="398"/>
        <v>#VALUE!</v>
      </c>
      <c r="F4180" s="6" t="e">
        <f t="shared" si="399"/>
        <v>#VALUE!</v>
      </c>
      <c r="H4180" s="6" t="str">
        <f>IFERROR(IF(Table1[[#This Row],[Multi-lens? 1]]="No", 1, IF(Table1[[#This Row],[Multi-lens? 1]]="Dual", 2, IF(Table1[[#This Row],[Multi-lens? 1]]="Quad", 4, ""))),"")</f>
        <v/>
      </c>
      <c r="I4180" s="9" t="str">
        <f>IFERROR(Table1[[#This Row],[Name]],"")</f>
        <v/>
      </c>
      <c r="K4180" s="3" t="str">
        <f t="shared" si="394"/>
        <v/>
      </c>
      <c r="M4180" s="4" t="e">
        <f>IF(Table1[[#This Row],[Import to Gateway Calculator?]]="Yes",IFERROR(Table1[[#This Row],[Streaming Resolution '[MP']]],""),0)</f>
        <v>#VALUE!</v>
      </c>
      <c r="N4180" s="4" t="e">
        <f>IF(Table1[[#This Row],[Import to Gateway Calculator?]]="Yes",IFERROR(Table1[[#This Row],[Recording Resolution '[MP']]],""),0)</f>
        <v>#VALUE!</v>
      </c>
      <c r="O4180" s="4" t="e">
        <f>IF(Table1[[#This Row],[Import to Gateway Calculator?]]="Yes",IFERROR(Table1[[#This Row],[Frame Rate '[FPS'] 1]],""),0)</f>
        <v>#VALUE!</v>
      </c>
      <c r="P4180" s="4" t="e">
        <f>IF(Table1[[#This Row],[Import to Gateway Calculator?]]="Yes",IFERROR(Table1[[#This Row],[Days of Storage 1]],""),0)</f>
        <v>#VALUE!</v>
      </c>
    </row>
    <row r="4181" spans="1:16" x14ac:dyDescent="0.25">
      <c r="A4181" s="5" t="e">
        <f t="shared" si="395"/>
        <v>#VALUE!</v>
      </c>
      <c r="B4181" s="6" t="str">
        <f>IFERROR(IF(Table1[[#This Row],[Multi-lens? 1]]="No", 1, IF(Table1[[#This Row],[Multi-lens? 1]]="Dual", 2, IF(Table1[[#This Row],[Multi-lens? 1]]="Quad", 4, ""))),"")</f>
        <v/>
      </c>
      <c r="C4181" s="6" t="e">
        <f t="shared" si="396"/>
        <v>#VALUE!</v>
      </c>
      <c r="D4181" s="6" t="e">
        <f t="shared" si="397"/>
        <v>#VALUE!</v>
      </c>
      <c r="E4181" s="6" t="e">
        <f t="shared" si="398"/>
        <v>#VALUE!</v>
      </c>
      <c r="F4181" s="6" t="e">
        <f t="shared" si="399"/>
        <v>#VALUE!</v>
      </c>
      <c r="H4181" s="6" t="str">
        <f>IFERROR(IF(Table1[[#This Row],[Multi-lens? 1]]="No", 1, IF(Table1[[#This Row],[Multi-lens? 1]]="Dual", 2, IF(Table1[[#This Row],[Multi-lens? 1]]="Quad", 4, ""))),"")</f>
        <v/>
      </c>
      <c r="I4181" s="9" t="str">
        <f>IFERROR(Table1[[#This Row],[Name]],"")</f>
        <v/>
      </c>
      <c r="K4181" s="3" t="str">
        <f t="shared" si="394"/>
        <v/>
      </c>
      <c r="M4181" s="4" t="e">
        <f>IF(Table1[[#This Row],[Import to Gateway Calculator?]]="Yes",IFERROR(Table1[[#This Row],[Streaming Resolution '[MP']]],""),0)</f>
        <v>#VALUE!</v>
      </c>
      <c r="N4181" s="4" t="e">
        <f>IF(Table1[[#This Row],[Import to Gateway Calculator?]]="Yes",IFERROR(Table1[[#This Row],[Recording Resolution '[MP']]],""),0)</f>
        <v>#VALUE!</v>
      </c>
      <c r="O4181" s="4" t="e">
        <f>IF(Table1[[#This Row],[Import to Gateway Calculator?]]="Yes",IFERROR(Table1[[#This Row],[Frame Rate '[FPS'] 1]],""),0)</f>
        <v>#VALUE!</v>
      </c>
      <c r="P4181" s="4" t="e">
        <f>IF(Table1[[#This Row],[Import to Gateway Calculator?]]="Yes",IFERROR(Table1[[#This Row],[Days of Storage 1]],""),0)</f>
        <v>#VALUE!</v>
      </c>
    </row>
    <row r="4182" spans="1:16" x14ac:dyDescent="0.25">
      <c r="A4182" s="5" t="e">
        <f t="shared" si="395"/>
        <v>#VALUE!</v>
      </c>
      <c r="B4182" s="6" t="str">
        <f>IFERROR(IF(Table1[[#This Row],[Multi-lens? 1]]="No", 1, IF(Table1[[#This Row],[Multi-lens? 1]]="Dual", 2, IF(Table1[[#This Row],[Multi-lens? 1]]="Quad", 4, ""))),"")</f>
        <v/>
      </c>
      <c r="C4182" s="6" t="e">
        <f t="shared" si="396"/>
        <v>#VALUE!</v>
      </c>
      <c r="D4182" s="6" t="e">
        <f t="shared" si="397"/>
        <v>#VALUE!</v>
      </c>
      <c r="E4182" s="6" t="e">
        <f t="shared" si="398"/>
        <v>#VALUE!</v>
      </c>
      <c r="F4182" s="6" t="e">
        <f t="shared" si="399"/>
        <v>#VALUE!</v>
      </c>
      <c r="H4182" s="6" t="str">
        <f>IFERROR(IF(Table1[[#This Row],[Multi-lens? 1]]="No", 1, IF(Table1[[#This Row],[Multi-lens? 1]]="Dual", 2, IF(Table1[[#This Row],[Multi-lens? 1]]="Quad", 4, ""))),"")</f>
        <v/>
      </c>
      <c r="I4182" s="9" t="str">
        <f>IFERROR(Table1[[#This Row],[Name]],"")</f>
        <v/>
      </c>
      <c r="K4182" s="3" t="str">
        <f t="shared" si="394"/>
        <v/>
      </c>
      <c r="M4182" s="4" t="e">
        <f>IF(Table1[[#This Row],[Import to Gateway Calculator?]]="Yes",IFERROR(Table1[[#This Row],[Streaming Resolution '[MP']]],""),0)</f>
        <v>#VALUE!</v>
      </c>
      <c r="N4182" s="4" t="e">
        <f>IF(Table1[[#This Row],[Import to Gateway Calculator?]]="Yes",IFERROR(Table1[[#This Row],[Recording Resolution '[MP']]],""),0)</f>
        <v>#VALUE!</v>
      </c>
      <c r="O4182" s="4" t="e">
        <f>IF(Table1[[#This Row],[Import to Gateway Calculator?]]="Yes",IFERROR(Table1[[#This Row],[Frame Rate '[FPS'] 1]],""),0)</f>
        <v>#VALUE!</v>
      </c>
      <c r="P4182" s="4" t="e">
        <f>IF(Table1[[#This Row],[Import to Gateway Calculator?]]="Yes",IFERROR(Table1[[#This Row],[Days of Storage 1]],""),0)</f>
        <v>#VALUE!</v>
      </c>
    </row>
    <row r="4183" spans="1:16" x14ac:dyDescent="0.25">
      <c r="A4183" s="5" t="e">
        <f t="shared" si="395"/>
        <v>#VALUE!</v>
      </c>
      <c r="B4183" s="6" t="str">
        <f>IFERROR(IF(Table1[[#This Row],[Multi-lens? 1]]="No", 1, IF(Table1[[#This Row],[Multi-lens? 1]]="Dual", 2, IF(Table1[[#This Row],[Multi-lens? 1]]="Quad", 4, ""))),"")</f>
        <v/>
      </c>
      <c r="C4183" s="6" t="e">
        <f t="shared" si="396"/>
        <v>#VALUE!</v>
      </c>
      <c r="D4183" s="6" t="e">
        <f t="shared" si="397"/>
        <v>#VALUE!</v>
      </c>
      <c r="E4183" s="6" t="e">
        <f t="shared" si="398"/>
        <v>#VALUE!</v>
      </c>
      <c r="F4183" s="6" t="e">
        <f t="shared" si="399"/>
        <v>#VALUE!</v>
      </c>
      <c r="H4183" s="6" t="str">
        <f>IFERROR(IF(Table1[[#This Row],[Multi-lens? 1]]="No", 1, IF(Table1[[#This Row],[Multi-lens? 1]]="Dual", 2, IF(Table1[[#This Row],[Multi-lens? 1]]="Quad", 4, ""))),"")</f>
        <v/>
      </c>
      <c r="I4183" s="9" t="str">
        <f>IFERROR(Table1[[#This Row],[Name]],"")</f>
        <v/>
      </c>
      <c r="K4183" s="3" t="str">
        <f t="shared" si="394"/>
        <v/>
      </c>
      <c r="M4183" s="4" t="e">
        <f>IF(Table1[[#This Row],[Import to Gateway Calculator?]]="Yes",IFERROR(Table1[[#This Row],[Streaming Resolution '[MP']]],""),0)</f>
        <v>#VALUE!</v>
      </c>
      <c r="N4183" s="4" t="e">
        <f>IF(Table1[[#This Row],[Import to Gateway Calculator?]]="Yes",IFERROR(Table1[[#This Row],[Recording Resolution '[MP']]],""),0)</f>
        <v>#VALUE!</v>
      </c>
      <c r="O4183" s="4" t="e">
        <f>IF(Table1[[#This Row],[Import to Gateway Calculator?]]="Yes",IFERROR(Table1[[#This Row],[Frame Rate '[FPS'] 1]],""),0)</f>
        <v>#VALUE!</v>
      </c>
      <c r="P4183" s="4" t="e">
        <f>IF(Table1[[#This Row],[Import to Gateway Calculator?]]="Yes",IFERROR(Table1[[#This Row],[Days of Storage 1]],""),0)</f>
        <v>#VALUE!</v>
      </c>
    </row>
    <row r="4184" spans="1:16" x14ac:dyDescent="0.25">
      <c r="A4184" s="5" t="e">
        <f t="shared" si="395"/>
        <v>#VALUE!</v>
      </c>
      <c r="B4184" s="6" t="str">
        <f>IFERROR(IF(Table1[[#This Row],[Multi-lens? 1]]="No", 1, IF(Table1[[#This Row],[Multi-lens? 1]]="Dual", 2, IF(Table1[[#This Row],[Multi-lens? 1]]="Quad", 4, ""))),"")</f>
        <v/>
      </c>
      <c r="C4184" s="6" t="e">
        <f t="shared" si="396"/>
        <v>#VALUE!</v>
      </c>
      <c r="D4184" s="6" t="e">
        <f t="shared" si="397"/>
        <v>#VALUE!</v>
      </c>
      <c r="E4184" s="6" t="e">
        <f t="shared" si="398"/>
        <v>#VALUE!</v>
      </c>
      <c r="F4184" s="6" t="e">
        <f t="shared" si="399"/>
        <v>#VALUE!</v>
      </c>
      <c r="H4184" s="6" t="str">
        <f>IFERROR(IF(Table1[[#This Row],[Multi-lens? 1]]="No", 1, IF(Table1[[#This Row],[Multi-lens? 1]]="Dual", 2, IF(Table1[[#This Row],[Multi-lens? 1]]="Quad", 4, ""))),"")</f>
        <v/>
      </c>
      <c r="I4184" s="9" t="str">
        <f>IFERROR(Table1[[#This Row],[Name]],"")</f>
        <v/>
      </c>
      <c r="K4184" s="3" t="str">
        <f t="shared" si="394"/>
        <v/>
      </c>
      <c r="M4184" s="4" t="e">
        <f>IF(Table1[[#This Row],[Import to Gateway Calculator?]]="Yes",IFERROR(Table1[[#This Row],[Streaming Resolution '[MP']]],""),0)</f>
        <v>#VALUE!</v>
      </c>
      <c r="N4184" s="4" t="e">
        <f>IF(Table1[[#This Row],[Import to Gateway Calculator?]]="Yes",IFERROR(Table1[[#This Row],[Recording Resolution '[MP']]],""),0)</f>
        <v>#VALUE!</v>
      </c>
      <c r="O4184" s="4" t="e">
        <f>IF(Table1[[#This Row],[Import to Gateway Calculator?]]="Yes",IFERROR(Table1[[#This Row],[Frame Rate '[FPS'] 1]],""),0)</f>
        <v>#VALUE!</v>
      </c>
      <c r="P4184" s="4" t="e">
        <f>IF(Table1[[#This Row],[Import to Gateway Calculator?]]="Yes",IFERROR(Table1[[#This Row],[Days of Storage 1]],""),0)</f>
        <v>#VALUE!</v>
      </c>
    </row>
    <row r="4185" spans="1:16" x14ac:dyDescent="0.25">
      <c r="A4185" s="5" t="e">
        <f t="shared" si="395"/>
        <v>#VALUE!</v>
      </c>
      <c r="B4185" s="6" t="str">
        <f>IFERROR(IF(Table1[[#This Row],[Multi-lens? 1]]="No", 1, IF(Table1[[#This Row],[Multi-lens? 1]]="Dual", 2, IF(Table1[[#This Row],[Multi-lens? 1]]="Quad", 4, ""))),"")</f>
        <v/>
      </c>
      <c r="C4185" s="6" t="e">
        <f t="shared" si="396"/>
        <v>#VALUE!</v>
      </c>
      <c r="D4185" s="6" t="e">
        <f t="shared" si="397"/>
        <v>#VALUE!</v>
      </c>
      <c r="E4185" s="6" t="e">
        <f t="shared" si="398"/>
        <v>#VALUE!</v>
      </c>
      <c r="F4185" s="6" t="e">
        <f t="shared" si="399"/>
        <v>#VALUE!</v>
      </c>
      <c r="H4185" s="6" t="str">
        <f>IFERROR(IF(Table1[[#This Row],[Multi-lens? 1]]="No", 1, IF(Table1[[#This Row],[Multi-lens? 1]]="Dual", 2, IF(Table1[[#This Row],[Multi-lens? 1]]="Quad", 4, ""))),"")</f>
        <v/>
      </c>
      <c r="I4185" s="9" t="str">
        <f>IFERROR(Table1[[#This Row],[Name]],"")</f>
        <v/>
      </c>
      <c r="K4185" s="3" t="str">
        <f t="shared" si="394"/>
        <v/>
      </c>
      <c r="M4185" s="4" t="e">
        <f>IF(Table1[[#This Row],[Import to Gateway Calculator?]]="Yes",IFERROR(Table1[[#This Row],[Streaming Resolution '[MP']]],""),0)</f>
        <v>#VALUE!</v>
      </c>
      <c r="N4185" s="4" t="e">
        <f>IF(Table1[[#This Row],[Import to Gateway Calculator?]]="Yes",IFERROR(Table1[[#This Row],[Recording Resolution '[MP']]],""),0)</f>
        <v>#VALUE!</v>
      </c>
      <c r="O4185" s="4" t="e">
        <f>IF(Table1[[#This Row],[Import to Gateway Calculator?]]="Yes",IFERROR(Table1[[#This Row],[Frame Rate '[FPS'] 1]],""),0)</f>
        <v>#VALUE!</v>
      </c>
      <c r="P4185" s="4" t="e">
        <f>IF(Table1[[#This Row],[Import to Gateway Calculator?]]="Yes",IFERROR(Table1[[#This Row],[Days of Storage 1]],""),0)</f>
        <v>#VALUE!</v>
      </c>
    </row>
    <row r="4186" spans="1:16" x14ac:dyDescent="0.25">
      <c r="A4186" s="5" t="e">
        <f t="shared" si="395"/>
        <v>#VALUE!</v>
      </c>
      <c r="B4186" s="6" t="str">
        <f>IFERROR(IF(Table1[[#This Row],[Multi-lens? 1]]="No", 1, IF(Table1[[#This Row],[Multi-lens? 1]]="Dual", 2, IF(Table1[[#This Row],[Multi-lens? 1]]="Quad", 4, ""))),"")</f>
        <v/>
      </c>
      <c r="C4186" s="6" t="e">
        <f t="shared" si="396"/>
        <v>#VALUE!</v>
      </c>
      <c r="D4186" s="6" t="e">
        <f t="shared" si="397"/>
        <v>#VALUE!</v>
      </c>
      <c r="E4186" s="6" t="e">
        <f t="shared" si="398"/>
        <v>#VALUE!</v>
      </c>
      <c r="F4186" s="6" t="e">
        <f t="shared" si="399"/>
        <v>#VALUE!</v>
      </c>
      <c r="H4186" s="6" t="str">
        <f>IFERROR(IF(Table1[[#This Row],[Multi-lens? 1]]="No", 1, IF(Table1[[#This Row],[Multi-lens? 1]]="Dual", 2, IF(Table1[[#This Row],[Multi-lens? 1]]="Quad", 4, ""))),"")</f>
        <v/>
      </c>
      <c r="I4186" s="9" t="str">
        <f>IFERROR(Table1[[#This Row],[Name]],"")</f>
        <v/>
      </c>
      <c r="K4186" s="3" t="str">
        <f t="shared" si="394"/>
        <v/>
      </c>
      <c r="M4186" s="4" t="e">
        <f>IF(Table1[[#This Row],[Import to Gateway Calculator?]]="Yes",IFERROR(Table1[[#This Row],[Streaming Resolution '[MP']]],""),0)</f>
        <v>#VALUE!</v>
      </c>
      <c r="N4186" s="4" t="e">
        <f>IF(Table1[[#This Row],[Import to Gateway Calculator?]]="Yes",IFERROR(Table1[[#This Row],[Recording Resolution '[MP']]],""),0)</f>
        <v>#VALUE!</v>
      </c>
      <c r="O4186" s="4" t="e">
        <f>IF(Table1[[#This Row],[Import to Gateway Calculator?]]="Yes",IFERROR(Table1[[#This Row],[Frame Rate '[FPS'] 1]],""),0)</f>
        <v>#VALUE!</v>
      </c>
      <c r="P4186" s="4" t="e">
        <f>IF(Table1[[#This Row],[Import to Gateway Calculator?]]="Yes",IFERROR(Table1[[#This Row],[Days of Storage 1]],""),0)</f>
        <v>#VALUE!</v>
      </c>
    </row>
    <row r="4187" spans="1:16" x14ac:dyDescent="0.25">
      <c r="A4187" s="5" t="e">
        <f t="shared" si="395"/>
        <v>#VALUE!</v>
      </c>
      <c r="B4187" s="6" t="str">
        <f>IFERROR(IF(Table1[[#This Row],[Multi-lens? 1]]="No", 1, IF(Table1[[#This Row],[Multi-lens? 1]]="Dual", 2, IF(Table1[[#This Row],[Multi-lens? 1]]="Quad", 4, ""))),"")</f>
        <v/>
      </c>
      <c r="C4187" s="6" t="e">
        <f t="shared" si="396"/>
        <v>#VALUE!</v>
      </c>
      <c r="D4187" s="6" t="e">
        <f t="shared" si="397"/>
        <v>#VALUE!</v>
      </c>
      <c r="E4187" s="6" t="e">
        <f t="shared" si="398"/>
        <v>#VALUE!</v>
      </c>
      <c r="F4187" s="6" t="e">
        <f t="shared" si="399"/>
        <v>#VALUE!</v>
      </c>
      <c r="H4187" s="6" t="str">
        <f>IFERROR(IF(Table1[[#This Row],[Multi-lens? 1]]="No", 1, IF(Table1[[#This Row],[Multi-lens? 1]]="Dual", 2, IF(Table1[[#This Row],[Multi-lens? 1]]="Quad", 4, ""))),"")</f>
        <v/>
      </c>
      <c r="I4187" s="9" t="str">
        <f>IFERROR(Table1[[#This Row],[Name]],"")</f>
        <v/>
      </c>
      <c r="K4187" s="3" t="str">
        <f t="shared" si="394"/>
        <v/>
      </c>
      <c r="M4187" s="4" t="e">
        <f>IF(Table1[[#This Row],[Import to Gateway Calculator?]]="Yes",IFERROR(Table1[[#This Row],[Streaming Resolution '[MP']]],""),0)</f>
        <v>#VALUE!</v>
      </c>
      <c r="N4187" s="4" t="e">
        <f>IF(Table1[[#This Row],[Import to Gateway Calculator?]]="Yes",IFERROR(Table1[[#This Row],[Recording Resolution '[MP']]],""),0)</f>
        <v>#VALUE!</v>
      </c>
      <c r="O4187" s="4" t="e">
        <f>IF(Table1[[#This Row],[Import to Gateway Calculator?]]="Yes",IFERROR(Table1[[#This Row],[Frame Rate '[FPS'] 1]],""),0)</f>
        <v>#VALUE!</v>
      </c>
      <c r="P4187" s="4" t="e">
        <f>IF(Table1[[#This Row],[Import to Gateway Calculator?]]="Yes",IFERROR(Table1[[#This Row],[Days of Storage 1]],""),0)</f>
        <v>#VALUE!</v>
      </c>
    </row>
    <row r="4188" spans="1:16" x14ac:dyDescent="0.25">
      <c r="A4188" s="5" t="e">
        <f t="shared" si="395"/>
        <v>#VALUE!</v>
      </c>
      <c r="B4188" s="6" t="str">
        <f>IFERROR(IF(Table1[[#This Row],[Multi-lens? 1]]="No", 1, IF(Table1[[#This Row],[Multi-lens? 1]]="Dual", 2, IF(Table1[[#This Row],[Multi-lens? 1]]="Quad", 4, ""))),"")</f>
        <v/>
      </c>
      <c r="C4188" s="6" t="e">
        <f t="shared" si="396"/>
        <v>#VALUE!</v>
      </c>
      <c r="D4188" s="6" t="e">
        <f t="shared" si="397"/>
        <v>#VALUE!</v>
      </c>
      <c r="E4188" s="6" t="e">
        <f t="shared" si="398"/>
        <v>#VALUE!</v>
      </c>
      <c r="F4188" s="6" t="e">
        <f t="shared" si="399"/>
        <v>#VALUE!</v>
      </c>
      <c r="H4188" s="6" t="str">
        <f>IFERROR(IF(Table1[[#This Row],[Multi-lens? 1]]="No", 1, IF(Table1[[#This Row],[Multi-lens? 1]]="Dual", 2, IF(Table1[[#This Row],[Multi-lens? 1]]="Quad", 4, ""))),"")</f>
        <v/>
      </c>
      <c r="I4188" s="9" t="str">
        <f>IFERROR(Table1[[#This Row],[Name]],"")</f>
        <v/>
      </c>
      <c r="K4188" s="3" t="str">
        <f t="shared" si="394"/>
        <v/>
      </c>
      <c r="M4188" s="4" t="e">
        <f>IF(Table1[[#This Row],[Import to Gateway Calculator?]]="Yes",IFERROR(Table1[[#This Row],[Streaming Resolution '[MP']]],""),0)</f>
        <v>#VALUE!</v>
      </c>
      <c r="N4188" s="4" t="e">
        <f>IF(Table1[[#This Row],[Import to Gateway Calculator?]]="Yes",IFERROR(Table1[[#This Row],[Recording Resolution '[MP']]],""),0)</f>
        <v>#VALUE!</v>
      </c>
      <c r="O4188" s="4" t="e">
        <f>IF(Table1[[#This Row],[Import to Gateway Calculator?]]="Yes",IFERROR(Table1[[#This Row],[Frame Rate '[FPS'] 1]],""),0)</f>
        <v>#VALUE!</v>
      </c>
      <c r="P4188" s="4" t="e">
        <f>IF(Table1[[#This Row],[Import to Gateway Calculator?]]="Yes",IFERROR(Table1[[#This Row],[Days of Storage 1]],""),0)</f>
        <v>#VALUE!</v>
      </c>
    </row>
    <row r="4189" spans="1:16" x14ac:dyDescent="0.25">
      <c r="A4189" s="5" t="e">
        <f t="shared" si="395"/>
        <v>#VALUE!</v>
      </c>
      <c r="B4189" s="6" t="str">
        <f>IFERROR(IF(Table1[[#This Row],[Multi-lens? 1]]="No", 1, IF(Table1[[#This Row],[Multi-lens? 1]]="Dual", 2, IF(Table1[[#This Row],[Multi-lens? 1]]="Quad", 4, ""))),"")</f>
        <v/>
      </c>
      <c r="C4189" s="6" t="e">
        <f t="shared" si="396"/>
        <v>#VALUE!</v>
      </c>
      <c r="D4189" s="6" t="e">
        <f t="shared" si="397"/>
        <v>#VALUE!</v>
      </c>
      <c r="E4189" s="6" t="e">
        <f t="shared" si="398"/>
        <v>#VALUE!</v>
      </c>
      <c r="F4189" s="6" t="e">
        <f t="shared" si="399"/>
        <v>#VALUE!</v>
      </c>
      <c r="H4189" s="6" t="str">
        <f>IFERROR(IF(Table1[[#This Row],[Multi-lens? 1]]="No", 1, IF(Table1[[#This Row],[Multi-lens? 1]]="Dual", 2, IF(Table1[[#This Row],[Multi-lens? 1]]="Quad", 4, ""))),"")</f>
        <v/>
      </c>
      <c r="I4189" s="9" t="str">
        <f>IFERROR(Table1[[#This Row],[Name]],"")</f>
        <v/>
      </c>
      <c r="K4189" s="3" t="str">
        <f t="shared" si="394"/>
        <v/>
      </c>
      <c r="M4189" s="4" t="e">
        <f>IF(Table1[[#This Row],[Import to Gateway Calculator?]]="Yes",IFERROR(Table1[[#This Row],[Streaming Resolution '[MP']]],""),0)</f>
        <v>#VALUE!</v>
      </c>
      <c r="N4189" s="4" t="e">
        <f>IF(Table1[[#This Row],[Import to Gateway Calculator?]]="Yes",IFERROR(Table1[[#This Row],[Recording Resolution '[MP']]],""),0)</f>
        <v>#VALUE!</v>
      </c>
      <c r="O4189" s="4" t="e">
        <f>IF(Table1[[#This Row],[Import to Gateway Calculator?]]="Yes",IFERROR(Table1[[#This Row],[Frame Rate '[FPS'] 1]],""),0)</f>
        <v>#VALUE!</v>
      </c>
      <c r="P4189" s="4" t="e">
        <f>IF(Table1[[#This Row],[Import to Gateway Calculator?]]="Yes",IFERROR(Table1[[#This Row],[Days of Storage 1]],""),0)</f>
        <v>#VALUE!</v>
      </c>
    </row>
    <row r="4190" spans="1:16" x14ac:dyDescent="0.25">
      <c r="A4190" s="5" t="e">
        <f t="shared" si="395"/>
        <v>#VALUE!</v>
      </c>
      <c r="B4190" s="6" t="str">
        <f>IFERROR(IF(Table1[[#This Row],[Multi-lens? 1]]="No", 1, IF(Table1[[#This Row],[Multi-lens? 1]]="Dual", 2, IF(Table1[[#This Row],[Multi-lens? 1]]="Quad", 4, ""))),"")</f>
        <v/>
      </c>
      <c r="C4190" s="6" t="e">
        <f t="shared" si="396"/>
        <v>#VALUE!</v>
      </c>
      <c r="D4190" s="6" t="e">
        <f t="shared" si="397"/>
        <v>#VALUE!</v>
      </c>
      <c r="E4190" s="6" t="e">
        <f t="shared" si="398"/>
        <v>#VALUE!</v>
      </c>
      <c r="F4190" s="6" t="e">
        <f t="shared" si="399"/>
        <v>#VALUE!</v>
      </c>
      <c r="H4190" s="6" t="str">
        <f>IFERROR(IF(Table1[[#This Row],[Multi-lens? 1]]="No", 1, IF(Table1[[#This Row],[Multi-lens? 1]]="Dual", 2, IF(Table1[[#This Row],[Multi-lens? 1]]="Quad", 4, ""))),"")</f>
        <v/>
      </c>
      <c r="I4190" s="9" t="str">
        <f>IFERROR(Table1[[#This Row],[Name]],"")</f>
        <v/>
      </c>
      <c r="K4190" s="3" t="str">
        <f t="shared" si="394"/>
        <v/>
      </c>
      <c r="M4190" s="4" t="e">
        <f>IF(Table1[[#This Row],[Import to Gateway Calculator?]]="Yes",IFERROR(Table1[[#This Row],[Streaming Resolution '[MP']]],""),0)</f>
        <v>#VALUE!</v>
      </c>
      <c r="N4190" s="4" t="e">
        <f>IF(Table1[[#This Row],[Import to Gateway Calculator?]]="Yes",IFERROR(Table1[[#This Row],[Recording Resolution '[MP']]],""),0)</f>
        <v>#VALUE!</v>
      </c>
      <c r="O4190" s="4" t="e">
        <f>IF(Table1[[#This Row],[Import to Gateway Calculator?]]="Yes",IFERROR(Table1[[#This Row],[Frame Rate '[FPS'] 1]],""),0)</f>
        <v>#VALUE!</v>
      </c>
      <c r="P4190" s="4" t="e">
        <f>IF(Table1[[#This Row],[Import to Gateway Calculator?]]="Yes",IFERROR(Table1[[#This Row],[Days of Storage 1]],""),0)</f>
        <v>#VALUE!</v>
      </c>
    </row>
    <row r="4191" spans="1:16" x14ac:dyDescent="0.25">
      <c r="A4191" s="5" t="e">
        <f t="shared" si="395"/>
        <v>#VALUE!</v>
      </c>
      <c r="B4191" s="6" t="str">
        <f>IFERROR(IF(Table1[[#This Row],[Multi-lens? 1]]="No", 1, IF(Table1[[#This Row],[Multi-lens? 1]]="Dual", 2, IF(Table1[[#This Row],[Multi-lens? 1]]="Quad", 4, ""))),"")</f>
        <v/>
      </c>
      <c r="C4191" s="6" t="e">
        <f t="shared" si="396"/>
        <v>#VALUE!</v>
      </c>
      <c r="D4191" s="6" t="e">
        <f t="shared" si="397"/>
        <v>#VALUE!</v>
      </c>
      <c r="E4191" s="6" t="e">
        <f t="shared" si="398"/>
        <v>#VALUE!</v>
      </c>
      <c r="F4191" s="6" t="e">
        <f t="shared" si="399"/>
        <v>#VALUE!</v>
      </c>
      <c r="H4191" s="6" t="str">
        <f>IFERROR(IF(Table1[[#This Row],[Multi-lens? 1]]="No", 1, IF(Table1[[#This Row],[Multi-lens? 1]]="Dual", 2, IF(Table1[[#This Row],[Multi-lens? 1]]="Quad", 4, ""))),"")</f>
        <v/>
      </c>
      <c r="I4191" s="9" t="str">
        <f>IFERROR(Table1[[#This Row],[Name]],"")</f>
        <v/>
      </c>
      <c r="K4191" s="3" t="str">
        <f t="shared" si="394"/>
        <v/>
      </c>
      <c r="M4191" s="4" t="e">
        <f>IF(Table1[[#This Row],[Import to Gateway Calculator?]]="Yes",IFERROR(Table1[[#This Row],[Streaming Resolution '[MP']]],""),0)</f>
        <v>#VALUE!</v>
      </c>
      <c r="N4191" s="4" t="e">
        <f>IF(Table1[[#This Row],[Import to Gateway Calculator?]]="Yes",IFERROR(Table1[[#This Row],[Recording Resolution '[MP']]],""),0)</f>
        <v>#VALUE!</v>
      </c>
      <c r="O4191" s="4" t="e">
        <f>IF(Table1[[#This Row],[Import to Gateway Calculator?]]="Yes",IFERROR(Table1[[#This Row],[Frame Rate '[FPS'] 1]],""),0)</f>
        <v>#VALUE!</v>
      </c>
      <c r="P4191" s="4" t="e">
        <f>IF(Table1[[#This Row],[Import to Gateway Calculator?]]="Yes",IFERROR(Table1[[#This Row],[Days of Storage 1]],""),0)</f>
        <v>#VALUE!</v>
      </c>
    </row>
    <row r="4192" spans="1:16" x14ac:dyDescent="0.25">
      <c r="A4192" s="5" t="e">
        <f t="shared" si="395"/>
        <v>#VALUE!</v>
      </c>
      <c r="B4192" s="6" t="str">
        <f>IFERROR(IF(Table1[[#This Row],[Multi-lens? 1]]="No", 1, IF(Table1[[#This Row],[Multi-lens? 1]]="Dual", 2, IF(Table1[[#This Row],[Multi-lens? 1]]="Quad", 4, ""))),"")</f>
        <v/>
      </c>
      <c r="C4192" s="6" t="e">
        <f t="shared" si="396"/>
        <v>#VALUE!</v>
      </c>
      <c r="D4192" s="6" t="e">
        <f t="shared" si="397"/>
        <v>#VALUE!</v>
      </c>
      <c r="E4192" s="6" t="e">
        <f t="shared" si="398"/>
        <v>#VALUE!</v>
      </c>
      <c r="F4192" s="6" t="e">
        <f t="shared" si="399"/>
        <v>#VALUE!</v>
      </c>
      <c r="H4192" s="6" t="str">
        <f>IFERROR(IF(Table1[[#This Row],[Multi-lens? 1]]="No", 1, IF(Table1[[#This Row],[Multi-lens? 1]]="Dual", 2, IF(Table1[[#This Row],[Multi-lens? 1]]="Quad", 4, ""))),"")</f>
        <v/>
      </c>
      <c r="I4192" s="9" t="str">
        <f>IFERROR(Table1[[#This Row],[Name]],"")</f>
        <v/>
      </c>
      <c r="K4192" s="3" t="str">
        <f t="shared" si="394"/>
        <v/>
      </c>
      <c r="M4192" s="4" t="e">
        <f>IF(Table1[[#This Row],[Import to Gateway Calculator?]]="Yes",IFERROR(Table1[[#This Row],[Streaming Resolution '[MP']]],""),0)</f>
        <v>#VALUE!</v>
      </c>
      <c r="N4192" s="4" t="e">
        <f>IF(Table1[[#This Row],[Import to Gateway Calculator?]]="Yes",IFERROR(Table1[[#This Row],[Recording Resolution '[MP']]],""),0)</f>
        <v>#VALUE!</v>
      </c>
      <c r="O4192" s="4" t="e">
        <f>IF(Table1[[#This Row],[Import to Gateway Calculator?]]="Yes",IFERROR(Table1[[#This Row],[Frame Rate '[FPS'] 1]],""),0)</f>
        <v>#VALUE!</v>
      </c>
      <c r="P4192" s="4" t="e">
        <f>IF(Table1[[#This Row],[Import to Gateway Calculator?]]="Yes",IFERROR(Table1[[#This Row],[Days of Storage 1]],""),0)</f>
        <v>#VALUE!</v>
      </c>
    </row>
    <row r="4193" spans="1:16" x14ac:dyDescent="0.25">
      <c r="A4193" s="5" t="e">
        <f t="shared" si="395"/>
        <v>#VALUE!</v>
      </c>
      <c r="B4193" s="6" t="str">
        <f>IFERROR(IF(Table1[[#This Row],[Multi-lens? 1]]="No", 1, IF(Table1[[#This Row],[Multi-lens? 1]]="Dual", 2, IF(Table1[[#This Row],[Multi-lens? 1]]="Quad", 4, ""))),"")</f>
        <v/>
      </c>
      <c r="C4193" s="6" t="e">
        <f t="shared" si="396"/>
        <v>#VALUE!</v>
      </c>
      <c r="D4193" s="6" t="e">
        <f t="shared" si="397"/>
        <v>#VALUE!</v>
      </c>
      <c r="E4193" s="6" t="e">
        <f t="shared" si="398"/>
        <v>#VALUE!</v>
      </c>
      <c r="F4193" s="6" t="e">
        <f t="shared" si="399"/>
        <v>#VALUE!</v>
      </c>
      <c r="H4193" s="6" t="str">
        <f>IFERROR(IF(Table1[[#This Row],[Multi-lens? 1]]="No", 1, IF(Table1[[#This Row],[Multi-lens? 1]]="Dual", 2, IF(Table1[[#This Row],[Multi-lens? 1]]="Quad", 4, ""))),"")</f>
        <v/>
      </c>
      <c r="I4193" s="9" t="str">
        <f>IFERROR(Table1[[#This Row],[Name]],"")</f>
        <v/>
      </c>
      <c r="K4193" s="3" t="str">
        <f t="shared" si="394"/>
        <v/>
      </c>
      <c r="M4193" s="4" t="e">
        <f>IF(Table1[[#This Row],[Import to Gateway Calculator?]]="Yes",IFERROR(Table1[[#This Row],[Streaming Resolution '[MP']]],""),0)</f>
        <v>#VALUE!</v>
      </c>
      <c r="N4193" s="4" t="e">
        <f>IF(Table1[[#This Row],[Import to Gateway Calculator?]]="Yes",IFERROR(Table1[[#This Row],[Recording Resolution '[MP']]],""),0)</f>
        <v>#VALUE!</v>
      </c>
      <c r="O4193" s="4" t="e">
        <f>IF(Table1[[#This Row],[Import to Gateway Calculator?]]="Yes",IFERROR(Table1[[#This Row],[Frame Rate '[FPS'] 1]],""),0)</f>
        <v>#VALUE!</v>
      </c>
      <c r="P4193" s="4" t="e">
        <f>IF(Table1[[#This Row],[Import to Gateway Calculator?]]="Yes",IFERROR(Table1[[#This Row],[Days of Storage 1]],""),0)</f>
        <v>#VALUE!</v>
      </c>
    </row>
    <row r="4194" spans="1:16" x14ac:dyDescent="0.25">
      <c r="A4194" s="5" t="e">
        <f t="shared" si="395"/>
        <v>#VALUE!</v>
      </c>
      <c r="B4194" s="6" t="str">
        <f>IFERROR(IF(Table1[[#This Row],[Multi-lens? 1]]="No", 1, IF(Table1[[#This Row],[Multi-lens? 1]]="Dual", 2, IF(Table1[[#This Row],[Multi-lens? 1]]="Quad", 4, ""))),"")</f>
        <v/>
      </c>
      <c r="C4194" s="6" t="e">
        <f t="shared" si="396"/>
        <v>#VALUE!</v>
      </c>
      <c r="D4194" s="6" t="e">
        <f t="shared" si="397"/>
        <v>#VALUE!</v>
      </c>
      <c r="E4194" s="6" t="e">
        <f t="shared" si="398"/>
        <v>#VALUE!</v>
      </c>
      <c r="F4194" s="6" t="e">
        <f t="shared" si="399"/>
        <v>#VALUE!</v>
      </c>
      <c r="H4194" s="6" t="str">
        <f>IFERROR(IF(Table1[[#This Row],[Multi-lens? 1]]="No", 1, IF(Table1[[#This Row],[Multi-lens? 1]]="Dual", 2, IF(Table1[[#This Row],[Multi-lens? 1]]="Quad", 4, ""))),"")</f>
        <v/>
      </c>
      <c r="I4194" s="9" t="str">
        <f>IFERROR(Table1[[#This Row],[Name]],"")</f>
        <v/>
      </c>
      <c r="K4194" s="3" t="str">
        <f t="shared" si="394"/>
        <v/>
      </c>
      <c r="M4194" s="4" t="e">
        <f>IF(Table1[[#This Row],[Import to Gateway Calculator?]]="Yes",IFERROR(Table1[[#This Row],[Streaming Resolution '[MP']]],""),0)</f>
        <v>#VALUE!</v>
      </c>
      <c r="N4194" s="4" t="e">
        <f>IF(Table1[[#This Row],[Import to Gateway Calculator?]]="Yes",IFERROR(Table1[[#This Row],[Recording Resolution '[MP']]],""),0)</f>
        <v>#VALUE!</v>
      </c>
      <c r="O4194" s="4" t="e">
        <f>IF(Table1[[#This Row],[Import to Gateway Calculator?]]="Yes",IFERROR(Table1[[#This Row],[Frame Rate '[FPS'] 1]],""),0)</f>
        <v>#VALUE!</v>
      </c>
      <c r="P4194" s="4" t="e">
        <f>IF(Table1[[#This Row],[Import to Gateway Calculator?]]="Yes",IFERROR(Table1[[#This Row],[Days of Storage 1]],""),0)</f>
        <v>#VALUE!</v>
      </c>
    </row>
    <row r="4195" spans="1:16" x14ac:dyDescent="0.25">
      <c r="A4195" s="5" t="e">
        <f t="shared" si="395"/>
        <v>#VALUE!</v>
      </c>
      <c r="B4195" s="6" t="str">
        <f>IFERROR(IF(Table1[[#This Row],[Multi-lens? 1]]="No", 1, IF(Table1[[#This Row],[Multi-lens? 1]]="Dual", 2, IF(Table1[[#This Row],[Multi-lens? 1]]="Quad", 4, ""))),"")</f>
        <v/>
      </c>
      <c r="C4195" s="6" t="e">
        <f t="shared" si="396"/>
        <v>#VALUE!</v>
      </c>
      <c r="D4195" s="6" t="e">
        <f t="shared" si="397"/>
        <v>#VALUE!</v>
      </c>
      <c r="E4195" s="6" t="e">
        <f t="shared" si="398"/>
        <v>#VALUE!</v>
      </c>
      <c r="F4195" s="6" t="e">
        <f t="shared" si="399"/>
        <v>#VALUE!</v>
      </c>
      <c r="H4195" s="6" t="str">
        <f>IFERROR(IF(Table1[[#This Row],[Multi-lens? 1]]="No", 1, IF(Table1[[#This Row],[Multi-lens? 1]]="Dual", 2, IF(Table1[[#This Row],[Multi-lens? 1]]="Quad", 4, ""))),"")</f>
        <v/>
      </c>
      <c r="I4195" s="9" t="str">
        <f>IFERROR(Table1[[#This Row],[Name]],"")</f>
        <v/>
      </c>
      <c r="K4195" s="3" t="str">
        <f t="shared" si="394"/>
        <v/>
      </c>
      <c r="M4195" s="4" t="e">
        <f>IF(Table1[[#This Row],[Import to Gateway Calculator?]]="Yes",IFERROR(Table1[[#This Row],[Streaming Resolution '[MP']]],""),0)</f>
        <v>#VALUE!</v>
      </c>
      <c r="N4195" s="4" t="e">
        <f>IF(Table1[[#This Row],[Import to Gateway Calculator?]]="Yes",IFERROR(Table1[[#This Row],[Recording Resolution '[MP']]],""),0)</f>
        <v>#VALUE!</v>
      </c>
      <c r="O4195" s="4" t="e">
        <f>IF(Table1[[#This Row],[Import to Gateway Calculator?]]="Yes",IFERROR(Table1[[#This Row],[Frame Rate '[FPS'] 1]],""),0)</f>
        <v>#VALUE!</v>
      </c>
      <c r="P4195" s="4" t="e">
        <f>IF(Table1[[#This Row],[Import to Gateway Calculator?]]="Yes",IFERROR(Table1[[#This Row],[Days of Storage 1]],""),0)</f>
        <v>#VALUE!</v>
      </c>
    </row>
    <row r="4196" spans="1:16" x14ac:dyDescent="0.25">
      <c r="A4196" s="5" t="e">
        <f t="shared" si="395"/>
        <v>#VALUE!</v>
      </c>
      <c r="B4196" s="6" t="str">
        <f>IFERROR(IF(Table1[[#This Row],[Multi-lens? 1]]="No", 1, IF(Table1[[#This Row],[Multi-lens? 1]]="Dual", 2, IF(Table1[[#This Row],[Multi-lens? 1]]="Quad", 4, ""))),"")</f>
        <v/>
      </c>
      <c r="C4196" s="6" t="e">
        <f t="shared" si="396"/>
        <v>#VALUE!</v>
      </c>
      <c r="D4196" s="6" t="e">
        <f t="shared" si="397"/>
        <v>#VALUE!</v>
      </c>
      <c r="E4196" s="6" t="e">
        <f t="shared" si="398"/>
        <v>#VALUE!</v>
      </c>
      <c r="F4196" s="6" t="e">
        <f t="shared" si="399"/>
        <v>#VALUE!</v>
      </c>
      <c r="H4196" s="6" t="str">
        <f>IFERROR(IF(Table1[[#This Row],[Multi-lens? 1]]="No", 1, IF(Table1[[#This Row],[Multi-lens? 1]]="Dual", 2, IF(Table1[[#This Row],[Multi-lens? 1]]="Quad", 4, ""))),"")</f>
        <v/>
      </c>
      <c r="I4196" s="9" t="str">
        <f>IFERROR(Table1[[#This Row],[Name]],"")</f>
        <v/>
      </c>
      <c r="K4196" s="3" t="str">
        <f t="shared" si="394"/>
        <v/>
      </c>
      <c r="M4196" s="4" t="e">
        <f>IF(Table1[[#This Row],[Import to Gateway Calculator?]]="Yes",IFERROR(Table1[[#This Row],[Streaming Resolution '[MP']]],""),0)</f>
        <v>#VALUE!</v>
      </c>
      <c r="N4196" s="4" t="e">
        <f>IF(Table1[[#This Row],[Import to Gateway Calculator?]]="Yes",IFERROR(Table1[[#This Row],[Recording Resolution '[MP']]],""),0)</f>
        <v>#VALUE!</v>
      </c>
      <c r="O4196" s="4" t="e">
        <f>IF(Table1[[#This Row],[Import to Gateway Calculator?]]="Yes",IFERROR(Table1[[#This Row],[Frame Rate '[FPS'] 1]],""),0)</f>
        <v>#VALUE!</v>
      </c>
      <c r="P4196" s="4" t="e">
        <f>IF(Table1[[#This Row],[Import to Gateway Calculator?]]="Yes",IFERROR(Table1[[#This Row],[Days of Storage 1]],""),0)</f>
        <v>#VALUE!</v>
      </c>
    </row>
    <row r="4197" spans="1:16" x14ac:dyDescent="0.25">
      <c r="A4197" s="5" t="e">
        <f t="shared" si="395"/>
        <v>#VALUE!</v>
      </c>
      <c r="B4197" s="6" t="str">
        <f>IFERROR(IF(Table1[[#This Row],[Multi-lens? 1]]="No", 1, IF(Table1[[#This Row],[Multi-lens? 1]]="Dual", 2, IF(Table1[[#This Row],[Multi-lens? 1]]="Quad", 4, ""))),"")</f>
        <v/>
      </c>
      <c r="C4197" s="6" t="e">
        <f t="shared" si="396"/>
        <v>#VALUE!</v>
      </c>
      <c r="D4197" s="6" t="e">
        <f t="shared" si="397"/>
        <v>#VALUE!</v>
      </c>
      <c r="E4197" s="6" t="e">
        <f t="shared" si="398"/>
        <v>#VALUE!</v>
      </c>
      <c r="F4197" s="6" t="e">
        <f t="shared" si="399"/>
        <v>#VALUE!</v>
      </c>
      <c r="H4197" s="6" t="str">
        <f>IFERROR(IF(Table1[[#This Row],[Multi-lens? 1]]="No", 1, IF(Table1[[#This Row],[Multi-lens? 1]]="Dual", 2, IF(Table1[[#This Row],[Multi-lens? 1]]="Quad", 4, ""))),"")</f>
        <v/>
      </c>
      <c r="I4197" s="9" t="str">
        <f>IFERROR(Table1[[#This Row],[Name]],"")</f>
        <v/>
      </c>
      <c r="K4197" s="3" t="str">
        <f t="shared" si="394"/>
        <v/>
      </c>
      <c r="M4197" s="4" t="e">
        <f>IF(Table1[[#This Row],[Import to Gateway Calculator?]]="Yes",IFERROR(Table1[[#This Row],[Streaming Resolution '[MP']]],""),0)</f>
        <v>#VALUE!</v>
      </c>
      <c r="N4197" s="4" t="e">
        <f>IF(Table1[[#This Row],[Import to Gateway Calculator?]]="Yes",IFERROR(Table1[[#This Row],[Recording Resolution '[MP']]],""),0)</f>
        <v>#VALUE!</v>
      </c>
      <c r="O4197" s="4" t="e">
        <f>IF(Table1[[#This Row],[Import to Gateway Calculator?]]="Yes",IFERROR(Table1[[#This Row],[Frame Rate '[FPS'] 1]],""),0)</f>
        <v>#VALUE!</v>
      </c>
      <c r="P4197" s="4" t="e">
        <f>IF(Table1[[#This Row],[Import to Gateway Calculator?]]="Yes",IFERROR(Table1[[#This Row],[Days of Storage 1]],""),0)</f>
        <v>#VALUE!</v>
      </c>
    </row>
    <row r="4198" spans="1:16" x14ac:dyDescent="0.25">
      <c r="A4198" s="5" t="e">
        <f t="shared" si="395"/>
        <v>#VALUE!</v>
      </c>
      <c r="B4198" s="6" t="str">
        <f>IFERROR(IF(Table1[[#This Row],[Multi-lens? 1]]="No", 1, IF(Table1[[#This Row],[Multi-lens? 1]]="Dual", 2, IF(Table1[[#This Row],[Multi-lens? 1]]="Quad", 4, ""))),"")</f>
        <v/>
      </c>
      <c r="C4198" s="6" t="e">
        <f t="shared" si="396"/>
        <v>#VALUE!</v>
      </c>
      <c r="D4198" s="6" t="e">
        <f t="shared" si="397"/>
        <v>#VALUE!</v>
      </c>
      <c r="E4198" s="6" t="e">
        <f t="shared" si="398"/>
        <v>#VALUE!</v>
      </c>
      <c r="F4198" s="6" t="e">
        <f t="shared" si="399"/>
        <v>#VALUE!</v>
      </c>
      <c r="H4198" s="6" t="str">
        <f>IFERROR(IF(Table1[[#This Row],[Multi-lens? 1]]="No", 1, IF(Table1[[#This Row],[Multi-lens? 1]]="Dual", 2, IF(Table1[[#This Row],[Multi-lens? 1]]="Quad", 4, ""))),"")</f>
        <v/>
      </c>
      <c r="I4198" s="9" t="str">
        <f>IFERROR(Table1[[#This Row],[Name]],"")</f>
        <v/>
      </c>
      <c r="K4198" s="3" t="str">
        <f t="shared" si="394"/>
        <v/>
      </c>
      <c r="M4198" s="4" t="e">
        <f>IF(Table1[[#This Row],[Import to Gateway Calculator?]]="Yes",IFERROR(Table1[[#This Row],[Streaming Resolution '[MP']]],""),0)</f>
        <v>#VALUE!</v>
      </c>
      <c r="N4198" s="4" t="e">
        <f>IF(Table1[[#This Row],[Import to Gateway Calculator?]]="Yes",IFERROR(Table1[[#This Row],[Recording Resolution '[MP']]],""),0)</f>
        <v>#VALUE!</v>
      </c>
      <c r="O4198" s="4" t="e">
        <f>IF(Table1[[#This Row],[Import to Gateway Calculator?]]="Yes",IFERROR(Table1[[#This Row],[Frame Rate '[FPS'] 1]],""),0)</f>
        <v>#VALUE!</v>
      </c>
      <c r="P4198" s="4" t="e">
        <f>IF(Table1[[#This Row],[Import to Gateway Calculator?]]="Yes",IFERROR(Table1[[#This Row],[Days of Storage 1]],""),0)</f>
        <v>#VALUE!</v>
      </c>
    </row>
    <row r="4199" spans="1:16" x14ac:dyDescent="0.25">
      <c r="A4199" s="5" t="e">
        <f t="shared" si="395"/>
        <v>#VALUE!</v>
      </c>
      <c r="B4199" s="6" t="str">
        <f>IFERROR(IF(Table1[[#This Row],[Multi-lens? 1]]="No", 1, IF(Table1[[#This Row],[Multi-lens? 1]]="Dual", 2, IF(Table1[[#This Row],[Multi-lens? 1]]="Quad", 4, ""))),"")</f>
        <v/>
      </c>
      <c r="C4199" s="6" t="e">
        <f t="shared" si="396"/>
        <v>#VALUE!</v>
      </c>
      <c r="D4199" s="6" t="e">
        <f t="shared" si="397"/>
        <v>#VALUE!</v>
      </c>
      <c r="E4199" s="6" t="e">
        <f t="shared" si="398"/>
        <v>#VALUE!</v>
      </c>
      <c r="F4199" s="6" t="e">
        <f t="shared" si="399"/>
        <v>#VALUE!</v>
      </c>
      <c r="H4199" s="6" t="str">
        <f>IFERROR(IF(Table1[[#This Row],[Multi-lens? 1]]="No", 1, IF(Table1[[#This Row],[Multi-lens? 1]]="Dual", 2, IF(Table1[[#This Row],[Multi-lens? 1]]="Quad", 4, ""))),"")</f>
        <v/>
      </c>
      <c r="I4199" s="9" t="str">
        <f>IFERROR(Table1[[#This Row],[Name]],"")</f>
        <v/>
      </c>
      <c r="K4199" s="3" t="str">
        <f t="shared" si="394"/>
        <v/>
      </c>
      <c r="M4199" s="4" t="e">
        <f>IF(Table1[[#This Row],[Import to Gateway Calculator?]]="Yes",IFERROR(Table1[[#This Row],[Streaming Resolution '[MP']]],""),0)</f>
        <v>#VALUE!</v>
      </c>
      <c r="N4199" s="4" t="e">
        <f>IF(Table1[[#This Row],[Import to Gateway Calculator?]]="Yes",IFERROR(Table1[[#This Row],[Recording Resolution '[MP']]],""),0)</f>
        <v>#VALUE!</v>
      </c>
      <c r="O4199" s="4" t="e">
        <f>IF(Table1[[#This Row],[Import to Gateway Calculator?]]="Yes",IFERROR(Table1[[#This Row],[Frame Rate '[FPS'] 1]],""),0)</f>
        <v>#VALUE!</v>
      </c>
      <c r="P4199" s="4" t="e">
        <f>IF(Table1[[#This Row],[Import to Gateway Calculator?]]="Yes",IFERROR(Table1[[#This Row],[Days of Storage 1]],""),0)</f>
        <v>#VALUE!</v>
      </c>
    </row>
    <row r="4200" spans="1:16" x14ac:dyDescent="0.25">
      <c r="A4200" s="5" t="e">
        <f t="shared" si="395"/>
        <v>#VALUE!</v>
      </c>
      <c r="B4200" s="6" t="str">
        <f>IFERROR(IF(Table1[[#This Row],[Multi-lens? 1]]="No", 1, IF(Table1[[#This Row],[Multi-lens? 1]]="Dual", 2, IF(Table1[[#This Row],[Multi-lens? 1]]="Quad", 4, ""))),"")</f>
        <v/>
      </c>
      <c r="C4200" s="6" t="e">
        <f t="shared" si="396"/>
        <v>#VALUE!</v>
      </c>
      <c r="D4200" s="6" t="e">
        <f t="shared" si="397"/>
        <v>#VALUE!</v>
      </c>
      <c r="E4200" s="6" t="e">
        <f t="shared" si="398"/>
        <v>#VALUE!</v>
      </c>
      <c r="F4200" s="6" t="e">
        <f t="shared" si="399"/>
        <v>#VALUE!</v>
      </c>
      <c r="H4200" s="6" t="str">
        <f>IFERROR(IF(Table1[[#This Row],[Multi-lens? 1]]="No", 1, IF(Table1[[#This Row],[Multi-lens? 1]]="Dual", 2, IF(Table1[[#This Row],[Multi-lens? 1]]="Quad", 4, ""))),"")</f>
        <v/>
      </c>
      <c r="I4200" s="9" t="str">
        <f>IFERROR(Table1[[#This Row],[Name]],"")</f>
        <v/>
      </c>
      <c r="K4200" s="3" t="str">
        <f t="shared" si="394"/>
        <v/>
      </c>
      <c r="M4200" s="4" t="e">
        <f>IF(Table1[[#This Row],[Import to Gateway Calculator?]]="Yes",IFERROR(Table1[[#This Row],[Streaming Resolution '[MP']]],""),0)</f>
        <v>#VALUE!</v>
      </c>
      <c r="N4200" s="4" t="e">
        <f>IF(Table1[[#This Row],[Import to Gateway Calculator?]]="Yes",IFERROR(Table1[[#This Row],[Recording Resolution '[MP']]],""),0)</f>
        <v>#VALUE!</v>
      </c>
      <c r="O4200" s="4" t="e">
        <f>IF(Table1[[#This Row],[Import to Gateway Calculator?]]="Yes",IFERROR(Table1[[#This Row],[Frame Rate '[FPS'] 1]],""),0)</f>
        <v>#VALUE!</v>
      </c>
      <c r="P4200" s="4" t="e">
        <f>IF(Table1[[#This Row],[Import to Gateway Calculator?]]="Yes",IFERROR(Table1[[#This Row],[Days of Storage 1]],""),0)</f>
        <v>#VALUE!</v>
      </c>
    </row>
    <row r="4201" spans="1:16" x14ac:dyDescent="0.25">
      <c r="A4201" s="5" t="e">
        <f t="shared" si="395"/>
        <v>#VALUE!</v>
      </c>
      <c r="B4201" s="6" t="str">
        <f>IFERROR(IF(Table1[[#This Row],[Multi-lens? 1]]="No", 1, IF(Table1[[#This Row],[Multi-lens? 1]]="Dual", 2, IF(Table1[[#This Row],[Multi-lens? 1]]="Quad", 4, ""))),"")</f>
        <v/>
      </c>
      <c r="C4201" s="6" t="e">
        <f t="shared" si="396"/>
        <v>#VALUE!</v>
      </c>
      <c r="D4201" s="6" t="e">
        <f t="shared" si="397"/>
        <v>#VALUE!</v>
      </c>
      <c r="E4201" s="6" t="e">
        <f t="shared" si="398"/>
        <v>#VALUE!</v>
      </c>
      <c r="F4201" s="6" t="e">
        <f t="shared" si="399"/>
        <v>#VALUE!</v>
      </c>
      <c r="H4201" s="6" t="str">
        <f>IFERROR(IF(Table1[[#This Row],[Multi-lens? 1]]="No", 1, IF(Table1[[#This Row],[Multi-lens? 1]]="Dual", 2, IF(Table1[[#This Row],[Multi-lens? 1]]="Quad", 4, ""))),"")</f>
        <v/>
      </c>
      <c r="I4201" s="9" t="str">
        <f>IFERROR(Table1[[#This Row],[Name]],"")</f>
        <v/>
      </c>
      <c r="K4201" s="3" t="str">
        <f t="shared" si="394"/>
        <v/>
      </c>
      <c r="M4201" s="4" t="e">
        <f>IF(Table1[[#This Row],[Import to Gateway Calculator?]]="Yes",IFERROR(Table1[[#This Row],[Streaming Resolution '[MP']]],""),0)</f>
        <v>#VALUE!</v>
      </c>
      <c r="N4201" s="4" t="e">
        <f>IF(Table1[[#This Row],[Import to Gateway Calculator?]]="Yes",IFERROR(Table1[[#This Row],[Recording Resolution '[MP']]],""),0)</f>
        <v>#VALUE!</v>
      </c>
      <c r="O4201" s="4" t="e">
        <f>IF(Table1[[#This Row],[Import to Gateway Calculator?]]="Yes",IFERROR(Table1[[#This Row],[Frame Rate '[FPS'] 1]],""),0)</f>
        <v>#VALUE!</v>
      </c>
      <c r="P4201" s="4" t="e">
        <f>IF(Table1[[#This Row],[Import to Gateway Calculator?]]="Yes",IFERROR(Table1[[#This Row],[Days of Storage 1]],""),0)</f>
        <v>#VALUE!</v>
      </c>
    </row>
    <row r="4202" spans="1:16" x14ac:dyDescent="0.25">
      <c r="A4202" s="5" t="e">
        <f t="shared" si="395"/>
        <v>#VALUE!</v>
      </c>
      <c r="B4202" s="6" t="str">
        <f>IFERROR(IF(Table1[[#This Row],[Multi-lens? 1]]="No", 1, IF(Table1[[#This Row],[Multi-lens? 1]]="Dual", 2, IF(Table1[[#This Row],[Multi-lens? 1]]="Quad", 4, ""))),"")</f>
        <v/>
      </c>
      <c r="C4202" s="6" t="e">
        <f t="shared" si="396"/>
        <v>#VALUE!</v>
      </c>
      <c r="D4202" s="6" t="e">
        <f t="shared" si="397"/>
        <v>#VALUE!</v>
      </c>
      <c r="E4202" s="6" t="e">
        <f t="shared" si="398"/>
        <v>#VALUE!</v>
      </c>
      <c r="F4202" s="6" t="e">
        <f t="shared" si="399"/>
        <v>#VALUE!</v>
      </c>
      <c r="H4202" s="6" t="str">
        <f>IFERROR(IF(Table1[[#This Row],[Multi-lens? 1]]="No", 1, IF(Table1[[#This Row],[Multi-lens? 1]]="Dual", 2, IF(Table1[[#This Row],[Multi-lens? 1]]="Quad", 4, ""))),"")</f>
        <v/>
      </c>
      <c r="I4202" s="9" t="str">
        <f>IFERROR(Table1[[#This Row],[Name]],"")</f>
        <v/>
      </c>
      <c r="K4202" s="3" t="str">
        <f t="shared" si="394"/>
        <v/>
      </c>
      <c r="M4202" s="4" t="e">
        <f>IF(Table1[[#This Row],[Import to Gateway Calculator?]]="Yes",IFERROR(Table1[[#This Row],[Streaming Resolution '[MP']]],""),0)</f>
        <v>#VALUE!</v>
      </c>
      <c r="N4202" s="4" t="e">
        <f>IF(Table1[[#This Row],[Import to Gateway Calculator?]]="Yes",IFERROR(Table1[[#This Row],[Recording Resolution '[MP']]],""),0)</f>
        <v>#VALUE!</v>
      </c>
      <c r="O4202" s="4" t="e">
        <f>IF(Table1[[#This Row],[Import to Gateway Calculator?]]="Yes",IFERROR(Table1[[#This Row],[Frame Rate '[FPS'] 1]],""),0)</f>
        <v>#VALUE!</v>
      </c>
      <c r="P4202" s="4" t="e">
        <f>IF(Table1[[#This Row],[Import to Gateway Calculator?]]="Yes",IFERROR(Table1[[#This Row],[Days of Storage 1]],""),0)</f>
        <v>#VALUE!</v>
      </c>
    </row>
    <row r="4203" spans="1:16" x14ac:dyDescent="0.25">
      <c r="A4203" s="5" t="e">
        <f t="shared" si="395"/>
        <v>#VALUE!</v>
      </c>
      <c r="B4203" s="6" t="str">
        <f>IFERROR(IF(Table1[[#This Row],[Multi-lens? 1]]="No", 1, IF(Table1[[#This Row],[Multi-lens? 1]]="Dual", 2, IF(Table1[[#This Row],[Multi-lens? 1]]="Quad", 4, ""))),"")</f>
        <v/>
      </c>
      <c r="C4203" s="6" t="e">
        <f t="shared" si="396"/>
        <v>#VALUE!</v>
      </c>
      <c r="D4203" s="6" t="e">
        <f t="shared" si="397"/>
        <v>#VALUE!</v>
      </c>
      <c r="E4203" s="6" t="e">
        <f t="shared" si="398"/>
        <v>#VALUE!</v>
      </c>
      <c r="F4203" s="6" t="e">
        <f t="shared" si="399"/>
        <v>#VALUE!</v>
      </c>
      <c r="H4203" s="6" t="str">
        <f>IFERROR(IF(Table1[[#This Row],[Multi-lens? 1]]="No", 1, IF(Table1[[#This Row],[Multi-lens? 1]]="Dual", 2, IF(Table1[[#This Row],[Multi-lens? 1]]="Quad", 4, ""))),"")</f>
        <v/>
      </c>
      <c r="I4203" s="9" t="str">
        <f>IFERROR(Table1[[#This Row],[Name]],"")</f>
        <v/>
      </c>
      <c r="K4203" s="3" t="str">
        <f t="shared" si="394"/>
        <v/>
      </c>
      <c r="M4203" s="4" t="e">
        <f>IF(Table1[[#This Row],[Import to Gateway Calculator?]]="Yes",IFERROR(Table1[[#This Row],[Streaming Resolution '[MP']]],""),0)</f>
        <v>#VALUE!</v>
      </c>
      <c r="N4203" s="4" t="e">
        <f>IF(Table1[[#This Row],[Import to Gateway Calculator?]]="Yes",IFERROR(Table1[[#This Row],[Recording Resolution '[MP']]],""),0)</f>
        <v>#VALUE!</v>
      </c>
      <c r="O4203" s="4" t="e">
        <f>IF(Table1[[#This Row],[Import to Gateway Calculator?]]="Yes",IFERROR(Table1[[#This Row],[Frame Rate '[FPS'] 1]],""),0)</f>
        <v>#VALUE!</v>
      </c>
      <c r="P4203" s="4" t="e">
        <f>IF(Table1[[#This Row],[Import to Gateway Calculator?]]="Yes",IFERROR(Table1[[#This Row],[Days of Storage 1]],""),0)</f>
        <v>#VALUE!</v>
      </c>
    </row>
    <row r="4204" spans="1:16" x14ac:dyDescent="0.25">
      <c r="A4204" s="5" t="e">
        <f t="shared" si="395"/>
        <v>#VALUE!</v>
      </c>
      <c r="B4204" s="6" t="str">
        <f>IFERROR(IF(Table1[[#This Row],[Multi-lens? 1]]="No", 1, IF(Table1[[#This Row],[Multi-lens? 1]]="Dual", 2, IF(Table1[[#This Row],[Multi-lens? 1]]="Quad", 4, ""))),"")</f>
        <v/>
      </c>
      <c r="C4204" s="6" t="e">
        <f t="shared" si="396"/>
        <v>#VALUE!</v>
      </c>
      <c r="D4204" s="6" t="e">
        <f t="shared" si="397"/>
        <v>#VALUE!</v>
      </c>
      <c r="E4204" s="6" t="e">
        <f t="shared" si="398"/>
        <v>#VALUE!</v>
      </c>
      <c r="F4204" s="6" t="e">
        <f t="shared" si="399"/>
        <v>#VALUE!</v>
      </c>
      <c r="H4204" s="6" t="str">
        <f>IFERROR(IF(Table1[[#This Row],[Multi-lens? 1]]="No", 1, IF(Table1[[#This Row],[Multi-lens? 1]]="Dual", 2, IF(Table1[[#This Row],[Multi-lens? 1]]="Quad", 4, ""))),"")</f>
        <v/>
      </c>
      <c r="I4204" s="9" t="str">
        <f>IFERROR(Table1[[#This Row],[Name]],"")</f>
        <v/>
      </c>
      <c r="K4204" s="3" t="str">
        <f t="shared" si="394"/>
        <v/>
      </c>
      <c r="M4204" s="4" t="e">
        <f>IF(Table1[[#This Row],[Import to Gateway Calculator?]]="Yes",IFERROR(Table1[[#This Row],[Streaming Resolution '[MP']]],""),0)</f>
        <v>#VALUE!</v>
      </c>
      <c r="N4204" s="4" t="e">
        <f>IF(Table1[[#This Row],[Import to Gateway Calculator?]]="Yes",IFERROR(Table1[[#This Row],[Recording Resolution '[MP']]],""),0)</f>
        <v>#VALUE!</v>
      </c>
      <c r="O4204" s="4" t="e">
        <f>IF(Table1[[#This Row],[Import to Gateway Calculator?]]="Yes",IFERROR(Table1[[#This Row],[Frame Rate '[FPS'] 1]],""),0)</f>
        <v>#VALUE!</v>
      </c>
      <c r="P4204" s="4" t="e">
        <f>IF(Table1[[#This Row],[Import to Gateway Calculator?]]="Yes",IFERROR(Table1[[#This Row],[Days of Storage 1]],""),0)</f>
        <v>#VALUE!</v>
      </c>
    </row>
    <row r="4205" spans="1:16" x14ac:dyDescent="0.25">
      <c r="A4205" s="5" t="e">
        <f t="shared" si="395"/>
        <v>#VALUE!</v>
      </c>
      <c r="B4205" s="6" t="str">
        <f>IFERROR(IF(Table1[[#This Row],[Multi-lens? 1]]="No", 1, IF(Table1[[#This Row],[Multi-lens? 1]]="Dual", 2, IF(Table1[[#This Row],[Multi-lens? 1]]="Quad", 4, ""))),"")</f>
        <v/>
      </c>
      <c r="C4205" s="6" t="e">
        <f t="shared" si="396"/>
        <v>#VALUE!</v>
      </c>
      <c r="D4205" s="6" t="e">
        <f t="shared" si="397"/>
        <v>#VALUE!</v>
      </c>
      <c r="E4205" s="6" t="e">
        <f t="shared" si="398"/>
        <v>#VALUE!</v>
      </c>
      <c r="F4205" s="6" t="e">
        <f t="shared" si="399"/>
        <v>#VALUE!</v>
      </c>
      <c r="H4205" s="6" t="str">
        <f>IFERROR(IF(Table1[[#This Row],[Multi-lens? 1]]="No", 1, IF(Table1[[#This Row],[Multi-lens? 1]]="Dual", 2, IF(Table1[[#This Row],[Multi-lens? 1]]="Quad", 4, ""))),"")</f>
        <v/>
      </c>
      <c r="I4205" s="9" t="str">
        <f>IFERROR(Table1[[#This Row],[Name]],"")</f>
        <v/>
      </c>
      <c r="K4205" s="3" t="str">
        <f t="shared" si="394"/>
        <v/>
      </c>
      <c r="M4205" s="4" t="e">
        <f>IF(Table1[[#This Row],[Import to Gateway Calculator?]]="Yes",IFERROR(Table1[[#This Row],[Streaming Resolution '[MP']]],""),0)</f>
        <v>#VALUE!</v>
      </c>
      <c r="N4205" s="4" t="e">
        <f>IF(Table1[[#This Row],[Import to Gateway Calculator?]]="Yes",IFERROR(Table1[[#This Row],[Recording Resolution '[MP']]],""),0)</f>
        <v>#VALUE!</v>
      </c>
      <c r="O4205" s="4" t="e">
        <f>IF(Table1[[#This Row],[Import to Gateway Calculator?]]="Yes",IFERROR(Table1[[#This Row],[Frame Rate '[FPS'] 1]],""),0)</f>
        <v>#VALUE!</v>
      </c>
      <c r="P4205" s="4" t="e">
        <f>IF(Table1[[#This Row],[Import to Gateway Calculator?]]="Yes",IFERROR(Table1[[#This Row],[Days of Storage 1]],""),0)</f>
        <v>#VALUE!</v>
      </c>
    </row>
    <row r="4206" spans="1:16" x14ac:dyDescent="0.25">
      <c r="A4206" s="5" t="e">
        <f t="shared" si="395"/>
        <v>#VALUE!</v>
      </c>
      <c r="B4206" s="6" t="str">
        <f>IFERROR(IF(Table1[[#This Row],[Multi-lens? 1]]="No", 1, IF(Table1[[#This Row],[Multi-lens? 1]]="Dual", 2, IF(Table1[[#This Row],[Multi-lens? 1]]="Quad", 4, ""))),"")</f>
        <v/>
      </c>
      <c r="C4206" s="6" t="e">
        <f t="shared" si="396"/>
        <v>#VALUE!</v>
      </c>
      <c r="D4206" s="6" t="e">
        <f t="shared" si="397"/>
        <v>#VALUE!</v>
      </c>
      <c r="E4206" s="6" t="e">
        <f t="shared" si="398"/>
        <v>#VALUE!</v>
      </c>
      <c r="F4206" s="6" t="e">
        <f t="shared" si="399"/>
        <v>#VALUE!</v>
      </c>
      <c r="H4206" s="6" t="str">
        <f>IFERROR(IF(Table1[[#This Row],[Multi-lens? 1]]="No", 1, IF(Table1[[#This Row],[Multi-lens? 1]]="Dual", 2, IF(Table1[[#This Row],[Multi-lens? 1]]="Quad", 4, ""))),"")</f>
        <v/>
      </c>
      <c r="I4206" s="9" t="str">
        <f>IFERROR(Table1[[#This Row],[Name]],"")</f>
        <v/>
      </c>
      <c r="K4206" s="3" t="str">
        <f t="shared" si="394"/>
        <v/>
      </c>
      <c r="M4206" s="4" t="e">
        <f>IF(Table1[[#This Row],[Import to Gateway Calculator?]]="Yes",IFERROR(Table1[[#This Row],[Streaming Resolution '[MP']]],""),0)</f>
        <v>#VALUE!</v>
      </c>
      <c r="N4206" s="4" t="e">
        <f>IF(Table1[[#This Row],[Import to Gateway Calculator?]]="Yes",IFERROR(Table1[[#This Row],[Recording Resolution '[MP']]],""),0)</f>
        <v>#VALUE!</v>
      </c>
      <c r="O4206" s="4" t="e">
        <f>IF(Table1[[#This Row],[Import to Gateway Calculator?]]="Yes",IFERROR(Table1[[#This Row],[Frame Rate '[FPS'] 1]],""),0)</f>
        <v>#VALUE!</v>
      </c>
      <c r="P4206" s="4" t="e">
        <f>IF(Table1[[#This Row],[Import to Gateway Calculator?]]="Yes",IFERROR(Table1[[#This Row],[Days of Storage 1]],""),0)</f>
        <v>#VALUE!</v>
      </c>
    </row>
    <row r="4207" spans="1:16" x14ac:dyDescent="0.25">
      <c r="A4207" s="5" t="e">
        <f t="shared" si="395"/>
        <v>#VALUE!</v>
      </c>
      <c r="B4207" s="6" t="str">
        <f>IFERROR(IF(Table1[[#This Row],[Multi-lens? 1]]="No", 1, IF(Table1[[#This Row],[Multi-lens? 1]]="Dual", 2, IF(Table1[[#This Row],[Multi-lens? 1]]="Quad", 4, ""))),"")</f>
        <v/>
      </c>
      <c r="C4207" s="6" t="e">
        <f t="shared" si="396"/>
        <v>#VALUE!</v>
      </c>
      <c r="D4207" s="6" t="e">
        <f t="shared" si="397"/>
        <v>#VALUE!</v>
      </c>
      <c r="E4207" s="6" t="e">
        <f t="shared" si="398"/>
        <v>#VALUE!</v>
      </c>
      <c r="F4207" s="6" t="e">
        <f t="shared" si="399"/>
        <v>#VALUE!</v>
      </c>
      <c r="H4207" s="6" t="str">
        <f>IFERROR(IF(Table1[[#This Row],[Multi-lens? 1]]="No", 1, IF(Table1[[#This Row],[Multi-lens? 1]]="Dual", 2, IF(Table1[[#This Row],[Multi-lens? 1]]="Quad", 4, ""))),"")</f>
        <v/>
      </c>
      <c r="I4207" s="9" t="str">
        <f>IFERROR(Table1[[#This Row],[Name]],"")</f>
        <v/>
      </c>
      <c r="K4207" s="3" t="str">
        <f t="shared" si="394"/>
        <v/>
      </c>
      <c r="M4207" s="4" t="e">
        <f>IF(Table1[[#This Row],[Import to Gateway Calculator?]]="Yes",IFERROR(Table1[[#This Row],[Streaming Resolution '[MP']]],""),0)</f>
        <v>#VALUE!</v>
      </c>
      <c r="N4207" s="4" t="e">
        <f>IF(Table1[[#This Row],[Import to Gateway Calculator?]]="Yes",IFERROR(Table1[[#This Row],[Recording Resolution '[MP']]],""),0)</f>
        <v>#VALUE!</v>
      </c>
      <c r="O4207" s="4" t="e">
        <f>IF(Table1[[#This Row],[Import to Gateway Calculator?]]="Yes",IFERROR(Table1[[#This Row],[Frame Rate '[FPS'] 1]],""),0)</f>
        <v>#VALUE!</v>
      </c>
      <c r="P4207" s="4" t="e">
        <f>IF(Table1[[#This Row],[Import to Gateway Calculator?]]="Yes",IFERROR(Table1[[#This Row],[Days of Storage 1]],""),0)</f>
        <v>#VALUE!</v>
      </c>
    </row>
    <row r="4208" spans="1:16" x14ac:dyDescent="0.25">
      <c r="A4208" s="5" t="e">
        <f t="shared" si="395"/>
        <v>#VALUE!</v>
      </c>
      <c r="B4208" s="6" t="str">
        <f>IFERROR(IF(Table1[[#This Row],[Multi-lens? 1]]="No", 1, IF(Table1[[#This Row],[Multi-lens? 1]]="Dual", 2, IF(Table1[[#This Row],[Multi-lens? 1]]="Quad", 4, ""))),"")</f>
        <v/>
      </c>
      <c r="C4208" s="6" t="e">
        <f t="shared" si="396"/>
        <v>#VALUE!</v>
      </c>
      <c r="D4208" s="6" t="e">
        <f t="shared" si="397"/>
        <v>#VALUE!</v>
      </c>
      <c r="E4208" s="6" t="e">
        <f t="shared" si="398"/>
        <v>#VALUE!</v>
      </c>
      <c r="F4208" s="6" t="e">
        <f t="shared" si="399"/>
        <v>#VALUE!</v>
      </c>
      <c r="H4208" s="6" t="str">
        <f>IFERROR(IF(Table1[[#This Row],[Multi-lens? 1]]="No", 1, IF(Table1[[#This Row],[Multi-lens? 1]]="Dual", 2, IF(Table1[[#This Row],[Multi-lens? 1]]="Quad", 4, ""))),"")</f>
        <v/>
      </c>
      <c r="I4208" s="9" t="str">
        <f>IFERROR(Table1[[#This Row],[Name]],"")</f>
        <v/>
      </c>
      <c r="K4208" s="3" t="str">
        <f t="shared" si="394"/>
        <v/>
      </c>
      <c r="M4208" s="4" t="e">
        <f>IF(Table1[[#This Row],[Import to Gateway Calculator?]]="Yes",IFERROR(Table1[[#This Row],[Streaming Resolution '[MP']]],""),0)</f>
        <v>#VALUE!</v>
      </c>
      <c r="N4208" s="4" t="e">
        <f>IF(Table1[[#This Row],[Import to Gateway Calculator?]]="Yes",IFERROR(Table1[[#This Row],[Recording Resolution '[MP']]],""),0)</f>
        <v>#VALUE!</v>
      </c>
      <c r="O4208" s="4" t="e">
        <f>IF(Table1[[#This Row],[Import to Gateway Calculator?]]="Yes",IFERROR(Table1[[#This Row],[Frame Rate '[FPS'] 1]],""),0)</f>
        <v>#VALUE!</v>
      </c>
      <c r="P4208" s="4" t="e">
        <f>IF(Table1[[#This Row],[Import to Gateway Calculator?]]="Yes",IFERROR(Table1[[#This Row],[Days of Storage 1]],""),0)</f>
        <v>#VALUE!</v>
      </c>
    </row>
    <row r="4209" spans="1:16" x14ac:dyDescent="0.25">
      <c r="A4209" s="5" t="e">
        <f t="shared" si="395"/>
        <v>#VALUE!</v>
      </c>
      <c r="B4209" s="6" t="str">
        <f>IFERROR(IF(Table1[[#This Row],[Multi-lens? 1]]="No", 1, IF(Table1[[#This Row],[Multi-lens? 1]]="Dual", 2, IF(Table1[[#This Row],[Multi-lens? 1]]="Quad", 4, ""))),"")</f>
        <v/>
      </c>
      <c r="C4209" s="6" t="e">
        <f t="shared" si="396"/>
        <v>#VALUE!</v>
      </c>
      <c r="D4209" s="6" t="e">
        <f t="shared" si="397"/>
        <v>#VALUE!</v>
      </c>
      <c r="E4209" s="6" t="e">
        <f t="shared" si="398"/>
        <v>#VALUE!</v>
      </c>
      <c r="F4209" s="6" t="e">
        <f t="shared" si="399"/>
        <v>#VALUE!</v>
      </c>
      <c r="H4209" s="6" t="str">
        <f>IFERROR(IF(Table1[[#This Row],[Multi-lens? 1]]="No", 1, IF(Table1[[#This Row],[Multi-lens? 1]]="Dual", 2, IF(Table1[[#This Row],[Multi-lens? 1]]="Quad", 4, ""))),"")</f>
        <v/>
      </c>
      <c r="I4209" s="9" t="str">
        <f>IFERROR(Table1[[#This Row],[Name]],"")</f>
        <v/>
      </c>
      <c r="K4209" s="3" t="str">
        <f t="shared" si="394"/>
        <v/>
      </c>
      <c r="M4209" s="4" t="e">
        <f>IF(Table1[[#This Row],[Import to Gateway Calculator?]]="Yes",IFERROR(Table1[[#This Row],[Streaming Resolution '[MP']]],""),0)</f>
        <v>#VALUE!</v>
      </c>
      <c r="N4209" s="4" t="e">
        <f>IF(Table1[[#This Row],[Import to Gateway Calculator?]]="Yes",IFERROR(Table1[[#This Row],[Recording Resolution '[MP']]],""),0)</f>
        <v>#VALUE!</v>
      </c>
      <c r="O4209" s="4" t="e">
        <f>IF(Table1[[#This Row],[Import to Gateway Calculator?]]="Yes",IFERROR(Table1[[#This Row],[Frame Rate '[FPS'] 1]],""),0)</f>
        <v>#VALUE!</v>
      </c>
      <c r="P4209" s="4" t="e">
        <f>IF(Table1[[#This Row],[Import to Gateway Calculator?]]="Yes",IFERROR(Table1[[#This Row],[Days of Storage 1]],""),0)</f>
        <v>#VALUE!</v>
      </c>
    </row>
    <row r="4210" spans="1:16" x14ac:dyDescent="0.25">
      <c r="A4210" s="5" t="e">
        <f t="shared" si="395"/>
        <v>#VALUE!</v>
      </c>
      <c r="B4210" s="6" t="str">
        <f>IFERROR(IF(Table1[[#This Row],[Multi-lens? 1]]="No", 1, IF(Table1[[#This Row],[Multi-lens? 1]]="Dual", 2, IF(Table1[[#This Row],[Multi-lens? 1]]="Quad", 4, ""))),"")</f>
        <v/>
      </c>
      <c r="C4210" s="6" t="e">
        <f t="shared" si="396"/>
        <v>#VALUE!</v>
      </c>
      <c r="D4210" s="6" t="e">
        <f t="shared" si="397"/>
        <v>#VALUE!</v>
      </c>
      <c r="E4210" s="6" t="e">
        <f t="shared" si="398"/>
        <v>#VALUE!</v>
      </c>
      <c r="F4210" s="6" t="e">
        <f t="shared" si="399"/>
        <v>#VALUE!</v>
      </c>
      <c r="H4210" s="6" t="str">
        <f>IFERROR(IF(Table1[[#This Row],[Multi-lens? 1]]="No", 1, IF(Table1[[#This Row],[Multi-lens? 1]]="Dual", 2, IF(Table1[[#This Row],[Multi-lens? 1]]="Quad", 4, ""))),"")</f>
        <v/>
      </c>
      <c r="I4210" s="9" t="str">
        <f>IFERROR(Table1[[#This Row],[Name]],"")</f>
        <v/>
      </c>
      <c r="K4210" s="3" t="str">
        <f t="shared" si="394"/>
        <v/>
      </c>
      <c r="M4210" s="4" t="e">
        <f>IF(Table1[[#This Row],[Import to Gateway Calculator?]]="Yes",IFERROR(Table1[[#This Row],[Streaming Resolution '[MP']]],""),0)</f>
        <v>#VALUE!</v>
      </c>
      <c r="N4210" s="4" t="e">
        <f>IF(Table1[[#This Row],[Import to Gateway Calculator?]]="Yes",IFERROR(Table1[[#This Row],[Recording Resolution '[MP']]],""),0)</f>
        <v>#VALUE!</v>
      </c>
      <c r="O4210" s="4" t="e">
        <f>IF(Table1[[#This Row],[Import to Gateway Calculator?]]="Yes",IFERROR(Table1[[#This Row],[Frame Rate '[FPS'] 1]],""),0)</f>
        <v>#VALUE!</v>
      </c>
      <c r="P4210" s="4" t="e">
        <f>IF(Table1[[#This Row],[Import to Gateway Calculator?]]="Yes",IFERROR(Table1[[#This Row],[Days of Storage 1]],""),0)</f>
        <v>#VALUE!</v>
      </c>
    </row>
    <row r="4211" spans="1:16" x14ac:dyDescent="0.25">
      <c r="A4211" s="5" t="e">
        <f t="shared" si="395"/>
        <v>#VALUE!</v>
      </c>
      <c r="B4211" s="6" t="str">
        <f>IFERROR(IF(Table1[[#This Row],[Multi-lens? 1]]="No", 1, IF(Table1[[#This Row],[Multi-lens? 1]]="Dual", 2, IF(Table1[[#This Row],[Multi-lens? 1]]="Quad", 4, ""))),"")</f>
        <v/>
      </c>
      <c r="C4211" s="6" t="e">
        <f t="shared" si="396"/>
        <v>#VALUE!</v>
      </c>
      <c r="D4211" s="6" t="e">
        <f t="shared" si="397"/>
        <v>#VALUE!</v>
      </c>
      <c r="E4211" s="6" t="e">
        <f t="shared" si="398"/>
        <v>#VALUE!</v>
      </c>
      <c r="F4211" s="6" t="e">
        <f t="shared" si="399"/>
        <v>#VALUE!</v>
      </c>
      <c r="H4211" s="6" t="str">
        <f>IFERROR(IF(Table1[[#This Row],[Multi-lens? 1]]="No", 1, IF(Table1[[#This Row],[Multi-lens? 1]]="Dual", 2, IF(Table1[[#This Row],[Multi-lens? 1]]="Quad", 4, ""))),"")</f>
        <v/>
      </c>
      <c r="I4211" s="9" t="str">
        <f>IFERROR(Table1[[#This Row],[Name]],"")</f>
        <v/>
      </c>
      <c r="K4211" s="3" t="str">
        <f t="shared" si="394"/>
        <v/>
      </c>
      <c r="M4211" s="4" t="e">
        <f>IF(Table1[[#This Row],[Import to Gateway Calculator?]]="Yes",IFERROR(Table1[[#This Row],[Streaming Resolution '[MP']]],""),0)</f>
        <v>#VALUE!</v>
      </c>
      <c r="N4211" s="4" t="e">
        <f>IF(Table1[[#This Row],[Import to Gateway Calculator?]]="Yes",IFERROR(Table1[[#This Row],[Recording Resolution '[MP']]],""),0)</f>
        <v>#VALUE!</v>
      </c>
      <c r="O4211" s="4" t="e">
        <f>IF(Table1[[#This Row],[Import to Gateway Calculator?]]="Yes",IFERROR(Table1[[#This Row],[Frame Rate '[FPS'] 1]],""),0)</f>
        <v>#VALUE!</v>
      </c>
      <c r="P4211" s="4" t="e">
        <f>IF(Table1[[#This Row],[Import to Gateway Calculator?]]="Yes",IFERROR(Table1[[#This Row],[Days of Storage 1]],""),0)</f>
        <v>#VALUE!</v>
      </c>
    </row>
    <row r="4212" spans="1:16" x14ac:dyDescent="0.25">
      <c r="A4212" s="5" t="e">
        <f t="shared" si="395"/>
        <v>#VALUE!</v>
      </c>
      <c r="B4212" s="6" t="str">
        <f>IFERROR(IF(Table1[[#This Row],[Multi-lens? 1]]="No", 1, IF(Table1[[#This Row],[Multi-lens? 1]]="Dual", 2, IF(Table1[[#This Row],[Multi-lens? 1]]="Quad", 4, ""))),"")</f>
        <v/>
      </c>
      <c r="C4212" s="6" t="e">
        <f t="shared" si="396"/>
        <v>#VALUE!</v>
      </c>
      <c r="D4212" s="6" t="e">
        <f t="shared" si="397"/>
        <v>#VALUE!</v>
      </c>
      <c r="E4212" s="6" t="e">
        <f t="shared" si="398"/>
        <v>#VALUE!</v>
      </c>
      <c r="F4212" s="6" t="e">
        <f t="shared" si="399"/>
        <v>#VALUE!</v>
      </c>
      <c r="H4212" s="6" t="str">
        <f>IFERROR(IF(Table1[[#This Row],[Multi-lens? 1]]="No", 1, IF(Table1[[#This Row],[Multi-lens? 1]]="Dual", 2, IF(Table1[[#This Row],[Multi-lens? 1]]="Quad", 4, ""))),"")</f>
        <v/>
      </c>
      <c r="I4212" s="9" t="str">
        <f>IFERROR(Table1[[#This Row],[Name]],"")</f>
        <v/>
      </c>
      <c r="K4212" s="3" t="str">
        <f t="shared" si="394"/>
        <v/>
      </c>
      <c r="M4212" s="4" t="e">
        <f>IF(Table1[[#This Row],[Import to Gateway Calculator?]]="Yes",IFERROR(Table1[[#This Row],[Streaming Resolution '[MP']]],""),0)</f>
        <v>#VALUE!</v>
      </c>
      <c r="N4212" s="4" t="e">
        <f>IF(Table1[[#This Row],[Import to Gateway Calculator?]]="Yes",IFERROR(Table1[[#This Row],[Recording Resolution '[MP']]],""),0)</f>
        <v>#VALUE!</v>
      </c>
      <c r="O4212" s="4" t="e">
        <f>IF(Table1[[#This Row],[Import to Gateway Calculator?]]="Yes",IFERROR(Table1[[#This Row],[Frame Rate '[FPS'] 1]],""),0)</f>
        <v>#VALUE!</v>
      </c>
      <c r="P4212" s="4" t="e">
        <f>IF(Table1[[#This Row],[Import to Gateway Calculator?]]="Yes",IFERROR(Table1[[#This Row],[Days of Storage 1]],""),0)</f>
        <v>#VALUE!</v>
      </c>
    </row>
    <row r="4213" spans="1:16" x14ac:dyDescent="0.25">
      <c r="A4213" s="5" t="e">
        <f t="shared" si="395"/>
        <v>#VALUE!</v>
      </c>
      <c r="B4213" s="6" t="str">
        <f>IFERROR(IF(Table1[[#This Row],[Multi-lens? 1]]="No", 1, IF(Table1[[#This Row],[Multi-lens? 1]]="Dual", 2, IF(Table1[[#This Row],[Multi-lens? 1]]="Quad", 4, ""))),"")</f>
        <v/>
      </c>
      <c r="C4213" s="6" t="e">
        <f t="shared" si="396"/>
        <v>#VALUE!</v>
      </c>
      <c r="D4213" s="6" t="e">
        <f t="shared" si="397"/>
        <v>#VALUE!</v>
      </c>
      <c r="E4213" s="6" t="e">
        <f t="shared" si="398"/>
        <v>#VALUE!</v>
      </c>
      <c r="F4213" s="6" t="e">
        <f t="shared" si="399"/>
        <v>#VALUE!</v>
      </c>
      <c r="H4213" s="6" t="str">
        <f>IFERROR(IF(Table1[[#This Row],[Multi-lens? 1]]="No", 1, IF(Table1[[#This Row],[Multi-lens? 1]]="Dual", 2, IF(Table1[[#This Row],[Multi-lens? 1]]="Quad", 4, ""))),"")</f>
        <v/>
      </c>
      <c r="I4213" s="9" t="str">
        <f>IFERROR(Table1[[#This Row],[Name]],"")</f>
        <v/>
      </c>
      <c r="K4213" s="3" t="str">
        <f t="shared" si="394"/>
        <v/>
      </c>
      <c r="M4213" s="4" t="e">
        <f>IF(Table1[[#This Row],[Import to Gateway Calculator?]]="Yes",IFERROR(Table1[[#This Row],[Streaming Resolution '[MP']]],""),0)</f>
        <v>#VALUE!</v>
      </c>
      <c r="N4213" s="4" t="e">
        <f>IF(Table1[[#This Row],[Import to Gateway Calculator?]]="Yes",IFERROR(Table1[[#This Row],[Recording Resolution '[MP']]],""),0)</f>
        <v>#VALUE!</v>
      </c>
      <c r="O4213" s="4" t="e">
        <f>IF(Table1[[#This Row],[Import to Gateway Calculator?]]="Yes",IFERROR(Table1[[#This Row],[Frame Rate '[FPS'] 1]],""),0)</f>
        <v>#VALUE!</v>
      </c>
      <c r="P4213" s="4" t="e">
        <f>IF(Table1[[#This Row],[Import to Gateway Calculator?]]="Yes",IFERROR(Table1[[#This Row],[Days of Storage 1]],""),0)</f>
        <v>#VALUE!</v>
      </c>
    </row>
    <row r="4214" spans="1:16" x14ac:dyDescent="0.25">
      <c r="A4214" s="5" t="e">
        <f t="shared" si="395"/>
        <v>#VALUE!</v>
      </c>
      <c r="B4214" s="6" t="str">
        <f>IFERROR(IF(Table1[[#This Row],[Multi-lens? 1]]="No", 1, IF(Table1[[#This Row],[Multi-lens? 1]]="Dual", 2, IF(Table1[[#This Row],[Multi-lens? 1]]="Quad", 4, ""))),"")</f>
        <v/>
      </c>
      <c r="C4214" s="6" t="e">
        <f t="shared" si="396"/>
        <v>#VALUE!</v>
      </c>
      <c r="D4214" s="6" t="e">
        <f t="shared" si="397"/>
        <v>#VALUE!</v>
      </c>
      <c r="E4214" s="6" t="e">
        <f t="shared" si="398"/>
        <v>#VALUE!</v>
      </c>
      <c r="F4214" s="6" t="e">
        <f t="shared" si="399"/>
        <v>#VALUE!</v>
      </c>
      <c r="H4214" s="6" t="str">
        <f>IFERROR(IF(Table1[[#This Row],[Multi-lens? 1]]="No", 1, IF(Table1[[#This Row],[Multi-lens? 1]]="Dual", 2, IF(Table1[[#This Row],[Multi-lens? 1]]="Quad", 4, ""))),"")</f>
        <v/>
      </c>
      <c r="I4214" s="9" t="str">
        <f>IFERROR(Table1[[#This Row],[Name]],"")</f>
        <v/>
      </c>
      <c r="K4214" s="3" t="str">
        <f t="shared" si="394"/>
        <v/>
      </c>
      <c r="M4214" s="4" t="e">
        <f>IF(Table1[[#This Row],[Import to Gateway Calculator?]]="Yes",IFERROR(Table1[[#This Row],[Streaming Resolution '[MP']]],""),0)</f>
        <v>#VALUE!</v>
      </c>
      <c r="N4214" s="4" t="e">
        <f>IF(Table1[[#This Row],[Import to Gateway Calculator?]]="Yes",IFERROR(Table1[[#This Row],[Recording Resolution '[MP']]],""),0)</f>
        <v>#VALUE!</v>
      </c>
      <c r="O4214" s="4" t="e">
        <f>IF(Table1[[#This Row],[Import to Gateway Calculator?]]="Yes",IFERROR(Table1[[#This Row],[Frame Rate '[FPS'] 1]],""),0)</f>
        <v>#VALUE!</v>
      </c>
      <c r="P4214" s="4" t="e">
        <f>IF(Table1[[#This Row],[Import to Gateway Calculator?]]="Yes",IFERROR(Table1[[#This Row],[Days of Storage 1]],""),0)</f>
        <v>#VALUE!</v>
      </c>
    </row>
    <row r="4215" spans="1:16" x14ac:dyDescent="0.25">
      <c r="A4215" s="5" t="e">
        <f t="shared" si="395"/>
        <v>#VALUE!</v>
      </c>
      <c r="B4215" s="6" t="str">
        <f>IFERROR(IF(Table1[[#This Row],[Multi-lens? 1]]="No", 1, IF(Table1[[#This Row],[Multi-lens? 1]]="Dual", 2, IF(Table1[[#This Row],[Multi-lens? 1]]="Quad", 4, ""))),"")</f>
        <v/>
      </c>
      <c r="C4215" s="6" t="e">
        <f t="shared" si="396"/>
        <v>#VALUE!</v>
      </c>
      <c r="D4215" s="6" t="e">
        <f t="shared" si="397"/>
        <v>#VALUE!</v>
      </c>
      <c r="E4215" s="6" t="e">
        <f t="shared" si="398"/>
        <v>#VALUE!</v>
      </c>
      <c r="F4215" s="6" t="e">
        <f t="shared" si="399"/>
        <v>#VALUE!</v>
      </c>
      <c r="H4215" s="6" t="str">
        <f>IFERROR(IF(Table1[[#This Row],[Multi-lens? 1]]="No", 1, IF(Table1[[#This Row],[Multi-lens? 1]]="Dual", 2, IF(Table1[[#This Row],[Multi-lens? 1]]="Quad", 4, ""))),"")</f>
        <v/>
      </c>
      <c r="I4215" s="9" t="str">
        <f>IFERROR(Table1[[#This Row],[Name]],"")</f>
        <v/>
      </c>
      <c r="K4215" s="3" t="str">
        <f t="shared" si="394"/>
        <v/>
      </c>
      <c r="M4215" s="4" t="e">
        <f>IF(Table1[[#This Row],[Import to Gateway Calculator?]]="Yes",IFERROR(Table1[[#This Row],[Streaming Resolution '[MP']]],""),0)</f>
        <v>#VALUE!</v>
      </c>
      <c r="N4215" s="4" t="e">
        <f>IF(Table1[[#This Row],[Import to Gateway Calculator?]]="Yes",IFERROR(Table1[[#This Row],[Recording Resolution '[MP']]],""),0)</f>
        <v>#VALUE!</v>
      </c>
      <c r="O4215" s="4" t="e">
        <f>IF(Table1[[#This Row],[Import to Gateway Calculator?]]="Yes",IFERROR(Table1[[#This Row],[Frame Rate '[FPS'] 1]],""),0)</f>
        <v>#VALUE!</v>
      </c>
      <c r="P4215" s="4" t="e">
        <f>IF(Table1[[#This Row],[Import to Gateway Calculator?]]="Yes",IFERROR(Table1[[#This Row],[Days of Storage 1]],""),0)</f>
        <v>#VALUE!</v>
      </c>
    </row>
    <row r="4216" spans="1:16" x14ac:dyDescent="0.25">
      <c r="A4216" s="5" t="e">
        <f t="shared" si="395"/>
        <v>#VALUE!</v>
      </c>
      <c r="B4216" s="6" t="str">
        <f>IFERROR(IF(Table1[[#This Row],[Multi-lens? 1]]="No", 1, IF(Table1[[#This Row],[Multi-lens? 1]]="Dual", 2, IF(Table1[[#This Row],[Multi-lens? 1]]="Quad", 4, ""))),"")</f>
        <v/>
      </c>
      <c r="C4216" s="6" t="e">
        <f t="shared" si="396"/>
        <v>#VALUE!</v>
      </c>
      <c r="D4216" s="6" t="e">
        <f t="shared" si="397"/>
        <v>#VALUE!</v>
      </c>
      <c r="E4216" s="6" t="e">
        <f t="shared" si="398"/>
        <v>#VALUE!</v>
      </c>
      <c r="F4216" s="6" t="e">
        <f t="shared" si="399"/>
        <v>#VALUE!</v>
      </c>
      <c r="H4216" s="6" t="str">
        <f>IFERROR(IF(Table1[[#This Row],[Multi-lens? 1]]="No", 1, IF(Table1[[#This Row],[Multi-lens? 1]]="Dual", 2, IF(Table1[[#This Row],[Multi-lens? 1]]="Quad", 4, ""))),"")</f>
        <v/>
      </c>
      <c r="I4216" s="9" t="str">
        <f>IFERROR(Table1[[#This Row],[Name]],"")</f>
        <v/>
      </c>
      <c r="K4216" s="3" t="str">
        <f t="shared" si="394"/>
        <v/>
      </c>
      <c r="M4216" s="4" t="e">
        <f>IF(Table1[[#This Row],[Import to Gateway Calculator?]]="Yes",IFERROR(Table1[[#This Row],[Streaming Resolution '[MP']]],""),0)</f>
        <v>#VALUE!</v>
      </c>
      <c r="N4216" s="4" t="e">
        <f>IF(Table1[[#This Row],[Import to Gateway Calculator?]]="Yes",IFERROR(Table1[[#This Row],[Recording Resolution '[MP']]],""),0)</f>
        <v>#VALUE!</v>
      </c>
      <c r="O4216" s="4" t="e">
        <f>IF(Table1[[#This Row],[Import to Gateway Calculator?]]="Yes",IFERROR(Table1[[#This Row],[Frame Rate '[FPS'] 1]],""),0)</f>
        <v>#VALUE!</v>
      </c>
      <c r="P4216" s="4" t="e">
        <f>IF(Table1[[#This Row],[Import to Gateway Calculator?]]="Yes",IFERROR(Table1[[#This Row],[Days of Storage 1]],""),0)</f>
        <v>#VALUE!</v>
      </c>
    </row>
    <row r="4217" spans="1:16" x14ac:dyDescent="0.25">
      <c r="A4217" s="5" t="e">
        <f t="shared" si="395"/>
        <v>#VALUE!</v>
      </c>
      <c r="B4217" s="6" t="str">
        <f>IFERROR(IF(Table1[[#This Row],[Multi-lens? 1]]="No", 1, IF(Table1[[#This Row],[Multi-lens? 1]]="Dual", 2, IF(Table1[[#This Row],[Multi-lens? 1]]="Quad", 4, ""))),"")</f>
        <v/>
      </c>
      <c r="C4217" s="6" t="e">
        <f t="shared" si="396"/>
        <v>#VALUE!</v>
      </c>
      <c r="D4217" s="6" t="e">
        <f t="shared" si="397"/>
        <v>#VALUE!</v>
      </c>
      <c r="E4217" s="6" t="e">
        <f t="shared" si="398"/>
        <v>#VALUE!</v>
      </c>
      <c r="F4217" s="6" t="e">
        <f t="shared" si="399"/>
        <v>#VALUE!</v>
      </c>
      <c r="H4217" s="6" t="str">
        <f>IFERROR(IF(Table1[[#This Row],[Multi-lens? 1]]="No", 1, IF(Table1[[#This Row],[Multi-lens? 1]]="Dual", 2, IF(Table1[[#This Row],[Multi-lens? 1]]="Quad", 4, ""))),"")</f>
        <v/>
      </c>
      <c r="I4217" s="9" t="str">
        <f>IFERROR(Table1[[#This Row],[Name]],"")</f>
        <v/>
      </c>
      <c r="K4217" s="3" t="str">
        <f t="shared" si="394"/>
        <v/>
      </c>
      <c r="M4217" s="4" t="e">
        <f>IF(Table1[[#This Row],[Import to Gateway Calculator?]]="Yes",IFERROR(Table1[[#This Row],[Streaming Resolution '[MP']]],""),0)</f>
        <v>#VALUE!</v>
      </c>
      <c r="N4217" s="4" t="e">
        <f>IF(Table1[[#This Row],[Import to Gateway Calculator?]]="Yes",IFERROR(Table1[[#This Row],[Recording Resolution '[MP']]],""),0)</f>
        <v>#VALUE!</v>
      </c>
      <c r="O4217" s="4" t="e">
        <f>IF(Table1[[#This Row],[Import to Gateway Calculator?]]="Yes",IFERROR(Table1[[#This Row],[Frame Rate '[FPS'] 1]],""),0)</f>
        <v>#VALUE!</v>
      </c>
      <c r="P4217" s="4" t="e">
        <f>IF(Table1[[#This Row],[Import to Gateway Calculator?]]="Yes",IFERROR(Table1[[#This Row],[Days of Storage 1]],""),0)</f>
        <v>#VALUE!</v>
      </c>
    </row>
    <row r="4218" spans="1:16" x14ac:dyDescent="0.25">
      <c r="A4218" s="5" t="e">
        <f t="shared" si="395"/>
        <v>#VALUE!</v>
      </c>
      <c r="B4218" s="6" t="str">
        <f>IFERROR(IF(Table1[[#This Row],[Multi-lens? 1]]="No", 1, IF(Table1[[#This Row],[Multi-lens? 1]]="Dual", 2, IF(Table1[[#This Row],[Multi-lens? 1]]="Quad", 4, ""))),"")</f>
        <v/>
      </c>
      <c r="C4218" s="6" t="e">
        <f t="shared" si="396"/>
        <v>#VALUE!</v>
      </c>
      <c r="D4218" s="6" t="e">
        <f t="shared" si="397"/>
        <v>#VALUE!</v>
      </c>
      <c r="E4218" s="6" t="e">
        <f t="shared" si="398"/>
        <v>#VALUE!</v>
      </c>
      <c r="F4218" s="6" t="e">
        <f t="shared" si="399"/>
        <v>#VALUE!</v>
      </c>
      <c r="H4218" s="6" t="str">
        <f>IFERROR(IF(Table1[[#This Row],[Multi-lens? 1]]="No", 1, IF(Table1[[#This Row],[Multi-lens? 1]]="Dual", 2, IF(Table1[[#This Row],[Multi-lens? 1]]="Quad", 4, ""))),"")</f>
        <v/>
      </c>
      <c r="I4218" s="9" t="str">
        <f>IFERROR(Table1[[#This Row],[Name]],"")</f>
        <v/>
      </c>
      <c r="K4218" s="3" t="str">
        <f t="shared" si="394"/>
        <v/>
      </c>
      <c r="M4218" s="4" t="e">
        <f>IF(Table1[[#This Row],[Import to Gateway Calculator?]]="Yes",IFERROR(Table1[[#This Row],[Streaming Resolution '[MP']]],""),0)</f>
        <v>#VALUE!</v>
      </c>
      <c r="N4218" s="4" t="e">
        <f>IF(Table1[[#This Row],[Import to Gateway Calculator?]]="Yes",IFERROR(Table1[[#This Row],[Recording Resolution '[MP']]],""),0)</f>
        <v>#VALUE!</v>
      </c>
      <c r="O4218" s="4" t="e">
        <f>IF(Table1[[#This Row],[Import to Gateway Calculator?]]="Yes",IFERROR(Table1[[#This Row],[Frame Rate '[FPS'] 1]],""),0)</f>
        <v>#VALUE!</v>
      </c>
      <c r="P4218" s="4" t="e">
        <f>IF(Table1[[#This Row],[Import to Gateway Calculator?]]="Yes",IFERROR(Table1[[#This Row],[Days of Storage 1]],""),0)</f>
        <v>#VALUE!</v>
      </c>
    </row>
    <row r="4219" spans="1:16" x14ac:dyDescent="0.25">
      <c r="A4219" s="5" t="e">
        <f t="shared" si="395"/>
        <v>#VALUE!</v>
      </c>
      <c r="B4219" s="6" t="str">
        <f>IFERROR(IF(Table1[[#This Row],[Multi-lens? 1]]="No", 1, IF(Table1[[#This Row],[Multi-lens? 1]]="Dual", 2, IF(Table1[[#This Row],[Multi-lens? 1]]="Quad", 4, ""))),"")</f>
        <v/>
      </c>
      <c r="C4219" s="6" t="e">
        <f t="shared" si="396"/>
        <v>#VALUE!</v>
      </c>
      <c r="D4219" s="6" t="e">
        <f t="shared" si="397"/>
        <v>#VALUE!</v>
      </c>
      <c r="E4219" s="6" t="e">
        <f t="shared" si="398"/>
        <v>#VALUE!</v>
      </c>
      <c r="F4219" s="6" t="e">
        <f t="shared" si="399"/>
        <v>#VALUE!</v>
      </c>
      <c r="H4219" s="6" t="str">
        <f>IFERROR(IF(Table1[[#This Row],[Multi-lens? 1]]="No", 1, IF(Table1[[#This Row],[Multi-lens? 1]]="Dual", 2, IF(Table1[[#This Row],[Multi-lens? 1]]="Quad", 4, ""))),"")</f>
        <v/>
      </c>
      <c r="I4219" s="9" t="str">
        <f>IFERROR(Table1[[#This Row],[Name]],"")</f>
        <v/>
      </c>
      <c r="K4219" s="3" t="str">
        <f t="shared" si="394"/>
        <v/>
      </c>
      <c r="M4219" s="4" t="e">
        <f>IF(Table1[[#This Row],[Import to Gateway Calculator?]]="Yes",IFERROR(Table1[[#This Row],[Streaming Resolution '[MP']]],""),0)</f>
        <v>#VALUE!</v>
      </c>
      <c r="N4219" s="4" t="e">
        <f>IF(Table1[[#This Row],[Import to Gateway Calculator?]]="Yes",IFERROR(Table1[[#This Row],[Recording Resolution '[MP']]],""),0)</f>
        <v>#VALUE!</v>
      </c>
      <c r="O4219" s="4" t="e">
        <f>IF(Table1[[#This Row],[Import to Gateway Calculator?]]="Yes",IFERROR(Table1[[#This Row],[Frame Rate '[FPS'] 1]],""),0)</f>
        <v>#VALUE!</v>
      </c>
      <c r="P4219" s="4" t="e">
        <f>IF(Table1[[#This Row],[Import to Gateway Calculator?]]="Yes",IFERROR(Table1[[#This Row],[Days of Storage 1]],""),0)</f>
        <v>#VALUE!</v>
      </c>
    </row>
    <row r="4220" spans="1:16" x14ac:dyDescent="0.25">
      <c r="A4220" s="5" t="e">
        <f t="shared" si="395"/>
        <v>#VALUE!</v>
      </c>
      <c r="B4220" s="6" t="str">
        <f>IFERROR(IF(Table1[[#This Row],[Multi-lens? 1]]="No", 1, IF(Table1[[#This Row],[Multi-lens? 1]]="Dual", 2, IF(Table1[[#This Row],[Multi-lens? 1]]="Quad", 4, ""))),"")</f>
        <v/>
      </c>
      <c r="C4220" s="6" t="e">
        <f t="shared" si="396"/>
        <v>#VALUE!</v>
      </c>
      <c r="D4220" s="6" t="e">
        <f t="shared" si="397"/>
        <v>#VALUE!</v>
      </c>
      <c r="E4220" s="6" t="e">
        <f t="shared" si="398"/>
        <v>#VALUE!</v>
      </c>
      <c r="F4220" s="6" t="e">
        <f t="shared" si="399"/>
        <v>#VALUE!</v>
      </c>
      <c r="H4220" s="6" t="str">
        <f>IFERROR(IF(Table1[[#This Row],[Multi-lens? 1]]="No", 1, IF(Table1[[#This Row],[Multi-lens? 1]]="Dual", 2, IF(Table1[[#This Row],[Multi-lens? 1]]="Quad", 4, ""))),"")</f>
        <v/>
      </c>
      <c r="I4220" s="9" t="str">
        <f>IFERROR(Table1[[#This Row],[Name]],"")</f>
        <v/>
      </c>
      <c r="K4220" s="3" t="str">
        <f t="shared" si="394"/>
        <v/>
      </c>
      <c r="M4220" s="4" t="e">
        <f>IF(Table1[[#This Row],[Import to Gateway Calculator?]]="Yes",IFERROR(Table1[[#This Row],[Streaming Resolution '[MP']]],""),0)</f>
        <v>#VALUE!</v>
      </c>
      <c r="N4220" s="4" t="e">
        <f>IF(Table1[[#This Row],[Import to Gateway Calculator?]]="Yes",IFERROR(Table1[[#This Row],[Recording Resolution '[MP']]],""),0)</f>
        <v>#VALUE!</v>
      </c>
      <c r="O4220" s="4" t="e">
        <f>IF(Table1[[#This Row],[Import to Gateway Calculator?]]="Yes",IFERROR(Table1[[#This Row],[Frame Rate '[FPS'] 1]],""),0)</f>
        <v>#VALUE!</v>
      </c>
      <c r="P4220" s="4" t="e">
        <f>IF(Table1[[#This Row],[Import to Gateway Calculator?]]="Yes",IFERROR(Table1[[#This Row],[Days of Storage 1]],""),0)</f>
        <v>#VALUE!</v>
      </c>
    </row>
    <row r="4221" spans="1:16" x14ac:dyDescent="0.25">
      <c r="A4221" s="5" t="e">
        <f t="shared" si="395"/>
        <v>#VALUE!</v>
      </c>
      <c r="B4221" s="6" t="str">
        <f>IFERROR(IF(Table1[[#This Row],[Multi-lens? 1]]="No", 1, IF(Table1[[#This Row],[Multi-lens? 1]]="Dual", 2, IF(Table1[[#This Row],[Multi-lens? 1]]="Quad", 4, ""))),"")</f>
        <v/>
      </c>
      <c r="C4221" s="6" t="e">
        <f t="shared" si="396"/>
        <v>#VALUE!</v>
      </c>
      <c r="D4221" s="6" t="e">
        <f t="shared" si="397"/>
        <v>#VALUE!</v>
      </c>
      <c r="E4221" s="6" t="e">
        <f t="shared" si="398"/>
        <v>#VALUE!</v>
      </c>
      <c r="F4221" s="6" t="e">
        <f t="shared" si="399"/>
        <v>#VALUE!</v>
      </c>
      <c r="H4221" s="6" t="str">
        <f>IFERROR(IF(Table1[[#This Row],[Multi-lens? 1]]="No", 1, IF(Table1[[#This Row],[Multi-lens? 1]]="Dual", 2, IF(Table1[[#This Row],[Multi-lens? 1]]="Quad", 4, ""))),"")</f>
        <v/>
      </c>
      <c r="I4221" s="9" t="str">
        <f>IFERROR(Table1[[#This Row],[Name]],"")</f>
        <v/>
      </c>
      <c r="K4221" s="3" t="str">
        <f t="shared" si="394"/>
        <v/>
      </c>
      <c r="M4221" s="4" t="e">
        <f>IF(Table1[[#This Row],[Import to Gateway Calculator?]]="Yes",IFERROR(Table1[[#This Row],[Streaming Resolution '[MP']]],""),0)</f>
        <v>#VALUE!</v>
      </c>
      <c r="N4221" s="4" t="e">
        <f>IF(Table1[[#This Row],[Import to Gateway Calculator?]]="Yes",IFERROR(Table1[[#This Row],[Recording Resolution '[MP']]],""),0)</f>
        <v>#VALUE!</v>
      </c>
      <c r="O4221" s="4" t="e">
        <f>IF(Table1[[#This Row],[Import to Gateway Calculator?]]="Yes",IFERROR(Table1[[#This Row],[Frame Rate '[FPS'] 1]],""),0)</f>
        <v>#VALUE!</v>
      </c>
      <c r="P4221" s="4" t="e">
        <f>IF(Table1[[#This Row],[Import to Gateway Calculator?]]="Yes",IFERROR(Table1[[#This Row],[Days of Storage 1]],""),0)</f>
        <v>#VALUE!</v>
      </c>
    </row>
    <row r="4222" spans="1:16" x14ac:dyDescent="0.25">
      <c r="A4222" s="5" t="e">
        <f t="shared" si="395"/>
        <v>#VALUE!</v>
      </c>
      <c r="B4222" s="6" t="str">
        <f>IFERROR(IF(Table1[[#This Row],[Multi-lens? 1]]="No", 1, IF(Table1[[#This Row],[Multi-lens? 1]]="Dual", 2, IF(Table1[[#This Row],[Multi-lens? 1]]="Quad", 4, ""))),"")</f>
        <v/>
      </c>
      <c r="C4222" s="6" t="e">
        <f t="shared" si="396"/>
        <v>#VALUE!</v>
      </c>
      <c r="D4222" s="6" t="e">
        <f t="shared" si="397"/>
        <v>#VALUE!</v>
      </c>
      <c r="E4222" s="6" t="e">
        <f t="shared" si="398"/>
        <v>#VALUE!</v>
      </c>
      <c r="F4222" s="6" t="e">
        <f t="shared" si="399"/>
        <v>#VALUE!</v>
      </c>
      <c r="H4222" s="6" t="str">
        <f>IFERROR(IF(Table1[[#This Row],[Multi-lens? 1]]="No", 1, IF(Table1[[#This Row],[Multi-lens? 1]]="Dual", 2, IF(Table1[[#This Row],[Multi-lens? 1]]="Quad", 4, ""))),"")</f>
        <v/>
      </c>
      <c r="I4222" s="9" t="str">
        <f>IFERROR(Table1[[#This Row],[Name]],"")</f>
        <v/>
      </c>
      <c r="K4222" s="3" t="str">
        <f t="shared" si="394"/>
        <v/>
      </c>
      <c r="M4222" s="4" t="e">
        <f>IF(Table1[[#This Row],[Import to Gateway Calculator?]]="Yes",IFERROR(Table1[[#This Row],[Streaming Resolution '[MP']]],""),0)</f>
        <v>#VALUE!</v>
      </c>
      <c r="N4222" s="4" t="e">
        <f>IF(Table1[[#This Row],[Import to Gateway Calculator?]]="Yes",IFERROR(Table1[[#This Row],[Recording Resolution '[MP']]],""),0)</f>
        <v>#VALUE!</v>
      </c>
      <c r="O4222" s="4" t="e">
        <f>IF(Table1[[#This Row],[Import to Gateway Calculator?]]="Yes",IFERROR(Table1[[#This Row],[Frame Rate '[FPS'] 1]],""),0)</f>
        <v>#VALUE!</v>
      </c>
      <c r="P4222" s="4" t="e">
        <f>IF(Table1[[#This Row],[Import to Gateway Calculator?]]="Yes",IFERROR(Table1[[#This Row],[Days of Storage 1]],""),0)</f>
        <v>#VALUE!</v>
      </c>
    </row>
    <row r="4223" spans="1:16" x14ac:dyDescent="0.25">
      <c r="A4223" s="5" t="e">
        <f t="shared" si="395"/>
        <v>#VALUE!</v>
      </c>
      <c r="B4223" s="6" t="str">
        <f>IFERROR(IF(Table1[[#This Row],[Multi-lens? 1]]="No", 1, IF(Table1[[#This Row],[Multi-lens? 1]]="Dual", 2, IF(Table1[[#This Row],[Multi-lens? 1]]="Quad", 4, ""))),"")</f>
        <v/>
      </c>
      <c r="C4223" s="6" t="e">
        <f t="shared" si="396"/>
        <v>#VALUE!</v>
      </c>
      <c r="D4223" s="6" t="e">
        <f t="shared" si="397"/>
        <v>#VALUE!</v>
      </c>
      <c r="E4223" s="6" t="e">
        <f t="shared" si="398"/>
        <v>#VALUE!</v>
      </c>
      <c r="F4223" s="6" t="e">
        <f t="shared" si="399"/>
        <v>#VALUE!</v>
      </c>
      <c r="H4223" s="6" t="str">
        <f>IFERROR(IF(Table1[[#This Row],[Multi-lens? 1]]="No", 1, IF(Table1[[#This Row],[Multi-lens? 1]]="Dual", 2, IF(Table1[[#This Row],[Multi-lens? 1]]="Quad", 4, ""))),"")</f>
        <v/>
      </c>
      <c r="I4223" s="9" t="str">
        <f>IFERROR(Table1[[#This Row],[Name]],"")</f>
        <v/>
      </c>
      <c r="K4223" s="3" t="str">
        <f t="shared" si="394"/>
        <v/>
      </c>
      <c r="M4223" s="4" t="e">
        <f>IF(Table1[[#This Row],[Import to Gateway Calculator?]]="Yes",IFERROR(Table1[[#This Row],[Streaming Resolution '[MP']]],""),0)</f>
        <v>#VALUE!</v>
      </c>
      <c r="N4223" s="4" t="e">
        <f>IF(Table1[[#This Row],[Import to Gateway Calculator?]]="Yes",IFERROR(Table1[[#This Row],[Recording Resolution '[MP']]],""),0)</f>
        <v>#VALUE!</v>
      </c>
      <c r="O4223" s="4" t="e">
        <f>IF(Table1[[#This Row],[Import to Gateway Calculator?]]="Yes",IFERROR(Table1[[#This Row],[Frame Rate '[FPS'] 1]],""),0)</f>
        <v>#VALUE!</v>
      </c>
      <c r="P4223" s="4" t="e">
        <f>IF(Table1[[#This Row],[Import to Gateway Calculator?]]="Yes",IFERROR(Table1[[#This Row],[Days of Storage 1]],""),0)</f>
        <v>#VALUE!</v>
      </c>
    </row>
    <row r="4224" spans="1:16" x14ac:dyDescent="0.25">
      <c r="A4224" s="5" t="e">
        <f t="shared" si="395"/>
        <v>#VALUE!</v>
      </c>
      <c r="B4224" s="6" t="str">
        <f>IFERROR(IF(Table1[[#This Row],[Multi-lens? 1]]="No", 1, IF(Table1[[#This Row],[Multi-lens? 1]]="Dual", 2, IF(Table1[[#This Row],[Multi-lens? 1]]="Quad", 4, ""))),"")</f>
        <v/>
      </c>
      <c r="C4224" s="6" t="e">
        <f t="shared" si="396"/>
        <v>#VALUE!</v>
      </c>
      <c r="D4224" s="6" t="e">
        <f t="shared" si="397"/>
        <v>#VALUE!</v>
      </c>
      <c r="E4224" s="6" t="e">
        <f t="shared" si="398"/>
        <v>#VALUE!</v>
      </c>
      <c r="F4224" s="6" t="e">
        <f t="shared" si="399"/>
        <v>#VALUE!</v>
      </c>
      <c r="H4224" s="6" t="str">
        <f>IFERROR(IF(Table1[[#This Row],[Multi-lens? 1]]="No", 1, IF(Table1[[#This Row],[Multi-lens? 1]]="Dual", 2, IF(Table1[[#This Row],[Multi-lens? 1]]="Quad", 4, ""))),"")</f>
        <v/>
      </c>
      <c r="I4224" s="9" t="str">
        <f>IFERROR(Table1[[#This Row],[Name]],"")</f>
        <v/>
      </c>
      <c r="K4224" s="3" t="str">
        <f t="shared" si="394"/>
        <v/>
      </c>
      <c r="M4224" s="4" t="e">
        <f>IF(Table1[[#This Row],[Import to Gateway Calculator?]]="Yes",IFERROR(Table1[[#This Row],[Streaming Resolution '[MP']]],""),0)</f>
        <v>#VALUE!</v>
      </c>
      <c r="N4224" s="4" t="e">
        <f>IF(Table1[[#This Row],[Import to Gateway Calculator?]]="Yes",IFERROR(Table1[[#This Row],[Recording Resolution '[MP']]],""),0)</f>
        <v>#VALUE!</v>
      </c>
      <c r="O4224" s="4" t="e">
        <f>IF(Table1[[#This Row],[Import to Gateway Calculator?]]="Yes",IFERROR(Table1[[#This Row],[Frame Rate '[FPS'] 1]],""),0)</f>
        <v>#VALUE!</v>
      </c>
      <c r="P4224" s="4" t="e">
        <f>IF(Table1[[#This Row],[Import to Gateway Calculator?]]="Yes",IFERROR(Table1[[#This Row],[Days of Storage 1]],""),0)</f>
        <v>#VALUE!</v>
      </c>
    </row>
    <row r="4225" spans="1:16" x14ac:dyDescent="0.25">
      <c r="A4225" s="5" t="e">
        <f t="shared" si="395"/>
        <v>#VALUE!</v>
      </c>
      <c r="B4225" s="6" t="str">
        <f>IFERROR(IF(Table1[[#This Row],[Multi-lens? 1]]="No", 1, IF(Table1[[#This Row],[Multi-lens? 1]]="Dual", 2, IF(Table1[[#This Row],[Multi-lens? 1]]="Quad", 4, ""))),"")</f>
        <v/>
      </c>
      <c r="C4225" s="6" t="e">
        <f t="shared" si="396"/>
        <v>#VALUE!</v>
      </c>
      <c r="D4225" s="6" t="e">
        <f t="shared" si="397"/>
        <v>#VALUE!</v>
      </c>
      <c r="E4225" s="6" t="e">
        <f t="shared" si="398"/>
        <v>#VALUE!</v>
      </c>
      <c r="F4225" s="6" t="e">
        <f t="shared" si="399"/>
        <v>#VALUE!</v>
      </c>
      <c r="H4225" s="6" t="str">
        <f>IFERROR(IF(Table1[[#This Row],[Multi-lens? 1]]="No", 1, IF(Table1[[#This Row],[Multi-lens? 1]]="Dual", 2, IF(Table1[[#This Row],[Multi-lens? 1]]="Quad", 4, ""))),"")</f>
        <v/>
      </c>
      <c r="I4225" s="9" t="str">
        <f>IFERROR(Table1[[#This Row],[Name]],"")</f>
        <v/>
      </c>
      <c r="K4225" s="3" t="str">
        <f t="shared" si="394"/>
        <v/>
      </c>
      <c r="M4225" s="4" t="e">
        <f>IF(Table1[[#This Row],[Import to Gateway Calculator?]]="Yes",IFERROR(Table1[[#This Row],[Streaming Resolution '[MP']]],""),0)</f>
        <v>#VALUE!</v>
      </c>
      <c r="N4225" s="4" t="e">
        <f>IF(Table1[[#This Row],[Import to Gateway Calculator?]]="Yes",IFERROR(Table1[[#This Row],[Recording Resolution '[MP']]],""),0)</f>
        <v>#VALUE!</v>
      </c>
      <c r="O4225" s="4" t="e">
        <f>IF(Table1[[#This Row],[Import to Gateway Calculator?]]="Yes",IFERROR(Table1[[#This Row],[Frame Rate '[FPS'] 1]],""),0)</f>
        <v>#VALUE!</v>
      </c>
      <c r="P4225" s="4" t="e">
        <f>IF(Table1[[#This Row],[Import to Gateway Calculator?]]="Yes",IFERROR(Table1[[#This Row],[Days of Storage 1]],""),0)</f>
        <v>#VALUE!</v>
      </c>
    </row>
    <row r="4226" spans="1:16" x14ac:dyDescent="0.25">
      <c r="A4226" s="5" t="e">
        <f t="shared" si="395"/>
        <v>#VALUE!</v>
      </c>
      <c r="B4226" s="6" t="str">
        <f>IFERROR(IF(Table1[[#This Row],[Multi-lens? 1]]="No", 1, IF(Table1[[#This Row],[Multi-lens? 1]]="Dual", 2, IF(Table1[[#This Row],[Multi-lens? 1]]="Quad", 4, ""))),"")</f>
        <v/>
      </c>
      <c r="C4226" s="6" t="e">
        <f t="shared" si="396"/>
        <v>#VALUE!</v>
      </c>
      <c r="D4226" s="6" t="e">
        <f t="shared" si="397"/>
        <v>#VALUE!</v>
      </c>
      <c r="E4226" s="6" t="e">
        <f t="shared" si="398"/>
        <v>#VALUE!</v>
      </c>
      <c r="F4226" s="6" t="e">
        <f t="shared" si="399"/>
        <v>#VALUE!</v>
      </c>
      <c r="H4226" s="6" t="str">
        <f>IFERROR(IF(Table1[[#This Row],[Multi-lens? 1]]="No", 1, IF(Table1[[#This Row],[Multi-lens? 1]]="Dual", 2, IF(Table1[[#This Row],[Multi-lens? 1]]="Quad", 4, ""))),"")</f>
        <v/>
      </c>
      <c r="I4226" s="9" t="str">
        <f>IFERROR(Table1[[#This Row],[Name]],"")</f>
        <v/>
      </c>
      <c r="K4226" s="3" t="str">
        <f t="shared" si="394"/>
        <v/>
      </c>
      <c r="M4226" s="4" t="e">
        <f>IF(Table1[[#This Row],[Import to Gateway Calculator?]]="Yes",IFERROR(Table1[[#This Row],[Streaming Resolution '[MP']]],""),0)</f>
        <v>#VALUE!</v>
      </c>
      <c r="N4226" s="4" t="e">
        <f>IF(Table1[[#This Row],[Import to Gateway Calculator?]]="Yes",IFERROR(Table1[[#This Row],[Recording Resolution '[MP']]],""),0)</f>
        <v>#VALUE!</v>
      </c>
      <c r="O4226" s="4" t="e">
        <f>IF(Table1[[#This Row],[Import to Gateway Calculator?]]="Yes",IFERROR(Table1[[#This Row],[Frame Rate '[FPS'] 1]],""),0)</f>
        <v>#VALUE!</v>
      </c>
      <c r="P4226" s="4" t="e">
        <f>IF(Table1[[#This Row],[Import to Gateway Calculator?]]="Yes",IFERROR(Table1[[#This Row],[Days of Storage 1]],""),0)</f>
        <v>#VALUE!</v>
      </c>
    </row>
    <row r="4227" spans="1:16" x14ac:dyDescent="0.25">
      <c r="A4227" s="5" t="e">
        <f t="shared" si="395"/>
        <v>#VALUE!</v>
      </c>
      <c r="B4227" s="6" t="str">
        <f>IFERROR(IF(Table1[[#This Row],[Multi-lens? 1]]="No", 1, IF(Table1[[#This Row],[Multi-lens? 1]]="Dual", 2, IF(Table1[[#This Row],[Multi-lens? 1]]="Quad", 4, ""))),"")</f>
        <v/>
      </c>
      <c r="C4227" s="6" t="e">
        <f t="shared" si="396"/>
        <v>#VALUE!</v>
      </c>
      <c r="D4227" s="6" t="e">
        <f t="shared" si="397"/>
        <v>#VALUE!</v>
      </c>
      <c r="E4227" s="6" t="e">
        <f t="shared" si="398"/>
        <v>#VALUE!</v>
      </c>
      <c r="F4227" s="6" t="e">
        <f t="shared" si="399"/>
        <v>#VALUE!</v>
      </c>
      <c r="H4227" s="6" t="str">
        <f>IFERROR(IF(Table1[[#This Row],[Multi-lens? 1]]="No", 1, IF(Table1[[#This Row],[Multi-lens? 1]]="Dual", 2, IF(Table1[[#This Row],[Multi-lens? 1]]="Quad", 4, ""))),"")</f>
        <v/>
      </c>
      <c r="I4227" s="9" t="str">
        <f>IFERROR(Table1[[#This Row],[Name]],"")</f>
        <v/>
      </c>
      <c r="K4227" s="3" t="str">
        <f t="shared" ref="K4227:K4290" si="400">IFERROR(IF(I4227=0,"",I4227),"")</f>
        <v/>
      </c>
      <c r="M4227" s="4" t="e">
        <f>IF(Table1[[#This Row],[Import to Gateway Calculator?]]="Yes",IFERROR(Table1[[#This Row],[Streaming Resolution '[MP']]],""),0)</f>
        <v>#VALUE!</v>
      </c>
      <c r="N4227" s="4" t="e">
        <f>IF(Table1[[#This Row],[Import to Gateway Calculator?]]="Yes",IFERROR(Table1[[#This Row],[Recording Resolution '[MP']]],""),0)</f>
        <v>#VALUE!</v>
      </c>
      <c r="O4227" s="4" t="e">
        <f>IF(Table1[[#This Row],[Import to Gateway Calculator?]]="Yes",IFERROR(Table1[[#This Row],[Frame Rate '[FPS'] 1]],""),0)</f>
        <v>#VALUE!</v>
      </c>
      <c r="P4227" s="4" t="e">
        <f>IF(Table1[[#This Row],[Import to Gateway Calculator?]]="Yes",IFERROR(Table1[[#This Row],[Days of Storage 1]],""),0)</f>
        <v>#VALUE!</v>
      </c>
    </row>
    <row r="4228" spans="1:16" x14ac:dyDescent="0.25">
      <c r="A4228" s="5" t="e">
        <f t="shared" si="395"/>
        <v>#VALUE!</v>
      </c>
      <c r="B4228" s="6" t="str">
        <f>IFERROR(IF(Table1[[#This Row],[Multi-lens? 1]]="No", 1, IF(Table1[[#This Row],[Multi-lens? 1]]="Dual", 2, IF(Table1[[#This Row],[Multi-lens? 1]]="Quad", 4, ""))),"")</f>
        <v/>
      </c>
      <c r="C4228" s="6" t="e">
        <f t="shared" si="396"/>
        <v>#VALUE!</v>
      </c>
      <c r="D4228" s="6" t="e">
        <f t="shared" si="397"/>
        <v>#VALUE!</v>
      </c>
      <c r="E4228" s="6" t="e">
        <f t="shared" si="398"/>
        <v>#VALUE!</v>
      </c>
      <c r="F4228" s="6" t="e">
        <f t="shared" si="399"/>
        <v>#VALUE!</v>
      </c>
      <c r="H4228" s="6" t="str">
        <f>IFERROR(IF(Table1[[#This Row],[Multi-lens? 1]]="No", 1, IF(Table1[[#This Row],[Multi-lens? 1]]="Dual", 2, IF(Table1[[#This Row],[Multi-lens? 1]]="Quad", 4, ""))),"")</f>
        <v/>
      </c>
      <c r="I4228" s="9" t="str">
        <f>IFERROR(Table1[[#This Row],[Name]],"")</f>
        <v/>
      </c>
      <c r="K4228" s="3" t="str">
        <f t="shared" si="400"/>
        <v/>
      </c>
      <c r="M4228" s="4" t="e">
        <f>IF(Table1[[#This Row],[Import to Gateway Calculator?]]="Yes",IFERROR(Table1[[#This Row],[Streaming Resolution '[MP']]],""),0)</f>
        <v>#VALUE!</v>
      </c>
      <c r="N4228" s="4" t="e">
        <f>IF(Table1[[#This Row],[Import to Gateway Calculator?]]="Yes",IFERROR(Table1[[#This Row],[Recording Resolution '[MP']]],""),0)</f>
        <v>#VALUE!</v>
      </c>
      <c r="O4228" s="4" t="e">
        <f>IF(Table1[[#This Row],[Import to Gateway Calculator?]]="Yes",IFERROR(Table1[[#This Row],[Frame Rate '[FPS'] 1]],""),0)</f>
        <v>#VALUE!</v>
      </c>
      <c r="P4228" s="4" t="e">
        <f>IF(Table1[[#This Row],[Import to Gateway Calculator?]]="Yes",IFERROR(Table1[[#This Row],[Days of Storage 1]],""),0)</f>
        <v>#VALUE!</v>
      </c>
    </row>
    <row r="4229" spans="1:16" x14ac:dyDescent="0.25">
      <c r="A4229" s="5" t="e">
        <f t="shared" si="395"/>
        <v>#VALUE!</v>
      </c>
      <c r="B4229" s="6" t="str">
        <f>IFERROR(IF(Table1[[#This Row],[Multi-lens? 1]]="No", 1, IF(Table1[[#This Row],[Multi-lens? 1]]="Dual", 2, IF(Table1[[#This Row],[Multi-lens? 1]]="Quad", 4, ""))),"")</f>
        <v/>
      </c>
      <c r="C4229" s="6" t="e">
        <f t="shared" si="396"/>
        <v>#VALUE!</v>
      </c>
      <c r="D4229" s="6" t="e">
        <f t="shared" si="397"/>
        <v>#VALUE!</v>
      </c>
      <c r="E4229" s="6" t="e">
        <f t="shared" si="398"/>
        <v>#VALUE!</v>
      </c>
      <c r="F4229" s="6" t="e">
        <f t="shared" si="399"/>
        <v>#VALUE!</v>
      </c>
      <c r="H4229" s="6" t="str">
        <f>IFERROR(IF(Table1[[#This Row],[Multi-lens? 1]]="No", 1, IF(Table1[[#This Row],[Multi-lens? 1]]="Dual", 2, IF(Table1[[#This Row],[Multi-lens? 1]]="Quad", 4, ""))),"")</f>
        <v/>
      </c>
      <c r="I4229" s="9" t="str">
        <f>IFERROR(Table1[[#This Row],[Name]],"")</f>
        <v/>
      </c>
      <c r="K4229" s="3" t="str">
        <f t="shared" si="400"/>
        <v/>
      </c>
      <c r="M4229" s="4" t="e">
        <f>IF(Table1[[#This Row],[Import to Gateway Calculator?]]="Yes",IFERROR(Table1[[#This Row],[Streaming Resolution '[MP']]],""),0)</f>
        <v>#VALUE!</v>
      </c>
      <c r="N4229" s="4" t="e">
        <f>IF(Table1[[#This Row],[Import to Gateway Calculator?]]="Yes",IFERROR(Table1[[#This Row],[Recording Resolution '[MP']]],""),0)</f>
        <v>#VALUE!</v>
      </c>
      <c r="O4229" s="4" t="e">
        <f>IF(Table1[[#This Row],[Import to Gateway Calculator?]]="Yes",IFERROR(Table1[[#This Row],[Frame Rate '[FPS'] 1]],""),0)</f>
        <v>#VALUE!</v>
      </c>
      <c r="P4229" s="4" t="e">
        <f>IF(Table1[[#This Row],[Import to Gateway Calculator?]]="Yes",IFERROR(Table1[[#This Row],[Days of Storage 1]],""),0)</f>
        <v>#VALUE!</v>
      </c>
    </row>
    <row r="4230" spans="1:16" x14ac:dyDescent="0.25">
      <c r="A4230" s="5" t="e">
        <f t="shared" si="395"/>
        <v>#VALUE!</v>
      </c>
      <c r="B4230" s="6" t="str">
        <f>IFERROR(IF(Table1[[#This Row],[Multi-lens? 1]]="No", 1, IF(Table1[[#This Row],[Multi-lens? 1]]="Dual", 2, IF(Table1[[#This Row],[Multi-lens? 1]]="Quad", 4, ""))),"")</f>
        <v/>
      </c>
      <c r="C4230" s="6" t="e">
        <f t="shared" si="396"/>
        <v>#VALUE!</v>
      </c>
      <c r="D4230" s="6" t="e">
        <f t="shared" si="397"/>
        <v>#VALUE!</v>
      </c>
      <c r="E4230" s="6" t="e">
        <f t="shared" si="398"/>
        <v>#VALUE!</v>
      </c>
      <c r="F4230" s="6" t="e">
        <f t="shared" si="399"/>
        <v>#VALUE!</v>
      </c>
      <c r="H4230" s="6" t="str">
        <f>IFERROR(IF(Table1[[#This Row],[Multi-lens? 1]]="No", 1, IF(Table1[[#This Row],[Multi-lens? 1]]="Dual", 2, IF(Table1[[#This Row],[Multi-lens? 1]]="Quad", 4, ""))),"")</f>
        <v/>
      </c>
      <c r="I4230" s="9" t="str">
        <f>IFERROR(Table1[[#This Row],[Name]],"")</f>
        <v/>
      </c>
      <c r="K4230" s="3" t="str">
        <f t="shared" si="400"/>
        <v/>
      </c>
      <c r="M4230" s="4" t="e">
        <f>IF(Table1[[#This Row],[Import to Gateway Calculator?]]="Yes",IFERROR(Table1[[#This Row],[Streaming Resolution '[MP']]],""),0)</f>
        <v>#VALUE!</v>
      </c>
      <c r="N4230" s="4" t="e">
        <f>IF(Table1[[#This Row],[Import to Gateway Calculator?]]="Yes",IFERROR(Table1[[#This Row],[Recording Resolution '[MP']]],""),0)</f>
        <v>#VALUE!</v>
      </c>
      <c r="O4230" s="4" t="e">
        <f>IF(Table1[[#This Row],[Import to Gateway Calculator?]]="Yes",IFERROR(Table1[[#This Row],[Frame Rate '[FPS'] 1]],""),0)</f>
        <v>#VALUE!</v>
      </c>
      <c r="P4230" s="4" t="e">
        <f>IF(Table1[[#This Row],[Import to Gateway Calculator?]]="Yes",IFERROR(Table1[[#This Row],[Days of Storage 1]],""),0)</f>
        <v>#VALUE!</v>
      </c>
    </row>
    <row r="4231" spans="1:16" x14ac:dyDescent="0.25">
      <c r="A4231" s="5" t="e">
        <f t="shared" ref="A4231:A4294" si="401">IF(D4231=0,"",K4231)</f>
        <v>#VALUE!</v>
      </c>
      <c r="B4231" s="6" t="str">
        <f>IFERROR(IF(Table1[[#This Row],[Multi-lens? 1]]="No", 1, IF(Table1[[#This Row],[Multi-lens? 1]]="Dual", 2, IF(Table1[[#This Row],[Multi-lens? 1]]="Quad", 4, ""))),"")</f>
        <v/>
      </c>
      <c r="C4231" s="6" t="e">
        <f t="shared" ref="C4231:C4294" si="402">M4231</f>
        <v>#VALUE!</v>
      </c>
      <c r="D4231" s="6" t="e">
        <f t="shared" ref="D4231:D4294" si="403">N4231</f>
        <v>#VALUE!</v>
      </c>
      <c r="E4231" s="6" t="e">
        <f t="shared" ref="E4231:E4294" si="404">O4231</f>
        <v>#VALUE!</v>
      </c>
      <c r="F4231" s="6" t="e">
        <f t="shared" ref="F4231:F4294" si="405">P4231</f>
        <v>#VALUE!</v>
      </c>
      <c r="H4231" s="6" t="str">
        <f>IFERROR(IF(Table1[[#This Row],[Multi-lens? 1]]="No", 1, IF(Table1[[#This Row],[Multi-lens? 1]]="Dual", 2, IF(Table1[[#This Row],[Multi-lens? 1]]="Quad", 4, ""))),"")</f>
        <v/>
      </c>
      <c r="I4231" s="9" t="str">
        <f>IFERROR(Table1[[#This Row],[Name]],"")</f>
        <v/>
      </c>
      <c r="K4231" s="3" t="str">
        <f t="shared" si="400"/>
        <v/>
      </c>
      <c r="M4231" s="4" t="e">
        <f>IF(Table1[[#This Row],[Import to Gateway Calculator?]]="Yes",IFERROR(Table1[[#This Row],[Streaming Resolution '[MP']]],""),0)</f>
        <v>#VALUE!</v>
      </c>
      <c r="N4231" s="4" t="e">
        <f>IF(Table1[[#This Row],[Import to Gateway Calculator?]]="Yes",IFERROR(Table1[[#This Row],[Recording Resolution '[MP']]],""),0)</f>
        <v>#VALUE!</v>
      </c>
      <c r="O4231" s="4" t="e">
        <f>IF(Table1[[#This Row],[Import to Gateway Calculator?]]="Yes",IFERROR(Table1[[#This Row],[Frame Rate '[FPS'] 1]],""),0)</f>
        <v>#VALUE!</v>
      </c>
      <c r="P4231" s="4" t="e">
        <f>IF(Table1[[#This Row],[Import to Gateway Calculator?]]="Yes",IFERROR(Table1[[#This Row],[Days of Storage 1]],""),0)</f>
        <v>#VALUE!</v>
      </c>
    </row>
    <row r="4232" spans="1:16" x14ac:dyDescent="0.25">
      <c r="A4232" s="5" t="e">
        <f t="shared" si="401"/>
        <v>#VALUE!</v>
      </c>
      <c r="B4232" s="6" t="str">
        <f>IFERROR(IF(Table1[[#This Row],[Multi-lens? 1]]="No", 1, IF(Table1[[#This Row],[Multi-lens? 1]]="Dual", 2, IF(Table1[[#This Row],[Multi-lens? 1]]="Quad", 4, ""))),"")</f>
        <v/>
      </c>
      <c r="C4232" s="6" t="e">
        <f t="shared" si="402"/>
        <v>#VALUE!</v>
      </c>
      <c r="D4232" s="6" t="e">
        <f t="shared" si="403"/>
        <v>#VALUE!</v>
      </c>
      <c r="E4232" s="6" t="e">
        <f t="shared" si="404"/>
        <v>#VALUE!</v>
      </c>
      <c r="F4232" s="6" t="e">
        <f t="shared" si="405"/>
        <v>#VALUE!</v>
      </c>
      <c r="H4232" s="6" t="str">
        <f>IFERROR(IF(Table1[[#This Row],[Multi-lens? 1]]="No", 1, IF(Table1[[#This Row],[Multi-lens? 1]]="Dual", 2, IF(Table1[[#This Row],[Multi-lens? 1]]="Quad", 4, ""))),"")</f>
        <v/>
      </c>
      <c r="I4232" s="9" t="str">
        <f>IFERROR(Table1[[#This Row],[Name]],"")</f>
        <v/>
      </c>
      <c r="K4232" s="3" t="str">
        <f t="shared" si="400"/>
        <v/>
      </c>
      <c r="M4232" s="4" t="e">
        <f>IF(Table1[[#This Row],[Import to Gateway Calculator?]]="Yes",IFERROR(Table1[[#This Row],[Streaming Resolution '[MP']]],""),0)</f>
        <v>#VALUE!</v>
      </c>
      <c r="N4232" s="4" t="e">
        <f>IF(Table1[[#This Row],[Import to Gateway Calculator?]]="Yes",IFERROR(Table1[[#This Row],[Recording Resolution '[MP']]],""),0)</f>
        <v>#VALUE!</v>
      </c>
      <c r="O4232" s="4" t="e">
        <f>IF(Table1[[#This Row],[Import to Gateway Calculator?]]="Yes",IFERROR(Table1[[#This Row],[Frame Rate '[FPS'] 1]],""),0)</f>
        <v>#VALUE!</v>
      </c>
      <c r="P4232" s="4" t="e">
        <f>IF(Table1[[#This Row],[Import to Gateway Calculator?]]="Yes",IFERROR(Table1[[#This Row],[Days of Storage 1]],""),0)</f>
        <v>#VALUE!</v>
      </c>
    </row>
    <row r="4233" spans="1:16" x14ac:dyDescent="0.25">
      <c r="A4233" s="5" t="e">
        <f t="shared" si="401"/>
        <v>#VALUE!</v>
      </c>
      <c r="B4233" s="6" t="str">
        <f>IFERROR(IF(Table1[[#This Row],[Multi-lens? 1]]="No", 1, IF(Table1[[#This Row],[Multi-lens? 1]]="Dual", 2, IF(Table1[[#This Row],[Multi-lens? 1]]="Quad", 4, ""))),"")</f>
        <v/>
      </c>
      <c r="C4233" s="6" t="e">
        <f t="shared" si="402"/>
        <v>#VALUE!</v>
      </c>
      <c r="D4233" s="6" t="e">
        <f t="shared" si="403"/>
        <v>#VALUE!</v>
      </c>
      <c r="E4233" s="6" t="e">
        <f t="shared" si="404"/>
        <v>#VALUE!</v>
      </c>
      <c r="F4233" s="6" t="e">
        <f t="shared" si="405"/>
        <v>#VALUE!</v>
      </c>
      <c r="H4233" s="6" t="str">
        <f>IFERROR(IF(Table1[[#This Row],[Multi-lens? 1]]="No", 1, IF(Table1[[#This Row],[Multi-lens? 1]]="Dual", 2, IF(Table1[[#This Row],[Multi-lens? 1]]="Quad", 4, ""))),"")</f>
        <v/>
      </c>
      <c r="I4233" s="9" t="str">
        <f>IFERROR(Table1[[#This Row],[Name]],"")</f>
        <v/>
      </c>
      <c r="K4233" s="3" t="str">
        <f t="shared" si="400"/>
        <v/>
      </c>
      <c r="M4233" s="4" t="e">
        <f>IF(Table1[[#This Row],[Import to Gateway Calculator?]]="Yes",IFERROR(Table1[[#This Row],[Streaming Resolution '[MP']]],""),0)</f>
        <v>#VALUE!</v>
      </c>
      <c r="N4233" s="4" t="e">
        <f>IF(Table1[[#This Row],[Import to Gateway Calculator?]]="Yes",IFERROR(Table1[[#This Row],[Recording Resolution '[MP']]],""),0)</f>
        <v>#VALUE!</v>
      </c>
      <c r="O4233" s="4" t="e">
        <f>IF(Table1[[#This Row],[Import to Gateway Calculator?]]="Yes",IFERROR(Table1[[#This Row],[Frame Rate '[FPS'] 1]],""),0)</f>
        <v>#VALUE!</v>
      </c>
      <c r="P4233" s="4" t="e">
        <f>IF(Table1[[#This Row],[Import to Gateway Calculator?]]="Yes",IFERROR(Table1[[#This Row],[Days of Storage 1]],""),0)</f>
        <v>#VALUE!</v>
      </c>
    </row>
    <row r="4234" spans="1:16" x14ac:dyDescent="0.25">
      <c r="A4234" s="5" t="e">
        <f t="shared" si="401"/>
        <v>#VALUE!</v>
      </c>
      <c r="B4234" s="6" t="str">
        <f>IFERROR(IF(Table1[[#This Row],[Multi-lens? 1]]="No", 1, IF(Table1[[#This Row],[Multi-lens? 1]]="Dual", 2, IF(Table1[[#This Row],[Multi-lens? 1]]="Quad", 4, ""))),"")</f>
        <v/>
      </c>
      <c r="C4234" s="6" t="e">
        <f t="shared" si="402"/>
        <v>#VALUE!</v>
      </c>
      <c r="D4234" s="6" t="e">
        <f t="shared" si="403"/>
        <v>#VALUE!</v>
      </c>
      <c r="E4234" s="6" t="e">
        <f t="shared" si="404"/>
        <v>#VALUE!</v>
      </c>
      <c r="F4234" s="6" t="e">
        <f t="shared" si="405"/>
        <v>#VALUE!</v>
      </c>
      <c r="H4234" s="6" t="str">
        <f>IFERROR(IF(Table1[[#This Row],[Multi-lens? 1]]="No", 1, IF(Table1[[#This Row],[Multi-lens? 1]]="Dual", 2, IF(Table1[[#This Row],[Multi-lens? 1]]="Quad", 4, ""))),"")</f>
        <v/>
      </c>
      <c r="I4234" s="9" t="str">
        <f>IFERROR(Table1[[#This Row],[Name]],"")</f>
        <v/>
      </c>
      <c r="K4234" s="3" t="str">
        <f t="shared" si="400"/>
        <v/>
      </c>
      <c r="M4234" s="4" t="e">
        <f>IF(Table1[[#This Row],[Import to Gateway Calculator?]]="Yes",IFERROR(Table1[[#This Row],[Streaming Resolution '[MP']]],""),0)</f>
        <v>#VALUE!</v>
      </c>
      <c r="N4234" s="4" t="e">
        <f>IF(Table1[[#This Row],[Import to Gateway Calculator?]]="Yes",IFERROR(Table1[[#This Row],[Recording Resolution '[MP']]],""),0)</f>
        <v>#VALUE!</v>
      </c>
      <c r="O4234" s="4" t="e">
        <f>IF(Table1[[#This Row],[Import to Gateway Calculator?]]="Yes",IFERROR(Table1[[#This Row],[Frame Rate '[FPS'] 1]],""),0)</f>
        <v>#VALUE!</v>
      </c>
      <c r="P4234" s="4" t="e">
        <f>IF(Table1[[#This Row],[Import to Gateway Calculator?]]="Yes",IFERROR(Table1[[#This Row],[Days of Storage 1]],""),0)</f>
        <v>#VALUE!</v>
      </c>
    </row>
    <row r="4235" spans="1:16" x14ac:dyDescent="0.25">
      <c r="A4235" s="5" t="e">
        <f t="shared" si="401"/>
        <v>#VALUE!</v>
      </c>
      <c r="B4235" s="6" t="str">
        <f>IFERROR(IF(Table1[[#This Row],[Multi-lens? 1]]="No", 1, IF(Table1[[#This Row],[Multi-lens? 1]]="Dual", 2, IF(Table1[[#This Row],[Multi-lens? 1]]="Quad", 4, ""))),"")</f>
        <v/>
      </c>
      <c r="C4235" s="6" t="e">
        <f t="shared" si="402"/>
        <v>#VALUE!</v>
      </c>
      <c r="D4235" s="6" t="e">
        <f t="shared" si="403"/>
        <v>#VALUE!</v>
      </c>
      <c r="E4235" s="6" t="e">
        <f t="shared" si="404"/>
        <v>#VALUE!</v>
      </c>
      <c r="F4235" s="6" t="e">
        <f t="shared" si="405"/>
        <v>#VALUE!</v>
      </c>
      <c r="H4235" s="6" t="str">
        <f>IFERROR(IF(Table1[[#This Row],[Multi-lens? 1]]="No", 1, IF(Table1[[#This Row],[Multi-lens? 1]]="Dual", 2, IF(Table1[[#This Row],[Multi-lens? 1]]="Quad", 4, ""))),"")</f>
        <v/>
      </c>
      <c r="I4235" s="9" t="str">
        <f>IFERROR(Table1[[#This Row],[Name]],"")</f>
        <v/>
      </c>
      <c r="K4235" s="3" t="str">
        <f t="shared" si="400"/>
        <v/>
      </c>
      <c r="M4235" s="4" t="e">
        <f>IF(Table1[[#This Row],[Import to Gateway Calculator?]]="Yes",IFERROR(Table1[[#This Row],[Streaming Resolution '[MP']]],""),0)</f>
        <v>#VALUE!</v>
      </c>
      <c r="N4235" s="4" t="e">
        <f>IF(Table1[[#This Row],[Import to Gateway Calculator?]]="Yes",IFERROR(Table1[[#This Row],[Recording Resolution '[MP']]],""),0)</f>
        <v>#VALUE!</v>
      </c>
      <c r="O4235" s="4" t="e">
        <f>IF(Table1[[#This Row],[Import to Gateway Calculator?]]="Yes",IFERROR(Table1[[#This Row],[Frame Rate '[FPS'] 1]],""),0)</f>
        <v>#VALUE!</v>
      </c>
      <c r="P4235" s="4" t="e">
        <f>IF(Table1[[#This Row],[Import to Gateway Calculator?]]="Yes",IFERROR(Table1[[#This Row],[Days of Storage 1]],""),0)</f>
        <v>#VALUE!</v>
      </c>
    </row>
    <row r="4236" spans="1:16" x14ac:dyDescent="0.25">
      <c r="A4236" s="5" t="e">
        <f t="shared" si="401"/>
        <v>#VALUE!</v>
      </c>
      <c r="B4236" s="6" t="str">
        <f>IFERROR(IF(Table1[[#This Row],[Multi-lens? 1]]="No", 1, IF(Table1[[#This Row],[Multi-lens? 1]]="Dual", 2, IF(Table1[[#This Row],[Multi-lens? 1]]="Quad", 4, ""))),"")</f>
        <v/>
      </c>
      <c r="C4236" s="6" t="e">
        <f t="shared" si="402"/>
        <v>#VALUE!</v>
      </c>
      <c r="D4236" s="6" t="e">
        <f t="shared" si="403"/>
        <v>#VALUE!</v>
      </c>
      <c r="E4236" s="6" t="e">
        <f t="shared" si="404"/>
        <v>#VALUE!</v>
      </c>
      <c r="F4236" s="6" t="e">
        <f t="shared" si="405"/>
        <v>#VALUE!</v>
      </c>
      <c r="H4236" s="6" t="str">
        <f>IFERROR(IF(Table1[[#This Row],[Multi-lens? 1]]="No", 1, IF(Table1[[#This Row],[Multi-lens? 1]]="Dual", 2, IF(Table1[[#This Row],[Multi-lens? 1]]="Quad", 4, ""))),"")</f>
        <v/>
      </c>
      <c r="I4236" s="9" t="str">
        <f>IFERROR(Table1[[#This Row],[Name]],"")</f>
        <v/>
      </c>
      <c r="K4236" s="3" t="str">
        <f t="shared" si="400"/>
        <v/>
      </c>
      <c r="M4236" s="4" t="e">
        <f>IF(Table1[[#This Row],[Import to Gateway Calculator?]]="Yes",IFERROR(Table1[[#This Row],[Streaming Resolution '[MP']]],""),0)</f>
        <v>#VALUE!</v>
      </c>
      <c r="N4236" s="4" t="e">
        <f>IF(Table1[[#This Row],[Import to Gateway Calculator?]]="Yes",IFERROR(Table1[[#This Row],[Recording Resolution '[MP']]],""),0)</f>
        <v>#VALUE!</v>
      </c>
      <c r="O4236" s="4" t="e">
        <f>IF(Table1[[#This Row],[Import to Gateway Calculator?]]="Yes",IFERROR(Table1[[#This Row],[Frame Rate '[FPS'] 1]],""),0)</f>
        <v>#VALUE!</v>
      </c>
      <c r="P4236" s="4" t="e">
        <f>IF(Table1[[#This Row],[Import to Gateway Calculator?]]="Yes",IFERROR(Table1[[#This Row],[Days of Storage 1]],""),0)</f>
        <v>#VALUE!</v>
      </c>
    </row>
    <row r="4237" spans="1:16" x14ac:dyDescent="0.25">
      <c r="A4237" s="5" t="e">
        <f t="shared" si="401"/>
        <v>#VALUE!</v>
      </c>
      <c r="B4237" s="6" t="str">
        <f>IFERROR(IF(Table1[[#This Row],[Multi-lens? 1]]="No", 1, IF(Table1[[#This Row],[Multi-lens? 1]]="Dual", 2, IF(Table1[[#This Row],[Multi-lens? 1]]="Quad", 4, ""))),"")</f>
        <v/>
      </c>
      <c r="C4237" s="6" t="e">
        <f t="shared" si="402"/>
        <v>#VALUE!</v>
      </c>
      <c r="D4237" s="6" t="e">
        <f t="shared" si="403"/>
        <v>#VALUE!</v>
      </c>
      <c r="E4237" s="6" t="e">
        <f t="shared" si="404"/>
        <v>#VALUE!</v>
      </c>
      <c r="F4237" s="6" t="e">
        <f t="shared" si="405"/>
        <v>#VALUE!</v>
      </c>
      <c r="H4237" s="6" t="str">
        <f>IFERROR(IF(Table1[[#This Row],[Multi-lens? 1]]="No", 1, IF(Table1[[#This Row],[Multi-lens? 1]]="Dual", 2, IF(Table1[[#This Row],[Multi-lens? 1]]="Quad", 4, ""))),"")</f>
        <v/>
      </c>
      <c r="I4237" s="9" t="str">
        <f>IFERROR(Table1[[#This Row],[Name]],"")</f>
        <v/>
      </c>
      <c r="K4237" s="3" t="str">
        <f t="shared" si="400"/>
        <v/>
      </c>
      <c r="M4237" s="4" t="e">
        <f>IF(Table1[[#This Row],[Import to Gateway Calculator?]]="Yes",IFERROR(Table1[[#This Row],[Streaming Resolution '[MP']]],""),0)</f>
        <v>#VALUE!</v>
      </c>
      <c r="N4237" s="4" t="e">
        <f>IF(Table1[[#This Row],[Import to Gateway Calculator?]]="Yes",IFERROR(Table1[[#This Row],[Recording Resolution '[MP']]],""),0)</f>
        <v>#VALUE!</v>
      </c>
      <c r="O4237" s="4" t="e">
        <f>IF(Table1[[#This Row],[Import to Gateway Calculator?]]="Yes",IFERROR(Table1[[#This Row],[Frame Rate '[FPS'] 1]],""),0)</f>
        <v>#VALUE!</v>
      </c>
      <c r="P4237" s="4" t="e">
        <f>IF(Table1[[#This Row],[Import to Gateway Calculator?]]="Yes",IFERROR(Table1[[#This Row],[Days of Storage 1]],""),0)</f>
        <v>#VALUE!</v>
      </c>
    </row>
    <row r="4238" spans="1:16" x14ac:dyDescent="0.25">
      <c r="A4238" s="5" t="e">
        <f t="shared" si="401"/>
        <v>#VALUE!</v>
      </c>
      <c r="B4238" s="6" t="str">
        <f>IFERROR(IF(Table1[[#This Row],[Multi-lens? 1]]="No", 1, IF(Table1[[#This Row],[Multi-lens? 1]]="Dual", 2, IF(Table1[[#This Row],[Multi-lens? 1]]="Quad", 4, ""))),"")</f>
        <v/>
      </c>
      <c r="C4238" s="6" t="e">
        <f t="shared" si="402"/>
        <v>#VALUE!</v>
      </c>
      <c r="D4238" s="6" t="e">
        <f t="shared" si="403"/>
        <v>#VALUE!</v>
      </c>
      <c r="E4238" s="6" t="e">
        <f t="shared" si="404"/>
        <v>#VALUE!</v>
      </c>
      <c r="F4238" s="6" t="e">
        <f t="shared" si="405"/>
        <v>#VALUE!</v>
      </c>
      <c r="H4238" s="6" t="str">
        <f>IFERROR(IF(Table1[[#This Row],[Multi-lens? 1]]="No", 1, IF(Table1[[#This Row],[Multi-lens? 1]]="Dual", 2, IF(Table1[[#This Row],[Multi-lens? 1]]="Quad", 4, ""))),"")</f>
        <v/>
      </c>
      <c r="I4238" s="9" t="str">
        <f>IFERROR(Table1[[#This Row],[Name]],"")</f>
        <v/>
      </c>
      <c r="K4238" s="3" t="str">
        <f t="shared" si="400"/>
        <v/>
      </c>
      <c r="M4238" s="4" t="e">
        <f>IF(Table1[[#This Row],[Import to Gateway Calculator?]]="Yes",IFERROR(Table1[[#This Row],[Streaming Resolution '[MP']]],""),0)</f>
        <v>#VALUE!</v>
      </c>
      <c r="N4238" s="4" t="e">
        <f>IF(Table1[[#This Row],[Import to Gateway Calculator?]]="Yes",IFERROR(Table1[[#This Row],[Recording Resolution '[MP']]],""),0)</f>
        <v>#VALUE!</v>
      </c>
      <c r="O4238" s="4" t="e">
        <f>IF(Table1[[#This Row],[Import to Gateway Calculator?]]="Yes",IFERROR(Table1[[#This Row],[Frame Rate '[FPS'] 1]],""),0)</f>
        <v>#VALUE!</v>
      </c>
      <c r="P4238" s="4" t="e">
        <f>IF(Table1[[#This Row],[Import to Gateway Calculator?]]="Yes",IFERROR(Table1[[#This Row],[Days of Storage 1]],""),0)</f>
        <v>#VALUE!</v>
      </c>
    </row>
    <row r="4239" spans="1:16" x14ac:dyDescent="0.25">
      <c r="A4239" s="5" t="e">
        <f t="shared" si="401"/>
        <v>#VALUE!</v>
      </c>
      <c r="B4239" s="6" t="str">
        <f>IFERROR(IF(Table1[[#This Row],[Multi-lens? 1]]="No", 1, IF(Table1[[#This Row],[Multi-lens? 1]]="Dual", 2, IF(Table1[[#This Row],[Multi-lens? 1]]="Quad", 4, ""))),"")</f>
        <v/>
      </c>
      <c r="C4239" s="6" t="e">
        <f t="shared" si="402"/>
        <v>#VALUE!</v>
      </c>
      <c r="D4239" s="6" t="e">
        <f t="shared" si="403"/>
        <v>#VALUE!</v>
      </c>
      <c r="E4239" s="6" t="e">
        <f t="shared" si="404"/>
        <v>#VALUE!</v>
      </c>
      <c r="F4239" s="6" t="e">
        <f t="shared" si="405"/>
        <v>#VALUE!</v>
      </c>
      <c r="H4239" s="6" t="str">
        <f>IFERROR(IF(Table1[[#This Row],[Multi-lens? 1]]="No", 1, IF(Table1[[#This Row],[Multi-lens? 1]]="Dual", 2, IF(Table1[[#This Row],[Multi-lens? 1]]="Quad", 4, ""))),"")</f>
        <v/>
      </c>
      <c r="I4239" s="9" t="str">
        <f>IFERROR(Table1[[#This Row],[Name]],"")</f>
        <v/>
      </c>
      <c r="K4239" s="3" t="str">
        <f t="shared" si="400"/>
        <v/>
      </c>
      <c r="M4239" s="4" t="e">
        <f>IF(Table1[[#This Row],[Import to Gateway Calculator?]]="Yes",IFERROR(Table1[[#This Row],[Streaming Resolution '[MP']]],""),0)</f>
        <v>#VALUE!</v>
      </c>
      <c r="N4239" s="4" t="e">
        <f>IF(Table1[[#This Row],[Import to Gateway Calculator?]]="Yes",IFERROR(Table1[[#This Row],[Recording Resolution '[MP']]],""),0)</f>
        <v>#VALUE!</v>
      </c>
      <c r="O4239" s="4" t="e">
        <f>IF(Table1[[#This Row],[Import to Gateway Calculator?]]="Yes",IFERROR(Table1[[#This Row],[Frame Rate '[FPS'] 1]],""),0)</f>
        <v>#VALUE!</v>
      </c>
      <c r="P4239" s="4" t="e">
        <f>IF(Table1[[#This Row],[Import to Gateway Calculator?]]="Yes",IFERROR(Table1[[#This Row],[Days of Storage 1]],""),0)</f>
        <v>#VALUE!</v>
      </c>
    </row>
    <row r="4240" spans="1:16" x14ac:dyDescent="0.25">
      <c r="A4240" s="5" t="e">
        <f t="shared" si="401"/>
        <v>#VALUE!</v>
      </c>
      <c r="B4240" s="6" t="str">
        <f>IFERROR(IF(Table1[[#This Row],[Multi-lens? 1]]="No", 1, IF(Table1[[#This Row],[Multi-lens? 1]]="Dual", 2, IF(Table1[[#This Row],[Multi-lens? 1]]="Quad", 4, ""))),"")</f>
        <v/>
      </c>
      <c r="C4240" s="6" t="e">
        <f t="shared" si="402"/>
        <v>#VALUE!</v>
      </c>
      <c r="D4240" s="6" t="e">
        <f t="shared" si="403"/>
        <v>#VALUE!</v>
      </c>
      <c r="E4240" s="6" t="e">
        <f t="shared" si="404"/>
        <v>#VALUE!</v>
      </c>
      <c r="F4240" s="6" t="e">
        <f t="shared" si="405"/>
        <v>#VALUE!</v>
      </c>
      <c r="H4240" s="6" t="str">
        <f>IFERROR(IF(Table1[[#This Row],[Multi-lens? 1]]="No", 1, IF(Table1[[#This Row],[Multi-lens? 1]]="Dual", 2, IF(Table1[[#This Row],[Multi-lens? 1]]="Quad", 4, ""))),"")</f>
        <v/>
      </c>
      <c r="I4240" s="9" t="str">
        <f>IFERROR(Table1[[#This Row],[Name]],"")</f>
        <v/>
      </c>
      <c r="K4240" s="3" t="str">
        <f t="shared" si="400"/>
        <v/>
      </c>
      <c r="M4240" s="4" t="e">
        <f>IF(Table1[[#This Row],[Import to Gateway Calculator?]]="Yes",IFERROR(Table1[[#This Row],[Streaming Resolution '[MP']]],""),0)</f>
        <v>#VALUE!</v>
      </c>
      <c r="N4240" s="4" t="e">
        <f>IF(Table1[[#This Row],[Import to Gateway Calculator?]]="Yes",IFERROR(Table1[[#This Row],[Recording Resolution '[MP']]],""),0)</f>
        <v>#VALUE!</v>
      </c>
      <c r="O4240" s="4" t="e">
        <f>IF(Table1[[#This Row],[Import to Gateway Calculator?]]="Yes",IFERROR(Table1[[#This Row],[Frame Rate '[FPS'] 1]],""),0)</f>
        <v>#VALUE!</v>
      </c>
      <c r="P4240" s="4" t="e">
        <f>IF(Table1[[#This Row],[Import to Gateway Calculator?]]="Yes",IFERROR(Table1[[#This Row],[Days of Storage 1]],""),0)</f>
        <v>#VALUE!</v>
      </c>
    </row>
    <row r="4241" spans="1:16" x14ac:dyDescent="0.25">
      <c r="A4241" s="5" t="e">
        <f t="shared" si="401"/>
        <v>#VALUE!</v>
      </c>
      <c r="B4241" s="6" t="str">
        <f>IFERROR(IF(Table1[[#This Row],[Multi-lens? 1]]="No", 1, IF(Table1[[#This Row],[Multi-lens? 1]]="Dual", 2, IF(Table1[[#This Row],[Multi-lens? 1]]="Quad", 4, ""))),"")</f>
        <v/>
      </c>
      <c r="C4241" s="6" t="e">
        <f t="shared" si="402"/>
        <v>#VALUE!</v>
      </c>
      <c r="D4241" s="6" t="e">
        <f t="shared" si="403"/>
        <v>#VALUE!</v>
      </c>
      <c r="E4241" s="6" t="e">
        <f t="shared" si="404"/>
        <v>#VALUE!</v>
      </c>
      <c r="F4241" s="6" t="e">
        <f t="shared" si="405"/>
        <v>#VALUE!</v>
      </c>
      <c r="H4241" s="6" t="str">
        <f>IFERROR(IF(Table1[[#This Row],[Multi-lens? 1]]="No", 1, IF(Table1[[#This Row],[Multi-lens? 1]]="Dual", 2, IF(Table1[[#This Row],[Multi-lens? 1]]="Quad", 4, ""))),"")</f>
        <v/>
      </c>
      <c r="I4241" s="9" t="str">
        <f>IFERROR(Table1[[#This Row],[Name]],"")</f>
        <v/>
      </c>
      <c r="K4241" s="3" t="str">
        <f t="shared" si="400"/>
        <v/>
      </c>
      <c r="M4241" s="4" t="e">
        <f>IF(Table1[[#This Row],[Import to Gateway Calculator?]]="Yes",IFERROR(Table1[[#This Row],[Streaming Resolution '[MP']]],""),0)</f>
        <v>#VALUE!</v>
      </c>
      <c r="N4241" s="4" t="e">
        <f>IF(Table1[[#This Row],[Import to Gateway Calculator?]]="Yes",IFERROR(Table1[[#This Row],[Recording Resolution '[MP']]],""),0)</f>
        <v>#VALUE!</v>
      </c>
      <c r="O4241" s="4" t="e">
        <f>IF(Table1[[#This Row],[Import to Gateway Calculator?]]="Yes",IFERROR(Table1[[#This Row],[Frame Rate '[FPS'] 1]],""),0)</f>
        <v>#VALUE!</v>
      </c>
      <c r="P4241" s="4" t="e">
        <f>IF(Table1[[#This Row],[Import to Gateway Calculator?]]="Yes",IFERROR(Table1[[#This Row],[Days of Storage 1]],""),0)</f>
        <v>#VALUE!</v>
      </c>
    </row>
    <row r="4242" spans="1:16" x14ac:dyDescent="0.25">
      <c r="A4242" s="5" t="e">
        <f t="shared" si="401"/>
        <v>#VALUE!</v>
      </c>
      <c r="B4242" s="6" t="str">
        <f>IFERROR(IF(Table1[[#This Row],[Multi-lens? 1]]="No", 1, IF(Table1[[#This Row],[Multi-lens? 1]]="Dual", 2, IF(Table1[[#This Row],[Multi-lens? 1]]="Quad", 4, ""))),"")</f>
        <v/>
      </c>
      <c r="C4242" s="6" t="e">
        <f t="shared" si="402"/>
        <v>#VALUE!</v>
      </c>
      <c r="D4242" s="6" t="e">
        <f t="shared" si="403"/>
        <v>#VALUE!</v>
      </c>
      <c r="E4242" s="6" t="e">
        <f t="shared" si="404"/>
        <v>#VALUE!</v>
      </c>
      <c r="F4242" s="6" t="e">
        <f t="shared" si="405"/>
        <v>#VALUE!</v>
      </c>
      <c r="H4242" s="6" t="str">
        <f>IFERROR(IF(Table1[[#This Row],[Multi-lens? 1]]="No", 1, IF(Table1[[#This Row],[Multi-lens? 1]]="Dual", 2, IF(Table1[[#This Row],[Multi-lens? 1]]="Quad", 4, ""))),"")</f>
        <v/>
      </c>
      <c r="I4242" s="9" t="str">
        <f>IFERROR(Table1[[#This Row],[Name]],"")</f>
        <v/>
      </c>
      <c r="K4242" s="3" t="str">
        <f t="shared" si="400"/>
        <v/>
      </c>
      <c r="M4242" s="4" t="e">
        <f>IF(Table1[[#This Row],[Import to Gateway Calculator?]]="Yes",IFERROR(Table1[[#This Row],[Streaming Resolution '[MP']]],""),0)</f>
        <v>#VALUE!</v>
      </c>
      <c r="N4242" s="4" t="e">
        <f>IF(Table1[[#This Row],[Import to Gateway Calculator?]]="Yes",IFERROR(Table1[[#This Row],[Recording Resolution '[MP']]],""),0)</f>
        <v>#VALUE!</v>
      </c>
      <c r="O4242" s="4" t="e">
        <f>IF(Table1[[#This Row],[Import to Gateway Calculator?]]="Yes",IFERROR(Table1[[#This Row],[Frame Rate '[FPS'] 1]],""),0)</f>
        <v>#VALUE!</v>
      </c>
      <c r="P4242" s="4" t="e">
        <f>IF(Table1[[#This Row],[Import to Gateway Calculator?]]="Yes",IFERROR(Table1[[#This Row],[Days of Storage 1]],""),0)</f>
        <v>#VALUE!</v>
      </c>
    </row>
    <row r="4243" spans="1:16" x14ac:dyDescent="0.25">
      <c r="A4243" s="5" t="e">
        <f t="shared" si="401"/>
        <v>#VALUE!</v>
      </c>
      <c r="B4243" s="6" t="str">
        <f>IFERROR(IF(Table1[[#This Row],[Multi-lens? 1]]="No", 1, IF(Table1[[#This Row],[Multi-lens? 1]]="Dual", 2, IF(Table1[[#This Row],[Multi-lens? 1]]="Quad", 4, ""))),"")</f>
        <v/>
      </c>
      <c r="C4243" s="6" t="e">
        <f t="shared" si="402"/>
        <v>#VALUE!</v>
      </c>
      <c r="D4243" s="6" t="e">
        <f t="shared" si="403"/>
        <v>#VALUE!</v>
      </c>
      <c r="E4243" s="6" t="e">
        <f t="shared" si="404"/>
        <v>#VALUE!</v>
      </c>
      <c r="F4243" s="6" t="e">
        <f t="shared" si="405"/>
        <v>#VALUE!</v>
      </c>
      <c r="H4243" s="6" t="str">
        <f>IFERROR(IF(Table1[[#This Row],[Multi-lens? 1]]="No", 1, IF(Table1[[#This Row],[Multi-lens? 1]]="Dual", 2, IF(Table1[[#This Row],[Multi-lens? 1]]="Quad", 4, ""))),"")</f>
        <v/>
      </c>
      <c r="I4243" s="9" t="str">
        <f>IFERROR(Table1[[#This Row],[Name]],"")</f>
        <v/>
      </c>
      <c r="K4243" s="3" t="str">
        <f t="shared" si="400"/>
        <v/>
      </c>
      <c r="M4243" s="4" t="e">
        <f>IF(Table1[[#This Row],[Import to Gateway Calculator?]]="Yes",IFERROR(Table1[[#This Row],[Streaming Resolution '[MP']]],""),0)</f>
        <v>#VALUE!</v>
      </c>
      <c r="N4243" s="4" t="e">
        <f>IF(Table1[[#This Row],[Import to Gateway Calculator?]]="Yes",IFERROR(Table1[[#This Row],[Recording Resolution '[MP']]],""),0)</f>
        <v>#VALUE!</v>
      </c>
      <c r="O4243" s="4" t="e">
        <f>IF(Table1[[#This Row],[Import to Gateway Calculator?]]="Yes",IFERROR(Table1[[#This Row],[Frame Rate '[FPS'] 1]],""),0)</f>
        <v>#VALUE!</v>
      </c>
      <c r="P4243" s="4" t="e">
        <f>IF(Table1[[#This Row],[Import to Gateway Calculator?]]="Yes",IFERROR(Table1[[#This Row],[Days of Storage 1]],""),0)</f>
        <v>#VALUE!</v>
      </c>
    </row>
    <row r="4244" spans="1:16" x14ac:dyDescent="0.25">
      <c r="A4244" s="5" t="e">
        <f t="shared" si="401"/>
        <v>#VALUE!</v>
      </c>
      <c r="B4244" s="6" t="str">
        <f>IFERROR(IF(Table1[[#This Row],[Multi-lens? 1]]="No", 1, IF(Table1[[#This Row],[Multi-lens? 1]]="Dual", 2, IF(Table1[[#This Row],[Multi-lens? 1]]="Quad", 4, ""))),"")</f>
        <v/>
      </c>
      <c r="C4244" s="6" t="e">
        <f t="shared" si="402"/>
        <v>#VALUE!</v>
      </c>
      <c r="D4244" s="6" t="e">
        <f t="shared" si="403"/>
        <v>#VALUE!</v>
      </c>
      <c r="E4244" s="6" t="e">
        <f t="shared" si="404"/>
        <v>#VALUE!</v>
      </c>
      <c r="F4244" s="6" t="e">
        <f t="shared" si="405"/>
        <v>#VALUE!</v>
      </c>
      <c r="H4244" s="6" t="str">
        <f>IFERROR(IF(Table1[[#This Row],[Multi-lens? 1]]="No", 1, IF(Table1[[#This Row],[Multi-lens? 1]]="Dual", 2, IF(Table1[[#This Row],[Multi-lens? 1]]="Quad", 4, ""))),"")</f>
        <v/>
      </c>
      <c r="I4244" s="9" t="str">
        <f>IFERROR(Table1[[#This Row],[Name]],"")</f>
        <v/>
      </c>
      <c r="K4244" s="3" t="str">
        <f t="shared" si="400"/>
        <v/>
      </c>
      <c r="M4244" s="4" t="e">
        <f>IF(Table1[[#This Row],[Import to Gateway Calculator?]]="Yes",IFERROR(Table1[[#This Row],[Streaming Resolution '[MP']]],""),0)</f>
        <v>#VALUE!</v>
      </c>
      <c r="N4244" s="4" t="e">
        <f>IF(Table1[[#This Row],[Import to Gateway Calculator?]]="Yes",IFERROR(Table1[[#This Row],[Recording Resolution '[MP']]],""),0)</f>
        <v>#VALUE!</v>
      </c>
      <c r="O4244" s="4" t="e">
        <f>IF(Table1[[#This Row],[Import to Gateway Calculator?]]="Yes",IFERROR(Table1[[#This Row],[Frame Rate '[FPS'] 1]],""),0)</f>
        <v>#VALUE!</v>
      </c>
      <c r="P4244" s="4" t="e">
        <f>IF(Table1[[#This Row],[Import to Gateway Calculator?]]="Yes",IFERROR(Table1[[#This Row],[Days of Storage 1]],""),0)</f>
        <v>#VALUE!</v>
      </c>
    </row>
    <row r="4245" spans="1:16" x14ac:dyDescent="0.25">
      <c r="A4245" s="5" t="e">
        <f t="shared" si="401"/>
        <v>#VALUE!</v>
      </c>
      <c r="B4245" s="6" t="str">
        <f>IFERROR(IF(Table1[[#This Row],[Multi-lens? 1]]="No", 1, IF(Table1[[#This Row],[Multi-lens? 1]]="Dual", 2, IF(Table1[[#This Row],[Multi-lens? 1]]="Quad", 4, ""))),"")</f>
        <v/>
      </c>
      <c r="C4245" s="6" t="e">
        <f t="shared" si="402"/>
        <v>#VALUE!</v>
      </c>
      <c r="D4245" s="6" t="e">
        <f t="shared" si="403"/>
        <v>#VALUE!</v>
      </c>
      <c r="E4245" s="6" t="e">
        <f t="shared" si="404"/>
        <v>#VALUE!</v>
      </c>
      <c r="F4245" s="6" t="e">
        <f t="shared" si="405"/>
        <v>#VALUE!</v>
      </c>
      <c r="H4245" s="6" t="str">
        <f>IFERROR(IF(Table1[[#This Row],[Multi-lens? 1]]="No", 1, IF(Table1[[#This Row],[Multi-lens? 1]]="Dual", 2, IF(Table1[[#This Row],[Multi-lens? 1]]="Quad", 4, ""))),"")</f>
        <v/>
      </c>
      <c r="I4245" s="9" t="str">
        <f>IFERROR(Table1[[#This Row],[Name]],"")</f>
        <v/>
      </c>
      <c r="K4245" s="3" t="str">
        <f t="shared" si="400"/>
        <v/>
      </c>
      <c r="M4245" s="4" t="e">
        <f>IF(Table1[[#This Row],[Import to Gateway Calculator?]]="Yes",IFERROR(Table1[[#This Row],[Streaming Resolution '[MP']]],""),0)</f>
        <v>#VALUE!</v>
      </c>
      <c r="N4245" s="4" t="e">
        <f>IF(Table1[[#This Row],[Import to Gateway Calculator?]]="Yes",IFERROR(Table1[[#This Row],[Recording Resolution '[MP']]],""),0)</f>
        <v>#VALUE!</v>
      </c>
      <c r="O4245" s="4" t="e">
        <f>IF(Table1[[#This Row],[Import to Gateway Calculator?]]="Yes",IFERROR(Table1[[#This Row],[Frame Rate '[FPS'] 1]],""),0)</f>
        <v>#VALUE!</v>
      </c>
      <c r="P4245" s="4" t="e">
        <f>IF(Table1[[#This Row],[Import to Gateway Calculator?]]="Yes",IFERROR(Table1[[#This Row],[Days of Storage 1]],""),0)</f>
        <v>#VALUE!</v>
      </c>
    </row>
    <row r="4246" spans="1:16" x14ac:dyDescent="0.25">
      <c r="A4246" s="5" t="e">
        <f t="shared" si="401"/>
        <v>#VALUE!</v>
      </c>
      <c r="B4246" s="6" t="str">
        <f>IFERROR(IF(Table1[[#This Row],[Multi-lens? 1]]="No", 1, IF(Table1[[#This Row],[Multi-lens? 1]]="Dual", 2, IF(Table1[[#This Row],[Multi-lens? 1]]="Quad", 4, ""))),"")</f>
        <v/>
      </c>
      <c r="C4246" s="6" t="e">
        <f t="shared" si="402"/>
        <v>#VALUE!</v>
      </c>
      <c r="D4246" s="6" t="e">
        <f t="shared" si="403"/>
        <v>#VALUE!</v>
      </c>
      <c r="E4246" s="6" t="e">
        <f t="shared" si="404"/>
        <v>#VALUE!</v>
      </c>
      <c r="F4246" s="6" t="e">
        <f t="shared" si="405"/>
        <v>#VALUE!</v>
      </c>
      <c r="H4246" s="6" t="str">
        <f>IFERROR(IF(Table1[[#This Row],[Multi-lens? 1]]="No", 1, IF(Table1[[#This Row],[Multi-lens? 1]]="Dual", 2, IF(Table1[[#This Row],[Multi-lens? 1]]="Quad", 4, ""))),"")</f>
        <v/>
      </c>
      <c r="I4246" s="9" t="str">
        <f>IFERROR(Table1[[#This Row],[Name]],"")</f>
        <v/>
      </c>
      <c r="K4246" s="3" t="str">
        <f t="shared" si="400"/>
        <v/>
      </c>
      <c r="M4246" s="4" t="e">
        <f>IF(Table1[[#This Row],[Import to Gateway Calculator?]]="Yes",IFERROR(Table1[[#This Row],[Streaming Resolution '[MP']]],""),0)</f>
        <v>#VALUE!</v>
      </c>
      <c r="N4246" s="4" t="e">
        <f>IF(Table1[[#This Row],[Import to Gateway Calculator?]]="Yes",IFERROR(Table1[[#This Row],[Recording Resolution '[MP']]],""),0)</f>
        <v>#VALUE!</v>
      </c>
      <c r="O4246" s="4" t="e">
        <f>IF(Table1[[#This Row],[Import to Gateway Calculator?]]="Yes",IFERROR(Table1[[#This Row],[Frame Rate '[FPS'] 1]],""),0)</f>
        <v>#VALUE!</v>
      </c>
      <c r="P4246" s="4" t="e">
        <f>IF(Table1[[#This Row],[Import to Gateway Calculator?]]="Yes",IFERROR(Table1[[#This Row],[Days of Storage 1]],""),0)</f>
        <v>#VALUE!</v>
      </c>
    </row>
    <row r="4247" spans="1:16" x14ac:dyDescent="0.25">
      <c r="A4247" s="5" t="e">
        <f t="shared" si="401"/>
        <v>#VALUE!</v>
      </c>
      <c r="B4247" s="6" t="str">
        <f>IFERROR(IF(Table1[[#This Row],[Multi-lens? 1]]="No", 1, IF(Table1[[#This Row],[Multi-lens? 1]]="Dual", 2, IF(Table1[[#This Row],[Multi-lens? 1]]="Quad", 4, ""))),"")</f>
        <v/>
      </c>
      <c r="C4247" s="6" t="e">
        <f t="shared" si="402"/>
        <v>#VALUE!</v>
      </c>
      <c r="D4247" s="6" t="e">
        <f t="shared" si="403"/>
        <v>#VALUE!</v>
      </c>
      <c r="E4247" s="6" t="e">
        <f t="shared" si="404"/>
        <v>#VALUE!</v>
      </c>
      <c r="F4247" s="6" t="e">
        <f t="shared" si="405"/>
        <v>#VALUE!</v>
      </c>
      <c r="H4247" s="6" t="str">
        <f>IFERROR(IF(Table1[[#This Row],[Multi-lens? 1]]="No", 1, IF(Table1[[#This Row],[Multi-lens? 1]]="Dual", 2, IF(Table1[[#This Row],[Multi-lens? 1]]="Quad", 4, ""))),"")</f>
        <v/>
      </c>
      <c r="I4247" s="9" t="str">
        <f>IFERROR(Table1[[#This Row],[Name]],"")</f>
        <v/>
      </c>
      <c r="K4247" s="3" t="str">
        <f t="shared" si="400"/>
        <v/>
      </c>
      <c r="M4247" s="4" t="e">
        <f>IF(Table1[[#This Row],[Import to Gateway Calculator?]]="Yes",IFERROR(Table1[[#This Row],[Streaming Resolution '[MP']]],""),0)</f>
        <v>#VALUE!</v>
      </c>
      <c r="N4247" s="4" t="e">
        <f>IF(Table1[[#This Row],[Import to Gateway Calculator?]]="Yes",IFERROR(Table1[[#This Row],[Recording Resolution '[MP']]],""),0)</f>
        <v>#VALUE!</v>
      </c>
      <c r="O4247" s="4" t="e">
        <f>IF(Table1[[#This Row],[Import to Gateway Calculator?]]="Yes",IFERROR(Table1[[#This Row],[Frame Rate '[FPS'] 1]],""),0)</f>
        <v>#VALUE!</v>
      </c>
      <c r="P4247" s="4" t="e">
        <f>IF(Table1[[#This Row],[Import to Gateway Calculator?]]="Yes",IFERROR(Table1[[#This Row],[Days of Storage 1]],""),0)</f>
        <v>#VALUE!</v>
      </c>
    </row>
    <row r="4248" spans="1:16" x14ac:dyDescent="0.25">
      <c r="A4248" s="5" t="e">
        <f t="shared" si="401"/>
        <v>#VALUE!</v>
      </c>
      <c r="B4248" s="6" t="str">
        <f>IFERROR(IF(Table1[[#This Row],[Multi-lens? 1]]="No", 1, IF(Table1[[#This Row],[Multi-lens? 1]]="Dual", 2, IF(Table1[[#This Row],[Multi-lens? 1]]="Quad", 4, ""))),"")</f>
        <v/>
      </c>
      <c r="C4248" s="6" t="e">
        <f t="shared" si="402"/>
        <v>#VALUE!</v>
      </c>
      <c r="D4248" s="6" t="e">
        <f t="shared" si="403"/>
        <v>#VALUE!</v>
      </c>
      <c r="E4248" s="6" t="e">
        <f t="shared" si="404"/>
        <v>#VALUE!</v>
      </c>
      <c r="F4248" s="6" t="e">
        <f t="shared" si="405"/>
        <v>#VALUE!</v>
      </c>
      <c r="H4248" s="6" t="str">
        <f>IFERROR(IF(Table1[[#This Row],[Multi-lens? 1]]="No", 1, IF(Table1[[#This Row],[Multi-lens? 1]]="Dual", 2, IF(Table1[[#This Row],[Multi-lens? 1]]="Quad", 4, ""))),"")</f>
        <v/>
      </c>
      <c r="I4248" s="9" t="str">
        <f>IFERROR(Table1[[#This Row],[Name]],"")</f>
        <v/>
      </c>
      <c r="K4248" s="3" t="str">
        <f t="shared" si="400"/>
        <v/>
      </c>
      <c r="M4248" s="4" t="e">
        <f>IF(Table1[[#This Row],[Import to Gateway Calculator?]]="Yes",IFERROR(Table1[[#This Row],[Streaming Resolution '[MP']]],""),0)</f>
        <v>#VALUE!</v>
      </c>
      <c r="N4248" s="4" t="e">
        <f>IF(Table1[[#This Row],[Import to Gateway Calculator?]]="Yes",IFERROR(Table1[[#This Row],[Recording Resolution '[MP']]],""),0)</f>
        <v>#VALUE!</v>
      </c>
      <c r="O4248" s="4" t="e">
        <f>IF(Table1[[#This Row],[Import to Gateway Calculator?]]="Yes",IFERROR(Table1[[#This Row],[Frame Rate '[FPS'] 1]],""),0)</f>
        <v>#VALUE!</v>
      </c>
      <c r="P4248" s="4" t="e">
        <f>IF(Table1[[#This Row],[Import to Gateway Calculator?]]="Yes",IFERROR(Table1[[#This Row],[Days of Storage 1]],""),0)</f>
        <v>#VALUE!</v>
      </c>
    </row>
    <row r="4249" spans="1:16" x14ac:dyDescent="0.25">
      <c r="A4249" s="5" t="e">
        <f t="shared" si="401"/>
        <v>#VALUE!</v>
      </c>
      <c r="B4249" s="6" t="str">
        <f>IFERROR(IF(Table1[[#This Row],[Multi-lens? 1]]="No", 1, IF(Table1[[#This Row],[Multi-lens? 1]]="Dual", 2, IF(Table1[[#This Row],[Multi-lens? 1]]="Quad", 4, ""))),"")</f>
        <v/>
      </c>
      <c r="C4249" s="6" t="e">
        <f t="shared" si="402"/>
        <v>#VALUE!</v>
      </c>
      <c r="D4249" s="6" t="e">
        <f t="shared" si="403"/>
        <v>#VALUE!</v>
      </c>
      <c r="E4249" s="6" t="e">
        <f t="shared" si="404"/>
        <v>#VALUE!</v>
      </c>
      <c r="F4249" s="6" t="e">
        <f t="shared" si="405"/>
        <v>#VALUE!</v>
      </c>
      <c r="H4249" s="6" t="str">
        <f>IFERROR(IF(Table1[[#This Row],[Multi-lens? 1]]="No", 1, IF(Table1[[#This Row],[Multi-lens? 1]]="Dual", 2, IF(Table1[[#This Row],[Multi-lens? 1]]="Quad", 4, ""))),"")</f>
        <v/>
      </c>
      <c r="I4249" s="9" t="str">
        <f>IFERROR(Table1[[#This Row],[Name]],"")</f>
        <v/>
      </c>
      <c r="K4249" s="3" t="str">
        <f t="shared" si="400"/>
        <v/>
      </c>
      <c r="M4249" s="4" t="e">
        <f>IF(Table1[[#This Row],[Import to Gateway Calculator?]]="Yes",IFERROR(Table1[[#This Row],[Streaming Resolution '[MP']]],""),0)</f>
        <v>#VALUE!</v>
      </c>
      <c r="N4249" s="4" t="e">
        <f>IF(Table1[[#This Row],[Import to Gateway Calculator?]]="Yes",IFERROR(Table1[[#This Row],[Recording Resolution '[MP']]],""),0)</f>
        <v>#VALUE!</v>
      </c>
      <c r="O4249" s="4" t="e">
        <f>IF(Table1[[#This Row],[Import to Gateway Calculator?]]="Yes",IFERROR(Table1[[#This Row],[Frame Rate '[FPS'] 1]],""),0)</f>
        <v>#VALUE!</v>
      </c>
      <c r="P4249" s="4" t="e">
        <f>IF(Table1[[#This Row],[Import to Gateway Calculator?]]="Yes",IFERROR(Table1[[#This Row],[Days of Storage 1]],""),0)</f>
        <v>#VALUE!</v>
      </c>
    </row>
    <row r="4250" spans="1:16" x14ac:dyDescent="0.25">
      <c r="A4250" s="5" t="e">
        <f t="shared" si="401"/>
        <v>#VALUE!</v>
      </c>
      <c r="B4250" s="6" t="str">
        <f>IFERROR(IF(Table1[[#This Row],[Multi-lens? 1]]="No", 1, IF(Table1[[#This Row],[Multi-lens? 1]]="Dual", 2, IF(Table1[[#This Row],[Multi-lens? 1]]="Quad", 4, ""))),"")</f>
        <v/>
      </c>
      <c r="C4250" s="6" t="e">
        <f t="shared" si="402"/>
        <v>#VALUE!</v>
      </c>
      <c r="D4250" s="6" t="e">
        <f t="shared" si="403"/>
        <v>#VALUE!</v>
      </c>
      <c r="E4250" s="6" t="e">
        <f t="shared" si="404"/>
        <v>#VALUE!</v>
      </c>
      <c r="F4250" s="6" t="e">
        <f t="shared" si="405"/>
        <v>#VALUE!</v>
      </c>
      <c r="H4250" s="6" t="str">
        <f>IFERROR(IF(Table1[[#This Row],[Multi-lens? 1]]="No", 1, IF(Table1[[#This Row],[Multi-lens? 1]]="Dual", 2, IF(Table1[[#This Row],[Multi-lens? 1]]="Quad", 4, ""))),"")</f>
        <v/>
      </c>
      <c r="I4250" s="9" t="str">
        <f>IFERROR(Table1[[#This Row],[Name]],"")</f>
        <v/>
      </c>
      <c r="K4250" s="3" t="str">
        <f t="shared" si="400"/>
        <v/>
      </c>
      <c r="M4250" s="4" t="e">
        <f>IF(Table1[[#This Row],[Import to Gateway Calculator?]]="Yes",IFERROR(Table1[[#This Row],[Streaming Resolution '[MP']]],""),0)</f>
        <v>#VALUE!</v>
      </c>
      <c r="N4250" s="4" t="e">
        <f>IF(Table1[[#This Row],[Import to Gateway Calculator?]]="Yes",IFERROR(Table1[[#This Row],[Recording Resolution '[MP']]],""),0)</f>
        <v>#VALUE!</v>
      </c>
      <c r="O4250" s="4" t="e">
        <f>IF(Table1[[#This Row],[Import to Gateway Calculator?]]="Yes",IFERROR(Table1[[#This Row],[Frame Rate '[FPS'] 1]],""),0)</f>
        <v>#VALUE!</v>
      </c>
      <c r="P4250" s="4" t="e">
        <f>IF(Table1[[#This Row],[Import to Gateway Calculator?]]="Yes",IFERROR(Table1[[#This Row],[Days of Storage 1]],""),0)</f>
        <v>#VALUE!</v>
      </c>
    </row>
    <row r="4251" spans="1:16" x14ac:dyDescent="0.25">
      <c r="A4251" s="5" t="e">
        <f t="shared" si="401"/>
        <v>#VALUE!</v>
      </c>
      <c r="B4251" s="6" t="str">
        <f>IFERROR(IF(Table1[[#This Row],[Multi-lens? 1]]="No", 1, IF(Table1[[#This Row],[Multi-lens? 1]]="Dual", 2, IF(Table1[[#This Row],[Multi-lens? 1]]="Quad", 4, ""))),"")</f>
        <v/>
      </c>
      <c r="C4251" s="6" t="e">
        <f t="shared" si="402"/>
        <v>#VALUE!</v>
      </c>
      <c r="D4251" s="6" t="e">
        <f t="shared" si="403"/>
        <v>#VALUE!</v>
      </c>
      <c r="E4251" s="6" t="e">
        <f t="shared" si="404"/>
        <v>#VALUE!</v>
      </c>
      <c r="F4251" s="6" t="e">
        <f t="shared" si="405"/>
        <v>#VALUE!</v>
      </c>
      <c r="H4251" s="6" t="str">
        <f>IFERROR(IF(Table1[[#This Row],[Multi-lens? 1]]="No", 1, IF(Table1[[#This Row],[Multi-lens? 1]]="Dual", 2, IF(Table1[[#This Row],[Multi-lens? 1]]="Quad", 4, ""))),"")</f>
        <v/>
      </c>
      <c r="I4251" s="9" t="str">
        <f>IFERROR(Table1[[#This Row],[Name]],"")</f>
        <v/>
      </c>
      <c r="K4251" s="3" t="str">
        <f t="shared" si="400"/>
        <v/>
      </c>
      <c r="M4251" s="4" t="e">
        <f>IF(Table1[[#This Row],[Import to Gateway Calculator?]]="Yes",IFERROR(Table1[[#This Row],[Streaming Resolution '[MP']]],""),0)</f>
        <v>#VALUE!</v>
      </c>
      <c r="N4251" s="4" t="e">
        <f>IF(Table1[[#This Row],[Import to Gateway Calculator?]]="Yes",IFERROR(Table1[[#This Row],[Recording Resolution '[MP']]],""),0)</f>
        <v>#VALUE!</v>
      </c>
      <c r="O4251" s="4" t="e">
        <f>IF(Table1[[#This Row],[Import to Gateway Calculator?]]="Yes",IFERROR(Table1[[#This Row],[Frame Rate '[FPS'] 1]],""),0)</f>
        <v>#VALUE!</v>
      </c>
      <c r="P4251" s="4" t="e">
        <f>IF(Table1[[#This Row],[Import to Gateway Calculator?]]="Yes",IFERROR(Table1[[#This Row],[Days of Storage 1]],""),0)</f>
        <v>#VALUE!</v>
      </c>
    </row>
    <row r="4252" spans="1:16" x14ac:dyDescent="0.25">
      <c r="A4252" s="5" t="e">
        <f t="shared" si="401"/>
        <v>#VALUE!</v>
      </c>
      <c r="B4252" s="6" t="str">
        <f>IFERROR(IF(Table1[[#This Row],[Multi-lens? 1]]="No", 1, IF(Table1[[#This Row],[Multi-lens? 1]]="Dual", 2, IF(Table1[[#This Row],[Multi-lens? 1]]="Quad", 4, ""))),"")</f>
        <v/>
      </c>
      <c r="C4252" s="6" t="e">
        <f t="shared" si="402"/>
        <v>#VALUE!</v>
      </c>
      <c r="D4252" s="6" t="e">
        <f t="shared" si="403"/>
        <v>#VALUE!</v>
      </c>
      <c r="E4252" s="6" t="e">
        <f t="shared" si="404"/>
        <v>#VALUE!</v>
      </c>
      <c r="F4252" s="6" t="e">
        <f t="shared" si="405"/>
        <v>#VALUE!</v>
      </c>
      <c r="H4252" s="6" t="str">
        <f>IFERROR(IF(Table1[[#This Row],[Multi-lens? 1]]="No", 1, IF(Table1[[#This Row],[Multi-lens? 1]]="Dual", 2, IF(Table1[[#This Row],[Multi-lens? 1]]="Quad", 4, ""))),"")</f>
        <v/>
      </c>
      <c r="I4252" s="9" t="str">
        <f>IFERROR(Table1[[#This Row],[Name]],"")</f>
        <v/>
      </c>
      <c r="K4252" s="3" t="str">
        <f t="shared" si="400"/>
        <v/>
      </c>
      <c r="M4252" s="4" t="e">
        <f>IF(Table1[[#This Row],[Import to Gateway Calculator?]]="Yes",IFERROR(Table1[[#This Row],[Streaming Resolution '[MP']]],""),0)</f>
        <v>#VALUE!</v>
      </c>
      <c r="N4252" s="4" t="e">
        <f>IF(Table1[[#This Row],[Import to Gateway Calculator?]]="Yes",IFERROR(Table1[[#This Row],[Recording Resolution '[MP']]],""),0)</f>
        <v>#VALUE!</v>
      </c>
      <c r="O4252" s="4" t="e">
        <f>IF(Table1[[#This Row],[Import to Gateway Calculator?]]="Yes",IFERROR(Table1[[#This Row],[Frame Rate '[FPS'] 1]],""),0)</f>
        <v>#VALUE!</v>
      </c>
      <c r="P4252" s="4" t="e">
        <f>IF(Table1[[#This Row],[Import to Gateway Calculator?]]="Yes",IFERROR(Table1[[#This Row],[Days of Storage 1]],""),0)</f>
        <v>#VALUE!</v>
      </c>
    </row>
    <row r="4253" spans="1:16" x14ac:dyDescent="0.25">
      <c r="A4253" s="5" t="e">
        <f t="shared" si="401"/>
        <v>#VALUE!</v>
      </c>
      <c r="B4253" s="6" t="str">
        <f>IFERROR(IF(Table1[[#This Row],[Multi-lens? 1]]="No", 1, IF(Table1[[#This Row],[Multi-lens? 1]]="Dual", 2, IF(Table1[[#This Row],[Multi-lens? 1]]="Quad", 4, ""))),"")</f>
        <v/>
      </c>
      <c r="C4253" s="6" t="e">
        <f t="shared" si="402"/>
        <v>#VALUE!</v>
      </c>
      <c r="D4253" s="6" t="e">
        <f t="shared" si="403"/>
        <v>#VALUE!</v>
      </c>
      <c r="E4253" s="6" t="e">
        <f t="shared" si="404"/>
        <v>#VALUE!</v>
      </c>
      <c r="F4253" s="6" t="e">
        <f t="shared" si="405"/>
        <v>#VALUE!</v>
      </c>
      <c r="H4253" s="6" t="str">
        <f>IFERROR(IF(Table1[[#This Row],[Multi-lens? 1]]="No", 1, IF(Table1[[#This Row],[Multi-lens? 1]]="Dual", 2, IF(Table1[[#This Row],[Multi-lens? 1]]="Quad", 4, ""))),"")</f>
        <v/>
      </c>
      <c r="I4253" s="9" t="str">
        <f>IFERROR(Table1[[#This Row],[Name]],"")</f>
        <v/>
      </c>
      <c r="K4253" s="3" t="str">
        <f t="shared" si="400"/>
        <v/>
      </c>
      <c r="M4253" s="4" t="e">
        <f>IF(Table1[[#This Row],[Import to Gateway Calculator?]]="Yes",IFERROR(Table1[[#This Row],[Streaming Resolution '[MP']]],""),0)</f>
        <v>#VALUE!</v>
      </c>
      <c r="N4253" s="4" t="e">
        <f>IF(Table1[[#This Row],[Import to Gateway Calculator?]]="Yes",IFERROR(Table1[[#This Row],[Recording Resolution '[MP']]],""),0)</f>
        <v>#VALUE!</v>
      </c>
      <c r="O4253" s="4" t="e">
        <f>IF(Table1[[#This Row],[Import to Gateway Calculator?]]="Yes",IFERROR(Table1[[#This Row],[Frame Rate '[FPS'] 1]],""),0)</f>
        <v>#VALUE!</v>
      </c>
      <c r="P4253" s="4" t="e">
        <f>IF(Table1[[#This Row],[Import to Gateway Calculator?]]="Yes",IFERROR(Table1[[#This Row],[Days of Storage 1]],""),0)</f>
        <v>#VALUE!</v>
      </c>
    </row>
    <row r="4254" spans="1:16" x14ac:dyDescent="0.25">
      <c r="A4254" s="5" t="e">
        <f t="shared" si="401"/>
        <v>#VALUE!</v>
      </c>
      <c r="B4254" s="6" t="str">
        <f>IFERROR(IF(Table1[[#This Row],[Multi-lens? 1]]="No", 1, IF(Table1[[#This Row],[Multi-lens? 1]]="Dual", 2, IF(Table1[[#This Row],[Multi-lens? 1]]="Quad", 4, ""))),"")</f>
        <v/>
      </c>
      <c r="C4254" s="6" t="e">
        <f t="shared" si="402"/>
        <v>#VALUE!</v>
      </c>
      <c r="D4254" s="6" t="e">
        <f t="shared" si="403"/>
        <v>#VALUE!</v>
      </c>
      <c r="E4254" s="6" t="e">
        <f t="shared" si="404"/>
        <v>#VALUE!</v>
      </c>
      <c r="F4254" s="6" t="e">
        <f t="shared" si="405"/>
        <v>#VALUE!</v>
      </c>
      <c r="H4254" s="6" t="str">
        <f>IFERROR(IF(Table1[[#This Row],[Multi-lens? 1]]="No", 1, IF(Table1[[#This Row],[Multi-lens? 1]]="Dual", 2, IF(Table1[[#This Row],[Multi-lens? 1]]="Quad", 4, ""))),"")</f>
        <v/>
      </c>
      <c r="I4254" s="9" t="str">
        <f>IFERROR(Table1[[#This Row],[Name]],"")</f>
        <v/>
      </c>
      <c r="K4254" s="3" t="str">
        <f t="shared" si="400"/>
        <v/>
      </c>
      <c r="M4254" s="4" t="e">
        <f>IF(Table1[[#This Row],[Import to Gateway Calculator?]]="Yes",IFERROR(Table1[[#This Row],[Streaming Resolution '[MP']]],""),0)</f>
        <v>#VALUE!</v>
      </c>
      <c r="N4254" s="4" t="e">
        <f>IF(Table1[[#This Row],[Import to Gateway Calculator?]]="Yes",IFERROR(Table1[[#This Row],[Recording Resolution '[MP']]],""),0)</f>
        <v>#VALUE!</v>
      </c>
      <c r="O4254" s="4" t="e">
        <f>IF(Table1[[#This Row],[Import to Gateway Calculator?]]="Yes",IFERROR(Table1[[#This Row],[Frame Rate '[FPS'] 1]],""),0)</f>
        <v>#VALUE!</v>
      </c>
      <c r="P4254" s="4" t="e">
        <f>IF(Table1[[#This Row],[Import to Gateway Calculator?]]="Yes",IFERROR(Table1[[#This Row],[Days of Storage 1]],""),0)</f>
        <v>#VALUE!</v>
      </c>
    </row>
    <row r="4255" spans="1:16" x14ac:dyDescent="0.25">
      <c r="A4255" s="5" t="e">
        <f t="shared" si="401"/>
        <v>#VALUE!</v>
      </c>
      <c r="B4255" s="6" t="str">
        <f>IFERROR(IF(Table1[[#This Row],[Multi-lens? 1]]="No", 1, IF(Table1[[#This Row],[Multi-lens? 1]]="Dual", 2, IF(Table1[[#This Row],[Multi-lens? 1]]="Quad", 4, ""))),"")</f>
        <v/>
      </c>
      <c r="C4255" s="6" t="e">
        <f t="shared" si="402"/>
        <v>#VALUE!</v>
      </c>
      <c r="D4255" s="6" t="e">
        <f t="shared" si="403"/>
        <v>#VALUE!</v>
      </c>
      <c r="E4255" s="6" t="e">
        <f t="shared" si="404"/>
        <v>#VALUE!</v>
      </c>
      <c r="F4255" s="6" t="e">
        <f t="shared" si="405"/>
        <v>#VALUE!</v>
      </c>
      <c r="H4255" s="6" t="str">
        <f>IFERROR(IF(Table1[[#This Row],[Multi-lens? 1]]="No", 1, IF(Table1[[#This Row],[Multi-lens? 1]]="Dual", 2, IF(Table1[[#This Row],[Multi-lens? 1]]="Quad", 4, ""))),"")</f>
        <v/>
      </c>
      <c r="I4255" s="9" t="str">
        <f>IFERROR(Table1[[#This Row],[Name]],"")</f>
        <v/>
      </c>
      <c r="K4255" s="3" t="str">
        <f t="shared" si="400"/>
        <v/>
      </c>
      <c r="M4255" s="4" t="e">
        <f>IF(Table1[[#This Row],[Import to Gateway Calculator?]]="Yes",IFERROR(Table1[[#This Row],[Streaming Resolution '[MP']]],""),0)</f>
        <v>#VALUE!</v>
      </c>
      <c r="N4255" s="4" t="e">
        <f>IF(Table1[[#This Row],[Import to Gateway Calculator?]]="Yes",IFERROR(Table1[[#This Row],[Recording Resolution '[MP']]],""),0)</f>
        <v>#VALUE!</v>
      </c>
      <c r="O4255" s="4" t="e">
        <f>IF(Table1[[#This Row],[Import to Gateway Calculator?]]="Yes",IFERROR(Table1[[#This Row],[Frame Rate '[FPS'] 1]],""),0)</f>
        <v>#VALUE!</v>
      </c>
      <c r="P4255" s="4" t="e">
        <f>IF(Table1[[#This Row],[Import to Gateway Calculator?]]="Yes",IFERROR(Table1[[#This Row],[Days of Storage 1]],""),0)</f>
        <v>#VALUE!</v>
      </c>
    </row>
    <row r="4256" spans="1:16" x14ac:dyDescent="0.25">
      <c r="A4256" s="5" t="e">
        <f t="shared" si="401"/>
        <v>#VALUE!</v>
      </c>
      <c r="B4256" s="6" t="str">
        <f>IFERROR(IF(Table1[[#This Row],[Multi-lens? 1]]="No", 1, IF(Table1[[#This Row],[Multi-lens? 1]]="Dual", 2, IF(Table1[[#This Row],[Multi-lens? 1]]="Quad", 4, ""))),"")</f>
        <v/>
      </c>
      <c r="C4256" s="6" t="e">
        <f t="shared" si="402"/>
        <v>#VALUE!</v>
      </c>
      <c r="D4256" s="6" t="e">
        <f t="shared" si="403"/>
        <v>#VALUE!</v>
      </c>
      <c r="E4256" s="6" t="e">
        <f t="shared" si="404"/>
        <v>#VALUE!</v>
      </c>
      <c r="F4256" s="6" t="e">
        <f t="shared" si="405"/>
        <v>#VALUE!</v>
      </c>
      <c r="H4256" s="6" t="str">
        <f>IFERROR(IF(Table1[[#This Row],[Multi-lens? 1]]="No", 1, IF(Table1[[#This Row],[Multi-lens? 1]]="Dual", 2, IF(Table1[[#This Row],[Multi-lens? 1]]="Quad", 4, ""))),"")</f>
        <v/>
      </c>
      <c r="I4256" s="9" t="str">
        <f>IFERROR(Table1[[#This Row],[Name]],"")</f>
        <v/>
      </c>
      <c r="K4256" s="3" t="str">
        <f t="shared" si="400"/>
        <v/>
      </c>
      <c r="M4256" s="4" t="e">
        <f>IF(Table1[[#This Row],[Import to Gateway Calculator?]]="Yes",IFERROR(Table1[[#This Row],[Streaming Resolution '[MP']]],""),0)</f>
        <v>#VALUE!</v>
      </c>
      <c r="N4256" s="4" t="e">
        <f>IF(Table1[[#This Row],[Import to Gateway Calculator?]]="Yes",IFERROR(Table1[[#This Row],[Recording Resolution '[MP']]],""),0)</f>
        <v>#VALUE!</v>
      </c>
      <c r="O4256" s="4" t="e">
        <f>IF(Table1[[#This Row],[Import to Gateway Calculator?]]="Yes",IFERROR(Table1[[#This Row],[Frame Rate '[FPS'] 1]],""),0)</f>
        <v>#VALUE!</v>
      </c>
      <c r="P4256" s="4" t="e">
        <f>IF(Table1[[#This Row],[Import to Gateway Calculator?]]="Yes",IFERROR(Table1[[#This Row],[Days of Storage 1]],""),0)</f>
        <v>#VALUE!</v>
      </c>
    </row>
    <row r="4257" spans="1:16" x14ac:dyDescent="0.25">
      <c r="A4257" s="5" t="e">
        <f t="shared" si="401"/>
        <v>#VALUE!</v>
      </c>
      <c r="B4257" s="6" t="str">
        <f>IFERROR(IF(Table1[[#This Row],[Multi-lens? 1]]="No", 1, IF(Table1[[#This Row],[Multi-lens? 1]]="Dual", 2, IF(Table1[[#This Row],[Multi-lens? 1]]="Quad", 4, ""))),"")</f>
        <v/>
      </c>
      <c r="C4257" s="6" t="e">
        <f t="shared" si="402"/>
        <v>#VALUE!</v>
      </c>
      <c r="D4257" s="6" t="e">
        <f t="shared" si="403"/>
        <v>#VALUE!</v>
      </c>
      <c r="E4257" s="6" t="e">
        <f t="shared" si="404"/>
        <v>#VALUE!</v>
      </c>
      <c r="F4257" s="6" t="e">
        <f t="shared" si="405"/>
        <v>#VALUE!</v>
      </c>
      <c r="H4257" s="6" t="str">
        <f>IFERROR(IF(Table1[[#This Row],[Multi-lens? 1]]="No", 1, IF(Table1[[#This Row],[Multi-lens? 1]]="Dual", 2, IF(Table1[[#This Row],[Multi-lens? 1]]="Quad", 4, ""))),"")</f>
        <v/>
      </c>
      <c r="I4257" s="9" t="str">
        <f>IFERROR(Table1[[#This Row],[Name]],"")</f>
        <v/>
      </c>
      <c r="K4257" s="3" t="str">
        <f t="shared" si="400"/>
        <v/>
      </c>
      <c r="M4257" s="4" t="e">
        <f>IF(Table1[[#This Row],[Import to Gateway Calculator?]]="Yes",IFERROR(Table1[[#This Row],[Streaming Resolution '[MP']]],""),0)</f>
        <v>#VALUE!</v>
      </c>
      <c r="N4257" s="4" t="e">
        <f>IF(Table1[[#This Row],[Import to Gateway Calculator?]]="Yes",IFERROR(Table1[[#This Row],[Recording Resolution '[MP']]],""),0)</f>
        <v>#VALUE!</v>
      </c>
      <c r="O4257" s="4" t="e">
        <f>IF(Table1[[#This Row],[Import to Gateway Calculator?]]="Yes",IFERROR(Table1[[#This Row],[Frame Rate '[FPS'] 1]],""),0)</f>
        <v>#VALUE!</v>
      </c>
      <c r="P4257" s="4" t="e">
        <f>IF(Table1[[#This Row],[Import to Gateway Calculator?]]="Yes",IFERROR(Table1[[#This Row],[Days of Storage 1]],""),0)</f>
        <v>#VALUE!</v>
      </c>
    </row>
    <row r="4258" spans="1:16" x14ac:dyDescent="0.25">
      <c r="A4258" s="5" t="e">
        <f t="shared" si="401"/>
        <v>#VALUE!</v>
      </c>
      <c r="B4258" s="6" t="str">
        <f>IFERROR(IF(Table1[[#This Row],[Multi-lens? 1]]="No", 1, IF(Table1[[#This Row],[Multi-lens? 1]]="Dual", 2, IF(Table1[[#This Row],[Multi-lens? 1]]="Quad", 4, ""))),"")</f>
        <v/>
      </c>
      <c r="C4258" s="6" t="e">
        <f t="shared" si="402"/>
        <v>#VALUE!</v>
      </c>
      <c r="D4258" s="6" t="e">
        <f t="shared" si="403"/>
        <v>#VALUE!</v>
      </c>
      <c r="E4258" s="6" t="e">
        <f t="shared" si="404"/>
        <v>#VALUE!</v>
      </c>
      <c r="F4258" s="6" t="e">
        <f t="shared" si="405"/>
        <v>#VALUE!</v>
      </c>
      <c r="H4258" s="6" t="str">
        <f>IFERROR(IF(Table1[[#This Row],[Multi-lens? 1]]="No", 1, IF(Table1[[#This Row],[Multi-lens? 1]]="Dual", 2, IF(Table1[[#This Row],[Multi-lens? 1]]="Quad", 4, ""))),"")</f>
        <v/>
      </c>
      <c r="I4258" s="9" t="str">
        <f>IFERROR(Table1[[#This Row],[Name]],"")</f>
        <v/>
      </c>
      <c r="K4258" s="3" t="str">
        <f t="shared" si="400"/>
        <v/>
      </c>
      <c r="M4258" s="4" t="e">
        <f>IF(Table1[[#This Row],[Import to Gateway Calculator?]]="Yes",IFERROR(Table1[[#This Row],[Streaming Resolution '[MP']]],""),0)</f>
        <v>#VALUE!</v>
      </c>
      <c r="N4258" s="4" t="e">
        <f>IF(Table1[[#This Row],[Import to Gateway Calculator?]]="Yes",IFERROR(Table1[[#This Row],[Recording Resolution '[MP']]],""),0)</f>
        <v>#VALUE!</v>
      </c>
      <c r="O4258" s="4" t="e">
        <f>IF(Table1[[#This Row],[Import to Gateway Calculator?]]="Yes",IFERROR(Table1[[#This Row],[Frame Rate '[FPS'] 1]],""),0)</f>
        <v>#VALUE!</v>
      </c>
      <c r="P4258" s="4" t="e">
        <f>IF(Table1[[#This Row],[Import to Gateway Calculator?]]="Yes",IFERROR(Table1[[#This Row],[Days of Storage 1]],""),0)</f>
        <v>#VALUE!</v>
      </c>
    </row>
    <row r="4259" spans="1:16" x14ac:dyDescent="0.25">
      <c r="A4259" s="5" t="e">
        <f t="shared" si="401"/>
        <v>#VALUE!</v>
      </c>
      <c r="B4259" s="6" t="str">
        <f>IFERROR(IF(Table1[[#This Row],[Multi-lens? 1]]="No", 1, IF(Table1[[#This Row],[Multi-lens? 1]]="Dual", 2, IF(Table1[[#This Row],[Multi-lens? 1]]="Quad", 4, ""))),"")</f>
        <v/>
      </c>
      <c r="C4259" s="6" t="e">
        <f t="shared" si="402"/>
        <v>#VALUE!</v>
      </c>
      <c r="D4259" s="6" t="e">
        <f t="shared" si="403"/>
        <v>#VALUE!</v>
      </c>
      <c r="E4259" s="6" t="e">
        <f t="shared" si="404"/>
        <v>#VALUE!</v>
      </c>
      <c r="F4259" s="6" t="e">
        <f t="shared" si="405"/>
        <v>#VALUE!</v>
      </c>
      <c r="H4259" s="6" t="str">
        <f>IFERROR(IF(Table1[[#This Row],[Multi-lens? 1]]="No", 1, IF(Table1[[#This Row],[Multi-lens? 1]]="Dual", 2, IF(Table1[[#This Row],[Multi-lens? 1]]="Quad", 4, ""))),"")</f>
        <v/>
      </c>
      <c r="I4259" s="9" t="str">
        <f>IFERROR(Table1[[#This Row],[Name]],"")</f>
        <v/>
      </c>
      <c r="K4259" s="3" t="str">
        <f t="shared" si="400"/>
        <v/>
      </c>
      <c r="M4259" s="4" t="e">
        <f>IF(Table1[[#This Row],[Import to Gateway Calculator?]]="Yes",IFERROR(Table1[[#This Row],[Streaming Resolution '[MP']]],""),0)</f>
        <v>#VALUE!</v>
      </c>
      <c r="N4259" s="4" t="e">
        <f>IF(Table1[[#This Row],[Import to Gateway Calculator?]]="Yes",IFERROR(Table1[[#This Row],[Recording Resolution '[MP']]],""),0)</f>
        <v>#VALUE!</v>
      </c>
      <c r="O4259" s="4" t="e">
        <f>IF(Table1[[#This Row],[Import to Gateway Calculator?]]="Yes",IFERROR(Table1[[#This Row],[Frame Rate '[FPS'] 1]],""),0)</f>
        <v>#VALUE!</v>
      </c>
      <c r="P4259" s="4" t="e">
        <f>IF(Table1[[#This Row],[Import to Gateway Calculator?]]="Yes",IFERROR(Table1[[#This Row],[Days of Storage 1]],""),0)</f>
        <v>#VALUE!</v>
      </c>
    </row>
    <row r="4260" spans="1:16" x14ac:dyDescent="0.25">
      <c r="A4260" s="5" t="e">
        <f t="shared" si="401"/>
        <v>#VALUE!</v>
      </c>
      <c r="B4260" s="6" t="str">
        <f>IFERROR(IF(Table1[[#This Row],[Multi-lens? 1]]="No", 1, IF(Table1[[#This Row],[Multi-lens? 1]]="Dual", 2, IF(Table1[[#This Row],[Multi-lens? 1]]="Quad", 4, ""))),"")</f>
        <v/>
      </c>
      <c r="C4260" s="6" t="e">
        <f t="shared" si="402"/>
        <v>#VALUE!</v>
      </c>
      <c r="D4260" s="6" t="e">
        <f t="shared" si="403"/>
        <v>#VALUE!</v>
      </c>
      <c r="E4260" s="6" t="e">
        <f t="shared" si="404"/>
        <v>#VALUE!</v>
      </c>
      <c r="F4260" s="6" t="e">
        <f t="shared" si="405"/>
        <v>#VALUE!</v>
      </c>
      <c r="H4260" s="6" t="str">
        <f>IFERROR(IF(Table1[[#This Row],[Multi-lens? 1]]="No", 1, IF(Table1[[#This Row],[Multi-lens? 1]]="Dual", 2, IF(Table1[[#This Row],[Multi-lens? 1]]="Quad", 4, ""))),"")</f>
        <v/>
      </c>
      <c r="I4260" s="9" t="str">
        <f>IFERROR(Table1[[#This Row],[Name]],"")</f>
        <v/>
      </c>
      <c r="K4260" s="3" t="str">
        <f t="shared" si="400"/>
        <v/>
      </c>
      <c r="M4260" s="4" t="e">
        <f>IF(Table1[[#This Row],[Import to Gateway Calculator?]]="Yes",IFERROR(Table1[[#This Row],[Streaming Resolution '[MP']]],""),0)</f>
        <v>#VALUE!</v>
      </c>
      <c r="N4260" s="4" t="e">
        <f>IF(Table1[[#This Row],[Import to Gateway Calculator?]]="Yes",IFERROR(Table1[[#This Row],[Recording Resolution '[MP']]],""),0)</f>
        <v>#VALUE!</v>
      </c>
      <c r="O4260" s="4" t="e">
        <f>IF(Table1[[#This Row],[Import to Gateway Calculator?]]="Yes",IFERROR(Table1[[#This Row],[Frame Rate '[FPS'] 1]],""),0)</f>
        <v>#VALUE!</v>
      </c>
      <c r="P4260" s="4" t="e">
        <f>IF(Table1[[#This Row],[Import to Gateway Calculator?]]="Yes",IFERROR(Table1[[#This Row],[Days of Storage 1]],""),0)</f>
        <v>#VALUE!</v>
      </c>
    </row>
    <row r="4261" spans="1:16" x14ac:dyDescent="0.25">
      <c r="A4261" s="5" t="e">
        <f t="shared" si="401"/>
        <v>#VALUE!</v>
      </c>
      <c r="B4261" s="6" t="str">
        <f>IFERROR(IF(Table1[[#This Row],[Multi-lens? 1]]="No", 1, IF(Table1[[#This Row],[Multi-lens? 1]]="Dual", 2, IF(Table1[[#This Row],[Multi-lens? 1]]="Quad", 4, ""))),"")</f>
        <v/>
      </c>
      <c r="C4261" s="6" t="e">
        <f t="shared" si="402"/>
        <v>#VALUE!</v>
      </c>
      <c r="D4261" s="6" t="e">
        <f t="shared" si="403"/>
        <v>#VALUE!</v>
      </c>
      <c r="E4261" s="6" t="e">
        <f t="shared" si="404"/>
        <v>#VALUE!</v>
      </c>
      <c r="F4261" s="6" t="e">
        <f t="shared" si="405"/>
        <v>#VALUE!</v>
      </c>
      <c r="H4261" s="6" t="str">
        <f>IFERROR(IF(Table1[[#This Row],[Multi-lens? 1]]="No", 1, IF(Table1[[#This Row],[Multi-lens? 1]]="Dual", 2, IF(Table1[[#This Row],[Multi-lens? 1]]="Quad", 4, ""))),"")</f>
        <v/>
      </c>
      <c r="I4261" s="9" t="str">
        <f>IFERROR(Table1[[#This Row],[Name]],"")</f>
        <v/>
      </c>
      <c r="K4261" s="3" t="str">
        <f t="shared" si="400"/>
        <v/>
      </c>
      <c r="M4261" s="4" t="e">
        <f>IF(Table1[[#This Row],[Import to Gateway Calculator?]]="Yes",IFERROR(Table1[[#This Row],[Streaming Resolution '[MP']]],""),0)</f>
        <v>#VALUE!</v>
      </c>
      <c r="N4261" s="4" t="e">
        <f>IF(Table1[[#This Row],[Import to Gateway Calculator?]]="Yes",IFERROR(Table1[[#This Row],[Recording Resolution '[MP']]],""),0)</f>
        <v>#VALUE!</v>
      </c>
      <c r="O4261" s="4" t="e">
        <f>IF(Table1[[#This Row],[Import to Gateway Calculator?]]="Yes",IFERROR(Table1[[#This Row],[Frame Rate '[FPS'] 1]],""),0)</f>
        <v>#VALUE!</v>
      </c>
      <c r="P4261" s="4" t="e">
        <f>IF(Table1[[#This Row],[Import to Gateway Calculator?]]="Yes",IFERROR(Table1[[#This Row],[Days of Storage 1]],""),0)</f>
        <v>#VALUE!</v>
      </c>
    </row>
    <row r="4262" spans="1:16" x14ac:dyDescent="0.25">
      <c r="A4262" s="5" t="e">
        <f t="shared" si="401"/>
        <v>#VALUE!</v>
      </c>
      <c r="B4262" s="6" t="str">
        <f>IFERROR(IF(Table1[[#This Row],[Multi-lens? 1]]="No", 1, IF(Table1[[#This Row],[Multi-lens? 1]]="Dual", 2, IF(Table1[[#This Row],[Multi-lens? 1]]="Quad", 4, ""))),"")</f>
        <v/>
      </c>
      <c r="C4262" s="6" t="e">
        <f t="shared" si="402"/>
        <v>#VALUE!</v>
      </c>
      <c r="D4262" s="6" t="e">
        <f t="shared" si="403"/>
        <v>#VALUE!</v>
      </c>
      <c r="E4262" s="6" t="e">
        <f t="shared" si="404"/>
        <v>#VALUE!</v>
      </c>
      <c r="F4262" s="6" t="e">
        <f t="shared" si="405"/>
        <v>#VALUE!</v>
      </c>
      <c r="H4262" s="6" t="str">
        <f>IFERROR(IF(Table1[[#This Row],[Multi-lens? 1]]="No", 1, IF(Table1[[#This Row],[Multi-lens? 1]]="Dual", 2, IF(Table1[[#This Row],[Multi-lens? 1]]="Quad", 4, ""))),"")</f>
        <v/>
      </c>
      <c r="I4262" s="9" t="str">
        <f>IFERROR(Table1[[#This Row],[Name]],"")</f>
        <v/>
      </c>
      <c r="K4262" s="3" t="str">
        <f t="shared" si="400"/>
        <v/>
      </c>
      <c r="M4262" s="4" t="e">
        <f>IF(Table1[[#This Row],[Import to Gateway Calculator?]]="Yes",IFERROR(Table1[[#This Row],[Streaming Resolution '[MP']]],""),0)</f>
        <v>#VALUE!</v>
      </c>
      <c r="N4262" s="4" t="e">
        <f>IF(Table1[[#This Row],[Import to Gateway Calculator?]]="Yes",IFERROR(Table1[[#This Row],[Recording Resolution '[MP']]],""),0)</f>
        <v>#VALUE!</v>
      </c>
      <c r="O4262" s="4" t="e">
        <f>IF(Table1[[#This Row],[Import to Gateway Calculator?]]="Yes",IFERROR(Table1[[#This Row],[Frame Rate '[FPS'] 1]],""),0)</f>
        <v>#VALUE!</v>
      </c>
      <c r="P4262" s="4" t="e">
        <f>IF(Table1[[#This Row],[Import to Gateway Calculator?]]="Yes",IFERROR(Table1[[#This Row],[Days of Storage 1]],""),0)</f>
        <v>#VALUE!</v>
      </c>
    </row>
    <row r="4263" spans="1:16" x14ac:dyDescent="0.25">
      <c r="A4263" s="5" t="e">
        <f t="shared" si="401"/>
        <v>#VALUE!</v>
      </c>
      <c r="B4263" s="6" t="str">
        <f>IFERROR(IF(Table1[[#This Row],[Multi-lens? 1]]="No", 1, IF(Table1[[#This Row],[Multi-lens? 1]]="Dual", 2, IF(Table1[[#This Row],[Multi-lens? 1]]="Quad", 4, ""))),"")</f>
        <v/>
      </c>
      <c r="C4263" s="6" t="e">
        <f t="shared" si="402"/>
        <v>#VALUE!</v>
      </c>
      <c r="D4263" s="6" t="e">
        <f t="shared" si="403"/>
        <v>#VALUE!</v>
      </c>
      <c r="E4263" s="6" t="e">
        <f t="shared" si="404"/>
        <v>#VALUE!</v>
      </c>
      <c r="F4263" s="6" t="e">
        <f t="shared" si="405"/>
        <v>#VALUE!</v>
      </c>
      <c r="H4263" s="6" t="str">
        <f>IFERROR(IF(Table1[[#This Row],[Multi-lens? 1]]="No", 1, IF(Table1[[#This Row],[Multi-lens? 1]]="Dual", 2, IF(Table1[[#This Row],[Multi-lens? 1]]="Quad", 4, ""))),"")</f>
        <v/>
      </c>
      <c r="I4263" s="9" t="str">
        <f>IFERROR(Table1[[#This Row],[Name]],"")</f>
        <v/>
      </c>
      <c r="K4263" s="3" t="str">
        <f t="shared" si="400"/>
        <v/>
      </c>
      <c r="M4263" s="4" t="e">
        <f>IF(Table1[[#This Row],[Import to Gateway Calculator?]]="Yes",IFERROR(Table1[[#This Row],[Streaming Resolution '[MP']]],""),0)</f>
        <v>#VALUE!</v>
      </c>
      <c r="N4263" s="4" t="e">
        <f>IF(Table1[[#This Row],[Import to Gateway Calculator?]]="Yes",IFERROR(Table1[[#This Row],[Recording Resolution '[MP']]],""),0)</f>
        <v>#VALUE!</v>
      </c>
      <c r="O4263" s="4" t="e">
        <f>IF(Table1[[#This Row],[Import to Gateway Calculator?]]="Yes",IFERROR(Table1[[#This Row],[Frame Rate '[FPS'] 1]],""),0)</f>
        <v>#VALUE!</v>
      </c>
      <c r="P4263" s="4" t="e">
        <f>IF(Table1[[#This Row],[Import to Gateway Calculator?]]="Yes",IFERROR(Table1[[#This Row],[Days of Storage 1]],""),0)</f>
        <v>#VALUE!</v>
      </c>
    </row>
    <row r="4264" spans="1:16" x14ac:dyDescent="0.25">
      <c r="A4264" s="5" t="e">
        <f t="shared" si="401"/>
        <v>#VALUE!</v>
      </c>
      <c r="B4264" s="6" t="str">
        <f>IFERROR(IF(Table1[[#This Row],[Multi-lens? 1]]="No", 1, IF(Table1[[#This Row],[Multi-lens? 1]]="Dual", 2, IF(Table1[[#This Row],[Multi-lens? 1]]="Quad", 4, ""))),"")</f>
        <v/>
      </c>
      <c r="C4264" s="6" t="e">
        <f t="shared" si="402"/>
        <v>#VALUE!</v>
      </c>
      <c r="D4264" s="6" t="e">
        <f t="shared" si="403"/>
        <v>#VALUE!</v>
      </c>
      <c r="E4264" s="6" t="e">
        <f t="shared" si="404"/>
        <v>#VALUE!</v>
      </c>
      <c r="F4264" s="6" t="e">
        <f t="shared" si="405"/>
        <v>#VALUE!</v>
      </c>
      <c r="H4264" s="6" t="str">
        <f>IFERROR(IF(Table1[[#This Row],[Multi-lens? 1]]="No", 1, IF(Table1[[#This Row],[Multi-lens? 1]]="Dual", 2, IF(Table1[[#This Row],[Multi-lens? 1]]="Quad", 4, ""))),"")</f>
        <v/>
      </c>
      <c r="I4264" s="9" t="str">
        <f>IFERROR(Table1[[#This Row],[Name]],"")</f>
        <v/>
      </c>
      <c r="K4264" s="3" t="str">
        <f t="shared" si="400"/>
        <v/>
      </c>
      <c r="M4264" s="4" t="e">
        <f>IF(Table1[[#This Row],[Import to Gateway Calculator?]]="Yes",IFERROR(Table1[[#This Row],[Streaming Resolution '[MP']]],""),0)</f>
        <v>#VALUE!</v>
      </c>
      <c r="N4264" s="4" t="e">
        <f>IF(Table1[[#This Row],[Import to Gateway Calculator?]]="Yes",IFERROR(Table1[[#This Row],[Recording Resolution '[MP']]],""),0)</f>
        <v>#VALUE!</v>
      </c>
      <c r="O4264" s="4" t="e">
        <f>IF(Table1[[#This Row],[Import to Gateway Calculator?]]="Yes",IFERROR(Table1[[#This Row],[Frame Rate '[FPS'] 1]],""),0)</f>
        <v>#VALUE!</v>
      </c>
      <c r="P4264" s="4" t="e">
        <f>IF(Table1[[#This Row],[Import to Gateway Calculator?]]="Yes",IFERROR(Table1[[#This Row],[Days of Storage 1]],""),0)</f>
        <v>#VALUE!</v>
      </c>
    </row>
    <row r="4265" spans="1:16" x14ac:dyDescent="0.25">
      <c r="A4265" s="5" t="e">
        <f t="shared" si="401"/>
        <v>#VALUE!</v>
      </c>
      <c r="B4265" s="6" t="str">
        <f>IFERROR(IF(Table1[[#This Row],[Multi-lens? 1]]="No", 1, IF(Table1[[#This Row],[Multi-lens? 1]]="Dual", 2, IF(Table1[[#This Row],[Multi-lens? 1]]="Quad", 4, ""))),"")</f>
        <v/>
      </c>
      <c r="C4265" s="6" t="e">
        <f t="shared" si="402"/>
        <v>#VALUE!</v>
      </c>
      <c r="D4265" s="6" t="e">
        <f t="shared" si="403"/>
        <v>#VALUE!</v>
      </c>
      <c r="E4265" s="6" t="e">
        <f t="shared" si="404"/>
        <v>#VALUE!</v>
      </c>
      <c r="F4265" s="6" t="e">
        <f t="shared" si="405"/>
        <v>#VALUE!</v>
      </c>
      <c r="H4265" s="6" t="str">
        <f>IFERROR(IF(Table1[[#This Row],[Multi-lens? 1]]="No", 1, IF(Table1[[#This Row],[Multi-lens? 1]]="Dual", 2, IF(Table1[[#This Row],[Multi-lens? 1]]="Quad", 4, ""))),"")</f>
        <v/>
      </c>
      <c r="I4265" s="9" t="str">
        <f>IFERROR(Table1[[#This Row],[Name]],"")</f>
        <v/>
      </c>
      <c r="K4265" s="3" t="str">
        <f t="shared" si="400"/>
        <v/>
      </c>
      <c r="M4265" s="4" t="e">
        <f>IF(Table1[[#This Row],[Import to Gateway Calculator?]]="Yes",IFERROR(Table1[[#This Row],[Streaming Resolution '[MP']]],""),0)</f>
        <v>#VALUE!</v>
      </c>
      <c r="N4265" s="4" t="e">
        <f>IF(Table1[[#This Row],[Import to Gateway Calculator?]]="Yes",IFERROR(Table1[[#This Row],[Recording Resolution '[MP']]],""),0)</f>
        <v>#VALUE!</v>
      </c>
      <c r="O4265" s="4" t="e">
        <f>IF(Table1[[#This Row],[Import to Gateway Calculator?]]="Yes",IFERROR(Table1[[#This Row],[Frame Rate '[FPS'] 1]],""),0)</f>
        <v>#VALUE!</v>
      </c>
      <c r="P4265" s="4" t="e">
        <f>IF(Table1[[#This Row],[Import to Gateway Calculator?]]="Yes",IFERROR(Table1[[#This Row],[Days of Storage 1]],""),0)</f>
        <v>#VALUE!</v>
      </c>
    </row>
    <row r="4266" spans="1:16" x14ac:dyDescent="0.25">
      <c r="A4266" s="5" t="e">
        <f t="shared" si="401"/>
        <v>#VALUE!</v>
      </c>
      <c r="B4266" s="6" t="str">
        <f>IFERROR(IF(Table1[[#This Row],[Multi-lens? 1]]="No", 1, IF(Table1[[#This Row],[Multi-lens? 1]]="Dual", 2, IF(Table1[[#This Row],[Multi-lens? 1]]="Quad", 4, ""))),"")</f>
        <v/>
      </c>
      <c r="C4266" s="6" t="e">
        <f t="shared" si="402"/>
        <v>#VALUE!</v>
      </c>
      <c r="D4266" s="6" t="e">
        <f t="shared" si="403"/>
        <v>#VALUE!</v>
      </c>
      <c r="E4266" s="6" t="e">
        <f t="shared" si="404"/>
        <v>#VALUE!</v>
      </c>
      <c r="F4266" s="6" t="e">
        <f t="shared" si="405"/>
        <v>#VALUE!</v>
      </c>
      <c r="H4266" s="6" t="str">
        <f>IFERROR(IF(Table1[[#This Row],[Multi-lens? 1]]="No", 1, IF(Table1[[#This Row],[Multi-lens? 1]]="Dual", 2, IF(Table1[[#This Row],[Multi-lens? 1]]="Quad", 4, ""))),"")</f>
        <v/>
      </c>
      <c r="I4266" s="9" t="str">
        <f>IFERROR(Table1[[#This Row],[Name]],"")</f>
        <v/>
      </c>
      <c r="K4266" s="3" t="str">
        <f t="shared" si="400"/>
        <v/>
      </c>
      <c r="M4266" s="4" t="e">
        <f>IF(Table1[[#This Row],[Import to Gateway Calculator?]]="Yes",IFERROR(Table1[[#This Row],[Streaming Resolution '[MP']]],""),0)</f>
        <v>#VALUE!</v>
      </c>
      <c r="N4266" s="4" t="e">
        <f>IF(Table1[[#This Row],[Import to Gateway Calculator?]]="Yes",IFERROR(Table1[[#This Row],[Recording Resolution '[MP']]],""),0)</f>
        <v>#VALUE!</v>
      </c>
      <c r="O4266" s="4" t="e">
        <f>IF(Table1[[#This Row],[Import to Gateway Calculator?]]="Yes",IFERROR(Table1[[#This Row],[Frame Rate '[FPS'] 1]],""),0)</f>
        <v>#VALUE!</v>
      </c>
      <c r="P4266" s="4" t="e">
        <f>IF(Table1[[#This Row],[Import to Gateway Calculator?]]="Yes",IFERROR(Table1[[#This Row],[Days of Storage 1]],""),0)</f>
        <v>#VALUE!</v>
      </c>
    </row>
    <row r="4267" spans="1:16" x14ac:dyDescent="0.25">
      <c r="A4267" s="5" t="e">
        <f t="shared" si="401"/>
        <v>#VALUE!</v>
      </c>
      <c r="B4267" s="6" t="str">
        <f>IFERROR(IF(Table1[[#This Row],[Multi-lens? 1]]="No", 1, IF(Table1[[#This Row],[Multi-lens? 1]]="Dual", 2, IF(Table1[[#This Row],[Multi-lens? 1]]="Quad", 4, ""))),"")</f>
        <v/>
      </c>
      <c r="C4267" s="6" t="e">
        <f t="shared" si="402"/>
        <v>#VALUE!</v>
      </c>
      <c r="D4267" s="6" t="e">
        <f t="shared" si="403"/>
        <v>#VALUE!</v>
      </c>
      <c r="E4267" s="6" t="e">
        <f t="shared" si="404"/>
        <v>#VALUE!</v>
      </c>
      <c r="F4267" s="6" t="e">
        <f t="shared" si="405"/>
        <v>#VALUE!</v>
      </c>
      <c r="H4267" s="6" t="str">
        <f>IFERROR(IF(Table1[[#This Row],[Multi-lens? 1]]="No", 1, IF(Table1[[#This Row],[Multi-lens? 1]]="Dual", 2, IF(Table1[[#This Row],[Multi-lens? 1]]="Quad", 4, ""))),"")</f>
        <v/>
      </c>
      <c r="I4267" s="9" t="str">
        <f>IFERROR(Table1[[#This Row],[Name]],"")</f>
        <v/>
      </c>
      <c r="K4267" s="3" t="str">
        <f t="shared" si="400"/>
        <v/>
      </c>
      <c r="M4267" s="4" t="e">
        <f>IF(Table1[[#This Row],[Import to Gateway Calculator?]]="Yes",IFERROR(Table1[[#This Row],[Streaming Resolution '[MP']]],""),0)</f>
        <v>#VALUE!</v>
      </c>
      <c r="N4267" s="4" t="e">
        <f>IF(Table1[[#This Row],[Import to Gateway Calculator?]]="Yes",IFERROR(Table1[[#This Row],[Recording Resolution '[MP']]],""),0)</f>
        <v>#VALUE!</v>
      </c>
      <c r="O4267" s="4" t="e">
        <f>IF(Table1[[#This Row],[Import to Gateway Calculator?]]="Yes",IFERROR(Table1[[#This Row],[Frame Rate '[FPS'] 1]],""),0)</f>
        <v>#VALUE!</v>
      </c>
      <c r="P4267" s="4" t="e">
        <f>IF(Table1[[#This Row],[Import to Gateway Calculator?]]="Yes",IFERROR(Table1[[#This Row],[Days of Storage 1]],""),0)</f>
        <v>#VALUE!</v>
      </c>
    </row>
    <row r="4268" spans="1:16" x14ac:dyDescent="0.25">
      <c r="A4268" s="5" t="e">
        <f t="shared" si="401"/>
        <v>#VALUE!</v>
      </c>
      <c r="B4268" s="6" t="str">
        <f>IFERROR(IF(Table1[[#This Row],[Multi-lens? 1]]="No", 1, IF(Table1[[#This Row],[Multi-lens? 1]]="Dual", 2, IF(Table1[[#This Row],[Multi-lens? 1]]="Quad", 4, ""))),"")</f>
        <v/>
      </c>
      <c r="C4268" s="6" t="e">
        <f t="shared" si="402"/>
        <v>#VALUE!</v>
      </c>
      <c r="D4268" s="6" t="e">
        <f t="shared" si="403"/>
        <v>#VALUE!</v>
      </c>
      <c r="E4268" s="6" t="e">
        <f t="shared" si="404"/>
        <v>#VALUE!</v>
      </c>
      <c r="F4268" s="6" t="e">
        <f t="shared" si="405"/>
        <v>#VALUE!</v>
      </c>
      <c r="H4268" s="6" t="str">
        <f>IFERROR(IF(Table1[[#This Row],[Multi-lens? 1]]="No", 1, IF(Table1[[#This Row],[Multi-lens? 1]]="Dual", 2, IF(Table1[[#This Row],[Multi-lens? 1]]="Quad", 4, ""))),"")</f>
        <v/>
      </c>
      <c r="I4268" s="9" t="str">
        <f>IFERROR(Table1[[#This Row],[Name]],"")</f>
        <v/>
      </c>
      <c r="K4268" s="3" t="str">
        <f t="shared" si="400"/>
        <v/>
      </c>
      <c r="M4268" s="4" t="e">
        <f>IF(Table1[[#This Row],[Import to Gateway Calculator?]]="Yes",IFERROR(Table1[[#This Row],[Streaming Resolution '[MP']]],""),0)</f>
        <v>#VALUE!</v>
      </c>
      <c r="N4268" s="4" t="e">
        <f>IF(Table1[[#This Row],[Import to Gateway Calculator?]]="Yes",IFERROR(Table1[[#This Row],[Recording Resolution '[MP']]],""),0)</f>
        <v>#VALUE!</v>
      </c>
      <c r="O4268" s="4" t="e">
        <f>IF(Table1[[#This Row],[Import to Gateway Calculator?]]="Yes",IFERROR(Table1[[#This Row],[Frame Rate '[FPS'] 1]],""),0)</f>
        <v>#VALUE!</v>
      </c>
      <c r="P4268" s="4" t="e">
        <f>IF(Table1[[#This Row],[Import to Gateway Calculator?]]="Yes",IFERROR(Table1[[#This Row],[Days of Storage 1]],""),0)</f>
        <v>#VALUE!</v>
      </c>
    </row>
    <row r="4269" spans="1:16" x14ac:dyDescent="0.25">
      <c r="A4269" s="5" t="e">
        <f t="shared" si="401"/>
        <v>#VALUE!</v>
      </c>
      <c r="B4269" s="6" t="str">
        <f>IFERROR(IF(Table1[[#This Row],[Multi-lens? 1]]="No", 1, IF(Table1[[#This Row],[Multi-lens? 1]]="Dual", 2, IF(Table1[[#This Row],[Multi-lens? 1]]="Quad", 4, ""))),"")</f>
        <v/>
      </c>
      <c r="C4269" s="6" t="e">
        <f t="shared" si="402"/>
        <v>#VALUE!</v>
      </c>
      <c r="D4269" s="6" t="e">
        <f t="shared" si="403"/>
        <v>#VALUE!</v>
      </c>
      <c r="E4269" s="6" t="e">
        <f t="shared" si="404"/>
        <v>#VALUE!</v>
      </c>
      <c r="F4269" s="6" t="e">
        <f t="shared" si="405"/>
        <v>#VALUE!</v>
      </c>
      <c r="H4269" s="6" t="str">
        <f>IFERROR(IF(Table1[[#This Row],[Multi-lens? 1]]="No", 1, IF(Table1[[#This Row],[Multi-lens? 1]]="Dual", 2, IF(Table1[[#This Row],[Multi-lens? 1]]="Quad", 4, ""))),"")</f>
        <v/>
      </c>
      <c r="I4269" s="9" t="str">
        <f>IFERROR(Table1[[#This Row],[Name]],"")</f>
        <v/>
      </c>
      <c r="K4269" s="3" t="str">
        <f t="shared" si="400"/>
        <v/>
      </c>
      <c r="M4269" s="4" t="e">
        <f>IF(Table1[[#This Row],[Import to Gateway Calculator?]]="Yes",IFERROR(Table1[[#This Row],[Streaming Resolution '[MP']]],""),0)</f>
        <v>#VALUE!</v>
      </c>
      <c r="N4269" s="4" t="e">
        <f>IF(Table1[[#This Row],[Import to Gateway Calculator?]]="Yes",IFERROR(Table1[[#This Row],[Recording Resolution '[MP']]],""),0)</f>
        <v>#VALUE!</v>
      </c>
      <c r="O4269" s="4" t="e">
        <f>IF(Table1[[#This Row],[Import to Gateway Calculator?]]="Yes",IFERROR(Table1[[#This Row],[Frame Rate '[FPS'] 1]],""),0)</f>
        <v>#VALUE!</v>
      </c>
      <c r="P4269" s="4" t="e">
        <f>IF(Table1[[#This Row],[Import to Gateway Calculator?]]="Yes",IFERROR(Table1[[#This Row],[Days of Storage 1]],""),0)</f>
        <v>#VALUE!</v>
      </c>
    </row>
    <row r="4270" spans="1:16" x14ac:dyDescent="0.25">
      <c r="A4270" s="5" t="e">
        <f t="shared" si="401"/>
        <v>#VALUE!</v>
      </c>
      <c r="B4270" s="6" t="str">
        <f>IFERROR(IF(Table1[[#This Row],[Multi-lens? 1]]="No", 1, IF(Table1[[#This Row],[Multi-lens? 1]]="Dual", 2, IF(Table1[[#This Row],[Multi-lens? 1]]="Quad", 4, ""))),"")</f>
        <v/>
      </c>
      <c r="C4270" s="6" t="e">
        <f t="shared" si="402"/>
        <v>#VALUE!</v>
      </c>
      <c r="D4270" s="6" t="e">
        <f t="shared" si="403"/>
        <v>#VALUE!</v>
      </c>
      <c r="E4270" s="6" t="e">
        <f t="shared" si="404"/>
        <v>#VALUE!</v>
      </c>
      <c r="F4270" s="6" t="e">
        <f t="shared" si="405"/>
        <v>#VALUE!</v>
      </c>
      <c r="H4270" s="6" t="str">
        <f>IFERROR(IF(Table1[[#This Row],[Multi-lens? 1]]="No", 1, IF(Table1[[#This Row],[Multi-lens? 1]]="Dual", 2, IF(Table1[[#This Row],[Multi-lens? 1]]="Quad", 4, ""))),"")</f>
        <v/>
      </c>
      <c r="I4270" s="9" t="str">
        <f>IFERROR(Table1[[#This Row],[Name]],"")</f>
        <v/>
      </c>
      <c r="K4270" s="3" t="str">
        <f t="shared" si="400"/>
        <v/>
      </c>
      <c r="M4270" s="4" t="e">
        <f>IF(Table1[[#This Row],[Import to Gateway Calculator?]]="Yes",IFERROR(Table1[[#This Row],[Streaming Resolution '[MP']]],""),0)</f>
        <v>#VALUE!</v>
      </c>
      <c r="N4270" s="4" t="e">
        <f>IF(Table1[[#This Row],[Import to Gateway Calculator?]]="Yes",IFERROR(Table1[[#This Row],[Recording Resolution '[MP']]],""),0)</f>
        <v>#VALUE!</v>
      </c>
      <c r="O4270" s="4" t="e">
        <f>IF(Table1[[#This Row],[Import to Gateway Calculator?]]="Yes",IFERROR(Table1[[#This Row],[Frame Rate '[FPS'] 1]],""),0)</f>
        <v>#VALUE!</v>
      </c>
      <c r="P4270" s="4" t="e">
        <f>IF(Table1[[#This Row],[Import to Gateway Calculator?]]="Yes",IFERROR(Table1[[#This Row],[Days of Storage 1]],""),0)</f>
        <v>#VALUE!</v>
      </c>
    </row>
    <row r="4271" spans="1:16" x14ac:dyDescent="0.25">
      <c r="A4271" s="5" t="e">
        <f t="shared" si="401"/>
        <v>#VALUE!</v>
      </c>
      <c r="B4271" s="6" t="str">
        <f>IFERROR(IF(Table1[[#This Row],[Multi-lens? 1]]="No", 1, IF(Table1[[#This Row],[Multi-lens? 1]]="Dual", 2, IF(Table1[[#This Row],[Multi-lens? 1]]="Quad", 4, ""))),"")</f>
        <v/>
      </c>
      <c r="C4271" s="6" t="e">
        <f t="shared" si="402"/>
        <v>#VALUE!</v>
      </c>
      <c r="D4271" s="6" t="e">
        <f t="shared" si="403"/>
        <v>#VALUE!</v>
      </c>
      <c r="E4271" s="6" t="e">
        <f t="shared" si="404"/>
        <v>#VALUE!</v>
      </c>
      <c r="F4271" s="6" t="e">
        <f t="shared" si="405"/>
        <v>#VALUE!</v>
      </c>
      <c r="H4271" s="6" t="str">
        <f>IFERROR(IF(Table1[[#This Row],[Multi-lens? 1]]="No", 1, IF(Table1[[#This Row],[Multi-lens? 1]]="Dual", 2, IF(Table1[[#This Row],[Multi-lens? 1]]="Quad", 4, ""))),"")</f>
        <v/>
      </c>
      <c r="I4271" s="9" t="str">
        <f>IFERROR(Table1[[#This Row],[Name]],"")</f>
        <v/>
      </c>
      <c r="K4271" s="3" t="str">
        <f t="shared" si="400"/>
        <v/>
      </c>
      <c r="M4271" s="4" t="e">
        <f>IF(Table1[[#This Row],[Import to Gateway Calculator?]]="Yes",IFERROR(Table1[[#This Row],[Streaming Resolution '[MP']]],""),0)</f>
        <v>#VALUE!</v>
      </c>
      <c r="N4271" s="4" t="e">
        <f>IF(Table1[[#This Row],[Import to Gateway Calculator?]]="Yes",IFERROR(Table1[[#This Row],[Recording Resolution '[MP']]],""),0)</f>
        <v>#VALUE!</v>
      </c>
      <c r="O4271" s="4" t="e">
        <f>IF(Table1[[#This Row],[Import to Gateway Calculator?]]="Yes",IFERROR(Table1[[#This Row],[Frame Rate '[FPS'] 1]],""),0)</f>
        <v>#VALUE!</v>
      </c>
      <c r="P4271" s="4" t="e">
        <f>IF(Table1[[#This Row],[Import to Gateway Calculator?]]="Yes",IFERROR(Table1[[#This Row],[Days of Storage 1]],""),0)</f>
        <v>#VALUE!</v>
      </c>
    </row>
    <row r="4272" spans="1:16" x14ac:dyDescent="0.25">
      <c r="A4272" s="5" t="e">
        <f t="shared" si="401"/>
        <v>#VALUE!</v>
      </c>
      <c r="B4272" s="6" t="str">
        <f>IFERROR(IF(Table1[[#This Row],[Multi-lens? 1]]="No", 1, IF(Table1[[#This Row],[Multi-lens? 1]]="Dual", 2, IF(Table1[[#This Row],[Multi-lens? 1]]="Quad", 4, ""))),"")</f>
        <v/>
      </c>
      <c r="C4272" s="6" t="e">
        <f t="shared" si="402"/>
        <v>#VALUE!</v>
      </c>
      <c r="D4272" s="6" t="e">
        <f t="shared" si="403"/>
        <v>#VALUE!</v>
      </c>
      <c r="E4272" s="6" t="e">
        <f t="shared" si="404"/>
        <v>#VALUE!</v>
      </c>
      <c r="F4272" s="6" t="e">
        <f t="shared" si="405"/>
        <v>#VALUE!</v>
      </c>
      <c r="H4272" s="6" t="str">
        <f>IFERROR(IF(Table1[[#This Row],[Multi-lens? 1]]="No", 1, IF(Table1[[#This Row],[Multi-lens? 1]]="Dual", 2, IF(Table1[[#This Row],[Multi-lens? 1]]="Quad", 4, ""))),"")</f>
        <v/>
      </c>
      <c r="I4272" s="9" t="str">
        <f>IFERROR(Table1[[#This Row],[Name]],"")</f>
        <v/>
      </c>
      <c r="K4272" s="3" t="str">
        <f t="shared" si="400"/>
        <v/>
      </c>
      <c r="M4272" s="4" t="e">
        <f>IF(Table1[[#This Row],[Import to Gateway Calculator?]]="Yes",IFERROR(Table1[[#This Row],[Streaming Resolution '[MP']]],""),0)</f>
        <v>#VALUE!</v>
      </c>
      <c r="N4272" s="4" t="e">
        <f>IF(Table1[[#This Row],[Import to Gateway Calculator?]]="Yes",IFERROR(Table1[[#This Row],[Recording Resolution '[MP']]],""),0)</f>
        <v>#VALUE!</v>
      </c>
      <c r="O4272" s="4" t="e">
        <f>IF(Table1[[#This Row],[Import to Gateway Calculator?]]="Yes",IFERROR(Table1[[#This Row],[Frame Rate '[FPS'] 1]],""),0)</f>
        <v>#VALUE!</v>
      </c>
      <c r="P4272" s="4" t="e">
        <f>IF(Table1[[#This Row],[Import to Gateway Calculator?]]="Yes",IFERROR(Table1[[#This Row],[Days of Storage 1]],""),0)</f>
        <v>#VALUE!</v>
      </c>
    </row>
    <row r="4273" spans="1:16" x14ac:dyDescent="0.25">
      <c r="A4273" s="5" t="e">
        <f t="shared" si="401"/>
        <v>#VALUE!</v>
      </c>
      <c r="B4273" s="6" t="str">
        <f>IFERROR(IF(Table1[[#This Row],[Multi-lens? 1]]="No", 1, IF(Table1[[#This Row],[Multi-lens? 1]]="Dual", 2, IF(Table1[[#This Row],[Multi-lens? 1]]="Quad", 4, ""))),"")</f>
        <v/>
      </c>
      <c r="C4273" s="6" t="e">
        <f t="shared" si="402"/>
        <v>#VALUE!</v>
      </c>
      <c r="D4273" s="6" t="e">
        <f t="shared" si="403"/>
        <v>#VALUE!</v>
      </c>
      <c r="E4273" s="6" t="e">
        <f t="shared" si="404"/>
        <v>#VALUE!</v>
      </c>
      <c r="F4273" s="6" t="e">
        <f t="shared" si="405"/>
        <v>#VALUE!</v>
      </c>
      <c r="H4273" s="6" t="str">
        <f>IFERROR(IF(Table1[[#This Row],[Multi-lens? 1]]="No", 1, IF(Table1[[#This Row],[Multi-lens? 1]]="Dual", 2, IF(Table1[[#This Row],[Multi-lens? 1]]="Quad", 4, ""))),"")</f>
        <v/>
      </c>
      <c r="I4273" s="9" t="str">
        <f>IFERROR(Table1[[#This Row],[Name]],"")</f>
        <v/>
      </c>
      <c r="K4273" s="3" t="str">
        <f t="shared" si="400"/>
        <v/>
      </c>
      <c r="M4273" s="4" t="e">
        <f>IF(Table1[[#This Row],[Import to Gateway Calculator?]]="Yes",IFERROR(Table1[[#This Row],[Streaming Resolution '[MP']]],""),0)</f>
        <v>#VALUE!</v>
      </c>
      <c r="N4273" s="4" t="e">
        <f>IF(Table1[[#This Row],[Import to Gateway Calculator?]]="Yes",IFERROR(Table1[[#This Row],[Recording Resolution '[MP']]],""),0)</f>
        <v>#VALUE!</v>
      </c>
      <c r="O4273" s="4" t="e">
        <f>IF(Table1[[#This Row],[Import to Gateway Calculator?]]="Yes",IFERROR(Table1[[#This Row],[Frame Rate '[FPS'] 1]],""),0)</f>
        <v>#VALUE!</v>
      </c>
      <c r="P4273" s="4" t="e">
        <f>IF(Table1[[#This Row],[Import to Gateway Calculator?]]="Yes",IFERROR(Table1[[#This Row],[Days of Storage 1]],""),0)</f>
        <v>#VALUE!</v>
      </c>
    </row>
    <row r="4274" spans="1:16" x14ac:dyDescent="0.25">
      <c r="A4274" s="5" t="e">
        <f t="shared" si="401"/>
        <v>#VALUE!</v>
      </c>
      <c r="B4274" s="6" t="str">
        <f>IFERROR(IF(Table1[[#This Row],[Multi-lens? 1]]="No", 1, IF(Table1[[#This Row],[Multi-lens? 1]]="Dual", 2, IF(Table1[[#This Row],[Multi-lens? 1]]="Quad", 4, ""))),"")</f>
        <v/>
      </c>
      <c r="C4274" s="6" t="e">
        <f t="shared" si="402"/>
        <v>#VALUE!</v>
      </c>
      <c r="D4274" s="6" t="e">
        <f t="shared" si="403"/>
        <v>#VALUE!</v>
      </c>
      <c r="E4274" s="6" t="e">
        <f t="shared" si="404"/>
        <v>#VALUE!</v>
      </c>
      <c r="F4274" s="6" t="e">
        <f t="shared" si="405"/>
        <v>#VALUE!</v>
      </c>
      <c r="H4274" s="6" t="str">
        <f>IFERROR(IF(Table1[[#This Row],[Multi-lens? 1]]="No", 1, IF(Table1[[#This Row],[Multi-lens? 1]]="Dual", 2, IF(Table1[[#This Row],[Multi-lens? 1]]="Quad", 4, ""))),"")</f>
        <v/>
      </c>
      <c r="I4274" s="9" t="str">
        <f>IFERROR(Table1[[#This Row],[Name]],"")</f>
        <v/>
      </c>
      <c r="K4274" s="3" t="str">
        <f t="shared" si="400"/>
        <v/>
      </c>
      <c r="M4274" s="4" t="e">
        <f>IF(Table1[[#This Row],[Import to Gateway Calculator?]]="Yes",IFERROR(Table1[[#This Row],[Streaming Resolution '[MP']]],""),0)</f>
        <v>#VALUE!</v>
      </c>
      <c r="N4274" s="4" t="e">
        <f>IF(Table1[[#This Row],[Import to Gateway Calculator?]]="Yes",IFERROR(Table1[[#This Row],[Recording Resolution '[MP']]],""),0)</f>
        <v>#VALUE!</v>
      </c>
      <c r="O4274" s="4" t="e">
        <f>IF(Table1[[#This Row],[Import to Gateway Calculator?]]="Yes",IFERROR(Table1[[#This Row],[Frame Rate '[FPS'] 1]],""),0)</f>
        <v>#VALUE!</v>
      </c>
      <c r="P4274" s="4" t="e">
        <f>IF(Table1[[#This Row],[Import to Gateway Calculator?]]="Yes",IFERROR(Table1[[#This Row],[Days of Storage 1]],""),0)</f>
        <v>#VALUE!</v>
      </c>
    </row>
    <row r="4275" spans="1:16" x14ac:dyDescent="0.25">
      <c r="A4275" s="5" t="e">
        <f t="shared" si="401"/>
        <v>#VALUE!</v>
      </c>
      <c r="B4275" s="6" t="str">
        <f>IFERROR(IF(Table1[[#This Row],[Multi-lens? 1]]="No", 1, IF(Table1[[#This Row],[Multi-lens? 1]]="Dual", 2, IF(Table1[[#This Row],[Multi-lens? 1]]="Quad", 4, ""))),"")</f>
        <v/>
      </c>
      <c r="C4275" s="6" t="e">
        <f t="shared" si="402"/>
        <v>#VALUE!</v>
      </c>
      <c r="D4275" s="6" t="e">
        <f t="shared" si="403"/>
        <v>#VALUE!</v>
      </c>
      <c r="E4275" s="6" t="e">
        <f t="shared" si="404"/>
        <v>#VALUE!</v>
      </c>
      <c r="F4275" s="6" t="e">
        <f t="shared" si="405"/>
        <v>#VALUE!</v>
      </c>
      <c r="H4275" s="6" t="str">
        <f>IFERROR(IF(Table1[[#This Row],[Multi-lens? 1]]="No", 1, IF(Table1[[#This Row],[Multi-lens? 1]]="Dual", 2, IF(Table1[[#This Row],[Multi-lens? 1]]="Quad", 4, ""))),"")</f>
        <v/>
      </c>
      <c r="I4275" s="9" t="str">
        <f>IFERROR(Table1[[#This Row],[Name]],"")</f>
        <v/>
      </c>
      <c r="K4275" s="3" t="str">
        <f t="shared" si="400"/>
        <v/>
      </c>
      <c r="M4275" s="4" t="e">
        <f>IF(Table1[[#This Row],[Import to Gateway Calculator?]]="Yes",IFERROR(Table1[[#This Row],[Streaming Resolution '[MP']]],""),0)</f>
        <v>#VALUE!</v>
      </c>
      <c r="N4275" s="4" t="e">
        <f>IF(Table1[[#This Row],[Import to Gateway Calculator?]]="Yes",IFERROR(Table1[[#This Row],[Recording Resolution '[MP']]],""),0)</f>
        <v>#VALUE!</v>
      </c>
      <c r="O4275" s="4" t="e">
        <f>IF(Table1[[#This Row],[Import to Gateway Calculator?]]="Yes",IFERROR(Table1[[#This Row],[Frame Rate '[FPS'] 1]],""),0)</f>
        <v>#VALUE!</v>
      </c>
      <c r="P4275" s="4" t="e">
        <f>IF(Table1[[#This Row],[Import to Gateway Calculator?]]="Yes",IFERROR(Table1[[#This Row],[Days of Storage 1]],""),0)</f>
        <v>#VALUE!</v>
      </c>
    </row>
    <row r="4276" spans="1:16" x14ac:dyDescent="0.25">
      <c r="A4276" s="5" t="e">
        <f t="shared" si="401"/>
        <v>#VALUE!</v>
      </c>
      <c r="B4276" s="6" t="str">
        <f>IFERROR(IF(Table1[[#This Row],[Multi-lens? 1]]="No", 1, IF(Table1[[#This Row],[Multi-lens? 1]]="Dual", 2, IF(Table1[[#This Row],[Multi-lens? 1]]="Quad", 4, ""))),"")</f>
        <v/>
      </c>
      <c r="C4276" s="6" t="e">
        <f t="shared" si="402"/>
        <v>#VALUE!</v>
      </c>
      <c r="D4276" s="6" t="e">
        <f t="shared" si="403"/>
        <v>#VALUE!</v>
      </c>
      <c r="E4276" s="6" t="e">
        <f t="shared" si="404"/>
        <v>#VALUE!</v>
      </c>
      <c r="F4276" s="6" t="e">
        <f t="shared" si="405"/>
        <v>#VALUE!</v>
      </c>
      <c r="H4276" s="6" t="str">
        <f>IFERROR(IF(Table1[[#This Row],[Multi-lens? 1]]="No", 1, IF(Table1[[#This Row],[Multi-lens? 1]]="Dual", 2, IF(Table1[[#This Row],[Multi-lens? 1]]="Quad", 4, ""))),"")</f>
        <v/>
      </c>
      <c r="I4276" s="9" t="str">
        <f>IFERROR(Table1[[#This Row],[Name]],"")</f>
        <v/>
      </c>
      <c r="K4276" s="3" t="str">
        <f t="shared" si="400"/>
        <v/>
      </c>
      <c r="M4276" s="4" t="e">
        <f>IF(Table1[[#This Row],[Import to Gateway Calculator?]]="Yes",IFERROR(Table1[[#This Row],[Streaming Resolution '[MP']]],""),0)</f>
        <v>#VALUE!</v>
      </c>
      <c r="N4276" s="4" t="e">
        <f>IF(Table1[[#This Row],[Import to Gateway Calculator?]]="Yes",IFERROR(Table1[[#This Row],[Recording Resolution '[MP']]],""),0)</f>
        <v>#VALUE!</v>
      </c>
      <c r="O4276" s="4" t="e">
        <f>IF(Table1[[#This Row],[Import to Gateway Calculator?]]="Yes",IFERROR(Table1[[#This Row],[Frame Rate '[FPS'] 1]],""),0)</f>
        <v>#VALUE!</v>
      </c>
      <c r="P4276" s="4" t="e">
        <f>IF(Table1[[#This Row],[Import to Gateway Calculator?]]="Yes",IFERROR(Table1[[#This Row],[Days of Storage 1]],""),0)</f>
        <v>#VALUE!</v>
      </c>
    </row>
    <row r="4277" spans="1:16" x14ac:dyDescent="0.25">
      <c r="A4277" s="5" t="e">
        <f t="shared" si="401"/>
        <v>#VALUE!</v>
      </c>
      <c r="B4277" s="6" t="str">
        <f>IFERROR(IF(Table1[[#This Row],[Multi-lens? 1]]="No", 1, IF(Table1[[#This Row],[Multi-lens? 1]]="Dual", 2, IF(Table1[[#This Row],[Multi-lens? 1]]="Quad", 4, ""))),"")</f>
        <v/>
      </c>
      <c r="C4277" s="6" t="e">
        <f t="shared" si="402"/>
        <v>#VALUE!</v>
      </c>
      <c r="D4277" s="6" t="e">
        <f t="shared" si="403"/>
        <v>#VALUE!</v>
      </c>
      <c r="E4277" s="6" t="e">
        <f t="shared" si="404"/>
        <v>#VALUE!</v>
      </c>
      <c r="F4277" s="6" t="e">
        <f t="shared" si="405"/>
        <v>#VALUE!</v>
      </c>
      <c r="H4277" s="6" t="str">
        <f>IFERROR(IF(Table1[[#This Row],[Multi-lens? 1]]="No", 1, IF(Table1[[#This Row],[Multi-lens? 1]]="Dual", 2, IF(Table1[[#This Row],[Multi-lens? 1]]="Quad", 4, ""))),"")</f>
        <v/>
      </c>
      <c r="I4277" s="9" t="str">
        <f>IFERROR(Table1[[#This Row],[Name]],"")</f>
        <v/>
      </c>
      <c r="K4277" s="3" t="str">
        <f t="shared" si="400"/>
        <v/>
      </c>
      <c r="M4277" s="4" t="e">
        <f>IF(Table1[[#This Row],[Import to Gateway Calculator?]]="Yes",IFERROR(Table1[[#This Row],[Streaming Resolution '[MP']]],""),0)</f>
        <v>#VALUE!</v>
      </c>
      <c r="N4277" s="4" t="e">
        <f>IF(Table1[[#This Row],[Import to Gateway Calculator?]]="Yes",IFERROR(Table1[[#This Row],[Recording Resolution '[MP']]],""),0)</f>
        <v>#VALUE!</v>
      </c>
      <c r="O4277" s="4" t="e">
        <f>IF(Table1[[#This Row],[Import to Gateway Calculator?]]="Yes",IFERROR(Table1[[#This Row],[Frame Rate '[FPS'] 1]],""),0)</f>
        <v>#VALUE!</v>
      </c>
      <c r="P4277" s="4" t="e">
        <f>IF(Table1[[#This Row],[Import to Gateway Calculator?]]="Yes",IFERROR(Table1[[#This Row],[Days of Storage 1]],""),0)</f>
        <v>#VALUE!</v>
      </c>
    </row>
    <row r="4278" spans="1:16" x14ac:dyDescent="0.25">
      <c r="A4278" s="5" t="e">
        <f t="shared" si="401"/>
        <v>#VALUE!</v>
      </c>
      <c r="B4278" s="6" t="str">
        <f>IFERROR(IF(Table1[[#This Row],[Multi-lens? 1]]="No", 1, IF(Table1[[#This Row],[Multi-lens? 1]]="Dual", 2, IF(Table1[[#This Row],[Multi-lens? 1]]="Quad", 4, ""))),"")</f>
        <v/>
      </c>
      <c r="C4278" s="6" t="e">
        <f t="shared" si="402"/>
        <v>#VALUE!</v>
      </c>
      <c r="D4278" s="6" t="e">
        <f t="shared" si="403"/>
        <v>#VALUE!</v>
      </c>
      <c r="E4278" s="6" t="e">
        <f t="shared" si="404"/>
        <v>#VALUE!</v>
      </c>
      <c r="F4278" s="6" t="e">
        <f t="shared" si="405"/>
        <v>#VALUE!</v>
      </c>
      <c r="H4278" s="6" t="str">
        <f>IFERROR(IF(Table1[[#This Row],[Multi-lens? 1]]="No", 1, IF(Table1[[#This Row],[Multi-lens? 1]]="Dual", 2, IF(Table1[[#This Row],[Multi-lens? 1]]="Quad", 4, ""))),"")</f>
        <v/>
      </c>
      <c r="I4278" s="9" t="str">
        <f>IFERROR(Table1[[#This Row],[Name]],"")</f>
        <v/>
      </c>
      <c r="K4278" s="3" t="str">
        <f t="shared" si="400"/>
        <v/>
      </c>
      <c r="M4278" s="4" t="e">
        <f>IF(Table1[[#This Row],[Import to Gateway Calculator?]]="Yes",IFERROR(Table1[[#This Row],[Streaming Resolution '[MP']]],""),0)</f>
        <v>#VALUE!</v>
      </c>
      <c r="N4278" s="4" t="e">
        <f>IF(Table1[[#This Row],[Import to Gateway Calculator?]]="Yes",IFERROR(Table1[[#This Row],[Recording Resolution '[MP']]],""),0)</f>
        <v>#VALUE!</v>
      </c>
      <c r="O4278" s="4" t="e">
        <f>IF(Table1[[#This Row],[Import to Gateway Calculator?]]="Yes",IFERROR(Table1[[#This Row],[Frame Rate '[FPS'] 1]],""),0)</f>
        <v>#VALUE!</v>
      </c>
      <c r="P4278" s="4" t="e">
        <f>IF(Table1[[#This Row],[Import to Gateway Calculator?]]="Yes",IFERROR(Table1[[#This Row],[Days of Storage 1]],""),0)</f>
        <v>#VALUE!</v>
      </c>
    </row>
    <row r="4279" spans="1:16" x14ac:dyDescent="0.25">
      <c r="A4279" s="5" t="e">
        <f t="shared" si="401"/>
        <v>#VALUE!</v>
      </c>
      <c r="B4279" s="6" t="str">
        <f>IFERROR(IF(Table1[[#This Row],[Multi-lens? 1]]="No", 1, IF(Table1[[#This Row],[Multi-lens? 1]]="Dual", 2, IF(Table1[[#This Row],[Multi-lens? 1]]="Quad", 4, ""))),"")</f>
        <v/>
      </c>
      <c r="C4279" s="6" t="e">
        <f t="shared" si="402"/>
        <v>#VALUE!</v>
      </c>
      <c r="D4279" s="6" t="e">
        <f t="shared" si="403"/>
        <v>#VALUE!</v>
      </c>
      <c r="E4279" s="6" t="e">
        <f t="shared" si="404"/>
        <v>#VALUE!</v>
      </c>
      <c r="F4279" s="6" t="e">
        <f t="shared" si="405"/>
        <v>#VALUE!</v>
      </c>
      <c r="H4279" s="6" t="str">
        <f>IFERROR(IF(Table1[[#This Row],[Multi-lens? 1]]="No", 1, IF(Table1[[#This Row],[Multi-lens? 1]]="Dual", 2, IF(Table1[[#This Row],[Multi-lens? 1]]="Quad", 4, ""))),"")</f>
        <v/>
      </c>
      <c r="I4279" s="9" t="str">
        <f>IFERROR(Table1[[#This Row],[Name]],"")</f>
        <v/>
      </c>
      <c r="K4279" s="3" t="str">
        <f t="shared" si="400"/>
        <v/>
      </c>
      <c r="M4279" s="4" t="e">
        <f>IF(Table1[[#This Row],[Import to Gateway Calculator?]]="Yes",IFERROR(Table1[[#This Row],[Streaming Resolution '[MP']]],""),0)</f>
        <v>#VALUE!</v>
      </c>
      <c r="N4279" s="4" t="e">
        <f>IF(Table1[[#This Row],[Import to Gateway Calculator?]]="Yes",IFERROR(Table1[[#This Row],[Recording Resolution '[MP']]],""),0)</f>
        <v>#VALUE!</v>
      </c>
      <c r="O4279" s="4" t="e">
        <f>IF(Table1[[#This Row],[Import to Gateway Calculator?]]="Yes",IFERROR(Table1[[#This Row],[Frame Rate '[FPS'] 1]],""),0)</f>
        <v>#VALUE!</v>
      </c>
      <c r="P4279" s="4" t="e">
        <f>IF(Table1[[#This Row],[Import to Gateway Calculator?]]="Yes",IFERROR(Table1[[#This Row],[Days of Storage 1]],""),0)</f>
        <v>#VALUE!</v>
      </c>
    </row>
    <row r="4280" spans="1:16" x14ac:dyDescent="0.25">
      <c r="A4280" s="5" t="e">
        <f t="shared" si="401"/>
        <v>#VALUE!</v>
      </c>
      <c r="B4280" s="6" t="str">
        <f>IFERROR(IF(Table1[[#This Row],[Multi-lens? 1]]="No", 1, IF(Table1[[#This Row],[Multi-lens? 1]]="Dual", 2, IF(Table1[[#This Row],[Multi-lens? 1]]="Quad", 4, ""))),"")</f>
        <v/>
      </c>
      <c r="C4280" s="6" t="e">
        <f t="shared" si="402"/>
        <v>#VALUE!</v>
      </c>
      <c r="D4280" s="6" t="e">
        <f t="shared" si="403"/>
        <v>#VALUE!</v>
      </c>
      <c r="E4280" s="6" t="e">
        <f t="shared" si="404"/>
        <v>#VALUE!</v>
      </c>
      <c r="F4280" s="6" t="e">
        <f t="shared" si="405"/>
        <v>#VALUE!</v>
      </c>
      <c r="H4280" s="6" t="str">
        <f>IFERROR(IF(Table1[[#This Row],[Multi-lens? 1]]="No", 1, IF(Table1[[#This Row],[Multi-lens? 1]]="Dual", 2, IF(Table1[[#This Row],[Multi-lens? 1]]="Quad", 4, ""))),"")</f>
        <v/>
      </c>
      <c r="I4280" s="9" t="str">
        <f>IFERROR(Table1[[#This Row],[Name]],"")</f>
        <v/>
      </c>
      <c r="K4280" s="3" t="str">
        <f t="shared" si="400"/>
        <v/>
      </c>
      <c r="M4280" s="4" t="e">
        <f>IF(Table1[[#This Row],[Import to Gateway Calculator?]]="Yes",IFERROR(Table1[[#This Row],[Streaming Resolution '[MP']]],""),0)</f>
        <v>#VALUE!</v>
      </c>
      <c r="N4280" s="4" t="e">
        <f>IF(Table1[[#This Row],[Import to Gateway Calculator?]]="Yes",IFERROR(Table1[[#This Row],[Recording Resolution '[MP']]],""),0)</f>
        <v>#VALUE!</v>
      </c>
      <c r="O4280" s="4" t="e">
        <f>IF(Table1[[#This Row],[Import to Gateway Calculator?]]="Yes",IFERROR(Table1[[#This Row],[Frame Rate '[FPS'] 1]],""),0)</f>
        <v>#VALUE!</v>
      </c>
      <c r="P4280" s="4" t="e">
        <f>IF(Table1[[#This Row],[Import to Gateway Calculator?]]="Yes",IFERROR(Table1[[#This Row],[Days of Storage 1]],""),0)</f>
        <v>#VALUE!</v>
      </c>
    </row>
    <row r="4281" spans="1:16" x14ac:dyDescent="0.25">
      <c r="A4281" s="5" t="e">
        <f t="shared" si="401"/>
        <v>#VALUE!</v>
      </c>
      <c r="B4281" s="6" t="str">
        <f>IFERROR(IF(Table1[[#This Row],[Multi-lens? 1]]="No", 1, IF(Table1[[#This Row],[Multi-lens? 1]]="Dual", 2, IF(Table1[[#This Row],[Multi-lens? 1]]="Quad", 4, ""))),"")</f>
        <v/>
      </c>
      <c r="C4281" s="6" t="e">
        <f t="shared" si="402"/>
        <v>#VALUE!</v>
      </c>
      <c r="D4281" s="6" t="e">
        <f t="shared" si="403"/>
        <v>#VALUE!</v>
      </c>
      <c r="E4281" s="6" t="e">
        <f t="shared" si="404"/>
        <v>#VALUE!</v>
      </c>
      <c r="F4281" s="6" t="e">
        <f t="shared" si="405"/>
        <v>#VALUE!</v>
      </c>
      <c r="H4281" s="6" t="str">
        <f>IFERROR(IF(Table1[[#This Row],[Multi-lens? 1]]="No", 1, IF(Table1[[#This Row],[Multi-lens? 1]]="Dual", 2, IF(Table1[[#This Row],[Multi-lens? 1]]="Quad", 4, ""))),"")</f>
        <v/>
      </c>
      <c r="I4281" s="9" t="str">
        <f>IFERROR(Table1[[#This Row],[Name]],"")</f>
        <v/>
      </c>
      <c r="K4281" s="3" t="str">
        <f t="shared" si="400"/>
        <v/>
      </c>
      <c r="M4281" s="4" t="e">
        <f>IF(Table1[[#This Row],[Import to Gateway Calculator?]]="Yes",IFERROR(Table1[[#This Row],[Streaming Resolution '[MP']]],""),0)</f>
        <v>#VALUE!</v>
      </c>
      <c r="N4281" s="4" t="e">
        <f>IF(Table1[[#This Row],[Import to Gateway Calculator?]]="Yes",IFERROR(Table1[[#This Row],[Recording Resolution '[MP']]],""),0)</f>
        <v>#VALUE!</v>
      </c>
      <c r="O4281" s="4" t="e">
        <f>IF(Table1[[#This Row],[Import to Gateway Calculator?]]="Yes",IFERROR(Table1[[#This Row],[Frame Rate '[FPS'] 1]],""),0)</f>
        <v>#VALUE!</v>
      </c>
      <c r="P4281" s="4" t="e">
        <f>IF(Table1[[#This Row],[Import to Gateway Calculator?]]="Yes",IFERROR(Table1[[#This Row],[Days of Storage 1]],""),0)</f>
        <v>#VALUE!</v>
      </c>
    </row>
    <row r="4282" spans="1:16" x14ac:dyDescent="0.25">
      <c r="A4282" s="5" t="e">
        <f t="shared" si="401"/>
        <v>#VALUE!</v>
      </c>
      <c r="B4282" s="6" t="str">
        <f>IFERROR(IF(Table1[[#This Row],[Multi-lens? 1]]="No", 1, IF(Table1[[#This Row],[Multi-lens? 1]]="Dual", 2, IF(Table1[[#This Row],[Multi-lens? 1]]="Quad", 4, ""))),"")</f>
        <v/>
      </c>
      <c r="C4282" s="6" t="e">
        <f t="shared" si="402"/>
        <v>#VALUE!</v>
      </c>
      <c r="D4282" s="6" t="e">
        <f t="shared" si="403"/>
        <v>#VALUE!</v>
      </c>
      <c r="E4282" s="6" t="e">
        <f t="shared" si="404"/>
        <v>#VALUE!</v>
      </c>
      <c r="F4282" s="6" t="e">
        <f t="shared" si="405"/>
        <v>#VALUE!</v>
      </c>
      <c r="H4282" s="6" t="str">
        <f>IFERROR(IF(Table1[[#This Row],[Multi-lens? 1]]="No", 1, IF(Table1[[#This Row],[Multi-lens? 1]]="Dual", 2, IF(Table1[[#This Row],[Multi-lens? 1]]="Quad", 4, ""))),"")</f>
        <v/>
      </c>
      <c r="I4282" s="9" t="str">
        <f>IFERROR(Table1[[#This Row],[Name]],"")</f>
        <v/>
      </c>
      <c r="K4282" s="3" t="str">
        <f t="shared" si="400"/>
        <v/>
      </c>
      <c r="M4282" s="4" t="e">
        <f>IF(Table1[[#This Row],[Import to Gateway Calculator?]]="Yes",IFERROR(Table1[[#This Row],[Streaming Resolution '[MP']]],""),0)</f>
        <v>#VALUE!</v>
      </c>
      <c r="N4282" s="4" t="e">
        <f>IF(Table1[[#This Row],[Import to Gateway Calculator?]]="Yes",IFERROR(Table1[[#This Row],[Recording Resolution '[MP']]],""),0)</f>
        <v>#VALUE!</v>
      </c>
      <c r="O4282" s="4" t="e">
        <f>IF(Table1[[#This Row],[Import to Gateway Calculator?]]="Yes",IFERROR(Table1[[#This Row],[Frame Rate '[FPS'] 1]],""),0)</f>
        <v>#VALUE!</v>
      </c>
      <c r="P4282" s="4" t="e">
        <f>IF(Table1[[#This Row],[Import to Gateway Calculator?]]="Yes",IFERROR(Table1[[#This Row],[Days of Storage 1]],""),0)</f>
        <v>#VALUE!</v>
      </c>
    </row>
    <row r="4283" spans="1:16" x14ac:dyDescent="0.25">
      <c r="A4283" s="5" t="e">
        <f t="shared" si="401"/>
        <v>#VALUE!</v>
      </c>
      <c r="B4283" s="6" t="str">
        <f>IFERROR(IF(Table1[[#This Row],[Multi-lens? 1]]="No", 1, IF(Table1[[#This Row],[Multi-lens? 1]]="Dual", 2, IF(Table1[[#This Row],[Multi-lens? 1]]="Quad", 4, ""))),"")</f>
        <v/>
      </c>
      <c r="C4283" s="6" t="e">
        <f t="shared" si="402"/>
        <v>#VALUE!</v>
      </c>
      <c r="D4283" s="6" t="e">
        <f t="shared" si="403"/>
        <v>#VALUE!</v>
      </c>
      <c r="E4283" s="6" t="e">
        <f t="shared" si="404"/>
        <v>#VALUE!</v>
      </c>
      <c r="F4283" s="6" t="e">
        <f t="shared" si="405"/>
        <v>#VALUE!</v>
      </c>
      <c r="H4283" s="6" t="str">
        <f>IFERROR(IF(Table1[[#This Row],[Multi-lens? 1]]="No", 1, IF(Table1[[#This Row],[Multi-lens? 1]]="Dual", 2, IF(Table1[[#This Row],[Multi-lens? 1]]="Quad", 4, ""))),"")</f>
        <v/>
      </c>
      <c r="I4283" s="9" t="str">
        <f>IFERROR(Table1[[#This Row],[Name]],"")</f>
        <v/>
      </c>
      <c r="K4283" s="3" t="str">
        <f t="shared" si="400"/>
        <v/>
      </c>
      <c r="M4283" s="4" t="e">
        <f>IF(Table1[[#This Row],[Import to Gateway Calculator?]]="Yes",IFERROR(Table1[[#This Row],[Streaming Resolution '[MP']]],""),0)</f>
        <v>#VALUE!</v>
      </c>
      <c r="N4283" s="4" t="e">
        <f>IF(Table1[[#This Row],[Import to Gateway Calculator?]]="Yes",IFERROR(Table1[[#This Row],[Recording Resolution '[MP']]],""),0)</f>
        <v>#VALUE!</v>
      </c>
      <c r="O4283" s="4" t="e">
        <f>IF(Table1[[#This Row],[Import to Gateway Calculator?]]="Yes",IFERROR(Table1[[#This Row],[Frame Rate '[FPS'] 1]],""),0)</f>
        <v>#VALUE!</v>
      </c>
      <c r="P4283" s="4" t="e">
        <f>IF(Table1[[#This Row],[Import to Gateway Calculator?]]="Yes",IFERROR(Table1[[#This Row],[Days of Storage 1]],""),0)</f>
        <v>#VALUE!</v>
      </c>
    </row>
    <row r="4284" spans="1:16" x14ac:dyDescent="0.25">
      <c r="A4284" s="5" t="e">
        <f t="shared" si="401"/>
        <v>#VALUE!</v>
      </c>
      <c r="B4284" s="6" t="str">
        <f>IFERROR(IF(Table1[[#This Row],[Multi-lens? 1]]="No", 1, IF(Table1[[#This Row],[Multi-lens? 1]]="Dual", 2, IF(Table1[[#This Row],[Multi-lens? 1]]="Quad", 4, ""))),"")</f>
        <v/>
      </c>
      <c r="C4284" s="6" t="e">
        <f t="shared" si="402"/>
        <v>#VALUE!</v>
      </c>
      <c r="D4284" s="6" t="e">
        <f t="shared" si="403"/>
        <v>#VALUE!</v>
      </c>
      <c r="E4284" s="6" t="e">
        <f t="shared" si="404"/>
        <v>#VALUE!</v>
      </c>
      <c r="F4284" s="6" t="e">
        <f t="shared" si="405"/>
        <v>#VALUE!</v>
      </c>
      <c r="H4284" s="6" t="str">
        <f>IFERROR(IF(Table1[[#This Row],[Multi-lens? 1]]="No", 1, IF(Table1[[#This Row],[Multi-lens? 1]]="Dual", 2, IF(Table1[[#This Row],[Multi-lens? 1]]="Quad", 4, ""))),"")</f>
        <v/>
      </c>
      <c r="I4284" s="9" t="str">
        <f>IFERROR(Table1[[#This Row],[Name]],"")</f>
        <v/>
      </c>
      <c r="K4284" s="3" t="str">
        <f t="shared" si="400"/>
        <v/>
      </c>
      <c r="M4284" s="4" t="e">
        <f>IF(Table1[[#This Row],[Import to Gateway Calculator?]]="Yes",IFERROR(Table1[[#This Row],[Streaming Resolution '[MP']]],""),0)</f>
        <v>#VALUE!</v>
      </c>
      <c r="N4284" s="4" t="e">
        <f>IF(Table1[[#This Row],[Import to Gateway Calculator?]]="Yes",IFERROR(Table1[[#This Row],[Recording Resolution '[MP']]],""),0)</f>
        <v>#VALUE!</v>
      </c>
      <c r="O4284" s="4" t="e">
        <f>IF(Table1[[#This Row],[Import to Gateway Calculator?]]="Yes",IFERROR(Table1[[#This Row],[Frame Rate '[FPS'] 1]],""),0)</f>
        <v>#VALUE!</v>
      </c>
      <c r="P4284" s="4" t="e">
        <f>IF(Table1[[#This Row],[Import to Gateway Calculator?]]="Yes",IFERROR(Table1[[#This Row],[Days of Storage 1]],""),0)</f>
        <v>#VALUE!</v>
      </c>
    </row>
    <row r="4285" spans="1:16" x14ac:dyDescent="0.25">
      <c r="A4285" s="5" t="e">
        <f t="shared" si="401"/>
        <v>#VALUE!</v>
      </c>
      <c r="B4285" s="6" t="str">
        <f>IFERROR(IF(Table1[[#This Row],[Multi-lens? 1]]="No", 1, IF(Table1[[#This Row],[Multi-lens? 1]]="Dual", 2, IF(Table1[[#This Row],[Multi-lens? 1]]="Quad", 4, ""))),"")</f>
        <v/>
      </c>
      <c r="C4285" s="6" t="e">
        <f t="shared" si="402"/>
        <v>#VALUE!</v>
      </c>
      <c r="D4285" s="6" t="e">
        <f t="shared" si="403"/>
        <v>#VALUE!</v>
      </c>
      <c r="E4285" s="6" t="e">
        <f t="shared" si="404"/>
        <v>#VALUE!</v>
      </c>
      <c r="F4285" s="6" t="e">
        <f t="shared" si="405"/>
        <v>#VALUE!</v>
      </c>
      <c r="H4285" s="6" t="str">
        <f>IFERROR(IF(Table1[[#This Row],[Multi-lens? 1]]="No", 1, IF(Table1[[#This Row],[Multi-lens? 1]]="Dual", 2, IF(Table1[[#This Row],[Multi-lens? 1]]="Quad", 4, ""))),"")</f>
        <v/>
      </c>
      <c r="I4285" s="9" t="str">
        <f>IFERROR(Table1[[#This Row],[Name]],"")</f>
        <v/>
      </c>
      <c r="K4285" s="3" t="str">
        <f t="shared" si="400"/>
        <v/>
      </c>
      <c r="M4285" s="4" t="e">
        <f>IF(Table1[[#This Row],[Import to Gateway Calculator?]]="Yes",IFERROR(Table1[[#This Row],[Streaming Resolution '[MP']]],""),0)</f>
        <v>#VALUE!</v>
      </c>
      <c r="N4285" s="4" t="e">
        <f>IF(Table1[[#This Row],[Import to Gateway Calculator?]]="Yes",IFERROR(Table1[[#This Row],[Recording Resolution '[MP']]],""),0)</f>
        <v>#VALUE!</v>
      </c>
      <c r="O4285" s="4" t="e">
        <f>IF(Table1[[#This Row],[Import to Gateway Calculator?]]="Yes",IFERROR(Table1[[#This Row],[Frame Rate '[FPS'] 1]],""),0)</f>
        <v>#VALUE!</v>
      </c>
      <c r="P4285" s="4" t="e">
        <f>IF(Table1[[#This Row],[Import to Gateway Calculator?]]="Yes",IFERROR(Table1[[#This Row],[Days of Storage 1]],""),0)</f>
        <v>#VALUE!</v>
      </c>
    </row>
    <row r="4286" spans="1:16" x14ac:dyDescent="0.25">
      <c r="A4286" s="5" t="e">
        <f t="shared" si="401"/>
        <v>#VALUE!</v>
      </c>
      <c r="B4286" s="6" t="str">
        <f>IFERROR(IF(Table1[[#This Row],[Multi-lens? 1]]="No", 1, IF(Table1[[#This Row],[Multi-lens? 1]]="Dual", 2, IF(Table1[[#This Row],[Multi-lens? 1]]="Quad", 4, ""))),"")</f>
        <v/>
      </c>
      <c r="C4286" s="6" t="e">
        <f t="shared" si="402"/>
        <v>#VALUE!</v>
      </c>
      <c r="D4286" s="6" t="e">
        <f t="shared" si="403"/>
        <v>#VALUE!</v>
      </c>
      <c r="E4286" s="6" t="e">
        <f t="shared" si="404"/>
        <v>#VALUE!</v>
      </c>
      <c r="F4286" s="6" t="e">
        <f t="shared" si="405"/>
        <v>#VALUE!</v>
      </c>
      <c r="H4286" s="6" t="str">
        <f>IFERROR(IF(Table1[[#This Row],[Multi-lens? 1]]="No", 1, IF(Table1[[#This Row],[Multi-lens? 1]]="Dual", 2, IF(Table1[[#This Row],[Multi-lens? 1]]="Quad", 4, ""))),"")</f>
        <v/>
      </c>
      <c r="I4286" s="9" t="str">
        <f>IFERROR(Table1[[#This Row],[Name]],"")</f>
        <v/>
      </c>
      <c r="K4286" s="3" t="str">
        <f t="shared" si="400"/>
        <v/>
      </c>
      <c r="M4286" s="4" t="e">
        <f>IF(Table1[[#This Row],[Import to Gateway Calculator?]]="Yes",IFERROR(Table1[[#This Row],[Streaming Resolution '[MP']]],""),0)</f>
        <v>#VALUE!</v>
      </c>
      <c r="N4286" s="4" t="e">
        <f>IF(Table1[[#This Row],[Import to Gateway Calculator?]]="Yes",IFERROR(Table1[[#This Row],[Recording Resolution '[MP']]],""),0)</f>
        <v>#VALUE!</v>
      </c>
      <c r="O4286" s="4" t="e">
        <f>IF(Table1[[#This Row],[Import to Gateway Calculator?]]="Yes",IFERROR(Table1[[#This Row],[Frame Rate '[FPS'] 1]],""),0)</f>
        <v>#VALUE!</v>
      </c>
      <c r="P4286" s="4" t="e">
        <f>IF(Table1[[#This Row],[Import to Gateway Calculator?]]="Yes",IFERROR(Table1[[#This Row],[Days of Storage 1]],""),0)</f>
        <v>#VALUE!</v>
      </c>
    </row>
    <row r="4287" spans="1:16" x14ac:dyDescent="0.25">
      <c r="A4287" s="5" t="e">
        <f t="shared" si="401"/>
        <v>#VALUE!</v>
      </c>
      <c r="B4287" s="6" t="str">
        <f>IFERROR(IF(Table1[[#This Row],[Multi-lens? 1]]="No", 1, IF(Table1[[#This Row],[Multi-lens? 1]]="Dual", 2, IF(Table1[[#This Row],[Multi-lens? 1]]="Quad", 4, ""))),"")</f>
        <v/>
      </c>
      <c r="C4287" s="6" t="e">
        <f t="shared" si="402"/>
        <v>#VALUE!</v>
      </c>
      <c r="D4287" s="6" t="e">
        <f t="shared" si="403"/>
        <v>#VALUE!</v>
      </c>
      <c r="E4287" s="6" t="e">
        <f t="shared" si="404"/>
        <v>#VALUE!</v>
      </c>
      <c r="F4287" s="6" t="e">
        <f t="shared" si="405"/>
        <v>#VALUE!</v>
      </c>
      <c r="H4287" s="6" t="str">
        <f>IFERROR(IF(Table1[[#This Row],[Multi-lens? 1]]="No", 1, IF(Table1[[#This Row],[Multi-lens? 1]]="Dual", 2, IF(Table1[[#This Row],[Multi-lens? 1]]="Quad", 4, ""))),"")</f>
        <v/>
      </c>
      <c r="I4287" s="9" t="str">
        <f>IFERROR(Table1[[#This Row],[Name]],"")</f>
        <v/>
      </c>
      <c r="K4287" s="3" t="str">
        <f t="shared" si="400"/>
        <v/>
      </c>
      <c r="M4287" s="4" t="e">
        <f>IF(Table1[[#This Row],[Import to Gateway Calculator?]]="Yes",IFERROR(Table1[[#This Row],[Streaming Resolution '[MP']]],""),0)</f>
        <v>#VALUE!</v>
      </c>
      <c r="N4287" s="4" t="e">
        <f>IF(Table1[[#This Row],[Import to Gateway Calculator?]]="Yes",IFERROR(Table1[[#This Row],[Recording Resolution '[MP']]],""),0)</f>
        <v>#VALUE!</v>
      </c>
      <c r="O4287" s="4" t="e">
        <f>IF(Table1[[#This Row],[Import to Gateway Calculator?]]="Yes",IFERROR(Table1[[#This Row],[Frame Rate '[FPS'] 1]],""),0)</f>
        <v>#VALUE!</v>
      </c>
      <c r="P4287" s="4" t="e">
        <f>IF(Table1[[#This Row],[Import to Gateway Calculator?]]="Yes",IFERROR(Table1[[#This Row],[Days of Storage 1]],""),0)</f>
        <v>#VALUE!</v>
      </c>
    </row>
    <row r="4288" spans="1:16" x14ac:dyDescent="0.25">
      <c r="A4288" s="5" t="e">
        <f t="shared" si="401"/>
        <v>#VALUE!</v>
      </c>
      <c r="B4288" s="6" t="str">
        <f>IFERROR(IF(Table1[[#This Row],[Multi-lens? 1]]="No", 1, IF(Table1[[#This Row],[Multi-lens? 1]]="Dual", 2, IF(Table1[[#This Row],[Multi-lens? 1]]="Quad", 4, ""))),"")</f>
        <v/>
      </c>
      <c r="C4288" s="6" t="e">
        <f t="shared" si="402"/>
        <v>#VALUE!</v>
      </c>
      <c r="D4288" s="6" t="e">
        <f t="shared" si="403"/>
        <v>#VALUE!</v>
      </c>
      <c r="E4288" s="6" t="e">
        <f t="shared" si="404"/>
        <v>#VALUE!</v>
      </c>
      <c r="F4288" s="6" t="e">
        <f t="shared" si="405"/>
        <v>#VALUE!</v>
      </c>
      <c r="H4288" s="6" t="str">
        <f>IFERROR(IF(Table1[[#This Row],[Multi-lens? 1]]="No", 1, IF(Table1[[#This Row],[Multi-lens? 1]]="Dual", 2, IF(Table1[[#This Row],[Multi-lens? 1]]="Quad", 4, ""))),"")</f>
        <v/>
      </c>
      <c r="I4288" s="9" t="str">
        <f>IFERROR(Table1[[#This Row],[Name]],"")</f>
        <v/>
      </c>
      <c r="K4288" s="3" t="str">
        <f t="shared" si="400"/>
        <v/>
      </c>
      <c r="M4288" s="4" t="e">
        <f>IF(Table1[[#This Row],[Import to Gateway Calculator?]]="Yes",IFERROR(Table1[[#This Row],[Streaming Resolution '[MP']]],""),0)</f>
        <v>#VALUE!</v>
      </c>
      <c r="N4288" s="4" t="e">
        <f>IF(Table1[[#This Row],[Import to Gateway Calculator?]]="Yes",IFERROR(Table1[[#This Row],[Recording Resolution '[MP']]],""),0)</f>
        <v>#VALUE!</v>
      </c>
      <c r="O4288" s="4" t="e">
        <f>IF(Table1[[#This Row],[Import to Gateway Calculator?]]="Yes",IFERROR(Table1[[#This Row],[Frame Rate '[FPS'] 1]],""),0)</f>
        <v>#VALUE!</v>
      </c>
      <c r="P4288" s="4" t="e">
        <f>IF(Table1[[#This Row],[Import to Gateway Calculator?]]="Yes",IFERROR(Table1[[#This Row],[Days of Storage 1]],""),0)</f>
        <v>#VALUE!</v>
      </c>
    </row>
    <row r="4289" spans="1:16" x14ac:dyDescent="0.25">
      <c r="A4289" s="5" t="e">
        <f t="shared" si="401"/>
        <v>#VALUE!</v>
      </c>
      <c r="B4289" s="6" t="str">
        <f>IFERROR(IF(Table1[[#This Row],[Multi-lens? 1]]="No", 1, IF(Table1[[#This Row],[Multi-lens? 1]]="Dual", 2, IF(Table1[[#This Row],[Multi-lens? 1]]="Quad", 4, ""))),"")</f>
        <v/>
      </c>
      <c r="C4289" s="6" t="e">
        <f t="shared" si="402"/>
        <v>#VALUE!</v>
      </c>
      <c r="D4289" s="6" t="e">
        <f t="shared" si="403"/>
        <v>#VALUE!</v>
      </c>
      <c r="E4289" s="6" t="e">
        <f t="shared" si="404"/>
        <v>#VALUE!</v>
      </c>
      <c r="F4289" s="6" t="e">
        <f t="shared" si="405"/>
        <v>#VALUE!</v>
      </c>
      <c r="H4289" s="6" t="str">
        <f>IFERROR(IF(Table1[[#This Row],[Multi-lens? 1]]="No", 1, IF(Table1[[#This Row],[Multi-lens? 1]]="Dual", 2, IF(Table1[[#This Row],[Multi-lens? 1]]="Quad", 4, ""))),"")</f>
        <v/>
      </c>
      <c r="I4289" s="9" t="str">
        <f>IFERROR(Table1[[#This Row],[Name]],"")</f>
        <v/>
      </c>
      <c r="K4289" s="3" t="str">
        <f t="shared" si="400"/>
        <v/>
      </c>
      <c r="M4289" s="4" t="e">
        <f>IF(Table1[[#This Row],[Import to Gateway Calculator?]]="Yes",IFERROR(Table1[[#This Row],[Streaming Resolution '[MP']]],""),0)</f>
        <v>#VALUE!</v>
      </c>
      <c r="N4289" s="4" t="e">
        <f>IF(Table1[[#This Row],[Import to Gateway Calculator?]]="Yes",IFERROR(Table1[[#This Row],[Recording Resolution '[MP']]],""),0)</f>
        <v>#VALUE!</v>
      </c>
      <c r="O4289" s="4" t="e">
        <f>IF(Table1[[#This Row],[Import to Gateway Calculator?]]="Yes",IFERROR(Table1[[#This Row],[Frame Rate '[FPS'] 1]],""),0)</f>
        <v>#VALUE!</v>
      </c>
      <c r="P4289" s="4" t="e">
        <f>IF(Table1[[#This Row],[Import to Gateway Calculator?]]="Yes",IFERROR(Table1[[#This Row],[Days of Storage 1]],""),0)</f>
        <v>#VALUE!</v>
      </c>
    </row>
    <row r="4290" spans="1:16" x14ac:dyDescent="0.25">
      <c r="A4290" s="5" t="e">
        <f t="shared" si="401"/>
        <v>#VALUE!</v>
      </c>
      <c r="B4290" s="6" t="str">
        <f>IFERROR(IF(Table1[[#This Row],[Multi-lens? 1]]="No", 1, IF(Table1[[#This Row],[Multi-lens? 1]]="Dual", 2, IF(Table1[[#This Row],[Multi-lens? 1]]="Quad", 4, ""))),"")</f>
        <v/>
      </c>
      <c r="C4290" s="6" t="e">
        <f t="shared" si="402"/>
        <v>#VALUE!</v>
      </c>
      <c r="D4290" s="6" t="e">
        <f t="shared" si="403"/>
        <v>#VALUE!</v>
      </c>
      <c r="E4290" s="6" t="e">
        <f t="shared" si="404"/>
        <v>#VALUE!</v>
      </c>
      <c r="F4290" s="6" t="e">
        <f t="shared" si="405"/>
        <v>#VALUE!</v>
      </c>
      <c r="H4290" s="6" t="str">
        <f>IFERROR(IF(Table1[[#This Row],[Multi-lens? 1]]="No", 1, IF(Table1[[#This Row],[Multi-lens? 1]]="Dual", 2, IF(Table1[[#This Row],[Multi-lens? 1]]="Quad", 4, ""))),"")</f>
        <v/>
      </c>
      <c r="I4290" s="9" t="str">
        <f>IFERROR(Table1[[#This Row],[Name]],"")</f>
        <v/>
      </c>
      <c r="K4290" s="3" t="str">
        <f t="shared" si="400"/>
        <v/>
      </c>
      <c r="M4290" s="4" t="e">
        <f>IF(Table1[[#This Row],[Import to Gateway Calculator?]]="Yes",IFERROR(Table1[[#This Row],[Streaming Resolution '[MP']]],""),0)</f>
        <v>#VALUE!</v>
      </c>
      <c r="N4290" s="4" t="e">
        <f>IF(Table1[[#This Row],[Import to Gateway Calculator?]]="Yes",IFERROR(Table1[[#This Row],[Recording Resolution '[MP']]],""),0)</f>
        <v>#VALUE!</v>
      </c>
      <c r="O4290" s="4" t="e">
        <f>IF(Table1[[#This Row],[Import to Gateway Calculator?]]="Yes",IFERROR(Table1[[#This Row],[Frame Rate '[FPS'] 1]],""),0)</f>
        <v>#VALUE!</v>
      </c>
      <c r="P4290" s="4" t="e">
        <f>IF(Table1[[#This Row],[Import to Gateway Calculator?]]="Yes",IFERROR(Table1[[#This Row],[Days of Storage 1]],""),0)</f>
        <v>#VALUE!</v>
      </c>
    </row>
    <row r="4291" spans="1:16" x14ac:dyDescent="0.25">
      <c r="A4291" s="5" t="e">
        <f t="shared" si="401"/>
        <v>#VALUE!</v>
      </c>
      <c r="B4291" s="6" t="str">
        <f>IFERROR(IF(Table1[[#This Row],[Multi-lens? 1]]="No", 1, IF(Table1[[#This Row],[Multi-lens? 1]]="Dual", 2, IF(Table1[[#This Row],[Multi-lens? 1]]="Quad", 4, ""))),"")</f>
        <v/>
      </c>
      <c r="C4291" s="6" t="e">
        <f t="shared" si="402"/>
        <v>#VALUE!</v>
      </c>
      <c r="D4291" s="6" t="e">
        <f t="shared" si="403"/>
        <v>#VALUE!</v>
      </c>
      <c r="E4291" s="6" t="e">
        <f t="shared" si="404"/>
        <v>#VALUE!</v>
      </c>
      <c r="F4291" s="6" t="e">
        <f t="shared" si="405"/>
        <v>#VALUE!</v>
      </c>
      <c r="H4291" s="6" t="str">
        <f>IFERROR(IF(Table1[[#This Row],[Multi-lens? 1]]="No", 1, IF(Table1[[#This Row],[Multi-lens? 1]]="Dual", 2, IF(Table1[[#This Row],[Multi-lens? 1]]="Quad", 4, ""))),"")</f>
        <v/>
      </c>
      <c r="I4291" s="9" t="str">
        <f>IFERROR(Table1[[#This Row],[Name]],"")</f>
        <v/>
      </c>
      <c r="K4291" s="3" t="str">
        <f t="shared" ref="K4291:K4354" si="406">IFERROR(IF(I4291=0,"",I4291),"")</f>
        <v/>
      </c>
      <c r="M4291" s="4" t="e">
        <f>IF(Table1[[#This Row],[Import to Gateway Calculator?]]="Yes",IFERROR(Table1[[#This Row],[Streaming Resolution '[MP']]],""),0)</f>
        <v>#VALUE!</v>
      </c>
      <c r="N4291" s="4" t="e">
        <f>IF(Table1[[#This Row],[Import to Gateway Calculator?]]="Yes",IFERROR(Table1[[#This Row],[Recording Resolution '[MP']]],""),0)</f>
        <v>#VALUE!</v>
      </c>
      <c r="O4291" s="4" t="e">
        <f>IF(Table1[[#This Row],[Import to Gateway Calculator?]]="Yes",IFERROR(Table1[[#This Row],[Frame Rate '[FPS'] 1]],""),0)</f>
        <v>#VALUE!</v>
      </c>
      <c r="P4291" s="4" t="e">
        <f>IF(Table1[[#This Row],[Import to Gateway Calculator?]]="Yes",IFERROR(Table1[[#This Row],[Days of Storage 1]],""),0)</f>
        <v>#VALUE!</v>
      </c>
    </row>
    <row r="4292" spans="1:16" x14ac:dyDescent="0.25">
      <c r="A4292" s="5" t="e">
        <f t="shared" si="401"/>
        <v>#VALUE!</v>
      </c>
      <c r="B4292" s="6" t="str">
        <f>IFERROR(IF(Table1[[#This Row],[Multi-lens? 1]]="No", 1, IF(Table1[[#This Row],[Multi-lens? 1]]="Dual", 2, IF(Table1[[#This Row],[Multi-lens? 1]]="Quad", 4, ""))),"")</f>
        <v/>
      </c>
      <c r="C4292" s="6" t="e">
        <f t="shared" si="402"/>
        <v>#VALUE!</v>
      </c>
      <c r="D4292" s="6" t="e">
        <f t="shared" si="403"/>
        <v>#VALUE!</v>
      </c>
      <c r="E4292" s="6" t="e">
        <f t="shared" si="404"/>
        <v>#VALUE!</v>
      </c>
      <c r="F4292" s="6" t="e">
        <f t="shared" si="405"/>
        <v>#VALUE!</v>
      </c>
      <c r="H4292" s="6" t="str">
        <f>IFERROR(IF(Table1[[#This Row],[Multi-lens? 1]]="No", 1, IF(Table1[[#This Row],[Multi-lens? 1]]="Dual", 2, IF(Table1[[#This Row],[Multi-lens? 1]]="Quad", 4, ""))),"")</f>
        <v/>
      </c>
      <c r="I4292" s="9" t="str">
        <f>IFERROR(Table1[[#This Row],[Name]],"")</f>
        <v/>
      </c>
      <c r="K4292" s="3" t="str">
        <f t="shared" si="406"/>
        <v/>
      </c>
      <c r="M4292" s="4" t="e">
        <f>IF(Table1[[#This Row],[Import to Gateway Calculator?]]="Yes",IFERROR(Table1[[#This Row],[Streaming Resolution '[MP']]],""),0)</f>
        <v>#VALUE!</v>
      </c>
      <c r="N4292" s="4" t="e">
        <f>IF(Table1[[#This Row],[Import to Gateway Calculator?]]="Yes",IFERROR(Table1[[#This Row],[Recording Resolution '[MP']]],""),0)</f>
        <v>#VALUE!</v>
      </c>
      <c r="O4292" s="4" t="e">
        <f>IF(Table1[[#This Row],[Import to Gateway Calculator?]]="Yes",IFERROR(Table1[[#This Row],[Frame Rate '[FPS'] 1]],""),0)</f>
        <v>#VALUE!</v>
      </c>
      <c r="P4292" s="4" t="e">
        <f>IF(Table1[[#This Row],[Import to Gateway Calculator?]]="Yes",IFERROR(Table1[[#This Row],[Days of Storage 1]],""),0)</f>
        <v>#VALUE!</v>
      </c>
    </row>
    <row r="4293" spans="1:16" x14ac:dyDescent="0.25">
      <c r="A4293" s="5" t="e">
        <f t="shared" si="401"/>
        <v>#VALUE!</v>
      </c>
      <c r="B4293" s="6" t="str">
        <f>IFERROR(IF(Table1[[#This Row],[Multi-lens? 1]]="No", 1, IF(Table1[[#This Row],[Multi-lens? 1]]="Dual", 2, IF(Table1[[#This Row],[Multi-lens? 1]]="Quad", 4, ""))),"")</f>
        <v/>
      </c>
      <c r="C4293" s="6" t="e">
        <f t="shared" si="402"/>
        <v>#VALUE!</v>
      </c>
      <c r="D4293" s="6" t="e">
        <f t="shared" si="403"/>
        <v>#VALUE!</v>
      </c>
      <c r="E4293" s="6" t="e">
        <f t="shared" si="404"/>
        <v>#VALUE!</v>
      </c>
      <c r="F4293" s="6" t="e">
        <f t="shared" si="405"/>
        <v>#VALUE!</v>
      </c>
      <c r="H4293" s="6" t="str">
        <f>IFERROR(IF(Table1[[#This Row],[Multi-lens? 1]]="No", 1, IF(Table1[[#This Row],[Multi-lens? 1]]="Dual", 2, IF(Table1[[#This Row],[Multi-lens? 1]]="Quad", 4, ""))),"")</f>
        <v/>
      </c>
      <c r="I4293" s="9" t="str">
        <f>IFERROR(Table1[[#This Row],[Name]],"")</f>
        <v/>
      </c>
      <c r="K4293" s="3" t="str">
        <f t="shared" si="406"/>
        <v/>
      </c>
      <c r="M4293" s="4" t="e">
        <f>IF(Table1[[#This Row],[Import to Gateway Calculator?]]="Yes",IFERROR(Table1[[#This Row],[Streaming Resolution '[MP']]],""),0)</f>
        <v>#VALUE!</v>
      </c>
      <c r="N4293" s="4" t="e">
        <f>IF(Table1[[#This Row],[Import to Gateway Calculator?]]="Yes",IFERROR(Table1[[#This Row],[Recording Resolution '[MP']]],""),0)</f>
        <v>#VALUE!</v>
      </c>
      <c r="O4293" s="4" t="e">
        <f>IF(Table1[[#This Row],[Import to Gateway Calculator?]]="Yes",IFERROR(Table1[[#This Row],[Frame Rate '[FPS'] 1]],""),0)</f>
        <v>#VALUE!</v>
      </c>
      <c r="P4293" s="4" t="e">
        <f>IF(Table1[[#This Row],[Import to Gateway Calculator?]]="Yes",IFERROR(Table1[[#This Row],[Days of Storage 1]],""),0)</f>
        <v>#VALUE!</v>
      </c>
    </row>
    <row r="4294" spans="1:16" x14ac:dyDescent="0.25">
      <c r="A4294" s="5" t="e">
        <f t="shared" si="401"/>
        <v>#VALUE!</v>
      </c>
      <c r="B4294" s="6" t="str">
        <f>IFERROR(IF(Table1[[#This Row],[Multi-lens? 1]]="No", 1, IF(Table1[[#This Row],[Multi-lens? 1]]="Dual", 2, IF(Table1[[#This Row],[Multi-lens? 1]]="Quad", 4, ""))),"")</f>
        <v/>
      </c>
      <c r="C4294" s="6" t="e">
        <f t="shared" si="402"/>
        <v>#VALUE!</v>
      </c>
      <c r="D4294" s="6" t="e">
        <f t="shared" si="403"/>
        <v>#VALUE!</v>
      </c>
      <c r="E4294" s="6" t="e">
        <f t="shared" si="404"/>
        <v>#VALUE!</v>
      </c>
      <c r="F4294" s="6" t="e">
        <f t="shared" si="405"/>
        <v>#VALUE!</v>
      </c>
      <c r="H4294" s="6" t="str">
        <f>IFERROR(IF(Table1[[#This Row],[Multi-lens? 1]]="No", 1, IF(Table1[[#This Row],[Multi-lens? 1]]="Dual", 2, IF(Table1[[#This Row],[Multi-lens? 1]]="Quad", 4, ""))),"")</f>
        <v/>
      </c>
      <c r="I4294" s="9" t="str">
        <f>IFERROR(Table1[[#This Row],[Name]],"")</f>
        <v/>
      </c>
      <c r="K4294" s="3" t="str">
        <f t="shared" si="406"/>
        <v/>
      </c>
      <c r="M4294" s="4" t="e">
        <f>IF(Table1[[#This Row],[Import to Gateway Calculator?]]="Yes",IFERROR(Table1[[#This Row],[Streaming Resolution '[MP']]],""),0)</f>
        <v>#VALUE!</v>
      </c>
      <c r="N4294" s="4" t="e">
        <f>IF(Table1[[#This Row],[Import to Gateway Calculator?]]="Yes",IFERROR(Table1[[#This Row],[Recording Resolution '[MP']]],""),0)</f>
        <v>#VALUE!</v>
      </c>
      <c r="O4294" s="4" t="e">
        <f>IF(Table1[[#This Row],[Import to Gateway Calculator?]]="Yes",IFERROR(Table1[[#This Row],[Frame Rate '[FPS'] 1]],""),0)</f>
        <v>#VALUE!</v>
      </c>
      <c r="P4294" s="4" t="e">
        <f>IF(Table1[[#This Row],[Import to Gateway Calculator?]]="Yes",IFERROR(Table1[[#This Row],[Days of Storage 1]],""),0)</f>
        <v>#VALUE!</v>
      </c>
    </row>
    <row r="4295" spans="1:16" x14ac:dyDescent="0.25">
      <c r="A4295" s="5" t="e">
        <f t="shared" ref="A4295:A4358" si="407">IF(D4295=0,"",K4295)</f>
        <v>#VALUE!</v>
      </c>
      <c r="B4295" s="6" t="str">
        <f>IFERROR(IF(Table1[[#This Row],[Multi-lens? 1]]="No", 1, IF(Table1[[#This Row],[Multi-lens? 1]]="Dual", 2, IF(Table1[[#This Row],[Multi-lens? 1]]="Quad", 4, ""))),"")</f>
        <v/>
      </c>
      <c r="C4295" s="6" t="e">
        <f t="shared" ref="C4295:C4358" si="408">M4295</f>
        <v>#VALUE!</v>
      </c>
      <c r="D4295" s="6" t="e">
        <f t="shared" ref="D4295:D4358" si="409">N4295</f>
        <v>#VALUE!</v>
      </c>
      <c r="E4295" s="6" t="e">
        <f t="shared" ref="E4295:E4358" si="410">O4295</f>
        <v>#VALUE!</v>
      </c>
      <c r="F4295" s="6" t="e">
        <f t="shared" ref="F4295:F4358" si="411">P4295</f>
        <v>#VALUE!</v>
      </c>
      <c r="H4295" s="6" t="str">
        <f>IFERROR(IF(Table1[[#This Row],[Multi-lens? 1]]="No", 1, IF(Table1[[#This Row],[Multi-lens? 1]]="Dual", 2, IF(Table1[[#This Row],[Multi-lens? 1]]="Quad", 4, ""))),"")</f>
        <v/>
      </c>
      <c r="I4295" s="9" t="str">
        <f>IFERROR(Table1[[#This Row],[Name]],"")</f>
        <v/>
      </c>
      <c r="K4295" s="3" t="str">
        <f t="shared" si="406"/>
        <v/>
      </c>
      <c r="M4295" s="4" t="e">
        <f>IF(Table1[[#This Row],[Import to Gateway Calculator?]]="Yes",IFERROR(Table1[[#This Row],[Streaming Resolution '[MP']]],""),0)</f>
        <v>#VALUE!</v>
      </c>
      <c r="N4295" s="4" t="e">
        <f>IF(Table1[[#This Row],[Import to Gateway Calculator?]]="Yes",IFERROR(Table1[[#This Row],[Recording Resolution '[MP']]],""),0)</f>
        <v>#VALUE!</v>
      </c>
      <c r="O4295" s="4" t="e">
        <f>IF(Table1[[#This Row],[Import to Gateway Calculator?]]="Yes",IFERROR(Table1[[#This Row],[Frame Rate '[FPS'] 1]],""),0)</f>
        <v>#VALUE!</v>
      </c>
      <c r="P4295" s="4" t="e">
        <f>IF(Table1[[#This Row],[Import to Gateway Calculator?]]="Yes",IFERROR(Table1[[#This Row],[Days of Storage 1]],""),0)</f>
        <v>#VALUE!</v>
      </c>
    </row>
    <row r="4296" spans="1:16" x14ac:dyDescent="0.25">
      <c r="A4296" s="5" t="e">
        <f t="shared" si="407"/>
        <v>#VALUE!</v>
      </c>
      <c r="B4296" s="6" t="str">
        <f>IFERROR(IF(Table1[[#This Row],[Multi-lens? 1]]="No", 1, IF(Table1[[#This Row],[Multi-lens? 1]]="Dual", 2, IF(Table1[[#This Row],[Multi-lens? 1]]="Quad", 4, ""))),"")</f>
        <v/>
      </c>
      <c r="C4296" s="6" t="e">
        <f t="shared" si="408"/>
        <v>#VALUE!</v>
      </c>
      <c r="D4296" s="6" t="e">
        <f t="shared" si="409"/>
        <v>#VALUE!</v>
      </c>
      <c r="E4296" s="6" t="e">
        <f t="shared" si="410"/>
        <v>#VALUE!</v>
      </c>
      <c r="F4296" s="6" t="e">
        <f t="shared" si="411"/>
        <v>#VALUE!</v>
      </c>
      <c r="H4296" s="6" t="str">
        <f>IFERROR(IF(Table1[[#This Row],[Multi-lens? 1]]="No", 1, IF(Table1[[#This Row],[Multi-lens? 1]]="Dual", 2, IF(Table1[[#This Row],[Multi-lens? 1]]="Quad", 4, ""))),"")</f>
        <v/>
      </c>
      <c r="I4296" s="9" t="str">
        <f>IFERROR(Table1[[#This Row],[Name]],"")</f>
        <v/>
      </c>
      <c r="K4296" s="3" t="str">
        <f t="shared" si="406"/>
        <v/>
      </c>
      <c r="M4296" s="4" t="e">
        <f>IF(Table1[[#This Row],[Import to Gateway Calculator?]]="Yes",IFERROR(Table1[[#This Row],[Streaming Resolution '[MP']]],""),0)</f>
        <v>#VALUE!</v>
      </c>
      <c r="N4296" s="4" t="e">
        <f>IF(Table1[[#This Row],[Import to Gateway Calculator?]]="Yes",IFERROR(Table1[[#This Row],[Recording Resolution '[MP']]],""),0)</f>
        <v>#VALUE!</v>
      </c>
      <c r="O4296" s="4" t="e">
        <f>IF(Table1[[#This Row],[Import to Gateway Calculator?]]="Yes",IFERROR(Table1[[#This Row],[Frame Rate '[FPS'] 1]],""),0)</f>
        <v>#VALUE!</v>
      </c>
      <c r="P4296" s="4" t="e">
        <f>IF(Table1[[#This Row],[Import to Gateway Calculator?]]="Yes",IFERROR(Table1[[#This Row],[Days of Storage 1]],""),0)</f>
        <v>#VALUE!</v>
      </c>
    </row>
    <row r="4297" spans="1:16" x14ac:dyDescent="0.25">
      <c r="A4297" s="5" t="e">
        <f t="shared" si="407"/>
        <v>#VALUE!</v>
      </c>
      <c r="B4297" s="6" t="str">
        <f>IFERROR(IF(Table1[[#This Row],[Multi-lens? 1]]="No", 1, IF(Table1[[#This Row],[Multi-lens? 1]]="Dual", 2, IF(Table1[[#This Row],[Multi-lens? 1]]="Quad", 4, ""))),"")</f>
        <v/>
      </c>
      <c r="C4297" s="6" t="e">
        <f t="shared" si="408"/>
        <v>#VALUE!</v>
      </c>
      <c r="D4297" s="6" t="e">
        <f t="shared" si="409"/>
        <v>#VALUE!</v>
      </c>
      <c r="E4297" s="6" t="e">
        <f t="shared" si="410"/>
        <v>#VALUE!</v>
      </c>
      <c r="F4297" s="6" t="e">
        <f t="shared" si="411"/>
        <v>#VALUE!</v>
      </c>
      <c r="H4297" s="6" t="str">
        <f>IFERROR(IF(Table1[[#This Row],[Multi-lens? 1]]="No", 1, IF(Table1[[#This Row],[Multi-lens? 1]]="Dual", 2, IF(Table1[[#This Row],[Multi-lens? 1]]="Quad", 4, ""))),"")</f>
        <v/>
      </c>
      <c r="I4297" s="9" t="str">
        <f>IFERROR(Table1[[#This Row],[Name]],"")</f>
        <v/>
      </c>
      <c r="K4297" s="3" t="str">
        <f t="shared" si="406"/>
        <v/>
      </c>
      <c r="M4297" s="4" t="e">
        <f>IF(Table1[[#This Row],[Import to Gateway Calculator?]]="Yes",IFERROR(Table1[[#This Row],[Streaming Resolution '[MP']]],""),0)</f>
        <v>#VALUE!</v>
      </c>
      <c r="N4297" s="4" t="e">
        <f>IF(Table1[[#This Row],[Import to Gateway Calculator?]]="Yes",IFERROR(Table1[[#This Row],[Recording Resolution '[MP']]],""),0)</f>
        <v>#VALUE!</v>
      </c>
      <c r="O4297" s="4" t="e">
        <f>IF(Table1[[#This Row],[Import to Gateway Calculator?]]="Yes",IFERROR(Table1[[#This Row],[Frame Rate '[FPS'] 1]],""),0)</f>
        <v>#VALUE!</v>
      </c>
      <c r="P4297" s="4" t="e">
        <f>IF(Table1[[#This Row],[Import to Gateway Calculator?]]="Yes",IFERROR(Table1[[#This Row],[Days of Storage 1]],""),0)</f>
        <v>#VALUE!</v>
      </c>
    </row>
    <row r="4298" spans="1:16" x14ac:dyDescent="0.25">
      <c r="A4298" s="5" t="e">
        <f t="shared" si="407"/>
        <v>#VALUE!</v>
      </c>
      <c r="B4298" s="6" t="str">
        <f>IFERROR(IF(Table1[[#This Row],[Multi-lens? 1]]="No", 1, IF(Table1[[#This Row],[Multi-lens? 1]]="Dual", 2, IF(Table1[[#This Row],[Multi-lens? 1]]="Quad", 4, ""))),"")</f>
        <v/>
      </c>
      <c r="C4298" s="6" t="e">
        <f t="shared" si="408"/>
        <v>#VALUE!</v>
      </c>
      <c r="D4298" s="6" t="e">
        <f t="shared" si="409"/>
        <v>#VALUE!</v>
      </c>
      <c r="E4298" s="6" t="e">
        <f t="shared" si="410"/>
        <v>#VALUE!</v>
      </c>
      <c r="F4298" s="6" t="e">
        <f t="shared" si="411"/>
        <v>#VALUE!</v>
      </c>
      <c r="H4298" s="6" t="str">
        <f>IFERROR(IF(Table1[[#This Row],[Multi-lens? 1]]="No", 1, IF(Table1[[#This Row],[Multi-lens? 1]]="Dual", 2, IF(Table1[[#This Row],[Multi-lens? 1]]="Quad", 4, ""))),"")</f>
        <v/>
      </c>
      <c r="I4298" s="9" t="str">
        <f>IFERROR(Table1[[#This Row],[Name]],"")</f>
        <v/>
      </c>
      <c r="K4298" s="3" t="str">
        <f t="shared" si="406"/>
        <v/>
      </c>
      <c r="M4298" s="4" t="e">
        <f>IF(Table1[[#This Row],[Import to Gateway Calculator?]]="Yes",IFERROR(Table1[[#This Row],[Streaming Resolution '[MP']]],""),0)</f>
        <v>#VALUE!</v>
      </c>
      <c r="N4298" s="4" t="e">
        <f>IF(Table1[[#This Row],[Import to Gateway Calculator?]]="Yes",IFERROR(Table1[[#This Row],[Recording Resolution '[MP']]],""),0)</f>
        <v>#VALUE!</v>
      </c>
      <c r="O4298" s="4" t="e">
        <f>IF(Table1[[#This Row],[Import to Gateway Calculator?]]="Yes",IFERROR(Table1[[#This Row],[Frame Rate '[FPS'] 1]],""),0)</f>
        <v>#VALUE!</v>
      </c>
      <c r="P4298" s="4" t="e">
        <f>IF(Table1[[#This Row],[Import to Gateway Calculator?]]="Yes",IFERROR(Table1[[#This Row],[Days of Storage 1]],""),0)</f>
        <v>#VALUE!</v>
      </c>
    </row>
    <row r="4299" spans="1:16" x14ac:dyDescent="0.25">
      <c r="A4299" s="5" t="e">
        <f t="shared" si="407"/>
        <v>#VALUE!</v>
      </c>
      <c r="B4299" s="6" t="str">
        <f>IFERROR(IF(Table1[[#This Row],[Multi-lens? 1]]="No", 1, IF(Table1[[#This Row],[Multi-lens? 1]]="Dual", 2, IF(Table1[[#This Row],[Multi-lens? 1]]="Quad", 4, ""))),"")</f>
        <v/>
      </c>
      <c r="C4299" s="6" t="e">
        <f t="shared" si="408"/>
        <v>#VALUE!</v>
      </c>
      <c r="D4299" s="6" t="e">
        <f t="shared" si="409"/>
        <v>#VALUE!</v>
      </c>
      <c r="E4299" s="6" t="e">
        <f t="shared" si="410"/>
        <v>#VALUE!</v>
      </c>
      <c r="F4299" s="6" t="e">
        <f t="shared" si="411"/>
        <v>#VALUE!</v>
      </c>
      <c r="H4299" s="6" t="str">
        <f>IFERROR(IF(Table1[[#This Row],[Multi-lens? 1]]="No", 1, IF(Table1[[#This Row],[Multi-lens? 1]]="Dual", 2, IF(Table1[[#This Row],[Multi-lens? 1]]="Quad", 4, ""))),"")</f>
        <v/>
      </c>
      <c r="I4299" s="9" t="str">
        <f>IFERROR(Table1[[#This Row],[Name]],"")</f>
        <v/>
      </c>
      <c r="K4299" s="3" t="str">
        <f t="shared" si="406"/>
        <v/>
      </c>
      <c r="M4299" s="4" t="e">
        <f>IF(Table1[[#This Row],[Import to Gateway Calculator?]]="Yes",IFERROR(Table1[[#This Row],[Streaming Resolution '[MP']]],""),0)</f>
        <v>#VALUE!</v>
      </c>
      <c r="N4299" s="4" t="e">
        <f>IF(Table1[[#This Row],[Import to Gateway Calculator?]]="Yes",IFERROR(Table1[[#This Row],[Recording Resolution '[MP']]],""),0)</f>
        <v>#VALUE!</v>
      </c>
      <c r="O4299" s="4" t="e">
        <f>IF(Table1[[#This Row],[Import to Gateway Calculator?]]="Yes",IFERROR(Table1[[#This Row],[Frame Rate '[FPS'] 1]],""),0)</f>
        <v>#VALUE!</v>
      </c>
      <c r="P4299" s="4" t="e">
        <f>IF(Table1[[#This Row],[Import to Gateway Calculator?]]="Yes",IFERROR(Table1[[#This Row],[Days of Storage 1]],""),0)</f>
        <v>#VALUE!</v>
      </c>
    </row>
    <row r="4300" spans="1:16" x14ac:dyDescent="0.25">
      <c r="A4300" s="5" t="e">
        <f t="shared" si="407"/>
        <v>#VALUE!</v>
      </c>
      <c r="B4300" s="6" t="str">
        <f>IFERROR(IF(Table1[[#This Row],[Multi-lens? 1]]="No", 1, IF(Table1[[#This Row],[Multi-lens? 1]]="Dual", 2, IF(Table1[[#This Row],[Multi-lens? 1]]="Quad", 4, ""))),"")</f>
        <v/>
      </c>
      <c r="C4300" s="6" t="e">
        <f t="shared" si="408"/>
        <v>#VALUE!</v>
      </c>
      <c r="D4300" s="6" t="e">
        <f t="shared" si="409"/>
        <v>#VALUE!</v>
      </c>
      <c r="E4300" s="6" t="e">
        <f t="shared" si="410"/>
        <v>#VALUE!</v>
      </c>
      <c r="F4300" s="6" t="e">
        <f t="shared" si="411"/>
        <v>#VALUE!</v>
      </c>
      <c r="H4300" s="6" t="str">
        <f>IFERROR(IF(Table1[[#This Row],[Multi-lens? 1]]="No", 1, IF(Table1[[#This Row],[Multi-lens? 1]]="Dual", 2, IF(Table1[[#This Row],[Multi-lens? 1]]="Quad", 4, ""))),"")</f>
        <v/>
      </c>
      <c r="I4300" s="9" t="str">
        <f>IFERROR(Table1[[#This Row],[Name]],"")</f>
        <v/>
      </c>
      <c r="K4300" s="3" t="str">
        <f t="shared" si="406"/>
        <v/>
      </c>
      <c r="M4300" s="4" t="e">
        <f>IF(Table1[[#This Row],[Import to Gateway Calculator?]]="Yes",IFERROR(Table1[[#This Row],[Streaming Resolution '[MP']]],""),0)</f>
        <v>#VALUE!</v>
      </c>
      <c r="N4300" s="4" t="e">
        <f>IF(Table1[[#This Row],[Import to Gateway Calculator?]]="Yes",IFERROR(Table1[[#This Row],[Recording Resolution '[MP']]],""),0)</f>
        <v>#VALUE!</v>
      </c>
      <c r="O4300" s="4" t="e">
        <f>IF(Table1[[#This Row],[Import to Gateway Calculator?]]="Yes",IFERROR(Table1[[#This Row],[Frame Rate '[FPS'] 1]],""),0)</f>
        <v>#VALUE!</v>
      </c>
      <c r="P4300" s="4" t="e">
        <f>IF(Table1[[#This Row],[Import to Gateway Calculator?]]="Yes",IFERROR(Table1[[#This Row],[Days of Storage 1]],""),0)</f>
        <v>#VALUE!</v>
      </c>
    </row>
    <row r="4301" spans="1:16" x14ac:dyDescent="0.25">
      <c r="A4301" s="5" t="e">
        <f t="shared" si="407"/>
        <v>#VALUE!</v>
      </c>
      <c r="B4301" s="6" t="str">
        <f>IFERROR(IF(Table1[[#This Row],[Multi-lens? 1]]="No", 1, IF(Table1[[#This Row],[Multi-lens? 1]]="Dual", 2, IF(Table1[[#This Row],[Multi-lens? 1]]="Quad", 4, ""))),"")</f>
        <v/>
      </c>
      <c r="C4301" s="6" t="e">
        <f t="shared" si="408"/>
        <v>#VALUE!</v>
      </c>
      <c r="D4301" s="6" t="e">
        <f t="shared" si="409"/>
        <v>#VALUE!</v>
      </c>
      <c r="E4301" s="6" t="e">
        <f t="shared" si="410"/>
        <v>#VALUE!</v>
      </c>
      <c r="F4301" s="6" t="e">
        <f t="shared" si="411"/>
        <v>#VALUE!</v>
      </c>
      <c r="H4301" s="6" t="str">
        <f>IFERROR(IF(Table1[[#This Row],[Multi-lens? 1]]="No", 1, IF(Table1[[#This Row],[Multi-lens? 1]]="Dual", 2, IF(Table1[[#This Row],[Multi-lens? 1]]="Quad", 4, ""))),"")</f>
        <v/>
      </c>
      <c r="I4301" s="9" t="str">
        <f>IFERROR(Table1[[#This Row],[Name]],"")</f>
        <v/>
      </c>
      <c r="K4301" s="3" t="str">
        <f t="shared" si="406"/>
        <v/>
      </c>
      <c r="M4301" s="4" t="e">
        <f>IF(Table1[[#This Row],[Import to Gateway Calculator?]]="Yes",IFERROR(Table1[[#This Row],[Streaming Resolution '[MP']]],""),0)</f>
        <v>#VALUE!</v>
      </c>
      <c r="N4301" s="4" t="e">
        <f>IF(Table1[[#This Row],[Import to Gateway Calculator?]]="Yes",IFERROR(Table1[[#This Row],[Recording Resolution '[MP']]],""),0)</f>
        <v>#VALUE!</v>
      </c>
      <c r="O4301" s="4" t="e">
        <f>IF(Table1[[#This Row],[Import to Gateway Calculator?]]="Yes",IFERROR(Table1[[#This Row],[Frame Rate '[FPS'] 1]],""),0)</f>
        <v>#VALUE!</v>
      </c>
      <c r="P4301" s="4" t="e">
        <f>IF(Table1[[#This Row],[Import to Gateway Calculator?]]="Yes",IFERROR(Table1[[#This Row],[Days of Storage 1]],""),0)</f>
        <v>#VALUE!</v>
      </c>
    </row>
    <row r="4302" spans="1:16" x14ac:dyDescent="0.25">
      <c r="A4302" s="5" t="e">
        <f t="shared" si="407"/>
        <v>#VALUE!</v>
      </c>
      <c r="B4302" s="6" t="str">
        <f>IFERROR(IF(Table1[[#This Row],[Multi-lens? 1]]="No", 1, IF(Table1[[#This Row],[Multi-lens? 1]]="Dual", 2, IF(Table1[[#This Row],[Multi-lens? 1]]="Quad", 4, ""))),"")</f>
        <v/>
      </c>
      <c r="C4302" s="6" t="e">
        <f t="shared" si="408"/>
        <v>#VALUE!</v>
      </c>
      <c r="D4302" s="6" t="e">
        <f t="shared" si="409"/>
        <v>#VALUE!</v>
      </c>
      <c r="E4302" s="6" t="e">
        <f t="shared" si="410"/>
        <v>#VALUE!</v>
      </c>
      <c r="F4302" s="6" t="e">
        <f t="shared" si="411"/>
        <v>#VALUE!</v>
      </c>
      <c r="H4302" s="6" t="str">
        <f>IFERROR(IF(Table1[[#This Row],[Multi-lens? 1]]="No", 1, IF(Table1[[#This Row],[Multi-lens? 1]]="Dual", 2, IF(Table1[[#This Row],[Multi-lens? 1]]="Quad", 4, ""))),"")</f>
        <v/>
      </c>
      <c r="I4302" s="9" t="str">
        <f>IFERROR(Table1[[#This Row],[Name]],"")</f>
        <v/>
      </c>
      <c r="K4302" s="3" t="str">
        <f t="shared" si="406"/>
        <v/>
      </c>
      <c r="M4302" s="4" t="e">
        <f>IF(Table1[[#This Row],[Import to Gateway Calculator?]]="Yes",IFERROR(Table1[[#This Row],[Streaming Resolution '[MP']]],""),0)</f>
        <v>#VALUE!</v>
      </c>
      <c r="N4302" s="4" t="e">
        <f>IF(Table1[[#This Row],[Import to Gateway Calculator?]]="Yes",IFERROR(Table1[[#This Row],[Recording Resolution '[MP']]],""),0)</f>
        <v>#VALUE!</v>
      </c>
      <c r="O4302" s="4" t="e">
        <f>IF(Table1[[#This Row],[Import to Gateway Calculator?]]="Yes",IFERROR(Table1[[#This Row],[Frame Rate '[FPS'] 1]],""),0)</f>
        <v>#VALUE!</v>
      </c>
      <c r="P4302" s="4" t="e">
        <f>IF(Table1[[#This Row],[Import to Gateway Calculator?]]="Yes",IFERROR(Table1[[#This Row],[Days of Storage 1]],""),0)</f>
        <v>#VALUE!</v>
      </c>
    </row>
    <row r="4303" spans="1:16" x14ac:dyDescent="0.25">
      <c r="A4303" s="5" t="e">
        <f t="shared" si="407"/>
        <v>#VALUE!</v>
      </c>
      <c r="B4303" s="6" t="str">
        <f>IFERROR(IF(Table1[[#This Row],[Multi-lens? 1]]="No", 1, IF(Table1[[#This Row],[Multi-lens? 1]]="Dual", 2, IF(Table1[[#This Row],[Multi-lens? 1]]="Quad", 4, ""))),"")</f>
        <v/>
      </c>
      <c r="C4303" s="6" t="e">
        <f t="shared" si="408"/>
        <v>#VALUE!</v>
      </c>
      <c r="D4303" s="6" t="e">
        <f t="shared" si="409"/>
        <v>#VALUE!</v>
      </c>
      <c r="E4303" s="6" t="e">
        <f t="shared" si="410"/>
        <v>#VALUE!</v>
      </c>
      <c r="F4303" s="6" t="e">
        <f t="shared" si="411"/>
        <v>#VALUE!</v>
      </c>
      <c r="H4303" s="6" t="str">
        <f>IFERROR(IF(Table1[[#This Row],[Multi-lens? 1]]="No", 1, IF(Table1[[#This Row],[Multi-lens? 1]]="Dual", 2, IF(Table1[[#This Row],[Multi-lens? 1]]="Quad", 4, ""))),"")</f>
        <v/>
      </c>
      <c r="I4303" s="9" t="str">
        <f>IFERROR(Table1[[#This Row],[Name]],"")</f>
        <v/>
      </c>
      <c r="K4303" s="3" t="str">
        <f t="shared" si="406"/>
        <v/>
      </c>
      <c r="M4303" s="4" t="e">
        <f>IF(Table1[[#This Row],[Import to Gateway Calculator?]]="Yes",IFERROR(Table1[[#This Row],[Streaming Resolution '[MP']]],""),0)</f>
        <v>#VALUE!</v>
      </c>
      <c r="N4303" s="4" t="e">
        <f>IF(Table1[[#This Row],[Import to Gateway Calculator?]]="Yes",IFERROR(Table1[[#This Row],[Recording Resolution '[MP']]],""),0)</f>
        <v>#VALUE!</v>
      </c>
      <c r="O4303" s="4" t="e">
        <f>IF(Table1[[#This Row],[Import to Gateway Calculator?]]="Yes",IFERROR(Table1[[#This Row],[Frame Rate '[FPS'] 1]],""),0)</f>
        <v>#VALUE!</v>
      </c>
      <c r="P4303" s="4" t="e">
        <f>IF(Table1[[#This Row],[Import to Gateway Calculator?]]="Yes",IFERROR(Table1[[#This Row],[Days of Storage 1]],""),0)</f>
        <v>#VALUE!</v>
      </c>
    </row>
    <row r="4304" spans="1:16" x14ac:dyDescent="0.25">
      <c r="A4304" s="5" t="e">
        <f t="shared" si="407"/>
        <v>#VALUE!</v>
      </c>
      <c r="B4304" s="6" t="str">
        <f>IFERROR(IF(Table1[[#This Row],[Multi-lens? 1]]="No", 1, IF(Table1[[#This Row],[Multi-lens? 1]]="Dual", 2, IF(Table1[[#This Row],[Multi-lens? 1]]="Quad", 4, ""))),"")</f>
        <v/>
      </c>
      <c r="C4304" s="6" t="e">
        <f t="shared" si="408"/>
        <v>#VALUE!</v>
      </c>
      <c r="D4304" s="6" t="e">
        <f t="shared" si="409"/>
        <v>#VALUE!</v>
      </c>
      <c r="E4304" s="6" t="e">
        <f t="shared" si="410"/>
        <v>#VALUE!</v>
      </c>
      <c r="F4304" s="6" t="e">
        <f t="shared" si="411"/>
        <v>#VALUE!</v>
      </c>
      <c r="H4304" s="6" t="str">
        <f>IFERROR(IF(Table1[[#This Row],[Multi-lens? 1]]="No", 1, IF(Table1[[#This Row],[Multi-lens? 1]]="Dual", 2, IF(Table1[[#This Row],[Multi-lens? 1]]="Quad", 4, ""))),"")</f>
        <v/>
      </c>
      <c r="I4304" s="9" t="str">
        <f>IFERROR(Table1[[#This Row],[Name]],"")</f>
        <v/>
      </c>
      <c r="K4304" s="3" t="str">
        <f t="shared" si="406"/>
        <v/>
      </c>
      <c r="M4304" s="4" t="e">
        <f>IF(Table1[[#This Row],[Import to Gateway Calculator?]]="Yes",IFERROR(Table1[[#This Row],[Streaming Resolution '[MP']]],""),0)</f>
        <v>#VALUE!</v>
      </c>
      <c r="N4304" s="4" t="e">
        <f>IF(Table1[[#This Row],[Import to Gateway Calculator?]]="Yes",IFERROR(Table1[[#This Row],[Recording Resolution '[MP']]],""),0)</f>
        <v>#VALUE!</v>
      </c>
      <c r="O4304" s="4" t="e">
        <f>IF(Table1[[#This Row],[Import to Gateway Calculator?]]="Yes",IFERROR(Table1[[#This Row],[Frame Rate '[FPS'] 1]],""),0)</f>
        <v>#VALUE!</v>
      </c>
      <c r="P4304" s="4" t="e">
        <f>IF(Table1[[#This Row],[Import to Gateway Calculator?]]="Yes",IFERROR(Table1[[#This Row],[Days of Storage 1]],""),0)</f>
        <v>#VALUE!</v>
      </c>
    </row>
    <row r="4305" spans="1:16" x14ac:dyDescent="0.25">
      <c r="A4305" s="5" t="e">
        <f t="shared" si="407"/>
        <v>#VALUE!</v>
      </c>
      <c r="B4305" s="6" t="str">
        <f>IFERROR(IF(Table1[[#This Row],[Multi-lens? 1]]="No", 1, IF(Table1[[#This Row],[Multi-lens? 1]]="Dual", 2, IF(Table1[[#This Row],[Multi-lens? 1]]="Quad", 4, ""))),"")</f>
        <v/>
      </c>
      <c r="C4305" s="6" t="e">
        <f t="shared" si="408"/>
        <v>#VALUE!</v>
      </c>
      <c r="D4305" s="6" t="e">
        <f t="shared" si="409"/>
        <v>#VALUE!</v>
      </c>
      <c r="E4305" s="6" t="e">
        <f t="shared" si="410"/>
        <v>#VALUE!</v>
      </c>
      <c r="F4305" s="6" t="e">
        <f t="shared" si="411"/>
        <v>#VALUE!</v>
      </c>
      <c r="H4305" s="6" t="str">
        <f>IFERROR(IF(Table1[[#This Row],[Multi-lens? 1]]="No", 1, IF(Table1[[#This Row],[Multi-lens? 1]]="Dual", 2, IF(Table1[[#This Row],[Multi-lens? 1]]="Quad", 4, ""))),"")</f>
        <v/>
      </c>
      <c r="I4305" s="9" t="str">
        <f>IFERROR(Table1[[#This Row],[Name]],"")</f>
        <v/>
      </c>
      <c r="K4305" s="3" t="str">
        <f t="shared" si="406"/>
        <v/>
      </c>
      <c r="M4305" s="4" t="e">
        <f>IF(Table1[[#This Row],[Import to Gateway Calculator?]]="Yes",IFERROR(Table1[[#This Row],[Streaming Resolution '[MP']]],""),0)</f>
        <v>#VALUE!</v>
      </c>
      <c r="N4305" s="4" t="e">
        <f>IF(Table1[[#This Row],[Import to Gateway Calculator?]]="Yes",IFERROR(Table1[[#This Row],[Recording Resolution '[MP']]],""),0)</f>
        <v>#VALUE!</v>
      </c>
      <c r="O4305" s="4" t="e">
        <f>IF(Table1[[#This Row],[Import to Gateway Calculator?]]="Yes",IFERROR(Table1[[#This Row],[Frame Rate '[FPS'] 1]],""),0)</f>
        <v>#VALUE!</v>
      </c>
      <c r="P4305" s="4" t="e">
        <f>IF(Table1[[#This Row],[Import to Gateway Calculator?]]="Yes",IFERROR(Table1[[#This Row],[Days of Storage 1]],""),0)</f>
        <v>#VALUE!</v>
      </c>
    </row>
    <row r="4306" spans="1:16" x14ac:dyDescent="0.25">
      <c r="A4306" s="5" t="e">
        <f t="shared" si="407"/>
        <v>#VALUE!</v>
      </c>
      <c r="B4306" s="6" t="str">
        <f>IFERROR(IF(Table1[[#This Row],[Multi-lens? 1]]="No", 1, IF(Table1[[#This Row],[Multi-lens? 1]]="Dual", 2, IF(Table1[[#This Row],[Multi-lens? 1]]="Quad", 4, ""))),"")</f>
        <v/>
      </c>
      <c r="C4306" s="6" t="e">
        <f t="shared" si="408"/>
        <v>#VALUE!</v>
      </c>
      <c r="D4306" s="6" t="e">
        <f t="shared" si="409"/>
        <v>#VALUE!</v>
      </c>
      <c r="E4306" s="6" t="e">
        <f t="shared" si="410"/>
        <v>#VALUE!</v>
      </c>
      <c r="F4306" s="6" t="e">
        <f t="shared" si="411"/>
        <v>#VALUE!</v>
      </c>
      <c r="H4306" s="6" t="str">
        <f>IFERROR(IF(Table1[[#This Row],[Multi-lens? 1]]="No", 1, IF(Table1[[#This Row],[Multi-lens? 1]]="Dual", 2, IF(Table1[[#This Row],[Multi-lens? 1]]="Quad", 4, ""))),"")</f>
        <v/>
      </c>
      <c r="I4306" s="9" t="str">
        <f>IFERROR(Table1[[#This Row],[Name]],"")</f>
        <v/>
      </c>
      <c r="K4306" s="3" t="str">
        <f t="shared" si="406"/>
        <v/>
      </c>
      <c r="M4306" s="4" t="e">
        <f>IF(Table1[[#This Row],[Import to Gateway Calculator?]]="Yes",IFERROR(Table1[[#This Row],[Streaming Resolution '[MP']]],""),0)</f>
        <v>#VALUE!</v>
      </c>
      <c r="N4306" s="4" t="e">
        <f>IF(Table1[[#This Row],[Import to Gateway Calculator?]]="Yes",IFERROR(Table1[[#This Row],[Recording Resolution '[MP']]],""),0)</f>
        <v>#VALUE!</v>
      </c>
      <c r="O4306" s="4" t="e">
        <f>IF(Table1[[#This Row],[Import to Gateway Calculator?]]="Yes",IFERROR(Table1[[#This Row],[Frame Rate '[FPS'] 1]],""),0)</f>
        <v>#VALUE!</v>
      </c>
      <c r="P4306" s="4" t="e">
        <f>IF(Table1[[#This Row],[Import to Gateway Calculator?]]="Yes",IFERROR(Table1[[#This Row],[Days of Storage 1]],""),0)</f>
        <v>#VALUE!</v>
      </c>
    </row>
    <row r="4307" spans="1:16" x14ac:dyDescent="0.25">
      <c r="A4307" s="5" t="e">
        <f t="shared" si="407"/>
        <v>#VALUE!</v>
      </c>
      <c r="B4307" s="6" t="str">
        <f>IFERROR(IF(Table1[[#This Row],[Multi-lens? 1]]="No", 1, IF(Table1[[#This Row],[Multi-lens? 1]]="Dual", 2, IF(Table1[[#This Row],[Multi-lens? 1]]="Quad", 4, ""))),"")</f>
        <v/>
      </c>
      <c r="C4307" s="6" t="e">
        <f t="shared" si="408"/>
        <v>#VALUE!</v>
      </c>
      <c r="D4307" s="6" t="e">
        <f t="shared" si="409"/>
        <v>#VALUE!</v>
      </c>
      <c r="E4307" s="6" t="e">
        <f t="shared" si="410"/>
        <v>#VALUE!</v>
      </c>
      <c r="F4307" s="6" t="e">
        <f t="shared" si="411"/>
        <v>#VALUE!</v>
      </c>
      <c r="H4307" s="6" t="str">
        <f>IFERROR(IF(Table1[[#This Row],[Multi-lens? 1]]="No", 1, IF(Table1[[#This Row],[Multi-lens? 1]]="Dual", 2, IF(Table1[[#This Row],[Multi-lens? 1]]="Quad", 4, ""))),"")</f>
        <v/>
      </c>
      <c r="I4307" s="9" t="str">
        <f>IFERROR(Table1[[#This Row],[Name]],"")</f>
        <v/>
      </c>
      <c r="K4307" s="3" t="str">
        <f t="shared" si="406"/>
        <v/>
      </c>
      <c r="M4307" s="4" t="e">
        <f>IF(Table1[[#This Row],[Import to Gateway Calculator?]]="Yes",IFERROR(Table1[[#This Row],[Streaming Resolution '[MP']]],""),0)</f>
        <v>#VALUE!</v>
      </c>
      <c r="N4307" s="4" t="e">
        <f>IF(Table1[[#This Row],[Import to Gateway Calculator?]]="Yes",IFERROR(Table1[[#This Row],[Recording Resolution '[MP']]],""),0)</f>
        <v>#VALUE!</v>
      </c>
      <c r="O4307" s="4" t="e">
        <f>IF(Table1[[#This Row],[Import to Gateway Calculator?]]="Yes",IFERROR(Table1[[#This Row],[Frame Rate '[FPS'] 1]],""),0)</f>
        <v>#VALUE!</v>
      </c>
      <c r="P4307" s="4" t="e">
        <f>IF(Table1[[#This Row],[Import to Gateway Calculator?]]="Yes",IFERROR(Table1[[#This Row],[Days of Storage 1]],""),0)</f>
        <v>#VALUE!</v>
      </c>
    </row>
    <row r="4308" spans="1:16" x14ac:dyDescent="0.25">
      <c r="A4308" s="5" t="e">
        <f t="shared" si="407"/>
        <v>#VALUE!</v>
      </c>
      <c r="B4308" s="6" t="str">
        <f>IFERROR(IF(Table1[[#This Row],[Multi-lens? 1]]="No", 1, IF(Table1[[#This Row],[Multi-lens? 1]]="Dual", 2, IF(Table1[[#This Row],[Multi-lens? 1]]="Quad", 4, ""))),"")</f>
        <v/>
      </c>
      <c r="C4308" s="6" t="e">
        <f t="shared" si="408"/>
        <v>#VALUE!</v>
      </c>
      <c r="D4308" s="6" t="e">
        <f t="shared" si="409"/>
        <v>#VALUE!</v>
      </c>
      <c r="E4308" s="6" t="e">
        <f t="shared" si="410"/>
        <v>#VALUE!</v>
      </c>
      <c r="F4308" s="6" t="e">
        <f t="shared" si="411"/>
        <v>#VALUE!</v>
      </c>
      <c r="H4308" s="6" t="str">
        <f>IFERROR(IF(Table1[[#This Row],[Multi-lens? 1]]="No", 1, IF(Table1[[#This Row],[Multi-lens? 1]]="Dual", 2, IF(Table1[[#This Row],[Multi-lens? 1]]="Quad", 4, ""))),"")</f>
        <v/>
      </c>
      <c r="I4308" s="9" t="str">
        <f>IFERROR(Table1[[#This Row],[Name]],"")</f>
        <v/>
      </c>
      <c r="K4308" s="3" t="str">
        <f t="shared" si="406"/>
        <v/>
      </c>
      <c r="M4308" s="4" t="e">
        <f>IF(Table1[[#This Row],[Import to Gateway Calculator?]]="Yes",IFERROR(Table1[[#This Row],[Streaming Resolution '[MP']]],""),0)</f>
        <v>#VALUE!</v>
      </c>
      <c r="N4308" s="4" t="e">
        <f>IF(Table1[[#This Row],[Import to Gateway Calculator?]]="Yes",IFERROR(Table1[[#This Row],[Recording Resolution '[MP']]],""),0)</f>
        <v>#VALUE!</v>
      </c>
      <c r="O4308" s="4" t="e">
        <f>IF(Table1[[#This Row],[Import to Gateway Calculator?]]="Yes",IFERROR(Table1[[#This Row],[Frame Rate '[FPS'] 1]],""),0)</f>
        <v>#VALUE!</v>
      </c>
      <c r="P4308" s="4" t="e">
        <f>IF(Table1[[#This Row],[Import to Gateway Calculator?]]="Yes",IFERROR(Table1[[#This Row],[Days of Storage 1]],""),0)</f>
        <v>#VALUE!</v>
      </c>
    </row>
    <row r="4309" spans="1:16" x14ac:dyDescent="0.25">
      <c r="A4309" s="5" t="e">
        <f t="shared" si="407"/>
        <v>#VALUE!</v>
      </c>
      <c r="B4309" s="6" t="str">
        <f>IFERROR(IF(Table1[[#This Row],[Multi-lens? 1]]="No", 1, IF(Table1[[#This Row],[Multi-lens? 1]]="Dual", 2, IF(Table1[[#This Row],[Multi-lens? 1]]="Quad", 4, ""))),"")</f>
        <v/>
      </c>
      <c r="C4309" s="6" t="e">
        <f t="shared" si="408"/>
        <v>#VALUE!</v>
      </c>
      <c r="D4309" s="6" t="e">
        <f t="shared" si="409"/>
        <v>#VALUE!</v>
      </c>
      <c r="E4309" s="6" t="e">
        <f t="shared" si="410"/>
        <v>#VALUE!</v>
      </c>
      <c r="F4309" s="6" t="e">
        <f t="shared" si="411"/>
        <v>#VALUE!</v>
      </c>
      <c r="H4309" s="6" t="str">
        <f>IFERROR(IF(Table1[[#This Row],[Multi-lens? 1]]="No", 1, IF(Table1[[#This Row],[Multi-lens? 1]]="Dual", 2, IF(Table1[[#This Row],[Multi-lens? 1]]="Quad", 4, ""))),"")</f>
        <v/>
      </c>
      <c r="I4309" s="9" t="str">
        <f>IFERROR(Table1[[#This Row],[Name]],"")</f>
        <v/>
      </c>
      <c r="K4309" s="3" t="str">
        <f t="shared" si="406"/>
        <v/>
      </c>
      <c r="M4309" s="4" t="e">
        <f>IF(Table1[[#This Row],[Import to Gateway Calculator?]]="Yes",IFERROR(Table1[[#This Row],[Streaming Resolution '[MP']]],""),0)</f>
        <v>#VALUE!</v>
      </c>
      <c r="N4309" s="4" t="e">
        <f>IF(Table1[[#This Row],[Import to Gateway Calculator?]]="Yes",IFERROR(Table1[[#This Row],[Recording Resolution '[MP']]],""),0)</f>
        <v>#VALUE!</v>
      </c>
      <c r="O4309" s="4" t="e">
        <f>IF(Table1[[#This Row],[Import to Gateway Calculator?]]="Yes",IFERROR(Table1[[#This Row],[Frame Rate '[FPS'] 1]],""),0)</f>
        <v>#VALUE!</v>
      </c>
      <c r="P4309" s="4" t="e">
        <f>IF(Table1[[#This Row],[Import to Gateway Calculator?]]="Yes",IFERROR(Table1[[#This Row],[Days of Storage 1]],""),0)</f>
        <v>#VALUE!</v>
      </c>
    </row>
    <row r="4310" spans="1:16" x14ac:dyDescent="0.25">
      <c r="A4310" s="5" t="e">
        <f t="shared" si="407"/>
        <v>#VALUE!</v>
      </c>
      <c r="B4310" s="6" t="str">
        <f>IFERROR(IF(Table1[[#This Row],[Multi-lens? 1]]="No", 1, IF(Table1[[#This Row],[Multi-lens? 1]]="Dual", 2, IF(Table1[[#This Row],[Multi-lens? 1]]="Quad", 4, ""))),"")</f>
        <v/>
      </c>
      <c r="C4310" s="6" t="e">
        <f t="shared" si="408"/>
        <v>#VALUE!</v>
      </c>
      <c r="D4310" s="6" t="e">
        <f t="shared" si="409"/>
        <v>#VALUE!</v>
      </c>
      <c r="E4310" s="6" t="e">
        <f t="shared" si="410"/>
        <v>#VALUE!</v>
      </c>
      <c r="F4310" s="6" t="e">
        <f t="shared" si="411"/>
        <v>#VALUE!</v>
      </c>
      <c r="H4310" s="6" t="str">
        <f>IFERROR(IF(Table1[[#This Row],[Multi-lens? 1]]="No", 1, IF(Table1[[#This Row],[Multi-lens? 1]]="Dual", 2, IF(Table1[[#This Row],[Multi-lens? 1]]="Quad", 4, ""))),"")</f>
        <v/>
      </c>
      <c r="I4310" s="9" t="str">
        <f>IFERROR(Table1[[#This Row],[Name]],"")</f>
        <v/>
      </c>
      <c r="K4310" s="3" t="str">
        <f t="shared" si="406"/>
        <v/>
      </c>
      <c r="M4310" s="4" t="e">
        <f>IF(Table1[[#This Row],[Import to Gateway Calculator?]]="Yes",IFERROR(Table1[[#This Row],[Streaming Resolution '[MP']]],""),0)</f>
        <v>#VALUE!</v>
      </c>
      <c r="N4310" s="4" t="e">
        <f>IF(Table1[[#This Row],[Import to Gateway Calculator?]]="Yes",IFERROR(Table1[[#This Row],[Recording Resolution '[MP']]],""),0)</f>
        <v>#VALUE!</v>
      </c>
      <c r="O4310" s="4" t="e">
        <f>IF(Table1[[#This Row],[Import to Gateway Calculator?]]="Yes",IFERROR(Table1[[#This Row],[Frame Rate '[FPS'] 1]],""),0)</f>
        <v>#VALUE!</v>
      </c>
      <c r="P4310" s="4" t="e">
        <f>IF(Table1[[#This Row],[Import to Gateway Calculator?]]="Yes",IFERROR(Table1[[#This Row],[Days of Storage 1]],""),0)</f>
        <v>#VALUE!</v>
      </c>
    </row>
    <row r="4311" spans="1:16" x14ac:dyDescent="0.25">
      <c r="A4311" s="5" t="e">
        <f t="shared" si="407"/>
        <v>#VALUE!</v>
      </c>
      <c r="B4311" s="6" t="str">
        <f>IFERROR(IF(Table1[[#This Row],[Multi-lens? 1]]="No", 1, IF(Table1[[#This Row],[Multi-lens? 1]]="Dual", 2, IF(Table1[[#This Row],[Multi-lens? 1]]="Quad", 4, ""))),"")</f>
        <v/>
      </c>
      <c r="C4311" s="6" t="e">
        <f t="shared" si="408"/>
        <v>#VALUE!</v>
      </c>
      <c r="D4311" s="6" t="e">
        <f t="shared" si="409"/>
        <v>#VALUE!</v>
      </c>
      <c r="E4311" s="6" t="e">
        <f t="shared" si="410"/>
        <v>#VALUE!</v>
      </c>
      <c r="F4311" s="6" t="e">
        <f t="shared" si="411"/>
        <v>#VALUE!</v>
      </c>
      <c r="H4311" s="6" t="str">
        <f>IFERROR(IF(Table1[[#This Row],[Multi-lens? 1]]="No", 1, IF(Table1[[#This Row],[Multi-lens? 1]]="Dual", 2, IF(Table1[[#This Row],[Multi-lens? 1]]="Quad", 4, ""))),"")</f>
        <v/>
      </c>
      <c r="I4311" s="9" t="str">
        <f>IFERROR(Table1[[#This Row],[Name]],"")</f>
        <v/>
      </c>
      <c r="K4311" s="3" t="str">
        <f t="shared" si="406"/>
        <v/>
      </c>
      <c r="M4311" s="4" t="e">
        <f>IF(Table1[[#This Row],[Import to Gateway Calculator?]]="Yes",IFERROR(Table1[[#This Row],[Streaming Resolution '[MP']]],""),0)</f>
        <v>#VALUE!</v>
      </c>
      <c r="N4311" s="4" t="e">
        <f>IF(Table1[[#This Row],[Import to Gateway Calculator?]]="Yes",IFERROR(Table1[[#This Row],[Recording Resolution '[MP']]],""),0)</f>
        <v>#VALUE!</v>
      </c>
      <c r="O4311" s="4" t="e">
        <f>IF(Table1[[#This Row],[Import to Gateway Calculator?]]="Yes",IFERROR(Table1[[#This Row],[Frame Rate '[FPS'] 1]],""),0)</f>
        <v>#VALUE!</v>
      </c>
      <c r="P4311" s="4" t="e">
        <f>IF(Table1[[#This Row],[Import to Gateway Calculator?]]="Yes",IFERROR(Table1[[#This Row],[Days of Storage 1]],""),0)</f>
        <v>#VALUE!</v>
      </c>
    </row>
    <row r="4312" spans="1:16" x14ac:dyDescent="0.25">
      <c r="A4312" s="5" t="e">
        <f t="shared" si="407"/>
        <v>#VALUE!</v>
      </c>
      <c r="B4312" s="6" t="str">
        <f>IFERROR(IF(Table1[[#This Row],[Multi-lens? 1]]="No", 1, IF(Table1[[#This Row],[Multi-lens? 1]]="Dual", 2, IF(Table1[[#This Row],[Multi-lens? 1]]="Quad", 4, ""))),"")</f>
        <v/>
      </c>
      <c r="C4312" s="6" t="e">
        <f t="shared" si="408"/>
        <v>#VALUE!</v>
      </c>
      <c r="D4312" s="6" t="e">
        <f t="shared" si="409"/>
        <v>#VALUE!</v>
      </c>
      <c r="E4312" s="6" t="e">
        <f t="shared" si="410"/>
        <v>#VALUE!</v>
      </c>
      <c r="F4312" s="6" t="e">
        <f t="shared" si="411"/>
        <v>#VALUE!</v>
      </c>
      <c r="H4312" s="6" t="str">
        <f>IFERROR(IF(Table1[[#This Row],[Multi-lens? 1]]="No", 1, IF(Table1[[#This Row],[Multi-lens? 1]]="Dual", 2, IF(Table1[[#This Row],[Multi-lens? 1]]="Quad", 4, ""))),"")</f>
        <v/>
      </c>
      <c r="I4312" s="9" t="str">
        <f>IFERROR(Table1[[#This Row],[Name]],"")</f>
        <v/>
      </c>
      <c r="K4312" s="3" t="str">
        <f t="shared" si="406"/>
        <v/>
      </c>
      <c r="M4312" s="4" t="e">
        <f>IF(Table1[[#This Row],[Import to Gateway Calculator?]]="Yes",IFERROR(Table1[[#This Row],[Streaming Resolution '[MP']]],""),0)</f>
        <v>#VALUE!</v>
      </c>
      <c r="N4312" s="4" t="e">
        <f>IF(Table1[[#This Row],[Import to Gateway Calculator?]]="Yes",IFERROR(Table1[[#This Row],[Recording Resolution '[MP']]],""),0)</f>
        <v>#VALUE!</v>
      </c>
      <c r="O4312" s="4" t="e">
        <f>IF(Table1[[#This Row],[Import to Gateway Calculator?]]="Yes",IFERROR(Table1[[#This Row],[Frame Rate '[FPS'] 1]],""),0)</f>
        <v>#VALUE!</v>
      </c>
      <c r="P4312" s="4" t="e">
        <f>IF(Table1[[#This Row],[Import to Gateway Calculator?]]="Yes",IFERROR(Table1[[#This Row],[Days of Storage 1]],""),0)</f>
        <v>#VALUE!</v>
      </c>
    </row>
    <row r="4313" spans="1:16" x14ac:dyDescent="0.25">
      <c r="A4313" s="5" t="e">
        <f t="shared" si="407"/>
        <v>#VALUE!</v>
      </c>
      <c r="B4313" s="6" t="str">
        <f>IFERROR(IF(Table1[[#This Row],[Multi-lens? 1]]="No", 1, IF(Table1[[#This Row],[Multi-lens? 1]]="Dual", 2, IF(Table1[[#This Row],[Multi-lens? 1]]="Quad", 4, ""))),"")</f>
        <v/>
      </c>
      <c r="C4313" s="6" t="e">
        <f t="shared" si="408"/>
        <v>#VALUE!</v>
      </c>
      <c r="D4313" s="6" t="e">
        <f t="shared" si="409"/>
        <v>#VALUE!</v>
      </c>
      <c r="E4313" s="6" t="e">
        <f t="shared" si="410"/>
        <v>#VALUE!</v>
      </c>
      <c r="F4313" s="6" t="e">
        <f t="shared" si="411"/>
        <v>#VALUE!</v>
      </c>
      <c r="H4313" s="6" t="str">
        <f>IFERROR(IF(Table1[[#This Row],[Multi-lens? 1]]="No", 1, IF(Table1[[#This Row],[Multi-lens? 1]]="Dual", 2, IF(Table1[[#This Row],[Multi-lens? 1]]="Quad", 4, ""))),"")</f>
        <v/>
      </c>
      <c r="I4313" s="9" t="str">
        <f>IFERROR(Table1[[#This Row],[Name]],"")</f>
        <v/>
      </c>
      <c r="K4313" s="3" t="str">
        <f t="shared" si="406"/>
        <v/>
      </c>
      <c r="M4313" s="4" t="e">
        <f>IF(Table1[[#This Row],[Import to Gateway Calculator?]]="Yes",IFERROR(Table1[[#This Row],[Streaming Resolution '[MP']]],""),0)</f>
        <v>#VALUE!</v>
      </c>
      <c r="N4313" s="4" t="e">
        <f>IF(Table1[[#This Row],[Import to Gateway Calculator?]]="Yes",IFERROR(Table1[[#This Row],[Recording Resolution '[MP']]],""),0)</f>
        <v>#VALUE!</v>
      </c>
      <c r="O4313" s="4" t="e">
        <f>IF(Table1[[#This Row],[Import to Gateway Calculator?]]="Yes",IFERROR(Table1[[#This Row],[Frame Rate '[FPS'] 1]],""),0)</f>
        <v>#VALUE!</v>
      </c>
      <c r="P4313" s="4" t="e">
        <f>IF(Table1[[#This Row],[Import to Gateway Calculator?]]="Yes",IFERROR(Table1[[#This Row],[Days of Storage 1]],""),0)</f>
        <v>#VALUE!</v>
      </c>
    </row>
    <row r="4314" spans="1:16" x14ac:dyDescent="0.25">
      <c r="A4314" s="5" t="e">
        <f t="shared" si="407"/>
        <v>#VALUE!</v>
      </c>
      <c r="B4314" s="6" t="str">
        <f>IFERROR(IF(Table1[[#This Row],[Multi-lens? 1]]="No", 1, IF(Table1[[#This Row],[Multi-lens? 1]]="Dual", 2, IF(Table1[[#This Row],[Multi-lens? 1]]="Quad", 4, ""))),"")</f>
        <v/>
      </c>
      <c r="C4314" s="6" t="e">
        <f t="shared" si="408"/>
        <v>#VALUE!</v>
      </c>
      <c r="D4314" s="6" t="e">
        <f t="shared" si="409"/>
        <v>#VALUE!</v>
      </c>
      <c r="E4314" s="6" t="e">
        <f t="shared" si="410"/>
        <v>#VALUE!</v>
      </c>
      <c r="F4314" s="6" t="e">
        <f t="shared" si="411"/>
        <v>#VALUE!</v>
      </c>
      <c r="H4314" s="6" t="str">
        <f>IFERROR(IF(Table1[[#This Row],[Multi-lens? 1]]="No", 1, IF(Table1[[#This Row],[Multi-lens? 1]]="Dual", 2, IF(Table1[[#This Row],[Multi-lens? 1]]="Quad", 4, ""))),"")</f>
        <v/>
      </c>
      <c r="I4314" s="9" t="str">
        <f>IFERROR(Table1[[#This Row],[Name]],"")</f>
        <v/>
      </c>
      <c r="K4314" s="3" t="str">
        <f t="shared" si="406"/>
        <v/>
      </c>
      <c r="M4314" s="4" t="e">
        <f>IF(Table1[[#This Row],[Import to Gateway Calculator?]]="Yes",IFERROR(Table1[[#This Row],[Streaming Resolution '[MP']]],""),0)</f>
        <v>#VALUE!</v>
      </c>
      <c r="N4314" s="4" t="e">
        <f>IF(Table1[[#This Row],[Import to Gateway Calculator?]]="Yes",IFERROR(Table1[[#This Row],[Recording Resolution '[MP']]],""),0)</f>
        <v>#VALUE!</v>
      </c>
      <c r="O4314" s="4" t="e">
        <f>IF(Table1[[#This Row],[Import to Gateway Calculator?]]="Yes",IFERROR(Table1[[#This Row],[Frame Rate '[FPS'] 1]],""),0)</f>
        <v>#VALUE!</v>
      </c>
      <c r="P4314" s="4" t="e">
        <f>IF(Table1[[#This Row],[Import to Gateway Calculator?]]="Yes",IFERROR(Table1[[#This Row],[Days of Storage 1]],""),0)</f>
        <v>#VALUE!</v>
      </c>
    </row>
    <row r="4315" spans="1:16" x14ac:dyDescent="0.25">
      <c r="A4315" s="5" t="e">
        <f t="shared" si="407"/>
        <v>#VALUE!</v>
      </c>
      <c r="B4315" s="6" t="str">
        <f>IFERROR(IF(Table1[[#This Row],[Multi-lens? 1]]="No", 1, IF(Table1[[#This Row],[Multi-lens? 1]]="Dual", 2, IF(Table1[[#This Row],[Multi-lens? 1]]="Quad", 4, ""))),"")</f>
        <v/>
      </c>
      <c r="C4315" s="6" t="e">
        <f t="shared" si="408"/>
        <v>#VALUE!</v>
      </c>
      <c r="D4315" s="6" t="e">
        <f t="shared" si="409"/>
        <v>#VALUE!</v>
      </c>
      <c r="E4315" s="6" t="e">
        <f t="shared" si="410"/>
        <v>#VALUE!</v>
      </c>
      <c r="F4315" s="6" t="e">
        <f t="shared" si="411"/>
        <v>#VALUE!</v>
      </c>
      <c r="H4315" s="6" t="str">
        <f>IFERROR(IF(Table1[[#This Row],[Multi-lens? 1]]="No", 1, IF(Table1[[#This Row],[Multi-lens? 1]]="Dual", 2, IF(Table1[[#This Row],[Multi-lens? 1]]="Quad", 4, ""))),"")</f>
        <v/>
      </c>
      <c r="I4315" s="9" t="str">
        <f>IFERROR(Table1[[#This Row],[Name]],"")</f>
        <v/>
      </c>
      <c r="K4315" s="3" t="str">
        <f t="shared" si="406"/>
        <v/>
      </c>
      <c r="M4315" s="4" t="e">
        <f>IF(Table1[[#This Row],[Import to Gateway Calculator?]]="Yes",IFERROR(Table1[[#This Row],[Streaming Resolution '[MP']]],""),0)</f>
        <v>#VALUE!</v>
      </c>
      <c r="N4315" s="4" t="e">
        <f>IF(Table1[[#This Row],[Import to Gateway Calculator?]]="Yes",IFERROR(Table1[[#This Row],[Recording Resolution '[MP']]],""),0)</f>
        <v>#VALUE!</v>
      </c>
      <c r="O4315" s="4" t="e">
        <f>IF(Table1[[#This Row],[Import to Gateway Calculator?]]="Yes",IFERROR(Table1[[#This Row],[Frame Rate '[FPS'] 1]],""),0)</f>
        <v>#VALUE!</v>
      </c>
      <c r="P4315" s="4" t="e">
        <f>IF(Table1[[#This Row],[Import to Gateway Calculator?]]="Yes",IFERROR(Table1[[#This Row],[Days of Storage 1]],""),0)</f>
        <v>#VALUE!</v>
      </c>
    </row>
    <row r="4316" spans="1:16" x14ac:dyDescent="0.25">
      <c r="A4316" s="5" t="e">
        <f t="shared" si="407"/>
        <v>#VALUE!</v>
      </c>
      <c r="B4316" s="6" t="str">
        <f>IFERROR(IF(Table1[[#This Row],[Multi-lens? 1]]="No", 1, IF(Table1[[#This Row],[Multi-lens? 1]]="Dual", 2, IF(Table1[[#This Row],[Multi-lens? 1]]="Quad", 4, ""))),"")</f>
        <v/>
      </c>
      <c r="C4316" s="6" t="e">
        <f t="shared" si="408"/>
        <v>#VALUE!</v>
      </c>
      <c r="D4316" s="6" t="e">
        <f t="shared" si="409"/>
        <v>#VALUE!</v>
      </c>
      <c r="E4316" s="6" t="e">
        <f t="shared" si="410"/>
        <v>#VALUE!</v>
      </c>
      <c r="F4316" s="6" t="e">
        <f t="shared" si="411"/>
        <v>#VALUE!</v>
      </c>
      <c r="H4316" s="6" t="str">
        <f>IFERROR(IF(Table1[[#This Row],[Multi-lens? 1]]="No", 1, IF(Table1[[#This Row],[Multi-lens? 1]]="Dual", 2, IF(Table1[[#This Row],[Multi-lens? 1]]="Quad", 4, ""))),"")</f>
        <v/>
      </c>
      <c r="I4316" s="9" t="str">
        <f>IFERROR(Table1[[#This Row],[Name]],"")</f>
        <v/>
      </c>
      <c r="K4316" s="3" t="str">
        <f t="shared" si="406"/>
        <v/>
      </c>
      <c r="M4316" s="4" t="e">
        <f>IF(Table1[[#This Row],[Import to Gateway Calculator?]]="Yes",IFERROR(Table1[[#This Row],[Streaming Resolution '[MP']]],""),0)</f>
        <v>#VALUE!</v>
      </c>
      <c r="N4316" s="4" t="e">
        <f>IF(Table1[[#This Row],[Import to Gateway Calculator?]]="Yes",IFERROR(Table1[[#This Row],[Recording Resolution '[MP']]],""),0)</f>
        <v>#VALUE!</v>
      </c>
      <c r="O4316" s="4" t="e">
        <f>IF(Table1[[#This Row],[Import to Gateway Calculator?]]="Yes",IFERROR(Table1[[#This Row],[Frame Rate '[FPS'] 1]],""),0)</f>
        <v>#VALUE!</v>
      </c>
      <c r="P4316" s="4" t="e">
        <f>IF(Table1[[#This Row],[Import to Gateway Calculator?]]="Yes",IFERROR(Table1[[#This Row],[Days of Storage 1]],""),0)</f>
        <v>#VALUE!</v>
      </c>
    </row>
    <row r="4317" spans="1:16" x14ac:dyDescent="0.25">
      <c r="A4317" s="5" t="e">
        <f t="shared" si="407"/>
        <v>#VALUE!</v>
      </c>
      <c r="B4317" s="6" t="str">
        <f>IFERROR(IF(Table1[[#This Row],[Multi-lens? 1]]="No", 1, IF(Table1[[#This Row],[Multi-lens? 1]]="Dual", 2, IF(Table1[[#This Row],[Multi-lens? 1]]="Quad", 4, ""))),"")</f>
        <v/>
      </c>
      <c r="C4317" s="6" t="e">
        <f t="shared" si="408"/>
        <v>#VALUE!</v>
      </c>
      <c r="D4317" s="6" t="e">
        <f t="shared" si="409"/>
        <v>#VALUE!</v>
      </c>
      <c r="E4317" s="6" t="e">
        <f t="shared" si="410"/>
        <v>#VALUE!</v>
      </c>
      <c r="F4317" s="6" t="e">
        <f t="shared" si="411"/>
        <v>#VALUE!</v>
      </c>
      <c r="H4317" s="6" t="str">
        <f>IFERROR(IF(Table1[[#This Row],[Multi-lens? 1]]="No", 1, IF(Table1[[#This Row],[Multi-lens? 1]]="Dual", 2, IF(Table1[[#This Row],[Multi-lens? 1]]="Quad", 4, ""))),"")</f>
        <v/>
      </c>
      <c r="I4317" s="9" t="str">
        <f>IFERROR(Table1[[#This Row],[Name]],"")</f>
        <v/>
      </c>
      <c r="K4317" s="3" t="str">
        <f t="shared" si="406"/>
        <v/>
      </c>
      <c r="M4317" s="4" t="e">
        <f>IF(Table1[[#This Row],[Import to Gateway Calculator?]]="Yes",IFERROR(Table1[[#This Row],[Streaming Resolution '[MP']]],""),0)</f>
        <v>#VALUE!</v>
      </c>
      <c r="N4317" s="4" t="e">
        <f>IF(Table1[[#This Row],[Import to Gateway Calculator?]]="Yes",IFERROR(Table1[[#This Row],[Recording Resolution '[MP']]],""),0)</f>
        <v>#VALUE!</v>
      </c>
      <c r="O4317" s="4" t="e">
        <f>IF(Table1[[#This Row],[Import to Gateway Calculator?]]="Yes",IFERROR(Table1[[#This Row],[Frame Rate '[FPS'] 1]],""),0)</f>
        <v>#VALUE!</v>
      </c>
      <c r="P4317" s="4" t="e">
        <f>IF(Table1[[#This Row],[Import to Gateway Calculator?]]="Yes",IFERROR(Table1[[#This Row],[Days of Storage 1]],""),0)</f>
        <v>#VALUE!</v>
      </c>
    </row>
    <row r="4318" spans="1:16" x14ac:dyDescent="0.25">
      <c r="A4318" s="5" t="e">
        <f t="shared" si="407"/>
        <v>#VALUE!</v>
      </c>
      <c r="B4318" s="6" t="str">
        <f>IFERROR(IF(Table1[[#This Row],[Multi-lens? 1]]="No", 1, IF(Table1[[#This Row],[Multi-lens? 1]]="Dual", 2, IF(Table1[[#This Row],[Multi-lens? 1]]="Quad", 4, ""))),"")</f>
        <v/>
      </c>
      <c r="C4318" s="6" t="e">
        <f t="shared" si="408"/>
        <v>#VALUE!</v>
      </c>
      <c r="D4318" s="6" t="e">
        <f t="shared" si="409"/>
        <v>#VALUE!</v>
      </c>
      <c r="E4318" s="6" t="e">
        <f t="shared" si="410"/>
        <v>#VALUE!</v>
      </c>
      <c r="F4318" s="6" t="e">
        <f t="shared" si="411"/>
        <v>#VALUE!</v>
      </c>
      <c r="H4318" s="6" t="str">
        <f>IFERROR(IF(Table1[[#This Row],[Multi-lens? 1]]="No", 1, IF(Table1[[#This Row],[Multi-lens? 1]]="Dual", 2, IF(Table1[[#This Row],[Multi-lens? 1]]="Quad", 4, ""))),"")</f>
        <v/>
      </c>
      <c r="I4318" s="9" t="str">
        <f>IFERROR(Table1[[#This Row],[Name]],"")</f>
        <v/>
      </c>
      <c r="K4318" s="3" t="str">
        <f t="shared" si="406"/>
        <v/>
      </c>
      <c r="M4318" s="4" t="e">
        <f>IF(Table1[[#This Row],[Import to Gateway Calculator?]]="Yes",IFERROR(Table1[[#This Row],[Streaming Resolution '[MP']]],""),0)</f>
        <v>#VALUE!</v>
      </c>
      <c r="N4318" s="4" t="e">
        <f>IF(Table1[[#This Row],[Import to Gateway Calculator?]]="Yes",IFERROR(Table1[[#This Row],[Recording Resolution '[MP']]],""),0)</f>
        <v>#VALUE!</v>
      </c>
      <c r="O4318" s="4" t="e">
        <f>IF(Table1[[#This Row],[Import to Gateway Calculator?]]="Yes",IFERROR(Table1[[#This Row],[Frame Rate '[FPS'] 1]],""),0)</f>
        <v>#VALUE!</v>
      </c>
      <c r="P4318" s="4" t="e">
        <f>IF(Table1[[#This Row],[Import to Gateway Calculator?]]="Yes",IFERROR(Table1[[#This Row],[Days of Storage 1]],""),0)</f>
        <v>#VALUE!</v>
      </c>
    </row>
    <row r="4319" spans="1:16" x14ac:dyDescent="0.25">
      <c r="A4319" s="5" t="e">
        <f t="shared" si="407"/>
        <v>#VALUE!</v>
      </c>
      <c r="B4319" s="6" t="str">
        <f>IFERROR(IF(Table1[[#This Row],[Multi-lens? 1]]="No", 1, IF(Table1[[#This Row],[Multi-lens? 1]]="Dual", 2, IF(Table1[[#This Row],[Multi-lens? 1]]="Quad", 4, ""))),"")</f>
        <v/>
      </c>
      <c r="C4319" s="6" t="e">
        <f t="shared" si="408"/>
        <v>#VALUE!</v>
      </c>
      <c r="D4319" s="6" t="e">
        <f t="shared" si="409"/>
        <v>#VALUE!</v>
      </c>
      <c r="E4319" s="6" t="e">
        <f t="shared" si="410"/>
        <v>#VALUE!</v>
      </c>
      <c r="F4319" s="6" t="e">
        <f t="shared" si="411"/>
        <v>#VALUE!</v>
      </c>
      <c r="H4319" s="6" t="str">
        <f>IFERROR(IF(Table1[[#This Row],[Multi-lens? 1]]="No", 1, IF(Table1[[#This Row],[Multi-lens? 1]]="Dual", 2, IF(Table1[[#This Row],[Multi-lens? 1]]="Quad", 4, ""))),"")</f>
        <v/>
      </c>
      <c r="I4319" s="9" t="str">
        <f>IFERROR(Table1[[#This Row],[Name]],"")</f>
        <v/>
      </c>
      <c r="K4319" s="3" t="str">
        <f t="shared" si="406"/>
        <v/>
      </c>
      <c r="M4319" s="4" t="e">
        <f>IF(Table1[[#This Row],[Import to Gateway Calculator?]]="Yes",IFERROR(Table1[[#This Row],[Streaming Resolution '[MP']]],""),0)</f>
        <v>#VALUE!</v>
      </c>
      <c r="N4319" s="4" t="e">
        <f>IF(Table1[[#This Row],[Import to Gateway Calculator?]]="Yes",IFERROR(Table1[[#This Row],[Recording Resolution '[MP']]],""),0)</f>
        <v>#VALUE!</v>
      </c>
      <c r="O4319" s="4" t="e">
        <f>IF(Table1[[#This Row],[Import to Gateway Calculator?]]="Yes",IFERROR(Table1[[#This Row],[Frame Rate '[FPS'] 1]],""),0)</f>
        <v>#VALUE!</v>
      </c>
      <c r="P4319" s="4" t="e">
        <f>IF(Table1[[#This Row],[Import to Gateway Calculator?]]="Yes",IFERROR(Table1[[#This Row],[Days of Storage 1]],""),0)</f>
        <v>#VALUE!</v>
      </c>
    </row>
    <row r="4320" spans="1:16" x14ac:dyDescent="0.25">
      <c r="A4320" s="5" t="e">
        <f t="shared" si="407"/>
        <v>#VALUE!</v>
      </c>
      <c r="B4320" s="6" t="str">
        <f>IFERROR(IF(Table1[[#This Row],[Multi-lens? 1]]="No", 1, IF(Table1[[#This Row],[Multi-lens? 1]]="Dual", 2, IF(Table1[[#This Row],[Multi-lens? 1]]="Quad", 4, ""))),"")</f>
        <v/>
      </c>
      <c r="C4320" s="6" t="e">
        <f t="shared" si="408"/>
        <v>#VALUE!</v>
      </c>
      <c r="D4320" s="6" t="e">
        <f t="shared" si="409"/>
        <v>#VALUE!</v>
      </c>
      <c r="E4320" s="6" t="e">
        <f t="shared" si="410"/>
        <v>#VALUE!</v>
      </c>
      <c r="F4320" s="6" t="e">
        <f t="shared" si="411"/>
        <v>#VALUE!</v>
      </c>
      <c r="H4320" s="6" t="str">
        <f>IFERROR(IF(Table1[[#This Row],[Multi-lens? 1]]="No", 1, IF(Table1[[#This Row],[Multi-lens? 1]]="Dual", 2, IF(Table1[[#This Row],[Multi-lens? 1]]="Quad", 4, ""))),"")</f>
        <v/>
      </c>
      <c r="I4320" s="9" t="str">
        <f>IFERROR(Table1[[#This Row],[Name]],"")</f>
        <v/>
      </c>
      <c r="K4320" s="3" t="str">
        <f t="shared" si="406"/>
        <v/>
      </c>
      <c r="M4320" s="4" t="e">
        <f>IF(Table1[[#This Row],[Import to Gateway Calculator?]]="Yes",IFERROR(Table1[[#This Row],[Streaming Resolution '[MP']]],""),0)</f>
        <v>#VALUE!</v>
      </c>
      <c r="N4320" s="4" t="e">
        <f>IF(Table1[[#This Row],[Import to Gateway Calculator?]]="Yes",IFERROR(Table1[[#This Row],[Recording Resolution '[MP']]],""),0)</f>
        <v>#VALUE!</v>
      </c>
      <c r="O4320" s="4" t="e">
        <f>IF(Table1[[#This Row],[Import to Gateway Calculator?]]="Yes",IFERROR(Table1[[#This Row],[Frame Rate '[FPS'] 1]],""),0)</f>
        <v>#VALUE!</v>
      </c>
      <c r="P4320" s="4" t="e">
        <f>IF(Table1[[#This Row],[Import to Gateway Calculator?]]="Yes",IFERROR(Table1[[#This Row],[Days of Storage 1]],""),0)</f>
        <v>#VALUE!</v>
      </c>
    </row>
    <row r="4321" spans="1:16" x14ac:dyDescent="0.25">
      <c r="A4321" s="5" t="e">
        <f t="shared" si="407"/>
        <v>#VALUE!</v>
      </c>
      <c r="B4321" s="6" t="str">
        <f>IFERROR(IF(Table1[[#This Row],[Multi-lens? 1]]="No", 1, IF(Table1[[#This Row],[Multi-lens? 1]]="Dual", 2, IF(Table1[[#This Row],[Multi-lens? 1]]="Quad", 4, ""))),"")</f>
        <v/>
      </c>
      <c r="C4321" s="6" t="e">
        <f t="shared" si="408"/>
        <v>#VALUE!</v>
      </c>
      <c r="D4321" s="6" t="e">
        <f t="shared" si="409"/>
        <v>#VALUE!</v>
      </c>
      <c r="E4321" s="6" t="e">
        <f t="shared" si="410"/>
        <v>#VALUE!</v>
      </c>
      <c r="F4321" s="6" t="e">
        <f t="shared" si="411"/>
        <v>#VALUE!</v>
      </c>
      <c r="H4321" s="6" t="str">
        <f>IFERROR(IF(Table1[[#This Row],[Multi-lens? 1]]="No", 1, IF(Table1[[#This Row],[Multi-lens? 1]]="Dual", 2, IF(Table1[[#This Row],[Multi-lens? 1]]="Quad", 4, ""))),"")</f>
        <v/>
      </c>
      <c r="I4321" s="9" t="str">
        <f>IFERROR(Table1[[#This Row],[Name]],"")</f>
        <v/>
      </c>
      <c r="K4321" s="3" t="str">
        <f t="shared" si="406"/>
        <v/>
      </c>
      <c r="M4321" s="4" t="e">
        <f>IF(Table1[[#This Row],[Import to Gateway Calculator?]]="Yes",IFERROR(Table1[[#This Row],[Streaming Resolution '[MP']]],""),0)</f>
        <v>#VALUE!</v>
      </c>
      <c r="N4321" s="4" t="e">
        <f>IF(Table1[[#This Row],[Import to Gateway Calculator?]]="Yes",IFERROR(Table1[[#This Row],[Recording Resolution '[MP']]],""),0)</f>
        <v>#VALUE!</v>
      </c>
      <c r="O4321" s="4" t="e">
        <f>IF(Table1[[#This Row],[Import to Gateway Calculator?]]="Yes",IFERROR(Table1[[#This Row],[Frame Rate '[FPS'] 1]],""),0)</f>
        <v>#VALUE!</v>
      </c>
      <c r="P4321" s="4" t="e">
        <f>IF(Table1[[#This Row],[Import to Gateway Calculator?]]="Yes",IFERROR(Table1[[#This Row],[Days of Storage 1]],""),0)</f>
        <v>#VALUE!</v>
      </c>
    </row>
    <row r="4322" spans="1:16" x14ac:dyDescent="0.25">
      <c r="A4322" s="5" t="e">
        <f t="shared" si="407"/>
        <v>#VALUE!</v>
      </c>
      <c r="B4322" s="6" t="str">
        <f>IFERROR(IF(Table1[[#This Row],[Multi-lens? 1]]="No", 1, IF(Table1[[#This Row],[Multi-lens? 1]]="Dual", 2, IF(Table1[[#This Row],[Multi-lens? 1]]="Quad", 4, ""))),"")</f>
        <v/>
      </c>
      <c r="C4322" s="6" t="e">
        <f t="shared" si="408"/>
        <v>#VALUE!</v>
      </c>
      <c r="D4322" s="6" t="e">
        <f t="shared" si="409"/>
        <v>#VALUE!</v>
      </c>
      <c r="E4322" s="6" t="e">
        <f t="shared" si="410"/>
        <v>#VALUE!</v>
      </c>
      <c r="F4322" s="6" t="e">
        <f t="shared" si="411"/>
        <v>#VALUE!</v>
      </c>
      <c r="H4322" s="6" t="str">
        <f>IFERROR(IF(Table1[[#This Row],[Multi-lens? 1]]="No", 1, IF(Table1[[#This Row],[Multi-lens? 1]]="Dual", 2, IF(Table1[[#This Row],[Multi-lens? 1]]="Quad", 4, ""))),"")</f>
        <v/>
      </c>
      <c r="I4322" s="9" t="str">
        <f>IFERROR(Table1[[#This Row],[Name]],"")</f>
        <v/>
      </c>
      <c r="K4322" s="3" t="str">
        <f t="shared" si="406"/>
        <v/>
      </c>
      <c r="M4322" s="4" t="e">
        <f>IF(Table1[[#This Row],[Import to Gateway Calculator?]]="Yes",IFERROR(Table1[[#This Row],[Streaming Resolution '[MP']]],""),0)</f>
        <v>#VALUE!</v>
      </c>
      <c r="N4322" s="4" t="e">
        <f>IF(Table1[[#This Row],[Import to Gateway Calculator?]]="Yes",IFERROR(Table1[[#This Row],[Recording Resolution '[MP']]],""),0)</f>
        <v>#VALUE!</v>
      </c>
      <c r="O4322" s="4" t="e">
        <f>IF(Table1[[#This Row],[Import to Gateway Calculator?]]="Yes",IFERROR(Table1[[#This Row],[Frame Rate '[FPS'] 1]],""),0)</f>
        <v>#VALUE!</v>
      </c>
      <c r="P4322" s="4" t="e">
        <f>IF(Table1[[#This Row],[Import to Gateway Calculator?]]="Yes",IFERROR(Table1[[#This Row],[Days of Storage 1]],""),0)</f>
        <v>#VALUE!</v>
      </c>
    </row>
    <row r="4323" spans="1:16" x14ac:dyDescent="0.25">
      <c r="A4323" s="5" t="e">
        <f t="shared" si="407"/>
        <v>#VALUE!</v>
      </c>
      <c r="B4323" s="6" t="str">
        <f>IFERROR(IF(Table1[[#This Row],[Multi-lens? 1]]="No", 1, IF(Table1[[#This Row],[Multi-lens? 1]]="Dual", 2, IF(Table1[[#This Row],[Multi-lens? 1]]="Quad", 4, ""))),"")</f>
        <v/>
      </c>
      <c r="C4323" s="6" t="e">
        <f t="shared" si="408"/>
        <v>#VALUE!</v>
      </c>
      <c r="D4323" s="6" t="e">
        <f t="shared" si="409"/>
        <v>#VALUE!</v>
      </c>
      <c r="E4323" s="6" t="e">
        <f t="shared" si="410"/>
        <v>#VALUE!</v>
      </c>
      <c r="F4323" s="6" t="e">
        <f t="shared" si="411"/>
        <v>#VALUE!</v>
      </c>
      <c r="H4323" s="6" t="str">
        <f>IFERROR(IF(Table1[[#This Row],[Multi-lens? 1]]="No", 1, IF(Table1[[#This Row],[Multi-lens? 1]]="Dual", 2, IF(Table1[[#This Row],[Multi-lens? 1]]="Quad", 4, ""))),"")</f>
        <v/>
      </c>
      <c r="I4323" s="9" t="str">
        <f>IFERROR(Table1[[#This Row],[Name]],"")</f>
        <v/>
      </c>
      <c r="K4323" s="3" t="str">
        <f t="shared" si="406"/>
        <v/>
      </c>
      <c r="M4323" s="4" t="e">
        <f>IF(Table1[[#This Row],[Import to Gateway Calculator?]]="Yes",IFERROR(Table1[[#This Row],[Streaming Resolution '[MP']]],""),0)</f>
        <v>#VALUE!</v>
      </c>
      <c r="N4323" s="4" t="e">
        <f>IF(Table1[[#This Row],[Import to Gateway Calculator?]]="Yes",IFERROR(Table1[[#This Row],[Recording Resolution '[MP']]],""),0)</f>
        <v>#VALUE!</v>
      </c>
      <c r="O4323" s="4" t="e">
        <f>IF(Table1[[#This Row],[Import to Gateway Calculator?]]="Yes",IFERROR(Table1[[#This Row],[Frame Rate '[FPS'] 1]],""),0)</f>
        <v>#VALUE!</v>
      </c>
      <c r="P4323" s="4" t="e">
        <f>IF(Table1[[#This Row],[Import to Gateway Calculator?]]="Yes",IFERROR(Table1[[#This Row],[Days of Storage 1]],""),0)</f>
        <v>#VALUE!</v>
      </c>
    </row>
    <row r="4324" spans="1:16" x14ac:dyDescent="0.25">
      <c r="A4324" s="5" t="e">
        <f t="shared" si="407"/>
        <v>#VALUE!</v>
      </c>
      <c r="B4324" s="6" t="str">
        <f>IFERROR(IF(Table1[[#This Row],[Multi-lens? 1]]="No", 1, IF(Table1[[#This Row],[Multi-lens? 1]]="Dual", 2, IF(Table1[[#This Row],[Multi-lens? 1]]="Quad", 4, ""))),"")</f>
        <v/>
      </c>
      <c r="C4324" s="6" t="e">
        <f t="shared" si="408"/>
        <v>#VALUE!</v>
      </c>
      <c r="D4324" s="6" t="e">
        <f t="shared" si="409"/>
        <v>#VALUE!</v>
      </c>
      <c r="E4324" s="6" t="e">
        <f t="shared" si="410"/>
        <v>#VALUE!</v>
      </c>
      <c r="F4324" s="6" t="e">
        <f t="shared" si="411"/>
        <v>#VALUE!</v>
      </c>
      <c r="H4324" s="6" t="str">
        <f>IFERROR(IF(Table1[[#This Row],[Multi-lens? 1]]="No", 1, IF(Table1[[#This Row],[Multi-lens? 1]]="Dual", 2, IF(Table1[[#This Row],[Multi-lens? 1]]="Quad", 4, ""))),"")</f>
        <v/>
      </c>
      <c r="I4324" s="9" t="str">
        <f>IFERROR(Table1[[#This Row],[Name]],"")</f>
        <v/>
      </c>
      <c r="K4324" s="3" t="str">
        <f t="shared" si="406"/>
        <v/>
      </c>
      <c r="M4324" s="4" t="e">
        <f>IF(Table1[[#This Row],[Import to Gateway Calculator?]]="Yes",IFERROR(Table1[[#This Row],[Streaming Resolution '[MP']]],""),0)</f>
        <v>#VALUE!</v>
      </c>
      <c r="N4324" s="4" t="e">
        <f>IF(Table1[[#This Row],[Import to Gateway Calculator?]]="Yes",IFERROR(Table1[[#This Row],[Recording Resolution '[MP']]],""),0)</f>
        <v>#VALUE!</v>
      </c>
      <c r="O4324" s="4" t="e">
        <f>IF(Table1[[#This Row],[Import to Gateway Calculator?]]="Yes",IFERROR(Table1[[#This Row],[Frame Rate '[FPS'] 1]],""),0)</f>
        <v>#VALUE!</v>
      </c>
      <c r="P4324" s="4" t="e">
        <f>IF(Table1[[#This Row],[Import to Gateway Calculator?]]="Yes",IFERROR(Table1[[#This Row],[Days of Storage 1]],""),0)</f>
        <v>#VALUE!</v>
      </c>
    </row>
    <row r="4325" spans="1:16" x14ac:dyDescent="0.25">
      <c r="A4325" s="5" t="e">
        <f t="shared" si="407"/>
        <v>#VALUE!</v>
      </c>
      <c r="B4325" s="6" t="str">
        <f>IFERROR(IF(Table1[[#This Row],[Multi-lens? 1]]="No", 1, IF(Table1[[#This Row],[Multi-lens? 1]]="Dual", 2, IF(Table1[[#This Row],[Multi-lens? 1]]="Quad", 4, ""))),"")</f>
        <v/>
      </c>
      <c r="C4325" s="6" t="e">
        <f t="shared" si="408"/>
        <v>#VALUE!</v>
      </c>
      <c r="D4325" s="6" t="e">
        <f t="shared" si="409"/>
        <v>#VALUE!</v>
      </c>
      <c r="E4325" s="6" t="e">
        <f t="shared" si="410"/>
        <v>#VALUE!</v>
      </c>
      <c r="F4325" s="6" t="e">
        <f t="shared" si="411"/>
        <v>#VALUE!</v>
      </c>
      <c r="H4325" s="6" t="str">
        <f>IFERROR(IF(Table1[[#This Row],[Multi-lens? 1]]="No", 1, IF(Table1[[#This Row],[Multi-lens? 1]]="Dual", 2, IF(Table1[[#This Row],[Multi-lens? 1]]="Quad", 4, ""))),"")</f>
        <v/>
      </c>
      <c r="I4325" s="9" t="str">
        <f>IFERROR(Table1[[#This Row],[Name]],"")</f>
        <v/>
      </c>
      <c r="K4325" s="3" t="str">
        <f t="shared" si="406"/>
        <v/>
      </c>
      <c r="M4325" s="4" t="e">
        <f>IF(Table1[[#This Row],[Import to Gateway Calculator?]]="Yes",IFERROR(Table1[[#This Row],[Streaming Resolution '[MP']]],""),0)</f>
        <v>#VALUE!</v>
      </c>
      <c r="N4325" s="4" t="e">
        <f>IF(Table1[[#This Row],[Import to Gateway Calculator?]]="Yes",IFERROR(Table1[[#This Row],[Recording Resolution '[MP']]],""),0)</f>
        <v>#VALUE!</v>
      </c>
      <c r="O4325" s="4" t="e">
        <f>IF(Table1[[#This Row],[Import to Gateway Calculator?]]="Yes",IFERROR(Table1[[#This Row],[Frame Rate '[FPS'] 1]],""),0)</f>
        <v>#VALUE!</v>
      </c>
      <c r="P4325" s="4" t="e">
        <f>IF(Table1[[#This Row],[Import to Gateway Calculator?]]="Yes",IFERROR(Table1[[#This Row],[Days of Storage 1]],""),0)</f>
        <v>#VALUE!</v>
      </c>
    </row>
    <row r="4326" spans="1:16" x14ac:dyDescent="0.25">
      <c r="A4326" s="5" t="e">
        <f t="shared" si="407"/>
        <v>#VALUE!</v>
      </c>
      <c r="B4326" s="6" t="str">
        <f>IFERROR(IF(Table1[[#This Row],[Multi-lens? 1]]="No", 1, IF(Table1[[#This Row],[Multi-lens? 1]]="Dual", 2, IF(Table1[[#This Row],[Multi-lens? 1]]="Quad", 4, ""))),"")</f>
        <v/>
      </c>
      <c r="C4326" s="6" t="e">
        <f t="shared" si="408"/>
        <v>#VALUE!</v>
      </c>
      <c r="D4326" s="6" t="e">
        <f t="shared" si="409"/>
        <v>#VALUE!</v>
      </c>
      <c r="E4326" s="6" t="e">
        <f t="shared" si="410"/>
        <v>#VALUE!</v>
      </c>
      <c r="F4326" s="6" t="e">
        <f t="shared" si="411"/>
        <v>#VALUE!</v>
      </c>
      <c r="H4326" s="6" t="str">
        <f>IFERROR(IF(Table1[[#This Row],[Multi-lens? 1]]="No", 1, IF(Table1[[#This Row],[Multi-lens? 1]]="Dual", 2, IF(Table1[[#This Row],[Multi-lens? 1]]="Quad", 4, ""))),"")</f>
        <v/>
      </c>
      <c r="I4326" s="9" t="str">
        <f>IFERROR(Table1[[#This Row],[Name]],"")</f>
        <v/>
      </c>
      <c r="K4326" s="3" t="str">
        <f t="shared" si="406"/>
        <v/>
      </c>
      <c r="M4326" s="4" t="e">
        <f>IF(Table1[[#This Row],[Import to Gateway Calculator?]]="Yes",IFERROR(Table1[[#This Row],[Streaming Resolution '[MP']]],""),0)</f>
        <v>#VALUE!</v>
      </c>
      <c r="N4326" s="4" t="e">
        <f>IF(Table1[[#This Row],[Import to Gateway Calculator?]]="Yes",IFERROR(Table1[[#This Row],[Recording Resolution '[MP']]],""),0)</f>
        <v>#VALUE!</v>
      </c>
      <c r="O4326" s="4" t="e">
        <f>IF(Table1[[#This Row],[Import to Gateway Calculator?]]="Yes",IFERROR(Table1[[#This Row],[Frame Rate '[FPS'] 1]],""),0)</f>
        <v>#VALUE!</v>
      </c>
      <c r="P4326" s="4" t="e">
        <f>IF(Table1[[#This Row],[Import to Gateway Calculator?]]="Yes",IFERROR(Table1[[#This Row],[Days of Storage 1]],""),0)</f>
        <v>#VALUE!</v>
      </c>
    </row>
    <row r="4327" spans="1:16" x14ac:dyDescent="0.25">
      <c r="A4327" s="5" t="e">
        <f t="shared" si="407"/>
        <v>#VALUE!</v>
      </c>
      <c r="B4327" s="6" t="str">
        <f>IFERROR(IF(Table1[[#This Row],[Multi-lens? 1]]="No", 1, IF(Table1[[#This Row],[Multi-lens? 1]]="Dual", 2, IF(Table1[[#This Row],[Multi-lens? 1]]="Quad", 4, ""))),"")</f>
        <v/>
      </c>
      <c r="C4327" s="6" t="e">
        <f t="shared" si="408"/>
        <v>#VALUE!</v>
      </c>
      <c r="D4327" s="6" t="e">
        <f t="shared" si="409"/>
        <v>#VALUE!</v>
      </c>
      <c r="E4327" s="6" t="e">
        <f t="shared" si="410"/>
        <v>#VALUE!</v>
      </c>
      <c r="F4327" s="6" t="e">
        <f t="shared" si="411"/>
        <v>#VALUE!</v>
      </c>
      <c r="H4327" s="6" t="str">
        <f>IFERROR(IF(Table1[[#This Row],[Multi-lens? 1]]="No", 1, IF(Table1[[#This Row],[Multi-lens? 1]]="Dual", 2, IF(Table1[[#This Row],[Multi-lens? 1]]="Quad", 4, ""))),"")</f>
        <v/>
      </c>
      <c r="I4327" s="9" t="str">
        <f>IFERROR(Table1[[#This Row],[Name]],"")</f>
        <v/>
      </c>
      <c r="K4327" s="3" t="str">
        <f t="shared" si="406"/>
        <v/>
      </c>
      <c r="M4327" s="4" t="e">
        <f>IF(Table1[[#This Row],[Import to Gateway Calculator?]]="Yes",IFERROR(Table1[[#This Row],[Streaming Resolution '[MP']]],""),0)</f>
        <v>#VALUE!</v>
      </c>
      <c r="N4327" s="4" t="e">
        <f>IF(Table1[[#This Row],[Import to Gateway Calculator?]]="Yes",IFERROR(Table1[[#This Row],[Recording Resolution '[MP']]],""),0)</f>
        <v>#VALUE!</v>
      </c>
      <c r="O4327" s="4" t="e">
        <f>IF(Table1[[#This Row],[Import to Gateway Calculator?]]="Yes",IFERROR(Table1[[#This Row],[Frame Rate '[FPS'] 1]],""),0)</f>
        <v>#VALUE!</v>
      </c>
      <c r="P4327" s="4" t="e">
        <f>IF(Table1[[#This Row],[Import to Gateway Calculator?]]="Yes",IFERROR(Table1[[#This Row],[Days of Storage 1]],""),0)</f>
        <v>#VALUE!</v>
      </c>
    </row>
    <row r="4328" spans="1:16" x14ac:dyDescent="0.25">
      <c r="A4328" s="5" t="e">
        <f t="shared" si="407"/>
        <v>#VALUE!</v>
      </c>
      <c r="B4328" s="6" t="str">
        <f>IFERROR(IF(Table1[[#This Row],[Multi-lens? 1]]="No", 1, IF(Table1[[#This Row],[Multi-lens? 1]]="Dual", 2, IF(Table1[[#This Row],[Multi-lens? 1]]="Quad", 4, ""))),"")</f>
        <v/>
      </c>
      <c r="C4328" s="6" t="e">
        <f t="shared" si="408"/>
        <v>#VALUE!</v>
      </c>
      <c r="D4328" s="6" t="e">
        <f t="shared" si="409"/>
        <v>#VALUE!</v>
      </c>
      <c r="E4328" s="6" t="e">
        <f t="shared" si="410"/>
        <v>#VALUE!</v>
      </c>
      <c r="F4328" s="6" t="e">
        <f t="shared" si="411"/>
        <v>#VALUE!</v>
      </c>
      <c r="H4328" s="6" t="str">
        <f>IFERROR(IF(Table1[[#This Row],[Multi-lens? 1]]="No", 1, IF(Table1[[#This Row],[Multi-lens? 1]]="Dual", 2, IF(Table1[[#This Row],[Multi-lens? 1]]="Quad", 4, ""))),"")</f>
        <v/>
      </c>
      <c r="I4328" s="9" t="str">
        <f>IFERROR(Table1[[#This Row],[Name]],"")</f>
        <v/>
      </c>
      <c r="K4328" s="3" t="str">
        <f t="shared" si="406"/>
        <v/>
      </c>
      <c r="M4328" s="4" t="e">
        <f>IF(Table1[[#This Row],[Import to Gateway Calculator?]]="Yes",IFERROR(Table1[[#This Row],[Streaming Resolution '[MP']]],""),0)</f>
        <v>#VALUE!</v>
      </c>
      <c r="N4328" s="4" t="e">
        <f>IF(Table1[[#This Row],[Import to Gateway Calculator?]]="Yes",IFERROR(Table1[[#This Row],[Recording Resolution '[MP']]],""),0)</f>
        <v>#VALUE!</v>
      </c>
      <c r="O4328" s="4" t="e">
        <f>IF(Table1[[#This Row],[Import to Gateway Calculator?]]="Yes",IFERROR(Table1[[#This Row],[Frame Rate '[FPS'] 1]],""),0)</f>
        <v>#VALUE!</v>
      </c>
      <c r="P4328" s="4" t="e">
        <f>IF(Table1[[#This Row],[Import to Gateway Calculator?]]="Yes",IFERROR(Table1[[#This Row],[Days of Storage 1]],""),0)</f>
        <v>#VALUE!</v>
      </c>
    </row>
    <row r="4329" spans="1:16" x14ac:dyDescent="0.25">
      <c r="A4329" s="5" t="e">
        <f t="shared" si="407"/>
        <v>#VALUE!</v>
      </c>
      <c r="B4329" s="6" t="str">
        <f>IFERROR(IF(Table1[[#This Row],[Multi-lens? 1]]="No", 1, IF(Table1[[#This Row],[Multi-lens? 1]]="Dual", 2, IF(Table1[[#This Row],[Multi-lens? 1]]="Quad", 4, ""))),"")</f>
        <v/>
      </c>
      <c r="C4329" s="6" t="e">
        <f t="shared" si="408"/>
        <v>#VALUE!</v>
      </c>
      <c r="D4329" s="6" t="e">
        <f t="shared" si="409"/>
        <v>#VALUE!</v>
      </c>
      <c r="E4329" s="6" t="e">
        <f t="shared" si="410"/>
        <v>#VALUE!</v>
      </c>
      <c r="F4329" s="6" t="e">
        <f t="shared" si="411"/>
        <v>#VALUE!</v>
      </c>
      <c r="H4329" s="6" t="str">
        <f>IFERROR(IF(Table1[[#This Row],[Multi-lens? 1]]="No", 1, IF(Table1[[#This Row],[Multi-lens? 1]]="Dual", 2, IF(Table1[[#This Row],[Multi-lens? 1]]="Quad", 4, ""))),"")</f>
        <v/>
      </c>
      <c r="I4329" s="9" t="str">
        <f>IFERROR(Table1[[#This Row],[Name]],"")</f>
        <v/>
      </c>
      <c r="K4329" s="3" t="str">
        <f t="shared" si="406"/>
        <v/>
      </c>
      <c r="M4329" s="4" t="e">
        <f>IF(Table1[[#This Row],[Import to Gateway Calculator?]]="Yes",IFERROR(Table1[[#This Row],[Streaming Resolution '[MP']]],""),0)</f>
        <v>#VALUE!</v>
      </c>
      <c r="N4329" s="4" t="e">
        <f>IF(Table1[[#This Row],[Import to Gateway Calculator?]]="Yes",IFERROR(Table1[[#This Row],[Recording Resolution '[MP']]],""),0)</f>
        <v>#VALUE!</v>
      </c>
      <c r="O4329" s="4" t="e">
        <f>IF(Table1[[#This Row],[Import to Gateway Calculator?]]="Yes",IFERROR(Table1[[#This Row],[Frame Rate '[FPS'] 1]],""),0)</f>
        <v>#VALUE!</v>
      </c>
      <c r="P4329" s="4" t="e">
        <f>IF(Table1[[#This Row],[Import to Gateway Calculator?]]="Yes",IFERROR(Table1[[#This Row],[Days of Storage 1]],""),0)</f>
        <v>#VALUE!</v>
      </c>
    </row>
    <row r="4330" spans="1:16" x14ac:dyDescent="0.25">
      <c r="A4330" s="5" t="e">
        <f t="shared" si="407"/>
        <v>#VALUE!</v>
      </c>
      <c r="B4330" s="6" t="str">
        <f>IFERROR(IF(Table1[[#This Row],[Multi-lens? 1]]="No", 1, IF(Table1[[#This Row],[Multi-lens? 1]]="Dual", 2, IF(Table1[[#This Row],[Multi-lens? 1]]="Quad", 4, ""))),"")</f>
        <v/>
      </c>
      <c r="C4330" s="6" t="e">
        <f t="shared" si="408"/>
        <v>#VALUE!</v>
      </c>
      <c r="D4330" s="6" t="e">
        <f t="shared" si="409"/>
        <v>#VALUE!</v>
      </c>
      <c r="E4330" s="6" t="e">
        <f t="shared" si="410"/>
        <v>#VALUE!</v>
      </c>
      <c r="F4330" s="6" t="e">
        <f t="shared" si="411"/>
        <v>#VALUE!</v>
      </c>
      <c r="H4330" s="6" t="str">
        <f>IFERROR(IF(Table1[[#This Row],[Multi-lens? 1]]="No", 1, IF(Table1[[#This Row],[Multi-lens? 1]]="Dual", 2, IF(Table1[[#This Row],[Multi-lens? 1]]="Quad", 4, ""))),"")</f>
        <v/>
      </c>
      <c r="I4330" s="9" t="str">
        <f>IFERROR(Table1[[#This Row],[Name]],"")</f>
        <v/>
      </c>
      <c r="K4330" s="3" t="str">
        <f t="shared" si="406"/>
        <v/>
      </c>
      <c r="M4330" s="4" t="e">
        <f>IF(Table1[[#This Row],[Import to Gateway Calculator?]]="Yes",IFERROR(Table1[[#This Row],[Streaming Resolution '[MP']]],""),0)</f>
        <v>#VALUE!</v>
      </c>
      <c r="N4330" s="4" t="e">
        <f>IF(Table1[[#This Row],[Import to Gateway Calculator?]]="Yes",IFERROR(Table1[[#This Row],[Recording Resolution '[MP']]],""),0)</f>
        <v>#VALUE!</v>
      </c>
      <c r="O4330" s="4" t="e">
        <f>IF(Table1[[#This Row],[Import to Gateway Calculator?]]="Yes",IFERROR(Table1[[#This Row],[Frame Rate '[FPS'] 1]],""),0)</f>
        <v>#VALUE!</v>
      </c>
      <c r="P4330" s="4" t="e">
        <f>IF(Table1[[#This Row],[Import to Gateway Calculator?]]="Yes",IFERROR(Table1[[#This Row],[Days of Storage 1]],""),0)</f>
        <v>#VALUE!</v>
      </c>
    </row>
    <row r="4331" spans="1:16" x14ac:dyDescent="0.25">
      <c r="A4331" s="5" t="e">
        <f t="shared" si="407"/>
        <v>#VALUE!</v>
      </c>
      <c r="B4331" s="6" t="str">
        <f>IFERROR(IF(Table1[[#This Row],[Multi-lens? 1]]="No", 1, IF(Table1[[#This Row],[Multi-lens? 1]]="Dual", 2, IF(Table1[[#This Row],[Multi-lens? 1]]="Quad", 4, ""))),"")</f>
        <v/>
      </c>
      <c r="C4331" s="6" t="e">
        <f t="shared" si="408"/>
        <v>#VALUE!</v>
      </c>
      <c r="D4331" s="6" t="e">
        <f t="shared" si="409"/>
        <v>#VALUE!</v>
      </c>
      <c r="E4331" s="6" t="e">
        <f t="shared" si="410"/>
        <v>#VALUE!</v>
      </c>
      <c r="F4331" s="6" t="e">
        <f t="shared" si="411"/>
        <v>#VALUE!</v>
      </c>
      <c r="H4331" s="6" t="str">
        <f>IFERROR(IF(Table1[[#This Row],[Multi-lens? 1]]="No", 1, IF(Table1[[#This Row],[Multi-lens? 1]]="Dual", 2, IF(Table1[[#This Row],[Multi-lens? 1]]="Quad", 4, ""))),"")</f>
        <v/>
      </c>
      <c r="I4331" s="9" t="str">
        <f>IFERROR(Table1[[#This Row],[Name]],"")</f>
        <v/>
      </c>
      <c r="K4331" s="3" t="str">
        <f t="shared" si="406"/>
        <v/>
      </c>
      <c r="M4331" s="4" t="e">
        <f>IF(Table1[[#This Row],[Import to Gateway Calculator?]]="Yes",IFERROR(Table1[[#This Row],[Streaming Resolution '[MP']]],""),0)</f>
        <v>#VALUE!</v>
      </c>
      <c r="N4331" s="4" t="e">
        <f>IF(Table1[[#This Row],[Import to Gateway Calculator?]]="Yes",IFERROR(Table1[[#This Row],[Recording Resolution '[MP']]],""),0)</f>
        <v>#VALUE!</v>
      </c>
      <c r="O4331" s="4" t="e">
        <f>IF(Table1[[#This Row],[Import to Gateway Calculator?]]="Yes",IFERROR(Table1[[#This Row],[Frame Rate '[FPS'] 1]],""),0)</f>
        <v>#VALUE!</v>
      </c>
      <c r="P4331" s="4" t="e">
        <f>IF(Table1[[#This Row],[Import to Gateway Calculator?]]="Yes",IFERROR(Table1[[#This Row],[Days of Storage 1]],""),0)</f>
        <v>#VALUE!</v>
      </c>
    </row>
    <row r="4332" spans="1:16" x14ac:dyDescent="0.25">
      <c r="A4332" s="5" t="e">
        <f t="shared" si="407"/>
        <v>#VALUE!</v>
      </c>
      <c r="B4332" s="6" t="str">
        <f>IFERROR(IF(Table1[[#This Row],[Multi-lens? 1]]="No", 1, IF(Table1[[#This Row],[Multi-lens? 1]]="Dual", 2, IF(Table1[[#This Row],[Multi-lens? 1]]="Quad", 4, ""))),"")</f>
        <v/>
      </c>
      <c r="C4332" s="6" t="e">
        <f t="shared" si="408"/>
        <v>#VALUE!</v>
      </c>
      <c r="D4332" s="6" t="e">
        <f t="shared" si="409"/>
        <v>#VALUE!</v>
      </c>
      <c r="E4332" s="6" t="e">
        <f t="shared" si="410"/>
        <v>#VALUE!</v>
      </c>
      <c r="F4332" s="6" t="e">
        <f t="shared" si="411"/>
        <v>#VALUE!</v>
      </c>
      <c r="H4332" s="6" t="str">
        <f>IFERROR(IF(Table1[[#This Row],[Multi-lens? 1]]="No", 1, IF(Table1[[#This Row],[Multi-lens? 1]]="Dual", 2, IF(Table1[[#This Row],[Multi-lens? 1]]="Quad", 4, ""))),"")</f>
        <v/>
      </c>
      <c r="I4332" s="9" t="str">
        <f>IFERROR(Table1[[#This Row],[Name]],"")</f>
        <v/>
      </c>
      <c r="K4332" s="3" t="str">
        <f t="shared" si="406"/>
        <v/>
      </c>
      <c r="M4332" s="4" t="e">
        <f>IF(Table1[[#This Row],[Import to Gateway Calculator?]]="Yes",IFERROR(Table1[[#This Row],[Streaming Resolution '[MP']]],""),0)</f>
        <v>#VALUE!</v>
      </c>
      <c r="N4332" s="4" t="e">
        <f>IF(Table1[[#This Row],[Import to Gateway Calculator?]]="Yes",IFERROR(Table1[[#This Row],[Recording Resolution '[MP']]],""),0)</f>
        <v>#VALUE!</v>
      </c>
      <c r="O4332" s="4" t="e">
        <f>IF(Table1[[#This Row],[Import to Gateway Calculator?]]="Yes",IFERROR(Table1[[#This Row],[Frame Rate '[FPS'] 1]],""),0)</f>
        <v>#VALUE!</v>
      </c>
      <c r="P4332" s="4" t="e">
        <f>IF(Table1[[#This Row],[Import to Gateway Calculator?]]="Yes",IFERROR(Table1[[#This Row],[Days of Storage 1]],""),0)</f>
        <v>#VALUE!</v>
      </c>
    </row>
    <row r="4333" spans="1:16" x14ac:dyDescent="0.25">
      <c r="A4333" s="5" t="e">
        <f t="shared" si="407"/>
        <v>#VALUE!</v>
      </c>
      <c r="B4333" s="6" t="str">
        <f>IFERROR(IF(Table1[[#This Row],[Multi-lens? 1]]="No", 1, IF(Table1[[#This Row],[Multi-lens? 1]]="Dual", 2, IF(Table1[[#This Row],[Multi-lens? 1]]="Quad", 4, ""))),"")</f>
        <v/>
      </c>
      <c r="C4333" s="6" t="e">
        <f t="shared" si="408"/>
        <v>#VALUE!</v>
      </c>
      <c r="D4333" s="6" t="e">
        <f t="shared" si="409"/>
        <v>#VALUE!</v>
      </c>
      <c r="E4333" s="6" t="e">
        <f t="shared" si="410"/>
        <v>#VALUE!</v>
      </c>
      <c r="F4333" s="6" t="e">
        <f t="shared" si="411"/>
        <v>#VALUE!</v>
      </c>
      <c r="H4333" s="6" t="str">
        <f>IFERROR(IF(Table1[[#This Row],[Multi-lens? 1]]="No", 1, IF(Table1[[#This Row],[Multi-lens? 1]]="Dual", 2, IF(Table1[[#This Row],[Multi-lens? 1]]="Quad", 4, ""))),"")</f>
        <v/>
      </c>
      <c r="I4333" s="9" t="str">
        <f>IFERROR(Table1[[#This Row],[Name]],"")</f>
        <v/>
      </c>
      <c r="K4333" s="3" t="str">
        <f t="shared" si="406"/>
        <v/>
      </c>
      <c r="M4333" s="4" t="e">
        <f>IF(Table1[[#This Row],[Import to Gateway Calculator?]]="Yes",IFERROR(Table1[[#This Row],[Streaming Resolution '[MP']]],""),0)</f>
        <v>#VALUE!</v>
      </c>
      <c r="N4333" s="4" t="e">
        <f>IF(Table1[[#This Row],[Import to Gateway Calculator?]]="Yes",IFERROR(Table1[[#This Row],[Recording Resolution '[MP']]],""),0)</f>
        <v>#VALUE!</v>
      </c>
      <c r="O4333" s="4" t="e">
        <f>IF(Table1[[#This Row],[Import to Gateway Calculator?]]="Yes",IFERROR(Table1[[#This Row],[Frame Rate '[FPS'] 1]],""),0)</f>
        <v>#VALUE!</v>
      </c>
      <c r="P4333" s="4" t="e">
        <f>IF(Table1[[#This Row],[Import to Gateway Calculator?]]="Yes",IFERROR(Table1[[#This Row],[Days of Storage 1]],""),0)</f>
        <v>#VALUE!</v>
      </c>
    </row>
    <row r="4334" spans="1:16" x14ac:dyDescent="0.25">
      <c r="A4334" s="5" t="e">
        <f t="shared" si="407"/>
        <v>#VALUE!</v>
      </c>
      <c r="B4334" s="6" t="str">
        <f>IFERROR(IF(Table1[[#This Row],[Multi-lens? 1]]="No", 1, IF(Table1[[#This Row],[Multi-lens? 1]]="Dual", 2, IF(Table1[[#This Row],[Multi-lens? 1]]="Quad", 4, ""))),"")</f>
        <v/>
      </c>
      <c r="C4334" s="6" t="e">
        <f t="shared" si="408"/>
        <v>#VALUE!</v>
      </c>
      <c r="D4334" s="6" t="e">
        <f t="shared" si="409"/>
        <v>#VALUE!</v>
      </c>
      <c r="E4334" s="6" t="e">
        <f t="shared" si="410"/>
        <v>#VALUE!</v>
      </c>
      <c r="F4334" s="6" t="e">
        <f t="shared" si="411"/>
        <v>#VALUE!</v>
      </c>
      <c r="H4334" s="6" t="str">
        <f>IFERROR(IF(Table1[[#This Row],[Multi-lens? 1]]="No", 1, IF(Table1[[#This Row],[Multi-lens? 1]]="Dual", 2, IF(Table1[[#This Row],[Multi-lens? 1]]="Quad", 4, ""))),"")</f>
        <v/>
      </c>
      <c r="I4334" s="9" t="str">
        <f>IFERROR(Table1[[#This Row],[Name]],"")</f>
        <v/>
      </c>
      <c r="K4334" s="3" t="str">
        <f t="shared" si="406"/>
        <v/>
      </c>
      <c r="M4334" s="4" t="e">
        <f>IF(Table1[[#This Row],[Import to Gateway Calculator?]]="Yes",IFERROR(Table1[[#This Row],[Streaming Resolution '[MP']]],""),0)</f>
        <v>#VALUE!</v>
      </c>
      <c r="N4334" s="4" t="e">
        <f>IF(Table1[[#This Row],[Import to Gateway Calculator?]]="Yes",IFERROR(Table1[[#This Row],[Recording Resolution '[MP']]],""),0)</f>
        <v>#VALUE!</v>
      </c>
      <c r="O4334" s="4" t="e">
        <f>IF(Table1[[#This Row],[Import to Gateway Calculator?]]="Yes",IFERROR(Table1[[#This Row],[Frame Rate '[FPS'] 1]],""),0)</f>
        <v>#VALUE!</v>
      </c>
      <c r="P4334" s="4" t="e">
        <f>IF(Table1[[#This Row],[Import to Gateway Calculator?]]="Yes",IFERROR(Table1[[#This Row],[Days of Storage 1]],""),0)</f>
        <v>#VALUE!</v>
      </c>
    </row>
    <row r="4335" spans="1:16" x14ac:dyDescent="0.25">
      <c r="A4335" s="5" t="e">
        <f t="shared" si="407"/>
        <v>#VALUE!</v>
      </c>
      <c r="B4335" s="6" t="str">
        <f>IFERROR(IF(Table1[[#This Row],[Multi-lens? 1]]="No", 1, IF(Table1[[#This Row],[Multi-lens? 1]]="Dual", 2, IF(Table1[[#This Row],[Multi-lens? 1]]="Quad", 4, ""))),"")</f>
        <v/>
      </c>
      <c r="C4335" s="6" t="e">
        <f t="shared" si="408"/>
        <v>#VALUE!</v>
      </c>
      <c r="D4335" s="6" t="e">
        <f t="shared" si="409"/>
        <v>#VALUE!</v>
      </c>
      <c r="E4335" s="6" t="e">
        <f t="shared" si="410"/>
        <v>#VALUE!</v>
      </c>
      <c r="F4335" s="6" t="e">
        <f t="shared" si="411"/>
        <v>#VALUE!</v>
      </c>
      <c r="H4335" s="6" t="str">
        <f>IFERROR(IF(Table1[[#This Row],[Multi-lens? 1]]="No", 1, IF(Table1[[#This Row],[Multi-lens? 1]]="Dual", 2, IF(Table1[[#This Row],[Multi-lens? 1]]="Quad", 4, ""))),"")</f>
        <v/>
      </c>
      <c r="I4335" s="9" t="str">
        <f>IFERROR(Table1[[#This Row],[Name]],"")</f>
        <v/>
      </c>
      <c r="K4335" s="3" t="str">
        <f t="shared" si="406"/>
        <v/>
      </c>
      <c r="M4335" s="4" t="e">
        <f>IF(Table1[[#This Row],[Import to Gateway Calculator?]]="Yes",IFERROR(Table1[[#This Row],[Streaming Resolution '[MP']]],""),0)</f>
        <v>#VALUE!</v>
      </c>
      <c r="N4335" s="4" t="e">
        <f>IF(Table1[[#This Row],[Import to Gateway Calculator?]]="Yes",IFERROR(Table1[[#This Row],[Recording Resolution '[MP']]],""),0)</f>
        <v>#VALUE!</v>
      </c>
      <c r="O4335" s="4" t="e">
        <f>IF(Table1[[#This Row],[Import to Gateway Calculator?]]="Yes",IFERROR(Table1[[#This Row],[Frame Rate '[FPS'] 1]],""),0)</f>
        <v>#VALUE!</v>
      </c>
      <c r="P4335" s="4" t="e">
        <f>IF(Table1[[#This Row],[Import to Gateway Calculator?]]="Yes",IFERROR(Table1[[#This Row],[Days of Storage 1]],""),0)</f>
        <v>#VALUE!</v>
      </c>
    </row>
    <row r="4336" spans="1:16" x14ac:dyDescent="0.25">
      <c r="A4336" s="5" t="e">
        <f t="shared" si="407"/>
        <v>#VALUE!</v>
      </c>
      <c r="B4336" s="6" t="str">
        <f>IFERROR(IF(Table1[[#This Row],[Multi-lens? 1]]="No", 1, IF(Table1[[#This Row],[Multi-lens? 1]]="Dual", 2, IF(Table1[[#This Row],[Multi-lens? 1]]="Quad", 4, ""))),"")</f>
        <v/>
      </c>
      <c r="C4336" s="6" t="e">
        <f t="shared" si="408"/>
        <v>#VALUE!</v>
      </c>
      <c r="D4336" s="6" t="e">
        <f t="shared" si="409"/>
        <v>#VALUE!</v>
      </c>
      <c r="E4336" s="6" t="e">
        <f t="shared" si="410"/>
        <v>#VALUE!</v>
      </c>
      <c r="F4336" s="6" t="e">
        <f t="shared" si="411"/>
        <v>#VALUE!</v>
      </c>
      <c r="H4336" s="6" t="str">
        <f>IFERROR(IF(Table1[[#This Row],[Multi-lens? 1]]="No", 1, IF(Table1[[#This Row],[Multi-lens? 1]]="Dual", 2, IF(Table1[[#This Row],[Multi-lens? 1]]="Quad", 4, ""))),"")</f>
        <v/>
      </c>
      <c r="I4336" s="9" t="str">
        <f>IFERROR(Table1[[#This Row],[Name]],"")</f>
        <v/>
      </c>
      <c r="K4336" s="3" t="str">
        <f t="shared" si="406"/>
        <v/>
      </c>
      <c r="M4336" s="4" t="e">
        <f>IF(Table1[[#This Row],[Import to Gateway Calculator?]]="Yes",IFERROR(Table1[[#This Row],[Streaming Resolution '[MP']]],""),0)</f>
        <v>#VALUE!</v>
      </c>
      <c r="N4336" s="4" t="e">
        <f>IF(Table1[[#This Row],[Import to Gateway Calculator?]]="Yes",IFERROR(Table1[[#This Row],[Recording Resolution '[MP']]],""),0)</f>
        <v>#VALUE!</v>
      </c>
      <c r="O4336" s="4" t="e">
        <f>IF(Table1[[#This Row],[Import to Gateway Calculator?]]="Yes",IFERROR(Table1[[#This Row],[Frame Rate '[FPS'] 1]],""),0)</f>
        <v>#VALUE!</v>
      </c>
      <c r="P4336" s="4" t="e">
        <f>IF(Table1[[#This Row],[Import to Gateway Calculator?]]="Yes",IFERROR(Table1[[#This Row],[Days of Storage 1]],""),0)</f>
        <v>#VALUE!</v>
      </c>
    </row>
    <row r="4337" spans="1:16" x14ac:dyDescent="0.25">
      <c r="A4337" s="5" t="e">
        <f t="shared" si="407"/>
        <v>#VALUE!</v>
      </c>
      <c r="B4337" s="6" t="str">
        <f>IFERROR(IF(Table1[[#This Row],[Multi-lens? 1]]="No", 1, IF(Table1[[#This Row],[Multi-lens? 1]]="Dual", 2, IF(Table1[[#This Row],[Multi-lens? 1]]="Quad", 4, ""))),"")</f>
        <v/>
      </c>
      <c r="C4337" s="6" t="e">
        <f t="shared" si="408"/>
        <v>#VALUE!</v>
      </c>
      <c r="D4337" s="6" t="e">
        <f t="shared" si="409"/>
        <v>#VALUE!</v>
      </c>
      <c r="E4337" s="6" t="e">
        <f t="shared" si="410"/>
        <v>#VALUE!</v>
      </c>
      <c r="F4337" s="6" t="e">
        <f t="shared" si="411"/>
        <v>#VALUE!</v>
      </c>
      <c r="H4337" s="6" t="str">
        <f>IFERROR(IF(Table1[[#This Row],[Multi-lens? 1]]="No", 1, IF(Table1[[#This Row],[Multi-lens? 1]]="Dual", 2, IF(Table1[[#This Row],[Multi-lens? 1]]="Quad", 4, ""))),"")</f>
        <v/>
      </c>
      <c r="I4337" s="9" t="str">
        <f>IFERROR(Table1[[#This Row],[Name]],"")</f>
        <v/>
      </c>
      <c r="K4337" s="3" t="str">
        <f t="shared" si="406"/>
        <v/>
      </c>
      <c r="M4337" s="4" t="e">
        <f>IF(Table1[[#This Row],[Import to Gateway Calculator?]]="Yes",IFERROR(Table1[[#This Row],[Streaming Resolution '[MP']]],""),0)</f>
        <v>#VALUE!</v>
      </c>
      <c r="N4337" s="4" t="e">
        <f>IF(Table1[[#This Row],[Import to Gateway Calculator?]]="Yes",IFERROR(Table1[[#This Row],[Recording Resolution '[MP']]],""),0)</f>
        <v>#VALUE!</v>
      </c>
      <c r="O4337" s="4" t="e">
        <f>IF(Table1[[#This Row],[Import to Gateway Calculator?]]="Yes",IFERROR(Table1[[#This Row],[Frame Rate '[FPS'] 1]],""),0)</f>
        <v>#VALUE!</v>
      </c>
      <c r="P4337" s="4" t="e">
        <f>IF(Table1[[#This Row],[Import to Gateway Calculator?]]="Yes",IFERROR(Table1[[#This Row],[Days of Storage 1]],""),0)</f>
        <v>#VALUE!</v>
      </c>
    </row>
    <row r="4338" spans="1:16" x14ac:dyDescent="0.25">
      <c r="A4338" s="5" t="e">
        <f t="shared" si="407"/>
        <v>#VALUE!</v>
      </c>
      <c r="B4338" s="6" t="str">
        <f>IFERROR(IF(Table1[[#This Row],[Multi-lens? 1]]="No", 1, IF(Table1[[#This Row],[Multi-lens? 1]]="Dual", 2, IF(Table1[[#This Row],[Multi-lens? 1]]="Quad", 4, ""))),"")</f>
        <v/>
      </c>
      <c r="C4338" s="6" t="e">
        <f t="shared" si="408"/>
        <v>#VALUE!</v>
      </c>
      <c r="D4338" s="6" t="e">
        <f t="shared" si="409"/>
        <v>#VALUE!</v>
      </c>
      <c r="E4338" s="6" t="e">
        <f t="shared" si="410"/>
        <v>#VALUE!</v>
      </c>
      <c r="F4338" s="6" t="e">
        <f t="shared" si="411"/>
        <v>#VALUE!</v>
      </c>
      <c r="H4338" s="6" t="str">
        <f>IFERROR(IF(Table1[[#This Row],[Multi-lens? 1]]="No", 1, IF(Table1[[#This Row],[Multi-lens? 1]]="Dual", 2, IF(Table1[[#This Row],[Multi-lens? 1]]="Quad", 4, ""))),"")</f>
        <v/>
      </c>
      <c r="I4338" s="9" t="str">
        <f>IFERROR(Table1[[#This Row],[Name]],"")</f>
        <v/>
      </c>
      <c r="K4338" s="3" t="str">
        <f t="shared" si="406"/>
        <v/>
      </c>
      <c r="M4338" s="4" t="e">
        <f>IF(Table1[[#This Row],[Import to Gateway Calculator?]]="Yes",IFERROR(Table1[[#This Row],[Streaming Resolution '[MP']]],""),0)</f>
        <v>#VALUE!</v>
      </c>
      <c r="N4338" s="4" t="e">
        <f>IF(Table1[[#This Row],[Import to Gateway Calculator?]]="Yes",IFERROR(Table1[[#This Row],[Recording Resolution '[MP']]],""),0)</f>
        <v>#VALUE!</v>
      </c>
      <c r="O4338" s="4" t="e">
        <f>IF(Table1[[#This Row],[Import to Gateway Calculator?]]="Yes",IFERROR(Table1[[#This Row],[Frame Rate '[FPS'] 1]],""),0)</f>
        <v>#VALUE!</v>
      </c>
      <c r="P4338" s="4" t="e">
        <f>IF(Table1[[#This Row],[Import to Gateway Calculator?]]="Yes",IFERROR(Table1[[#This Row],[Days of Storage 1]],""),0)</f>
        <v>#VALUE!</v>
      </c>
    </row>
    <row r="4339" spans="1:16" x14ac:dyDescent="0.25">
      <c r="A4339" s="5" t="e">
        <f t="shared" si="407"/>
        <v>#VALUE!</v>
      </c>
      <c r="B4339" s="6" t="str">
        <f>IFERROR(IF(Table1[[#This Row],[Multi-lens? 1]]="No", 1, IF(Table1[[#This Row],[Multi-lens? 1]]="Dual", 2, IF(Table1[[#This Row],[Multi-lens? 1]]="Quad", 4, ""))),"")</f>
        <v/>
      </c>
      <c r="C4339" s="6" t="e">
        <f t="shared" si="408"/>
        <v>#VALUE!</v>
      </c>
      <c r="D4339" s="6" t="e">
        <f t="shared" si="409"/>
        <v>#VALUE!</v>
      </c>
      <c r="E4339" s="6" t="e">
        <f t="shared" si="410"/>
        <v>#VALUE!</v>
      </c>
      <c r="F4339" s="6" t="e">
        <f t="shared" si="411"/>
        <v>#VALUE!</v>
      </c>
      <c r="H4339" s="6" t="str">
        <f>IFERROR(IF(Table1[[#This Row],[Multi-lens? 1]]="No", 1, IF(Table1[[#This Row],[Multi-lens? 1]]="Dual", 2, IF(Table1[[#This Row],[Multi-lens? 1]]="Quad", 4, ""))),"")</f>
        <v/>
      </c>
      <c r="I4339" s="9" t="str">
        <f>IFERROR(Table1[[#This Row],[Name]],"")</f>
        <v/>
      </c>
      <c r="K4339" s="3" t="str">
        <f t="shared" si="406"/>
        <v/>
      </c>
      <c r="M4339" s="4" t="e">
        <f>IF(Table1[[#This Row],[Import to Gateway Calculator?]]="Yes",IFERROR(Table1[[#This Row],[Streaming Resolution '[MP']]],""),0)</f>
        <v>#VALUE!</v>
      </c>
      <c r="N4339" s="4" t="e">
        <f>IF(Table1[[#This Row],[Import to Gateway Calculator?]]="Yes",IFERROR(Table1[[#This Row],[Recording Resolution '[MP']]],""),0)</f>
        <v>#VALUE!</v>
      </c>
      <c r="O4339" s="4" t="e">
        <f>IF(Table1[[#This Row],[Import to Gateway Calculator?]]="Yes",IFERROR(Table1[[#This Row],[Frame Rate '[FPS'] 1]],""),0)</f>
        <v>#VALUE!</v>
      </c>
      <c r="P4339" s="4" t="e">
        <f>IF(Table1[[#This Row],[Import to Gateway Calculator?]]="Yes",IFERROR(Table1[[#This Row],[Days of Storage 1]],""),0)</f>
        <v>#VALUE!</v>
      </c>
    </row>
    <row r="4340" spans="1:16" x14ac:dyDescent="0.25">
      <c r="A4340" s="5" t="e">
        <f t="shared" si="407"/>
        <v>#VALUE!</v>
      </c>
      <c r="B4340" s="6" t="str">
        <f>IFERROR(IF(Table1[[#This Row],[Multi-lens? 1]]="No", 1, IF(Table1[[#This Row],[Multi-lens? 1]]="Dual", 2, IF(Table1[[#This Row],[Multi-lens? 1]]="Quad", 4, ""))),"")</f>
        <v/>
      </c>
      <c r="C4340" s="6" t="e">
        <f t="shared" si="408"/>
        <v>#VALUE!</v>
      </c>
      <c r="D4340" s="6" t="e">
        <f t="shared" si="409"/>
        <v>#VALUE!</v>
      </c>
      <c r="E4340" s="6" t="e">
        <f t="shared" si="410"/>
        <v>#VALUE!</v>
      </c>
      <c r="F4340" s="6" t="e">
        <f t="shared" si="411"/>
        <v>#VALUE!</v>
      </c>
      <c r="H4340" s="6" t="str">
        <f>IFERROR(IF(Table1[[#This Row],[Multi-lens? 1]]="No", 1, IF(Table1[[#This Row],[Multi-lens? 1]]="Dual", 2, IF(Table1[[#This Row],[Multi-lens? 1]]="Quad", 4, ""))),"")</f>
        <v/>
      </c>
      <c r="I4340" s="9" t="str">
        <f>IFERROR(Table1[[#This Row],[Name]],"")</f>
        <v/>
      </c>
      <c r="K4340" s="3" t="str">
        <f t="shared" si="406"/>
        <v/>
      </c>
      <c r="M4340" s="4" t="e">
        <f>IF(Table1[[#This Row],[Import to Gateway Calculator?]]="Yes",IFERROR(Table1[[#This Row],[Streaming Resolution '[MP']]],""),0)</f>
        <v>#VALUE!</v>
      </c>
      <c r="N4340" s="4" t="e">
        <f>IF(Table1[[#This Row],[Import to Gateway Calculator?]]="Yes",IFERROR(Table1[[#This Row],[Recording Resolution '[MP']]],""),0)</f>
        <v>#VALUE!</v>
      </c>
      <c r="O4340" s="4" t="e">
        <f>IF(Table1[[#This Row],[Import to Gateway Calculator?]]="Yes",IFERROR(Table1[[#This Row],[Frame Rate '[FPS'] 1]],""),0)</f>
        <v>#VALUE!</v>
      </c>
      <c r="P4340" s="4" t="e">
        <f>IF(Table1[[#This Row],[Import to Gateway Calculator?]]="Yes",IFERROR(Table1[[#This Row],[Days of Storage 1]],""),0)</f>
        <v>#VALUE!</v>
      </c>
    </row>
    <row r="4341" spans="1:16" x14ac:dyDescent="0.25">
      <c r="A4341" s="5" t="e">
        <f t="shared" si="407"/>
        <v>#VALUE!</v>
      </c>
      <c r="B4341" s="6" t="str">
        <f>IFERROR(IF(Table1[[#This Row],[Multi-lens? 1]]="No", 1, IF(Table1[[#This Row],[Multi-lens? 1]]="Dual", 2, IF(Table1[[#This Row],[Multi-lens? 1]]="Quad", 4, ""))),"")</f>
        <v/>
      </c>
      <c r="C4341" s="6" t="e">
        <f t="shared" si="408"/>
        <v>#VALUE!</v>
      </c>
      <c r="D4341" s="6" t="e">
        <f t="shared" si="409"/>
        <v>#VALUE!</v>
      </c>
      <c r="E4341" s="6" t="e">
        <f t="shared" si="410"/>
        <v>#VALUE!</v>
      </c>
      <c r="F4341" s="6" t="e">
        <f t="shared" si="411"/>
        <v>#VALUE!</v>
      </c>
      <c r="H4341" s="6" t="str">
        <f>IFERROR(IF(Table1[[#This Row],[Multi-lens? 1]]="No", 1, IF(Table1[[#This Row],[Multi-lens? 1]]="Dual", 2, IF(Table1[[#This Row],[Multi-lens? 1]]="Quad", 4, ""))),"")</f>
        <v/>
      </c>
      <c r="I4341" s="9" t="str">
        <f>IFERROR(Table1[[#This Row],[Name]],"")</f>
        <v/>
      </c>
      <c r="K4341" s="3" t="str">
        <f t="shared" si="406"/>
        <v/>
      </c>
      <c r="M4341" s="4" t="e">
        <f>IF(Table1[[#This Row],[Import to Gateway Calculator?]]="Yes",IFERROR(Table1[[#This Row],[Streaming Resolution '[MP']]],""),0)</f>
        <v>#VALUE!</v>
      </c>
      <c r="N4341" s="4" t="e">
        <f>IF(Table1[[#This Row],[Import to Gateway Calculator?]]="Yes",IFERROR(Table1[[#This Row],[Recording Resolution '[MP']]],""),0)</f>
        <v>#VALUE!</v>
      </c>
      <c r="O4341" s="4" t="e">
        <f>IF(Table1[[#This Row],[Import to Gateway Calculator?]]="Yes",IFERROR(Table1[[#This Row],[Frame Rate '[FPS'] 1]],""),0)</f>
        <v>#VALUE!</v>
      </c>
      <c r="P4341" s="4" t="e">
        <f>IF(Table1[[#This Row],[Import to Gateway Calculator?]]="Yes",IFERROR(Table1[[#This Row],[Days of Storage 1]],""),0)</f>
        <v>#VALUE!</v>
      </c>
    </row>
    <row r="4342" spans="1:16" x14ac:dyDescent="0.25">
      <c r="A4342" s="5" t="e">
        <f t="shared" si="407"/>
        <v>#VALUE!</v>
      </c>
      <c r="B4342" s="6" t="str">
        <f>IFERROR(IF(Table1[[#This Row],[Multi-lens? 1]]="No", 1, IF(Table1[[#This Row],[Multi-lens? 1]]="Dual", 2, IF(Table1[[#This Row],[Multi-lens? 1]]="Quad", 4, ""))),"")</f>
        <v/>
      </c>
      <c r="C4342" s="6" t="e">
        <f t="shared" si="408"/>
        <v>#VALUE!</v>
      </c>
      <c r="D4342" s="6" t="e">
        <f t="shared" si="409"/>
        <v>#VALUE!</v>
      </c>
      <c r="E4342" s="6" t="e">
        <f t="shared" si="410"/>
        <v>#VALUE!</v>
      </c>
      <c r="F4342" s="6" t="e">
        <f t="shared" si="411"/>
        <v>#VALUE!</v>
      </c>
      <c r="H4342" s="6" t="str">
        <f>IFERROR(IF(Table1[[#This Row],[Multi-lens? 1]]="No", 1, IF(Table1[[#This Row],[Multi-lens? 1]]="Dual", 2, IF(Table1[[#This Row],[Multi-lens? 1]]="Quad", 4, ""))),"")</f>
        <v/>
      </c>
      <c r="I4342" s="9" t="str">
        <f>IFERROR(Table1[[#This Row],[Name]],"")</f>
        <v/>
      </c>
      <c r="K4342" s="3" t="str">
        <f t="shared" si="406"/>
        <v/>
      </c>
      <c r="M4342" s="4" t="e">
        <f>IF(Table1[[#This Row],[Import to Gateway Calculator?]]="Yes",IFERROR(Table1[[#This Row],[Streaming Resolution '[MP']]],""),0)</f>
        <v>#VALUE!</v>
      </c>
      <c r="N4342" s="4" t="e">
        <f>IF(Table1[[#This Row],[Import to Gateway Calculator?]]="Yes",IFERROR(Table1[[#This Row],[Recording Resolution '[MP']]],""),0)</f>
        <v>#VALUE!</v>
      </c>
      <c r="O4342" s="4" t="e">
        <f>IF(Table1[[#This Row],[Import to Gateway Calculator?]]="Yes",IFERROR(Table1[[#This Row],[Frame Rate '[FPS'] 1]],""),0)</f>
        <v>#VALUE!</v>
      </c>
      <c r="P4342" s="4" t="e">
        <f>IF(Table1[[#This Row],[Import to Gateway Calculator?]]="Yes",IFERROR(Table1[[#This Row],[Days of Storage 1]],""),0)</f>
        <v>#VALUE!</v>
      </c>
    </row>
    <row r="4343" spans="1:16" x14ac:dyDescent="0.25">
      <c r="A4343" s="5" t="e">
        <f t="shared" si="407"/>
        <v>#VALUE!</v>
      </c>
      <c r="B4343" s="6" t="str">
        <f>IFERROR(IF(Table1[[#This Row],[Multi-lens? 1]]="No", 1, IF(Table1[[#This Row],[Multi-lens? 1]]="Dual", 2, IF(Table1[[#This Row],[Multi-lens? 1]]="Quad", 4, ""))),"")</f>
        <v/>
      </c>
      <c r="C4343" s="6" t="e">
        <f t="shared" si="408"/>
        <v>#VALUE!</v>
      </c>
      <c r="D4343" s="6" t="e">
        <f t="shared" si="409"/>
        <v>#VALUE!</v>
      </c>
      <c r="E4343" s="6" t="e">
        <f t="shared" si="410"/>
        <v>#VALUE!</v>
      </c>
      <c r="F4343" s="6" t="e">
        <f t="shared" si="411"/>
        <v>#VALUE!</v>
      </c>
      <c r="H4343" s="6" t="str">
        <f>IFERROR(IF(Table1[[#This Row],[Multi-lens? 1]]="No", 1, IF(Table1[[#This Row],[Multi-lens? 1]]="Dual", 2, IF(Table1[[#This Row],[Multi-lens? 1]]="Quad", 4, ""))),"")</f>
        <v/>
      </c>
      <c r="I4343" s="9" t="str">
        <f>IFERROR(Table1[[#This Row],[Name]],"")</f>
        <v/>
      </c>
      <c r="K4343" s="3" t="str">
        <f t="shared" si="406"/>
        <v/>
      </c>
      <c r="M4343" s="4" t="e">
        <f>IF(Table1[[#This Row],[Import to Gateway Calculator?]]="Yes",IFERROR(Table1[[#This Row],[Streaming Resolution '[MP']]],""),0)</f>
        <v>#VALUE!</v>
      </c>
      <c r="N4343" s="4" t="e">
        <f>IF(Table1[[#This Row],[Import to Gateway Calculator?]]="Yes",IFERROR(Table1[[#This Row],[Recording Resolution '[MP']]],""),0)</f>
        <v>#VALUE!</v>
      </c>
      <c r="O4343" s="4" t="e">
        <f>IF(Table1[[#This Row],[Import to Gateway Calculator?]]="Yes",IFERROR(Table1[[#This Row],[Frame Rate '[FPS'] 1]],""),0)</f>
        <v>#VALUE!</v>
      </c>
      <c r="P4343" s="4" t="e">
        <f>IF(Table1[[#This Row],[Import to Gateway Calculator?]]="Yes",IFERROR(Table1[[#This Row],[Days of Storage 1]],""),0)</f>
        <v>#VALUE!</v>
      </c>
    </row>
    <row r="4344" spans="1:16" x14ac:dyDescent="0.25">
      <c r="A4344" s="5" t="e">
        <f t="shared" si="407"/>
        <v>#VALUE!</v>
      </c>
      <c r="B4344" s="6" t="str">
        <f>IFERROR(IF(Table1[[#This Row],[Multi-lens? 1]]="No", 1, IF(Table1[[#This Row],[Multi-lens? 1]]="Dual", 2, IF(Table1[[#This Row],[Multi-lens? 1]]="Quad", 4, ""))),"")</f>
        <v/>
      </c>
      <c r="C4344" s="6" t="e">
        <f t="shared" si="408"/>
        <v>#VALUE!</v>
      </c>
      <c r="D4344" s="6" t="e">
        <f t="shared" si="409"/>
        <v>#VALUE!</v>
      </c>
      <c r="E4344" s="6" t="e">
        <f t="shared" si="410"/>
        <v>#VALUE!</v>
      </c>
      <c r="F4344" s="6" t="e">
        <f t="shared" si="411"/>
        <v>#VALUE!</v>
      </c>
      <c r="H4344" s="6" t="str">
        <f>IFERROR(IF(Table1[[#This Row],[Multi-lens? 1]]="No", 1, IF(Table1[[#This Row],[Multi-lens? 1]]="Dual", 2, IF(Table1[[#This Row],[Multi-lens? 1]]="Quad", 4, ""))),"")</f>
        <v/>
      </c>
      <c r="I4344" s="9" t="str">
        <f>IFERROR(Table1[[#This Row],[Name]],"")</f>
        <v/>
      </c>
      <c r="K4344" s="3" t="str">
        <f t="shared" si="406"/>
        <v/>
      </c>
      <c r="M4344" s="4" t="e">
        <f>IF(Table1[[#This Row],[Import to Gateway Calculator?]]="Yes",IFERROR(Table1[[#This Row],[Streaming Resolution '[MP']]],""),0)</f>
        <v>#VALUE!</v>
      </c>
      <c r="N4344" s="4" t="e">
        <f>IF(Table1[[#This Row],[Import to Gateway Calculator?]]="Yes",IFERROR(Table1[[#This Row],[Recording Resolution '[MP']]],""),0)</f>
        <v>#VALUE!</v>
      </c>
      <c r="O4344" s="4" t="e">
        <f>IF(Table1[[#This Row],[Import to Gateway Calculator?]]="Yes",IFERROR(Table1[[#This Row],[Frame Rate '[FPS'] 1]],""),0)</f>
        <v>#VALUE!</v>
      </c>
      <c r="P4344" s="4" t="e">
        <f>IF(Table1[[#This Row],[Import to Gateway Calculator?]]="Yes",IFERROR(Table1[[#This Row],[Days of Storage 1]],""),0)</f>
        <v>#VALUE!</v>
      </c>
    </row>
    <row r="4345" spans="1:16" x14ac:dyDescent="0.25">
      <c r="A4345" s="5" t="e">
        <f t="shared" si="407"/>
        <v>#VALUE!</v>
      </c>
      <c r="B4345" s="6" t="str">
        <f>IFERROR(IF(Table1[[#This Row],[Multi-lens? 1]]="No", 1, IF(Table1[[#This Row],[Multi-lens? 1]]="Dual", 2, IF(Table1[[#This Row],[Multi-lens? 1]]="Quad", 4, ""))),"")</f>
        <v/>
      </c>
      <c r="C4345" s="6" t="e">
        <f t="shared" si="408"/>
        <v>#VALUE!</v>
      </c>
      <c r="D4345" s="6" t="e">
        <f t="shared" si="409"/>
        <v>#VALUE!</v>
      </c>
      <c r="E4345" s="6" t="e">
        <f t="shared" si="410"/>
        <v>#VALUE!</v>
      </c>
      <c r="F4345" s="6" t="e">
        <f t="shared" si="411"/>
        <v>#VALUE!</v>
      </c>
      <c r="H4345" s="6" t="str">
        <f>IFERROR(IF(Table1[[#This Row],[Multi-lens? 1]]="No", 1, IF(Table1[[#This Row],[Multi-lens? 1]]="Dual", 2, IF(Table1[[#This Row],[Multi-lens? 1]]="Quad", 4, ""))),"")</f>
        <v/>
      </c>
      <c r="I4345" s="9" t="str">
        <f>IFERROR(Table1[[#This Row],[Name]],"")</f>
        <v/>
      </c>
      <c r="K4345" s="3" t="str">
        <f t="shared" si="406"/>
        <v/>
      </c>
      <c r="M4345" s="4" t="e">
        <f>IF(Table1[[#This Row],[Import to Gateway Calculator?]]="Yes",IFERROR(Table1[[#This Row],[Streaming Resolution '[MP']]],""),0)</f>
        <v>#VALUE!</v>
      </c>
      <c r="N4345" s="4" t="e">
        <f>IF(Table1[[#This Row],[Import to Gateway Calculator?]]="Yes",IFERROR(Table1[[#This Row],[Recording Resolution '[MP']]],""),0)</f>
        <v>#VALUE!</v>
      </c>
      <c r="O4345" s="4" t="e">
        <f>IF(Table1[[#This Row],[Import to Gateway Calculator?]]="Yes",IFERROR(Table1[[#This Row],[Frame Rate '[FPS'] 1]],""),0)</f>
        <v>#VALUE!</v>
      </c>
      <c r="P4345" s="4" t="e">
        <f>IF(Table1[[#This Row],[Import to Gateway Calculator?]]="Yes",IFERROR(Table1[[#This Row],[Days of Storage 1]],""),0)</f>
        <v>#VALUE!</v>
      </c>
    </row>
    <row r="4346" spans="1:16" x14ac:dyDescent="0.25">
      <c r="A4346" s="5" t="e">
        <f t="shared" si="407"/>
        <v>#VALUE!</v>
      </c>
      <c r="B4346" s="6" t="str">
        <f>IFERROR(IF(Table1[[#This Row],[Multi-lens? 1]]="No", 1, IF(Table1[[#This Row],[Multi-lens? 1]]="Dual", 2, IF(Table1[[#This Row],[Multi-lens? 1]]="Quad", 4, ""))),"")</f>
        <v/>
      </c>
      <c r="C4346" s="6" t="e">
        <f t="shared" si="408"/>
        <v>#VALUE!</v>
      </c>
      <c r="D4346" s="6" t="e">
        <f t="shared" si="409"/>
        <v>#VALUE!</v>
      </c>
      <c r="E4346" s="6" t="e">
        <f t="shared" si="410"/>
        <v>#VALUE!</v>
      </c>
      <c r="F4346" s="6" t="e">
        <f t="shared" si="411"/>
        <v>#VALUE!</v>
      </c>
      <c r="H4346" s="6" t="str">
        <f>IFERROR(IF(Table1[[#This Row],[Multi-lens? 1]]="No", 1, IF(Table1[[#This Row],[Multi-lens? 1]]="Dual", 2, IF(Table1[[#This Row],[Multi-lens? 1]]="Quad", 4, ""))),"")</f>
        <v/>
      </c>
      <c r="I4346" s="9" t="str">
        <f>IFERROR(Table1[[#This Row],[Name]],"")</f>
        <v/>
      </c>
      <c r="K4346" s="3" t="str">
        <f t="shared" si="406"/>
        <v/>
      </c>
      <c r="M4346" s="4" t="e">
        <f>IF(Table1[[#This Row],[Import to Gateway Calculator?]]="Yes",IFERROR(Table1[[#This Row],[Streaming Resolution '[MP']]],""),0)</f>
        <v>#VALUE!</v>
      </c>
      <c r="N4346" s="4" t="e">
        <f>IF(Table1[[#This Row],[Import to Gateway Calculator?]]="Yes",IFERROR(Table1[[#This Row],[Recording Resolution '[MP']]],""),0)</f>
        <v>#VALUE!</v>
      </c>
      <c r="O4346" s="4" t="e">
        <f>IF(Table1[[#This Row],[Import to Gateway Calculator?]]="Yes",IFERROR(Table1[[#This Row],[Frame Rate '[FPS'] 1]],""),0)</f>
        <v>#VALUE!</v>
      </c>
      <c r="P4346" s="4" t="e">
        <f>IF(Table1[[#This Row],[Import to Gateway Calculator?]]="Yes",IFERROR(Table1[[#This Row],[Days of Storage 1]],""),0)</f>
        <v>#VALUE!</v>
      </c>
    </row>
    <row r="4347" spans="1:16" x14ac:dyDescent="0.25">
      <c r="A4347" s="5" t="e">
        <f t="shared" si="407"/>
        <v>#VALUE!</v>
      </c>
      <c r="B4347" s="6" t="str">
        <f>IFERROR(IF(Table1[[#This Row],[Multi-lens? 1]]="No", 1, IF(Table1[[#This Row],[Multi-lens? 1]]="Dual", 2, IF(Table1[[#This Row],[Multi-lens? 1]]="Quad", 4, ""))),"")</f>
        <v/>
      </c>
      <c r="C4347" s="6" t="e">
        <f t="shared" si="408"/>
        <v>#VALUE!</v>
      </c>
      <c r="D4347" s="6" t="e">
        <f t="shared" si="409"/>
        <v>#VALUE!</v>
      </c>
      <c r="E4347" s="6" t="e">
        <f t="shared" si="410"/>
        <v>#VALUE!</v>
      </c>
      <c r="F4347" s="6" t="e">
        <f t="shared" si="411"/>
        <v>#VALUE!</v>
      </c>
      <c r="H4347" s="6" t="str">
        <f>IFERROR(IF(Table1[[#This Row],[Multi-lens? 1]]="No", 1, IF(Table1[[#This Row],[Multi-lens? 1]]="Dual", 2, IF(Table1[[#This Row],[Multi-lens? 1]]="Quad", 4, ""))),"")</f>
        <v/>
      </c>
      <c r="I4347" s="9" t="str">
        <f>IFERROR(Table1[[#This Row],[Name]],"")</f>
        <v/>
      </c>
      <c r="K4347" s="3" t="str">
        <f t="shared" si="406"/>
        <v/>
      </c>
      <c r="M4347" s="4" t="e">
        <f>IF(Table1[[#This Row],[Import to Gateway Calculator?]]="Yes",IFERROR(Table1[[#This Row],[Streaming Resolution '[MP']]],""),0)</f>
        <v>#VALUE!</v>
      </c>
      <c r="N4347" s="4" t="e">
        <f>IF(Table1[[#This Row],[Import to Gateway Calculator?]]="Yes",IFERROR(Table1[[#This Row],[Recording Resolution '[MP']]],""),0)</f>
        <v>#VALUE!</v>
      </c>
      <c r="O4347" s="4" t="e">
        <f>IF(Table1[[#This Row],[Import to Gateway Calculator?]]="Yes",IFERROR(Table1[[#This Row],[Frame Rate '[FPS'] 1]],""),0)</f>
        <v>#VALUE!</v>
      </c>
      <c r="P4347" s="4" t="e">
        <f>IF(Table1[[#This Row],[Import to Gateway Calculator?]]="Yes",IFERROR(Table1[[#This Row],[Days of Storage 1]],""),0)</f>
        <v>#VALUE!</v>
      </c>
    </row>
    <row r="4348" spans="1:16" x14ac:dyDescent="0.25">
      <c r="A4348" s="5" t="e">
        <f t="shared" si="407"/>
        <v>#VALUE!</v>
      </c>
      <c r="B4348" s="6" t="str">
        <f>IFERROR(IF(Table1[[#This Row],[Multi-lens? 1]]="No", 1, IF(Table1[[#This Row],[Multi-lens? 1]]="Dual", 2, IF(Table1[[#This Row],[Multi-lens? 1]]="Quad", 4, ""))),"")</f>
        <v/>
      </c>
      <c r="C4348" s="6" t="e">
        <f t="shared" si="408"/>
        <v>#VALUE!</v>
      </c>
      <c r="D4348" s="6" t="e">
        <f t="shared" si="409"/>
        <v>#VALUE!</v>
      </c>
      <c r="E4348" s="6" t="e">
        <f t="shared" si="410"/>
        <v>#VALUE!</v>
      </c>
      <c r="F4348" s="6" t="e">
        <f t="shared" si="411"/>
        <v>#VALUE!</v>
      </c>
      <c r="H4348" s="6" t="str">
        <f>IFERROR(IF(Table1[[#This Row],[Multi-lens? 1]]="No", 1, IF(Table1[[#This Row],[Multi-lens? 1]]="Dual", 2, IF(Table1[[#This Row],[Multi-lens? 1]]="Quad", 4, ""))),"")</f>
        <v/>
      </c>
      <c r="I4348" s="9" t="str">
        <f>IFERROR(Table1[[#This Row],[Name]],"")</f>
        <v/>
      </c>
      <c r="K4348" s="3" t="str">
        <f t="shared" si="406"/>
        <v/>
      </c>
      <c r="M4348" s="4" t="e">
        <f>IF(Table1[[#This Row],[Import to Gateway Calculator?]]="Yes",IFERROR(Table1[[#This Row],[Streaming Resolution '[MP']]],""),0)</f>
        <v>#VALUE!</v>
      </c>
      <c r="N4348" s="4" t="e">
        <f>IF(Table1[[#This Row],[Import to Gateway Calculator?]]="Yes",IFERROR(Table1[[#This Row],[Recording Resolution '[MP']]],""),0)</f>
        <v>#VALUE!</v>
      </c>
      <c r="O4348" s="4" t="e">
        <f>IF(Table1[[#This Row],[Import to Gateway Calculator?]]="Yes",IFERROR(Table1[[#This Row],[Frame Rate '[FPS'] 1]],""),0)</f>
        <v>#VALUE!</v>
      </c>
      <c r="P4348" s="4" t="e">
        <f>IF(Table1[[#This Row],[Import to Gateway Calculator?]]="Yes",IFERROR(Table1[[#This Row],[Days of Storage 1]],""),0)</f>
        <v>#VALUE!</v>
      </c>
    </row>
    <row r="4349" spans="1:16" x14ac:dyDescent="0.25">
      <c r="A4349" s="5" t="e">
        <f t="shared" si="407"/>
        <v>#VALUE!</v>
      </c>
      <c r="B4349" s="6" t="str">
        <f>IFERROR(IF(Table1[[#This Row],[Multi-lens? 1]]="No", 1, IF(Table1[[#This Row],[Multi-lens? 1]]="Dual", 2, IF(Table1[[#This Row],[Multi-lens? 1]]="Quad", 4, ""))),"")</f>
        <v/>
      </c>
      <c r="C4349" s="6" t="e">
        <f t="shared" si="408"/>
        <v>#VALUE!</v>
      </c>
      <c r="D4349" s="6" t="e">
        <f t="shared" si="409"/>
        <v>#VALUE!</v>
      </c>
      <c r="E4349" s="6" t="e">
        <f t="shared" si="410"/>
        <v>#VALUE!</v>
      </c>
      <c r="F4349" s="6" t="e">
        <f t="shared" si="411"/>
        <v>#VALUE!</v>
      </c>
      <c r="H4349" s="6" t="str">
        <f>IFERROR(IF(Table1[[#This Row],[Multi-lens? 1]]="No", 1, IF(Table1[[#This Row],[Multi-lens? 1]]="Dual", 2, IF(Table1[[#This Row],[Multi-lens? 1]]="Quad", 4, ""))),"")</f>
        <v/>
      </c>
      <c r="I4349" s="9" t="str">
        <f>IFERROR(Table1[[#This Row],[Name]],"")</f>
        <v/>
      </c>
      <c r="K4349" s="3" t="str">
        <f t="shared" si="406"/>
        <v/>
      </c>
      <c r="M4349" s="4" t="e">
        <f>IF(Table1[[#This Row],[Import to Gateway Calculator?]]="Yes",IFERROR(Table1[[#This Row],[Streaming Resolution '[MP']]],""),0)</f>
        <v>#VALUE!</v>
      </c>
      <c r="N4349" s="4" t="e">
        <f>IF(Table1[[#This Row],[Import to Gateway Calculator?]]="Yes",IFERROR(Table1[[#This Row],[Recording Resolution '[MP']]],""),0)</f>
        <v>#VALUE!</v>
      </c>
      <c r="O4349" s="4" t="e">
        <f>IF(Table1[[#This Row],[Import to Gateway Calculator?]]="Yes",IFERROR(Table1[[#This Row],[Frame Rate '[FPS'] 1]],""),0)</f>
        <v>#VALUE!</v>
      </c>
      <c r="P4349" s="4" t="e">
        <f>IF(Table1[[#This Row],[Import to Gateway Calculator?]]="Yes",IFERROR(Table1[[#This Row],[Days of Storage 1]],""),0)</f>
        <v>#VALUE!</v>
      </c>
    </row>
    <row r="4350" spans="1:16" x14ac:dyDescent="0.25">
      <c r="A4350" s="5" t="e">
        <f t="shared" si="407"/>
        <v>#VALUE!</v>
      </c>
      <c r="B4350" s="6" t="str">
        <f>IFERROR(IF(Table1[[#This Row],[Multi-lens? 1]]="No", 1, IF(Table1[[#This Row],[Multi-lens? 1]]="Dual", 2, IF(Table1[[#This Row],[Multi-lens? 1]]="Quad", 4, ""))),"")</f>
        <v/>
      </c>
      <c r="C4350" s="6" t="e">
        <f t="shared" si="408"/>
        <v>#VALUE!</v>
      </c>
      <c r="D4350" s="6" t="e">
        <f t="shared" si="409"/>
        <v>#VALUE!</v>
      </c>
      <c r="E4350" s="6" t="e">
        <f t="shared" si="410"/>
        <v>#VALUE!</v>
      </c>
      <c r="F4350" s="6" t="e">
        <f t="shared" si="411"/>
        <v>#VALUE!</v>
      </c>
      <c r="H4350" s="6" t="str">
        <f>IFERROR(IF(Table1[[#This Row],[Multi-lens? 1]]="No", 1, IF(Table1[[#This Row],[Multi-lens? 1]]="Dual", 2, IF(Table1[[#This Row],[Multi-lens? 1]]="Quad", 4, ""))),"")</f>
        <v/>
      </c>
      <c r="I4350" s="9" t="str">
        <f>IFERROR(Table1[[#This Row],[Name]],"")</f>
        <v/>
      </c>
      <c r="K4350" s="3" t="str">
        <f t="shared" si="406"/>
        <v/>
      </c>
      <c r="M4350" s="4" t="e">
        <f>IF(Table1[[#This Row],[Import to Gateway Calculator?]]="Yes",IFERROR(Table1[[#This Row],[Streaming Resolution '[MP']]],""),0)</f>
        <v>#VALUE!</v>
      </c>
      <c r="N4350" s="4" t="e">
        <f>IF(Table1[[#This Row],[Import to Gateway Calculator?]]="Yes",IFERROR(Table1[[#This Row],[Recording Resolution '[MP']]],""),0)</f>
        <v>#VALUE!</v>
      </c>
      <c r="O4350" s="4" t="e">
        <f>IF(Table1[[#This Row],[Import to Gateway Calculator?]]="Yes",IFERROR(Table1[[#This Row],[Frame Rate '[FPS'] 1]],""),0)</f>
        <v>#VALUE!</v>
      </c>
      <c r="P4350" s="4" t="e">
        <f>IF(Table1[[#This Row],[Import to Gateway Calculator?]]="Yes",IFERROR(Table1[[#This Row],[Days of Storage 1]],""),0)</f>
        <v>#VALUE!</v>
      </c>
    </row>
    <row r="4351" spans="1:16" x14ac:dyDescent="0.25">
      <c r="A4351" s="5" t="e">
        <f t="shared" si="407"/>
        <v>#VALUE!</v>
      </c>
      <c r="B4351" s="6" t="str">
        <f>IFERROR(IF(Table1[[#This Row],[Multi-lens? 1]]="No", 1, IF(Table1[[#This Row],[Multi-lens? 1]]="Dual", 2, IF(Table1[[#This Row],[Multi-lens? 1]]="Quad", 4, ""))),"")</f>
        <v/>
      </c>
      <c r="C4351" s="6" t="e">
        <f t="shared" si="408"/>
        <v>#VALUE!</v>
      </c>
      <c r="D4351" s="6" t="e">
        <f t="shared" si="409"/>
        <v>#VALUE!</v>
      </c>
      <c r="E4351" s="6" t="e">
        <f t="shared" si="410"/>
        <v>#VALUE!</v>
      </c>
      <c r="F4351" s="6" t="e">
        <f t="shared" si="411"/>
        <v>#VALUE!</v>
      </c>
      <c r="H4351" s="6" t="str">
        <f>IFERROR(IF(Table1[[#This Row],[Multi-lens? 1]]="No", 1, IF(Table1[[#This Row],[Multi-lens? 1]]="Dual", 2, IF(Table1[[#This Row],[Multi-lens? 1]]="Quad", 4, ""))),"")</f>
        <v/>
      </c>
      <c r="I4351" s="9" t="str">
        <f>IFERROR(Table1[[#This Row],[Name]],"")</f>
        <v/>
      </c>
      <c r="K4351" s="3" t="str">
        <f t="shared" si="406"/>
        <v/>
      </c>
      <c r="M4351" s="4" t="e">
        <f>IF(Table1[[#This Row],[Import to Gateway Calculator?]]="Yes",IFERROR(Table1[[#This Row],[Streaming Resolution '[MP']]],""),0)</f>
        <v>#VALUE!</v>
      </c>
      <c r="N4351" s="4" t="e">
        <f>IF(Table1[[#This Row],[Import to Gateway Calculator?]]="Yes",IFERROR(Table1[[#This Row],[Recording Resolution '[MP']]],""),0)</f>
        <v>#VALUE!</v>
      </c>
      <c r="O4351" s="4" t="e">
        <f>IF(Table1[[#This Row],[Import to Gateway Calculator?]]="Yes",IFERROR(Table1[[#This Row],[Frame Rate '[FPS'] 1]],""),0)</f>
        <v>#VALUE!</v>
      </c>
      <c r="P4351" s="4" t="e">
        <f>IF(Table1[[#This Row],[Import to Gateway Calculator?]]="Yes",IFERROR(Table1[[#This Row],[Days of Storage 1]],""),0)</f>
        <v>#VALUE!</v>
      </c>
    </row>
    <row r="4352" spans="1:16" x14ac:dyDescent="0.25">
      <c r="A4352" s="5" t="e">
        <f t="shared" si="407"/>
        <v>#VALUE!</v>
      </c>
      <c r="B4352" s="6" t="str">
        <f>IFERROR(IF(Table1[[#This Row],[Multi-lens? 1]]="No", 1, IF(Table1[[#This Row],[Multi-lens? 1]]="Dual", 2, IF(Table1[[#This Row],[Multi-lens? 1]]="Quad", 4, ""))),"")</f>
        <v/>
      </c>
      <c r="C4352" s="6" t="e">
        <f t="shared" si="408"/>
        <v>#VALUE!</v>
      </c>
      <c r="D4352" s="6" t="e">
        <f t="shared" si="409"/>
        <v>#VALUE!</v>
      </c>
      <c r="E4352" s="6" t="e">
        <f t="shared" si="410"/>
        <v>#VALUE!</v>
      </c>
      <c r="F4352" s="6" t="e">
        <f t="shared" si="411"/>
        <v>#VALUE!</v>
      </c>
      <c r="H4352" s="6" t="str">
        <f>IFERROR(IF(Table1[[#This Row],[Multi-lens? 1]]="No", 1, IF(Table1[[#This Row],[Multi-lens? 1]]="Dual", 2, IF(Table1[[#This Row],[Multi-lens? 1]]="Quad", 4, ""))),"")</f>
        <v/>
      </c>
      <c r="I4352" s="9" t="str">
        <f>IFERROR(Table1[[#This Row],[Name]],"")</f>
        <v/>
      </c>
      <c r="K4352" s="3" t="str">
        <f t="shared" si="406"/>
        <v/>
      </c>
      <c r="M4352" s="4" t="e">
        <f>IF(Table1[[#This Row],[Import to Gateway Calculator?]]="Yes",IFERROR(Table1[[#This Row],[Streaming Resolution '[MP']]],""),0)</f>
        <v>#VALUE!</v>
      </c>
      <c r="N4352" s="4" t="e">
        <f>IF(Table1[[#This Row],[Import to Gateway Calculator?]]="Yes",IFERROR(Table1[[#This Row],[Recording Resolution '[MP']]],""),0)</f>
        <v>#VALUE!</v>
      </c>
      <c r="O4352" s="4" t="e">
        <f>IF(Table1[[#This Row],[Import to Gateway Calculator?]]="Yes",IFERROR(Table1[[#This Row],[Frame Rate '[FPS'] 1]],""),0)</f>
        <v>#VALUE!</v>
      </c>
      <c r="P4352" s="4" t="e">
        <f>IF(Table1[[#This Row],[Import to Gateway Calculator?]]="Yes",IFERROR(Table1[[#This Row],[Days of Storage 1]],""),0)</f>
        <v>#VALUE!</v>
      </c>
    </row>
    <row r="4353" spans="1:16" x14ac:dyDescent="0.25">
      <c r="A4353" s="5" t="e">
        <f t="shared" si="407"/>
        <v>#VALUE!</v>
      </c>
      <c r="B4353" s="6" t="str">
        <f>IFERROR(IF(Table1[[#This Row],[Multi-lens? 1]]="No", 1, IF(Table1[[#This Row],[Multi-lens? 1]]="Dual", 2, IF(Table1[[#This Row],[Multi-lens? 1]]="Quad", 4, ""))),"")</f>
        <v/>
      </c>
      <c r="C4353" s="6" t="e">
        <f t="shared" si="408"/>
        <v>#VALUE!</v>
      </c>
      <c r="D4353" s="6" t="e">
        <f t="shared" si="409"/>
        <v>#VALUE!</v>
      </c>
      <c r="E4353" s="6" t="e">
        <f t="shared" si="410"/>
        <v>#VALUE!</v>
      </c>
      <c r="F4353" s="6" t="e">
        <f t="shared" si="411"/>
        <v>#VALUE!</v>
      </c>
      <c r="H4353" s="6" t="str">
        <f>IFERROR(IF(Table1[[#This Row],[Multi-lens? 1]]="No", 1, IF(Table1[[#This Row],[Multi-lens? 1]]="Dual", 2, IF(Table1[[#This Row],[Multi-lens? 1]]="Quad", 4, ""))),"")</f>
        <v/>
      </c>
      <c r="I4353" s="9" t="str">
        <f>IFERROR(Table1[[#This Row],[Name]],"")</f>
        <v/>
      </c>
      <c r="K4353" s="3" t="str">
        <f t="shared" si="406"/>
        <v/>
      </c>
      <c r="M4353" s="4" t="e">
        <f>IF(Table1[[#This Row],[Import to Gateway Calculator?]]="Yes",IFERROR(Table1[[#This Row],[Streaming Resolution '[MP']]],""),0)</f>
        <v>#VALUE!</v>
      </c>
      <c r="N4353" s="4" t="e">
        <f>IF(Table1[[#This Row],[Import to Gateway Calculator?]]="Yes",IFERROR(Table1[[#This Row],[Recording Resolution '[MP']]],""),0)</f>
        <v>#VALUE!</v>
      </c>
      <c r="O4353" s="4" t="e">
        <f>IF(Table1[[#This Row],[Import to Gateway Calculator?]]="Yes",IFERROR(Table1[[#This Row],[Frame Rate '[FPS'] 1]],""),0)</f>
        <v>#VALUE!</v>
      </c>
      <c r="P4353" s="4" t="e">
        <f>IF(Table1[[#This Row],[Import to Gateway Calculator?]]="Yes",IFERROR(Table1[[#This Row],[Days of Storage 1]],""),0)</f>
        <v>#VALUE!</v>
      </c>
    </row>
    <row r="4354" spans="1:16" x14ac:dyDescent="0.25">
      <c r="A4354" s="5" t="e">
        <f t="shared" si="407"/>
        <v>#VALUE!</v>
      </c>
      <c r="B4354" s="6" t="str">
        <f>IFERROR(IF(Table1[[#This Row],[Multi-lens? 1]]="No", 1, IF(Table1[[#This Row],[Multi-lens? 1]]="Dual", 2, IF(Table1[[#This Row],[Multi-lens? 1]]="Quad", 4, ""))),"")</f>
        <v/>
      </c>
      <c r="C4354" s="6" t="e">
        <f t="shared" si="408"/>
        <v>#VALUE!</v>
      </c>
      <c r="D4354" s="6" t="e">
        <f t="shared" si="409"/>
        <v>#VALUE!</v>
      </c>
      <c r="E4354" s="6" t="e">
        <f t="shared" si="410"/>
        <v>#VALUE!</v>
      </c>
      <c r="F4354" s="6" t="e">
        <f t="shared" si="411"/>
        <v>#VALUE!</v>
      </c>
      <c r="H4354" s="6" t="str">
        <f>IFERROR(IF(Table1[[#This Row],[Multi-lens? 1]]="No", 1, IF(Table1[[#This Row],[Multi-lens? 1]]="Dual", 2, IF(Table1[[#This Row],[Multi-lens? 1]]="Quad", 4, ""))),"")</f>
        <v/>
      </c>
      <c r="I4354" s="9" t="str">
        <f>IFERROR(Table1[[#This Row],[Name]],"")</f>
        <v/>
      </c>
      <c r="K4354" s="3" t="str">
        <f t="shared" si="406"/>
        <v/>
      </c>
      <c r="M4354" s="4" t="e">
        <f>IF(Table1[[#This Row],[Import to Gateway Calculator?]]="Yes",IFERROR(Table1[[#This Row],[Streaming Resolution '[MP']]],""),0)</f>
        <v>#VALUE!</v>
      </c>
      <c r="N4354" s="4" t="e">
        <f>IF(Table1[[#This Row],[Import to Gateway Calculator?]]="Yes",IFERROR(Table1[[#This Row],[Recording Resolution '[MP']]],""),0)</f>
        <v>#VALUE!</v>
      </c>
      <c r="O4354" s="4" t="e">
        <f>IF(Table1[[#This Row],[Import to Gateway Calculator?]]="Yes",IFERROR(Table1[[#This Row],[Frame Rate '[FPS'] 1]],""),0)</f>
        <v>#VALUE!</v>
      </c>
      <c r="P4354" s="4" t="e">
        <f>IF(Table1[[#This Row],[Import to Gateway Calculator?]]="Yes",IFERROR(Table1[[#This Row],[Days of Storage 1]],""),0)</f>
        <v>#VALUE!</v>
      </c>
    </row>
    <row r="4355" spans="1:16" x14ac:dyDescent="0.25">
      <c r="A4355" s="5" t="e">
        <f t="shared" si="407"/>
        <v>#VALUE!</v>
      </c>
      <c r="B4355" s="6" t="str">
        <f>IFERROR(IF(Table1[[#This Row],[Multi-lens? 1]]="No", 1, IF(Table1[[#This Row],[Multi-lens? 1]]="Dual", 2, IF(Table1[[#This Row],[Multi-lens? 1]]="Quad", 4, ""))),"")</f>
        <v/>
      </c>
      <c r="C4355" s="6" t="e">
        <f t="shared" si="408"/>
        <v>#VALUE!</v>
      </c>
      <c r="D4355" s="6" t="e">
        <f t="shared" si="409"/>
        <v>#VALUE!</v>
      </c>
      <c r="E4355" s="6" t="e">
        <f t="shared" si="410"/>
        <v>#VALUE!</v>
      </c>
      <c r="F4355" s="6" t="e">
        <f t="shared" si="411"/>
        <v>#VALUE!</v>
      </c>
      <c r="H4355" s="6" t="str">
        <f>IFERROR(IF(Table1[[#This Row],[Multi-lens? 1]]="No", 1, IF(Table1[[#This Row],[Multi-lens? 1]]="Dual", 2, IF(Table1[[#This Row],[Multi-lens? 1]]="Quad", 4, ""))),"")</f>
        <v/>
      </c>
      <c r="I4355" s="9" t="str">
        <f>IFERROR(Table1[[#This Row],[Name]],"")</f>
        <v/>
      </c>
      <c r="K4355" s="3" t="str">
        <f t="shared" ref="K4355:K4418" si="412">IFERROR(IF(I4355=0,"",I4355),"")</f>
        <v/>
      </c>
      <c r="M4355" s="4" t="e">
        <f>IF(Table1[[#This Row],[Import to Gateway Calculator?]]="Yes",IFERROR(Table1[[#This Row],[Streaming Resolution '[MP']]],""),0)</f>
        <v>#VALUE!</v>
      </c>
      <c r="N4355" s="4" t="e">
        <f>IF(Table1[[#This Row],[Import to Gateway Calculator?]]="Yes",IFERROR(Table1[[#This Row],[Recording Resolution '[MP']]],""),0)</f>
        <v>#VALUE!</v>
      </c>
      <c r="O4355" s="4" t="e">
        <f>IF(Table1[[#This Row],[Import to Gateway Calculator?]]="Yes",IFERROR(Table1[[#This Row],[Frame Rate '[FPS'] 1]],""),0)</f>
        <v>#VALUE!</v>
      </c>
      <c r="P4355" s="4" t="e">
        <f>IF(Table1[[#This Row],[Import to Gateway Calculator?]]="Yes",IFERROR(Table1[[#This Row],[Days of Storage 1]],""),0)</f>
        <v>#VALUE!</v>
      </c>
    </row>
    <row r="4356" spans="1:16" x14ac:dyDescent="0.25">
      <c r="A4356" s="5" t="e">
        <f t="shared" si="407"/>
        <v>#VALUE!</v>
      </c>
      <c r="B4356" s="6" t="str">
        <f>IFERROR(IF(Table1[[#This Row],[Multi-lens? 1]]="No", 1, IF(Table1[[#This Row],[Multi-lens? 1]]="Dual", 2, IF(Table1[[#This Row],[Multi-lens? 1]]="Quad", 4, ""))),"")</f>
        <v/>
      </c>
      <c r="C4356" s="6" t="e">
        <f t="shared" si="408"/>
        <v>#VALUE!</v>
      </c>
      <c r="D4356" s="6" t="e">
        <f t="shared" si="409"/>
        <v>#VALUE!</v>
      </c>
      <c r="E4356" s="6" t="e">
        <f t="shared" si="410"/>
        <v>#VALUE!</v>
      </c>
      <c r="F4356" s="6" t="e">
        <f t="shared" si="411"/>
        <v>#VALUE!</v>
      </c>
      <c r="H4356" s="6" t="str">
        <f>IFERROR(IF(Table1[[#This Row],[Multi-lens? 1]]="No", 1, IF(Table1[[#This Row],[Multi-lens? 1]]="Dual", 2, IF(Table1[[#This Row],[Multi-lens? 1]]="Quad", 4, ""))),"")</f>
        <v/>
      </c>
      <c r="I4356" s="9" t="str">
        <f>IFERROR(Table1[[#This Row],[Name]],"")</f>
        <v/>
      </c>
      <c r="K4356" s="3" t="str">
        <f t="shared" si="412"/>
        <v/>
      </c>
      <c r="M4356" s="4" t="e">
        <f>IF(Table1[[#This Row],[Import to Gateway Calculator?]]="Yes",IFERROR(Table1[[#This Row],[Streaming Resolution '[MP']]],""),0)</f>
        <v>#VALUE!</v>
      </c>
      <c r="N4356" s="4" t="e">
        <f>IF(Table1[[#This Row],[Import to Gateway Calculator?]]="Yes",IFERROR(Table1[[#This Row],[Recording Resolution '[MP']]],""),0)</f>
        <v>#VALUE!</v>
      </c>
      <c r="O4356" s="4" t="e">
        <f>IF(Table1[[#This Row],[Import to Gateway Calculator?]]="Yes",IFERROR(Table1[[#This Row],[Frame Rate '[FPS'] 1]],""),0)</f>
        <v>#VALUE!</v>
      </c>
      <c r="P4356" s="4" t="e">
        <f>IF(Table1[[#This Row],[Import to Gateway Calculator?]]="Yes",IFERROR(Table1[[#This Row],[Days of Storage 1]],""),0)</f>
        <v>#VALUE!</v>
      </c>
    </row>
    <row r="4357" spans="1:16" x14ac:dyDescent="0.25">
      <c r="A4357" s="5" t="e">
        <f t="shared" si="407"/>
        <v>#VALUE!</v>
      </c>
      <c r="B4357" s="6" t="str">
        <f>IFERROR(IF(Table1[[#This Row],[Multi-lens? 1]]="No", 1, IF(Table1[[#This Row],[Multi-lens? 1]]="Dual", 2, IF(Table1[[#This Row],[Multi-lens? 1]]="Quad", 4, ""))),"")</f>
        <v/>
      </c>
      <c r="C4357" s="6" t="e">
        <f t="shared" si="408"/>
        <v>#VALUE!</v>
      </c>
      <c r="D4357" s="6" t="e">
        <f t="shared" si="409"/>
        <v>#VALUE!</v>
      </c>
      <c r="E4357" s="6" t="e">
        <f t="shared" si="410"/>
        <v>#VALUE!</v>
      </c>
      <c r="F4357" s="6" t="e">
        <f t="shared" si="411"/>
        <v>#VALUE!</v>
      </c>
      <c r="H4357" s="6" t="str">
        <f>IFERROR(IF(Table1[[#This Row],[Multi-lens? 1]]="No", 1, IF(Table1[[#This Row],[Multi-lens? 1]]="Dual", 2, IF(Table1[[#This Row],[Multi-lens? 1]]="Quad", 4, ""))),"")</f>
        <v/>
      </c>
      <c r="I4357" s="9" t="str">
        <f>IFERROR(Table1[[#This Row],[Name]],"")</f>
        <v/>
      </c>
      <c r="K4357" s="3" t="str">
        <f t="shared" si="412"/>
        <v/>
      </c>
      <c r="M4357" s="4" t="e">
        <f>IF(Table1[[#This Row],[Import to Gateway Calculator?]]="Yes",IFERROR(Table1[[#This Row],[Streaming Resolution '[MP']]],""),0)</f>
        <v>#VALUE!</v>
      </c>
      <c r="N4357" s="4" t="e">
        <f>IF(Table1[[#This Row],[Import to Gateway Calculator?]]="Yes",IFERROR(Table1[[#This Row],[Recording Resolution '[MP']]],""),0)</f>
        <v>#VALUE!</v>
      </c>
      <c r="O4357" s="4" t="e">
        <f>IF(Table1[[#This Row],[Import to Gateway Calculator?]]="Yes",IFERROR(Table1[[#This Row],[Frame Rate '[FPS'] 1]],""),0)</f>
        <v>#VALUE!</v>
      </c>
      <c r="P4357" s="4" t="e">
        <f>IF(Table1[[#This Row],[Import to Gateway Calculator?]]="Yes",IFERROR(Table1[[#This Row],[Days of Storage 1]],""),0)</f>
        <v>#VALUE!</v>
      </c>
    </row>
    <row r="4358" spans="1:16" x14ac:dyDescent="0.25">
      <c r="A4358" s="5" t="e">
        <f t="shared" si="407"/>
        <v>#VALUE!</v>
      </c>
      <c r="B4358" s="6" t="str">
        <f>IFERROR(IF(Table1[[#This Row],[Multi-lens? 1]]="No", 1, IF(Table1[[#This Row],[Multi-lens? 1]]="Dual", 2, IF(Table1[[#This Row],[Multi-lens? 1]]="Quad", 4, ""))),"")</f>
        <v/>
      </c>
      <c r="C4358" s="6" t="e">
        <f t="shared" si="408"/>
        <v>#VALUE!</v>
      </c>
      <c r="D4358" s="6" t="e">
        <f t="shared" si="409"/>
        <v>#VALUE!</v>
      </c>
      <c r="E4358" s="6" t="e">
        <f t="shared" si="410"/>
        <v>#VALUE!</v>
      </c>
      <c r="F4358" s="6" t="e">
        <f t="shared" si="411"/>
        <v>#VALUE!</v>
      </c>
      <c r="H4358" s="6" t="str">
        <f>IFERROR(IF(Table1[[#This Row],[Multi-lens? 1]]="No", 1, IF(Table1[[#This Row],[Multi-lens? 1]]="Dual", 2, IF(Table1[[#This Row],[Multi-lens? 1]]="Quad", 4, ""))),"")</f>
        <v/>
      </c>
      <c r="I4358" s="9" t="str">
        <f>IFERROR(Table1[[#This Row],[Name]],"")</f>
        <v/>
      </c>
      <c r="K4358" s="3" t="str">
        <f t="shared" si="412"/>
        <v/>
      </c>
      <c r="M4358" s="4" t="e">
        <f>IF(Table1[[#This Row],[Import to Gateway Calculator?]]="Yes",IFERROR(Table1[[#This Row],[Streaming Resolution '[MP']]],""),0)</f>
        <v>#VALUE!</v>
      </c>
      <c r="N4358" s="4" t="e">
        <f>IF(Table1[[#This Row],[Import to Gateway Calculator?]]="Yes",IFERROR(Table1[[#This Row],[Recording Resolution '[MP']]],""),0)</f>
        <v>#VALUE!</v>
      </c>
      <c r="O4358" s="4" t="e">
        <f>IF(Table1[[#This Row],[Import to Gateway Calculator?]]="Yes",IFERROR(Table1[[#This Row],[Frame Rate '[FPS'] 1]],""),0)</f>
        <v>#VALUE!</v>
      </c>
      <c r="P4358" s="4" t="e">
        <f>IF(Table1[[#This Row],[Import to Gateway Calculator?]]="Yes",IFERROR(Table1[[#This Row],[Days of Storage 1]],""),0)</f>
        <v>#VALUE!</v>
      </c>
    </row>
    <row r="4359" spans="1:16" x14ac:dyDescent="0.25">
      <c r="A4359" s="5" t="e">
        <f t="shared" ref="A4359:A4422" si="413">IF(D4359=0,"",K4359)</f>
        <v>#VALUE!</v>
      </c>
      <c r="B4359" s="6" t="str">
        <f>IFERROR(IF(Table1[[#This Row],[Multi-lens? 1]]="No", 1, IF(Table1[[#This Row],[Multi-lens? 1]]="Dual", 2, IF(Table1[[#This Row],[Multi-lens? 1]]="Quad", 4, ""))),"")</f>
        <v/>
      </c>
      <c r="C4359" s="6" t="e">
        <f t="shared" ref="C4359:C4422" si="414">M4359</f>
        <v>#VALUE!</v>
      </c>
      <c r="D4359" s="6" t="e">
        <f t="shared" ref="D4359:D4422" si="415">N4359</f>
        <v>#VALUE!</v>
      </c>
      <c r="E4359" s="6" t="e">
        <f t="shared" ref="E4359:E4422" si="416">O4359</f>
        <v>#VALUE!</v>
      </c>
      <c r="F4359" s="6" t="e">
        <f t="shared" ref="F4359:F4422" si="417">P4359</f>
        <v>#VALUE!</v>
      </c>
      <c r="H4359" s="6" t="str">
        <f>IFERROR(IF(Table1[[#This Row],[Multi-lens? 1]]="No", 1, IF(Table1[[#This Row],[Multi-lens? 1]]="Dual", 2, IF(Table1[[#This Row],[Multi-lens? 1]]="Quad", 4, ""))),"")</f>
        <v/>
      </c>
      <c r="I4359" s="9" t="str">
        <f>IFERROR(Table1[[#This Row],[Name]],"")</f>
        <v/>
      </c>
      <c r="K4359" s="3" t="str">
        <f t="shared" si="412"/>
        <v/>
      </c>
      <c r="M4359" s="4" t="e">
        <f>IF(Table1[[#This Row],[Import to Gateway Calculator?]]="Yes",IFERROR(Table1[[#This Row],[Streaming Resolution '[MP']]],""),0)</f>
        <v>#VALUE!</v>
      </c>
      <c r="N4359" s="4" t="e">
        <f>IF(Table1[[#This Row],[Import to Gateway Calculator?]]="Yes",IFERROR(Table1[[#This Row],[Recording Resolution '[MP']]],""),0)</f>
        <v>#VALUE!</v>
      </c>
      <c r="O4359" s="4" t="e">
        <f>IF(Table1[[#This Row],[Import to Gateway Calculator?]]="Yes",IFERROR(Table1[[#This Row],[Frame Rate '[FPS'] 1]],""),0)</f>
        <v>#VALUE!</v>
      </c>
      <c r="P4359" s="4" t="e">
        <f>IF(Table1[[#This Row],[Import to Gateway Calculator?]]="Yes",IFERROR(Table1[[#This Row],[Days of Storage 1]],""),0)</f>
        <v>#VALUE!</v>
      </c>
    </row>
    <row r="4360" spans="1:16" x14ac:dyDescent="0.25">
      <c r="A4360" s="5" t="e">
        <f t="shared" si="413"/>
        <v>#VALUE!</v>
      </c>
      <c r="B4360" s="6" t="str">
        <f>IFERROR(IF(Table1[[#This Row],[Multi-lens? 1]]="No", 1, IF(Table1[[#This Row],[Multi-lens? 1]]="Dual", 2, IF(Table1[[#This Row],[Multi-lens? 1]]="Quad", 4, ""))),"")</f>
        <v/>
      </c>
      <c r="C4360" s="6" t="e">
        <f t="shared" si="414"/>
        <v>#VALUE!</v>
      </c>
      <c r="D4360" s="6" t="e">
        <f t="shared" si="415"/>
        <v>#VALUE!</v>
      </c>
      <c r="E4360" s="6" t="e">
        <f t="shared" si="416"/>
        <v>#VALUE!</v>
      </c>
      <c r="F4360" s="6" t="e">
        <f t="shared" si="417"/>
        <v>#VALUE!</v>
      </c>
      <c r="H4360" s="6" t="str">
        <f>IFERROR(IF(Table1[[#This Row],[Multi-lens? 1]]="No", 1, IF(Table1[[#This Row],[Multi-lens? 1]]="Dual", 2, IF(Table1[[#This Row],[Multi-lens? 1]]="Quad", 4, ""))),"")</f>
        <v/>
      </c>
      <c r="I4360" s="9" t="str">
        <f>IFERROR(Table1[[#This Row],[Name]],"")</f>
        <v/>
      </c>
      <c r="K4360" s="3" t="str">
        <f t="shared" si="412"/>
        <v/>
      </c>
      <c r="M4360" s="4" t="e">
        <f>IF(Table1[[#This Row],[Import to Gateway Calculator?]]="Yes",IFERROR(Table1[[#This Row],[Streaming Resolution '[MP']]],""),0)</f>
        <v>#VALUE!</v>
      </c>
      <c r="N4360" s="4" t="e">
        <f>IF(Table1[[#This Row],[Import to Gateway Calculator?]]="Yes",IFERROR(Table1[[#This Row],[Recording Resolution '[MP']]],""),0)</f>
        <v>#VALUE!</v>
      </c>
      <c r="O4360" s="4" t="e">
        <f>IF(Table1[[#This Row],[Import to Gateway Calculator?]]="Yes",IFERROR(Table1[[#This Row],[Frame Rate '[FPS'] 1]],""),0)</f>
        <v>#VALUE!</v>
      </c>
      <c r="P4360" s="4" t="e">
        <f>IF(Table1[[#This Row],[Import to Gateway Calculator?]]="Yes",IFERROR(Table1[[#This Row],[Days of Storage 1]],""),0)</f>
        <v>#VALUE!</v>
      </c>
    </row>
    <row r="4361" spans="1:16" x14ac:dyDescent="0.25">
      <c r="A4361" s="5" t="e">
        <f t="shared" si="413"/>
        <v>#VALUE!</v>
      </c>
      <c r="B4361" s="6" t="str">
        <f>IFERROR(IF(Table1[[#This Row],[Multi-lens? 1]]="No", 1, IF(Table1[[#This Row],[Multi-lens? 1]]="Dual", 2, IF(Table1[[#This Row],[Multi-lens? 1]]="Quad", 4, ""))),"")</f>
        <v/>
      </c>
      <c r="C4361" s="6" t="e">
        <f t="shared" si="414"/>
        <v>#VALUE!</v>
      </c>
      <c r="D4361" s="6" t="e">
        <f t="shared" si="415"/>
        <v>#VALUE!</v>
      </c>
      <c r="E4361" s="6" t="e">
        <f t="shared" si="416"/>
        <v>#VALUE!</v>
      </c>
      <c r="F4361" s="6" t="e">
        <f t="shared" si="417"/>
        <v>#VALUE!</v>
      </c>
      <c r="H4361" s="6" t="str">
        <f>IFERROR(IF(Table1[[#This Row],[Multi-lens? 1]]="No", 1, IF(Table1[[#This Row],[Multi-lens? 1]]="Dual", 2, IF(Table1[[#This Row],[Multi-lens? 1]]="Quad", 4, ""))),"")</f>
        <v/>
      </c>
      <c r="I4361" s="9" t="str">
        <f>IFERROR(Table1[[#This Row],[Name]],"")</f>
        <v/>
      </c>
      <c r="K4361" s="3" t="str">
        <f t="shared" si="412"/>
        <v/>
      </c>
      <c r="M4361" s="4" t="e">
        <f>IF(Table1[[#This Row],[Import to Gateway Calculator?]]="Yes",IFERROR(Table1[[#This Row],[Streaming Resolution '[MP']]],""),0)</f>
        <v>#VALUE!</v>
      </c>
      <c r="N4361" s="4" t="e">
        <f>IF(Table1[[#This Row],[Import to Gateway Calculator?]]="Yes",IFERROR(Table1[[#This Row],[Recording Resolution '[MP']]],""),0)</f>
        <v>#VALUE!</v>
      </c>
      <c r="O4361" s="4" t="e">
        <f>IF(Table1[[#This Row],[Import to Gateway Calculator?]]="Yes",IFERROR(Table1[[#This Row],[Frame Rate '[FPS'] 1]],""),0)</f>
        <v>#VALUE!</v>
      </c>
      <c r="P4361" s="4" t="e">
        <f>IF(Table1[[#This Row],[Import to Gateway Calculator?]]="Yes",IFERROR(Table1[[#This Row],[Days of Storage 1]],""),0)</f>
        <v>#VALUE!</v>
      </c>
    </row>
    <row r="4362" spans="1:16" x14ac:dyDescent="0.25">
      <c r="A4362" s="5" t="e">
        <f t="shared" si="413"/>
        <v>#VALUE!</v>
      </c>
      <c r="B4362" s="6" t="str">
        <f>IFERROR(IF(Table1[[#This Row],[Multi-lens? 1]]="No", 1, IF(Table1[[#This Row],[Multi-lens? 1]]="Dual", 2, IF(Table1[[#This Row],[Multi-lens? 1]]="Quad", 4, ""))),"")</f>
        <v/>
      </c>
      <c r="C4362" s="6" t="e">
        <f t="shared" si="414"/>
        <v>#VALUE!</v>
      </c>
      <c r="D4362" s="6" t="e">
        <f t="shared" si="415"/>
        <v>#VALUE!</v>
      </c>
      <c r="E4362" s="6" t="e">
        <f t="shared" si="416"/>
        <v>#VALUE!</v>
      </c>
      <c r="F4362" s="6" t="e">
        <f t="shared" si="417"/>
        <v>#VALUE!</v>
      </c>
      <c r="H4362" s="6" t="str">
        <f>IFERROR(IF(Table1[[#This Row],[Multi-lens? 1]]="No", 1, IF(Table1[[#This Row],[Multi-lens? 1]]="Dual", 2, IF(Table1[[#This Row],[Multi-lens? 1]]="Quad", 4, ""))),"")</f>
        <v/>
      </c>
      <c r="I4362" s="9" t="str">
        <f>IFERROR(Table1[[#This Row],[Name]],"")</f>
        <v/>
      </c>
      <c r="K4362" s="3" t="str">
        <f t="shared" si="412"/>
        <v/>
      </c>
      <c r="M4362" s="4" t="e">
        <f>IF(Table1[[#This Row],[Import to Gateway Calculator?]]="Yes",IFERROR(Table1[[#This Row],[Streaming Resolution '[MP']]],""),0)</f>
        <v>#VALUE!</v>
      </c>
      <c r="N4362" s="4" t="e">
        <f>IF(Table1[[#This Row],[Import to Gateway Calculator?]]="Yes",IFERROR(Table1[[#This Row],[Recording Resolution '[MP']]],""),0)</f>
        <v>#VALUE!</v>
      </c>
      <c r="O4362" s="4" t="e">
        <f>IF(Table1[[#This Row],[Import to Gateway Calculator?]]="Yes",IFERROR(Table1[[#This Row],[Frame Rate '[FPS'] 1]],""),0)</f>
        <v>#VALUE!</v>
      </c>
      <c r="P4362" s="4" t="e">
        <f>IF(Table1[[#This Row],[Import to Gateway Calculator?]]="Yes",IFERROR(Table1[[#This Row],[Days of Storage 1]],""),0)</f>
        <v>#VALUE!</v>
      </c>
    </row>
    <row r="4363" spans="1:16" x14ac:dyDescent="0.25">
      <c r="A4363" s="5" t="e">
        <f t="shared" si="413"/>
        <v>#VALUE!</v>
      </c>
      <c r="B4363" s="6" t="str">
        <f>IFERROR(IF(Table1[[#This Row],[Multi-lens? 1]]="No", 1, IF(Table1[[#This Row],[Multi-lens? 1]]="Dual", 2, IF(Table1[[#This Row],[Multi-lens? 1]]="Quad", 4, ""))),"")</f>
        <v/>
      </c>
      <c r="C4363" s="6" t="e">
        <f t="shared" si="414"/>
        <v>#VALUE!</v>
      </c>
      <c r="D4363" s="6" t="e">
        <f t="shared" si="415"/>
        <v>#VALUE!</v>
      </c>
      <c r="E4363" s="6" t="e">
        <f t="shared" si="416"/>
        <v>#VALUE!</v>
      </c>
      <c r="F4363" s="6" t="e">
        <f t="shared" si="417"/>
        <v>#VALUE!</v>
      </c>
      <c r="H4363" s="6" t="str">
        <f>IFERROR(IF(Table1[[#This Row],[Multi-lens? 1]]="No", 1, IF(Table1[[#This Row],[Multi-lens? 1]]="Dual", 2, IF(Table1[[#This Row],[Multi-lens? 1]]="Quad", 4, ""))),"")</f>
        <v/>
      </c>
      <c r="I4363" s="9" t="str">
        <f>IFERROR(Table1[[#This Row],[Name]],"")</f>
        <v/>
      </c>
      <c r="K4363" s="3" t="str">
        <f t="shared" si="412"/>
        <v/>
      </c>
      <c r="M4363" s="4" t="e">
        <f>IF(Table1[[#This Row],[Import to Gateway Calculator?]]="Yes",IFERROR(Table1[[#This Row],[Streaming Resolution '[MP']]],""),0)</f>
        <v>#VALUE!</v>
      </c>
      <c r="N4363" s="4" t="e">
        <f>IF(Table1[[#This Row],[Import to Gateway Calculator?]]="Yes",IFERROR(Table1[[#This Row],[Recording Resolution '[MP']]],""),0)</f>
        <v>#VALUE!</v>
      </c>
      <c r="O4363" s="4" t="e">
        <f>IF(Table1[[#This Row],[Import to Gateway Calculator?]]="Yes",IFERROR(Table1[[#This Row],[Frame Rate '[FPS'] 1]],""),0)</f>
        <v>#VALUE!</v>
      </c>
      <c r="P4363" s="4" t="e">
        <f>IF(Table1[[#This Row],[Import to Gateway Calculator?]]="Yes",IFERROR(Table1[[#This Row],[Days of Storage 1]],""),0)</f>
        <v>#VALUE!</v>
      </c>
    </row>
    <row r="4364" spans="1:16" x14ac:dyDescent="0.25">
      <c r="A4364" s="5" t="e">
        <f t="shared" si="413"/>
        <v>#VALUE!</v>
      </c>
      <c r="B4364" s="6" t="str">
        <f>IFERROR(IF(Table1[[#This Row],[Multi-lens? 1]]="No", 1, IF(Table1[[#This Row],[Multi-lens? 1]]="Dual", 2, IF(Table1[[#This Row],[Multi-lens? 1]]="Quad", 4, ""))),"")</f>
        <v/>
      </c>
      <c r="C4364" s="6" t="e">
        <f t="shared" si="414"/>
        <v>#VALUE!</v>
      </c>
      <c r="D4364" s="6" t="e">
        <f t="shared" si="415"/>
        <v>#VALUE!</v>
      </c>
      <c r="E4364" s="6" t="e">
        <f t="shared" si="416"/>
        <v>#VALUE!</v>
      </c>
      <c r="F4364" s="6" t="e">
        <f t="shared" si="417"/>
        <v>#VALUE!</v>
      </c>
      <c r="H4364" s="6" t="str">
        <f>IFERROR(IF(Table1[[#This Row],[Multi-lens? 1]]="No", 1, IF(Table1[[#This Row],[Multi-lens? 1]]="Dual", 2, IF(Table1[[#This Row],[Multi-lens? 1]]="Quad", 4, ""))),"")</f>
        <v/>
      </c>
      <c r="I4364" s="9" t="str">
        <f>IFERROR(Table1[[#This Row],[Name]],"")</f>
        <v/>
      </c>
      <c r="K4364" s="3" t="str">
        <f t="shared" si="412"/>
        <v/>
      </c>
      <c r="M4364" s="4" t="e">
        <f>IF(Table1[[#This Row],[Import to Gateway Calculator?]]="Yes",IFERROR(Table1[[#This Row],[Streaming Resolution '[MP']]],""),0)</f>
        <v>#VALUE!</v>
      </c>
      <c r="N4364" s="4" t="e">
        <f>IF(Table1[[#This Row],[Import to Gateway Calculator?]]="Yes",IFERROR(Table1[[#This Row],[Recording Resolution '[MP']]],""),0)</f>
        <v>#VALUE!</v>
      </c>
      <c r="O4364" s="4" t="e">
        <f>IF(Table1[[#This Row],[Import to Gateway Calculator?]]="Yes",IFERROR(Table1[[#This Row],[Frame Rate '[FPS'] 1]],""),0)</f>
        <v>#VALUE!</v>
      </c>
      <c r="P4364" s="4" t="e">
        <f>IF(Table1[[#This Row],[Import to Gateway Calculator?]]="Yes",IFERROR(Table1[[#This Row],[Days of Storage 1]],""),0)</f>
        <v>#VALUE!</v>
      </c>
    </row>
    <row r="4365" spans="1:16" x14ac:dyDescent="0.25">
      <c r="A4365" s="5" t="e">
        <f t="shared" si="413"/>
        <v>#VALUE!</v>
      </c>
      <c r="B4365" s="6" t="str">
        <f>IFERROR(IF(Table1[[#This Row],[Multi-lens? 1]]="No", 1, IF(Table1[[#This Row],[Multi-lens? 1]]="Dual", 2, IF(Table1[[#This Row],[Multi-lens? 1]]="Quad", 4, ""))),"")</f>
        <v/>
      </c>
      <c r="C4365" s="6" t="e">
        <f t="shared" si="414"/>
        <v>#VALUE!</v>
      </c>
      <c r="D4365" s="6" t="e">
        <f t="shared" si="415"/>
        <v>#VALUE!</v>
      </c>
      <c r="E4365" s="6" t="e">
        <f t="shared" si="416"/>
        <v>#VALUE!</v>
      </c>
      <c r="F4365" s="6" t="e">
        <f t="shared" si="417"/>
        <v>#VALUE!</v>
      </c>
      <c r="H4365" s="6" t="str">
        <f>IFERROR(IF(Table1[[#This Row],[Multi-lens? 1]]="No", 1, IF(Table1[[#This Row],[Multi-lens? 1]]="Dual", 2, IF(Table1[[#This Row],[Multi-lens? 1]]="Quad", 4, ""))),"")</f>
        <v/>
      </c>
      <c r="I4365" s="9" t="str">
        <f>IFERROR(Table1[[#This Row],[Name]],"")</f>
        <v/>
      </c>
      <c r="K4365" s="3" t="str">
        <f t="shared" si="412"/>
        <v/>
      </c>
      <c r="M4365" s="4" t="e">
        <f>IF(Table1[[#This Row],[Import to Gateway Calculator?]]="Yes",IFERROR(Table1[[#This Row],[Streaming Resolution '[MP']]],""),0)</f>
        <v>#VALUE!</v>
      </c>
      <c r="N4365" s="4" t="e">
        <f>IF(Table1[[#This Row],[Import to Gateway Calculator?]]="Yes",IFERROR(Table1[[#This Row],[Recording Resolution '[MP']]],""),0)</f>
        <v>#VALUE!</v>
      </c>
      <c r="O4365" s="4" t="e">
        <f>IF(Table1[[#This Row],[Import to Gateway Calculator?]]="Yes",IFERROR(Table1[[#This Row],[Frame Rate '[FPS'] 1]],""),0)</f>
        <v>#VALUE!</v>
      </c>
      <c r="P4365" s="4" t="e">
        <f>IF(Table1[[#This Row],[Import to Gateway Calculator?]]="Yes",IFERROR(Table1[[#This Row],[Days of Storage 1]],""),0)</f>
        <v>#VALUE!</v>
      </c>
    </row>
    <row r="4366" spans="1:16" x14ac:dyDescent="0.25">
      <c r="A4366" s="5" t="e">
        <f t="shared" si="413"/>
        <v>#VALUE!</v>
      </c>
      <c r="B4366" s="6" t="str">
        <f>IFERROR(IF(Table1[[#This Row],[Multi-lens? 1]]="No", 1, IF(Table1[[#This Row],[Multi-lens? 1]]="Dual", 2, IF(Table1[[#This Row],[Multi-lens? 1]]="Quad", 4, ""))),"")</f>
        <v/>
      </c>
      <c r="C4366" s="6" t="e">
        <f t="shared" si="414"/>
        <v>#VALUE!</v>
      </c>
      <c r="D4366" s="6" t="e">
        <f t="shared" si="415"/>
        <v>#VALUE!</v>
      </c>
      <c r="E4366" s="6" t="e">
        <f t="shared" si="416"/>
        <v>#VALUE!</v>
      </c>
      <c r="F4366" s="6" t="e">
        <f t="shared" si="417"/>
        <v>#VALUE!</v>
      </c>
      <c r="H4366" s="6" t="str">
        <f>IFERROR(IF(Table1[[#This Row],[Multi-lens? 1]]="No", 1, IF(Table1[[#This Row],[Multi-lens? 1]]="Dual", 2, IF(Table1[[#This Row],[Multi-lens? 1]]="Quad", 4, ""))),"")</f>
        <v/>
      </c>
      <c r="I4366" s="9" t="str">
        <f>IFERROR(Table1[[#This Row],[Name]],"")</f>
        <v/>
      </c>
      <c r="K4366" s="3" t="str">
        <f t="shared" si="412"/>
        <v/>
      </c>
      <c r="M4366" s="4" t="e">
        <f>IF(Table1[[#This Row],[Import to Gateway Calculator?]]="Yes",IFERROR(Table1[[#This Row],[Streaming Resolution '[MP']]],""),0)</f>
        <v>#VALUE!</v>
      </c>
      <c r="N4366" s="4" t="e">
        <f>IF(Table1[[#This Row],[Import to Gateway Calculator?]]="Yes",IFERROR(Table1[[#This Row],[Recording Resolution '[MP']]],""),0)</f>
        <v>#VALUE!</v>
      </c>
      <c r="O4366" s="4" t="e">
        <f>IF(Table1[[#This Row],[Import to Gateway Calculator?]]="Yes",IFERROR(Table1[[#This Row],[Frame Rate '[FPS'] 1]],""),0)</f>
        <v>#VALUE!</v>
      </c>
      <c r="P4366" s="4" t="e">
        <f>IF(Table1[[#This Row],[Import to Gateway Calculator?]]="Yes",IFERROR(Table1[[#This Row],[Days of Storage 1]],""),0)</f>
        <v>#VALUE!</v>
      </c>
    </row>
    <row r="4367" spans="1:16" x14ac:dyDescent="0.25">
      <c r="A4367" s="5" t="e">
        <f t="shared" si="413"/>
        <v>#VALUE!</v>
      </c>
      <c r="B4367" s="6" t="str">
        <f>IFERROR(IF(Table1[[#This Row],[Multi-lens? 1]]="No", 1, IF(Table1[[#This Row],[Multi-lens? 1]]="Dual", 2, IF(Table1[[#This Row],[Multi-lens? 1]]="Quad", 4, ""))),"")</f>
        <v/>
      </c>
      <c r="C4367" s="6" t="e">
        <f t="shared" si="414"/>
        <v>#VALUE!</v>
      </c>
      <c r="D4367" s="6" t="e">
        <f t="shared" si="415"/>
        <v>#VALUE!</v>
      </c>
      <c r="E4367" s="6" t="e">
        <f t="shared" si="416"/>
        <v>#VALUE!</v>
      </c>
      <c r="F4367" s="6" t="e">
        <f t="shared" si="417"/>
        <v>#VALUE!</v>
      </c>
      <c r="H4367" s="6" t="str">
        <f>IFERROR(IF(Table1[[#This Row],[Multi-lens? 1]]="No", 1, IF(Table1[[#This Row],[Multi-lens? 1]]="Dual", 2, IF(Table1[[#This Row],[Multi-lens? 1]]="Quad", 4, ""))),"")</f>
        <v/>
      </c>
      <c r="I4367" s="9" t="str">
        <f>IFERROR(Table1[[#This Row],[Name]],"")</f>
        <v/>
      </c>
      <c r="K4367" s="3" t="str">
        <f t="shared" si="412"/>
        <v/>
      </c>
      <c r="M4367" s="4" t="e">
        <f>IF(Table1[[#This Row],[Import to Gateway Calculator?]]="Yes",IFERROR(Table1[[#This Row],[Streaming Resolution '[MP']]],""),0)</f>
        <v>#VALUE!</v>
      </c>
      <c r="N4367" s="4" t="e">
        <f>IF(Table1[[#This Row],[Import to Gateway Calculator?]]="Yes",IFERROR(Table1[[#This Row],[Recording Resolution '[MP']]],""),0)</f>
        <v>#VALUE!</v>
      </c>
      <c r="O4367" s="4" t="e">
        <f>IF(Table1[[#This Row],[Import to Gateway Calculator?]]="Yes",IFERROR(Table1[[#This Row],[Frame Rate '[FPS'] 1]],""),0)</f>
        <v>#VALUE!</v>
      </c>
      <c r="P4367" s="4" t="e">
        <f>IF(Table1[[#This Row],[Import to Gateway Calculator?]]="Yes",IFERROR(Table1[[#This Row],[Days of Storage 1]],""),0)</f>
        <v>#VALUE!</v>
      </c>
    </row>
    <row r="4368" spans="1:16" x14ac:dyDescent="0.25">
      <c r="A4368" s="5" t="e">
        <f t="shared" si="413"/>
        <v>#VALUE!</v>
      </c>
      <c r="B4368" s="6" t="str">
        <f>IFERROR(IF(Table1[[#This Row],[Multi-lens? 1]]="No", 1, IF(Table1[[#This Row],[Multi-lens? 1]]="Dual", 2, IF(Table1[[#This Row],[Multi-lens? 1]]="Quad", 4, ""))),"")</f>
        <v/>
      </c>
      <c r="C4368" s="6" t="e">
        <f t="shared" si="414"/>
        <v>#VALUE!</v>
      </c>
      <c r="D4368" s="6" t="e">
        <f t="shared" si="415"/>
        <v>#VALUE!</v>
      </c>
      <c r="E4368" s="6" t="e">
        <f t="shared" si="416"/>
        <v>#VALUE!</v>
      </c>
      <c r="F4368" s="6" t="e">
        <f t="shared" si="417"/>
        <v>#VALUE!</v>
      </c>
      <c r="H4368" s="6" t="str">
        <f>IFERROR(IF(Table1[[#This Row],[Multi-lens? 1]]="No", 1, IF(Table1[[#This Row],[Multi-lens? 1]]="Dual", 2, IF(Table1[[#This Row],[Multi-lens? 1]]="Quad", 4, ""))),"")</f>
        <v/>
      </c>
      <c r="I4368" s="9" t="str">
        <f>IFERROR(Table1[[#This Row],[Name]],"")</f>
        <v/>
      </c>
      <c r="K4368" s="3" t="str">
        <f t="shared" si="412"/>
        <v/>
      </c>
      <c r="M4368" s="4" t="e">
        <f>IF(Table1[[#This Row],[Import to Gateway Calculator?]]="Yes",IFERROR(Table1[[#This Row],[Streaming Resolution '[MP']]],""),0)</f>
        <v>#VALUE!</v>
      </c>
      <c r="N4368" s="4" t="e">
        <f>IF(Table1[[#This Row],[Import to Gateway Calculator?]]="Yes",IFERROR(Table1[[#This Row],[Recording Resolution '[MP']]],""),0)</f>
        <v>#VALUE!</v>
      </c>
      <c r="O4368" s="4" t="e">
        <f>IF(Table1[[#This Row],[Import to Gateway Calculator?]]="Yes",IFERROR(Table1[[#This Row],[Frame Rate '[FPS'] 1]],""),0)</f>
        <v>#VALUE!</v>
      </c>
      <c r="P4368" s="4" t="e">
        <f>IF(Table1[[#This Row],[Import to Gateway Calculator?]]="Yes",IFERROR(Table1[[#This Row],[Days of Storage 1]],""),0)</f>
        <v>#VALUE!</v>
      </c>
    </row>
    <row r="4369" spans="1:16" x14ac:dyDescent="0.25">
      <c r="A4369" s="5" t="e">
        <f t="shared" si="413"/>
        <v>#VALUE!</v>
      </c>
      <c r="B4369" s="6" t="str">
        <f>IFERROR(IF(Table1[[#This Row],[Multi-lens? 1]]="No", 1, IF(Table1[[#This Row],[Multi-lens? 1]]="Dual", 2, IF(Table1[[#This Row],[Multi-lens? 1]]="Quad", 4, ""))),"")</f>
        <v/>
      </c>
      <c r="C4369" s="6" t="e">
        <f t="shared" si="414"/>
        <v>#VALUE!</v>
      </c>
      <c r="D4369" s="6" t="e">
        <f t="shared" si="415"/>
        <v>#VALUE!</v>
      </c>
      <c r="E4369" s="6" t="e">
        <f t="shared" si="416"/>
        <v>#VALUE!</v>
      </c>
      <c r="F4369" s="6" t="e">
        <f t="shared" si="417"/>
        <v>#VALUE!</v>
      </c>
      <c r="H4369" s="6" t="str">
        <f>IFERROR(IF(Table1[[#This Row],[Multi-lens? 1]]="No", 1, IF(Table1[[#This Row],[Multi-lens? 1]]="Dual", 2, IF(Table1[[#This Row],[Multi-lens? 1]]="Quad", 4, ""))),"")</f>
        <v/>
      </c>
      <c r="I4369" s="9" t="str">
        <f>IFERROR(Table1[[#This Row],[Name]],"")</f>
        <v/>
      </c>
      <c r="K4369" s="3" t="str">
        <f t="shared" si="412"/>
        <v/>
      </c>
      <c r="M4369" s="4" t="e">
        <f>IF(Table1[[#This Row],[Import to Gateway Calculator?]]="Yes",IFERROR(Table1[[#This Row],[Streaming Resolution '[MP']]],""),0)</f>
        <v>#VALUE!</v>
      </c>
      <c r="N4369" s="4" t="e">
        <f>IF(Table1[[#This Row],[Import to Gateway Calculator?]]="Yes",IFERROR(Table1[[#This Row],[Recording Resolution '[MP']]],""),0)</f>
        <v>#VALUE!</v>
      </c>
      <c r="O4369" s="4" t="e">
        <f>IF(Table1[[#This Row],[Import to Gateway Calculator?]]="Yes",IFERROR(Table1[[#This Row],[Frame Rate '[FPS'] 1]],""),0)</f>
        <v>#VALUE!</v>
      </c>
      <c r="P4369" s="4" t="e">
        <f>IF(Table1[[#This Row],[Import to Gateway Calculator?]]="Yes",IFERROR(Table1[[#This Row],[Days of Storage 1]],""),0)</f>
        <v>#VALUE!</v>
      </c>
    </row>
    <row r="4370" spans="1:16" x14ac:dyDescent="0.25">
      <c r="A4370" s="5" t="e">
        <f t="shared" si="413"/>
        <v>#VALUE!</v>
      </c>
      <c r="B4370" s="6" t="str">
        <f>IFERROR(IF(Table1[[#This Row],[Multi-lens? 1]]="No", 1, IF(Table1[[#This Row],[Multi-lens? 1]]="Dual", 2, IF(Table1[[#This Row],[Multi-lens? 1]]="Quad", 4, ""))),"")</f>
        <v/>
      </c>
      <c r="C4370" s="6" t="e">
        <f t="shared" si="414"/>
        <v>#VALUE!</v>
      </c>
      <c r="D4370" s="6" t="e">
        <f t="shared" si="415"/>
        <v>#VALUE!</v>
      </c>
      <c r="E4370" s="6" t="e">
        <f t="shared" si="416"/>
        <v>#VALUE!</v>
      </c>
      <c r="F4370" s="6" t="e">
        <f t="shared" si="417"/>
        <v>#VALUE!</v>
      </c>
      <c r="H4370" s="6" t="str">
        <f>IFERROR(IF(Table1[[#This Row],[Multi-lens? 1]]="No", 1, IF(Table1[[#This Row],[Multi-lens? 1]]="Dual", 2, IF(Table1[[#This Row],[Multi-lens? 1]]="Quad", 4, ""))),"")</f>
        <v/>
      </c>
      <c r="I4370" s="9" t="str">
        <f>IFERROR(Table1[[#This Row],[Name]],"")</f>
        <v/>
      </c>
      <c r="K4370" s="3" t="str">
        <f t="shared" si="412"/>
        <v/>
      </c>
      <c r="M4370" s="4" t="e">
        <f>IF(Table1[[#This Row],[Import to Gateway Calculator?]]="Yes",IFERROR(Table1[[#This Row],[Streaming Resolution '[MP']]],""),0)</f>
        <v>#VALUE!</v>
      </c>
      <c r="N4370" s="4" t="e">
        <f>IF(Table1[[#This Row],[Import to Gateway Calculator?]]="Yes",IFERROR(Table1[[#This Row],[Recording Resolution '[MP']]],""),0)</f>
        <v>#VALUE!</v>
      </c>
      <c r="O4370" s="4" t="e">
        <f>IF(Table1[[#This Row],[Import to Gateway Calculator?]]="Yes",IFERROR(Table1[[#This Row],[Frame Rate '[FPS'] 1]],""),0)</f>
        <v>#VALUE!</v>
      </c>
      <c r="P4370" s="4" t="e">
        <f>IF(Table1[[#This Row],[Import to Gateway Calculator?]]="Yes",IFERROR(Table1[[#This Row],[Days of Storage 1]],""),0)</f>
        <v>#VALUE!</v>
      </c>
    </row>
    <row r="4371" spans="1:16" x14ac:dyDescent="0.25">
      <c r="A4371" s="5" t="e">
        <f t="shared" si="413"/>
        <v>#VALUE!</v>
      </c>
      <c r="B4371" s="6" t="str">
        <f>IFERROR(IF(Table1[[#This Row],[Multi-lens? 1]]="No", 1, IF(Table1[[#This Row],[Multi-lens? 1]]="Dual", 2, IF(Table1[[#This Row],[Multi-lens? 1]]="Quad", 4, ""))),"")</f>
        <v/>
      </c>
      <c r="C4371" s="6" t="e">
        <f t="shared" si="414"/>
        <v>#VALUE!</v>
      </c>
      <c r="D4371" s="6" t="e">
        <f t="shared" si="415"/>
        <v>#VALUE!</v>
      </c>
      <c r="E4371" s="6" t="e">
        <f t="shared" si="416"/>
        <v>#VALUE!</v>
      </c>
      <c r="F4371" s="6" t="e">
        <f t="shared" si="417"/>
        <v>#VALUE!</v>
      </c>
      <c r="H4371" s="6" t="str">
        <f>IFERROR(IF(Table1[[#This Row],[Multi-lens? 1]]="No", 1, IF(Table1[[#This Row],[Multi-lens? 1]]="Dual", 2, IF(Table1[[#This Row],[Multi-lens? 1]]="Quad", 4, ""))),"")</f>
        <v/>
      </c>
      <c r="I4371" s="9" t="str">
        <f>IFERROR(Table1[[#This Row],[Name]],"")</f>
        <v/>
      </c>
      <c r="K4371" s="3" t="str">
        <f t="shared" si="412"/>
        <v/>
      </c>
      <c r="M4371" s="4" t="e">
        <f>IF(Table1[[#This Row],[Import to Gateway Calculator?]]="Yes",IFERROR(Table1[[#This Row],[Streaming Resolution '[MP']]],""),0)</f>
        <v>#VALUE!</v>
      </c>
      <c r="N4371" s="4" t="e">
        <f>IF(Table1[[#This Row],[Import to Gateway Calculator?]]="Yes",IFERROR(Table1[[#This Row],[Recording Resolution '[MP']]],""),0)</f>
        <v>#VALUE!</v>
      </c>
      <c r="O4371" s="4" t="e">
        <f>IF(Table1[[#This Row],[Import to Gateway Calculator?]]="Yes",IFERROR(Table1[[#This Row],[Frame Rate '[FPS'] 1]],""),0)</f>
        <v>#VALUE!</v>
      </c>
      <c r="P4371" s="4" t="e">
        <f>IF(Table1[[#This Row],[Import to Gateway Calculator?]]="Yes",IFERROR(Table1[[#This Row],[Days of Storage 1]],""),0)</f>
        <v>#VALUE!</v>
      </c>
    </row>
    <row r="4372" spans="1:16" x14ac:dyDescent="0.25">
      <c r="A4372" s="5" t="e">
        <f t="shared" si="413"/>
        <v>#VALUE!</v>
      </c>
      <c r="B4372" s="6" t="str">
        <f>IFERROR(IF(Table1[[#This Row],[Multi-lens? 1]]="No", 1, IF(Table1[[#This Row],[Multi-lens? 1]]="Dual", 2, IF(Table1[[#This Row],[Multi-lens? 1]]="Quad", 4, ""))),"")</f>
        <v/>
      </c>
      <c r="C4372" s="6" t="e">
        <f t="shared" si="414"/>
        <v>#VALUE!</v>
      </c>
      <c r="D4372" s="6" t="e">
        <f t="shared" si="415"/>
        <v>#VALUE!</v>
      </c>
      <c r="E4372" s="6" t="e">
        <f t="shared" si="416"/>
        <v>#VALUE!</v>
      </c>
      <c r="F4372" s="6" t="e">
        <f t="shared" si="417"/>
        <v>#VALUE!</v>
      </c>
      <c r="H4372" s="6" t="str">
        <f>IFERROR(IF(Table1[[#This Row],[Multi-lens? 1]]="No", 1, IF(Table1[[#This Row],[Multi-lens? 1]]="Dual", 2, IF(Table1[[#This Row],[Multi-lens? 1]]="Quad", 4, ""))),"")</f>
        <v/>
      </c>
      <c r="I4372" s="9" t="str">
        <f>IFERROR(Table1[[#This Row],[Name]],"")</f>
        <v/>
      </c>
      <c r="K4372" s="3" t="str">
        <f t="shared" si="412"/>
        <v/>
      </c>
      <c r="M4372" s="4" t="e">
        <f>IF(Table1[[#This Row],[Import to Gateway Calculator?]]="Yes",IFERROR(Table1[[#This Row],[Streaming Resolution '[MP']]],""),0)</f>
        <v>#VALUE!</v>
      </c>
      <c r="N4372" s="4" t="e">
        <f>IF(Table1[[#This Row],[Import to Gateway Calculator?]]="Yes",IFERROR(Table1[[#This Row],[Recording Resolution '[MP']]],""),0)</f>
        <v>#VALUE!</v>
      </c>
      <c r="O4372" s="4" t="e">
        <f>IF(Table1[[#This Row],[Import to Gateway Calculator?]]="Yes",IFERROR(Table1[[#This Row],[Frame Rate '[FPS'] 1]],""),0)</f>
        <v>#VALUE!</v>
      </c>
      <c r="P4372" s="4" t="e">
        <f>IF(Table1[[#This Row],[Import to Gateway Calculator?]]="Yes",IFERROR(Table1[[#This Row],[Days of Storage 1]],""),0)</f>
        <v>#VALUE!</v>
      </c>
    </row>
    <row r="4373" spans="1:16" x14ac:dyDescent="0.25">
      <c r="A4373" s="5" t="e">
        <f t="shared" si="413"/>
        <v>#VALUE!</v>
      </c>
      <c r="B4373" s="6" t="str">
        <f>IFERROR(IF(Table1[[#This Row],[Multi-lens? 1]]="No", 1, IF(Table1[[#This Row],[Multi-lens? 1]]="Dual", 2, IF(Table1[[#This Row],[Multi-lens? 1]]="Quad", 4, ""))),"")</f>
        <v/>
      </c>
      <c r="C4373" s="6" t="e">
        <f t="shared" si="414"/>
        <v>#VALUE!</v>
      </c>
      <c r="D4373" s="6" t="e">
        <f t="shared" si="415"/>
        <v>#VALUE!</v>
      </c>
      <c r="E4373" s="6" t="e">
        <f t="shared" si="416"/>
        <v>#VALUE!</v>
      </c>
      <c r="F4373" s="6" t="e">
        <f t="shared" si="417"/>
        <v>#VALUE!</v>
      </c>
      <c r="H4373" s="6" t="str">
        <f>IFERROR(IF(Table1[[#This Row],[Multi-lens? 1]]="No", 1, IF(Table1[[#This Row],[Multi-lens? 1]]="Dual", 2, IF(Table1[[#This Row],[Multi-lens? 1]]="Quad", 4, ""))),"")</f>
        <v/>
      </c>
      <c r="I4373" s="9" t="str">
        <f>IFERROR(Table1[[#This Row],[Name]],"")</f>
        <v/>
      </c>
      <c r="K4373" s="3" t="str">
        <f t="shared" si="412"/>
        <v/>
      </c>
      <c r="M4373" s="4" t="e">
        <f>IF(Table1[[#This Row],[Import to Gateway Calculator?]]="Yes",IFERROR(Table1[[#This Row],[Streaming Resolution '[MP']]],""),0)</f>
        <v>#VALUE!</v>
      </c>
      <c r="N4373" s="4" t="e">
        <f>IF(Table1[[#This Row],[Import to Gateway Calculator?]]="Yes",IFERROR(Table1[[#This Row],[Recording Resolution '[MP']]],""),0)</f>
        <v>#VALUE!</v>
      </c>
      <c r="O4373" s="4" t="e">
        <f>IF(Table1[[#This Row],[Import to Gateway Calculator?]]="Yes",IFERROR(Table1[[#This Row],[Frame Rate '[FPS'] 1]],""),0)</f>
        <v>#VALUE!</v>
      </c>
      <c r="P4373" s="4" t="e">
        <f>IF(Table1[[#This Row],[Import to Gateway Calculator?]]="Yes",IFERROR(Table1[[#This Row],[Days of Storage 1]],""),0)</f>
        <v>#VALUE!</v>
      </c>
    </row>
    <row r="4374" spans="1:16" x14ac:dyDescent="0.25">
      <c r="A4374" s="5" t="e">
        <f t="shared" si="413"/>
        <v>#VALUE!</v>
      </c>
      <c r="B4374" s="6" t="str">
        <f>IFERROR(IF(Table1[[#This Row],[Multi-lens? 1]]="No", 1, IF(Table1[[#This Row],[Multi-lens? 1]]="Dual", 2, IF(Table1[[#This Row],[Multi-lens? 1]]="Quad", 4, ""))),"")</f>
        <v/>
      </c>
      <c r="C4374" s="6" t="e">
        <f t="shared" si="414"/>
        <v>#VALUE!</v>
      </c>
      <c r="D4374" s="6" t="e">
        <f t="shared" si="415"/>
        <v>#VALUE!</v>
      </c>
      <c r="E4374" s="6" t="e">
        <f t="shared" si="416"/>
        <v>#VALUE!</v>
      </c>
      <c r="F4374" s="6" t="e">
        <f t="shared" si="417"/>
        <v>#VALUE!</v>
      </c>
      <c r="H4374" s="6" t="str">
        <f>IFERROR(IF(Table1[[#This Row],[Multi-lens? 1]]="No", 1, IF(Table1[[#This Row],[Multi-lens? 1]]="Dual", 2, IF(Table1[[#This Row],[Multi-lens? 1]]="Quad", 4, ""))),"")</f>
        <v/>
      </c>
      <c r="I4374" s="9" t="str">
        <f>IFERROR(Table1[[#This Row],[Name]],"")</f>
        <v/>
      </c>
      <c r="K4374" s="3" t="str">
        <f t="shared" si="412"/>
        <v/>
      </c>
      <c r="M4374" s="4" t="e">
        <f>IF(Table1[[#This Row],[Import to Gateway Calculator?]]="Yes",IFERROR(Table1[[#This Row],[Streaming Resolution '[MP']]],""),0)</f>
        <v>#VALUE!</v>
      </c>
      <c r="N4374" s="4" t="e">
        <f>IF(Table1[[#This Row],[Import to Gateway Calculator?]]="Yes",IFERROR(Table1[[#This Row],[Recording Resolution '[MP']]],""),0)</f>
        <v>#VALUE!</v>
      </c>
      <c r="O4374" s="4" t="e">
        <f>IF(Table1[[#This Row],[Import to Gateway Calculator?]]="Yes",IFERROR(Table1[[#This Row],[Frame Rate '[FPS'] 1]],""),0)</f>
        <v>#VALUE!</v>
      </c>
      <c r="P4374" s="4" t="e">
        <f>IF(Table1[[#This Row],[Import to Gateway Calculator?]]="Yes",IFERROR(Table1[[#This Row],[Days of Storage 1]],""),0)</f>
        <v>#VALUE!</v>
      </c>
    </row>
    <row r="4375" spans="1:16" x14ac:dyDescent="0.25">
      <c r="A4375" s="5" t="e">
        <f t="shared" si="413"/>
        <v>#VALUE!</v>
      </c>
      <c r="B4375" s="6" t="str">
        <f>IFERROR(IF(Table1[[#This Row],[Multi-lens? 1]]="No", 1, IF(Table1[[#This Row],[Multi-lens? 1]]="Dual", 2, IF(Table1[[#This Row],[Multi-lens? 1]]="Quad", 4, ""))),"")</f>
        <v/>
      </c>
      <c r="C4375" s="6" t="e">
        <f t="shared" si="414"/>
        <v>#VALUE!</v>
      </c>
      <c r="D4375" s="6" t="e">
        <f t="shared" si="415"/>
        <v>#VALUE!</v>
      </c>
      <c r="E4375" s="6" t="e">
        <f t="shared" si="416"/>
        <v>#VALUE!</v>
      </c>
      <c r="F4375" s="6" t="e">
        <f t="shared" si="417"/>
        <v>#VALUE!</v>
      </c>
      <c r="H4375" s="6" t="str">
        <f>IFERROR(IF(Table1[[#This Row],[Multi-lens? 1]]="No", 1, IF(Table1[[#This Row],[Multi-lens? 1]]="Dual", 2, IF(Table1[[#This Row],[Multi-lens? 1]]="Quad", 4, ""))),"")</f>
        <v/>
      </c>
      <c r="I4375" s="9" t="str">
        <f>IFERROR(Table1[[#This Row],[Name]],"")</f>
        <v/>
      </c>
      <c r="K4375" s="3" t="str">
        <f t="shared" si="412"/>
        <v/>
      </c>
      <c r="M4375" s="4" t="e">
        <f>IF(Table1[[#This Row],[Import to Gateway Calculator?]]="Yes",IFERROR(Table1[[#This Row],[Streaming Resolution '[MP']]],""),0)</f>
        <v>#VALUE!</v>
      </c>
      <c r="N4375" s="4" t="e">
        <f>IF(Table1[[#This Row],[Import to Gateway Calculator?]]="Yes",IFERROR(Table1[[#This Row],[Recording Resolution '[MP']]],""),0)</f>
        <v>#VALUE!</v>
      </c>
      <c r="O4375" s="4" t="e">
        <f>IF(Table1[[#This Row],[Import to Gateway Calculator?]]="Yes",IFERROR(Table1[[#This Row],[Frame Rate '[FPS'] 1]],""),0)</f>
        <v>#VALUE!</v>
      </c>
      <c r="P4375" s="4" t="e">
        <f>IF(Table1[[#This Row],[Import to Gateway Calculator?]]="Yes",IFERROR(Table1[[#This Row],[Days of Storage 1]],""),0)</f>
        <v>#VALUE!</v>
      </c>
    </row>
    <row r="4376" spans="1:16" x14ac:dyDescent="0.25">
      <c r="A4376" s="5" t="e">
        <f t="shared" si="413"/>
        <v>#VALUE!</v>
      </c>
      <c r="B4376" s="6" t="str">
        <f>IFERROR(IF(Table1[[#This Row],[Multi-lens? 1]]="No", 1, IF(Table1[[#This Row],[Multi-lens? 1]]="Dual", 2, IF(Table1[[#This Row],[Multi-lens? 1]]="Quad", 4, ""))),"")</f>
        <v/>
      </c>
      <c r="C4376" s="6" t="e">
        <f t="shared" si="414"/>
        <v>#VALUE!</v>
      </c>
      <c r="D4376" s="6" t="e">
        <f t="shared" si="415"/>
        <v>#VALUE!</v>
      </c>
      <c r="E4376" s="6" t="e">
        <f t="shared" si="416"/>
        <v>#VALUE!</v>
      </c>
      <c r="F4376" s="6" t="e">
        <f t="shared" si="417"/>
        <v>#VALUE!</v>
      </c>
      <c r="H4376" s="6" t="str">
        <f>IFERROR(IF(Table1[[#This Row],[Multi-lens? 1]]="No", 1, IF(Table1[[#This Row],[Multi-lens? 1]]="Dual", 2, IF(Table1[[#This Row],[Multi-lens? 1]]="Quad", 4, ""))),"")</f>
        <v/>
      </c>
      <c r="I4376" s="9" t="str">
        <f>IFERROR(Table1[[#This Row],[Name]],"")</f>
        <v/>
      </c>
      <c r="K4376" s="3" t="str">
        <f t="shared" si="412"/>
        <v/>
      </c>
      <c r="M4376" s="4" t="e">
        <f>IF(Table1[[#This Row],[Import to Gateway Calculator?]]="Yes",IFERROR(Table1[[#This Row],[Streaming Resolution '[MP']]],""),0)</f>
        <v>#VALUE!</v>
      </c>
      <c r="N4376" s="4" t="e">
        <f>IF(Table1[[#This Row],[Import to Gateway Calculator?]]="Yes",IFERROR(Table1[[#This Row],[Recording Resolution '[MP']]],""),0)</f>
        <v>#VALUE!</v>
      </c>
      <c r="O4376" s="4" t="e">
        <f>IF(Table1[[#This Row],[Import to Gateway Calculator?]]="Yes",IFERROR(Table1[[#This Row],[Frame Rate '[FPS'] 1]],""),0)</f>
        <v>#VALUE!</v>
      </c>
      <c r="P4376" s="4" t="e">
        <f>IF(Table1[[#This Row],[Import to Gateway Calculator?]]="Yes",IFERROR(Table1[[#This Row],[Days of Storage 1]],""),0)</f>
        <v>#VALUE!</v>
      </c>
    </row>
    <row r="4377" spans="1:16" x14ac:dyDescent="0.25">
      <c r="A4377" s="5" t="e">
        <f t="shared" si="413"/>
        <v>#VALUE!</v>
      </c>
      <c r="B4377" s="6" t="str">
        <f>IFERROR(IF(Table1[[#This Row],[Multi-lens? 1]]="No", 1, IF(Table1[[#This Row],[Multi-lens? 1]]="Dual", 2, IF(Table1[[#This Row],[Multi-lens? 1]]="Quad", 4, ""))),"")</f>
        <v/>
      </c>
      <c r="C4377" s="6" t="e">
        <f t="shared" si="414"/>
        <v>#VALUE!</v>
      </c>
      <c r="D4377" s="6" t="e">
        <f t="shared" si="415"/>
        <v>#VALUE!</v>
      </c>
      <c r="E4377" s="6" t="e">
        <f t="shared" si="416"/>
        <v>#VALUE!</v>
      </c>
      <c r="F4377" s="6" t="e">
        <f t="shared" si="417"/>
        <v>#VALUE!</v>
      </c>
      <c r="H4377" s="6" t="str">
        <f>IFERROR(IF(Table1[[#This Row],[Multi-lens? 1]]="No", 1, IF(Table1[[#This Row],[Multi-lens? 1]]="Dual", 2, IF(Table1[[#This Row],[Multi-lens? 1]]="Quad", 4, ""))),"")</f>
        <v/>
      </c>
      <c r="I4377" s="9" t="str">
        <f>IFERROR(Table1[[#This Row],[Name]],"")</f>
        <v/>
      </c>
      <c r="K4377" s="3" t="str">
        <f t="shared" si="412"/>
        <v/>
      </c>
      <c r="M4377" s="4" t="e">
        <f>IF(Table1[[#This Row],[Import to Gateway Calculator?]]="Yes",IFERROR(Table1[[#This Row],[Streaming Resolution '[MP']]],""),0)</f>
        <v>#VALUE!</v>
      </c>
      <c r="N4377" s="4" t="e">
        <f>IF(Table1[[#This Row],[Import to Gateway Calculator?]]="Yes",IFERROR(Table1[[#This Row],[Recording Resolution '[MP']]],""),0)</f>
        <v>#VALUE!</v>
      </c>
      <c r="O4377" s="4" t="e">
        <f>IF(Table1[[#This Row],[Import to Gateway Calculator?]]="Yes",IFERROR(Table1[[#This Row],[Frame Rate '[FPS'] 1]],""),0)</f>
        <v>#VALUE!</v>
      </c>
      <c r="P4377" s="4" t="e">
        <f>IF(Table1[[#This Row],[Import to Gateway Calculator?]]="Yes",IFERROR(Table1[[#This Row],[Days of Storage 1]],""),0)</f>
        <v>#VALUE!</v>
      </c>
    </row>
    <row r="4378" spans="1:16" x14ac:dyDescent="0.25">
      <c r="A4378" s="5" t="e">
        <f t="shared" si="413"/>
        <v>#VALUE!</v>
      </c>
      <c r="B4378" s="6" t="str">
        <f>IFERROR(IF(Table1[[#This Row],[Multi-lens? 1]]="No", 1, IF(Table1[[#This Row],[Multi-lens? 1]]="Dual", 2, IF(Table1[[#This Row],[Multi-lens? 1]]="Quad", 4, ""))),"")</f>
        <v/>
      </c>
      <c r="C4378" s="6" t="e">
        <f t="shared" si="414"/>
        <v>#VALUE!</v>
      </c>
      <c r="D4378" s="6" t="e">
        <f t="shared" si="415"/>
        <v>#VALUE!</v>
      </c>
      <c r="E4378" s="6" t="e">
        <f t="shared" si="416"/>
        <v>#VALUE!</v>
      </c>
      <c r="F4378" s="6" t="e">
        <f t="shared" si="417"/>
        <v>#VALUE!</v>
      </c>
      <c r="H4378" s="6" t="str">
        <f>IFERROR(IF(Table1[[#This Row],[Multi-lens? 1]]="No", 1, IF(Table1[[#This Row],[Multi-lens? 1]]="Dual", 2, IF(Table1[[#This Row],[Multi-lens? 1]]="Quad", 4, ""))),"")</f>
        <v/>
      </c>
      <c r="I4378" s="9" t="str">
        <f>IFERROR(Table1[[#This Row],[Name]],"")</f>
        <v/>
      </c>
      <c r="K4378" s="3" t="str">
        <f t="shared" si="412"/>
        <v/>
      </c>
      <c r="M4378" s="4" t="e">
        <f>IF(Table1[[#This Row],[Import to Gateway Calculator?]]="Yes",IFERROR(Table1[[#This Row],[Streaming Resolution '[MP']]],""),0)</f>
        <v>#VALUE!</v>
      </c>
      <c r="N4378" s="4" t="e">
        <f>IF(Table1[[#This Row],[Import to Gateway Calculator?]]="Yes",IFERROR(Table1[[#This Row],[Recording Resolution '[MP']]],""),0)</f>
        <v>#VALUE!</v>
      </c>
      <c r="O4378" s="4" t="e">
        <f>IF(Table1[[#This Row],[Import to Gateway Calculator?]]="Yes",IFERROR(Table1[[#This Row],[Frame Rate '[FPS'] 1]],""),0)</f>
        <v>#VALUE!</v>
      </c>
      <c r="P4378" s="4" t="e">
        <f>IF(Table1[[#This Row],[Import to Gateway Calculator?]]="Yes",IFERROR(Table1[[#This Row],[Days of Storage 1]],""),0)</f>
        <v>#VALUE!</v>
      </c>
    </row>
    <row r="4379" spans="1:16" x14ac:dyDescent="0.25">
      <c r="A4379" s="5" t="e">
        <f t="shared" si="413"/>
        <v>#VALUE!</v>
      </c>
      <c r="B4379" s="6" t="str">
        <f>IFERROR(IF(Table1[[#This Row],[Multi-lens? 1]]="No", 1, IF(Table1[[#This Row],[Multi-lens? 1]]="Dual", 2, IF(Table1[[#This Row],[Multi-lens? 1]]="Quad", 4, ""))),"")</f>
        <v/>
      </c>
      <c r="C4379" s="6" t="e">
        <f t="shared" si="414"/>
        <v>#VALUE!</v>
      </c>
      <c r="D4379" s="6" t="e">
        <f t="shared" si="415"/>
        <v>#VALUE!</v>
      </c>
      <c r="E4379" s="6" t="e">
        <f t="shared" si="416"/>
        <v>#VALUE!</v>
      </c>
      <c r="F4379" s="6" t="e">
        <f t="shared" si="417"/>
        <v>#VALUE!</v>
      </c>
      <c r="H4379" s="6" t="str">
        <f>IFERROR(IF(Table1[[#This Row],[Multi-lens? 1]]="No", 1, IF(Table1[[#This Row],[Multi-lens? 1]]="Dual", 2, IF(Table1[[#This Row],[Multi-lens? 1]]="Quad", 4, ""))),"")</f>
        <v/>
      </c>
      <c r="I4379" s="9" t="str">
        <f>IFERROR(Table1[[#This Row],[Name]],"")</f>
        <v/>
      </c>
      <c r="K4379" s="3" t="str">
        <f t="shared" si="412"/>
        <v/>
      </c>
      <c r="M4379" s="4" t="e">
        <f>IF(Table1[[#This Row],[Import to Gateway Calculator?]]="Yes",IFERROR(Table1[[#This Row],[Streaming Resolution '[MP']]],""),0)</f>
        <v>#VALUE!</v>
      </c>
      <c r="N4379" s="4" t="e">
        <f>IF(Table1[[#This Row],[Import to Gateway Calculator?]]="Yes",IFERROR(Table1[[#This Row],[Recording Resolution '[MP']]],""),0)</f>
        <v>#VALUE!</v>
      </c>
      <c r="O4379" s="4" t="e">
        <f>IF(Table1[[#This Row],[Import to Gateway Calculator?]]="Yes",IFERROR(Table1[[#This Row],[Frame Rate '[FPS'] 1]],""),0)</f>
        <v>#VALUE!</v>
      </c>
      <c r="P4379" s="4" t="e">
        <f>IF(Table1[[#This Row],[Import to Gateway Calculator?]]="Yes",IFERROR(Table1[[#This Row],[Days of Storage 1]],""),0)</f>
        <v>#VALUE!</v>
      </c>
    </row>
    <row r="4380" spans="1:16" x14ac:dyDescent="0.25">
      <c r="A4380" s="5" t="e">
        <f t="shared" si="413"/>
        <v>#VALUE!</v>
      </c>
      <c r="B4380" s="6" t="str">
        <f>IFERROR(IF(Table1[[#This Row],[Multi-lens? 1]]="No", 1, IF(Table1[[#This Row],[Multi-lens? 1]]="Dual", 2, IF(Table1[[#This Row],[Multi-lens? 1]]="Quad", 4, ""))),"")</f>
        <v/>
      </c>
      <c r="C4380" s="6" t="e">
        <f t="shared" si="414"/>
        <v>#VALUE!</v>
      </c>
      <c r="D4380" s="6" t="e">
        <f t="shared" si="415"/>
        <v>#VALUE!</v>
      </c>
      <c r="E4380" s="6" t="e">
        <f t="shared" si="416"/>
        <v>#VALUE!</v>
      </c>
      <c r="F4380" s="6" t="e">
        <f t="shared" si="417"/>
        <v>#VALUE!</v>
      </c>
      <c r="H4380" s="6" t="str">
        <f>IFERROR(IF(Table1[[#This Row],[Multi-lens? 1]]="No", 1, IF(Table1[[#This Row],[Multi-lens? 1]]="Dual", 2, IF(Table1[[#This Row],[Multi-lens? 1]]="Quad", 4, ""))),"")</f>
        <v/>
      </c>
      <c r="I4380" s="9" t="str">
        <f>IFERROR(Table1[[#This Row],[Name]],"")</f>
        <v/>
      </c>
      <c r="K4380" s="3" t="str">
        <f t="shared" si="412"/>
        <v/>
      </c>
      <c r="M4380" s="4" t="e">
        <f>IF(Table1[[#This Row],[Import to Gateway Calculator?]]="Yes",IFERROR(Table1[[#This Row],[Streaming Resolution '[MP']]],""),0)</f>
        <v>#VALUE!</v>
      </c>
      <c r="N4380" s="4" t="e">
        <f>IF(Table1[[#This Row],[Import to Gateway Calculator?]]="Yes",IFERROR(Table1[[#This Row],[Recording Resolution '[MP']]],""),0)</f>
        <v>#VALUE!</v>
      </c>
      <c r="O4380" s="4" t="e">
        <f>IF(Table1[[#This Row],[Import to Gateway Calculator?]]="Yes",IFERROR(Table1[[#This Row],[Frame Rate '[FPS'] 1]],""),0)</f>
        <v>#VALUE!</v>
      </c>
      <c r="P4380" s="4" t="e">
        <f>IF(Table1[[#This Row],[Import to Gateway Calculator?]]="Yes",IFERROR(Table1[[#This Row],[Days of Storage 1]],""),0)</f>
        <v>#VALUE!</v>
      </c>
    </row>
    <row r="4381" spans="1:16" x14ac:dyDescent="0.25">
      <c r="A4381" s="5" t="e">
        <f t="shared" si="413"/>
        <v>#VALUE!</v>
      </c>
      <c r="B4381" s="6" t="str">
        <f>IFERROR(IF(Table1[[#This Row],[Multi-lens? 1]]="No", 1, IF(Table1[[#This Row],[Multi-lens? 1]]="Dual", 2, IF(Table1[[#This Row],[Multi-lens? 1]]="Quad", 4, ""))),"")</f>
        <v/>
      </c>
      <c r="C4381" s="6" t="e">
        <f t="shared" si="414"/>
        <v>#VALUE!</v>
      </c>
      <c r="D4381" s="6" t="e">
        <f t="shared" si="415"/>
        <v>#VALUE!</v>
      </c>
      <c r="E4381" s="6" t="e">
        <f t="shared" si="416"/>
        <v>#VALUE!</v>
      </c>
      <c r="F4381" s="6" t="e">
        <f t="shared" si="417"/>
        <v>#VALUE!</v>
      </c>
      <c r="H4381" s="6" t="str">
        <f>IFERROR(IF(Table1[[#This Row],[Multi-lens? 1]]="No", 1, IF(Table1[[#This Row],[Multi-lens? 1]]="Dual", 2, IF(Table1[[#This Row],[Multi-lens? 1]]="Quad", 4, ""))),"")</f>
        <v/>
      </c>
      <c r="I4381" s="9" t="str">
        <f>IFERROR(Table1[[#This Row],[Name]],"")</f>
        <v/>
      </c>
      <c r="K4381" s="3" t="str">
        <f t="shared" si="412"/>
        <v/>
      </c>
      <c r="M4381" s="4" t="e">
        <f>IF(Table1[[#This Row],[Import to Gateway Calculator?]]="Yes",IFERROR(Table1[[#This Row],[Streaming Resolution '[MP']]],""),0)</f>
        <v>#VALUE!</v>
      </c>
      <c r="N4381" s="4" t="e">
        <f>IF(Table1[[#This Row],[Import to Gateway Calculator?]]="Yes",IFERROR(Table1[[#This Row],[Recording Resolution '[MP']]],""),0)</f>
        <v>#VALUE!</v>
      </c>
      <c r="O4381" s="4" t="e">
        <f>IF(Table1[[#This Row],[Import to Gateway Calculator?]]="Yes",IFERROR(Table1[[#This Row],[Frame Rate '[FPS'] 1]],""),0)</f>
        <v>#VALUE!</v>
      </c>
      <c r="P4381" s="4" t="e">
        <f>IF(Table1[[#This Row],[Import to Gateway Calculator?]]="Yes",IFERROR(Table1[[#This Row],[Days of Storage 1]],""),0)</f>
        <v>#VALUE!</v>
      </c>
    </row>
    <row r="4382" spans="1:16" x14ac:dyDescent="0.25">
      <c r="A4382" s="5" t="e">
        <f t="shared" si="413"/>
        <v>#VALUE!</v>
      </c>
      <c r="B4382" s="6" t="str">
        <f>IFERROR(IF(Table1[[#This Row],[Multi-lens? 1]]="No", 1, IF(Table1[[#This Row],[Multi-lens? 1]]="Dual", 2, IF(Table1[[#This Row],[Multi-lens? 1]]="Quad", 4, ""))),"")</f>
        <v/>
      </c>
      <c r="C4382" s="6" t="e">
        <f t="shared" si="414"/>
        <v>#VALUE!</v>
      </c>
      <c r="D4382" s="6" t="e">
        <f t="shared" si="415"/>
        <v>#VALUE!</v>
      </c>
      <c r="E4382" s="6" t="e">
        <f t="shared" si="416"/>
        <v>#VALUE!</v>
      </c>
      <c r="F4382" s="6" t="e">
        <f t="shared" si="417"/>
        <v>#VALUE!</v>
      </c>
      <c r="H4382" s="6" t="str">
        <f>IFERROR(IF(Table1[[#This Row],[Multi-lens? 1]]="No", 1, IF(Table1[[#This Row],[Multi-lens? 1]]="Dual", 2, IF(Table1[[#This Row],[Multi-lens? 1]]="Quad", 4, ""))),"")</f>
        <v/>
      </c>
      <c r="I4382" s="9" t="str">
        <f>IFERROR(Table1[[#This Row],[Name]],"")</f>
        <v/>
      </c>
      <c r="K4382" s="3" t="str">
        <f t="shared" si="412"/>
        <v/>
      </c>
      <c r="M4382" s="4" t="e">
        <f>IF(Table1[[#This Row],[Import to Gateway Calculator?]]="Yes",IFERROR(Table1[[#This Row],[Streaming Resolution '[MP']]],""),0)</f>
        <v>#VALUE!</v>
      </c>
      <c r="N4382" s="4" t="e">
        <f>IF(Table1[[#This Row],[Import to Gateway Calculator?]]="Yes",IFERROR(Table1[[#This Row],[Recording Resolution '[MP']]],""),0)</f>
        <v>#VALUE!</v>
      </c>
      <c r="O4382" s="4" t="e">
        <f>IF(Table1[[#This Row],[Import to Gateway Calculator?]]="Yes",IFERROR(Table1[[#This Row],[Frame Rate '[FPS'] 1]],""),0)</f>
        <v>#VALUE!</v>
      </c>
      <c r="P4382" s="4" t="e">
        <f>IF(Table1[[#This Row],[Import to Gateway Calculator?]]="Yes",IFERROR(Table1[[#This Row],[Days of Storage 1]],""),0)</f>
        <v>#VALUE!</v>
      </c>
    </row>
    <row r="4383" spans="1:16" x14ac:dyDescent="0.25">
      <c r="A4383" s="5" t="e">
        <f t="shared" si="413"/>
        <v>#VALUE!</v>
      </c>
      <c r="B4383" s="6" t="str">
        <f>IFERROR(IF(Table1[[#This Row],[Multi-lens? 1]]="No", 1, IF(Table1[[#This Row],[Multi-lens? 1]]="Dual", 2, IF(Table1[[#This Row],[Multi-lens? 1]]="Quad", 4, ""))),"")</f>
        <v/>
      </c>
      <c r="C4383" s="6" t="e">
        <f t="shared" si="414"/>
        <v>#VALUE!</v>
      </c>
      <c r="D4383" s="6" t="e">
        <f t="shared" si="415"/>
        <v>#VALUE!</v>
      </c>
      <c r="E4383" s="6" t="e">
        <f t="shared" si="416"/>
        <v>#VALUE!</v>
      </c>
      <c r="F4383" s="6" t="e">
        <f t="shared" si="417"/>
        <v>#VALUE!</v>
      </c>
      <c r="H4383" s="6" t="str">
        <f>IFERROR(IF(Table1[[#This Row],[Multi-lens? 1]]="No", 1, IF(Table1[[#This Row],[Multi-lens? 1]]="Dual", 2, IF(Table1[[#This Row],[Multi-lens? 1]]="Quad", 4, ""))),"")</f>
        <v/>
      </c>
      <c r="I4383" s="9" t="str">
        <f>IFERROR(Table1[[#This Row],[Name]],"")</f>
        <v/>
      </c>
      <c r="K4383" s="3" t="str">
        <f t="shared" si="412"/>
        <v/>
      </c>
      <c r="M4383" s="4" t="e">
        <f>IF(Table1[[#This Row],[Import to Gateway Calculator?]]="Yes",IFERROR(Table1[[#This Row],[Streaming Resolution '[MP']]],""),0)</f>
        <v>#VALUE!</v>
      </c>
      <c r="N4383" s="4" t="e">
        <f>IF(Table1[[#This Row],[Import to Gateway Calculator?]]="Yes",IFERROR(Table1[[#This Row],[Recording Resolution '[MP']]],""),0)</f>
        <v>#VALUE!</v>
      </c>
      <c r="O4383" s="4" t="e">
        <f>IF(Table1[[#This Row],[Import to Gateway Calculator?]]="Yes",IFERROR(Table1[[#This Row],[Frame Rate '[FPS'] 1]],""),0)</f>
        <v>#VALUE!</v>
      </c>
      <c r="P4383" s="4" t="e">
        <f>IF(Table1[[#This Row],[Import to Gateway Calculator?]]="Yes",IFERROR(Table1[[#This Row],[Days of Storage 1]],""),0)</f>
        <v>#VALUE!</v>
      </c>
    </row>
    <row r="4384" spans="1:16" x14ac:dyDescent="0.25">
      <c r="A4384" s="5" t="e">
        <f t="shared" si="413"/>
        <v>#VALUE!</v>
      </c>
      <c r="B4384" s="6" t="str">
        <f>IFERROR(IF(Table1[[#This Row],[Multi-lens? 1]]="No", 1, IF(Table1[[#This Row],[Multi-lens? 1]]="Dual", 2, IF(Table1[[#This Row],[Multi-lens? 1]]="Quad", 4, ""))),"")</f>
        <v/>
      </c>
      <c r="C4384" s="6" t="e">
        <f t="shared" si="414"/>
        <v>#VALUE!</v>
      </c>
      <c r="D4384" s="6" t="e">
        <f t="shared" si="415"/>
        <v>#VALUE!</v>
      </c>
      <c r="E4384" s="6" t="e">
        <f t="shared" si="416"/>
        <v>#VALUE!</v>
      </c>
      <c r="F4384" s="6" t="e">
        <f t="shared" si="417"/>
        <v>#VALUE!</v>
      </c>
      <c r="H4384" s="6" t="str">
        <f>IFERROR(IF(Table1[[#This Row],[Multi-lens? 1]]="No", 1, IF(Table1[[#This Row],[Multi-lens? 1]]="Dual", 2, IF(Table1[[#This Row],[Multi-lens? 1]]="Quad", 4, ""))),"")</f>
        <v/>
      </c>
      <c r="I4384" s="9" t="str">
        <f>IFERROR(Table1[[#This Row],[Name]],"")</f>
        <v/>
      </c>
      <c r="K4384" s="3" t="str">
        <f t="shared" si="412"/>
        <v/>
      </c>
      <c r="M4384" s="4" t="e">
        <f>IF(Table1[[#This Row],[Import to Gateway Calculator?]]="Yes",IFERROR(Table1[[#This Row],[Streaming Resolution '[MP']]],""),0)</f>
        <v>#VALUE!</v>
      </c>
      <c r="N4384" s="4" t="e">
        <f>IF(Table1[[#This Row],[Import to Gateway Calculator?]]="Yes",IFERROR(Table1[[#This Row],[Recording Resolution '[MP']]],""),0)</f>
        <v>#VALUE!</v>
      </c>
      <c r="O4384" s="4" t="e">
        <f>IF(Table1[[#This Row],[Import to Gateway Calculator?]]="Yes",IFERROR(Table1[[#This Row],[Frame Rate '[FPS'] 1]],""),0)</f>
        <v>#VALUE!</v>
      </c>
      <c r="P4384" s="4" t="e">
        <f>IF(Table1[[#This Row],[Import to Gateway Calculator?]]="Yes",IFERROR(Table1[[#This Row],[Days of Storage 1]],""),0)</f>
        <v>#VALUE!</v>
      </c>
    </row>
    <row r="4385" spans="1:16" x14ac:dyDescent="0.25">
      <c r="A4385" s="5" t="e">
        <f t="shared" si="413"/>
        <v>#VALUE!</v>
      </c>
      <c r="B4385" s="6" t="str">
        <f>IFERROR(IF(Table1[[#This Row],[Multi-lens? 1]]="No", 1, IF(Table1[[#This Row],[Multi-lens? 1]]="Dual", 2, IF(Table1[[#This Row],[Multi-lens? 1]]="Quad", 4, ""))),"")</f>
        <v/>
      </c>
      <c r="C4385" s="6" t="e">
        <f t="shared" si="414"/>
        <v>#VALUE!</v>
      </c>
      <c r="D4385" s="6" t="e">
        <f t="shared" si="415"/>
        <v>#VALUE!</v>
      </c>
      <c r="E4385" s="6" t="e">
        <f t="shared" si="416"/>
        <v>#VALUE!</v>
      </c>
      <c r="F4385" s="6" t="e">
        <f t="shared" si="417"/>
        <v>#VALUE!</v>
      </c>
      <c r="H4385" s="6" t="str">
        <f>IFERROR(IF(Table1[[#This Row],[Multi-lens? 1]]="No", 1, IF(Table1[[#This Row],[Multi-lens? 1]]="Dual", 2, IF(Table1[[#This Row],[Multi-lens? 1]]="Quad", 4, ""))),"")</f>
        <v/>
      </c>
      <c r="I4385" s="9" t="str">
        <f>IFERROR(Table1[[#This Row],[Name]],"")</f>
        <v/>
      </c>
      <c r="K4385" s="3" t="str">
        <f t="shared" si="412"/>
        <v/>
      </c>
      <c r="M4385" s="4" t="e">
        <f>IF(Table1[[#This Row],[Import to Gateway Calculator?]]="Yes",IFERROR(Table1[[#This Row],[Streaming Resolution '[MP']]],""),0)</f>
        <v>#VALUE!</v>
      </c>
      <c r="N4385" s="4" t="e">
        <f>IF(Table1[[#This Row],[Import to Gateway Calculator?]]="Yes",IFERROR(Table1[[#This Row],[Recording Resolution '[MP']]],""),0)</f>
        <v>#VALUE!</v>
      </c>
      <c r="O4385" s="4" t="e">
        <f>IF(Table1[[#This Row],[Import to Gateway Calculator?]]="Yes",IFERROR(Table1[[#This Row],[Frame Rate '[FPS'] 1]],""),0)</f>
        <v>#VALUE!</v>
      </c>
      <c r="P4385" s="4" t="e">
        <f>IF(Table1[[#This Row],[Import to Gateway Calculator?]]="Yes",IFERROR(Table1[[#This Row],[Days of Storage 1]],""),0)</f>
        <v>#VALUE!</v>
      </c>
    </row>
    <row r="4386" spans="1:16" x14ac:dyDescent="0.25">
      <c r="A4386" s="5" t="e">
        <f t="shared" si="413"/>
        <v>#VALUE!</v>
      </c>
      <c r="B4386" s="6" t="str">
        <f>IFERROR(IF(Table1[[#This Row],[Multi-lens? 1]]="No", 1, IF(Table1[[#This Row],[Multi-lens? 1]]="Dual", 2, IF(Table1[[#This Row],[Multi-lens? 1]]="Quad", 4, ""))),"")</f>
        <v/>
      </c>
      <c r="C4386" s="6" t="e">
        <f t="shared" si="414"/>
        <v>#VALUE!</v>
      </c>
      <c r="D4386" s="6" t="e">
        <f t="shared" si="415"/>
        <v>#VALUE!</v>
      </c>
      <c r="E4386" s="6" t="e">
        <f t="shared" si="416"/>
        <v>#VALUE!</v>
      </c>
      <c r="F4386" s="6" t="e">
        <f t="shared" si="417"/>
        <v>#VALUE!</v>
      </c>
      <c r="H4386" s="6" t="str">
        <f>IFERROR(IF(Table1[[#This Row],[Multi-lens? 1]]="No", 1, IF(Table1[[#This Row],[Multi-lens? 1]]="Dual", 2, IF(Table1[[#This Row],[Multi-lens? 1]]="Quad", 4, ""))),"")</f>
        <v/>
      </c>
      <c r="I4386" s="9" t="str">
        <f>IFERROR(Table1[[#This Row],[Name]],"")</f>
        <v/>
      </c>
      <c r="K4386" s="3" t="str">
        <f t="shared" si="412"/>
        <v/>
      </c>
      <c r="M4386" s="4" t="e">
        <f>IF(Table1[[#This Row],[Import to Gateway Calculator?]]="Yes",IFERROR(Table1[[#This Row],[Streaming Resolution '[MP']]],""),0)</f>
        <v>#VALUE!</v>
      </c>
      <c r="N4386" s="4" t="e">
        <f>IF(Table1[[#This Row],[Import to Gateway Calculator?]]="Yes",IFERROR(Table1[[#This Row],[Recording Resolution '[MP']]],""),0)</f>
        <v>#VALUE!</v>
      </c>
      <c r="O4386" s="4" t="e">
        <f>IF(Table1[[#This Row],[Import to Gateway Calculator?]]="Yes",IFERROR(Table1[[#This Row],[Frame Rate '[FPS'] 1]],""),0)</f>
        <v>#VALUE!</v>
      </c>
      <c r="P4386" s="4" t="e">
        <f>IF(Table1[[#This Row],[Import to Gateway Calculator?]]="Yes",IFERROR(Table1[[#This Row],[Days of Storage 1]],""),0)</f>
        <v>#VALUE!</v>
      </c>
    </row>
    <row r="4387" spans="1:16" x14ac:dyDescent="0.25">
      <c r="A4387" s="5" t="e">
        <f t="shared" si="413"/>
        <v>#VALUE!</v>
      </c>
      <c r="B4387" s="6" t="str">
        <f>IFERROR(IF(Table1[[#This Row],[Multi-lens? 1]]="No", 1, IF(Table1[[#This Row],[Multi-lens? 1]]="Dual", 2, IF(Table1[[#This Row],[Multi-lens? 1]]="Quad", 4, ""))),"")</f>
        <v/>
      </c>
      <c r="C4387" s="6" t="e">
        <f t="shared" si="414"/>
        <v>#VALUE!</v>
      </c>
      <c r="D4387" s="6" t="e">
        <f t="shared" si="415"/>
        <v>#VALUE!</v>
      </c>
      <c r="E4387" s="6" t="e">
        <f t="shared" si="416"/>
        <v>#VALUE!</v>
      </c>
      <c r="F4387" s="6" t="e">
        <f t="shared" si="417"/>
        <v>#VALUE!</v>
      </c>
      <c r="H4387" s="6" t="str">
        <f>IFERROR(IF(Table1[[#This Row],[Multi-lens? 1]]="No", 1, IF(Table1[[#This Row],[Multi-lens? 1]]="Dual", 2, IF(Table1[[#This Row],[Multi-lens? 1]]="Quad", 4, ""))),"")</f>
        <v/>
      </c>
      <c r="I4387" s="9" t="str">
        <f>IFERROR(Table1[[#This Row],[Name]],"")</f>
        <v/>
      </c>
      <c r="K4387" s="3" t="str">
        <f t="shared" si="412"/>
        <v/>
      </c>
      <c r="M4387" s="4" t="e">
        <f>IF(Table1[[#This Row],[Import to Gateway Calculator?]]="Yes",IFERROR(Table1[[#This Row],[Streaming Resolution '[MP']]],""),0)</f>
        <v>#VALUE!</v>
      </c>
      <c r="N4387" s="4" t="e">
        <f>IF(Table1[[#This Row],[Import to Gateway Calculator?]]="Yes",IFERROR(Table1[[#This Row],[Recording Resolution '[MP']]],""),0)</f>
        <v>#VALUE!</v>
      </c>
      <c r="O4387" s="4" t="e">
        <f>IF(Table1[[#This Row],[Import to Gateway Calculator?]]="Yes",IFERROR(Table1[[#This Row],[Frame Rate '[FPS'] 1]],""),0)</f>
        <v>#VALUE!</v>
      </c>
      <c r="P4387" s="4" t="e">
        <f>IF(Table1[[#This Row],[Import to Gateway Calculator?]]="Yes",IFERROR(Table1[[#This Row],[Days of Storage 1]],""),0)</f>
        <v>#VALUE!</v>
      </c>
    </row>
    <row r="4388" spans="1:16" x14ac:dyDescent="0.25">
      <c r="A4388" s="5" t="e">
        <f t="shared" si="413"/>
        <v>#VALUE!</v>
      </c>
      <c r="B4388" s="6" t="str">
        <f>IFERROR(IF(Table1[[#This Row],[Multi-lens? 1]]="No", 1, IF(Table1[[#This Row],[Multi-lens? 1]]="Dual", 2, IF(Table1[[#This Row],[Multi-lens? 1]]="Quad", 4, ""))),"")</f>
        <v/>
      </c>
      <c r="C4388" s="6" t="e">
        <f t="shared" si="414"/>
        <v>#VALUE!</v>
      </c>
      <c r="D4388" s="6" t="e">
        <f t="shared" si="415"/>
        <v>#VALUE!</v>
      </c>
      <c r="E4388" s="6" t="e">
        <f t="shared" si="416"/>
        <v>#VALUE!</v>
      </c>
      <c r="F4388" s="6" t="e">
        <f t="shared" si="417"/>
        <v>#VALUE!</v>
      </c>
      <c r="H4388" s="6" t="str">
        <f>IFERROR(IF(Table1[[#This Row],[Multi-lens? 1]]="No", 1, IF(Table1[[#This Row],[Multi-lens? 1]]="Dual", 2, IF(Table1[[#This Row],[Multi-lens? 1]]="Quad", 4, ""))),"")</f>
        <v/>
      </c>
      <c r="I4388" s="9" t="str">
        <f>IFERROR(Table1[[#This Row],[Name]],"")</f>
        <v/>
      </c>
      <c r="K4388" s="3" t="str">
        <f t="shared" si="412"/>
        <v/>
      </c>
      <c r="M4388" s="4" t="e">
        <f>IF(Table1[[#This Row],[Import to Gateway Calculator?]]="Yes",IFERROR(Table1[[#This Row],[Streaming Resolution '[MP']]],""),0)</f>
        <v>#VALUE!</v>
      </c>
      <c r="N4388" s="4" t="e">
        <f>IF(Table1[[#This Row],[Import to Gateway Calculator?]]="Yes",IFERROR(Table1[[#This Row],[Recording Resolution '[MP']]],""),0)</f>
        <v>#VALUE!</v>
      </c>
      <c r="O4388" s="4" t="e">
        <f>IF(Table1[[#This Row],[Import to Gateway Calculator?]]="Yes",IFERROR(Table1[[#This Row],[Frame Rate '[FPS'] 1]],""),0)</f>
        <v>#VALUE!</v>
      </c>
      <c r="P4388" s="4" t="e">
        <f>IF(Table1[[#This Row],[Import to Gateway Calculator?]]="Yes",IFERROR(Table1[[#This Row],[Days of Storage 1]],""),0)</f>
        <v>#VALUE!</v>
      </c>
    </row>
    <row r="4389" spans="1:16" x14ac:dyDescent="0.25">
      <c r="A4389" s="5" t="e">
        <f t="shared" si="413"/>
        <v>#VALUE!</v>
      </c>
      <c r="B4389" s="6" t="str">
        <f>IFERROR(IF(Table1[[#This Row],[Multi-lens? 1]]="No", 1, IF(Table1[[#This Row],[Multi-lens? 1]]="Dual", 2, IF(Table1[[#This Row],[Multi-lens? 1]]="Quad", 4, ""))),"")</f>
        <v/>
      </c>
      <c r="C4389" s="6" t="e">
        <f t="shared" si="414"/>
        <v>#VALUE!</v>
      </c>
      <c r="D4389" s="6" t="e">
        <f t="shared" si="415"/>
        <v>#VALUE!</v>
      </c>
      <c r="E4389" s="6" t="e">
        <f t="shared" si="416"/>
        <v>#VALUE!</v>
      </c>
      <c r="F4389" s="6" t="e">
        <f t="shared" si="417"/>
        <v>#VALUE!</v>
      </c>
      <c r="H4389" s="6" t="str">
        <f>IFERROR(IF(Table1[[#This Row],[Multi-lens? 1]]="No", 1, IF(Table1[[#This Row],[Multi-lens? 1]]="Dual", 2, IF(Table1[[#This Row],[Multi-lens? 1]]="Quad", 4, ""))),"")</f>
        <v/>
      </c>
      <c r="I4389" s="9" t="str">
        <f>IFERROR(Table1[[#This Row],[Name]],"")</f>
        <v/>
      </c>
      <c r="K4389" s="3" t="str">
        <f t="shared" si="412"/>
        <v/>
      </c>
      <c r="M4389" s="4" t="e">
        <f>IF(Table1[[#This Row],[Import to Gateway Calculator?]]="Yes",IFERROR(Table1[[#This Row],[Streaming Resolution '[MP']]],""),0)</f>
        <v>#VALUE!</v>
      </c>
      <c r="N4389" s="4" t="e">
        <f>IF(Table1[[#This Row],[Import to Gateway Calculator?]]="Yes",IFERROR(Table1[[#This Row],[Recording Resolution '[MP']]],""),0)</f>
        <v>#VALUE!</v>
      </c>
      <c r="O4389" s="4" t="e">
        <f>IF(Table1[[#This Row],[Import to Gateway Calculator?]]="Yes",IFERROR(Table1[[#This Row],[Frame Rate '[FPS'] 1]],""),0)</f>
        <v>#VALUE!</v>
      </c>
      <c r="P4389" s="4" t="e">
        <f>IF(Table1[[#This Row],[Import to Gateway Calculator?]]="Yes",IFERROR(Table1[[#This Row],[Days of Storage 1]],""),0)</f>
        <v>#VALUE!</v>
      </c>
    </row>
    <row r="4390" spans="1:16" x14ac:dyDescent="0.25">
      <c r="A4390" s="5" t="e">
        <f t="shared" si="413"/>
        <v>#VALUE!</v>
      </c>
      <c r="B4390" s="6" t="str">
        <f>IFERROR(IF(Table1[[#This Row],[Multi-lens? 1]]="No", 1, IF(Table1[[#This Row],[Multi-lens? 1]]="Dual", 2, IF(Table1[[#This Row],[Multi-lens? 1]]="Quad", 4, ""))),"")</f>
        <v/>
      </c>
      <c r="C4390" s="6" t="e">
        <f t="shared" si="414"/>
        <v>#VALUE!</v>
      </c>
      <c r="D4390" s="6" t="e">
        <f t="shared" si="415"/>
        <v>#VALUE!</v>
      </c>
      <c r="E4390" s="6" t="e">
        <f t="shared" si="416"/>
        <v>#VALUE!</v>
      </c>
      <c r="F4390" s="6" t="e">
        <f t="shared" si="417"/>
        <v>#VALUE!</v>
      </c>
      <c r="H4390" s="6" t="str">
        <f>IFERROR(IF(Table1[[#This Row],[Multi-lens? 1]]="No", 1, IF(Table1[[#This Row],[Multi-lens? 1]]="Dual", 2, IF(Table1[[#This Row],[Multi-lens? 1]]="Quad", 4, ""))),"")</f>
        <v/>
      </c>
      <c r="I4390" s="9" t="str">
        <f>IFERROR(Table1[[#This Row],[Name]],"")</f>
        <v/>
      </c>
      <c r="K4390" s="3" t="str">
        <f t="shared" si="412"/>
        <v/>
      </c>
      <c r="M4390" s="4" t="e">
        <f>IF(Table1[[#This Row],[Import to Gateway Calculator?]]="Yes",IFERROR(Table1[[#This Row],[Streaming Resolution '[MP']]],""),0)</f>
        <v>#VALUE!</v>
      </c>
      <c r="N4390" s="4" t="e">
        <f>IF(Table1[[#This Row],[Import to Gateway Calculator?]]="Yes",IFERROR(Table1[[#This Row],[Recording Resolution '[MP']]],""),0)</f>
        <v>#VALUE!</v>
      </c>
      <c r="O4390" s="4" t="e">
        <f>IF(Table1[[#This Row],[Import to Gateway Calculator?]]="Yes",IFERROR(Table1[[#This Row],[Frame Rate '[FPS'] 1]],""),0)</f>
        <v>#VALUE!</v>
      </c>
      <c r="P4390" s="4" t="e">
        <f>IF(Table1[[#This Row],[Import to Gateway Calculator?]]="Yes",IFERROR(Table1[[#This Row],[Days of Storage 1]],""),0)</f>
        <v>#VALUE!</v>
      </c>
    </row>
    <row r="4391" spans="1:16" x14ac:dyDescent="0.25">
      <c r="A4391" s="5" t="e">
        <f t="shared" si="413"/>
        <v>#VALUE!</v>
      </c>
      <c r="B4391" s="6" t="str">
        <f>IFERROR(IF(Table1[[#This Row],[Multi-lens? 1]]="No", 1, IF(Table1[[#This Row],[Multi-lens? 1]]="Dual", 2, IF(Table1[[#This Row],[Multi-lens? 1]]="Quad", 4, ""))),"")</f>
        <v/>
      </c>
      <c r="C4391" s="6" t="e">
        <f t="shared" si="414"/>
        <v>#VALUE!</v>
      </c>
      <c r="D4391" s="6" t="e">
        <f t="shared" si="415"/>
        <v>#VALUE!</v>
      </c>
      <c r="E4391" s="6" t="e">
        <f t="shared" si="416"/>
        <v>#VALUE!</v>
      </c>
      <c r="F4391" s="6" t="e">
        <f t="shared" si="417"/>
        <v>#VALUE!</v>
      </c>
      <c r="H4391" s="6" t="str">
        <f>IFERROR(IF(Table1[[#This Row],[Multi-lens? 1]]="No", 1, IF(Table1[[#This Row],[Multi-lens? 1]]="Dual", 2, IF(Table1[[#This Row],[Multi-lens? 1]]="Quad", 4, ""))),"")</f>
        <v/>
      </c>
      <c r="I4391" s="9" t="str">
        <f>IFERROR(Table1[[#This Row],[Name]],"")</f>
        <v/>
      </c>
      <c r="K4391" s="3" t="str">
        <f t="shared" si="412"/>
        <v/>
      </c>
      <c r="M4391" s="4" t="e">
        <f>IF(Table1[[#This Row],[Import to Gateway Calculator?]]="Yes",IFERROR(Table1[[#This Row],[Streaming Resolution '[MP']]],""),0)</f>
        <v>#VALUE!</v>
      </c>
      <c r="N4391" s="4" t="e">
        <f>IF(Table1[[#This Row],[Import to Gateway Calculator?]]="Yes",IFERROR(Table1[[#This Row],[Recording Resolution '[MP']]],""),0)</f>
        <v>#VALUE!</v>
      </c>
      <c r="O4391" s="4" t="e">
        <f>IF(Table1[[#This Row],[Import to Gateway Calculator?]]="Yes",IFERROR(Table1[[#This Row],[Frame Rate '[FPS'] 1]],""),0)</f>
        <v>#VALUE!</v>
      </c>
      <c r="P4391" s="4" t="e">
        <f>IF(Table1[[#This Row],[Import to Gateway Calculator?]]="Yes",IFERROR(Table1[[#This Row],[Days of Storage 1]],""),0)</f>
        <v>#VALUE!</v>
      </c>
    </row>
    <row r="4392" spans="1:16" x14ac:dyDescent="0.25">
      <c r="A4392" s="5" t="e">
        <f t="shared" si="413"/>
        <v>#VALUE!</v>
      </c>
      <c r="B4392" s="6" t="str">
        <f>IFERROR(IF(Table1[[#This Row],[Multi-lens? 1]]="No", 1, IF(Table1[[#This Row],[Multi-lens? 1]]="Dual", 2, IF(Table1[[#This Row],[Multi-lens? 1]]="Quad", 4, ""))),"")</f>
        <v/>
      </c>
      <c r="C4392" s="6" t="e">
        <f t="shared" si="414"/>
        <v>#VALUE!</v>
      </c>
      <c r="D4392" s="6" t="e">
        <f t="shared" si="415"/>
        <v>#VALUE!</v>
      </c>
      <c r="E4392" s="6" t="e">
        <f t="shared" si="416"/>
        <v>#VALUE!</v>
      </c>
      <c r="F4392" s="6" t="e">
        <f t="shared" si="417"/>
        <v>#VALUE!</v>
      </c>
      <c r="H4392" s="6" t="str">
        <f>IFERROR(IF(Table1[[#This Row],[Multi-lens? 1]]="No", 1, IF(Table1[[#This Row],[Multi-lens? 1]]="Dual", 2, IF(Table1[[#This Row],[Multi-lens? 1]]="Quad", 4, ""))),"")</f>
        <v/>
      </c>
      <c r="I4392" s="9" t="str">
        <f>IFERROR(Table1[[#This Row],[Name]],"")</f>
        <v/>
      </c>
      <c r="K4392" s="3" t="str">
        <f t="shared" si="412"/>
        <v/>
      </c>
      <c r="M4392" s="4" t="e">
        <f>IF(Table1[[#This Row],[Import to Gateway Calculator?]]="Yes",IFERROR(Table1[[#This Row],[Streaming Resolution '[MP']]],""),0)</f>
        <v>#VALUE!</v>
      </c>
      <c r="N4392" s="4" t="e">
        <f>IF(Table1[[#This Row],[Import to Gateway Calculator?]]="Yes",IFERROR(Table1[[#This Row],[Recording Resolution '[MP']]],""),0)</f>
        <v>#VALUE!</v>
      </c>
      <c r="O4392" s="4" t="e">
        <f>IF(Table1[[#This Row],[Import to Gateway Calculator?]]="Yes",IFERROR(Table1[[#This Row],[Frame Rate '[FPS'] 1]],""),0)</f>
        <v>#VALUE!</v>
      </c>
      <c r="P4392" s="4" t="e">
        <f>IF(Table1[[#This Row],[Import to Gateway Calculator?]]="Yes",IFERROR(Table1[[#This Row],[Days of Storage 1]],""),0)</f>
        <v>#VALUE!</v>
      </c>
    </row>
    <row r="4393" spans="1:16" x14ac:dyDescent="0.25">
      <c r="A4393" s="5" t="e">
        <f t="shared" si="413"/>
        <v>#VALUE!</v>
      </c>
      <c r="B4393" s="6" t="str">
        <f>IFERROR(IF(Table1[[#This Row],[Multi-lens? 1]]="No", 1, IF(Table1[[#This Row],[Multi-lens? 1]]="Dual", 2, IF(Table1[[#This Row],[Multi-lens? 1]]="Quad", 4, ""))),"")</f>
        <v/>
      </c>
      <c r="C4393" s="6" t="e">
        <f t="shared" si="414"/>
        <v>#VALUE!</v>
      </c>
      <c r="D4393" s="6" t="e">
        <f t="shared" si="415"/>
        <v>#VALUE!</v>
      </c>
      <c r="E4393" s="6" t="e">
        <f t="shared" si="416"/>
        <v>#VALUE!</v>
      </c>
      <c r="F4393" s="6" t="e">
        <f t="shared" si="417"/>
        <v>#VALUE!</v>
      </c>
      <c r="H4393" s="6" t="str">
        <f>IFERROR(IF(Table1[[#This Row],[Multi-lens? 1]]="No", 1, IF(Table1[[#This Row],[Multi-lens? 1]]="Dual", 2, IF(Table1[[#This Row],[Multi-lens? 1]]="Quad", 4, ""))),"")</f>
        <v/>
      </c>
      <c r="I4393" s="9" t="str">
        <f>IFERROR(Table1[[#This Row],[Name]],"")</f>
        <v/>
      </c>
      <c r="K4393" s="3" t="str">
        <f t="shared" si="412"/>
        <v/>
      </c>
      <c r="M4393" s="4" t="e">
        <f>IF(Table1[[#This Row],[Import to Gateway Calculator?]]="Yes",IFERROR(Table1[[#This Row],[Streaming Resolution '[MP']]],""),0)</f>
        <v>#VALUE!</v>
      </c>
      <c r="N4393" s="4" t="e">
        <f>IF(Table1[[#This Row],[Import to Gateway Calculator?]]="Yes",IFERROR(Table1[[#This Row],[Recording Resolution '[MP']]],""),0)</f>
        <v>#VALUE!</v>
      </c>
      <c r="O4393" s="4" t="e">
        <f>IF(Table1[[#This Row],[Import to Gateway Calculator?]]="Yes",IFERROR(Table1[[#This Row],[Frame Rate '[FPS'] 1]],""),0)</f>
        <v>#VALUE!</v>
      </c>
      <c r="P4393" s="4" t="e">
        <f>IF(Table1[[#This Row],[Import to Gateway Calculator?]]="Yes",IFERROR(Table1[[#This Row],[Days of Storage 1]],""),0)</f>
        <v>#VALUE!</v>
      </c>
    </row>
    <row r="4394" spans="1:16" x14ac:dyDescent="0.25">
      <c r="A4394" s="5" t="e">
        <f t="shared" si="413"/>
        <v>#VALUE!</v>
      </c>
      <c r="B4394" s="6" t="str">
        <f>IFERROR(IF(Table1[[#This Row],[Multi-lens? 1]]="No", 1, IF(Table1[[#This Row],[Multi-lens? 1]]="Dual", 2, IF(Table1[[#This Row],[Multi-lens? 1]]="Quad", 4, ""))),"")</f>
        <v/>
      </c>
      <c r="C4394" s="6" t="e">
        <f t="shared" si="414"/>
        <v>#VALUE!</v>
      </c>
      <c r="D4394" s="6" t="e">
        <f t="shared" si="415"/>
        <v>#VALUE!</v>
      </c>
      <c r="E4394" s="6" t="e">
        <f t="shared" si="416"/>
        <v>#VALUE!</v>
      </c>
      <c r="F4394" s="6" t="e">
        <f t="shared" si="417"/>
        <v>#VALUE!</v>
      </c>
      <c r="H4394" s="6" t="str">
        <f>IFERROR(IF(Table1[[#This Row],[Multi-lens? 1]]="No", 1, IF(Table1[[#This Row],[Multi-lens? 1]]="Dual", 2, IF(Table1[[#This Row],[Multi-lens? 1]]="Quad", 4, ""))),"")</f>
        <v/>
      </c>
      <c r="I4394" s="9" t="str">
        <f>IFERROR(Table1[[#This Row],[Name]],"")</f>
        <v/>
      </c>
      <c r="K4394" s="3" t="str">
        <f t="shared" si="412"/>
        <v/>
      </c>
      <c r="M4394" s="4" t="e">
        <f>IF(Table1[[#This Row],[Import to Gateway Calculator?]]="Yes",IFERROR(Table1[[#This Row],[Streaming Resolution '[MP']]],""),0)</f>
        <v>#VALUE!</v>
      </c>
      <c r="N4394" s="4" t="e">
        <f>IF(Table1[[#This Row],[Import to Gateway Calculator?]]="Yes",IFERROR(Table1[[#This Row],[Recording Resolution '[MP']]],""),0)</f>
        <v>#VALUE!</v>
      </c>
      <c r="O4394" s="4" t="e">
        <f>IF(Table1[[#This Row],[Import to Gateway Calculator?]]="Yes",IFERROR(Table1[[#This Row],[Frame Rate '[FPS'] 1]],""),0)</f>
        <v>#VALUE!</v>
      </c>
      <c r="P4394" s="4" t="e">
        <f>IF(Table1[[#This Row],[Import to Gateway Calculator?]]="Yes",IFERROR(Table1[[#This Row],[Days of Storage 1]],""),0)</f>
        <v>#VALUE!</v>
      </c>
    </row>
    <row r="4395" spans="1:16" x14ac:dyDescent="0.25">
      <c r="A4395" s="5" t="e">
        <f t="shared" si="413"/>
        <v>#VALUE!</v>
      </c>
      <c r="B4395" s="6" t="str">
        <f>IFERROR(IF(Table1[[#This Row],[Multi-lens? 1]]="No", 1, IF(Table1[[#This Row],[Multi-lens? 1]]="Dual", 2, IF(Table1[[#This Row],[Multi-lens? 1]]="Quad", 4, ""))),"")</f>
        <v/>
      </c>
      <c r="C4395" s="6" t="e">
        <f t="shared" si="414"/>
        <v>#VALUE!</v>
      </c>
      <c r="D4395" s="6" t="e">
        <f t="shared" si="415"/>
        <v>#VALUE!</v>
      </c>
      <c r="E4395" s="6" t="e">
        <f t="shared" si="416"/>
        <v>#VALUE!</v>
      </c>
      <c r="F4395" s="6" t="e">
        <f t="shared" si="417"/>
        <v>#VALUE!</v>
      </c>
      <c r="H4395" s="6" t="str">
        <f>IFERROR(IF(Table1[[#This Row],[Multi-lens? 1]]="No", 1, IF(Table1[[#This Row],[Multi-lens? 1]]="Dual", 2, IF(Table1[[#This Row],[Multi-lens? 1]]="Quad", 4, ""))),"")</f>
        <v/>
      </c>
      <c r="I4395" s="9" t="str">
        <f>IFERROR(Table1[[#This Row],[Name]],"")</f>
        <v/>
      </c>
      <c r="K4395" s="3" t="str">
        <f t="shared" si="412"/>
        <v/>
      </c>
      <c r="M4395" s="4" t="e">
        <f>IF(Table1[[#This Row],[Import to Gateway Calculator?]]="Yes",IFERROR(Table1[[#This Row],[Streaming Resolution '[MP']]],""),0)</f>
        <v>#VALUE!</v>
      </c>
      <c r="N4395" s="4" t="e">
        <f>IF(Table1[[#This Row],[Import to Gateway Calculator?]]="Yes",IFERROR(Table1[[#This Row],[Recording Resolution '[MP']]],""),0)</f>
        <v>#VALUE!</v>
      </c>
      <c r="O4395" s="4" t="e">
        <f>IF(Table1[[#This Row],[Import to Gateway Calculator?]]="Yes",IFERROR(Table1[[#This Row],[Frame Rate '[FPS'] 1]],""),0)</f>
        <v>#VALUE!</v>
      </c>
      <c r="P4395" s="4" t="e">
        <f>IF(Table1[[#This Row],[Import to Gateway Calculator?]]="Yes",IFERROR(Table1[[#This Row],[Days of Storage 1]],""),0)</f>
        <v>#VALUE!</v>
      </c>
    </row>
    <row r="4396" spans="1:16" x14ac:dyDescent="0.25">
      <c r="A4396" s="5" t="e">
        <f t="shared" si="413"/>
        <v>#VALUE!</v>
      </c>
      <c r="B4396" s="6" t="str">
        <f>IFERROR(IF(Table1[[#This Row],[Multi-lens? 1]]="No", 1, IF(Table1[[#This Row],[Multi-lens? 1]]="Dual", 2, IF(Table1[[#This Row],[Multi-lens? 1]]="Quad", 4, ""))),"")</f>
        <v/>
      </c>
      <c r="C4396" s="6" t="e">
        <f t="shared" si="414"/>
        <v>#VALUE!</v>
      </c>
      <c r="D4396" s="6" t="e">
        <f t="shared" si="415"/>
        <v>#VALUE!</v>
      </c>
      <c r="E4396" s="6" t="e">
        <f t="shared" si="416"/>
        <v>#VALUE!</v>
      </c>
      <c r="F4396" s="6" t="e">
        <f t="shared" si="417"/>
        <v>#VALUE!</v>
      </c>
      <c r="H4396" s="6" t="str">
        <f>IFERROR(IF(Table1[[#This Row],[Multi-lens? 1]]="No", 1, IF(Table1[[#This Row],[Multi-lens? 1]]="Dual", 2, IF(Table1[[#This Row],[Multi-lens? 1]]="Quad", 4, ""))),"")</f>
        <v/>
      </c>
      <c r="I4396" s="9" t="str">
        <f>IFERROR(Table1[[#This Row],[Name]],"")</f>
        <v/>
      </c>
      <c r="K4396" s="3" t="str">
        <f t="shared" si="412"/>
        <v/>
      </c>
      <c r="M4396" s="4" t="e">
        <f>IF(Table1[[#This Row],[Import to Gateway Calculator?]]="Yes",IFERROR(Table1[[#This Row],[Streaming Resolution '[MP']]],""),0)</f>
        <v>#VALUE!</v>
      </c>
      <c r="N4396" s="4" t="e">
        <f>IF(Table1[[#This Row],[Import to Gateway Calculator?]]="Yes",IFERROR(Table1[[#This Row],[Recording Resolution '[MP']]],""),0)</f>
        <v>#VALUE!</v>
      </c>
      <c r="O4396" s="4" t="e">
        <f>IF(Table1[[#This Row],[Import to Gateway Calculator?]]="Yes",IFERROR(Table1[[#This Row],[Frame Rate '[FPS'] 1]],""),0)</f>
        <v>#VALUE!</v>
      </c>
      <c r="P4396" s="4" t="e">
        <f>IF(Table1[[#This Row],[Import to Gateway Calculator?]]="Yes",IFERROR(Table1[[#This Row],[Days of Storage 1]],""),0)</f>
        <v>#VALUE!</v>
      </c>
    </row>
    <row r="4397" spans="1:16" x14ac:dyDescent="0.25">
      <c r="A4397" s="5" t="e">
        <f t="shared" si="413"/>
        <v>#VALUE!</v>
      </c>
      <c r="B4397" s="6" t="str">
        <f>IFERROR(IF(Table1[[#This Row],[Multi-lens? 1]]="No", 1, IF(Table1[[#This Row],[Multi-lens? 1]]="Dual", 2, IF(Table1[[#This Row],[Multi-lens? 1]]="Quad", 4, ""))),"")</f>
        <v/>
      </c>
      <c r="C4397" s="6" t="e">
        <f t="shared" si="414"/>
        <v>#VALUE!</v>
      </c>
      <c r="D4397" s="6" t="e">
        <f t="shared" si="415"/>
        <v>#VALUE!</v>
      </c>
      <c r="E4397" s="6" t="e">
        <f t="shared" si="416"/>
        <v>#VALUE!</v>
      </c>
      <c r="F4397" s="6" t="e">
        <f t="shared" si="417"/>
        <v>#VALUE!</v>
      </c>
      <c r="H4397" s="6" t="str">
        <f>IFERROR(IF(Table1[[#This Row],[Multi-lens? 1]]="No", 1, IF(Table1[[#This Row],[Multi-lens? 1]]="Dual", 2, IF(Table1[[#This Row],[Multi-lens? 1]]="Quad", 4, ""))),"")</f>
        <v/>
      </c>
      <c r="I4397" s="9" t="str">
        <f>IFERROR(Table1[[#This Row],[Name]],"")</f>
        <v/>
      </c>
      <c r="K4397" s="3" t="str">
        <f t="shared" si="412"/>
        <v/>
      </c>
      <c r="M4397" s="4" t="e">
        <f>IF(Table1[[#This Row],[Import to Gateway Calculator?]]="Yes",IFERROR(Table1[[#This Row],[Streaming Resolution '[MP']]],""),0)</f>
        <v>#VALUE!</v>
      </c>
      <c r="N4397" s="4" t="e">
        <f>IF(Table1[[#This Row],[Import to Gateway Calculator?]]="Yes",IFERROR(Table1[[#This Row],[Recording Resolution '[MP']]],""),0)</f>
        <v>#VALUE!</v>
      </c>
      <c r="O4397" s="4" t="e">
        <f>IF(Table1[[#This Row],[Import to Gateway Calculator?]]="Yes",IFERROR(Table1[[#This Row],[Frame Rate '[FPS'] 1]],""),0)</f>
        <v>#VALUE!</v>
      </c>
      <c r="P4397" s="4" t="e">
        <f>IF(Table1[[#This Row],[Import to Gateway Calculator?]]="Yes",IFERROR(Table1[[#This Row],[Days of Storage 1]],""),0)</f>
        <v>#VALUE!</v>
      </c>
    </row>
    <row r="4398" spans="1:16" x14ac:dyDescent="0.25">
      <c r="A4398" s="5" t="e">
        <f t="shared" si="413"/>
        <v>#VALUE!</v>
      </c>
      <c r="B4398" s="6" t="str">
        <f>IFERROR(IF(Table1[[#This Row],[Multi-lens? 1]]="No", 1, IF(Table1[[#This Row],[Multi-lens? 1]]="Dual", 2, IF(Table1[[#This Row],[Multi-lens? 1]]="Quad", 4, ""))),"")</f>
        <v/>
      </c>
      <c r="C4398" s="6" t="e">
        <f t="shared" si="414"/>
        <v>#VALUE!</v>
      </c>
      <c r="D4398" s="6" t="e">
        <f t="shared" si="415"/>
        <v>#VALUE!</v>
      </c>
      <c r="E4398" s="6" t="e">
        <f t="shared" si="416"/>
        <v>#VALUE!</v>
      </c>
      <c r="F4398" s="6" t="e">
        <f t="shared" si="417"/>
        <v>#VALUE!</v>
      </c>
      <c r="H4398" s="6" t="str">
        <f>IFERROR(IF(Table1[[#This Row],[Multi-lens? 1]]="No", 1, IF(Table1[[#This Row],[Multi-lens? 1]]="Dual", 2, IF(Table1[[#This Row],[Multi-lens? 1]]="Quad", 4, ""))),"")</f>
        <v/>
      </c>
      <c r="I4398" s="9" t="str">
        <f>IFERROR(Table1[[#This Row],[Name]],"")</f>
        <v/>
      </c>
      <c r="K4398" s="3" t="str">
        <f t="shared" si="412"/>
        <v/>
      </c>
      <c r="M4398" s="4" t="e">
        <f>IF(Table1[[#This Row],[Import to Gateway Calculator?]]="Yes",IFERROR(Table1[[#This Row],[Streaming Resolution '[MP']]],""),0)</f>
        <v>#VALUE!</v>
      </c>
      <c r="N4398" s="4" t="e">
        <f>IF(Table1[[#This Row],[Import to Gateway Calculator?]]="Yes",IFERROR(Table1[[#This Row],[Recording Resolution '[MP']]],""),0)</f>
        <v>#VALUE!</v>
      </c>
      <c r="O4398" s="4" t="e">
        <f>IF(Table1[[#This Row],[Import to Gateway Calculator?]]="Yes",IFERROR(Table1[[#This Row],[Frame Rate '[FPS'] 1]],""),0)</f>
        <v>#VALUE!</v>
      </c>
      <c r="P4398" s="4" t="e">
        <f>IF(Table1[[#This Row],[Import to Gateway Calculator?]]="Yes",IFERROR(Table1[[#This Row],[Days of Storage 1]],""),0)</f>
        <v>#VALUE!</v>
      </c>
    </row>
    <row r="4399" spans="1:16" x14ac:dyDescent="0.25">
      <c r="A4399" s="5" t="e">
        <f t="shared" si="413"/>
        <v>#VALUE!</v>
      </c>
      <c r="B4399" s="6" t="str">
        <f>IFERROR(IF(Table1[[#This Row],[Multi-lens? 1]]="No", 1, IF(Table1[[#This Row],[Multi-lens? 1]]="Dual", 2, IF(Table1[[#This Row],[Multi-lens? 1]]="Quad", 4, ""))),"")</f>
        <v/>
      </c>
      <c r="C4399" s="6" t="e">
        <f t="shared" si="414"/>
        <v>#VALUE!</v>
      </c>
      <c r="D4399" s="6" t="e">
        <f t="shared" si="415"/>
        <v>#VALUE!</v>
      </c>
      <c r="E4399" s="6" t="e">
        <f t="shared" si="416"/>
        <v>#VALUE!</v>
      </c>
      <c r="F4399" s="6" t="e">
        <f t="shared" si="417"/>
        <v>#VALUE!</v>
      </c>
      <c r="H4399" s="6" t="str">
        <f>IFERROR(IF(Table1[[#This Row],[Multi-lens? 1]]="No", 1, IF(Table1[[#This Row],[Multi-lens? 1]]="Dual", 2, IF(Table1[[#This Row],[Multi-lens? 1]]="Quad", 4, ""))),"")</f>
        <v/>
      </c>
      <c r="I4399" s="9" t="str">
        <f>IFERROR(Table1[[#This Row],[Name]],"")</f>
        <v/>
      </c>
      <c r="K4399" s="3" t="str">
        <f t="shared" si="412"/>
        <v/>
      </c>
      <c r="M4399" s="4" t="e">
        <f>IF(Table1[[#This Row],[Import to Gateway Calculator?]]="Yes",IFERROR(Table1[[#This Row],[Streaming Resolution '[MP']]],""),0)</f>
        <v>#VALUE!</v>
      </c>
      <c r="N4399" s="4" t="e">
        <f>IF(Table1[[#This Row],[Import to Gateway Calculator?]]="Yes",IFERROR(Table1[[#This Row],[Recording Resolution '[MP']]],""),0)</f>
        <v>#VALUE!</v>
      </c>
      <c r="O4399" s="4" t="e">
        <f>IF(Table1[[#This Row],[Import to Gateway Calculator?]]="Yes",IFERROR(Table1[[#This Row],[Frame Rate '[FPS'] 1]],""),0)</f>
        <v>#VALUE!</v>
      </c>
      <c r="P4399" s="4" t="e">
        <f>IF(Table1[[#This Row],[Import to Gateway Calculator?]]="Yes",IFERROR(Table1[[#This Row],[Days of Storage 1]],""),0)</f>
        <v>#VALUE!</v>
      </c>
    </row>
    <row r="4400" spans="1:16" x14ac:dyDescent="0.25">
      <c r="A4400" s="5" t="e">
        <f t="shared" si="413"/>
        <v>#VALUE!</v>
      </c>
      <c r="B4400" s="6" t="str">
        <f>IFERROR(IF(Table1[[#This Row],[Multi-lens? 1]]="No", 1, IF(Table1[[#This Row],[Multi-lens? 1]]="Dual", 2, IF(Table1[[#This Row],[Multi-lens? 1]]="Quad", 4, ""))),"")</f>
        <v/>
      </c>
      <c r="C4400" s="6" t="e">
        <f t="shared" si="414"/>
        <v>#VALUE!</v>
      </c>
      <c r="D4400" s="6" t="e">
        <f t="shared" si="415"/>
        <v>#VALUE!</v>
      </c>
      <c r="E4400" s="6" t="e">
        <f t="shared" si="416"/>
        <v>#VALUE!</v>
      </c>
      <c r="F4400" s="6" t="e">
        <f t="shared" si="417"/>
        <v>#VALUE!</v>
      </c>
      <c r="H4400" s="6" t="str">
        <f>IFERROR(IF(Table1[[#This Row],[Multi-lens? 1]]="No", 1, IF(Table1[[#This Row],[Multi-lens? 1]]="Dual", 2, IF(Table1[[#This Row],[Multi-lens? 1]]="Quad", 4, ""))),"")</f>
        <v/>
      </c>
      <c r="I4400" s="9" t="str">
        <f>IFERROR(Table1[[#This Row],[Name]],"")</f>
        <v/>
      </c>
      <c r="K4400" s="3" t="str">
        <f t="shared" si="412"/>
        <v/>
      </c>
      <c r="M4400" s="4" t="e">
        <f>IF(Table1[[#This Row],[Import to Gateway Calculator?]]="Yes",IFERROR(Table1[[#This Row],[Streaming Resolution '[MP']]],""),0)</f>
        <v>#VALUE!</v>
      </c>
      <c r="N4400" s="4" t="e">
        <f>IF(Table1[[#This Row],[Import to Gateway Calculator?]]="Yes",IFERROR(Table1[[#This Row],[Recording Resolution '[MP']]],""),0)</f>
        <v>#VALUE!</v>
      </c>
      <c r="O4400" s="4" t="e">
        <f>IF(Table1[[#This Row],[Import to Gateway Calculator?]]="Yes",IFERROR(Table1[[#This Row],[Frame Rate '[FPS'] 1]],""),0)</f>
        <v>#VALUE!</v>
      </c>
      <c r="P4400" s="4" t="e">
        <f>IF(Table1[[#This Row],[Import to Gateway Calculator?]]="Yes",IFERROR(Table1[[#This Row],[Days of Storage 1]],""),0)</f>
        <v>#VALUE!</v>
      </c>
    </row>
    <row r="4401" spans="1:16" x14ac:dyDescent="0.25">
      <c r="A4401" s="5" t="e">
        <f t="shared" si="413"/>
        <v>#VALUE!</v>
      </c>
      <c r="B4401" s="6" t="str">
        <f>IFERROR(IF(Table1[[#This Row],[Multi-lens? 1]]="No", 1, IF(Table1[[#This Row],[Multi-lens? 1]]="Dual", 2, IF(Table1[[#This Row],[Multi-lens? 1]]="Quad", 4, ""))),"")</f>
        <v/>
      </c>
      <c r="C4401" s="6" t="e">
        <f t="shared" si="414"/>
        <v>#VALUE!</v>
      </c>
      <c r="D4401" s="6" t="e">
        <f t="shared" si="415"/>
        <v>#VALUE!</v>
      </c>
      <c r="E4401" s="6" t="e">
        <f t="shared" si="416"/>
        <v>#VALUE!</v>
      </c>
      <c r="F4401" s="6" t="e">
        <f t="shared" si="417"/>
        <v>#VALUE!</v>
      </c>
      <c r="H4401" s="6" t="str">
        <f>IFERROR(IF(Table1[[#This Row],[Multi-lens? 1]]="No", 1, IF(Table1[[#This Row],[Multi-lens? 1]]="Dual", 2, IF(Table1[[#This Row],[Multi-lens? 1]]="Quad", 4, ""))),"")</f>
        <v/>
      </c>
      <c r="I4401" s="9" t="str">
        <f>IFERROR(Table1[[#This Row],[Name]],"")</f>
        <v/>
      </c>
      <c r="K4401" s="3" t="str">
        <f t="shared" si="412"/>
        <v/>
      </c>
      <c r="M4401" s="4" t="e">
        <f>IF(Table1[[#This Row],[Import to Gateway Calculator?]]="Yes",IFERROR(Table1[[#This Row],[Streaming Resolution '[MP']]],""),0)</f>
        <v>#VALUE!</v>
      </c>
      <c r="N4401" s="4" t="e">
        <f>IF(Table1[[#This Row],[Import to Gateway Calculator?]]="Yes",IFERROR(Table1[[#This Row],[Recording Resolution '[MP']]],""),0)</f>
        <v>#VALUE!</v>
      </c>
      <c r="O4401" s="4" t="e">
        <f>IF(Table1[[#This Row],[Import to Gateway Calculator?]]="Yes",IFERROR(Table1[[#This Row],[Frame Rate '[FPS'] 1]],""),0)</f>
        <v>#VALUE!</v>
      </c>
      <c r="P4401" s="4" t="e">
        <f>IF(Table1[[#This Row],[Import to Gateway Calculator?]]="Yes",IFERROR(Table1[[#This Row],[Days of Storage 1]],""),0)</f>
        <v>#VALUE!</v>
      </c>
    </row>
    <row r="4402" spans="1:16" x14ac:dyDescent="0.25">
      <c r="A4402" s="5" t="e">
        <f t="shared" si="413"/>
        <v>#VALUE!</v>
      </c>
      <c r="B4402" s="6" t="str">
        <f>IFERROR(IF(Table1[[#This Row],[Multi-lens? 1]]="No", 1, IF(Table1[[#This Row],[Multi-lens? 1]]="Dual", 2, IF(Table1[[#This Row],[Multi-lens? 1]]="Quad", 4, ""))),"")</f>
        <v/>
      </c>
      <c r="C4402" s="6" t="e">
        <f t="shared" si="414"/>
        <v>#VALUE!</v>
      </c>
      <c r="D4402" s="6" t="e">
        <f t="shared" si="415"/>
        <v>#VALUE!</v>
      </c>
      <c r="E4402" s="6" t="e">
        <f t="shared" si="416"/>
        <v>#VALUE!</v>
      </c>
      <c r="F4402" s="6" t="e">
        <f t="shared" si="417"/>
        <v>#VALUE!</v>
      </c>
      <c r="H4402" s="6" t="str">
        <f>IFERROR(IF(Table1[[#This Row],[Multi-lens? 1]]="No", 1, IF(Table1[[#This Row],[Multi-lens? 1]]="Dual", 2, IF(Table1[[#This Row],[Multi-lens? 1]]="Quad", 4, ""))),"")</f>
        <v/>
      </c>
      <c r="I4402" s="9" t="str">
        <f>IFERROR(Table1[[#This Row],[Name]],"")</f>
        <v/>
      </c>
      <c r="K4402" s="3" t="str">
        <f t="shared" si="412"/>
        <v/>
      </c>
      <c r="M4402" s="4" t="e">
        <f>IF(Table1[[#This Row],[Import to Gateway Calculator?]]="Yes",IFERROR(Table1[[#This Row],[Streaming Resolution '[MP']]],""),0)</f>
        <v>#VALUE!</v>
      </c>
      <c r="N4402" s="4" t="e">
        <f>IF(Table1[[#This Row],[Import to Gateway Calculator?]]="Yes",IFERROR(Table1[[#This Row],[Recording Resolution '[MP']]],""),0)</f>
        <v>#VALUE!</v>
      </c>
      <c r="O4402" s="4" t="e">
        <f>IF(Table1[[#This Row],[Import to Gateway Calculator?]]="Yes",IFERROR(Table1[[#This Row],[Frame Rate '[FPS'] 1]],""),0)</f>
        <v>#VALUE!</v>
      </c>
      <c r="P4402" s="4" t="e">
        <f>IF(Table1[[#This Row],[Import to Gateway Calculator?]]="Yes",IFERROR(Table1[[#This Row],[Days of Storage 1]],""),0)</f>
        <v>#VALUE!</v>
      </c>
    </row>
    <row r="4403" spans="1:16" x14ac:dyDescent="0.25">
      <c r="A4403" s="5" t="e">
        <f t="shared" si="413"/>
        <v>#VALUE!</v>
      </c>
      <c r="B4403" s="6" t="str">
        <f>IFERROR(IF(Table1[[#This Row],[Multi-lens? 1]]="No", 1, IF(Table1[[#This Row],[Multi-lens? 1]]="Dual", 2, IF(Table1[[#This Row],[Multi-lens? 1]]="Quad", 4, ""))),"")</f>
        <v/>
      </c>
      <c r="C4403" s="6" t="e">
        <f t="shared" si="414"/>
        <v>#VALUE!</v>
      </c>
      <c r="D4403" s="6" t="e">
        <f t="shared" si="415"/>
        <v>#VALUE!</v>
      </c>
      <c r="E4403" s="6" t="e">
        <f t="shared" si="416"/>
        <v>#VALUE!</v>
      </c>
      <c r="F4403" s="6" t="e">
        <f t="shared" si="417"/>
        <v>#VALUE!</v>
      </c>
      <c r="H4403" s="6" t="str">
        <f>IFERROR(IF(Table1[[#This Row],[Multi-lens? 1]]="No", 1, IF(Table1[[#This Row],[Multi-lens? 1]]="Dual", 2, IF(Table1[[#This Row],[Multi-lens? 1]]="Quad", 4, ""))),"")</f>
        <v/>
      </c>
      <c r="I4403" s="9" t="str">
        <f>IFERROR(Table1[[#This Row],[Name]],"")</f>
        <v/>
      </c>
      <c r="K4403" s="3" t="str">
        <f t="shared" si="412"/>
        <v/>
      </c>
      <c r="M4403" s="4" t="e">
        <f>IF(Table1[[#This Row],[Import to Gateway Calculator?]]="Yes",IFERROR(Table1[[#This Row],[Streaming Resolution '[MP']]],""),0)</f>
        <v>#VALUE!</v>
      </c>
      <c r="N4403" s="4" t="e">
        <f>IF(Table1[[#This Row],[Import to Gateway Calculator?]]="Yes",IFERROR(Table1[[#This Row],[Recording Resolution '[MP']]],""),0)</f>
        <v>#VALUE!</v>
      </c>
      <c r="O4403" s="4" t="e">
        <f>IF(Table1[[#This Row],[Import to Gateway Calculator?]]="Yes",IFERROR(Table1[[#This Row],[Frame Rate '[FPS'] 1]],""),0)</f>
        <v>#VALUE!</v>
      </c>
      <c r="P4403" s="4" t="e">
        <f>IF(Table1[[#This Row],[Import to Gateway Calculator?]]="Yes",IFERROR(Table1[[#This Row],[Days of Storage 1]],""),0)</f>
        <v>#VALUE!</v>
      </c>
    </row>
    <row r="4404" spans="1:16" x14ac:dyDescent="0.25">
      <c r="A4404" s="5" t="e">
        <f t="shared" si="413"/>
        <v>#VALUE!</v>
      </c>
      <c r="B4404" s="6" t="str">
        <f>IFERROR(IF(Table1[[#This Row],[Multi-lens? 1]]="No", 1, IF(Table1[[#This Row],[Multi-lens? 1]]="Dual", 2, IF(Table1[[#This Row],[Multi-lens? 1]]="Quad", 4, ""))),"")</f>
        <v/>
      </c>
      <c r="C4404" s="6" t="e">
        <f t="shared" si="414"/>
        <v>#VALUE!</v>
      </c>
      <c r="D4404" s="6" t="e">
        <f t="shared" si="415"/>
        <v>#VALUE!</v>
      </c>
      <c r="E4404" s="6" t="e">
        <f t="shared" si="416"/>
        <v>#VALUE!</v>
      </c>
      <c r="F4404" s="6" t="e">
        <f t="shared" si="417"/>
        <v>#VALUE!</v>
      </c>
      <c r="H4404" s="6" t="str">
        <f>IFERROR(IF(Table1[[#This Row],[Multi-lens? 1]]="No", 1, IF(Table1[[#This Row],[Multi-lens? 1]]="Dual", 2, IF(Table1[[#This Row],[Multi-lens? 1]]="Quad", 4, ""))),"")</f>
        <v/>
      </c>
      <c r="I4404" s="9" t="str">
        <f>IFERROR(Table1[[#This Row],[Name]],"")</f>
        <v/>
      </c>
      <c r="K4404" s="3" t="str">
        <f t="shared" si="412"/>
        <v/>
      </c>
      <c r="M4404" s="4" t="e">
        <f>IF(Table1[[#This Row],[Import to Gateway Calculator?]]="Yes",IFERROR(Table1[[#This Row],[Streaming Resolution '[MP']]],""),0)</f>
        <v>#VALUE!</v>
      </c>
      <c r="N4404" s="4" t="e">
        <f>IF(Table1[[#This Row],[Import to Gateway Calculator?]]="Yes",IFERROR(Table1[[#This Row],[Recording Resolution '[MP']]],""),0)</f>
        <v>#VALUE!</v>
      </c>
      <c r="O4404" s="4" t="e">
        <f>IF(Table1[[#This Row],[Import to Gateway Calculator?]]="Yes",IFERROR(Table1[[#This Row],[Frame Rate '[FPS'] 1]],""),0)</f>
        <v>#VALUE!</v>
      </c>
      <c r="P4404" s="4" t="e">
        <f>IF(Table1[[#This Row],[Import to Gateway Calculator?]]="Yes",IFERROR(Table1[[#This Row],[Days of Storage 1]],""),0)</f>
        <v>#VALUE!</v>
      </c>
    </row>
    <row r="4405" spans="1:16" x14ac:dyDescent="0.25">
      <c r="A4405" s="5" t="e">
        <f t="shared" si="413"/>
        <v>#VALUE!</v>
      </c>
      <c r="B4405" s="6" t="str">
        <f>IFERROR(IF(Table1[[#This Row],[Multi-lens? 1]]="No", 1, IF(Table1[[#This Row],[Multi-lens? 1]]="Dual", 2, IF(Table1[[#This Row],[Multi-lens? 1]]="Quad", 4, ""))),"")</f>
        <v/>
      </c>
      <c r="C4405" s="6" t="e">
        <f t="shared" si="414"/>
        <v>#VALUE!</v>
      </c>
      <c r="D4405" s="6" t="e">
        <f t="shared" si="415"/>
        <v>#VALUE!</v>
      </c>
      <c r="E4405" s="6" t="e">
        <f t="shared" si="416"/>
        <v>#VALUE!</v>
      </c>
      <c r="F4405" s="6" t="e">
        <f t="shared" si="417"/>
        <v>#VALUE!</v>
      </c>
      <c r="H4405" s="6" t="str">
        <f>IFERROR(IF(Table1[[#This Row],[Multi-lens? 1]]="No", 1, IF(Table1[[#This Row],[Multi-lens? 1]]="Dual", 2, IF(Table1[[#This Row],[Multi-lens? 1]]="Quad", 4, ""))),"")</f>
        <v/>
      </c>
      <c r="I4405" s="9" t="str">
        <f>IFERROR(Table1[[#This Row],[Name]],"")</f>
        <v/>
      </c>
      <c r="K4405" s="3" t="str">
        <f t="shared" si="412"/>
        <v/>
      </c>
      <c r="M4405" s="4" t="e">
        <f>IF(Table1[[#This Row],[Import to Gateway Calculator?]]="Yes",IFERROR(Table1[[#This Row],[Streaming Resolution '[MP']]],""),0)</f>
        <v>#VALUE!</v>
      </c>
      <c r="N4405" s="4" t="e">
        <f>IF(Table1[[#This Row],[Import to Gateway Calculator?]]="Yes",IFERROR(Table1[[#This Row],[Recording Resolution '[MP']]],""),0)</f>
        <v>#VALUE!</v>
      </c>
      <c r="O4405" s="4" t="e">
        <f>IF(Table1[[#This Row],[Import to Gateway Calculator?]]="Yes",IFERROR(Table1[[#This Row],[Frame Rate '[FPS'] 1]],""),0)</f>
        <v>#VALUE!</v>
      </c>
      <c r="P4405" s="4" t="e">
        <f>IF(Table1[[#This Row],[Import to Gateway Calculator?]]="Yes",IFERROR(Table1[[#This Row],[Days of Storage 1]],""),0)</f>
        <v>#VALUE!</v>
      </c>
    </row>
    <row r="4406" spans="1:16" x14ac:dyDescent="0.25">
      <c r="A4406" s="5" t="e">
        <f t="shared" si="413"/>
        <v>#VALUE!</v>
      </c>
      <c r="B4406" s="6" t="str">
        <f>IFERROR(IF(Table1[[#This Row],[Multi-lens? 1]]="No", 1, IF(Table1[[#This Row],[Multi-lens? 1]]="Dual", 2, IF(Table1[[#This Row],[Multi-lens? 1]]="Quad", 4, ""))),"")</f>
        <v/>
      </c>
      <c r="C4406" s="6" t="e">
        <f t="shared" si="414"/>
        <v>#VALUE!</v>
      </c>
      <c r="D4406" s="6" t="e">
        <f t="shared" si="415"/>
        <v>#VALUE!</v>
      </c>
      <c r="E4406" s="6" t="e">
        <f t="shared" si="416"/>
        <v>#VALUE!</v>
      </c>
      <c r="F4406" s="6" t="e">
        <f t="shared" si="417"/>
        <v>#VALUE!</v>
      </c>
      <c r="H4406" s="6" t="str">
        <f>IFERROR(IF(Table1[[#This Row],[Multi-lens? 1]]="No", 1, IF(Table1[[#This Row],[Multi-lens? 1]]="Dual", 2, IF(Table1[[#This Row],[Multi-lens? 1]]="Quad", 4, ""))),"")</f>
        <v/>
      </c>
      <c r="I4406" s="9" t="str">
        <f>IFERROR(Table1[[#This Row],[Name]],"")</f>
        <v/>
      </c>
      <c r="K4406" s="3" t="str">
        <f t="shared" si="412"/>
        <v/>
      </c>
      <c r="M4406" s="4" t="e">
        <f>IF(Table1[[#This Row],[Import to Gateway Calculator?]]="Yes",IFERROR(Table1[[#This Row],[Streaming Resolution '[MP']]],""),0)</f>
        <v>#VALUE!</v>
      </c>
      <c r="N4406" s="4" t="e">
        <f>IF(Table1[[#This Row],[Import to Gateway Calculator?]]="Yes",IFERROR(Table1[[#This Row],[Recording Resolution '[MP']]],""),0)</f>
        <v>#VALUE!</v>
      </c>
      <c r="O4406" s="4" t="e">
        <f>IF(Table1[[#This Row],[Import to Gateway Calculator?]]="Yes",IFERROR(Table1[[#This Row],[Frame Rate '[FPS'] 1]],""),0)</f>
        <v>#VALUE!</v>
      </c>
      <c r="P4406" s="4" t="e">
        <f>IF(Table1[[#This Row],[Import to Gateway Calculator?]]="Yes",IFERROR(Table1[[#This Row],[Days of Storage 1]],""),0)</f>
        <v>#VALUE!</v>
      </c>
    </row>
    <row r="4407" spans="1:16" x14ac:dyDescent="0.25">
      <c r="A4407" s="5" t="e">
        <f t="shared" si="413"/>
        <v>#VALUE!</v>
      </c>
      <c r="B4407" s="6" t="str">
        <f>IFERROR(IF(Table1[[#This Row],[Multi-lens? 1]]="No", 1, IF(Table1[[#This Row],[Multi-lens? 1]]="Dual", 2, IF(Table1[[#This Row],[Multi-lens? 1]]="Quad", 4, ""))),"")</f>
        <v/>
      </c>
      <c r="C4407" s="6" t="e">
        <f t="shared" si="414"/>
        <v>#VALUE!</v>
      </c>
      <c r="D4407" s="6" t="e">
        <f t="shared" si="415"/>
        <v>#VALUE!</v>
      </c>
      <c r="E4407" s="6" t="e">
        <f t="shared" si="416"/>
        <v>#VALUE!</v>
      </c>
      <c r="F4407" s="6" t="e">
        <f t="shared" si="417"/>
        <v>#VALUE!</v>
      </c>
      <c r="H4407" s="6" t="str">
        <f>IFERROR(IF(Table1[[#This Row],[Multi-lens? 1]]="No", 1, IF(Table1[[#This Row],[Multi-lens? 1]]="Dual", 2, IF(Table1[[#This Row],[Multi-lens? 1]]="Quad", 4, ""))),"")</f>
        <v/>
      </c>
      <c r="I4407" s="9" t="str">
        <f>IFERROR(Table1[[#This Row],[Name]],"")</f>
        <v/>
      </c>
      <c r="K4407" s="3" t="str">
        <f t="shared" si="412"/>
        <v/>
      </c>
      <c r="M4407" s="4" t="e">
        <f>IF(Table1[[#This Row],[Import to Gateway Calculator?]]="Yes",IFERROR(Table1[[#This Row],[Streaming Resolution '[MP']]],""),0)</f>
        <v>#VALUE!</v>
      </c>
      <c r="N4407" s="4" t="e">
        <f>IF(Table1[[#This Row],[Import to Gateway Calculator?]]="Yes",IFERROR(Table1[[#This Row],[Recording Resolution '[MP']]],""),0)</f>
        <v>#VALUE!</v>
      </c>
      <c r="O4407" s="4" t="e">
        <f>IF(Table1[[#This Row],[Import to Gateway Calculator?]]="Yes",IFERROR(Table1[[#This Row],[Frame Rate '[FPS'] 1]],""),0)</f>
        <v>#VALUE!</v>
      </c>
      <c r="P4407" s="4" t="e">
        <f>IF(Table1[[#This Row],[Import to Gateway Calculator?]]="Yes",IFERROR(Table1[[#This Row],[Days of Storage 1]],""),0)</f>
        <v>#VALUE!</v>
      </c>
    </row>
    <row r="4408" spans="1:16" x14ac:dyDescent="0.25">
      <c r="A4408" s="5" t="e">
        <f t="shared" si="413"/>
        <v>#VALUE!</v>
      </c>
      <c r="B4408" s="6" t="str">
        <f>IFERROR(IF(Table1[[#This Row],[Multi-lens? 1]]="No", 1, IF(Table1[[#This Row],[Multi-lens? 1]]="Dual", 2, IF(Table1[[#This Row],[Multi-lens? 1]]="Quad", 4, ""))),"")</f>
        <v/>
      </c>
      <c r="C4408" s="6" t="e">
        <f t="shared" si="414"/>
        <v>#VALUE!</v>
      </c>
      <c r="D4408" s="6" t="e">
        <f t="shared" si="415"/>
        <v>#VALUE!</v>
      </c>
      <c r="E4408" s="6" t="e">
        <f t="shared" si="416"/>
        <v>#VALUE!</v>
      </c>
      <c r="F4408" s="6" t="e">
        <f t="shared" si="417"/>
        <v>#VALUE!</v>
      </c>
      <c r="H4408" s="6" t="str">
        <f>IFERROR(IF(Table1[[#This Row],[Multi-lens? 1]]="No", 1, IF(Table1[[#This Row],[Multi-lens? 1]]="Dual", 2, IF(Table1[[#This Row],[Multi-lens? 1]]="Quad", 4, ""))),"")</f>
        <v/>
      </c>
      <c r="I4408" s="9" t="str">
        <f>IFERROR(Table1[[#This Row],[Name]],"")</f>
        <v/>
      </c>
      <c r="K4408" s="3" t="str">
        <f t="shared" si="412"/>
        <v/>
      </c>
      <c r="M4408" s="4" t="e">
        <f>IF(Table1[[#This Row],[Import to Gateway Calculator?]]="Yes",IFERROR(Table1[[#This Row],[Streaming Resolution '[MP']]],""),0)</f>
        <v>#VALUE!</v>
      </c>
      <c r="N4408" s="4" t="e">
        <f>IF(Table1[[#This Row],[Import to Gateway Calculator?]]="Yes",IFERROR(Table1[[#This Row],[Recording Resolution '[MP']]],""),0)</f>
        <v>#VALUE!</v>
      </c>
      <c r="O4408" s="4" t="e">
        <f>IF(Table1[[#This Row],[Import to Gateway Calculator?]]="Yes",IFERROR(Table1[[#This Row],[Frame Rate '[FPS'] 1]],""),0)</f>
        <v>#VALUE!</v>
      </c>
      <c r="P4408" s="4" t="e">
        <f>IF(Table1[[#This Row],[Import to Gateway Calculator?]]="Yes",IFERROR(Table1[[#This Row],[Days of Storage 1]],""),0)</f>
        <v>#VALUE!</v>
      </c>
    </row>
    <row r="4409" spans="1:16" x14ac:dyDescent="0.25">
      <c r="A4409" s="5" t="e">
        <f t="shared" si="413"/>
        <v>#VALUE!</v>
      </c>
      <c r="B4409" s="6" t="str">
        <f>IFERROR(IF(Table1[[#This Row],[Multi-lens? 1]]="No", 1, IF(Table1[[#This Row],[Multi-lens? 1]]="Dual", 2, IF(Table1[[#This Row],[Multi-lens? 1]]="Quad", 4, ""))),"")</f>
        <v/>
      </c>
      <c r="C4409" s="6" t="e">
        <f t="shared" si="414"/>
        <v>#VALUE!</v>
      </c>
      <c r="D4409" s="6" t="e">
        <f t="shared" si="415"/>
        <v>#VALUE!</v>
      </c>
      <c r="E4409" s="6" t="e">
        <f t="shared" si="416"/>
        <v>#VALUE!</v>
      </c>
      <c r="F4409" s="6" t="e">
        <f t="shared" si="417"/>
        <v>#VALUE!</v>
      </c>
      <c r="H4409" s="6" t="str">
        <f>IFERROR(IF(Table1[[#This Row],[Multi-lens? 1]]="No", 1, IF(Table1[[#This Row],[Multi-lens? 1]]="Dual", 2, IF(Table1[[#This Row],[Multi-lens? 1]]="Quad", 4, ""))),"")</f>
        <v/>
      </c>
      <c r="I4409" s="9" t="str">
        <f>IFERROR(Table1[[#This Row],[Name]],"")</f>
        <v/>
      </c>
      <c r="K4409" s="3" t="str">
        <f t="shared" si="412"/>
        <v/>
      </c>
      <c r="M4409" s="4" t="e">
        <f>IF(Table1[[#This Row],[Import to Gateway Calculator?]]="Yes",IFERROR(Table1[[#This Row],[Streaming Resolution '[MP']]],""),0)</f>
        <v>#VALUE!</v>
      </c>
      <c r="N4409" s="4" t="e">
        <f>IF(Table1[[#This Row],[Import to Gateway Calculator?]]="Yes",IFERROR(Table1[[#This Row],[Recording Resolution '[MP']]],""),0)</f>
        <v>#VALUE!</v>
      </c>
      <c r="O4409" s="4" t="e">
        <f>IF(Table1[[#This Row],[Import to Gateway Calculator?]]="Yes",IFERROR(Table1[[#This Row],[Frame Rate '[FPS'] 1]],""),0)</f>
        <v>#VALUE!</v>
      </c>
      <c r="P4409" s="4" t="e">
        <f>IF(Table1[[#This Row],[Import to Gateway Calculator?]]="Yes",IFERROR(Table1[[#This Row],[Days of Storage 1]],""),0)</f>
        <v>#VALUE!</v>
      </c>
    </row>
    <row r="4410" spans="1:16" x14ac:dyDescent="0.25">
      <c r="A4410" s="5" t="e">
        <f t="shared" si="413"/>
        <v>#VALUE!</v>
      </c>
      <c r="B4410" s="6" t="str">
        <f>IFERROR(IF(Table1[[#This Row],[Multi-lens? 1]]="No", 1, IF(Table1[[#This Row],[Multi-lens? 1]]="Dual", 2, IF(Table1[[#This Row],[Multi-lens? 1]]="Quad", 4, ""))),"")</f>
        <v/>
      </c>
      <c r="C4410" s="6" t="e">
        <f t="shared" si="414"/>
        <v>#VALUE!</v>
      </c>
      <c r="D4410" s="6" t="e">
        <f t="shared" si="415"/>
        <v>#VALUE!</v>
      </c>
      <c r="E4410" s="6" t="e">
        <f t="shared" si="416"/>
        <v>#VALUE!</v>
      </c>
      <c r="F4410" s="6" t="e">
        <f t="shared" si="417"/>
        <v>#VALUE!</v>
      </c>
      <c r="H4410" s="6" t="str">
        <f>IFERROR(IF(Table1[[#This Row],[Multi-lens? 1]]="No", 1, IF(Table1[[#This Row],[Multi-lens? 1]]="Dual", 2, IF(Table1[[#This Row],[Multi-lens? 1]]="Quad", 4, ""))),"")</f>
        <v/>
      </c>
      <c r="I4410" s="9" t="str">
        <f>IFERROR(Table1[[#This Row],[Name]],"")</f>
        <v/>
      </c>
      <c r="K4410" s="3" t="str">
        <f t="shared" si="412"/>
        <v/>
      </c>
      <c r="M4410" s="4" t="e">
        <f>IF(Table1[[#This Row],[Import to Gateway Calculator?]]="Yes",IFERROR(Table1[[#This Row],[Streaming Resolution '[MP']]],""),0)</f>
        <v>#VALUE!</v>
      </c>
      <c r="N4410" s="4" t="e">
        <f>IF(Table1[[#This Row],[Import to Gateway Calculator?]]="Yes",IFERROR(Table1[[#This Row],[Recording Resolution '[MP']]],""),0)</f>
        <v>#VALUE!</v>
      </c>
      <c r="O4410" s="4" t="e">
        <f>IF(Table1[[#This Row],[Import to Gateway Calculator?]]="Yes",IFERROR(Table1[[#This Row],[Frame Rate '[FPS'] 1]],""),0)</f>
        <v>#VALUE!</v>
      </c>
      <c r="P4410" s="4" t="e">
        <f>IF(Table1[[#This Row],[Import to Gateway Calculator?]]="Yes",IFERROR(Table1[[#This Row],[Days of Storage 1]],""),0)</f>
        <v>#VALUE!</v>
      </c>
    </row>
    <row r="4411" spans="1:16" x14ac:dyDescent="0.25">
      <c r="A4411" s="5" t="e">
        <f t="shared" si="413"/>
        <v>#VALUE!</v>
      </c>
      <c r="B4411" s="6" t="str">
        <f>IFERROR(IF(Table1[[#This Row],[Multi-lens? 1]]="No", 1, IF(Table1[[#This Row],[Multi-lens? 1]]="Dual", 2, IF(Table1[[#This Row],[Multi-lens? 1]]="Quad", 4, ""))),"")</f>
        <v/>
      </c>
      <c r="C4411" s="6" t="e">
        <f t="shared" si="414"/>
        <v>#VALUE!</v>
      </c>
      <c r="D4411" s="6" t="e">
        <f t="shared" si="415"/>
        <v>#VALUE!</v>
      </c>
      <c r="E4411" s="6" t="e">
        <f t="shared" si="416"/>
        <v>#VALUE!</v>
      </c>
      <c r="F4411" s="6" t="e">
        <f t="shared" si="417"/>
        <v>#VALUE!</v>
      </c>
      <c r="H4411" s="6" t="str">
        <f>IFERROR(IF(Table1[[#This Row],[Multi-lens? 1]]="No", 1, IF(Table1[[#This Row],[Multi-lens? 1]]="Dual", 2, IF(Table1[[#This Row],[Multi-lens? 1]]="Quad", 4, ""))),"")</f>
        <v/>
      </c>
      <c r="I4411" s="9" t="str">
        <f>IFERROR(Table1[[#This Row],[Name]],"")</f>
        <v/>
      </c>
      <c r="K4411" s="3" t="str">
        <f t="shared" si="412"/>
        <v/>
      </c>
      <c r="M4411" s="4" t="e">
        <f>IF(Table1[[#This Row],[Import to Gateway Calculator?]]="Yes",IFERROR(Table1[[#This Row],[Streaming Resolution '[MP']]],""),0)</f>
        <v>#VALUE!</v>
      </c>
      <c r="N4411" s="4" t="e">
        <f>IF(Table1[[#This Row],[Import to Gateway Calculator?]]="Yes",IFERROR(Table1[[#This Row],[Recording Resolution '[MP']]],""),0)</f>
        <v>#VALUE!</v>
      </c>
      <c r="O4411" s="4" t="e">
        <f>IF(Table1[[#This Row],[Import to Gateway Calculator?]]="Yes",IFERROR(Table1[[#This Row],[Frame Rate '[FPS'] 1]],""),0)</f>
        <v>#VALUE!</v>
      </c>
      <c r="P4411" s="4" t="e">
        <f>IF(Table1[[#This Row],[Import to Gateway Calculator?]]="Yes",IFERROR(Table1[[#This Row],[Days of Storage 1]],""),0)</f>
        <v>#VALUE!</v>
      </c>
    </row>
    <row r="4412" spans="1:16" x14ac:dyDescent="0.25">
      <c r="A4412" s="5" t="e">
        <f t="shared" si="413"/>
        <v>#VALUE!</v>
      </c>
      <c r="B4412" s="6" t="str">
        <f>IFERROR(IF(Table1[[#This Row],[Multi-lens? 1]]="No", 1, IF(Table1[[#This Row],[Multi-lens? 1]]="Dual", 2, IF(Table1[[#This Row],[Multi-lens? 1]]="Quad", 4, ""))),"")</f>
        <v/>
      </c>
      <c r="C4412" s="6" t="e">
        <f t="shared" si="414"/>
        <v>#VALUE!</v>
      </c>
      <c r="D4412" s="6" t="e">
        <f t="shared" si="415"/>
        <v>#VALUE!</v>
      </c>
      <c r="E4412" s="6" t="e">
        <f t="shared" si="416"/>
        <v>#VALUE!</v>
      </c>
      <c r="F4412" s="6" t="e">
        <f t="shared" si="417"/>
        <v>#VALUE!</v>
      </c>
      <c r="H4412" s="6" t="str">
        <f>IFERROR(IF(Table1[[#This Row],[Multi-lens? 1]]="No", 1, IF(Table1[[#This Row],[Multi-lens? 1]]="Dual", 2, IF(Table1[[#This Row],[Multi-lens? 1]]="Quad", 4, ""))),"")</f>
        <v/>
      </c>
      <c r="I4412" s="9" t="str">
        <f>IFERROR(Table1[[#This Row],[Name]],"")</f>
        <v/>
      </c>
      <c r="K4412" s="3" t="str">
        <f t="shared" si="412"/>
        <v/>
      </c>
      <c r="M4412" s="4" t="e">
        <f>IF(Table1[[#This Row],[Import to Gateway Calculator?]]="Yes",IFERROR(Table1[[#This Row],[Streaming Resolution '[MP']]],""),0)</f>
        <v>#VALUE!</v>
      </c>
      <c r="N4412" s="4" t="e">
        <f>IF(Table1[[#This Row],[Import to Gateway Calculator?]]="Yes",IFERROR(Table1[[#This Row],[Recording Resolution '[MP']]],""),0)</f>
        <v>#VALUE!</v>
      </c>
      <c r="O4412" s="4" t="e">
        <f>IF(Table1[[#This Row],[Import to Gateway Calculator?]]="Yes",IFERROR(Table1[[#This Row],[Frame Rate '[FPS'] 1]],""),0)</f>
        <v>#VALUE!</v>
      </c>
      <c r="P4412" s="4" t="e">
        <f>IF(Table1[[#This Row],[Import to Gateway Calculator?]]="Yes",IFERROR(Table1[[#This Row],[Days of Storage 1]],""),0)</f>
        <v>#VALUE!</v>
      </c>
    </row>
    <row r="4413" spans="1:16" x14ac:dyDescent="0.25">
      <c r="A4413" s="5" t="e">
        <f t="shared" si="413"/>
        <v>#VALUE!</v>
      </c>
      <c r="B4413" s="6" t="str">
        <f>IFERROR(IF(Table1[[#This Row],[Multi-lens? 1]]="No", 1, IF(Table1[[#This Row],[Multi-lens? 1]]="Dual", 2, IF(Table1[[#This Row],[Multi-lens? 1]]="Quad", 4, ""))),"")</f>
        <v/>
      </c>
      <c r="C4413" s="6" t="e">
        <f t="shared" si="414"/>
        <v>#VALUE!</v>
      </c>
      <c r="D4413" s="6" t="e">
        <f t="shared" si="415"/>
        <v>#VALUE!</v>
      </c>
      <c r="E4413" s="6" t="e">
        <f t="shared" si="416"/>
        <v>#VALUE!</v>
      </c>
      <c r="F4413" s="6" t="e">
        <f t="shared" si="417"/>
        <v>#VALUE!</v>
      </c>
      <c r="H4413" s="6" t="str">
        <f>IFERROR(IF(Table1[[#This Row],[Multi-lens? 1]]="No", 1, IF(Table1[[#This Row],[Multi-lens? 1]]="Dual", 2, IF(Table1[[#This Row],[Multi-lens? 1]]="Quad", 4, ""))),"")</f>
        <v/>
      </c>
      <c r="I4413" s="9" t="str">
        <f>IFERROR(Table1[[#This Row],[Name]],"")</f>
        <v/>
      </c>
      <c r="K4413" s="3" t="str">
        <f t="shared" si="412"/>
        <v/>
      </c>
      <c r="M4413" s="4" t="e">
        <f>IF(Table1[[#This Row],[Import to Gateway Calculator?]]="Yes",IFERROR(Table1[[#This Row],[Streaming Resolution '[MP']]],""),0)</f>
        <v>#VALUE!</v>
      </c>
      <c r="N4413" s="4" t="e">
        <f>IF(Table1[[#This Row],[Import to Gateway Calculator?]]="Yes",IFERROR(Table1[[#This Row],[Recording Resolution '[MP']]],""),0)</f>
        <v>#VALUE!</v>
      </c>
      <c r="O4413" s="4" t="e">
        <f>IF(Table1[[#This Row],[Import to Gateway Calculator?]]="Yes",IFERROR(Table1[[#This Row],[Frame Rate '[FPS'] 1]],""),0)</f>
        <v>#VALUE!</v>
      </c>
      <c r="P4413" s="4" t="e">
        <f>IF(Table1[[#This Row],[Import to Gateway Calculator?]]="Yes",IFERROR(Table1[[#This Row],[Days of Storage 1]],""),0)</f>
        <v>#VALUE!</v>
      </c>
    </row>
    <row r="4414" spans="1:16" x14ac:dyDescent="0.25">
      <c r="A4414" s="5" t="e">
        <f t="shared" si="413"/>
        <v>#VALUE!</v>
      </c>
      <c r="B4414" s="6" t="str">
        <f>IFERROR(IF(Table1[[#This Row],[Multi-lens? 1]]="No", 1, IF(Table1[[#This Row],[Multi-lens? 1]]="Dual", 2, IF(Table1[[#This Row],[Multi-lens? 1]]="Quad", 4, ""))),"")</f>
        <v/>
      </c>
      <c r="C4414" s="6" t="e">
        <f t="shared" si="414"/>
        <v>#VALUE!</v>
      </c>
      <c r="D4414" s="6" t="e">
        <f t="shared" si="415"/>
        <v>#VALUE!</v>
      </c>
      <c r="E4414" s="6" t="e">
        <f t="shared" si="416"/>
        <v>#VALUE!</v>
      </c>
      <c r="F4414" s="6" t="e">
        <f t="shared" si="417"/>
        <v>#VALUE!</v>
      </c>
      <c r="H4414" s="6" t="str">
        <f>IFERROR(IF(Table1[[#This Row],[Multi-lens? 1]]="No", 1, IF(Table1[[#This Row],[Multi-lens? 1]]="Dual", 2, IF(Table1[[#This Row],[Multi-lens? 1]]="Quad", 4, ""))),"")</f>
        <v/>
      </c>
      <c r="I4414" s="9" t="str">
        <f>IFERROR(Table1[[#This Row],[Name]],"")</f>
        <v/>
      </c>
      <c r="K4414" s="3" t="str">
        <f t="shared" si="412"/>
        <v/>
      </c>
      <c r="M4414" s="4" t="e">
        <f>IF(Table1[[#This Row],[Import to Gateway Calculator?]]="Yes",IFERROR(Table1[[#This Row],[Streaming Resolution '[MP']]],""),0)</f>
        <v>#VALUE!</v>
      </c>
      <c r="N4414" s="4" t="e">
        <f>IF(Table1[[#This Row],[Import to Gateway Calculator?]]="Yes",IFERROR(Table1[[#This Row],[Recording Resolution '[MP']]],""),0)</f>
        <v>#VALUE!</v>
      </c>
      <c r="O4414" s="4" t="e">
        <f>IF(Table1[[#This Row],[Import to Gateway Calculator?]]="Yes",IFERROR(Table1[[#This Row],[Frame Rate '[FPS'] 1]],""),0)</f>
        <v>#VALUE!</v>
      </c>
      <c r="P4414" s="4" t="e">
        <f>IF(Table1[[#This Row],[Import to Gateway Calculator?]]="Yes",IFERROR(Table1[[#This Row],[Days of Storage 1]],""),0)</f>
        <v>#VALUE!</v>
      </c>
    </row>
    <row r="4415" spans="1:16" x14ac:dyDescent="0.25">
      <c r="A4415" s="5" t="e">
        <f t="shared" si="413"/>
        <v>#VALUE!</v>
      </c>
      <c r="B4415" s="6" t="str">
        <f>IFERROR(IF(Table1[[#This Row],[Multi-lens? 1]]="No", 1, IF(Table1[[#This Row],[Multi-lens? 1]]="Dual", 2, IF(Table1[[#This Row],[Multi-lens? 1]]="Quad", 4, ""))),"")</f>
        <v/>
      </c>
      <c r="C4415" s="6" t="e">
        <f t="shared" si="414"/>
        <v>#VALUE!</v>
      </c>
      <c r="D4415" s="6" t="e">
        <f t="shared" si="415"/>
        <v>#VALUE!</v>
      </c>
      <c r="E4415" s="6" t="e">
        <f t="shared" si="416"/>
        <v>#VALUE!</v>
      </c>
      <c r="F4415" s="6" t="e">
        <f t="shared" si="417"/>
        <v>#VALUE!</v>
      </c>
      <c r="H4415" s="6" t="str">
        <f>IFERROR(IF(Table1[[#This Row],[Multi-lens? 1]]="No", 1, IF(Table1[[#This Row],[Multi-lens? 1]]="Dual", 2, IF(Table1[[#This Row],[Multi-lens? 1]]="Quad", 4, ""))),"")</f>
        <v/>
      </c>
      <c r="I4415" s="9" t="str">
        <f>IFERROR(Table1[[#This Row],[Name]],"")</f>
        <v/>
      </c>
      <c r="K4415" s="3" t="str">
        <f t="shared" si="412"/>
        <v/>
      </c>
      <c r="M4415" s="4" t="e">
        <f>IF(Table1[[#This Row],[Import to Gateway Calculator?]]="Yes",IFERROR(Table1[[#This Row],[Streaming Resolution '[MP']]],""),0)</f>
        <v>#VALUE!</v>
      </c>
      <c r="N4415" s="4" t="e">
        <f>IF(Table1[[#This Row],[Import to Gateway Calculator?]]="Yes",IFERROR(Table1[[#This Row],[Recording Resolution '[MP']]],""),0)</f>
        <v>#VALUE!</v>
      </c>
      <c r="O4415" s="4" t="e">
        <f>IF(Table1[[#This Row],[Import to Gateway Calculator?]]="Yes",IFERROR(Table1[[#This Row],[Frame Rate '[FPS'] 1]],""),0)</f>
        <v>#VALUE!</v>
      </c>
      <c r="P4415" s="4" t="e">
        <f>IF(Table1[[#This Row],[Import to Gateway Calculator?]]="Yes",IFERROR(Table1[[#This Row],[Days of Storage 1]],""),0)</f>
        <v>#VALUE!</v>
      </c>
    </row>
    <row r="4416" spans="1:16" x14ac:dyDescent="0.25">
      <c r="A4416" s="5" t="e">
        <f t="shared" si="413"/>
        <v>#VALUE!</v>
      </c>
      <c r="B4416" s="6" t="str">
        <f>IFERROR(IF(Table1[[#This Row],[Multi-lens? 1]]="No", 1, IF(Table1[[#This Row],[Multi-lens? 1]]="Dual", 2, IF(Table1[[#This Row],[Multi-lens? 1]]="Quad", 4, ""))),"")</f>
        <v/>
      </c>
      <c r="C4416" s="6" t="e">
        <f t="shared" si="414"/>
        <v>#VALUE!</v>
      </c>
      <c r="D4416" s="6" t="e">
        <f t="shared" si="415"/>
        <v>#VALUE!</v>
      </c>
      <c r="E4416" s="6" t="e">
        <f t="shared" si="416"/>
        <v>#VALUE!</v>
      </c>
      <c r="F4416" s="6" t="e">
        <f t="shared" si="417"/>
        <v>#VALUE!</v>
      </c>
      <c r="H4416" s="6" t="str">
        <f>IFERROR(IF(Table1[[#This Row],[Multi-lens? 1]]="No", 1, IF(Table1[[#This Row],[Multi-lens? 1]]="Dual", 2, IF(Table1[[#This Row],[Multi-lens? 1]]="Quad", 4, ""))),"")</f>
        <v/>
      </c>
      <c r="I4416" s="9" t="str">
        <f>IFERROR(Table1[[#This Row],[Name]],"")</f>
        <v/>
      </c>
      <c r="K4416" s="3" t="str">
        <f t="shared" si="412"/>
        <v/>
      </c>
      <c r="M4416" s="4" t="e">
        <f>IF(Table1[[#This Row],[Import to Gateway Calculator?]]="Yes",IFERROR(Table1[[#This Row],[Streaming Resolution '[MP']]],""),0)</f>
        <v>#VALUE!</v>
      </c>
      <c r="N4416" s="4" t="e">
        <f>IF(Table1[[#This Row],[Import to Gateway Calculator?]]="Yes",IFERROR(Table1[[#This Row],[Recording Resolution '[MP']]],""),0)</f>
        <v>#VALUE!</v>
      </c>
      <c r="O4416" s="4" t="e">
        <f>IF(Table1[[#This Row],[Import to Gateway Calculator?]]="Yes",IFERROR(Table1[[#This Row],[Frame Rate '[FPS'] 1]],""),0)</f>
        <v>#VALUE!</v>
      </c>
      <c r="P4416" s="4" t="e">
        <f>IF(Table1[[#This Row],[Import to Gateway Calculator?]]="Yes",IFERROR(Table1[[#This Row],[Days of Storage 1]],""),0)</f>
        <v>#VALUE!</v>
      </c>
    </row>
    <row r="4417" spans="1:16" x14ac:dyDescent="0.25">
      <c r="A4417" s="5" t="e">
        <f t="shared" si="413"/>
        <v>#VALUE!</v>
      </c>
      <c r="B4417" s="6" t="str">
        <f>IFERROR(IF(Table1[[#This Row],[Multi-lens? 1]]="No", 1, IF(Table1[[#This Row],[Multi-lens? 1]]="Dual", 2, IF(Table1[[#This Row],[Multi-lens? 1]]="Quad", 4, ""))),"")</f>
        <v/>
      </c>
      <c r="C4417" s="6" t="e">
        <f t="shared" si="414"/>
        <v>#VALUE!</v>
      </c>
      <c r="D4417" s="6" t="e">
        <f t="shared" si="415"/>
        <v>#VALUE!</v>
      </c>
      <c r="E4417" s="6" t="e">
        <f t="shared" si="416"/>
        <v>#VALUE!</v>
      </c>
      <c r="F4417" s="6" t="e">
        <f t="shared" si="417"/>
        <v>#VALUE!</v>
      </c>
      <c r="H4417" s="6" t="str">
        <f>IFERROR(IF(Table1[[#This Row],[Multi-lens? 1]]="No", 1, IF(Table1[[#This Row],[Multi-lens? 1]]="Dual", 2, IF(Table1[[#This Row],[Multi-lens? 1]]="Quad", 4, ""))),"")</f>
        <v/>
      </c>
      <c r="I4417" s="9" t="str">
        <f>IFERROR(Table1[[#This Row],[Name]],"")</f>
        <v/>
      </c>
      <c r="K4417" s="3" t="str">
        <f t="shared" si="412"/>
        <v/>
      </c>
      <c r="M4417" s="4" t="e">
        <f>IF(Table1[[#This Row],[Import to Gateway Calculator?]]="Yes",IFERROR(Table1[[#This Row],[Streaming Resolution '[MP']]],""),0)</f>
        <v>#VALUE!</v>
      </c>
      <c r="N4417" s="4" t="e">
        <f>IF(Table1[[#This Row],[Import to Gateway Calculator?]]="Yes",IFERROR(Table1[[#This Row],[Recording Resolution '[MP']]],""),0)</f>
        <v>#VALUE!</v>
      </c>
      <c r="O4417" s="4" t="e">
        <f>IF(Table1[[#This Row],[Import to Gateway Calculator?]]="Yes",IFERROR(Table1[[#This Row],[Frame Rate '[FPS'] 1]],""),0)</f>
        <v>#VALUE!</v>
      </c>
      <c r="P4417" s="4" t="e">
        <f>IF(Table1[[#This Row],[Import to Gateway Calculator?]]="Yes",IFERROR(Table1[[#This Row],[Days of Storage 1]],""),0)</f>
        <v>#VALUE!</v>
      </c>
    </row>
    <row r="4418" spans="1:16" x14ac:dyDescent="0.25">
      <c r="A4418" s="5" t="e">
        <f t="shared" si="413"/>
        <v>#VALUE!</v>
      </c>
      <c r="B4418" s="6" t="str">
        <f>IFERROR(IF(Table1[[#This Row],[Multi-lens? 1]]="No", 1, IF(Table1[[#This Row],[Multi-lens? 1]]="Dual", 2, IF(Table1[[#This Row],[Multi-lens? 1]]="Quad", 4, ""))),"")</f>
        <v/>
      </c>
      <c r="C4418" s="6" t="e">
        <f t="shared" si="414"/>
        <v>#VALUE!</v>
      </c>
      <c r="D4418" s="6" t="e">
        <f t="shared" si="415"/>
        <v>#VALUE!</v>
      </c>
      <c r="E4418" s="6" t="e">
        <f t="shared" si="416"/>
        <v>#VALUE!</v>
      </c>
      <c r="F4418" s="6" t="e">
        <f t="shared" si="417"/>
        <v>#VALUE!</v>
      </c>
      <c r="H4418" s="6" t="str">
        <f>IFERROR(IF(Table1[[#This Row],[Multi-lens? 1]]="No", 1, IF(Table1[[#This Row],[Multi-lens? 1]]="Dual", 2, IF(Table1[[#This Row],[Multi-lens? 1]]="Quad", 4, ""))),"")</f>
        <v/>
      </c>
      <c r="I4418" s="9" t="str">
        <f>IFERROR(Table1[[#This Row],[Name]],"")</f>
        <v/>
      </c>
      <c r="K4418" s="3" t="str">
        <f t="shared" si="412"/>
        <v/>
      </c>
      <c r="M4418" s="4" t="e">
        <f>IF(Table1[[#This Row],[Import to Gateway Calculator?]]="Yes",IFERROR(Table1[[#This Row],[Streaming Resolution '[MP']]],""),0)</f>
        <v>#VALUE!</v>
      </c>
      <c r="N4418" s="4" t="e">
        <f>IF(Table1[[#This Row],[Import to Gateway Calculator?]]="Yes",IFERROR(Table1[[#This Row],[Recording Resolution '[MP']]],""),0)</f>
        <v>#VALUE!</v>
      </c>
      <c r="O4418" s="4" t="e">
        <f>IF(Table1[[#This Row],[Import to Gateway Calculator?]]="Yes",IFERROR(Table1[[#This Row],[Frame Rate '[FPS'] 1]],""),0)</f>
        <v>#VALUE!</v>
      </c>
      <c r="P4418" s="4" t="e">
        <f>IF(Table1[[#This Row],[Import to Gateway Calculator?]]="Yes",IFERROR(Table1[[#This Row],[Days of Storage 1]],""),0)</f>
        <v>#VALUE!</v>
      </c>
    </row>
    <row r="4419" spans="1:16" x14ac:dyDescent="0.25">
      <c r="A4419" s="5" t="e">
        <f t="shared" si="413"/>
        <v>#VALUE!</v>
      </c>
      <c r="B4419" s="6" t="str">
        <f>IFERROR(IF(Table1[[#This Row],[Multi-lens? 1]]="No", 1, IF(Table1[[#This Row],[Multi-lens? 1]]="Dual", 2, IF(Table1[[#This Row],[Multi-lens? 1]]="Quad", 4, ""))),"")</f>
        <v/>
      </c>
      <c r="C4419" s="6" t="e">
        <f t="shared" si="414"/>
        <v>#VALUE!</v>
      </c>
      <c r="D4419" s="6" t="e">
        <f t="shared" si="415"/>
        <v>#VALUE!</v>
      </c>
      <c r="E4419" s="6" t="e">
        <f t="shared" si="416"/>
        <v>#VALUE!</v>
      </c>
      <c r="F4419" s="6" t="e">
        <f t="shared" si="417"/>
        <v>#VALUE!</v>
      </c>
      <c r="H4419" s="6" t="str">
        <f>IFERROR(IF(Table1[[#This Row],[Multi-lens? 1]]="No", 1, IF(Table1[[#This Row],[Multi-lens? 1]]="Dual", 2, IF(Table1[[#This Row],[Multi-lens? 1]]="Quad", 4, ""))),"")</f>
        <v/>
      </c>
      <c r="I4419" s="9" t="str">
        <f>IFERROR(Table1[[#This Row],[Name]],"")</f>
        <v/>
      </c>
      <c r="K4419" s="3" t="str">
        <f t="shared" ref="K4419:K4460" si="418">IFERROR(IF(I4419=0,"",I4419),"")</f>
        <v/>
      </c>
      <c r="M4419" s="4" t="e">
        <f>IF(Table1[[#This Row],[Import to Gateway Calculator?]]="Yes",IFERROR(Table1[[#This Row],[Streaming Resolution '[MP']]],""),0)</f>
        <v>#VALUE!</v>
      </c>
      <c r="N4419" s="4" t="e">
        <f>IF(Table1[[#This Row],[Import to Gateway Calculator?]]="Yes",IFERROR(Table1[[#This Row],[Recording Resolution '[MP']]],""),0)</f>
        <v>#VALUE!</v>
      </c>
      <c r="O4419" s="4" t="e">
        <f>IF(Table1[[#This Row],[Import to Gateway Calculator?]]="Yes",IFERROR(Table1[[#This Row],[Frame Rate '[FPS'] 1]],""),0)</f>
        <v>#VALUE!</v>
      </c>
      <c r="P4419" s="4" t="e">
        <f>IF(Table1[[#This Row],[Import to Gateway Calculator?]]="Yes",IFERROR(Table1[[#This Row],[Days of Storage 1]],""),0)</f>
        <v>#VALUE!</v>
      </c>
    </row>
    <row r="4420" spans="1:16" x14ac:dyDescent="0.25">
      <c r="A4420" s="5" t="e">
        <f t="shared" si="413"/>
        <v>#VALUE!</v>
      </c>
      <c r="B4420" s="6" t="str">
        <f>IFERROR(IF(Table1[[#This Row],[Multi-lens? 1]]="No", 1, IF(Table1[[#This Row],[Multi-lens? 1]]="Dual", 2, IF(Table1[[#This Row],[Multi-lens? 1]]="Quad", 4, ""))),"")</f>
        <v/>
      </c>
      <c r="C4420" s="6" t="e">
        <f t="shared" si="414"/>
        <v>#VALUE!</v>
      </c>
      <c r="D4420" s="6" t="e">
        <f t="shared" si="415"/>
        <v>#VALUE!</v>
      </c>
      <c r="E4420" s="6" t="e">
        <f t="shared" si="416"/>
        <v>#VALUE!</v>
      </c>
      <c r="F4420" s="6" t="e">
        <f t="shared" si="417"/>
        <v>#VALUE!</v>
      </c>
      <c r="H4420" s="6" t="str">
        <f>IFERROR(IF(Table1[[#This Row],[Multi-lens? 1]]="No", 1, IF(Table1[[#This Row],[Multi-lens? 1]]="Dual", 2, IF(Table1[[#This Row],[Multi-lens? 1]]="Quad", 4, ""))),"")</f>
        <v/>
      </c>
      <c r="I4420" s="9" t="str">
        <f>IFERROR(Table1[[#This Row],[Name]],"")</f>
        <v/>
      </c>
      <c r="K4420" s="3" t="str">
        <f t="shared" si="418"/>
        <v/>
      </c>
      <c r="M4420" s="4" t="e">
        <f>IF(Table1[[#This Row],[Import to Gateway Calculator?]]="Yes",IFERROR(Table1[[#This Row],[Streaming Resolution '[MP']]],""),0)</f>
        <v>#VALUE!</v>
      </c>
      <c r="N4420" s="4" t="e">
        <f>IF(Table1[[#This Row],[Import to Gateway Calculator?]]="Yes",IFERROR(Table1[[#This Row],[Recording Resolution '[MP']]],""),0)</f>
        <v>#VALUE!</v>
      </c>
      <c r="O4420" s="4" t="e">
        <f>IF(Table1[[#This Row],[Import to Gateway Calculator?]]="Yes",IFERROR(Table1[[#This Row],[Frame Rate '[FPS'] 1]],""),0)</f>
        <v>#VALUE!</v>
      </c>
      <c r="P4420" s="4" t="e">
        <f>IF(Table1[[#This Row],[Import to Gateway Calculator?]]="Yes",IFERROR(Table1[[#This Row],[Days of Storage 1]],""),0)</f>
        <v>#VALUE!</v>
      </c>
    </row>
    <row r="4421" spans="1:16" x14ac:dyDescent="0.25">
      <c r="A4421" s="5" t="e">
        <f t="shared" si="413"/>
        <v>#VALUE!</v>
      </c>
      <c r="B4421" s="6" t="str">
        <f>IFERROR(IF(Table1[[#This Row],[Multi-lens? 1]]="No", 1, IF(Table1[[#This Row],[Multi-lens? 1]]="Dual", 2, IF(Table1[[#This Row],[Multi-lens? 1]]="Quad", 4, ""))),"")</f>
        <v/>
      </c>
      <c r="C4421" s="6" t="e">
        <f t="shared" si="414"/>
        <v>#VALUE!</v>
      </c>
      <c r="D4421" s="6" t="e">
        <f t="shared" si="415"/>
        <v>#VALUE!</v>
      </c>
      <c r="E4421" s="6" t="e">
        <f t="shared" si="416"/>
        <v>#VALUE!</v>
      </c>
      <c r="F4421" s="6" t="e">
        <f t="shared" si="417"/>
        <v>#VALUE!</v>
      </c>
      <c r="H4421" s="6" t="str">
        <f>IFERROR(IF(Table1[[#This Row],[Multi-lens? 1]]="No", 1, IF(Table1[[#This Row],[Multi-lens? 1]]="Dual", 2, IF(Table1[[#This Row],[Multi-lens? 1]]="Quad", 4, ""))),"")</f>
        <v/>
      </c>
      <c r="I4421" s="9" t="str">
        <f>IFERROR(Table1[[#This Row],[Name]],"")</f>
        <v/>
      </c>
      <c r="K4421" s="3" t="str">
        <f t="shared" si="418"/>
        <v/>
      </c>
      <c r="M4421" s="4" t="e">
        <f>IF(Table1[[#This Row],[Import to Gateway Calculator?]]="Yes",IFERROR(Table1[[#This Row],[Streaming Resolution '[MP']]],""),0)</f>
        <v>#VALUE!</v>
      </c>
      <c r="N4421" s="4" t="e">
        <f>IF(Table1[[#This Row],[Import to Gateway Calculator?]]="Yes",IFERROR(Table1[[#This Row],[Recording Resolution '[MP']]],""),0)</f>
        <v>#VALUE!</v>
      </c>
      <c r="O4421" s="4" t="e">
        <f>IF(Table1[[#This Row],[Import to Gateway Calculator?]]="Yes",IFERROR(Table1[[#This Row],[Frame Rate '[FPS'] 1]],""),0)</f>
        <v>#VALUE!</v>
      </c>
      <c r="P4421" s="4" t="e">
        <f>IF(Table1[[#This Row],[Import to Gateway Calculator?]]="Yes",IFERROR(Table1[[#This Row],[Days of Storage 1]],""),0)</f>
        <v>#VALUE!</v>
      </c>
    </row>
    <row r="4422" spans="1:16" x14ac:dyDescent="0.25">
      <c r="A4422" s="5" t="e">
        <f t="shared" si="413"/>
        <v>#VALUE!</v>
      </c>
      <c r="B4422" s="6" t="str">
        <f>IFERROR(IF(Table1[[#This Row],[Multi-lens? 1]]="No", 1, IF(Table1[[#This Row],[Multi-lens? 1]]="Dual", 2, IF(Table1[[#This Row],[Multi-lens? 1]]="Quad", 4, ""))),"")</f>
        <v/>
      </c>
      <c r="C4422" s="6" t="e">
        <f t="shared" si="414"/>
        <v>#VALUE!</v>
      </c>
      <c r="D4422" s="6" t="e">
        <f t="shared" si="415"/>
        <v>#VALUE!</v>
      </c>
      <c r="E4422" s="6" t="e">
        <f t="shared" si="416"/>
        <v>#VALUE!</v>
      </c>
      <c r="F4422" s="6" t="e">
        <f t="shared" si="417"/>
        <v>#VALUE!</v>
      </c>
      <c r="H4422" s="6" t="str">
        <f>IFERROR(IF(Table1[[#This Row],[Multi-lens? 1]]="No", 1, IF(Table1[[#This Row],[Multi-lens? 1]]="Dual", 2, IF(Table1[[#This Row],[Multi-lens? 1]]="Quad", 4, ""))),"")</f>
        <v/>
      </c>
      <c r="I4422" s="9" t="str">
        <f>IFERROR(Table1[[#This Row],[Name]],"")</f>
        <v/>
      </c>
      <c r="K4422" s="3" t="str">
        <f t="shared" si="418"/>
        <v/>
      </c>
      <c r="M4422" s="4" t="e">
        <f>IF(Table1[[#This Row],[Import to Gateway Calculator?]]="Yes",IFERROR(Table1[[#This Row],[Streaming Resolution '[MP']]],""),0)</f>
        <v>#VALUE!</v>
      </c>
      <c r="N4422" s="4" t="e">
        <f>IF(Table1[[#This Row],[Import to Gateway Calculator?]]="Yes",IFERROR(Table1[[#This Row],[Recording Resolution '[MP']]],""),0)</f>
        <v>#VALUE!</v>
      </c>
      <c r="O4422" s="4" t="e">
        <f>IF(Table1[[#This Row],[Import to Gateway Calculator?]]="Yes",IFERROR(Table1[[#This Row],[Frame Rate '[FPS'] 1]],""),0)</f>
        <v>#VALUE!</v>
      </c>
      <c r="P4422" s="4" t="e">
        <f>IF(Table1[[#This Row],[Import to Gateway Calculator?]]="Yes",IFERROR(Table1[[#This Row],[Days of Storage 1]],""),0)</f>
        <v>#VALUE!</v>
      </c>
    </row>
    <row r="4423" spans="1:16" x14ac:dyDescent="0.25">
      <c r="A4423" s="5" t="e">
        <f t="shared" ref="A4423:A4462" si="419">IF(D4423=0,"",K4423)</f>
        <v>#VALUE!</v>
      </c>
      <c r="B4423" s="6" t="str">
        <f>IFERROR(IF(Table1[[#This Row],[Multi-lens? 1]]="No", 1, IF(Table1[[#This Row],[Multi-lens? 1]]="Dual", 2, IF(Table1[[#This Row],[Multi-lens? 1]]="Quad", 4, ""))),"")</f>
        <v/>
      </c>
      <c r="C4423" s="6" t="e">
        <f t="shared" ref="C4423:C4462" si="420">M4423</f>
        <v>#VALUE!</v>
      </c>
      <c r="D4423" s="6" t="e">
        <f t="shared" ref="D4423:D4462" si="421">N4423</f>
        <v>#VALUE!</v>
      </c>
      <c r="E4423" s="6" t="e">
        <f t="shared" ref="E4423:E4462" si="422">O4423</f>
        <v>#VALUE!</v>
      </c>
      <c r="F4423" s="6" t="e">
        <f t="shared" ref="F4423:F4462" si="423">P4423</f>
        <v>#VALUE!</v>
      </c>
      <c r="H4423" s="6" t="str">
        <f>IFERROR(IF(Table1[[#This Row],[Multi-lens? 1]]="No", 1, IF(Table1[[#This Row],[Multi-lens? 1]]="Dual", 2, IF(Table1[[#This Row],[Multi-lens? 1]]="Quad", 4, ""))),"")</f>
        <v/>
      </c>
      <c r="I4423" s="9" t="str">
        <f>IFERROR(Table1[[#This Row],[Name]],"")</f>
        <v/>
      </c>
      <c r="K4423" s="3" t="str">
        <f t="shared" si="418"/>
        <v/>
      </c>
      <c r="M4423" s="4" t="e">
        <f>IF(Table1[[#This Row],[Import to Gateway Calculator?]]="Yes",IFERROR(Table1[[#This Row],[Streaming Resolution '[MP']]],""),0)</f>
        <v>#VALUE!</v>
      </c>
      <c r="N4423" s="4" t="e">
        <f>IF(Table1[[#This Row],[Import to Gateway Calculator?]]="Yes",IFERROR(Table1[[#This Row],[Recording Resolution '[MP']]],""),0)</f>
        <v>#VALUE!</v>
      </c>
      <c r="O4423" s="4" t="e">
        <f>IF(Table1[[#This Row],[Import to Gateway Calculator?]]="Yes",IFERROR(Table1[[#This Row],[Frame Rate '[FPS'] 1]],""),0)</f>
        <v>#VALUE!</v>
      </c>
      <c r="P4423" s="4" t="e">
        <f>IF(Table1[[#This Row],[Import to Gateway Calculator?]]="Yes",IFERROR(Table1[[#This Row],[Days of Storage 1]],""),0)</f>
        <v>#VALUE!</v>
      </c>
    </row>
    <row r="4424" spans="1:16" x14ac:dyDescent="0.25">
      <c r="A4424" s="5" t="e">
        <f t="shared" si="419"/>
        <v>#VALUE!</v>
      </c>
      <c r="B4424" s="6" t="str">
        <f>IFERROR(IF(Table1[[#This Row],[Multi-lens? 1]]="No", 1, IF(Table1[[#This Row],[Multi-lens? 1]]="Dual", 2, IF(Table1[[#This Row],[Multi-lens? 1]]="Quad", 4, ""))),"")</f>
        <v/>
      </c>
      <c r="C4424" s="6" t="e">
        <f t="shared" si="420"/>
        <v>#VALUE!</v>
      </c>
      <c r="D4424" s="6" t="e">
        <f t="shared" si="421"/>
        <v>#VALUE!</v>
      </c>
      <c r="E4424" s="6" t="e">
        <f t="shared" si="422"/>
        <v>#VALUE!</v>
      </c>
      <c r="F4424" s="6" t="e">
        <f t="shared" si="423"/>
        <v>#VALUE!</v>
      </c>
      <c r="H4424" s="6" t="str">
        <f>IFERROR(IF(Table1[[#This Row],[Multi-lens? 1]]="No", 1, IF(Table1[[#This Row],[Multi-lens? 1]]="Dual", 2, IF(Table1[[#This Row],[Multi-lens? 1]]="Quad", 4, ""))),"")</f>
        <v/>
      </c>
      <c r="I4424" s="9" t="str">
        <f>IFERROR(Table1[[#This Row],[Name]],"")</f>
        <v/>
      </c>
      <c r="K4424" s="3" t="str">
        <f t="shared" si="418"/>
        <v/>
      </c>
      <c r="M4424" s="4" t="e">
        <f>IF(Table1[[#This Row],[Import to Gateway Calculator?]]="Yes",IFERROR(Table1[[#This Row],[Streaming Resolution '[MP']]],""),0)</f>
        <v>#VALUE!</v>
      </c>
      <c r="N4424" s="4" t="e">
        <f>IF(Table1[[#This Row],[Import to Gateway Calculator?]]="Yes",IFERROR(Table1[[#This Row],[Recording Resolution '[MP']]],""),0)</f>
        <v>#VALUE!</v>
      </c>
      <c r="O4424" s="4" t="e">
        <f>IF(Table1[[#This Row],[Import to Gateway Calculator?]]="Yes",IFERROR(Table1[[#This Row],[Frame Rate '[FPS'] 1]],""),0)</f>
        <v>#VALUE!</v>
      </c>
      <c r="P4424" s="4" t="e">
        <f>IF(Table1[[#This Row],[Import to Gateway Calculator?]]="Yes",IFERROR(Table1[[#This Row],[Days of Storage 1]],""),0)</f>
        <v>#VALUE!</v>
      </c>
    </row>
    <row r="4425" spans="1:16" x14ac:dyDescent="0.25">
      <c r="A4425" s="5" t="e">
        <f t="shared" si="419"/>
        <v>#VALUE!</v>
      </c>
      <c r="B4425" s="6" t="str">
        <f>IFERROR(IF(Table1[[#This Row],[Multi-lens? 1]]="No", 1, IF(Table1[[#This Row],[Multi-lens? 1]]="Dual", 2, IF(Table1[[#This Row],[Multi-lens? 1]]="Quad", 4, ""))),"")</f>
        <v/>
      </c>
      <c r="C4425" s="6" t="e">
        <f t="shared" si="420"/>
        <v>#VALUE!</v>
      </c>
      <c r="D4425" s="6" t="e">
        <f t="shared" si="421"/>
        <v>#VALUE!</v>
      </c>
      <c r="E4425" s="6" t="e">
        <f t="shared" si="422"/>
        <v>#VALUE!</v>
      </c>
      <c r="F4425" s="6" t="e">
        <f t="shared" si="423"/>
        <v>#VALUE!</v>
      </c>
      <c r="H4425" s="6" t="str">
        <f>IFERROR(IF(Table1[[#This Row],[Multi-lens? 1]]="No", 1, IF(Table1[[#This Row],[Multi-lens? 1]]="Dual", 2, IF(Table1[[#This Row],[Multi-lens? 1]]="Quad", 4, ""))),"")</f>
        <v/>
      </c>
      <c r="I4425" s="9" t="str">
        <f>IFERROR(Table1[[#This Row],[Name]],"")</f>
        <v/>
      </c>
      <c r="K4425" s="3" t="str">
        <f t="shared" si="418"/>
        <v/>
      </c>
      <c r="M4425" s="4" t="e">
        <f>IF(Table1[[#This Row],[Import to Gateway Calculator?]]="Yes",IFERROR(Table1[[#This Row],[Streaming Resolution '[MP']]],""),0)</f>
        <v>#VALUE!</v>
      </c>
      <c r="N4425" s="4" t="e">
        <f>IF(Table1[[#This Row],[Import to Gateway Calculator?]]="Yes",IFERROR(Table1[[#This Row],[Recording Resolution '[MP']]],""),0)</f>
        <v>#VALUE!</v>
      </c>
      <c r="O4425" s="4" t="e">
        <f>IF(Table1[[#This Row],[Import to Gateway Calculator?]]="Yes",IFERROR(Table1[[#This Row],[Frame Rate '[FPS'] 1]],""),0)</f>
        <v>#VALUE!</v>
      </c>
      <c r="P4425" s="4" t="e">
        <f>IF(Table1[[#This Row],[Import to Gateway Calculator?]]="Yes",IFERROR(Table1[[#This Row],[Days of Storage 1]],""),0)</f>
        <v>#VALUE!</v>
      </c>
    </row>
    <row r="4426" spans="1:16" x14ac:dyDescent="0.25">
      <c r="A4426" s="5" t="e">
        <f t="shared" si="419"/>
        <v>#VALUE!</v>
      </c>
      <c r="B4426" s="6" t="str">
        <f>IFERROR(IF(Table1[[#This Row],[Multi-lens? 1]]="No", 1, IF(Table1[[#This Row],[Multi-lens? 1]]="Dual", 2, IF(Table1[[#This Row],[Multi-lens? 1]]="Quad", 4, ""))),"")</f>
        <v/>
      </c>
      <c r="C4426" s="6" t="e">
        <f t="shared" si="420"/>
        <v>#VALUE!</v>
      </c>
      <c r="D4426" s="6" t="e">
        <f t="shared" si="421"/>
        <v>#VALUE!</v>
      </c>
      <c r="E4426" s="6" t="e">
        <f t="shared" si="422"/>
        <v>#VALUE!</v>
      </c>
      <c r="F4426" s="6" t="e">
        <f t="shared" si="423"/>
        <v>#VALUE!</v>
      </c>
      <c r="H4426" s="6" t="str">
        <f>IFERROR(IF(Table1[[#This Row],[Multi-lens? 1]]="No", 1, IF(Table1[[#This Row],[Multi-lens? 1]]="Dual", 2, IF(Table1[[#This Row],[Multi-lens? 1]]="Quad", 4, ""))),"")</f>
        <v/>
      </c>
      <c r="I4426" s="9" t="str">
        <f>IFERROR(Table1[[#This Row],[Name]],"")</f>
        <v/>
      </c>
      <c r="K4426" s="3" t="str">
        <f t="shared" si="418"/>
        <v/>
      </c>
      <c r="M4426" s="4" t="e">
        <f>IF(Table1[[#This Row],[Import to Gateway Calculator?]]="Yes",IFERROR(Table1[[#This Row],[Streaming Resolution '[MP']]],""),0)</f>
        <v>#VALUE!</v>
      </c>
      <c r="N4426" s="4" t="e">
        <f>IF(Table1[[#This Row],[Import to Gateway Calculator?]]="Yes",IFERROR(Table1[[#This Row],[Recording Resolution '[MP']]],""),0)</f>
        <v>#VALUE!</v>
      </c>
      <c r="O4426" s="4" t="e">
        <f>IF(Table1[[#This Row],[Import to Gateway Calculator?]]="Yes",IFERROR(Table1[[#This Row],[Frame Rate '[FPS'] 1]],""),0)</f>
        <v>#VALUE!</v>
      </c>
      <c r="P4426" s="4" t="e">
        <f>IF(Table1[[#This Row],[Import to Gateway Calculator?]]="Yes",IFERROR(Table1[[#This Row],[Days of Storage 1]],""),0)</f>
        <v>#VALUE!</v>
      </c>
    </row>
    <row r="4427" spans="1:16" x14ac:dyDescent="0.25">
      <c r="A4427" s="5" t="e">
        <f t="shared" si="419"/>
        <v>#VALUE!</v>
      </c>
      <c r="B4427" s="6" t="str">
        <f>IFERROR(IF(Table1[[#This Row],[Multi-lens? 1]]="No", 1, IF(Table1[[#This Row],[Multi-lens? 1]]="Dual", 2, IF(Table1[[#This Row],[Multi-lens? 1]]="Quad", 4, ""))),"")</f>
        <v/>
      </c>
      <c r="C4427" s="6" t="e">
        <f t="shared" si="420"/>
        <v>#VALUE!</v>
      </c>
      <c r="D4427" s="6" t="e">
        <f t="shared" si="421"/>
        <v>#VALUE!</v>
      </c>
      <c r="E4427" s="6" t="e">
        <f t="shared" si="422"/>
        <v>#VALUE!</v>
      </c>
      <c r="F4427" s="6" t="e">
        <f t="shared" si="423"/>
        <v>#VALUE!</v>
      </c>
      <c r="H4427" s="6" t="str">
        <f>IFERROR(IF(Table1[[#This Row],[Multi-lens? 1]]="No", 1, IF(Table1[[#This Row],[Multi-lens? 1]]="Dual", 2, IF(Table1[[#This Row],[Multi-lens? 1]]="Quad", 4, ""))),"")</f>
        <v/>
      </c>
      <c r="I4427" s="9" t="str">
        <f>IFERROR(Table1[[#This Row],[Name]],"")</f>
        <v/>
      </c>
      <c r="K4427" s="3" t="str">
        <f t="shared" si="418"/>
        <v/>
      </c>
      <c r="M4427" s="4" t="e">
        <f>IF(Table1[[#This Row],[Import to Gateway Calculator?]]="Yes",IFERROR(Table1[[#This Row],[Streaming Resolution '[MP']]],""),0)</f>
        <v>#VALUE!</v>
      </c>
      <c r="N4427" s="4" t="e">
        <f>IF(Table1[[#This Row],[Import to Gateway Calculator?]]="Yes",IFERROR(Table1[[#This Row],[Recording Resolution '[MP']]],""),0)</f>
        <v>#VALUE!</v>
      </c>
      <c r="O4427" s="4" t="e">
        <f>IF(Table1[[#This Row],[Import to Gateway Calculator?]]="Yes",IFERROR(Table1[[#This Row],[Frame Rate '[FPS'] 1]],""),0)</f>
        <v>#VALUE!</v>
      </c>
      <c r="P4427" s="4" t="e">
        <f>IF(Table1[[#This Row],[Import to Gateway Calculator?]]="Yes",IFERROR(Table1[[#This Row],[Days of Storage 1]],""),0)</f>
        <v>#VALUE!</v>
      </c>
    </row>
    <row r="4428" spans="1:16" x14ac:dyDescent="0.25">
      <c r="A4428" s="5" t="e">
        <f t="shared" si="419"/>
        <v>#VALUE!</v>
      </c>
      <c r="B4428" s="6" t="str">
        <f>IFERROR(IF(Table1[[#This Row],[Multi-lens? 1]]="No", 1, IF(Table1[[#This Row],[Multi-lens? 1]]="Dual", 2, IF(Table1[[#This Row],[Multi-lens? 1]]="Quad", 4, ""))),"")</f>
        <v/>
      </c>
      <c r="C4428" s="6" t="e">
        <f t="shared" si="420"/>
        <v>#VALUE!</v>
      </c>
      <c r="D4428" s="6" t="e">
        <f t="shared" si="421"/>
        <v>#VALUE!</v>
      </c>
      <c r="E4428" s="6" t="e">
        <f t="shared" si="422"/>
        <v>#VALUE!</v>
      </c>
      <c r="F4428" s="6" t="e">
        <f t="shared" si="423"/>
        <v>#VALUE!</v>
      </c>
      <c r="H4428" s="6" t="str">
        <f>IFERROR(IF(Table1[[#This Row],[Multi-lens? 1]]="No", 1, IF(Table1[[#This Row],[Multi-lens? 1]]="Dual", 2, IF(Table1[[#This Row],[Multi-lens? 1]]="Quad", 4, ""))),"")</f>
        <v/>
      </c>
      <c r="I4428" s="9" t="str">
        <f>IFERROR(Table1[[#This Row],[Name]],"")</f>
        <v/>
      </c>
      <c r="K4428" s="3" t="str">
        <f t="shared" si="418"/>
        <v/>
      </c>
      <c r="M4428" s="4" t="e">
        <f>IF(Table1[[#This Row],[Import to Gateway Calculator?]]="Yes",IFERROR(Table1[[#This Row],[Streaming Resolution '[MP']]],""),0)</f>
        <v>#VALUE!</v>
      </c>
      <c r="N4428" s="4" t="e">
        <f>IF(Table1[[#This Row],[Import to Gateway Calculator?]]="Yes",IFERROR(Table1[[#This Row],[Recording Resolution '[MP']]],""),0)</f>
        <v>#VALUE!</v>
      </c>
      <c r="O4428" s="4" t="e">
        <f>IF(Table1[[#This Row],[Import to Gateway Calculator?]]="Yes",IFERROR(Table1[[#This Row],[Frame Rate '[FPS'] 1]],""),0)</f>
        <v>#VALUE!</v>
      </c>
      <c r="P4428" s="4" t="e">
        <f>IF(Table1[[#This Row],[Import to Gateway Calculator?]]="Yes",IFERROR(Table1[[#This Row],[Days of Storage 1]],""),0)</f>
        <v>#VALUE!</v>
      </c>
    </row>
    <row r="4429" spans="1:16" x14ac:dyDescent="0.25">
      <c r="A4429" s="5" t="e">
        <f t="shared" si="419"/>
        <v>#VALUE!</v>
      </c>
      <c r="B4429" s="6" t="str">
        <f>IFERROR(IF(Table1[[#This Row],[Multi-lens? 1]]="No", 1, IF(Table1[[#This Row],[Multi-lens? 1]]="Dual", 2, IF(Table1[[#This Row],[Multi-lens? 1]]="Quad", 4, ""))),"")</f>
        <v/>
      </c>
      <c r="C4429" s="6" t="e">
        <f t="shared" si="420"/>
        <v>#VALUE!</v>
      </c>
      <c r="D4429" s="6" t="e">
        <f t="shared" si="421"/>
        <v>#VALUE!</v>
      </c>
      <c r="E4429" s="6" t="e">
        <f t="shared" si="422"/>
        <v>#VALUE!</v>
      </c>
      <c r="F4429" s="6" t="e">
        <f t="shared" si="423"/>
        <v>#VALUE!</v>
      </c>
      <c r="H4429" s="6" t="str">
        <f>IFERROR(IF(Table1[[#This Row],[Multi-lens? 1]]="No", 1, IF(Table1[[#This Row],[Multi-lens? 1]]="Dual", 2, IF(Table1[[#This Row],[Multi-lens? 1]]="Quad", 4, ""))),"")</f>
        <v/>
      </c>
      <c r="I4429" s="9" t="str">
        <f>IFERROR(Table1[[#This Row],[Name]],"")</f>
        <v/>
      </c>
      <c r="K4429" s="3" t="str">
        <f t="shared" si="418"/>
        <v/>
      </c>
      <c r="M4429" s="4" t="e">
        <f>IF(Table1[[#This Row],[Import to Gateway Calculator?]]="Yes",IFERROR(Table1[[#This Row],[Streaming Resolution '[MP']]],""),0)</f>
        <v>#VALUE!</v>
      </c>
      <c r="N4429" s="4" t="e">
        <f>IF(Table1[[#This Row],[Import to Gateway Calculator?]]="Yes",IFERROR(Table1[[#This Row],[Recording Resolution '[MP']]],""),0)</f>
        <v>#VALUE!</v>
      </c>
      <c r="O4429" s="4" t="e">
        <f>IF(Table1[[#This Row],[Import to Gateway Calculator?]]="Yes",IFERROR(Table1[[#This Row],[Frame Rate '[FPS'] 1]],""),0)</f>
        <v>#VALUE!</v>
      </c>
      <c r="P4429" s="4" t="e">
        <f>IF(Table1[[#This Row],[Import to Gateway Calculator?]]="Yes",IFERROR(Table1[[#This Row],[Days of Storage 1]],""),0)</f>
        <v>#VALUE!</v>
      </c>
    </row>
    <row r="4430" spans="1:16" x14ac:dyDescent="0.25">
      <c r="A4430" s="5" t="e">
        <f t="shared" si="419"/>
        <v>#VALUE!</v>
      </c>
      <c r="B4430" s="6" t="str">
        <f>IFERROR(IF(Table1[[#This Row],[Multi-lens? 1]]="No", 1, IF(Table1[[#This Row],[Multi-lens? 1]]="Dual", 2, IF(Table1[[#This Row],[Multi-lens? 1]]="Quad", 4, ""))),"")</f>
        <v/>
      </c>
      <c r="C4430" s="6" t="e">
        <f t="shared" si="420"/>
        <v>#VALUE!</v>
      </c>
      <c r="D4430" s="6" t="e">
        <f t="shared" si="421"/>
        <v>#VALUE!</v>
      </c>
      <c r="E4430" s="6" t="e">
        <f t="shared" si="422"/>
        <v>#VALUE!</v>
      </c>
      <c r="F4430" s="6" t="e">
        <f t="shared" si="423"/>
        <v>#VALUE!</v>
      </c>
      <c r="H4430" s="6" t="str">
        <f>IFERROR(IF(Table1[[#This Row],[Multi-lens? 1]]="No", 1, IF(Table1[[#This Row],[Multi-lens? 1]]="Dual", 2, IF(Table1[[#This Row],[Multi-lens? 1]]="Quad", 4, ""))),"")</f>
        <v/>
      </c>
      <c r="I4430" s="9" t="str">
        <f>IFERROR(Table1[[#This Row],[Name]],"")</f>
        <v/>
      </c>
      <c r="K4430" s="3" t="str">
        <f t="shared" si="418"/>
        <v/>
      </c>
      <c r="M4430" s="4" t="e">
        <f>IF(Table1[[#This Row],[Import to Gateway Calculator?]]="Yes",IFERROR(Table1[[#This Row],[Streaming Resolution '[MP']]],""),0)</f>
        <v>#VALUE!</v>
      </c>
      <c r="N4430" s="4" t="e">
        <f>IF(Table1[[#This Row],[Import to Gateway Calculator?]]="Yes",IFERROR(Table1[[#This Row],[Recording Resolution '[MP']]],""),0)</f>
        <v>#VALUE!</v>
      </c>
      <c r="O4430" s="4" t="e">
        <f>IF(Table1[[#This Row],[Import to Gateway Calculator?]]="Yes",IFERROR(Table1[[#This Row],[Frame Rate '[FPS'] 1]],""),0)</f>
        <v>#VALUE!</v>
      </c>
      <c r="P4430" s="4" t="e">
        <f>IF(Table1[[#This Row],[Import to Gateway Calculator?]]="Yes",IFERROR(Table1[[#This Row],[Days of Storage 1]],""),0)</f>
        <v>#VALUE!</v>
      </c>
    </row>
    <row r="4431" spans="1:16" x14ac:dyDescent="0.25">
      <c r="A4431" s="5" t="e">
        <f t="shared" si="419"/>
        <v>#VALUE!</v>
      </c>
      <c r="B4431" s="6" t="str">
        <f>IFERROR(IF(Table1[[#This Row],[Multi-lens? 1]]="No", 1, IF(Table1[[#This Row],[Multi-lens? 1]]="Dual", 2, IF(Table1[[#This Row],[Multi-lens? 1]]="Quad", 4, ""))),"")</f>
        <v/>
      </c>
      <c r="C4431" s="6" t="e">
        <f t="shared" si="420"/>
        <v>#VALUE!</v>
      </c>
      <c r="D4431" s="6" t="e">
        <f t="shared" si="421"/>
        <v>#VALUE!</v>
      </c>
      <c r="E4431" s="6" t="e">
        <f t="shared" si="422"/>
        <v>#VALUE!</v>
      </c>
      <c r="F4431" s="6" t="e">
        <f t="shared" si="423"/>
        <v>#VALUE!</v>
      </c>
      <c r="H4431" s="6" t="str">
        <f>IFERROR(IF(Table1[[#This Row],[Multi-lens? 1]]="No", 1, IF(Table1[[#This Row],[Multi-lens? 1]]="Dual", 2, IF(Table1[[#This Row],[Multi-lens? 1]]="Quad", 4, ""))),"")</f>
        <v/>
      </c>
      <c r="I4431" s="9" t="str">
        <f>IFERROR(Table1[[#This Row],[Name]],"")</f>
        <v/>
      </c>
      <c r="K4431" s="3" t="str">
        <f t="shared" si="418"/>
        <v/>
      </c>
      <c r="M4431" s="4" t="e">
        <f>IF(Table1[[#This Row],[Import to Gateway Calculator?]]="Yes",IFERROR(Table1[[#This Row],[Streaming Resolution '[MP']]],""),0)</f>
        <v>#VALUE!</v>
      </c>
      <c r="N4431" s="4" t="e">
        <f>IF(Table1[[#This Row],[Import to Gateway Calculator?]]="Yes",IFERROR(Table1[[#This Row],[Recording Resolution '[MP']]],""),0)</f>
        <v>#VALUE!</v>
      </c>
      <c r="O4431" s="4" t="e">
        <f>IF(Table1[[#This Row],[Import to Gateway Calculator?]]="Yes",IFERROR(Table1[[#This Row],[Frame Rate '[FPS'] 1]],""),0)</f>
        <v>#VALUE!</v>
      </c>
      <c r="P4431" s="4" t="e">
        <f>IF(Table1[[#This Row],[Import to Gateway Calculator?]]="Yes",IFERROR(Table1[[#This Row],[Days of Storage 1]],""),0)</f>
        <v>#VALUE!</v>
      </c>
    </row>
    <row r="4432" spans="1:16" x14ac:dyDescent="0.25">
      <c r="A4432" s="5" t="e">
        <f t="shared" si="419"/>
        <v>#VALUE!</v>
      </c>
      <c r="B4432" s="6" t="str">
        <f>IFERROR(IF(Table1[[#This Row],[Multi-lens? 1]]="No", 1, IF(Table1[[#This Row],[Multi-lens? 1]]="Dual", 2, IF(Table1[[#This Row],[Multi-lens? 1]]="Quad", 4, ""))),"")</f>
        <v/>
      </c>
      <c r="C4432" s="6" t="e">
        <f t="shared" si="420"/>
        <v>#VALUE!</v>
      </c>
      <c r="D4432" s="6" t="e">
        <f t="shared" si="421"/>
        <v>#VALUE!</v>
      </c>
      <c r="E4432" s="6" t="e">
        <f t="shared" si="422"/>
        <v>#VALUE!</v>
      </c>
      <c r="F4432" s="6" t="e">
        <f t="shared" si="423"/>
        <v>#VALUE!</v>
      </c>
      <c r="H4432" s="6" t="str">
        <f>IFERROR(IF(Table1[[#This Row],[Multi-lens? 1]]="No", 1, IF(Table1[[#This Row],[Multi-lens? 1]]="Dual", 2, IF(Table1[[#This Row],[Multi-lens? 1]]="Quad", 4, ""))),"")</f>
        <v/>
      </c>
      <c r="I4432" s="9" t="str">
        <f>IFERROR(Table1[[#This Row],[Name]],"")</f>
        <v/>
      </c>
      <c r="K4432" s="3" t="str">
        <f t="shared" si="418"/>
        <v/>
      </c>
      <c r="M4432" s="4" t="e">
        <f>IF(Table1[[#This Row],[Import to Gateway Calculator?]]="Yes",IFERROR(Table1[[#This Row],[Streaming Resolution '[MP']]],""),0)</f>
        <v>#VALUE!</v>
      </c>
      <c r="N4432" s="4" t="e">
        <f>IF(Table1[[#This Row],[Import to Gateway Calculator?]]="Yes",IFERROR(Table1[[#This Row],[Recording Resolution '[MP']]],""),0)</f>
        <v>#VALUE!</v>
      </c>
      <c r="O4432" s="4" t="e">
        <f>IF(Table1[[#This Row],[Import to Gateway Calculator?]]="Yes",IFERROR(Table1[[#This Row],[Frame Rate '[FPS'] 1]],""),0)</f>
        <v>#VALUE!</v>
      </c>
      <c r="P4432" s="4" t="e">
        <f>IF(Table1[[#This Row],[Import to Gateway Calculator?]]="Yes",IFERROR(Table1[[#This Row],[Days of Storage 1]],""),0)</f>
        <v>#VALUE!</v>
      </c>
    </row>
    <row r="4433" spans="1:16" x14ac:dyDescent="0.25">
      <c r="A4433" s="5" t="e">
        <f t="shared" si="419"/>
        <v>#VALUE!</v>
      </c>
      <c r="B4433" s="6" t="str">
        <f>IFERROR(IF(Table1[[#This Row],[Multi-lens? 1]]="No", 1, IF(Table1[[#This Row],[Multi-lens? 1]]="Dual", 2, IF(Table1[[#This Row],[Multi-lens? 1]]="Quad", 4, ""))),"")</f>
        <v/>
      </c>
      <c r="C4433" s="6" t="e">
        <f t="shared" si="420"/>
        <v>#VALUE!</v>
      </c>
      <c r="D4433" s="6" t="e">
        <f t="shared" si="421"/>
        <v>#VALUE!</v>
      </c>
      <c r="E4433" s="6" t="e">
        <f t="shared" si="422"/>
        <v>#VALUE!</v>
      </c>
      <c r="F4433" s="6" t="e">
        <f t="shared" si="423"/>
        <v>#VALUE!</v>
      </c>
      <c r="H4433" s="6" t="str">
        <f>IFERROR(IF(Table1[[#This Row],[Multi-lens? 1]]="No", 1, IF(Table1[[#This Row],[Multi-lens? 1]]="Dual", 2, IF(Table1[[#This Row],[Multi-lens? 1]]="Quad", 4, ""))),"")</f>
        <v/>
      </c>
      <c r="I4433" s="9" t="str">
        <f>IFERROR(Table1[[#This Row],[Name]],"")</f>
        <v/>
      </c>
      <c r="K4433" s="3" t="str">
        <f t="shared" si="418"/>
        <v/>
      </c>
      <c r="M4433" s="4" t="e">
        <f>IF(Table1[[#This Row],[Import to Gateway Calculator?]]="Yes",IFERROR(Table1[[#This Row],[Streaming Resolution '[MP']]],""),0)</f>
        <v>#VALUE!</v>
      </c>
      <c r="N4433" s="4" t="e">
        <f>IF(Table1[[#This Row],[Import to Gateway Calculator?]]="Yes",IFERROR(Table1[[#This Row],[Recording Resolution '[MP']]],""),0)</f>
        <v>#VALUE!</v>
      </c>
      <c r="O4433" s="4" t="e">
        <f>IF(Table1[[#This Row],[Import to Gateway Calculator?]]="Yes",IFERROR(Table1[[#This Row],[Frame Rate '[FPS'] 1]],""),0)</f>
        <v>#VALUE!</v>
      </c>
      <c r="P4433" s="4" t="e">
        <f>IF(Table1[[#This Row],[Import to Gateway Calculator?]]="Yes",IFERROR(Table1[[#This Row],[Days of Storage 1]],""),0)</f>
        <v>#VALUE!</v>
      </c>
    </row>
    <row r="4434" spans="1:16" x14ac:dyDescent="0.25">
      <c r="A4434" s="5" t="e">
        <f t="shared" si="419"/>
        <v>#VALUE!</v>
      </c>
      <c r="B4434" s="6" t="str">
        <f>IFERROR(IF(Table1[[#This Row],[Multi-lens? 1]]="No", 1, IF(Table1[[#This Row],[Multi-lens? 1]]="Dual", 2, IF(Table1[[#This Row],[Multi-lens? 1]]="Quad", 4, ""))),"")</f>
        <v/>
      </c>
      <c r="C4434" s="6" t="e">
        <f t="shared" si="420"/>
        <v>#VALUE!</v>
      </c>
      <c r="D4434" s="6" t="e">
        <f t="shared" si="421"/>
        <v>#VALUE!</v>
      </c>
      <c r="E4434" s="6" t="e">
        <f t="shared" si="422"/>
        <v>#VALUE!</v>
      </c>
      <c r="F4434" s="6" t="e">
        <f t="shared" si="423"/>
        <v>#VALUE!</v>
      </c>
      <c r="H4434" s="6" t="str">
        <f>IFERROR(IF(Table1[[#This Row],[Multi-lens? 1]]="No", 1, IF(Table1[[#This Row],[Multi-lens? 1]]="Dual", 2, IF(Table1[[#This Row],[Multi-lens? 1]]="Quad", 4, ""))),"")</f>
        <v/>
      </c>
      <c r="I4434" s="9" t="str">
        <f>IFERROR(Table1[[#This Row],[Name]],"")</f>
        <v/>
      </c>
      <c r="K4434" s="3" t="str">
        <f t="shared" si="418"/>
        <v/>
      </c>
      <c r="M4434" s="4" t="e">
        <f>IF(Table1[[#This Row],[Import to Gateway Calculator?]]="Yes",IFERROR(Table1[[#This Row],[Streaming Resolution '[MP']]],""),0)</f>
        <v>#VALUE!</v>
      </c>
      <c r="N4434" s="4" t="e">
        <f>IF(Table1[[#This Row],[Import to Gateway Calculator?]]="Yes",IFERROR(Table1[[#This Row],[Recording Resolution '[MP']]],""),0)</f>
        <v>#VALUE!</v>
      </c>
      <c r="O4434" s="4" t="e">
        <f>IF(Table1[[#This Row],[Import to Gateway Calculator?]]="Yes",IFERROR(Table1[[#This Row],[Frame Rate '[FPS'] 1]],""),0)</f>
        <v>#VALUE!</v>
      </c>
      <c r="P4434" s="4" t="e">
        <f>IF(Table1[[#This Row],[Import to Gateway Calculator?]]="Yes",IFERROR(Table1[[#This Row],[Days of Storage 1]],""),0)</f>
        <v>#VALUE!</v>
      </c>
    </row>
    <row r="4435" spans="1:16" x14ac:dyDescent="0.25">
      <c r="A4435" s="5" t="e">
        <f t="shared" si="419"/>
        <v>#VALUE!</v>
      </c>
      <c r="B4435" s="6" t="str">
        <f>IFERROR(IF(Table1[[#This Row],[Multi-lens? 1]]="No", 1, IF(Table1[[#This Row],[Multi-lens? 1]]="Dual", 2, IF(Table1[[#This Row],[Multi-lens? 1]]="Quad", 4, ""))),"")</f>
        <v/>
      </c>
      <c r="C4435" s="6" t="e">
        <f t="shared" si="420"/>
        <v>#VALUE!</v>
      </c>
      <c r="D4435" s="6" t="e">
        <f t="shared" si="421"/>
        <v>#VALUE!</v>
      </c>
      <c r="E4435" s="6" t="e">
        <f t="shared" si="422"/>
        <v>#VALUE!</v>
      </c>
      <c r="F4435" s="6" t="e">
        <f t="shared" si="423"/>
        <v>#VALUE!</v>
      </c>
      <c r="H4435" s="6" t="str">
        <f>IFERROR(IF(Table1[[#This Row],[Multi-lens? 1]]="No", 1, IF(Table1[[#This Row],[Multi-lens? 1]]="Dual", 2, IF(Table1[[#This Row],[Multi-lens? 1]]="Quad", 4, ""))),"")</f>
        <v/>
      </c>
      <c r="I4435" s="9" t="str">
        <f>IFERROR(Table1[[#This Row],[Name]],"")</f>
        <v/>
      </c>
      <c r="K4435" s="3" t="str">
        <f t="shared" si="418"/>
        <v/>
      </c>
      <c r="M4435" s="4" t="e">
        <f>IF(Table1[[#This Row],[Import to Gateway Calculator?]]="Yes",IFERROR(Table1[[#This Row],[Streaming Resolution '[MP']]],""),0)</f>
        <v>#VALUE!</v>
      </c>
      <c r="N4435" s="4" t="e">
        <f>IF(Table1[[#This Row],[Import to Gateway Calculator?]]="Yes",IFERROR(Table1[[#This Row],[Recording Resolution '[MP']]],""),0)</f>
        <v>#VALUE!</v>
      </c>
      <c r="O4435" s="4" t="e">
        <f>IF(Table1[[#This Row],[Import to Gateway Calculator?]]="Yes",IFERROR(Table1[[#This Row],[Frame Rate '[FPS'] 1]],""),0)</f>
        <v>#VALUE!</v>
      </c>
      <c r="P4435" s="4" t="e">
        <f>IF(Table1[[#This Row],[Import to Gateway Calculator?]]="Yes",IFERROR(Table1[[#This Row],[Days of Storage 1]],""),0)</f>
        <v>#VALUE!</v>
      </c>
    </row>
    <row r="4436" spans="1:16" x14ac:dyDescent="0.25">
      <c r="A4436" s="5" t="e">
        <f t="shared" si="419"/>
        <v>#VALUE!</v>
      </c>
      <c r="B4436" s="6" t="str">
        <f>IFERROR(IF(Table1[[#This Row],[Multi-lens? 1]]="No", 1, IF(Table1[[#This Row],[Multi-lens? 1]]="Dual", 2, IF(Table1[[#This Row],[Multi-lens? 1]]="Quad", 4, ""))),"")</f>
        <v/>
      </c>
      <c r="C4436" s="6" t="e">
        <f t="shared" si="420"/>
        <v>#VALUE!</v>
      </c>
      <c r="D4436" s="6" t="e">
        <f t="shared" si="421"/>
        <v>#VALUE!</v>
      </c>
      <c r="E4436" s="6" t="e">
        <f t="shared" si="422"/>
        <v>#VALUE!</v>
      </c>
      <c r="F4436" s="6" t="e">
        <f t="shared" si="423"/>
        <v>#VALUE!</v>
      </c>
      <c r="H4436" s="6" t="str">
        <f>IFERROR(IF(Table1[[#This Row],[Multi-lens? 1]]="No", 1, IF(Table1[[#This Row],[Multi-lens? 1]]="Dual", 2, IF(Table1[[#This Row],[Multi-lens? 1]]="Quad", 4, ""))),"")</f>
        <v/>
      </c>
      <c r="I4436" s="9" t="str">
        <f>IFERROR(Table1[[#This Row],[Name]],"")</f>
        <v/>
      </c>
      <c r="K4436" s="3" t="str">
        <f t="shared" si="418"/>
        <v/>
      </c>
      <c r="M4436" s="4" t="e">
        <f>IF(Table1[[#This Row],[Import to Gateway Calculator?]]="Yes",IFERROR(Table1[[#This Row],[Streaming Resolution '[MP']]],""),0)</f>
        <v>#VALUE!</v>
      </c>
      <c r="N4436" s="4" t="e">
        <f>IF(Table1[[#This Row],[Import to Gateway Calculator?]]="Yes",IFERROR(Table1[[#This Row],[Recording Resolution '[MP']]],""),0)</f>
        <v>#VALUE!</v>
      </c>
      <c r="O4436" s="4" t="e">
        <f>IF(Table1[[#This Row],[Import to Gateway Calculator?]]="Yes",IFERROR(Table1[[#This Row],[Frame Rate '[FPS'] 1]],""),0)</f>
        <v>#VALUE!</v>
      </c>
      <c r="P4436" s="4" t="e">
        <f>IF(Table1[[#This Row],[Import to Gateway Calculator?]]="Yes",IFERROR(Table1[[#This Row],[Days of Storage 1]],""),0)</f>
        <v>#VALUE!</v>
      </c>
    </row>
    <row r="4437" spans="1:16" x14ac:dyDescent="0.25">
      <c r="A4437" s="5" t="e">
        <f t="shared" si="419"/>
        <v>#VALUE!</v>
      </c>
      <c r="B4437" s="6" t="str">
        <f>IFERROR(IF(Table1[[#This Row],[Multi-lens? 1]]="No", 1, IF(Table1[[#This Row],[Multi-lens? 1]]="Dual", 2, IF(Table1[[#This Row],[Multi-lens? 1]]="Quad", 4, ""))),"")</f>
        <v/>
      </c>
      <c r="C4437" s="6" t="e">
        <f t="shared" si="420"/>
        <v>#VALUE!</v>
      </c>
      <c r="D4437" s="6" t="e">
        <f t="shared" si="421"/>
        <v>#VALUE!</v>
      </c>
      <c r="E4437" s="6" t="e">
        <f t="shared" si="422"/>
        <v>#VALUE!</v>
      </c>
      <c r="F4437" s="6" t="e">
        <f t="shared" si="423"/>
        <v>#VALUE!</v>
      </c>
      <c r="H4437" s="6" t="str">
        <f>IFERROR(IF(Table1[[#This Row],[Multi-lens? 1]]="No", 1, IF(Table1[[#This Row],[Multi-lens? 1]]="Dual", 2, IF(Table1[[#This Row],[Multi-lens? 1]]="Quad", 4, ""))),"")</f>
        <v/>
      </c>
      <c r="I4437" s="9" t="str">
        <f>IFERROR(Table1[[#This Row],[Name]],"")</f>
        <v/>
      </c>
      <c r="K4437" s="3" t="str">
        <f t="shared" si="418"/>
        <v/>
      </c>
      <c r="M4437" s="4" t="e">
        <f>IF(Table1[[#This Row],[Import to Gateway Calculator?]]="Yes",IFERROR(Table1[[#This Row],[Streaming Resolution '[MP']]],""),0)</f>
        <v>#VALUE!</v>
      </c>
      <c r="N4437" s="4" t="e">
        <f>IF(Table1[[#This Row],[Import to Gateway Calculator?]]="Yes",IFERROR(Table1[[#This Row],[Recording Resolution '[MP']]],""),0)</f>
        <v>#VALUE!</v>
      </c>
      <c r="O4437" s="4" t="e">
        <f>IF(Table1[[#This Row],[Import to Gateway Calculator?]]="Yes",IFERROR(Table1[[#This Row],[Frame Rate '[FPS'] 1]],""),0)</f>
        <v>#VALUE!</v>
      </c>
      <c r="P4437" s="4" t="e">
        <f>IF(Table1[[#This Row],[Import to Gateway Calculator?]]="Yes",IFERROR(Table1[[#This Row],[Days of Storage 1]],""),0)</f>
        <v>#VALUE!</v>
      </c>
    </row>
    <row r="4438" spans="1:16" x14ac:dyDescent="0.25">
      <c r="A4438" s="5" t="e">
        <f t="shared" si="419"/>
        <v>#VALUE!</v>
      </c>
      <c r="B4438" s="6" t="str">
        <f>IFERROR(IF(Table1[[#This Row],[Multi-lens? 1]]="No", 1, IF(Table1[[#This Row],[Multi-lens? 1]]="Dual", 2, IF(Table1[[#This Row],[Multi-lens? 1]]="Quad", 4, ""))),"")</f>
        <v/>
      </c>
      <c r="C4438" s="6" t="e">
        <f t="shared" si="420"/>
        <v>#VALUE!</v>
      </c>
      <c r="D4438" s="6" t="e">
        <f t="shared" si="421"/>
        <v>#VALUE!</v>
      </c>
      <c r="E4438" s="6" t="e">
        <f t="shared" si="422"/>
        <v>#VALUE!</v>
      </c>
      <c r="F4438" s="6" t="e">
        <f t="shared" si="423"/>
        <v>#VALUE!</v>
      </c>
      <c r="H4438" s="6" t="str">
        <f>IFERROR(IF(Table1[[#This Row],[Multi-lens? 1]]="No", 1, IF(Table1[[#This Row],[Multi-lens? 1]]="Dual", 2, IF(Table1[[#This Row],[Multi-lens? 1]]="Quad", 4, ""))),"")</f>
        <v/>
      </c>
      <c r="I4438" s="9" t="str">
        <f>IFERROR(Table1[[#This Row],[Name]],"")</f>
        <v/>
      </c>
      <c r="K4438" s="3" t="str">
        <f t="shared" si="418"/>
        <v/>
      </c>
      <c r="M4438" s="4" t="e">
        <f>IF(Table1[[#This Row],[Import to Gateway Calculator?]]="Yes",IFERROR(Table1[[#This Row],[Streaming Resolution '[MP']]],""),0)</f>
        <v>#VALUE!</v>
      </c>
      <c r="N4438" s="4" t="e">
        <f>IF(Table1[[#This Row],[Import to Gateway Calculator?]]="Yes",IFERROR(Table1[[#This Row],[Recording Resolution '[MP']]],""),0)</f>
        <v>#VALUE!</v>
      </c>
      <c r="O4438" s="4" t="e">
        <f>IF(Table1[[#This Row],[Import to Gateway Calculator?]]="Yes",IFERROR(Table1[[#This Row],[Frame Rate '[FPS'] 1]],""),0)</f>
        <v>#VALUE!</v>
      </c>
      <c r="P4438" s="4" t="e">
        <f>IF(Table1[[#This Row],[Import to Gateway Calculator?]]="Yes",IFERROR(Table1[[#This Row],[Days of Storage 1]],""),0)</f>
        <v>#VALUE!</v>
      </c>
    </row>
    <row r="4439" spans="1:16" x14ac:dyDescent="0.25">
      <c r="A4439" s="5" t="e">
        <f t="shared" si="419"/>
        <v>#VALUE!</v>
      </c>
      <c r="B4439" s="6" t="str">
        <f>IFERROR(IF(Table1[[#This Row],[Multi-lens? 1]]="No", 1, IF(Table1[[#This Row],[Multi-lens? 1]]="Dual", 2, IF(Table1[[#This Row],[Multi-lens? 1]]="Quad", 4, ""))),"")</f>
        <v/>
      </c>
      <c r="C4439" s="6" t="e">
        <f t="shared" si="420"/>
        <v>#VALUE!</v>
      </c>
      <c r="D4439" s="6" t="e">
        <f t="shared" si="421"/>
        <v>#VALUE!</v>
      </c>
      <c r="E4439" s="6" t="e">
        <f t="shared" si="422"/>
        <v>#VALUE!</v>
      </c>
      <c r="F4439" s="6" t="e">
        <f t="shared" si="423"/>
        <v>#VALUE!</v>
      </c>
      <c r="H4439" s="6" t="str">
        <f>IFERROR(IF(Table1[[#This Row],[Multi-lens? 1]]="No", 1, IF(Table1[[#This Row],[Multi-lens? 1]]="Dual", 2, IF(Table1[[#This Row],[Multi-lens? 1]]="Quad", 4, ""))),"")</f>
        <v/>
      </c>
      <c r="I4439" s="9" t="str">
        <f>IFERROR(Table1[[#This Row],[Name]],"")</f>
        <v/>
      </c>
      <c r="K4439" s="3" t="str">
        <f t="shared" si="418"/>
        <v/>
      </c>
      <c r="M4439" s="4" t="e">
        <f>IF(Table1[[#This Row],[Import to Gateway Calculator?]]="Yes",IFERROR(Table1[[#This Row],[Streaming Resolution '[MP']]],""),0)</f>
        <v>#VALUE!</v>
      </c>
      <c r="N4439" s="4" t="e">
        <f>IF(Table1[[#This Row],[Import to Gateway Calculator?]]="Yes",IFERROR(Table1[[#This Row],[Recording Resolution '[MP']]],""),0)</f>
        <v>#VALUE!</v>
      </c>
      <c r="O4439" s="4" t="e">
        <f>IF(Table1[[#This Row],[Import to Gateway Calculator?]]="Yes",IFERROR(Table1[[#This Row],[Frame Rate '[FPS'] 1]],""),0)</f>
        <v>#VALUE!</v>
      </c>
      <c r="P4439" s="4" t="e">
        <f>IF(Table1[[#This Row],[Import to Gateway Calculator?]]="Yes",IFERROR(Table1[[#This Row],[Days of Storage 1]],""),0)</f>
        <v>#VALUE!</v>
      </c>
    </row>
    <row r="4440" spans="1:16" x14ac:dyDescent="0.25">
      <c r="A4440" s="5" t="e">
        <f t="shared" si="419"/>
        <v>#VALUE!</v>
      </c>
      <c r="B4440" s="6" t="str">
        <f>IFERROR(IF(Table1[[#This Row],[Multi-lens? 1]]="No", 1, IF(Table1[[#This Row],[Multi-lens? 1]]="Dual", 2, IF(Table1[[#This Row],[Multi-lens? 1]]="Quad", 4, ""))),"")</f>
        <v/>
      </c>
      <c r="C4440" s="6" t="e">
        <f t="shared" si="420"/>
        <v>#VALUE!</v>
      </c>
      <c r="D4440" s="6" t="e">
        <f t="shared" si="421"/>
        <v>#VALUE!</v>
      </c>
      <c r="E4440" s="6" t="e">
        <f t="shared" si="422"/>
        <v>#VALUE!</v>
      </c>
      <c r="F4440" s="6" t="e">
        <f t="shared" si="423"/>
        <v>#VALUE!</v>
      </c>
      <c r="H4440" s="6" t="str">
        <f>IFERROR(IF(Table1[[#This Row],[Multi-lens? 1]]="No", 1, IF(Table1[[#This Row],[Multi-lens? 1]]="Dual", 2, IF(Table1[[#This Row],[Multi-lens? 1]]="Quad", 4, ""))),"")</f>
        <v/>
      </c>
      <c r="I4440" s="9" t="str">
        <f>IFERROR(Table1[[#This Row],[Name]],"")</f>
        <v/>
      </c>
      <c r="K4440" s="3" t="str">
        <f t="shared" si="418"/>
        <v/>
      </c>
      <c r="M4440" s="4" t="e">
        <f>IF(Table1[[#This Row],[Import to Gateway Calculator?]]="Yes",IFERROR(Table1[[#This Row],[Streaming Resolution '[MP']]],""),0)</f>
        <v>#VALUE!</v>
      </c>
      <c r="N4440" s="4" t="e">
        <f>IF(Table1[[#This Row],[Import to Gateway Calculator?]]="Yes",IFERROR(Table1[[#This Row],[Recording Resolution '[MP']]],""),0)</f>
        <v>#VALUE!</v>
      </c>
      <c r="O4440" s="4" t="e">
        <f>IF(Table1[[#This Row],[Import to Gateway Calculator?]]="Yes",IFERROR(Table1[[#This Row],[Frame Rate '[FPS'] 1]],""),0)</f>
        <v>#VALUE!</v>
      </c>
      <c r="P4440" s="4" t="e">
        <f>IF(Table1[[#This Row],[Import to Gateway Calculator?]]="Yes",IFERROR(Table1[[#This Row],[Days of Storage 1]],""),0)</f>
        <v>#VALUE!</v>
      </c>
    </row>
    <row r="4441" spans="1:16" x14ac:dyDescent="0.25">
      <c r="A4441" s="5" t="e">
        <f t="shared" si="419"/>
        <v>#VALUE!</v>
      </c>
      <c r="B4441" s="6" t="str">
        <f>IFERROR(IF(Table1[[#This Row],[Multi-lens? 1]]="No", 1, IF(Table1[[#This Row],[Multi-lens? 1]]="Dual", 2, IF(Table1[[#This Row],[Multi-lens? 1]]="Quad", 4, ""))),"")</f>
        <v/>
      </c>
      <c r="C4441" s="6" t="e">
        <f t="shared" si="420"/>
        <v>#VALUE!</v>
      </c>
      <c r="D4441" s="6" t="e">
        <f t="shared" si="421"/>
        <v>#VALUE!</v>
      </c>
      <c r="E4441" s="6" t="e">
        <f t="shared" si="422"/>
        <v>#VALUE!</v>
      </c>
      <c r="F4441" s="6" t="e">
        <f t="shared" si="423"/>
        <v>#VALUE!</v>
      </c>
      <c r="H4441" s="6" t="str">
        <f>IFERROR(IF(Table1[[#This Row],[Multi-lens? 1]]="No", 1, IF(Table1[[#This Row],[Multi-lens? 1]]="Dual", 2, IF(Table1[[#This Row],[Multi-lens? 1]]="Quad", 4, ""))),"")</f>
        <v/>
      </c>
      <c r="I4441" s="9" t="str">
        <f>IFERROR(Table1[[#This Row],[Name]],"")</f>
        <v/>
      </c>
      <c r="K4441" s="3" t="str">
        <f t="shared" si="418"/>
        <v/>
      </c>
      <c r="M4441" s="4" t="e">
        <f>IF(Table1[[#This Row],[Import to Gateway Calculator?]]="Yes",IFERROR(Table1[[#This Row],[Streaming Resolution '[MP']]],""),0)</f>
        <v>#VALUE!</v>
      </c>
      <c r="N4441" s="4" t="e">
        <f>IF(Table1[[#This Row],[Import to Gateway Calculator?]]="Yes",IFERROR(Table1[[#This Row],[Recording Resolution '[MP']]],""),0)</f>
        <v>#VALUE!</v>
      </c>
      <c r="O4441" s="4" t="e">
        <f>IF(Table1[[#This Row],[Import to Gateway Calculator?]]="Yes",IFERROR(Table1[[#This Row],[Frame Rate '[FPS'] 1]],""),0)</f>
        <v>#VALUE!</v>
      </c>
      <c r="P4441" s="4" t="e">
        <f>IF(Table1[[#This Row],[Import to Gateway Calculator?]]="Yes",IFERROR(Table1[[#This Row],[Days of Storage 1]],""),0)</f>
        <v>#VALUE!</v>
      </c>
    </row>
    <row r="4442" spans="1:16" x14ac:dyDescent="0.25">
      <c r="A4442" s="5" t="e">
        <f t="shared" si="419"/>
        <v>#VALUE!</v>
      </c>
      <c r="B4442" s="6" t="str">
        <f>IFERROR(IF(Table1[[#This Row],[Multi-lens? 1]]="No", 1, IF(Table1[[#This Row],[Multi-lens? 1]]="Dual", 2, IF(Table1[[#This Row],[Multi-lens? 1]]="Quad", 4, ""))),"")</f>
        <v/>
      </c>
      <c r="C4442" s="6" t="e">
        <f t="shared" si="420"/>
        <v>#VALUE!</v>
      </c>
      <c r="D4442" s="6" t="e">
        <f t="shared" si="421"/>
        <v>#VALUE!</v>
      </c>
      <c r="E4442" s="6" t="e">
        <f t="shared" si="422"/>
        <v>#VALUE!</v>
      </c>
      <c r="F4442" s="6" t="e">
        <f t="shared" si="423"/>
        <v>#VALUE!</v>
      </c>
      <c r="H4442" s="6" t="str">
        <f>IFERROR(IF(Table1[[#This Row],[Multi-lens? 1]]="No", 1, IF(Table1[[#This Row],[Multi-lens? 1]]="Dual", 2, IF(Table1[[#This Row],[Multi-lens? 1]]="Quad", 4, ""))),"")</f>
        <v/>
      </c>
      <c r="I4442" s="9" t="str">
        <f>IFERROR(Table1[[#This Row],[Name]],"")</f>
        <v/>
      </c>
      <c r="K4442" s="3" t="str">
        <f t="shared" si="418"/>
        <v/>
      </c>
      <c r="M4442" s="4" t="e">
        <f>IF(Table1[[#This Row],[Import to Gateway Calculator?]]="Yes",IFERROR(Table1[[#This Row],[Streaming Resolution '[MP']]],""),0)</f>
        <v>#VALUE!</v>
      </c>
      <c r="N4442" s="4" t="e">
        <f>IF(Table1[[#This Row],[Import to Gateway Calculator?]]="Yes",IFERROR(Table1[[#This Row],[Recording Resolution '[MP']]],""),0)</f>
        <v>#VALUE!</v>
      </c>
      <c r="O4442" s="4" t="e">
        <f>IF(Table1[[#This Row],[Import to Gateway Calculator?]]="Yes",IFERROR(Table1[[#This Row],[Frame Rate '[FPS'] 1]],""),0)</f>
        <v>#VALUE!</v>
      </c>
      <c r="P4442" s="4" t="e">
        <f>IF(Table1[[#This Row],[Import to Gateway Calculator?]]="Yes",IFERROR(Table1[[#This Row],[Days of Storage 1]],""),0)</f>
        <v>#VALUE!</v>
      </c>
    </row>
    <row r="4443" spans="1:16" x14ac:dyDescent="0.25">
      <c r="A4443" s="5" t="e">
        <f t="shared" si="419"/>
        <v>#VALUE!</v>
      </c>
      <c r="B4443" s="6" t="str">
        <f>IFERROR(IF(Table1[[#This Row],[Multi-lens? 1]]="No", 1, IF(Table1[[#This Row],[Multi-lens? 1]]="Dual", 2, IF(Table1[[#This Row],[Multi-lens? 1]]="Quad", 4, ""))),"")</f>
        <v/>
      </c>
      <c r="C4443" s="6" t="e">
        <f t="shared" si="420"/>
        <v>#VALUE!</v>
      </c>
      <c r="D4443" s="6" t="e">
        <f t="shared" si="421"/>
        <v>#VALUE!</v>
      </c>
      <c r="E4443" s="6" t="e">
        <f t="shared" si="422"/>
        <v>#VALUE!</v>
      </c>
      <c r="F4443" s="6" t="e">
        <f t="shared" si="423"/>
        <v>#VALUE!</v>
      </c>
      <c r="H4443" s="6" t="str">
        <f>IFERROR(IF(Table1[[#This Row],[Multi-lens? 1]]="No", 1, IF(Table1[[#This Row],[Multi-lens? 1]]="Dual", 2, IF(Table1[[#This Row],[Multi-lens? 1]]="Quad", 4, ""))),"")</f>
        <v/>
      </c>
      <c r="I4443" s="9" t="str">
        <f>IFERROR(Table1[[#This Row],[Name]],"")</f>
        <v/>
      </c>
      <c r="K4443" s="3" t="str">
        <f t="shared" si="418"/>
        <v/>
      </c>
      <c r="M4443" s="4" t="e">
        <f>IF(Table1[[#This Row],[Import to Gateway Calculator?]]="Yes",IFERROR(Table1[[#This Row],[Streaming Resolution '[MP']]],""),0)</f>
        <v>#VALUE!</v>
      </c>
      <c r="N4443" s="4" t="e">
        <f>IF(Table1[[#This Row],[Import to Gateway Calculator?]]="Yes",IFERROR(Table1[[#This Row],[Recording Resolution '[MP']]],""),0)</f>
        <v>#VALUE!</v>
      </c>
      <c r="O4443" s="4" t="e">
        <f>IF(Table1[[#This Row],[Import to Gateway Calculator?]]="Yes",IFERROR(Table1[[#This Row],[Frame Rate '[FPS'] 1]],""),0)</f>
        <v>#VALUE!</v>
      </c>
      <c r="P4443" s="4" t="e">
        <f>IF(Table1[[#This Row],[Import to Gateway Calculator?]]="Yes",IFERROR(Table1[[#This Row],[Days of Storage 1]],""),0)</f>
        <v>#VALUE!</v>
      </c>
    </row>
    <row r="4444" spans="1:16" x14ac:dyDescent="0.25">
      <c r="A4444" s="5" t="e">
        <f t="shared" si="419"/>
        <v>#VALUE!</v>
      </c>
      <c r="B4444" s="6" t="str">
        <f>IFERROR(IF(Table1[[#This Row],[Multi-lens? 1]]="No", 1, IF(Table1[[#This Row],[Multi-lens? 1]]="Dual", 2, IF(Table1[[#This Row],[Multi-lens? 1]]="Quad", 4, ""))),"")</f>
        <v/>
      </c>
      <c r="C4444" s="6" t="e">
        <f t="shared" si="420"/>
        <v>#VALUE!</v>
      </c>
      <c r="D4444" s="6" t="e">
        <f t="shared" si="421"/>
        <v>#VALUE!</v>
      </c>
      <c r="E4444" s="6" t="e">
        <f t="shared" si="422"/>
        <v>#VALUE!</v>
      </c>
      <c r="F4444" s="6" t="e">
        <f t="shared" si="423"/>
        <v>#VALUE!</v>
      </c>
      <c r="H4444" s="6" t="str">
        <f>IFERROR(IF(Table1[[#This Row],[Multi-lens? 1]]="No", 1, IF(Table1[[#This Row],[Multi-lens? 1]]="Dual", 2, IF(Table1[[#This Row],[Multi-lens? 1]]="Quad", 4, ""))),"")</f>
        <v/>
      </c>
      <c r="I4444" s="9" t="str">
        <f>IFERROR(Table1[[#This Row],[Name]],"")</f>
        <v/>
      </c>
      <c r="K4444" s="3" t="str">
        <f t="shared" si="418"/>
        <v/>
      </c>
      <c r="M4444" s="4" t="e">
        <f>IF(Table1[[#This Row],[Import to Gateway Calculator?]]="Yes",IFERROR(Table1[[#This Row],[Streaming Resolution '[MP']]],""),0)</f>
        <v>#VALUE!</v>
      </c>
      <c r="N4444" s="4" t="e">
        <f>IF(Table1[[#This Row],[Import to Gateway Calculator?]]="Yes",IFERROR(Table1[[#This Row],[Recording Resolution '[MP']]],""),0)</f>
        <v>#VALUE!</v>
      </c>
      <c r="O4444" s="4" t="e">
        <f>IF(Table1[[#This Row],[Import to Gateway Calculator?]]="Yes",IFERROR(Table1[[#This Row],[Frame Rate '[FPS'] 1]],""),0)</f>
        <v>#VALUE!</v>
      </c>
      <c r="P4444" s="4" t="e">
        <f>IF(Table1[[#This Row],[Import to Gateway Calculator?]]="Yes",IFERROR(Table1[[#This Row],[Days of Storage 1]],""),0)</f>
        <v>#VALUE!</v>
      </c>
    </row>
    <row r="4445" spans="1:16" x14ac:dyDescent="0.25">
      <c r="A4445" s="5" t="e">
        <f t="shared" si="419"/>
        <v>#VALUE!</v>
      </c>
      <c r="B4445" s="6" t="str">
        <f>IFERROR(IF(Table1[[#This Row],[Multi-lens? 1]]="No", 1, IF(Table1[[#This Row],[Multi-lens? 1]]="Dual", 2, IF(Table1[[#This Row],[Multi-lens? 1]]="Quad", 4, ""))),"")</f>
        <v/>
      </c>
      <c r="C4445" s="6" t="e">
        <f t="shared" si="420"/>
        <v>#VALUE!</v>
      </c>
      <c r="D4445" s="6" t="e">
        <f t="shared" si="421"/>
        <v>#VALUE!</v>
      </c>
      <c r="E4445" s="6" t="e">
        <f t="shared" si="422"/>
        <v>#VALUE!</v>
      </c>
      <c r="F4445" s="6" t="e">
        <f t="shared" si="423"/>
        <v>#VALUE!</v>
      </c>
      <c r="H4445" s="6" t="str">
        <f>IFERROR(IF(Table1[[#This Row],[Multi-lens? 1]]="No", 1, IF(Table1[[#This Row],[Multi-lens? 1]]="Dual", 2, IF(Table1[[#This Row],[Multi-lens? 1]]="Quad", 4, ""))),"")</f>
        <v/>
      </c>
      <c r="I4445" s="9" t="str">
        <f>IFERROR(Table1[[#This Row],[Name]],"")</f>
        <v/>
      </c>
      <c r="K4445" s="3" t="str">
        <f t="shared" si="418"/>
        <v/>
      </c>
      <c r="M4445" s="4" t="e">
        <f>IF(Table1[[#This Row],[Import to Gateway Calculator?]]="Yes",IFERROR(Table1[[#This Row],[Streaming Resolution '[MP']]],""),0)</f>
        <v>#VALUE!</v>
      </c>
      <c r="N4445" s="4" t="e">
        <f>IF(Table1[[#This Row],[Import to Gateway Calculator?]]="Yes",IFERROR(Table1[[#This Row],[Recording Resolution '[MP']]],""),0)</f>
        <v>#VALUE!</v>
      </c>
      <c r="O4445" s="4" t="e">
        <f>IF(Table1[[#This Row],[Import to Gateway Calculator?]]="Yes",IFERROR(Table1[[#This Row],[Frame Rate '[FPS'] 1]],""),0)</f>
        <v>#VALUE!</v>
      </c>
      <c r="P4445" s="4" t="e">
        <f>IF(Table1[[#This Row],[Import to Gateway Calculator?]]="Yes",IFERROR(Table1[[#This Row],[Days of Storage 1]],""),0)</f>
        <v>#VALUE!</v>
      </c>
    </row>
    <row r="4446" spans="1:16" x14ac:dyDescent="0.25">
      <c r="A4446" s="5" t="e">
        <f t="shared" si="419"/>
        <v>#VALUE!</v>
      </c>
      <c r="B4446" s="6" t="str">
        <f>IFERROR(IF(Table1[[#This Row],[Multi-lens? 1]]="No", 1, IF(Table1[[#This Row],[Multi-lens? 1]]="Dual", 2, IF(Table1[[#This Row],[Multi-lens? 1]]="Quad", 4, ""))),"")</f>
        <v/>
      </c>
      <c r="C4446" s="6" t="e">
        <f t="shared" si="420"/>
        <v>#VALUE!</v>
      </c>
      <c r="D4446" s="6" t="e">
        <f t="shared" si="421"/>
        <v>#VALUE!</v>
      </c>
      <c r="E4446" s="6" t="e">
        <f t="shared" si="422"/>
        <v>#VALUE!</v>
      </c>
      <c r="F4446" s="6" t="e">
        <f t="shared" si="423"/>
        <v>#VALUE!</v>
      </c>
      <c r="H4446" s="6" t="str">
        <f>IFERROR(IF(Table1[[#This Row],[Multi-lens? 1]]="No", 1, IF(Table1[[#This Row],[Multi-lens? 1]]="Dual", 2, IF(Table1[[#This Row],[Multi-lens? 1]]="Quad", 4, ""))),"")</f>
        <v/>
      </c>
      <c r="I4446" s="9" t="str">
        <f>IFERROR(Table1[[#This Row],[Name]],"")</f>
        <v/>
      </c>
      <c r="K4446" s="3" t="str">
        <f t="shared" si="418"/>
        <v/>
      </c>
      <c r="M4446" s="4" t="e">
        <f>IF(Table1[[#This Row],[Import to Gateway Calculator?]]="Yes",IFERROR(Table1[[#This Row],[Streaming Resolution '[MP']]],""),0)</f>
        <v>#VALUE!</v>
      </c>
      <c r="N4446" s="4" t="e">
        <f>IF(Table1[[#This Row],[Import to Gateway Calculator?]]="Yes",IFERROR(Table1[[#This Row],[Recording Resolution '[MP']]],""),0)</f>
        <v>#VALUE!</v>
      </c>
      <c r="O4446" s="4" t="e">
        <f>IF(Table1[[#This Row],[Import to Gateway Calculator?]]="Yes",IFERROR(Table1[[#This Row],[Frame Rate '[FPS'] 1]],""),0)</f>
        <v>#VALUE!</v>
      </c>
      <c r="P4446" s="4" t="e">
        <f>IF(Table1[[#This Row],[Import to Gateway Calculator?]]="Yes",IFERROR(Table1[[#This Row],[Days of Storage 1]],""),0)</f>
        <v>#VALUE!</v>
      </c>
    </row>
    <row r="4447" spans="1:16" x14ac:dyDescent="0.25">
      <c r="A4447" s="5" t="e">
        <f t="shared" si="419"/>
        <v>#VALUE!</v>
      </c>
      <c r="B4447" s="6" t="str">
        <f>IFERROR(IF(Table1[[#This Row],[Multi-lens? 1]]="No", 1, IF(Table1[[#This Row],[Multi-lens? 1]]="Dual", 2, IF(Table1[[#This Row],[Multi-lens? 1]]="Quad", 4, ""))),"")</f>
        <v/>
      </c>
      <c r="C4447" s="6" t="e">
        <f t="shared" si="420"/>
        <v>#VALUE!</v>
      </c>
      <c r="D4447" s="6" t="e">
        <f t="shared" si="421"/>
        <v>#VALUE!</v>
      </c>
      <c r="E4447" s="6" t="e">
        <f t="shared" si="422"/>
        <v>#VALUE!</v>
      </c>
      <c r="F4447" s="6" t="e">
        <f t="shared" si="423"/>
        <v>#VALUE!</v>
      </c>
      <c r="H4447" s="6" t="str">
        <f>IFERROR(IF(Table1[[#This Row],[Multi-lens? 1]]="No", 1, IF(Table1[[#This Row],[Multi-lens? 1]]="Dual", 2, IF(Table1[[#This Row],[Multi-lens? 1]]="Quad", 4, ""))),"")</f>
        <v/>
      </c>
      <c r="I4447" s="9" t="str">
        <f>IFERROR(Table1[[#This Row],[Name]],"")</f>
        <v/>
      </c>
      <c r="K4447" s="3" t="str">
        <f t="shared" si="418"/>
        <v/>
      </c>
      <c r="M4447" s="4" t="e">
        <f>IF(Table1[[#This Row],[Import to Gateway Calculator?]]="Yes",IFERROR(Table1[[#This Row],[Streaming Resolution '[MP']]],""),0)</f>
        <v>#VALUE!</v>
      </c>
      <c r="N4447" s="4" t="e">
        <f>IF(Table1[[#This Row],[Import to Gateway Calculator?]]="Yes",IFERROR(Table1[[#This Row],[Recording Resolution '[MP']]],""),0)</f>
        <v>#VALUE!</v>
      </c>
      <c r="O4447" s="4" t="e">
        <f>IF(Table1[[#This Row],[Import to Gateway Calculator?]]="Yes",IFERROR(Table1[[#This Row],[Frame Rate '[FPS'] 1]],""),0)</f>
        <v>#VALUE!</v>
      </c>
      <c r="P4447" s="4" t="e">
        <f>IF(Table1[[#This Row],[Import to Gateway Calculator?]]="Yes",IFERROR(Table1[[#This Row],[Days of Storage 1]],""),0)</f>
        <v>#VALUE!</v>
      </c>
    </row>
    <row r="4448" spans="1:16" x14ac:dyDescent="0.25">
      <c r="A4448" s="5" t="e">
        <f t="shared" si="419"/>
        <v>#VALUE!</v>
      </c>
      <c r="B4448" s="6" t="str">
        <f>IFERROR(IF(Table1[[#This Row],[Multi-lens? 1]]="No", 1, IF(Table1[[#This Row],[Multi-lens? 1]]="Dual", 2, IF(Table1[[#This Row],[Multi-lens? 1]]="Quad", 4, ""))),"")</f>
        <v/>
      </c>
      <c r="C4448" s="6" t="e">
        <f t="shared" si="420"/>
        <v>#VALUE!</v>
      </c>
      <c r="D4448" s="6" t="e">
        <f t="shared" si="421"/>
        <v>#VALUE!</v>
      </c>
      <c r="E4448" s="6" t="e">
        <f t="shared" si="422"/>
        <v>#VALUE!</v>
      </c>
      <c r="F4448" s="6" t="e">
        <f t="shared" si="423"/>
        <v>#VALUE!</v>
      </c>
      <c r="H4448" s="6" t="str">
        <f>IFERROR(IF(Table1[[#This Row],[Multi-lens? 1]]="No", 1, IF(Table1[[#This Row],[Multi-lens? 1]]="Dual", 2, IF(Table1[[#This Row],[Multi-lens? 1]]="Quad", 4, ""))),"")</f>
        <v/>
      </c>
      <c r="I4448" s="9" t="str">
        <f>IFERROR(Table1[[#This Row],[Name]],"")</f>
        <v/>
      </c>
      <c r="K4448" s="3" t="str">
        <f t="shared" si="418"/>
        <v/>
      </c>
      <c r="M4448" s="4" t="e">
        <f>IF(Table1[[#This Row],[Import to Gateway Calculator?]]="Yes",IFERROR(Table1[[#This Row],[Streaming Resolution '[MP']]],""),0)</f>
        <v>#VALUE!</v>
      </c>
      <c r="N4448" s="4" t="e">
        <f>IF(Table1[[#This Row],[Import to Gateway Calculator?]]="Yes",IFERROR(Table1[[#This Row],[Recording Resolution '[MP']]],""),0)</f>
        <v>#VALUE!</v>
      </c>
      <c r="O4448" s="4" t="e">
        <f>IF(Table1[[#This Row],[Import to Gateway Calculator?]]="Yes",IFERROR(Table1[[#This Row],[Frame Rate '[FPS'] 1]],""),0)</f>
        <v>#VALUE!</v>
      </c>
      <c r="P4448" s="4" t="e">
        <f>IF(Table1[[#This Row],[Import to Gateway Calculator?]]="Yes",IFERROR(Table1[[#This Row],[Days of Storage 1]],""),0)</f>
        <v>#VALUE!</v>
      </c>
    </row>
    <row r="4449" spans="1:16" x14ac:dyDescent="0.25">
      <c r="A4449" s="5" t="e">
        <f t="shared" si="419"/>
        <v>#VALUE!</v>
      </c>
      <c r="B4449" s="6" t="str">
        <f>IFERROR(IF(Table1[[#This Row],[Multi-lens? 1]]="No", 1, IF(Table1[[#This Row],[Multi-lens? 1]]="Dual", 2, IF(Table1[[#This Row],[Multi-lens? 1]]="Quad", 4, ""))),"")</f>
        <v/>
      </c>
      <c r="C4449" s="6" t="e">
        <f t="shared" si="420"/>
        <v>#VALUE!</v>
      </c>
      <c r="D4449" s="6" t="e">
        <f t="shared" si="421"/>
        <v>#VALUE!</v>
      </c>
      <c r="E4449" s="6" t="e">
        <f t="shared" si="422"/>
        <v>#VALUE!</v>
      </c>
      <c r="F4449" s="6" t="e">
        <f t="shared" si="423"/>
        <v>#VALUE!</v>
      </c>
      <c r="H4449" s="6" t="str">
        <f>IFERROR(IF(Table1[[#This Row],[Multi-lens? 1]]="No", 1, IF(Table1[[#This Row],[Multi-lens? 1]]="Dual", 2, IF(Table1[[#This Row],[Multi-lens? 1]]="Quad", 4, ""))),"")</f>
        <v/>
      </c>
      <c r="I4449" s="9" t="str">
        <f>IFERROR(Table1[[#This Row],[Name]],"")</f>
        <v/>
      </c>
      <c r="K4449" s="3" t="str">
        <f t="shared" si="418"/>
        <v/>
      </c>
      <c r="M4449" s="4" t="e">
        <f>IF(Table1[[#This Row],[Import to Gateway Calculator?]]="Yes",IFERROR(Table1[[#This Row],[Streaming Resolution '[MP']]],""),0)</f>
        <v>#VALUE!</v>
      </c>
      <c r="N4449" s="4" t="e">
        <f>IF(Table1[[#This Row],[Import to Gateway Calculator?]]="Yes",IFERROR(Table1[[#This Row],[Recording Resolution '[MP']]],""),0)</f>
        <v>#VALUE!</v>
      </c>
      <c r="O4449" s="4" t="e">
        <f>IF(Table1[[#This Row],[Import to Gateway Calculator?]]="Yes",IFERROR(Table1[[#This Row],[Frame Rate '[FPS'] 1]],""),0)</f>
        <v>#VALUE!</v>
      </c>
      <c r="P4449" s="4" t="e">
        <f>IF(Table1[[#This Row],[Import to Gateway Calculator?]]="Yes",IFERROR(Table1[[#This Row],[Days of Storage 1]],""),0)</f>
        <v>#VALUE!</v>
      </c>
    </row>
    <row r="4450" spans="1:16" x14ac:dyDescent="0.25">
      <c r="A4450" s="5" t="e">
        <f t="shared" si="419"/>
        <v>#VALUE!</v>
      </c>
      <c r="B4450" s="6" t="str">
        <f>IFERROR(IF(Table1[[#This Row],[Multi-lens? 1]]="No", 1, IF(Table1[[#This Row],[Multi-lens? 1]]="Dual", 2, IF(Table1[[#This Row],[Multi-lens? 1]]="Quad", 4, ""))),"")</f>
        <v/>
      </c>
      <c r="C4450" s="6" t="e">
        <f t="shared" si="420"/>
        <v>#VALUE!</v>
      </c>
      <c r="D4450" s="6" t="e">
        <f t="shared" si="421"/>
        <v>#VALUE!</v>
      </c>
      <c r="E4450" s="6" t="e">
        <f t="shared" si="422"/>
        <v>#VALUE!</v>
      </c>
      <c r="F4450" s="6" t="e">
        <f t="shared" si="423"/>
        <v>#VALUE!</v>
      </c>
      <c r="H4450" s="6" t="str">
        <f>IFERROR(IF(Table1[[#This Row],[Multi-lens? 1]]="No", 1, IF(Table1[[#This Row],[Multi-lens? 1]]="Dual", 2, IF(Table1[[#This Row],[Multi-lens? 1]]="Quad", 4, ""))),"")</f>
        <v/>
      </c>
      <c r="I4450" s="9" t="str">
        <f>IFERROR(Table1[[#This Row],[Name]],"")</f>
        <v/>
      </c>
      <c r="K4450" s="3" t="str">
        <f t="shared" si="418"/>
        <v/>
      </c>
      <c r="M4450" s="4" t="e">
        <f>IF(Table1[[#This Row],[Import to Gateway Calculator?]]="Yes",IFERROR(Table1[[#This Row],[Streaming Resolution '[MP']]],""),0)</f>
        <v>#VALUE!</v>
      </c>
      <c r="N4450" s="4" t="e">
        <f>IF(Table1[[#This Row],[Import to Gateway Calculator?]]="Yes",IFERROR(Table1[[#This Row],[Recording Resolution '[MP']]],""),0)</f>
        <v>#VALUE!</v>
      </c>
      <c r="O4450" s="4" t="e">
        <f>IF(Table1[[#This Row],[Import to Gateway Calculator?]]="Yes",IFERROR(Table1[[#This Row],[Frame Rate '[FPS'] 1]],""),0)</f>
        <v>#VALUE!</v>
      </c>
      <c r="P4450" s="4" t="e">
        <f>IF(Table1[[#This Row],[Import to Gateway Calculator?]]="Yes",IFERROR(Table1[[#This Row],[Days of Storage 1]],""),0)</f>
        <v>#VALUE!</v>
      </c>
    </row>
    <row r="4451" spans="1:16" x14ac:dyDescent="0.25">
      <c r="A4451" s="5" t="e">
        <f t="shared" si="419"/>
        <v>#VALUE!</v>
      </c>
      <c r="B4451" s="6" t="str">
        <f>IFERROR(IF(Table1[[#This Row],[Multi-lens? 1]]="No", 1, IF(Table1[[#This Row],[Multi-lens? 1]]="Dual", 2, IF(Table1[[#This Row],[Multi-lens? 1]]="Quad", 4, ""))),"")</f>
        <v/>
      </c>
      <c r="C4451" s="6" t="e">
        <f t="shared" si="420"/>
        <v>#VALUE!</v>
      </c>
      <c r="D4451" s="6" t="e">
        <f t="shared" si="421"/>
        <v>#VALUE!</v>
      </c>
      <c r="E4451" s="6" t="e">
        <f t="shared" si="422"/>
        <v>#VALUE!</v>
      </c>
      <c r="F4451" s="6" t="e">
        <f t="shared" si="423"/>
        <v>#VALUE!</v>
      </c>
      <c r="H4451" s="6" t="str">
        <f>IFERROR(IF(Table1[[#This Row],[Multi-lens? 1]]="No", 1, IF(Table1[[#This Row],[Multi-lens? 1]]="Dual", 2, IF(Table1[[#This Row],[Multi-lens? 1]]="Quad", 4, ""))),"")</f>
        <v/>
      </c>
      <c r="I4451" s="9" t="str">
        <f>IFERROR(Table1[[#This Row],[Name]],"")</f>
        <v/>
      </c>
      <c r="K4451" s="3" t="str">
        <f t="shared" si="418"/>
        <v/>
      </c>
      <c r="M4451" s="4" t="e">
        <f>IF(Table1[[#This Row],[Import to Gateway Calculator?]]="Yes",IFERROR(Table1[[#This Row],[Streaming Resolution '[MP']]],""),0)</f>
        <v>#VALUE!</v>
      </c>
      <c r="N4451" s="4" t="e">
        <f>IF(Table1[[#This Row],[Import to Gateway Calculator?]]="Yes",IFERROR(Table1[[#This Row],[Recording Resolution '[MP']]],""),0)</f>
        <v>#VALUE!</v>
      </c>
      <c r="O4451" s="4" t="e">
        <f>IF(Table1[[#This Row],[Import to Gateway Calculator?]]="Yes",IFERROR(Table1[[#This Row],[Frame Rate '[FPS'] 1]],""),0)</f>
        <v>#VALUE!</v>
      </c>
      <c r="P4451" s="4" t="e">
        <f>IF(Table1[[#This Row],[Import to Gateway Calculator?]]="Yes",IFERROR(Table1[[#This Row],[Days of Storage 1]],""),0)</f>
        <v>#VALUE!</v>
      </c>
    </row>
    <row r="4452" spans="1:16" x14ac:dyDescent="0.25">
      <c r="A4452" s="5" t="e">
        <f t="shared" si="419"/>
        <v>#VALUE!</v>
      </c>
      <c r="B4452" s="6" t="str">
        <f>IFERROR(IF(Table1[[#This Row],[Multi-lens? 1]]="No", 1, IF(Table1[[#This Row],[Multi-lens? 1]]="Dual", 2, IF(Table1[[#This Row],[Multi-lens? 1]]="Quad", 4, ""))),"")</f>
        <v/>
      </c>
      <c r="C4452" s="6" t="e">
        <f t="shared" si="420"/>
        <v>#VALUE!</v>
      </c>
      <c r="D4452" s="6" t="e">
        <f t="shared" si="421"/>
        <v>#VALUE!</v>
      </c>
      <c r="E4452" s="6" t="e">
        <f t="shared" si="422"/>
        <v>#VALUE!</v>
      </c>
      <c r="F4452" s="6" t="e">
        <f t="shared" si="423"/>
        <v>#VALUE!</v>
      </c>
      <c r="H4452" s="6" t="str">
        <f>IFERROR(IF(Table1[[#This Row],[Multi-lens? 1]]="No", 1, IF(Table1[[#This Row],[Multi-lens? 1]]="Dual", 2, IF(Table1[[#This Row],[Multi-lens? 1]]="Quad", 4, ""))),"")</f>
        <v/>
      </c>
      <c r="I4452" s="9" t="str">
        <f>IFERROR(Table1[[#This Row],[Name]],"")</f>
        <v/>
      </c>
      <c r="K4452" s="3" t="str">
        <f t="shared" si="418"/>
        <v/>
      </c>
      <c r="M4452" s="4" t="e">
        <f>IF(Table1[[#This Row],[Import to Gateway Calculator?]]="Yes",IFERROR(Table1[[#This Row],[Streaming Resolution '[MP']]],""),0)</f>
        <v>#VALUE!</v>
      </c>
      <c r="N4452" s="4" t="e">
        <f>IF(Table1[[#This Row],[Import to Gateway Calculator?]]="Yes",IFERROR(Table1[[#This Row],[Recording Resolution '[MP']]],""),0)</f>
        <v>#VALUE!</v>
      </c>
      <c r="O4452" s="4" t="e">
        <f>IF(Table1[[#This Row],[Import to Gateway Calculator?]]="Yes",IFERROR(Table1[[#This Row],[Frame Rate '[FPS'] 1]],""),0)</f>
        <v>#VALUE!</v>
      </c>
      <c r="P4452" s="4" t="e">
        <f>IF(Table1[[#This Row],[Import to Gateway Calculator?]]="Yes",IFERROR(Table1[[#This Row],[Days of Storage 1]],""),0)</f>
        <v>#VALUE!</v>
      </c>
    </row>
    <row r="4453" spans="1:16" x14ac:dyDescent="0.25">
      <c r="A4453" s="5" t="e">
        <f t="shared" si="419"/>
        <v>#VALUE!</v>
      </c>
      <c r="B4453" s="6" t="str">
        <f>IFERROR(IF(Table1[[#This Row],[Multi-lens? 1]]="No", 1, IF(Table1[[#This Row],[Multi-lens? 1]]="Dual", 2, IF(Table1[[#This Row],[Multi-lens? 1]]="Quad", 4, ""))),"")</f>
        <v/>
      </c>
      <c r="C4453" s="6" t="e">
        <f t="shared" si="420"/>
        <v>#VALUE!</v>
      </c>
      <c r="D4453" s="6" t="e">
        <f t="shared" si="421"/>
        <v>#VALUE!</v>
      </c>
      <c r="E4453" s="6" t="e">
        <f t="shared" si="422"/>
        <v>#VALUE!</v>
      </c>
      <c r="F4453" s="6" t="e">
        <f t="shared" si="423"/>
        <v>#VALUE!</v>
      </c>
      <c r="H4453" s="6" t="str">
        <f>IFERROR(IF(Table1[[#This Row],[Multi-lens? 1]]="No", 1, IF(Table1[[#This Row],[Multi-lens? 1]]="Dual", 2, IF(Table1[[#This Row],[Multi-lens? 1]]="Quad", 4, ""))),"")</f>
        <v/>
      </c>
      <c r="I4453" s="9" t="str">
        <f>IFERROR(Table1[[#This Row],[Name]],"")</f>
        <v/>
      </c>
      <c r="K4453" s="3" t="str">
        <f t="shared" si="418"/>
        <v/>
      </c>
      <c r="M4453" s="4" t="e">
        <f>IF(Table1[[#This Row],[Import to Gateway Calculator?]]="Yes",IFERROR(Table1[[#This Row],[Streaming Resolution '[MP']]],""),0)</f>
        <v>#VALUE!</v>
      </c>
      <c r="N4453" s="4" t="e">
        <f>IF(Table1[[#This Row],[Import to Gateway Calculator?]]="Yes",IFERROR(Table1[[#This Row],[Recording Resolution '[MP']]],""),0)</f>
        <v>#VALUE!</v>
      </c>
      <c r="O4453" s="4" t="e">
        <f>IF(Table1[[#This Row],[Import to Gateway Calculator?]]="Yes",IFERROR(Table1[[#This Row],[Frame Rate '[FPS'] 1]],""),0)</f>
        <v>#VALUE!</v>
      </c>
      <c r="P4453" s="4" t="e">
        <f>IF(Table1[[#This Row],[Import to Gateway Calculator?]]="Yes",IFERROR(Table1[[#This Row],[Days of Storage 1]],""),0)</f>
        <v>#VALUE!</v>
      </c>
    </row>
    <row r="4454" spans="1:16" x14ac:dyDescent="0.25">
      <c r="A4454" s="5" t="e">
        <f t="shared" si="419"/>
        <v>#VALUE!</v>
      </c>
      <c r="B4454" s="6" t="str">
        <f>IFERROR(IF(Table1[[#This Row],[Multi-lens? 1]]="No", 1, IF(Table1[[#This Row],[Multi-lens? 1]]="Dual", 2, IF(Table1[[#This Row],[Multi-lens? 1]]="Quad", 4, ""))),"")</f>
        <v/>
      </c>
      <c r="C4454" s="6" t="e">
        <f t="shared" si="420"/>
        <v>#VALUE!</v>
      </c>
      <c r="D4454" s="6" t="e">
        <f t="shared" si="421"/>
        <v>#VALUE!</v>
      </c>
      <c r="E4454" s="6">
        <f t="shared" si="422"/>
        <v>0</v>
      </c>
      <c r="F4454" s="6" t="e">
        <f t="shared" si="423"/>
        <v>#VALUE!</v>
      </c>
      <c r="H4454" s="6" t="str">
        <f>IFERROR(IF(Table1[[#This Row],[Multi-lens? 1]]="No", 1, IF(Table1[[#This Row],[Multi-lens? 1]]="Dual", 2, IF(Table1[[#This Row],[Multi-lens? 1]]="Quad", 4, ""))),"")</f>
        <v/>
      </c>
      <c r="I4454" s="9" t="str">
        <f>IFERROR(Table1[[#This Row],[Name]],"")</f>
        <v/>
      </c>
      <c r="K4454" s="3" t="str">
        <f t="shared" si="418"/>
        <v/>
      </c>
      <c r="M4454" s="4" t="e">
        <f>IF(Table1[[#This Row],[Import to Gateway Calculator?]]="Yes",IFERROR(Table1[[#This Row],[Streaming Resolution '[MP']]],""),0)</f>
        <v>#VALUE!</v>
      </c>
      <c r="N4454" s="4" t="e">
        <f>IF(Table1[[#This Row],[Import to Gateway Calculator?]]="Yes",IFERROR(Table1[[#This Row],[Recording Resolution '[MP']]],""),0)</f>
        <v>#VALUE!</v>
      </c>
      <c r="P4454" s="4" t="e">
        <f>IF(Table1[[#This Row],[Import to Gateway Calculator?]]="Yes",IFERROR(Table1[[#This Row],[Days of Storage 1]],""),0)</f>
        <v>#VALUE!</v>
      </c>
    </row>
    <row r="4455" spans="1:16" x14ac:dyDescent="0.25">
      <c r="A4455" s="5" t="e">
        <f t="shared" si="419"/>
        <v>#VALUE!</v>
      </c>
      <c r="B4455" s="6" t="str">
        <f>IFERROR(IF(Table1[[#This Row],[Multi-lens? 1]]="No", 1, IF(Table1[[#This Row],[Multi-lens? 1]]="Dual", 2, IF(Table1[[#This Row],[Multi-lens? 1]]="Quad", 4, ""))),"")</f>
        <v/>
      </c>
      <c r="C4455" s="6" t="e">
        <f t="shared" si="420"/>
        <v>#VALUE!</v>
      </c>
      <c r="D4455" s="6" t="e">
        <f t="shared" si="421"/>
        <v>#VALUE!</v>
      </c>
      <c r="E4455" s="6">
        <f t="shared" si="422"/>
        <v>0</v>
      </c>
      <c r="F4455" s="6" t="e">
        <f t="shared" si="423"/>
        <v>#VALUE!</v>
      </c>
      <c r="H4455" s="6" t="str">
        <f>IFERROR(IF(Table1[[#This Row],[Multi-lens? 1]]="No", 1, IF(Table1[[#This Row],[Multi-lens? 1]]="Dual", 2, IF(Table1[[#This Row],[Multi-lens? 1]]="Quad", 4, ""))),"")</f>
        <v/>
      </c>
      <c r="I4455" s="9" t="str">
        <f>IFERROR(Table1[[#This Row],[Name]],"")</f>
        <v/>
      </c>
      <c r="K4455" s="3" t="str">
        <f t="shared" si="418"/>
        <v/>
      </c>
      <c r="M4455" s="4" t="e">
        <f>IF(Table1[[#This Row],[Import to Gateway Calculator?]]="Yes",IFERROR(Table1[[#This Row],[Streaming Resolution '[MP']]],""),0)</f>
        <v>#VALUE!</v>
      </c>
      <c r="N4455" s="4" t="e">
        <f>IF(Table1[[#This Row],[Import to Gateway Calculator?]]="Yes",IFERROR(Table1[[#This Row],[Recording Resolution '[MP']]],""),0)</f>
        <v>#VALUE!</v>
      </c>
      <c r="P4455" s="4" t="e">
        <f>IF(Table1[[#This Row],[Import to Gateway Calculator?]]="Yes",IFERROR(Table1[[#This Row],[Days of Storage 1]],""),0)</f>
        <v>#VALUE!</v>
      </c>
    </row>
    <row r="4456" spans="1:16" x14ac:dyDescent="0.25">
      <c r="A4456" s="5" t="e">
        <f t="shared" si="419"/>
        <v>#VALUE!</v>
      </c>
      <c r="B4456" s="6" t="str">
        <f>IFERROR(IF(Table1[[#This Row],[Multi-lens? 1]]="No", 1, IF(Table1[[#This Row],[Multi-lens? 1]]="Dual", 2, IF(Table1[[#This Row],[Multi-lens? 1]]="Quad", 4, ""))),"")</f>
        <v/>
      </c>
      <c r="C4456" s="6" t="e">
        <f t="shared" si="420"/>
        <v>#VALUE!</v>
      </c>
      <c r="D4456" s="6" t="e">
        <f t="shared" si="421"/>
        <v>#VALUE!</v>
      </c>
      <c r="E4456" s="6">
        <f t="shared" si="422"/>
        <v>0</v>
      </c>
      <c r="F4456" s="6" t="e">
        <f t="shared" si="423"/>
        <v>#VALUE!</v>
      </c>
      <c r="H4456" s="6" t="str">
        <f>IFERROR(IF(Table1[[#This Row],[Multi-lens? 1]]="No", 1, IF(Table1[[#This Row],[Multi-lens? 1]]="Dual", 2, IF(Table1[[#This Row],[Multi-lens? 1]]="Quad", 4, ""))),"")</f>
        <v/>
      </c>
      <c r="I4456" s="9" t="str">
        <f>IFERROR(Table1[[#This Row],[Name]],"")</f>
        <v/>
      </c>
      <c r="K4456" s="3" t="str">
        <f t="shared" si="418"/>
        <v/>
      </c>
      <c r="M4456" s="4" t="e">
        <f>IF(Table1[[#This Row],[Import to Gateway Calculator?]]="Yes",IFERROR(Table1[[#This Row],[Streaming Resolution '[MP']]],""),0)</f>
        <v>#VALUE!</v>
      </c>
      <c r="N4456" s="4" t="e">
        <f>IF(Table1[[#This Row],[Import to Gateway Calculator?]]="Yes",IFERROR(Table1[[#This Row],[Recording Resolution '[MP']]],""),0)</f>
        <v>#VALUE!</v>
      </c>
      <c r="P4456" s="4" t="e">
        <f>IF(Table1[[#This Row],[Import to Gateway Calculator?]]="Yes",IFERROR(Table1[[#This Row],[Days of Storage 1]],""),0)</f>
        <v>#VALUE!</v>
      </c>
    </row>
    <row r="4457" spans="1:16" x14ac:dyDescent="0.25">
      <c r="A4457" s="5" t="e">
        <f t="shared" si="419"/>
        <v>#VALUE!</v>
      </c>
      <c r="B4457" s="6" t="str">
        <f>IFERROR(IF(Table1[[#This Row],[Multi-lens? 1]]="No", 1, IF(Table1[[#This Row],[Multi-lens? 1]]="Dual", 2, IF(Table1[[#This Row],[Multi-lens? 1]]="Quad", 4, ""))),"")</f>
        <v/>
      </c>
      <c r="C4457" s="6">
        <f t="shared" si="420"/>
        <v>0</v>
      </c>
      <c r="D4457" s="6" t="e">
        <f t="shared" si="421"/>
        <v>#VALUE!</v>
      </c>
      <c r="E4457" s="6">
        <f t="shared" si="422"/>
        <v>0</v>
      </c>
      <c r="F4457" s="6" t="e">
        <f t="shared" si="423"/>
        <v>#VALUE!</v>
      </c>
      <c r="H4457" s="6" t="str">
        <f>IFERROR(IF(Table1[[#This Row],[Multi-lens? 1]]="No", 1, IF(Table1[[#This Row],[Multi-lens? 1]]="Dual", 2, IF(Table1[[#This Row],[Multi-lens? 1]]="Quad", 4, ""))),"")</f>
        <v/>
      </c>
      <c r="I4457" s="9" t="str">
        <f>IFERROR(Table1[[#This Row],[Name]],"")</f>
        <v/>
      </c>
      <c r="K4457" s="3" t="str">
        <f t="shared" si="418"/>
        <v/>
      </c>
      <c r="N4457" s="4" t="e">
        <f>IF(Table1[[#This Row],[Import to Gateway Calculator?]]="Yes",IFERROR(Table1[[#This Row],[Recording Resolution '[MP']]],""),0)</f>
        <v>#VALUE!</v>
      </c>
      <c r="P4457" s="4" t="e">
        <f>IF(Table1[[#This Row],[Import to Gateway Calculator?]]="Yes",IFERROR(Table1[[#This Row],[Days of Storage 1]],""),0)</f>
        <v>#VALUE!</v>
      </c>
    </row>
    <row r="4458" spans="1:16" x14ac:dyDescent="0.25">
      <c r="A4458" s="5" t="str">
        <f t="shared" si="419"/>
        <v/>
      </c>
      <c r="B4458" s="6" t="str">
        <f>IFERROR(IF(Table1[[#This Row],[Multi-lens? 1]]="No", 1, IF(Table1[[#This Row],[Multi-lens? 1]]="Dual", 2, IF(Table1[[#This Row],[Multi-lens? 1]]="Quad", 4, ""))),"")</f>
        <v/>
      </c>
      <c r="C4458" s="6">
        <f t="shared" si="420"/>
        <v>0</v>
      </c>
      <c r="D4458" s="6">
        <f t="shared" si="421"/>
        <v>0</v>
      </c>
      <c r="E4458" s="6">
        <f t="shared" si="422"/>
        <v>0</v>
      </c>
      <c r="F4458" s="6">
        <f t="shared" si="423"/>
        <v>0</v>
      </c>
      <c r="H4458" s="6" t="str">
        <f>IFERROR(IF(Table1[[#This Row],[Multi-lens? 1]]="No", 1, IF(Table1[[#This Row],[Multi-lens? 1]]="Dual", 2, IF(Table1[[#This Row],[Multi-lens? 1]]="Quad", 4, ""))),"")</f>
        <v/>
      </c>
      <c r="I4458" s="9" t="str">
        <f>IFERROR(Table1[[#This Row],[Name]],"")</f>
        <v/>
      </c>
      <c r="K4458" s="3" t="str">
        <f t="shared" si="418"/>
        <v/>
      </c>
    </row>
    <row r="4459" spans="1:16" x14ac:dyDescent="0.25">
      <c r="A4459" s="5" t="str">
        <f t="shared" si="419"/>
        <v/>
      </c>
      <c r="B4459" s="6" t="str">
        <f>IFERROR(IF(Table1[[#This Row],[Multi-lens? 1]]="No", 1, IF(Table1[[#This Row],[Multi-lens? 1]]="Dual", 2, IF(Table1[[#This Row],[Multi-lens? 1]]="Quad", 4, ""))),"")</f>
        <v/>
      </c>
      <c r="C4459" s="6">
        <f t="shared" si="420"/>
        <v>0</v>
      </c>
      <c r="D4459" s="6">
        <f t="shared" si="421"/>
        <v>0</v>
      </c>
      <c r="E4459" s="6">
        <f t="shared" si="422"/>
        <v>0</v>
      </c>
      <c r="F4459" s="6">
        <f t="shared" si="423"/>
        <v>0</v>
      </c>
      <c r="H4459" s="6" t="str">
        <f>IFERROR(IF(Table1[[#This Row],[Multi-lens? 1]]="No", 1, IF(Table1[[#This Row],[Multi-lens? 1]]="Dual", 2, IF(Table1[[#This Row],[Multi-lens? 1]]="Quad", 4, ""))),"")</f>
        <v/>
      </c>
      <c r="I4459" s="9" t="str">
        <f>IFERROR(Table1[[#This Row],[Name]],"")</f>
        <v/>
      </c>
      <c r="K4459" s="3" t="str">
        <f t="shared" si="418"/>
        <v/>
      </c>
    </row>
    <row r="4460" spans="1:16" x14ac:dyDescent="0.25">
      <c r="A4460" s="5" t="str">
        <f t="shared" si="419"/>
        <v/>
      </c>
      <c r="B4460" s="6" t="str">
        <f>IFERROR(IF(Table1[[#This Row],[Multi-lens? 1]]="No", 1, IF(Table1[[#This Row],[Multi-lens? 1]]="Dual", 2, IF(Table1[[#This Row],[Multi-lens? 1]]="Quad", 4, ""))),"")</f>
        <v/>
      </c>
      <c r="C4460" s="6">
        <f t="shared" si="420"/>
        <v>0</v>
      </c>
      <c r="D4460" s="6">
        <f t="shared" si="421"/>
        <v>0</v>
      </c>
      <c r="E4460" s="6">
        <f t="shared" si="422"/>
        <v>0</v>
      </c>
      <c r="F4460" s="6">
        <f t="shared" si="423"/>
        <v>0</v>
      </c>
      <c r="H4460" s="6" t="str">
        <f>IFERROR(IF(Table1[[#This Row],[Multi-lens? 1]]="No", 1, IF(Table1[[#This Row],[Multi-lens? 1]]="Dual", 2, IF(Table1[[#This Row],[Multi-lens? 1]]="Quad", 4, ""))),"")</f>
        <v/>
      </c>
      <c r="I4460" s="9" t="str">
        <f>IFERROR(Table1[[#This Row],[Name]],"")</f>
        <v/>
      </c>
      <c r="K4460" s="3" t="str">
        <f t="shared" si="418"/>
        <v/>
      </c>
    </row>
    <row r="4461" spans="1:16" x14ac:dyDescent="0.25">
      <c r="A4461" s="5" t="str">
        <f t="shared" si="419"/>
        <v/>
      </c>
      <c r="B4461" s="6" t="str">
        <f>IFERROR(IF(Table1[[#This Row],[Multi-lens? 1]]="No", 1, IF(Table1[[#This Row],[Multi-lens? 1]]="Dual", 2, IF(Table1[[#This Row],[Multi-lens? 1]]="Quad", 4, ""))),"")</f>
        <v/>
      </c>
      <c r="C4461" s="6">
        <f t="shared" si="420"/>
        <v>0</v>
      </c>
      <c r="D4461" s="6">
        <f t="shared" si="421"/>
        <v>0</v>
      </c>
      <c r="E4461" s="6">
        <f t="shared" si="422"/>
        <v>0</v>
      </c>
      <c r="F4461" s="6">
        <f t="shared" si="423"/>
        <v>0</v>
      </c>
      <c r="H4461" s="6" t="str">
        <f>IFERROR(IF(Table1[[#This Row],[Multi-lens? 1]]="No", 1, IF(Table1[[#This Row],[Multi-lens? 1]]="Dual", 2, IF(Table1[[#This Row],[Multi-lens? 1]]="Quad", 4, ""))),"")</f>
        <v/>
      </c>
    </row>
    <row r="4462" spans="1:16" x14ac:dyDescent="0.25">
      <c r="A4462" s="5" t="str">
        <f t="shared" si="419"/>
        <v/>
      </c>
      <c r="B4462" s="6" t="str">
        <f>IFERROR(IF(Table1[[#This Row],[Multi-lens? 1]]="No", 1, IF(Table1[[#This Row],[Multi-lens? 1]]="Dual", 2, IF(Table1[[#This Row],[Multi-lens? 1]]="Quad", 4, ""))),"")</f>
        <v/>
      </c>
      <c r="C4462" s="6">
        <f t="shared" si="420"/>
        <v>0</v>
      </c>
      <c r="D4462" s="6">
        <f t="shared" si="421"/>
        <v>0</v>
      </c>
      <c r="E4462" s="6">
        <f t="shared" si="422"/>
        <v>0</v>
      </c>
      <c r="F4462" s="6">
        <f t="shared" si="423"/>
        <v>0</v>
      </c>
      <c r="H4462" s="6" t="str">
        <f>IFERROR(IF(Table1[[#This Row],[Multi-lens? 1]]="No", 1, IF(Table1[[#This Row],[Multi-lens? 1]]="Dual", 2, IF(Table1[[#This Row],[Multi-lens? 1]]="Quad", 4, ""))),"")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4D7F-4A9D-4F85-9C81-19307454A942}">
  <sheetPr codeName="Sheet6"/>
  <dimension ref="A1:AE736"/>
  <sheetViews>
    <sheetView topLeftCell="B1" zoomScale="85" zoomScaleNormal="85" workbookViewId="0">
      <pane ySplit="1" topLeftCell="A41" activePane="bottomLeft" state="frozen"/>
      <selection activeCell="B25" sqref="B25:C25"/>
      <selection pane="bottomLeft" activeCell="B25" sqref="B25:C25"/>
    </sheetView>
  </sheetViews>
  <sheetFormatPr defaultColWidth="9.140625" defaultRowHeight="15" x14ac:dyDescent="0.25"/>
  <cols>
    <col min="1" max="1" width="46" style="182" customWidth="1"/>
    <col min="2" max="2" width="40.5703125" style="26" customWidth="1"/>
    <col min="3" max="3" width="21" style="26" customWidth="1"/>
    <col min="4" max="4" width="35.85546875" style="26" customWidth="1"/>
    <col min="5" max="5" width="27.42578125" style="26" customWidth="1"/>
    <col min="6" max="6" width="47.42578125" style="26" customWidth="1"/>
    <col min="7" max="7" width="36.42578125" style="26" customWidth="1"/>
    <col min="8" max="8" width="55" style="26" customWidth="1"/>
    <col min="9" max="9" width="32.140625" style="26" customWidth="1"/>
    <col min="10" max="10" width="66.5703125" style="26" bestFit="1" customWidth="1"/>
    <col min="11" max="11" width="31.5703125" style="26" customWidth="1"/>
    <col min="12" max="12" width="83.5703125" style="26" bestFit="1" customWidth="1"/>
    <col min="13" max="13" width="67.140625" style="25" bestFit="1" customWidth="1"/>
    <col min="14" max="15" width="76.85546875" style="25" customWidth="1"/>
    <col min="16" max="16" width="29" style="25" bestFit="1" customWidth="1"/>
    <col min="17" max="17" width="45" style="25" customWidth="1"/>
    <col min="18" max="18" width="87.140625" style="25" bestFit="1" customWidth="1"/>
    <col min="19" max="19" width="25.85546875" style="25" bestFit="1" customWidth="1"/>
    <col min="20" max="20" width="23.85546875" style="25" bestFit="1" customWidth="1"/>
    <col min="21" max="21" width="43" style="25" bestFit="1" customWidth="1"/>
    <col min="22" max="26" width="9.140625" style="25"/>
    <col min="27" max="27" width="15.5703125" style="25" bestFit="1" customWidth="1"/>
    <col min="28" max="28" width="43" style="25" bestFit="1" customWidth="1"/>
    <col min="29" max="29" width="49.140625" style="25" bestFit="1" customWidth="1"/>
    <col min="30" max="16384" width="9.140625" style="25"/>
  </cols>
  <sheetData>
    <row r="1" spans="1:19" x14ac:dyDescent="0.25">
      <c r="A1" s="181" t="s">
        <v>12</v>
      </c>
      <c r="B1" s="179" t="s">
        <v>13</v>
      </c>
      <c r="C1" s="179" t="s">
        <v>14</v>
      </c>
      <c r="D1" s="179" t="s">
        <v>15</v>
      </c>
      <c r="E1" s="179" t="s">
        <v>16</v>
      </c>
      <c r="F1" s="179" t="s">
        <v>17</v>
      </c>
      <c r="G1" s="179" t="s">
        <v>18</v>
      </c>
      <c r="H1" s="179" t="s">
        <v>19</v>
      </c>
      <c r="I1" s="179" t="s">
        <v>20</v>
      </c>
      <c r="J1" s="179"/>
      <c r="K1" s="179"/>
      <c r="L1" s="179" t="s">
        <v>21</v>
      </c>
      <c r="M1" s="179" t="s">
        <v>22</v>
      </c>
      <c r="N1" s="179" t="s">
        <v>23</v>
      </c>
      <c r="O1" s="179" t="s">
        <v>24</v>
      </c>
      <c r="P1" s="179" t="s">
        <v>25</v>
      </c>
      <c r="Q1" s="179" t="s">
        <v>26</v>
      </c>
      <c r="R1" s="179" t="s">
        <v>27</v>
      </c>
    </row>
    <row r="2" spans="1:19" x14ac:dyDescent="0.25">
      <c r="B2" s="26" t="s">
        <v>28</v>
      </c>
      <c r="C2" s="26" t="s">
        <v>2</v>
      </c>
      <c r="D2" s="26" t="s">
        <v>29</v>
      </c>
      <c r="E2" s="26" t="s">
        <v>30</v>
      </c>
      <c r="F2" s="26" t="s">
        <v>31</v>
      </c>
      <c r="G2" s="26" t="s">
        <v>32</v>
      </c>
      <c r="H2" s="26" t="s">
        <v>33</v>
      </c>
      <c r="I2" s="26" t="s">
        <v>34</v>
      </c>
      <c r="K2" s="26" t="s">
        <v>35</v>
      </c>
      <c r="L2" s="26" t="s">
        <v>36</v>
      </c>
      <c r="M2" s="26" t="s">
        <v>37</v>
      </c>
      <c r="N2" s="25" t="s">
        <v>38</v>
      </c>
      <c r="O2" s="25" t="s">
        <v>39</v>
      </c>
      <c r="P2" s="25" t="s">
        <v>40</v>
      </c>
      <c r="Q2" s="25" t="s">
        <v>41</v>
      </c>
      <c r="R2" s="25" t="s">
        <v>42</v>
      </c>
    </row>
    <row r="3" spans="1:19" x14ac:dyDescent="0.25">
      <c r="B3" s="26" t="s">
        <v>43</v>
      </c>
      <c r="C3" s="26" t="s">
        <v>0</v>
      </c>
      <c r="D3" s="26" t="s">
        <v>44</v>
      </c>
      <c r="E3" s="26" t="s">
        <v>45</v>
      </c>
      <c r="F3" s="26" t="s">
        <v>46</v>
      </c>
      <c r="G3" s="26" t="s">
        <v>47</v>
      </c>
      <c r="H3" s="26" t="s">
        <v>48</v>
      </c>
      <c r="I3" s="26" t="s">
        <v>49</v>
      </c>
      <c r="K3" s="26" t="s">
        <v>50</v>
      </c>
      <c r="L3" s="26" t="s">
        <v>51</v>
      </c>
      <c r="M3" s="26" t="s">
        <v>52</v>
      </c>
      <c r="N3" s="25" t="s">
        <v>53</v>
      </c>
      <c r="O3" s="25" t="s">
        <v>54</v>
      </c>
      <c r="P3" s="25" t="s">
        <v>55</v>
      </c>
      <c r="Q3" s="25" t="s">
        <v>41</v>
      </c>
      <c r="R3" s="25" t="s">
        <v>56</v>
      </c>
    </row>
    <row r="4" spans="1:19" x14ac:dyDescent="0.25">
      <c r="B4" s="26" t="s">
        <v>57</v>
      </c>
      <c r="C4" s="26" t="s">
        <v>58</v>
      </c>
      <c r="D4" s="26" t="s">
        <v>59</v>
      </c>
      <c r="E4" s="26" t="s">
        <v>60</v>
      </c>
      <c r="F4" s="26" t="s">
        <v>61</v>
      </c>
      <c r="G4" s="26" t="s">
        <v>62</v>
      </c>
      <c r="H4" s="26" t="str">
        <f>IFERROR(VLOOKUP(X4,'Drop Down List'!$F$40:$H$113,2,FALSE),"")</f>
        <v/>
      </c>
      <c r="I4" s="26" t="s">
        <v>63</v>
      </c>
      <c r="K4" s="26" t="s">
        <v>63</v>
      </c>
      <c r="L4" s="26" t="s">
        <v>64</v>
      </c>
      <c r="M4" s="26" t="s">
        <v>65</v>
      </c>
      <c r="N4" s="25" t="s">
        <v>66</v>
      </c>
      <c r="O4" s="25" t="s">
        <v>67</v>
      </c>
      <c r="P4" s="25" t="s">
        <v>68</v>
      </c>
      <c r="Q4" s="25" t="s">
        <v>41</v>
      </c>
      <c r="R4" s="25" t="s">
        <v>69</v>
      </c>
    </row>
    <row r="5" spans="1:19" x14ac:dyDescent="0.25">
      <c r="B5" s="26" t="s">
        <v>70</v>
      </c>
      <c r="E5" s="26" t="s">
        <v>71</v>
      </c>
      <c r="F5" s="26" t="s">
        <v>72</v>
      </c>
      <c r="G5" s="26" t="s">
        <v>73</v>
      </c>
      <c r="H5" s="26" t="s">
        <v>74</v>
      </c>
      <c r="I5" s="26" t="s">
        <v>75</v>
      </c>
      <c r="K5" s="26" t="s">
        <v>76</v>
      </c>
      <c r="L5" s="26" t="s">
        <v>77</v>
      </c>
      <c r="M5" s="26" t="s">
        <v>78</v>
      </c>
      <c r="N5" s="25" t="s">
        <v>79</v>
      </c>
      <c r="O5" s="25" t="s">
        <v>80</v>
      </c>
      <c r="P5" s="25" t="s">
        <v>81</v>
      </c>
      <c r="Q5" s="25" t="s">
        <v>41</v>
      </c>
      <c r="R5" s="25" t="s">
        <v>82</v>
      </c>
    </row>
    <row r="6" spans="1:19" x14ac:dyDescent="0.25">
      <c r="B6" s="26" t="s">
        <v>83</v>
      </c>
      <c r="E6" s="26" t="s">
        <v>0</v>
      </c>
      <c r="F6" s="26" t="s">
        <v>84</v>
      </c>
      <c r="G6" s="26" t="s">
        <v>85</v>
      </c>
      <c r="H6" s="26" t="s">
        <v>86</v>
      </c>
      <c r="L6" s="26" t="s">
        <v>87</v>
      </c>
      <c r="M6" s="26" t="s">
        <v>88</v>
      </c>
      <c r="N6" s="25" t="s">
        <v>89</v>
      </c>
      <c r="O6" s="25" t="s">
        <v>90</v>
      </c>
      <c r="P6" s="25" t="s">
        <v>91</v>
      </c>
      <c r="Q6" s="25" t="s">
        <v>41</v>
      </c>
      <c r="R6" s="25" t="s">
        <v>92</v>
      </c>
    </row>
    <row r="7" spans="1:19" x14ac:dyDescent="0.25">
      <c r="B7" s="26" t="s">
        <v>93</v>
      </c>
      <c r="F7" s="26" t="s">
        <v>94</v>
      </c>
      <c r="G7" s="26" t="s">
        <v>95</v>
      </c>
      <c r="H7" s="26" t="s">
        <v>96</v>
      </c>
      <c r="I7" s="179" t="s">
        <v>97</v>
      </c>
      <c r="J7" s="179"/>
      <c r="K7" s="179" t="s">
        <v>34</v>
      </c>
      <c r="L7" s="26" t="s">
        <v>98</v>
      </c>
      <c r="M7" s="26" t="s">
        <v>99</v>
      </c>
      <c r="N7" s="25" t="s">
        <v>100</v>
      </c>
      <c r="O7" s="25" t="s">
        <v>101</v>
      </c>
      <c r="P7" s="25" t="s">
        <v>102</v>
      </c>
      <c r="Q7" s="25" t="s">
        <v>41</v>
      </c>
      <c r="R7" s="25" t="s">
        <v>103</v>
      </c>
    </row>
    <row r="8" spans="1:19" x14ac:dyDescent="0.25">
      <c r="B8" s="26" t="s">
        <v>104</v>
      </c>
      <c r="F8" s="26" t="s">
        <v>105</v>
      </c>
      <c r="I8" s="25" t="s">
        <v>106</v>
      </c>
      <c r="J8" s="25"/>
      <c r="K8" s="26" t="s">
        <v>107</v>
      </c>
      <c r="L8" s="26" t="s">
        <v>56</v>
      </c>
      <c r="M8" s="26" t="s">
        <v>108</v>
      </c>
      <c r="N8" s="25" t="s">
        <v>109</v>
      </c>
      <c r="O8" s="25" t="s">
        <v>110</v>
      </c>
      <c r="P8" s="25" t="s">
        <v>111</v>
      </c>
      <c r="Q8" s="25" t="s">
        <v>41</v>
      </c>
      <c r="R8" s="25" t="s">
        <v>112</v>
      </c>
    </row>
    <row r="9" spans="1:19" x14ac:dyDescent="0.25">
      <c r="B9" s="26" t="s">
        <v>113</v>
      </c>
      <c r="F9" s="26" t="s">
        <v>114</v>
      </c>
      <c r="H9" s="179" t="s">
        <v>50</v>
      </c>
      <c r="I9" s="25" t="s">
        <v>115</v>
      </c>
      <c r="J9" s="25"/>
      <c r="K9" s="26" t="s">
        <v>116</v>
      </c>
      <c r="L9" s="26" t="s">
        <v>69</v>
      </c>
      <c r="M9" s="25" t="s">
        <v>117</v>
      </c>
      <c r="N9" s="25" t="s">
        <v>118</v>
      </c>
      <c r="O9" s="25" t="s">
        <v>119</v>
      </c>
      <c r="P9" s="25" t="s">
        <v>120</v>
      </c>
      <c r="Q9" s="25" t="s">
        <v>41</v>
      </c>
      <c r="R9" s="25" t="s">
        <v>121</v>
      </c>
    </row>
    <row r="10" spans="1:19" x14ac:dyDescent="0.25">
      <c r="B10" s="26" t="s">
        <v>122</v>
      </c>
      <c r="F10" s="26" t="s">
        <v>123</v>
      </c>
      <c r="H10" s="25" t="s">
        <v>115</v>
      </c>
      <c r="I10" s="25"/>
      <c r="J10" s="25"/>
      <c r="K10" s="26" t="s">
        <v>124</v>
      </c>
      <c r="L10" s="26" t="s">
        <v>125</v>
      </c>
      <c r="M10" s="183" t="s">
        <v>126</v>
      </c>
      <c r="O10" s="25" t="s">
        <v>127</v>
      </c>
      <c r="P10" s="25" t="s">
        <v>128</v>
      </c>
      <c r="Q10" s="25" t="s">
        <v>41</v>
      </c>
      <c r="R10" s="25" t="s">
        <v>125</v>
      </c>
      <c r="S10" s="25" t="s">
        <v>129</v>
      </c>
    </row>
    <row r="11" spans="1:19" x14ac:dyDescent="0.25">
      <c r="A11" s="182" t="s">
        <v>130</v>
      </c>
      <c r="B11" s="26" t="s">
        <v>131</v>
      </c>
      <c r="F11" s="26" t="s">
        <v>132</v>
      </c>
      <c r="H11" s="25" t="s">
        <v>133</v>
      </c>
      <c r="I11" s="179" t="s">
        <v>134</v>
      </c>
      <c r="J11" s="179"/>
      <c r="K11" s="25"/>
      <c r="M11" s="183" t="s">
        <v>135</v>
      </c>
      <c r="O11" s="25" t="s">
        <v>136</v>
      </c>
      <c r="P11" s="25" t="s">
        <v>137</v>
      </c>
      <c r="Q11" s="25" t="s">
        <v>41</v>
      </c>
      <c r="R11" s="25" t="s">
        <v>138</v>
      </c>
      <c r="S11" s="25" t="s">
        <v>139</v>
      </c>
    </row>
    <row r="12" spans="1:19" x14ac:dyDescent="0.25">
      <c r="A12" s="182" t="s">
        <v>140</v>
      </c>
      <c r="F12" s="26" t="s">
        <v>141</v>
      </c>
      <c r="G12" s="179" t="s">
        <v>76</v>
      </c>
      <c r="H12" s="25" t="s">
        <v>74</v>
      </c>
      <c r="I12" s="25" t="s">
        <v>133</v>
      </c>
      <c r="J12" s="25"/>
      <c r="K12" s="179" t="s">
        <v>49</v>
      </c>
      <c r="L12" s="25"/>
      <c r="M12" s="183" t="s">
        <v>142</v>
      </c>
      <c r="O12" s="25" t="s">
        <v>143</v>
      </c>
      <c r="P12" s="25" t="s">
        <v>144</v>
      </c>
      <c r="Q12" s="25" t="s">
        <v>41</v>
      </c>
      <c r="R12" s="25" t="s">
        <v>145</v>
      </c>
      <c r="S12" s="25" t="s">
        <v>146</v>
      </c>
    </row>
    <row r="13" spans="1:19" x14ac:dyDescent="0.25">
      <c r="A13" s="182" t="s">
        <v>147</v>
      </c>
      <c r="F13" s="26" t="s">
        <v>148</v>
      </c>
      <c r="G13" s="25" t="s">
        <v>149</v>
      </c>
      <c r="H13" s="25" t="s">
        <v>150</v>
      </c>
      <c r="I13" s="25"/>
      <c r="J13" s="25"/>
      <c r="K13" s="26" t="s">
        <v>124</v>
      </c>
      <c r="L13" s="25"/>
      <c r="M13" s="183" t="s">
        <v>151</v>
      </c>
      <c r="O13" s="25" t="s">
        <v>152</v>
      </c>
      <c r="P13" s="25" t="s">
        <v>153</v>
      </c>
      <c r="Q13" s="25" t="s">
        <v>41</v>
      </c>
      <c r="R13" s="25" t="s">
        <v>154</v>
      </c>
      <c r="S13" s="25" t="s">
        <v>155</v>
      </c>
    </row>
    <row r="14" spans="1:19" x14ac:dyDescent="0.25">
      <c r="A14" s="182" t="s">
        <v>156</v>
      </c>
      <c r="F14" s="26" t="s">
        <v>157</v>
      </c>
      <c r="G14" s="25" t="s">
        <v>48</v>
      </c>
      <c r="H14" s="25" t="s">
        <v>158</v>
      </c>
      <c r="I14" s="179" t="s">
        <v>159</v>
      </c>
      <c r="J14" s="179"/>
      <c r="K14" s="26" t="s">
        <v>160</v>
      </c>
      <c r="L14" s="25"/>
      <c r="M14" s="183" t="s">
        <v>161</v>
      </c>
      <c r="O14" s="25" t="s">
        <v>162</v>
      </c>
      <c r="P14" s="25" t="s">
        <v>163</v>
      </c>
      <c r="Q14" s="25" t="s">
        <v>41</v>
      </c>
      <c r="R14" s="25" t="s">
        <v>87</v>
      </c>
      <c r="S14" s="25" t="s">
        <v>164</v>
      </c>
    </row>
    <row r="15" spans="1:19" x14ac:dyDescent="0.25">
      <c r="A15" s="182" t="s">
        <v>165</v>
      </c>
      <c r="F15" s="26" t="s">
        <v>166</v>
      </c>
      <c r="G15" s="25" t="s">
        <v>33</v>
      </c>
      <c r="H15" s="25" t="s">
        <v>106</v>
      </c>
      <c r="I15" s="25" t="s">
        <v>74</v>
      </c>
      <c r="J15" s="25"/>
      <c r="K15" s="179" t="s">
        <v>167</v>
      </c>
      <c r="L15" s="25"/>
      <c r="M15" s="183" t="s">
        <v>168</v>
      </c>
      <c r="O15" s="25" t="s">
        <v>169</v>
      </c>
      <c r="P15" s="25" t="s">
        <v>170</v>
      </c>
      <c r="Q15" s="25" t="s">
        <v>41</v>
      </c>
      <c r="R15" s="25" t="s">
        <v>98</v>
      </c>
    </row>
    <row r="16" spans="1:19" x14ac:dyDescent="0.25">
      <c r="A16" s="182" t="s">
        <v>171</v>
      </c>
      <c r="F16" s="26" t="s">
        <v>172</v>
      </c>
      <c r="G16" s="25" t="s">
        <v>173</v>
      </c>
      <c r="H16" s="25" t="s">
        <v>174</v>
      </c>
      <c r="I16" s="25" t="s">
        <v>150</v>
      </c>
      <c r="J16" s="25"/>
      <c r="K16" s="26" t="s">
        <v>175</v>
      </c>
      <c r="L16" s="25"/>
      <c r="M16" s="183" t="s">
        <v>176</v>
      </c>
      <c r="O16" s="25" t="s">
        <v>177</v>
      </c>
      <c r="P16" s="25" t="s">
        <v>178</v>
      </c>
      <c r="Q16" s="25" t="s">
        <v>41</v>
      </c>
      <c r="R16" s="25" t="s">
        <v>36</v>
      </c>
      <c r="S16" s="184"/>
    </row>
    <row r="17" spans="1:18" x14ac:dyDescent="0.25">
      <c r="A17" s="182" t="s">
        <v>179</v>
      </c>
      <c r="B17" s="179"/>
      <c r="E17" s="26" t="str" cm="1">
        <f t="array" ref="E17">IF(
    OR(D4="Alarm Doors", D4="Access Control Doors", D4="Card Only Doors"),
    IF(D4="Prop Points", 'Drop Down List'!$E$151:$E$164, 'Drop Down List'!$X$69:$X$420),
    IF(AND(D4&lt;&gt;"Prop Points", E4="New Install"), 'Drop Down List'!$C$32:$C$34, "")
)</f>
        <v/>
      </c>
      <c r="G17" s="25" t="s">
        <v>180</v>
      </c>
      <c r="H17" s="25" t="s">
        <v>181</v>
      </c>
      <c r="I17" s="25" t="s">
        <v>158</v>
      </c>
      <c r="J17" s="25"/>
      <c r="K17" s="26" t="s">
        <v>182</v>
      </c>
      <c r="L17" s="25"/>
      <c r="M17" s="183" t="s">
        <v>183</v>
      </c>
      <c r="O17" s="25" t="s">
        <v>184</v>
      </c>
      <c r="P17" s="25" t="s">
        <v>185</v>
      </c>
      <c r="Q17" s="25" t="s">
        <v>41</v>
      </c>
      <c r="R17" s="25" t="s">
        <v>186</v>
      </c>
    </row>
    <row r="18" spans="1:18" x14ac:dyDescent="0.25">
      <c r="A18" s="182" t="s">
        <v>187</v>
      </c>
      <c r="B18" s="179" t="s">
        <v>188</v>
      </c>
      <c r="C18" s="179" t="s">
        <v>189</v>
      </c>
      <c r="D18" s="180" t="s">
        <v>190</v>
      </c>
      <c r="E18" s="180" t="s">
        <v>191</v>
      </c>
      <c r="F18" s="179" t="s">
        <v>192</v>
      </c>
      <c r="G18" s="25" t="s">
        <v>193</v>
      </c>
      <c r="O18" s="25" t="s">
        <v>194</v>
      </c>
      <c r="P18" s="25" t="s">
        <v>195</v>
      </c>
      <c r="Q18" s="25" t="s">
        <v>41</v>
      </c>
      <c r="R18" s="25" t="s">
        <v>196</v>
      </c>
    </row>
    <row r="19" spans="1:18" x14ac:dyDescent="0.25">
      <c r="A19" s="182" t="s">
        <v>197</v>
      </c>
      <c r="B19" s="26" t="s">
        <v>198</v>
      </c>
      <c r="C19" s="26" t="s">
        <v>199</v>
      </c>
      <c r="D19" s="25" t="s">
        <v>200</v>
      </c>
      <c r="E19" s="25" t="s">
        <v>129</v>
      </c>
      <c r="F19" s="26" t="s">
        <v>1</v>
      </c>
      <c r="G19" s="25" t="s">
        <v>201</v>
      </c>
      <c r="H19" s="179" t="s">
        <v>63</v>
      </c>
      <c r="I19" s="179" t="s">
        <v>202</v>
      </c>
      <c r="J19" s="179"/>
      <c r="K19" s="179" t="s">
        <v>63</v>
      </c>
      <c r="O19" s="25" t="s">
        <v>203</v>
      </c>
      <c r="P19" s="25" t="s">
        <v>204</v>
      </c>
      <c r="Q19" s="25" t="s">
        <v>41</v>
      </c>
      <c r="R19" s="25" t="s">
        <v>205</v>
      </c>
    </row>
    <row r="20" spans="1:18" x14ac:dyDescent="0.25">
      <c r="A20" s="182" t="s">
        <v>206</v>
      </c>
      <c r="B20" s="26" t="s">
        <v>207</v>
      </c>
      <c r="C20" s="26" t="s">
        <v>208</v>
      </c>
      <c r="D20" s="185" t="s">
        <v>209</v>
      </c>
      <c r="E20" s="25" t="s">
        <v>139</v>
      </c>
      <c r="F20" s="26" t="s">
        <v>4</v>
      </c>
      <c r="G20" s="25" t="s">
        <v>210</v>
      </c>
      <c r="H20" s="25" t="s">
        <v>211</v>
      </c>
      <c r="I20" s="25" t="s">
        <v>174</v>
      </c>
      <c r="J20" s="25"/>
      <c r="K20" s="26" t="s">
        <v>107</v>
      </c>
      <c r="P20" s="25" t="s">
        <v>212</v>
      </c>
      <c r="Q20" s="25" t="s">
        <v>41</v>
      </c>
      <c r="R20" s="25" t="s">
        <v>213</v>
      </c>
    </row>
    <row r="21" spans="1:18" x14ac:dyDescent="0.25">
      <c r="A21" s="182" t="s">
        <v>125</v>
      </c>
      <c r="B21" s="26" t="s">
        <v>214</v>
      </c>
      <c r="C21" s="26" t="s">
        <v>215</v>
      </c>
      <c r="D21" s="25" t="s">
        <v>216</v>
      </c>
      <c r="E21" s="25" t="s">
        <v>146</v>
      </c>
      <c r="H21" s="25" t="s">
        <v>217</v>
      </c>
      <c r="I21" s="25"/>
      <c r="J21" s="25"/>
      <c r="K21" s="26" t="s">
        <v>116</v>
      </c>
      <c r="P21" s="25" t="s">
        <v>218</v>
      </c>
      <c r="Q21" s="25" t="s">
        <v>41</v>
      </c>
      <c r="R21" s="25" t="s">
        <v>219</v>
      </c>
    </row>
    <row r="22" spans="1:18" x14ac:dyDescent="0.25">
      <c r="A22" s="182" t="s">
        <v>145</v>
      </c>
      <c r="C22" s="26" t="s">
        <v>220</v>
      </c>
      <c r="E22" s="25" t="s">
        <v>155</v>
      </c>
      <c r="H22" s="25" t="s">
        <v>221</v>
      </c>
      <c r="I22" s="186" t="s">
        <v>222</v>
      </c>
      <c r="J22" s="186"/>
      <c r="K22" s="26" t="s">
        <v>124</v>
      </c>
      <c r="P22" s="25" t="s">
        <v>223</v>
      </c>
      <c r="Q22" s="25" t="s">
        <v>41</v>
      </c>
      <c r="R22" s="25" t="s">
        <v>224</v>
      </c>
    </row>
    <row r="23" spans="1:18" x14ac:dyDescent="0.25">
      <c r="A23" s="182" t="s">
        <v>56</v>
      </c>
      <c r="C23" s="26" t="s">
        <v>225</v>
      </c>
      <c r="E23" s="25" t="s">
        <v>164</v>
      </c>
      <c r="H23" s="25" t="s">
        <v>226</v>
      </c>
      <c r="I23" s="25" t="s">
        <v>181</v>
      </c>
      <c r="J23" s="25"/>
      <c r="K23" s="25"/>
      <c r="P23" s="25" t="s">
        <v>227</v>
      </c>
      <c r="Q23" s="25" t="s">
        <v>41</v>
      </c>
      <c r="R23" s="25" t="s">
        <v>228</v>
      </c>
    </row>
    <row r="24" spans="1:18" x14ac:dyDescent="0.25">
      <c r="A24" s="182" t="s">
        <v>103</v>
      </c>
      <c r="H24" s="25"/>
      <c r="I24" s="26" t="s">
        <v>229</v>
      </c>
      <c r="K24" s="179" t="s">
        <v>75</v>
      </c>
      <c r="P24" s="25" t="s">
        <v>230</v>
      </c>
      <c r="Q24" s="25" t="s">
        <v>231</v>
      </c>
      <c r="R24" s="25" t="s">
        <v>56</v>
      </c>
    </row>
    <row r="25" spans="1:18" x14ac:dyDescent="0.25">
      <c r="A25" s="182" t="s">
        <v>69</v>
      </c>
      <c r="D25" s="179" t="s">
        <v>232</v>
      </c>
      <c r="F25" s="25"/>
      <c r="H25" s="25" t="s">
        <v>233</v>
      </c>
      <c r="I25" s="179" t="s">
        <v>234</v>
      </c>
      <c r="J25" s="179"/>
      <c r="K25" s="26" t="s">
        <v>167</v>
      </c>
      <c r="P25" s="25" t="s">
        <v>235</v>
      </c>
      <c r="Q25" s="25" t="s">
        <v>231</v>
      </c>
      <c r="R25" s="25" t="s">
        <v>69</v>
      </c>
    </row>
    <row r="26" spans="1:18" x14ac:dyDescent="0.25">
      <c r="A26" s="182" t="s">
        <v>112</v>
      </c>
      <c r="B26" s="179" t="s">
        <v>236</v>
      </c>
      <c r="D26" s="26" t="s">
        <v>237</v>
      </c>
      <c r="F26" s="25"/>
      <c r="H26" s="26" t="s">
        <v>107</v>
      </c>
      <c r="I26" s="25" t="s">
        <v>238</v>
      </c>
      <c r="J26" s="25"/>
      <c r="K26" s="26" t="s">
        <v>239</v>
      </c>
      <c r="L26" s="179" t="s">
        <v>240</v>
      </c>
      <c r="P26" s="25" t="s">
        <v>241</v>
      </c>
      <c r="Q26" s="25" t="s">
        <v>231</v>
      </c>
      <c r="R26" s="25" t="s">
        <v>103</v>
      </c>
    </row>
    <row r="27" spans="1:18" x14ac:dyDescent="0.25">
      <c r="A27" s="182" t="s">
        <v>242</v>
      </c>
      <c r="B27" s="26" t="s">
        <v>243</v>
      </c>
      <c r="D27" s="26" t="s">
        <v>244</v>
      </c>
      <c r="F27" s="25"/>
      <c r="H27" s="26" t="s">
        <v>116</v>
      </c>
      <c r="I27" s="25" t="s">
        <v>245</v>
      </c>
      <c r="J27" s="25"/>
      <c r="K27" s="26" t="s">
        <v>124</v>
      </c>
      <c r="L27" s="26" t="s">
        <v>246</v>
      </c>
      <c r="M27" s="26" t="s">
        <v>247</v>
      </c>
      <c r="P27" s="25" t="s">
        <v>248</v>
      </c>
      <c r="Q27" s="25" t="s">
        <v>231</v>
      </c>
      <c r="R27" s="25" t="s">
        <v>112</v>
      </c>
    </row>
    <row r="28" spans="1:18" x14ac:dyDescent="0.25">
      <c r="A28" s="182" t="s">
        <v>249</v>
      </c>
      <c r="B28" s="26" t="s">
        <v>250</v>
      </c>
      <c r="D28" s="26" t="s">
        <v>251</v>
      </c>
      <c r="F28" s="25"/>
      <c r="H28" s="26" t="s">
        <v>124</v>
      </c>
      <c r="L28" s="26" t="s">
        <v>252</v>
      </c>
      <c r="M28" s="26" t="s">
        <v>253</v>
      </c>
      <c r="P28" s="25" t="s">
        <v>254</v>
      </c>
      <c r="Q28" s="25" t="s">
        <v>231</v>
      </c>
      <c r="R28" s="25" t="s">
        <v>125</v>
      </c>
    </row>
    <row r="29" spans="1:18" x14ac:dyDescent="0.25">
      <c r="A29" s="182" t="s">
        <v>255</v>
      </c>
      <c r="D29" s="26" t="s">
        <v>256</v>
      </c>
      <c r="F29" s="25"/>
      <c r="I29" s="179" t="s">
        <v>257</v>
      </c>
      <c r="J29" s="179"/>
      <c r="K29" s="179" t="s">
        <v>258</v>
      </c>
      <c r="L29" s="26" t="s">
        <v>259</v>
      </c>
      <c r="M29" s="26" t="s">
        <v>260</v>
      </c>
      <c r="P29" s="25" t="s">
        <v>261</v>
      </c>
      <c r="Q29" s="25" t="s">
        <v>231</v>
      </c>
      <c r="R29" s="25" t="s">
        <v>145</v>
      </c>
    </row>
    <row r="30" spans="1:18" x14ac:dyDescent="0.25">
      <c r="A30" s="182" t="s">
        <v>51</v>
      </c>
      <c r="D30" s="26" t="s">
        <v>262</v>
      </c>
      <c r="F30" s="25"/>
      <c r="H30" s="26" t="s">
        <v>263</v>
      </c>
      <c r="I30" s="25" t="s">
        <v>264</v>
      </c>
      <c r="J30" s="25"/>
      <c r="K30" s="26" t="s">
        <v>167</v>
      </c>
      <c r="L30" s="26" t="s">
        <v>265</v>
      </c>
      <c r="M30" s="26" t="s">
        <v>266</v>
      </c>
      <c r="P30" s="25" t="s">
        <v>267</v>
      </c>
      <c r="Q30" s="25" t="s">
        <v>231</v>
      </c>
      <c r="R30" s="25" t="s">
        <v>87</v>
      </c>
    </row>
    <row r="31" spans="1:18" x14ac:dyDescent="0.25">
      <c r="A31" s="182" t="s">
        <v>268</v>
      </c>
      <c r="B31" s="179" t="s">
        <v>269</v>
      </c>
      <c r="C31" s="180" t="s">
        <v>270</v>
      </c>
      <c r="D31" s="26" t="s">
        <v>271</v>
      </c>
      <c r="H31" s="26" t="s">
        <v>272</v>
      </c>
      <c r="I31" s="25" t="s">
        <v>273</v>
      </c>
      <c r="J31" s="25"/>
      <c r="K31" s="26" t="s">
        <v>239</v>
      </c>
      <c r="L31" s="25" t="s">
        <v>274</v>
      </c>
      <c r="M31" s="25" t="s">
        <v>275</v>
      </c>
      <c r="P31" s="25" t="s">
        <v>276</v>
      </c>
      <c r="Q31" s="25" t="s">
        <v>231</v>
      </c>
      <c r="R31" s="25" t="s">
        <v>64</v>
      </c>
    </row>
    <row r="32" spans="1:18" x14ac:dyDescent="0.25">
      <c r="A32" s="182" t="s">
        <v>277</v>
      </c>
      <c r="B32" s="25" t="s">
        <v>278</v>
      </c>
      <c r="C32" s="25" t="s">
        <v>279</v>
      </c>
      <c r="D32" s="26" t="s">
        <v>280</v>
      </c>
      <c r="H32" s="26" t="s">
        <v>281</v>
      </c>
      <c r="K32" s="26" t="s">
        <v>124</v>
      </c>
      <c r="L32" s="26" t="s">
        <v>234</v>
      </c>
      <c r="M32" s="26" t="s">
        <v>234</v>
      </c>
      <c r="P32" s="25" t="s">
        <v>282</v>
      </c>
      <c r="Q32" s="25" t="s">
        <v>231</v>
      </c>
      <c r="R32" s="25" t="s">
        <v>98</v>
      </c>
    </row>
    <row r="33" spans="1:18" x14ac:dyDescent="0.25">
      <c r="A33" s="182" t="s">
        <v>283</v>
      </c>
      <c r="B33" s="25" t="s">
        <v>284</v>
      </c>
      <c r="C33" s="25" t="s">
        <v>207</v>
      </c>
      <c r="D33" s="26" t="s">
        <v>285</v>
      </c>
      <c r="H33" s="25" t="s">
        <v>286</v>
      </c>
      <c r="I33" s="186" t="s">
        <v>287</v>
      </c>
      <c r="J33" s="186"/>
      <c r="K33" s="25"/>
      <c r="L33" s="26" t="s">
        <v>257</v>
      </c>
      <c r="M33" s="26" t="s">
        <v>257</v>
      </c>
      <c r="P33" s="25" t="s">
        <v>288</v>
      </c>
      <c r="Q33" s="25" t="s">
        <v>231</v>
      </c>
      <c r="R33" s="25" t="s">
        <v>77</v>
      </c>
    </row>
    <row r="34" spans="1:18" x14ac:dyDescent="0.25">
      <c r="A34" s="182" t="s">
        <v>289</v>
      </c>
      <c r="B34" s="26" t="s">
        <v>290</v>
      </c>
      <c r="C34" s="25" t="s">
        <v>291</v>
      </c>
      <c r="D34" s="26" t="s">
        <v>292</v>
      </c>
      <c r="I34" s="105" t="s">
        <v>293</v>
      </c>
      <c r="J34" s="105"/>
      <c r="K34" s="179" t="s">
        <v>294</v>
      </c>
      <c r="L34" s="25" t="s">
        <v>287</v>
      </c>
      <c r="M34" s="25" t="s">
        <v>287</v>
      </c>
      <c r="P34" s="25" t="s">
        <v>295</v>
      </c>
      <c r="Q34" s="25" t="s">
        <v>231</v>
      </c>
      <c r="R34" s="25" t="s">
        <v>36</v>
      </c>
    </row>
    <row r="35" spans="1:18" x14ac:dyDescent="0.25">
      <c r="A35" s="182" t="s">
        <v>296</v>
      </c>
      <c r="B35" s="25" t="s">
        <v>297</v>
      </c>
      <c r="D35" s="26" t="s">
        <v>298</v>
      </c>
      <c r="K35" s="26" t="s">
        <v>124</v>
      </c>
      <c r="L35" s="26" t="s">
        <v>299</v>
      </c>
      <c r="M35" s="26" t="s">
        <v>300</v>
      </c>
      <c r="P35" s="25" t="s">
        <v>301</v>
      </c>
      <c r="Q35" s="25" t="s">
        <v>231</v>
      </c>
      <c r="R35" s="25" t="s">
        <v>51</v>
      </c>
    </row>
    <row r="36" spans="1:18" x14ac:dyDescent="0.25">
      <c r="A36" s="182" t="s">
        <v>64</v>
      </c>
      <c r="B36" s="26" t="s">
        <v>302</v>
      </c>
      <c r="D36" s="26" t="s">
        <v>303</v>
      </c>
      <c r="I36" s="179" t="s">
        <v>304</v>
      </c>
      <c r="J36" s="179"/>
      <c r="K36" s="26" t="s">
        <v>160</v>
      </c>
      <c r="L36" s="25" t="s">
        <v>305</v>
      </c>
      <c r="M36" s="25" t="s">
        <v>306</v>
      </c>
      <c r="P36" s="25" t="s">
        <v>307</v>
      </c>
      <c r="Q36" s="25" t="s">
        <v>231</v>
      </c>
      <c r="R36" s="25" t="s">
        <v>186</v>
      </c>
    </row>
    <row r="37" spans="1:18" x14ac:dyDescent="0.25">
      <c r="A37" s="182" t="s">
        <v>77</v>
      </c>
      <c r="B37" s="26" t="s">
        <v>308</v>
      </c>
      <c r="I37" s="25" t="s">
        <v>149</v>
      </c>
      <c r="J37" s="25"/>
      <c r="K37" s="179" t="s">
        <v>167</v>
      </c>
      <c r="L37" s="25" t="s">
        <v>309</v>
      </c>
      <c r="M37" s="25" t="s">
        <v>310</v>
      </c>
      <c r="P37" s="25" t="s">
        <v>311</v>
      </c>
      <c r="Q37" s="25" t="s">
        <v>231</v>
      </c>
      <c r="R37" s="25" t="s">
        <v>283</v>
      </c>
    </row>
    <row r="38" spans="1:18" x14ac:dyDescent="0.25">
      <c r="A38" s="182" t="s">
        <v>312</v>
      </c>
      <c r="I38" s="25" t="s">
        <v>210</v>
      </c>
      <c r="J38" s="25"/>
      <c r="K38" s="26" t="s">
        <v>175</v>
      </c>
      <c r="L38" s="25" t="s">
        <v>313</v>
      </c>
      <c r="M38" s="25" t="s">
        <v>313</v>
      </c>
      <c r="P38" s="25" t="s">
        <v>314</v>
      </c>
      <c r="Q38" s="25" t="s">
        <v>231</v>
      </c>
      <c r="R38" s="25" t="s">
        <v>196</v>
      </c>
    </row>
    <row r="39" spans="1:18" x14ac:dyDescent="0.25">
      <c r="A39" s="182" t="s">
        <v>315</v>
      </c>
      <c r="B39" s="187" t="s">
        <v>269</v>
      </c>
      <c r="C39" s="180" t="s">
        <v>316</v>
      </c>
      <c r="D39" s="180" t="s">
        <v>317</v>
      </c>
      <c r="E39" s="180" t="s">
        <v>318</v>
      </c>
      <c r="F39" s="180"/>
      <c r="G39" s="180" t="s">
        <v>319</v>
      </c>
      <c r="H39" s="180" t="s">
        <v>320</v>
      </c>
      <c r="I39" s="180"/>
      <c r="J39" s="180"/>
      <c r="K39" s="26" t="s">
        <v>182</v>
      </c>
      <c r="L39" s="25" t="s">
        <v>321</v>
      </c>
      <c r="M39" s="25" t="s">
        <v>321</v>
      </c>
      <c r="P39" s="25" t="s">
        <v>322</v>
      </c>
      <c r="Q39" s="25" t="s">
        <v>231</v>
      </c>
      <c r="R39" s="25" t="s">
        <v>242</v>
      </c>
    </row>
    <row r="40" spans="1:18" x14ac:dyDescent="0.25">
      <c r="A40" s="182" t="s">
        <v>323</v>
      </c>
      <c r="B40" s="25" t="s">
        <v>284</v>
      </c>
      <c r="C40" s="25" t="s">
        <v>279</v>
      </c>
      <c r="D40" s="25" t="s">
        <v>200</v>
      </c>
      <c r="E40" s="25" t="s">
        <v>139</v>
      </c>
      <c r="F40" s="25" t="s">
        <v>324</v>
      </c>
      <c r="G40" s="25" t="s">
        <v>125</v>
      </c>
      <c r="H40" s="25" t="s">
        <v>325</v>
      </c>
      <c r="I40" s="186" t="s">
        <v>326</v>
      </c>
      <c r="J40" s="186"/>
      <c r="K40" s="25"/>
      <c r="L40" s="25" t="s">
        <v>327</v>
      </c>
      <c r="M40" s="25" t="s">
        <v>327</v>
      </c>
      <c r="P40" s="25" t="s">
        <v>328</v>
      </c>
      <c r="Q40" s="25" t="s">
        <v>231</v>
      </c>
      <c r="R40" s="25" t="s">
        <v>205</v>
      </c>
    </row>
    <row r="41" spans="1:18" x14ac:dyDescent="0.25">
      <c r="A41" s="182" t="s">
        <v>329</v>
      </c>
      <c r="B41" s="25" t="s">
        <v>284</v>
      </c>
      <c r="C41" s="25" t="s">
        <v>279</v>
      </c>
      <c r="D41" s="25" t="s">
        <v>216</v>
      </c>
      <c r="E41" s="25" t="s">
        <v>139</v>
      </c>
      <c r="F41" s="25" t="s">
        <v>330</v>
      </c>
      <c r="G41" s="25" t="s">
        <v>145</v>
      </c>
      <c r="H41" s="25" t="s">
        <v>331</v>
      </c>
      <c r="I41" s="105" t="s">
        <v>48</v>
      </c>
      <c r="J41" s="105"/>
      <c r="K41" s="25"/>
      <c r="P41" s="25" t="s">
        <v>332</v>
      </c>
      <c r="Q41" s="25" t="s">
        <v>231</v>
      </c>
      <c r="R41" s="25" t="s">
        <v>296</v>
      </c>
    </row>
    <row r="42" spans="1:18" x14ac:dyDescent="0.25">
      <c r="A42" s="182" t="s">
        <v>333</v>
      </c>
      <c r="B42" s="25" t="s">
        <v>284</v>
      </c>
      <c r="C42" s="25" t="s">
        <v>279</v>
      </c>
      <c r="D42" s="25" t="s">
        <v>200</v>
      </c>
      <c r="E42" s="25" t="s">
        <v>129</v>
      </c>
      <c r="F42" s="25" t="s">
        <v>334</v>
      </c>
      <c r="G42" s="25" t="s">
        <v>56</v>
      </c>
      <c r="H42" s="25" t="s">
        <v>335</v>
      </c>
      <c r="I42" s="105" t="s">
        <v>33</v>
      </c>
      <c r="J42" s="105"/>
      <c r="K42" s="25"/>
      <c r="L42" s="25"/>
      <c r="P42" s="25" t="s">
        <v>336</v>
      </c>
      <c r="Q42" s="25" t="s">
        <v>231</v>
      </c>
      <c r="R42" s="25" t="s">
        <v>213</v>
      </c>
    </row>
    <row r="43" spans="1:18" x14ac:dyDescent="0.25">
      <c r="A43" s="182" t="s">
        <v>337</v>
      </c>
      <c r="B43" s="25" t="s">
        <v>284</v>
      </c>
      <c r="C43" s="25" t="s">
        <v>279</v>
      </c>
      <c r="D43" s="25" t="s">
        <v>200</v>
      </c>
      <c r="E43" s="25" t="s">
        <v>164</v>
      </c>
      <c r="F43" s="25" t="s">
        <v>338</v>
      </c>
      <c r="G43" s="25" t="s">
        <v>69</v>
      </c>
      <c r="H43" s="25" t="s">
        <v>339</v>
      </c>
      <c r="I43" s="105" t="s">
        <v>173</v>
      </c>
      <c r="J43" s="105"/>
      <c r="K43" s="25"/>
      <c r="L43" s="25"/>
      <c r="P43" s="25" t="s">
        <v>340</v>
      </c>
      <c r="Q43" s="25" t="s">
        <v>231</v>
      </c>
      <c r="R43" s="25" t="s">
        <v>341</v>
      </c>
    </row>
    <row r="44" spans="1:18" x14ac:dyDescent="0.25">
      <c r="A44" s="182" t="s">
        <v>342</v>
      </c>
      <c r="B44" s="25" t="s">
        <v>284</v>
      </c>
      <c r="C44" s="25" t="s">
        <v>279</v>
      </c>
      <c r="D44" s="25" t="s">
        <v>216</v>
      </c>
      <c r="E44" s="25" t="s">
        <v>129</v>
      </c>
      <c r="F44" s="25" t="s">
        <v>343</v>
      </c>
      <c r="G44" s="25" t="s">
        <v>103</v>
      </c>
      <c r="H44" s="25" t="s">
        <v>344</v>
      </c>
      <c r="I44" s="105" t="s">
        <v>180</v>
      </c>
      <c r="J44" s="105"/>
      <c r="K44" s="25"/>
      <c r="L44" s="25"/>
      <c r="P44" s="25" t="s">
        <v>345</v>
      </c>
      <c r="Q44" s="25" t="s">
        <v>231</v>
      </c>
      <c r="R44" s="25" t="s">
        <v>219</v>
      </c>
    </row>
    <row r="45" spans="1:18" x14ac:dyDescent="0.25">
      <c r="A45" s="182" t="s">
        <v>346</v>
      </c>
      <c r="B45" s="25" t="s">
        <v>284</v>
      </c>
      <c r="C45" s="25" t="s">
        <v>279</v>
      </c>
      <c r="D45" s="25" t="s">
        <v>216</v>
      </c>
      <c r="E45" s="25" t="s">
        <v>164</v>
      </c>
      <c r="F45" s="25" t="s">
        <v>347</v>
      </c>
      <c r="G45" s="25" t="s">
        <v>112</v>
      </c>
      <c r="H45" s="25" t="s">
        <v>348</v>
      </c>
      <c r="I45" s="25"/>
      <c r="J45" s="25"/>
      <c r="K45" s="25"/>
      <c r="L45" s="25"/>
      <c r="P45" s="25" t="s">
        <v>349</v>
      </c>
      <c r="Q45" s="25" t="s">
        <v>231</v>
      </c>
      <c r="R45" s="25" t="s">
        <v>255</v>
      </c>
    </row>
    <row r="46" spans="1:18" x14ac:dyDescent="0.25">
      <c r="A46" s="182" t="s">
        <v>350</v>
      </c>
      <c r="B46" s="25" t="s">
        <v>284</v>
      </c>
      <c r="C46" s="25" t="s">
        <v>291</v>
      </c>
      <c r="D46" s="25" t="s">
        <v>200</v>
      </c>
      <c r="E46" s="25" t="s">
        <v>351</v>
      </c>
      <c r="F46" s="25" t="s">
        <v>352</v>
      </c>
      <c r="G46" s="25" t="s">
        <v>206</v>
      </c>
      <c r="H46" s="25" t="s">
        <v>353</v>
      </c>
      <c r="I46" s="186" t="s">
        <v>354</v>
      </c>
      <c r="J46" s="186"/>
      <c r="K46" s="25"/>
      <c r="L46" s="25"/>
      <c r="P46" s="25" t="s">
        <v>355</v>
      </c>
      <c r="Q46" s="25" t="s">
        <v>231</v>
      </c>
      <c r="R46" s="25" t="s">
        <v>224</v>
      </c>
    </row>
    <row r="47" spans="1:18" x14ac:dyDescent="0.25">
      <c r="A47" s="182" t="s">
        <v>356</v>
      </c>
      <c r="B47" s="25" t="s">
        <v>284</v>
      </c>
      <c r="C47" s="25" t="s">
        <v>291</v>
      </c>
      <c r="D47" s="25" t="s">
        <v>200</v>
      </c>
      <c r="E47" s="25" t="s">
        <v>139</v>
      </c>
      <c r="F47" s="25" t="s">
        <v>357</v>
      </c>
      <c r="G47" s="25" t="s">
        <v>87</v>
      </c>
      <c r="H47" s="25" t="s">
        <v>358</v>
      </c>
      <c r="I47" s="105" t="s">
        <v>193</v>
      </c>
      <c r="J47" s="105"/>
      <c r="K47" s="25"/>
      <c r="L47" s="25"/>
      <c r="P47" s="25" t="s">
        <v>359</v>
      </c>
      <c r="Q47" s="25" t="s">
        <v>231</v>
      </c>
      <c r="R47" s="25" t="s">
        <v>289</v>
      </c>
    </row>
    <row r="48" spans="1:18" x14ac:dyDescent="0.25">
      <c r="A48" s="182" t="s">
        <v>360</v>
      </c>
      <c r="B48" s="25" t="s">
        <v>284</v>
      </c>
      <c r="C48" s="25" t="s">
        <v>207</v>
      </c>
      <c r="D48" s="25" t="s">
        <v>200</v>
      </c>
      <c r="E48" s="25" t="s">
        <v>139</v>
      </c>
      <c r="F48" s="25" t="s">
        <v>361</v>
      </c>
      <c r="G48" s="25" t="s">
        <v>64</v>
      </c>
      <c r="H48" s="25" t="s">
        <v>362</v>
      </c>
      <c r="I48" s="105" t="s">
        <v>201</v>
      </c>
      <c r="J48" s="105"/>
      <c r="K48" s="25"/>
      <c r="L48" s="25"/>
      <c r="P48" s="25" t="s">
        <v>363</v>
      </c>
      <c r="Q48" s="25" t="s">
        <v>231</v>
      </c>
      <c r="R48" s="25" t="s">
        <v>228</v>
      </c>
    </row>
    <row r="49" spans="1:18" x14ac:dyDescent="0.25">
      <c r="A49" s="182" t="s">
        <v>364</v>
      </c>
      <c r="B49" s="25" t="s">
        <v>284</v>
      </c>
      <c r="C49" s="25" t="s">
        <v>291</v>
      </c>
      <c r="D49" s="25" t="s">
        <v>200</v>
      </c>
      <c r="E49" s="25" t="s">
        <v>129</v>
      </c>
      <c r="F49" s="25" t="s">
        <v>365</v>
      </c>
      <c r="G49" s="25" t="s">
        <v>98</v>
      </c>
      <c r="H49" s="25" t="s">
        <v>366</v>
      </c>
      <c r="I49" s="25"/>
      <c r="J49" s="25"/>
      <c r="K49" s="25"/>
      <c r="L49" s="25"/>
      <c r="P49" s="25" t="s">
        <v>367</v>
      </c>
      <c r="Q49" s="25" t="s">
        <v>231</v>
      </c>
      <c r="R49" s="25" t="s">
        <v>249</v>
      </c>
    </row>
    <row r="50" spans="1:18" x14ac:dyDescent="0.25">
      <c r="A50" s="182" t="s">
        <v>368</v>
      </c>
      <c r="B50" s="25" t="s">
        <v>284</v>
      </c>
      <c r="C50" s="25" t="s">
        <v>207</v>
      </c>
      <c r="D50" s="25" t="s">
        <v>200</v>
      </c>
      <c r="E50" s="25" t="s">
        <v>129</v>
      </c>
      <c r="F50" s="25" t="s">
        <v>369</v>
      </c>
      <c r="G50" s="25" t="s">
        <v>77</v>
      </c>
      <c r="H50" s="25" t="s">
        <v>370</v>
      </c>
      <c r="I50" s="186" t="s">
        <v>313</v>
      </c>
      <c r="J50" s="186"/>
      <c r="K50" s="25"/>
      <c r="L50" s="25"/>
      <c r="P50" s="25" t="s">
        <v>371</v>
      </c>
      <c r="Q50" s="25" t="s">
        <v>372</v>
      </c>
      <c r="R50" s="25" t="s">
        <v>99</v>
      </c>
    </row>
    <row r="51" spans="1:18" x14ac:dyDescent="0.25">
      <c r="A51" s="182" t="s">
        <v>373</v>
      </c>
      <c r="B51" s="25" t="s">
        <v>284</v>
      </c>
      <c r="C51" s="25" t="s">
        <v>291</v>
      </c>
      <c r="D51" s="25" t="s">
        <v>200</v>
      </c>
      <c r="E51" s="25" t="s">
        <v>164</v>
      </c>
      <c r="F51" s="25" t="s">
        <v>374</v>
      </c>
      <c r="G51" s="25" t="s">
        <v>36</v>
      </c>
      <c r="H51" s="25" t="s">
        <v>375</v>
      </c>
      <c r="I51" s="105" t="s">
        <v>217</v>
      </c>
      <c r="J51" s="105"/>
      <c r="K51" s="25"/>
      <c r="L51" s="25"/>
      <c r="P51" s="25" t="s">
        <v>376</v>
      </c>
      <c r="Q51" s="25" t="s">
        <v>372</v>
      </c>
      <c r="R51" s="25" t="s">
        <v>108</v>
      </c>
    </row>
    <row r="52" spans="1:18" x14ac:dyDescent="0.25">
      <c r="A52" s="182" t="s">
        <v>377</v>
      </c>
      <c r="B52" s="25" t="s">
        <v>284</v>
      </c>
      <c r="C52" s="25" t="s">
        <v>207</v>
      </c>
      <c r="D52" s="25" t="s">
        <v>200</v>
      </c>
      <c r="E52" s="25" t="s">
        <v>164</v>
      </c>
      <c r="F52" s="25" t="s">
        <v>378</v>
      </c>
      <c r="G52" s="25" t="s">
        <v>51</v>
      </c>
      <c r="H52" s="25" t="s">
        <v>379</v>
      </c>
      <c r="I52" s="105" t="s">
        <v>221</v>
      </c>
      <c r="J52" s="105"/>
      <c r="K52" s="25"/>
      <c r="L52" s="25"/>
      <c r="P52" s="25" t="s">
        <v>380</v>
      </c>
      <c r="Q52" s="25" t="s">
        <v>381</v>
      </c>
      <c r="R52" s="25" t="s">
        <v>382</v>
      </c>
    </row>
    <row r="53" spans="1:18" x14ac:dyDescent="0.25">
      <c r="A53" s="182" t="s">
        <v>383</v>
      </c>
      <c r="B53" s="25" t="s">
        <v>284</v>
      </c>
      <c r="C53" s="25" t="s">
        <v>291</v>
      </c>
      <c r="D53" s="25" t="s">
        <v>200</v>
      </c>
      <c r="E53" s="25" t="s">
        <v>146</v>
      </c>
      <c r="F53" s="25" t="s">
        <v>384</v>
      </c>
      <c r="G53" s="25" t="s">
        <v>186</v>
      </c>
      <c r="H53" s="25" t="s">
        <v>385</v>
      </c>
      <c r="I53" s="25"/>
      <c r="J53" s="25"/>
      <c r="K53" s="25"/>
      <c r="L53" s="25"/>
      <c r="P53" s="25" t="s">
        <v>386</v>
      </c>
      <c r="Q53" s="25" t="s">
        <v>387</v>
      </c>
      <c r="R53" s="25" t="s">
        <v>388</v>
      </c>
    </row>
    <row r="54" spans="1:18" x14ac:dyDescent="0.25">
      <c r="A54" s="182" t="s">
        <v>389</v>
      </c>
      <c r="B54" s="25" t="s">
        <v>284</v>
      </c>
      <c r="C54" s="25" t="s">
        <v>207</v>
      </c>
      <c r="D54" s="25" t="s">
        <v>200</v>
      </c>
      <c r="E54" s="25" t="s">
        <v>146</v>
      </c>
      <c r="F54" s="25" t="s">
        <v>390</v>
      </c>
      <c r="G54" s="25" t="s">
        <v>283</v>
      </c>
      <c r="H54" s="25" t="s">
        <v>391</v>
      </c>
      <c r="I54" s="186" t="s">
        <v>321</v>
      </c>
      <c r="J54" s="186"/>
      <c r="K54" s="25"/>
      <c r="L54" s="25"/>
      <c r="P54" s="25" t="s">
        <v>392</v>
      </c>
      <c r="Q54" s="25" t="s">
        <v>387</v>
      </c>
      <c r="R54" s="25" t="s">
        <v>393</v>
      </c>
    </row>
    <row r="55" spans="1:18" x14ac:dyDescent="0.25">
      <c r="A55" s="182" t="s">
        <v>394</v>
      </c>
      <c r="B55" s="25" t="s">
        <v>284</v>
      </c>
      <c r="C55" s="25" t="s">
        <v>291</v>
      </c>
      <c r="D55" s="25" t="s">
        <v>200</v>
      </c>
      <c r="E55" s="25" t="s">
        <v>155</v>
      </c>
      <c r="F55" s="25" t="s">
        <v>395</v>
      </c>
      <c r="G55" s="25" t="s">
        <v>196</v>
      </c>
      <c r="H55" s="25" t="s">
        <v>396</v>
      </c>
      <c r="I55" s="105" t="s">
        <v>226</v>
      </c>
      <c r="J55" s="105"/>
      <c r="K55" s="25"/>
      <c r="L55" s="25"/>
      <c r="P55" s="25" t="s">
        <v>397</v>
      </c>
      <c r="Q55" s="25" t="s">
        <v>398</v>
      </c>
      <c r="R55" s="25" t="s">
        <v>399</v>
      </c>
    </row>
    <row r="56" spans="1:18" x14ac:dyDescent="0.25">
      <c r="A56" s="182" t="s">
        <v>400</v>
      </c>
      <c r="B56" s="25" t="s">
        <v>284</v>
      </c>
      <c r="C56" s="25" t="s">
        <v>207</v>
      </c>
      <c r="D56" s="25" t="s">
        <v>200</v>
      </c>
      <c r="E56" s="25" t="s">
        <v>155</v>
      </c>
      <c r="F56" s="25" t="s">
        <v>401</v>
      </c>
      <c r="G56" s="25" t="s">
        <v>242</v>
      </c>
      <c r="H56" s="25" t="s">
        <v>402</v>
      </c>
      <c r="I56" s="25"/>
      <c r="J56" s="25"/>
      <c r="K56" s="25"/>
      <c r="L56" s="25"/>
      <c r="P56" s="25" t="s">
        <v>403</v>
      </c>
      <c r="Q56" s="25" t="s">
        <v>398</v>
      </c>
      <c r="R56" s="25" t="s">
        <v>404</v>
      </c>
    </row>
    <row r="57" spans="1:18" x14ac:dyDescent="0.25">
      <c r="A57" s="182" t="s">
        <v>405</v>
      </c>
      <c r="B57" s="25" t="s">
        <v>284</v>
      </c>
      <c r="C57" s="25" t="s">
        <v>291</v>
      </c>
      <c r="D57" s="25" t="s">
        <v>200</v>
      </c>
      <c r="E57" s="25" t="s">
        <v>406</v>
      </c>
      <c r="F57" s="25" t="s">
        <v>407</v>
      </c>
      <c r="G57" s="25" t="s">
        <v>197</v>
      </c>
      <c r="H57" s="25" t="s">
        <v>408</v>
      </c>
      <c r="I57" s="186" t="s">
        <v>327</v>
      </c>
      <c r="J57" s="186"/>
      <c r="K57" s="25"/>
      <c r="L57" s="25"/>
      <c r="P57" s="25" t="s">
        <v>409</v>
      </c>
      <c r="Q57" s="25" t="s">
        <v>410</v>
      </c>
      <c r="R57" s="25" t="s">
        <v>154</v>
      </c>
    </row>
    <row r="58" spans="1:18" x14ac:dyDescent="0.25">
      <c r="A58" s="182" t="s">
        <v>411</v>
      </c>
      <c r="B58" s="25" t="s">
        <v>284</v>
      </c>
      <c r="C58" s="25" t="s">
        <v>291</v>
      </c>
      <c r="D58" s="25" t="s">
        <v>216</v>
      </c>
      <c r="E58" s="25" t="s">
        <v>139</v>
      </c>
      <c r="F58" s="25" t="s">
        <v>412</v>
      </c>
      <c r="G58" s="25" t="s">
        <v>205</v>
      </c>
      <c r="H58" s="25" t="s">
        <v>413</v>
      </c>
      <c r="I58" s="105" t="s">
        <v>211</v>
      </c>
      <c r="J58" s="105"/>
      <c r="K58" s="25"/>
      <c r="P58" s="25" t="s">
        <v>414</v>
      </c>
      <c r="Q58" s="25" t="s">
        <v>410</v>
      </c>
      <c r="R58" s="25" t="s">
        <v>42</v>
      </c>
    </row>
    <row r="59" spans="1:18" x14ac:dyDescent="0.25">
      <c r="A59" s="182" t="s">
        <v>415</v>
      </c>
      <c r="B59" s="25" t="s">
        <v>284</v>
      </c>
      <c r="C59" s="25" t="s">
        <v>207</v>
      </c>
      <c r="D59" s="25" t="s">
        <v>216</v>
      </c>
      <c r="E59" s="25" t="s">
        <v>139</v>
      </c>
      <c r="F59" s="25" t="s">
        <v>416</v>
      </c>
      <c r="G59" s="25" t="s">
        <v>296</v>
      </c>
      <c r="H59" s="25" t="s">
        <v>417</v>
      </c>
      <c r="I59" s="25"/>
      <c r="J59" s="25" t="s">
        <v>418</v>
      </c>
      <c r="K59" s="25"/>
      <c r="P59" s="25" t="s">
        <v>419</v>
      </c>
      <c r="Q59" s="25" t="s">
        <v>410</v>
      </c>
      <c r="R59" s="25" t="s">
        <v>121</v>
      </c>
    </row>
    <row r="60" spans="1:18" x14ac:dyDescent="0.25">
      <c r="A60" s="182" t="s">
        <v>420</v>
      </c>
      <c r="B60" s="25" t="s">
        <v>284</v>
      </c>
      <c r="C60" s="25" t="s">
        <v>291</v>
      </c>
      <c r="D60" s="25" t="s">
        <v>216</v>
      </c>
      <c r="E60" s="25" t="s">
        <v>129</v>
      </c>
      <c r="F60" s="25" t="s">
        <v>421</v>
      </c>
      <c r="G60" s="25" t="s">
        <v>213</v>
      </c>
      <c r="H60" s="25" t="s">
        <v>422</v>
      </c>
      <c r="I60" s="25" t="s">
        <v>423</v>
      </c>
      <c r="J60" s="25" t="s">
        <v>424</v>
      </c>
      <c r="K60" s="25"/>
      <c r="P60" s="25" t="s">
        <v>425</v>
      </c>
      <c r="Q60" s="25" t="s">
        <v>410</v>
      </c>
      <c r="R60" s="25" t="s">
        <v>125</v>
      </c>
    </row>
    <row r="61" spans="1:18" x14ac:dyDescent="0.25">
      <c r="A61" s="182" t="s">
        <v>426</v>
      </c>
      <c r="B61" s="25" t="s">
        <v>284</v>
      </c>
      <c r="C61" s="25" t="s">
        <v>207</v>
      </c>
      <c r="D61" s="25" t="s">
        <v>216</v>
      </c>
      <c r="E61" s="25" t="s">
        <v>129</v>
      </c>
      <c r="F61" s="25" t="s">
        <v>427</v>
      </c>
      <c r="G61" s="25" t="s">
        <v>341</v>
      </c>
      <c r="H61" s="25" t="s">
        <v>428</v>
      </c>
      <c r="I61" s="25"/>
      <c r="J61" s="25" t="s">
        <v>429</v>
      </c>
      <c r="K61" s="25"/>
      <c r="P61" s="25" t="s">
        <v>430</v>
      </c>
      <c r="Q61" s="25" t="s">
        <v>410</v>
      </c>
      <c r="R61" s="25" t="s">
        <v>138</v>
      </c>
    </row>
    <row r="62" spans="1:18" x14ac:dyDescent="0.25">
      <c r="A62" s="182" t="s">
        <v>431</v>
      </c>
      <c r="B62" s="25" t="s">
        <v>284</v>
      </c>
      <c r="C62" s="25" t="s">
        <v>291</v>
      </c>
      <c r="D62" s="25" t="s">
        <v>216</v>
      </c>
      <c r="E62" s="25" t="s">
        <v>164</v>
      </c>
      <c r="F62" s="25" t="s">
        <v>432</v>
      </c>
      <c r="G62" s="25" t="s">
        <v>219</v>
      </c>
      <c r="H62" s="25" t="s">
        <v>433</v>
      </c>
      <c r="I62" s="25"/>
      <c r="J62" s="25" t="s">
        <v>434</v>
      </c>
      <c r="K62" s="25"/>
      <c r="P62" s="25" t="s">
        <v>435</v>
      </c>
      <c r="Q62" s="25" t="s">
        <v>410</v>
      </c>
      <c r="R62" s="25" t="s">
        <v>145</v>
      </c>
    </row>
    <row r="63" spans="1:18" x14ac:dyDescent="0.25">
      <c r="A63" s="182" t="s">
        <v>436</v>
      </c>
      <c r="B63" s="25" t="s">
        <v>284</v>
      </c>
      <c r="C63" s="25" t="s">
        <v>207</v>
      </c>
      <c r="D63" s="25" t="s">
        <v>216</v>
      </c>
      <c r="E63" s="25" t="s">
        <v>164</v>
      </c>
      <c r="F63" s="25" t="s">
        <v>437</v>
      </c>
      <c r="G63" s="25" t="s">
        <v>255</v>
      </c>
      <c r="H63" s="25" t="s">
        <v>438</v>
      </c>
      <c r="I63" s="25"/>
      <c r="J63" s="25" t="s">
        <v>439</v>
      </c>
      <c r="K63" s="25"/>
      <c r="P63" s="25" t="s">
        <v>440</v>
      </c>
      <c r="Q63" s="25" t="s">
        <v>410</v>
      </c>
      <c r="R63" s="25" t="s">
        <v>56</v>
      </c>
    </row>
    <row r="64" spans="1:18" x14ac:dyDescent="0.25">
      <c r="A64" s="182" t="s">
        <v>441</v>
      </c>
      <c r="B64" s="25" t="s">
        <v>284</v>
      </c>
      <c r="C64" s="25" t="s">
        <v>291</v>
      </c>
      <c r="D64" s="25" t="s">
        <v>216</v>
      </c>
      <c r="E64" s="25" t="s">
        <v>146</v>
      </c>
      <c r="F64" s="25" t="s">
        <v>442</v>
      </c>
      <c r="G64" s="25" t="s">
        <v>224</v>
      </c>
      <c r="H64" s="25" t="s">
        <v>443</v>
      </c>
      <c r="I64" s="25"/>
      <c r="J64" s="25" t="s">
        <v>444</v>
      </c>
      <c r="K64" s="25"/>
      <c r="P64" s="25" t="s">
        <v>445</v>
      </c>
      <c r="Q64" s="25" t="s">
        <v>410</v>
      </c>
      <c r="R64" s="25" t="s">
        <v>69</v>
      </c>
    </row>
    <row r="65" spans="1:18" x14ac:dyDescent="0.25">
      <c r="A65" s="182" t="s">
        <v>446</v>
      </c>
      <c r="B65" s="25" t="s">
        <v>284</v>
      </c>
      <c r="C65" s="25" t="s">
        <v>207</v>
      </c>
      <c r="D65" s="25" t="s">
        <v>216</v>
      </c>
      <c r="E65" s="25" t="s">
        <v>146</v>
      </c>
      <c r="F65" s="25" t="s">
        <v>447</v>
      </c>
      <c r="G65" s="25" t="s">
        <v>289</v>
      </c>
      <c r="H65" s="25" t="s">
        <v>448</v>
      </c>
      <c r="I65" s="25"/>
      <c r="J65" s="25"/>
      <c r="K65" s="25"/>
      <c r="P65" s="25" t="s">
        <v>449</v>
      </c>
      <c r="Q65" s="25" t="s">
        <v>410</v>
      </c>
      <c r="R65" s="25" t="s">
        <v>82</v>
      </c>
    </row>
    <row r="66" spans="1:18" x14ac:dyDescent="0.25">
      <c r="A66" s="182" t="s">
        <v>450</v>
      </c>
      <c r="B66" s="25" t="s">
        <v>284</v>
      </c>
      <c r="C66" s="25" t="s">
        <v>291</v>
      </c>
      <c r="D66" s="25" t="s">
        <v>216</v>
      </c>
      <c r="E66" s="25" t="s">
        <v>155</v>
      </c>
      <c r="F66" s="25" t="s">
        <v>451</v>
      </c>
      <c r="G66" s="25" t="s">
        <v>228</v>
      </c>
      <c r="H66" s="25" t="s">
        <v>452</v>
      </c>
      <c r="I66" s="25"/>
      <c r="J66" s="25"/>
      <c r="K66" s="25"/>
      <c r="P66" s="25" t="s">
        <v>453</v>
      </c>
      <c r="Q66" s="25" t="s">
        <v>410</v>
      </c>
      <c r="R66" s="25" t="s">
        <v>92</v>
      </c>
    </row>
    <row r="67" spans="1:18" x14ac:dyDescent="0.25">
      <c r="A67" s="182" t="s">
        <v>454</v>
      </c>
      <c r="B67" s="25" t="s">
        <v>284</v>
      </c>
      <c r="C67" s="25" t="s">
        <v>207</v>
      </c>
      <c r="D67" s="25" t="s">
        <v>216</v>
      </c>
      <c r="E67" s="25" t="s">
        <v>155</v>
      </c>
      <c r="F67" s="25" t="s">
        <v>455</v>
      </c>
      <c r="G67" s="25" t="s">
        <v>249</v>
      </c>
      <c r="H67" s="25" t="s">
        <v>456</v>
      </c>
      <c r="I67" s="25"/>
      <c r="J67" s="25"/>
      <c r="K67" s="25"/>
      <c r="P67" s="25" t="s">
        <v>457</v>
      </c>
      <c r="Q67" s="25" t="s">
        <v>410</v>
      </c>
      <c r="R67" s="25" t="s">
        <v>103</v>
      </c>
    </row>
    <row r="68" spans="1:18" x14ac:dyDescent="0.25">
      <c r="A68" s="182" t="s">
        <v>458</v>
      </c>
      <c r="B68" s="25" t="s">
        <v>278</v>
      </c>
      <c r="C68" s="25" t="s">
        <v>279</v>
      </c>
      <c r="D68" s="25" t="s">
        <v>200</v>
      </c>
      <c r="E68" s="25" t="s">
        <v>129</v>
      </c>
      <c r="F68" s="25" t="s">
        <v>459</v>
      </c>
      <c r="G68" s="25" t="s">
        <v>56</v>
      </c>
      <c r="H68" s="25" t="s">
        <v>230</v>
      </c>
      <c r="I68" s="25"/>
      <c r="J68" s="25"/>
      <c r="K68" s="25"/>
      <c r="P68" s="25" t="s">
        <v>460</v>
      </c>
      <c r="Q68" s="25" t="s">
        <v>410</v>
      </c>
      <c r="R68" s="25" t="s">
        <v>112</v>
      </c>
    </row>
    <row r="69" spans="1:18" x14ac:dyDescent="0.25">
      <c r="A69" s="182" t="s">
        <v>461</v>
      </c>
      <c r="B69" s="25" t="s">
        <v>278</v>
      </c>
      <c r="C69" s="25" t="s">
        <v>279</v>
      </c>
      <c r="D69" s="25" t="s">
        <v>200</v>
      </c>
      <c r="E69" s="25" t="s">
        <v>164</v>
      </c>
      <c r="F69" s="25" t="s">
        <v>462</v>
      </c>
      <c r="G69" s="25" t="s">
        <v>69</v>
      </c>
      <c r="H69" s="25" t="s">
        <v>235</v>
      </c>
      <c r="I69" s="25"/>
      <c r="J69" s="25"/>
      <c r="K69" s="25"/>
      <c r="P69" s="25" t="s">
        <v>463</v>
      </c>
      <c r="Q69" s="25" t="s">
        <v>410</v>
      </c>
      <c r="R69" s="25" t="s">
        <v>464</v>
      </c>
    </row>
    <row r="70" spans="1:18" x14ac:dyDescent="0.25">
      <c r="A70" s="182" t="s">
        <v>465</v>
      </c>
      <c r="B70" s="25" t="s">
        <v>278</v>
      </c>
      <c r="C70" s="25" t="s">
        <v>279</v>
      </c>
      <c r="D70" s="25" t="s">
        <v>216</v>
      </c>
      <c r="E70" s="25" t="s">
        <v>164</v>
      </c>
      <c r="F70" s="25" t="s">
        <v>466</v>
      </c>
      <c r="G70" s="25" t="s">
        <v>103</v>
      </c>
      <c r="H70" s="25" t="s">
        <v>241</v>
      </c>
      <c r="I70" s="25"/>
      <c r="J70" s="25"/>
      <c r="K70" s="25"/>
      <c r="P70" s="25" t="s">
        <v>467</v>
      </c>
      <c r="Q70" s="25" t="s">
        <v>410</v>
      </c>
      <c r="R70" s="25" t="s">
        <v>206</v>
      </c>
    </row>
    <row r="71" spans="1:18" x14ac:dyDescent="0.25">
      <c r="A71" s="182" t="s">
        <v>468</v>
      </c>
      <c r="B71" s="25" t="s">
        <v>278</v>
      </c>
      <c r="C71" s="25" t="s">
        <v>279</v>
      </c>
      <c r="D71" s="25" t="s">
        <v>216</v>
      </c>
      <c r="E71" s="25" t="s">
        <v>129</v>
      </c>
      <c r="F71" s="25" t="s">
        <v>469</v>
      </c>
      <c r="G71" s="25" t="s">
        <v>112</v>
      </c>
      <c r="H71" s="25" t="s">
        <v>248</v>
      </c>
      <c r="I71" s="25"/>
      <c r="J71" s="25"/>
      <c r="K71" s="25"/>
      <c r="P71" s="25" t="s">
        <v>470</v>
      </c>
      <c r="Q71" s="25" t="s">
        <v>410</v>
      </c>
      <c r="R71" s="25" t="s">
        <v>98</v>
      </c>
    </row>
    <row r="72" spans="1:18" x14ac:dyDescent="0.25">
      <c r="A72" s="182" t="s">
        <v>471</v>
      </c>
      <c r="B72" s="25" t="s">
        <v>278</v>
      </c>
      <c r="C72" s="25" t="s">
        <v>279</v>
      </c>
      <c r="D72" s="25" t="s">
        <v>200</v>
      </c>
      <c r="E72" s="25" t="s">
        <v>139</v>
      </c>
      <c r="F72" s="25" t="s">
        <v>472</v>
      </c>
      <c r="G72" s="25" t="s">
        <v>125</v>
      </c>
      <c r="H72" s="25" t="s">
        <v>254</v>
      </c>
      <c r="I72" s="25"/>
      <c r="J72" s="25"/>
      <c r="K72" s="25"/>
      <c r="P72" s="25" t="s">
        <v>473</v>
      </c>
      <c r="Q72" s="25" t="s">
        <v>410</v>
      </c>
      <c r="R72" s="25" t="s">
        <v>36</v>
      </c>
    </row>
    <row r="73" spans="1:18" x14ac:dyDescent="0.25">
      <c r="A73" s="182" t="s">
        <v>474</v>
      </c>
      <c r="B73" s="25" t="s">
        <v>278</v>
      </c>
      <c r="C73" s="25" t="s">
        <v>279</v>
      </c>
      <c r="D73" s="25" t="s">
        <v>216</v>
      </c>
      <c r="E73" s="25" t="s">
        <v>139</v>
      </c>
      <c r="F73" s="25" t="s">
        <v>475</v>
      </c>
      <c r="G73" s="25" t="s">
        <v>145</v>
      </c>
      <c r="H73" s="25" t="s">
        <v>261</v>
      </c>
      <c r="I73" s="25"/>
      <c r="J73" s="25"/>
      <c r="K73" s="25"/>
      <c r="P73" s="25" t="s">
        <v>476</v>
      </c>
      <c r="Q73" s="25" t="s">
        <v>410</v>
      </c>
      <c r="R73" s="25" t="s">
        <v>186</v>
      </c>
    </row>
    <row r="74" spans="1:18" x14ac:dyDescent="0.25">
      <c r="A74" s="182" t="s">
        <v>477</v>
      </c>
      <c r="B74" s="25" t="s">
        <v>278</v>
      </c>
      <c r="C74" s="25" t="s">
        <v>291</v>
      </c>
      <c r="D74" s="25" t="s">
        <v>200</v>
      </c>
      <c r="E74" s="25" t="s">
        <v>139</v>
      </c>
      <c r="F74" s="25" t="s">
        <v>478</v>
      </c>
      <c r="G74" s="25" t="s">
        <v>87</v>
      </c>
      <c r="H74" s="25" t="s">
        <v>267</v>
      </c>
      <c r="I74" s="25"/>
      <c r="J74" s="25"/>
      <c r="K74" s="25"/>
      <c r="P74" s="25" t="s">
        <v>479</v>
      </c>
      <c r="Q74" s="25" t="s">
        <v>410</v>
      </c>
      <c r="R74" s="25" t="s">
        <v>196</v>
      </c>
    </row>
    <row r="75" spans="1:18" x14ac:dyDescent="0.25">
      <c r="A75" s="182" t="s">
        <v>480</v>
      </c>
      <c r="B75" s="25" t="s">
        <v>278</v>
      </c>
      <c r="C75" s="25" t="s">
        <v>207</v>
      </c>
      <c r="D75" s="25" t="s">
        <v>200</v>
      </c>
      <c r="E75" s="25" t="s">
        <v>139</v>
      </c>
      <c r="F75" s="25" t="s">
        <v>481</v>
      </c>
      <c r="G75" s="25" t="s">
        <v>64</v>
      </c>
      <c r="H75" s="25" t="s">
        <v>276</v>
      </c>
      <c r="I75" s="25"/>
      <c r="J75" s="25"/>
      <c r="K75" s="25"/>
      <c r="P75" s="25" t="s">
        <v>482</v>
      </c>
      <c r="Q75" s="25" t="s">
        <v>410</v>
      </c>
      <c r="R75" s="25" t="s">
        <v>197</v>
      </c>
    </row>
    <row r="76" spans="1:18" x14ac:dyDescent="0.25">
      <c r="A76" s="188" t="s">
        <v>483</v>
      </c>
      <c r="B76" s="25" t="s">
        <v>278</v>
      </c>
      <c r="C76" s="25" t="s">
        <v>291</v>
      </c>
      <c r="D76" s="25" t="s">
        <v>200</v>
      </c>
      <c r="E76" s="25" t="s">
        <v>129</v>
      </c>
      <c r="F76" s="25" t="s">
        <v>484</v>
      </c>
      <c r="G76" s="25" t="s">
        <v>98</v>
      </c>
      <c r="H76" s="25" t="s">
        <v>282</v>
      </c>
      <c r="I76" s="25"/>
      <c r="J76" s="25"/>
      <c r="K76" s="25"/>
      <c r="P76" s="25" t="s">
        <v>485</v>
      </c>
      <c r="Q76" s="25" t="s">
        <v>410</v>
      </c>
      <c r="R76" s="25" t="s">
        <v>486</v>
      </c>
    </row>
    <row r="77" spans="1:18" x14ac:dyDescent="0.25">
      <c r="A77" s="189" t="s">
        <v>487</v>
      </c>
      <c r="B77" s="25" t="s">
        <v>278</v>
      </c>
      <c r="C77" s="25" t="s">
        <v>207</v>
      </c>
      <c r="D77" s="25" t="s">
        <v>200</v>
      </c>
      <c r="E77" s="25" t="s">
        <v>129</v>
      </c>
      <c r="F77" s="25" t="s">
        <v>488</v>
      </c>
      <c r="G77" s="25" t="s">
        <v>77</v>
      </c>
      <c r="H77" s="25" t="s">
        <v>288</v>
      </c>
      <c r="I77" s="25"/>
      <c r="J77" s="25"/>
      <c r="K77" s="25"/>
      <c r="P77" s="25" t="s">
        <v>489</v>
      </c>
      <c r="Q77" s="25" t="s">
        <v>410</v>
      </c>
      <c r="R77" s="25" t="s">
        <v>213</v>
      </c>
    </row>
    <row r="78" spans="1:18" x14ac:dyDescent="0.25">
      <c r="A78" s="190" t="s">
        <v>490</v>
      </c>
      <c r="B78" s="25" t="s">
        <v>278</v>
      </c>
      <c r="C78" s="25" t="s">
        <v>291</v>
      </c>
      <c r="D78" s="25" t="s">
        <v>200</v>
      </c>
      <c r="E78" s="25" t="s">
        <v>164</v>
      </c>
      <c r="F78" s="25" t="s">
        <v>491</v>
      </c>
      <c r="G78" s="25" t="s">
        <v>36</v>
      </c>
      <c r="H78" s="25" t="s">
        <v>295</v>
      </c>
      <c r="I78" s="25"/>
      <c r="J78" s="25"/>
      <c r="K78" s="25"/>
      <c r="P78" s="25" t="s">
        <v>492</v>
      </c>
      <c r="Q78" s="25" t="s">
        <v>410</v>
      </c>
      <c r="R78" s="25" t="s">
        <v>219</v>
      </c>
    </row>
    <row r="79" spans="1:18" x14ac:dyDescent="0.25">
      <c r="A79" s="190" t="s">
        <v>493</v>
      </c>
      <c r="B79" s="25" t="s">
        <v>278</v>
      </c>
      <c r="C79" s="25" t="s">
        <v>207</v>
      </c>
      <c r="D79" s="25" t="s">
        <v>200</v>
      </c>
      <c r="E79" s="25" t="s">
        <v>164</v>
      </c>
      <c r="F79" s="25" t="s">
        <v>494</v>
      </c>
      <c r="G79" s="25" t="s">
        <v>51</v>
      </c>
      <c r="H79" s="25" t="s">
        <v>301</v>
      </c>
      <c r="I79" s="25"/>
      <c r="J79" s="25"/>
      <c r="K79" s="25"/>
      <c r="P79" s="25" t="s">
        <v>495</v>
      </c>
      <c r="Q79" s="25" t="s">
        <v>410</v>
      </c>
      <c r="R79" s="25" t="s">
        <v>224</v>
      </c>
    </row>
    <row r="80" spans="1:18" x14ac:dyDescent="0.25">
      <c r="A80" s="190" t="s">
        <v>496</v>
      </c>
      <c r="B80" s="25" t="s">
        <v>278</v>
      </c>
      <c r="C80" s="25" t="s">
        <v>291</v>
      </c>
      <c r="D80" s="25" t="s">
        <v>200</v>
      </c>
      <c r="E80" s="25" t="s">
        <v>146</v>
      </c>
      <c r="F80" s="25" t="s">
        <v>497</v>
      </c>
      <c r="G80" s="25" t="s">
        <v>186</v>
      </c>
      <c r="H80" s="25" t="s">
        <v>307</v>
      </c>
      <c r="I80" s="25"/>
      <c r="J80" s="25"/>
      <c r="K80" s="25"/>
      <c r="P80" s="25" t="s">
        <v>498</v>
      </c>
      <c r="Q80" s="25" t="s">
        <v>410</v>
      </c>
      <c r="R80" s="25" t="s">
        <v>228</v>
      </c>
    </row>
    <row r="81" spans="1:18" x14ac:dyDescent="0.25">
      <c r="A81" s="190" t="s">
        <v>499</v>
      </c>
      <c r="B81" s="25" t="s">
        <v>278</v>
      </c>
      <c r="C81" s="25" t="s">
        <v>207</v>
      </c>
      <c r="D81" s="25" t="s">
        <v>200</v>
      </c>
      <c r="E81" s="25" t="s">
        <v>146</v>
      </c>
      <c r="F81" s="25" t="s">
        <v>500</v>
      </c>
      <c r="G81" s="25" t="s">
        <v>283</v>
      </c>
      <c r="H81" s="25" t="s">
        <v>311</v>
      </c>
      <c r="I81" s="25"/>
      <c r="J81" s="25"/>
      <c r="K81" s="25"/>
      <c r="P81" s="25" t="s">
        <v>325</v>
      </c>
      <c r="Q81" s="25" t="s">
        <v>501</v>
      </c>
      <c r="R81" s="25" t="s">
        <v>125</v>
      </c>
    </row>
    <row r="82" spans="1:18" x14ac:dyDescent="0.25">
      <c r="A82" s="190" t="s">
        <v>502</v>
      </c>
      <c r="B82" s="25" t="s">
        <v>278</v>
      </c>
      <c r="C82" s="25" t="s">
        <v>291</v>
      </c>
      <c r="D82" s="25" t="s">
        <v>200</v>
      </c>
      <c r="E82" s="25" t="s">
        <v>155</v>
      </c>
      <c r="F82" s="25" t="s">
        <v>503</v>
      </c>
      <c r="G82" s="25" t="s">
        <v>196</v>
      </c>
      <c r="H82" s="25" t="s">
        <v>314</v>
      </c>
      <c r="I82" s="25"/>
      <c r="J82" s="25"/>
      <c r="K82" s="25"/>
      <c r="P82" s="25" t="s">
        <v>331</v>
      </c>
      <c r="Q82" s="25" t="s">
        <v>501</v>
      </c>
      <c r="R82" s="25" t="s">
        <v>145</v>
      </c>
    </row>
    <row r="83" spans="1:18" x14ac:dyDescent="0.25">
      <c r="A83" s="190" t="s">
        <v>504</v>
      </c>
      <c r="B83" s="25" t="s">
        <v>278</v>
      </c>
      <c r="C83" s="25" t="s">
        <v>207</v>
      </c>
      <c r="D83" s="25" t="s">
        <v>200</v>
      </c>
      <c r="E83" s="25" t="s">
        <v>155</v>
      </c>
      <c r="F83" s="25" t="s">
        <v>505</v>
      </c>
      <c r="G83" s="25" t="s">
        <v>242</v>
      </c>
      <c r="H83" s="25" t="s">
        <v>322</v>
      </c>
      <c r="I83" s="25"/>
      <c r="J83" s="25"/>
      <c r="K83" s="25"/>
      <c r="P83" s="25" t="s">
        <v>335</v>
      </c>
      <c r="Q83" s="25" t="s">
        <v>501</v>
      </c>
      <c r="R83" s="25" t="s">
        <v>56</v>
      </c>
    </row>
    <row r="84" spans="1:18" x14ac:dyDescent="0.25">
      <c r="A84" s="190" t="s">
        <v>506</v>
      </c>
      <c r="B84" s="25" t="s">
        <v>278</v>
      </c>
      <c r="C84" s="25" t="s">
        <v>291</v>
      </c>
      <c r="D84" s="25" t="s">
        <v>216</v>
      </c>
      <c r="E84" s="25" t="s">
        <v>139</v>
      </c>
      <c r="F84" s="25" t="s">
        <v>507</v>
      </c>
      <c r="G84" s="25" t="s">
        <v>205</v>
      </c>
      <c r="H84" s="25" t="s">
        <v>328</v>
      </c>
      <c r="I84" s="25"/>
      <c r="J84" s="25"/>
      <c r="K84" s="25"/>
      <c r="P84" s="25" t="s">
        <v>339</v>
      </c>
      <c r="Q84" s="25" t="s">
        <v>501</v>
      </c>
      <c r="R84" s="25" t="s">
        <v>69</v>
      </c>
    </row>
    <row r="85" spans="1:18" x14ac:dyDescent="0.25">
      <c r="A85" s="190" t="s">
        <v>508</v>
      </c>
      <c r="B85" s="25" t="s">
        <v>278</v>
      </c>
      <c r="C85" s="25" t="s">
        <v>207</v>
      </c>
      <c r="D85" s="25" t="s">
        <v>216</v>
      </c>
      <c r="E85" s="25" t="s">
        <v>139</v>
      </c>
      <c r="F85" s="25" t="s">
        <v>509</v>
      </c>
      <c r="G85" s="25" t="s">
        <v>296</v>
      </c>
      <c r="H85" s="25" t="s">
        <v>332</v>
      </c>
      <c r="I85" s="25"/>
      <c r="J85" s="25"/>
      <c r="K85" s="25"/>
      <c r="P85" s="25" t="s">
        <v>344</v>
      </c>
      <c r="Q85" s="25" t="s">
        <v>501</v>
      </c>
      <c r="R85" s="25" t="s">
        <v>103</v>
      </c>
    </row>
    <row r="86" spans="1:18" x14ac:dyDescent="0.25">
      <c r="A86" s="190" t="s">
        <v>510</v>
      </c>
      <c r="B86" s="25" t="s">
        <v>278</v>
      </c>
      <c r="C86" s="25" t="s">
        <v>291</v>
      </c>
      <c r="D86" s="25" t="s">
        <v>216</v>
      </c>
      <c r="E86" s="25" t="s">
        <v>129</v>
      </c>
      <c r="F86" s="25" t="s">
        <v>511</v>
      </c>
      <c r="G86" s="25" t="s">
        <v>213</v>
      </c>
      <c r="H86" s="25" t="s">
        <v>336</v>
      </c>
      <c r="I86" s="25"/>
      <c r="J86" s="25"/>
      <c r="K86" s="25"/>
      <c r="P86" s="25" t="s">
        <v>348</v>
      </c>
      <c r="Q86" s="25" t="s">
        <v>501</v>
      </c>
      <c r="R86" s="25" t="s">
        <v>112</v>
      </c>
    </row>
    <row r="87" spans="1:18" x14ac:dyDescent="0.25">
      <c r="B87" s="25" t="s">
        <v>278</v>
      </c>
      <c r="C87" s="25" t="s">
        <v>207</v>
      </c>
      <c r="D87" s="25" t="s">
        <v>216</v>
      </c>
      <c r="E87" s="25" t="s">
        <v>129</v>
      </c>
      <c r="F87" s="25" t="s">
        <v>512</v>
      </c>
      <c r="G87" s="25" t="s">
        <v>341</v>
      </c>
      <c r="H87" s="25" t="s">
        <v>340</v>
      </c>
      <c r="I87" s="25"/>
      <c r="J87" s="25"/>
      <c r="K87" s="25"/>
      <c r="P87" s="25" t="s">
        <v>353</v>
      </c>
      <c r="Q87" s="25" t="s">
        <v>501</v>
      </c>
      <c r="R87" s="25" t="s">
        <v>206</v>
      </c>
    </row>
    <row r="88" spans="1:18" x14ac:dyDescent="0.25">
      <c r="B88" s="25" t="s">
        <v>278</v>
      </c>
      <c r="C88" s="25" t="s">
        <v>291</v>
      </c>
      <c r="D88" s="25" t="s">
        <v>216</v>
      </c>
      <c r="E88" s="25" t="s">
        <v>164</v>
      </c>
      <c r="F88" s="25" t="s">
        <v>513</v>
      </c>
      <c r="G88" s="25" t="s">
        <v>219</v>
      </c>
      <c r="H88" s="25" t="s">
        <v>345</v>
      </c>
      <c r="I88" s="25"/>
      <c r="J88" s="25"/>
      <c r="K88" s="25"/>
      <c r="P88" s="25" t="s">
        <v>358</v>
      </c>
      <c r="Q88" s="25" t="s">
        <v>501</v>
      </c>
      <c r="R88" s="25" t="s">
        <v>87</v>
      </c>
    </row>
    <row r="89" spans="1:18" x14ac:dyDescent="0.25">
      <c r="B89" s="25" t="s">
        <v>278</v>
      </c>
      <c r="C89" s="25" t="s">
        <v>207</v>
      </c>
      <c r="D89" s="25" t="s">
        <v>216</v>
      </c>
      <c r="E89" s="25" t="s">
        <v>164</v>
      </c>
      <c r="F89" s="25" t="s">
        <v>514</v>
      </c>
      <c r="G89" s="25" t="s">
        <v>255</v>
      </c>
      <c r="H89" s="25" t="s">
        <v>349</v>
      </c>
      <c r="I89" s="25"/>
      <c r="J89" s="25"/>
      <c r="K89" s="25"/>
      <c r="P89" s="25" t="s">
        <v>362</v>
      </c>
      <c r="Q89" s="25" t="s">
        <v>501</v>
      </c>
      <c r="R89" s="25" t="s">
        <v>64</v>
      </c>
    </row>
    <row r="90" spans="1:18" x14ac:dyDescent="0.25">
      <c r="A90" s="191"/>
      <c r="B90" s="25" t="s">
        <v>278</v>
      </c>
      <c r="C90" s="25" t="s">
        <v>291</v>
      </c>
      <c r="D90" s="25" t="s">
        <v>216</v>
      </c>
      <c r="E90" s="25" t="s">
        <v>146</v>
      </c>
      <c r="F90" s="25" t="s">
        <v>515</v>
      </c>
      <c r="G90" s="25" t="s">
        <v>224</v>
      </c>
      <c r="H90" s="25" t="s">
        <v>355</v>
      </c>
      <c r="I90" s="25"/>
      <c r="J90" s="25"/>
      <c r="K90" s="25"/>
      <c r="P90" s="25" t="s">
        <v>366</v>
      </c>
      <c r="Q90" s="25" t="s">
        <v>501</v>
      </c>
      <c r="R90" s="25" t="s">
        <v>98</v>
      </c>
    </row>
    <row r="91" spans="1:18" x14ac:dyDescent="0.25">
      <c r="A91" s="191"/>
      <c r="B91" s="25" t="s">
        <v>278</v>
      </c>
      <c r="C91" s="25" t="s">
        <v>207</v>
      </c>
      <c r="D91" s="25" t="s">
        <v>216</v>
      </c>
      <c r="E91" s="25" t="s">
        <v>146</v>
      </c>
      <c r="F91" s="25" t="s">
        <v>516</v>
      </c>
      <c r="G91" s="25" t="s">
        <v>289</v>
      </c>
      <c r="H91" s="25" t="s">
        <v>359</v>
      </c>
      <c r="I91" s="25"/>
      <c r="J91" s="25"/>
      <c r="K91" s="25"/>
      <c r="P91" s="25" t="s">
        <v>370</v>
      </c>
      <c r="Q91" s="25" t="s">
        <v>501</v>
      </c>
      <c r="R91" s="25" t="s">
        <v>77</v>
      </c>
    </row>
    <row r="92" spans="1:18" x14ac:dyDescent="0.25">
      <c r="A92" s="191"/>
      <c r="B92" s="25" t="s">
        <v>278</v>
      </c>
      <c r="C92" s="25" t="s">
        <v>291</v>
      </c>
      <c r="D92" s="25" t="s">
        <v>216</v>
      </c>
      <c r="E92" s="25" t="s">
        <v>155</v>
      </c>
      <c r="F92" s="25" t="s">
        <v>517</v>
      </c>
      <c r="G92" s="25" t="s">
        <v>228</v>
      </c>
      <c r="H92" s="25" t="s">
        <v>363</v>
      </c>
      <c r="I92" s="25"/>
      <c r="J92" s="25"/>
      <c r="K92" s="25"/>
      <c r="P92" s="25" t="s">
        <v>375</v>
      </c>
      <c r="Q92" s="25" t="s">
        <v>501</v>
      </c>
      <c r="R92" s="25" t="s">
        <v>36</v>
      </c>
    </row>
    <row r="93" spans="1:18" x14ac:dyDescent="0.25">
      <c r="A93" s="191"/>
      <c r="B93" s="25" t="s">
        <v>278</v>
      </c>
      <c r="C93" s="25" t="s">
        <v>207</v>
      </c>
      <c r="D93" s="25" t="s">
        <v>216</v>
      </c>
      <c r="E93" s="25" t="s">
        <v>155</v>
      </c>
      <c r="F93" s="25" t="s">
        <v>518</v>
      </c>
      <c r="G93" s="25" t="s">
        <v>249</v>
      </c>
      <c r="H93" s="25" t="s">
        <v>367</v>
      </c>
      <c r="I93" s="25"/>
      <c r="J93" s="25"/>
      <c r="K93" s="25"/>
      <c r="P93" s="25" t="s">
        <v>379</v>
      </c>
      <c r="Q93" s="25" t="s">
        <v>501</v>
      </c>
      <c r="R93" s="25" t="s">
        <v>51</v>
      </c>
    </row>
    <row r="94" spans="1:18" x14ac:dyDescent="0.25">
      <c r="A94" s="191"/>
      <c r="B94" s="25" t="s">
        <v>290</v>
      </c>
      <c r="C94" s="26" t="s">
        <v>279</v>
      </c>
      <c r="D94" s="25" t="s">
        <v>200</v>
      </c>
      <c r="E94" s="26" t="s">
        <v>129</v>
      </c>
      <c r="F94" s="25" t="s">
        <v>519</v>
      </c>
      <c r="G94" s="25" t="s">
        <v>56</v>
      </c>
      <c r="H94" s="25" t="s">
        <v>520</v>
      </c>
      <c r="I94" s="25"/>
      <c r="J94" s="25"/>
      <c r="K94" s="25"/>
      <c r="P94" s="25" t="s">
        <v>385</v>
      </c>
      <c r="Q94" s="25" t="s">
        <v>501</v>
      </c>
      <c r="R94" s="25" t="s">
        <v>186</v>
      </c>
    </row>
    <row r="95" spans="1:18" x14ac:dyDescent="0.25">
      <c r="A95" s="191"/>
      <c r="B95" s="25" t="s">
        <v>290</v>
      </c>
      <c r="C95" s="26" t="s">
        <v>279</v>
      </c>
      <c r="D95" s="25" t="s">
        <v>200</v>
      </c>
      <c r="E95" s="26" t="s">
        <v>164</v>
      </c>
      <c r="F95" s="25" t="s">
        <v>521</v>
      </c>
      <c r="G95" s="25" t="s">
        <v>69</v>
      </c>
      <c r="H95" s="25" t="s">
        <v>522</v>
      </c>
      <c r="I95" s="25"/>
      <c r="J95" s="25"/>
      <c r="K95" s="25"/>
      <c r="P95" s="25" t="s">
        <v>391</v>
      </c>
      <c r="Q95" s="25" t="s">
        <v>501</v>
      </c>
      <c r="R95" s="25" t="s">
        <v>283</v>
      </c>
    </row>
    <row r="96" spans="1:18" x14ac:dyDescent="0.25">
      <c r="A96" s="191"/>
      <c r="B96" s="25" t="s">
        <v>290</v>
      </c>
      <c r="C96" s="26" t="s">
        <v>279</v>
      </c>
      <c r="D96" s="25" t="s">
        <v>200</v>
      </c>
      <c r="E96" s="26" t="s">
        <v>139</v>
      </c>
      <c r="F96" s="25" t="s">
        <v>523</v>
      </c>
      <c r="G96" s="25" t="s">
        <v>125</v>
      </c>
      <c r="H96" s="25" t="s">
        <v>524</v>
      </c>
      <c r="I96" s="25"/>
      <c r="J96" s="25"/>
      <c r="K96" s="25"/>
      <c r="P96" s="25" t="s">
        <v>396</v>
      </c>
      <c r="Q96" s="25" t="s">
        <v>501</v>
      </c>
      <c r="R96" s="25" t="s">
        <v>196</v>
      </c>
    </row>
    <row r="97" spans="1:18" x14ac:dyDescent="0.25">
      <c r="A97" s="191"/>
      <c r="B97" s="25" t="s">
        <v>290</v>
      </c>
      <c r="C97" s="26" t="s">
        <v>291</v>
      </c>
      <c r="D97" s="25" t="s">
        <v>200</v>
      </c>
      <c r="E97" s="26" t="s">
        <v>139</v>
      </c>
      <c r="F97" s="25" t="s">
        <v>525</v>
      </c>
      <c r="G97" s="25" t="s">
        <v>87</v>
      </c>
      <c r="H97" s="25" t="s">
        <v>526</v>
      </c>
      <c r="I97" s="25"/>
      <c r="J97" s="25"/>
      <c r="K97" s="25"/>
      <c r="P97" s="25" t="s">
        <v>402</v>
      </c>
      <c r="Q97" s="25" t="s">
        <v>501</v>
      </c>
      <c r="R97" s="25" t="s">
        <v>242</v>
      </c>
    </row>
    <row r="98" spans="1:18" x14ac:dyDescent="0.25">
      <c r="A98" s="191"/>
      <c r="B98" s="25" t="s">
        <v>290</v>
      </c>
      <c r="C98" s="26" t="s">
        <v>207</v>
      </c>
      <c r="D98" s="25" t="s">
        <v>200</v>
      </c>
      <c r="E98" s="26" t="s">
        <v>139</v>
      </c>
      <c r="F98" s="25" t="s">
        <v>527</v>
      </c>
      <c r="G98" s="25" t="s">
        <v>64</v>
      </c>
      <c r="H98" s="25" t="s">
        <v>528</v>
      </c>
      <c r="I98" s="25"/>
      <c r="J98" s="25"/>
      <c r="K98" s="25"/>
      <c r="P98" s="25" t="s">
        <v>408</v>
      </c>
      <c r="Q98" s="25" t="s">
        <v>501</v>
      </c>
      <c r="R98" s="25" t="s">
        <v>197</v>
      </c>
    </row>
    <row r="99" spans="1:18" x14ac:dyDescent="0.25">
      <c r="A99" s="191"/>
      <c r="B99" s="25" t="s">
        <v>290</v>
      </c>
      <c r="C99" s="26" t="s">
        <v>291</v>
      </c>
      <c r="D99" s="25" t="s">
        <v>200</v>
      </c>
      <c r="E99" s="26" t="s">
        <v>129</v>
      </c>
      <c r="F99" s="25" t="s">
        <v>529</v>
      </c>
      <c r="G99" s="25" t="s">
        <v>98</v>
      </c>
      <c r="H99" s="25" t="s">
        <v>530</v>
      </c>
      <c r="I99" s="25"/>
      <c r="J99" s="25"/>
      <c r="K99" s="25"/>
      <c r="P99" s="25" t="s">
        <v>413</v>
      </c>
      <c r="Q99" s="25" t="s">
        <v>501</v>
      </c>
      <c r="R99" s="25" t="s">
        <v>205</v>
      </c>
    </row>
    <row r="100" spans="1:18" x14ac:dyDescent="0.25">
      <c r="A100" s="191"/>
      <c r="B100" s="25" t="s">
        <v>290</v>
      </c>
      <c r="C100" s="26" t="s">
        <v>207</v>
      </c>
      <c r="D100" s="25" t="s">
        <v>200</v>
      </c>
      <c r="E100" s="26" t="s">
        <v>129</v>
      </c>
      <c r="F100" s="25" t="s">
        <v>531</v>
      </c>
      <c r="G100" s="25" t="s">
        <v>77</v>
      </c>
      <c r="H100" s="25" t="s">
        <v>532</v>
      </c>
      <c r="I100" s="25"/>
      <c r="J100" s="25"/>
      <c r="K100" s="25"/>
      <c r="P100" s="25" t="s">
        <v>417</v>
      </c>
      <c r="Q100" s="25" t="s">
        <v>501</v>
      </c>
      <c r="R100" s="25" t="s">
        <v>296</v>
      </c>
    </row>
    <row r="101" spans="1:18" x14ac:dyDescent="0.25">
      <c r="A101" s="191"/>
      <c r="B101" s="25" t="s">
        <v>290</v>
      </c>
      <c r="C101" s="26" t="s">
        <v>291</v>
      </c>
      <c r="D101" s="25" t="s">
        <v>200</v>
      </c>
      <c r="E101" s="26" t="s">
        <v>164</v>
      </c>
      <c r="F101" s="25" t="s">
        <v>533</v>
      </c>
      <c r="G101" s="25" t="s">
        <v>36</v>
      </c>
      <c r="H101" s="25" t="s">
        <v>534</v>
      </c>
      <c r="I101" s="25"/>
      <c r="J101" s="25"/>
      <c r="K101" s="25"/>
      <c r="P101" s="25" t="s">
        <v>422</v>
      </c>
      <c r="Q101" s="25" t="s">
        <v>501</v>
      </c>
      <c r="R101" s="25" t="s">
        <v>213</v>
      </c>
    </row>
    <row r="102" spans="1:18" x14ac:dyDescent="0.25">
      <c r="A102" s="191"/>
      <c r="B102" s="25" t="s">
        <v>290</v>
      </c>
      <c r="C102" s="26" t="s">
        <v>207</v>
      </c>
      <c r="D102" s="25" t="s">
        <v>200</v>
      </c>
      <c r="E102" s="26" t="s">
        <v>164</v>
      </c>
      <c r="F102" s="25" t="s">
        <v>535</v>
      </c>
      <c r="G102" s="25" t="s">
        <v>51</v>
      </c>
      <c r="H102" s="25" t="s">
        <v>536</v>
      </c>
      <c r="I102" s="25"/>
      <c r="J102" s="25"/>
      <c r="K102" s="25"/>
      <c r="P102" s="25" t="s">
        <v>428</v>
      </c>
      <c r="Q102" s="25" t="s">
        <v>501</v>
      </c>
      <c r="R102" s="25" t="s">
        <v>341</v>
      </c>
    </row>
    <row r="103" spans="1:18" x14ac:dyDescent="0.25">
      <c r="A103" s="191"/>
      <c r="B103" s="25" t="s">
        <v>537</v>
      </c>
      <c r="C103" s="25" t="s">
        <v>487</v>
      </c>
      <c r="F103" s="25" t="s">
        <v>538</v>
      </c>
      <c r="H103" s="25" t="s">
        <v>539</v>
      </c>
      <c r="I103" s="25"/>
      <c r="J103" s="25"/>
      <c r="K103" s="25"/>
      <c r="P103" s="25" t="s">
        <v>433</v>
      </c>
      <c r="Q103" s="25" t="s">
        <v>501</v>
      </c>
      <c r="R103" s="25" t="s">
        <v>219</v>
      </c>
    </row>
    <row r="104" spans="1:18" x14ac:dyDescent="0.25">
      <c r="A104" s="191"/>
      <c r="B104" s="25" t="s">
        <v>537</v>
      </c>
      <c r="C104" s="25" t="s">
        <v>504</v>
      </c>
      <c r="F104" s="25" t="s">
        <v>540</v>
      </c>
      <c r="H104" s="25" t="s">
        <v>541</v>
      </c>
      <c r="I104" s="25"/>
      <c r="J104" s="25"/>
      <c r="K104" s="25"/>
      <c r="P104" s="25" t="s">
        <v>438</v>
      </c>
      <c r="Q104" s="25" t="s">
        <v>501</v>
      </c>
      <c r="R104" s="25" t="s">
        <v>255</v>
      </c>
    </row>
    <row r="105" spans="1:18" x14ac:dyDescent="0.25">
      <c r="A105" s="191"/>
      <c r="B105" s="25" t="s">
        <v>537</v>
      </c>
      <c r="C105" s="25" t="s">
        <v>490</v>
      </c>
      <c r="F105" s="25" t="s">
        <v>542</v>
      </c>
      <c r="H105" s="25" t="s">
        <v>543</v>
      </c>
      <c r="I105" s="25"/>
      <c r="J105" s="25"/>
      <c r="K105" s="25"/>
      <c r="P105" s="25" t="s">
        <v>443</v>
      </c>
      <c r="Q105" s="25" t="s">
        <v>501</v>
      </c>
      <c r="R105" s="25" t="s">
        <v>224</v>
      </c>
    </row>
    <row r="106" spans="1:18" x14ac:dyDescent="0.25">
      <c r="A106" s="191"/>
      <c r="B106" s="25" t="s">
        <v>537</v>
      </c>
      <c r="C106" s="25" t="s">
        <v>506</v>
      </c>
      <c r="F106" s="25" t="s">
        <v>544</v>
      </c>
      <c r="H106" s="25" t="s">
        <v>545</v>
      </c>
      <c r="I106" s="25"/>
      <c r="J106" s="25"/>
      <c r="K106" s="25"/>
      <c r="P106" s="25" t="s">
        <v>448</v>
      </c>
      <c r="Q106" s="25" t="s">
        <v>501</v>
      </c>
      <c r="R106" s="25" t="s">
        <v>289</v>
      </c>
    </row>
    <row r="107" spans="1:18" x14ac:dyDescent="0.25">
      <c r="A107" s="191"/>
      <c r="B107" s="25" t="s">
        <v>537</v>
      </c>
      <c r="C107" s="25" t="s">
        <v>493</v>
      </c>
      <c r="F107" s="25" t="s">
        <v>546</v>
      </c>
      <c r="H107" s="25" t="s">
        <v>547</v>
      </c>
      <c r="I107" s="25"/>
      <c r="J107" s="25"/>
      <c r="K107" s="25"/>
      <c r="P107" s="25" t="s">
        <v>452</v>
      </c>
      <c r="Q107" s="25" t="s">
        <v>501</v>
      </c>
      <c r="R107" s="25" t="s">
        <v>228</v>
      </c>
    </row>
    <row r="108" spans="1:18" x14ac:dyDescent="0.25">
      <c r="A108" s="191"/>
      <c r="B108" s="25" t="s">
        <v>537</v>
      </c>
      <c r="C108" s="25" t="s">
        <v>502</v>
      </c>
      <c r="F108" s="25" t="s">
        <v>548</v>
      </c>
      <c r="H108" s="25" t="s">
        <v>549</v>
      </c>
      <c r="I108" s="25"/>
      <c r="J108" s="25"/>
      <c r="K108" s="25"/>
      <c r="P108" s="25" t="s">
        <v>456</v>
      </c>
      <c r="Q108" s="25" t="s">
        <v>501</v>
      </c>
      <c r="R108" s="25" t="s">
        <v>249</v>
      </c>
    </row>
    <row r="109" spans="1:18" x14ac:dyDescent="0.25">
      <c r="A109" s="191"/>
      <c r="B109" s="25" t="s">
        <v>537</v>
      </c>
      <c r="C109" s="25" t="s">
        <v>483</v>
      </c>
      <c r="F109" s="25" t="s">
        <v>550</v>
      </c>
      <c r="H109" s="25" t="s">
        <v>551</v>
      </c>
      <c r="I109" s="25"/>
      <c r="J109" s="25"/>
      <c r="K109" s="25"/>
      <c r="P109" s="25" t="s">
        <v>552</v>
      </c>
      <c r="Q109" s="25" t="s">
        <v>553</v>
      </c>
      <c r="R109" s="25" t="s">
        <v>554</v>
      </c>
    </row>
    <row r="110" spans="1:18" x14ac:dyDescent="0.25">
      <c r="A110" s="191"/>
      <c r="B110" s="25" t="s">
        <v>537</v>
      </c>
      <c r="C110" s="25" t="s">
        <v>508</v>
      </c>
      <c r="F110" s="25" t="s">
        <v>555</v>
      </c>
      <c r="H110" s="25" t="s">
        <v>556</v>
      </c>
      <c r="I110" s="25"/>
      <c r="J110" s="25"/>
      <c r="K110" s="25"/>
      <c r="P110" s="25" t="s">
        <v>557</v>
      </c>
      <c r="Q110" s="25" t="s">
        <v>553</v>
      </c>
      <c r="R110" s="25" t="s">
        <v>558</v>
      </c>
    </row>
    <row r="111" spans="1:18" x14ac:dyDescent="0.25">
      <c r="A111" s="191"/>
      <c r="B111" s="25" t="s">
        <v>537</v>
      </c>
      <c r="C111" s="25" t="s">
        <v>496</v>
      </c>
      <c r="F111" s="25" t="s">
        <v>559</v>
      </c>
      <c r="H111" s="25" t="s">
        <v>560</v>
      </c>
      <c r="I111" s="25"/>
      <c r="J111" s="25"/>
      <c r="K111" s="25"/>
      <c r="P111" s="25" t="s">
        <v>561</v>
      </c>
      <c r="Q111" s="25" t="s">
        <v>553</v>
      </c>
      <c r="R111" s="25" t="s">
        <v>562</v>
      </c>
    </row>
    <row r="112" spans="1:18" x14ac:dyDescent="0.25">
      <c r="A112" s="191"/>
      <c r="B112" s="25" t="s">
        <v>537</v>
      </c>
      <c r="C112" s="25" t="s">
        <v>510</v>
      </c>
      <c r="F112" s="25" t="s">
        <v>563</v>
      </c>
      <c r="H112" s="25" t="s">
        <v>564</v>
      </c>
      <c r="I112" s="25"/>
      <c r="J112" s="25"/>
      <c r="K112" s="25"/>
      <c r="P112" s="25" t="s">
        <v>565</v>
      </c>
      <c r="Q112" s="25" t="s">
        <v>553</v>
      </c>
      <c r="R112" s="25" t="s">
        <v>566</v>
      </c>
    </row>
    <row r="113" spans="1:18" x14ac:dyDescent="0.25">
      <c r="A113" s="191"/>
      <c r="B113" s="25" t="s">
        <v>537</v>
      </c>
      <c r="C113" s="25" t="s">
        <v>567</v>
      </c>
      <c r="F113" s="25" t="s">
        <v>568</v>
      </c>
      <c r="H113" s="25" t="s">
        <v>569</v>
      </c>
      <c r="I113" s="25"/>
      <c r="J113" s="25"/>
      <c r="K113" s="25"/>
      <c r="P113" s="25" t="s">
        <v>570</v>
      </c>
      <c r="Q113" s="25" t="s">
        <v>553</v>
      </c>
      <c r="R113" s="25" t="s">
        <v>571</v>
      </c>
    </row>
    <row r="114" spans="1:18" x14ac:dyDescent="0.25">
      <c r="A114" s="191"/>
      <c r="B114" s="25" t="s">
        <v>572</v>
      </c>
      <c r="C114" s="26" t="s">
        <v>279</v>
      </c>
      <c r="D114" s="25" t="s">
        <v>209</v>
      </c>
      <c r="E114" s="26" t="s">
        <v>129</v>
      </c>
      <c r="F114" s="25" t="s">
        <v>573</v>
      </c>
      <c r="G114" s="25" t="s">
        <v>56</v>
      </c>
      <c r="H114" s="25" t="s">
        <v>574</v>
      </c>
      <c r="P114" s="25" t="s">
        <v>575</v>
      </c>
      <c r="Q114" s="25" t="s">
        <v>576</v>
      </c>
      <c r="R114" s="25" t="s">
        <v>577</v>
      </c>
    </row>
    <row r="115" spans="1:18" x14ac:dyDescent="0.25">
      <c r="A115" s="191"/>
      <c r="B115" s="25" t="s">
        <v>572</v>
      </c>
      <c r="C115" s="26" t="s">
        <v>279</v>
      </c>
      <c r="D115" s="25" t="s">
        <v>209</v>
      </c>
      <c r="E115" s="26" t="s">
        <v>164</v>
      </c>
      <c r="F115" s="25" t="s">
        <v>578</v>
      </c>
      <c r="G115" s="25" t="s">
        <v>69</v>
      </c>
      <c r="H115" s="25" t="s">
        <v>579</v>
      </c>
      <c r="P115" s="25" t="s">
        <v>580</v>
      </c>
      <c r="Q115" s="25" t="s">
        <v>576</v>
      </c>
      <c r="R115" s="25" t="s">
        <v>581</v>
      </c>
    </row>
    <row r="116" spans="1:18" x14ac:dyDescent="0.25">
      <c r="A116" s="191"/>
      <c r="B116" s="25" t="s">
        <v>572</v>
      </c>
      <c r="C116" s="26" t="s">
        <v>279</v>
      </c>
      <c r="D116" s="25" t="s">
        <v>209</v>
      </c>
      <c r="E116" s="26" t="s">
        <v>139</v>
      </c>
      <c r="F116" s="25" t="s">
        <v>582</v>
      </c>
      <c r="G116" s="25" t="s">
        <v>125</v>
      </c>
      <c r="H116" s="25" t="s">
        <v>583</v>
      </c>
      <c r="P116" s="25" t="s">
        <v>584</v>
      </c>
      <c r="Q116" s="25" t="s">
        <v>576</v>
      </c>
      <c r="R116" s="25" t="s">
        <v>585</v>
      </c>
    </row>
    <row r="117" spans="1:18" x14ac:dyDescent="0.25">
      <c r="A117" s="191"/>
      <c r="B117" s="25" t="s">
        <v>572</v>
      </c>
      <c r="C117" s="26" t="s">
        <v>291</v>
      </c>
      <c r="D117" s="25" t="s">
        <v>209</v>
      </c>
      <c r="E117" s="26" t="s">
        <v>139</v>
      </c>
      <c r="F117" s="25" t="s">
        <v>586</v>
      </c>
      <c r="G117" s="25" t="s">
        <v>87</v>
      </c>
      <c r="H117" s="25" t="s">
        <v>587</v>
      </c>
      <c r="P117" s="25" t="s">
        <v>588</v>
      </c>
      <c r="Q117" s="25" t="s">
        <v>576</v>
      </c>
      <c r="R117" s="25" t="s">
        <v>589</v>
      </c>
    </row>
    <row r="118" spans="1:18" x14ac:dyDescent="0.25">
      <c r="A118" s="191"/>
      <c r="B118" s="25" t="s">
        <v>572</v>
      </c>
      <c r="C118" s="26" t="s">
        <v>207</v>
      </c>
      <c r="D118" s="25" t="s">
        <v>209</v>
      </c>
      <c r="E118" s="26" t="s">
        <v>139</v>
      </c>
      <c r="F118" s="25" t="s">
        <v>590</v>
      </c>
      <c r="G118" s="25" t="s">
        <v>64</v>
      </c>
      <c r="H118" s="25" t="s">
        <v>528</v>
      </c>
      <c r="P118" s="25" t="s">
        <v>591</v>
      </c>
      <c r="Q118" s="25" t="s">
        <v>576</v>
      </c>
      <c r="R118" s="25" t="s">
        <v>592</v>
      </c>
    </row>
    <row r="119" spans="1:18" x14ac:dyDescent="0.25">
      <c r="A119" s="191"/>
      <c r="B119" s="25" t="s">
        <v>572</v>
      </c>
      <c r="C119" s="26" t="s">
        <v>291</v>
      </c>
      <c r="D119" s="25" t="s">
        <v>209</v>
      </c>
      <c r="E119" s="26" t="s">
        <v>129</v>
      </c>
      <c r="F119" s="25" t="s">
        <v>593</v>
      </c>
      <c r="G119" s="25" t="s">
        <v>98</v>
      </c>
      <c r="H119" s="25" t="s">
        <v>594</v>
      </c>
      <c r="P119" s="25" t="s">
        <v>595</v>
      </c>
      <c r="Q119" s="25" t="s">
        <v>576</v>
      </c>
      <c r="R119" s="25" t="s">
        <v>596</v>
      </c>
    </row>
    <row r="120" spans="1:18" x14ac:dyDescent="0.25">
      <c r="A120" s="191"/>
      <c r="B120" s="25" t="s">
        <v>572</v>
      </c>
      <c r="C120" s="26" t="s">
        <v>207</v>
      </c>
      <c r="D120" s="25" t="s">
        <v>209</v>
      </c>
      <c r="E120" s="26" t="s">
        <v>129</v>
      </c>
      <c r="F120" s="25" t="s">
        <v>597</v>
      </c>
      <c r="G120" s="25" t="s">
        <v>77</v>
      </c>
      <c r="H120" s="25" t="s">
        <v>532</v>
      </c>
      <c r="P120" s="25" t="s">
        <v>598</v>
      </c>
      <c r="Q120" s="25" t="s">
        <v>576</v>
      </c>
      <c r="R120" s="25" t="s">
        <v>599</v>
      </c>
    </row>
    <row r="121" spans="1:18" x14ac:dyDescent="0.25">
      <c r="A121" s="191"/>
      <c r="B121" s="25" t="s">
        <v>572</v>
      </c>
      <c r="C121" s="26" t="s">
        <v>291</v>
      </c>
      <c r="D121" s="25" t="s">
        <v>209</v>
      </c>
      <c r="E121" s="26" t="s">
        <v>164</v>
      </c>
      <c r="F121" s="25" t="s">
        <v>600</v>
      </c>
      <c r="G121" s="25" t="s">
        <v>36</v>
      </c>
      <c r="H121" s="25" t="s">
        <v>601</v>
      </c>
      <c r="P121" s="25" t="s">
        <v>602</v>
      </c>
      <c r="Q121" s="25" t="s">
        <v>603</v>
      </c>
      <c r="R121" s="25" t="s">
        <v>604</v>
      </c>
    </row>
    <row r="122" spans="1:18" x14ac:dyDescent="0.25">
      <c r="A122" s="191"/>
      <c r="B122" s="25" t="s">
        <v>572</v>
      </c>
      <c r="C122" s="26" t="s">
        <v>207</v>
      </c>
      <c r="D122" s="25" t="s">
        <v>209</v>
      </c>
      <c r="E122" s="26" t="s">
        <v>164</v>
      </c>
      <c r="F122" s="25" t="s">
        <v>605</v>
      </c>
      <c r="G122" s="25" t="s">
        <v>51</v>
      </c>
      <c r="H122" s="25" t="s">
        <v>536</v>
      </c>
      <c r="P122" s="25" t="s">
        <v>606</v>
      </c>
      <c r="Q122" s="25" t="s">
        <v>603</v>
      </c>
      <c r="R122" s="25" t="s">
        <v>607</v>
      </c>
    </row>
    <row r="123" spans="1:18" x14ac:dyDescent="0.25">
      <c r="A123" s="191"/>
      <c r="B123" s="25" t="s">
        <v>278</v>
      </c>
      <c r="C123" s="25" t="s">
        <v>291</v>
      </c>
      <c r="D123" s="25" t="s">
        <v>209</v>
      </c>
      <c r="E123" s="25" t="s">
        <v>139</v>
      </c>
      <c r="F123" s="25" t="s">
        <v>608</v>
      </c>
      <c r="G123" s="25" t="s">
        <v>87</v>
      </c>
      <c r="H123" s="25" t="s">
        <v>609</v>
      </c>
      <c r="P123" s="25" t="s">
        <v>610</v>
      </c>
      <c r="Q123" s="25" t="s">
        <v>603</v>
      </c>
      <c r="R123" s="25" t="s">
        <v>611</v>
      </c>
    </row>
    <row r="124" spans="1:18" x14ac:dyDescent="0.25">
      <c r="A124" s="191"/>
      <c r="B124" s="25" t="s">
        <v>278</v>
      </c>
      <c r="C124" s="25" t="s">
        <v>207</v>
      </c>
      <c r="D124" s="25" t="s">
        <v>209</v>
      </c>
      <c r="E124" s="25" t="s">
        <v>139</v>
      </c>
      <c r="F124" s="25" t="s">
        <v>612</v>
      </c>
      <c r="G124" s="25" t="s">
        <v>64</v>
      </c>
      <c r="H124" s="25" t="s">
        <v>276</v>
      </c>
      <c r="P124" s="25" t="s">
        <v>613</v>
      </c>
      <c r="Q124" s="25" t="s">
        <v>603</v>
      </c>
      <c r="R124" s="25" t="s">
        <v>614</v>
      </c>
    </row>
    <row r="125" spans="1:18" x14ac:dyDescent="0.25">
      <c r="A125" s="191"/>
      <c r="B125" s="25" t="s">
        <v>278</v>
      </c>
      <c r="C125" s="25" t="s">
        <v>291</v>
      </c>
      <c r="D125" s="25" t="s">
        <v>209</v>
      </c>
      <c r="E125" s="25" t="s">
        <v>129</v>
      </c>
      <c r="F125" s="25" t="s">
        <v>615</v>
      </c>
      <c r="G125" s="25" t="s">
        <v>98</v>
      </c>
      <c r="H125" s="25" t="s">
        <v>616</v>
      </c>
      <c r="P125" s="25" t="s">
        <v>617</v>
      </c>
      <c r="Q125" s="25" t="s">
        <v>603</v>
      </c>
      <c r="R125" s="25" t="s">
        <v>618</v>
      </c>
    </row>
    <row r="126" spans="1:18" x14ac:dyDescent="0.25">
      <c r="A126" s="191"/>
      <c r="B126" s="25" t="s">
        <v>278</v>
      </c>
      <c r="C126" s="25" t="s">
        <v>207</v>
      </c>
      <c r="D126" s="25" t="s">
        <v>209</v>
      </c>
      <c r="E126" s="25" t="s">
        <v>129</v>
      </c>
      <c r="F126" s="25" t="s">
        <v>619</v>
      </c>
      <c r="G126" s="25" t="s">
        <v>77</v>
      </c>
      <c r="H126" s="25" t="s">
        <v>288</v>
      </c>
      <c r="P126" s="25" t="s">
        <v>620</v>
      </c>
      <c r="Q126" s="25" t="s">
        <v>603</v>
      </c>
      <c r="R126" s="25" t="s">
        <v>621</v>
      </c>
    </row>
    <row r="127" spans="1:18" x14ac:dyDescent="0.25">
      <c r="A127" s="191"/>
      <c r="B127" s="25" t="s">
        <v>278</v>
      </c>
      <c r="C127" s="25" t="s">
        <v>291</v>
      </c>
      <c r="D127" s="25" t="s">
        <v>209</v>
      </c>
      <c r="E127" s="25" t="s">
        <v>164</v>
      </c>
      <c r="F127" s="25" t="s">
        <v>622</v>
      </c>
      <c r="G127" s="25" t="s">
        <v>36</v>
      </c>
      <c r="H127" s="25" t="s">
        <v>623</v>
      </c>
      <c r="P127" s="25" t="s">
        <v>624</v>
      </c>
      <c r="Q127" s="25" t="s">
        <v>603</v>
      </c>
      <c r="R127" s="25" t="s">
        <v>625</v>
      </c>
    </row>
    <row r="128" spans="1:18" x14ac:dyDescent="0.25">
      <c r="A128" s="191"/>
      <c r="B128" s="25" t="s">
        <v>278</v>
      </c>
      <c r="C128" s="25" t="s">
        <v>207</v>
      </c>
      <c r="D128" s="25" t="s">
        <v>209</v>
      </c>
      <c r="E128" s="25" t="s">
        <v>164</v>
      </c>
      <c r="F128" s="25" t="s">
        <v>626</v>
      </c>
      <c r="G128" s="25" t="s">
        <v>51</v>
      </c>
      <c r="H128" s="25" t="s">
        <v>301</v>
      </c>
      <c r="P128" s="25" t="s">
        <v>627</v>
      </c>
      <c r="Q128" s="25" t="s">
        <v>603</v>
      </c>
      <c r="R128" s="25" t="s">
        <v>628</v>
      </c>
    </row>
    <row r="129" spans="1:18" x14ac:dyDescent="0.25">
      <c r="A129" s="191"/>
      <c r="B129" s="25" t="s">
        <v>278</v>
      </c>
      <c r="C129" s="25" t="s">
        <v>291</v>
      </c>
      <c r="D129" s="25" t="s">
        <v>209</v>
      </c>
      <c r="E129" s="25" t="s">
        <v>146</v>
      </c>
      <c r="F129" s="25" t="s">
        <v>629</v>
      </c>
      <c r="G129" s="25" t="s">
        <v>186</v>
      </c>
      <c r="H129" s="25" t="s">
        <v>630</v>
      </c>
      <c r="P129" s="25" t="s">
        <v>631</v>
      </c>
      <c r="Q129" s="25" t="s">
        <v>603</v>
      </c>
      <c r="R129" s="25" t="s">
        <v>632</v>
      </c>
    </row>
    <row r="130" spans="1:18" x14ac:dyDescent="0.25">
      <c r="A130" s="191"/>
      <c r="B130" s="25" t="s">
        <v>278</v>
      </c>
      <c r="C130" s="25" t="s">
        <v>207</v>
      </c>
      <c r="D130" s="25" t="s">
        <v>209</v>
      </c>
      <c r="E130" s="25" t="s">
        <v>146</v>
      </c>
      <c r="F130" s="25" t="s">
        <v>633</v>
      </c>
      <c r="G130" s="25" t="s">
        <v>283</v>
      </c>
      <c r="H130" s="25" t="s">
        <v>311</v>
      </c>
      <c r="P130" s="25" t="s">
        <v>634</v>
      </c>
      <c r="Q130" s="25" t="s">
        <v>635</v>
      </c>
      <c r="R130" s="25" t="s">
        <v>636</v>
      </c>
    </row>
    <row r="131" spans="1:18" x14ac:dyDescent="0.25">
      <c r="A131" s="191"/>
      <c r="B131" s="25" t="s">
        <v>278</v>
      </c>
      <c r="C131" s="25" t="s">
        <v>291</v>
      </c>
      <c r="D131" s="25" t="s">
        <v>209</v>
      </c>
      <c r="E131" s="25" t="s">
        <v>155</v>
      </c>
      <c r="F131" s="25" t="s">
        <v>637</v>
      </c>
      <c r="G131" s="25" t="s">
        <v>196</v>
      </c>
      <c r="H131" s="25" t="s">
        <v>638</v>
      </c>
      <c r="P131" s="25" t="s">
        <v>639</v>
      </c>
      <c r="Q131" s="25" t="s">
        <v>635</v>
      </c>
      <c r="R131" s="25" t="s">
        <v>640</v>
      </c>
    </row>
    <row r="132" spans="1:18" x14ac:dyDescent="0.25">
      <c r="A132" s="191"/>
      <c r="B132" s="25" t="s">
        <v>278</v>
      </c>
      <c r="C132" s="25" t="s">
        <v>207</v>
      </c>
      <c r="D132" s="25" t="s">
        <v>209</v>
      </c>
      <c r="E132" s="25" t="s">
        <v>155</v>
      </c>
      <c r="F132" s="25" t="s">
        <v>641</v>
      </c>
      <c r="G132" s="25" t="s">
        <v>242</v>
      </c>
      <c r="H132" s="25" t="s">
        <v>322</v>
      </c>
      <c r="P132" s="25" t="s">
        <v>642</v>
      </c>
      <c r="Q132" s="25" t="s">
        <v>643</v>
      </c>
      <c r="R132" s="25" t="s">
        <v>644</v>
      </c>
    </row>
    <row r="133" spans="1:18" x14ac:dyDescent="0.25">
      <c r="A133" s="191"/>
      <c r="B133" s="25" t="s">
        <v>278</v>
      </c>
      <c r="C133" s="25" t="s">
        <v>279</v>
      </c>
      <c r="D133" s="25" t="s">
        <v>209</v>
      </c>
      <c r="E133" s="25" t="s">
        <v>139</v>
      </c>
      <c r="F133" s="25" t="s">
        <v>645</v>
      </c>
      <c r="G133" s="25" t="s">
        <v>125</v>
      </c>
      <c r="H133" s="25" t="s">
        <v>646</v>
      </c>
      <c r="P133" s="25" t="s">
        <v>647</v>
      </c>
      <c r="Q133" s="25" t="s">
        <v>643</v>
      </c>
      <c r="R133" s="25" t="s">
        <v>648</v>
      </c>
    </row>
    <row r="134" spans="1:18" x14ac:dyDescent="0.25">
      <c r="A134" s="191"/>
      <c r="B134" s="25" t="s">
        <v>278</v>
      </c>
      <c r="C134" s="25" t="s">
        <v>279</v>
      </c>
      <c r="D134" s="25" t="s">
        <v>209</v>
      </c>
      <c r="E134" s="25" t="s">
        <v>129</v>
      </c>
      <c r="F134" s="25" t="s">
        <v>649</v>
      </c>
      <c r="G134" s="25" t="s">
        <v>56</v>
      </c>
      <c r="H134" s="25" t="s">
        <v>650</v>
      </c>
      <c r="P134" s="25" t="s">
        <v>651</v>
      </c>
      <c r="Q134" s="25" t="s">
        <v>643</v>
      </c>
      <c r="R134" s="25" t="s">
        <v>652</v>
      </c>
    </row>
    <row r="135" spans="1:18" x14ac:dyDescent="0.25">
      <c r="A135" s="191"/>
      <c r="B135" s="25" t="s">
        <v>278</v>
      </c>
      <c r="C135" s="25" t="s">
        <v>279</v>
      </c>
      <c r="D135" s="25" t="s">
        <v>209</v>
      </c>
      <c r="E135" s="25" t="s">
        <v>164</v>
      </c>
      <c r="F135" s="25" t="s">
        <v>653</v>
      </c>
      <c r="G135" s="25" t="s">
        <v>69</v>
      </c>
      <c r="H135" s="25" t="s">
        <v>654</v>
      </c>
      <c r="P135" s="25" t="s">
        <v>655</v>
      </c>
      <c r="Q135" s="25" t="s">
        <v>643</v>
      </c>
      <c r="R135" s="25" t="s">
        <v>656</v>
      </c>
    </row>
    <row r="136" spans="1:18" x14ac:dyDescent="0.25">
      <c r="A136" s="191"/>
      <c r="B136" s="25" t="s">
        <v>284</v>
      </c>
      <c r="C136" s="25" t="s">
        <v>291</v>
      </c>
      <c r="D136" s="25" t="s">
        <v>209</v>
      </c>
      <c r="E136" s="25" t="s">
        <v>351</v>
      </c>
      <c r="F136" s="25" t="s">
        <v>657</v>
      </c>
      <c r="G136" s="25" t="s">
        <v>206</v>
      </c>
      <c r="H136" s="25" t="s">
        <v>353</v>
      </c>
      <c r="P136" s="25" t="s">
        <v>658</v>
      </c>
      <c r="Q136" s="25" t="s">
        <v>659</v>
      </c>
      <c r="R136" s="25" t="s">
        <v>660</v>
      </c>
    </row>
    <row r="137" spans="1:18" x14ac:dyDescent="0.25">
      <c r="A137" s="191"/>
      <c r="B137" s="25" t="s">
        <v>284</v>
      </c>
      <c r="C137" s="25" t="s">
        <v>291</v>
      </c>
      <c r="D137" s="25" t="s">
        <v>209</v>
      </c>
      <c r="E137" s="25" t="s">
        <v>139</v>
      </c>
      <c r="F137" s="25" t="s">
        <v>661</v>
      </c>
      <c r="G137" s="25" t="s">
        <v>87</v>
      </c>
      <c r="H137" s="25" t="s">
        <v>662</v>
      </c>
      <c r="P137" s="25" t="s">
        <v>663</v>
      </c>
      <c r="Q137" s="25" t="s">
        <v>659</v>
      </c>
      <c r="R137" s="25" t="s">
        <v>664</v>
      </c>
    </row>
    <row r="138" spans="1:18" x14ac:dyDescent="0.25">
      <c r="A138" s="191"/>
      <c r="B138" s="25" t="s">
        <v>284</v>
      </c>
      <c r="C138" s="25" t="s">
        <v>207</v>
      </c>
      <c r="D138" s="25" t="s">
        <v>209</v>
      </c>
      <c r="E138" s="25" t="s">
        <v>139</v>
      </c>
      <c r="F138" s="25" t="s">
        <v>665</v>
      </c>
      <c r="G138" s="25" t="s">
        <v>64</v>
      </c>
      <c r="H138" s="25" t="s">
        <v>362</v>
      </c>
      <c r="P138" s="25" t="s">
        <v>666</v>
      </c>
      <c r="Q138" s="25" t="s">
        <v>659</v>
      </c>
      <c r="R138" s="25" t="s">
        <v>667</v>
      </c>
    </row>
    <row r="139" spans="1:18" x14ac:dyDescent="0.25">
      <c r="A139" s="191"/>
      <c r="B139" s="25" t="s">
        <v>284</v>
      </c>
      <c r="C139" s="25" t="s">
        <v>291</v>
      </c>
      <c r="D139" s="25" t="s">
        <v>209</v>
      </c>
      <c r="E139" s="25" t="s">
        <v>129</v>
      </c>
      <c r="F139" s="25" t="s">
        <v>668</v>
      </c>
      <c r="G139" s="25" t="s">
        <v>98</v>
      </c>
      <c r="H139" s="25" t="s">
        <v>669</v>
      </c>
      <c r="P139" s="25" t="s">
        <v>670</v>
      </c>
      <c r="Q139" s="25" t="s">
        <v>659</v>
      </c>
      <c r="R139" s="25" t="s">
        <v>671</v>
      </c>
    </row>
    <row r="140" spans="1:18" x14ac:dyDescent="0.25">
      <c r="A140" s="191"/>
      <c r="B140" s="25" t="s">
        <v>284</v>
      </c>
      <c r="C140" s="25" t="s">
        <v>207</v>
      </c>
      <c r="D140" s="25" t="s">
        <v>209</v>
      </c>
      <c r="E140" s="25" t="s">
        <v>129</v>
      </c>
      <c r="F140" s="25" t="s">
        <v>672</v>
      </c>
      <c r="G140" s="25" t="s">
        <v>77</v>
      </c>
      <c r="H140" s="25" t="s">
        <v>370</v>
      </c>
      <c r="P140" s="25" t="s">
        <v>673</v>
      </c>
      <c r="Q140" s="25" t="s">
        <v>659</v>
      </c>
      <c r="R140" s="25" t="s">
        <v>674</v>
      </c>
    </row>
    <row r="141" spans="1:18" x14ac:dyDescent="0.25">
      <c r="A141" s="191"/>
      <c r="B141" s="25" t="s">
        <v>284</v>
      </c>
      <c r="C141" s="25" t="s">
        <v>291</v>
      </c>
      <c r="D141" s="25" t="s">
        <v>209</v>
      </c>
      <c r="E141" s="25" t="s">
        <v>164</v>
      </c>
      <c r="F141" s="25" t="s">
        <v>675</v>
      </c>
      <c r="G141" s="25" t="s">
        <v>36</v>
      </c>
      <c r="H141" s="25" t="s">
        <v>676</v>
      </c>
      <c r="P141" s="25" t="s">
        <v>677</v>
      </c>
      <c r="Q141" s="25" t="s">
        <v>659</v>
      </c>
      <c r="R141" s="25" t="s">
        <v>678</v>
      </c>
    </row>
    <row r="142" spans="1:18" x14ac:dyDescent="0.25">
      <c r="A142" s="191"/>
      <c r="B142" s="25" t="s">
        <v>284</v>
      </c>
      <c r="C142" s="25" t="s">
        <v>207</v>
      </c>
      <c r="D142" s="25" t="s">
        <v>209</v>
      </c>
      <c r="E142" s="25" t="s">
        <v>164</v>
      </c>
      <c r="F142" s="25" t="s">
        <v>679</v>
      </c>
      <c r="G142" s="25" t="s">
        <v>51</v>
      </c>
      <c r="H142" s="25" t="s">
        <v>379</v>
      </c>
      <c r="P142" s="25" t="s">
        <v>680</v>
      </c>
      <c r="Q142" s="25" t="s">
        <v>659</v>
      </c>
      <c r="R142" s="25" t="s">
        <v>681</v>
      </c>
    </row>
    <row r="143" spans="1:18" x14ac:dyDescent="0.25">
      <c r="A143" s="191"/>
      <c r="B143" s="25" t="s">
        <v>284</v>
      </c>
      <c r="C143" s="25" t="s">
        <v>291</v>
      </c>
      <c r="D143" s="25" t="s">
        <v>209</v>
      </c>
      <c r="E143" s="25" t="s">
        <v>146</v>
      </c>
      <c r="F143" s="25" t="s">
        <v>682</v>
      </c>
      <c r="G143" s="25" t="s">
        <v>186</v>
      </c>
      <c r="H143" s="25" t="s">
        <v>683</v>
      </c>
      <c r="P143" s="25" t="s">
        <v>684</v>
      </c>
      <c r="Q143" s="25" t="s">
        <v>685</v>
      </c>
      <c r="R143" s="25" t="s">
        <v>127</v>
      </c>
    </row>
    <row r="144" spans="1:18" x14ac:dyDescent="0.25">
      <c r="A144" s="191"/>
      <c r="B144" s="25" t="s">
        <v>284</v>
      </c>
      <c r="C144" s="25" t="s">
        <v>207</v>
      </c>
      <c r="D144" s="25" t="s">
        <v>209</v>
      </c>
      <c r="E144" s="25" t="s">
        <v>146</v>
      </c>
      <c r="F144" s="25" t="s">
        <v>686</v>
      </c>
      <c r="G144" s="25" t="s">
        <v>283</v>
      </c>
      <c r="H144" s="25" t="s">
        <v>391</v>
      </c>
      <c r="P144" s="25" t="s">
        <v>687</v>
      </c>
      <c r="Q144" s="25" t="s">
        <v>685</v>
      </c>
      <c r="R144" s="25" t="s">
        <v>688</v>
      </c>
    </row>
    <row r="145" spans="1:18" x14ac:dyDescent="0.25">
      <c r="A145" s="191"/>
      <c r="B145" s="25" t="s">
        <v>284</v>
      </c>
      <c r="C145" s="25" t="s">
        <v>291</v>
      </c>
      <c r="D145" s="25" t="s">
        <v>209</v>
      </c>
      <c r="E145" s="25" t="s">
        <v>155</v>
      </c>
      <c r="F145" s="25" t="s">
        <v>689</v>
      </c>
      <c r="G145" s="25" t="s">
        <v>196</v>
      </c>
      <c r="H145" s="25" t="s">
        <v>690</v>
      </c>
      <c r="P145" s="25" t="s">
        <v>691</v>
      </c>
      <c r="Q145" s="25" t="s">
        <v>685</v>
      </c>
      <c r="R145" s="25" t="s">
        <v>692</v>
      </c>
    </row>
    <row r="146" spans="1:18" x14ac:dyDescent="0.25">
      <c r="A146" s="191"/>
      <c r="B146" s="25" t="s">
        <v>284</v>
      </c>
      <c r="C146" s="25" t="s">
        <v>207</v>
      </c>
      <c r="D146" s="25" t="s">
        <v>209</v>
      </c>
      <c r="E146" s="25" t="s">
        <v>155</v>
      </c>
      <c r="F146" s="25" t="s">
        <v>693</v>
      </c>
      <c r="G146" s="25" t="s">
        <v>242</v>
      </c>
      <c r="H146" s="25" t="s">
        <v>402</v>
      </c>
      <c r="P146" s="25" t="s">
        <v>694</v>
      </c>
      <c r="Q146" s="25" t="s">
        <v>685</v>
      </c>
      <c r="R146" s="25" t="s">
        <v>695</v>
      </c>
    </row>
    <row r="147" spans="1:18" x14ac:dyDescent="0.25">
      <c r="A147" s="191"/>
      <c r="B147" s="25" t="s">
        <v>284</v>
      </c>
      <c r="C147" s="25" t="s">
        <v>291</v>
      </c>
      <c r="D147" s="25" t="s">
        <v>209</v>
      </c>
      <c r="E147" s="25" t="s">
        <v>406</v>
      </c>
      <c r="F147" s="25" t="s">
        <v>696</v>
      </c>
      <c r="G147" s="25" t="s">
        <v>197</v>
      </c>
      <c r="H147" s="25" t="s">
        <v>408</v>
      </c>
      <c r="P147" s="25" t="s">
        <v>697</v>
      </c>
      <c r="Q147" s="25" t="s">
        <v>685</v>
      </c>
      <c r="R147" s="25" t="s">
        <v>698</v>
      </c>
    </row>
    <row r="148" spans="1:18" x14ac:dyDescent="0.25">
      <c r="A148" s="191"/>
      <c r="B148" s="25" t="s">
        <v>284</v>
      </c>
      <c r="C148" s="25" t="s">
        <v>279</v>
      </c>
      <c r="D148" s="25" t="s">
        <v>209</v>
      </c>
      <c r="E148" s="25" t="s">
        <v>129</v>
      </c>
      <c r="F148" s="25" t="s">
        <v>699</v>
      </c>
      <c r="G148" s="25" t="s">
        <v>56</v>
      </c>
      <c r="H148" s="25" t="s">
        <v>700</v>
      </c>
      <c r="P148" s="25" t="s">
        <v>701</v>
      </c>
      <c r="Q148" s="25" t="s">
        <v>685</v>
      </c>
      <c r="R148" s="25" t="s">
        <v>162</v>
      </c>
    </row>
    <row r="149" spans="1:18" x14ac:dyDescent="0.25">
      <c r="A149" s="191"/>
      <c r="B149" s="25" t="s">
        <v>284</v>
      </c>
      <c r="C149" s="25" t="s">
        <v>279</v>
      </c>
      <c r="D149" s="25" t="s">
        <v>209</v>
      </c>
      <c r="E149" s="25" t="s">
        <v>164</v>
      </c>
      <c r="F149" s="25" t="s">
        <v>702</v>
      </c>
      <c r="G149" s="25" t="s">
        <v>69</v>
      </c>
      <c r="H149" s="25" t="s">
        <v>703</v>
      </c>
      <c r="P149" s="25" t="s">
        <v>704</v>
      </c>
      <c r="Q149" s="25" t="s">
        <v>685</v>
      </c>
      <c r="R149" s="25" t="s">
        <v>705</v>
      </c>
    </row>
    <row r="150" spans="1:18" x14ac:dyDescent="0.25">
      <c r="A150" s="191"/>
      <c r="B150" s="25" t="s">
        <v>284</v>
      </c>
      <c r="C150" s="25" t="s">
        <v>279</v>
      </c>
      <c r="D150" s="25" t="s">
        <v>209</v>
      </c>
      <c r="E150" s="25" t="s">
        <v>139</v>
      </c>
      <c r="F150" s="25" t="s">
        <v>706</v>
      </c>
      <c r="G150" s="25" t="s">
        <v>125</v>
      </c>
      <c r="H150" s="25" t="s">
        <v>707</v>
      </c>
      <c r="P150" s="25" t="s">
        <v>708</v>
      </c>
      <c r="Q150" s="25" t="s">
        <v>685</v>
      </c>
      <c r="R150" s="25" t="s">
        <v>709</v>
      </c>
    </row>
    <row r="151" spans="1:18" x14ac:dyDescent="0.25">
      <c r="A151" s="191"/>
      <c r="B151" s="25" t="s">
        <v>710</v>
      </c>
      <c r="C151" s="26" t="s">
        <v>291</v>
      </c>
      <c r="D151" s="25"/>
      <c r="E151" s="25" t="s">
        <v>711</v>
      </c>
      <c r="F151" s="26" t="s">
        <v>712</v>
      </c>
      <c r="G151" s="25" t="s">
        <v>711</v>
      </c>
      <c r="H151" s="25" t="s">
        <v>713</v>
      </c>
      <c r="P151" s="25" t="s">
        <v>714</v>
      </c>
      <c r="Q151" s="25" t="s">
        <v>685</v>
      </c>
      <c r="R151" s="25" t="s">
        <v>715</v>
      </c>
    </row>
    <row r="152" spans="1:18" x14ac:dyDescent="0.25">
      <c r="A152" s="191"/>
      <c r="B152" s="25" t="s">
        <v>710</v>
      </c>
      <c r="C152" s="26" t="s">
        <v>207</v>
      </c>
      <c r="D152" s="25"/>
      <c r="E152" s="25" t="s">
        <v>716</v>
      </c>
      <c r="F152" s="26" t="s">
        <v>717</v>
      </c>
      <c r="G152" s="25" t="s">
        <v>716</v>
      </c>
      <c r="H152" s="25" t="s">
        <v>718</v>
      </c>
      <c r="P152" s="25" t="s">
        <v>719</v>
      </c>
      <c r="Q152" s="25" t="s">
        <v>720</v>
      </c>
      <c r="R152" s="25" t="s">
        <v>154</v>
      </c>
    </row>
    <row r="153" spans="1:18" x14ac:dyDescent="0.25">
      <c r="A153" s="191"/>
      <c r="B153" s="25" t="s">
        <v>710</v>
      </c>
      <c r="C153" s="26" t="s">
        <v>291</v>
      </c>
      <c r="D153" s="25"/>
      <c r="E153" s="25" t="s">
        <v>721</v>
      </c>
      <c r="F153" s="26" t="s">
        <v>722</v>
      </c>
      <c r="G153" s="25" t="s">
        <v>721</v>
      </c>
      <c r="H153" s="25" t="s">
        <v>723</v>
      </c>
      <c r="P153" s="25" t="s">
        <v>724</v>
      </c>
      <c r="Q153" s="25" t="s">
        <v>720</v>
      </c>
      <c r="R153" s="25" t="s">
        <v>42</v>
      </c>
    </row>
    <row r="154" spans="1:18" x14ac:dyDescent="0.25">
      <c r="A154" s="191"/>
      <c r="B154" s="25" t="s">
        <v>710</v>
      </c>
      <c r="C154" s="26" t="s">
        <v>207</v>
      </c>
      <c r="D154" s="25"/>
      <c r="E154" s="25" t="s">
        <v>725</v>
      </c>
      <c r="F154" s="26" t="s">
        <v>726</v>
      </c>
      <c r="G154" s="25" t="s">
        <v>725</v>
      </c>
      <c r="H154" s="25" t="s">
        <v>727</v>
      </c>
      <c r="P154" s="25" t="s">
        <v>728</v>
      </c>
      <c r="Q154" s="25" t="s">
        <v>720</v>
      </c>
      <c r="R154" s="25" t="s">
        <v>56</v>
      </c>
    </row>
    <row r="155" spans="1:18" x14ac:dyDescent="0.25">
      <c r="A155" s="191"/>
      <c r="B155" s="25" t="s">
        <v>729</v>
      </c>
      <c r="C155" s="26" t="s">
        <v>291</v>
      </c>
      <c r="D155" s="25"/>
      <c r="E155" s="25" t="s">
        <v>730</v>
      </c>
      <c r="F155" s="26" t="s">
        <v>731</v>
      </c>
      <c r="G155" s="25" t="s">
        <v>730</v>
      </c>
      <c r="H155" s="25" t="s">
        <v>732</v>
      </c>
      <c r="P155" s="25" t="s">
        <v>733</v>
      </c>
      <c r="Q155" s="25" t="s">
        <v>720</v>
      </c>
      <c r="R155" s="25" t="s">
        <v>69</v>
      </c>
    </row>
    <row r="156" spans="1:18" x14ac:dyDescent="0.25">
      <c r="A156" s="191"/>
      <c r="B156" s="25" t="s">
        <v>729</v>
      </c>
      <c r="C156" s="26" t="s">
        <v>207</v>
      </c>
      <c r="D156" s="25"/>
      <c r="E156" s="25" t="s">
        <v>734</v>
      </c>
      <c r="F156" s="26" t="s">
        <v>735</v>
      </c>
      <c r="G156" s="25" t="s">
        <v>734</v>
      </c>
      <c r="H156" s="25" t="s">
        <v>736</v>
      </c>
      <c r="P156" s="25" t="s">
        <v>737</v>
      </c>
      <c r="Q156" s="25" t="s">
        <v>720</v>
      </c>
      <c r="R156" s="25" t="s">
        <v>121</v>
      </c>
    </row>
    <row r="157" spans="1:18" x14ac:dyDescent="0.25">
      <c r="A157" s="191"/>
      <c r="B157" s="25" t="s">
        <v>729</v>
      </c>
      <c r="C157" s="26" t="s">
        <v>291</v>
      </c>
      <c r="D157" s="25"/>
      <c r="E157" s="25" t="s">
        <v>738</v>
      </c>
      <c r="F157" s="26" t="s">
        <v>739</v>
      </c>
      <c r="G157" s="25" t="s">
        <v>738</v>
      </c>
      <c r="H157" s="25" t="s">
        <v>740</v>
      </c>
      <c r="P157" s="25" t="s">
        <v>741</v>
      </c>
      <c r="Q157" s="25" t="s">
        <v>720</v>
      </c>
      <c r="R157" s="25" t="s">
        <v>125</v>
      </c>
    </row>
    <row r="158" spans="1:18" x14ac:dyDescent="0.25">
      <c r="A158" s="191"/>
      <c r="B158" s="25" t="s">
        <v>729</v>
      </c>
      <c r="C158" s="26" t="s">
        <v>207</v>
      </c>
      <c r="D158" s="25"/>
      <c r="E158" s="25" t="s">
        <v>742</v>
      </c>
      <c r="F158" s="26" t="s">
        <v>743</v>
      </c>
      <c r="G158" s="25" t="s">
        <v>742</v>
      </c>
      <c r="H158" s="25" t="s">
        <v>744</v>
      </c>
      <c r="P158" s="25" t="s">
        <v>745</v>
      </c>
      <c r="Q158" s="25" t="s">
        <v>720</v>
      </c>
      <c r="R158" s="25" t="s">
        <v>87</v>
      </c>
    </row>
    <row r="159" spans="1:18" x14ac:dyDescent="0.25">
      <c r="A159" s="191"/>
      <c r="B159" s="25" t="s">
        <v>729</v>
      </c>
      <c r="C159" s="26" t="s">
        <v>291</v>
      </c>
      <c r="D159" s="25"/>
      <c r="E159" s="25" t="s">
        <v>746</v>
      </c>
      <c r="F159" s="26" t="s">
        <v>747</v>
      </c>
      <c r="G159" s="25" t="s">
        <v>746</v>
      </c>
      <c r="H159" s="25" t="s">
        <v>748</v>
      </c>
      <c r="P159" s="25" t="s">
        <v>749</v>
      </c>
      <c r="Q159" s="25" t="s">
        <v>720</v>
      </c>
      <c r="R159" s="25" t="s">
        <v>98</v>
      </c>
    </row>
    <row r="160" spans="1:18" x14ac:dyDescent="0.25">
      <c r="A160" s="191"/>
      <c r="B160" s="25" t="s">
        <v>729</v>
      </c>
      <c r="C160" s="26" t="s">
        <v>207</v>
      </c>
      <c r="D160" s="25"/>
      <c r="E160" s="25" t="s">
        <v>750</v>
      </c>
      <c r="F160" s="26" t="s">
        <v>751</v>
      </c>
      <c r="G160" s="25" t="s">
        <v>750</v>
      </c>
      <c r="H160" s="25" t="s">
        <v>752</v>
      </c>
      <c r="P160" s="25" t="s">
        <v>753</v>
      </c>
      <c r="Q160" s="25" t="s">
        <v>720</v>
      </c>
      <c r="R160" s="25" t="s">
        <v>36</v>
      </c>
    </row>
    <row r="161" spans="1:31" x14ac:dyDescent="0.25">
      <c r="A161" s="191"/>
      <c r="B161" s="25" t="s">
        <v>729</v>
      </c>
      <c r="C161" s="26" t="s">
        <v>291</v>
      </c>
      <c r="D161" s="25"/>
      <c r="E161" s="25" t="s">
        <v>754</v>
      </c>
      <c r="F161" s="26" t="s">
        <v>755</v>
      </c>
      <c r="G161" s="25" t="s">
        <v>754</v>
      </c>
      <c r="H161" s="25" t="s">
        <v>756</v>
      </c>
      <c r="P161" s="25" t="s">
        <v>520</v>
      </c>
      <c r="Q161" s="25" t="s">
        <v>757</v>
      </c>
      <c r="R161" s="25" t="s">
        <v>56</v>
      </c>
    </row>
    <row r="162" spans="1:31" x14ac:dyDescent="0.25">
      <c r="A162" s="191"/>
      <c r="B162" s="25" t="s">
        <v>729</v>
      </c>
      <c r="C162" s="26" t="s">
        <v>207</v>
      </c>
      <c r="D162" s="25"/>
      <c r="E162" s="25" t="s">
        <v>758</v>
      </c>
      <c r="F162" s="26" t="s">
        <v>759</v>
      </c>
      <c r="G162" s="25" t="s">
        <v>758</v>
      </c>
      <c r="H162" s="25" t="s">
        <v>760</v>
      </c>
      <c r="P162" s="25" t="s">
        <v>522</v>
      </c>
      <c r="Q162" s="25" t="s">
        <v>757</v>
      </c>
      <c r="R162" s="25" t="s">
        <v>69</v>
      </c>
    </row>
    <row r="163" spans="1:31" x14ac:dyDescent="0.25">
      <c r="A163" s="191"/>
      <c r="B163" s="25" t="s">
        <v>729</v>
      </c>
      <c r="C163" s="26" t="s">
        <v>291</v>
      </c>
      <c r="D163" s="25"/>
      <c r="E163" s="25" t="s">
        <v>761</v>
      </c>
      <c r="F163" s="26" t="s">
        <v>762</v>
      </c>
      <c r="G163" s="25" t="s">
        <v>761</v>
      </c>
      <c r="H163" s="25" t="s">
        <v>763</v>
      </c>
      <c r="P163" s="25" t="s">
        <v>524</v>
      </c>
      <c r="Q163" s="25" t="s">
        <v>757</v>
      </c>
      <c r="R163" s="25" t="s">
        <v>125</v>
      </c>
    </row>
    <row r="164" spans="1:31" x14ac:dyDescent="0.25">
      <c r="A164" s="191"/>
      <c r="B164" s="25" t="s">
        <v>729</v>
      </c>
      <c r="C164" s="26" t="s">
        <v>207</v>
      </c>
      <c r="D164" s="25"/>
      <c r="E164" s="25" t="s">
        <v>764</v>
      </c>
      <c r="F164" s="26" t="s">
        <v>765</v>
      </c>
      <c r="G164" s="25" t="s">
        <v>764</v>
      </c>
      <c r="H164" s="25" t="s">
        <v>766</v>
      </c>
      <c r="P164" s="25" t="s">
        <v>526</v>
      </c>
      <c r="Q164" s="25" t="s">
        <v>757</v>
      </c>
      <c r="R164" s="25" t="s">
        <v>87</v>
      </c>
    </row>
    <row r="165" spans="1:31" x14ac:dyDescent="0.25">
      <c r="A165" s="191"/>
      <c r="B165" s="25" t="s">
        <v>710</v>
      </c>
      <c r="C165" s="26" t="s">
        <v>291</v>
      </c>
      <c r="D165" s="25"/>
      <c r="E165" s="25"/>
      <c r="F165" s="26" t="s">
        <v>767</v>
      </c>
      <c r="G165" s="25" t="s">
        <v>768</v>
      </c>
      <c r="H165" s="25" t="s">
        <v>769</v>
      </c>
      <c r="P165" s="25" t="s">
        <v>528</v>
      </c>
      <c r="Q165" s="25" t="s">
        <v>757</v>
      </c>
      <c r="R165" s="25" t="s">
        <v>64</v>
      </c>
    </row>
    <row r="166" spans="1:31" x14ac:dyDescent="0.25">
      <c r="A166" s="191"/>
      <c r="B166" s="25" t="s">
        <v>710</v>
      </c>
      <c r="C166" s="26" t="s">
        <v>207</v>
      </c>
      <c r="D166" s="25"/>
      <c r="E166" s="25"/>
      <c r="F166" s="26" t="s">
        <v>770</v>
      </c>
      <c r="G166" s="25" t="s">
        <v>172</v>
      </c>
      <c r="H166" s="25" t="s">
        <v>771</v>
      </c>
      <c r="P166" s="25" t="s">
        <v>530</v>
      </c>
      <c r="Q166" s="25" t="s">
        <v>757</v>
      </c>
      <c r="R166" s="25" t="s">
        <v>98</v>
      </c>
    </row>
    <row r="167" spans="1:31" x14ac:dyDescent="0.25">
      <c r="A167" s="191"/>
      <c r="B167" s="25" t="s">
        <v>710</v>
      </c>
      <c r="C167" s="26" t="s">
        <v>291</v>
      </c>
      <c r="D167" s="25"/>
      <c r="E167" s="25"/>
      <c r="F167" s="26" t="s">
        <v>772</v>
      </c>
      <c r="G167" s="25" t="s">
        <v>773</v>
      </c>
      <c r="H167" s="25" t="s">
        <v>774</v>
      </c>
      <c r="P167" s="25" t="s">
        <v>532</v>
      </c>
      <c r="Q167" s="25" t="s">
        <v>757</v>
      </c>
      <c r="R167" s="25" t="s">
        <v>77</v>
      </c>
    </row>
    <row r="168" spans="1:31" x14ac:dyDescent="0.25">
      <c r="A168" s="191"/>
      <c r="B168" s="25" t="s">
        <v>710</v>
      </c>
      <c r="C168" s="26" t="s">
        <v>207</v>
      </c>
      <c r="D168" s="25"/>
      <c r="E168" s="25"/>
      <c r="F168" s="26" t="s">
        <v>775</v>
      </c>
      <c r="G168" s="25" t="s">
        <v>157</v>
      </c>
      <c r="H168" s="25" t="s">
        <v>776</v>
      </c>
      <c r="P168" s="25" t="s">
        <v>534</v>
      </c>
      <c r="Q168" s="25" t="s">
        <v>757</v>
      </c>
      <c r="R168" s="25" t="s">
        <v>36</v>
      </c>
    </row>
    <row r="169" spans="1:31" x14ac:dyDescent="0.25">
      <c r="A169" s="191"/>
      <c r="B169" s="25" t="s">
        <v>729</v>
      </c>
      <c r="C169" s="26" t="s">
        <v>291</v>
      </c>
      <c r="D169" s="25"/>
      <c r="E169" s="25"/>
      <c r="F169" s="26" t="s">
        <v>777</v>
      </c>
      <c r="G169" s="25" t="s">
        <v>778</v>
      </c>
      <c r="H169" s="25" t="s">
        <v>779</v>
      </c>
      <c r="P169" s="25" t="s">
        <v>536</v>
      </c>
      <c r="Q169" s="25" t="s">
        <v>757</v>
      </c>
      <c r="R169" s="25" t="s">
        <v>51</v>
      </c>
      <c r="AB169" s="25" t="s">
        <v>711</v>
      </c>
      <c r="AC169" s="26" t="s">
        <v>780</v>
      </c>
      <c r="AD169" s="25" t="s">
        <v>711</v>
      </c>
      <c r="AE169" s="25" t="s">
        <v>713</v>
      </c>
    </row>
    <row r="170" spans="1:31" x14ac:dyDescent="0.25">
      <c r="A170" s="191"/>
      <c r="B170" s="25" t="s">
        <v>729</v>
      </c>
      <c r="C170" s="26" t="s">
        <v>207</v>
      </c>
      <c r="D170" s="25"/>
      <c r="E170" s="25"/>
      <c r="F170" s="26" t="s">
        <v>781</v>
      </c>
      <c r="G170" s="25" t="s">
        <v>166</v>
      </c>
      <c r="H170" s="25" t="s">
        <v>782</v>
      </c>
      <c r="P170" s="25" t="s">
        <v>783</v>
      </c>
      <c r="Q170" s="25" t="s">
        <v>784</v>
      </c>
      <c r="R170" s="25" t="s">
        <v>785</v>
      </c>
      <c r="AB170" s="25" t="s">
        <v>716</v>
      </c>
      <c r="AC170" s="26" t="s">
        <v>786</v>
      </c>
      <c r="AD170" s="25" t="s">
        <v>716</v>
      </c>
      <c r="AE170" s="25" t="s">
        <v>718</v>
      </c>
    </row>
    <row r="171" spans="1:31" x14ac:dyDescent="0.25">
      <c r="A171" s="191"/>
      <c r="B171" s="25" t="s">
        <v>729</v>
      </c>
      <c r="C171" s="26" t="s">
        <v>291</v>
      </c>
      <c r="D171" s="25"/>
      <c r="E171" s="25"/>
      <c r="F171" s="26" t="s">
        <v>787</v>
      </c>
      <c r="G171" s="25" t="s">
        <v>788</v>
      </c>
      <c r="H171" s="25" t="s">
        <v>789</v>
      </c>
      <c r="P171" s="25" t="s">
        <v>790</v>
      </c>
      <c r="Q171" s="25" t="s">
        <v>784</v>
      </c>
      <c r="R171" s="25" t="s">
        <v>791</v>
      </c>
      <c r="AB171" s="25" t="s">
        <v>721</v>
      </c>
      <c r="AC171" s="26" t="s">
        <v>792</v>
      </c>
      <c r="AD171" s="25" t="s">
        <v>721</v>
      </c>
      <c r="AE171" s="25" t="s">
        <v>723</v>
      </c>
    </row>
    <row r="172" spans="1:31" x14ac:dyDescent="0.25">
      <c r="A172" s="191"/>
      <c r="B172" s="25" t="s">
        <v>729</v>
      </c>
      <c r="C172" s="26" t="s">
        <v>207</v>
      </c>
      <c r="D172" s="25"/>
      <c r="E172" s="25"/>
      <c r="F172" s="26" t="s">
        <v>793</v>
      </c>
      <c r="G172" s="25" t="s">
        <v>148</v>
      </c>
      <c r="H172" s="25" t="s">
        <v>794</v>
      </c>
      <c r="P172" s="25" t="s">
        <v>795</v>
      </c>
      <c r="Q172" s="25" t="s">
        <v>784</v>
      </c>
      <c r="R172" s="25" t="s">
        <v>796</v>
      </c>
      <c r="AB172" s="25" t="s">
        <v>725</v>
      </c>
      <c r="AC172" s="26" t="s">
        <v>797</v>
      </c>
      <c r="AD172" s="25" t="s">
        <v>725</v>
      </c>
      <c r="AE172" s="25" t="s">
        <v>727</v>
      </c>
    </row>
    <row r="173" spans="1:31" x14ac:dyDescent="0.25">
      <c r="A173" s="191"/>
      <c r="B173" s="25" t="s">
        <v>729</v>
      </c>
      <c r="C173" s="26" t="s">
        <v>291</v>
      </c>
      <c r="D173" s="25"/>
      <c r="E173" s="25"/>
      <c r="F173" s="26" t="s">
        <v>798</v>
      </c>
      <c r="G173" s="25" t="s">
        <v>799</v>
      </c>
      <c r="H173" s="25" t="s">
        <v>800</v>
      </c>
      <c r="P173" s="25" t="s">
        <v>801</v>
      </c>
      <c r="Q173" s="25" t="s">
        <v>784</v>
      </c>
      <c r="R173" s="25" t="s">
        <v>802</v>
      </c>
      <c r="AB173" s="25" t="s">
        <v>730</v>
      </c>
      <c r="AC173" s="26" t="s">
        <v>803</v>
      </c>
      <c r="AD173" s="25" t="s">
        <v>730</v>
      </c>
      <c r="AE173" s="25" t="s">
        <v>732</v>
      </c>
    </row>
    <row r="174" spans="1:31" x14ac:dyDescent="0.25">
      <c r="A174" s="191"/>
      <c r="B174" s="25" t="s">
        <v>729</v>
      </c>
      <c r="C174" s="26" t="s">
        <v>207</v>
      </c>
      <c r="D174" s="25"/>
      <c r="E174" s="25"/>
      <c r="F174" s="26" t="s">
        <v>804</v>
      </c>
      <c r="G174" s="25" t="s">
        <v>805</v>
      </c>
      <c r="H174" s="25" t="s">
        <v>806</v>
      </c>
      <c r="P174" s="25" t="s">
        <v>807</v>
      </c>
      <c r="Q174" s="25" t="s">
        <v>784</v>
      </c>
      <c r="R174" s="25" t="s">
        <v>808</v>
      </c>
      <c r="AB174" s="25" t="s">
        <v>734</v>
      </c>
      <c r="AC174" s="26" t="s">
        <v>809</v>
      </c>
      <c r="AD174" s="25" t="s">
        <v>734</v>
      </c>
      <c r="AE174" s="25" t="s">
        <v>736</v>
      </c>
    </row>
    <row r="175" spans="1:31" x14ac:dyDescent="0.25">
      <c r="A175" s="191"/>
      <c r="B175" s="25" t="s">
        <v>729</v>
      </c>
      <c r="C175" s="26" t="s">
        <v>291</v>
      </c>
      <c r="D175" s="25"/>
      <c r="E175" s="25"/>
      <c r="F175" s="26" t="s">
        <v>810</v>
      </c>
      <c r="G175" s="25" t="s">
        <v>123</v>
      </c>
      <c r="H175" s="25" t="s">
        <v>811</v>
      </c>
      <c r="P175" s="25" t="s">
        <v>812</v>
      </c>
      <c r="Q175" s="25" t="s">
        <v>784</v>
      </c>
      <c r="R175" s="25" t="s">
        <v>813</v>
      </c>
      <c r="AB175" s="25" t="s">
        <v>738</v>
      </c>
      <c r="AC175" s="26" t="s">
        <v>814</v>
      </c>
      <c r="AD175" s="25" t="s">
        <v>738</v>
      </c>
      <c r="AE175" s="25" t="s">
        <v>740</v>
      </c>
    </row>
    <row r="176" spans="1:31" x14ac:dyDescent="0.25">
      <c r="A176" s="191"/>
      <c r="B176" s="25" t="s">
        <v>729</v>
      </c>
      <c r="C176" s="26" t="s">
        <v>207</v>
      </c>
      <c r="D176" s="25"/>
      <c r="E176" s="25"/>
      <c r="F176" s="26" t="s">
        <v>815</v>
      </c>
      <c r="G176" s="25" t="s">
        <v>816</v>
      </c>
      <c r="H176" s="25" t="s">
        <v>817</v>
      </c>
      <c r="P176" s="25" t="s">
        <v>818</v>
      </c>
      <c r="Q176" s="25" t="s">
        <v>819</v>
      </c>
      <c r="R176" s="25" t="s">
        <v>820</v>
      </c>
      <c r="AB176" s="25" t="s">
        <v>742</v>
      </c>
      <c r="AC176" s="26" t="s">
        <v>821</v>
      </c>
      <c r="AD176" s="25" t="s">
        <v>742</v>
      </c>
      <c r="AE176" s="25" t="s">
        <v>744</v>
      </c>
    </row>
    <row r="177" spans="1:31" x14ac:dyDescent="0.25">
      <c r="A177" s="191"/>
      <c r="B177" s="25" t="s">
        <v>729</v>
      </c>
      <c r="C177" s="26" t="s">
        <v>291</v>
      </c>
      <c r="D177" s="25"/>
      <c r="E177" s="25"/>
      <c r="F177" s="26" t="s">
        <v>822</v>
      </c>
      <c r="G177" s="25" t="s">
        <v>141</v>
      </c>
      <c r="H177" s="25" t="s">
        <v>823</v>
      </c>
      <c r="P177" s="25" t="s">
        <v>824</v>
      </c>
      <c r="Q177" s="25" t="s">
        <v>819</v>
      </c>
      <c r="R177" s="25" t="s">
        <v>825</v>
      </c>
      <c r="AB177" s="25" t="s">
        <v>746</v>
      </c>
      <c r="AC177" s="26" t="s">
        <v>747</v>
      </c>
      <c r="AD177" s="25" t="s">
        <v>746</v>
      </c>
      <c r="AE177" s="25" t="s">
        <v>748</v>
      </c>
    </row>
    <row r="178" spans="1:31" x14ac:dyDescent="0.25">
      <c r="A178" s="191"/>
      <c r="B178" s="25" t="s">
        <v>729</v>
      </c>
      <c r="C178" s="26" t="s">
        <v>207</v>
      </c>
      <c r="D178" s="25"/>
      <c r="E178" s="25"/>
      <c r="F178" s="192" t="s">
        <v>826</v>
      </c>
      <c r="G178" s="25" t="s">
        <v>827</v>
      </c>
      <c r="H178" s="25" t="s">
        <v>828</v>
      </c>
      <c r="P178" s="25" t="s">
        <v>829</v>
      </c>
      <c r="Q178" s="25" t="s">
        <v>819</v>
      </c>
      <c r="R178" s="25" t="s">
        <v>830</v>
      </c>
      <c r="AB178" s="25" t="s">
        <v>750</v>
      </c>
      <c r="AC178" s="26" t="s">
        <v>751</v>
      </c>
      <c r="AD178" s="25" t="s">
        <v>750</v>
      </c>
      <c r="AE178" s="25" t="s">
        <v>752</v>
      </c>
    </row>
    <row r="179" spans="1:31" x14ac:dyDescent="0.25">
      <c r="A179" s="191"/>
      <c r="B179" s="25" t="s">
        <v>302</v>
      </c>
      <c r="F179" s="25" t="s">
        <v>831</v>
      </c>
      <c r="G179" s="25" t="s">
        <v>132</v>
      </c>
      <c r="H179" s="25" t="s">
        <v>832</v>
      </c>
      <c r="P179" s="25" t="s">
        <v>833</v>
      </c>
      <c r="Q179" s="25" t="s">
        <v>819</v>
      </c>
      <c r="R179" s="25" t="s">
        <v>834</v>
      </c>
      <c r="AB179" s="25" t="s">
        <v>754</v>
      </c>
      <c r="AC179" s="26" t="s">
        <v>755</v>
      </c>
      <c r="AD179" s="25" t="s">
        <v>754</v>
      </c>
      <c r="AE179" s="25" t="s">
        <v>756</v>
      </c>
    </row>
    <row r="180" spans="1:31" x14ac:dyDescent="0.25">
      <c r="A180" s="191"/>
      <c r="B180" s="25" t="s">
        <v>302</v>
      </c>
      <c r="F180" s="25" t="s">
        <v>835</v>
      </c>
      <c r="G180" s="25" t="s">
        <v>836</v>
      </c>
      <c r="H180" s="25" t="s">
        <v>837</v>
      </c>
      <c r="P180" s="25" t="s">
        <v>838</v>
      </c>
      <c r="Q180" s="25" t="s">
        <v>819</v>
      </c>
      <c r="R180" s="25" t="s">
        <v>839</v>
      </c>
      <c r="AB180" s="25" t="s">
        <v>758</v>
      </c>
      <c r="AC180" s="26" t="s">
        <v>759</v>
      </c>
      <c r="AD180" s="25" t="s">
        <v>758</v>
      </c>
      <c r="AE180" s="25" t="s">
        <v>760</v>
      </c>
    </row>
    <row r="181" spans="1:31" x14ac:dyDescent="0.25">
      <c r="A181" s="191"/>
      <c r="B181" s="25" t="s">
        <v>302</v>
      </c>
      <c r="F181" s="25" t="s">
        <v>840</v>
      </c>
      <c r="G181" s="25" t="s">
        <v>841</v>
      </c>
      <c r="H181" s="25" t="s">
        <v>842</v>
      </c>
      <c r="P181" s="25" t="s">
        <v>843</v>
      </c>
      <c r="Q181" s="25" t="s">
        <v>819</v>
      </c>
      <c r="R181" s="25" t="s">
        <v>844</v>
      </c>
      <c r="AB181" s="25" t="s">
        <v>761</v>
      </c>
      <c r="AC181" s="26" t="s">
        <v>762</v>
      </c>
      <c r="AD181" s="25" t="s">
        <v>761</v>
      </c>
      <c r="AE181" s="25" t="s">
        <v>763</v>
      </c>
    </row>
    <row r="182" spans="1:31" x14ac:dyDescent="0.25">
      <c r="A182" s="191"/>
      <c r="B182" s="25" t="s">
        <v>302</v>
      </c>
      <c r="F182" s="25" t="s">
        <v>845</v>
      </c>
      <c r="G182" s="25" t="s">
        <v>846</v>
      </c>
      <c r="H182" s="25" t="s">
        <v>847</v>
      </c>
      <c r="P182" s="25" t="s">
        <v>848</v>
      </c>
      <c r="Q182" s="25" t="s">
        <v>819</v>
      </c>
      <c r="R182" s="25" t="s">
        <v>849</v>
      </c>
      <c r="AB182" s="25" t="s">
        <v>764</v>
      </c>
      <c r="AC182" s="26" t="s">
        <v>765</v>
      </c>
      <c r="AD182" s="25" t="s">
        <v>764</v>
      </c>
      <c r="AE182" s="25" t="s">
        <v>766</v>
      </c>
    </row>
    <row r="183" spans="1:31" x14ac:dyDescent="0.25">
      <c r="A183" s="191"/>
      <c r="B183" s="25" t="s">
        <v>302</v>
      </c>
      <c r="F183" s="25" t="s">
        <v>850</v>
      </c>
      <c r="G183" s="25" t="s">
        <v>851</v>
      </c>
      <c r="H183" s="25" t="s">
        <v>852</v>
      </c>
      <c r="P183" s="25" t="s">
        <v>853</v>
      </c>
      <c r="Q183" s="25" t="s">
        <v>819</v>
      </c>
      <c r="R183" s="25" t="s">
        <v>854</v>
      </c>
      <c r="AC183" s="26"/>
    </row>
    <row r="184" spans="1:31" x14ac:dyDescent="0.25">
      <c r="A184" s="191"/>
      <c r="B184" s="25" t="s">
        <v>302</v>
      </c>
      <c r="F184" s="25" t="s">
        <v>855</v>
      </c>
      <c r="G184" s="25" t="s">
        <v>424</v>
      </c>
      <c r="H184" s="25" t="s">
        <v>856</v>
      </c>
      <c r="P184" s="25" t="s">
        <v>857</v>
      </c>
      <c r="Q184" s="25" t="s">
        <v>858</v>
      </c>
      <c r="R184" s="25" t="s">
        <v>859</v>
      </c>
      <c r="AC184" s="26"/>
    </row>
    <row r="185" spans="1:31" x14ac:dyDescent="0.25">
      <c r="A185" s="191"/>
      <c r="B185" s="25" t="s">
        <v>302</v>
      </c>
      <c r="F185" s="25" t="s">
        <v>855</v>
      </c>
      <c r="G185" s="25" t="s">
        <v>429</v>
      </c>
      <c r="H185" s="25" t="s">
        <v>860</v>
      </c>
      <c r="P185" s="25">
        <v>200562</v>
      </c>
      <c r="Q185" s="25" t="s">
        <v>861</v>
      </c>
      <c r="R185" s="25" t="s">
        <v>862</v>
      </c>
      <c r="AC185" s="26"/>
    </row>
    <row r="186" spans="1:31" x14ac:dyDescent="0.25">
      <c r="A186" s="191"/>
      <c r="B186" s="25" t="s">
        <v>302</v>
      </c>
      <c r="F186" s="25" t="s">
        <v>855</v>
      </c>
      <c r="G186" s="25" t="s">
        <v>434</v>
      </c>
      <c r="H186" s="25" t="s">
        <v>863</v>
      </c>
      <c r="P186" s="25" t="s">
        <v>864</v>
      </c>
      <c r="Q186" s="25" t="s">
        <v>861</v>
      </c>
      <c r="R186" s="25" t="s">
        <v>865</v>
      </c>
      <c r="AC186" s="26"/>
    </row>
    <row r="187" spans="1:31" x14ac:dyDescent="0.25">
      <c r="A187" s="191"/>
      <c r="B187" s="25" t="s">
        <v>302</v>
      </c>
      <c r="F187" s="25" t="s">
        <v>855</v>
      </c>
      <c r="G187" s="25" t="s">
        <v>439</v>
      </c>
      <c r="H187" s="25" t="s">
        <v>866</v>
      </c>
      <c r="P187" s="25" t="s">
        <v>867</v>
      </c>
      <c r="Q187" s="25" t="s">
        <v>861</v>
      </c>
      <c r="R187" s="25" t="s">
        <v>868</v>
      </c>
      <c r="AC187" s="26"/>
    </row>
    <row r="188" spans="1:31" x14ac:dyDescent="0.25">
      <c r="A188" s="191"/>
      <c r="B188" s="25" t="s">
        <v>302</v>
      </c>
      <c r="F188" s="25" t="s">
        <v>855</v>
      </c>
      <c r="G188" s="25" t="s">
        <v>444</v>
      </c>
      <c r="H188" s="25" t="s">
        <v>869</v>
      </c>
      <c r="P188" s="25" t="s">
        <v>870</v>
      </c>
      <c r="Q188" s="25" t="s">
        <v>861</v>
      </c>
      <c r="R188" s="25" t="s">
        <v>871</v>
      </c>
      <c r="AC188" s="26"/>
    </row>
    <row r="189" spans="1:31" x14ac:dyDescent="0.25">
      <c r="A189" s="191"/>
      <c r="B189" s="25" t="s">
        <v>302</v>
      </c>
      <c r="F189" s="25" t="s">
        <v>271</v>
      </c>
      <c r="G189" s="25" t="s">
        <v>872</v>
      </c>
      <c r="H189" s="25" t="s">
        <v>873</v>
      </c>
      <c r="P189" s="25" t="s">
        <v>874</v>
      </c>
      <c r="Q189" s="25" t="s">
        <v>861</v>
      </c>
      <c r="R189" s="25" t="s">
        <v>875</v>
      </c>
      <c r="AC189" s="26"/>
    </row>
    <row r="190" spans="1:31" x14ac:dyDescent="0.25">
      <c r="A190" s="191"/>
      <c r="B190" s="25" t="s">
        <v>302</v>
      </c>
      <c r="F190" s="25" t="s">
        <v>271</v>
      </c>
      <c r="G190" s="25" t="s">
        <v>876</v>
      </c>
      <c r="H190" s="25" t="s">
        <v>877</v>
      </c>
      <c r="P190" s="25" t="s">
        <v>878</v>
      </c>
      <c r="Q190" s="25" t="s">
        <v>861</v>
      </c>
      <c r="R190" s="25" t="s">
        <v>879</v>
      </c>
      <c r="AC190" s="26"/>
    </row>
    <row r="191" spans="1:31" x14ac:dyDescent="0.25">
      <c r="A191" s="191"/>
      <c r="B191" s="25" t="s">
        <v>302</v>
      </c>
      <c r="F191" s="25" t="s">
        <v>271</v>
      </c>
      <c r="G191" s="25" t="s">
        <v>880</v>
      </c>
      <c r="H191" s="25" t="s">
        <v>881</v>
      </c>
      <c r="P191" s="25" t="s">
        <v>882</v>
      </c>
      <c r="Q191" s="25" t="s">
        <v>861</v>
      </c>
      <c r="R191" s="25" t="s">
        <v>883</v>
      </c>
      <c r="AC191" s="26"/>
    </row>
    <row r="192" spans="1:31" x14ac:dyDescent="0.25">
      <c r="A192" s="191"/>
      <c r="B192" s="25" t="s">
        <v>302</v>
      </c>
      <c r="F192" s="25" t="s">
        <v>271</v>
      </c>
      <c r="G192" s="25" t="s">
        <v>884</v>
      </c>
      <c r="H192" s="25" t="s">
        <v>885</v>
      </c>
      <c r="P192" s="25" t="s">
        <v>886</v>
      </c>
      <c r="Q192" s="25" t="s">
        <v>861</v>
      </c>
      <c r="R192" s="25" t="s">
        <v>887</v>
      </c>
      <c r="AC192" s="26"/>
    </row>
    <row r="193" spans="1:29" x14ac:dyDescent="0.25">
      <c r="A193" s="191"/>
      <c r="B193" s="25" t="s">
        <v>302</v>
      </c>
      <c r="F193" s="25"/>
      <c r="G193" s="25"/>
      <c r="H193" s="25"/>
      <c r="P193" s="25" t="s">
        <v>888</v>
      </c>
      <c r="Q193" s="25" t="s">
        <v>861</v>
      </c>
      <c r="R193" s="25" t="s">
        <v>889</v>
      </c>
      <c r="AC193" s="26"/>
    </row>
    <row r="194" spans="1:29" x14ac:dyDescent="0.25">
      <c r="A194" s="191"/>
      <c r="B194" s="25" t="s">
        <v>302</v>
      </c>
      <c r="F194" s="25"/>
      <c r="G194" s="25"/>
      <c r="H194" s="25"/>
      <c r="P194" s="25" t="s">
        <v>890</v>
      </c>
      <c r="Q194" s="25" t="s">
        <v>861</v>
      </c>
      <c r="R194" s="25" t="s">
        <v>891</v>
      </c>
      <c r="AC194" s="26"/>
    </row>
    <row r="195" spans="1:29" x14ac:dyDescent="0.25">
      <c r="A195" s="191"/>
      <c r="B195" s="25" t="s">
        <v>302</v>
      </c>
      <c r="F195" s="25"/>
      <c r="G195" s="25"/>
      <c r="H195" s="25"/>
      <c r="P195" s="25" t="s">
        <v>892</v>
      </c>
      <c r="Q195" s="25" t="s">
        <v>861</v>
      </c>
      <c r="R195" s="25" t="s">
        <v>893</v>
      </c>
      <c r="AC195" s="26"/>
    </row>
    <row r="196" spans="1:29" x14ac:dyDescent="0.25">
      <c r="A196" s="191"/>
      <c r="B196" s="25" t="s">
        <v>302</v>
      </c>
      <c r="F196" s="25"/>
      <c r="G196" s="25"/>
      <c r="H196" s="25"/>
      <c r="P196" s="25" t="s">
        <v>894</v>
      </c>
      <c r="Q196" s="25" t="s">
        <v>861</v>
      </c>
      <c r="R196" s="25" t="s">
        <v>895</v>
      </c>
      <c r="AC196" s="26"/>
    </row>
    <row r="197" spans="1:29" x14ac:dyDescent="0.25">
      <c r="A197" s="191"/>
      <c r="B197" s="25" t="s">
        <v>302</v>
      </c>
      <c r="F197" s="25"/>
      <c r="G197" s="25"/>
      <c r="H197" s="25"/>
      <c r="P197" s="25" t="s">
        <v>896</v>
      </c>
      <c r="Q197" s="25" t="s">
        <v>897</v>
      </c>
      <c r="R197" s="25" t="s">
        <v>898</v>
      </c>
    </row>
    <row r="198" spans="1:29" x14ac:dyDescent="0.25">
      <c r="A198" s="191"/>
      <c r="P198" s="25" t="s">
        <v>899</v>
      </c>
      <c r="Q198" s="25" t="s">
        <v>897</v>
      </c>
      <c r="R198" s="25" t="s">
        <v>900</v>
      </c>
    </row>
    <row r="199" spans="1:29" x14ac:dyDescent="0.25">
      <c r="A199" s="191"/>
      <c r="F199" s="192"/>
      <c r="P199" s="25" t="s">
        <v>901</v>
      </c>
      <c r="Q199" s="25" t="s">
        <v>897</v>
      </c>
      <c r="R199" s="25" t="s">
        <v>902</v>
      </c>
    </row>
    <row r="200" spans="1:29" x14ac:dyDescent="0.25">
      <c r="A200" s="191"/>
      <c r="F200" s="192"/>
      <c r="P200" s="25" t="s">
        <v>903</v>
      </c>
      <c r="Q200" s="25" t="s">
        <v>897</v>
      </c>
      <c r="R200" s="25" t="s">
        <v>904</v>
      </c>
    </row>
    <row r="201" spans="1:29" x14ac:dyDescent="0.25">
      <c r="A201" s="191"/>
      <c r="F201" s="192"/>
      <c r="P201" s="25" t="s">
        <v>905</v>
      </c>
      <c r="Q201" s="25" t="s">
        <v>897</v>
      </c>
      <c r="R201" s="25" t="s">
        <v>906</v>
      </c>
    </row>
    <row r="202" spans="1:29" x14ac:dyDescent="0.25">
      <c r="A202" s="191"/>
      <c r="P202" s="25" t="s">
        <v>907</v>
      </c>
      <c r="Q202" s="25" t="s">
        <v>897</v>
      </c>
      <c r="R202" s="25" t="s">
        <v>908</v>
      </c>
    </row>
    <row r="203" spans="1:29" x14ac:dyDescent="0.25">
      <c r="A203" s="191"/>
      <c r="P203" s="25" t="s">
        <v>909</v>
      </c>
      <c r="Q203" s="25" t="s">
        <v>897</v>
      </c>
      <c r="R203" s="25" t="s">
        <v>910</v>
      </c>
    </row>
    <row r="204" spans="1:29" x14ac:dyDescent="0.25">
      <c r="A204" s="191"/>
      <c r="P204" s="25" t="s">
        <v>911</v>
      </c>
      <c r="Q204" s="25" t="s">
        <v>897</v>
      </c>
      <c r="R204" s="25" t="s">
        <v>912</v>
      </c>
    </row>
    <row r="205" spans="1:29" x14ac:dyDescent="0.25">
      <c r="A205" s="191"/>
      <c r="P205" s="25" t="s">
        <v>913</v>
      </c>
      <c r="Q205" s="25" t="s">
        <v>897</v>
      </c>
      <c r="R205" s="25" t="s">
        <v>914</v>
      </c>
    </row>
    <row r="206" spans="1:29" x14ac:dyDescent="0.25">
      <c r="A206" s="191"/>
      <c r="P206" s="25" t="s">
        <v>915</v>
      </c>
      <c r="Q206" s="25" t="s">
        <v>897</v>
      </c>
      <c r="R206" s="25" t="s">
        <v>916</v>
      </c>
    </row>
    <row r="207" spans="1:29" x14ac:dyDescent="0.25">
      <c r="A207" s="191"/>
      <c r="P207" s="25" t="s">
        <v>917</v>
      </c>
      <c r="Q207" s="25" t="s">
        <v>897</v>
      </c>
      <c r="R207" s="25" t="s">
        <v>918</v>
      </c>
    </row>
    <row r="208" spans="1:29" x14ac:dyDescent="0.25">
      <c r="A208" s="191"/>
      <c r="P208" s="25" t="s">
        <v>919</v>
      </c>
      <c r="Q208" s="25" t="s">
        <v>897</v>
      </c>
      <c r="R208" s="25" t="s">
        <v>920</v>
      </c>
    </row>
    <row r="209" spans="1:18" x14ac:dyDescent="0.25">
      <c r="A209" s="191"/>
      <c r="P209" s="25" t="s">
        <v>921</v>
      </c>
      <c r="Q209" s="25" t="s">
        <v>897</v>
      </c>
      <c r="R209" s="25" t="s">
        <v>922</v>
      </c>
    </row>
    <row r="210" spans="1:18" x14ac:dyDescent="0.25">
      <c r="A210" s="191"/>
      <c r="P210" s="25" t="s">
        <v>923</v>
      </c>
      <c r="Q210" s="25" t="s">
        <v>897</v>
      </c>
      <c r="R210" s="25" t="s">
        <v>924</v>
      </c>
    </row>
    <row r="211" spans="1:18" x14ac:dyDescent="0.25">
      <c r="A211" s="191"/>
      <c r="P211" s="25" t="s">
        <v>925</v>
      </c>
      <c r="Q211" s="25" t="s">
        <v>926</v>
      </c>
      <c r="R211" s="25" t="s">
        <v>898</v>
      </c>
    </row>
    <row r="212" spans="1:18" x14ac:dyDescent="0.25">
      <c r="A212" s="191"/>
      <c r="P212" s="25" t="s">
        <v>927</v>
      </c>
      <c r="Q212" s="25" t="s">
        <v>926</v>
      </c>
      <c r="R212" s="25" t="s">
        <v>928</v>
      </c>
    </row>
    <row r="213" spans="1:18" x14ac:dyDescent="0.25">
      <c r="A213" s="191"/>
      <c r="P213" s="25" t="s">
        <v>929</v>
      </c>
      <c r="Q213" s="25" t="s">
        <v>926</v>
      </c>
      <c r="R213" s="25" t="s">
        <v>930</v>
      </c>
    </row>
    <row r="214" spans="1:18" x14ac:dyDescent="0.25">
      <c r="A214" s="191"/>
      <c r="P214" s="25" t="s">
        <v>931</v>
      </c>
      <c r="Q214" s="25" t="s">
        <v>926</v>
      </c>
      <c r="R214" s="25" t="s">
        <v>918</v>
      </c>
    </row>
    <row r="215" spans="1:18" x14ac:dyDescent="0.25">
      <c r="A215" s="191"/>
      <c r="P215" s="25" t="s">
        <v>932</v>
      </c>
      <c r="Q215" s="25" t="s">
        <v>926</v>
      </c>
      <c r="R215" s="25" t="s">
        <v>920</v>
      </c>
    </row>
    <row r="216" spans="1:18" x14ac:dyDescent="0.25">
      <c r="A216" s="191"/>
      <c r="P216" s="25" t="s">
        <v>933</v>
      </c>
      <c r="Q216" s="25" t="s">
        <v>926</v>
      </c>
      <c r="R216" s="25" t="s">
        <v>922</v>
      </c>
    </row>
    <row r="217" spans="1:18" x14ac:dyDescent="0.25">
      <c r="A217" s="191"/>
      <c r="P217" s="25" t="s">
        <v>934</v>
      </c>
      <c r="Q217" s="25" t="s">
        <v>926</v>
      </c>
      <c r="R217" s="25" t="s">
        <v>924</v>
      </c>
    </row>
    <row r="218" spans="1:18" x14ac:dyDescent="0.25">
      <c r="A218" s="191"/>
      <c r="P218" s="25" t="s">
        <v>935</v>
      </c>
      <c r="Q218" s="25" t="s">
        <v>926</v>
      </c>
      <c r="R218" s="25" t="s">
        <v>936</v>
      </c>
    </row>
    <row r="219" spans="1:18" x14ac:dyDescent="0.25">
      <c r="A219" s="191"/>
      <c r="P219" s="25" t="s">
        <v>937</v>
      </c>
      <c r="Q219" s="25" t="s">
        <v>938</v>
      </c>
      <c r="R219" s="25" t="s">
        <v>939</v>
      </c>
    </row>
    <row r="220" spans="1:18" x14ac:dyDescent="0.25">
      <c r="A220" s="191"/>
      <c r="P220" s="25" t="s">
        <v>940</v>
      </c>
      <c r="Q220" s="25" t="s">
        <v>938</v>
      </c>
      <c r="R220" s="25" t="s">
        <v>941</v>
      </c>
    </row>
    <row r="221" spans="1:18" x14ac:dyDescent="0.25">
      <c r="A221" s="191"/>
      <c r="P221" s="25" t="s">
        <v>942</v>
      </c>
      <c r="Q221" s="25" t="s">
        <v>943</v>
      </c>
      <c r="R221" s="25" t="s">
        <v>126</v>
      </c>
    </row>
    <row r="222" spans="1:18" x14ac:dyDescent="0.25">
      <c r="A222" s="191"/>
      <c r="P222" s="25" t="s">
        <v>944</v>
      </c>
      <c r="Q222" s="25" t="s">
        <v>943</v>
      </c>
      <c r="R222" s="25" t="s">
        <v>135</v>
      </c>
    </row>
    <row r="223" spans="1:18" x14ac:dyDescent="0.25">
      <c r="A223" s="191"/>
      <c r="P223" s="25" t="s">
        <v>945</v>
      </c>
      <c r="Q223" s="25" t="s">
        <v>946</v>
      </c>
      <c r="R223" s="25" t="s">
        <v>947</v>
      </c>
    </row>
    <row r="224" spans="1:18" x14ac:dyDescent="0.25">
      <c r="A224" s="191"/>
      <c r="P224" s="25" t="s">
        <v>948</v>
      </c>
      <c r="Q224" s="25" t="s">
        <v>946</v>
      </c>
      <c r="R224" s="25" t="s">
        <v>949</v>
      </c>
    </row>
    <row r="225" spans="1:18" x14ac:dyDescent="0.25">
      <c r="A225" s="191"/>
      <c r="P225" s="25" t="s">
        <v>950</v>
      </c>
      <c r="Q225" s="25" t="s">
        <v>946</v>
      </c>
      <c r="R225" s="25" t="s">
        <v>951</v>
      </c>
    </row>
    <row r="226" spans="1:18" x14ac:dyDescent="0.25">
      <c r="A226" s="191"/>
      <c r="P226" s="25" t="s">
        <v>952</v>
      </c>
      <c r="Q226" s="25" t="s">
        <v>953</v>
      </c>
      <c r="R226" s="25" t="s">
        <v>954</v>
      </c>
    </row>
    <row r="227" spans="1:18" x14ac:dyDescent="0.25">
      <c r="A227" s="191"/>
      <c r="P227" s="25" t="s">
        <v>955</v>
      </c>
      <c r="Q227" s="25" t="s">
        <v>953</v>
      </c>
      <c r="R227" s="25" t="s">
        <v>382</v>
      </c>
    </row>
    <row r="228" spans="1:18" x14ac:dyDescent="0.25">
      <c r="A228" s="191"/>
      <c r="P228" s="25" t="s">
        <v>956</v>
      </c>
      <c r="Q228" s="25" t="s">
        <v>953</v>
      </c>
      <c r="R228" s="25" t="s">
        <v>957</v>
      </c>
    </row>
    <row r="229" spans="1:18" x14ac:dyDescent="0.25">
      <c r="A229" s="191"/>
      <c r="P229" s="25" t="s">
        <v>958</v>
      </c>
      <c r="Q229" s="25" t="s">
        <v>953</v>
      </c>
      <c r="R229" s="25" t="s">
        <v>959</v>
      </c>
    </row>
    <row r="230" spans="1:18" x14ac:dyDescent="0.25">
      <c r="A230" s="191"/>
      <c r="P230" s="25" t="s">
        <v>960</v>
      </c>
      <c r="Q230" s="25" t="s">
        <v>953</v>
      </c>
      <c r="R230" s="25" t="s">
        <v>961</v>
      </c>
    </row>
    <row r="231" spans="1:18" x14ac:dyDescent="0.25">
      <c r="A231" s="191"/>
      <c r="P231" s="25" t="s">
        <v>962</v>
      </c>
      <c r="Q231" s="25" t="s">
        <v>963</v>
      </c>
      <c r="R231" s="25" t="s">
        <v>964</v>
      </c>
    </row>
    <row r="232" spans="1:18" x14ac:dyDescent="0.25">
      <c r="A232" s="191"/>
      <c r="P232" s="25" t="s">
        <v>965</v>
      </c>
      <c r="Q232" s="25" t="s">
        <v>963</v>
      </c>
      <c r="R232" s="25" t="s">
        <v>165</v>
      </c>
    </row>
    <row r="233" spans="1:18" x14ac:dyDescent="0.25">
      <c r="A233" s="191"/>
      <c r="P233" s="25" t="s">
        <v>966</v>
      </c>
      <c r="Q233" s="25" t="s">
        <v>963</v>
      </c>
      <c r="R233" s="25" t="s">
        <v>187</v>
      </c>
    </row>
    <row r="234" spans="1:18" x14ac:dyDescent="0.25">
      <c r="A234" s="191"/>
      <c r="P234" s="25" t="s">
        <v>967</v>
      </c>
      <c r="Q234" s="25" t="s">
        <v>963</v>
      </c>
      <c r="R234" s="25" t="s">
        <v>968</v>
      </c>
    </row>
    <row r="235" spans="1:18" x14ac:dyDescent="0.25">
      <c r="A235" s="191"/>
      <c r="P235" s="25" t="s">
        <v>969</v>
      </c>
      <c r="Q235" s="25" t="s">
        <v>963</v>
      </c>
      <c r="R235" s="25" t="s">
        <v>130</v>
      </c>
    </row>
    <row r="236" spans="1:18" x14ac:dyDescent="0.25">
      <c r="A236" s="191"/>
      <c r="P236" s="25" t="s">
        <v>970</v>
      </c>
      <c r="Q236" s="25" t="s">
        <v>963</v>
      </c>
      <c r="R236" s="25" t="s">
        <v>156</v>
      </c>
    </row>
    <row r="237" spans="1:18" x14ac:dyDescent="0.25">
      <c r="A237" s="191"/>
      <c r="P237" s="25" t="s">
        <v>971</v>
      </c>
      <c r="Q237" s="25" t="s">
        <v>963</v>
      </c>
      <c r="R237" s="25" t="s">
        <v>171</v>
      </c>
    </row>
    <row r="238" spans="1:18" x14ac:dyDescent="0.25">
      <c r="A238" s="191"/>
      <c r="P238" s="25" t="s">
        <v>972</v>
      </c>
      <c r="Q238" s="25" t="s">
        <v>963</v>
      </c>
      <c r="R238" s="25" t="s">
        <v>179</v>
      </c>
    </row>
    <row r="239" spans="1:18" x14ac:dyDescent="0.25">
      <c r="A239" s="191"/>
      <c r="P239" s="25" t="s">
        <v>973</v>
      </c>
      <c r="Q239" s="25" t="s">
        <v>963</v>
      </c>
      <c r="R239" s="25" t="s">
        <v>140</v>
      </c>
    </row>
    <row r="240" spans="1:18" x14ac:dyDescent="0.25">
      <c r="A240" s="191"/>
      <c r="P240" s="25" t="s">
        <v>974</v>
      </c>
      <c r="Q240" s="25" t="s">
        <v>963</v>
      </c>
      <c r="R240" s="25" t="s">
        <v>147</v>
      </c>
    </row>
    <row r="241" spans="1:18" x14ac:dyDescent="0.25">
      <c r="A241" s="191"/>
      <c r="P241" s="25" t="s">
        <v>975</v>
      </c>
      <c r="Q241" s="25" t="s">
        <v>976</v>
      </c>
      <c r="R241" s="25" t="s">
        <v>964</v>
      </c>
    </row>
    <row r="242" spans="1:18" x14ac:dyDescent="0.25">
      <c r="A242" s="191"/>
      <c r="P242" s="25" t="s">
        <v>977</v>
      </c>
      <c r="Q242" s="25" t="s">
        <v>976</v>
      </c>
      <c r="R242" s="25" t="s">
        <v>268</v>
      </c>
    </row>
    <row r="243" spans="1:18" x14ac:dyDescent="0.25">
      <c r="A243" s="191"/>
      <c r="P243" s="25" t="s">
        <v>978</v>
      </c>
      <c r="Q243" s="25" t="s">
        <v>976</v>
      </c>
      <c r="R243" s="25" t="s">
        <v>165</v>
      </c>
    </row>
    <row r="244" spans="1:18" x14ac:dyDescent="0.25">
      <c r="A244" s="191"/>
      <c r="P244" s="25" t="s">
        <v>979</v>
      </c>
      <c r="Q244" s="25" t="s">
        <v>976</v>
      </c>
      <c r="R244" s="25" t="s">
        <v>333</v>
      </c>
    </row>
    <row r="245" spans="1:18" x14ac:dyDescent="0.25">
      <c r="A245" s="191"/>
      <c r="P245" s="25" t="s">
        <v>980</v>
      </c>
      <c r="Q245" s="25" t="s">
        <v>976</v>
      </c>
      <c r="R245" s="25" t="s">
        <v>187</v>
      </c>
    </row>
    <row r="246" spans="1:18" x14ac:dyDescent="0.25">
      <c r="A246" s="191"/>
      <c r="P246" s="25" t="s">
        <v>981</v>
      </c>
      <c r="Q246" s="25" t="s">
        <v>976</v>
      </c>
      <c r="R246" s="25" t="s">
        <v>342</v>
      </c>
    </row>
    <row r="247" spans="1:18" x14ac:dyDescent="0.25">
      <c r="A247" s="191"/>
      <c r="P247" s="25" t="s">
        <v>982</v>
      </c>
      <c r="Q247" s="25" t="s">
        <v>976</v>
      </c>
      <c r="R247" s="25" t="s">
        <v>130</v>
      </c>
    </row>
    <row r="248" spans="1:18" x14ac:dyDescent="0.25">
      <c r="A248" s="191"/>
      <c r="P248" s="25" t="s">
        <v>983</v>
      </c>
      <c r="Q248" s="25" t="s">
        <v>976</v>
      </c>
      <c r="R248" s="25" t="s">
        <v>312</v>
      </c>
    </row>
    <row r="249" spans="1:18" x14ac:dyDescent="0.25">
      <c r="A249" s="191"/>
      <c r="P249" s="25" t="s">
        <v>984</v>
      </c>
      <c r="Q249" s="25" t="s">
        <v>976</v>
      </c>
      <c r="R249" s="25" t="s">
        <v>156</v>
      </c>
    </row>
    <row r="250" spans="1:18" x14ac:dyDescent="0.25">
      <c r="A250" s="191"/>
      <c r="P250" s="25" t="s">
        <v>985</v>
      </c>
      <c r="Q250" s="25" t="s">
        <v>976</v>
      </c>
      <c r="R250" s="25" t="s">
        <v>329</v>
      </c>
    </row>
    <row r="251" spans="1:18" x14ac:dyDescent="0.25">
      <c r="A251" s="191"/>
      <c r="P251" s="25" t="s">
        <v>986</v>
      </c>
      <c r="Q251" s="25" t="s">
        <v>976</v>
      </c>
      <c r="R251" s="25" t="s">
        <v>171</v>
      </c>
    </row>
    <row r="252" spans="1:18" x14ac:dyDescent="0.25">
      <c r="A252" s="191"/>
      <c r="P252" s="25" t="s">
        <v>987</v>
      </c>
      <c r="Q252" s="25" t="s">
        <v>976</v>
      </c>
      <c r="R252" s="25" t="s">
        <v>277</v>
      </c>
    </row>
    <row r="253" spans="1:18" x14ac:dyDescent="0.25">
      <c r="A253" s="191"/>
      <c r="P253" s="25" t="s">
        <v>988</v>
      </c>
      <c r="Q253" s="25" t="s">
        <v>976</v>
      </c>
      <c r="R253" s="25" t="s">
        <v>179</v>
      </c>
    </row>
    <row r="254" spans="1:18" x14ac:dyDescent="0.25">
      <c r="A254" s="191"/>
      <c r="P254" s="25" t="s">
        <v>989</v>
      </c>
      <c r="Q254" s="25" t="s">
        <v>976</v>
      </c>
      <c r="R254" s="25" t="s">
        <v>337</v>
      </c>
    </row>
    <row r="255" spans="1:18" x14ac:dyDescent="0.25">
      <c r="A255" s="191"/>
      <c r="P255" s="25" t="s">
        <v>990</v>
      </c>
      <c r="Q255" s="25" t="s">
        <v>976</v>
      </c>
      <c r="R255" s="25" t="s">
        <v>140</v>
      </c>
    </row>
    <row r="256" spans="1:18" x14ac:dyDescent="0.25">
      <c r="A256" s="191"/>
      <c r="P256" s="25" t="s">
        <v>991</v>
      </c>
      <c r="Q256" s="25" t="s">
        <v>976</v>
      </c>
      <c r="R256" s="25" t="s">
        <v>315</v>
      </c>
    </row>
    <row r="257" spans="1:19" x14ac:dyDescent="0.25">
      <c r="A257" s="191"/>
      <c r="P257" s="25" t="s">
        <v>992</v>
      </c>
      <c r="Q257" s="25" t="s">
        <v>976</v>
      </c>
      <c r="R257" s="25" t="s">
        <v>147</v>
      </c>
    </row>
    <row r="258" spans="1:19" x14ac:dyDescent="0.25">
      <c r="A258" s="191"/>
      <c r="P258" s="25" t="s">
        <v>993</v>
      </c>
      <c r="Q258" s="25" t="s">
        <v>976</v>
      </c>
      <c r="R258" s="25" t="s">
        <v>323</v>
      </c>
    </row>
    <row r="259" spans="1:19" x14ac:dyDescent="0.25">
      <c r="A259" s="191"/>
      <c r="P259" s="25" t="s">
        <v>994</v>
      </c>
      <c r="Q259" s="25" t="s">
        <v>995</v>
      </c>
      <c r="R259" s="25" t="s">
        <v>996</v>
      </c>
    </row>
    <row r="260" spans="1:19" x14ac:dyDescent="0.25">
      <c r="A260" s="191"/>
      <c r="P260" s="25" t="s">
        <v>997</v>
      </c>
      <c r="Q260" s="25" t="s">
        <v>995</v>
      </c>
      <c r="R260" s="25" t="s">
        <v>998</v>
      </c>
    </row>
    <row r="261" spans="1:19" x14ac:dyDescent="0.25">
      <c r="A261" s="191"/>
      <c r="P261" s="25" t="s">
        <v>999</v>
      </c>
      <c r="Q261" s="25" t="s">
        <v>995</v>
      </c>
      <c r="R261" s="25" t="s">
        <v>1000</v>
      </c>
    </row>
    <row r="262" spans="1:19" x14ac:dyDescent="0.25">
      <c r="A262" s="191"/>
      <c r="P262" s="25" t="s">
        <v>1001</v>
      </c>
      <c r="Q262" s="25" t="s">
        <v>995</v>
      </c>
      <c r="R262" s="25" t="s">
        <v>1002</v>
      </c>
    </row>
    <row r="263" spans="1:19" x14ac:dyDescent="0.25">
      <c r="A263" s="191"/>
      <c r="P263" s="25" t="s">
        <v>1003</v>
      </c>
      <c r="Q263" s="25" t="s">
        <v>995</v>
      </c>
      <c r="R263" s="25" t="s">
        <v>1004</v>
      </c>
    </row>
    <row r="264" spans="1:19" x14ac:dyDescent="0.25">
      <c r="A264" s="191"/>
      <c r="P264" s="25" t="s">
        <v>873</v>
      </c>
      <c r="Q264" s="25" t="s">
        <v>271</v>
      </c>
      <c r="R264" s="25" t="s">
        <v>872</v>
      </c>
      <c r="S264" s="25" t="s">
        <v>873</v>
      </c>
    </row>
    <row r="265" spans="1:19" x14ac:dyDescent="0.25">
      <c r="A265" s="191"/>
      <c r="P265" s="25" t="s">
        <v>877</v>
      </c>
      <c r="Q265" s="25" t="s">
        <v>271</v>
      </c>
      <c r="R265" s="25" t="s">
        <v>876</v>
      </c>
      <c r="S265" s="25" t="s">
        <v>877</v>
      </c>
    </row>
    <row r="266" spans="1:19" x14ac:dyDescent="0.25">
      <c r="A266" s="191"/>
      <c r="P266" s="25" t="s">
        <v>881</v>
      </c>
      <c r="Q266" s="25" t="s">
        <v>271</v>
      </c>
      <c r="R266" s="25" t="s">
        <v>880</v>
      </c>
      <c r="S266" s="25" t="s">
        <v>881</v>
      </c>
    </row>
    <row r="267" spans="1:19" x14ac:dyDescent="0.25">
      <c r="A267" s="191"/>
      <c r="P267" s="25" t="s">
        <v>885</v>
      </c>
      <c r="Q267" s="25" t="s">
        <v>271</v>
      </c>
      <c r="R267" s="25" t="s">
        <v>884</v>
      </c>
      <c r="S267" s="25" t="s">
        <v>885</v>
      </c>
    </row>
    <row r="268" spans="1:19" x14ac:dyDescent="0.25">
      <c r="A268" s="191"/>
      <c r="P268" s="25" t="s">
        <v>1005</v>
      </c>
      <c r="Q268" s="25" t="s">
        <v>1006</v>
      </c>
      <c r="R268" s="25" t="s">
        <v>1007</v>
      </c>
    </row>
    <row r="269" spans="1:19" x14ac:dyDescent="0.25">
      <c r="A269" s="191"/>
      <c r="P269" s="25" t="s">
        <v>1008</v>
      </c>
      <c r="Q269" s="25" t="s">
        <v>1006</v>
      </c>
      <c r="R269" s="25" t="s">
        <v>1009</v>
      </c>
    </row>
    <row r="270" spans="1:19" x14ac:dyDescent="0.25">
      <c r="A270" s="191"/>
      <c r="P270" s="25" t="s">
        <v>1010</v>
      </c>
      <c r="Q270" s="25" t="s">
        <v>1006</v>
      </c>
      <c r="R270" s="25" t="s">
        <v>1011</v>
      </c>
    </row>
    <row r="271" spans="1:19" x14ac:dyDescent="0.25">
      <c r="A271" s="191"/>
      <c r="P271" s="25" t="s">
        <v>1012</v>
      </c>
      <c r="Q271" s="25" t="s">
        <v>1013</v>
      </c>
      <c r="R271" s="25" t="s">
        <v>37</v>
      </c>
    </row>
    <row r="272" spans="1:19" x14ac:dyDescent="0.25">
      <c r="A272" s="191"/>
      <c r="P272" s="25" t="s">
        <v>1014</v>
      </c>
      <c r="Q272" s="25" t="s">
        <v>1013</v>
      </c>
      <c r="R272" s="25" t="s">
        <v>52</v>
      </c>
    </row>
    <row r="273" spans="1:18" x14ac:dyDescent="0.25">
      <c r="A273" s="191"/>
      <c r="P273" s="25" t="s">
        <v>1015</v>
      </c>
      <c r="Q273" s="25" t="s">
        <v>1013</v>
      </c>
      <c r="R273" s="25" t="s">
        <v>65</v>
      </c>
    </row>
    <row r="274" spans="1:18" x14ac:dyDescent="0.25">
      <c r="A274" s="191"/>
      <c r="P274" s="25" t="s">
        <v>1016</v>
      </c>
      <c r="Q274" s="25" t="s">
        <v>1017</v>
      </c>
      <c r="R274" s="25" t="s">
        <v>78</v>
      </c>
    </row>
    <row r="275" spans="1:18" x14ac:dyDescent="0.25">
      <c r="A275" s="191"/>
      <c r="P275" s="25" t="s">
        <v>1018</v>
      </c>
      <c r="Q275" s="25" t="s">
        <v>1017</v>
      </c>
      <c r="R275" s="25" t="s">
        <v>88</v>
      </c>
    </row>
    <row r="276" spans="1:18" x14ac:dyDescent="0.25">
      <c r="A276" s="191"/>
      <c r="P276" s="25" t="s">
        <v>1019</v>
      </c>
      <c r="Q276" s="25" t="s">
        <v>1020</v>
      </c>
      <c r="R276" s="25" t="s">
        <v>426</v>
      </c>
    </row>
    <row r="277" spans="1:18" x14ac:dyDescent="0.25">
      <c r="A277" s="191"/>
      <c r="P277" s="25" t="s">
        <v>1021</v>
      </c>
      <c r="Q277" s="25" t="s">
        <v>1020</v>
      </c>
      <c r="R277" s="25" t="s">
        <v>1022</v>
      </c>
    </row>
    <row r="278" spans="1:18" x14ac:dyDescent="0.25">
      <c r="A278" s="191"/>
      <c r="P278" s="25" t="s">
        <v>1023</v>
      </c>
      <c r="Q278" s="25" t="s">
        <v>1020</v>
      </c>
      <c r="R278" s="25" t="s">
        <v>468</v>
      </c>
    </row>
    <row r="279" spans="1:18" x14ac:dyDescent="0.25">
      <c r="A279" s="191"/>
      <c r="P279" s="25" t="s">
        <v>1024</v>
      </c>
      <c r="Q279" s="25" t="s">
        <v>1020</v>
      </c>
      <c r="R279" s="25" t="s">
        <v>480</v>
      </c>
    </row>
    <row r="280" spans="1:18" x14ac:dyDescent="0.25">
      <c r="A280" s="191"/>
      <c r="P280" s="25" t="s">
        <v>1025</v>
      </c>
      <c r="Q280" s="25" t="s">
        <v>1020</v>
      </c>
      <c r="R280" s="25" t="s">
        <v>461</v>
      </c>
    </row>
    <row r="281" spans="1:18" x14ac:dyDescent="0.25">
      <c r="A281" s="191"/>
      <c r="P281" s="25" t="s">
        <v>1026</v>
      </c>
      <c r="Q281" s="25" t="s">
        <v>1020</v>
      </c>
      <c r="R281" s="25" t="s">
        <v>474</v>
      </c>
    </row>
    <row r="282" spans="1:18" x14ac:dyDescent="0.25">
      <c r="A282" s="191"/>
      <c r="P282" s="25" t="s">
        <v>1027</v>
      </c>
      <c r="Q282" s="25" t="s">
        <v>1020</v>
      </c>
      <c r="R282" s="25" t="s">
        <v>465</v>
      </c>
    </row>
    <row r="283" spans="1:18" x14ac:dyDescent="0.25">
      <c r="A283" s="191"/>
      <c r="P283" s="25" t="s">
        <v>1028</v>
      </c>
      <c r="Q283" s="25" t="s">
        <v>1020</v>
      </c>
      <c r="R283" s="25" t="s">
        <v>477</v>
      </c>
    </row>
    <row r="284" spans="1:18" x14ac:dyDescent="0.25">
      <c r="A284" s="191"/>
      <c r="P284" s="25" t="s">
        <v>1029</v>
      </c>
      <c r="Q284" s="25" t="s">
        <v>1020</v>
      </c>
      <c r="R284" s="25" t="s">
        <v>446</v>
      </c>
    </row>
    <row r="285" spans="1:18" x14ac:dyDescent="0.25">
      <c r="A285" s="191"/>
      <c r="P285" s="25" t="s">
        <v>1030</v>
      </c>
      <c r="Q285" s="25" t="s">
        <v>1020</v>
      </c>
      <c r="R285" s="25" t="s">
        <v>441</v>
      </c>
    </row>
    <row r="286" spans="1:18" x14ac:dyDescent="0.25">
      <c r="A286" s="191"/>
      <c r="P286" s="25" t="s">
        <v>1031</v>
      </c>
      <c r="Q286" s="25" t="s">
        <v>1020</v>
      </c>
      <c r="R286" s="25" t="s">
        <v>458</v>
      </c>
    </row>
    <row r="287" spans="1:18" x14ac:dyDescent="0.25">
      <c r="A287" s="191"/>
      <c r="P287" s="25" t="s">
        <v>1032</v>
      </c>
      <c r="Q287" s="25" t="s">
        <v>1020</v>
      </c>
      <c r="R287" s="25" t="s">
        <v>431</v>
      </c>
    </row>
    <row r="288" spans="1:18" x14ac:dyDescent="0.25">
      <c r="A288" s="191"/>
      <c r="P288" s="25" t="s">
        <v>1033</v>
      </c>
      <c r="Q288" s="25" t="s">
        <v>1020</v>
      </c>
      <c r="R288" s="25" t="s">
        <v>450</v>
      </c>
    </row>
    <row r="289" spans="1:18" x14ac:dyDescent="0.25">
      <c r="A289" s="191"/>
      <c r="P289" s="25" t="s">
        <v>1034</v>
      </c>
      <c r="Q289" s="25" t="s">
        <v>1020</v>
      </c>
      <c r="R289" s="25" t="s">
        <v>436</v>
      </c>
    </row>
    <row r="290" spans="1:18" x14ac:dyDescent="0.25">
      <c r="A290" s="191"/>
      <c r="P290" s="25" t="s">
        <v>1035</v>
      </c>
      <c r="Q290" s="25" t="s">
        <v>1020</v>
      </c>
      <c r="R290" s="25" t="s">
        <v>454</v>
      </c>
    </row>
    <row r="291" spans="1:18" x14ac:dyDescent="0.25">
      <c r="A291" s="191"/>
      <c r="P291" s="25" t="s">
        <v>1036</v>
      </c>
      <c r="Q291" s="25" t="s">
        <v>1020</v>
      </c>
      <c r="R291" s="25" t="s">
        <v>471</v>
      </c>
    </row>
    <row r="292" spans="1:18" x14ac:dyDescent="0.25">
      <c r="A292" s="191"/>
      <c r="P292" s="25" t="s">
        <v>1037</v>
      </c>
      <c r="Q292" s="25" t="s">
        <v>1038</v>
      </c>
      <c r="R292" s="25" t="s">
        <v>1022</v>
      </c>
    </row>
    <row r="293" spans="1:18" x14ac:dyDescent="0.25">
      <c r="A293" s="191"/>
      <c r="P293" s="25" t="s">
        <v>1039</v>
      </c>
      <c r="Q293" s="25" t="s">
        <v>1038</v>
      </c>
      <c r="R293" s="25" t="s">
        <v>346</v>
      </c>
    </row>
    <row r="294" spans="1:18" x14ac:dyDescent="0.25">
      <c r="A294" s="191"/>
      <c r="P294" s="25" t="s">
        <v>1040</v>
      </c>
      <c r="Q294" s="25" t="s">
        <v>1038</v>
      </c>
      <c r="R294" s="25" t="s">
        <v>468</v>
      </c>
    </row>
    <row r="295" spans="1:18" x14ac:dyDescent="0.25">
      <c r="A295" s="191"/>
      <c r="P295" s="25" t="s">
        <v>1041</v>
      </c>
      <c r="Q295" s="25" t="s">
        <v>1038</v>
      </c>
      <c r="R295" s="25" t="s">
        <v>360</v>
      </c>
    </row>
    <row r="296" spans="1:18" x14ac:dyDescent="0.25">
      <c r="A296" s="191"/>
      <c r="P296" s="25" t="s">
        <v>1042</v>
      </c>
      <c r="Q296" s="25" t="s">
        <v>1038</v>
      </c>
      <c r="R296" s="25" t="s">
        <v>480</v>
      </c>
    </row>
    <row r="297" spans="1:18" x14ac:dyDescent="0.25">
      <c r="A297" s="191"/>
      <c r="P297" s="25" t="s">
        <v>1043</v>
      </c>
      <c r="Q297" s="25" t="s">
        <v>1038</v>
      </c>
      <c r="R297" s="25" t="s">
        <v>377</v>
      </c>
    </row>
    <row r="298" spans="1:18" x14ac:dyDescent="0.25">
      <c r="A298" s="191"/>
      <c r="P298" s="25" t="s">
        <v>1044</v>
      </c>
      <c r="Q298" s="25" t="s">
        <v>1038</v>
      </c>
      <c r="R298" s="25" t="s">
        <v>461</v>
      </c>
    </row>
    <row r="299" spans="1:18" x14ac:dyDescent="0.25">
      <c r="A299" s="191"/>
      <c r="P299" s="25" t="s">
        <v>1045</v>
      </c>
      <c r="Q299" s="25" t="s">
        <v>1038</v>
      </c>
      <c r="R299" s="25" t="s">
        <v>350</v>
      </c>
    </row>
    <row r="300" spans="1:18" x14ac:dyDescent="0.25">
      <c r="A300" s="191"/>
      <c r="P300" s="25" t="s">
        <v>1046</v>
      </c>
      <c r="Q300" s="25" t="s">
        <v>1038</v>
      </c>
      <c r="R300" s="25" t="s">
        <v>474</v>
      </c>
    </row>
    <row r="301" spans="1:18" x14ac:dyDescent="0.25">
      <c r="A301" s="191"/>
      <c r="P301" s="25" t="s">
        <v>1047</v>
      </c>
      <c r="Q301" s="25" t="s">
        <v>1038</v>
      </c>
      <c r="R301" s="25" t="s">
        <v>368</v>
      </c>
    </row>
    <row r="302" spans="1:18" x14ac:dyDescent="0.25">
      <c r="A302" s="191"/>
      <c r="P302" s="25" t="s">
        <v>1048</v>
      </c>
      <c r="Q302" s="25" t="s">
        <v>1038</v>
      </c>
      <c r="R302" s="25" t="s">
        <v>465</v>
      </c>
    </row>
    <row r="303" spans="1:18" x14ac:dyDescent="0.25">
      <c r="A303" s="191"/>
      <c r="P303" s="25" t="s">
        <v>1049</v>
      </c>
      <c r="Q303" s="25" t="s">
        <v>1038</v>
      </c>
      <c r="R303" s="25" t="s">
        <v>356</v>
      </c>
    </row>
    <row r="304" spans="1:18" x14ac:dyDescent="0.25">
      <c r="A304" s="191"/>
      <c r="P304" s="25" t="s">
        <v>1050</v>
      </c>
      <c r="Q304" s="25" t="s">
        <v>1038</v>
      </c>
      <c r="R304" s="25" t="s">
        <v>477</v>
      </c>
    </row>
    <row r="305" spans="1:18" x14ac:dyDescent="0.25">
      <c r="A305" s="191"/>
      <c r="P305" s="25" t="s">
        <v>1051</v>
      </c>
      <c r="Q305" s="25" t="s">
        <v>1038</v>
      </c>
      <c r="R305" s="25" t="s">
        <v>373</v>
      </c>
    </row>
    <row r="306" spans="1:18" x14ac:dyDescent="0.25">
      <c r="A306" s="191"/>
      <c r="P306" s="25" t="s">
        <v>1052</v>
      </c>
      <c r="Q306" s="25" t="s">
        <v>1038</v>
      </c>
      <c r="R306" s="25" t="s">
        <v>420</v>
      </c>
    </row>
    <row r="307" spans="1:18" x14ac:dyDescent="0.25">
      <c r="A307" s="191"/>
      <c r="P307" s="25" t="s">
        <v>1053</v>
      </c>
      <c r="Q307" s="25" t="s">
        <v>1038</v>
      </c>
      <c r="R307" s="25" t="s">
        <v>426</v>
      </c>
    </row>
    <row r="308" spans="1:18" x14ac:dyDescent="0.25">
      <c r="A308" s="191"/>
      <c r="P308" s="25" t="s">
        <v>1054</v>
      </c>
      <c r="Q308" s="25" t="s">
        <v>1038</v>
      </c>
      <c r="R308" s="25" t="s">
        <v>383</v>
      </c>
    </row>
    <row r="309" spans="1:18" x14ac:dyDescent="0.25">
      <c r="A309" s="191"/>
      <c r="P309" s="25" t="s">
        <v>1055</v>
      </c>
      <c r="Q309" s="25" t="s">
        <v>1038</v>
      </c>
      <c r="R309" s="25" t="s">
        <v>446</v>
      </c>
    </row>
    <row r="310" spans="1:18" x14ac:dyDescent="0.25">
      <c r="A310" s="191"/>
      <c r="P310" s="25" t="s">
        <v>1056</v>
      </c>
      <c r="Q310" s="25" t="s">
        <v>1038</v>
      </c>
      <c r="R310" s="25" t="s">
        <v>405</v>
      </c>
    </row>
    <row r="311" spans="1:18" x14ac:dyDescent="0.25">
      <c r="A311" s="191"/>
      <c r="P311" s="25" t="s">
        <v>1057</v>
      </c>
      <c r="Q311" s="25" t="s">
        <v>1038</v>
      </c>
      <c r="R311" s="25" t="s">
        <v>441</v>
      </c>
    </row>
    <row r="312" spans="1:18" x14ac:dyDescent="0.25">
      <c r="A312" s="191"/>
      <c r="P312" s="25" t="s">
        <v>1058</v>
      </c>
      <c r="Q312" s="25" t="s">
        <v>1038</v>
      </c>
      <c r="R312" s="25" t="s">
        <v>400</v>
      </c>
    </row>
    <row r="313" spans="1:18" x14ac:dyDescent="0.25">
      <c r="A313" s="191"/>
      <c r="P313" s="25" t="s">
        <v>1059</v>
      </c>
      <c r="Q313" s="25" t="s">
        <v>1038</v>
      </c>
      <c r="R313" s="25" t="s">
        <v>458</v>
      </c>
    </row>
    <row r="314" spans="1:18" x14ac:dyDescent="0.25">
      <c r="A314" s="191"/>
      <c r="P314" s="25" t="s">
        <v>1060</v>
      </c>
      <c r="Q314" s="25" t="s">
        <v>1038</v>
      </c>
      <c r="R314" s="25" t="s">
        <v>1061</v>
      </c>
    </row>
    <row r="315" spans="1:18" x14ac:dyDescent="0.25">
      <c r="A315" s="191"/>
      <c r="P315" s="25" t="s">
        <v>1062</v>
      </c>
      <c r="Q315" s="25" t="s">
        <v>1038</v>
      </c>
      <c r="R315" s="25" t="s">
        <v>431</v>
      </c>
    </row>
    <row r="316" spans="1:18" x14ac:dyDescent="0.25">
      <c r="A316" s="191"/>
      <c r="P316" s="25" t="s">
        <v>1063</v>
      </c>
      <c r="Q316" s="25" t="s">
        <v>1038</v>
      </c>
      <c r="R316" s="25" t="s">
        <v>389</v>
      </c>
    </row>
    <row r="317" spans="1:18" x14ac:dyDescent="0.25">
      <c r="A317" s="191"/>
      <c r="P317" s="25" t="s">
        <v>1064</v>
      </c>
      <c r="Q317" s="25" t="s">
        <v>1038</v>
      </c>
      <c r="R317" s="25" t="s">
        <v>450</v>
      </c>
    </row>
    <row r="318" spans="1:18" x14ac:dyDescent="0.25">
      <c r="A318" s="191"/>
      <c r="P318" s="25" t="s">
        <v>1065</v>
      </c>
      <c r="Q318" s="25" t="s">
        <v>1038</v>
      </c>
      <c r="R318" s="25" t="s">
        <v>411</v>
      </c>
    </row>
    <row r="319" spans="1:18" x14ac:dyDescent="0.25">
      <c r="A319" s="191"/>
      <c r="P319" s="25" t="s">
        <v>1066</v>
      </c>
      <c r="Q319" s="25" t="s">
        <v>1038</v>
      </c>
      <c r="R319" s="25" t="s">
        <v>436</v>
      </c>
    </row>
    <row r="320" spans="1:18" x14ac:dyDescent="0.25">
      <c r="A320" s="191"/>
      <c r="P320" s="25" t="s">
        <v>1067</v>
      </c>
      <c r="Q320" s="25" t="s">
        <v>1038</v>
      </c>
      <c r="R320" s="25" t="s">
        <v>394</v>
      </c>
    </row>
    <row r="321" spans="1:21" x14ac:dyDescent="0.25">
      <c r="A321" s="191"/>
      <c r="P321" s="25" t="s">
        <v>1068</v>
      </c>
      <c r="Q321" s="25" t="s">
        <v>1038</v>
      </c>
      <c r="R321" s="25" t="s">
        <v>454</v>
      </c>
    </row>
    <row r="322" spans="1:21" x14ac:dyDescent="0.25">
      <c r="A322" s="191"/>
      <c r="P322" s="25" t="s">
        <v>1069</v>
      </c>
      <c r="Q322" s="25" t="s">
        <v>1038</v>
      </c>
      <c r="R322" s="25" t="s">
        <v>415</v>
      </c>
    </row>
    <row r="323" spans="1:21" x14ac:dyDescent="0.25">
      <c r="A323" s="191"/>
      <c r="P323" s="25" t="s">
        <v>1070</v>
      </c>
      <c r="Q323" s="25" t="s">
        <v>1038</v>
      </c>
      <c r="R323" s="25" t="s">
        <v>471</v>
      </c>
    </row>
    <row r="324" spans="1:21" x14ac:dyDescent="0.25">
      <c r="A324" s="191"/>
      <c r="P324" s="25" t="s">
        <v>1071</v>
      </c>
      <c r="Q324" s="25" t="s">
        <v>1038</v>
      </c>
      <c r="R324" s="25" t="s">
        <v>364</v>
      </c>
    </row>
    <row r="325" spans="1:21" x14ac:dyDescent="0.25">
      <c r="A325" s="191"/>
      <c r="P325" s="25" t="s">
        <v>1072</v>
      </c>
      <c r="Q325" s="25" t="s">
        <v>1073</v>
      </c>
      <c r="R325" s="25" t="s">
        <v>1074</v>
      </c>
    </row>
    <row r="326" spans="1:21" x14ac:dyDescent="0.25">
      <c r="A326" s="191"/>
      <c r="P326" s="25" t="s">
        <v>1075</v>
      </c>
      <c r="Q326" s="25" t="s">
        <v>1073</v>
      </c>
      <c r="R326" s="25" t="s">
        <v>959</v>
      </c>
    </row>
    <row r="327" spans="1:21" x14ac:dyDescent="0.25">
      <c r="A327" s="191"/>
      <c r="P327" s="25" t="s">
        <v>1076</v>
      </c>
      <c r="Q327" s="25" t="s">
        <v>1077</v>
      </c>
      <c r="R327" s="25" t="s">
        <v>1074</v>
      </c>
    </row>
    <row r="328" spans="1:21" x14ac:dyDescent="0.25">
      <c r="A328" s="191"/>
      <c r="P328" s="25" t="s">
        <v>1078</v>
      </c>
      <c r="Q328" s="25" t="s">
        <v>1077</v>
      </c>
      <c r="R328" s="25" t="s">
        <v>959</v>
      </c>
    </row>
    <row r="329" spans="1:21" x14ac:dyDescent="0.25">
      <c r="A329" s="191"/>
      <c r="P329" s="25" t="s">
        <v>1079</v>
      </c>
      <c r="Q329" s="25" t="s">
        <v>1080</v>
      </c>
      <c r="R329" s="25" t="s">
        <v>1081</v>
      </c>
    </row>
    <row r="330" spans="1:21" x14ac:dyDescent="0.25">
      <c r="A330" s="191"/>
      <c r="P330" s="25" t="s">
        <v>1082</v>
      </c>
      <c r="Q330" s="25" t="s">
        <v>1080</v>
      </c>
      <c r="R330" s="25" t="s">
        <v>1083</v>
      </c>
    </row>
    <row r="331" spans="1:21" x14ac:dyDescent="0.25">
      <c r="A331" s="191"/>
      <c r="P331" s="25" t="s">
        <v>1084</v>
      </c>
      <c r="Q331" s="25" t="s">
        <v>1080</v>
      </c>
      <c r="R331" s="25" t="s">
        <v>84</v>
      </c>
    </row>
    <row r="332" spans="1:21" x14ac:dyDescent="0.25">
      <c r="A332" s="191"/>
      <c r="P332" s="25" t="s">
        <v>1085</v>
      </c>
      <c r="Q332" s="25" t="s">
        <v>1080</v>
      </c>
      <c r="R332" s="25" t="s">
        <v>1086</v>
      </c>
    </row>
    <row r="333" spans="1:21" x14ac:dyDescent="0.25">
      <c r="A333" s="191"/>
      <c r="P333" s="25" t="s">
        <v>1087</v>
      </c>
      <c r="Q333" s="25" t="s">
        <v>1080</v>
      </c>
      <c r="R333" s="25" t="s">
        <v>1088</v>
      </c>
    </row>
    <row r="334" spans="1:21" x14ac:dyDescent="0.25">
      <c r="A334" s="191"/>
      <c r="P334" s="25" t="s">
        <v>769</v>
      </c>
      <c r="Q334" s="25" t="s">
        <v>1089</v>
      </c>
      <c r="R334" s="25" t="s">
        <v>72</v>
      </c>
      <c r="S334" s="25" t="s">
        <v>769</v>
      </c>
      <c r="T334" s="25" t="s">
        <v>1089</v>
      </c>
      <c r="U334" s="25" t="s">
        <v>72</v>
      </c>
    </row>
    <row r="335" spans="1:21" x14ac:dyDescent="0.25">
      <c r="A335" s="191"/>
      <c r="P335" s="25" t="s">
        <v>771</v>
      </c>
      <c r="Q335" s="25" t="s">
        <v>1089</v>
      </c>
      <c r="R335" s="25" t="s">
        <v>172</v>
      </c>
      <c r="S335" s="25" t="s">
        <v>774</v>
      </c>
      <c r="T335" s="25" t="s">
        <v>1089</v>
      </c>
      <c r="U335" s="25" t="s">
        <v>46</v>
      </c>
    </row>
    <row r="336" spans="1:21" x14ac:dyDescent="0.25">
      <c r="A336" s="191"/>
      <c r="P336" s="25" t="s">
        <v>774</v>
      </c>
      <c r="Q336" s="25" t="s">
        <v>1089</v>
      </c>
      <c r="R336" s="25" t="s">
        <v>46</v>
      </c>
      <c r="S336" s="25" t="s">
        <v>779</v>
      </c>
      <c r="T336" s="25" t="s">
        <v>1089</v>
      </c>
      <c r="U336" s="25" t="s">
        <v>61</v>
      </c>
    </row>
    <row r="337" spans="1:21" x14ac:dyDescent="0.25">
      <c r="A337" s="191"/>
      <c r="P337" s="25" t="s">
        <v>776</v>
      </c>
      <c r="Q337" s="25" t="s">
        <v>1089</v>
      </c>
      <c r="R337" s="25" t="s">
        <v>157</v>
      </c>
      <c r="S337" s="25" t="s">
        <v>789</v>
      </c>
      <c r="T337" s="25" t="s">
        <v>1089</v>
      </c>
      <c r="U337" s="25" t="s">
        <v>31</v>
      </c>
    </row>
    <row r="338" spans="1:21" x14ac:dyDescent="0.25">
      <c r="A338" s="191"/>
      <c r="P338" s="25" t="s">
        <v>779</v>
      </c>
      <c r="Q338" s="25" t="s">
        <v>1089</v>
      </c>
      <c r="R338" s="25" t="s">
        <v>61</v>
      </c>
      <c r="S338" s="25" t="s">
        <v>800</v>
      </c>
      <c r="T338" s="25" t="s">
        <v>1089</v>
      </c>
      <c r="U338" s="25" t="s">
        <v>84</v>
      </c>
    </row>
    <row r="339" spans="1:21" x14ac:dyDescent="0.25">
      <c r="A339" s="191"/>
      <c r="P339" s="25" t="s">
        <v>782</v>
      </c>
      <c r="Q339" s="25" t="s">
        <v>1089</v>
      </c>
      <c r="R339" s="25" t="s">
        <v>166</v>
      </c>
      <c r="S339" s="25" t="s">
        <v>806</v>
      </c>
      <c r="T339" s="25" t="s">
        <v>1089</v>
      </c>
      <c r="U339" s="25" t="s">
        <v>114</v>
      </c>
    </row>
    <row r="340" spans="1:21" x14ac:dyDescent="0.25">
      <c r="A340" s="191"/>
      <c r="P340" s="25" t="s">
        <v>789</v>
      </c>
      <c r="Q340" s="25" t="s">
        <v>1089</v>
      </c>
      <c r="R340" s="25" t="s">
        <v>31</v>
      </c>
      <c r="S340" s="25" t="s">
        <v>817</v>
      </c>
      <c r="T340" s="25" t="s">
        <v>1089</v>
      </c>
      <c r="U340" s="25" t="s">
        <v>105</v>
      </c>
    </row>
    <row r="341" spans="1:21" x14ac:dyDescent="0.25">
      <c r="A341" s="191"/>
      <c r="P341" s="25" t="s">
        <v>794</v>
      </c>
      <c r="Q341" s="25" t="s">
        <v>1089</v>
      </c>
      <c r="R341" s="25" t="s">
        <v>148</v>
      </c>
      <c r="S341" s="25" t="s">
        <v>828</v>
      </c>
      <c r="T341" s="25" t="s">
        <v>1089</v>
      </c>
      <c r="U341" s="25" t="s">
        <v>94</v>
      </c>
    </row>
    <row r="342" spans="1:21" x14ac:dyDescent="0.25">
      <c r="A342" s="191"/>
      <c r="P342" s="25" t="s">
        <v>800</v>
      </c>
      <c r="Q342" s="25" t="s">
        <v>1089</v>
      </c>
      <c r="R342" s="25" t="s">
        <v>84</v>
      </c>
      <c r="S342" s="25" t="s">
        <v>771</v>
      </c>
      <c r="T342" s="25" t="s">
        <v>1089</v>
      </c>
      <c r="U342" s="25" t="s">
        <v>172</v>
      </c>
    </row>
    <row r="343" spans="1:21" x14ac:dyDescent="0.25">
      <c r="A343" s="191"/>
      <c r="P343" s="25" t="s">
        <v>806</v>
      </c>
      <c r="Q343" s="25" t="s">
        <v>1089</v>
      </c>
      <c r="R343" s="25" t="s">
        <v>114</v>
      </c>
      <c r="S343" s="25" t="s">
        <v>776</v>
      </c>
      <c r="T343" s="25" t="s">
        <v>1089</v>
      </c>
      <c r="U343" s="25" t="s">
        <v>157</v>
      </c>
    </row>
    <row r="344" spans="1:21" x14ac:dyDescent="0.25">
      <c r="A344" s="191"/>
      <c r="P344" s="25" t="s">
        <v>811</v>
      </c>
      <c r="Q344" s="25" t="s">
        <v>1089</v>
      </c>
      <c r="R344" s="25" t="s">
        <v>123</v>
      </c>
      <c r="S344" s="25" t="s">
        <v>782</v>
      </c>
      <c r="T344" s="25" t="s">
        <v>1089</v>
      </c>
      <c r="U344" s="25" t="s">
        <v>166</v>
      </c>
    </row>
    <row r="345" spans="1:21" x14ac:dyDescent="0.25">
      <c r="A345" s="191"/>
      <c r="P345" s="25" t="s">
        <v>817</v>
      </c>
      <c r="Q345" s="25" t="s">
        <v>1089</v>
      </c>
      <c r="R345" s="25" t="s">
        <v>105</v>
      </c>
      <c r="S345" s="25" t="s">
        <v>794</v>
      </c>
      <c r="T345" s="25" t="s">
        <v>1089</v>
      </c>
      <c r="U345" s="25" t="s">
        <v>148</v>
      </c>
    </row>
    <row r="346" spans="1:21" x14ac:dyDescent="0.25">
      <c r="A346" s="191"/>
      <c r="P346" s="25" t="s">
        <v>823</v>
      </c>
      <c r="Q346" s="25" t="s">
        <v>1089</v>
      </c>
      <c r="R346" s="25" t="s">
        <v>141</v>
      </c>
      <c r="S346" s="25" t="s">
        <v>811</v>
      </c>
      <c r="T346" s="25" t="s">
        <v>1089</v>
      </c>
      <c r="U346" s="25" t="s">
        <v>123</v>
      </c>
    </row>
    <row r="347" spans="1:21" x14ac:dyDescent="0.25">
      <c r="A347" s="191"/>
      <c r="P347" s="25" t="s">
        <v>828</v>
      </c>
      <c r="Q347" s="25" t="s">
        <v>1089</v>
      </c>
      <c r="R347" s="25" t="s">
        <v>94</v>
      </c>
      <c r="S347" s="25" t="s">
        <v>823</v>
      </c>
      <c r="T347" s="25" t="s">
        <v>1089</v>
      </c>
      <c r="U347" s="25" t="s">
        <v>141</v>
      </c>
    </row>
    <row r="348" spans="1:21" x14ac:dyDescent="0.25">
      <c r="A348" s="191"/>
      <c r="P348" s="25" t="s">
        <v>832</v>
      </c>
      <c r="Q348" s="25" t="s">
        <v>1089</v>
      </c>
      <c r="R348" s="25" t="s">
        <v>132</v>
      </c>
      <c r="S348" s="25" t="s">
        <v>832</v>
      </c>
      <c r="T348" s="25" t="s">
        <v>1089</v>
      </c>
      <c r="U348" s="25" t="s">
        <v>132</v>
      </c>
    </row>
    <row r="349" spans="1:21" x14ac:dyDescent="0.25">
      <c r="A349" s="191"/>
      <c r="P349" s="25" t="s">
        <v>837</v>
      </c>
      <c r="Q349" s="25" t="s">
        <v>1090</v>
      </c>
      <c r="R349" s="25" t="s">
        <v>1091</v>
      </c>
    </row>
    <row r="350" spans="1:21" x14ac:dyDescent="0.25">
      <c r="A350" s="191"/>
      <c r="P350" s="25" t="s">
        <v>842</v>
      </c>
      <c r="Q350" s="25" t="s">
        <v>1090</v>
      </c>
      <c r="R350" s="25" t="s">
        <v>841</v>
      </c>
    </row>
    <row r="351" spans="1:21" x14ac:dyDescent="0.25">
      <c r="A351" s="191"/>
      <c r="P351" s="25" t="s">
        <v>847</v>
      </c>
      <c r="Q351" s="25" t="s">
        <v>1090</v>
      </c>
      <c r="R351" s="25" t="s">
        <v>1092</v>
      </c>
    </row>
    <row r="352" spans="1:21" x14ac:dyDescent="0.25">
      <c r="A352" s="191"/>
      <c r="P352" s="25" t="s">
        <v>852</v>
      </c>
      <c r="Q352" s="25" t="s">
        <v>1090</v>
      </c>
      <c r="R352" s="25" t="s">
        <v>851</v>
      </c>
    </row>
    <row r="353" spans="1:18" x14ac:dyDescent="0.25">
      <c r="A353" s="191"/>
      <c r="P353" s="25" t="s">
        <v>1093</v>
      </c>
      <c r="Q353" s="25" t="s">
        <v>1094</v>
      </c>
      <c r="R353" s="25" t="s">
        <v>1095</v>
      </c>
    </row>
    <row r="354" spans="1:18" x14ac:dyDescent="0.25">
      <c r="A354" s="191"/>
      <c r="P354" s="25" t="s">
        <v>1096</v>
      </c>
      <c r="Q354" s="25" t="s">
        <v>1094</v>
      </c>
      <c r="R354" s="25" t="s">
        <v>1097</v>
      </c>
    </row>
    <row r="355" spans="1:18" x14ac:dyDescent="0.25">
      <c r="A355" s="191"/>
      <c r="P355" s="25" t="s">
        <v>1098</v>
      </c>
      <c r="Q355" s="25" t="s">
        <v>1094</v>
      </c>
      <c r="R355" s="25" t="s">
        <v>1099</v>
      </c>
    </row>
    <row r="356" spans="1:18" x14ac:dyDescent="0.25">
      <c r="A356" s="191"/>
      <c r="P356" s="25" t="s">
        <v>1100</v>
      </c>
      <c r="Q356" s="25" t="s">
        <v>1094</v>
      </c>
      <c r="R356" s="25" t="s">
        <v>1101</v>
      </c>
    </row>
    <row r="357" spans="1:18" x14ac:dyDescent="0.25">
      <c r="A357" s="191"/>
      <c r="P357" s="25" t="s">
        <v>1102</v>
      </c>
      <c r="Q357" s="25" t="s">
        <v>1094</v>
      </c>
      <c r="R357" s="25" t="s">
        <v>1103</v>
      </c>
    </row>
    <row r="358" spans="1:18" x14ac:dyDescent="0.25">
      <c r="A358" s="191"/>
      <c r="P358" s="25" t="s">
        <v>1104</v>
      </c>
      <c r="Q358" s="25" t="s">
        <v>1094</v>
      </c>
      <c r="R358" s="25" t="s">
        <v>1105</v>
      </c>
    </row>
    <row r="359" spans="1:18" x14ac:dyDescent="0.25">
      <c r="A359" s="191"/>
      <c r="P359" s="25" t="s">
        <v>1106</v>
      </c>
      <c r="Q359" s="25" t="s">
        <v>1094</v>
      </c>
      <c r="R359" s="25" t="s">
        <v>1107</v>
      </c>
    </row>
    <row r="360" spans="1:18" x14ac:dyDescent="0.25">
      <c r="A360" s="191"/>
      <c r="P360" s="25" t="s">
        <v>1108</v>
      </c>
      <c r="Q360" s="25" t="s">
        <v>1109</v>
      </c>
      <c r="R360" s="25" t="s">
        <v>1110</v>
      </c>
    </row>
    <row r="361" spans="1:18" x14ac:dyDescent="0.25">
      <c r="A361" s="191"/>
      <c r="P361" s="25" t="s">
        <v>1111</v>
      </c>
      <c r="Q361" s="25" t="s">
        <v>1109</v>
      </c>
      <c r="R361" s="25" t="s">
        <v>1112</v>
      </c>
    </row>
    <row r="362" spans="1:18" x14ac:dyDescent="0.25">
      <c r="A362" s="191"/>
      <c r="P362" s="25" t="s">
        <v>1113</v>
      </c>
      <c r="Q362" s="25" t="s">
        <v>1109</v>
      </c>
      <c r="R362" s="25" t="s">
        <v>1114</v>
      </c>
    </row>
    <row r="363" spans="1:18" x14ac:dyDescent="0.25">
      <c r="A363" s="191"/>
      <c r="P363" s="25" t="s">
        <v>1115</v>
      </c>
      <c r="Q363" s="25" t="s">
        <v>1109</v>
      </c>
      <c r="R363" s="25" t="s">
        <v>1116</v>
      </c>
    </row>
    <row r="364" spans="1:18" x14ac:dyDescent="0.25">
      <c r="A364" s="191"/>
      <c r="P364" s="25" t="s">
        <v>1117</v>
      </c>
      <c r="Q364" s="25" t="s">
        <v>1109</v>
      </c>
      <c r="R364" s="25" t="s">
        <v>1118</v>
      </c>
    </row>
    <row r="365" spans="1:18" x14ac:dyDescent="0.25">
      <c r="A365" s="191"/>
      <c r="P365" s="25" t="s">
        <v>1119</v>
      </c>
      <c r="Q365" s="25" t="s">
        <v>1120</v>
      </c>
      <c r="R365" s="25" t="s">
        <v>1121</v>
      </c>
    </row>
    <row r="366" spans="1:18" x14ac:dyDescent="0.25">
      <c r="A366" s="191"/>
      <c r="P366" s="25" t="s">
        <v>1122</v>
      </c>
      <c r="Q366" s="25" t="s">
        <v>1120</v>
      </c>
      <c r="R366" s="25" t="s">
        <v>1123</v>
      </c>
    </row>
    <row r="367" spans="1:18" x14ac:dyDescent="0.25">
      <c r="A367" s="191"/>
      <c r="P367" s="25" t="s">
        <v>1124</v>
      </c>
      <c r="Q367" s="25" t="s">
        <v>1120</v>
      </c>
      <c r="R367" s="25" t="s">
        <v>1125</v>
      </c>
    </row>
    <row r="368" spans="1:18" x14ac:dyDescent="0.25">
      <c r="A368" s="191"/>
      <c r="P368" s="25" t="s">
        <v>1126</v>
      </c>
      <c r="Q368" s="25" t="s">
        <v>1120</v>
      </c>
      <c r="R368" s="25" t="s">
        <v>1127</v>
      </c>
    </row>
    <row r="369" spans="1:18" x14ac:dyDescent="0.25">
      <c r="A369" s="191"/>
      <c r="P369" s="25" t="s">
        <v>1128</v>
      </c>
      <c r="Q369" s="25" t="s">
        <v>1120</v>
      </c>
      <c r="R369" s="25" t="s">
        <v>1129</v>
      </c>
    </row>
    <row r="370" spans="1:18" x14ac:dyDescent="0.25">
      <c r="A370" s="191"/>
      <c r="P370" s="25" t="s">
        <v>1130</v>
      </c>
      <c r="Q370" s="25" t="s">
        <v>1120</v>
      </c>
      <c r="R370" s="25" t="s">
        <v>1131</v>
      </c>
    </row>
    <row r="371" spans="1:18" x14ac:dyDescent="0.25">
      <c r="A371" s="191"/>
      <c r="P371" s="25" t="s">
        <v>1132</v>
      </c>
      <c r="Q371" s="25" t="s">
        <v>1120</v>
      </c>
      <c r="R371" s="25" t="s">
        <v>1133</v>
      </c>
    </row>
    <row r="372" spans="1:18" x14ac:dyDescent="0.25">
      <c r="A372" s="191"/>
      <c r="P372" s="25" t="s">
        <v>1134</v>
      </c>
      <c r="Q372" s="25" t="s">
        <v>1120</v>
      </c>
      <c r="R372" s="25" t="s">
        <v>1135</v>
      </c>
    </row>
    <row r="373" spans="1:18" x14ac:dyDescent="0.25">
      <c r="A373" s="191"/>
      <c r="P373" s="25" t="s">
        <v>1136</v>
      </c>
      <c r="Q373" s="25" t="s">
        <v>1120</v>
      </c>
      <c r="R373" s="25" t="s">
        <v>1137</v>
      </c>
    </row>
    <row r="374" spans="1:18" x14ac:dyDescent="0.25">
      <c r="A374" s="191"/>
      <c r="P374" s="25" t="s">
        <v>1138</v>
      </c>
      <c r="Q374" s="25" t="s">
        <v>1120</v>
      </c>
      <c r="R374" s="25" t="s">
        <v>1139</v>
      </c>
    </row>
    <row r="375" spans="1:18" x14ac:dyDescent="0.25">
      <c r="A375" s="191"/>
      <c r="P375" s="25" t="s">
        <v>1140</v>
      </c>
      <c r="Q375" s="25" t="s">
        <v>1141</v>
      </c>
      <c r="R375" s="25" t="s">
        <v>1121</v>
      </c>
    </row>
    <row r="376" spans="1:18" x14ac:dyDescent="0.25">
      <c r="A376" s="191"/>
      <c r="P376" s="25" t="s">
        <v>1142</v>
      </c>
      <c r="Q376" s="25" t="s">
        <v>1141</v>
      </c>
      <c r="R376" s="25" t="s">
        <v>1123</v>
      </c>
    </row>
    <row r="377" spans="1:18" x14ac:dyDescent="0.25">
      <c r="A377" s="191"/>
      <c r="P377" s="25" t="s">
        <v>1143</v>
      </c>
      <c r="Q377" s="25" t="s">
        <v>1141</v>
      </c>
      <c r="R377" s="25" t="s">
        <v>1125</v>
      </c>
    </row>
    <row r="378" spans="1:18" x14ac:dyDescent="0.25">
      <c r="A378" s="191"/>
      <c r="P378" s="25" t="s">
        <v>1144</v>
      </c>
      <c r="Q378" s="25" t="s">
        <v>1141</v>
      </c>
      <c r="R378" s="25" t="s">
        <v>1127</v>
      </c>
    </row>
    <row r="379" spans="1:18" x14ac:dyDescent="0.25">
      <c r="A379" s="191"/>
      <c r="P379" s="25" t="s">
        <v>1145</v>
      </c>
      <c r="Q379" s="25" t="s">
        <v>1141</v>
      </c>
      <c r="R379" s="25" t="s">
        <v>1129</v>
      </c>
    </row>
    <row r="380" spans="1:18" x14ac:dyDescent="0.25">
      <c r="A380" s="191"/>
      <c r="P380" s="25" t="s">
        <v>1146</v>
      </c>
      <c r="Q380" s="25" t="s">
        <v>1141</v>
      </c>
      <c r="R380" s="25" t="s">
        <v>1131</v>
      </c>
    </row>
    <row r="381" spans="1:18" x14ac:dyDescent="0.25">
      <c r="A381" s="191"/>
      <c r="P381" s="25" t="s">
        <v>1147</v>
      </c>
      <c r="Q381" s="25" t="s">
        <v>1141</v>
      </c>
      <c r="R381" s="25" t="s">
        <v>1133</v>
      </c>
    </row>
    <row r="382" spans="1:18" x14ac:dyDescent="0.25">
      <c r="A382" s="191"/>
      <c r="P382" s="25" t="s">
        <v>1148</v>
      </c>
      <c r="Q382" s="25" t="s">
        <v>1141</v>
      </c>
      <c r="R382" s="25" t="s">
        <v>1135</v>
      </c>
    </row>
    <row r="383" spans="1:18" x14ac:dyDescent="0.25">
      <c r="A383" s="191"/>
      <c r="P383" s="25" t="s">
        <v>1149</v>
      </c>
      <c r="Q383" s="25" t="s">
        <v>1141</v>
      </c>
      <c r="R383" s="25" t="s">
        <v>1137</v>
      </c>
    </row>
    <row r="384" spans="1:18" x14ac:dyDescent="0.25">
      <c r="A384" s="191"/>
      <c r="P384" s="25" t="s">
        <v>1150</v>
      </c>
      <c r="Q384" s="25" t="s">
        <v>1141</v>
      </c>
      <c r="R384" s="25" t="s">
        <v>1139</v>
      </c>
    </row>
    <row r="385" spans="1:18" x14ac:dyDescent="0.25">
      <c r="A385" s="191"/>
      <c r="P385" s="25" t="s">
        <v>1151</v>
      </c>
      <c r="Q385" s="25" t="s">
        <v>1141</v>
      </c>
      <c r="R385" s="25" t="s">
        <v>1152</v>
      </c>
    </row>
    <row r="386" spans="1:18" x14ac:dyDescent="0.25">
      <c r="A386" s="191"/>
      <c r="P386" s="25" t="s">
        <v>1153</v>
      </c>
      <c r="Q386" s="25" t="s">
        <v>1154</v>
      </c>
      <c r="R386" s="25" t="s">
        <v>221</v>
      </c>
    </row>
    <row r="387" spans="1:18" x14ac:dyDescent="0.25">
      <c r="A387" s="191"/>
      <c r="P387" s="25" t="s">
        <v>1155</v>
      </c>
      <c r="Q387" s="25" t="s">
        <v>1154</v>
      </c>
      <c r="R387" s="25" t="s">
        <v>273</v>
      </c>
    </row>
    <row r="388" spans="1:18" x14ac:dyDescent="0.25">
      <c r="A388" s="191"/>
      <c r="P388" s="25" t="s">
        <v>1156</v>
      </c>
      <c r="Q388" s="25" t="s">
        <v>1154</v>
      </c>
      <c r="R388" s="25" t="s">
        <v>245</v>
      </c>
    </row>
    <row r="389" spans="1:18" x14ac:dyDescent="0.25">
      <c r="A389" s="191"/>
      <c r="P389" s="25" t="s">
        <v>1157</v>
      </c>
      <c r="Q389" s="25" t="s">
        <v>1154</v>
      </c>
      <c r="R389" s="25" t="s">
        <v>1158</v>
      </c>
    </row>
    <row r="390" spans="1:18" x14ac:dyDescent="0.25">
      <c r="A390" s="191"/>
      <c r="P390" s="25" t="s">
        <v>1159</v>
      </c>
      <c r="Q390" s="25" t="s">
        <v>1160</v>
      </c>
      <c r="R390" s="25" t="s">
        <v>33</v>
      </c>
    </row>
    <row r="391" spans="1:18" x14ac:dyDescent="0.25">
      <c r="A391" s="191"/>
      <c r="P391" s="25" t="s">
        <v>1161</v>
      </c>
      <c r="Q391" s="25" t="s">
        <v>1160</v>
      </c>
      <c r="R391" s="25" t="s">
        <v>48</v>
      </c>
    </row>
    <row r="392" spans="1:18" x14ac:dyDescent="0.25">
      <c r="A392" s="191"/>
      <c r="P392" s="25" t="s">
        <v>1162</v>
      </c>
      <c r="Q392" s="25" t="s">
        <v>1160</v>
      </c>
      <c r="R392" s="25" t="s">
        <v>133</v>
      </c>
    </row>
    <row r="393" spans="1:18" x14ac:dyDescent="0.25">
      <c r="A393" s="191"/>
      <c r="P393" s="25" t="s">
        <v>1163</v>
      </c>
      <c r="Q393" s="25" t="s">
        <v>1160</v>
      </c>
      <c r="R393" s="25" t="s">
        <v>74</v>
      </c>
    </row>
    <row r="394" spans="1:18" x14ac:dyDescent="0.25">
      <c r="A394" s="191"/>
      <c r="P394" s="25" t="s">
        <v>1164</v>
      </c>
      <c r="Q394" s="25" t="s">
        <v>1160</v>
      </c>
      <c r="R394" s="25" t="s">
        <v>149</v>
      </c>
    </row>
    <row r="395" spans="1:18" x14ac:dyDescent="0.25">
      <c r="A395" s="191"/>
      <c r="P395" s="25" t="s">
        <v>1165</v>
      </c>
      <c r="Q395" s="25" t="s">
        <v>1160</v>
      </c>
      <c r="R395" s="25" t="s">
        <v>115</v>
      </c>
    </row>
    <row r="396" spans="1:18" x14ac:dyDescent="0.25">
      <c r="A396" s="191"/>
      <c r="P396" s="25" t="s">
        <v>1166</v>
      </c>
      <c r="Q396" s="25" t="s">
        <v>1167</v>
      </c>
      <c r="R396" s="25" t="s">
        <v>211</v>
      </c>
    </row>
    <row r="397" spans="1:18" x14ac:dyDescent="0.25">
      <c r="A397" s="191"/>
      <c r="P397" s="25" t="s">
        <v>1168</v>
      </c>
      <c r="Q397" s="25" t="s">
        <v>1167</v>
      </c>
      <c r="R397" s="25" t="s">
        <v>293</v>
      </c>
    </row>
    <row r="398" spans="1:18" x14ac:dyDescent="0.25">
      <c r="A398" s="191"/>
      <c r="P398" s="25" t="s">
        <v>1169</v>
      </c>
      <c r="Q398" s="25" t="s">
        <v>1167</v>
      </c>
      <c r="R398" s="25" t="s">
        <v>217</v>
      </c>
    </row>
    <row r="399" spans="1:18" x14ac:dyDescent="0.25">
      <c r="A399" s="191"/>
      <c r="P399" s="25" t="s">
        <v>1170</v>
      </c>
      <c r="Q399" s="25" t="s">
        <v>1167</v>
      </c>
      <c r="R399" s="25" t="s">
        <v>264</v>
      </c>
    </row>
    <row r="400" spans="1:18" x14ac:dyDescent="0.25">
      <c r="A400" s="191"/>
      <c r="P400" s="25" t="s">
        <v>1171</v>
      </c>
      <c r="Q400" s="25" t="s">
        <v>1167</v>
      </c>
      <c r="R400" s="25" t="s">
        <v>238</v>
      </c>
    </row>
    <row r="401" spans="1:18" x14ac:dyDescent="0.25">
      <c r="A401" s="191"/>
      <c r="P401" s="25" t="s">
        <v>1172</v>
      </c>
      <c r="Q401" s="25" t="s">
        <v>1167</v>
      </c>
      <c r="R401" s="25" t="s">
        <v>226</v>
      </c>
    </row>
    <row r="402" spans="1:18" x14ac:dyDescent="0.25">
      <c r="A402" s="191"/>
      <c r="P402" s="25" t="s">
        <v>1173</v>
      </c>
      <c r="Q402" s="25" t="s">
        <v>1167</v>
      </c>
      <c r="R402" s="25" t="s">
        <v>173</v>
      </c>
    </row>
    <row r="403" spans="1:18" x14ac:dyDescent="0.25">
      <c r="A403" s="191"/>
      <c r="P403" s="25" t="s">
        <v>1174</v>
      </c>
      <c r="Q403" s="25" t="s">
        <v>1167</v>
      </c>
      <c r="R403" s="25" t="s">
        <v>180</v>
      </c>
    </row>
    <row r="404" spans="1:18" x14ac:dyDescent="0.25">
      <c r="A404" s="191"/>
      <c r="P404" s="25" t="s">
        <v>1175</v>
      </c>
      <c r="Q404" s="25" t="s">
        <v>1167</v>
      </c>
      <c r="R404" s="25" t="s">
        <v>150</v>
      </c>
    </row>
    <row r="405" spans="1:18" x14ac:dyDescent="0.25">
      <c r="A405" s="191"/>
      <c r="P405" s="25" t="s">
        <v>1176</v>
      </c>
      <c r="Q405" s="25" t="s">
        <v>1167</v>
      </c>
      <c r="R405" s="25" t="s">
        <v>158</v>
      </c>
    </row>
    <row r="406" spans="1:18" x14ac:dyDescent="0.25">
      <c r="A406" s="191"/>
      <c r="P406" s="25" t="s">
        <v>1177</v>
      </c>
      <c r="Q406" s="25" t="s">
        <v>1167</v>
      </c>
      <c r="R406" s="25" t="s">
        <v>193</v>
      </c>
    </row>
    <row r="407" spans="1:18" x14ac:dyDescent="0.25">
      <c r="A407" s="191"/>
      <c r="P407" s="25" t="s">
        <v>1178</v>
      </c>
      <c r="Q407" s="25" t="s">
        <v>1167</v>
      </c>
      <c r="R407" s="25" t="s">
        <v>201</v>
      </c>
    </row>
    <row r="408" spans="1:18" x14ac:dyDescent="0.25">
      <c r="A408" s="191"/>
      <c r="P408" s="25" t="s">
        <v>1179</v>
      </c>
      <c r="Q408" s="25" t="s">
        <v>1167</v>
      </c>
      <c r="R408" s="25" t="s">
        <v>210</v>
      </c>
    </row>
    <row r="409" spans="1:18" x14ac:dyDescent="0.25">
      <c r="A409" s="191"/>
      <c r="P409" s="25" t="s">
        <v>1180</v>
      </c>
      <c r="Q409" s="25" t="s">
        <v>1167</v>
      </c>
      <c r="R409" s="25" t="s">
        <v>106</v>
      </c>
    </row>
    <row r="410" spans="1:18" x14ac:dyDescent="0.25">
      <c r="A410" s="191"/>
      <c r="P410" s="25" t="s">
        <v>1181</v>
      </c>
      <c r="Q410" s="25" t="s">
        <v>1167</v>
      </c>
      <c r="R410" s="25" t="s">
        <v>174</v>
      </c>
    </row>
    <row r="411" spans="1:18" x14ac:dyDescent="0.25">
      <c r="A411" s="191"/>
      <c r="P411" s="25" t="s">
        <v>1182</v>
      </c>
      <c r="Q411" s="25" t="s">
        <v>1167</v>
      </c>
      <c r="R411" s="25" t="s">
        <v>181</v>
      </c>
    </row>
    <row r="412" spans="1:18" x14ac:dyDescent="0.25">
      <c r="A412" s="191"/>
      <c r="P412" s="25" t="s">
        <v>1183</v>
      </c>
      <c r="Q412" s="25" t="s">
        <v>1184</v>
      </c>
      <c r="R412" s="25" t="s">
        <v>1185</v>
      </c>
    </row>
    <row r="413" spans="1:18" x14ac:dyDescent="0.25">
      <c r="A413" s="191"/>
      <c r="P413" s="25" t="s">
        <v>1186</v>
      </c>
      <c r="Q413" s="25" t="s">
        <v>1184</v>
      </c>
      <c r="R413" s="25" t="s">
        <v>1187</v>
      </c>
    </row>
    <row r="414" spans="1:18" x14ac:dyDescent="0.25">
      <c r="A414" s="191"/>
      <c r="P414" s="25" t="s">
        <v>1188</v>
      </c>
      <c r="Q414" s="25" t="s">
        <v>1184</v>
      </c>
      <c r="R414" s="25" t="s">
        <v>1189</v>
      </c>
    </row>
    <row r="415" spans="1:18" x14ac:dyDescent="0.25">
      <c r="A415" s="191"/>
      <c r="P415" s="25" t="s">
        <v>1190</v>
      </c>
      <c r="Q415" s="25" t="s">
        <v>1184</v>
      </c>
      <c r="R415" s="25" t="s">
        <v>1191</v>
      </c>
    </row>
    <row r="416" spans="1:18" x14ac:dyDescent="0.25">
      <c r="A416" s="191"/>
      <c r="P416" s="25" t="s">
        <v>1192</v>
      </c>
      <c r="Q416" s="25" t="s">
        <v>1184</v>
      </c>
      <c r="R416" s="25" t="s">
        <v>1193</v>
      </c>
    </row>
    <row r="417" spans="1:19" x14ac:dyDescent="0.25">
      <c r="A417" s="191"/>
      <c r="P417" s="25" t="s">
        <v>1194</v>
      </c>
      <c r="Q417" s="25" t="s">
        <v>1184</v>
      </c>
      <c r="R417" s="25" t="s">
        <v>1195</v>
      </c>
    </row>
    <row r="418" spans="1:19" x14ac:dyDescent="0.25">
      <c r="A418" s="191"/>
      <c r="P418" s="25" t="s">
        <v>1196</v>
      </c>
      <c r="Q418" s="25" t="s">
        <v>1184</v>
      </c>
      <c r="R418" s="25" t="s">
        <v>1197</v>
      </c>
    </row>
    <row r="419" spans="1:19" x14ac:dyDescent="0.25">
      <c r="A419" s="191"/>
      <c r="P419" s="25" t="s">
        <v>1198</v>
      </c>
      <c r="Q419" s="25" t="s">
        <v>1184</v>
      </c>
      <c r="R419" s="25" t="s">
        <v>1199</v>
      </c>
    </row>
    <row r="420" spans="1:19" x14ac:dyDescent="0.25">
      <c r="A420" s="191"/>
      <c r="P420" s="25" t="s">
        <v>856</v>
      </c>
      <c r="Q420" s="25" t="s">
        <v>855</v>
      </c>
      <c r="R420" s="25" t="s">
        <v>424</v>
      </c>
      <c r="S420" s="25" t="s">
        <v>856</v>
      </c>
    </row>
    <row r="421" spans="1:19" x14ac:dyDescent="0.25">
      <c r="A421" s="191"/>
      <c r="P421" s="25" t="s">
        <v>860</v>
      </c>
      <c r="Q421" s="25" t="s">
        <v>855</v>
      </c>
      <c r="R421" s="25" t="s">
        <v>429</v>
      </c>
      <c r="S421" s="25" t="s">
        <v>860</v>
      </c>
    </row>
    <row r="422" spans="1:19" x14ac:dyDescent="0.25">
      <c r="A422" s="191"/>
      <c r="P422" s="25" t="s">
        <v>863</v>
      </c>
      <c r="Q422" s="25" t="s">
        <v>855</v>
      </c>
      <c r="R422" s="25" t="s">
        <v>434</v>
      </c>
      <c r="S422" s="25" t="s">
        <v>863</v>
      </c>
    </row>
    <row r="423" spans="1:19" x14ac:dyDescent="0.25">
      <c r="A423" s="191"/>
      <c r="P423" s="25" t="s">
        <v>866</v>
      </c>
      <c r="Q423" s="25" t="s">
        <v>855</v>
      </c>
      <c r="R423" s="25" t="s">
        <v>439</v>
      </c>
      <c r="S423" s="25" t="s">
        <v>866</v>
      </c>
    </row>
    <row r="424" spans="1:19" x14ac:dyDescent="0.25">
      <c r="A424" s="191"/>
      <c r="O424" s="25" t="s">
        <v>1200</v>
      </c>
      <c r="P424" s="25" t="s">
        <v>869</v>
      </c>
      <c r="Q424" s="25" t="s">
        <v>855</v>
      </c>
      <c r="R424" s="25" t="s">
        <v>444</v>
      </c>
      <c r="S424" s="25" t="s">
        <v>869</v>
      </c>
    </row>
    <row r="425" spans="1:19" x14ac:dyDescent="0.25">
      <c r="A425" s="191"/>
      <c r="L425" s="193" t="s">
        <v>1118</v>
      </c>
      <c r="M425" s="25" t="s">
        <v>1117</v>
      </c>
      <c r="N425" s="193"/>
      <c r="O425" s="25" t="s">
        <v>1118</v>
      </c>
      <c r="P425" s="25" t="s">
        <v>1201</v>
      </c>
      <c r="Q425" s="25" t="s">
        <v>1202</v>
      </c>
      <c r="R425" s="25" t="s">
        <v>1203</v>
      </c>
    </row>
    <row r="426" spans="1:19" x14ac:dyDescent="0.25">
      <c r="A426" s="191"/>
      <c r="L426" s="193" t="s">
        <v>1112</v>
      </c>
      <c r="M426" s="25" t="s">
        <v>1111</v>
      </c>
      <c r="N426" s="193"/>
      <c r="O426" s="25" t="s">
        <v>1116</v>
      </c>
      <c r="P426" s="25" t="s">
        <v>1204</v>
      </c>
      <c r="Q426" s="25" t="s">
        <v>1202</v>
      </c>
      <c r="R426" s="25" t="s">
        <v>1205</v>
      </c>
    </row>
    <row r="427" spans="1:19" x14ac:dyDescent="0.25">
      <c r="A427" s="191"/>
      <c r="L427" s="194" t="s">
        <v>1206</v>
      </c>
      <c r="M427" s="25" t="s">
        <v>1113</v>
      </c>
      <c r="N427" s="194"/>
      <c r="O427" s="25" t="s">
        <v>1112</v>
      </c>
      <c r="P427" s="25" t="s">
        <v>1207</v>
      </c>
      <c r="Q427" s="25" t="s">
        <v>1202</v>
      </c>
      <c r="R427" s="25" t="s">
        <v>1208</v>
      </c>
    </row>
    <row r="428" spans="1:19" x14ac:dyDescent="0.25">
      <c r="A428" s="191"/>
      <c r="L428" s="194" t="s">
        <v>1209</v>
      </c>
      <c r="M428" s="25" t="s">
        <v>1115</v>
      </c>
      <c r="N428" s="194"/>
      <c r="O428" s="25" t="s">
        <v>1206</v>
      </c>
      <c r="P428" s="25" t="s">
        <v>1210</v>
      </c>
      <c r="Q428" s="25" t="s">
        <v>1202</v>
      </c>
      <c r="R428" s="25" t="s">
        <v>1209</v>
      </c>
    </row>
    <row r="429" spans="1:19" x14ac:dyDescent="0.25">
      <c r="A429" s="191"/>
      <c r="L429" s="193" t="s">
        <v>1211</v>
      </c>
      <c r="M429" s="25" t="s">
        <v>1212</v>
      </c>
      <c r="N429" s="193"/>
      <c r="O429" s="25" t="s">
        <v>1211</v>
      </c>
      <c r="P429" s="25" t="s">
        <v>1213</v>
      </c>
      <c r="Q429" s="25" t="s">
        <v>1202</v>
      </c>
      <c r="R429" s="25" t="s">
        <v>1211</v>
      </c>
    </row>
    <row r="430" spans="1:19" x14ac:dyDescent="0.25">
      <c r="A430" s="191"/>
      <c r="L430" s="194" t="s">
        <v>1214</v>
      </c>
      <c r="M430" s="25" t="s">
        <v>1215</v>
      </c>
      <c r="N430" s="194"/>
      <c r="O430" s="25" t="s">
        <v>1214</v>
      </c>
      <c r="P430" s="25" t="s">
        <v>1215</v>
      </c>
      <c r="Q430" s="25" t="s">
        <v>1202</v>
      </c>
      <c r="R430" s="25" t="s">
        <v>1214</v>
      </c>
    </row>
    <row r="431" spans="1:19" x14ac:dyDescent="0.25">
      <c r="A431" s="191"/>
      <c r="L431" s="193" t="s">
        <v>1216</v>
      </c>
      <c r="M431" s="25" t="s">
        <v>1217</v>
      </c>
      <c r="N431" s="193"/>
      <c r="P431" s="25" t="s">
        <v>1218</v>
      </c>
      <c r="Q431" s="25" t="s">
        <v>1219</v>
      </c>
      <c r="R431" s="25" t="s">
        <v>1220</v>
      </c>
    </row>
    <row r="432" spans="1:19" x14ac:dyDescent="0.25">
      <c r="A432" s="191"/>
      <c r="L432" s="194" t="s">
        <v>1221</v>
      </c>
      <c r="M432" s="25" t="s">
        <v>1222</v>
      </c>
      <c r="N432" s="194"/>
      <c r="O432" s="25" t="s">
        <v>1223</v>
      </c>
      <c r="P432" s="25" t="s">
        <v>1224</v>
      </c>
      <c r="Q432" s="25" t="s">
        <v>1219</v>
      </c>
      <c r="R432" s="25" t="s">
        <v>1225</v>
      </c>
    </row>
    <row r="433" spans="1:18" x14ac:dyDescent="0.25">
      <c r="A433" s="191"/>
      <c r="L433" s="193" t="s">
        <v>1226</v>
      </c>
      <c r="M433" s="25" t="s">
        <v>1227</v>
      </c>
      <c r="N433" s="193"/>
      <c r="O433" s="25" t="s">
        <v>1216</v>
      </c>
      <c r="P433" s="25" t="s">
        <v>1228</v>
      </c>
      <c r="Q433" s="25" t="s">
        <v>1229</v>
      </c>
      <c r="R433" s="25" t="s">
        <v>1230</v>
      </c>
    </row>
    <row r="434" spans="1:18" x14ac:dyDescent="0.25">
      <c r="A434" s="191"/>
      <c r="L434" s="194" t="s">
        <v>1231</v>
      </c>
      <c r="M434" s="25" t="s">
        <v>1232</v>
      </c>
      <c r="N434" s="194"/>
      <c r="O434" s="25" t="s">
        <v>1221</v>
      </c>
      <c r="P434" s="25" t="s">
        <v>1233</v>
      </c>
      <c r="Q434" s="25" t="s">
        <v>1229</v>
      </c>
      <c r="R434" s="25" t="s">
        <v>1234</v>
      </c>
    </row>
    <row r="435" spans="1:18" x14ac:dyDescent="0.25">
      <c r="A435" s="191"/>
      <c r="L435" s="193" t="s">
        <v>1235</v>
      </c>
      <c r="M435" s="25" t="s">
        <v>1236</v>
      </c>
      <c r="N435" s="193"/>
      <c r="O435" s="25" t="s">
        <v>1226</v>
      </c>
      <c r="P435" s="25" t="s">
        <v>1237</v>
      </c>
      <c r="Q435" s="25" t="s">
        <v>1229</v>
      </c>
      <c r="R435" s="25" t="s">
        <v>1238</v>
      </c>
    </row>
    <row r="436" spans="1:18" x14ac:dyDescent="0.25">
      <c r="A436" s="191"/>
      <c r="L436" s="193" t="s">
        <v>1239</v>
      </c>
      <c r="M436" s="25" t="s">
        <v>1240</v>
      </c>
      <c r="N436" s="193"/>
      <c r="O436" s="25" t="s">
        <v>1231</v>
      </c>
      <c r="P436" s="25" t="s">
        <v>1241</v>
      </c>
      <c r="Q436" s="25" t="s">
        <v>1229</v>
      </c>
      <c r="R436" s="25" t="s">
        <v>1242</v>
      </c>
    </row>
    <row r="437" spans="1:18" x14ac:dyDescent="0.25">
      <c r="A437" s="191"/>
      <c r="L437" s="194" t="s">
        <v>1191</v>
      </c>
      <c r="M437" s="25" t="s">
        <v>1190</v>
      </c>
      <c r="N437" s="194"/>
      <c r="O437" s="25" t="s">
        <v>1235</v>
      </c>
      <c r="P437" s="25" t="s">
        <v>1243</v>
      </c>
      <c r="Q437" s="25" t="s">
        <v>1229</v>
      </c>
      <c r="R437" s="25" t="s">
        <v>1244</v>
      </c>
    </row>
    <row r="438" spans="1:18" x14ac:dyDescent="0.25">
      <c r="A438" s="191"/>
      <c r="L438" s="193" t="s">
        <v>1245</v>
      </c>
      <c r="M438" s="25" t="s">
        <v>1192</v>
      </c>
      <c r="N438" s="193"/>
      <c r="P438" s="25" t="s">
        <v>1246</v>
      </c>
      <c r="Q438" s="25" t="s">
        <v>1229</v>
      </c>
      <c r="R438" s="25" t="s">
        <v>1247</v>
      </c>
    </row>
    <row r="439" spans="1:18" x14ac:dyDescent="0.25">
      <c r="A439" s="191"/>
      <c r="L439" s="194" t="s">
        <v>1195</v>
      </c>
      <c r="M439" s="25" t="s">
        <v>1194</v>
      </c>
      <c r="N439" s="194"/>
      <c r="O439" s="25" t="s">
        <v>1248</v>
      </c>
      <c r="P439" s="25" t="s">
        <v>1249</v>
      </c>
      <c r="Q439" s="25" t="s">
        <v>1229</v>
      </c>
      <c r="R439" s="25" t="s">
        <v>1250</v>
      </c>
    </row>
    <row r="440" spans="1:18" x14ac:dyDescent="0.25">
      <c r="A440" s="191"/>
      <c r="L440" s="193" t="s">
        <v>1251</v>
      </c>
      <c r="M440" s="25" t="s">
        <v>1252</v>
      </c>
      <c r="N440" s="193"/>
      <c r="O440" s="25" t="s">
        <v>1239</v>
      </c>
      <c r="P440" s="25" t="s">
        <v>1253</v>
      </c>
      <c r="Q440" s="25" t="s">
        <v>1229</v>
      </c>
      <c r="R440" s="25" t="s">
        <v>1254</v>
      </c>
    </row>
    <row r="441" spans="1:18" x14ac:dyDescent="0.25">
      <c r="A441" s="191"/>
      <c r="L441" s="194" t="s">
        <v>1255</v>
      </c>
      <c r="M441" s="25" t="s">
        <v>1256</v>
      </c>
      <c r="N441" s="194"/>
      <c r="O441" s="25" t="s">
        <v>1191</v>
      </c>
      <c r="P441" s="25" t="s">
        <v>1257</v>
      </c>
      <c r="Q441" s="25" t="s">
        <v>1258</v>
      </c>
      <c r="R441" s="25" t="s">
        <v>1259</v>
      </c>
    </row>
    <row r="442" spans="1:18" x14ac:dyDescent="0.25">
      <c r="A442" s="191"/>
      <c r="O442" s="25" t="s">
        <v>1245</v>
      </c>
      <c r="P442" s="25" t="s">
        <v>1260</v>
      </c>
      <c r="Q442" s="25" t="s">
        <v>1258</v>
      </c>
      <c r="R442" s="25" t="s">
        <v>1261</v>
      </c>
    </row>
    <row r="443" spans="1:18" x14ac:dyDescent="0.25">
      <c r="A443" s="191"/>
      <c r="O443" s="25" t="s">
        <v>1195</v>
      </c>
      <c r="P443" s="25" t="s">
        <v>1262</v>
      </c>
      <c r="Q443" s="25" t="s">
        <v>1258</v>
      </c>
      <c r="R443" s="25" t="s">
        <v>1263</v>
      </c>
    </row>
    <row r="444" spans="1:18" x14ac:dyDescent="0.25">
      <c r="A444" s="191"/>
      <c r="O444" s="25" t="s">
        <v>1251</v>
      </c>
      <c r="P444" s="25" t="s">
        <v>1264</v>
      </c>
      <c r="Q444" s="25" t="s">
        <v>1258</v>
      </c>
      <c r="R444" s="25" t="s">
        <v>1265</v>
      </c>
    </row>
    <row r="445" spans="1:18" x14ac:dyDescent="0.25">
      <c r="A445" s="191"/>
      <c r="O445" s="25" t="s">
        <v>1255</v>
      </c>
      <c r="P445" s="25" t="s">
        <v>1266</v>
      </c>
      <c r="Q445" s="25" t="s">
        <v>1258</v>
      </c>
      <c r="R445" s="25" t="s">
        <v>1267</v>
      </c>
    </row>
    <row r="446" spans="1:18" x14ac:dyDescent="0.25">
      <c r="A446" s="191"/>
      <c r="P446" s="25" t="s">
        <v>1268</v>
      </c>
      <c r="Q446" s="25" t="s">
        <v>1258</v>
      </c>
      <c r="R446" s="25" t="s">
        <v>1269</v>
      </c>
    </row>
    <row r="447" spans="1:18" x14ac:dyDescent="0.25">
      <c r="A447" s="191"/>
      <c r="O447" s="25" t="s">
        <v>995</v>
      </c>
      <c r="P447" s="25" t="s">
        <v>1270</v>
      </c>
      <c r="Q447" s="25" t="s">
        <v>1258</v>
      </c>
      <c r="R447" s="25" t="s">
        <v>1271</v>
      </c>
    </row>
    <row r="448" spans="1:18" x14ac:dyDescent="0.25">
      <c r="A448" s="191"/>
      <c r="O448" s="25" t="s">
        <v>996</v>
      </c>
      <c r="P448" s="25" t="s">
        <v>1272</v>
      </c>
      <c r="Q448" s="25" t="s">
        <v>1273</v>
      </c>
      <c r="R448" s="25" t="s">
        <v>1261</v>
      </c>
    </row>
    <row r="449" spans="1:18" x14ac:dyDescent="0.25">
      <c r="A449" s="191"/>
      <c r="O449" s="25" t="s">
        <v>998</v>
      </c>
      <c r="P449" s="25" t="s">
        <v>1274</v>
      </c>
      <c r="Q449" s="25" t="s">
        <v>1273</v>
      </c>
      <c r="R449" s="25" t="s">
        <v>1275</v>
      </c>
    </row>
    <row r="450" spans="1:18" x14ac:dyDescent="0.25">
      <c r="A450" s="191"/>
      <c r="O450" s="25" t="s">
        <v>1000</v>
      </c>
      <c r="P450" s="25" t="s">
        <v>1276</v>
      </c>
      <c r="Q450" s="25" t="s">
        <v>1273</v>
      </c>
      <c r="R450" s="25" t="s">
        <v>1263</v>
      </c>
    </row>
    <row r="451" spans="1:18" x14ac:dyDescent="0.25">
      <c r="A451" s="191"/>
      <c r="O451" s="25" t="s">
        <v>1002</v>
      </c>
      <c r="P451" s="25" t="s">
        <v>1277</v>
      </c>
      <c r="Q451" s="25" t="s">
        <v>1273</v>
      </c>
      <c r="R451" s="25" t="s">
        <v>1278</v>
      </c>
    </row>
    <row r="452" spans="1:18" x14ac:dyDescent="0.25">
      <c r="A452" s="191"/>
      <c r="O452" s="25" t="s">
        <v>1279</v>
      </c>
      <c r="P452" s="25" t="s">
        <v>1280</v>
      </c>
      <c r="Q452" s="25" t="s">
        <v>1273</v>
      </c>
      <c r="R452" s="25" t="s">
        <v>1265</v>
      </c>
    </row>
    <row r="453" spans="1:18" x14ac:dyDescent="0.25">
      <c r="A453" s="191"/>
      <c r="P453" s="25" t="s">
        <v>1281</v>
      </c>
      <c r="Q453" s="25" t="s">
        <v>1273</v>
      </c>
      <c r="R453" s="25" t="s">
        <v>1282</v>
      </c>
    </row>
    <row r="454" spans="1:18" x14ac:dyDescent="0.25">
      <c r="A454" s="191"/>
      <c r="P454" s="25" t="s">
        <v>1283</v>
      </c>
      <c r="Q454" s="25" t="s">
        <v>1273</v>
      </c>
      <c r="R454" s="25" t="s">
        <v>1267</v>
      </c>
    </row>
    <row r="455" spans="1:18" x14ac:dyDescent="0.25">
      <c r="A455" s="191"/>
      <c r="P455" s="25" t="s">
        <v>1284</v>
      </c>
      <c r="Q455" s="25" t="s">
        <v>1273</v>
      </c>
      <c r="R455" s="25" t="s">
        <v>1285</v>
      </c>
    </row>
    <row r="456" spans="1:18" x14ac:dyDescent="0.25">
      <c r="A456" s="191"/>
      <c r="P456" s="25" t="s">
        <v>1286</v>
      </c>
      <c r="Q456" s="25" t="s">
        <v>1273</v>
      </c>
      <c r="R456" s="25" t="s">
        <v>1269</v>
      </c>
    </row>
    <row r="457" spans="1:18" x14ac:dyDescent="0.25">
      <c r="A457" s="191"/>
      <c r="P457" s="25" t="s">
        <v>1287</v>
      </c>
      <c r="Q457" s="25" t="s">
        <v>1273</v>
      </c>
      <c r="R457" s="25" t="s">
        <v>1288</v>
      </c>
    </row>
    <row r="458" spans="1:18" x14ac:dyDescent="0.25">
      <c r="A458" s="191"/>
      <c r="P458" s="25" t="s">
        <v>1289</v>
      </c>
      <c r="Q458" s="25" t="s">
        <v>1273</v>
      </c>
      <c r="R458" s="25" t="s">
        <v>1271</v>
      </c>
    </row>
    <row r="459" spans="1:18" x14ac:dyDescent="0.25">
      <c r="A459" s="191"/>
      <c r="P459" s="25" t="s">
        <v>1290</v>
      </c>
      <c r="Q459" s="25" t="s">
        <v>1273</v>
      </c>
      <c r="R459" s="25" t="s">
        <v>1291</v>
      </c>
    </row>
    <row r="460" spans="1:18" x14ac:dyDescent="0.25">
      <c r="A460" s="191"/>
      <c r="P460" s="25" t="s">
        <v>1292</v>
      </c>
      <c r="Q460" s="25" t="s">
        <v>1293</v>
      </c>
      <c r="R460" s="25" t="s">
        <v>1293</v>
      </c>
    </row>
    <row r="461" spans="1:18" x14ac:dyDescent="0.25">
      <c r="A461" s="191"/>
      <c r="P461" s="25" t="s">
        <v>1294</v>
      </c>
      <c r="Q461" s="25" t="s">
        <v>1295</v>
      </c>
      <c r="R461" s="25" t="s">
        <v>1293</v>
      </c>
    </row>
    <row r="462" spans="1:18" x14ac:dyDescent="0.25">
      <c r="A462" s="191"/>
      <c r="P462" s="25" t="s">
        <v>1296</v>
      </c>
      <c r="Q462" s="25" t="s">
        <v>1295</v>
      </c>
      <c r="R462" s="25" t="s">
        <v>1297</v>
      </c>
    </row>
    <row r="463" spans="1:18" x14ac:dyDescent="0.25">
      <c r="A463" s="191"/>
      <c r="P463" s="25" t="s">
        <v>1298</v>
      </c>
      <c r="Q463" s="25" t="s">
        <v>537</v>
      </c>
      <c r="R463" s="25" t="s">
        <v>487</v>
      </c>
    </row>
    <row r="464" spans="1:18" x14ac:dyDescent="0.25">
      <c r="A464" s="191"/>
      <c r="P464" s="25" t="s">
        <v>1299</v>
      </c>
      <c r="Q464" s="25" t="s">
        <v>537</v>
      </c>
      <c r="R464" s="25" t="s">
        <v>490</v>
      </c>
    </row>
    <row r="465" spans="1:18" x14ac:dyDescent="0.25">
      <c r="A465" s="191"/>
      <c r="P465" s="25" t="s">
        <v>1300</v>
      </c>
      <c r="Q465" s="25" t="s">
        <v>537</v>
      </c>
      <c r="R465" s="25" t="s">
        <v>493</v>
      </c>
    </row>
    <row r="466" spans="1:18" x14ac:dyDescent="0.25">
      <c r="A466" s="191"/>
      <c r="P466" s="25" t="s">
        <v>1301</v>
      </c>
      <c r="Q466" s="25" t="s">
        <v>537</v>
      </c>
      <c r="R466" s="25" t="s">
        <v>483</v>
      </c>
    </row>
    <row r="467" spans="1:18" x14ac:dyDescent="0.25">
      <c r="A467" s="191"/>
      <c r="P467" s="25" t="s">
        <v>1302</v>
      </c>
      <c r="Q467" s="25" t="s">
        <v>537</v>
      </c>
      <c r="R467" s="25" t="s">
        <v>496</v>
      </c>
    </row>
    <row r="468" spans="1:18" x14ac:dyDescent="0.25">
      <c r="A468" s="191"/>
      <c r="P468" s="25" t="s">
        <v>1303</v>
      </c>
      <c r="Q468" s="25" t="s">
        <v>537</v>
      </c>
      <c r="R468" s="25" t="s">
        <v>1304</v>
      </c>
    </row>
    <row r="469" spans="1:18" x14ac:dyDescent="0.25">
      <c r="A469" s="191"/>
      <c r="P469" s="25" t="s">
        <v>1305</v>
      </c>
      <c r="Q469" s="25" t="s">
        <v>537</v>
      </c>
      <c r="R469" s="25" t="s">
        <v>1306</v>
      </c>
    </row>
    <row r="470" spans="1:18" x14ac:dyDescent="0.25">
      <c r="A470" s="191"/>
      <c r="P470" s="25" t="s">
        <v>1307</v>
      </c>
      <c r="Q470" s="25" t="s">
        <v>537</v>
      </c>
      <c r="R470" s="25" t="s">
        <v>1308</v>
      </c>
    </row>
    <row r="471" spans="1:18" x14ac:dyDescent="0.25">
      <c r="A471" s="191"/>
      <c r="P471" s="25" t="s">
        <v>1309</v>
      </c>
      <c r="Q471" s="25" t="s">
        <v>537</v>
      </c>
      <c r="R471" s="25" t="s">
        <v>1310</v>
      </c>
    </row>
    <row r="472" spans="1:18" x14ac:dyDescent="0.25">
      <c r="A472" s="191"/>
      <c r="P472" s="25" t="s">
        <v>1311</v>
      </c>
      <c r="Q472" s="25" t="s">
        <v>537</v>
      </c>
      <c r="R472" s="25" t="s">
        <v>1312</v>
      </c>
    </row>
    <row r="473" spans="1:18" x14ac:dyDescent="0.25">
      <c r="A473" s="191"/>
      <c r="P473" s="25" t="s">
        <v>1313</v>
      </c>
      <c r="Q473" s="25" t="s">
        <v>537</v>
      </c>
      <c r="R473" s="25" t="s">
        <v>499</v>
      </c>
    </row>
    <row r="474" spans="1:18" x14ac:dyDescent="0.25">
      <c r="A474" s="191"/>
      <c r="P474" s="25" t="s">
        <v>539</v>
      </c>
      <c r="Q474" s="25" t="s">
        <v>1314</v>
      </c>
      <c r="R474" s="25" t="s">
        <v>487</v>
      </c>
    </row>
    <row r="475" spans="1:18" x14ac:dyDescent="0.25">
      <c r="A475" s="191"/>
      <c r="P475" s="25" t="s">
        <v>541</v>
      </c>
      <c r="Q475" s="25" t="s">
        <v>1314</v>
      </c>
      <c r="R475" s="25" t="s">
        <v>504</v>
      </c>
    </row>
    <row r="476" spans="1:18" x14ac:dyDescent="0.25">
      <c r="A476" s="191"/>
      <c r="P476" s="25" t="s">
        <v>543</v>
      </c>
      <c r="Q476" s="25" t="s">
        <v>1314</v>
      </c>
      <c r="R476" s="25" t="s">
        <v>490</v>
      </c>
    </row>
    <row r="477" spans="1:18" x14ac:dyDescent="0.25">
      <c r="A477" s="191"/>
      <c r="P477" s="25" t="s">
        <v>545</v>
      </c>
      <c r="Q477" s="25" t="s">
        <v>1314</v>
      </c>
      <c r="R477" s="25" t="s">
        <v>506</v>
      </c>
    </row>
    <row r="478" spans="1:18" x14ac:dyDescent="0.25">
      <c r="A478" s="191"/>
      <c r="P478" s="25" t="s">
        <v>547</v>
      </c>
      <c r="Q478" s="25" t="s">
        <v>1314</v>
      </c>
      <c r="R478" s="25" t="s">
        <v>493</v>
      </c>
    </row>
    <row r="479" spans="1:18" x14ac:dyDescent="0.25">
      <c r="A479" s="191"/>
      <c r="P479" s="25" t="s">
        <v>549</v>
      </c>
      <c r="Q479" s="25" t="s">
        <v>1314</v>
      </c>
      <c r="R479" s="25" t="s">
        <v>502</v>
      </c>
    </row>
    <row r="480" spans="1:18" x14ac:dyDescent="0.25">
      <c r="A480" s="191"/>
      <c r="P480" s="25" t="s">
        <v>551</v>
      </c>
      <c r="Q480" s="25" t="s">
        <v>1314</v>
      </c>
      <c r="R480" s="25" t="s">
        <v>483</v>
      </c>
    </row>
    <row r="481" spans="1:18" x14ac:dyDescent="0.25">
      <c r="A481" s="191"/>
      <c r="P481" s="25" t="s">
        <v>556</v>
      </c>
      <c r="Q481" s="25" t="s">
        <v>1314</v>
      </c>
      <c r="R481" s="25" t="s">
        <v>508</v>
      </c>
    </row>
    <row r="482" spans="1:18" x14ac:dyDescent="0.25">
      <c r="A482" s="191"/>
      <c r="P482" s="25" t="s">
        <v>560</v>
      </c>
      <c r="Q482" s="25" t="s">
        <v>1314</v>
      </c>
      <c r="R482" s="25" t="s">
        <v>496</v>
      </c>
    </row>
    <row r="483" spans="1:18" x14ac:dyDescent="0.25">
      <c r="A483" s="191"/>
      <c r="P483" s="25" t="s">
        <v>564</v>
      </c>
      <c r="Q483" s="25" t="s">
        <v>1314</v>
      </c>
      <c r="R483" s="25" t="s">
        <v>510</v>
      </c>
    </row>
    <row r="484" spans="1:18" x14ac:dyDescent="0.25">
      <c r="A484" s="191"/>
      <c r="P484" s="25" t="s">
        <v>569</v>
      </c>
      <c r="Q484" s="25" t="s">
        <v>1314</v>
      </c>
      <c r="R484" s="25" t="s">
        <v>567</v>
      </c>
    </row>
    <row r="485" spans="1:18" x14ac:dyDescent="0.25">
      <c r="A485" s="191"/>
      <c r="P485" s="25" t="s">
        <v>1315</v>
      </c>
      <c r="Q485" s="25" t="s">
        <v>1316</v>
      </c>
      <c r="R485" s="25" t="s">
        <v>1317</v>
      </c>
    </row>
    <row r="486" spans="1:18" x14ac:dyDescent="0.25">
      <c r="A486" s="191"/>
      <c r="P486" s="25" t="s">
        <v>1318</v>
      </c>
      <c r="Q486" s="25" t="s">
        <v>1316</v>
      </c>
      <c r="R486" s="25" t="s">
        <v>1319</v>
      </c>
    </row>
    <row r="487" spans="1:18" x14ac:dyDescent="0.25">
      <c r="A487" s="191"/>
      <c r="P487" s="25" t="s">
        <v>1320</v>
      </c>
      <c r="Q487" s="25" t="s">
        <v>1321</v>
      </c>
      <c r="R487" s="25" t="s">
        <v>1317</v>
      </c>
    </row>
    <row r="488" spans="1:18" x14ac:dyDescent="0.25">
      <c r="A488" s="191"/>
      <c r="P488" s="25" t="s">
        <v>1322</v>
      </c>
      <c r="Q488" s="25" t="s">
        <v>1321</v>
      </c>
      <c r="R488" s="25" t="s">
        <v>1319</v>
      </c>
    </row>
    <row r="489" spans="1:18" x14ac:dyDescent="0.25">
      <c r="A489" s="191"/>
      <c r="P489" s="25" t="s">
        <v>1323</v>
      </c>
      <c r="Q489" s="25" t="s">
        <v>1324</v>
      </c>
      <c r="R489" s="25" t="s">
        <v>32</v>
      </c>
    </row>
    <row r="490" spans="1:18" x14ac:dyDescent="0.25">
      <c r="A490" s="191"/>
      <c r="P490" s="25" t="s">
        <v>1325</v>
      </c>
      <c r="Q490" s="25" t="s">
        <v>1324</v>
      </c>
      <c r="R490" s="25" t="s">
        <v>95</v>
      </c>
    </row>
    <row r="491" spans="1:18" x14ac:dyDescent="0.25">
      <c r="A491" s="191"/>
      <c r="P491" s="25" t="s">
        <v>1326</v>
      </c>
      <c r="Q491" s="25" t="s">
        <v>1324</v>
      </c>
      <c r="R491" s="25" t="s">
        <v>47</v>
      </c>
    </row>
    <row r="492" spans="1:18" x14ac:dyDescent="0.25">
      <c r="A492" s="191"/>
      <c r="P492" s="25" t="s">
        <v>1327</v>
      </c>
      <c r="Q492" s="25" t="s">
        <v>1328</v>
      </c>
      <c r="R492" s="25" t="s">
        <v>32</v>
      </c>
    </row>
    <row r="493" spans="1:18" x14ac:dyDescent="0.25">
      <c r="A493" s="191"/>
      <c r="P493" s="25" t="s">
        <v>1329</v>
      </c>
      <c r="Q493" s="25" t="s">
        <v>1328</v>
      </c>
      <c r="R493" s="25" t="s">
        <v>62</v>
      </c>
    </row>
    <row r="494" spans="1:18" x14ac:dyDescent="0.25">
      <c r="A494" s="191"/>
      <c r="P494" s="25" t="s">
        <v>1330</v>
      </c>
      <c r="Q494" s="25" t="s">
        <v>1328</v>
      </c>
      <c r="R494" s="25" t="s">
        <v>95</v>
      </c>
    </row>
    <row r="495" spans="1:18" x14ac:dyDescent="0.25">
      <c r="A495" s="191"/>
      <c r="P495" s="25" t="s">
        <v>1331</v>
      </c>
      <c r="Q495" s="25" t="s">
        <v>1328</v>
      </c>
      <c r="R495" s="25" t="s">
        <v>85</v>
      </c>
    </row>
    <row r="496" spans="1:18" x14ac:dyDescent="0.25">
      <c r="A496" s="191"/>
      <c r="P496" s="25" t="s">
        <v>1332</v>
      </c>
      <c r="Q496" s="25" t="s">
        <v>1328</v>
      </c>
      <c r="R496" s="25" t="s">
        <v>47</v>
      </c>
    </row>
    <row r="497" spans="1:18" x14ac:dyDescent="0.25">
      <c r="A497" s="191"/>
      <c r="P497" s="25" t="s">
        <v>1333</v>
      </c>
      <c r="Q497" s="25" t="s">
        <v>1328</v>
      </c>
      <c r="R497" s="25" t="s">
        <v>73</v>
      </c>
    </row>
    <row r="498" spans="1:18" x14ac:dyDescent="0.25">
      <c r="A498" s="191"/>
      <c r="P498" s="25" t="s">
        <v>1334</v>
      </c>
      <c r="Q498" s="25" t="s">
        <v>1335</v>
      </c>
      <c r="R498" s="25" t="s">
        <v>1336</v>
      </c>
    </row>
    <row r="499" spans="1:18" x14ac:dyDescent="0.25">
      <c r="A499" s="191"/>
      <c r="P499" s="25" t="s">
        <v>1337</v>
      </c>
      <c r="Q499" s="25" t="s">
        <v>1338</v>
      </c>
      <c r="R499" s="25" t="s">
        <v>1339</v>
      </c>
    </row>
    <row r="500" spans="1:18" x14ac:dyDescent="0.25">
      <c r="A500" s="191"/>
      <c r="P500" s="25" t="s">
        <v>1340</v>
      </c>
      <c r="Q500" s="25" t="s">
        <v>1338</v>
      </c>
      <c r="R500" s="25" t="s">
        <v>1341</v>
      </c>
    </row>
    <row r="501" spans="1:18" x14ac:dyDescent="0.25">
      <c r="A501" s="191"/>
      <c r="P501" s="25" t="s">
        <v>1342</v>
      </c>
      <c r="Q501" s="25" t="s">
        <v>1338</v>
      </c>
      <c r="R501" s="25" t="s">
        <v>1343</v>
      </c>
    </row>
    <row r="502" spans="1:18" x14ac:dyDescent="0.25">
      <c r="A502" s="191"/>
      <c r="P502" s="25" t="s">
        <v>1344</v>
      </c>
      <c r="Q502" s="25" t="s">
        <v>308</v>
      </c>
      <c r="R502" s="25" t="s">
        <v>1345</v>
      </c>
    </row>
    <row r="503" spans="1:18" x14ac:dyDescent="0.25">
      <c r="A503" s="191"/>
      <c r="P503" s="25" t="s">
        <v>1346</v>
      </c>
      <c r="Q503" s="25" t="s">
        <v>308</v>
      </c>
      <c r="R503" s="25" t="s">
        <v>1347</v>
      </c>
    </row>
    <row r="504" spans="1:18" x14ac:dyDescent="0.25">
      <c r="A504" s="191"/>
      <c r="P504" s="25" t="s">
        <v>1348</v>
      </c>
      <c r="Q504" s="25" t="s">
        <v>308</v>
      </c>
      <c r="R504" s="25" t="s">
        <v>1349</v>
      </c>
    </row>
    <row r="505" spans="1:18" x14ac:dyDescent="0.25">
      <c r="A505" s="191"/>
      <c r="P505" s="25" t="s">
        <v>1350</v>
      </c>
      <c r="Q505" s="25" t="s">
        <v>308</v>
      </c>
      <c r="R505" s="25" t="s">
        <v>1351</v>
      </c>
    </row>
    <row r="506" spans="1:18" x14ac:dyDescent="0.25">
      <c r="A506" s="191"/>
      <c r="P506" s="25" t="s">
        <v>1352</v>
      </c>
      <c r="Q506" s="25" t="s">
        <v>308</v>
      </c>
      <c r="R506" s="25" t="s">
        <v>1353</v>
      </c>
    </row>
    <row r="507" spans="1:18" x14ac:dyDescent="0.25">
      <c r="A507" s="191"/>
      <c r="P507" s="25" t="s">
        <v>1352</v>
      </c>
      <c r="Q507" s="25" t="s">
        <v>308</v>
      </c>
      <c r="R507" s="25" t="s">
        <v>1354</v>
      </c>
    </row>
    <row r="508" spans="1:18" x14ac:dyDescent="0.25">
      <c r="A508" s="191"/>
      <c r="P508" s="25" t="s">
        <v>1355</v>
      </c>
      <c r="Q508" s="25" t="s">
        <v>308</v>
      </c>
      <c r="R508" s="25" t="s">
        <v>1356</v>
      </c>
    </row>
    <row r="509" spans="1:18" x14ac:dyDescent="0.25">
      <c r="A509" s="191"/>
      <c r="P509" s="25" t="s">
        <v>1357</v>
      </c>
      <c r="Q509" s="25" t="s">
        <v>308</v>
      </c>
      <c r="R509" s="25" t="s">
        <v>1358</v>
      </c>
    </row>
    <row r="510" spans="1:18" x14ac:dyDescent="0.25">
      <c r="A510" s="191"/>
      <c r="P510" s="25" t="s">
        <v>1359</v>
      </c>
      <c r="Q510" s="25" t="s">
        <v>1360</v>
      </c>
      <c r="R510" s="25" t="s">
        <v>1361</v>
      </c>
    </row>
    <row r="511" spans="1:18" x14ac:dyDescent="0.25">
      <c r="A511" s="191"/>
      <c r="P511" s="25" t="s">
        <v>1362</v>
      </c>
      <c r="Q511" s="25" t="s">
        <v>1360</v>
      </c>
      <c r="R511" s="25" t="s">
        <v>1363</v>
      </c>
    </row>
    <row r="512" spans="1:18" x14ac:dyDescent="0.25">
      <c r="A512" s="191"/>
      <c r="P512" s="25" t="s">
        <v>1364</v>
      </c>
      <c r="Q512" s="25" t="s">
        <v>1365</v>
      </c>
      <c r="R512" s="25" t="s">
        <v>1366</v>
      </c>
    </row>
    <row r="513" spans="1:21" x14ac:dyDescent="0.25">
      <c r="A513" s="191"/>
      <c r="P513" s="25" t="s">
        <v>1367</v>
      </c>
      <c r="Q513" s="25" t="s">
        <v>297</v>
      </c>
      <c r="R513" s="25" t="s">
        <v>738</v>
      </c>
    </row>
    <row r="514" spans="1:21" x14ac:dyDescent="0.25">
      <c r="A514" s="191"/>
      <c r="P514" s="25" t="s">
        <v>1368</v>
      </c>
      <c r="Q514" s="25" t="s">
        <v>297</v>
      </c>
      <c r="R514" s="25" t="s">
        <v>1369</v>
      </c>
    </row>
    <row r="515" spans="1:21" x14ac:dyDescent="0.25">
      <c r="A515" s="191"/>
      <c r="P515" s="25" t="s">
        <v>1370</v>
      </c>
      <c r="Q515" s="25" t="s">
        <v>297</v>
      </c>
      <c r="R515" s="25" t="s">
        <v>716</v>
      </c>
    </row>
    <row r="516" spans="1:21" x14ac:dyDescent="0.25">
      <c r="A516" s="191"/>
      <c r="P516" s="25" t="s">
        <v>1371</v>
      </c>
      <c r="Q516" s="25" t="s">
        <v>297</v>
      </c>
      <c r="R516" s="25" t="s">
        <v>1372</v>
      </c>
    </row>
    <row r="517" spans="1:21" x14ac:dyDescent="0.25">
      <c r="A517" s="191"/>
      <c r="P517" s="25" t="s">
        <v>1373</v>
      </c>
      <c r="Q517" s="25" t="s">
        <v>297</v>
      </c>
      <c r="R517" s="25" t="s">
        <v>730</v>
      </c>
    </row>
    <row r="518" spans="1:21" x14ac:dyDescent="0.25">
      <c r="A518" s="191"/>
      <c r="P518" s="25" t="s">
        <v>740</v>
      </c>
      <c r="Q518" s="25" t="s">
        <v>729</v>
      </c>
      <c r="R518" s="25" t="s">
        <v>738</v>
      </c>
      <c r="S518" s="25" t="s">
        <v>740</v>
      </c>
      <c r="T518" s="25" t="s">
        <v>729</v>
      </c>
      <c r="U518" s="25" t="s">
        <v>738</v>
      </c>
    </row>
    <row r="519" spans="1:21" x14ac:dyDescent="0.25">
      <c r="A519" s="191"/>
      <c r="P519" s="25" t="s">
        <v>766</v>
      </c>
      <c r="Q519" s="25" t="s">
        <v>729</v>
      </c>
      <c r="R519" s="25" t="s">
        <v>764</v>
      </c>
      <c r="S519" s="25" t="s">
        <v>736</v>
      </c>
      <c r="T519" s="25" t="s">
        <v>729</v>
      </c>
      <c r="U519" s="25" t="s">
        <v>734</v>
      </c>
    </row>
    <row r="520" spans="1:21" x14ac:dyDescent="0.25">
      <c r="A520" s="191"/>
      <c r="P520" s="25" t="s">
        <v>736</v>
      </c>
      <c r="Q520" s="25" t="s">
        <v>729</v>
      </c>
      <c r="R520" s="25" t="s">
        <v>734</v>
      </c>
      <c r="S520" s="25" t="s">
        <v>718</v>
      </c>
      <c r="T520" s="25" t="s">
        <v>729</v>
      </c>
      <c r="U520" s="25" t="s">
        <v>716</v>
      </c>
    </row>
    <row r="521" spans="1:21" x14ac:dyDescent="0.25">
      <c r="A521" s="191"/>
      <c r="P521" s="25" t="s">
        <v>763</v>
      </c>
      <c r="Q521" s="25" t="s">
        <v>729</v>
      </c>
      <c r="R521" s="25" t="s">
        <v>761</v>
      </c>
      <c r="S521" s="25" t="s">
        <v>713</v>
      </c>
      <c r="T521" s="25" t="s">
        <v>729</v>
      </c>
      <c r="U521" s="25" t="s">
        <v>711</v>
      </c>
    </row>
    <row r="522" spans="1:21" x14ac:dyDescent="0.25">
      <c r="A522" s="191"/>
      <c r="P522" s="25" t="s">
        <v>718</v>
      </c>
      <c r="Q522" s="25" t="s">
        <v>729</v>
      </c>
      <c r="R522" s="25" t="s">
        <v>716</v>
      </c>
      <c r="S522" s="25" t="s">
        <v>732</v>
      </c>
      <c r="T522" s="25" t="s">
        <v>729</v>
      </c>
      <c r="U522" s="25" t="s">
        <v>730</v>
      </c>
    </row>
    <row r="523" spans="1:21" x14ac:dyDescent="0.25">
      <c r="A523" s="191"/>
      <c r="P523" s="25" t="s">
        <v>748</v>
      </c>
      <c r="Q523" s="25" t="s">
        <v>729</v>
      </c>
      <c r="R523" s="25" t="s">
        <v>746</v>
      </c>
      <c r="S523" s="25" t="s">
        <v>766</v>
      </c>
      <c r="T523" s="25" t="s">
        <v>729</v>
      </c>
      <c r="U523" s="25" t="s">
        <v>764</v>
      </c>
    </row>
    <row r="524" spans="1:21" x14ac:dyDescent="0.25">
      <c r="A524" s="191"/>
      <c r="P524" s="25" t="s">
        <v>713</v>
      </c>
      <c r="Q524" s="25" t="s">
        <v>729</v>
      </c>
      <c r="R524" s="25" t="s">
        <v>711</v>
      </c>
      <c r="S524" s="25" t="s">
        <v>763</v>
      </c>
      <c r="T524" s="25" t="s">
        <v>729</v>
      </c>
      <c r="U524" s="25" t="s">
        <v>761</v>
      </c>
    </row>
    <row r="525" spans="1:21" x14ac:dyDescent="0.25">
      <c r="A525" s="191"/>
      <c r="P525" s="25" t="s">
        <v>744</v>
      </c>
      <c r="Q525" s="25" t="s">
        <v>729</v>
      </c>
      <c r="R525" s="25" t="s">
        <v>742</v>
      </c>
      <c r="S525" s="25" t="s">
        <v>748</v>
      </c>
      <c r="T525" s="25" t="s">
        <v>729</v>
      </c>
      <c r="U525" s="25" t="s">
        <v>746</v>
      </c>
    </row>
    <row r="526" spans="1:21" x14ac:dyDescent="0.25">
      <c r="A526" s="191"/>
      <c r="P526" s="25" t="s">
        <v>732</v>
      </c>
      <c r="Q526" s="25" t="s">
        <v>729</v>
      </c>
      <c r="R526" s="25" t="s">
        <v>730</v>
      </c>
      <c r="S526" s="25" t="s">
        <v>744</v>
      </c>
      <c r="T526" s="25" t="s">
        <v>729</v>
      </c>
      <c r="U526" s="25" t="s">
        <v>742</v>
      </c>
    </row>
    <row r="527" spans="1:21" x14ac:dyDescent="0.25">
      <c r="A527" s="191"/>
      <c r="P527" s="25" t="s">
        <v>760</v>
      </c>
      <c r="Q527" s="25" t="s">
        <v>729</v>
      </c>
      <c r="R527" s="25" t="s">
        <v>758</v>
      </c>
      <c r="S527" s="25" t="s">
        <v>760</v>
      </c>
      <c r="T527" s="25" t="s">
        <v>729</v>
      </c>
      <c r="U527" s="25" t="s">
        <v>758</v>
      </c>
    </row>
    <row r="528" spans="1:21" x14ac:dyDescent="0.25">
      <c r="A528" s="191"/>
      <c r="P528" s="25" t="s">
        <v>1374</v>
      </c>
      <c r="Q528" s="25" t="s">
        <v>1375</v>
      </c>
      <c r="R528" s="25" t="s">
        <v>725</v>
      </c>
    </row>
    <row r="529" spans="1:18" x14ac:dyDescent="0.25">
      <c r="A529" s="191"/>
      <c r="P529" s="25" t="s">
        <v>1376</v>
      </c>
      <c r="Q529" s="25" t="s">
        <v>1375</v>
      </c>
      <c r="R529" s="25" t="s">
        <v>721</v>
      </c>
    </row>
    <row r="530" spans="1:18" x14ac:dyDescent="0.25">
      <c r="A530" s="191"/>
      <c r="P530" s="25" t="s">
        <v>727</v>
      </c>
      <c r="Q530" s="25" t="s">
        <v>710</v>
      </c>
      <c r="R530" s="25" t="s">
        <v>725</v>
      </c>
    </row>
    <row r="531" spans="1:18" x14ac:dyDescent="0.25">
      <c r="A531" s="191"/>
      <c r="P531" s="25" t="s">
        <v>756</v>
      </c>
      <c r="Q531" s="25" t="s">
        <v>710</v>
      </c>
      <c r="R531" s="25" t="s">
        <v>754</v>
      </c>
    </row>
    <row r="532" spans="1:18" x14ac:dyDescent="0.25">
      <c r="A532" s="191"/>
      <c r="P532" s="25" t="s">
        <v>723</v>
      </c>
      <c r="Q532" s="25" t="s">
        <v>710</v>
      </c>
      <c r="R532" s="25" t="s">
        <v>721</v>
      </c>
    </row>
    <row r="533" spans="1:18" x14ac:dyDescent="0.25">
      <c r="A533" s="191"/>
      <c r="P533" s="25" t="s">
        <v>752</v>
      </c>
      <c r="Q533" s="25" t="s">
        <v>710</v>
      </c>
      <c r="R533" s="25" t="s">
        <v>750</v>
      </c>
    </row>
    <row r="534" spans="1:18" x14ac:dyDescent="0.25">
      <c r="A534" s="191"/>
      <c r="P534" s="25" t="s">
        <v>1377</v>
      </c>
      <c r="Q534" s="25" t="s">
        <v>1378</v>
      </c>
      <c r="R534" s="25" t="s">
        <v>1379</v>
      </c>
    </row>
    <row r="535" spans="1:18" x14ac:dyDescent="0.25">
      <c r="A535" s="191"/>
      <c r="P535" s="25" t="s">
        <v>1380</v>
      </c>
      <c r="Q535" s="25" t="s">
        <v>1378</v>
      </c>
      <c r="R535" s="25" t="s">
        <v>1381</v>
      </c>
    </row>
    <row r="536" spans="1:18" x14ac:dyDescent="0.25">
      <c r="A536" s="191"/>
      <c r="P536" s="25" t="s">
        <v>1382</v>
      </c>
      <c r="Q536" s="25" t="s">
        <v>1378</v>
      </c>
      <c r="R536" s="25" t="s">
        <v>1383</v>
      </c>
    </row>
    <row r="537" spans="1:18" x14ac:dyDescent="0.25">
      <c r="A537" s="191"/>
      <c r="P537" s="25" t="s">
        <v>1384</v>
      </c>
      <c r="Q537" s="25" t="s">
        <v>1378</v>
      </c>
      <c r="R537" s="25" t="s">
        <v>1385</v>
      </c>
    </row>
    <row r="538" spans="1:18" x14ac:dyDescent="0.25">
      <c r="A538" s="191"/>
      <c r="P538" s="25" t="s">
        <v>1386</v>
      </c>
      <c r="Q538" s="25" t="s">
        <v>1378</v>
      </c>
      <c r="R538" s="25" t="s">
        <v>1387</v>
      </c>
    </row>
    <row r="539" spans="1:18" x14ac:dyDescent="0.25">
      <c r="A539" s="191"/>
      <c r="P539" s="25" t="s">
        <v>1388</v>
      </c>
      <c r="Q539" s="25" t="s">
        <v>1378</v>
      </c>
      <c r="R539" s="25" t="s">
        <v>1389</v>
      </c>
    </row>
    <row r="540" spans="1:18" x14ac:dyDescent="0.25">
      <c r="A540" s="191"/>
      <c r="P540" s="25" t="s">
        <v>1390</v>
      </c>
      <c r="Q540" s="25" t="s">
        <v>1378</v>
      </c>
      <c r="R540" s="25" t="s">
        <v>1391</v>
      </c>
    </row>
    <row r="541" spans="1:18" x14ac:dyDescent="0.25">
      <c r="A541" s="191"/>
      <c r="P541" s="25" t="s">
        <v>1392</v>
      </c>
      <c r="Q541" s="25" t="s">
        <v>1378</v>
      </c>
      <c r="R541" s="25" t="s">
        <v>1393</v>
      </c>
    </row>
    <row r="542" spans="1:18" x14ac:dyDescent="0.25">
      <c r="A542" s="191"/>
      <c r="P542" s="25" t="s">
        <v>1394</v>
      </c>
      <c r="Q542" s="25" t="s">
        <v>1378</v>
      </c>
      <c r="R542" s="25" t="s">
        <v>1395</v>
      </c>
    </row>
    <row r="543" spans="1:18" x14ac:dyDescent="0.25">
      <c r="A543" s="191"/>
      <c r="P543" s="25" t="s">
        <v>1396</v>
      </c>
      <c r="Q543" s="25" t="s">
        <v>1397</v>
      </c>
      <c r="R543" s="25" t="s">
        <v>1398</v>
      </c>
    </row>
    <row r="544" spans="1:18" x14ac:dyDescent="0.25">
      <c r="A544" s="191"/>
      <c r="P544" s="25" t="s">
        <v>1399</v>
      </c>
      <c r="Q544" s="25" t="s">
        <v>1397</v>
      </c>
      <c r="R544" s="25" t="s">
        <v>1400</v>
      </c>
    </row>
    <row r="545" spans="1:18" x14ac:dyDescent="0.25">
      <c r="A545" s="191"/>
      <c r="P545" s="25" t="s">
        <v>1401</v>
      </c>
      <c r="Q545" s="25" t="s">
        <v>1397</v>
      </c>
      <c r="R545" s="25" t="s">
        <v>1402</v>
      </c>
    </row>
    <row r="546" spans="1:18" x14ac:dyDescent="0.25">
      <c r="A546" s="191"/>
      <c r="P546" s="25" t="s">
        <v>1403</v>
      </c>
      <c r="Q546" s="25" t="s">
        <v>1404</v>
      </c>
      <c r="R546" s="25" t="s">
        <v>1405</v>
      </c>
    </row>
    <row r="547" spans="1:18" x14ac:dyDescent="0.25">
      <c r="A547" s="191"/>
      <c r="P547" s="25" t="s">
        <v>1406</v>
      </c>
      <c r="Q547" s="25" t="s">
        <v>1404</v>
      </c>
      <c r="R547" s="25" t="s">
        <v>1407</v>
      </c>
    </row>
    <row r="548" spans="1:18" x14ac:dyDescent="0.25">
      <c r="A548" s="191"/>
      <c r="P548" s="25" t="s">
        <v>1408</v>
      </c>
      <c r="Q548" s="25" t="s">
        <v>1404</v>
      </c>
      <c r="R548" s="25" t="s">
        <v>1409</v>
      </c>
    </row>
    <row r="549" spans="1:18" x14ac:dyDescent="0.25">
      <c r="A549" s="191"/>
      <c r="P549" s="25" t="s">
        <v>1410</v>
      </c>
      <c r="Q549" s="25" t="s">
        <v>1404</v>
      </c>
      <c r="R549" s="25" t="s">
        <v>1411</v>
      </c>
    </row>
    <row r="550" spans="1:18" x14ac:dyDescent="0.25">
      <c r="A550" s="191"/>
      <c r="P550" s="25" t="s">
        <v>1412</v>
      </c>
      <c r="Q550" s="25" t="s">
        <v>1413</v>
      </c>
      <c r="R550" s="25" t="s">
        <v>577</v>
      </c>
    </row>
    <row r="551" spans="1:18" x14ac:dyDescent="0.25">
      <c r="A551" s="191"/>
      <c r="P551" s="25" t="s">
        <v>1414</v>
      </c>
      <c r="Q551" s="25" t="s">
        <v>1413</v>
      </c>
      <c r="R551" s="25" t="s">
        <v>581</v>
      </c>
    </row>
    <row r="552" spans="1:18" x14ac:dyDescent="0.25">
      <c r="A552" s="191"/>
      <c r="P552" s="25" t="s">
        <v>1415</v>
      </c>
      <c r="Q552" s="25" t="s">
        <v>1413</v>
      </c>
      <c r="R552" s="25" t="s">
        <v>604</v>
      </c>
    </row>
    <row r="553" spans="1:18" x14ac:dyDescent="0.25">
      <c r="A553" s="191"/>
      <c r="P553" s="25" t="s">
        <v>1416</v>
      </c>
      <c r="Q553" s="25" t="s">
        <v>1413</v>
      </c>
      <c r="R553" s="25" t="s">
        <v>607</v>
      </c>
    </row>
    <row r="554" spans="1:18" x14ac:dyDescent="0.25">
      <c r="A554" s="191"/>
      <c r="P554" s="25" t="s">
        <v>1417</v>
      </c>
      <c r="Q554" s="25" t="s">
        <v>1413</v>
      </c>
      <c r="R554" s="25" t="s">
        <v>611</v>
      </c>
    </row>
    <row r="555" spans="1:18" x14ac:dyDescent="0.25">
      <c r="A555" s="191"/>
      <c r="P555" s="25" t="s">
        <v>1418</v>
      </c>
      <c r="Q555" s="25" t="s">
        <v>1413</v>
      </c>
      <c r="R555" s="25" t="s">
        <v>1407</v>
      </c>
    </row>
    <row r="556" spans="1:18" x14ac:dyDescent="0.25">
      <c r="A556" s="191"/>
      <c r="P556" s="25" t="s">
        <v>1419</v>
      </c>
      <c r="Q556" s="25" t="s">
        <v>1420</v>
      </c>
      <c r="R556" s="25" t="s">
        <v>1421</v>
      </c>
    </row>
    <row r="557" spans="1:18" x14ac:dyDescent="0.25">
      <c r="A557" s="191"/>
      <c r="P557" s="25" t="s">
        <v>1422</v>
      </c>
      <c r="Q557" s="25" t="s">
        <v>1420</v>
      </c>
      <c r="R557" s="25" t="s">
        <v>1423</v>
      </c>
    </row>
    <row r="558" spans="1:18" x14ac:dyDescent="0.25">
      <c r="A558" s="191"/>
      <c r="P558" s="25" t="s">
        <v>1424</v>
      </c>
      <c r="Q558" s="25" t="s">
        <v>1420</v>
      </c>
      <c r="R558" s="25" t="s">
        <v>1425</v>
      </c>
    </row>
    <row r="559" spans="1:18" x14ac:dyDescent="0.25">
      <c r="A559" s="191"/>
      <c r="P559" s="25" t="s">
        <v>1426</v>
      </c>
      <c r="Q559" s="25" t="s">
        <v>1420</v>
      </c>
      <c r="R559" s="25" t="s">
        <v>1427</v>
      </c>
    </row>
    <row r="560" spans="1:18" x14ac:dyDescent="0.25">
      <c r="A560" s="191"/>
      <c r="P560" s="25" t="s">
        <v>1428</v>
      </c>
      <c r="Q560" s="25" t="s">
        <v>1420</v>
      </c>
      <c r="R560" s="25" t="s">
        <v>1429</v>
      </c>
    </row>
    <row r="561" spans="1:18" x14ac:dyDescent="0.25">
      <c r="A561" s="191"/>
      <c r="P561" s="25" t="s">
        <v>1430</v>
      </c>
      <c r="Q561" s="25" t="s">
        <v>1420</v>
      </c>
      <c r="R561" s="25" t="s">
        <v>1431</v>
      </c>
    </row>
    <row r="562" spans="1:18" x14ac:dyDescent="0.25">
      <c r="A562" s="191"/>
      <c r="P562" s="25" t="s">
        <v>1432</v>
      </c>
      <c r="Q562" s="25" t="s">
        <v>1420</v>
      </c>
      <c r="R562" s="25" t="s">
        <v>1433</v>
      </c>
    </row>
    <row r="563" spans="1:18" x14ac:dyDescent="0.25">
      <c r="A563" s="191"/>
      <c r="P563" s="25" t="s">
        <v>1434</v>
      </c>
      <c r="Q563" s="25" t="s">
        <v>1420</v>
      </c>
      <c r="R563" s="25" t="s">
        <v>1435</v>
      </c>
    </row>
    <row r="564" spans="1:18" x14ac:dyDescent="0.25">
      <c r="A564" s="191"/>
      <c r="P564" s="25" t="s">
        <v>1436</v>
      </c>
      <c r="Q564" s="25" t="s">
        <v>1420</v>
      </c>
      <c r="R564" s="25" t="s">
        <v>1437</v>
      </c>
    </row>
    <row r="565" spans="1:18" x14ac:dyDescent="0.25">
      <c r="A565" s="191"/>
      <c r="P565" s="25" t="s">
        <v>1438</v>
      </c>
      <c r="Q565" s="25" t="s">
        <v>1439</v>
      </c>
      <c r="R565" s="25" t="s">
        <v>39</v>
      </c>
    </row>
    <row r="566" spans="1:18" x14ac:dyDescent="0.25">
      <c r="A566" s="191"/>
      <c r="P566" s="25" t="s">
        <v>1440</v>
      </c>
      <c r="Q566" s="25" t="s">
        <v>1439</v>
      </c>
      <c r="R566" s="25" t="s">
        <v>54</v>
      </c>
    </row>
    <row r="567" spans="1:18" x14ac:dyDescent="0.25">
      <c r="A567" s="191"/>
      <c r="P567" s="25" t="s">
        <v>1441</v>
      </c>
      <c r="Q567" s="25" t="s">
        <v>1439</v>
      </c>
      <c r="R567" s="25" t="s">
        <v>67</v>
      </c>
    </row>
    <row r="568" spans="1:18" x14ac:dyDescent="0.25">
      <c r="A568" s="191"/>
      <c r="P568" s="25" t="s">
        <v>1442</v>
      </c>
      <c r="Q568" s="25" t="s">
        <v>1439</v>
      </c>
      <c r="R568" s="25" t="s">
        <v>80</v>
      </c>
    </row>
    <row r="569" spans="1:18" x14ac:dyDescent="0.25">
      <c r="A569" s="191"/>
      <c r="P569" s="25" t="s">
        <v>1443</v>
      </c>
      <c r="Q569" s="25" t="s">
        <v>1439</v>
      </c>
      <c r="R569" s="25" t="s">
        <v>90</v>
      </c>
    </row>
    <row r="570" spans="1:18" x14ac:dyDescent="0.25">
      <c r="A570" s="191"/>
      <c r="P570" s="25" t="s">
        <v>1444</v>
      </c>
      <c r="Q570" s="25" t="s">
        <v>1439</v>
      </c>
      <c r="R570" s="25" t="s">
        <v>101</v>
      </c>
    </row>
    <row r="571" spans="1:18" x14ac:dyDescent="0.25">
      <c r="A571" s="191"/>
      <c r="P571" s="25" t="s">
        <v>1445</v>
      </c>
      <c r="Q571" s="25" t="s">
        <v>1439</v>
      </c>
      <c r="R571" s="25" t="s">
        <v>110</v>
      </c>
    </row>
    <row r="572" spans="1:18" x14ac:dyDescent="0.25">
      <c r="A572" s="191"/>
      <c r="P572" s="25" t="s">
        <v>1446</v>
      </c>
      <c r="Q572" s="25" t="s">
        <v>1447</v>
      </c>
      <c r="R572" s="25" t="s">
        <v>119</v>
      </c>
    </row>
    <row r="573" spans="1:18" x14ac:dyDescent="0.25">
      <c r="A573" s="191"/>
      <c r="P573" s="25" t="s">
        <v>1446</v>
      </c>
      <c r="Q573" s="25" t="s">
        <v>1447</v>
      </c>
      <c r="R573" s="25" t="s">
        <v>127</v>
      </c>
    </row>
    <row r="574" spans="1:18" x14ac:dyDescent="0.25">
      <c r="A574" s="191"/>
      <c r="P574" s="25" t="s">
        <v>1448</v>
      </c>
      <c r="Q574" s="25" t="s">
        <v>1447</v>
      </c>
      <c r="R574" s="25" t="s">
        <v>136</v>
      </c>
    </row>
    <row r="575" spans="1:18" x14ac:dyDescent="0.25">
      <c r="A575" s="191"/>
      <c r="P575" s="25" t="s">
        <v>1449</v>
      </c>
      <c r="Q575" s="25" t="s">
        <v>1447</v>
      </c>
      <c r="R575" s="25" t="s">
        <v>143</v>
      </c>
    </row>
    <row r="576" spans="1:18" x14ac:dyDescent="0.25">
      <c r="A576" s="191"/>
      <c r="P576" s="25" t="s">
        <v>1450</v>
      </c>
      <c r="Q576" s="25" t="s">
        <v>1447</v>
      </c>
      <c r="R576" s="25" t="s">
        <v>152</v>
      </c>
    </row>
    <row r="577" spans="1:18" x14ac:dyDescent="0.25">
      <c r="A577" s="191"/>
      <c r="P577" s="25" t="s">
        <v>1451</v>
      </c>
      <c r="Q577" s="25" t="s">
        <v>1447</v>
      </c>
      <c r="R577" s="25" t="s">
        <v>162</v>
      </c>
    </row>
    <row r="578" spans="1:18" x14ac:dyDescent="0.25">
      <c r="A578" s="191"/>
      <c r="P578" s="25" t="s">
        <v>1452</v>
      </c>
      <c r="Q578" s="25" t="s">
        <v>1447</v>
      </c>
      <c r="R578" s="25" t="s">
        <v>169</v>
      </c>
    </row>
    <row r="579" spans="1:18" x14ac:dyDescent="0.25">
      <c r="A579" s="191"/>
      <c r="P579" s="25" t="s">
        <v>1453</v>
      </c>
      <c r="Q579" s="25" t="s">
        <v>1447</v>
      </c>
      <c r="R579" s="25" t="s">
        <v>177</v>
      </c>
    </row>
    <row r="580" spans="1:18" x14ac:dyDescent="0.25">
      <c r="A580" s="191"/>
      <c r="P580" s="25" t="s">
        <v>1454</v>
      </c>
      <c r="Q580" s="25" t="s">
        <v>1447</v>
      </c>
      <c r="R580" s="25" t="s">
        <v>184</v>
      </c>
    </row>
    <row r="581" spans="1:18" x14ac:dyDescent="0.25">
      <c r="A581" s="191"/>
      <c r="P581" s="25" t="s">
        <v>1455</v>
      </c>
      <c r="Q581" s="25" t="s">
        <v>1456</v>
      </c>
      <c r="R581" s="25" t="s">
        <v>1457</v>
      </c>
    </row>
    <row r="582" spans="1:18" x14ac:dyDescent="0.25">
      <c r="A582" s="191"/>
      <c r="P582" s="25" t="s">
        <v>1458</v>
      </c>
      <c r="Q582" s="25" t="s">
        <v>1456</v>
      </c>
      <c r="R582" s="25" t="s">
        <v>1459</v>
      </c>
    </row>
    <row r="583" spans="1:18" x14ac:dyDescent="0.25">
      <c r="A583" s="191"/>
      <c r="P583" s="25" t="s">
        <v>1460</v>
      </c>
      <c r="Q583" s="25" t="s">
        <v>1456</v>
      </c>
      <c r="R583" s="25" t="s">
        <v>1461</v>
      </c>
    </row>
    <row r="584" spans="1:18" x14ac:dyDescent="0.25">
      <c r="A584" s="191"/>
      <c r="P584" s="25" t="s">
        <v>1462</v>
      </c>
      <c r="Q584" s="25" t="s">
        <v>1456</v>
      </c>
      <c r="R584" s="25" t="s">
        <v>1463</v>
      </c>
    </row>
    <row r="585" spans="1:18" x14ac:dyDescent="0.25">
      <c r="A585" s="191"/>
      <c r="P585" s="25" t="s">
        <v>1464</v>
      </c>
      <c r="Q585" s="25" t="s">
        <v>1456</v>
      </c>
      <c r="R585" s="25" t="s">
        <v>1465</v>
      </c>
    </row>
    <row r="586" spans="1:18" x14ac:dyDescent="0.25">
      <c r="A586" s="191"/>
      <c r="P586" s="25" t="s">
        <v>1466</v>
      </c>
      <c r="Q586" s="25" t="s">
        <v>1456</v>
      </c>
      <c r="R586" s="25" t="s">
        <v>1467</v>
      </c>
    </row>
    <row r="587" spans="1:18" x14ac:dyDescent="0.25">
      <c r="A587" s="191"/>
      <c r="P587" s="25" t="s">
        <v>1468</v>
      </c>
      <c r="Q587" s="25" t="s">
        <v>1456</v>
      </c>
      <c r="R587" s="25" t="s">
        <v>1469</v>
      </c>
    </row>
    <row r="588" spans="1:18" x14ac:dyDescent="0.25">
      <c r="A588" s="191"/>
      <c r="P588" s="25" t="s">
        <v>1470</v>
      </c>
      <c r="Q588" s="25" t="s">
        <v>1471</v>
      </c>
      <c r="R588" s="25" t="s">
        <v>1472</v>
      </c>
    </row>
    <row r="589" spans="1:18" x14ac:dyDescent="0.25">
      <c r="A589" s="191"/>
      <c r="P589" s="25" t="s">
        <v>1473</v>
      </c>
      <c r="Q589" s="25" t="s">
        <v>1471</v>
      </c>
      <c r="R589" s="25" t="s">
        <v>1474</v>
      </c>
    </row>
    <row r="590" spans="1:18" x14ac:dyDescent="0.25">
      <c r="A590" s="191"/>
      <c r="P590" s="25" t="s">
        <v>1475</v>
      </c>
      <c r="Q590" s="25" t="s">
        <v>1471</v>
      </c>
      <c r="R590" s="25" t="s">
        <v>644</v>
      </c>
    </row>
    <row r="591" spans="1:18" x14ac:dyDescent="0.25">
      <c r="A591" s="191"/>
      <c r="P591" s="25" t="s">
        <v>1476</v>
      </c>
      <c r="Q591" s="25" t="s">
        <v>1471</v>
      </c>
      <c r="R591" s="25" t="s">
        <v>648</v>
      </c>
    </row>
    <row r="592" spans="1:18" x14ac:dyDescent="0.25">
      <c r="A592" s="191"/>
      <c r="P592" s="25" t="s">
        <v>1477</v>
      </c>
      <c r="Q592" s="25" t="s">
        <v>1471</v>
      </c>
      <c r="R592" s="25" t="s">
        <v>1319</v>
      </c>
    </row>
    <row r="593" spans="1:18" x14ac:dyDescent="0.25">
      <c r="A593" s="191"/>
      <c r="P593" s="25" t="s">
        <v>1478</v>
      </c>
      <c r="Q593" s="25" t="s">
        <v>1471</v>
      </c>
      <c r="R593" s="25" t="s">
        <v>652</v>
      </c>
    </row>
    <row r="594" spans="1:18" x14ac:dyDescent="0.25">
      <c r="A594" s="191"/>
      <c r="P594" s="25" t="s">
        <v>1479</v>
      </c>
      <c r="Q594" s="25" t="s">
        <v>1471</v>
      </c>
      <c r="R594" s="25" t="s">
        <v>656</v>
      </c>
    </row>
    <row r="595" spans="1:18" x14ac:dyDescent="0.25">
      <c r="A595" s="191"/>
      <c r="P595" s="25" t="s">
        <v>1480</v>
      </c>
      <c r="Q595" s="25" t="s">
        <v>1481</v>
      </c>
      <c r="R595" s="25" t="s">
        <v>117</v>
      </c>
    </row>
    <row r="596" spans="1:18" x14ac:dyDescent="0.25">
      <c r="A596" s="191"/>
      <c r="P596" s="25" t="s">
        <v>1482</v>
      </c>
      <c r="Q596" s="25" t="s">
        <v>1483</v>
      </c>
      <c r="R596" s="25" t="s">
        <v>89</v>
      </c>
    </row>
    <row r="597" spans="1:18" x14ac:dyDescent="0.25">
      <c r="A597" s="191"/>
      <c r="P597" s="25" t="s">
        <v>1484</v>
      </c>
      <c r="Q597" s="25" t="s">
        <v>1483</v>
      </c>
      <c r="R597" s="25" t="s">
        <v>109</v>
      </c>
    </row>
    <row r="598" spans="1:18" x14ac:dyDescent="0.25">
      <c r="A598" s="191"/>
      <c r="P598" s="25" t="s">
        <v>1485</v>
      </c>
      <c r="Q598" s="25" t="s">
        <v>1483</v>
      </c>
      <c r="R598" s="25" t="s">
        <v>1486</v>
      </c>
    </row>
    <row r="599" spans="1:18" x14ac:dyDescent="0.25">
      <c r="A599" s="191"/>
      <c r="P599" s="25" t="s">
        <v>1487</v>
      </c>
      <c r="Q599" s="25" t="s">
        <v>1483</v>
      </c>
      <c r="R599" s="25" t="s">
        <v>1488</v>
      </c>
    </row>
    <row r="600" spans="1:18" x14ac:dyDescent="0.25">
      <c r="A600" s="191"/>
      <c r="P600" s="25" t="s">
        <v>1489</v>
      </c>
      <c r="Q600" s="25" t="s">
        <v>1483</v>
      </c>
      <c r="R600" s="25" t="s">
        <v>38</v>
      </c>
    </row>
    <row r="601" spans="1:18" x14ac:dyDescent="0.25">
      <c r="A601" s="191"/>
      <c r="P601" s="25" t="s">
        <v>1490</v>
      </c>
      <c r="Q601" s="25" t="s">
        <v>1483</v>
      </c>
      <c r="R601" s="25" t="s">
        <v>66</v>
      </c>
    </row>
    <row r="602" spans="1:18" x14ac:dyDescent="0.25">
      <c r="A602" s="191"/>
      <c r="P602" s="25" t="s">
        <v>1491</v>
      </c>
      <c r="Q602" s="25" t="s">
        <v>1483</v>
      </c>
      <c r="R602" s="25" t="s">
        <v>1492</v>
      </c>
    </row>
    <row r="603" spans="1:18" x14ac:dyDescent="0.25">
      <c r="A603" s="191"/>
      <c r="P603" s="25" t="s">
        <v>1493</v>
      </c>
      <c r="Q603" s="25" t="s">
        <v>1483</v>
      </c>
      <c r="R603" s="25" t="s">
        <v>1494</v>
      </c>
    </row>
    <row r="604" spans="1:18" x14ac:dyDescent="0.25">
      <c r="A604" s="191"/>
      <c r="P604" s="25" t="s">
        <v>1495</v>
      </c>
      <c r="Q604" s="25" t="s">
        <v>23</v>
      </c>
      <c r="R604" s="25" t="s">
        <v>1496</v>
      </c>
    </row>
    <row r="605" spans="1:18" x14ac:dyDescent="0.25">
      <c r="A605" s="191"/>
      <c r="P605" s="25" t="s">
        <v>1497</v>
      </c>
      <c r="Q605" s="25" t="s">
        <v>1498</v>
      </c>
      <c r="R605" s="25" t="s">
        <v>1499</v>
      </c>
    </row>
    <row r="606" spans="1:18" x14ac:dyDescent="0.25">
      <c r="A606" s="191"/>
      <c r="P606" s="25" t="s">
        <v>1500</v>
      </c>
      <c r="Q606" s="25" t="s">
        <v>1498</v>
      </c>
      <c r="R606" s="25" t="s">
        <v>1501</v>
      </c>
    </row>
    <row r="607" spans="1:18" x14ac:dyDescent="0.25">
      <c r="A607" s="191"/>
      <c r="P607" s="25" t="s">
        <v>1502</v>
      </c>
      <c r="Q607" s="25" t="s">
        <v>1503</v>
      </c>
      <c r="R607" s="25" t="s">
        <v>1504</v>
      </c>
    </row>
    <row r="608" spans="1:18" x14ac:dyDescent="0.25">
      <c r="A608" s="191"/>
      <c r="P608" s="25" t="s">
        <v>1505</v>
      </c>
      <c r="Q608" s="25" t="s">
        <v>1503</v>
      </c>
      <c r="R608" s="25" t="s">
        <v>1506</v>
      </c>
    </row>
    <row r="609" spans="1:18" x14ac:dyDescent="0.25">
      <c r="A609" s="191"/>
      <c r="P609" s="25" t="s">
        <v>1507</v>
      </c>
      <c r="Q609" s="25" t="s">
        <v>1503</v>
      </c>
      <c r="R609" s="25" t="s">
        <v>1508</v>
      </c>
    </row>
    <row r="610" spans="1:18" x14ac:dyDescent="0.25">
      <c r="A610" s="191"/>
      <c r="P610" s="25" t="s">
        <v>1509</v>
      </c>
      <c r="Q610" s="25" t="s">
        <v>1503</v>
      </c>
      <c r="R610" s="25" t="s">
        <v>1510</v>
      </c>
    </row>
    <row r="611" spans="1:18" x14ac:dyDescent="0.25">
      <c r="A611" s="191"/>
      <c r="P611" s="25" t="s">
        <v>1511</v>
      </c>
      <c r="Q611" s="25" t="s">
        <v>1503</v>
      </c>
      <c r="R611" s="25" t="s">
        <v>1512</v>
      </c>
    </row>
    <row r="612" spans="1:18" x14ac:dyDescent="0.25">
      <c r="A612" s="191"/>
      <c r="P612" s="25" t="s">
        <v>1513</v>
      </c>
      <c r="Q612" s="25" t="s">
        <v>1503</v>
      </c>
      <c r="R612" s="25" t="s">
        <v>1514</v>
      </c>
    </row>
    <row r="613" spans="1:18" x14ac:dyDescent="0.25">
      <c r="A613" s="191"/>
      <c r="P613" s="25" t="s">
        <v>1515</v>
      </c>
      <c r="Q613" s="25" t="s">
        <v>1516</v>
      </c>
      <c r="R613" s="25" t="s">
        <v>1517</v>
      </c>
    </row>
    <row r="614" spans="1:18" x14ac:dyDescent="0.25">
      <c r="A614" s="191"/>
      <c r="P614" s="25" t="s">
        <v>1518</v>
      </c>
      <c r="Q614" s="25" t="s">
        <v>1516</v>
      </c>
      <c r="R614" s="25" t="s">
        <v>173</v>
      </c>
    </row>
    <row r="615" spans="1:18" x14ac:dyDescent="0.25">
      <c r="A615" s="191"/>
      <c r="P615" s="25" t="s">
        <v>1519</v>
      </c>
      <c r="Q615" s="25" t="s">
        <v>1516</v>
      </c>
      <c r="R615" s="25" t="s">
        <v>180</v>
      </c>
    </row>
    <row r="616" spans="1:18" x14ac:dyDescent="0.25">
      <c r="A616" s="191"/>
      <c r="P616" s="25" t="s">
        <v>1520</v>
      </c>
      <c r="Q616" s="25" t="s">
        <v>1516</v>
      </c>
      <c r="R616" s="25" t="s">
        <v>150</v>
      </c>
    </row>
    <row r="617" spans="1:18" x14ac:dyDescent="0.25">
      <c r="A617" s="191"/>
      <c r="P617" s="25" t="s">
        <v>1521</v>
      </c>
      <c r="Q617" s="25" t="s">
        <v>1516</v>
      </c>
      <c r="R617" s="25" t="s">
        <v>158</v>
      </c>
    </row>
    <row r="618" spans="1:18" x14ac:dyDescent="0.25">
      <c r="A618" s="191"/>
      <c r="P618" s="25" t="s">
        <v>1522</v>
      </c>
      <c r="Q618" s="25" t="s">
        <v>1516</v>
      </c>
      <c r="R618" s="25" t="s">
        <v>193</v>
      </c>
    </row>
    <row r="619" spans="1:18" x14ac:dyDescent="0.25">
      <c r="A619" s="191"/>
      <c r="P619" s="25" t="s">
        <v>1523</v>
      </c>
      <c r="Q619" s="25" t="s">
        <v>1516</v>
      </c>
      <c r="R619" s="25" t="s">
        <v>201</v>
      </c>
    </row>
    <row r="620" spans="1:18" x14ac:dyDescent="0.25">
      <c r="A620" s="191"/>
      <c r="P620" s="25" t="s">
        <v>1524</v>
      </c>
      <c r="Q620" s="25" t="s">
        <v>1516</v>
      </c>
      <c r="R620" s="25" t="s">
        <v>210</v>
      </c>
    </row>
    <row r="621" spans="1:18" x14ac:dyDescent="0.25">
      <c r="A621" s="191"/>
      <c r="P621" s="25" t="s">
        <v>1525</v>
      </c>
      <c r="Q621" s="25" t="s">
        <v>1516</v>
      </c>
      <c r="R621" s="25" t="s">
        <v>106</v>
      </c>
    </row>
    <row r="622" spans="1:18" x14ac:dyDescent="0.25">
      <c r="A622" s="191"/>
      <c r="P622" s="25" t="s">
        <v>1526</v>
      </c>
      <c r="Q622" s="25" t="s">
        <v>1516</v>
      </c>
      <c r="R622" s="25" t="s">
        <v>174</v>
      </c>
    </row>
    <row r="623" spans="1:18" x14ac:dyDescent="0.25">
      <c r="A623" s="191"/>
      <c r="P623" s="25" t="s">
        <v>1527</v>
      </c>
      <c r="Q623" s="25" t="s">
        <v>1516</v>
      </c>
      <c r="R623" s="25" t="s">
        <v>181</v>
      </c>
    </row>
    <row r="624" spans="1:18" x14ac:dyDescent="0.25">
      <c r="A624" s="191"/>
      <c r="P624" s="25" t="s">
        <v>1528</v>
      </c>
      <c r="Q624" s="25" t="s">
        <v>1516</v>
      </c>
      <c r="R624" s="25" t="s">
        <v>1529</v>
      </c>
    </row>
    <row r="625" spans="1:18" x14ac:dyDescent="0.25">
      <c r="A625" s="191"/>
      <c r="P625" s="25" t="s">
        <v>1530</v>
      </c>
      <c r="Q625" s="25" t="s">
        <v>1516</v>
      </c>
      <c r="R625" s="25" t="s">
        <v>1531</v>
      </c>
    </row>
    <row r="626" spans="1:18" x14ac:dyDescent="0.25">
      <c r="A626" s="191"/>
      <c r="P626" s="25" t="s">
        <v>1532</v>
      </c>
      <c r="Q626" s="25" t="s">
        <v>1516</v>
      </c>
      <c r="R626" s="25" t="s">
        <v>1533</v>
      </c>
    </row>
    <row r="627" spans="1:18" x14ac:dyDescent="0.25">
      <c r="A627" s="191"/>
      <c r="P627" s="25" t="s">
        <v>1534</v>
      </c>
      <c r="Q627" s="25" t="s">
        <v>1516</v>
      </c>
      <c r="R627" s="25" t="s">
        <v>1535</v>
      </c>
    </row>
    <row r="628" spans="1:18" x14ac:dyDescent="0.25">
      <c r="A628" s="191"/>
      <c r="P628" s="25" t="s">
        <v>1536</v>
      </c>
      <c r="Q628" s="25" t="s">
        <v>1516</v>
      </c>
      <c r="R628" s="25" t="s">
        <v>1537</v>
      </c>
    </row>
    <row r="629" spans="1:18" x14ac:dyDescent="0.25">
      <c r="A629" s="191"/>
      <c r="P629" s="25" t="s">
        <v>1538</v>
      </c>
      <c r="Q629" s="25" t="s">
        <v>1516</v>
      </c>
      <c r="R629" s="25" t="s">
        <v>1539</v>
      </c>
    </row>
    <row r="630" spans="1:18" x14ac:dyDescent="0.25">
      <c r="A630" s="191"/>
      <c r="P630" s="25" t="s">
        <v>1540</v>
      </c>
      <c r="Q630" s="25" t="s">
        <v>1516</v>
      </c>
      <c r="R630" s="25" t="s">
        <v>1541</v>
      </c>
    </row>
    <row r="631" spans="1:18" x14ac:dyDescent="0.25">
      <c r="A631" s="191"/>
      <c r="P631" s="25" t="s">
        <v>1542</v>
      </c>
      <c r="Q631" s="25" t="s">
        <v>1516</v>
      </c>
      <c r="R631" s="25" t="s">
        <v>1543</v>
      </c>
    </row>
    <row r="632" spans="1:18" x14ac:dyDescent="0.25">
      <c r="A632" s="191"/>
      <c r="P632" s="25" t="s">
        <v>1544</v>
      </c>
      <c r="Q632" s="25" t="s">
        <v>1545</v>
      </c>
      <c r="R632" s="25" t="s">
        <v>1546</v>
      </c>
    </row>
    <row r="633" spans="1:18" x14ac:dyDescent="0.25">
      <c r="A633" s="191"/>
      <c r="P633" s="25" t="s">
        <v>1547</v>
      </c>
      <c r="Q633" s="25" t="s">
        <v>1545</v>
      </c>
      <c r="R633" s="25" t="s">
        <v>1548</v>
      </c>
    </row>
    <row r="634" spans="1:18" x14ac:dyDescent="0.25">
      <c r="A634" s="191"/>
      <c r="P634" s="25" t="s">
        <v>1549</v>
      </c>
      <c r="Q634" s="25" t="s">
        <v>1545</v>
      </c>
      <c r="R634" s="25" t="s">
        <v>1550</v>
      </c>
    </row>
    <row r="635" spans="1:18" x14ac:dyDescent="0.25">
      <c r="A635" s="191"/>
      <c r="P635" s="25" t="s">
        <v>1551</v>
      </c>
      <c r="Q635" s="25" t="s">
        <v>1545</v>
      </c>
      <c r="R635" s="25" t="s">
        <v>1552</v>
      </c>
    </row>
    <row r="636" spans="1:18" x14ac:dyDescent="0.25">
      <c r="A636" s="191"/>
      <c r="P636" s="25" t="s">
        <v>1553</v>
      </c>
      <c r="Q636" s="25" t="s">
        <v>1545</v>
      </c>
      <c r="R636" s="25" t="s">
        <v>1554</v>
      </c>
    </row>
    <row r="637" spans="1:18" x14ac:dyDescent="0.25">
      <c r="A637" s="191"/>
      <c r="P637" s="25" t="s">
        <v>1555</v>
      </c>
      <c r="Q637" s="25" t="s">
        <v>1545</v>
      </c>
      <c r="R637" s="25" t="s">
        <v>1556</v>
      </c>
    </row>
    <row r="638" spans="1:18" x14ac:dyDescent="0.25">
      <c r="A638" s="191"/>
      <c r="P638" s="25" t="s">
        <v>1557</v>
      </c>
      <c r="Q638" s="25" t="s">
        <v>1545</v>
      </c>
      <c r="R638" s="25" t="s">
        <v>1558</v>
      </c>
    </row>
    <row r="639" spans="1:18" x14ac:dyDescent="0.25">
      <c r="A639" s="191"/>
      <c r="P639" s="25" t="s">
        <v>1559</v>
      </c>
      <c r="Q639" s="25" t="s">
        <v>1545</v>
      </c>
      <c r="R639" s="25" t="s">
        <v>1560</v>
      </c>
    </row>
    <row r="640" spans="1:18" x14ac:dyDescent="0.25">
      <c r="A640" s="191"/>
      <c r="P640" s="25" t="s">
        <v>1561</v>
      </c>
      <c r="Q640" s="25" t="s">
        <v>1545</v>
      </c>
      <c r="R640" s="25" t="s">
        <v>1562</v>
      </c>
    </row>
    <row r="641" spans="1:18" x14ac:dyDescent="0.25">
      <c r="A641" s="191"/>
      <c r="P641" s="25" t="s">
        <v>1563</v>
      </c>
      <c r="Q641" s="25" t="s">
        <v>1564</v>
      </c>
      <c r="R641" s="25" t="s">
        <v>1565</v>
      </c>
    </row>
    <row r="642" spans="1:18" x14ac:dyDescent="0.25">
      <c r="A642" s="191"/>
      <c r="P642" s="25" t="s">
        <v>1566</v>
      </c>
      <c r="Q642" s="25" t="s">
        <v>1564</v>
      </c>
      <c r="R642" s="25" t="s">
        <v>1567</v>
      </c>
    </row>
    <row r="643" spans="1:18" x14ac:dyDescent="0.25">
      <c r="A643" s="191"/>
      <c r="P643" s="25" t="s">
        <v>1568</v>
      </c>
      <c r="Q643" s="25" t="s">
        <v>1564</v>
      </c>
      <c r="R643" s="25" t="s">
        <v>1569</v>
      </c>
    </row>
    <row r="644" spans="1:18" x14ac:dyDescent="0.25">
      <c r="A644" s="191"/>
      <c r="P644" s="25" t="s">
        <v>1570</v>
      </c>
      <c r="Q644" s="25" t="s">
        <v>1564</v>
      </c>
      <c r="R644" s="25" t="s">
        <v>1571</v>
      </c>
    </row>
    <row r="645" spans="1:18" x14ac:dyDescent="0.25">
      <c r="A645" s="191"/>
      <c r="P645" s="25" t="s">
        <v>1572</v>
      </c>
      <c r="Q645" s="25" t="s">
        <v>1573</v>
      </c>
      <c r="R645" s="25" t="s">
        <v>1572</v>
      </c>
    </row>
    <row r="646" spans="1:18" x14ac:dyDescent="0.25">
      <c r="A646" s="191"/>
      <c r="P646" s="25" t="s">
        <v>1574</v>
      </c>
      <c r="Q646" s="25" t="s">
        <v>1573</v>
      </c>
      <c r="R646" s="25" t="s">
        <v>1574</v>
      </c>
    </row>
    <row r="647" spans="1:18" x14ac:dyDescent="0.25">
      <c r="A647" s="191"/>
      <c r="P647" s="25" t="s">
        <v>1575</v>
      </c>
      <c r="Q647" s="25" t="s">
        <v>1573</v>
      </c>
      <c r="R647" s="25" t="s">
        <v>1575</v>
      </c>
    </row>
    <row r="648" spans="1:18" x14ac:dyDescent="0.25">
      <c r="A648" s="191"/>
      <c r="P648" s="25" t="s">
        <v>1576</v>
      </c>
      <c r="Q648" s="25" t="s">
        <v>1577</v>
      </c>
      <c r="R648" s="25" t="s">
        <v>1578</v>
      </c>
    </row>
    <row r="649" spans="1:18" x14ac:dyDescent="0.25">
      <c r="A649" s="191"/>
    </row>
    <row r="650" spans="1:18" x14ac:dyDescent="0.25">
      <c r="A650" s="191"/>
    </row>
    <row r="651" spans="1:18" x14ac:dyDescent="0.25">
      <c r="A651" s="191"/>
    </row>
    <row r="652" spans="1:18" x14ac:dyDescent="0.25">
      <c r="A652" s="191"/>
    </row>
    <row r="653" spans="1:18" x14ac:dyDescent="0.25">
      <c r="A653" s="191"/>
    </row>
    <row r="654" spans="1:18" x14ac:dyDescent="0.25">
      <c r="A654" s="191"/>
    </row>
    <row r="655" spans="1:18" x14ac:dyDescent="0.25">
      <c r="A655" s="191"/>
    </row>
    <row r="656" spans="1:18" x14ac:dyDescent="0.25">
      <c r="A656" s="191"/>
    </row>
    <row r="657" spans="1:1" x14ac:dyDescent="0.25">
      <c r="A657" s="191"/>
    </row>
    <row r="658" spans="1:1" x14ac:dyDescent="0.25">
      <c r="A658" s="191"/>
    </row>
    <row r="659" spans="1:1" x14ac:dyDescent="0.25">
      <c r="A659" s="191"/>
    </row>
    <row r="660" spans="1:1" x14ac:dyDescent="0.25">
      <c r="A660" s="191"/>
    </row>
    <row r="661" spans="1:1" x14ac:dyDescent="0.25">
      <c r="A661" s="191"/>
    </row>
    <row r="662" spans="1:1" x14ac:dyDescent="0.25">
      <c r="A662" s="191"/>
    </row>
    <row r="663" spans="1:1" x14ac:dyDescent="0.25">
      <c r="A663" s="191"/>
    </row>
    <row r="664" spans="1:1" x14ac:dyDescent="0.25">
      <c r="A664" s="191"/>
    </row>
    <row r="665" spans="1:1" x14ac:dyDescent="0.25">
      <c r="A665" s="191"/>
    </row>
    <row r="666" spans="1:1" x14ac:dyDescent="0.25">
      <c r="A666" s="191"/>
    </row>
    <row r="667" spans="1:1" x14ac:dyDescent="0.25">
      <c r="A667" s="191"/>
    </row>
    <row r="668" spans="1:1" x14ac:dyDescent="0.25">
      <c r="A668" s="191"/>
    </row>
    <row r="669" spans="1:1" x14ac:dyDescent="0.25">
      <c r="A669" s="191"/>
    </row>
    <row r="670" spans="1:1" x14ac:dyDescent="0.25">
      <c r="A670" s="191"/>
    </row>
    <row r="671" spans="1:1" x14ac:dyDescent="0.25">
      <c r="A671" s="191"/>
    </row>
    <row r="672" spans="1:1" x14ac:dyDescent="0.25">
      <c r="A672" s="191"/>
    </row>
    <row r="673" spans="1:1" x14ac:dyDescent="0.25">
      <c r="A673" s="191"/>
    </row>
    <row r="674" spans="1:1" x14ac:dyDescent="0.25">
      <c r="A674" s="191"/>
    </row>
    <row r="675" spans="1:1" x14ac:dyDescent="0.25">
      <c r="A675" s="191"/>
    </row>
    <row r="676" spans="1:1" x14ac:dyDescent="0.25">
      <c r="A676" s="191"/>
    </row>
    <row r="677" spans="1:1" x14ac:dyDescent="0.25">
      <c r="A677" s="191"/>
    </row>
    <row r="678" spans="1:1" x14ac:dyDescent="0.25">
      <c r="A678" s="191"/>
    </row>
    <row r="679" spans="1:1" x14ac:dyDescent="0.25">
      <c r="A679" s="191"/>
    </row>
    <row r="680" spans="1:1" x14ac:dyDescent="0.25">
      <c r="A680" s="191"/>
    </row>
    <row r="681" spans="1:1" x14ac:dyDescent="0.25">
      <c r="A681" s="191"/>
    </row>
    <row r="682" spans="1:1" x14ac:dyDescent="0.25">
      <c r="A682" s="191"/>
    </row>
    <row r="683" spans="1:1" x14ac:dyDescent="0.25">
      <c r="A683" s="191"/>
    </row>
    <row r="684" spans="1:1" x14ac:dyDescent="0.25">
      <c r="A684" s="191"/>
    </row>
    <row r="685" spans="1:1" x14ac:dyDescent="0.25">
      <c r="A685" s="191"/>
    </row>
    <row r="686" spans="1:1" x14ac:dyDescent="0.25">
      <c r="A686" s="191"/>
    </row>
    <row r="687" spans="1:1" x14ac:dyDescent="0.25">
      <c r="A687" s="191"/>
    </row>
    <row r="688" spans="1:1" x14ac:dyDescent="0.25">
      <c r="A688" s="191"/>
    </row>
    <row r="689" spans="1:1" x14ac:dyDescent="0.25">
      <c r="A689" s="191"/>
    </row>
    <row r="690" spans="1:1" x14ac:dyDescent="0.25">
      <c r="A690" s="191"/>
    </row>
    <row r="691" spans="1:1" x14ac:dyDescent="0.25">
      <c r="A691" s="191"/>
    </row>
    <row r="692" spans="1:1" x14ac:dyDescent="0.25">
      <c r="A692" s="191"/>
    </row>
    <row r="693" spans="1:1" x14ac:dyDescent="0.25">
      <c r="A693" s="191"/>
    </row>
    <row r="694" spans="1:1" x14ac:dyDescent="0.25">
      <c r="A694" s="191"/>
    </row>
    <row r="695" spans="1:1" x14ac:dyDescent="0.25">
      <c r="A695" s="191"/>
    </row>
    <row r="696" spans="1:1" x14ac:dyDescent="0.25">
      <c r="A696" s="191"/>
    </row>
    <row r="697" spans="1:1" x14ac:dyDescent="0.25">
      <c r="A697" s="191"/>
    </row>
    <row r="698" spans="1:1" x14ac:dyDescent="0.25">
      <c r="A698" s="191"/>
    </row>
    <row r="699" spans="1:1" x14ac:dyDescent="0.25">
      <c r="A699" s="191"/>
    </row>
    <row r="700" spans="1:1" x14ac:dyDescent="0.25">
      <c r="A700" s="191"/>
    </row>
    <row r="701" spans="1:1" x14ac:dyDescent="0.25">
      <c r="A701" s="191"/>
    </row>
    <row r="702" spans="1:1" x14ac:dyDescent="0.25">
      <c r="A702" s="191"/>
    </row>
    <row r="703" spans="1:1" x14ac:dyDescent="0.25">
      <c r="A703" s="191"/>
    </row>
    <row r="704" spans="1:1" x14ac:dyDescent="0.25">
      <c r="A704" s="191"/>
    </row>
    <row r="705" spans="1:1" x14ac:dyDescent="0.25">
      <c r="A705" s="191"/>
    </row>
    <row r="706" spans="1:1" x14ac:dyDescent="0.25">
      <c r="A706" s="191"/>
    </row>
    <row r="707" spans="1:1" x14ac:dyDescent="0.25">
      <c r="A707" s="191"/>
    </row>
    <row r="708" spans="1:1" x14ac:dyDescent="0.25">
      <c r="A708" s="191"/>
    </row>
    <row r="709" spans="1:1" x14ac:dyDescent="0.25">
      <c r="A709" s="191"/>
    </row>
    <row r="710" spans="1:1" x14ac:dyDescent="0.25">
      <c r="A710" s="191"/>
    </row>
    <row r="711" spans="1:1" x14ac:dyDescent="0.25">
      <c r="A711" s="191"/>
    </row>
    <row r="712" spans="1:1" x14ac:dyDescent="0.25">
      <c r="A712" s="191"/>
    </row>
    <row r="713" spans="1:1" x14ac:dyDescent="0.25">
      <c r="A713" s="191"/>
    </row>
    <row r="714" spans="1:1" x14ac:dyDescent="0.25">
      <c r="A714" s="191"/>
    </row>
    <row r="715" spans="1:1" x14ac:dyDescent="0.25">
      <c r="A715" s="191"/>
    </row>
    <row r="716" spans="1:1" x14ac:dyDescent="0.25">
      <c r="A716" s="191"/>
    </row>
    <row r="717" spans="1:1" x14ac:dyDescent="0.25">
      <c r="A717" s="191"/>
    </row>
    <row r="718" spans="1:1" x14ac:dyDescent="0.25">
      <c r="A718" s="191"/>
    </row>
    <row r="719" spans="1:1" x14ac:dyDescent="0.25">
      <c r="A719" s="191"/>
    </row>
    <row r="720" spans="1:1" x14ac:dyDescent="0.25">
      <c r="A720" s="191"/>
    </row>
    <row r="721" spans="1:1" x14ac:dyDescent="0.25">
      <c r="A721" s="191"/>
    </row>
    <row r="722" spans="1:1" x14ac:dyDescent="0.25">
      <c r="A722" s="191"/>
    </row>
    <row r="723" spans="1:1" x14ac:dyDescent="0.25">
      <c r="A723" s="191"/>
    </row>
    <row r="724" spans="1:1" x14ac:dyDescent="0.25">
      <c r="A724" s="191"/>
    </row>
    <row r="725" spans="1:1" x14ac:dyDescent="0.25">
      <c r="A725" s="191"/>
    </row>
    <row r="726" spans="1:1" x14ac:dyDescent="0.25">
      <c r="A726" s="191"/>
    </row>
    <row r="727" spans="1:1" x14ac:dyDescent="0.25">
      <c r="A727" s="191"/>
    </row>
    <row r="728" spans="1:1" x14ac:dyDescent="0.25">
      <c r="A728" s="191"/>
    </row>
    <row r="729" spans="1:1" x14ac:dyDescent="0.25">
      <c r="A729" s="191"/>
    </row>
    <row r="730" spans="1:1" x14ac:dyDescent="0.25">
      <c r="A730" s="191"/>
    </row>
    <row r="731" spans="1:1" x14ac:dyDescent="0.25">
      <c r="A731" s="191"/>
    </row>
    <row r="732" spans="1:1" x14ac:dyDescent="0.25">
      <c r="A732" s="191"/>
    </row>
    <row r="733" spans="1:1" x14ac:dyDescent="0.25">
      <c r="A733" s="191"/>
    </row>
    <row r="734" spans="1:1" x14ac:dyDescent="0.25">
      <c r="A734" s="191"/>
    </row>
    <row r="735" spans="1:1" x14ac:dyDescent="0.25">
      <c r="A735" s="191"/>
    </row>
    <row r="736" spans="1:1" x14ac:dyDescent="0.25">
      <c r="A736" s="191"/>
    </row>
  </sheetData>
  <sheetProtection selectLockedCells="1"/>
  <autoFilter ref="AA169:AE196" xr:uid="{E5A2B4F5-DC6F-47EC-8032-4F6823B00611}"/>
  <conditionalFormatting sqref="A89:A1048576 A1:A86">
    <cfRule type="duplicateValues" dxfId="27" priority="19"/>
  </conditionalFormatting>
  <conditionalFormatting sqref="C36 F1:F17 F25:F30 F38 F199:F1048576 F178 I11:J11 I14:J14 B151:B178">
    <cfRule type="duplicateValues" dxfId="26" priority="23"/>
  </conditionalFormatting>
  <conditionalFormatting sqref="E151:E164">
    <cfRule type="duplicateValues" dxfId="25" priority="3"/>
  </conditionalFormatting>
  <conditionalFormatting sqref="E165:E178">
    <cfRule type="duplicateValues" dxfId="24" priority="7"/>
  </conditionalFormatting>
  <conditionalFormatting sqref="F1:F1048576">
    <cfRule type="duplicateValues" dxfId="23" priority="1"/>
  </conditionalFormatting>
  <conditionalFormatting sqref="F40:F150">
    <cfRule type="duplicateValues" dxfId="22" priority="21"/>
  </conditionalFormatting>
  <conditionalFormatting sqref="G103:G107 G198:G1048576 H9 G1:G8">
    <cfRule type="duplicateValues" dxfId="21" priority="22"/>
  </conditionalFormatting>
  <conditionalFormatting sqref="G151:G164">
    <cfRule type="duplicateValues" dxfId="20" priority="2"/>
  </conditionalFormatting>
  <conditionalFormatting sqref="G165:G178">
    <cfRule type="duplicateValues" dxfId="19" priority="6"/>
  </conditionalFormatting>
  <conditionalFormatting sqref="H31">
    <cfRule type="duplicateValues" dxfId="18" priority="15"/>
  </conditionalFormatting>
  <conditionalFormatting sqref="H33:K33">
    <cfRule type="duplicateValues" dxfId="17" priority="14"/>
  </conditionalFormatting>
  <conditionalFormatting sqref="L1:L17 L58:L150 L442:L1048576 L179:L424">
    <cfRule type="duplicateValues" dxfId="16" priority="20"/>
  </conditionalFormatting>
  <conditionalFormatting sqref="L28">
    <cfRule type="duplicateValues" dxfId="15" priority="10"/>
  </conditionalFormatting>
  <conditionalFormatting sqref="L29">
    <cfRule type="duplicateValues" dxfId="14" priority="9"/>
  </conditionalFormatting>
  <conditionalFormatting sqref="L34">
    <cfRule type="duplicateValues" dxfId="13" priority="8"/>
  </conditionalFormatting>
  <conditionalFormatting sqref="M1:M9 M680:M1048576 M58:M150 M179:M651">
    <cfRule type="duplicateValues" dxfId="12" priority="16"/>
  </conditionalFormatting>
  <conditionalFormatting sqref="M28">
    <cfRule type="duplicateValues" dxfId="11" priority="13"/>
  </conditionalFormatting>
  <conditionalFormatting sqref="M29">
    <cfRule type="duplicateValues" dxfId="10" priority="12"/>
  </conditionalFormatting>
  <conditionalFormatting sqref="M34">
    <cfRule type="duplicateValues" dxfId="9" priority="11"/>
  </conditionalFormatting>
  <conditionalFormatting sqref="N1:O17 N26:O26 N179:O424 N136:N150 N58:O135 O27:O57 N444:O1048576 O431:O443 O164:O178">
    <cfRule type="duplicateValues" dxfId="8" priority="18"/>
  </conditionalFormatting>
  <conditionalFormatting sqref="N1:O26 N179:O424 N136:N150 N58:O135 O27:O57 N444:O1048576 O431:O443 O164:O178">
    <cfRule type="duplicateValues" dxfId="7" priority="17"/>
  </conditionalFormatting>
  <conditionalFormatting sqref="AB169:AB196">
    <cfRule type="duplicateValues" dxfId="6" priority="5"/>
  </conditionalFormatting>
  <conditionalFormatting sqref="AD169:AD196">
    <cfRule type="duplicateValues" dxfId="5" priority="4"/>
  </conditionalFormatting>
  <pageMargins left="0.7" right="0.7" top="0.75" bottom="0.75" header="0.3" footer="0.3"/>
  <pageSetup orientation="portrait" r:id="rId1"/>
  <tableParts count="2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C41B-CE00-4B50-9412-E87662408990}">
  <sheetPr codeName="Sheet1"/>
  <dimension ref="A1:DU1210"/>
  <sheetViews>
    <sheetView showZeros="0" topLeftCell="H1" zoomScale="70" zoomScaleNormal="70" workbookViewId="0">
      <pane ySplit="1" topLeftCell="A485" activePane="bottomLeft" state="frozen"/>
      <selection activeCell="C1" sqref="C1"/>
      <selection pane="bottomLeft" activeCell="K491" sqref="K491"/>
    </sheetView>
  </sheetViews>
  <sheetFormatPr defaultColWidth="9.140625" defaultRowHeight="15" x14ac:dyDescent="0.25"/>
  <cols>
    <col min="1" max="1" width="14.42578125" style="25" bestFit="1" customWidth="1"/>
    <col min="2" max="2" width="58.5703125" style="25" bestFit="1" customWidth="1"/>
    <col min="3" max="3" width="47.85546875" style="25" bestFit="1" customWidth="1"/>
    <col min="4" max="4" width="17.42578125" style="25" bestFit="1" customWidth="1"/>
    <col min="5" max="5" width="22.42578125" style="202" bestFit="1" customWidth="1"/>
    <col min="6" max="6" width="27.85546875" style="25" bestFit="1" customWidth="1"/>
    <col min="7" max="7" width="85.5703125" style="209" customWidth="1"/>
    <col min="8" max="9" width="9.42578125" style="183" customWidth="1"/>
    <col min="10" max="10" width="18.42578125" style="183" customWidth="1"/>
    <col min="11" max="11" width="67.140625" style="183" customWidth="1"/>
    <col min="12" max="12" width="56" style="183" customWidth="1"/>
    <col min="13" max="13" width="17.140625" style="183" customWidth="1"/>
    <col min="14" max="14" width="33.85546875" style="211" customWidth="1"/>
    <col min="15" max="15" width="42.85546875" style="183" customWidth="1"/>
    <col min="16" max="16" width="15.42578125" style="183" customWidth="1"/>
    <col min="17" max="17" width="17" style="183" customWidth="1"/>
    <col min="18" max="23" width="9.42578125" style="183" customWidth="1"/>
    <col min="24" max="24" width="87.140625" style="183" customWidth="1"/>
    <col min="25" max="25" width="45" style="183" customWidth="1"/>
    <col min="26" max="26" width="29" style="183" customWidth="1"/>
    <col min="27" max="27" width="67.140625" style="183" customWidth="1"/>
    <col min="28" max="28" width="45.140625" style="183" customWidth="1"/>
    <col min="29" max="29" width="6.85546875" style="183" customWidth="1"/>
    <col min="30" max="30" width="78.5703125" style="183" customWidth="1"/>
    <col min="31" max="31" width="17.140625" style="183" customWidth="1"/>
    <col min="32" max="32" width="7.5703125" style="183" customWidth="1"/>
    <col min="33" max="33" width="9.42578125" style="183" customWidth="1"/>
    <col min="34" max="34" width="25.5703125" style="183" customWidth="1"/>
    <col min="35" max="40" width="9.42578125" style="183" customWidth="1"/>
    <col min="41" max="41" width="9.140625" style="183" customWidth="1"/>
    <col min="42" max="42" width="15.140625" style="183" customWidth="1"/>
    <col min="43" max="76" width="9.140625" style="183" customWidth="1"/>
    <col min="77" max="109" width="9.42578125" style="183" customWidth="1"/>
    <col min="110" max="125" width="9.140625" style="183"/>
    <col min="126" max="16384" width="9.140625" style="25"/>
  </cols>
  <sheetData>
    <row r="1" spans="1:44" x14ac:dyDescent="0.25">
      <c r="A1" s="180" t="s">
        <v>320</v>
      </c>
      <c r="B1" s="180" t="s">
        <v>1579</v>
      </c>
      <c r="C1" s="180" t="s">
        <v>1580</v>
      </c>
      <c r="D1" s="180" t="s">
        <v>1581</v>
      </c>
      <c r="E1" s="201" t="s">
        <v>1582</v>
      </c>
      <c r="F1" s="180" t="s">
        <v>1583</v>
      </c>
      <c r="G1" s="203" t="s">
        <v>1585</v>
      </c>
      <c r="J1" s="204" t="s">
        <v>1586</v>
      </c>
      <c r="K1" s="204" t="s">
        <v>1587</v>
      </c>
      <c r="L1" s="204" t="s">
        <v>1588</v>
      </c>
      <c r="M1" s="204" t="s">
        <v>1589</v>
      </c>
      <c r="N1" s="205" t="s">
        <v>1590</v>
      </c>
      <c r="O1" s="204" t="s">
        <v>1591</v>
      </c>
      <c r="P1" s="204" t="s">
        <v>1592</v>
      </c>
      <c r="Q1" s="204" t="s">
        <v>1593</v>
      </c>
      <c r="X1" s="206" t="s">
        <v>1594</v>
      </c>
      <c r="Y1" s="206" t="s">
        <v>1595</v>
      </c>
      <c r="Z1" s="206" t="s">
        <v>1596</v>
      </c>
      <c r="AA1" s="206" t="s">
        <v>22</v>
      </c>
      <c r="AB1" s="206"/>
      <c r="AC1" s="206"/>
    </row>
    <row r="2" spans="1:44" ht="15" customHeight="1" x14ac:dyDescent="0.25">
      <c r="A2" s="207" t="str" cm="1">
        <f t="array" ref="A2:G888">_xlfn._xlws.SORT(J2:P888,3,-1)</f>
        <v/>
      </c>
      <c r="B2" s="207" t="str">
        <v/>
      </c>
      <c r="C2" s="207" t="str">
        <v/>
      </c>
      <c r="D2" s="207">
        <v>0</v>
      </c>
      <c r="E2" s="208" t="str">
        <v/>
      </c>
      <c r="F2" s="207">
        <v>0</v>
      </c>
      <c r="G2" s="209">
        <v>0</v>
      </c>
      <c r="J2" s="210" t="str">
        <f>IFERROR(VLOOKUP('Card Access'!H4,'Drop Down List'!$F$40:$H$183,3,FALSE),"")</f>
        <v/>
      </c>
      <c r="K2" s="211" t="str">
        <f>'Card Access'!H4</f>
        <v/>
      </c>
      <c r="L2" s="210" t="str">
        <f>IFERROR(VLOOKUP('Card Access'!#REF!,'Drop Down List'!$F$40:$H$183,1,FALSE),"")</f>
        <v/>
      </c>
      <c r="M2" s="211">
        <f>'Card Access'!C4</f>
        <v>0</v>
      </c>
      <c r="N2" s="211" t="str">
        <f>IF(Q2="0th","",Q2&amp;" Floor")</f>
        <v/>
      </c>
      <c r="O2" s="211">
        <f>'Card Access'!B4</f>
        <v>0</v>
      </c>
      <c r="P2" s="211"/>
      <c r="Q2" s="211" t="str">
        <f t="shared" ref="Q2:Q65" si="0">IFERROR(VALUE(M2)&amp;IF(AND(MOD(ABS(VALUE(M2)),100)&gt;10,MOD(ABS(VALUE(M2)),100)&lt;14),"th",CHOOSE(MOD(ABS(VALUE(M2)),10)+1,"th","st","nd","rd","th","th","th","th","th","th")), M2)</f>
        <v>0th</v>
      </c>
      <c r="X2" s="183" t="s">
        <v>42</v>
      </c>
      <c r="Y2" s="183" t="s">
        <v>41</v>
      </c>
      <c r="Z2" s="183" t="s">
        <v>40</v>
      </c>
      <c r="AA2" s="212" t="s">
        <v>37</v>
      </c>
      <c r="AB2" s="212" t="s">
        <v>1013</v>
      </c>
      <c r="AC2" s="212" t="s">
        <v>1012</v>
      </c>
      <c r="AD2" s="183" t="s">
        <v>89</v>
      </c>
      <c r="AE2" s="183" t="s">
        <v>1483</v>
      </c>
      <c r="AF2" s="183" t="s">
        <v>1482</v>
      </c>
      <c r="AJ2" s="264" t="s">
        <v>1597</v>
      </c>
      <c r="AK2" s="265"/>
      <c r="AL2" s="265"/>
      <c r="AM2" s="265"/>
      <c r="AN2" s="265"/>
      <c r="AO2" s="265"/>
      <c r="AP2" s="265"/>
      <c r="AQ2" s="265"/>
      <c r="AR2" s="265"/>
    </row>
    <row r="3" spans="1:44" ht="15" customHeight="1" x14ac:dyDescent="0.25">
      <c r="A3" s="207" t="str">
        <v/>
      </c>
      <c r="B3" s="207" t="str">
        <v/>
      </c>
      <c r="C3" s="207" t="str">
        <v/>
      </c>
      <c r="D3" s="207">
        <v>0</v>
      </c>
      <c r="E3" s="208" t="str">
        <v/>
      </c>
      <c r="F3" s="207">
        <v>0</v>
      </c>
      <c r="G3" s="209">
        <v>0</v>
      </c>
      <c r="J3" s="210" t="str">
        <f>IFERROR(VLOOKUP('Card Access'!H5,'Drop Down List'!$F$40:$H$183,3,FALSE),"")</f>
        <v/>
      </c>
      <c r="K3" s="211" t="str">
        <f>'Card Access'!H5</f>
        <v/>
      </c>
      <c r="L3" s="210" t="str">
        <f>IFERROR(VLOOKUP('Card Access'!#REF!,'Drop Down List'!$F$40:$H$183,1,FALSE),"")</f>
        <v/>
      </c>
      <c r="M3" s="211">
        <f>'Card Access'!C5</f>
        <v>0</v>
      </c>
      <c r="N3" s="211" t="str">
        <f t="shared" ref="N3:N66" si="1">IF(Q3="0th","",Q3&amp;" Floor")</f>
        <v/>
      </c>
      <c r="O3" s="211">
        <f>'Card Access'!B5</f>
        <v>0</v>
      </c>
      <c r="P3" s="211"/>
      <c r="Q3" s="211" t="str">
        <f t="shared" si="0"/>
        <v>0th</v>
      </c>
      <c r="X3" s="183" t="s">
        <v>56</v>
      </c>
      <c r="Y3" s="183" t="s">
        <v>41</v>
      </c>
      <c r="Z3" s="183" t="s">
        <v>55</v>
      </c>
      <c r="AA3" s="212" t="s">
        <v>52</v>
      </c>
      <c r="AB3" s="212" t="s">
        <v>1013</v>
      </c>
      <c r="AC3" s="212" t="s">
        <v>1014</v>
      </c>
      <c r="AD3" s="183" t="s">
        <v>109</v>
      </c>
      <c r="AE3" s="183" t="s">
        <v>1483</v>
      </c>
      <c r="AF3" s="183" t="s">
        <v>1484</v>
      </c>
      <c r="AJ3" s="265"/>
      <c r="AK3" s="265"/>
      <c r="AL3" s="265"/>
      <c r="AM3" s="265"/>
      <c r="AN3" s="265"/>
      <c r="AO3" s="265"/>
      <c r="AP3" s="265"/>
      <c r="AQ3" s="265"/>
      <c r="AR3" s="265"/>
    </row>
    <row r="4" spans="1:44" ht="15" customHeight="1" x14ac:dyDescent="0.25">
      <c r="A4" s="207" t="str">
        <v/>
      </c>
      <c r="B4" s="207" t="str">
        <v/>
      </c>
      <c r="C4" s="207" t="str">
        <v/>
      </c>
      <c r="D4" s="207">
        <v>0</v>
      </c>
      <c r="E4" s="208" t="str">
        <v/>
      </c>
      <c r="F4" s="207">
        <v>0</v>
      </c>
      <c r="G4" s="209">
        <v>0</v>
      </c>
      <c r="J4" s="210" t="str">
        <f>IFERROR(VLOOKUP('Card Access'!H6,'Drop Down List'!$F$40:$H$183,3,FALSE),"")</f>
        <v/>
      </c>
      <c r="K4" s="211" t="str">
        <f>'Card Access'!H6</f>
        <v/>
      </c>
      <c r="L4" s="210" t="str">
        <f>IFERROR(VLOOKUP('Card Access'!#REF!,'Drop Down List'!$F$40:$H$183,1,FALSE),"")</f>
        <v/>
      </c>
      <c r="M4" s="211">
        <f>'Card Access'!C6</f>
        <v>0</v>
      </c>
      <c r="N4" s="211" t="str">
        <f t="shared" si="1"/>
        <v/>
      </c>
      <c r="O4" s="211">
        <f>'Card Access'!B6</f>
        <v>0</v>
      </c>
      <c r="P4" s="211"/>
      <c r="Q4" s="211" t="str">
        <f t="shared" si="0"/>
        <v>0th</v>
      </c>
      <c r="X4" s="183" t="s">
        <v>69</v>
      </c>
      <c r="Y4" s="183" t="s">
        <v>41</v>
      </c>
      <c r="Z4" s="183" t="s">
        <v>68</v>
      </c>
      <c r="AA4" s="212" t="s">
        <v>65</v>
      </c>
      <c r="AB4" s="212" t="s">
        <v>1013</v>
      </c>
      <c r="AC4" s="212" t="s">
        <v>1015</v>
      </c>
      <c r="AD4" s="183" t="s">
        <v>1486</v>
      </c>
      <c r="AE4" s="183" t="s">
        <v>1483</v>
      </c>
      <c r="AF4" s="183" t="s">
        <v>1485</v>
      </c>
      <c r="AJ4" s="265"/>
      <c r="AK4" s="265"/>
      <c r="AL4" s="265"/>
      <c r="AM4" s="265"/>
      <c r="AN4" s="265"/>
      <c r="AO4" s="265"/>
      <c r="AP4" s="265"/>
      <c r="AQ4" s="265"/>
      <c r="AR4" s="265"/>
    </row>
    <row r="5" spans="1:44" ht="15" customHeight="1" x14ac:dyDescent="0.25">
      <c r="A5" s="207" t="str">
        <v/>
      </c>
      <c r="B5" s="207" t="str">
        <v/>
      </c>
      <c r="C5" s="207" t="str">
        <v/>
      </c>
      <c r="D5" s="207">
        <v>0</v>
      </c>
      <c r="E5" s="208" t="str">
        <v/>
      </c>
      <c r="F5" s="207">
        <v>0</v>
      </c>
      <c r="G5" s="209">
        <v>0</v>
      </c>
      <c r="J5" s="210" t="str">
        <f>IFERROR(VLOOKUP('Card Access'!H7,'Drop Down List'!$F$40:$H$183,3,FALSE),"")</f>
        <v/>
      </c>
      <c r="K5" s="211" t="str">
        <f>'Card Access'!H7</f>
        <v/>
      </c>
      <c r="L5" s="210" t="str">
        <f>IFERROR(VLOOKUP('Card Access'!#REF!,'Drop Down List'!$F$40:$H$183,1,FALSE),"")</f>
        <v/>
      </c>
      <c r="M5" s="211">
        <f>'Card Access'!C7</f>
        <v>0</v>
      </c>
      <c r="N5" s="211" t="str">
        <f t="shared" si="1"/>
        <v/>
      </c>
      <c r="O5" s="211">
        <f>'Card Access'!B7</f>
        <v>0</v>
      </c>
      <c r="P5" s="211"/>
      <c r="Q5" s="211" t="str">
        <f t="shared" si="0"/>
        <v>0th</v>
      </c>
      <c r="X5" s="183" t="s">
        <v>82</v>
      </c>
      <c r="Y5" s="183" t="s">
        <v>41</v>
      </c>
      <c r="Z5" s="183" t="s">
        <v>81</v>
      </c>
      <c r="AA5" s="212" t="s">
        <v>78</v>
      </c>
      <c r="AB5" s="212" t="s">
        <v>1017</v>
      </c>
      <c r="AC5" s="212" t="s">
        <v>1016</v>
      </c>
      <c r="AD5" s="183" t="s">
        <v>1488</v>
      </c>
      <c r="AE5" s="183" t="s">
        <v>1483</v>
      </c>
      <c r="AF5" s="183" t="s">
        <v>1487</v>
      </c>
      <c r="AJ5" s="265"/>
      <c r="AK5" s="265"/>
      <c r="AL5" s="265"/>
      <c r="AM5" s="265"/>
      <c r="AN5" s="265"/>
      <c r="AO5" s="265"/>
      <c r="AP5" s="265"/>
      <c r="AQ5" s="265"/>
      <c r="AR5" s="265"/>
    </row>
    <row r="6" spans="1:44" ht="15" customHeight="1" x14ac:dyDescent="0.25">
      <c r="A6" s="207" t="str">
        <v/>
      </c>
      <c r="B6" s="207" t="str">
        <v/>
      </c>
      <c r="C6" s="207" t="str">
        <v/>
      </c>
      <c r="D6" s="207">
        <v>0</v>
      </c>
      <c r="E6" s="208" t="str">
        <v/>
      </c>
      <c r="F6" s="207">
        <v>0</v>
      </c>
      <c r="G6" s="209">
        <v>0</v>
      </c>
      <c r="J6" s="210" t="str">
        <f>IFERROR(VLOOKUP('Card Access'!H8,'Drop Down List'!$F$40:$H$183,3,FALSE),"")</f>
        <v/>
      </c>
      <c r="K6" s="211" t="str">
        <f>'Card Access'!H8</f>
        <v/>
      </c>
      <c r="L6" s="210" t="str">
        <f>IFERROR(VLOOKUP('Card Access'!#REF!,'Drop Down List'!$F$40:$H$183,1,FALSE),"")</f>
        <v/>
      </c>
      <c r="M6" s="211">
        <f>'Card Access'!C8</f>
        <v>0</v>
      </c>
      <c r="N6" s="211" t="str">
        <f t="shared" si="1"/>
        <v/>
      </c>
      <c r="O6" s="211">
        <f>'Card Access'!B8</f>
        <v>0</v>
      </c>
      <c r="P6" s="211"/>
      <c r="Q6" s="211" t="str">
        <f t="shared" si="0"/>
        <v>0th</v>
      </c>
      <c r="X6" s="183" t="s">
        <v>92</v>
      </c>
      <c r="Y6" s="183" t="s">
        <v>41</v>
      </c>
      <c r="Z6" s="183" t="s">
        <v>91</v>
      </c>
      <c r="AA6" s="212" t="s">
        <v>88</v>
      </c>
      <c r="AB6" s="212" t="s">
        <v>1017</v>
      </c>
      <c r="AC6" s="212" t="s">
        <v>1018</v>
      </c>
      <c r="AD6" s="183" t="s">
        <v>38</v>
      </c>
      <c r="AE6" s="183" t="s">
        <v>1483</v>
      </c>
      <c r="AF6" s="183" t="s">
        <v>1489</v>
      </c>
      <c r="AJ6" s="265"/>
      <c r="AK6" s="265"/>
      <c r="AL6" s="265"/>
      <c r="AM6" s="265"/>
      <c r="AN6" s="265"/>
      <c r="AO6" s="265"/>
      <c r="AP6" s="265"/>
      <c r="AQ6" s="265"/>
      <c r="AR6" s="265"/>
    </row>
    <row r="7" spans="1:44" ht="15" customHeight="1" x14ac:dyDescent="0.25">
      <c r="A7" s="207" t="str">
        <v/>
      </c>
      <c r="B7" s="207" t="str">
        <v/>
      </c>
      <c r="C7" s="207" t="str">
        <v/>
      </c>
      <c r="D7" s="207">
        <v>0</v>
      </c>
      <c r="E7" s="208" t="str">
        <v/>
      </c>
      <c r="F7" s="207">
        <v>0</v>
      </c>
      <c r="G7" s="209">
        <v>0</v>
      </c>
      <c r="J7" s="210" t="str">
        <f>IFERROR(VLOOKUP('Card Access'!H9,'Drop Down List'!$F$40:$H$183,3,FALSE),"")</f>
        <v/>
      </c>
      <c r="K7" s="211" t="str">
        <f>'Card Access'!H9</f>
        <v/>
      </c>
      <c r="L7" s="210" t="str">
        <f>IFERROR(VLOOKUP('Card Access'!#REF!,'Drop Down List'!$F$40:$H$183,1,FALSE),"")</f>
        <v/>
      </c>
      <c r="M7" s="211">
        <f>'Card Access'!C9</f>
        <v>0</v>
      </c>
      <c r="N7" s="211" t="str">
        <f t="shared" si="1"/>
        <v/>
      </c>
      <c r="O7" s="211">
        <f>'Card Access'!B9</f>
        <v>0</v>
      </c>
      <c r="P7" s="211"/>
      <c r="Q7" s="211" t="str">
        <f t="shared" si="0"/>
        <v>0th</v>
      </c>
      <c r="X7" s="183" t="s">
        <v>103</v>
      </c>
      <c r="Y7" s="183" t="s">
        <v>41</v>
      </c>
      <c r="Z7" s="183" t="s">
        <v>102</v>
      </c>
      <c r="AA7" s="212" t="s">
        <v>99</v>
      </c>
      <c r="AB7" s="183" t="s">
        <v>372</v>
      </c>
      <c r="AC7" s="183" t="s">
        <v>371</v>
      </c>
      <c r="AD7" s="183" t="s">
        <v>66</v>
      </c>
      <c r="AE7" s="183" t="s">
        <v>1483</v>
      </c>
      <c r="AF7" s="183" t="s">
        <v>1490</v>
      </c>
      <c r="AJ7" s="265"/>
      <c r="AK7" s="265"/>
      <c r="AL7" s="265"/>
      <c r="AM7" s="265"/>
      <c r="AN7" s="265"/>
      <c r="AO7" s="265"/>
      <c r="AP7" s="265"/>
      <c r="AQ7" s="265"/>
      <c r="AR7" s="265"/>
    </row>
    <row r="8" spans="1:44" ht="15" customHeight="1" x14ac:dyDescent="0.25">
      <c r="A8" s="207" t="str">
        <v/>
      </c>
      <c r="B8" s="207" t="str">
        <v/>
      </c>
      <c r="C8" s="207" t="str">
        <v/>
      </c>
      <c r="D8" s="207">
        <v>0</v>
      </c>
      <c r="E8" s="208" t="str">
        <v/>
      </c>
      <c r="F8" s="207">
        <v>0</v>
      </c>
      <c r="G8" s="209">
        <v>0</v>
      </c>
      <c r="J8" s="210" t="str">
        <f>IFERROR(VLOOKUP('Card Access'!H10,'Drop Down List'!$F$40:$H$183,3,FALSE),"")</f>
        <v/>
      </c>
      <c r="K8" s="211" t="str">
        <f>'Card Access'!H10</f>
        <v/>
      </c>
      <c r="L8" s="210" t="str">
        <f>IFERROR(VLOOKUP('Card Access'!#REF!,'Drop Down List'!$F$40:$H$183,1,FALSE),"")</f>
        <v/>
      </c>
      <c r="M8" s="211">
        <f>'Card Access'!C10</f>
        <v>0</v>
      </c>
      <c r="N8" s="211" t="str">
        <f t="shared" si="1"/>
        <v/>
      </c>
      <c r="O8" s="211">
        <f>'Card Access'!B10</f>
        <v>0</v>
      </c>
      <c r="P8" s="211"/>
      <c r="Q8" s="211" t="str">
        <f t="shared" si="0"/>
        <v>0th</v>
      </c>
      <c r="X8" s="183" t="s">
        <v>112</v>
      </c>
      <c r="Y8" s="183" t="s">
        <v>41</v>
      </c>
      <c r="Z8" s="183" t="s">
        <v>111</v>
      </c>
      <c r="AA8" s="212" t="s">
        <v>108</v>
      </c>
      <c r="AB8" s="183" t="s">
        <v>372</v>
      </c>
      <c r="AC8" s="183" t="s">
        <v>376</v>
      </c>
      <c r="AD8" s="183" t="s">
        <v>1492</v>
      </c>
      <c r="AE8" s="183" t="s">
        <v>1483</v>
      </c>
      <c r="AF8" s="183" t="s">
        <v>1491</v>
      </c>
      <c r="AJ8" s="265"/>
      <c r="AK8" s="265"/>
      <c r="AL8" s="265"/>
      <c r="AM8" s="265"/>
      <c r="AN8" s="265"/>
      <c r="AO8" s="265"/>
      <c r="AP8" s="265"/>
      <c r="AQ8" s="265"/>
      <c r="AR8" s="265"/>
    </row>
    <row r="9" spans="1:44" ht="15" customHeight="1" x14ac:dyDescent="0.25">
      <c r="A9" s="207" t="str">
        <v/>
      </c>
      <c r="B9" s="207" t="str">
        <v/>
      </c>
      <c r="C9" s="207" t="str">
        <v/>
      </c>
      <c r="D9" s="207">
        <v>0</v>
      </c>
      <c r="E9" s="208" t="str">
        <v/>
      </c>
      <c r="F9" s="207">
        <v>0</v>
      </c>
      <c r="G9" s="209">
        <v>0</v>
      </c>
      <c r="J9" s="210" t="str">
        <f>IFERROR(VLOOKUP('Card Access'!H11,'Drop Down List'!$F$40:$H$183,3,FALSE),"")</f>
        <v/>
      </c>
      <c r="K9" s="211" t="str">
        <f>'Card Access'!H11</f>
        <v/>
      </c>
      <c r="L9" s="210" t="str">
        <f>IFERROR(VLOOKUP('Card Access'!#REF!,'Drop Down List'!$F$40:$H$183,1,FALSE),"")</f>
        <v/>
      </c>
      <c r="M9" s="211">
        <f>'Card Access'!C11</f>
        <v>0</v>
      </c>
      <c r="N9" s="211" t="str">
        <f t="shared" si="1"/>
        <v/>
      </c>
      <c r="O9" s="211">
        <f>'Card Access'!B11</f>
        <v>0</v>
      </c>
      <c r="P9" s="211"/>
      <c r="Q9" s="211" t="str">
        <f t="shared" si="0"/>
        <v>0th</v>
      </c>
      <c r="X9" s="183" t="s">
        <v>121</v>
      </c>
      <c r="Y9" s="183" t="s">
        <v>41</v>
      </c>
      <c r="Z9" s="183" t="s">
        <v>120</v>
      </c>
      <c r="AA9" s="183" t="s">
        <v>117</v>
      </c>
      <c r="AB9" s="183" t="s">
        <v>1481</v>
      </c>
      <c r="AC9" s="183" t="s">
        <v>1480</v>
      </c>
      <c r="AD9" s="183" t="s">
        <v>1494</v>
      </c>
      <c r="AE9" s="183" t="s">
        <v>1483</v>
      </c>
      <c r="AF9" s="183" t="s">
        <v>1493</v>
      </c>
      <c r="AJ9" s="265"/>
      <c r="AK9" s="265"/>
      <c r="AL9" s="265"/>
      <c r="AM9" s="265"/>
      <c r="AN9" s="265"/>
      <c r="AO9" s="265"/>
      <c r="AP9" s="265"/>
      <c r="AQ9" s="265"/>
      <c r="AR9" s="265"/>
    </row>
    <row r="10" spans="1:44" ht="15" customHeight="1" x14ac:dyDescent="0.25">
      <c r="A10" s="207" t="str">
        <v/>
      </c>
      <c r="B10" s="207" t="str">
        <v/>
      </c>
      <c r="C10" s="207" t="str">
        <v/>
      </c>
      <c r="D10" s="207">
        <v>0</v>
      </c>
      <c r="E10" s="208" t="str">
        <v/>
      </c>
      <c r="F10" s="207">
        <v>0</v>
      </c>
      <c r="G10" s="209">
        <v>0</v>
      </c>
      <c r="J10" s="210" t="str">
        <f>IFERROR(VLOOKUP('Card Access'!H12,'Drop Down List'!$F$40:$H$183,3,FALSE),"")</f>
        <v/>
      </c>
      <c r="K10" s="211" t="str">
        <f>'Card Access'!H12</f>
        <v/>
      </c>
      <c r="L10" s="210" t="str">
        <f>IFERROR(VLOOKUP('Card Access'!#REF!,'Drop Down List'!$F$40:$H$183,1,FALSE),"")</f>
        <v/>
      </c>
      <c r="M10" s="211">
        <f>'Card Access'!C12</f>
        <v>0</v>
      </c>
      <c r="N10" s="211" t="str">
        <f t="shared" si="1"/>
        <v/>
      </c>
      <c r="O10" s="211">
        <f>'Card Access'!B12</f>
        <v>0</v>
      </c>
      <c r="P10" s="211"/>
      <c r="Q10" s="211" t="str">
        <f t="shared" si="0"/>
        <v>0th</v>
      </c>
      <c r="X10" s="183" t="s">
        <v>125</v>
      </c>
      <c r="Y10" s="183" t="s">
        <v>41</v>
      </c>
      <c r="Z10" s="183" t="s">
        <v>128</v>
      </c>
      <c r="AA10" s="183" t="s">
        <v>126</v>
      </c>
      <c r="AB10" s="183" t="s">
        <v>943</v>
      </c>
      <c r="AC10" s="183" t="s">
        <v>942</v>
      </c>
      <c r="AJ10" s="265"/>
      <c r="AK10" s="265"/>
      <c r="AL10" s="265"/>
      <c r="AM10" s="265"/>
      <c r="AN10" s="265"/>
      <c r="AO10" s="265"/>
      <c r="AP10" s="265"/>
      <c r="AQ10" s="265"/>
      <c r="AR10" s="265"/>
    </row>
    <row r="11" spans="1:44" ht="15" customHeight="1" x14ac:dyDescent="0.25">
      <c r="A11" s="207" t="str">
        <v/>
      </c>
      <c r="B11" s="207" t="str">
        <v/>
      </c>
      <c r="C11" s="207" t="str">
        <v/>
      </c>
      <c r="D11" s="207">
        <v>0</v>
      </c>
      <c r="E11" s="208" t="str">
        <v/>
      </c>
      <c r="F11" s="207">
        <v>0</v>
      </c>
      <c r="G11" s="209">
        <v>0</v>
      </c>
      <c r="J11" s="210" t="str">
        <f>IFERROR(VLOOKUP('Card Access'!H13,'Drop Down List'!$F$40:$H$183,3,FALSE),"")</f>
        <v/>
      </c>
      <c r="K11" s="211" t="str">
        <f>'Card Access'!H13</f>
        <v/>
      </c>
      <c r="L11" s="210" t="str">
        <f>IFERROR(VLOOKUP('Card Access'!#REF!,'Drop Down List'!$F$40:$H$183,1,FALSE),"")</f>
        <v/>
      </c>
      <c r="M11" s="211">
        <f>'Card Access'!C13</f>
        <v>0</v>
      </c>
      <c r="N11" s="211" t="str">
        <f t="shared" si="1"/>
        <v/>
      </c>
      <c r="O11" s="211">
        <f>'Card Access'!B13</f>
        <v>0</v>
      </c>
      <c r="P11" s="211"/>
      <c r="Q11" s="211" t="str">
        <f t="shared" si="0"/>
        <v>0th</v>
      </c>
      <c r="X11" s="183" t="s">
        <v>138</v>
      </c>
      <c r="Y11" s="183" t="s">
        <v>41</v>
      </c>
      <c r="Z11" s="183" t="s">
        <v>137</v>
      </c>
      <c r="AA11" s="183" t="s">
        <v>135</v>
      </c>
      <c r="AB11" s="183" t="s">
        <v>943</v>
      </c>
      <c r="AC11" s="183" t="s">
        <v>944</v>
      </c>
      <c r="AJ11" s="265"/>
      <c r="AK11" s="265"/>
      <c r="AL11" s="265"/>
      <c r="AM11" s="265"/>
      <c r="AN11" s="265"/>
      <c r="AO11" s="265"/>
      <c r="AP11" s="265"/>
      <c r="AQ11" s="265"/>
      <c r="AR11" s="265"/>
    </row>
    <row r="12" spans="1:44" ht="15" customHeight="1" x14ac:dyDescent="0.25">
      <c r="A12" s="207" t="str">
        <v/>
      </c>
      <c r="B12" s="207" t="str">
        <v/>
      </c>
      <c r="C12" s="207" t="str">
        <v/>
      </c>
      <c r="D12" s="207">
        <v>0</v>
      </c>
      <c r="E12" s="208" t="str">
        <v/>
      </c>
      <c r="F12" s="207">
        <v>0</v>
      </c>
      <c r="G12" s="209">
        <v>0</v>
      </c>
      <c r="J12" s="210" t="str">
        <f>IFERROR(VLOOKUP('Card Access'!H14,'Drop Down List'!$F$40:$H$183,3,FALSE),"")</f>
        <v/>
      </c>
      <c r="K12" s="211" t="str">
        <f>'Card Access'!H14</f>
        <v/>
      </c>
      <c r="L12" s="210" t="str">
        <f>IFERROR(VLOOKUP('Card Access'!#REF!,'Drop Down List'!$F$40:$H$183,1,FALSE),"")</f>
        <v/>
      </c>
      <c r="M12" s="211">
        <f>'Card Access'!C14</f>
        <v>0</v>
      </c>
      <c r="N12" s="211" t="str">
        <f t="shared" si="1"/>
        <v/>
      </c>
      <c r="O12" s="211">
        <f>'Card Access'!B14</f>
        <v>0</v>
      </c>
      <c r="P12" s="211"/>
      <c r="Q12" s="211" t="str">
        <f t="shared" si="0"/>
        <v>0th</v>
      </c>
      <c r="X12" s="183" t="s">
        <v>145</v>
      </c>
      <c r="Y12" s="183" t="s">
        <v>41</v>
      </c>
      <c r="Z12" s="183" t="s">
        <v>144</v>
      </c>
      <c r="AA12" s="183" t="s">
        <v>142</v>
      </c>
      <c r="AB12" s="183" t="s">
        <v>1598</v>
      </c>
      <c r="AC12" s="183" t="s">
        <v>1599</v>
      </c>
      <c r="AJ12" s="265"/>
      <c r="AK12" s="265"/>
      <c r="AL12" s="265"/>
      <c r="AM12" s="265"/>
      <c r="AN12" s="265"/>
      <c r="AO12" s="265"/>
      <c r="AP12" s="265"/>
      <c r="AQ12" s="265"/>
      <c r="AR12" s="265"/>
    </row>
    <row r="13" spans="1:44" ht="15" customHeight="1" x14ac:dyDescent="0.25">
      <c r="A13" s="207" t="str">
        <v/>
      </c>
      <c r="B13" s="207" t="str">
        <v/>
      </c>
      <c r="C13" s="207" t="str">
        <v/>
      </c>
      <c r="D13" s="207">
        <v>0</v>
      </c>
      <c r="E13" s="208" t="str">
        <v/>
      </c>
      <c r="F13" s="207">
        <v>0</v>
      </c>
      <c r="G13" s="209">
        <v>0</v>
      </c>
      <c r="J13" s="210" t="str">
        <f>IFERROR(VLOOKUP('Card Access'!H15,'Drop Down List'!$F$40:$H$183,3,FALSE),"")</f>
        <v/>
      </c>
      <c r="K13" s="211" t="str">
        <f>'Card Access'!H15</f>
        <v/>
      </c>
      <c r="L13" s="210" t="str">
        <f>IFERROR(VLOOKUP('Card Access'!#REF!,'Drop Down List'!$F$40:$H$183,1,FALSE),"")</f>
        <v/>
      </c>
      <c r="M13" s="211">
        <f>'Card Access'!C15</f>
        <v>0</v>
      </c>
      <c r="N13" s="211" t="str">
        <f t="shared" si="1"/>
        <v/>
      </c>
      <c r="O13" s="211">
        <f>'Card Access'!B15</f>
        <v>0</v>
      </c>
      <c r="P13" s="211"/>
      <c r="Q13" s="211" t="str">
        <f t="shared" si="0"/>
        <v>0th</v>
      </c>
      <c r="X13" s="183" t="s">
        <v>154</v>
      </c>
      <c r="Y13" s="183" t="s">
        <v>41</v>
      </c>
      <c r="Z13" s="183" t="s">
        <v>153</v>
      </c>
      <c r="AA13" s="183" t="s">
        <v>151</v>
      </c>
      <c r="AB13" s="183" t="s">
        <v>1598</v>
      </c>
      <c r="AC13" s="183" t="s">
        <v>1600</v>
      </c>
      <c r="AJ13" s="265"/>
      <c r="AK13" s="265"/>
      <c r="AL13" s="265"/>
      <c r="AM13" s="265"/>
      <c r="AN13" s="265"/>
      <c r="AO13" s="265"/>
      <c r="AP13" s="265"/>
      <c r="AQ13" s="265"/>
      <c r="AR13" s="265"/>
    </row>
    <row r="14" spans="1:44" x14ac:dyDescent="0.25">
      <c r="A14" s="207" t="str">
        <v/>
      </c>
      <c r="B14" s="207" t="str">
        <v/>
      </c>
      <c r="C14" s="207" t="str">
        <v/>
      </c>
      <c r="D14" s="207">
        <v>0</v>
      </c>
      <c r="E14" s="208" t="str">
        <v/>
      </c>
      <c r="F14" s="207">
        <v>0</v>
      </c>
      <c r="G14" s="209">
        <v>0</v>
      </c>
      <c r="J14" s="210" t="str">
        <f>IFERROR(VLOOKUP('Card Access'!H16,'Drop Down List'!$F$40:$H$183,3,FALSE),"")</f>
        <v/>
      </c>
      <c r="K14" s="211" t="str">
        <f>'Card Access'!H16</f>
        <v/>
      </c>
      <c r="L14" s="210" t="str">
        <f>IFERROR(VLOOKUP('Card Access'!#REF!,'Drop Down List'!$F$40:$H$183,1,FALSE),"")</f>
        <v/>
      </c>
      <c r="M14" s="211">
        <f>'Card Access'!C16</f>
        <v>0</v>
      </c>
      <c r="N14" s="211" t="str">
        <f t="shared" si="1"/>
        <v/>
      </c>
      <c r="O14" s="211">
        <f>'Card Access'!B16</f>
        <v>0</v>
      </c>
      <c r="P14" s="211"/>
      <c r="Q14" s="211" t="str">
        <f t="shared" si="0"/>
        <v>0th</v>
      </c>
      <c r="X14" s="183" t="s">
        <v>87</v>
      </c>
      <c r="Y14" s="183" t="s">
        <v>41</v>
      </c>
      <c r="Z14" s="183" t="s">
        <v>163</v>
      </c>
      <c r="AA14" s="183" t="s">
        <v>161</v>
      </c>
      <c r="AB14" s="183" t="s">
        <v>1598</v>
      </c>
      <c r="AC14" s="183" t="s">
        <v>1601</v>
      </c>
      <c r="AJ14" s="265"/>
      <c r="AK14" s="265"/>
      <c r="AL14" s="265"/>
      <c r="AM14" s="265"/>
      <c r="AN14" s="265"/>
      <c r="AO14" s="265"/>
      <c r="AP14" s="265"/>
      <c r="AQ14" s="265"/>
      <c r="AR14" s="265"/>
    </row>
    <row r="15" spans="1:44" x14ac:dyDescent="0.25">
      <c r="A15" s="207" t="str">
        <v/>
      </c>
      <c r="B15" s="207" t="str">
        <v/>
      </c>
      <c r="C15" s="207" t="str">
        <v/>
      </c>
      <c r="D15" s="207">
        <v>0</v>
      </c>
      <c r="E15" s="208" t="str">
        <v/>
      </c>
      <c r="F15" s="207">
        <v>0</v>
      </c>
      <c r="G15" s="209">
        <v>0</v>
      </c>
      <c r="J15" s="210" t="str">
        <f>IFERROR(VLOOKUP('Card Access'!H17,'Drop Down List'!$F$40:$H$183,3,FALSE),"")</f>
        <v/>
      </c>
      <c r="K15" s="211" t="str">
        <f>'Card Access'!H17</f>
        <v/>
      </c>
      <c r="L15" s="210" t="str">
        <f>IFERROR(VLOOKUP('Card Access'!#REF!,'Drop Down List'!$F$40:$H$183,1,FALSE),"")</f>
        <v/>
      </c>
      <c r="M15" s="211">
        <f>'Card Access'!C17</f>
        <v>0</v>
      </c>
      <c r="N15" s="211" t="str">
        <f t="shared" si="1"/>
        <v/>
      </c>
      <c r="O15" s="211">
        <f>'Card Access'!B17</f>
        <v>0</v>
      </c>
      <c r="P15" s="211"/>
      <c r="Q15" s="211" t="str">
        <f t="shared" si="0"/>
        <v>0th</v>
      </c>
      <c r="X15" s="183" t="s">
        <v>98</v>
      </c>
      <c r="Y15" s="183" t="s">
        <v>41</v>
      </c>
      <c r="Z15" s="183" t="s">
        <v>170</v>
      </c>
      <c r="AA15" s="183" t="s">
        <v>168</v>
      </c>
      <c r="AB15" s="183" t="s">
        <v>1598</v>
      </c>
      <c r="AC15" s="183" t="s">
        <v>1602</v>
      </c>
      <c r="AJ15" s="265"/>
      <c r="AK15" s="265"/>
      <c r="AL15" s="265"/>
      <c r="AM15" s="265"/>
      <c r="AN15" s="265"/>
      <c r="AO15" s="265"/>
      <c r="AP15" s="265"/>
      <c r="AQ15" s="265"/>
      <c r="AR15" s="265"/>
    </row>
    <row r="16" spans="1:44" x14ac:dyDescent="0.25">
      <c r="A16" s="207" t="str">
        <v/>
      </c>
      <c r="B16" s="207" t="str">
        <v/>
      </c>
      <c r="C16" s="207" t="str">
        <v/>
      </c>
      <c r="D16" s="207">
        <v>0</v>
      </c>
      <c r="E16" s="208" t="str">
        <v/>
      </c>
      <c r="F16" s="207">
        <v>0</v>
      </c>
      <c r="G16" s="209">
        <v>0</v>
      </c>
      <c r="J16" s="210" t="str">
        <f>IFERROR(VLOOKUP('Card Access'!H18,'Drop Down List'!$F$40:$H$183,3,FALSE),"")</f>
        <v/>
      </c>
      <c r="K16" s="211" t="str">
        <f>'Card Access'!H18</f>
        <v/>
      </c>
      <c r="L16" s="210" t="str">
        <f>IFERROR(VLOOKUP('Card Access'!#REF!,'Drop Down List'!$F$40:$H$183,1,FALSE),"")</f>
        <v/>
      </c>
      <c r="M16" s="211">
        <f>'Card Access'!C18</f>
        <v>0</v>
      </c>
      <c r="N16" s="211" t="str">
        <f t="shared" si="1"/>
        <v/>
      </c>
      <c r="O16" s="211">
        <f>'Card Access'!B18</f>
        <v>0</v>
      </c>
      <c r="P16" s="211"/>
      <c r="Q16" s="211" t="str">
        <f t="shared" si="0"/>
        <v>0th</v>
      </c>
      <c r="X16" s="183" t="s">
        <v>36</v>
      </c>
      <c r="Y16" s="183" t="s">
        <v>41</v>
      </c>
      <c r="Z16" s="183" t="s">
        <v>178</v>
      </c>
      <c r="AA16" s="183" t="s">
        <v>176</v>
      </c>
      <c r="AB16" s="183" t="s">
        <v>1598</v>
      </c>
      <c r="AC16" s="183" t="s">
        <v>1603</v>
      </c>
      <c r="AJ16" s="265"/>
      <c r="AK16" s="265"/>
      <c r="AL16" s="265"/>
      <c r="AM16" s="265"/>
      <c r="AN16" s="265"/>
      <c r="AO16" s="265"/>
      <c r="AP16" s="265"/>
      <c r="AQ16" s="265"/>
      <c r="AR16" s="265"/>
    </row>
    <row r="17" spans="1:44" x14ac:dyDescent="0.25">
      <c r="A17" s="207" t="str">
        <v/>
      </c>
      <c r="B17" s="207" t="str">
        <v/>
      </c>
      <c r="C17" s="207" t="str">
        <v/>
      </c>
      <c r="D17" s="207">
        <v>0</v>
      </c>
      <c r="E17" s="208" t="str">
        <v/>
      </c>
      <c r="F17" s="207">
        <v>0</v>
      </c>
      <c r="G17" s="209">
        <v>0</v>
      </c>
      <c r="J17" s="210" t="str">
        <f>IFERROR(VLOOKUP('Card Access'!H19,'Drop Down List'!$F$40:$H$183,3,FALSE),"")</f>
        <v/>
      </c>
      <c r="K17" s="211" t="str">
        <f>'Card Access'!H19</f>
        <v/>
      </c>
      <c r="L17" s="210" t="str">
        <f>IFERROR(VLOOKUP('Card Access'!#REF!,'Drop Down List'!$F$40:$H$183,1,FALSE),"")</f>
        <v/>
      </c>
      <c r="M17" s="211">
        <f>'Card Access'!C19</f>
        <v>0</v>
      </c>
      <c r="N17" s="211" t="str">
        <f t="shared" si="1"/>
        <v/>
      </c>
      <c r="O17" s="211">
        <f>'Card Access'!B19</f>
        <v>0</v>
      </c>
      <c r="P17" s="211"/>
      <c r="Q17" s="211" t="str">
        <f t="shared" si="0"/>
        <v>0th</v>
      </c>
      <c r="X17" s="183" t="s">
        <v>186</v>
      </c>
      <c r="Y17" s="183" t="s">
        <v>41</v>
      </c>
      <c r="Z17" s="183" t="s">
        <v>185</v>
      </c>
      <c r="AA17" s="183" t="s">
        <v>183</v>
      </c>
      <c r="AB17" s="183" t="s">
        <v>1598</v>
      </c>
      <c r="AC17" s="183" t="s">
        <v>1604</v>
      </c>
      <c r="AJ17" s="265"/>
      <c r="AK17" s="265"/>
      <c r="AL17" s="265"/>
      <c r="AM17" s="265"/>
      <c r="AN17" s="265"/>
      <c r="AO17" s="265"/>
      <c r="AP17" s="265"/>
      <c r="AQ17" s="265"/>
      <c r="AR17" s="265"/>
    </row>
    <row r="18" spans="1:44" x14ac:dyDescent="0.25">
      <c r="A18" s="207" t="str">
        <v/>
      </c>
      <c r="B18" s="207" t="str">
        <v/>
      </c>
      <c r="C18" s="207" t="str">
        <v/>
      </c>
      <c r="D18" s="207">
        <v>0</v>
      </c>
      <c r="E18" s="208" t="str">
        <v/>
      </c>
      <c r="F18" s="207">
        <v>0</v>
      </c>
      <c r="G18" s="209">
        <v>0</v>
      </c>
      <c r="J18" s="210" t="str">
        <f>IFERROR(VLOOKUP('Card Access'!H20,'Drop Down List'!$F$40:$H$183,3,FALSE),"")</f>
        <v/>
      </c>
      <c r="K18" s="211" t="str">
        <f>'Card Access'!H20</f>
        <v/>
      </c>
      <c r="L18" s="210" t="str">
        <f>IFERROR(VLOOKUP('Card Access'!#REF!,'Drop Down List'!$F$40:$H$183,1,FALSE),"")</f>
        <v/>
      </c>
      <c r="M18" s="211">
        <f>'Card Access'!C20</f>
        <v>0</v>
      </c>
      <c r="N18" s="211" t="str">
        <f t="shared" si="1"/>
        <v/>
      </c>
      <c r="O18" s="211">
        <f>'Card Access'!B20</f>
        <v>0</v>
      </c>
      <c r="P18" s="211"/>
      <c r="Q18" s="211" t="str">
        <f t="shared" si="0"/>
        <v>0th</v>
      </c>
      <c r="X18" s="183" t="s">
        <v>196</v>
      </c>
      <c r="Y18" s="183" t="s">
        <v>41</v>
      </c>
      <c r="Z18" s="183" t="s">
        <v>195</v>
      </c>
      <c r="AJ18" s="265"/>
      <c r="AK18" s="265"/>
      <c r="AL18" s="265"/>
      <c r="AM18" s="265"/>
      <c r="AN18" s="265"/>
      <c r="AO18" s="265"/>
      <c r="AP18" s="265"/>
      <c r="AQ18" s="265"/>
      <c r="AR18" s="265"/>
    </row>
    <row r="19" spans="1:44" x14ac:dyDescent="0.25">
      <c r="A19" s="207" t="str">
        <v/>
      </c>
      <c r="B19" s="207" t="str">
        <v/>
      </c>
      <c r="C19" s="207" t="str">
        <v/>
      </c>
      <c r="D19" s="207">
        <v>0</v>
      </c>
      <c r="E19" s="208" t="str">
        <v/>
      </c>
      <c r="F19" s="207">
        <v>0</v>
      </c>
      <c r="G19" s="209">
        <v>0</v>
      </c>
      <c r="J19" s="210" t="str">
        <f>IFERROR(VLOOKUP('Card Access'!H21,'Drop Down List'!$F$40:$H$183,3,FALSE),"")</f>
        <v/>
      </c>
      <c r="K19" s="211" t="str">
        <f>'Card Access'!H21</f>
        <v/>
      </c>
      <c r="L19" s="210" t="str">
        <f>IFERROR(VLOOKUP('Card Access'!#REF!,'Drop Down List'!$F$40:$H$183,1,FALSE),"")</f>
        <v/>
      </c>
      <c r="M19" s="211">
        <f>'Card Access'!C21</f>
        <v>0</v>
      </c>
      <c r="N19" s="211" t="str">
        <f t="shared" si="1"/>
        <v/>
      </c>
      <c r="O19" s="211">
        <f>'Card Access'!B21</f>
        <v>0</v>
      </c>
      <c r="P19" s="211"/>
      <c r="Q19" s="211" t="str">
        <f t="shared" si="0"/>
        <v>0th</v>
      </c>
      <c r="X19" s="183" t="s">
        <v>205</v>
      </c>
      <c r="Y19" s="183" t="s">
        <v>41</v>
      </c>
      <c r="Z19" s="183" t="s">
        <v>204</v>
      </c>
      <c r="AJ19" s="265"/>
      <c r="AK19" s="265"/>
      <c r="AL19" s="265"/>
      <c r="AM19" s="265"/>
      <c r="AN19" s="265"/>
      <c r="AO19" s="265"/>
      <c r="AP19" s="265"/>
      <c r="AQ19" s="265"/>
      <c r="AR19" s="265"/>
    </row>
    <row r="20" spans="1:44" x14ac:dyDescent="0.25">
      <c r="A20" s="207" t="str">
        <v/>
      </c>
      <c r="B20" s="207" t="str">
        <v/>
      </c>
      <c r="C20" s="207" t="str">
        <v/>
      </c>
      <c r="D20" s="207">
        <v>0</v>
      </c>
      <c r="E20" s="208" t="str">
        <v/>
      </c>
      <c r="F20" s="207">
        <v>0</v>
      </c>
      <c r="G20" s="209">
        <v>0</v>
      </c>
      <c r="J20" s="210" t="str">
        <f>IFERROR(VLOOKUP('Card Access'!H22,'Drop Down List'!$F$40:$H$183,3,FALSE),"")</f>
        <v/>
      </c>
      <c r="K20" s="211" t="str">
        <f>'Card Access'!H22</f>
        <v/>
      </c>
      <c r="L20" s="210" t="str">
        <f>IFERROR(VLOOKUP('Card Access'!#REF!,'Drop Down List'!$F$40:$H$183,1,FALSE),"")</f>
        <v/>
      </c>
      <c r="M20" s="211">
        <f>'Card Access'!C22</f>
        <v>0</v>
      </c>
      <c r="N20" s="211" t="str">
        <f t="shared" si="1"/>
        <v/>
      </c>
      <c r="O20" s="211">
        <f>'Card Access'!B22</f>
        <v>0</v>
      </c>
      <c r="P20" s="211"/>
      <c r="Q20" s="211" t="str">
        <f t="shared" si="0"/>
        <v>0th</v>
      </c>
      <c r="X20" s="183" t="s">
        <v>213</v>
      </c>
      <c r="Y20" s="183" t="s">
        <v>41</v>
      </c>
      <c r="Z20" s="183" t="s">
        <v>212</v>
      </c>
      <c r="AJ20" s="265"/>
      <c r="AK20" s="265"/>
      <c r="AL20" s="265"/>
      <c r="AM20" s="265"/>
      <c r="AN20" s="265"/>
      <c r="AO20" s="265"/>
      <c r="AP20" s="265"/>
      <c r="AQ20" s="265"/>
      <c r="AR20" s="265"/>
    </row>
    <row r="21" spans="1:44" x14ac:dyDescent="0.25">
      <c r="A21" s="207" t="str">
        <v/>
      </c>
      <c r="B21" s="207" t="str">
        <v/>
      </c>
      <c r="C21" s="207" t="str">
        <v/>
      </c>
      <c r="D21" s="207">
        <v>0</v>
      </c>
      <c r="E21" s="208" t="str">
        <v/>
      </c>
      <c r="F21" s="207">
        <v>0</v>
      </c>
      <c r="G21" s="209">
        <v>0</v>
      </c>
      <c r="J21" s="210" t="str">
        <f>IFERROR(VLOOKUP('Card Access'!H23,'Drop Down List'!$F$40:$H$183,3,FALSE),"")</f>
        <v/>
      </c>
      <c r="K21" s="211" t="str">
        <f>'Card Access'!H23</f>
        <v/>
      </c>
      <c r="L21" s="210" t="str">
        <f>IFERROR(VLOOKUP('Card Access'!#REF!,'Drop Down List'!$F$40:$H$183,1,FALSE),"")</f>
        <v/>
      </c>
      <c r="M21" s="211">
        <f>'Card Access'!C23</f>
        <v>0</v>
      </c>
      <c r="N21" s="211" t="str">
        <f t="shared" si="1"/>
        <v/>
      </c>
      <c r="O21" s="211">
        <f>'Card Access'!B23</f>
        <v>0</v>
      </c>
      <c r="P21" s="211"/>
      <c r="Q21" s="211" t="str">
        <f t="shared" si="0"/>
        <v>0th</v>
      </c>
      <c r="X21" s="183" t="s">
        <v>219</v>
      </c>
      <c r="Y21" s="183" t="s">
        <v>41</v>
      </c>
      <c r="Z21" s="183" t="s">
        <v>218</v>
      </c>
      <c r="AJ21" s="265"/>
      <c r="AK21" s="265"/>
      <c r="AL21" s="265"/>
      <c r="AM21" s="265"/>
      <c r="AN21" s="265"/>
      <c r="AO21" s="265"/>
      <c r="AP21" s="265"/>
      <c r="AQ21" s="265"/>
      <c r="AR21" s="265"/>
    </row>
    <row r="22" spans="1:44" x14ac:dyDescent="0.25">
      <c r="A22" s="207" t="str">
        <v/>
      </c>
      <c r="B22" s="207" t="str">
        <v/>
      </c>
      <c r="C22" s="207" t="str">
        <v/>
      </c>
      <c r="D22" s="207">
        <v>0</v>
      </c>
      <c r="E22" s="208" t="str">
        <v/>
      </c>
      <c r="F22" s="207">
        <v>0</v>
      </c>
      <c r="G22" s="209">
        <v>0</v>
      </c>
      <c r="J22" s="210" t="str">
        <f>IFERROR(VLOOKUP('Card Access'!H24,'Drop Down List'!$F$40:$H$183,3,FALSE),"")</f>
        <v/>
      </c>
      <c r="K22" s="211" t="str">
        <f>'Card Access'!H24</f>
        <v/>
      </c>
      <c r="L22" s="210" t="str">
        <f>IFERROR(VLOOKUP('Card Access'!#REF!,'Drop Down List'!$F$40:$H$183,1,FALSE),"")</f>
        <v/>
      </c>
      <c r="M22" s="211">
        <f>'Card Access'!C24</f>
        <v>0</v>
      </c>
      <c r="N22" s="211" t="str">
        <f t="shared" si="1"/>
        <v/>
      </c>
      <c r="O22" s="211">
        <f>'Card Access'!B24</f>
        <v>0</v>
      </c>
      <c r="P22" s="211"/>
      <c r="Q22" s="211" t="str">
        <f t="shared" si="0"/>
        <v>0th</v>
      </c>
      <c r="X22" s="183" t="s">
        <v>224</v>
      </c>
      <c r="Y22" s="183" t="s">
        <v>41</v>
      </c>
      <c r="Z22" s="183" t="s">
        <v>223</v>
      </c>
      <c r="AJ22" s="265"/>
      <c r="AK22" s="265"/>
      <c r="AL22" s="265"/>
      <c r="AM22" s="265"/>
      <c r="AN22" s="265"/>
      <c r="AO22" s="265"/>
      <c r="AP22" s="265"/>
      <c r="AQ22" s="265"/>
      <c r="AR22" s="265"/>
    </row>
    <row r="23" spans="1:44" x14ac:dyDescent="0.25">
      <c r="A23" s="207" t="str">
        <v/>
      </c>
      <c r="B23" s="207" t="str">
        <v/>
      </c>
      <c r="C23" s="207" t="str">
        <v/>
      </c>
      <c r="D23" s="207">
        <v>0</v>
      </c>
      <c r="E23" s="208" t="str">
        <v/>
      </c>
      <c r="F23" s="207">
        <v>0</v>
      </c>
      <c r="G23" s="209">
        <v>0</v>
      </c>
      <c r="J23" s="210" t="str">
        <f>IFERROR(VLOOKUP('Card Access'!H25,'Drop Down List'!$F$40:$H$183,3,FALSE),"")</f>
        <v/>
      </c>
      <c r="K23" s="211" t="str">
        <f>'Card Access'!H25</f>
        <v/>
      </c>
      <c r="L23" s="210" t="str">
        <f>IFERROR(VLOOKUP('Card Access'!#REF!,'Drop Down List'!$F$40:$H$183,1,FALSE),"")</f>
        <v/>
      </c>
      <c r="M23" s="211">
        <f>'Card Access'!C25</f>
        <v>0</v>
      </c>
      <c r="N23" s="211" t="str">
        <f t="shared" si="1"/>
        <v/>
      </c>
      <c r="O23" s="211">
        <f>'Card Access'!B25</f>
        <v>0</v>
      </c>
      <c r="P23" s="211"/>
      <c r="Q23" s="211" t="str">
        <f t="shared" si="0"/>
        <v>0th</v>
      </c>
      <c r="X23" s="183" t="s">
        <v>228</v>
      </c>
      <c r="Y23" s="183" t="s">
        <v>41</v>
      </c>
      <c r="Z23" s="183" t="s">
        <v>227</v>
      </c>
      <c r="AJ23" s="265"/>
      <c r="AK23" s="265"/>
      <c r="AL23" s="265"/>
      <c r="AM23" s="265"/>
      <c r="AN23" s="265"/>
      <c r="AO23" s="265"/>
      <c r="AP23" s="265"/>
      <c r="AQ23" s="265"/>
      <c r="AR23" s="265"/>
    </row>
    <row r="24" spans="1:44" x14ac:dyDescent="0.25">
      <c r="A24" s="207" t="str">
        <v/>
      </c>
      <c r="B24" s="207" t="str">
        <v/>
      </c>
      <c r="C24" s="207" t="str">
        <v/>
      </c>
      <c r="D24" s="207">
        <v>0</v>
      </c>
      <c r="E24" s="208" t="str">
        <v/>
      </c>
      <c r="F24" s="207">
        <v>0</v>
      </c>
      <c r="G24" s="209">
        <v>0</v>
      </c>
      <c r="J24" s="210" t="str">
        <f>IFERROR(VLOOKUP('Card Access'!H26,'Drop Down List'!$F$40:$H$183,3,FALSE),"")</f>
        <v/>
      </c>
      <c r="K24" s="211" t="str">
        <f>'Card Access'!H26</f>
        <v/>
      </c>
      <c r="L24" s="210" t="str">
        <f>IFERROR(VLOOKUP('Card Access'!#REF!,'Drop Down List'!$F$40:$H$183,1,FALSE),"")</f>
        <v/>
      </c>
      <c r="M24" s="211">
        <f>'Card Access'!C26</f>
        <v>0</v>
      </c>
      <c r="N24" s="211" t="str">
        <f t="shared" si="1"/>
        <v/>
      </c>
      <c r="O24" s="211">
        <f>'Card Access'!B26</f>
        <v>0</v>
      </c>
      <c r="P24" s="211"/>
      <c r="Q24" s="211" t="str">
        <f t="shared" si="0"/>
        <v>0th</v>
      </c>
      <c r="X24" s="183" t="s">
        <v>56</v>
      </c>
      <c r="Y24" s="183" t="s">
        <v>231</v>
      </c>
      <c r="Z24" s="183" t="s">
        <v>230</v>
      </c>
      <c r="AJ24" s="265"/>
      <c r="AK24" s="265"/>
      <c r="AL24" s="265"/>
      <c r="AM24" s="265"/>
      <c r="AN24" s="265"/>
      <c r="AO24" s="265"/>
      <c r="AP24" s="265"/>
      <c r="AQ24" s="265"/>
      <c r="AR24" s="265"/>
    </row>
    <row r="25" spans="1:44" x14ac:dyDescent="0.25">
      <c r="A25" s="207" t="str">
        <v/>
      </c>
      <c r="B25" s="207" t="str">
        <v/>
      </c>
      <c r="C25" s="207" t="str">
        <v/>
      </c>
      <c r="D25" s="207">
        <v>0</v>
      </c>
      <c r="E25" s="208" t="str">
        <v/>
      </c>
      <c r="F25" s="207">
        <v>0</v>
      </c>
      <c r="G25" s="209">
        <v>0</v>
      </c>
      <c r="J25" s="210" t="str">
        <f>IFERROR(VLOOKUP('Card Access'!H27,'Drop Down List'!$F$40:$H$183,3,FALSE),"")</f>
        <v/>
      </c>
      <c r="K25" s="211" t="str">
        <f>'Card Access'!H27</f>
        <v/>
      </c>
      <c r="L25" s="210" t="str">
        <f>IFERROR(VLOOKUP('Card Access'!#REF!,'Drop Down List'!$F$40:$H$183,1,FALSE),"")</f>
        <v/>
      </c>
      <c r="M25" s="211">
        <f>'Card Access'!C27</f>
        <v>0</v>
      </c>
      <c r="N25" s="211" t="str">
        <f t="shared" si="1"/>
        <v/>
      </c>
      <c r="O25" s="211">
        <f>'Card Access'!B27</f>
        <v>0</v>
      </c>
      <c r="P25" s="211"/>
      <c r="Q25" s="211" t="str">
        <f t="shared" si="0"/>
        <v>0th</v>
      </c>
      <c r="X25" s="183" t="s">
        <v>69</v>
      </c>
      <c r="Y25" s="183" t="s">
        <v>231</v>
      </c>
      <c r="Z25" s="183" t="s">
        <v>235</v>
      </c>
      <c r="AJ25" s="265"/>
      <c r="AK25" s="265"/>
      <c r="AL25" s="265"/>
      <c r="AM25" s="265"/>
      <c r="AN25" s="265"/>
      <c r="AO25" s="265"/>
      <c r="AP25" s="265"/>
      <c r="AQ25" s="265"/>
      <c r="AR25" s="265"/>
    </row>
    <row r="26" spans="1:44" x14ac:dyDescent="0.25">
      <c r="A26" s="207" t="str">
        <v/>
      </c>
      <c r="B26" s="207" t="str">
        <v/>
      </c>
      <c r="C26" s="207" t="str">
        <v/>
      </c>
      <c r="D26" s="207">
        <v>0</v>
      </c>
      <c r="E26" s="208" t="str">
        <v/>
      </c>
      <c r="F26" s="207">
        <v>0</v>
      </c>
      <c r="G26" s="209">
        <v>0</v>
      </c>
      <c r="J26" s="210" t="str">
        <f>IFERROR(VLOOKUP('Card Access'!H28,'Drop Down List'!$F$40:$H$183,3,FALSE),"")</f>
        <v/>
      </c>
      <c r="K26" s="211" t="str">
        <f>'Card Access'!H28</f>
        <v/>
      </c>
      <c r="L26" s="210" t="str">
        <f>IFERROR(VLOOKUP('Card Access'!#REF!,'Drop Down List'!$F$40:$H$183,1,FALSE),"")</f>
        <v/>
      </c>
      <c r="M26" s="211">
        <f>'Card Access'!C28</f>
        <v>0</v>
      </c>
      <c r="N26" s="211" t="str">
        <f t="shared" si="1"/>
        <v/>
      </c>
      <c r="O26" s="211">
        <f>'Card Access'!B28</f>
        <v>0</v>
      </c>
      <c r="P26" s="211"/>
      <c r="Q26" s="211" t="str">
        <f t="shared" si="0"/>
        <v>0th</v>
      </c>
      <c r="X26" s="183" t="s">
        <v>103</v>
      </c>
      <c r="Y26" s="183" t="s">
        <v>231</v>
      </c>
      <c r="Z26" s="183" t="s">
        <v>241</v>
      </c>
      <c r="AJ26" s="265"/>
      <c r="AK26" s="265"/>
      <c r="AL26" s="265"/>
      <c r="AM26" s="265"/>
      <c r="AN26" s="265"/>
      <c r="AO26" s="265"/>
      <c r="AP26" s="265"/>
      <c r="AQ26" s="265"/>
      <c r="AR26" s="265"/>
    </row>
    <row r="27" spans="1:44" x14ac:dyDescent="0.25">
      <c r="A27" s="207" t="str">
        <v/>
      </c>
      <c r="B27" s="207" t="str">
        <v/>
      </c>
      <c r="C27" s="207" t="str">
        <v/>
      </c>
      <c r="D27" s="207">
        <v>0</v>
      </c>
      <c r="E27" s="208" t="str">
        <v/>
      </c>
      <c r="F27" s="207">
        <v>0</v>
      </c>
      <c r="G27" s="209">
        <v>0</v>
      </c>
      <c r="J27" s="210" t="str">
        <f>IFERROR(VLOOKUP('Card Access'!H29,'Drop Down List'!$F$40:$H$183,3,FALSE),"")</f>
        <v/>
      </c>
      <c r="K27" s="211" t="str">
        <f>'Card Access'!H29</f>
        <v/>
      </c>
      <c r="L27" s="210" t="str">
        <f>IFERROR(VLOOKUP('Card Access'!#REF!,'Drop Down List'!$F$40:$H$183,1,FALSE),"")</f>
        <v/>
      </c>
      <c r="M27" s="211">
        <f>'Card Access'!C29</f>
        <v>0</v>
      </c>
      <c r="N27" s="211" t="str">
        <f t="shared" si="1"/>
        <v/>
      </c>
      <c r="O27" s="211">
        <f>'Card Access'!B29</f>
        <v>0</v>
      </c>
      <c r="P27" s="211"/>
      <c r="Q27" s="211" t="str">
        <f t="shared" si="0"/>
        <v>0th</v>
      </c>
      <c r="X27" s="183" t="s">
        <v>112</v>
      </c>
      <c r="Y27" s="183" t="s">
        <v>231</v>
      </c>
      <c r="Z27" s="183" t="s">
        <v>248</v>
      </c>
      <c r="AJ27" s="265"/>
      <c r="AK27" s="265"/>
      <c r="AL27" s="265"/>
      <c r="AM27" s="265"/>
      <c r="AN27" s="265"/>
      <c r="AO27" s="265"/>
      <c r="AP27" s="265"/>
      <c r="AQ27" s="265"/>
      <c r="AR27" s="265"/>
    </row>
    <row r="28" spans="1:44" x14ac:dyDescent="0.25">
      <c r="A28" s="207" t="str">
        <v/>
      </c>
      <c r="B28" s="207" t="str">
        <v/>
      </c>
      <c r="C28" s="207" t="str">
        <v/>
      </c>
      <c r="D28" s="207">
        <v>0</v>
      </c>
      <c r="E28" s="208" t="str">
        <v/>
      </c>
      <c r="F28" s="207">
        <v>0</v>
      </c>
      <c r="G28" s="209">
        <v>0</v>
      </c>
      <c r="J28" s="210" t="str">
        <f>IFERROR(VLOOKUP('Card Access'!H30,'Drop Down List'!$F$40:$H$183,3,FALSE),"")</f>
        <v/>
      </c>
      <c r="K28" s="211" t="str">
        <f>'Card Access'!H30</f>
        <v/>
      </c>
      <c r="L28" s="210" t="str">
        <f>IFERROR(VLOOKUP('Card Access'!#REF!,'Drop Down List'!$F$40:$H$183,1,FALSE),"")</f>
        <v/>
      </c>
      <c r="M28" s="211">
        <f>'Card Access'!C30</f>
        <v>0</v>
      </c>
      <c r="N28" s="211" t="str">
        <f t="shared" si="1"/>
        <v/>
      </c>
      <c r="O28" s="211">
        <f>'Card Access'!B30</f>
        <v>0</v>
      </c>
      <c r="P28" s="211"/>
      <c r="Q28" s="211" t="str">
        <f t="shared" si="0"/>
        <v>0th</v>
      </c>
      <c r="X28" s="183" t="s">
        <v>125</v>
      </c>
      <c r="Y28" s="183" t="s">
        <v>231</v>
      </c>
      <c r="Z28" s="183" t="s">
        <v>254</v>
      </c>
      <c r="AJ28" s="265"/>
      <c r="AK28" s="265"/>
      <c r="AL28" s="265"/>
      <c r="AM28" s="265"/>
      <c r="AN28" s="265"/>
      <c r="AO28" s="265"/>
      <c r="AP28" s="265"/>
      <c r="AQ28" s="265"/>
      <c r="AR28" s="265"/>
    </row>
    <row r="29" spans="1:44" x14ac:dyDescent="0.25">
      <c r="A29" s="207" t="str">
        <v/>
      </c>
      <c r="B29" s="207" t="str">
        <v/>
      </c>
      <c r="C29" s="207" t="str">
        <v/>
      </c>
      <c r="D29" s="207">
        <v>0</v>
      </c>
      <c r="E29" s="208" t="str">
        <v/>
      </c>
      <c r="F29" s="207">
        <v>0</v>
      </c>
      <c r="G29" s="209">
        <v>0</v>
      </c>
      <c r="J29" s="210" t="str">
        <f>IFERROR(VLOOKUP('Card Access'!H31,'Drop Down List'!$F$40:$H$183,3,FALSE),"")</f>
        <v/>
      </c>
      <c r="K29" s="211" t="str">
        <f>'Card Access'!H31</f>
        <v/>
      </c>
      <c r="L29" s="210" t="str">
        <f>IFERROR(VLOOKUP('Card Access'!#REF!,'Drop Down List'!$F$40:$H$183,1,FALSE),"")</f>
        <v/>
      </c>
      <c r="M29" s="211">
        <f>'Card Access'!C31</f>
        <v>0</v>
      </c>
      <c r="N29" s="211" t="str">
        <f t="shared" si="1"/>
        <v/>
      </c>
      <c r="O29" s="211">
        <f>'Card Access'!B31</f>
        <v>0</v>
      </c>
      <c r="P29" s="211"/>
      <c r="Q29" s="211" t="str">
        <f t="shared" si="0"/>
        <v>0th</v>
      </c>
      <c r="X29" s="183" t="s">
        <v>145</v>
      </c>
      <c r="Y29" s="183" t="s">
        <v>231</v>
      </c>
      <c r="Z29" s="183" t="s">
        <v>261</v>
      </c>
      <c r="AJ29" s="265"/>
      <c r="AK29" s="265"/>
      <c r="AL29" s="265"/>
      <c r="AM29" s="265"/>
      <c r="AN29" s="265"/>
      <c r="AO29" s="265"/>
      <c r="AP29" s="265"/>
      <c r="AQ29" s="265"/>
      <c r="AR29" s="265"/>
    </row>
    <row r="30" spans="1:44" x14ac:dyDescent="0.25">
      <c r="A30" s="207" t="str">
        <v/>
      </c>
      <c r="B30" s="207" t="str">
        <v/>
      </c>
      <c r="C30" s="207" t="str">
        <v/>
      </c>
      <c r="D30" s="207">
        <v>0</v>
      </c>
      <c r="E30" s="208" t="str">
        <v/>
      </c>
      <c r="F30" s="207">
        <v>0</v>
      </c>
      <c r="G30" s="209">
        <v>0</v>
      </c>
      <c r="J30" s="210" t="str">
        <f>IFERROR(VLOOKUP('Card Access'!H32,'Drop Down List'!$F$40:$H$183,3,FALSE),"")</f>
        <v/>
      </c>
      <c r="K30" s="211" t="str">
        <f>'Card Access'!H32</f>
        <v/>
      </c>
      <c r="L30" s="210" t="str">
        <f>IFERROR(VLOOKUP('Card Access'!#REF!,'Drop Down List'!$F$40:$H$183,1,FALSE),"")</f>
        <v/>
      </c>
      <c r="M30" s="211">
        <f>'Card Access'!C32</f>
        <v>0</v>
      </c>
      <c r="N30" s="211" t="str">
        <f t="shared" si="1"/>
        <v/>
      </c>
      <c r="O30" s="211">
        <f>'Card Access'!B32</f>
        <v>0</v>
      </c>
      <c r="P30" s="211"/>
      <c r="Q30" s="211" t="str">
        <f t="shared" si="0"/>
        <v>0th</v>
      </c>
      <c r="X30" s="183" t="s">
        <v>87</v>
      </c>
      <c r="Y30" s="183" t="s">
        <v>231</v>
      </c>
      <c r="Z30" s="183" t="s">
        <v>267</v>
      </c>
    </row>
    <row r="31" spans="1:44" x14ac:dyDescent="0.25">
      <c r="A31" s="207" t="str">
        <v/>
      </c>
      <c r="B31" s="207" t="str">
        <v/>
      </c>
      <c r="C31" s="207" t="str">
        <v/>
      </c>
      <c r="D31" s="207">
        <v>0</v>
      </c>
      <c r="E31" s="208" t="str">
        <v/>
      </c>
      <c r="F31" s="207">
        <v>0</v>
      </c>
      <c r="G31" s="209">
        <v>0</v>
      </c>
      <c r="J31" s="210" t="str">
        <f>IFERROR(VLOOKUP('Card Access'!H33,'Drop Down List'!$F$40:$H$183,3,FALSE),"")</f>
        <v/>
      </c>
      <c r="K31" s="211" t="str">
        <f>'Card Access'!H33</f>
        <v/>
      </c>
      <c r="L31" s="210" t="str">
        <f>IFERROR(VLOOKUP('Card Access'!#REF!,'Drop Down List'!$F$40:$H$183,1,FALSE),"")</f>
        <v/>
      </c>
      <c r="M31" s="211">
        <f>'Card Access'!C33</f>
        <v>0</v>
      </c>
      <c r="N31" s="211" t="str">
        <f t="shared" si="1"/>
        <v/>
      </c>
      <c r="O31" s="211">
        <f>'Card Access'!B33</f>
        <v>0</v>
      </c>
      <c r="P31" s="211"/>
      <c r="Q31" s="211" t="str">
        <f t="shared" si="0"/>
        <v>0th</v>
      </c>
      <c r="X31" s="183" t="s">
        <v>64</v>
      </c>
      <c r="Y31" s="183" t="s">
        <v>231</v>
      </c>
      <c r="Z31" s="183" t="s">
        <v>276</v>
      </c>
    </row>
    <row r="32" spans="1:44" x14ac:dyDescent="0.25">
      <c r="A32" s="207" t="str">
        <v/>
      </c>
      <c r="B32" s="207" t="str">
        <v/>
      </c>
      <c r="C32" s="207" t="str">
        <v/>
      </c>
      <c r="D32" s="207">
        <v>0</v>
      </c>
      <c r="E32" s="208" t="str">
        <v/>
      </c>
      <c r="F32" s="207">
        <v>0</v>
      </c>
      <c r="G32" s="209">
        <v>0</v>
      </c>
      <c r="J32" s="210" t="str">
        <f>IFERROR(VLOOKUP('Card Access'!H34,'Drop Down List'!$F$40:$H$183,3,FALSE),"")</f>
        <v/>
      </c>
      <c r="K32" s="211" t="str">
        <f>'Card Access'!H34</f>
        <v/>
      </c>
      <c r="L32" s="210" t="str">
        <f>IFERROR(VLOOKUP('Card Access'!#REF!,'Drop Down List'!$F$40:$H$183,1,FALSE),"")</f>
        <v/>
      </c>
      <c r="M32" s="211">
        <f>'Card Access'!C34</f>
        <v>0</v>
      </c>
      <c r="N32" s="211" t="str">
        <f t="shared" si="1"/>
        <v/>
      </c>
      <c r="O32" s="211">
        <f>'Card Access'!B34</f>
        <v>0</v>
      </c>
      <c r="P32" s="211"/>
      <c r="Q32" s="211" t="str">
        <f t="shared" si="0"/>
        <v>0th</v>
      </c>
      <c r="X32" s="183" t="s">
        <v>98</v>
      </c>
      <c r="Y32" s="183" t="s">
        <v>231</v>
      </c>
      <c r="Z32" s="183" t="s">
        <v>282</v>
      </c>
    </row>
    <row r="33" spans="1:26" x14ac:dyDescent="0.25">
      <c r="A33" s="207" t="str">
        <v/>
      </c>
      <c r="B33" s="207" t="str">
        <v/>
      </c>
      <c r="C33" s="207" t="str">
        <v/>
      </c>
      <c r="D33" s="207">
        <v>0</v>
      </c>
      <c r="E33" s="208" t="str">
        <v/>
      </c>
      <c r="F33" s="207">
        <v>0</v>
      </c>
      <c r="G33" s="209">
        <v>0</v>
      </c>
      <c r="J33" s="210" t="str">
        <f>IFERROR(VLOOKUP('Card Access'!H35,'Drop Down List'!$F$40:$H$183,3,FALSE),"")</f>
        <v/>
      </c>
      <c r="K33" s="211" t="str">
        <f>'Card Access'!H35</f>
        <v/>
      </c>
      <c r="L33" s="210" t="str">
        <f>IFERROR(VLOOKUP('Card Access'!#REF!,'Drop Down List'!$F$40:$H$183,1,FALSE),"")</f>
        <v/>
      </c>
      <c r="M33" s="211">
        <f>'Card Access'!C35</f>
        <v>0</v>
      </c>
      <c r="N33" s="211" t="str">
        <f t="shared" si="1"/>
        <v/>
      </c>
      <c r="O33" s="211">
        <f>'Card Access'!B35</f>
        <v>0</v>
      </c>
      <c r="P33" s="211"/>
      <c r="Q33" s="211" t="str">
        <f t="shared" si="0"/>
        <v>0th</v>
      </c>
      <c r="X33" s="183" t="s">
        <v>77</v>
      </c>
      <c r="Y33" s="183" t="s">
        <v>231</v>
      </c>
      <c r="Z33" s="183" t="s">
        <v>288</v>
      </c>
    </row>
    <row r="34" spans="1:26" x14ac:dyDescent="0.25">
      <c r="A34" s="207" t="str">
        <v/>
      </c>
      <c r="B34" s="207" t="str">
        <v/>
      </c>
      <c r="C34" s="207" t="str">
        <v/>
      </c>
      <c r="D34" s="207">
        <v>0</v>
      </c>
      <c r="E34" s="208" t="str">
        <v/>
      </c>
      <c r="F34" s="207">
        <v>0</v>
      </c>
      <c r="G34" s="209">
        <v>0</v>
      </c>
      <c r="J34" s="210" t="str">
        <f>IFERROR(VLOOKUP('Card Access'!H36,'Drop Down List'!$F$40:$H$183,3,FALSE),"")</f>
        <v/>
      </c>
      <c r="K34" s="211" t="str">
        <f>'Card Access'!H36</f>
        <v/>
      </c>
      <c r="L34" s="210" t="str">
        <f>IFERROR(VLOOKUP('Card Access'!#REF!,'Drop Down List'!$F$40:$H$183,1,FALSE),"")</f>
        <v/>
      </c>
      <c r="M34" s="211">
        <f>'Card Access'!C36</f>
        <v>0</v>
      </c>
      <c r="N34" s="211" t="str">
        <f t="shared" si="1"/>
        <v/>
      </c>
      <c r="O34" s="211">
        <f>'Card Access'!B36</f>
        <v>0</v>
      </c>
      <c r="P34" s="211"/>
      <c r="Q34" s="211" t="str">
        <f t="shared" si="0"/>
        <v>0th</v>
      </c>
      <c r="X34" s="183" t="s">
        <v>36</v>
      </c>
      <c r="Y34" s="183" t="s">
        <v>231</v>
      </c>
      <c r="Z34" s="183" t="s">
        <v>295</v>
      </c>
    </row>
    <row r="35" spans="1:26" x14ac:dyDescent="0.25">
      <c r="A35" s="207" t="str">
        <v/>
      </c>
      <c r="B35" s="207" t="str">
        <v/>
      </c>
      <c r="C35" s="207" t="str">
        <v/>
      </c>
      <c r="D35" s="207">
        <v>0</v>
      </c>
      <c r="E35" s="208" t="str">
        <v/>
      </c>
      <c r="F35" s="207">
        <v>0</v>
      </c>
      <c r="G35" s="209">
        <v>0</v>
      </c>
      <c r="J35" s="210" t="str">
        <f>IFERROR(VLOOKUP('Card Access'!H37,'Drop Down List'!$F$40:$H$183,3,FALSE),"")</f>
        <v/>
      </c>
      <c r="K35" s="211" t="str">
        <f>'Card Access'!H37</f>
        <v/>
      </c>
      <c r="L35" s="210" t="str">
        <f>IFERROR(VLOOKUP('Card Access'!#REF!,'Drop Down List'!$F$40:$H$183,1,FALSE),"")</f>
        <v/>
      </c>
      <c r="M35" s="211">
        <f>'Card Access'!C37</f>
        <v>0</v>
      </c>
      <c r="N35" s="211" t="str">
        <f t="shared" si="1"/>
        <v/>
      </c>
      <c r="O35" s="211">
        <f>'Card Access'!B37</f>
        <v>0</v>
      </c>
      <c r="P35" s="211"/>
      <c r="Q35" s="211" t="str">
        <f t="shared" si="0"/>
        <v>0th</v>
      </c>
      <c r="X35" s="183" t="s">
        <v>51</v>
      </c>
      <c r="Y35" s="183" t="s">
        <v>231</v>
      </c>
      <c r="Z35" s="183" t="s">
        <v>301</v>
      </c>
    </row>
    <row r="36" spans="1:26" x14ac:dyDescent="0.25">
      <c r="A36" s="207" t="str">
        <v/>
      </c>
      <c r="B36" s="207" t="str">
        <v/>
      </c>
      <c r="C36" s="207" t="str">
        <v/>
      </c>
      <c r="D36" s="207">
        <v>0</v>
      </c>
      <c r="E36" s="208" t="str">
        <v/>
      </c>
      <c r="F36" s="207">
        <v>0</v>
      </c>
      <c r="G36" s="209">
        <v>0</v>
      </c>
      <c r="J36" s="210" t="str">
        <f>IFERROR(VLOOKUP('Card Access'!H38,'Drop Down List'!$F$40:$H$183,3,FALSE),"")</f>
        <v/>
      </c>
      <c r="K36" s="211" t="str">
        <f>'Card Access'!H38</f>
        <v/>
      </c>
      <c r="L36" s="210" t="str">
        <f>IFERROR(VLOOKUP('Card Access'!#REF!,'Drop Down List'!$F$40:$H$183,1,FALSE),"")</f>
        <v/>
      </c>
      <c r="M36" s="211">
        <f>'Card Access'!C38</f>
        <v>0</v>
      </c>
      <c r="N36" s="211" t="str">
        <f t="shared" si="1"/>
        <v/>
      </c>
      <c r="O36" s="211">
        <f>'Card Access'!B38</f>
        <v>0</v>
      </c>
      <c r="P36" s="211"/>
      <c r="Q36" s="211" t="str">
        <f t="shared" si="0"/>
        <v>0th</v>
      </c>
      <c r="X36" s="183" t="s">
        <v>186</v>
      </c>
      <c r="Y36" s="183" t="s">
        <v>231</v>
      </c>
      <c r="Z36" s="183" t="s">
        <v>307</v>
      </c>
    </row>
    <row r="37" spans="1:26" x14ac:dyDescent="0.25">
      <c r="A37" s="207" t="str">
        <v/>
      </c>
      <c r="B37" s="207" t="str">
        <v/>
      </c>
      <c r="C37" s="207" t="str">
        <v/>
      </c>
      <c r="D37" s="207">
        <v>0</v>
      </c>
      <c r="E37" s="208" t="str">
        <v/>
      </c>
      <c r="F37" s="207">
        <v>0</v>
      </c>
      <c r="G37" s="209">
        <v>0</v>
      </c>
      <c r="J37" s="210" t="str">
        <f>IFERROR(VLOOKUP('Card Access'!H39,'Drop Down List'!$F$40:$H$183,3,FALSE),"")</f>
        <v/>
      </c>
      <c r="K37" s="211" t="str">
        <f>'Card Access'!H39</f>
        <v/>
      </c>
      <c r="L37" s="210" t="str">
        <f>IFERROR(VLOOKUP('Card Access'!#REF!,'Drop Down List'!$F$40:$H$183,1,FALSE),"")</f>
        <v/>
      </c>
      <c r="M37" s="211">
        <f>'Card Access'!C39</f>
        <v>0</v>
      </c>
      <c r="N37" s="211" t="str">
        <f t="shared" si="1"/>
        <v/>
      </c>
      <c r="O37" s="211">
        <f>'Card Access'!B39</f>
        <v>0</v>
      </c>
      <c r="P37" s="211"/>
      <c r="Q37" s="211" t="str">
        <f t="shared" si="0"/>
        <v>0th</v>
      </c>
      <c r="X37" s="183" t="s">
        <v>283</v>
      </c>
      <c r="Y37" s="183" t="s">
        <v>231</v>
      </c>
      <c r="Z37" s="183" t="s">
        <v>311</v>
      </c>
    </row>
    <row r="38" spans="1:26" x14ac:dyDescent="0.25">
      <c r="A38" s="207" t="str">
        <v/>
      </c>
      <c r="B38" s="207" t="str">
        <v/>
      </c>
      <c r="C38" s="207" t="str">
        <v/>
      </c>
      <c r="D38" s="207">
        <v>0</v>
      </c>
      <c r="E38" s="208" t="str">
        <v/>
      </c>
      <c r="F38" s="207">
        <v>0</v>
      </c>
      <c r="G38" s="209">
        <v>0</v>
      </c>
      <c r="J38" s="210" t="str">
        <f>IFERROR(VLOOKUP('Card Access'!H40,'Drop Down List'!$F$40:$H$183,3,FALSE),"")</f>
        <v/>
      </c>
      <c r="K38" s="211" t="str">
        <f>'Card Access'!H40</f>
        <v/>
      </c>
      <c r="L38" s="210" t="str">
        <f>IFERROR(VLOOKUP('Card Access'!#REF!,'Drop Down List'!$F$40:$H$183,1,FALSE),"")</f>
        <v/>
      </c>
      <c r="M38" s="211">
        <f>'Card Access'!C40</f>
        <v>0</v>
      </c>
      <c r="N38" s="211" t="str">
        <f t="shared" si="1"/>
        <v/>
      </c>
      <c r="O38" s="211">
        <f>'Card Access'!B40</f>
        <v>0</v>
      </c>
      <c r="P38" s="211"/>
      <c r="Q38" s="211" t="str">
        <f t="shared" si="0"/>
        <v>0th</v>
      </c>
      <c r="X38" s="183" t="s">
        <v>196</v>
      </c>
      <c r="Y38" s="183" t="s">
        <v>231</v>
      </c>
      <c r="Z38" s="183" t="s">
        <v>314</v>
      </c>
    </row>
    <row r="39" spans="1:26" x14ac:dyDescent="0.25">
      <c r="A39" s="207" t="str">
        <v/>
      </c>
      <c r="B39" s="207" t="str">
        <v/>
      </c>
      <c r="C39" s="207" t="str">
        <v/>
      </c>
      <c r="D39" s="207">
        <v>0</v>
      </c>
      <c r="E39" s="208" t="str">
        <v/>
      </c>
      <c r="F39" s="207">
        <v>0</v>
      </c>
      <c r="G39" s="209">
        <v>0</v>
      </c>
      <c r="J39" s="210" t="str">
        <f>IFERROR(VLOOKUP('Card Access'!H41,'Drop Down List'!$F$40:$H$183,3,FALSE),"")</f>
        <v/>
      </c>
      <c r="K39" s="211" t="str">
        <f>'Card Access'!H41</f>
        <v/>
      </c>
      <c r="L39" s="210" t="str">
        <f>IFERROR(VLOOKUP('Card Access'!#REF!,'Drop Down List'!$F$40:$H$183,1,FALSE),"")</f>
        <v/>
      </c>
      <c r="M39" s="211">
        <f>'Card Access'!C41</f>
        <v>0</v>
      </c>
      <c r="N39" s="211" t="str">
        <f t="shared" si="1"/>
        <v/>
      </c>
      <c r="O39" s="211">
        <f>'Card Access'!B41</f>
        <v>0</v>
      </c>
      <c r="P39" s="211"/>
      <c r="Q39" s="211" t="str">
        <f t="shared" si="0"/>
        <v>0th</v>
      </c>
      <c r="X39" s="183" t="s">
        <v>242</v>
      </c>
      <c r="Y39" s="183" t="s">
        <v>231</v>
      </c>
      <c r="Z39" s="183" t="s">
        <v>322</v>
      </c>
    </row>
    <row r="40" spans="1:26" x14ac:dyDescent="0.25">
      <c r="A40" s="207" t="str">
        <v/>
      </c>
      <c r="B40" s="207" t="str">
        <v/>
      </c>
      <c r="C40" s="207" t="str">
        <v/>
      </c>
      <c r="D40" s="207">
        <v>0</v>
      </c>
      <c r="E40" s="208" t="str">
        <v/>
      </c>
      <c r="F40" s="207">
        <v>0</v>
      </c>
      <c r="G40" s="209">
        <v>0</v>
      </c>
      <c r="J40" s="210" t="str">
        <f>IFERROR(VLOOKUP('Card Access'!H42,'Drop Down List'!$F$40:$H$183,3,FALSE),"")</f>
        <v/>
      </c>
      <c r="K40" s="211" t="str">
        <f>'Card Access'!H42</f>
        <v/>
      </c>
      <c r="L40" s="210" t="str">
        <f>IFERROR(VLOOKUP('Card Access'!#REF!,'Drop Down List'!$F$40:$H$183,1,FALSE),"")</f>
        <v/>
      </c>
      <c r="M40" s="211">
        <f>'Card Access'!C42</f>
        <v>0</v>
      </c>
      <c r="N40" s="211" t="str">
        <f t="shared" si="1"/>
        <v/>
      </c>
      <c r="O40" s="211">
        <f>'Card Access'!B42</f>
        <v>0</v>
      </c>
      <c r="P40" s="211"/>
      <c r="Q40" s="211" t="str">
        <f t="shared" si="0"/>
        <v>0th</v>
      </c>
      <c r="X40" s="183" t="s">
        <v>205</v>
      </c>
      <c r="Y40" s="183" t="s">
        <v>231</v>
      </c>
      <c r="Z40" s="183" t="s">
        <v>328</v>
      </c>
    </row>
    <row r="41" spans="1:26" x14ac:dyDescent="0.25">
      <c r="A41" s="207" t="str">
        <v/>
      </c>
      <c r="B41" s="207" t="str">
        <v/>
      </c>
      <c r="C41" s="207" t="str">
        <v/>
      </c>
      <c r="D41" s="207">
        <v>0</v>
      </c>
      <c r="E41" s="208" t="str">
        <v/>
      </c>
      <c r="F41" s="207">
        <v>0</v>
      </c>
      <c r="G41" s="209">
        <v>0</v>
      </c>
      <c r="J41" s="210" t="str">
        <f>IFERROR(VLOOKUP('Card Access'!H43,'Drop Down List'!$F$40:$H$183,3,FALSE),"")</f>
        <v/>
      </c>
      <c r="K41" s="211" t="str">
        <f>'Card Access'!H43</f>
        <v/>
      </c>
      <c r="L41" s="210" t="str">
        <f>IFERROR(VLOOKUP('Card Access'!#REF!,'Drop Down List'!$F$40:$H$183,1,FALSE),"")</f>
        <v/>
      </c>
      <c r="M41" s="211">
        <f>'Card Access'!C43</f>
        <v>0</v>
      </c>
      <c r="N41" s="211" t="str">
        <f t="shared" si="1"/>
        <v/>
      </c>
      <c r="O41" s="211">
        <f>'Card Access'!B43</f>
        <v>0</v>
      </c>
      <c r="P41" s="211"/>
      <c r="Q41" s="211" t="str">
        <f t="shared" si="0"/>
        <v>0th</v>
      </c>
      <c r="X41" s="183" t="s">
        <v>296</v>
      </c>
      <c r="Y41" s="183" t="s">
        <v>231</v>
      </c>
      <c r="Z41" s="183" t="s">
        <v>332</v>
      </c>
    </row>
    <row r="42" spans="1:26" x14ac:dyDescent="0.25">
      <c r="A42" s="207" t="str">
        <v/>
      </c>
      <c r="B42" s="207" t="str">
        <v/>
      </c>
      <c r="C42" s="207" t="str">
        <v/>
      </c>
      <c r="D42" s="207">
        <v>0</v>
      </c>
      <c r="E42" s="208" t="str">
        <v/>
      </c>
      <c r="F42" s="207">
        <v>0</v>
      </c>
      <c r="G42" s="209">
        <v>0</v>
      </c>
      <c r="J42" s="210" t="str">
        <f>IFERROR(VLOOKUP('Card Access'!H44,'Drop Down List'!$F$40:$H$183,3,FALSE),"")</f>
        <v/>
      </c>
      <c r="K42" s="211" t="str">
        <f>'Card Access'!H44</f>
        <v/>
      </c>
      <c r="L42" s="210" t="str">
        <f>IFERROR(VLOOKUP('Card Access'!#REF!,'Drop Down List'!$F$40:$H$183,1,FALSE),"")</f>
        <v/>
      </c>
      <c r="M42" s="211">
        <f>'Card Access'!C44</f>
        <v>0</v>
      </c>
      <c r="N42" s="211" t="str">
        <f t="shared" si="1"/>
        <v/>
      </c>
      <c r="O42" s="211">
        <f>'Card Access'!B44</f>
        <v>0</v>
      </c>
      <c r="P42" s="211"/>
      <c r="Q42" s="211" t="str">
        <f t="shared" si="0"/>
        <v>0th</v>
      </c>
      <c r="X42" s="183" t="s">
        <v>213</v>
      </c>
      <c r="Y42" s="183" t="s">
        <v>231</v>
      </c>
      <c r="Z42" s="183" t="s">
        <v>336</v>
      </c>
    </row>
    <row r="43" spans="1:26" x14ac:dyDescent="0.25">
      <c r="A43" s="207" t="str">
        <v/>
      </c>
      <c r="B43" s="207" t="str">
        <v/>
      </c>
      <c r="C43" s="207" t="str">
        <v/>
      </c>
      <c r="D43" s="207">
        <v>0</v>
      </c>
      <c r="E43" s="208" t="str">
        <v/>
      </c>
      <c r="F43" s="207">
        <v>0</v>
      </c>
      <c r="G43" s="209">
        <v>0</v>
      </c>
      <c r="J43" s="210" t="str">
        <f>IFERROR(VLOOKUP('Card Access'!H45,'Drop Down List'!$F$40:$H$183,3,FALSE),"")</f>
        <v/>
      </c>
      <c r="K43" s="211" t="str">
        <f>'Card Access'!H45</f>
        <v/>
      </c>
      <c r="L43" s="210" t="str">
        <f>IFERROR(VLOOKUP('Card Access'!#REF!,'Drop Down List'!$F$40:$H$183,1,FALSE),"")</f>
        <v/>
      </c>
      <c r="M43" s="211">
        <f>'Card Access'!C45</f>
        <v>0</v>
      </c>
      <c r="N43" s="211" t="str">
        <f t="shared" si="1"/>
        <v/>
      </c>
      <c r="O43" s="211">
        <f>'Card Access'!B45</f>
        <v>0</v>
      </c>
      <c r="P43" s="211"/>
      <c r="Q43" s="211" t="str">
        <f t="shared" si="0"/>
        <v>0th</v>
      </c>
      <c r="X43" s="183" t="s">
        <v>341</v>
      </c>
      <c r="Y43" s="183" t="s">
        <v>231</v>
      </c>
      <c r="Z43" s="183" t="s">
        <v>340</v>
      </c>
    </row>
    <row r="44" spans="1:26" x14ac:dyDescent="0.25">
      <c r="A44" s="207" t="str">
        <v/>
      </c>
      <c r="B44" s="207" t="str">
        <v/>
      </c>
      <c r="C44" s="207" t="str">
        <v/>
      </c>
      <c r="D44" s="207">
        <v>0</v>
      </c>
      <c r="E44" s="208" t="str">
        <v/>
      </c>
      <c r="F44" s="207">
        <v>0</v>
      </c>
      <c r="G44" s="209">
        <v>0</v>
      </c>
      <c r="J44" s="210" t="str">
        <f>IFERROR(VLOOKUP('Card Access'!H46,'Drop Down List'!$F$40:$H$183,3,FALSE),"")</f>
        <v/>
      </c>
      <c r="K44" s="211" t="str">
        <f>'Card Access'!H46</f>
        <v/>
      </c>
      <c r="L44" s="210" t="str">
        <f>IFERROR(VLOOKUP('Card Access'!#REF!,'Drop Down List'!$F$40:$H$183,1,FALSE),"")</f>
        <v/>
      </c>
      <c r="M44" s="211">
        <f>'Card Access'!C46</f>
        <v>0</v>
      </c>
      <c r="N44" s="211" t="str">
        <f t="shared" si="1"/>
        <v/>
      </c>
      <c r="O44" s="211">
        <f>'Card Access'!B46</f>
        <v>0</v>
      </c>
      <c r="P44" s="211"/>
      <c r="Q44" s="211" t="str">
        <f t="shared" si="0"/>
        <v>0th</v>
      </c>
      <c r="X44" s="183" t="s">
        <v>219</v>
      </c>
      <c r="Y44" s="183" t="s">
        <v>231</v>
      </c>
      <c r="Z44" s="183" t="s">
        <v>345</v>
      </c>
    </row>
    <row r="45" spans="1:26" x14ac:dyDescent="0.25">
      <c r="A45" s="207" t="str">
        <v/>
      </c>
      <c r="B45" s="207" t="str">
        <v/>
      </c>
      <c r="C45" s="207" t="str">
        <v/>
      </c>
      <c r="D45" s="207">
        <v>0</v>
      </c>
      <c r="E45" s="208" t="str">
        <v/>
      </c>
      <c r="F45" s="207">
        <v>0</v>
      </c>
      <c r="G45" s="209">
        <v>0</v>
      </c>
      <c r="J45" s="210" t="str">
        <f>IFERROR(VLOOKUP('Card Access'!H47,'Drop Down List'!$F$40:$H$183,3,FALSE),"")</f>
        <v/>
      </c>
      <c r="K45" s="211" t="str">
        <f>'Card Access'!H47</f>
        <v/>
      </c>
      <c r="L45" s="210" t="str">
        <f>IFERROR(VLOOKUP('Card Access'!#REF!,'Drop Down List'!$F$40:$H$183,1,FALSE),"")</f>
        <v/>
      </c>
      <c r="M45" s="211">
        <f>'Card Access'!C47</f>
        <v>0</v>
      </c>
      <c r="N45" s="211" t="str">
        <f t="shared" si="1"/>
        <v/>
      </c>
      <c r="O45" s="211">
        <f>'Card Access'!B47</f>
        <v>0</v>
      </c>
      <c r="P45" s="211"/>
      <c r="Q45" s="211" t="str">
        <f t="shared" si="0"/>
        <v>0th</v>
      </c>
      <c r="X45" s="183" t="s">
        <v>255</v>
      </c>
      <c r="Y45" s="183" t="s">
        <v>231</v>
      </c>
      <c r="Z45" s="183" t="s">
        <v>349</v>
      </c>
    </row>
    <row r="46" spans="1:26" x14ac:dyDescent="0.25">
      <c r="A46" s="207" t="str">
        <v/>
      </c>
      <c r="B46" s="207" t="str">
        <v/>
      </c>
      <c r="C46" s="207" t="str">
        <v/>
      </c>
      <c r="D46" s="207">
        <v>0</v>
      </c>
      <c r="E46" s="208" t="str">
        <v/>
      </c>
      <c r="F46" s="207">
        <v>0</v>
      </c>
      <c r="G46" s="209">
        <v>0</v>
      </c>
      <c r="J46" s="210" t="str">
        <f>IFERROR(VLOOKUP('Card Access'!H48,'Drop Down List'!$F$40:$H$183,3,FALSE),"")</f>
        <v/>
      </c>
      <c r="K46" s="211" t="str">
        <f>'Card Access'!H48</f>
        <v/>
      </c>
      <c r="L46" s="210" t="str">
        <f>IFERROR(VLOOKUP('Card Access'!#REF!,'Drop Down List'!$F$40:$H$183,1,FALSE),"")</f>
        <v/>
      </c>
      <c r="M46" s="211">
        <f>'Card Access'!C48</f>
        <v>0</v>
      </c>
      <c r="N46" s="211" t="str">
        <f t="shared" si="1"/>
        <v/>
      </c>
      <c r="O46" s="211">
        <f>'Card Access'!B48</f>
        <v>0</v>
      </c>
      <c r="P46" s="211"/>
      <c r="Q46" s="211" t="str">
        <f t="shared" si="0"/>
        <v>0th</v>
      </c>
      <c r="X46" s="183" t="s">
        <v>224</v>
      </c>
      <c r="Y46" s="183" t="s">
        <v>231</v>
      </c>
      <c r="Z46" s="183" t="s">
        <v>355</v>
      </c>
    </row>
    <row r="47" spans="1:26" x14ac:dyDescent="0.25">
      <c r="A47" s="207" t="str">
        <v/>
      </c>
      <c r="B47" s="207" t="str">
        <v/>
      </c>
      <c r="C47" s="207" t="str">
        <v/>
      </c>
      <c r="D47" s="207">
        <v>0</v>
      </c>
      <c r="E47" s="208" t="str">
        <v/>
      </c>
      <c r="F47" s="207">
        <v>0</v>
      </c>
      <c r="G47" s="209">
        <v>0</v>
      </c>
      <c r="J47" s="210" t="str">
        <f>IFERROR(VLOOKUP('Card Access'!H49,'Drop Down List'!$F$40:$H$183,3,FALSE),"")</f>
        <v/>
      </c>
      <c r="K47" s="211" t="str">
        <f>'Card Access'!H49</f>
        <v/>
      </c>
      <c r="L47" s="210" t="str">
        <f>IFERROR(VLOOKUP('Card Access'!#REF!,'Drop Down List'!$F$40:$H$183,1,FALSE),"")</f>
        <v/>
      </c>
      <c r="M47" s="211">
        <f>'Card Access'!C49</f>
        <v>0</v>
      </c>
      <c r="N47" s="211" t="str">
        <f t="shared" si="1"/>
        <v/>
      </c>
      <c r="O47" s="211">
        <f>'Card Access'!B49</f>
        <v>0</v>
      </c>
      <c r="P47" s="211"/>
      <c r="Q47" s="211" t="str">
        <f t="shared" si="0"/>
        <v>0th</v>
      </c>
      <c r="X47" s="183" t="s">
        <v>289</v>
      </c>
      <c r="Y47" s="183" t="s">
        <v>231</v>
      </c>
      <c r="Z47" s="183" t="s">
        <v>359</v>
      </c>
    </row>
    <row r="48" spans="1:26" x14ac:dyDescent="0.25">
      <c r="A48" s="207" t="str">
        <v/>
      </c>
      <c r="B48" s="207" t="str">
        <v/>
      </c>
      <c r="C48" s="207" t="str">
        <v/>
      </c>
      <c r="D48" s="207">
        <v>0</v>
      </c>
      <c r="E48" s="208" t="str">
        <v/>
      </c>
      <c r="F48" s="207">
        <v>0</v>
      </c>
      <c r="G48" s="209">
        <v>0</v>
      </c>
      <c r="J48" s="210" t="str">
        <f>IFERROR(VLOOKUP('Card Access'!H50,'Drop Down List'!$F$40:$H$183,3,FALSE),"")</f>
        <v/>
      </c>
      <c r="K48" s="211" t="str">
        <f>'Card Access'!H50</f>
        <v/>
      </c>
      <c r="L48" s="210" t="str">
        <f>IFERROR(VLOOKUP('Card Access'!#REF!,'Drop Down List'!$F$40:$H$183,1,FALSE),"")</f>
        <v/>
      </c>
      <c r="M48" s="211">
        <f>'Card Access'!C50</f>
        <v>0</v>
      </c>
      <c r="N48" s="211" t="str">
        <f t="shared" si="1"/>
        <v/>
      </c>
      <c r="O48" s="211">
        <f>'Card Access'!B50</f>
        <v>0</v>
      </c>
      <c r="P48" s="211"/>
      <c r="Q48" s="211" t="str">
        <f t="shared" si="0"/>
        <v>0th</v>
      </c>
      <c r="X48" s="183" t="s">
        <v>228</v>
      </c>
      <c r="Y48" s="183" t="s">
        <v>231</v>
      </c>
      <c r="Z48" s="183" t="s">
        <v>363</v>
      </c>
    </row>
    <row r="49" spans="1:26" x14ac:dyDescent="0.25">
      <c r="A49" s="207" t="str">
        <v/>
      </c>
      <c r="B49" s="207" t="str">
        <v/>
      </c>
      <c r="C49" s="207" t="str">
        <v/>
      </c>
      <c r="D49" s="207">
        <v>0</v>
      </c>
      <c r="E49" s="208" t="str">
        <v/>
      </c>
      <c r="F49" s="207">
        <v>0</v>
      </c>
      <c r="G49" s="209">
        <v>0</v>
      </c>
      <c r="J49" s="210" t="str">
        <f>IFERROR(VLOOKUP('Card Access'!H51,'Drop Down List'!$F$40:$H$183,3,FALSE),"")</f>
        <v/>
      </c>
      <c r="K49" s="211" t="str">
        <f>'Card Access'!H51</f>
        <v/>
      </c>
      <c r="L49" s="210" t="str">
        <f>IFERROR(VLOOKUP('Card Access'!#REF!,'Drop Down List'!$F$40:$H$183,1,FALSE),"")</f>
        <v/>
      </c>
      <c r="M49" s="211">
        <f>'Card Access'!C51</f>
        <v>0</v>
      </c>
      <c r="N49" s="211" t="str">
        <f t="shared" si="1"/>
        <v/>
      </c>
      <c r="O49" s="211">
        <f>'Card Access'!B51</f>
        <v>0</v>
      </c>
      <c r="P49" s="211"/>
      <c r="Q49" s="211" t="str">
        <f t="shared" si="0"/>
        <v>0th</v>
      </c>
      <c r="X49" s="183" t="s">
        <v>249</v>
      </c>
      <c r="Y49" s="183" t="s">
        <v>231</v>
      </c>
      <c r="Z49" s="183" t="s">
        <v>367</v>
      </c>
    </row>
    <row r="50" spans="1:26" x14ac:dyDescent="0.25">
      <c r="A50" s="207" t="str">
        <v/>
      </c>
      <c r="B50" s="207" t="str">
        <v/>
      </c>
      <c r="C50" s="207" t="str">
        <v/>
      </c>
      <c r="D50" s="207">
        <v>0</v>
      </c>
      <c r="E50" s="208" t="str">
        <v/>
      </c>
      <c r="F50" s="207">
        <v>0</v>
      </c>
      <c r="G50" s="209">
        <v>0</v>
      </c>
      <c r="J50" s="210" t="str">
        <f>IFERROR(VLOOKUP('Card Access'!H52,'Drop Down List'!$F$40:$H$183,3,FALSE),"")</f>
        <v/>
      </c>
      <c r="K50" s="211" t="str">
        <f>'Card Access'!H52</f>
        <v/>
      </c>
      <c r="L50" s="210" t="str">
        <f>IFERROR(VLOOKUP('Card Access'!#REF!,'Drop Down List'!$F$40:$H$183,1,FALSE),"")</f>
        <v/>
      </c>
      <c r="M50" s="211">
        <f>'Card Access'!C52</f>
        <v>0</v>
      </c>
      <c r="N50" s="211" t="str">
        <f t="shared" si="1"/>
        <v/>
      </c>
      <c r="O50" s="211">
        <f>'Card Access'!B52</f>
        <v>0</v>
      </c>
      <c r="P50" s="211"/>
      <c r="Q50" s="211" t="str">
        <f t="shared" si="0"/>
        <v>0th</v>
      </c>
      <c r="X50" s="183" t="s">
        <v>99</v>
      </c>
      <c r="Y50" s="183" t="s">
        <v>372</v>
      </c>
      <c r="Z50" s="183" t="s">
        <v>371</v>
      </c>
    </row>
    <row r="51" spans="1:26" x14ac:dyDescent="0.25">
      <c r="A51" s="207" t="str">
        <v/>
      </c>
      <c r="B51" s="207" t="str">
        <v/>
      </c>
      <c r="C51" s="207" t="str">
        <v/>
      </c>
      <c r="D51" s="207">
        <v>0</v>
      </c>
      <c r="E51" s="208" t="str">
        <v/>
      </c>
      <c r="F51" s="207">
        <v>0</v>
      </c>
      <c r="G51" s="209">
        <v>0</v>
      </c>
      <c r="J51" s="210" t="str">
        <f>IFERROR(VLOOKUP('Card Access'!H53,'Drop Down List'!$F$40:$H$183,3,FALSE),"")</f>
        <v/>
      </c>
      <c r="K51" s="211" t="str">
        <f>'Card Access'!H53</f>
        <v/>
      </c>
      <c r="L51" s="210" t="str">
        <f>IFERROR(VLOOKUP('Card Access'!#REF!,'Drop Down List'!$F$40:$H$183,1,FALSE),"")</f>
        <v/>
      </c>
      <c r="M51" s="211">
        <f>'Card Access'!C53</f>
        <v>0</v>
      </c>
      <c r="N51" s="211" t="str">
        <f t="shared" si="1"/>
        <v/>
      </c>
      <c r="O51" s="211">
        <f>'Card Access'!B53</f>
        <v>0</v>
      </c>
      <c r="P51" s="211"/>
      <c r="Q51" s="211" t="str">
        <f t="shared" si="0"/>
        <v>0th</v>
      </c>
      <c r="X51" s="183" t="s">
        <v>108</v>
      </c>
      <c r="Y51" s="183" t="s">
        <v>372</v>
      </c>
      <c r="Z51" s="183" t="s">
        <v>376</v>
      </c>
    </row>
    <row r="52" spans="1:26" x14ac:dyDescent="0.25">
      <c r="A52" s="207" t="str">
        <v/>
      </c>
      <c r="B52" s="207" t="str">
        <v/>
      </c>
      <c r="C52" s="207" t="str">
        <v/>
      </c>
      <c r="D52" s="207">
        <v>0</v>
      </c>
      <c r="E52" s="208" t="str">
        <v/>
      </c>
      <c r="F52" s="207">
        <v>0</v>
      </c>
      <c r="G52" s="209">
        <v>0</v>
      </c>
      <c r="J52" s="210" t="str">
        <f>IFERROR(VLOOKUP('Card Access'!H54,'Drop Down List'!$F$40:$H$183,3,FALSE),"")</f>
        <v/>
      </c>
      <c r="K52" s="211" t="str">
        <f>'Card Access'!H54</f>
        <v/>
      </c>
      <c r="L52" s="210" t="str">
        <f>IFERROR(VLOOKUP('Card Access'!#REF!,'Drop Down List'!$F$40:$H$183,1,FALSE),"")</f>
        <v/>
      </c>
      <c r="M52" s="211">
        <f>'Card Access'!C54</f>
        <v>0</v>
      </c>
      <c r="N52" s="211" t="str">
        <f t="shared" si="1"/>
        <v/>
      </c>
      <c r="O52" s="211">
        <f>'Card Access'!B54</f>
        <v>0</v>
      </c>
      <c r="P52" s="211"/>
      <c r="Q52" s="211" t="str">
        <f t="shared" si="0"/>
        <v>0th</v>
      </c>
      <c r="X52" s="183" t="s">
        <v>382</v>
      </c>
      <c r="Y52" s="183" t="s">
        <v>381</v>
      </c>
      <c r="Z52" s="183" t="s">
        <v>380</v>
      </c>
    </row>
    <row r="53" spans="1:26" x14ac:dyDescent="0.25">
      <c r="A53" s="207" t="str">
        <v/>
      </c>
      <c r="B53" s="207" t="str">
        <v/>
      </c>
      <c r="C53" s="207" t="str">
        <v/>
      </c>
      <c r="D53" s="207">
        <v>0</v>
      </c>
      <c r="E53" s="208" t="str">
        <v/>
      </c>
      <c r="F53" s="207">
        <v>0</v>
      </c>
      <c r="G53" s="209">
        <v>0</v>
      </c>
      <c r="J53" s="210" t="str">
        <f>IFERROR(VLOOKUP('Card Access'!H55,'Drop Down List'!$F$40:$H$183,3,FALSE),"")</f>
        <v/>
      </c>
      <c r="K53" s="211" t="str">
        <f>'Card Access'!H55</f>
        <v/>
      </c>
      <c r="L53" s="210" t="str">
        <f>IFERROR(VLOOKUP('Card Access'!#REF!,'Drop Down List'!$F$40:$H$183,1,FALSE),"")</f>
        <v/>
      </c>
      <c r="M53" s="211">
        <f>'Card Access'!C55</f>
        <v>0</v>
      </c>
      <c r="N53" s="211" t="str">
        <f t="shared" si="1"/>
        <v/>
      </c>
      <c r="O53" s="211">
        <f>'Card Access'!B55</f>
        <v>0</v>
      </c>
      <c r="P53" s="211"/>
      <c r="Q53" s="211" t="str">
        <f t="shared" si="0"/>
        <v>0th</v>
      </c>
      <c r="X53" s="183" t="s">
        <v>388</v>
      </c>
      <c r="Y53" s="183" t="s">
        <v>387</v>
      </c>
      <c r="Z53" s="183" t="s">
        <v>386</v>
      </c>
    </row>
    <row r="54" spans="1:26" x14ac:dyDescent="0.25">
      <c r="A54" s="207" t="str">
        <v/>
      </c>
      <c r="B54" s="207" t="str">
        <v/>
      </c>
      <c r="C54" s="207" t="str">
        <v/>
      </c>
      <c r="D54" s="207">
        <v>0</v>
      </c>
      <c r="E54" s="208" t="str">
        <v/>
      </c>
      <c r="F54" s="207">
        <v>0</v>
      </c>
      <c r="G54" s="209">
        <v>0</v>
      </c>
      <c r="J54" s="210" t="str">
        <f>IFERROR(VLOOKUP('Card Access'!H56,'Drop Down List'!$F$40:$H$183,3,FALSE),"")</f>
        <v/>
      </c>
      <c r="K54" s="211" t="str">
        <f>'Card Access'!H56</f>
        <v/>
      </c>
      <c r="L54" s="210" t="str">
        <f>IFERROR(VLOOKUP('Card Access'!#REF!,'Drop Down List'!$F$40:$H$183,1,FALSE),"")</f>
        <v/>
      </c>
      <c r="M54" s="211">
        <f>'Card Access'!C56</f>
        <v>0</v>
      </c>
      <c r="N54" s="211" t="str">
        <f t="shared" si="1"/>
        <v/>
      </c>
      <c r="O54" s="211">
        <f>'Card Access'!B56</f>
        <v>0</v>
      </c>
      <c r="P54" s="211"/>
      <c r="Q54" s="211" t="str">
        <f t="shared" si="0"/>
        <v>0th</v>
      </c>
      <c r="X54" s="183" t="s">
        <v>393</v>
      </c>
      <c r="Y54" s="183" t="s">
        <v>387</v>
      </c>
      <c r="Z54" s="183" t="s">
        <v>392</v>
      </c>
    </row>
    <row r="55" spans="1:26" x14ac:dyDescent="0.25">
      <c r="A55" s="207" t="str">
        <v/>
      </c>
      <c r="B55" s="207" t="str">
        <v/>
      </c>
      <c r="C55" s="207" t="str">
        <v/>
      </c>
      <c r="D55" s="207">
        <v>0</v>
      </c>
      <c r="E55" s="208" t="str">
        <v/>
      </c>
      <c r="F55" s="207">
        <v>0</v>
      </c>
      <c r="G55" s="209">
        <v>0</v>
      </c>
      <c r="J55" s="210" t="str">
        <f>IFERROR(VLOOKUP('Card Access'!H57,'Drop Down List'!$F$40:$H$183,3,FALSE),"")</f>
        <v/>
      </c>
      <c r="K55" s="211" t="str">
        <f>'Card Access'!H57</f>
        <v/>
      </c>
      <c r="L55" s="210" t="str">
        <f>IFERROR(VLOOKUP('Card Access'!#REF!,'Drop Down List'!$F$40:$H$183,1,FALSE),"")</f>
        <v/>
      </c>
      <c r="M55" s="211">
        <f>'Card Access'!C57</f>
        <v>0</v>
      </c>
      <c r="N55" s="211" t="str">
        <f t="shared" si="1"/>
        <v/>
      </c>
      <c r="O55" s="211">
        <f>'Card Access'!B57</f>
        <v>0</v>
      </c>
      <c r="P55" s="211"/>
      <c r="Q55" s="211" t="str">
        <f t="shared" si="0"/>
        <v>0th</v>
      </c>
      <c r="X55" s="183" t="s">
        <v>399</v>
      </c>
      <c r="Y55" s="183" t="s">
        <v>398</v>
      </c>
      <c r="Z55" s="183" t="s">
        <v>397</v>
      </c>
    </row>
    <row r="56" spans="1:26" x14ac:dyDescent="0.25">
      <c r="A56" s="207" t="str">
        <v/>
      </c>
      <c r="B56" s="207" t="str">
        <v/>
      </c>
      <c r="C56" s="207" t="str">
        <v/>
      </c>
      <c r="D56" s="207">
        <v>0</v>
      </c>
      <c r="E56" s="208" t="str">
        <v/>
      </c>
      <c r="F56" s="207">
        <v>0</v>
      </c>
      <c r="G56" s="209">
        <v>0</v>
      </c>
      <c r="J56" s="210" t="str">
        <f>IFERROR(VLOOKUP('Card Access'!H58,'Drop Down List'!$F$40:$H$183,3,FALSE),"")</f>
        <v/>
      </c>
      <c r="K56" s="211" t="str">
        <f>'Card Access'!H58</f>
        <v/>
      </c>
      <c r="L56" s="210" t="str">
        <f>IFERROR(VLOOKUP('Card Access'!#REF!,'Drop Down List'!$F$40:$H$183,1,FALSE),"")</f>
        <v/>
      </c>
      <c r="M56" s="211">
        <f>'Card Access'!C58</f>
        <v>0</v>
      </c>
      <c r="N56" s="211" t="str">
        <f t="shared" si="1"/>
        <v/>
      </c>
      <c r="O56" s="211">
        <f>'Card Access'!B58</f>
        <v>0</v>
      </c>
      <c r="P56" s="211"/>
      <c r="Q56" s="211" t="str">
        <f t="shared" si="0"/>
        <v>0th</v>
      </c>
      <c r="X56" s="183" t="s">
        <v>404</v>
      </c>
      <c r="Y56" s="183" t="s">
        <v>398</v>
      </c>
      <c r="Z56" s="183" t="s">
        <v>403</v>
      </c>
    </row>
    <row r="57" spans="1:26" x14ac:dyDescent="0.25">
      <c r="A57" s="207" t="str">
        <v/>
      </c>
      <c r="B57" s="207" t="str">
        <v/>
      </c>
      <c r="C57" s="207" t="str">
        <v/>
      </c>
      <c r="D57" s="207">
        <v>0</v>
      </c>
      <c r="E57" s="208" t="str">
        <v/>
      </c>
      <c r="F57" s="207">
        <v>0</v>
      </c>
      <c r="G57" s="209">
        <v>0</v>
      </c>
      <c r="J57" s="210" t="str">
        <f>IFERROR(VLOOKUP('Card Access'!H59,'Drop Down List'!$F$40:$H$183,3,FALSE),"")</f>
        <v/>
      </c>
      <c r="K57" s="211" t="str">
        <f>'Card Access'!H59</f>
        <v/>
      </c>
      <c r="L57" s="210" t="str">
        <f>IFERROR(VLOOKUP('Card Access'!#REF!,'Drop Down List'!$F$40:$H$183,1,FALSE),"")</f>
        <v/>
      </c>
      <c r="M57" s="211">
        <f>'Card Access'!C59</f>
        <v>0</v>
      </c>
      <c r="N57" s="211" t="str">
        <f t="shared" si="1"/>
        <v/>
      </c>
      <c r="O57" s="211">
        <f>'Card Access'!B59</f>
        <v>0</v>
      </c>
      <c r="P57" s="211"/>
      <c r="Q57" s="211" t="str">
        <f t="shared" si="0"/>
        <v>0th</v>
      </c>
      <c r="X57" s="183" t="s">
        <v>154</v>
      </c>
      <c r="Y57" s="183" t="s">
        <v>410</v>
      </c>
      <c r="Z57" s="183" t="s">
        <v>409</v>
      </c>
    </row>
    <row r="58" spans="1:26" x14ac:dyDescent="0.25">
      <c r="A58" s="207" t="str">
        <v/>
      </c>
      <c r="B58" s="207" t="str">
        <v/>
      </c>
      <c r="C58" s="207" t="str">
        <v/>
      </c>
      <c r="D58" s="207">
        <v>0</v>
      </c>
      <c r="E58" s="208" t="str">
        <v/>
      </c>
      <c r="F58" s="207">
        <v>0</v>
      </c>
      <c r="G58" s="209">
        <v>0</v>
      </c>
      <c r="J58" s="210" t="str">
        <f>IFERROR(VLOOKUP('Card Access'!H60,'Drop Down List'!$F$40:$H$183,3,FALSE),"")</f>
        <v/>
      </c>
      <c r="K58" s="211" t="str">
        <f>'Card Access'!H60</f>
        <v/>
      </c>
      <c r="L58" s="210" t="str">
        <f>IFERROR(VLOOKUP('Card Access'!#REF!,'Drop Down List'!$F$40:$H$183,1,FALSE),"")</f>
        <v/>
      </c>
      <c r="M58" s="211">
        <f>'Card Access'!C60</f>
        <v>0</v>
      </c>
      <c r="N58" s="211" t="str">
        <f t="shared" si="1"/>
        <v/>
      </c>
      <c r="O58" s="211">
        <f>'Card Access'!B60</f>
        <v>0</v>
      </c>
      <c r="P58" s="211"/>
      <c r="Q58" s="211" t="str">
        <f t="shared" si="0"/>
        <v>0th</v>
      </c>
      <c r="X58" s="183" t="s">
        <v>42</v>
      </c>
      <c r="Y58" s="183" t="s">
        <v>410</v>
      </c>
      <c r="Z58" s="183" t="s">
        <v>414</v>
      </c>
    </row>
    <row r="59" spans="1:26" x14ac:dyDescent="0.25">
      <c r="A59" s="207" t="str">
        <v/>
      </c>
      <c r="B59" s="207" t="str">
        <v/>
      </c>
      <c r="C59" s="207" t="str">
        <v/>
      </c>
      <c r="D59" s="207">
        <v>0</v>
      </c>
      <c r="E59" s="208" t="str">
        <v/>
      </c>
      <c r="F59" s="207">
        <v>0</v>
      </c>
      <c r="G59" s="209">
        <v>0</v>
      </c>
      <c r="J59" s="210" t="str">
        <f>IFERROR(VLOOKUP('Card Access'!H61,'Drop Down List'!$F$40:$H$183,3,FALSE),"")</f>
        <v/>
      </c>
      <c r="K59" s="211" t="str">
        <f>'Card Access'!H61</f>
        <v/>
      </c>
      <c r="L59" s="210" t="str">
        <f>IFERROR(VLOOKUP('Card Access'!#REF!,'Drop Down List'!$F$40:$H$183,1,FALSE),"")</f>
        <v/>
      </c>
      <c r="M59" s="211">
        <f>'Card Access'!C61</f>
        <v>0</v>
      </c>
      <c r="N59" s="211" t="str">
        <f t="shared" si="1"/>
        <v/>
      </c>
      <c r="O59" s="211">
        <f>'Card Access'!B61</f>
        <v>0</v>
      </c>
      <c r="P59" s="211"/>
      <c r="Q59" s="211" t="str">
        <f t="shared" si="0"/>
        <v>0th</v>
      </c>
      <c r="X59" s="183" t="s">
        <v>121</v>
      </c>
      <c r="Y59" s="183" t="s">
        <v>410</v>
      </c>
      <c r="Z59" s="183" t="s">
        <v>419</v>
      </c>
    </row>
    <row r="60" spans="1:26" x14ac:dyDescent="0.25">
      <c r="A60" s="207" t="str">
        <v/>
      </c>
      <c r="B60" s="207" t="str">
        <v/>
      </c>
      <c r="C60" s="207" t="str">
        <v/>
      </c>
      <c r="D60" s="207">
        <v>0</v>
      </c>
      <c r="E60" s="208" t="str">
        <v/>
      </c>
      <c r="F60" s="207">
        <v>0</v>
      </c>
      <c r="G60" s="209">
        <v>0</v>
      </c>
      <c r="J60" s="210" t="str">
        <f>IFERROR(VLOOKUP('Card Access'!H62,'Drop Down List'!$F$40:$H$183,3,FALSE),"")</f>
        <v/>
      </c>
      <c r="K60" s="211" t="str">
        <f>'Card Access'!H62</f>
        <v/>
      </c>
      <c r="L60" s="210" t="str">
        <f>IFERROR(VLOOKUP('Card Access'!#REF!,'Drop Down List'!$F$40:$H$183,1,FALSE),"")</f>
        <v/>
      </c>
      <c r="M60" s="211">
        <f>'Card Access'!C62</f>
        <v>0</v>
      </c>
      <c r="N60" s="211" t="str">
        <f t="shared" si="1"/>
        <v/>
      </c>
      <c r="O60" s="211">
        <f>'Card Access'!B62</f>
        <v>0</v>
      </c>
      <c r="P60" s="211"/>
      <c r="Q60" s="211" t="str">
        <f t="shared" si="0"/>
        <v>0th</v>
      </c>
      <c r="X60" s="183" t="s">
        <v>125</v>
      </c>
      <c r="Y60" s="183" t="s">
        <v>410</v>
      </c>
      <c r="Z60" s="183" t="s">
        <v>425</v>
      </c>
    </row>
    <row r="61" spans="1:26" x14ac:dyDescent="0.25">
      <c r="A61" s="207" t="str">
        <v/>
      </c>
      <c r="B61" s="207" t="str">
        <v/>
      </c>
      <c r="C61" s="207" t="str">
        <v/>
      </c>
      <c r="D61" s="207">
        <v>0</v>
      </c>
      <c r="E61" s="208" t="str">
        <v/>
      </c>
      <c r="F61" s="207">
        <v>0</v>
      </c>
      <c r="G61" s="209">
        <v>0</v>
      </c>
      <c r="J61" s="210" t="str">
        <f>IFERROR(VLOOKUP('Card Access'!H63,'Drop Down List'!$F$40:$H$183,3,FALSE),"")</f>
        <v/>
      </c>
      <c r="K61" s="211" t="str">
        <f>'Card Access'!H63</f>
        <v/>
      </c>
      <c r="L61" s="210" t="str">
        <f>IFERROR(VLOOKUP('Card Access'!#REF!,'Drop Down List'!$F$40:$H$183,1,FALSE),"")</f>
        <v/>
      </c>
      <c r="M61" s="211">
        <f>'Card Access'!C63</f>
        <v>0</v>
      </c>
      <c r="N61" s="211" t="str">
        <f t="shared" si="1"/>
        <v/>
      </c>
      <c r="O61" s="211">
        <f>'Card Access'!B63</f>
        <v>0</v>
      </c>
      <c r="P61" s="211"/>
      <c r="Q61" s="211" t="str">
        <f t="shared" si="0"/>
        <v>0th</v>
      </c>
      <c r="X61" s="183" t="s">
        <v>138</v>
      </c>
      <c r="Y61" s="183" t="s">
        <v>410</v>
      </c>
      <c r="Z61" s="183" t="s">
        <v>430</v>
      </c>
    </row>
    <row r="62" spans="1:26" x14ac:dyDescent="0.25">
      <c r="A62" s="207" t="str">
        <v/>
      </c>
      <c r="B62" s="207" t="str">
        <v/>
      </c>
      <c r="C62" s="207" t="str">
        <v/>
      </c>
      <c r="D62" s="207">
        <v>0</v>
      </c>
      <c r="E62" s="208" t="str">
        <v/>
      </c>
      <c r="F62" s="207">
        <v>0</v>
      </c>
      <c r="G62" s="209">
        <v>0</v>
      </c>
      <c r="J62" s="210" t="str">
        <f>IFERROR(VLOOKUP('Card Access'!H64,'Drop Down List'!$F$40:$H$183,3,FALSE),"")</f>
        <v/>
      </c>
      <c r="K62" s="211" t="str">
        <f>'Card Access'!H64</f>
        <v/>
      </c>
      <c r="L62" s="210" t="str">
        <f>IFERROR(VLOOKUP('Card Access'!#REF!,'Drop Down List'!$F$40:$H$183,1,FALSE),"")</f>
        <v/>
      </c>
      <c r="M62" s="211">
        <f>'Card Access'!C64</f>
        <v>0</v>
      </c>
      <c r="N62" s="211" t="str">
        <f t="shared" si="1"/>
        <v/>
      </c>
      <c r="O62" s="211">
        <f>'Card Access'!B64</f>
        <v>0</v>
      </c>
      <c r="P62" s="211"/>
      <c r="Q62" s="211" t="str">
        <f t="shared" si="0"/>
        <v>0th</v>
      </c>
      <c r="X62" s="183" t="s">
        <v>145</v>
      </c>
      <c r="Y62" s="183" t="s">
        <v>410</v>
      </c>
      <c r="Z62" s="183" t="s">
        <v>435</v>
      </c>
    </row>
    <row r="63" spans="1:26" x14ac:dyDescent="0.25">
      <c r="A63" s="207" t="str">
        <v/>
      </c>
      <c r="B63" s="207" t="str">
        <v/>
      </c>
      <c r="C63" s="207" t="str">
        <v/>
      </c>
      <c r="D63" s="207">
        <v>0</v>
      </c>
      <c r="E63" s="208" t="str">
        <v/>
      </c>
      <c r="F63" s="207">
        <v>0</v>
      </c>
      <c r="G63" s="209">
        <v>0</v>
      </c>
      <c r="J63" s="210" t="str">
        <f>IFERROR(VLOOKUP('Card Access'!H65,'Drop Down List'!$F$40:$H$183,3,FALSE),"")</f>
        <v/>
      </c>
      <c r="K63" s="211" t="str">
        <f>'Card Access'!H65</f>
        <v/>
      </c>
      <c r="L63" s="210" t="str">
        <f>IFERROR(VLOOKUP('Card Access'!#REF!,'Drop Down List'!$F$40:$H$183,1,FALSE),"")</f>
        <v/>
      </c>
      <c r="M63" s="211">
        <f>'Card Access'!C65</f>
        <v>0</v>
      </c>
      <c r="N63" s="211" t="str">
        <f t="shared" si="1"/>
        <v/>
      </c>
      <c r="O63" s="211">
        <f>'Card Access'!B65</f>
        <v>0</v>
      </c>
      <c r="P63" s="211"/>
      <c r="Q63" s="211" t="str">
        <f t="shared" si="0"/>
        <v>0th</v>
      </c>
      <c r="X63" s="183" t="s">
        <v>56</v>
      </c>
      <c r="Y63" s="183" t="s">
        <v>410</v>
      </c>
      <c r="Z63" s="183" t="s">
        <v>440</v>
      </c>
    </row>
    <row r="64" spans="1:26" x14ac:dyDescent="0.25">
      <c r="A64" s="207" t="str">
        <v/>
      </c>
      <c r="B64" s="207" t="str">
        <v/>
      </c>
      <c r="C64" s="207" t="str">
        <v/>
      </c>
      <c r="D64" s="207">
        <v>0</v>
      </c>
      <c r="E64" s="208" t="str">
        <v/>
      </c>
      <c r="F64" s="207">
        <v>0</v>
      </c>
      <c r="G64" s="209">
        <v>0</v>
      </c>
      <c r="J64" s="210" t="str">
        <f>IFERROR(VLOOKUP('Card Access'!H66,'Drop Down List'!$F$40:$H$183,3,FALSE),"")</f>
        <v/>
      </c>
      <c r="K64" s="211" t="str">
        <f>'Card Access'!H66</f>
        <v/>
      </c>
      <c r="L64" s="210" t="str">
        <f>IFERROR(VLOOKUP('Card Access'!#REF!,'Drop Down List'!$F$40:$H$183,1,FALSE),"")</f>
        <v/>
      </c>
      <c r="M64" s="211">
        <f>'Card Access'!C66</f>
        <v>0</v>
      </c>
      <c r="N64" s="211" t="str">
        <f t="shared" si="1"/>
        <v/>
      </c>
      <c r="O64" s="211">
        <f>'Card Access'!B66</f>
        <v>0</v>
      </c>
      <c r="P64" s="211"/>
      <c r="Q64" s="211" t="str">
        <f t="shared" si="0"/>
        <v>0th</v>
      </c>
      <c r="X64" s="183" t="s">
        <v>69</v>
      </c>
      <c r="Y64" s="183" t="s">
        <v>410</v>
      </c>
      <c r="Z64" s="183" t="s">
        <v>445</v>
      </c>
    </row>
    <row r="65" spans="1:26" x14ac:dyDescent="0.25">
      <c r="A65" s="207" t="str">
        <v/>
      </c>
      <c r="B65" s="207" t="str">
        <v/>
      </c>
      <c r="C65" s="207" t="str">
        <v/>
      </c>
      <c r="D65" s="207">
        <v>0</v>
      </c>
      <c r="E65" s="208" t="str">
        <v/>
      </c>
      <c r="F65" s="207">
        <v>0</v>
      </c>
      <c r="G65" s="209">
        <v>0</v>
      </c>
      <c r="J65" s="210" t="str">
        <f>IFERROR(VLOOKUP('Card Access'!H67,'Drop Down List'!$F$40:$H$183,3,FALSE),"")</f>
        <v/>
      </c>
      <c r="K65" s="211" t="str">
        <f>'Card Access'!H67</f>
        <v/>
      </c>
      <c r="L65" s="210" t="str">
        <f>IFERROR(VLOOKUP('Card Access'!#REF!,'Drop Down List'!$F$40:$H$183,1,FALSE),"")</f>
        <v/>
      </c>
      <c r="M65" s="211">
        <f>'Card Access'!C67</f>
        <v>0</v>
      </c>
      <c r="N65" s="211" t="str">
        <f t="shared" si="1"/>
        <v/>
      </c>
      <c r="O65" s="211">
        <f>'Card Access'!B67</f>
        <v>0</v>
      </c>
      <c r="P65" s="211"/>
      <c r="Q65" s="211" t="str">
        <f t="shared" si="0"/>
        <v>0th</v>
      </c>
      <c r="X65" s="183" t="s">
        <v>82</v>
      </c>
      <c r="Y65" s="183" t="s">
        <v>410</v>
      </c>
      <c r="Z65" s="183" t="s">
        <v>449</v>
      </c>
    </row>
    <row r="66" spans="1:26" x14ac:dyDescent="0.25">
      <c r="A66" s="207" t="str">
        <v/>
      </c>
      <c r="B66" s="207" t="str">
        <v/>
      </c>
      <c r="C66" s="207" t="str">
        <v/>
      </c>
      <c r="D66" s="207">
        <v>0</v>
      </c>
      <c r="E66" s="208" t="str">
        <v/>
      </c>
      <c r="F66" s="207">
        <v>0</v>
      </c>
      <c r="G66" s="209">
        <v>0</v>
      </c>
      <c r="J66" s="210" t="str">
        <f>IFERROR(VLOOKUP('Card Access'!H68,'Drop Down List'!$F$40:$H$183,3,FALSE),"")</f>
        <v/>
      </c>
      <c r="K66" s="211" t="str">
        <f>'Card Access'!H68</f>
        <v/>
      </c>
      <c r="L66" s="210" t="str">
        <f>IFERROR(VLOOKUP('Card Access'!#REF!,'Drop Down List'!$F$40:$H$183,1,FALSE),"")</f>
        <v/>
      </c>
      <c r="M66" s="211">
        <f>'Card Access'!C68</f>
        <v>0</v>
      </c>
      <c r="N66" s="211" t="str">
        <f t="shared" si="1"/>
        <v/>
      </c>
      <c r="O66" s="211">
        <f>'Card Access'!B68</f>
        <v>0</v>
      </c>
      <c r="P66" s="211"/>
      <c r="Q66" s="211" t="str">
        <f t="shared" ref="Q66:Q129" si="2">IFERROR(VALUE(M66)&amp;IF(AND(MOD(ABS(VALUE(M66)),100)&gt;10,MOD(ABS(VALUE(M66)),100)&lt;14),"th",CHOOSE(MOD(ABS(VALUE(M66)),10)+1,"th","st","nd","rd","th","th","th","th","th","th")), M66)</f>
        <v>0th</v>
      </c>
      <c r="X66" s="183" t="s">
        <v>92</v>
      </c>
      <c r="Y66" s="183" t="s">
        <v>410</v>
      </c>
      <c r="Z66" s="183" t="s">
        <v>453</v>
      </c>
    </row>
    <row r="67" spans="1:26" x14ac:dyDescent="0.25">
      <c r="A67" s="207" t="str">
        <v/>
      </c>
      <c r="B67" s="207" t="str">
        <v/>
      </c>
      <c r="C67" s="207" t="str">
        <v/>
      </c>
      <c r="D67" s="207">
        <v>0</v>
      </c>
      <c r="E67" s="208" t="str">
        <v/>
      </c>
      <c r="F67" s="207">
        <v>0</v>
      </c>
      <c r="G67" s="209">
        <v>0</v>
      </c>
      <c r="J67" s="210" t="str">
        <f>IFERROR(VLOOKUP('Card Access'!H69,'Drop Down List'!$F$40:$H$183,3,FALSE),"")</f>
        <v/>
      </c>
      <c r="K67" s="211" t="str">
        <f>'Card Access'!H69</f>
        <v/>
      </c>
      <c r="L67" s="210" t="str">
        <f>IFERROR(VLOOKUP('Card Access'!#REF!,'Drop Down List'!$F$40:$H$183,1,FALSE),"")</f>
        <v/>
      </c>
      <c r="M67" s="211">
        <f>'Card Access'!C69</f>
        <v>0</v>
      </c>
      <c r="N67" s="211" t="str">
        <f t="shared" ref="N67:N130" si="3">IF(Q67="0th","",Q67&amp;" Floor")</f>
        <v/>
      </c>
      <c r="O67" s="211">
        <f>'Card Access'!B69</f>
        <v>0</v>
      </c>
      <c r="P67" s="211"/>
      <c r="Q67" s="211" t="str">
        <f t="shared" si="2"/>
        <v>0th</v>
      </c>
      <c r="X67" s="183" t="s">
        <v>103</v>
      </c>
      <c r="Y67" s="183" t="s">
        <v>410</v>
      </c>
      <c r="Z67" s="183" t="s">
        <v>457</v>
      </c>
    </row>
    <row r="68" spans="1:26" x14ac:dyDescent="0.25">
      <c r="A68" s="207" t="str">
        <v/>
      </c>
      <c r="B68" s="207" t="str">
        <v/>
      </c>
      <c r="C68" s="207" t="str">
        <v/>
      </c>
      <c r="D68" s="207">
        <v>0</v>
      </c>
      <c r="E68" s="208" t="str">
        <v/>
      </c>
      <c r="F68" s="207">
        <v>0</v>
      </c>
      <c r="G68" s="209">
        <v>0</v>
      </c>
      <c r="J68" s="210" t="str">
        <f>IFERROR(VLOOKUP('Card Access'!H70,'Drop Down List'!$F$40:$H$183,3,FALSE),"")</f>
        <v/>
      </c>
      <c r="K68" s="211" t="str">
        <f>'Card Access'!H70</f>
        <v/>
      </c>
      <c r="L68" s="210" t="str">
        <f>IFERROR(VLOOKUP('Card Access'!#REF!,'Drop Down List'!$F$40:$H$183,1,FALSE),"")</f>
        <v/>
      </c>
      <c r="M68" s="211">
        <f>'Card Access'!C70</f>
        <v>0</v>
      </c>
      <c r="N68" s="211" t="str">
        <f t="shared" si="3"/>
        <v/>
      </c>
      <c r="O68" s="211">
        <f>'Card Access'!B70</f>
        <v>0</v>
      </c>
      <c r="P68" s="211"/>
      <c r="Q68" s="211" t="str">
        <f t="shared" si="2"/>
        <v>0th</v>
      </c>
      <c r="X68" s="183" t="s">
        <v>112</v>
      </c>
      <c r="Y68" s="183" t="s">
        <v>410</v>
      </c>
      <c r="Z68" s="183" t="s">
        <v>460</v>
      </c>
    </row>
    <row r="69" spans="1:26" x14ac:dyDescent="0.25">
      <c r="A69" s="207" t="str">
        <v/>
      </c>
      <c r="B69" s="207" t="str">
        <v/>
      </c>
      <c r="C69" s="207" t="str">
        <v/>
      </c>
      <c r="D69" s="207">
        <v>0</v>
      </c>
      <c r="E69" s="208" t="str">
        <v/>
      </c>
      <c r="F69" s="207">
        <v>0</v>
      </c>
      <c r="G69" s="209">
        <v>0</v>
      </c>
      <c r="J69" s="210" t="str">
        <f>IFERROR(VLOOKUP('Card Access'!H71,'Drop Down List'!$F$40:$H$183,3,FALSE),"")</f>
        <v/>
      </c>
      <c r="K69" s="211" t="str">
        <f>'Card Access'!H71</f>
        <v/>
      </c>
      <c r="L69" s="210" t="str">
        <f>IFERROR(VLOOKUP('Card Access'!#REF!,'Drop Down List'!$F$40:$H$183,1,FALSE),"")</f>
        <v/>
      </c>
      <c r="M69" s="211">
        <f>'Card Access'!C71</f>
        <v>0</v>
      </c>
      <c r="N69" s="211" t="str">
        <f t="shared" si="3"/>
        <v/>
      </c>
      <c r="O69" s="211">
        <f>'Card Access'!B71</f>
        <v>0</v>
      </c>
      <c r="P69" s="211"/>
      <c r="Q69" s="211" t="str">
        <f t="shared" si="2"/>
        <v>0th</v>
      </c>
      <c r="X69" s="183" t="s">
        <v>464</v>
      </c>
      <c r="Y69" s="183" t="s">
        <v>410</v>
      </c>
      <c r="Z69" s="183" t="s">
        <v>463</v>
      </c>
    </row>
    <row r="70" spans="1:26" x14ac:dyDescent="0.25">
      <c r="A70" s="207" t="str">
        <v/>
      </c>
      <c r="B70" s="207" t="str">
        <v/>
      </c>
      <c r="C70" s="207" t="str">
        <v/>
      </c>
      <c r="D70" s="207">
        <v>0</v>
      </c>
      <c r="E70" s="208" t="str">
        <v/>
      </c>
      <c r="F70" s="207">
        <v>0</v>
      </c>
      <c r="G70" s="209">
        <v>0</v>
      </c>
      <c r="J70" s="210" t="str">
        <f>IFERROR(VLOOKUP('Card Access'!H72,'Drop Down List'!$F$40:$H$183,3,FALSE),"")</f>
        <v/>
      </c>
      <c r="K70" s="211" t="str">
        <f>'Card Access'!H72</f>
        <v/>
      </c>
      <c r="L70" s="210" t="str">
        <f>IFERROR(VLOOKUP('Card Access'!#REF!,'Drop Down List'!$F$40:$H$183,1,FALSE),"")</f>
        <v/>
      </c>
      <c r="M70" s="211">
        <f>'Card Access'!C72</f>
        <v>0</v>
      </c>
      <c r="N70" s="211" t="str">
        <f t="shared" si="3"/>
        <v/>
      </c>
      <c r="O70" s="211">
        <f>'Card Access'!B72</f>
        <v>0</v>
      </c>
      <c r="P70" s="211"/>
      <c r="Q70" s="211" t="str">
        <f t="shared" si="2"/>
        <v>0th</v>
      </c>
      <c r="X70" s="183" t="s">
        <v>206</v>
      </c>
      <c r="Y70" s="183" t="s">
        <v>410</v>
      </c>
      <c r="Z70" s="183" t="s">
        <v>467</v>
      </c>
    </row>
    <row r="71" spans="1:26" x14ac:dyDescent="0.25">
      <c r="A71" s="207" t="str">
        <v/>
      </c>
      <c r="B71" s="207" t="str">
        <v/>
      </c>
      <c r="C71" s="207" t="str">
        <v/>
      </c>
      <c r="D71" s="207">
        <v>0</v>
      </c>
      <c r="E71" s="208" t="str">
        <v/>
      </c>
      <c r="F71" s="207">
        <v>0</v>
      </c>
      <c r="G71" s="209">
        <v>0</v>
      </c>
      <c r="J71" s="210" t="str">
        <f>IFERROR(VLOOKUP('Card Access'!H73,'Drop Down List'!$F$40:$H$183,3,FALSE),"")</f>
        <v/>
      </c>
      <c r="K71" s="211" t="str">
        <f>'Card Access'!H73</f>
        <v/>
      </c>
      <c r="L71" s="210" t="str">
        <f>IFERROR(VLOOKUP('Card Access'!#REF!,'Drop Down List'!$F$40:$H$183,1,FALSE),"")</f>
        <v/>
      </c>
      <c r="M71" s="211">
        <f>'Card Access'!C73</f>
        <v>0</v>
      </c>
      <c r="N71" s="211" t="str">
        <f t="shared" si="3"/>
        <v/>
      </c>
      <c r="O71" s="211">
        <f>'Card Access'!B73</f>
        <v>0</v>
      </c>
      <c r="P71" s="211"/>
      <c r="Q71" s="211" t="str">
        <f t="shared" si="2"/>
        <v>0th</v>
      </c>
      <c r="X71" s="183" t="s">
        <v>98</v>
      </c>
      <c r="Y71" s="183" t="s">
        <v>410</v>
      </c>
      <c r="Z71" s="183" t="s">
        <v>470</v>
      </c>
    </row>
    <row r="72" spans="1:26" x14ac:dyDescent="0.25">
      <c r="A72" s="207" t="str">
        <v/>
      </c>
      <c r="B72" s="207" t="str">
        <v/>
      </c>
      <c r="C72" s="207" t="str">
        <v/>
      </c>
      <c r="D72" s="207">
        <v>0</v>
      </c>
      <c r="E72" s="208" t="str">
        <v/>
      </c>
      <c r="F72" s="207">
        <v>0</v>
      </c>
      <c r="G72" s="209">
        <v>0</v>
      </c>
      <c r="J72" s="210" t="str">
        <f>IFERROR(VLOOKUP('Card Access'!H74,'Drop Down List'!$F$40:$H$183,3,FALSE),"")</f>
        <v/>
      </c>
      <c r="K72" s="211" t="str">
        <f>'Card Access'!H74</f>
        <v/>
      </c>
      <c r="L72" s="210" t="str">
        <f>IFERROR(VLOOKUP('Card Access'!#REF!,'Drop Down List'!$F$40:$H$183,1,FALSE),"")</f>
        <v/>
      </c>
      <c r="M72" s="211">
        <f>'Card Access'!C74</f>
        <v>0</v>
      </c>
      <c r="N72" s="211" t="str">
        <f t="shared" si="3"/>
        <v/>
      </c>
      <c r="O72" s="211">
        <f>'Card Access'!B74</f>
        <v>0</v>
      </c>
      <c r="P72" s="211"/>
      <c r="Q72" s="211" t="str">
        <f t="shared" si="2"/>
        <v>0th</v>
      </c>
      <c r="X72" s="183" t="s">
        <v>36</v>
      </c>
      <c r="Y72" s="183" t="s">
        <v>410</v>
      </c>
      <c r="Z72" s="183" t="s">
        <v>473</v>
      </c>
    </row>
    <row r="73" spans="1:26" x14ac:dyDescent="0.25">
      <c r="A73" s="207" t="str">
        <v/>
      </c>
      <c r="B73" s="207" t="str">
        <v/>
      </c>
      <c r="C73" s="207" t="str">
        <v/>
      </c>
      <c r="D73" s="207">
        <v>0</v>
      </c>
      <c r="E73" s="208" t="str">
        <v/>
      </c>
      <c r="F73" s="207">
        <v>0</v>
      </c>
      <c r="G73" s="209">
        <v>0</v>
      </c>
      <c r="J73" s="210" t="str">
        <f>IFERROR(VLOOKUP('Card Access'!H75,'Drop Down List'!$F$40:$H$183,3,FALSE),"")</f>
        <v/>
      </c>
      <c r="K73" s="211" t="str">
        <f>'Card Access'!H75</f>
        <v/>
      </c>
      <c r="L73" s="210" t="str">
        <f>IFERROR(VLOOKUP('Card Access'!#REF!,'Drop Down List'!$F$40:$H$183,1,FALSE),"")</f>
        <v/>
      </c>
      <c r="M73" s="211">
        <f>'Card Access'!C75</f>
        <v>0</v>
      </c>
      <c r="N73" s="211" t="str">
        <f t="shared" si="3"/>
        <v/>
      </c>
      <c r="O73" s="211">
        <f>'Card Access'!B75</f>
        <v>0</v>
      </c>
      <c r="P73" s="211"/>
      <c r="Q73" s="211" t="str">
        <f t="shared" si="2"/>
        <v>0th</v>
      </c>
      <c r="X73" s="183" t="s">
        <v>186</v>
      </c>
      <c r="Y73" s="183" t="s">
        <v>410</v>
      </c>
      <c r="Z73" s="183" t="s">
        <v>476</v>
      </c>
    </row>
    <row r="74" spans="1:26" x14ac:dyDescent="0.25">
      <c r="A74" s="207" t="str">
        <v/>
      </c>
      <c r="B74" s="207" t="str">
        <v/>
      </c>
      <c r="C74" s="207" t="str">
        <v/>
      </c>
      <c r="D74" s="207">
        <v>0</v>
      </c>
      <c r="E74" s="208" t="str">
        <v/>
      </c>
      <c r="F74" s="207">
        <v>0</v>
      </c>
      <c r="G74" s="209">
        <v>0</v>
      </c>
      <c r="J74" s="210" t="str">
        <f>IFERROR(VLOOKUP('Card Access'!H76,'Drop Down List'!$F$40:$H$183,3,FALSE),"")</f>
        <v/>
      </c>
      <c r="K74" s="211" t="str">
        <f>'Card Access'!H76</f>
        <v/>
      </c>
      <c r="L74" s="210" t="str">
        <f>IFERROR(VLOOKUP('Card Access'!#REF!,'Drop Down List'!$F$40:$H$183,1,FALSE),"")</f>
        <v/>
      </c>
      <c r="M74" s="211">
        <f>'Card Access'!C76</f>
        <v>0</v>
      </c>
      <c r="N74" s="211" t="str">
        <f t="shared" si="3"/>
        <v/>
      </c>
      <c r="O74" s="211">
        <f>'Card Access'!B76</f>
        <v>0</v>
      </c>
      <c r="P74" s="211"/>
      <c r="Q74" s="211" t="str">
        <f t="shared" si="2"/>
        <v>0th</v>
      </c>
      <c r="X74" s="183" t="s">
        <v>196</v>
      </c>
      <c r="Y74" s="183" t="s">
        <v>410</v>
      </c>
      <c r="Z74" s="183" t="s">
        <v>479</v>
      </c>
    </row>
    <row r="75" spans="1:26" x14ac:dyDescent="0.25">
      <c r="A75" s="207" t="str">
        <v/>
      </c>
      <c r="B75" s="207" t="str">
        <v/>
      </c>
      <c r="C75" s="207" t="str">
        <v/>
      </c>
      <c r="D75" s="207">
        <v>0</v>
      </c>
      <c r="E75" s="208" t="str">
        <v/>
      </c>
      <c r="F75" s="207">
        <v>0</v>
      </c>
      <c r="G75" s="209">
        <v>0</v>
      </c>
      <c r="J75" s="210" t="str">
        <f>IFERROR(VLOOKUP('Card Access'!H77,'Drop Down List'!$F$40:$H$183,3,FALSE),"")</f>
        <v/>
      </c>
      <c r="K75" s="211" t="str">
        <f>'Card Access'!H77</f>
        <v/>
      </c>
      <c r="L75" s="210" t="str">
        <f>IFERROR(VLOOKUP('Card Access'!#REF!,'Drop Down List'!$F$40:$H$183,1,FALSE),"")</f>
        <v/>
      </c>
      <c r="M75" s="211">
        <f>'Card Access'!C77</f>
        <v>0</v>
      </c>
      <c r="N75" s="211" t="str">
        <f t="shared" si="3"/>
        <v/>
      </c>
      <c r="O75" s="211">
        <f>'Card Access'!B77</f>
        <v>0</v>
      </c>
      <c r="P75" s="211"/>
      <c r="Q75" s="211" t="str">
        <f t="shared" si="2"/>
        <v>0th</v>
      </c>
      <c r="X75" s="183" t="s">
        <v>197</v>
      </c>
      <c r="Y75" s="183" t="s">
        <v>410</v>
      </c>
      <c r="Z75" s="183" t="s">
        <v>482</v>
      </c>
    </row>
    <row r="76" spans="1:26" x14ac:dyDescent="0.25">
      <c r="A76" s="207" t="str">
        <v/>
      </c>
      <c r="B76" s="207" t="str">
        <v/>
      </c>
      <c r="C76" s="207" t="str">
        <v/>
      </c>
      <c r="D76" s="207">
        <v>0</v>
      </c>
      <c r="E76" s="208" t="str">
        <v/>
      </c>
      <c r="F76" s="207">
        <v>0</v>
      </c>
      <c r="G76" s="209">
        <v>0</v>
      </c>
      <c r="J76" s="210" t="str">
        <f>IFERROR(VLOOKUP('Card Access'!H78,'Drop Down List'!$F$40:$H$183,3,FALSE),"")</f>
        <v/>
      </c>
      <c r="K76" s="211" t="str">
        <f>'Card Access'!H78</f>
        <v/>
      </c>
      <c r="L76" s="210" t="str">
        <f>IFERROR(VLOOKUP('Card Access'!#REF!,'Drop Down List'!$F$40:$H$183,1,FALSE),"")</f>
        <v/>
      </c>
      <c r="M76" s="211">
        <f>'Card Access'!C78</f>
        <v>0</v>
      </c>
      <c r="N76" s="211" t="str">
        <f t="shared" si="3"/>
        <v/>
      </c>
      <c r="O76" s="211">
        <f>'Card Access'!B78</f>
        <v>0</v>
      </c>
      <c r="P76" s="211"/>
      <c r="Q76" s="211" t="str">
        <f t="shared" si="2"/>
        <v>0th</v>
      </c>
      <c r="X76" s="183" t="s">
        <v>486</v>
      </c>
      <c r="Y76" s="183" t="s">
        <v>410</v>
      </c>
      <c r="Z76" s="183" t="s">
        <v>485</v>
      </c>
    </row>
    <row r="77" spans="1:26" x14ac:dyDescent="0.25">
      <c r="A77" s="207" t="str">
        <v/>
      </c>
      <c r="B77" s="207" t="str">
        <v/>
      </c>
      <c r="C77" s="207" t="str">
        <v/>
      </c>
      <c r="D77" s="207">
        <v>0</v>
      </c>
      <c r="E77" s="208" t="str">
        <v/>
      </c>
      <c r="F77" s="207">
        <v>0</v>
      </c>
      <c r="G77" s="209">
        <v>0</v>
      </c>
      <c r="J77" s="210" t="str">
        <f>IFERROR(VLOOKUP('Card Access'!H79,'Drop Down List'!$F$40:$H$183,3,FALSE),"")</f>
        <v/>
      </c>
      <c r="K77" s="211" t="str">
        <f>'Card Access'!H79</f>
        <v/>
      </c>
      <c r="L77" s="210" t="str">
        <f>IFERROR(VLOOKUP('Card Access'!#REF!,'Drop Down List'!$F$40:$H$183,1,FALSE),"")</f>
        <v/>
      </c>
      <c r="M77" s="211">
        <f>'Card Access'!C79</f>
        <v>0</v>
      </c>
      <c r="N77" s="211" t="str">
        <f t="shared" si="3"/>
        <v/>
      </c>
      <c r="O77" s="211">
        <f>'Card Access'!B79</f>
        <v>0</v>
      </c>
      <c r="P77" s="211"/>
      <c r="Q77" s="211" t="str">
        <f t="shared" si="2"/>
        <v>0th</v>
      </c>
      <c r="X77" s="183" t="s">
        <v>213</v>
      </c>
      <c r="Y77" s="183" t="s">
        <v>410</v>
      </c>
      <c r="Z77" s="183" t="s">
        <v>489</v>
      </c>
    </row>
    <row r="78" spans="1:26" x14ac:dyDescent="0.25">
      <c r="A78" s="207" t="str">
        <v/>
      </c>
      <c r="B78" s="207" t="str">
        <v/>
      </c>
      <c r="C78" s="207" t="str">
        <v/>
      </c>
      <c r="D78" s="207">
        <v>0</v>
      </c>
      <c r="E78" s="208" t="str">
        <v/>
      </c>
      <c r="F78" s="207">
        <v>0</v>
      </c>
      <c r="G78" s="209">
        <v>0</v>
      </c>
      <c r="J78" s="210" t="str">
        <f>IFERROR(VLOOKUP('Card Access'!H80,'Drop Down List'!$F$40:$H$183,3,FALSE),"")</f>
        <v/>
      </c>
      <c r="K78" s="211" t="str">
        <f>'Card Access'!H80</f>
        <v/>
      </c>
      <c r="L78" s="210" t="str">
        <f>IFERROR(VLOOKUP('Card Access'!#REF!,'Drop Down List'!$F$40:$H$183,1,FALSE),"")</f>
        <v/>
      </c>
      <c r="M78" s="211">
        <f>'Card Access'!C80</f>
        <v>0</v>
      </c>
      <c r="N78" s="211" t="str">
        <f t="shared" si="3"/>
        <v/>
      </c>
      <c r="O78" s="211">
        <f>'Card Access'!B80</f>
        <v>0</v>
      </c>
      <c r="P78" s="211"/>
      <c r="Q78" s="211" t="str">
        <f t="shared" si="2"/>
        <v>0th</v>
      </c>
      <c r="X78" s="183" t="s">
        <v>219</v>
      </c>
      <c r="Y78" s="183" t="s">
        <v>410</v>
      </c>
      <c r="Z78" s="183" t="s">
        <v>492</v>
      </c>
    </row>
    <row r="79" spans="1:26" x14ac:dyDescent="0.25">
      <c r="A79" s="207" t="str">
        <v/>
      </c>
      <c r="B79" s="207" t="str">
        <v/>
      </c>
      <c r="C79" s="207" t="str">
        <v/>
      </c>
      <c r="D79" s="207">
        <v>0</v>
      </c>
      <c r="E79" s="208" t="str">
        <v/>
      </c>
      <c r="F79" s="207">
        <v>0</v>
      </c>
      <c r="G79" s="209">
        <v>0</v>
      </c>
      <c r="J79" s="210" t="str">
        <f>IFERROR(VLOOKUP('Card Access'!H81,'Drop Down List'!$F$40:$H$183,3,FALSE),"")</f>
        <v/>
      </c>
      <c r="K79" s="211" t="str">
        <f>'Card Access'!H81</f>
        <v/>
      </c>
      <c r="L79" s="210" t="str">
        <f>IFERROR(VLOOKUP('Card Access'!#REF!,'Drop Down List'!$F$40:$H$183,1,FALSE),"")</f>
        <v/>
      </c>
      <c r="M79" s="211">
        <f>'Card Access'!C81</f>
        <v>0</v>
      </c>
      <c r="N79" s="211" t="str">
        <f t="shared" si="3"/>
        <v/>
      </c>
      <c r="O79" s="211">
        <f>'Card Access'!B81</f>
        <v>0</v>
      </c>
      <c r="P79" s="211"/>
      <c r="Q79" s="211" t="str">
        <f t="shared" si="2"/>
        <v>0th</v>
      </c>
      <c r="X79" s="183" t="s">
        <v>224</v>
      </c>
      <c r="Y79" s="183" t="s">
        <v>410</v>
      </c>
      <c r="Z79" s="183" t="s">
        <v>495</v>
      </c>
    </row>
    <row r="80" spans="1:26" x14ac:dyDescent="0.25">
      <c r="A80" s="207" t="str">
        <v/>
      </c>
      <c r="B80" s="207" t="str">
        <v/>
      </c>
      <c r="C80" s="207" t="str">
        <v/>
      </c>
      <c r="D80" s="207">
        <v>0</v>
      </c>
      <c r="E80" s="208" t="str">
        <v/>
      </c>
      <c r="F80" s="207">
        <v>0</v>
      </c>
      <c r="G80" s="209">
        <v>0</v>
      </c>
      <c r="J80" s="210" t="str">
        <f>IFERROR(VLOOKUP('Card Access'!H82,'Drop Down List'!$F$40:$H$183,3,FALSE),"")</f>
        <v/>
      </c>
      <c r="K80" s="211" t="str">
        <f>'Card Access'!H82</f>
        <v/>
      </c>
      <c r="L80" s="210" t="str">
        <f>IFERROR(VLOOKUP('Card Access'!#REF!,'Drop Down List'!$F$40:$H$183,1,FALSE),"")</f>
        <v/>
      </c>
      <c r="M80" s="211">
        <f>'Card Access'!C82</f>
        <v>0</v>
      </c>
      <c r="N80" s="211" t="str">
        <f t="shared" si="3"/>
        <v/>
      </c>
      <c r="O80" s="211">
        <f>'Card Access'!B82</f>
        <v>0</v>
      </c>
      <c r="P80" s="211"/>
      <c r="Q80" s="211" t="str">
        <f t="shared" si="2"/>
        <v>0th</v>
      </c>
      <c r="X80" s="183" t="s">
        <v>228</v>
      </c>
      <c r="Y80" s="183" t="s">
        <v>410</v>
      </c>
      <c r="Z80" s="183" t="s">
        <v>498</v>
      </c>
    </row>
    <row r="81" spans="1:26" x14ac:dyDescent="0.25">
      <c r="A81" s="207" t="str">
        <v/>
      </c>
      <c r="B81" s="207" t="str">
        <v/>
      </c>
      <c r="C81" s="207" t="str">
        <v/>
      </c>
      <c r="D81" s="207">
        <v>0</v>
      </c>
      <c r="E81" s="208" t="str">
        <v/>
      </c>
      <c r="F81" s="207">
        <v>0</v>
      </c>
      <c r="G81" s="209">
        <v>0</v>
      </c>
      <c r="J81" s="210" t="str">
        <f>IFERROR(VLOOKUP('Card Access'!H83,'Drop Down List'!$F$40:$H$183,3,FALSE),"")</f>
        <v/>
      </c>
      <c r="K81" s="211" t="str">
        <f>'Card Access'!H83</f>
        <v/>
      </c>
      <c r="L81" s="210" t="str">
        <f>IFERROR(VLOOKUP('Card Access'!#REF!,'Drop Down List'!$F$40:$H$183,1,FALSE),"")</f>
        <v/>
      </c>
      <c r="M81" s="211">
        <f>'Card Access'!C83</f>
        <v>0</v>
      </c>
      <c r="N81" s="211" t="str">
        <f t="shared" si="3"/>
        <v/>
      </c>
      <c r="O81" s="211">
        <f>'Card Access'!B83</f>
        <v>0</v>
      </c>
      <c r="P81" s="211"/>
      <c r="Q81" s="211" t="str">
        <f t="shared" si="2"/>
        <v>0th</v>
      </c>
      <c r="X81" s="183" t="s">
        <v>125</v>
      </c>
      <c r="Y81" s="183" t="s">
        <v>501</v>
      </c>
      <c r="Z81" s="183" t="s">
        <v>325</v>
      </c>
    </row>
    <row r="82" spans="1:26" x14ac:dyDescent="0.25">
      <c r="A82" s="207" t="str">
        <v/>
      </c>
      <c r="B82" s="207" t="str">
        <v/>
      </c>
      <c r="C82" s="207" t="str">
        <v/>
      </c>
      <c r="D82" s="207">
        <v>0</v>
      </c>
      <c r="E82" s="208" t="str">
        <v/>
      </c>
      <c r="F82" s="207">
        <v>0</v>
      </c>
      <c r="G82" s="209">
        <v>0</v>
      </c>
      <c r="J82" s="210" t="str">
        <f>IFERROR(VLOOKUP('Card Access'!H84,'Drop Down List'!$F$40:$H$183,3,FALSE),"")</f>
        <v/>
      </c>
      <c r="K82" s="211" t="str">
        <f>'Card Access'!H84</f>
        <v/>
      </c>
      <c r="L82" s="210" t="str">
        <f>IFERROR(VLOOKUP('Card Access'!#REF!,'Drop Down List'!$F$40:$H$183,1,FALSE),"")</f>
        <v/>
      </c>
      <c r="M82" s="211">
        <f>'Card Access'!C84</f>
        <v>0</v>
      </c>
      <c r="N82" s="211" t="str">
        <f t="shared" si="3"/>
        <v/>
      </c>
      <c r="O82" s="211">
        <f>'Card Access'!B84</f>
        <v>0</v>
      </c>
      <c r="P82" s="211"/>
      <c r="Q82" s="211" t="str">
        <f t="shared" si="2"/>
        <v>0th</v>
      </c>
      <c r="X82" s="183" t="s">
        <v>145</v>
      </c>
      <c r="Y82" s="183" t="s">
        <v>501</v>
      </c>
      <c r="Z82" s="183" t="s">
        <v>331</v>
      </c>
    </row>
    <row r="83" spans="1:26" x14ac:dyDescent="0.25">
      <c r="A83" s="207" t="str">
        <v/>
      </c>
      <c r="B83" s="207" t="str">
        <v/>
      </c>
      <c r="C83" s="207" t="str">
        <v/>
      </c>
      <c r="D83" s="207">
        <v>0</v>
      </c>
      <c r="E83" s="208" t="str">
        <v/>
      </c>
      <c r="F83" s="207">
        <v>0</v>
      </c>
      <c r="G83" s="209">
        <v>0</v>
      </c>
      <c r="J83" s="210" t="str">
        <f>IFERROR(VLOOKUP('Card Access'!H85,'Drop Down List'!$F$40:$H$183,3,FALSE),"")</f>
        <v/>
      </c>
      <c r="K83" s="211" t="str">
        <f>'Card Access'!H85</f>
        <v/>
      </c>
      <c r="L83" s="210" t="str">
        <f>IFERROR(VLOOKUP('Card Access'!#REF!,'Drop Down List'!$F$40:$H$183,1,FALSE),"")</f>
        <v/>
      </c>
      <c r="M83" s="211">
        <f>'Card Access'!C85</f>
        <v>0</v>
      </c>
      <c r="N83" s="211" t="str">
        <f t="shared" si="3"/>
        <v/>
      </c>
      <c r="O83" s="211">
        <f>'Card Access'!B85</f>
        <v>0</v>
      </c>
      <c r="P83" s="211"/>
      <c r="Q83" s="211" t="str">
        <f t="shared" si="2"/>
        <v>0th</v>
      </c>
      <c r="X83" s="183" t="s">
        <v>56</v>
      </c>
      <c r="Y83" s="183" t="s">
        <v>501</v>
      </c>
      <c r="Z83" s="183" t="s">
        <v>335</v>
      </c>
    </row>
    <row r="84" spans="1:26" x14ac:dyDescent="0.25">
      <c r="A84" s="207" t="str">
        <v/>
      </c>
      <c r="B84" s="207" t="str">
        <v/>
      </c>
      <c r="C84" s="207" t="str">
        <v/>
      </c>
      <c r="D84" s="207">
        <v>0</v>
      </c>
      <c r="E84" s="208" t="str">
        <v/>
      </c>
      <c r="F84" s="207">
        <v>0</v>
      </c>
      <c r="G84" s="209">
        <v>0</v>
      </c>
      <c r="J84" s="210" t="str">
        <f>IFERROR(VLOOKUP('Card Access'!H86,'Drop Down List'!$F$40:$H$183,3,FALSE),"")</f>
        <v/>
      </c>
      <c r="K84" s="211" t="str">
        <f>'Card Access'!H86</f>
        <v/>
      </c>
      <c r="L84" s="210" t="str">
        <f>IFERROR(VLOOKUP('Card Access'!#REF!,'Drop Down List'!$F$40:$H$183,1,FALSE),"")</f>
        <v/>
      </c>
      <c r="M84" s="211">
        <f>'Card Access'!C86</f>
        <v>0</v>
      </c>
      <c r="N84" s="211" t="str">
        <f t="shared" si="3"/>
        <v/>
      </c>
      <c r="O84" s="211">
        <f>'Card Access'!B86</f>
        <v>0</v>
      </c>
      <c r="P84" s="211"/>
      <c r="Q84" s="211" t="str">
        <f t="shared" si="2"/>
        <v>0th</v>
      </c>
      <c r="X84" s="183" t="s">
        <v>69</v>
      </c>
      <c r="Y84" s="183" t="s">
        <v>501</v>
      </c>
      <c r="Z84" s="183" t="s">
        <v>339</v>
      </c>
    </row>
    <row r="85" spans="1:26" x14ac:dyDescent="0.25">
      <c r="A85" s="207" t="str">
        <v/>
      </c>
      <c r="B85" s="207" t="str">
        <v/>
      </c>
      <c r="C85" s="207" t="str">
        <v/>
      </c>
      <c r="D85" s="207">
        <v>0</v>
      </c>
      <c r="E85" s="208" t="str">
        <v/>
      </c>
      <c r="F85" s="207">
        <v>0</v>
      </c>
      <c r="G85" s="209">
        <v>0</v>
      </c>
      <c r="J85" s="210" t="str">
        <f>IFERROR(VLOOKUP('Card Access'!H87,'Drop Down List'!$F$40:$H$183,3,FALSE),"")</f>
        <v/>
      </c>
      <c r="K85" s="211" t="str">
        <f>'Card Access'!H87</f>
        <v/>
      </c>
      <c r="L85" s="210" t="str">
        <f>IFERROR(VLOOKUP('Card Access'!#REF!,'Drop Down List'!$F$40:$H$183,1,FALSE),"")</f>
        <v/>
      </c>
      <c r="M85" s="211">
        <f>'Card Access'!C87</f>
        <v>0</v>
      </c>
      <c r="N85" s="211" t="str">
        <f t="shared" si="3"/>
        <v/>
      </c>
      <c r="O85" s="211">
        <f>'Card Access'!B87</f>
        <v>0</v>
      </c>
      <c r="P85" s="211"/>
      <c r="Q85" s="211" t="str">
        <f t="shared" si="2"/>
        <v>0th</v>
      </c>
      <c r="X85" s="183" t="s">
        <v>103</v>
      </c>
      <c r="Y85" s="183" t="s">
        <v>501</v>
      </c>
      <c r="Z85" s="183" t="s">
        <v>344</v>
      </c>
    </row>
    <row r="86" spans="1:26" x14ac:dyDescent="0.25">
      <c r="A86" s="207" t="str">
        <v/>
      </c>
      <c r="B86" s="207" t="str">
        <v/>
      </c>
      <c r="C86" s="207" t="str">
        <v/>
      </c>
      <c r="D86" s="207">
        <v>0</v>
      </c>
      <c r="E86" s="208" t="str">
        <v/>
      </c>
      <c r="F86" s="207">
        <v>0</v>
      </c>
      <c r="G86" s="209">
        <v>0</v>
      </c>
      <c r="J86" s="210" t="str">
        <f>IFERROR(VLOOKUP('Card Access'!H88,'Drop Down List'!$F$40:$H$183,3,FALSE),"")</f>
        <v/>
      </c>
      <c r="K86" s="211" t="str">
        <f>'Card Access'!H88</f>
        <v/>
      </c>
      <c r="L86" s="210" t="str">
        <f>IFERROR(VLOOKUP('Card Access'!#REF!,'Drop Down List'!$F$40:$H$183,1,FALSE),"")</f>
        <v/>
      </c>
      <c r="M86" s="211">
        <f>'Card Access'!C88</f>
        <v>0</v>
      </c>
      <c r="N86" s="211" t="str">
        <f t="shared" si="3"/>
        <v/>
      </c>
      <c r="O86" s="211">
        <f>'Card Access'!B88</f>
        <v>0</v>
      </c>
      <c r="P86" s="211"/>
      <c r="Q86" s="211" t="str">
        <f t="shared" si="2"/>
        <v>0th</v>
      </c>
      <c r="X86" s="183" t="s">
        <v>112</v>
      </c>
      <c r="Y86" s="183" t="s">
        <v>501</v>
      </c>
      <c r="Z86" s="183" t="s">
        <v>348</v>
      </c>
    </row>
    <row r="87" spans="1:26" x14ac:dyDescent="0.25">
      <c r="A87" s="207" t="str">
        <v/>
      </c>
      <c r="B87" s="207" t="str">
        <v/>
      </c>
      <c r="C87" s="207" t="str">
        <v/>
      </c>
      <c r="D87" s="207">
        <v>0</v>
      </c>
      <c r="E87" s="208" t="str">
        <v/>
      </c>
      <c r="F87" s="207">
        <v>0</v>
      </c>
      <c r="G87" s="209">
        <v>0</v>
      </c>
      <c r="J87" s="210" t="str">
        <f>IFERROR(VLOOKUP('Card Access'!H89,'Drop Down List'!$F$40:$H$183,3,FALSE),"")</f>
        <v/>
      </c>
      <c r="K87" s="211" t="str">
        <f>'Card Access'!H89</f>
        <v/>
      </c>
      <c r="L87" s="210" t="str">
        <f>IFERROR(VLOOKUP('Card Access'!#REF!,'Drop Down List'!$F$40:$H$183,1,FALSE),"")</f>
        <v/>
      </c>
      <c r="M87" s="211">
        <f>'Card Access'!C89</f>
        <v>0</v>
      </c>
      <c r="N87" s="211" t="str">
        <f t="shared" si="3"/>
        <v/>
      </c>
      <c r="O87" s="211">
        <f>'Card Access'!B89</f>
        <v>0</v>
      </c>
      <c r="P87" s="211"/>
      <c r="Q87" s="211" t="str">
        <f t="shared" si="2"/>
        <v>0th</v>
      </c>
      <c r="X87" s="183" t="s">
        <v>206</v>
      </c>
      <c r="Y87" s="183" t="s">
        <v>501</v>
      </c>
      <c r="Z87" s="183" t="s">
        <v>353</v>
      </c>
    </row>
    <row r="88" spans="1:26" x14ac:dyDescent="0.25">
      <c r="A88" s="207" t="str">
        <v/>
      </c>
      <c r="B88" s="207" t="str">
        <v/>
      </c>
      <c r="C88" s="207" t="str">
        <v/>
      </c>
      <c r="D88" s="207">
        <v>0</v>
      </c>
      <c r="E88" s="208" t="str">
        <v/>
      </c>
      <c r="F88" s="207">
        <v>0</v>
      </c>
      <c r="G88" s="209">
        <v>0</v>
      </c>
      <c r="J88" s="210" t="str">
        <f>IFERROR(VLOOKUP('Card Access'!H90,'Drop Down List'!$F$40:$H$183,3,FALSE),"")</f>
        <v/>
      </c>
      <c r="K88" s="211" t="str">
        <f>'Card Access'!H90</f>
        <v/>
      </c>
      <c r="L88" s="210" t="str">
        <f>IFERROR(VLOOKUP('Card Access'!#REF!,'Drop Down List'!$F$40:$H$183,1,FALSE),"")</f>
        <v/>
      </c>
      <c r="M88" s="211">
        <f>'Card Access'!C90</f>
        <v>0</v>
      </c>
      <c r="N88" s="211" t="str">
        <f t="shared" si="3"/>
        <v/>
      </c>
      <c r="O88" s="211">
        <f>'Card Access'!B90</f>
        <v>0</v>
      </c>
      <c r="P88" s="211"/>
      <c r="Q88" s="211" t="str">
        <f t="shared" si="2"/>
        <v>0th</v>
      </c>
      <c r="X88" s="183" t="s">
        <v>87</v>
      </c>
      <c r="Y88" s="183" t="s">
        <v>501</v>
      </c>
      <c r="Z88" s="183" t="s">
        <v>358</v>
      </c>
    </row>
    <row r="89" spans="1:26" x14ac:dyDescent="0.25">
      <c r="A89" s="207" t="str">
        <v/>
      </c>
      <c r="B89" s="207" t="str">
        <v/>
      </c>
      <c r="C89" s="207" t="str">
        <v/>
      </c>
      <c r="D89" s="207">
        <v>0</v>
      </c>
      <c r="E89" s="208" t="str">
        <v/>
      </c>
      <c r="F89" s="207">
        <v>0</v>
      </c>
      <c r="G89" s="209">
        <v>0</v>
      </c>
      <c r="J89" s="210" t="str">
        <f>IFERROR(VLOOKUP('Card Access'!H91,'Drop Down List'!$F$40:$H$183,3,FALSE),"")</f>
        <v/>
      </c>
      <c r="K89" s="211" t="str">
        <f>'Card Access'!H91</f>
        <v/>
      </c>
      <c r="L89" s="210" t="str">
        <f>IFERROR(VLOOKUP('Card Access'!#REF!,'Drop Down List'!$F$40:$H$183,1,FALSE),"")</f>
        <v/>
      </c>
      <c r="M89" s="211">
        <f>'Card Access'!C91</f>
        <v>0</v>
      </c>
      <c r="N89" s="211" t="str">
        <f t="shared" si="3"/>
        <v/>
      </c>
      <c r="O89" s="211">
        <f>'Card Access'!B91</f>
        <v>0</v>
      </c>
      <c r="P89" s="211"/>
      <c r="Q89" s="211" t="str">
        <f t="shared" si="2"/>
        <v>0th</v>
      </c>
      <c r="X89" s="183" t="s">
        <v>64</v>
      </c>
      <c r="Y89" s="183" t="s">
        <v>501</v>
      </c>
      <c r="Z89" s="183" t="s">
        <v>362</v>
      </c>
    </row>
    <row r="90" spans="1:26" x14ac:dyDescent="0.25">
      <c r="A90" s="207" t="str">
        <v/>
      </c>
      <c r="B90" s="207" t="str">
        <v/>
      </c>
      <c r="C90" s="207" t="str">
        <v/>
      </c>
      <c r="D90" s="207">
        <v>0</v>
      </c>
      <c r="E90" s="208" t="str">
        <v/>
      </c>
      <c r="F90" s="207">
        <v>0</v>
      </c>
      <c r="G90" s="209">
        <v>0</v>
      </c>
      <c r="J90" s="210" t="str">
        <f>IFERROR(VLOOKUP('Card Access'!H92,'Drop Down List'!$F$40:$H$183,3,FALSE),"")</f>
        <v/>
      </c>
      <c r="K90" s="211" t="str">
        <f>'Card Access'!H92</f>
        <v/>
      </c>
      <c r="L90" s="210" t="str">
        <f>IFERROR(VLOOKUP('Card Access'!#REF!,'Drop Down List'!$F$40:$H$183,1,FALSE),"")</f>
        <v/>
      </c>
      <c r="M90" s="211">
        <f>'Card Access'!C92</f>
        <v>0</v>
      </c>
      <c r="N90" s="211" t="str">
        <f t="shared" si="3"/>
        <v/>
      </c>
      <c r="O90" s="211">
        <f>'Card Access'!B92</f>
        <v>0</v>
      </c>
      <c r="P90" s="211"/>
      <c r="Q90" s="211" t="str">
        <f t="shared" si="2"/>
        <v>0th</v>
      </c>
      <c r="X90" s="183" t="s">
        <v>98</v>
      </c>
      <c r="Y90" s="183" t="s">
        <v>501</v>
      </c>
      <c r="Z90" s="183" t="s">
        <v>366</v>
      </c>
    </row>
    <row r="91" spans="1:26" x14ac:dyDescent="0.25">
      <c r="A91" s="207" t="str">
        <v/>
      </c>
      <c r="B91" s="207" t="str">
        <v/>
      </c>
      <c r="C91" s="207" t="str">
        <v/>
      </c>
      <c r="D91" s="207">
        <v>0</v>
      </c>
      <c r="E91" s="208" t="str">
        <v/>
      </c>
      <c r="F91" s="207">
        <v>0</v>
      </c>
      <c r="G91" s="209">
        <v>0</v>
      </c>
      <c r="J91" s="210" t="str">
        <f>IFERROR(VLOOKUP('Card Access'!H93,'Drop Down List'!$F$40:$H$183,3,FALSE),"")</f>
        <v/>
      </c>
      <c r="K91" s="211" t="str">
        <f>'Card Access'!H93</f>
        <v/>
      </c>
      <c r="L91" s="210" t="str">
        <f>IFERROR(VLOOKUP('Card Access'!#REF!,'Drop Down List'!$F$40:$H$183,1,FALSE),"")</f>
        <v/>
      </c>
      <c r="M91" s="211">
        <f>'Card Access'!C93</f>
        <v>0</v>
      </c>
      <c r="N91" s="211" t="str">
        <f t="shared" si="3"/>
        <v/>
      </c>
      <c r="O91" s="211">
        <f>'Card Access'!B93</f>
        <v>0</v>
      </c>
      <c r="P91" s="211"/>
      <c r="Q91" s="211" t="str">
        <f t="shared" si="2"/>
        <v>0th</v>
      </c>
      <c r="X91" s="183" t="s">
        <v>77</v>
      </c>
      <c r="Y91" s="183" t="s">
        <v>501</v>
      </c>
      <c r="Z91" s="183" t="s">
        <v>370</v>
      </c>
    </row>
    <row r="92" spans="1:26" x14ac:dyDescent="0.25">
      <c r="A92" s="207" t="str">
        <v/>
      </c>
      <c r="B92" s="207" t="str">
        <v/>
      </c>
      <c r="C92" s="207" t="str">
        <v/>
      </c>
      <c r="D92" s="207">
        <v>0</v>
      </c>
      <c r="E92" s="208" t="str">
        <v/>
      </c>
      <c r="F92" s="207">
        <v>0</v>
      </c>
      <c r="G92" s="209">
        <v>0</v>
      </c>
      <c r="J92" s="210" t="str">
        <f>IFERROR(VLOOKUP('Card Access'!H94,'Drop Down List'!$F$40:$H$183,3,FALSE),"")</f>
        <v/>
      </c>
      <c r="K92" s="211" t="str">
        <f>'Card Access'!H94</f>
        <v/>
      </c>
      <c r="L92" s="210" t="str">
        <f>IFERROR(VLOOKUP('Card Access'!#REF!,'Drop Down List'!$F$40:$H$183,1,FALSE),"")</f>
        <v/>
      </c>
      <c r="M92" s="211">
        <f>'Card Access'!C94</f>
        <v>0</v>
      </c>
      <c r="N92" s="211" t="str">
        <f t="shared" si="3"/>
        <v/>
      </c>
      <c r="O92" s="211">
        <f>'Card Access'!B94</f>
        <v>0</v>
      </c>
      <c r="P92" s="211"/>
      <c r="Q92" s="211" t="str">
        <f t="shared" si="2"/>
        <v>0th</v>
      </c>
      <c r="X92" s="183" t="s">
        <v>36</v>
      </c>
      <c r="Y92" s="183" t="s">
        <v>501</v>
      </c>
      <c r="Z92" s="183" t="s">
        <v>375</v>
      </c>
    </row>
    <row r="93" spans="1:26" x14ac:dyDescent="0.25">
      <c r="A93" s="207" t="str">
        <v/>
      </c>
      <c r="B93" s="207" t="str">
        <v/>
      </c>
      <c r="C93" s="207" t="str">
        <v/>
      </c>
      <c r="D93" s="207">
        <v>0</v>
      </c>
      <c r="E93" s="208" t="str">
        <v/>
      </c>
      <c r="F93" s="207">
        <v>0</v>
      </c>
      <c r="G93" s="209">
        <v>0</v>
      </c>
      <c r="J93" s="210" t="str">
        <f>IFERROR(VLOOKUP('Card Access'!H95,'Drop Down List'!$F$40:$H$183,3,FALSE),"")</f>
        <v/>
      </c>
      <c r="K93" s="211" t="str">
        <f>'Card Access'!H95</f>
        <v/>
      </c>
      <c r="L93" s="210" t="str">
        <f>IFERROR(VLOOKUP('Card Access'!#REF!,'Drop Down List'!$F$40:$H$183,1,FALSE),"")</f>
        <v/>
      </c>
      <c r="M93" s="211">
        <f>'Card Access'!C95</f>
        <v>0</v>
      </c>
      <c r="N93" s="211" t="str">
        <f t="shared" si="3"/>
        <v/>
      </c>
      <c r="O93" s="211">
        <f>'Card Access'!B95</f>
        <v>0</v>
      </c>
      <c r="P93" s="211"/>
      <c r="Q93" s="211" t="str">
        <f t="shared" si="2"/>
        <v>0th</v>
      </c>
      <c r="X93" s="183" t="s">
        <v>51</v>
      </c>
      <c r="Y93" s="183" t="s">
        <v>501</v>
      </c>
      <c r="Z93" s="183" t="s">
        <v>379</v>
      </c>
    </row>
    <row r="94" spans="1:26" x14ac:dyDescent="0.25">
      <c r="A94" s="207" t="str">
        <v/>
      </c>
      <c r="B94" s="207" t="str">
        <v/>
      </c>
      <c r="C94" s="207" t="str">
        <v/>
      </c>
      <c r="D94" s="207">
        <v>0</v>
      </c>
      <c r="E94" s="208" t="str">
        <v/>
      </c>
      <c r="F94" s="207">
        <v>0</v>
      </c>
      <c r="G94" s="209">
        <v>0</v>
      </c>
      <c r="J94" s="210" t="str">
        <f>IFERROR(VLOOKUP('Card Access'!H96,'Drop Down List'!$F$40:$H$183,3,FALSE),"")</f>
        <v/>
      </c>
      <c r="K94" s="211" t="str">
        <f>'Card Access'!H96</f>
        <v/>
      </c>
      <c r="L94" s="210" t="str">
        <f>IFERROR(VLOOKUP('Card Access'!#REF!,'Drop Down List'!$F$40:$H$183,1,FALSE),"")</f>
        <v/>
      </c>
      <c r="M94" s="211">
        <f>'Card Access'!C96</f>
        <v>0</v>
      </c>
      <c r="N94" s="211" t="str">
        <f t="shared" si="3"/>
        <v/>
      </c>
      <c r="O94" s="211">
        <f>'Card Access'!B96</f>
        <v>0</v>
      </c>
      <c r="P94" s="211"/>
      <c r="Q94" s="211" t="str">
        <f t="shared" si="2"/>
        <v>0th</v>
      </c>
      <c r="X94" s="183" t="s">
        <v>186</v>
      </c>
      <c r="Y94" s="183" t="s">
        <v>501</v>
      </c>
      <c r="Z94" s="183" t="s">
        <v>385</v>
      </c>
    </row>
    <row r="95" spans="1:26" x14ac:dyDescent="0.25">
      <c r="A95" s="207" t="str">
        <v/>
      </c>
      <c r="B95" s="207" t="str">
        <v/>
      </c>
      <c r="C95" s="207" t="str">
        <v/>
      </c>
      <c r="D95" s="207">
        <v>0</v>
      </c>
      <c r="E95" s="208" t="str">
        <v/>
      </c>
      <c r="F95" s="207">
        <v>0</v>
      </c>
      <c r="G95" s="209">
        <v>0</v>
      </c>
      <c r="J95" s="210" t="str">
        <f>IFERROR(VLOOKUP('Card Access'!H97,'Drop Down List'!$F$40:$H$183,3,FALSE),"")</f>
        <v/>
      </c>
      <c r="K95" s="211" t="str">
        <f>'Card Access'!H97</f>
        <v/>
      </c>
      <c r="L95" s="210" t="str">
        <f>IFERROR(VLOOKUP('Card Access'!#REF!,'Drop Down List'!$F$40:$H$183,1,FALSE),"")</f>
        <v/>
      </c>
      <c r="M95" s="211">
        <f>'Card Access'!C97</f>
        <v>0</v>
      </c>
      <c r="N95" s="211" t="str">
        <f t="shared" si="3"/>
        <v/>
      </c>
      <c r="O95" s="211">
        <f>'Card Access'!B97</f>
        <v>0</v>
      </c>
      <c r="P95" s="211"/>
      <c r="Q95" s="211" t="str">
        <f t="shared" si="2"/>
        <v>0th</v>
      </c>
      <c r="X95" s="183" t="s">
        <v>283</v>
      </c>
      <c r="Y95" s="183" t="s">
        <v>501</v>
      </c>
      <c r="Z95" s="183" t="s">
        <v>391</v>
      </c>
    </row>
    <row r="96" spans="1:26" x14ac:dyDescent="0.25">
      <c r="A96" s="207" t="str">
        <v/>
      </c>
      <c r="B96" s="207" t="str">
        <v/>
      </c>
      <c r="C96" s="207" t="str">
        <v/>
      </c>
      <c r="D96" s="207">
        <v>0</v>
      </c>
      <c r="E96" s="208" t="str">
        <v/>
      </c>
      <c r="F96" s="207">
        <v>0</v>
      </c>
      <c r="G96" s="209">
        <v>0</v>
      </c>
      <c r="J96" s="210" t="str">
        <f>IFERROR(VLOOKUP('Card Access'!H98,'Drop Down List'!$F$40:$H$183,3,FALSE),"")</f>
        <v/>
      </c>
      <c r="K96" s="211" t="str">
        <f>'Card Access'!H98</f>
        <v/>
      </c>
      <c r="L96" s="210" t="str">
        <f>IFERROR(VLOOKUP('Card Access'!#REF!,'Drop Down List'!$F$40:$H$183,1,FALSE),"")</f>
        <v/>
      </c>
      <c r="M96" s="211">
        <f>'Card Access'!C98</f>
        <v>0</v>
      </c>
      <c r="N96" s="211" t="str">
        <f t="shared" si="3"/>
        <v/>
      </c>
      <c r="O96" s="211">
        <f>'Card Access'!B98</f>
        <v>0</v>
      </c>
      <c r="P96" s="211"/>
      <c r="Q96" s="211" t="str">
        <f t="shared" si="2"/>
        <v>0th</v>
      </c>
      <c r="X96" s="183" t="s">
        <v>196</v>
      </c>
      <c r="Y96" s="183" t="s">
        <v>501</v>
      </c>
      <c r="Z96" s="183" t="s">
        <v>396</v>
      </c>
    </row>
    <row r="97" spans="1:26" x14ac:dyDescent="0.25">
      <c r="A97" s="207" t="str">
        <v/>
      </c>
      <c r="B97" s="207" t="str">
        <v/>
      </c>
      <c r="C97" s="207" t="str">
        <v/>
      </c>
      <c r="D97" s="207">
        <v>0</v>
      </c>
      <c r="E97" s="208" t="str">
        <v/>
      </c>
      <c r="F97" s="207">
        <v>0</v>
      </c>
      <c r="G97" s="209">
        <v>0</v>
      </c>
      <c r="J97" s="210" t="str">
        <f>IFERROR(VLOOKUP('Card Access'!H99,'Drop Down List'!$F$40:$H$183,3,FALSE),"")</f>
        <v/>
      </c>
      <c r="K97" s="211" t="str">
        <f>'Card Access'!H99</f>
        <v/>
      </c>
      <c r="L97" s="210" t="str">
        <f>IFERROR(VLOOKUP('Card Access'!#REF!,'Drop Down List'!$F$40:$H$183,1,FALSE),"")</f>
        <v/>
      </c>
      <c r="M97" s="211">
        <f>'Card Access'!C99</f>
        <v>0</v>
      </c>
      <c r="N97" s="211" t="str">
        <f t="shared" si="3"/>
        <v/>
      </c>
      <c r="O97" s="211">
        <f>'Card Access'!B99</f>
        <v>0</v>
      </c>
      <c r="P97" s="211"/>
      <c r="Q97" s="211" t="str">
        <f t="shared" si="2"/>
        <v>0th</v>
      </c>
      <c r="X97" s="183" t="s">
        <v>242</v>
      </c>
      <c r="Y97" s="183" t="s">
        <v>501</v>
      </c>
      <c r="Z97" s="183" t="s">
        <v>402</v>
      </c>
    </row>
    <row r="98" spans="1:26" x14ac:dyDescent="0.25">
      <c r="A98" s="207" t="str">
        <v/>
      </c>
      <c r="B98" s="207" t="str">
        <v/>
      </c>
      <c r="C98" s="207" t="str">
        <v/>
      </c>
      <c r="D98" s="207">
        <v>0</v>
      </c>
      <c r="E98" s="208" t="str">
        <v/>
      </c>
      <c r="F98" s="207">
        <v>0</v>
      </c>
      <c r="G98" s="209">
        <v>0</v>
      </c>
      <c r="J98" s="210" t="str">
        <f>IFERROR(VLOOKUP('Card Access'!H100,'Drop Down List'!$F$40:$H$183,3,FALSE),"")</f>
        <v/>
      </c>
      <c r="K98" s="211" t="str">
        <f>'Card Access'!H100</f>
        <v/>
      </c>
      <c r="L98" s="210" t="str">
        <f>IFERROR(VLOOKUP('Card Access'!#REF!,'Drop Down List'!$F$40:$H$183,1,FALSE),"")</f>
        <v/>
      </c>
      <c r="M98" s="211">
        <f>'Card Access'!C100</f>
        <v>0</v>
      </c>
      <c r="N98" s="211" t="str">
        <f t="shared" si="3"/>
        <v/>
      </c>
      <c r="O98" s="211">
        <f>'Card Access'!B100</f>
        <v>0</v>
      </c>
      <c r="P98" s="211"/>
      <c r="Q98" s="211" t="str">
        <f t="shared" si="2"/>
        <v>0th</v>
      </c>
      <c r="X98" s="183" t="s">
        <v>197</v>
      </c>
      <c r="Y98" s="183" t="s">
        <v>501</v>
      </c>
      <c r="Z98" s="183" t="s">
        <v>408</v>
      </c>
    </row>
    <row r="99" spans="1:26" x14ac:dyDescent="0.25">
      <c r="A99" s="207" t="str">
        <v/>
      </c>
      <c r="B99" s="207" t="str">
        <v/>
      </c>
      <c r="C99" s="207" t="str">
        <v/>
      </c>
      <c r="D99" s="207">
        <v>0</v>
      </c>
      <c r="E99" s="208" t="str">
        <v/>
      </c>
      <c r="F99" s="207">
        <v>0</v>
      </c>
      <c r="G99" s="209">
        <v>0</v>
      </c>
      <c r="J99" s="210" t="str">
        <f>IFERROR(VLOOKUP('Card Access'!H101,'Drop Down List'!$F$40:$H$183,3,FALSE),"")</f>
        <v/>
      </c>
      <c r="K99" s="211" t="str">
        <f>'Card Access'!H101</f>
        <v/>
      </c>
      <c r="L99" s="210" t="str">
        <f>IFERROR(VLOOKUP('Card Access'!#REF!,'Drop Down List'!$F$40:$H$183,1,FALSE),"")</f>
        <v/>
      </c>
      <c r="M99" s="211">
        <f>'Card Access'!C101</f>
        <v>0</v>
      </c>
      <c r="N99" s="211" t="str">
        <f t="shared" si="3"/>
        <v/>
      </c>
      <c r="O99" s="211">
        <f>'Card Access'!B101</f>
        <v>0</v>
      </c>
      <c r="P99" s="211"/>
      <c r="Q99" s="211" t="str">
        <f t="shared" si="2"/>
        <v>0th</v>
      </c>
      <c r="X99" s="183" t="s">
        <v>205</v>
      </c>
      <c r="Y99" s="183" t="s">
        <v>501</v>
      </c>
      <c r="Z99" s="183" t="s">
        <v>413</v>
      </c>
    </row>
    <row r="100" spans="1:26" x14ac:dyDescent="0.25">
      <c r="A100" s="207" t="str">
        <v/>
      </c>
      <c r="B100" s="207" t="str">
        <v/>
      </c>
      <c r="C100" s="207" t="str">
        <v/>
      </c>
      <c r="D100" s="207">
        <v>0</v>
      </c>
      <c r="E100" s="208" t="str">
        <v/>
      </c>
      <c r="F100" s="207">
        <v>0</v>
      </c>
      <c r="G100" s="209">
        <v>0</v>
      </c>
      <c r="J100" s="210" t="str">
        <f>IFERROR(VLOOKUP('Card Access'!H102,'Drop Down List'!$F$40:$H$183,3,FALSE),"")</f>
        <v/>
      </c>
      <c r="K100" s="211" t="str">
        <f>'Card Access'!H102</f>
        <v/>
      </c>
      <c r="L100" s="210" t="str">
        <f>IFERROR(VLOOKUP('Card Access'!#REF!,'Drop Down List'!$F$40:$H$183,1,FALSE),"")</f>
        <v/>
      </c>
      <c r="M100" s="211">
        <f>'Card Access'!C102</f>
        <v>0</v>
      </c>
      <c r="N100" s="211" t="str">
        <f t="shared" si="3"/>
        <v/>
      </c>
      <c r="O100" s="211">
        <f>'Card Access'!B102</f>
        <v>0</v>
      </c>
      <c r="P100" s="211"/>
      <c r="Q100" s="211" t="str">
        <f t="shared" si="2"/>
        <v>0th</v>
      </c>
      <c r="X100" s="183" t="s">
        <v>296</v>
      </c>
      <c r="Y100" s="183" t="s">
        <v>501</v>
      </c>
      <c r="Z100" s="183" t="s">
        <v>417</v>
      </c>
    </row>
    <row r="101" spans="1:26" x14ac:dyDescent="0.25">
      <c r="A101" s="207" t="str">
        <v/>
      </c>
      <c r="B101" s="207" t="str">
        <v/>
      </c>
      <c r="C101" s="207" t="str">
        <v/>
      </c>
      <c r="D101" s="207">
        <v>0</v>
      </c>
      <c r="E101" s="208" t="str">
        <v/>
      </c>
      <c r="F101" s="207">
        <v>0</v>
      </c>
      <c r="G101" s="209">
        <v>0</v>
      </c>
      <c r="J101" s="210" t="str">
        <f>IFERROR(VLOOKUP('Card Access'!H103,'Drop Down List'!$F$40:$H$183,3,FALSE),"")</f>
        <v/>
      </c>
      <c r="K101" s="211" t="str">
        <f>'Card Access'!H103</f>
        <v/>
      </c>
      <c r="L101" s="210" t="str">
        <f>IFERROR(VLOOKUP('Card Access'!#REF!,'Drop Down List'!$F$40:$H$183,1,FALSE),"")</f>
        <v/>
      </c>
      <c r="M101" s="211">
        <f>'Card Access'!C103</f>
        <v>0</v>
      </c>
      <c r="N101" s="211" t="str">
        <f t="shared" si="3"/>
        <v/>
      </c>
      <c r="O101" s="211">
        <f>'Card Access'!B103</f>
        <v>0</v>
      </c>
      <c r="P101" s="211"/>
      <c r="Q101" s="211" t="str">
        <f t="shared" si="2"/>
        <v>0th</v>
      </c>
      <c r="X101" s="183" t="s">
        <v>213</v>
      </c>
      <c r="Y101" s="183" t="s">
        <v>501</v>
      </c>
      <c r="Z101" s="183" t="s">
        <v>422</v>
      </c>
    </row>
    <row r="102" spans="1:26" x14ac:dyDescent="0.25">
      <c r="A102" s="207" t="str">
        <v/>
      </c>
      <c r="B102" s="207" t="str">
        <v/>
      </c>
      <c r="C102" s="207" t="str">
        <v/>
      </c>
      <c r="D102" s="207">
        <v>0</v>
      </c>
      <c r="E102" s="208" t="str">
        <v/>
      </c>
      <c r="F102" s="207">
        <v>0</v>
      </c>
      <c r="G102" s="209">
        <v>0</v>
      </c>
      <c r="J102" s="210" t="str">
        <f>IFERROR(VLOOKUP('Card Access'!H104,'Drop Down List'!$F$40:$H$183,3,FALSE),"")</f>
        <v/>
      </c>
      <c r="K102" s="211" t="str">
        <f>'Card Access'!H104</f>
        <v/>
      </c>
      <c r="L102" s="210" t="str">
        <f>IFERROR(VLOOKUP('Card Access'!#REF!,'Drop Down List'!$F$40:$H$183,1,FALSE),"")</f>
        <v/>
      </c>
      <c r="M102" s="211">
        <f>'Card Access'!C104</f>
        <v>0</v>
      </c>
      <c r="N102" s="211" t="str">
        <f t="shared" si="3"/>
        <v/>
      </c>
      <c r="O102" s="211">
        <f>'Card Access'!B104</f>
        <v>0</v>
      </c>
      <c r="P102" s="211"/>
      <c r="Q102" s="211" t="str">
        <f t="shared" si="2"/>
        <v>0th</v>
      </c>
      <c r="X102" s="183" t="s">
        <v>577</v>
      </c>
      <c r="Y102" s="183" t="s">
        <v>576</v>
      </c>
      <c r="Z102" s="183" t="s">
        <v>575</v>
      </c>
    </row>
    <row r="103" spans="1:26" x14ac:dyDescent="0.25">
      <c r="A103" s="207" t="str">
        <v/>
      </c>
      <c r="B103" s="207" t="str">
        <v/>
      </c>
      <c r="C103" s="207" t="str">
        <v/>
      </c>
      <c r="D103" s="207">
        <v>0</v>
      </c>
      <c r="E103" s="208" t="str">
        <v/>
      </c>
      <c r="F103" s="207">
        <v>0</v>
      </c>
      <c r="G103" s="209">
        <v>0</v>
      </c>
      <c r="J103" s="210" t="str">
        <f>IFERROR(VLOOKUP('Card Access'!H105,'Drop Down List'!$F$40:$H$183,3,FALSE),"")</f>
        <v/>
      </c>
      <c r="K103" s="211" t="str">
        <f>'Card Access'!H105</f>
        <v/>
      </c>
      <c r="L103" s="210" t="str">
        <f>IFERROR(VLOOKUP('Card Access'!#REF!,'Drop Down List'!$F$40:$H$183,1,FALSE),"")</f>
        <v/>
      </c>
      <c r="M103" s="211">
        <f>'Card Access'!C105</f>
        <v>0</v>
      </c>
      <c r="N103" s="211" t="str">
        <f t="shared" si="3"/>
        <v/>
      </c>
      <c r="O103" s="211">
        <f>'Card Access'!B105</f>
        <v>0</v>
      </c>
      <c r="P103" s="211"/>
      <c r="Q103" s="211" t="str">
        <f t="shared" si="2"/>
        <v>0th</v>
      </c>
      <c r="X103" s="183" t="s">
        <v>581</v>
      </c>
      <c r="Y103" s="183" t="s">
        <v>576</v>
      </c>
      <c r="Z103" s="183" t="s">
        <v>580</v>
      </c>
    </row>
    <row r="104" spans="1:26" x14ac:dyDescent="0.25">
      <c r="A104" s="207" t="str">
        <v/>
      </c>
      <c r="B104" s="207" t="str">
        <v/>
      </c>
      <c r="C104" s="207" t="str">
        <v/>
      </c>
      <c r="D104" s="207">
        <v>0</v>
      </c>
      <c r="E104" s="208" t="str">
        <v/>
      </c>
      <c r="F104" s="207">
        <v>0</v>
      </c>
      <c r="G104" s="209">
        <v>0</v>
      </c>
      <c r="J104" s="210" t="str">
        <f>IFERROR(VLOOKUP('Card Access'!H106,'Drop Down List'!$F$40:$H$183,3,FALSE),"")</f>
        <v/>
      </c>
      <c r="K104" s="211" t="str">
        <f>'Card Access'!H106</f>
        <v/>
      </c>
      <c r="L104" s="210" t="str">
        <f>IFERROR(VLOOKUP('Card Access'!#REF!,'Drop Down List'!$F$40:$H$183,1,FALSE),"")</f>
        <v/>
      </c>
      <c r="M104" s="211">
        <f>'Card Access'!C106</f>
        <v>0</v>
      </c>
      <c r="N104" s="211" t="str">
        <f t="shared" si="3"/>
        <v/>
      </c>
      <c r="O104" s="211">
        <f>'Card Access'!B106</f>
        <v>0</v>
      </c>
      <c r="P104" s="211"/>
      <c r="Q104" s="211" t="str">
        <f t="shared" si="2"/>
        <v>0th</v>
      </c>
      <c r="X104" s="183" t="s">
        <v>589</v>
      </c>
      <c r="Y104" s="183" t="s">
        <v>576</v>
      </c>
      <c r="Z104" s="183" t="s">
        <v>588</v>
      </c>
    </row>
    <row r="105" spans="1:26" x14ac:dyDescent="0.25">
      <c r="A105" s="207" t="str">
        <v/>
      </c>
      <c r="B105" s="207" t="str">
        <v/>
      </c>
      <c r="C105" s="207" t="str">
        <v/>
      </c>
      <c r="D105" s="207">
        <v>0</v>
      </c>
      <c r="E105" s="208" t="str">
        <v/>
      </c>
      <c r="F105" s="207">
        <v>0</v>
      </c>
      <c r="G105" s="209">
        <v>0</v>
      </c>
      <c r="J105" s="210" t="str">
        <f>IFERROR(VLOOKUP('Card Access'!H107,'Drop Down List'!$F$40:$H$183,3,FALSE),"")</f>
        <v/>
      </c>
      <c r="K105" s="211" t="str">
        <f>'Card Access'!H107</f>
        <v/>
      </c>
      <c r="L105" s="210" t="str">
        <f>IFERROR(VLOOKUP('Card Access'!#REF!,'Drop Down List'!$F$40:$H$183,1,FALSE),"")</f>
        <v/>
      </c>
      <c r="M105" s="211">
        <f>'Card Access'!C107</f>
        <v>0</v>
      </c>
      <c r="N105" s="211" t="str">
        <f t="shared" si="3"/>
        <v/>
      </c>
      <c r="O105" s="211">
        <f>'Card Access'!B107</f>
        <v>0</v>
      </c>
      <c r="P105" s="211"/>
      <c r="Q105" s="211" t="str">
        <f t="shared" si="2"/>
        <v>0th</v>
      </c>
      <c r="X105" s="183" t="s">
        <v>592</v>
      </c>
      <c r="Y105" s="183" t="s">
        <v>576</v>
      </c>
      <c r="Z105" s="183" t="s">
        <v>591</v>
      </c>
    </row>
    <row r="106" spans="1:26" x14ac:dyDescent="0.25">
      <c r="A106" s="207" t="str">
        <v/>
      </c>
      <c r="B106" s="207" t="str">
        <v/>
      </c>
      <c r="C106" s="207" t="str">
        <v/>
      </c>
      <c r="D106" s="207">
        <v>0</v>
      </c>
      <c r="E106" s="208" t="str">
        <v/>
      </c>
      <c r="F106" s="207">
        <v>0</v>
      </c>
      <c r="G106" s="209">
        <v>0</v>
      </c>
      <c r="J106" s="210" t="str">
        <f>IFERROR(VLOOKUP('Card Access'!H108,'Drop Down List'!$F$40:$H$183,3,FALSE),"")</f>
        <v/>
      </c>
      <c r="K106" s="211" t="str">
        <f>'Card Access'!H108</f>
        <v/>
      </c>
      <c r="L106" s="210" t="str">
        <f>IFERROR(VLOOKUP('Card Access'!#REF!,'Drop Down List'!$F$40:$H$183,1,FALSE),"")</f>
        <v/>
      </c>
      <c r="M106" s="211">
        <f>'Card Access'!C108</f>
        <v>0</v>
      </c>
      <c r="N106" s="211" t="str">
        <f t="shared" si="3"/>
        <v/>
      </c>
      <c r="O106" s="211">
        <f>'Card Access'!B108</f>
        <v>0</v>
      </c>
      <c r="P106" s="211"/>
      <c r="Q106" s="211" t="str">
        <f t="shared" si="2"/>
        <v>0th</v>
      </c>
      <c r="X106" s="183" t="s">
        <v>596</v>
      </c>
      <c r="Y106" s="183" t="s">
        <v>576</v>
      </c>
      <c r="Z106" s="183" t="s">
        <v>595</v>
      </c>
    </row>
    <row r="107" spans="1:26" x14ac:dyDescent="0.25">
      <c r="A107" s="207" t="str">
        <v/>
      </c>
      <c r="B107" s="207" t="str">
        <v/>
      </c>
      <c r="C107" s="207" t="str">
        <v/>
      </c>
      <c r="D107" s="207">
        <v>0</v>
      </c>
      <c r="E107" s="208" t="str">
        <v/>
      </c>
      <c r="F107" s="207">
        <v>0</v>
      </c>
      <c r="G107" s="209">
        <v>0</v>
      </c>
      <c r="J107" s="210" t="str">
        <f>IFERROR(VLOOKUP('Card Access'!H109,'Drop Down List'!$F$40:$H$183,3,FALSE),"")</f>
        <v/>
      </c>
      <c r="K107" s="211" t="str">
        <f>'Card Access'!H109</f>
        <v/>
      </c>
      <c r="L107" s="210" t="str">
        <f>IFERROR(VLOOKUP('Card Access'!#REF!,'Drop Down List'!$F$40:$H$183,1,FALSE),"")</f>
        <v/>
      </c>
      <c r="M107" s="211">
        <f>'Card Access'!C109</f>
        <v>0</v>
      </c>
      <c r="N107" s="211" t="str">
        <f t="shared" si="3"/>
        <v/>
      </c>
      <c r="O107" s="211">
        <f>'Card Access'!B109</f>
        <v>0</v>
      </c>
      <c r="P107" s="211"/>
      <c r="Q107" s="211" t="str">
        <f t="shared" si="2"/>
        <v>0th</v>
      </c>
      <c r="X107" s="183" t="s">
        <v>599</v>
      </c>
      <c r="Y107" s="183" t="s">
        <v>576</v>
      </c>
      <c r="Z107" s="183" t="s">
        <v>598</v>
      </c>
    </row>
    <row r="108" spans="1:26" x14ac:dyDescent="0.25">
      <c r="A108" s="207" t="str">
        <v/>
      </c>
      <c r="B108" s="207" t="str">
        <v/>
      </c>
      <c r="C108" s="207" t="str">
        <v/>
      </c>
      <c r="D108" s="207">
        <v>0</v>
      </c>
      <c r="E108" s="208" t="str">
        <v/>
      </c>
      <c r="F108" s="207">
        <v>0</v>
      </c>
      <c r="G108" s="209">
        <v>0</v>
      </c>
      <c r="J108" s="210" t="str">
        <f>IFERROR(VLOOKUP('Card Access'!H110,'Drop Down List'!$F$40:$H$183,3,FALSE),"")</f>
        <v/>
      </c>
      <c r="K108" s="211" t="str">
        <f>'Card Access'!H110</f>
        <v/>
      </c>
      <c r="L108" s="210" t="str">
        <f>IFERROR(VLOOKUP('Card Access'!#REF!,'Drop Down List'!$F$40:$H$183,1,FALSE),"")</f>
        <v/>
      </c>
      <c r="M108" s="211">
        <f>'Card Access'!C110</f>
        <v>0</v>
      </c>
      <c r="N108" s="211" t="str">
        <f t="shared" si="3"/>
        <v/>
      </c>
      <c r="O108" s="211">
        <f>'Card Access'!B110</f>
        <v>0</v>
      </c>
      <c r="P108" s="211"/>
      <c r="Q108" s="211" t="str">
        <f t="shared" si="2"/>
        <v>0th</v>
      </c>
      <c r="X108" s="183" t="s">
        <v>604</v>
      </c>
      <c r="Y108" s="183" t="s">
        <v>603</v>
      </c>
      <c r="Z108" s="183" t="s">
        <v>602</v>
      </c>
    </row>
    <row r="109" spans="1:26" x14ac:dyDescent="0.25">
      <c r="A109" s="207" t="str">
        <v/>
      </c>
      <c r="B109" s="207" t="str">
        <v/>
      </c>
      <c r="C109" s="207" t="str">
        <v/>
      </c>
      <c r="D109" s="207">
        <v>0</v>
      </c>
      <c r="E109" s="208" t="str">
        <v/>
      </c>
      <c r="F109" s="207">
        <v>0</v>
      </c>
      <c r="G109" s="209">
        <v>0</v>
      </c>
      <c r="J109" s="210" t="str">
        <f>IFERROR(VLOOKUP('Card Access'!H111,'Drop Down List'!$F$40:$H$183,3,FALSE),"")</f>
        <v/>
      </c>
      <c r="K109" s="211" t="str">
        <f>'Card Access'!H111</f>
        <v/>
      </c>
      <c r="L109" s="210" t="str">
        <f>IFERROR(VLOOKUP('Card Access'!#REF!,'Drop Down List'!$F$40:$H$183,1,FALSE),"")</f>
        <v/>
      </c>
      <c r="M109" s="211">
        <f>'Card Access'!C111</f>
        <v>0</v>
      </c>
      <c r="N109" s="211" t="str">
        <f t="shared" si="3"/>
        <v/>
      </c>
      <c r="O109" s="211">
        <f>'Card Access'!B111</f>
        <v>0</v>
      </c>
      <c r="P109" s="211"/>
      <c r="Q109" s="211" t="str">
        <f t="shared" si="2"/>
        <v>0th</v>
      </c>
      <c r="X109" s="183" t="s">
        <v>607</v>
      </c>
      <c r="Y109" s="183" t="s">
        <v>603</v>
      </c>
      <c r="Z109" s="183" t="s">
        <v>606</v>
      </c>
    </row>
    <row r="110" spans="1:26" x14ac:dyDescent="0.25">
      <c r="A110" s="207" t="str">
        <v/>
      </c>
      <c r="B110" s="207" t="str">
        <v/>
      </c>
      <c r="C110" s="207" t="str">
        <v/>
      </c>
      <c r="D110" s="207">
        <v>0</v>
      </c>
      <c r="E110" s="208" t="str">
        <v/>
      </c>
      <c r="F110" s="207">
        <v>0</v>
      </c>
      <c r="G110" s="209">
        <v>0</v>
      </c>
      <c r="J110" s="210" t="str">
        <f>IFERROR(VLOOKUP('Card Access'!H112,'Drop Down List'!$F$40:$H$183,3,FALSE),"")</f>
        <v/>
      </c>
      <c r="K110" s="211" t="str">
        <f>'Card Access'!H112</f>
        <v/>
      </c>
      <c r="L110" s="210" t="str">
        <f>IFERROR(VLOOKUP('Card Access'!#REF!,'Drop Down List'!$F$40:$H$183,1,FALSE),"")</f>
        <v/>
      </c>
      <c r="M110" s="211">
        <f>'Card Access'!C112</f>
        <v>0</v>
      </c>
      <c r="N110" s="211" t="str">
        <f t="shared" si="3"/>
        <v/>
      </c>
      <c r="O110" s="211">
        <f>'Card Access'!B112</f>
        <v>0</v>
      </c>
      <c r="P110" s="211"/>
      <c r="Q110" s="211" t="str">
        <f t="shared" si="2"/>
        <v>0th</v>
      </c>
      <c r="X110" s="183" t="s">
        <v>611</v>
      </c>
      <c r="Y110" s="183" t="s">
        <v>603</v>
      </c>
      <c r="Z110" s="183" t="s">
        <v>610</v>
      </c>
    </row>
    <row r="111" spans="1:26" x14ac:dyDescent="0.25">
      <c r="A111" s="207" t="str">
        <v/>
      </c>
      <c r="B111" s="207" t="str">
        <v/>
      </c>
      <c r="C111" s="207" t="str">
        <v/>
      </c>
      <c r="D111" s="207">
        <v>0</v>
      </c>
      <c r="E111" s="208" t="str">
        <v/>
      </c>
      <c r="F111" s="207">
        <v>0</v>
      </c>
      <c r="G111" s="209">
        <v>0</v>
      </c>
      <c r="J111" s="210" t="str">
        <f>IFERROR(VLOOKUP('Card Access'!H113,'Drop Down List'!$F$40:$H$183,3,FALSE),"")</f>
        <v/>
      </c>
      <c r="K111" s="211" t="str">
        <f>'Card Access'!H113</f>
        <v/>
      </c>
      <c r="L111" s="210" t="str">
        <f>IFERROR(VLOOKUP('Card Access'!#REF!,'Drop Down List'!$F$40:$H$183,1,FALSE),"")</f>
        <v/>
      </c>
      <c r="M111" s="211">
        <f>'Card Access'!C113</f>
        <v>0</v>
      </c>
      <c r="N111" s="211" t="str">
        <f t="shared" si="3"/>
        <v/>
      </c>
      <c r="O111" s="211">
        <f>'Card Access'!B113</f>
        <v>0</v>
      </c>
      <c r="P111" s="211"/>
      <c r="Q111" s="211" t="str">
        <f t="shared" si="2"/>
        <v>0th</v>
      </c>
      <c r="X111" s="183" t="s">
        <v>614</v>
      </c>
      <c r="Y111" s="183" t="s">
        <v>603</v>
      </c>
      <c r="Z111" s="183" t="s">
        <v>613</v>
      </c>
    </row>
    <row r="112" spans="1:26" x14ac:dyDescent="0.25">
      <c r="A112" s="207" t="str">
        <v/>
      </c>
      <c r="B112" s="207" t="str">
        <v/>
      </c>
      <c r="C112" s="207" t="str">
        <v/>
      </c>
      <c r="D112" s="207">
        <v>0</v>
      </c>
      <c r="E112" s="208" t="str">
        <v/>
      </c>
      <c r="F112" s="207">
        <v>0</v>
      </c>
      <c r="G112" s="209">
        <v>0</v>
      </c>
      <c r="J112" s="210" t="str">
        <f>IFERROR(VLOOKUP('Card Access'!H114,'Drop Down List'!$F$40:$H$183,3,FALSE),"")</f>
        <v/>
      </c>
      <c r="K112" s="211" t="str">
        <f>'Card Access'!H114</f>
        <v/>
      </c>
      <c r="L112" s="210" t="str">
        <f>IFERROR(VLOOKUP('Card Access'!#REF!,'Drop Down List'!$F$40:$H$183,1,FALSE),"")</f>
        <v/>
      </c>
      <c r="M112" s="211">
        <f>'Card Access'!C114</f>
        <v>0</v>
      </c>
      <c r="N112" s="211" t="str">
        <f t="shared" si="3"/>
        <v/>
      </c>
      <c r="O112" s="211">
        <f>'Card Access'!B114</f>
        <v>0</v>
      </c>
      <c r="P112" s="211"/>
      <c r="Q112" s="211" t="str">
        <f t="shared" si="2"/>
        <v>0th</v>
      </c>
      <c r="X112" s="183" t="s">
        <v>618</v>
      </c>
      <c r="Y112" s="183" t="s">
        <v>603</v>
      </c>
      <c r="Z112" s="183" t="s">
        <v>617</v>
      </c>
    </row>
    <row r="113" spans="1:26" x14ac:dyDescent="0.25">
      <c r="A113" s="207" t="str">
        <v/>
      </c>
      <c r="B113" s="207" t="str">
        <v/>
      </c>
      <c r="C113" s="207" t="str">
        <v/>
      </c>
      <c r="D113" s="207">
        <v>0</v>
      </c>
      <c r="E113" s="208" t="str">
        <v/>
      </c>
      <c r="F113" s="207">
        <v>0</v>
      </c>
      <c r="G113" s="209">
        <v>0</v>
      </c>
      <c r="J113" s="210" t="str">
        <f>IFERROR(VLOOKUP('Card Access'!H115,'Drop Down List'!$F$40:$H$183,3,FALSE),"")</f>
        <v/>
      </c>
      <c r="K113" s="211" t="str">
        <f>'Card Access'!H115</f>
        <v/>
      </c>
      <c r="L113" s="210" t="str">
        <f>IFERROR(VLOOKUP('Card Access'!#REF!,'Drop Down List'!$F$40:$H$183,1,FALSE),"")</f>
        <v/>
      </c>
      <c r="M113" s="211">
        <f>'Card Access'!C115</f>
        <v>0</v>
      </c>
      <c r="N113" s="211" t="str">
        <f t="shared" si="3"/>
        <v/>
      </c>
      <c r="O113" s="211">
        <f>'Card Access'!B115</f>
        <v>0</v>
      </c>
      <c r="P113" s="211"/>
      <c r="Q113" s="211" t="str">
        <f t="shared" si="2"/>
        <v>0th</v>
      </c>
      <c r="X113" s="183" t="s">
        <v>621</v>
      </c>
      <c r="Y113" s="183" t="s">
        <v>603</v>
      </c>
      <c r="Z113" s="183" t="s">
        <v>620</v>
      </c>
    </row>
    <row r="114" spans="1:26" x14ac:dyDescent="0.25">
      <c r="A114" s="207" t="str">
        <v/>
      </c>
      <c r="B114" s="207" t="str">
        <v/>
      </c>
      <c r="C114" s="207" t="str">
        <v/>
      </c>
      <c r="D114" s="207">
        <v>0</v>
      </c>
      <c r="E114" s="208" t="str">
        <v/>
      </c>
      <c r="F114" s="207">
        <v>0</v>
      </c>
      <c r="G114" s="209">
        <v>0</v>
      </c>
      <c r="J114" s="210" t="str">
        <f>IFERROR(VLOOKUP('Card Access'!H116,'Drop Down List'!$F$40:$H$183,3,FALSE),"")</f>
        <v/>
      </c>
      <c r="K114" s="211" t="str">
        <f>'Card Access'!H116</f>
        <v/>
      </c>
      <c r="L114" s="210" t="str">
        <f>IFERROR(VLOOKUP('Card Access'!#REF!,'Drop Down List'!$F$40:$H$183,1,FALSE),"")</f>
        <v/>
      </c>
      <c r="M114" s="211">
        <f>'Card Access'!C116</f>
        <v>0</v>
      </c>
      <c r="N114" s="211" t="str">
        <f t="shared" si="3"/>
        <v/>
      </c>
      <c r="O114" s="211">
        <f>'Card Access'!B116</f>
        <v>0</v>
      </c>
      <c r="P114" s="211"/>
      <c r="Q114" s="211" t="str">
        <f t="shared" si="2"/>
        <v>0th</v>
      </c>
      <c r="X114" s="183" t="s">
        <v>625</v>
      </c>
      <c r="Y114" s="183" t="s">
        <v>603</v>
      </c>
      <c r="Z114" s="183" t="s">
        <v>624</v>
      </c>
    </row>
    <row r="115" spans="1:26" x14ac:dyDescent="0.25">
      <c r="A115" s="207" t="str">
        <v/>
      </c>
      <c r="B115" s="207" t="str">
        <v/>
      </c>
      <c r="C115" s="207" t="str">
        <v/>
      </c>
      <c r="D115" s="207">
        <v>0</v>
      </c>
      <c r="E115" s="208" t="str">
        <v/>
      </c>
      <c r="F115" s="207">
        <v>0</v>
      </c>
      <c r="G115" s="209">
        <v>0</v>
      </c>
      <c r="J115" s="210" t="str">
        <f>IFERROR(VLOOKUP('Card Access'!H117,'Drop Down List'!$F$40:$H$183,3,FALSE),"")</f>
        <v/>
      </c>
      <c r="K115" s="211" t="str">
        <f>'Card Access'!H117</f>
        <v/>
      </c>
      <c r="L115" s="210" t="str">
        <f>IFERROR(VLOOKUP('Card Access'!#REF!,'Drop Down List'!$F$40:$H$183,1,FALSE),"")</f>
        <v/>
      </c>
      <c r="M115" s="211">
        <f>'Card Access'!C117</f>
        <v>0</v>
      </c>
      <c r="N115" s="211" t="str">
        <f t="shared" si="3"/>
        <v/>
      </c>
      <c r="O115" s="211">
        <f>'Card Access'!B117</f>
        <v>0</v>
      </c>
      <c r="P115" s="211"/>
      <c r="Q115" s="211" t="str">
        <f t="shared" si="2"/>
        <v>0th</v>
      </c>
      <c r="X115" s="183" t="s">
        <v>628</v>
      </c>
      <c r="Y115" s="183" t="s">
        <v>603</v>
      </c>
      <c r="Z115" s="183" t="s">
        <v>627</v>
      </c>
    </row>
    <row r="116" spans="1:26" x14ac:dyDescent="0.25">
      <c r="A116" s="207" t="str">
        <v/>
      </c>
      <c r="B116" s="207" t="str">
        <v/>
      </c>
      <c r="C116" s="207" t="str">
        <v/>
      </c>
      <c r="D116" s="207">
        <v>0</v>
      </c>
      <c r="E116" s="208" t="str">
        <v/>
      </c>
      <c r="F116" s="207">
        <v>0</v>
      </c>
      <c r="G116" s="209">
        <v>0</v>
      </c>
      <c r="J116" s="210" t="str">
        <f>IFERROR(VLOOKUP('Card Access'!H118,'Drop Down List'!$F$40:$H$183,3,FALSE),"")</f>
        <v/>
      </c>
      <c r="K116" s="211" t="str">
        <f>'Card Access'!H118</f>
        <v/>
      </c>
      <c r="L116" s="210" t="str">
        <f>IFERROR(VLOOKUP('Card Access'!#REF!,'Drop Down List'!$F$40:$H$183,1,FALSE),"")</f>
        <v/>
      </c>
      <c r="M116" s="211">
        <f>'Card Access'!C118</f>
        <v>0</v>
      </c>
      <c r="N116" s="211" t="str">
        <f t="shared" si="3"/>
        <v/>
      </c>
      <c r="O116" s="211">
        <f>'Card Access'!B118</f>
        <v>0</v>
      </c>
      <c r="P116" s="211"/>
      <c r="Q116" s="211" t="str">
        <f t="shared" si="2"/>
        <v>0th</v>
      </c>
      <c r="X116" s="183" t="s">
        <v>632</v>
      </c>
      <c r="Y116" s="183" t="s">
        <v>603</v>
      </c>
      <c r="Z116" s="183" t="s">
        <v>631</v>
      </c>
    </row>
    <row r="117" spans="1:26" x14ac:dyDescent="0.25">
      <c r="A117" s="207" t="str">
        <v/>
      </c>
      <c r="B117" s="207" t="str">
        <v/>
      </c>
      <c r="C117" s="207" t="str">
        <v/>
      </c>
      <c r="D117" s="207">
        <v>0</v>
      </c>
      <c r="E117" s="208" t="str">
        <v/>
      </c>
      <c r="F117" s="207">
        <v>0</v>
      </c>
      <c r="G117" s="209">
        <v>0</v>
      </c>
      <c r="J117" s="210" t="str">
        <f>IFERROR(VLOOKUP('Card Access'!H119,'Drop Down List'!$F$40:$H$183,3,FALSE),"")</f>
        <v/>
      </c>
      <c r="K117" s="211" t="str">
        <f>'Card Access'!H119</f>
        <v/>
      </c>
      <c r="L117" s="210" t="str">
        <f>IFERROR(VLOOKUP('Card Access'!#REF!,'Drop Down List'!$F$40:$H$183,1,FALSE),"")</f>
        <v/>
      </c>
      <c r="M117" s="211">
        <f>'Card Access'!C119</f>
        <v>0</v>
      </c>
      <c r="N117" s="211" t="str">
        <f t="shared" si="3"/>
        <v/>
      </c>
      <c r="O117" s="211">
        <f>'Card Access'!B119</f>
        <v>0</v>
      </c>
      <c r="P117" s="211"/>
      <c r="Q117" s="211" t="str">
        <f t="shared" si="2"/>
        <v>0th</v>
      </c>
      <c r="X117" s="183" t="s">
        <v>636</v>
      </c>
      <c r="Y117" s="183" t="s">
        <v>635</v>
      </c>
      <c r="Z117" s="183" t="s">
        <v>634</v>
      </c>
    </row>
    <row r="118" spans="1:26" x14ac:dyDescent="0.25">
      <c r="A118" s="207" t="str">
        <v/>
      </c>
      <c r="B118" s="207" t="str">
        <v/>
      </c>
      <c r="C118" s="207" t="str">
        <v/>
      </c>
      <c r="D118" s="207">
        <v>0</v>
      </c>
      <c r="E118" s="208" t="str">
        <v/>
      </c>
      <c r="F118" s="207">
        <v>0</v>
      </c>
      <c r="G118" s="209">
        <v>0</v>
      </c>
      <c r="J118" s="210" t="str">
        <f>IFERROR(VLOOKUP('Card Access'!H120,'Drop Down List'!$F$40:$H$183,3,FALSE),"")</f>
        <v/>
      </c>
      <c r="K118" s="211" t="str">
        <f>'Card Access'!H120</f>
        <v/>
      </c>
      <c r="L118" s="210" t="str">
        <f>IFERROR(VLOOKUP('Card Access'!#REF!,'Drop Down List'!$F$40:$H$183,1,FALSE),"")</f>
        <v/>
      </c>
      <c r="M118" s="211">
        <f>'Card Access'!C120</f>
        <v>0</v>
      </c>
      <c r="N118" s="211" t="str">
        <f t="shared" si="3"/>
        <v/>
      </c>
      <c r="O118" s="211">
        <f>'Card Access'!B120</f>
        <v>0</v>
      </c>
      <c r="P118" s="211"/>
      <c r="Q118" s="211" t="str">
        <f t="shared" si="2"/>
        <v>0th</v>
      </c>
      <c r="X118" s="183" t="s">
        <v>640</v>
      </c>
      <c r="Y118" s="183" t="s">
        <v>635</v>
      </c>
      <c r="Z118" s="183" t="s">
        <v>639</v>
      </c>
    </row>
    <row r="119" spans="1:26" x14ac:dyDescent="0.25">
      <c r="A119" s="207" t="str">
        <v/>
      </c>
      <c r="B119" s="207" t="str">
        <v/>
      </c>
      <c r="C119" s="207" t="str">
        <v/>
      </c>
      <c r="D119" s="207">
        <v>0</v>
      </c>
      <c r="E119" s="208" t="str">
        <v/>
      </c>
      <c r="F119" s="207">
        <v>0</v>
      </c>
      <c r="G119" s="209">
        <v>0</v>
      </c>
      <c r="J119" s="210" t="str">
        <f>IFERROR(VLOOKUP('Card Access'!H121,'Drop Down List'!$F$40:$H$183,3,FALSE),"")</f>
        <v/>
      </c>
      <c r="K119" s="211" t="str">
        <f>'Card Access'!H121</f>
        <v/>
      </c>
      <c r="L119" s="210" t="str">
        <f>IFERROR(VLOOKUP('Card Access'!#REF!,'Drop Down List'!$F$40:$H$183,1,FALSE),"")</f>
        <v/>
      </c>
      <c r="M119" s="211">
        <f>'Card Access'!C121</f>
        <v>0</v>
      </c>
      <c r="N119" s="211" t="str">
        <f t="shared" si="3"/>
        <v/>
      </c>
      <c r="O119" s="211">
        <f>'Card Access'!B121</f>
        <v>0</v>
      </c>
      <c r="P119" s="211"/>
      <c r="Q119" s="211" t="str">
        <f t="shared" si="2"/>
        <v>0th</v>
      </c>
      <c r="X119" s="183" t="s">
        <v>644</v>
      </c>
      <c r="Y119" s="183" t="s">
        <v>643</v>
      </c>
      <c r="Z119" s="183" t="s">
        <v>642</v>
      </c>
    </row>
    <row r="120" spans="1:26" x14ac:dyDescent="0.25">
      <c r="A120" s="207" t="str">
        <v/>
      </c>
      <c r="B120" s="207" t="str">
        <v/>
      </c>
      <c r="C120" s="207" t="str">
        <v/>
      </c>
      <c r="D120" s="207">
        <v>0</v>
      </c>
      <c r="E120" s="208" t="str">
        <v/>
      </c>
      <c r="F120" s="207">
        <v>0</v>
      </c>
      <c r="G120" s="209">
        <v>0</v>
      </c>
      <c r="J120" s="210" t="str">
        <f>IFERROR(VLOOKUP('Card Access'!H122,'Drop Down List'!$F$40:$H$183,3,FALSE),"")</f>
        <v/>
      </c>
      <c r="K120" s="211" t="str">
        <f>'Card Access'!H122</f>
        <v/>
      </c>
      <c r="L120" s="210" t="str">
        <f>IFERROR(VLOOKUP('Card Access'!#REF!,'Drop Down List'!$F$40:$H$183,1,FALSE),"")</f>
        <v/>
      </c>
      <c r="M120" s="211">
        <f>'Card Access'!C122</f>
        <v>0</v>
      </c>
      <c r="N120" s="211" t="str">
        <f t="shared" si="3"/>
        <v/>
      </c>
      <c r="O120" s="211">
        <f>'Card Access'!B122</f>
        <v>0</v>
      </c>
      <c r="P120" s="211"/>
      <c r="Q120" s="211" t="str">
        <f t="shared" si="2"/>
        <v>0th</v>
      </c>
      <c r="X120" s="183" t="s">
        <v>648</v>
      </c>
      <c r="Y120" s="183" t="s">
        <v>643</v>
      </c>
      <c r="Z120" s="183" t="s">
        <v>647</v>
      </c>
    </row>
    <row r="121" spans="1:26" x14ac:dyDescent="0.25">
      <c r="A121" s="207" t="str">
        <v/>
      </c>
      <c r="B121" s="207" t="str">
        <v/>
      </c>
      <c r="C121" s="207" t="str">
        <v/>
      </c>
      <c r="D121" s="207">
        <v>0</v>
      </c>
      <c r="E121" s="208" t="str">
        <v/>
      </c>
      <c r="F121" s="207">
        <v>0</v>
      </c>
      <c r="G121" s="209">
        <v>0</v>
      </c>
      <c r="J121" s="210" t="str">
        <f>IFERROR(VLOOKUP('Card Access'!H123,'Drop Down List'!$F$40:$H$183,3,FALSE),"")</f>
        <v/>
      </c>
      <c r="K121" s="211" t="str">
        <f>'Card Access'!H123</f>
        <v/>
      </c>
      <c r="L121" s="210" t="str">
        <f>IFERROR(VLOOKUP('Card Access'!#REF!,'Drop Down List'!$F$40:$H$183,1,FALSE),"")</f>
        <v/>
      </c>
      <c r="M121" s="211">
        <f>'Card Access'!C123</f>
        <v>0</v>
      </c>
      <c r="N121" s="211" t="str">
        <f t="shared" si="3"/>
        <v/>
      </c>
      <c r="O121" s="211">
        <f>'Card Access'!B123</f>
        <v>0</v>
      </c>
      <c r="P121" s="211"/>
      <c r="Q121" s="211" t="str">
        <f t="shared" si="2"/>
        <v>0th</v>
      </c>
      <c r="X121" s="183" t="s">
        <v>652</v>
      </c>
      <c r="Y121" s="183" t="s">
        <v>643</v>
      </c>
      <c r="Z121" s="183" t="s">
        <v>651</v>
      </c>
    </row>
    <row r="122" spans="1:26" x14ac:dyDescent="0.25">
      <c r="A122" s="207" t="str">
        <v/>
      </c>
      <c r="B122" s="207" t="str">
        <v/>
      </c>
      <c r="C122" s="207" t="str">
        <v/>
      </c>
      <c r="D122" s="207">
        <v>0</v>
      </c>
      <c r="E122" s="208" t="str">
        <v/>
      </c>
      <c r="F122" s="207">
        <v>0</v>
      </c>
      <c r="G122" s="209">
        <v>0</v>
      </c>
      <c r="J122" s="210" t="str">
        <f>IFERROR(VLOOKUP('Card Access'!H124,'Drop Down List'!$F$40:$H$183,3,FALSE),"")</f>
        <v/>
      </c>
      <c r="K122" s="211" t="str">
        <f>'Card Access'!H124</f>
        <v/>
      </c>
      <c r="L122" s="210" t="str">
        <f>IFERROR(VLOOKUP('Card Access'!#REF!,'Drop Down List'!$F$40:$H$183,1,FALSE),"")</f>
        <v/>
      </c>
      <c r="M122" s="211">
        <f>'Card Access'!C124</f>
        <v>0</v>
      </c>
      <c r="N122" s="211" t="str">
        <f t="shared" si="3"/>
        <v/>
      </c>
      <c r="O122" s="211">
        <f>'Card Access'!B124</f>
        <v>0</v>
      </c>
      <c r="P122" s="211"/>
      <c r="Q122" s="211" t="str">
        <f t="shared" si="2"/>
        <v>0th</v>
      </c>
      <c r="X122" s="183" t="s">
        <v>656</v>
      </c>
      <c r="Y122" s="183" t="s">
        <v>643</v>
      </c>
      <c r="Z122" s="183" t="s">
        <v>655</v>
      </c>
    </row>
    <row r="123" spans="1:26" x14ac:dyDescent="0.25">
      <c r="A123" s="207" t="str">
        <v/>
      </c>
      <c r="B123" s="207" t="str">
        <v/>
      </c>
      <c r="C123" s="207" t="str">
        <v/>
      </c>
      <c r="D123" s="207">
        <v>0</v>
      </c>
      <c r="E123" s="208" t="str">
        <v/>
      </c>
      <c r="F123" s="207">
        <v>0</v>
      </c>
      <c r="G123" s="209">
        <v>0</v>
      </c>
      <c r="J123" s="210" t="str">
        <f>IFERROR(VLOOKUP('Card Access'!H125,'Drop Down List'!$F$40:$H$183,3,FALSE),"")</f>
        <v/>
      </c>
      <c r="K123" s="211" t="str">
        <f>'Card Access'!H125</f>
        <v/>
      </c>
      <c r="L123" s="210" t="str">
        <f>IFERROR(VLOOKUP('Card Access'!#REF!,'Drop Down List'!$F$40:$H$183,1,FALSE),"")</f>
        <v/>
      </c>
      <c r="M123" s="211">
        <f>'Card Access'!C125</f>
        <v>0</v>
      </c>
      <c r="N123" s="211" t="str">
        <f t="shared" si="3"/>
        <v/>
      </c>
      <c r="O123" s="211">
        <f>'Card Access'!B125</f>
        <v>0</v>
      </c>
      <c r="P123" s="211"/>
      <c r="Q123" s="211" t="str">
        <f t="shared" si="2"/>
        <v>0th</v>
      </c>
      <c r="X123" s="183" t="s">
        <v>660</v>
      </c>
      <c r="Y123" s="183" t="s">
        <v>659</v>
      </c>
      <c r="Z123" s="183" t="s">
        <v>658</v>
      </c>
    </row>
    <row r="124" spans="1:26" x14ac:dyDescent="0.25">
      <c r="A124" s="207" t="str">
        <v/>
      </c>
      <c r="B124" s="207" t="str">
        <v/>
      </c>
      <c r="C124" s="207" t="str">
        <v/>
      </c>
      <c r="D124" s="207">
        <v>0</v>
      </c>
      <c r="E124" s="208" t="str">
        <v/>
      </c>
      <c r="F124" s="207">
        <v>0</v>
      </c>
      <c r="G124" s="209">
        <v>0</v>
      </c>
      <c r="J124" s="210" t="str">
        <f>IFERROR(VLOOKUP('Card Access'!H126,'Drop Down List'!$F$40:$H$183,3,FALSE),"")</f>
        <v/>
      </c>
      <c r="K124" s="211" t="str">
        <f>'Card Access'!H126</f>
        <v/>
      </c>
      <c r="L124" s="210" t="str">
        <f>IFERROR(VLOOKUP('Card Access'!#REF!,'Drop Down List'!$F$40:$H$183,1,FALSE),"")</f>
        <v/>
      </c>
      <c r="M124" s="211">
        <f>'Card Access'!C126</f>
        <v>0</v>
      </c>
      <c r="N124" s="211" t="str">
        <f t="shared" si="3"/>
        <v/>
      </c>
      <c r="O124" s="211">
        <f>'Card Access'!B126</f>
        <v>0</v>
      </c>
      <c r="P124" s="211"/>
      <c r="Q124" s="211" t="str">
        <f t="shared" si="2"/>
        <v>0th</v>
      </c>
      <c r="X124" s="183" t="s">
        <v>664</v>
      </c>
      <c r="Y124" s="183" t="s">
        <v>659</v>
      </c>
      <c r="Z124" s="183" t="s">
        <v>663</v>
      </c>
    </row>
    <row r="125" spans="1:26" x14ac:dyDescent="0.25">
      <c r="A125" s="207" t="str">
        <v/>
      </c>
      <c r="B125" s="207" t="str">
        <v/>
      </c>
      <c r="C125" s="207" t="str">
        <v/>
      </c>
      <c r="D125" s="207">
        <v>0</v>
      </c>
      <c r="E125" s="208" t="str">
        <v/>
      </c>
      <c r="F125" s="207">
        <v>0</v>
      </c>
      <c r="G125" s="209">
        <v>0</v>
      </c>
      <c r="J125" s="210" t="str">
        <f>IFERROR(VLOOKUP('Card Access'!H127,'Drop Down List'!$F$40:$H$183,3,FALSE),"")</f>
        <v/>
      </c>
      <c r="K125" s="211" t="str">
        <f>'Card Access'!H127</f>
        <v/>
      </c>
      <c r="L125" s="210" t="str">
        <f>IFERROR(VLOOKUP('Card Access'!#REF!,'Drop Down List'!$F$40:$H$183,1,FALSE),"")</f>
        <v/>
      </c>
      <c r="M125" s="211">
        <f>'Card Access'!C127</f>
        <v>0</v>
      </c>
      <c r="N125" s="211" t="str">
        <f t="shared" si="3"/>
        <v/>
      </c>
      <c r="O125" s="211">
        <f>'Card Access'!B127</f>
        <v>0</v>
      </c>
      <c r="P125" s="211"/>
      <c r="Q125" s="211" t="str">
        <f t="shared" si="2"/>
        <v>0th</v>
      </c>
      <c r="X125" s="183" t="s">
        <v>667</v>
      </c>
      <c r="Y125" s="183" t="s">
        <v>659</v>
      </c>
      <c r="Z125" s="183" t="s">
        <v>666</v>
      </c>
    </row>
    <row r="126" spans="1:26" x14ac:dyDescent="0.25">
      <c r="A126" s="207" t="str">
        <v/>
      </c>
      <c r="B126" s="207" t="str">
        <v/>
      </c>
      <c r="C126" s="207" t="str">
        <v/>
      </c>
      <c r="D126" s="207">
        <v>0</v>
      </c>
      <c r="E126" s="208" t="str">
        <v/>
      </c>
      <c r="F126" s="207">
        <v>0</v>
      </c>
      <c r="G126" s="209">
        <v>0</v>
      </c>
      <c r="J126" s="210" t="str">
        <f>IFERROR(VLOOKUP('Card Access'!H128,'Drop Down List'!$F$40:$H$183,3,FALSE),"")</f>
        <v/>
      </c>
      <c r="K126" s="211" t="str">
        <f>'Card Access'!H128</f>
        <v/>
      </c>
      <c r="L126" s="210" t="str">
        <f>IFERROR(VLOOKUP('Card Access'!#REF!,'Drop Down List'!$F$40:$H$183,1,FALSE),"")</f>
        <v/>
      </c>
      <c r="M126" s="211">
        <f>'Card Access'!C128</f>
        <v>0</v>
      </c>
      <c r="N126" s="211" t="str">
        <f t="shared" si="3"/>
        <v/>
      </c>
      <c r="O126" s="211">
        <f>'Card Access'!B128</f>
        <v>0</v>
      </c>
      <c r="P126" s="211"/>
      <c r="Q126" s="211" t="str">
        <f t="shared" si="2"/>
        <v>0th</v>
      </c>
      <c r="X126" s="183" t="s">
        <v>671</v>
      </c>
      <c r="Y126" s="183" t="s">
        <v>659</v>
      </c>
      <c r="Z126" s="183" t="s">
        <v>670</v>
      </c>
    </row>
    <row r="127" spans="1:26" x14ac:dyDescent="0.25">
      <c r="A127" s="207" t="str">
        <v/>
      </c>
      <c r="B127" s="207" t="str">
        <v/>
      </c>
      <c r="C127" s="207" t="str">
        <v/>
      </c>
      <c r="D127" s="207">
        <v>0</v>
      </c>
      <c r="E127" s="208" t="str">
        <v/>
      </c>
      <c r="F127" s="207">
        <v>0</v>
      </c>
      <c r="G127" s="209">
        <v>0</v>
      </c>
      <c r="J127" s="210" t="str">
        <f>IFERROR(VLOOKUP('Card Access'!H129,'Drop Down List'!$F$40:$H$183,3,FALSE),"")</f>
        <v/>
      </c>
      <c r="K127" s="211" t="str">
        <f>'Card Access'!H129</f>
        <v/>
      </c>
      <c r="L127" s="210" t="str">
        <f>IFERROR(VLOOKUP('Card Access'!#REF!,'Drop Down List'!$F$40:$H$183,1,FALSE),"")</f>
        <v/>
      </c>
      <c r="M127" s="211">
        <f>'Card Access'!C129</f>
        <v>0</v>
      </c>
      <c r="N127" s="211" t="str">
        <f t="shared" si="3"/>
        <v/>
      </c>
      <c r="O127" s="211">
        <f>'Card Access'!B129</f>
        <v>0</v>
      </c>
      <c r="P127" s="211"/>
      <c r="Q127" s="211" t="str">
        <f t="shared" si="2"/>
        <v>0th</v>
      </c>
      <c r="X127" s="183" t="s">
        <v>674</v>
      </c>
      <c r="Y127" s="183" t="s">
        <v>659</v>
      </c>
      <c r="Z127" s="183" t="s">
        <v>673</v>
      </c>
    </row>
    <row r="128" spans="1:26" x14ac:dyDescent="0.25">
      <c r="A128" s="207" t="str">
        <v/>
      </c>
      <c r="B128" s="207" t="str">
        <v/>
      </c>
      <c r="C128" s="207" t="str">
        <v/>
      </c>
      <c r="D128" s="207">
        <v>0</v>
      </c>
      <c r="E128" s="208" t="str">
        <v/>
      </c>
      <c r="F128" s="207">
        <v>0</v>
      </c>
      <c r="G128" s="209">
        <v>0</v>
      </c>
      <c r="J128" s="210" t="str">
        <f>IFERROR(VLOOKUP('Card Access'!H130,'Drop Down List'!$F$40:$H$183,3,FALSE),"")</f>
        <v/>
      </c>
      <c r="K128" s="211" t="str">
        <f>'Card Access'!H130</f>
        <v/>
      </c>
      <c r="L128" s="210" t="str">
        <f>IFERROR(VLOOKUP('Card Access'!#REF!,'Drop Down List'!$F$40:$H$183,1,FALSE),"")</f>
        <v/>
      </c>
      <c r="M128" s="211">
        <f>'Card Access'!C130</f>
        <v>0</v>
      </c>
      <c r="N128" s="211" t="str">
        <f t="shared" si="3"/>
        <v/>
      </c>
      <c r="O128" s="211">
        <f>'Card Access'!B130</f>
        <v>0</v>
      </c>
      <c r="P128" s="211"/>
      <c r="Q128" s="211" t="str">
        <f t="shared" si="2"/>
        <v>0th</v>
      </c>
      <c r="X128" s="183" t="s">
        <v>678</v>
      </c>
      <c r="Y128" s="183" t="s">
        <v>659</v>
      </c>
      <c r="Z128" s="183" t="s">
        <v>677</v>
      </c>
    </row>
    <row r="129" spans="1:26" x14ac:dyDescent="0.25">
      <c r="A129" s="207" t="str">
        <v/>
      </c>
      <c r="B129" s="207" t="str">
        <v/>
      </c>
      <c r="C129" s="207" t="str">
        <v/>
      </c>
      <c r="D129" s="207">
        <v>0</v>
      </c>
      <c r="E129" s="208" t="str">
        <v/>
      </c>
      <c r="F129" s="207">
        <v>0</v>
      </c>
      <c r="G129" s="209">
        <v>0</v>
      </c>
      <c r="J129" s="210" t="str">
        <f>IFERROR(VLOOKUP('Card Access'!H131,'Drop Down List'!$F$40:$H$183,3,FALSE),"")</f>
        <v/>
      </c>
      <c r="K129" s="211" t="str">
        <f>'Card Access'!H131</f>
        <v/>
      </c>
      <c r="L129" s="210" t="str">
        <f>IFERROR(VLOOKUP('Card Access'!#REF!,'Drop Down List'!$F$40:$H$183,1,FALSE),"")</f>
        <v/>
      </c>
      <c r="M129" s="211">
        <f>'Card Access'!C131</f>
        <v>0</v>
      </c>
      <c r="N129" s="211" t="str">
        <f t="shared" si="3"/>
        <v/>
      </c>
      <c r="O129" s="211">
        <f>'Card Access'!B131</f>
        <v>0</v>
      </c>
      <c r="P129" s="211"/>
      <c r="Q129" s="211" t="str">
        <f t="shared" si="2"/>
        <v>0th</v>
      </c>
      <c r="X129" s="183" t="s">
        <v>681</v>
      </c>
      <c r="Y129" s="183" t="s">
        <v>659</v>
      </c>
      <c r="Z129" s="183" t="s">
        <v>680</v>
      </c>
    </row>
    <row r="130" spans="1:26" x14ac:dyDescent="0.25">
      <c r="A130" s="207" t="str">
        <v/>
      </c>
      <c r="B130" s="207" t="str">
        <v/>
      </c>
      <c r="C130" s="207" t="str">
        <v/>
      </c>
      <c r="D130" s="207">
        <v>0</v>
      </c>
      <c r="E130" s="208" t="str">
        <v/>
      </c>
      <c r="F130" s="207">
        <v>0</v>
      </c>
      <c r="G130" s="209">
        <v>0</v>
      </c>
      <c r="J130" s="210" t="str">
        <f>IFERROR(VLOOKUP('Card Access'!H132,'Drop Down List'!$F$40:$H$183,3,FALSE),"")</f>
        <v/>
      </c>
      <c r="K130" s="211" t="str">
        <f>'Card Access'!H132</f>
        <v/>
      </c>
      <c r="L130" s="210" t="str">
        <f>IFERROR(VLOOKUP('Card Access'!#REF!,'Drop Down List'!$F$40:$H$183,1,FALSE),"")</f>
        <v/>
      </c>
      <c r="M130" s="211">
        <f>'Card Access'!C132</f>
        <v>0</v>
      </c>
      <c r="N130" s="211" t="str">
        <f t="shared" si="3"/>
        <v/>
      </c>
      <c r="O130" s="211">
        <f>'Card Access'!B132</f>
        <v>0</v>
      </c>
      <c r="P130" s="211"/>
      <c r="Q130" s="211" t="str">
        <f t="shared" ref="Q130:Q193" si="4">IFERROR(VALUE(M130)&amp;IF(AND(MOD(ABS(VALUE(M130)),100)&gt;10,MOD(ABS(VALUE(M130)),100)&lt;14),"th",CHOOSE(MOD(ABS(VALUE(M130)),10)+1,"th","st","nd","rd","th","th","th","th","th","th")), M130)</f>
        <v>0th</v>
      </c>
      <c r="X130" s="183" t="s">
        <v>127</v>
      </c>
      <c r="Y130" s="183" t="s">
        <v>685</v>
      </c>
      <c r="Z130" s="183" t="s">
        <v>684</v>
      </c>
    </row>
    <row r="131" spans="1:26" x14ac:dyDescent="0.25">
      <c r="A131" s="207" t="str">
        <v/>
      </c>
      <c r="B131" s="207" t="str">
        <v/>
      </c>
      <c r="C131" s="207" t="str">
        <v/>
      </c>
      <c r="D131" s="207">
        <v>0</v>
      </c>
      <c r="E131" s="208" t="str">
        <v/>
      </c>
      <c r="F131" s="207">
        <v>0</v>
      </c>
      <c r="G131" s="209">
        <v>0</v>
      </c>
      <c r="J131" s="210" t="str">
        <f>IFERROR(VLOOKUP('Card Access'!H133,'Drop Down List'!$F$40:$H$183,3,FALSE),"")</f>
        <v/>
      </c>
      <c r="K131" s="211" t="str">
        <f>'Card Access'!H133</f>
        <v/>
      </c>
      <c r="L131" s="210" t="str">
        <f>IFERROR(VLOOKUP('Card Access'!#REF!,'Drop Down List'!$F$40:$H$183,1,FALSE),"")</f>
        <v/>
      </c>
      <c r="M131" s="211">
        <f>'Card Access'!C133</f>
        <v>0</v>
      </c>
      <c r="N131" s="211" t="str">
        <f t="shared" ref="N131:N194" si="5">IF(Q131="0th","",Q131&amp;" Floor")</f>
        <v/>
      </c>
      <c r="O131" s="211">
        <f>'Card Access'!B133</f>
        <v>0</v>
      </c>
      <c r="P131" s="211"/>
      <c r="Q131" s="211" t="str">
        <f t="shared" si="4"/>
        <v>0th</v>
      </c>
      <c r="X131" s="183" t="s">
        <v>688</v>
      </c>
      <c r="Y131" s="183" t="s">
        <v>685</v>
      </c>
      <c r="Z131" s="183" t="s">
        <v>687</v>
      </c>
    </row>
    <row r="132" spans="1:26" x14ac:dyDescent="0.25">
      <c r="A132" s="207" t="str">
        <v/>
      </c>
      <c r="B132" s="207" t="str">
        <v/>
      </c>
      <c r="C132" s="207" t="str">
        <v/>
      </c>
      <c r="D132" s="207">
        <v>0</v>
      </c>
      <c r="E132" s="208" t="str">
        <v/>
      </c>
      <c r="F132" s="207">
        <v>0</v>
      </c>
      <c r="G132" s="209">
        <v>0</v>
      </c>
      <c r="J132" s="210" t="str">
        <f>IFERROR(VLOOKUP('Card Access'!H134,'Drop Down List'!$F$40:$H$183,3,FALSE),"")</f>
        <v/>
      </c>
      <c r="K132" s="211" t="str">
        <f>'Card Access'!H134</f>
        <v/>
      </c>
      <c r="L132" s="210" t="str">
        <f>IFERROR(VLOOKUP('Card Access'!#REF!,'Drop Down List'!$F$40:$H$183,1,FALSE),"")</f>
        <v/>
      </c>
      <c r="M132" s="211">
        <f>'Card Access'!C134</f>
        <v>0</v>
      </c>
      <c r="N132" s="211" t="str">
        <f t="shared" si="5"/>
        <v/>
      </c>
      <c r="O132" s="211">
        <f>'Card Access'!B134</f>
        <v>0</v>
      </c>
      <c r="P132" s="211"/>
      <c r="Q132" s="211" t="str">
        <f t="shared" si="4"/>
        <v>0th</v>
      </c>
      <c r="X132" s="183" t="s">
        <v>692</v>
      </c>
      <c r="Y132" s="183" t="s">
        <v>685</v>
      </c>
      <c r="Z132" s="183" t="s">
        <v>691</v>
      </c>
    </row>
    <row r="133" spans="1:26" x14ac:dyDescent="0.25">
      <c r="A133" s="207" t="str">
        <v/>
      </c>
      <c r="B133" s="207" t="str">
        <v/>
      </c>
      <c r="C133" s="207" t="str">
        <v/>
      </c>
      <c r="D133" s="207">
        <v>0</v>
      </c>
      <c r="E133" s="208" t="str">
        <v/>
      </c>
      <c r="F133" s="207">
        <v>0</v>
      </c>
      <c r="G133" s="209">
        <v>0</v>
      </c>
      <c r="J133" s="210" t="str">
        <f>IFERROR(VLOOKUP('Card Access'!H135,'Drop Down List'!$F$40:$H$183,3,FALSE),"")</f>
        <v/>
      </c>
      <c r="K133" s="211" t="str">
        <f>'Card Access'!H135</f>
        <v/>
      </c>
      <c r="L133" s="210" t="str">
        <f>IFERROR(VLOOKUP('Card Access'!#REF!,'Drop Down List'!$F$40:$H$183,1,FALSE),"")</f>
        <v/>
      </c>
      <c r="M133" s="211">
        <f>'Card Access'!C135</f>
        <v>0</v>
      </c>
      <c r="N133" s="211" t="str">
        <f t="shared" si="5"/>
        <v/>
      </c>
      <c r="O133" s="211">
        <f>'Card Access'!B135</f>
        <v>0</v>
      </c>
      <c r="P133" s="211"/>
      <c r="Q133" s="211" t="str">
        <f t="shared" si="4"/>
        <v>0th</v>
      </c>
      <c r="X133" s="183" t="s">
        <v>695</v>
      </c>
      <c r="Y133" s="183" t="s">
        <v>685</v>
      </c>
      <c r="Z133" s="183" t="s">
        <v>694</v>
      </c>
    </row>
    <row r="134" spans="1:26" x14ac:dyDescent="0.25">
      <c r="A134" s="207" t="str">
        <v/>
      </c>
      <c r="B134" s="207" t="str">
        <v/>
      </c>
      <c r="C134" s="207" t="str">
        <v/>
      </c>
      <c r="D134" s="207">
        <v>0</v>
      </c>
      <c r="E134" s="208" t="str">
        <v/>
      </c>
      <c r="F134" s="207">
        <v>0</v>
      </c>
      <c r="G134" s="209">
        <v>0</v>
      </c>
      <c r="J134" s="210" t="str">
        <f>IFERROR(VLOOKUP('Card Access'!H136,'Drop Down List'!$F$40:$H$183,3,FALSE),"")</f>
        <v/>
      </c>
      <c r="K134" s="211" t="str">
        <f>'Card Access'!H136</f>
        <v/>
      </c>
      <c r="L134" s="210" t="str">
        <f>IFERROR(VLOOKUP('Card Access'!#REF!,'Drop Down List'!$F$40:$H$183,1,FALSE),"")</f>
        <v/>
      </c>
      <c r="M134" s="211">
        <f>'Card Access'!C136</f>
        <v>0</v>
      </c>
      <c r="N134" s="211" t="str">
        <f t="shared" si="5"/>
        <v/>
      </c>
      <c r="O134" s="211">
        <f>'Card Access'!B136</f>
        <v>0</v>
      </c>
      <c r="P134" s="211"/>
      <c r="Q134" s="211" t="str">
        <f t="shared" si="4"/>
        <v>0th</v>
      </c>
      <c r="X134" s="183" t="s">
        <v>698</v>
      </c>
      <c r="Y134" s="183" t="s">
        <v>685</v>
      </c>
      <c r="Z134" s="183" t="s">
        <v>697</v>
      </c>
    </row>
    <row r="135" spans="1:26" x14ac:dyDescent="0.25">
      <c r="A135" s="207" t="str">
        <v/>
      </c>
      <c r="B135" s="207" t="str">
        <v/>
      </c>
      <c r="C135" s="207" t="str">
        <v/>
      </c>
      <c r="D135" s="207">
        <v>0</v>
      </c>
      <c r="E135" s="208" t="str">
        <v/>
      </c>
      <c r="F135" s="207">
        <v>0</v>
      </c>
      <c r="G135" s="209">
        <v>0</v>
      </c>
      <c r="J135" s="210" t="str">
        <f>IFERROR(VLOOKUP('Card Access'!H137,'Drop Down List'!$F$40:$H$183,3,FALSE),"")</f>
        <v/>
      </c>
      <c r="K135" s="211" t="str">
        <f>'Card Access'!H137</f>
        <v/>
      </c>
      <c r="L135" s="210" t="str">
        <f>IFERROR(VLOOKUP('Card Access'!#REF!,'Drop Down List'!$F$40:$H$183,1,FALSE),"")</f>
        <v/>
      </c>
      <c r="M135" s="211">
        <f>'Card Access'!C137</f>
        <v>0</v>
      </c>
      <c r="N135" s="211" t="str">
        <f t="shared" si="5"/>
        <v/>
      </c>
      <c r="O135" s="211">
        <f>'Card Access'!B137</f>
        <v>0</v>
      </c>
      <c r="P135" s="211"/>
      <c r="Q135" s="211" t="str">
        <f t="shared" si="4"/>
        <v>0th</v>
      </c>
      <c r="X135" s="183" t="s">
        <v>162</v>
      </c>
      <c r="Y135" s="183" t="s">
        <v>685</v>
      </c>
      <c r="Z135" s="183" t="s">
        <v>701</v>
      </c>
    </row>
    <row r="136" spans="1:26" x14ac:dyDescent="0.25">
      <c r="A136" s="207" t="str">
        <v/>
      </c>
      <c r="B136" s="207" t="str">
        <v/>
      </c>
      <c r="C136" s="207" t="str">
        <v/>
      </c>
      <c r="D136" s="207">
        <v>0</v>
      </c>
      <c r="E136" s="208" t="str">
        <v/>
      </c>
      <c r="F136" s="207">
        <v>0</v>
      </c>
      <c r="G136" s="209">
        <v>0</v>
      </c>
      <c r="J136" s="210" t="str">
        <f>IFERROR(VLOOKUP('Card Access'!H138,'Drop Down List'!$F$40:$H$183,3,FALSE),"")</f>
        <v/>
      </c>
      <c r="K136" s="211" t="str">
        <f>'Card Access'!H138</f>
        <v/>
      </c>
      <c r="L136" s="210" t="str">
        <f>IFERROR(VLOOKUP('Card Access'!#REF!,'Drop Down List'!$F$40:$H$183,1,FALSE),"")</f>
        <v/>
      </c>
      <c r="M136" s="211">
        <f>'Card Access'!C138</f>
        <v>0</v>
      </c>
      <c r="N136" s="211" t="str">
        <f t="shared" si="5"/>
        <v/>
      </c>
      <c r="O136" s="211">
        <f>'Card Access'!B138</f>
        <v>0</v>
      </c>
      <c r="P136" s="211"/>
      <c r="Q136" s="211" t="str">
        <f t="shared" si="4"/>
        <v>0th</v>
      </c>
      <c r="X136" s="183" t="s">
        <v>705</v>
      </c>
      <c r="Y136" s="183" t="s">
        <v>685</v>
      </c>
      <c r="Z136" s="183" t="s">
        <v>704</v>
      </c>
    </row>
    <row r="137" spans="1:26" x14ac:dyDescent="0.25">
      <c r="A137" s="207" t="str">
        <v/>
      </c>
      <c r="B137" s="207" t="str">
        <v/>
      </c>
      <c r="C137" s="207" t="str">
        <v/>
      </c>
      <c r="D137" s="207">
        <v>0</v>
      </c>
      <c r="E137" s="208" t="str">
        <v/>
      </c>
      <c r="F137" s="207">
        <v>0</v>
      </c>
      <c r="G137" s="209">
        <v>0</v>
      </c>
      <c r="J137" s="210" t="str">
        <f>IFERROR(VLOOKUP('Card Access'!H139,'Drop Down List'!$F$40:$H$183,3,FALSE),"")</f>
        <v/>
      </c>
      <c r="K137" s="211" t="str">
        <f>'Card Access'!H139</f>
        <v/>
      </c>
      <c r="L137" s="210" t="str">
        <f>IFERROR(VLOOKUP('Card Access'!#REF!,'Drop Down List'!$F$40:$H$183,1,FALSE),"")</f>
        <v/>
      </c>
      <c r="M137" s="211">
        <f>'Card Access'!C139</f>
        <v>0</v>
      </c>
      <c r="N137" s="211" t="str">
        <f t="shared" si="5"/>
        <v/>
      </c>
      <c r="O137" s="211">
        <f>'Card Access'!B139</f>
        <v>0</v>
      </c>
      <c r="P137" s="211"/>
      <c r="Q137" s="211" t="str">
        <f t="shared" si="4"/>
        <v>0th</v>
      </c>
      <c r="X137" s="183" t="s">
        <v>709</v>
      </c>
      <c r="Y137" s="183" t="s">
        <v>685</v>
      </c>
      <c r="Z137" s="183" t="s">
        <v>708</v>
      </c>
    </row>
    <row r="138" spans="1:26" x14ac:dyDescent="0.25">
      <c r="A138" s="207" t="str">
        <v/>
      </c>
      <c r="B138" s="207" t="str">
        <v/>
      </c>
      <c r="C138" s="207" t="str">
        <v/>
      </c>
      <c r="D138" s="207">
        <v>0</v>
      </c>
      <c r="E138" s="208" t="str">
        <v/>
      </c>
      <c r="F138" s="207">
        <v>0</v>
      </c>
      <c r="G138" s="209">
        <v>0</v>
      </c>
      <c r="J138" s="210" t="str">
        <f>IFERROR(VLOOKUP('Card Access'!H140,'Drop Down List'!$F$40:$H$183,3,FALSE),"")</f>
        <v/>
      </c>
      <c r="K138" s="211" t="str">
        <f>'Card Access'!H140</f>
        <v/>
      </c>
      <c r="L138" s="210" t="str">
        <f>IFERROR(VLOOKUP('Card Access'!#REF!,'Drop Down List'!$F$40:$H$183,1,FALSE),"")</f>
        <v/>
      </c>
      <c r="M138" s="211">
        <f>'Card Access'!C140</f>
        <v>0</v>
      </c>
      <c r="N138" s="211" t="str">
        <f t="shared" si="5"/>
        <v/>
      </c>
      <c r="O138" s="211">
        <f>'Card Access'!B140</f>
        <v>0</v>
      </c>
      <c r="P138" s="211"/>
      <c r="Q138" s="211" t="str">
        <f t="shared" si="4"/>
        <v>0th</v>
      </c>
      <c r="X138" s="183" t="s">
        <v>715</v>
      </c>
      <c r="Y138" s="183" t="s">
        <v>685</v>
      </c>
      <c r="Z138" s="183" t="s">
        <v>714</v>
      </c>
    </row>
    <row r="139" spans="1:26" x14ac:dyDescent="0.25">
      <c r="A139" s="207" t="str">
        <v/>
      </c>
      <c r="B139" s="207" t="str">
        <v/>
      </c>
      <c r="C139" s="207" t="str">
        <v/>
      </c>
      <c r="D139" s="207">
        <v>0</v>
      </c>
      <c r="E139" s="208" t="str">
        <v/>
      </c>
      <c r="F139" s="207">
        <v>0</v>
      </c>
      <c r="G139" s="209">
        <v>0</v>
      </c>
      <c r="J139" s="210" t="str">
        <f>IFERROR(VLOOKUP('Card Access'!H141,'Drop Down List'!$F$40:$H$183,3,FALSE),"")</f>
        <v/>
      </c>
      <c r="K139" s="211" t="str">
        <f>'Card Access'!H141</f>
        <v/>
      </c>
      <c r="L139" s="210" t="str">
        <f>IFERROR(VLOOKUP('Card Access'!#REF!,'Drop Down List'!$F$40:$H$183,1,FALSE),"")</f>
        <v/>
      </c>
      <c r="M139" s="211">
        <f>'Card Access'!C141</f>
        <v>0</v>
      </c>
      <c r="N139" s="211" t="str">
        <f t="shared" si="5"/>
        <v/>
      </c>
      <c r="O139" s="211">
        <f>'Card Access'!B141</f>
        <v>0</v>
      </c>
      <c r="P139" s="211"/>
      <c r="Q139" s="211" t="str">
        <f t="shared" si="4"/>
        <v>0th</v>
      </c>
      <c r="X139" s="183" t="s">
        <v>154</v>
      </c>
      <c r="Y139" s="183" t="s">
        <v>720</v>
      </c>
      <c r="Z139" s="183" t="s">
        <v>719</v>
      </c>
    </row>
    <row r="140" spans="1:26" x14ac:dyDescent="0.25">
      <c r="A140" s="207" t="str">
        <v/>
      </c>
      <c r="B140" s="207" t="str">
        <v/>
      </c>
      <c r="C140" s="207" t="str">
        <v/>
      </c>
      <c r="D140" s="207">
        <v>0</v>
      </c>
      <c r="E140" s="208" t="str">
        <v/>
      </c>
      <c r="F140" s="207">
        <v>0</v>
      </c>
      <c r="G140" s="209">
        <v>0</v>
      </c>
      <c r="J140" s="210" t="str">
        <f>IFERROR(VLOOKUP('Card Access'!H142,'Drop Down List'!$F$40:$H$183,3,FALSE),"")</f>
        <v/>
      </c>
      <c r="K140" s="211" t="str">
        <f>'Card Access'!H142</f>
        <v/>
      </c>
      <c r="L140" s="210" t="str">
        <f>IFERROR(VLOOKUP('Card Access'!#REF!,'Drop Down List'!$F$40:$H$183,1,FALSE),"")</f>
        <v/>
      </c>
      <c r="M140" s="211">
        <f>'Card Access'!C142</f>
        <v>0</v>
      </c>
      <c r="N140" s="211" t="str">
        <f t="shared" si="5"/>
        <v/>
      </c>
      <c r="O140" s="211">
        <f>'Card Access'!B142</f>
        <v>0</v>
      </c>
      <c r="P140" s="211"/>
      <c r="Q140" s="211" t="str">
        <f t="shared" si="4"/>
        <v>0th</v>
      </c>
      <c r="X140" s="183" t="s">
        <v>42</v>
      </c>
      <c r="Y140" s="183" t="s">
        <v>720</v>
      </c>
      <c r="Z140" s="183" t="s">
        <v>724</v>
      </c>
    </row>
    <row r="141" spans="1:26" x14ac:dyDescent="0.25">
      <c r="A141" s="207" t="str">
        <v/>
      </c>
      <c r="B141" s="207" t="str">
        <v/>
      </c>
      <c r="C141" s="207" t="str">
        <v/>
      </c>
      <c r="D141" s="207">
        <v>0</v>
      </c>
      <c r="E141" s="208" t="str">
        <v/>
      </c>
      <c r="F141" s="207">
        <v>0</v>
      </c>
      <c r="G141" s="209">
        <v>0</v>
      </c>
      <c r="J141" s="210" t="str">
        <f>IFERROR(VLOOKUP('Card Access'!H143,'Drop Down List'!$F$40:$H$183,3,FALSE),"")</f>
        <v/>
      </c>
      <c r="K141" s="211" t="str">
        <f>'Card Access'!H143</f>
        <v/>
      </c>
      <c r="L141" s="210" t="str">
        <f>IFERROR(VLOOKUP('Card Access'!#REF!,'Drop Down List'!$F$40:$H$183,1,FALSE),"")</f>
        <v/>
      </c>
      <c r="M141" s="211">
        <f>'Card Access'!C143</f>
        <v>0</v>
      </c>
      <c r="N141" s="211" t="str">
        <f t="shared" si="5"/>
        <v/>
      </c>
      <c r="O141" s="211">
        <f>'Card Access'!B143</f>
        <v>0</v>
      </c>
      <c r="P141" s="211"/>
      <c r="Q141" s="211" t="str">
        <f t="shared" si="4"/>
        <v>0th</v>
      </c>
      <c r="X141" s="183" t="s">
        <v>56</v>
      </c>
      <c r="Y141" s="183" t="s">
        <v>720</v>
      </c>
      <c r="Z141" s="183" t="s">
        <v>728</v>
      </c>
    </row>
    <row r="142" spans="1:26" x14ac:dyDescent="0.25">
      <c r="A142" s="207" t="str">
        <v/>
      </c>
      <c r="B142" s="207" t="str">
        <v/>
      </c>
      <c r="C142" s="207" t="str">
        <v/>
      </c>
      <c r="D142" s="207">
        <v>0</v>
      </c>
      <c r="E142" s="208" t="str">
        <v/>
      </c>
      <c r="F142" s="207">
        <v>0</v>
      </c>
      <c r="G142" s="209">
        <v>0</v>
      </c>
      <c r="J142" s="210" t="str">
        <f>IFERROR(VLOOKUP('Card Access'!H144,'Drop Down List'!$F$40:$H$183,3,FALSE),"")</f>
        <v/>
      </c>
      <c r="K142" s="211" t="str">
        <f>'Card Access'!H144</f>
        <v/>
      </c>
      <c r="L142" s="210" t="str">
        <f>IFERROR(VLOOKUP('Card Access'!#REF!,'Drop Down List'!$F$40:$H$183,1,FALSE),"")</f>
        <v/>
      </c>
      <c r="M142" s="211">
        <f>'Card Access'!C144</f>
        <v>0</v>
      </c>
      <c r="N142" s="211" t="str">
        <f t="shared" si="5"/>
        <v/>
      </c>
      <c r="O142" s="211">
        <f>'Card Access'!B144</f>
        <v>0</v>
      </c>
      <c r="P142" s="211"/>
      <c r="Q142" s="211" t="str">
        <f t="shared" si="4"/>
        <v>0th</v>
      </c>
      <c r="X142" s="183" t="s">
        <v>69</v>
      </c>
      <c r="Y142" s="183" t="s">
        <v>720</v>
      </c>
      <c r="Z142" s="183" t="s">
        <v>733</v>
      </c>
    </row>
    <row r="143" spans="1:26" x14ac:dyDescent="0.25">
      <c r="A143" s="207" t="str">
        <v/>
      </c>
      <c r="B143" s="207" t="str">
        <v/>
      </c>
      <c r="C143" s="207" t="str">
        <v/>
      </c>
      <c r="D143" s="207">
        <v>0</v>
      </c>
      <c r="E143" s="208" t="str">
        <v/>
      </c>
      <c r="F143" s="207">
        <v>0</v>
      </c>
      <c r="G143" s="209">
        <v>0</v>
      </c>
      <c r="J143" s="210" t="str">
        <f>IFERROR(VLOOKUP('Card Access'!H145,'Drop Down List'!$F$40:$H$183,3,FALSE),"")</f>
        <v/>
      </c>
      <c r="K143" s="211" t="str">
        <f>'Card Access'!H145</f>
        <v/>
      </c>
      <c r="L143" s="210" t="str">
        <f>IFERROR(VLOOKUP('Card Access'!#REF!,'Drop Down List'!$F$40:$H$183,1,FALSE),"")</f>
        <v/>
      </c>
      <c r="M143" s="211">
        <f>'Card Access'!C145</f>
        <v>0</v>
      </c>
      <c r="N143" s="211" t="str">
        <f t="shared" si="5"/>
        <v/>
      </c>
      <c r="O143" s="211">
        <f>'Card Access'!B145</f>
        <v>0</v>
      </c>
      <c r="P143" s="211"/>
      <c r="Q143" s="211" t="str">
        <f t="shared" si="4"/>
        <v>0th</v>
      </c>
      <c r="X143" s="183" t="s">
        <v>121</v>
      </c>
      <c r="Y143" s="183" t="s">
        <v>720</v>
      </c>
      <c r="Z143" s="183" t="s">
        <v>737</v>
      </c>
    </row>
    <row r="144" spans="1:26" x14ac:dyDescent="0.25">
      <c r="A144" s="207" t="str">
        <v/>
      </c>
      <c r="B144" s="207" t="str">
        <v/>
      </c>
      <c r="C144" s="207" t="str">
        <v/>
      </c>
      <c r="D144" s="207">
        <v>0</v>
      </c>
      <c r="E144" s="208" t="str">
        <v/>
      </c>
      <c r="F144" s="207">
        <v>0</v>
      </c>
      <c r="G144" s="209">
        <v>0</v>
      </c>
      <c r="J144" s="210" t="str">
        <f>IFERROR(VLOOKUP('Card Access'!H146,'Drop Down List'!$F$40:$H$183,3,FALSE),"")</f>
        <v/>
      </c>
      <c r="K144" s="211" t="str">
        <f>'Card Access'!H146</f>
        <v/>
      </c>
      <c r="L144" s="210" t="str">
        <f>IFERROR(VLOOKUP('Card Access'!#REF!,'Drop Down List'!$F$40:$H$183,1,FALSE),"")</f>
        <v/>
      </c>
      <c r="M144" s="211">
        <f>'Card Access'!C146</f>
        <v>0</v>
      </c>
      <c r="N144" s="211" t="str">
        <f t="shared" si="5"/>
        <v/>
      </c>
      <c r="O144" s="211">
        <f>'Card Access'!B146</f>
        <v>0</v>
      </c>
      <c r="P144" s="211"/>
      <c r="Q144" s="211" t="str">
        <f t="shared" si="4"/>
        <v>0th</v>
      </c>
      <c r="X144" s="183" t="s">
        <v>125</v>
      </c>
      <c r="Y144" s="183" t="s">
        <v>720</v>
      </c>
      <c r="Z144" s="183" t="s">
        <v>741</v>
      </c>
    </row>
    <row r="145" spans="1:26" x14ac:dyDescent="0.25">
      <c r="A145" s="207" t="str">
        <v/>
      </c>
      <c r="B145" s="207" t="str">
        <v/>
      </c>
      <c r="C145" s="207" t="str">
        <v/>
      </c>
      <c r="D145" s="207">
        <v>0</v>
      </c>
      <c r="E145" s="208" t="str">
        <v/>
      </c>
      <c r="F145" s="207">
        <v>0</v>
      </c>
      <c r="G145" s="209">
        <v>0</v>
      </c>
      <c r="J145" s="210" t="str">
        <f>IFERROR(VLOOKUP('Card Access'!H147,'Drop Down List'!$F$40:$H$183,3,FALSE),"")</f>
        <v/>
      </c>
      <c r="K145" s="211" t="str">
        <f>'Card Access'!H147</f>
        <v/>
      </c>
      <c r="L145" s="210" t="str">
        <f>IFERROR(VLOOKUP('Card Access'!#REF!,'Drop Down List'!$F$40:$H$183,1,FALSE),"")</f>
        <v/>
      </c>
      <c r="M145" s="211">
        <f>'Card Access'!C147</f>
        <v>0</v>
      </c>
      <c r="N145" s="211" t="str">
        <f t="shared" si="5"/>
        <v/>
      </c>
      <c r="O145" s="211">
        <f>'Card Access'!B147</f>
        <v>0</v>
      </c>
      <c r="P145" s="211"/>
      <c r="Q145" s="211" t="str">
        <f t="shared" si="4"/>
        <v>0th</v>
      </c>
      <c r="X145" s="183" t="s">
        <v>87</v>
      </c>
      <c r="Y145" s="183" t="s">
        <v>720</v>
      </c>
      <c r="Z145" s="183" t="s">
        <v>745</v>
      </c>
    </row>
    <row r="146" spans="1:26" x14ac:dyDescent="0.25">
      <c r="A146" s="207" t="str">
        <v/>
      </c>
      <c r="B146" s="207" t="str">
        <v/>
      </c>
      <c r="C146" s="207" t="str">
        <v/>
      </c>
      <c r="D146" s="207">
        <v>0</v>
      </c>
      <c r="E146" s="208" t="str">
        <v/>
      </c>
      <c r="F146" s="207">
        <v>0</v>
      </c>
      <c r="G146" s="209">
        <v>0</v>
      </c>
      <c r="J146" s="210" t="str">
        <f>IFERROR(VLOOKUP('Card Access'!H148,'Drop Down List'!$F$40:$H$183,3,FALSE),"")</f>
        <v/>
      </c>
      <c r="K146" s="211" t="str">
        <f>'Card Access'!H148</f>
        <v/>
      </c>
      <c r="L146" s="210" t="str">
        <f>IFERROR(VLOOKUP('Card Access'!#REF!,'Drop Down List'!$F$40:$H$183,1,FALSE),"")</f>
        <v/>
      </c>
      <c r="M146" s="211">
        <f>'Card Access'!C148</f>
        <v>0</v>
      </c>
      <c r="N146" s="211" t="str">
        <f t="shared" si="5"/>
        <v/>
      </c>
      <c r="O146" s="211">
        <f>'Card Access'!B148</f>
        <v>0</v>
      </c>
      <c r="P146" s="211"/>
      <c r="Q146" s="211" t="str">
        <f t="shared" si="4"/>
        <v>0th</v>
      </c>
      <c r="X146" s="183" t="s">
        <v>98</v>
      </c>
      <c r="Y146" s="183" t="s">
        <v>720</v>
      </c>
      <c r="Z146" s="183" t="s">
        <v>749</v>
      </c>
    </row>
    <row r="147" spans="1:26" x14ac:dyDescent="0.25">
      <c r="A147" s="207" t="str">
        <v/>
      </c>
      <c r="B147" s="207" t="str">
        <v/>
      </c>
      <c r="C147" s="207" t="str">
        <v/>
      </c>
      <c r="D147" s="207">
        <v>0</v>
      </c>
      <c r="E147" s="208" t="str">
        <v/>
      </c>
      <c r="F147" s="207">
        <v>0</v>
      </c>
      <c r="G147" s="209">
        <v>0</v>
      </c>
      <c r="J147" s="210" t="str">
        <f>IFERROR(VLOOKUP('Card Access'!H149,'Drop Down List'!$F$40:$H$183,3,FALSE),"")</f>
        <v/>
      </c>
      <c r="K147" s="211" t="str">
        <f>'Card Access'!H149</f>
        <v/>
      </c>
      <c r="L147" s="210" t="str">
        <f>IFERROR(VLOOKUP('Card Access'!#REF!,'Drop Down List'!$F$40:$H$183,1,FALSE),"")</f>
        <v/>
      </c>
      <c r="M147" s="211">
        <f>'Card Access'!C149</f>
        <v>0</v>
      </c>
      <c r="N147" s="211" t="str">
        <f t="shared" si="5"/>
        <v/>
      </c>
      <c r="O147" s="211">
        <f>'Card Access'!B149</f>
        <v>0</v>
      </c>
      <c r="P147" s="211"/>
      <c r="Q147" s="211" t="str">
        <f t="shared" si="4"/>
        <v>0th</v>
      </c>
      <c r="X147" s="183" t="s">
        <v>36</v>
      </c>
      <c r="Y147" s="183" t="s">
        <v>720</v>
      </c>
      <c r="Z147" s="183" t="s">
        <v>753</v>
      </c>
    </row>
    <row r="148" spans="1:26" x14ac:dyDescent="0.25">
      <c r="A148" s="207" t="str">
        <v/>
      </c>
      <c r="B148" s="207" t="str">
        <v/>
      </c>
      <c r="C148" s="207" t="str">
        <v/>
      </c>
      <c r="D148" s="207">
        <v>0</v>
      </c>
      <c r="E148" s="208" t="str">
        <v/>
      </c>
      <c r="F148" s="207">
        <v>0</v>
      </c>
      <c r="G148" s="209">
        <v>0</v>
      </c>
      <c r="J148" s="210" t="str">
        <f>IFERROR(VLOOKUP('Card Access'!H150,'Drop Down List'!$F$40:$H$183,3,FALSE),"")</f>
        <v/>
      </c>
      <c r="K148" s="211" t="str">
        <f>'Card Access'!H150</f>
        <v/>
      </c>
      <c r="L148" s="210" t="str">
        <f>IFERROR(VLOOKUP('Card Access'!#REF!,'Drop Down List'!$F$40:$H$183,1,FALSE),"")</f>
        <v/>
      </c>
      <c r="M148" s="211">
        <f>'Card Access'!C150</f>
        <v>0</v>
      </c>
      <c r="N148" s="211" t="str">
        <f t="shared" si="5"/>
        <v/>
      </c>
      <c r="O148" s="211">
        <f>'Card Access'!B150</f>
        <v>0</v>
      </c>
      <c r="P148" s="211"/>
      <c r="Q148" s="211" t="str">
        <f t="shared" si="4"/>
        <v>0th</v>
      </c>
      <c r="X148" s="183" t="s">
        <v>56</v>
      </c>
      <c r="Y148" s="183" t="s">
        <v>757</v>
      </c>
      <c r="Z148" s="183" t="s">
        <v>520</v>
      </c>
    </row>
    <row r="149" spans="1:26" x14ac:dyDescent="0.25">
      <c r="A149" s="207" t="str">
        <v/>
      </c>
      <c r="B149" s="207" t="str">
        <v/>
      </c>
      <c r="C149" s="207" t="str">
        <v/>
      </c>
      <c r="D149" s="207">
        <v>0</v>
      </c>
      <c r="E149" s="208" t="str">
        <v/>
      </c>
      <c r="F149" s="207">
        <v>0</v>
      </c>
      <c r="G149" s="209">
        <v>0</v>
      </c>
      <c r="J149" s="210" t="str">
        <f>IFERROR(VLOOKUP('Card Access'!H151,'Drop Down List'!$F$40:$H$183,3,FALSE),"")</f>
        <v/>
      </c>
      <c r="K149" s="211" t="str">
        <f>'Card Access'!H151</f>
        <v/>
      </c>
      <c r="L149" s="210" t="str">
        <f>IFERROR(VLOOKUP('Card Access'!#REF!,'Drop Down List'!$F$40:$H$183,1,FALSE),"")</f>
        <v/>
      </c>
      <c r="M149" s="211">
        <f>'Card Access'!C151</f>
        <v>0</v>
      </c>
      <c r="N149" s="211" t="str">
        <f t="shared" si="5"/>
        <v/>
      </c>
      <c r="O149" s="211">
        <f>'Card Access'!B151</f>
        <v>0</v>
      </c>
      <c r="P149" s="211"/>
      <c r="Q149" s="211" t="str">
        <f t="shared" si="4"/>
        <v>0th</v>
      </c>
      <c r="X149" s="183" t="s">
        <v>69</v>
      </c>
      <c r="Y149" s="183" t="s">
        <v>757</v>
      </c>
      <c r="Z149" s="183" t="s">
        <v>522</v>
      </c>
    </row>
    <row r="150" spans="1:26" x14ac:dyDescent="0.25">
      <c r="A150" s="207" t="str">
        <v/>
      </c>
      <c r="B150" s="207" t="str">
        <v/>
      </c>
      <c r="C150" s="207" t="str">
        <v/>
      </c>
      <c r="D150" s="207">
        <v>0</v>
      </c>
      <c r="E150" s="208" t="str">
        <v/>
      </c>
      <c r="F150" s="207">
        <v>0</v>
      </c>
      <c r="G150" s="209">
        <v>0</v>
      </c>
      <c r="J150" s="210" t="str">
        <f>IFERROR(VLOOKUP('Card Access'!H152,'Drop Down List'!$F$40:$H$183,3,FALSE),"")</f>
        <v/>
      </c>
      <c r="K150" s="211" t="str">
        <f>'Card Access'!H152</f>
        <v/>
      </c>
      <c r="L150" s="210" t="str">
        <f>IFERROR(VLOOKUP('Card Access'!#REF!,'Drop Down List'!$F$40:$H$183,1,FALSE),"")</f>
        <v/>
      </c>
      <c r="M150" s="211">
        <f>'Card Access'!C152</f>
        <v>0</v>
      </c>
      <c r="N150" s="211" t="str">
        <f t="shared" si="5"/>
        <v/>
      </c>
      <c r="O150" s="211">
        <f>'Card Access'!B152</f>
        <v>0</v>
      </c>
      <c r="P150" s="211"/>
      <c r="Q150" s="211" t="str">
        <f t="shared" si="4"/>
        <v>0th</v>
      </c>
      <c r="X150" s="183" t="s">
        <v>125</v>
      </c>
      <c r="Y150" s="183" t="s">
        <v>757</v>
      </c>
      <c r="Z150" s="183" t="s">
        <v>524</v>
      </c>
    </row>
    <row r="151" spans="1:26" x14ac:dyDescent="0.25">
      <c r="A151" s="207" t="str">
        <v/>
      </c>
      <c r="B151" s="207" t="str">
        <v/>
      </c>
      <c r="C151" s="207" t="str">
        <v/>
      </c>
      <c r="D151" s="207">
        <v>0</v>
      </c>
      <c r="E151" s="208" t="str">
        <v/>
      </c>
      <c r="F151" s="207">
        <v>0</v>
      </c>
      <c r="G151" s="209">
        <v>0</v>
      </c>
      <c r="J151" s="210" t="str">
        <f>IFERROR(VLOOKUP('Card Access'!H153,'Drop Down List'!$F$40:$H$183,3,FALSE),"")</f>
        <v/>
      </c>
      <c r="K151" s="211" t="str">
        <f>'Card Access'!H153</f>
        <v/>
      </c>
      <c r="L151" s="210" t="str">
        <f>IFERROR(VLOOKUP('Card Access'!#REF!,'Drop Down List'!$F$40:$H$183,1,FALSE),"")</f>
        <v/>
      </c>
      <c r="M151" s="211">
        <f>'Card Access'!C153</f>
        <v>0</v>
      </c>
      <c r="N151" s="211" t="str">
        <f t="shared" si="5"/>
        <v/>
      </c>
      <c r="O151" s="211">
        <f>'Card Access'!B153</f>
        <v>0</v>
      </c>
      <c r="P151" s="211"/>
      <c r="Q151" s="211" t="str">
        <f t="shared" si="4"/>
        <v>0th</v>
      </c>
      <c r="X151" s="183" t="s">
        <v>87</v>
      </c>
      <c r="Y151" s="183" t="s">
        <v>757</v>
      </c>
      <c r="Z151" s="183" t="s">
        <v>526</v>
      </c>
    </row>
    <row r="152" spans="1:26" x14ac:dyDescent="0.25">
      <c r="A152" s="207" t="str">
        <v/>
      </c>
      <c r="B152" s="207" t="str">
        <v/>
      </c>
      <c r="C152" s="207" t="str">
        <v/>
      </c>
      <c r="D152" s="207">
        <v>0</v>
      </c>
      <c r="E152" s="208" t="str">
        <v/>
      </c>
      <c r="F152" s="207">
        <v>0</v>
      </c>
      <c r="G152" s="209">
        <v>0</v>
      </c>
      <c r="J152" s="210" t="str">
        <f>IFERROR(VLOOKUP('Card Access'!H154,'Drop Down List'!$F$40:$H$183,3,FALSE),"")</f>
        <v/>
      </c>
      <c r="K152" s="211" t="str">
        <f>'Card Access'!H154</f>
        <v/>
      </c>
      <c r="L152" s="210" t="str">
        <f>IFERROR(VLOOKUP('Card Access'!#REF!,'Drop Down List'!$F$40:$H$183,1,FALSE),"")</f>
        <v/>
      </c>
      <c r="M152" s="211">
        <f>'Card Access'!C154</f>
        <v>0</v>
      </c>
      <c r="N152" s="211" t="str">
        <f t="shared" si="5"/>
        <v/>
      </c>
      <c r="O152" s="211">
        <f>'Card Access'!B154</f>
        <v>0</v>
      </c>
      <c r="P152" s="211"/>
      <c r="Q152" s="211" t="str">
        <f t="shared" si="4"/>
        <v>0th</v>
      </c>
      <c r="X152" s="183" t="s">
        <v>64</v>
      </c>
      <c r="Y152" s="183" t="s">
        <v>757</v>
      </c>
      <c r="Z152" s="183" t="s">
        <v>528</v>
      </c>
    </row>
    <row r="153" spans="1:26" x14ac:dyDescent="0.25">
      <c r="A153" s="207" t="str">
        <v/>
      </c>
      <c r="B153" s="207" t="str">
        <v/>
      </c>
      <c r="C153" s="207" t="str">
        <v/>
      </c>
      <c r="D153" s="207">
        <v>0</v>
      </c>
      <c r="E153" s="208" t="str">
        <v/>
      </c>
      <c r="F153" s="207">
        <v>0</v>
      </c>
      <c r="G153" s="209">
        <v>0</v>
      </c>
      <c r="J153" s="210" t="str">
        <f>IFERROR(VLOOKUP('Card Access'!H155,'Drop Down List'!$F$40:$H$183,3,FALSE),"")</f>
        <v/>
      </c>
      <c r="K153" s="211" t="str">
        <f>'Card Access'!H155</f>
        <v/>
      </c>
      <c r="L153" s="210" t="str">
        <f>IFERROR(VLOOKUP('Card Access'!#REF!,'Drop Down List'!$F$40:$H$183,1,FALSE),"")</f>
        <v/>
      </c>
      <c r="M153" s="211">
        <f>'Card Access'!C155</f>
        <v>0</v>
      </c>
      <c r="N153" s="211" t="str">
        <f t="shared" si="5"/>
        <v/>
      </c>
      <c r="O153" s="211">
        <f>'Card Access'!B155</f>
        <v>0</v>
      </c>
      <c r="P153" s="211"/>
      <c r="Q153" s="211" t="str">
        <f t="shared" si="4"/>
        <v>0th</v>
      </c>
      <c r="X153" s="183" t="s">
        <v>98</v>
      </c>
      <c r="Y153" s="183" t="s">
        <v>757</v>
      </c>
      <c r="Z153" s="183" t="s">
        <v>530</v>
      </c>
    </row>
    <row r="154" spans="1:26" x14ac:dyDescent="0.25">
      <c r="A154" s="207" t="str">
        <v/>
      </c>
      <c r="B154" s="207" t="str">
        <v/>
      </c>
      <c r="C154" s="207" t="str">
        <v/>
      </c>
      <c r="D154" s="207">
        <v>0</v>
      </c>
      <c r="E154" s="208" t="str">
        <v/>
      </c>
      <c r="F154" s="207">
        <v>0</v>
      </c>
      <c r="G154" s="209">
        <v>0</v>
      </c>
      <c r="J154" s="210" t="str">
        <f>IFERROR(VLOOKUP('Card Access'!H156,'Drop Down List'!$F$40:$H$183,3,FALSE),"")</f>
        <v/>
      </c>
      <c r="K154" s="211" t="str">
        <f>'Card Access'!H156</f>
        <v/>
      </c>
      <c r="L154" s="210" t="str">
        <f>IFERROR(VLOOKUP('Card Access'!#REF!,'Drop Down List'!$F$40:$H$183,1,FALSE),"")</f>
        <v/>
      </c>
      <c r="M154" s="211">
        <f>'Card Access'!C156</f>
        <v>0</v>
      </c>
      <c r="N154" s="211" t="str">
        <f t="shared" si="5"/>
        <v/>
      </c>
      <c r="O154" s="211">
        <f>'Card Access'!B156</f>
        <v>0</v>
      </c>
      <c r="P154" s="211"/>
      <c r="Q154" s="211" t="str">
        <f t="shared" si="4"/>
        <v>0th</v>
      </c>
      <c r="X154" s="183" t="s">
        <v>77</v>
      </c>
      <c r="Y154" s="183" t="s">
        <v>757</v>
      </c>
      <c r="Z154" s="183" t="s">
        <v>532</v>
      </c>
    </row>
    <row r="155" spans="1:26" x14ac:dyDescent="0.25">
      <c r="A155" s="207" t="str">
        <v/>
      </c>
      <c r="B155" s="207" t="str">
        <v/>
      </c>
      <c r="C155" s="207" t="str">
        <v/>
      </c>
      <c r="D155" s="207">
        <v>0</v>
      </c>
      <c r="E155" s="208" t="str">
        <v/>
      </c>
      <c r="F155" s="207">
        <v>0</v>
      </c>
      <c r="G155" s="209">
        <v>0</v>
      </c>
      <c r="J155" s="210" t="str">
        <f>IFERROR(VLOOKUP('Card Access'!H157,'Drop Down List'!$F$40:$H$183,3,FALSE),"")</f>
        <v/>
      </c>
      <c r="K155" s="211" t="str">
        <f>'Card Access'!H157</f>
        <v/>
      </c>
      <c r="L155" s="210" t="str">
        <f>IFERROR(VLOOKUP('Card Access'!#REF!,'Drop Down List'!$F$40:$H$183,1,FALSE),"")</f>
        <v/>
      </c>
      <c r="M155" s="211">
        <f>'Card Access'!C157</f>
        <v>0</v>
      </c>
      <c r="N155" s="211" t="str">
        <f t="shared" si="5"/>
        <v/>
      </c>
      <c r="O155" s="211">
        <f>'Card Access'!B157</f>
        <v>0</v>
      </c>
      <c r="P155" s="211"/>
      <c r="Q155" s="211" t="str">
        <f t="shared" si="4"/>
        <v>0th</v>
      </c>
      <c r="X155" s="183" t="s">
        <v>36</v>
      </c>
      <c r="Y155" s="183" t="s">
        <v>757</v>
      </c>
      <c r="Z155" s="183" t="s">
        <v>534</v>
      </c>
    </row>
    <row r="156" spans="1:26" x14ac:dyDescent="0.25">
      <c r="A156" s="207" t="str">
        <v/>
      </c>
      <c r="B156" s="207" t="str">
        <v/>
      </c>
      <c r="C156" s="207" t="str">
        <v/>
      </c>
      <c r="D156" s="207">
        <v>0</v>
      </c>
      <c r="E156" s="208" t="str">
        <v/>
      </c>
      <c r="F156" s="207">
        <v>0</v>
      </c>
      <c r="G156" s="209">
        <v>0</v>
      </c>
      <c r="J156" s="210" t="str">
        <f>IFERROR(VLOOKUP('Card Access'!H158,'Drop Down List'!$F$40:$H$183,3,FALSE),"")</f>
        <v/>
      </c>
      <c r="K156" s="211" t="str">
        <f>'Card Access'!H158</f>
        <v/>
      </c>
      <c r="L156" s="210" t="str">
        <f>IFERROR(VLOOKUP('Card Access'!#REF!,'Drop Down List'!$F$40:$H$183,1,FALSE),"")</f>
        <v/>
      </c>
      <c r="M156" s="211">
        <f>'Card Access'!C158</f>
        <v>0</v>
      </c>
      <c r="N156" s="211" t="str">
        <f t="shared" si="5"/>
        <v/>
      </c>
      <c r="O156" s="211">
        <f>'Card Access'!B158</f>
        <v>0</v>
      </c>
      <c r="P156" s="211"/>
      <c r="Q156" s="211" t="str">
        <f t="shared" si="4"/>
        <v>0th</v>
      </c>
      <c r="X156" s="183" t="s">
        <v>51</v>
      </c>
      <c r="Y156" s="183" t="s">
        <v>757</v>
      </c>
      <c r="Z156" s="183" t="s">
        <v>536</v>
      </c>
    </row>
    <row r="157" spans="1:26" x14ac:dyDescent="0.25">
      <c r="A157" s="207" t="str">
        <v/>
      </c>
      <c r="B157" s="207" t="str">
        <v/>
      </c>
      <c r="C157" s="207" t="str">
        <v/>
      </c>
      <c r="D157" s="207">
        <v>0</v>
      </c>
      <c r="E157" s="208" t="str">
        <v/>
      </c>
      <c r="F157" s="207">
        <v>0</v>
      </c>
      <c r="G157" s="209">
        <v>0</v>
      </c>
      <c r="J157" s="210" t="str">
        <f>IFERROR(VLOOKUP('Card Access'!H159,'Drop Down List'!$F$40:$H$183,3,FALSE),"")</f>
        <v/>
      </c>
      <c r="K157" s="211" t="str">
        <f>'Card Access'!H159</f>
        <v/>
      </c>
      <c r="L157" s="210" t="str">
        <f>IFERROR(VLOOKUP('Card Access'!#REF!,'Drop Down List'!$F$40:$H$183,1,FALSE),"")</f>
        <v/>
      </c>
      <c r="M157" s="211">
        <f>'Card Access'!C159</f>
        <v>0</v>
      </c>
      <c r="N157" s="211" t="str">
        <f t="shared" si="5"/>
        <v/>
      </c>
      <c r="O157" s="211">
        <f>'Card Access'!B159</f>
        <v>0</v>
      </c>
      <c r="P157" s="211"/>
      <c r="Q157" s="211" t="str">
        <f t="shared" si="4"/>
        <v>0th</v>
      </c>
      <c r="X157" s="183" t="s">
        <v>785</v>
      </c>
      <c r="Y157" s="183" t="s">
        <v>784</v>
      </c>
      <c r="Z157" s="183" t="s">
        <v>783</v>
      </c>
    </row>
    <row r="158" spans="1:26" x14ac:dyDescent="0.25">
      <c r="A158" s="207" t="str">
        <v/>
      </c>
      <c r="B158" s="207" t="str">
        <v/>
      </c>
      <c r="C158" s="207" t="str">
        <v/>
      </c>
      <c r="D158" s="207">
        <v>0</v>
      </c>
      <c r="E158" s="208" t="str">
        <v/>
      </c>
      <c r="F158" s="207">
        <v>0</v>
      </c>
      <c r="G158" s="209">
        <v>0</v>
      </c>
      <c r="J158" s="210" t="str">
        <f>IFERROR(VLOOKUP('Card Access'!H160,'Drop Down List'!$F$40:$H$183,3,FALSE),"")</f>
        <v/>
      </c>
      <c r="K158" s="211" t="str">
        <f>'Card Access'!H160</f>
        <v/>
      </c>
      <c r="L158" s="210" t="str">
        <f>IFERROR(VLOOKUP('Card Access'!#REF!,'Drop Down List'!$F$40:$H$183,1,FALSE),"")</f>
        <v/>
      </c>
      <c r="M158" s="211">
        <f>'Card Access'!C160</f>
        <v>0</v>
      </c>
      <c r="N158" s="211" t="str">
        <f t="shared" si="5"/>
        <v/>
      </c>
      <c r="O158" s="211">
        <f>'Card Access'!B160</f>
        <v>0</v>
      </c>
      <c r="P158" s="211"/>
      <c r="Q158" s="211" t="str">
        <f t="shared" si="4"/>
        <v>0th</v>
      </c>
      <c r="X158" s="183" t="s">
        <v>791</v>
      </c>
      <c r="Y158" s="183" t="s">
        <v>784</v>
      </c>
      <c r="Z158" s="183" t="s">
        <v>790</v>
      </c>
    </row>
    <row r="159" spans="1:26" x14ac:dyDescent="0.25">
      <c r="A159" s="207" t="str">
        <v/>
      </c>
      <c r="B159" s="207" t="str">
        <v/>
      </c>
      <c r="C159" s="207" t="str">
        <v/>
      </c>
      <c r="D159" s="207">
        <v>0</v>
      </c>
      <c r="E159" s="208" t="str">
        <v/>
      </c>
      <c r="F159" s="207">
        <v>0</v>
      </c>
      <c r="G159" s="209">
        <v>0</v>
      </c>
      <c r="J159" s="210" t="str">
        <f>IFERROR(VLOOKUP('Card Access'!H161,'Drop Down List'!$F$40:$H$183,3,FALSE),"")</f>
        <v/>
      </c>
      <c r="K159" s="211" t="str">
        <f>'Card Access'!H161</f>
        <v/>
      </c>
      <c r="L159" s="210" t="str">
        <f>IFERROR(VLOOKUP('Card Access'!#REF!,'Drop Down List'!$F$40:$H$183,1,FALSE),"")</f>
        <v/>
      </c>
      <c r="M159" s="211">
        <f>'Card Access'!C161</f>
        <v>0</v>
      </c>
      <c r="N159" s="211" t="str">
        <f t="shared" si="5"/>
        <v/>
      </c>
      <c r="O159" s="211">
        <f>'Card Access'!B161</f>
        <v>0</v>
      </c>
      <c r="P159" s="211"/>
      <c r="Q159" s="211" t="str">
        <f t="shared" si="4"/>
        <v>0th</v>
      </c>
      <c r="X159" s="183" t="s">
        <v>796</v>
      </c>
      <c r="Y159" s="183" t="s">
        <v>784</v>
      </c>
      <c r="Z159" s="183" t="s">
        <v>795</v>
      </c>
    </row>
    <row r="160" spans="1:26" x14ac:dyDescent="0.25">
      <c r="A160" s="207" t="str">
        <v/>
      </c>
      <c r="B160" s="207" t="str">
        <v/>
      </c>
      <c r="C160" s="207" t="str">
        <v/>
      </c>
      <c r="D160" s="207">
        <v>0</v>
      </c>
      <c r="E160" s="208" t="str">
        <v/>
      </c>
      <c r="F160" s="207">
        <v>0</v>
      </c>
      <c r="G160" s="209">
        <v>0</v>
      </c>
      <c r="J160" s="210" t="str">
        <f>IFERROR(VLOOKUP('Card Access'!H162,'Drop Down List'!$F$40:$H$183,3,FALSE),"")</f>
        <v/>
      </c>
      <c r="K160" s="211" t="str">
        <f>'Card Access'!H162</f>
        <v/>
      </c>
      <c r="L160" s="210" t="str">
        <f>IFERROR(VLOOKUP('Card Access'!#REF!,'Drop Down List'!$F$40:$H$183,1,FALSE),"")</f>
        <v/>
      </c>
      <c r="M160" s="211">
        <f>'Card Access'!C162</f>
        <v>0</v>
      </c>
      <c r="N160" s="211" t="str">
        <f t="shared" si="5"/>
        <v/>
      </c>
      <c r="O160" s="211">
        <f>'Card Access'!B162</f>
        <v>0</v>
      </c>
      <c r="P160" s="211"/>
      <c r="Q160" s="211" t="str">
        <f t="shared" si="4"/>
        <v>0th</v>
      </c>
      <c r="X160" s="183" t="s">
        <v>802</v>
      </c>
      <c r="Y160" s="183" t="s">
        <v>784</v>
      </c>
      <c r="Z160" s="183" t="s">
        <v>801</v>
      </c>
    </row>
    <row r="161" spans="1:26" x14ac:dyDescent="0.25">
      <c r="A161" s="207" t="str">
        <v/>
      </c>
      <c r="B161" s="207" t="str">
        <v/>
      </c>
      <c r="C161" s="207" t="str">
        <v/>
      </c>
      <c r="D161" s="207">
        <v>0</v>
      </c>
      <c r="E161" s="208" t="str">
        <v/>
      </c>
      <c r="F161" s="207">
        <v>0</v>
      </c>
      <c r="G161" s="209">
        <v>0</v>
      </c>
      <c r="J161" s="210" t="str">
        <f>IFERROR(VLOOKUP('Card Access'!H163,'Drop Down List'!$F$40:$H$183,3,FALSE),"")</f>
        <v/>
      </c>
      <c r="K161" s="211" t="str">
        <f>'Card Access'!H163</f>
        <v/>
      </c>
      <c r="L161" s="210" t="str">
        <f>IFERROR(VLOOKUP('Card Access'!#REF!,'Drop Down List'!$F$40:$H$183,1,FALSE),"")</f>
        <v/>
      </c>
      <c r="M161" s="211">
        <f>'Card Access'!C163</f>
        <v>0</v>
      </c>
      <c r="N161" s="211" t="str">
        <f t="shared" si="5"/>
        <v/>
      </c>
      <c r="O161" s="211">
        <f>'Card Access'!B163</f>
        <v>0</v>
      </c>
      <c r="P161" s="211"/>
      <c r="Q161" s="211" t="str">
        <f t="shared" si="4"/>
        <v>0th</v>
      </c>
      <c r="X161" s="183" t="s">
        <v>808</v>
      </c>
      <c r="Y161" s="183" t="s">
        <v>784</v>
      </c>
      <c r="Z161" s="183" t="s">
        <v>807</v>
      </c>
    </row>
    <row r="162" spans="1:26" x14ac:dyDescent="0.25">
      <c r="A162" s="207" t="str">
        <v/>
      </c>
      <c r="B162" s="207" t="str">
        <v/>
      </c>
      <c r="C162" s="207" t="str">
        <v/>
      </c>
      <c r="D162" s="207">
        <v>0</v>
      </c>
      <c r="E162" s="208" t="str">
        <v/>
      </c>
      <c r="F162" s="207">
        <v>0</v>
      </c>
      <c r="G162" s="209">
        <v>0</v>
      </c>
      <c r="J162" s="210" t="str">
        <f>IFERROR(VLOOKUP('Card Access'!H164,'Drop Down List'!$F$40:$H$183,3,FALSE),"")</f>
        <v/>
      </c>
      <c r="K162" s="211" t="str">
        <f>'Card Access'!H164</f>
        <v/>
      </c>
      <c r="L162" s="210" t="str">
        <f>IFERROR(VLOOKUP('Card Access'!#REF!,'Drop Down List'!$F$40:$H$183,1,FALSE),"")</f>
        <v/>
      </c>
      <c r="M162" s="211">
        <f>'Card Access'!C164</f>
        <v>0</v>
      </c>
      <c r="N162" s="211" t="str">
        <f t="shared" si="5"/>
        <v/>
      </c>
      <c r="O162" s="211">
        <f>'Card Access'!B164</f>
        <v>0</v>
      </c>
      <c r="P162" s="211"/>
      <c r="Q162" s="211" t="str">
        <f t="shared" si="4"/>
        <v>0th</v>
      </c>
      <c r="X162" s="183" t="s">
        <v>813</v>
      </c>
      <c r="Y162" s="183" t="s">
        <v>784</v>
      </c>
      <c r="Z162" s="183" t="s">
        <v>812</v>
      </c>
    </row>
    <row r="163" spans="1:26" x14ac:dyDescent="0.25">
      <c r="A163" s="207" t="str">
        <v/>
      </c>
      <c r="B163" s="207" t="str">
        <v/>
      </c>
      <c r="C163" s="207" t="str">
        <v/>
      </c>
      <c r="D163" s="207">
        <v>0</v>
      </c>
      <c r="E163" s="208" t="str">
        <v/>
      </c>
      <c r="F163" s="207">
        <v>0</v>
      </c>
      <c r="G163" s="209">
        <v>0</v>
      </c>
      <c r="J163" s="210" t="str">
        <f>IFERROR(VLOOKUP('Card Access'!H165,'Drop Down List'!$F$40:$H$183,3,FALSE),"")</f>
        <v/>
      </c>
      <c r="K163" s="211" t="str">
        <f>'Card Access'!H165</f>
        <v/>
      </c>
      <c r="L163" s="210" t="str">
        <f>IFERROR(VLOOKUP('Card Access'!#REF!,'Drop Down List'!$F$40:$H$183,1,FALSE),"")</f>
        <v/>
      </c>
      <c r="M163" s="211">
        <f>'Card Access'!C165</f>
        <v>0</v>
      </c>
      <c r="N163" s="211" t="str">
        <f t="shared" si="5"/>
        <v/>
      </c>
      <c r="O163" s="211">
        <f>'Card Access'!B165</f>
        <v>0</v>
      </c>
      <c r="P163" s="211"/>
      <c r="Q163" s="211" t="str">
        <f t="shared" si="4"/>
        <v>0th</v>
      </c>
      <c r="X163" s="183" t="s">
        <v>820</v>
      </c>
      <c r="Y163" s="183" t="s">
        <v>819</v>
      </c>
      <c r="Z163" s="183" t="s">
        <v>818</v>
      </c>
    </row>
    <row r="164" spans="1:26" x14ac:dyDescent="0.25">
      <c r="A164" s="207" t="str">
        <v/>
      </c>
      <c r="B164" s="207" t="str">
        <v/>
      </c>
      <c r="C164" s="207" t="str">
        <v/>
      </c>
      <c r="D164" s="207">
        <v>0</v>
      </c>
      <c r="E164" s="208" t="str">
        <v/>
      </c>
      <c r="F164" s="207">
        <v>0</v>
      </c>
      <c r="G164" s="209">
        <v>0</v>
      </c>
      <c r="J164" s="210" t="str">
        <f>IFERROR(VLOOKUP('Card Access'!H166,'Drop Down List'!$F$40:$H$183,3,FALSE),"")</f>
        <v/>
      </c>
      <c r="K164" s="211" t="str">
        <f>'Card Access'!H166</f>
        <v/>
      </c>
      <c r="L164" s="210" t="str">
        <f>IFERROR(VLOOKUP('Card Access'!#REF!,'Drop Down List'!$F$40:$H$183,1,FALSE),"")</f>
        <v/>
      </c>
      <c r="M164" s="211">
        <f>'Card Access'!C166</f>
        <v>0</v>
      </c>
      <c r="N164" s="211" t="str">
        <f t="shared" si="5"/>
        <v/>
      </c>
      <c r="O164" s="211">
        <f>'Card Access'!B166</f>
        <v>0</v>
      </c>
      <c r="P164" s="211"/>
      <c r="Q164" s="211" t="str">
        <f t="shared" si="4"/>
        <v>0th</v>
      </c>
      <c r="X164" s="183" t="s">
        <v>825</v>
      </c>
      <c r="Y164" s="183" t="s">
        <v>819</v>
      </c>
      <c r="Z164" s="183" t="s">
        <v>824</v>
      </c>
    </row>
    <row r="165" spans="1:26" x14ac:dyDescent="0.25">
      <c r="A165" s="207" t="str">
        <v/>
      </c>
      <c r="B165" s="207" t="str">
        <v/>
      </c>
      <c r="C165" s="207" t="str">
        <v/>
      </c>
      <c r="D165" s="207">
        <v>0</v>
      </c>
      <c r="E165" s="208" t="str">
        <v/>
      </c>
      <c r="F165" s="207">
        <v>0</v>
      </c>
      <c r="G165" s="209">
        <v>0</v>
      </c>
      <c r="J165" s="210" t="str">
        <f>IFERROR(VLOOKUP('Card Access'!H167,'Drop Down List'!$F$40:$H$183,3,FALSE),"")</f>
        <v/>
      </c>
      <c r="K165" s="211" t="str">
        <f>'Card Access'!H167</f>
        <v/>
      </c>
      <c r="L165" s="210" t="str">
        <f>IFERROR(VLOOKUP('Card Access'!#REF!,'Drop Down List'!$F$40:$H$183,1,FALSE),"")</f>
        <v/>
      </c>
      <c r="M165" s="211">
        <f>'Card Access'!C167</f>
        <v>0</v>
      </c>
      <c r="N165" s="211" t="str">
        <f t="shared" si="5"/>
        <v/>
      </c>
      <c r="O165" s="211">
        <f>'Card Access'!B167</f>
        <v>0</v>
      </c>
      <c r="P165" s="211"/>
      <c r="Q165" s="211" t="str">
        <f t="shared" si="4"/>
        <v>0th</v>
      </c>
      <c r="X165" s="183" t="s">
        <v>830</v>
      </c>
      <c r="Y165" s="183" t="s">
        <v>819</v>
      </c>
      <c r="Z165" s="183" t="s">
        <v>829</v>
      </c>
    </row>
    <row r="166" spans="1:26" x14ac:dyDescent="0.25">
      <c r="A166" s="207" t="str">
        <v/>
      </c>
      <c r="B166" s="207" t="str">
        <v/>
      </c>
      <c r="C166" s="207" t="str">
        <v/>
      </c>
      <c r="D166" s="207">
        <v>0</v>
      </c>
      <c r="E166" s="208" t="str">
        <v/>
      </c>
      <c r="F166" s="207">
        <v>0</v>
      </c>
      <c r="G166" s="209">
        <v>0</v>
      </c>
      <c r="J166" s="210" t="str">
        <f>IFERROR(VLOOKUP('Card Access'!H168,'Drop Down List'!$F$40:$H$183,3,FALSE),"")</f>
        <v/>
      </c>
      <c r="K166" s="211" t="str">
        <f>'Card Access'!H168</f>
        <v/>
      </c>
      <c r="L166" s="210" t="str">
        <f>IFERROR(VLOOKUP('Card Access'!#REF!,'Drop Down List'!$F$40:$H$183,1,FALSE),"")</f>
        <v/>
      </c>
      <c r="M166" s="211">
        <f>'Card Access'!C168</f>
        <v>0</v>
      </c>
      <c r="N166" s="211" t="str">
        <f t="shared" si="5"/>
        <v/>
      </c>
      <c r="O166" s="211">
        <f>'Card Access'!B168</f>
        <v>0</v>
      </c>
      <c r="P166" s="211"/>
      <c r="Q166" s="211" t="str">
        <f t="shared" si="4"/>
        <v>0th</v>
      </c>
      <c r="X166" s="183" t="s">
        <v>834</v>
      </c>
      <c r="Y166" s="183" t="s">
        <v>819</v>
      </c>
      <c r="Z166" s="183" t="s">
        <v>833</v>
      </c>
    </row>
    <row r="167" spans="1:26" x14ac:dyDescent="0.25">
      <c r="A167" s="207" t="str">
        <v/>
      </c>
      <c r="B167" s="207" t="str">
        <v/>
      </c>
      <c r="C167" s="207" t="str">
        <v/>
      </c>
      <c r="D167" s="207">
        <v>0</v>
      </c>
      <c r="E167" s="208" t="str">
        <v/>
      </c>
      <c r="F167" s="207">
        <v>0</v>
      </c>
      <c r="G167" s="209">
        <v>0</v>
      </c>
      <c r="J167" s="210" t="str">
        <f>IFERROR(VLOOKUP('Card Access'!H169,'Drop Down List'!$F$40:$H$183,3,FALSE),"")</f>
        <v/>
      </c>
      <c r="K167" s="211" t="str">
        <f>'Card Access'!H169</f>
        <v/>
      </c>
      <c r="L167" s="210" t="str">
        <f>IFERROR(VLOOKUP('Card Access'!#REF!,'Drop Down List'!$F$40:$H$183,1,FALSE),"")</f>
        <v/>
      </c>
      <c r="M167" s="211">
        <f>'Card Access'!C169</f>
        <v>0</v>
      </c>
      <c r="N167" s="211" t="str">
        <f t="shared" si="5"/>
        <v/>
      </c>
      <c r="O167" s="211">
        <f>'Card Access'!B169</f>
        <v>0</v>
      </c>
      <c r="P167" s="211"/>
      <c r="Q167" s="211" t="str">
        <f t="shared" si="4"/>
        <v>0th</v>
      </c>
      <c r="X167" s="183" t="s">
        <v>839</v>
      </c>
      <c r="Y167" s="183" t="s">
        <v>819</v>
      </c>
      <c r="Z167" s="183" t="s">
        <v>838</v>
      </c>
    </row>
    <row r="168" spans="1:26" x14ac:dyDescent="0.25">
      <c r="A168" s="207" t="str">
        <v/>
      </c>
      <c r="B168" s="207" t="str">
        <v/>
      </c>
      <c r="C168" s="207" t="str">
        <v/>
      </c>
      <c r="D168" s="207">
        <v>0</v>
      </c>
      <c r="E168" s="208" t="str">
        <v/>
      </c>
      <c r="F168" s="207">
        <v>0</v>
      </c>
      <c r="G168" s="209">
        <v>0</v>
      </c>
      <c r="J168" s="210" t="str">
        <f>IFERROR(VLOOKUP('Card Access'!H170,'Drop Down List'!$F$40:$H$183,3,FALSE),"")</f>
        <v/>
      </c>
      <c r="K168" s="211" t="str">
        <f>'Card Access'!H170</f>
        <v/>
      </c>
      <c r="L168" s="210" t="str">
        <f>IFERROR(VLOOKUP('Card Access'!#REF!,'Drop Down List'!$F$40:$H$183,1,FALSE),"")</f>
        <v/>
      </c>
      <c r="M168" s="211">
        <f>'Card Access'!C170</f>
        <v>0</v>
      </c>
      <c r="N168" s="211" t="str">
        <f t="shared" si="5"/>
        <v/>
      </c>
      <c r="O168" s="211">
        <f>'Card Access'!B170</f>
        <v>0</v>
      </c>
      <c r="P168" s="211"/>
      <c r="Q168" s="211" t="str">
        <f t="shared" si="4"/>
        <v>0th</v>
      </c>
      <c r="X168" s="183" t="s">
        <v>844</v>
      </c>
      <c r="Y168" s="183" t="s">
        <v>819</v>
      </c>
      <c r="Z168" s="183" t="s">
        <v>843</v>
      </c>
    </row>
    <row r="169" spans="1:26" x14ac:dyDescent="0.25">
      <c r="A169" s="207" t="str">
        <v/>
      </c>
      <c r="B169" s="207" t="str">
        <v/>
      </c>
      <c r="C169" s="207" t="str">
        <v/>
      </c>
      <c r="D169" s="207">
        <v>0</v>
      </c>
      <c r="E169" s="208" t="str">
        <v/>
      </c>
      <c r="F169" s="207">
        <v>0</v>
      </c>
      <c r="G169" s="209">
        <v>0</v>
      </c>
      <c r="J169" s="210" t="str">
        <f>IFERROR(VLOOKUP('Card Access'!H171,'Drop Down List'!$F$40:$H$183,3,FALSE),"")</f>
        <v/>
      </c>
      <c r="K169" s="211" t="str">
        <f>'Card Access'!H171</f>
        <v/>
      </c>
      <c r="L169" s="210" t="str">
        <f>IFERROR(VLOOKUP('Card Access'!#REF!,'Drop Down List'!$F$40:$H$183,1,FALSE),"")</f>
        <v/>
      </c>
      <c r="M169" s="211">
        <f>'Card Access'!C171</f>
        <v>0</v>
      </c>
      <c r="N169" s="211" t="str">
        <f t="shared" si="5"/>
        <v/>
      </c>
      <c r="O169" s="211">
        <f>'Card Access'!B171</f>
        <v>0</v>
      </c>
      <c r="P169" s="211"/>
      <c r="Q169" s="211" t="str">
        <f t="shared" si="4"/>
        <v>0th</v>
      </c>
      <c r="X169" s="183" t="s">
        <v>849</v>
      </c>
      <c r="Y169" s="183" t="s">
        <v>819</v>
      </c>
      <c r="Z169" s="183" t="s">
        <v>848</v>
      </c>
    </row>
    <row r="170" spans="1:26" x14ac:dyDescent="0.25">
      <c r="A170" s="207" t="str">
        <v/>
      </c>
      <c r="B170" s="207" t="str">
        <v/>
      </c>
      <c r="C170" s="207" t="str">
        <v/>
      </c>
      <c r="D170" s="207">
        <v>0</v>
      </c>
      <c r="E170" s="208" t="str">
        <v/>
      </c>
      <c r="F170" s="207">
        <v>0</v>
      </c>
      <c r="G170" s="209">
        <v>0</v>
      </c>
      <c r="J170" s="210" t="str">
        <f>IFERROR(VLOOKUP('Card Access'!H172,'Drop Down List'!$F$40:$H$183,3,FALSE),"")</f>
        <v/>
      </c>
      <c r="K170" s="211" t="str">
        <f>'Card Access'!H172</f>
        <v/>
      </c>
      <c r="L170" s="210" t="str">
        <f>IFERROR(VLOOKUP('Card Access'!#REF!,'Drop Down List'!$F$40:$H$183,1,FALSE),"")</f>
        <v/>
      </c>
      <c r="M170" s="211">
        <f>'Card Access'!C172</f>
        <v>0</v>
      </c>
      <c r="N170" s="211" t="str">
        <f t="shared" si="5"/>
        <v/>
      </c>
      <c r="O170" s="211">
        <f>'Card Access'!B172</f>
        <v>0</v>
      </c>
      <c r="P170" s="211"/>
      <c r="Q170" s="211" t="str">
        <f t="shared" si="4"/>
        <v>0th</v>
      </c>
      <c r="X170" s="183" t="s">
        <v>854</v>
      </c>
      <c r="Y170" s="183" t="s">
        <v>819</v>
      </c>
      <c r="Z170" s="183" t="s">
        <v>853</v>
      </c>
    </row>
    <row r="171" spans="1:26" x14ac:dyDescent="0.25">
      <c r="A171" s="207" t="str">
        <v/>
      </c>
      <c r="B171" s="207" t="str">
        <v/>
      </c>
      <c r="C171" s="207" t="str">
        <v/>
      </c>
      <c r="D171" s="207">
        <v>0</v>
      </c>
      <c r="E171" s="208" t="str">
        <v/>
      </c>
      <c r="F171" s="207">
        <v>0</v>
      </c>
      <c r="G171" s="209">
        <v>0</v>
      </c>
      <c r="J171" s="210" t="str">
        <f>IFERROR(VLOOKUP('Card Access'!H173,'Drop Down List'!$F$40:$H$183,3,FALSE),"")</f>
        <v/>
      </c>
      <c r="K171" s="211" t="str">
        <f>'Card Access'!H173</f>
        <v/>
      </c>
      <c r="L171" s="210" t="str">
        <f>IFERROR(VLOOKUP('Card Access'!#REF!,'Drop Down List'!$F$40:$H$183,1,FALSE),"")</f>
        <v/>
      </c>
      <c r="M171" s="211">
        <f>'Card Access'!C173</f>
        <v>0</v>
      </c>
      <c r="N171" s="211" t="str">
        <f t="shared" si="5"/>
        <v/>
      </c>
      <c r="O171" s="211">
        <f>'Card Access'!B173</f>
        <v>0</v>
      </c>
      <c r="P171" s="211"/>
      <c r="Q171" s="211" t="str">
        <f t="shared" si="4"/>
        <v>0th</v>
      </c>
      <c r="X171" s="183" t="s">
        <v>859</v>
      </c>
      <c r="Y171" s="183" t="s">
        <v>858</v>
      </c>
      <c r="Z171" s="183" t="s">
        <v>857</v>
      </c>
    </row>
    <row r="172" spans="1:26" x14ac:dyDescent="0.25">
      <c r="A172" s="207" t="str">
        <v/>
      </c>
      <c r="B172" s="207" t="str">
        <v/>
      </c>
      <c r="C172" s="207" t="str">
        <v/>
      </c>
      <c r="D172" s="207">
        <v>0</v>
      </c>
      <c r="E172" s="208" t="str">
        <v/>
      </c>
      <c r="F172" s="207">
        <v>0</v>
      </c>
      <c r="G172" s="209">
        <v>0</v>
      </c>
      <c r="J172" s="210" t="str">
        <f>IFERROR(VLOOKUP('Card Access'!H174,'Drop Down List'!$F$40:$H$183,3,FALSE),"")</f>
        <v/>
      </c>
      <c r="K172" s="211" t="str">
        <f>'Card Access'!H174</f>
        <v/>
      </c>
      <c r="L172" s="210" t="str">
        <f>IFERROR(VLOOKUP('Card Access'!#REF!,'Drop Down List'!$F$40:$H$183,1,FALSE),"")</f>
        <v/>
      </c>
      <c r="M172" s="211">
        <f>'Card Access'!C174</f>
        <v>0</v>
      </c>
      <c r="N172" s="211" t="str">
        <f t="shared" si="5"/>
        <v/>
      </c>
      <c r="O172" s="211">
        <f>'Card Access'!B174</f>
        <v>0</v>
      </c>
      <c r="P172" s="211"/>
      <c r="Q172" s="211" t="str">
        <f t="shared" si="4"/>
        <v>0th</v>
      </c>
      <c r="X172" s="183" t="s">
        <v>862</v>
      </c>
      <c r="Y172" s="183" t="s">
        <v>861</v>
      </c>
      <c r="Z172" s="183">
        <v>200562</v>
      </c>
    </row>
    <row r="173" spans="1:26" x14ac:dyDescent="0.25">
      <c r="A173" s="207" t="str">
        <v/>
      </c>
      <c r="B173" s="207" t="str">
        <v/>
      </c>
      <c r="C173" s="207" t="str">
        <v/>
      </c>
      <c r="D173" s="207">
        <v>0</v>
      </c>
      <c r="E173" s="208" t="str">
        <v/>
      </c>
      <c r="F173" s="207">
        <v>0</v>
      </c>
      <c r="G173" s="209">
        <v>0</v>
      </c>
      <c r="J173" s="210" t="str">
        <f>IFERROR(VLOOKUP('Card Access'!H175,'Drop Down List'!$F$40:$H$183,3,FALSE),"")</f>
        <v/>
      </c>
      <c r="K173" s="211" t="str">
        <f>'Card Access'!H175</f>
        <v/>
      </c>
      <c r="L173" s="210" t="str">
        <f>IFERROR(VLOOKUP('Card Access'!#REF!,'Drop Down List'!$F$40:$H$183,1,FALSE),"")</f>
        <v/>
      </c>
      <c r="M173" s="211">
        <f>'Card Access'!C175</f>
        <v>0</v>
      </c>
      <c r="N173" s="211" t="str">
        <f t="shared" si="5"/>
        <v/>
      </c>
      <c r="O173" s="211">
        <f>'Card Access'!B175</f>
        <v>0</v>
      </c>
      <c r="P173" s="211"/>
      <c r="Q173" s="211" t="str">
        <f t="shared" si="4"/>
        <v>0th</v>
      </c>
      <c r="X173" s="183" t="s">
        <v>865</v>
      </c>
      <c r="Y173" s="183" t="s">
        <v>861</v>
      </c>
      <c r="Z173" s="183" t="s">
        <v>864</v>
      </c>
    </row>
    <row r="174" spans="1:26" x14ac:dyDescent="0.25">
      <c r="A174" s="207" t="str">
        <v/>
      </c>
      <c r="B174" s="207" t="str">
        <v/>
      </c>
      <c r="C174" s="207" t="str">
        <v/>
      </c>
      <c r="D174" s="207">
        <v>0</v>
      </c>
      <c r="E174" s="208" t="str">
        <v/>
      </c>
      <c r="F174" s="207">
        <v>0</v>
      </c>
      <c r="G174" s="209">
        <v>0</v>
      </c>
      <c r="J174" s="210" t="str">
        <f>IFERROR(VLOOKUP('Card Access'!H176,'Drop Down List'!$F$40:$H$183,3,FALSE),"")</f>
        <v/>
      </c>
      <c r="K174" s="211" t="str">
        <f>'Card Access'!H176</f>
        <v/>
      </c>
      <c r="L174" s="210" t="str">
        <f>IFERROR(VLOOKUP('Card Access'!#REF!,'Drop Down List'!$F$40:$H$183,1,FALSE),"")</f>
        <v/>
      </c>
      <c r="M174" s="211">
        <f>'Card Access'!C176</f>
        <v>0</v>
      </c>
      <c r="N174" s="211" t="str">
        <f t="shared" si="5"/>
        <v/>
      </c>
      <c r="O174" s="211">
        <f>'Card Access'!B176</f>
        <v>0</v>
      </c>
      <c r="P174" s="211"/>
      <c r="Q174" s="211" t="str">
        <f t="shared" si="4"/>
        <v>0th</v>
      </c>
      <c r="X174" s="183" t="s">
        <v>868</v>
      </c>
      <c r="Y174" s="183" t="s">
        <v>861</v>
      </c>
      <c r="Z174" s="183" t="s">
        <v>867</v>
      </c>
    </row>
    <row r="175" spans="1:26" x14ac:dyDescent="0.25">
      <c r="A175" s="207" t="str">
        <v/>
      </c>
      <c r="B175" s="207" t="str">
        <v/>
      </c>
      <c r="C175" s="207" t="str">
        <v/>
      </c>
      <c r="D175" s="207">
        <v>0</v>
      </c>
      <c r="E175" s="208" t="str">
        <v/>
      </c>
      <c r="F175" s="207">
        <v>0</v>
      </c>
      <c r="G175" s="209">
        <v>0</v>
      </c>
      <c r="J175" s="210" t="str">
        <f>IFERROR(VLOOKUP('Card Access'!H177,'Drop Down List'!$F$40:$H$183,3,FALSE),"")</f>
        <v/>
      </c>
      <c r="K175" s="211" t="str">
        <f>'Card Access'!H177</f>
        <v/>
      </c>
      <c r="L175" s="210" t="str">
        <f>IFERROR(VLOOKUP('Card Access'!#REF!,'Drop Down List'!$F$40:$H$183,1,FALSE),"")</f>
        <v/>
      </c>
      <c r="M175" s="211">
        <f>'Card Access'!C177</f>
        <v>0</v>
      </c>
      <c r="N175" s="211" t="str">
        <f t="shared" si="5"/>
        <v/>
      </c>
      <c r="O175" s="211">
        <f>'Card Access'!B177</f>
        <v>0</v>
      </c>
      <c r="P175" s="211"/>
      <c r="Q175" s="211" t="str">
        <f t="shared" si="4"/>
        <v>0th</v>
      </c>
      <c r="X175" s="183" t="s">
        <v>871</v>
      </c>
      <c r="Y175" s="183" t="s">
        <v>861</v>
      </c>
      <c r="Z175" s="183" t="s">
        <v>870</v>
      </c>
    </row>
    <row r="176" spans="1:26" x14ac:dyDescent="0.25">
      <c r="A176" s="207" t="str">
        <v/>
      </c>
      <c r="B176" s="207" t="str">
        <v/>
      </c>
      <c r="C176" s="207" t="str">
        <v/>
      </c>
      <c r="D176" s="207">
        <v>0</v>
      </c>
      <c r="E176" s="208" t="str">
        <v/>
      </c>
      <c r="F176" s="207">
        <v>0</v>
      </c>
      <c r="G176" s="209">
        <v>0</v>
      </c>
      <c r="J176" s="210" t="str">
        <f>IFERROR(VLOOKUP('Card Access'!H178,'Drop Down List'!$F$40:$H$183,3,FALSE),"")</f>
        <v/>
      </c>
      <c r="K176" s="211" t="str">
        <f>'Card Access'!H178</f>
        <v/>
      </c>
      <c r="L176" s="210" t="str">
        <f>IFERROR(VLOOKUP('Card Access'!#REF!,'Drop Down List'!$F$40:$H$183,1,FALSE),"")</f>
        <v/>
      </c>
      <c r="M176" s="211">
        <f>'Card Access'!C178</f>
        <v>0</v>
      </c>
      <c r="N176" s="211" t="str">
        <f t="shared" si="5"/>
        <v/>
      </c>
      <c r="O176" s="211">
        <f>'Card Access'!B178</f>
        <v>0</v>
      </c>
      <c r="P176" s="211"/>
      <c r="Q176" s="211" t="str">
        <f t="shared" si="4"/>
        <v>0th</v>
      </c>
      <c r="X176" s="183" t="s">
        <v>875</v>
      </c>
      <c r="Y176" s="183" t="s">
        <v>861</v>
      </c>
      <c r="Z176" s="183" t="s">
        <v>874</v>
      </c>
    </row>
    <row r="177" spans="1:125" x14ac:dyDescent="0.25">
      <c r="A177" s="207" t="str">
        <v/>
      </c>
      <c r="B177" s="207" t="str">
        <v/>
      </c>
      <c r="C177" s="207" t="str">
        <v/>
      </c>
      <c r="D177" s="207">
        <v>0</v>
      </c>
      <c r="E177" s="208" t="str">
        <v/>
      </c>
      <c r="F177" s="207">
        <v>0</v>
      </c>
      <c r="G177" s="209">
        <v>0</v>
      </c>
      <c r="J177" s="210" t="str">
        <f>IFERROR(VLOOKUP('Card Access'!H179,'Drop Down List'!$F$40:$H$183,3,FALSE),"")</f>
        <v/>
      </c>
      <c r="K177" s="211" t="str">
        <f>'Card Access'!H179</f>
        <v/>
      </c>
      <c r="L177" s="210" t="str">
        <f>IFERROR(VLOOKUP('Card Access'!#REF!,'Drop Down List'!$F$40:$H$183,1,FALSE),"")</f>
        <v/>
      </c>
      <c r="M177" s="211">
        <f>'Card Access'!C179</f>
        <v>0</v>
      </c>
      <c r="N177" s="211" t="str">
        <f t="shared" si="5"/>
        <v/>
      </c>
      <c r="O177" s="211">
        <f>'Card Access'!B179</f>
        <v>0</v>
      </c>
      <c r="P177" s="211"/>
      <c r="Q177" s="211" t="str">
        <f t="shared" si="4"/>
        <v>0th</v>
      </c>
      <c r="X177" s="183" t="s">
        <v>879</v>
      </c>
      <c r="Y177" s="183" t="s">
        <v>861</v>
      </c>
      <c r="Z177" s="183" t="s">
        <v>878</v>
      </c>
    </row>
    <row r="178" spans="1:125" x14ac:dyDescent="0.25">
      <c r="A178" s="207" t="str">
        <v/>
      </c>
      <c r="B178" s="207" t="str">
        <v/>
      </c>
      <c r="C178" s="207" t="str">
        <v/>
      </c>
      <c r="D178" s="207">
        <v>0</v>
      </c>
      <c r="E178" s="208" t="str">
        <v/>
      </c>
      <c r="F178" s="207">
        <v>0</v>
      </c>
      <c r="G178" s="209">
        <v>0</v>
      </c>
      <c r="J178" s="210" t="str">
        <f>IFERROR(VLOOKUP('Card Access'!H180,'Drop Down List'!$F$40:$H$183,3,FALSE),"")</f>
        <v/>
      </c>
      <c r="K178" s="211" t="str">
        <f>'Card Access'!H180</f>
        <v/>
      </c>
      <c r="L178" s="210" t="str">
        <f>IFERROR(VLOOKUP('Card Access'!#REF!,'Drop Down List'!$F$40:$H$183,1,FALSE),"")</f>
        <v/>
      </c>
      <c r="M178" s="211">
        <f>'Card Access'!C180</f>
        <v>0</v>
      </c>
      <c r="N178" s="211" t="str">
        <f t="shared" si="5"/>
        <v/>
      </c>
      <c r="O178" s="211">
        <f>'Card Access'!B180</f>
        <v>0</v>
      </c>
      <c r="P178" s="211"/>
      <c r="Q178" s="211" t="str">
        <f t="shared" si="4"/>
        <v>0th</v>
      </c>
      <c r="X178" s="183" t="s">
        <v>883</v>
      </c>
      <c r="Y178" s="183" t="s">
        <v>861</v>
      </c>
      <c r="Z178" s="183" t="s">
        <v>882</v>
      </c>
    </row>
    <row r="179" spans="1:125" x14ac:dyDescent="0.25">
      <c r="A179" s="207" t="str">
        <v/>
      </c>
      <c r="B179" s="207" t="str">
        <v/>
      </c>
      <c r="C179" s="207" t="str">
        <v/>
      </c>
      <c r="D179" s="207">
        <v>0</v>
      </c>
      <c r="E179" s="208" t="str">
        <v/>
      </c>
      <c r="F179" s="207">
        <v>0</v>
      </c>
      <c r="G179" s="209">
        <v>0</v>
      </c>
      <c r="J179" s="210" t="str">
        <f>IFERROR(VLOOKUP('Card Access'!H181,'Drop Down List'!$F$40:$H$183,3,FALSE),"")</f>
        <v/>
      </c>
      <c r="K179" s="211" t="str">
        <f>'Card Access'!H181</f>
        <v/>
      </c>
      <c r="L179" s="210" t="str">
        <f>IFERROR(VLOOKUP('Card Access'!#REF!,'Drop Down List'!$F$40:$H$183,1,FALSE),"")</f>
        <v/>
      </c>
      <c r="M179" s="211">
        <f>'Card Access'!C181</f>
        <v>0</v>
      </c>
      <c r="N179" s="211" t="str">
        <f t="shared" si="5"/>
        <v/>
      </c>
      <c r="O179" s="211">
        <f>'Card Access'!B181</f>
        <v>0</v>
      </c>
      <c r="P179" s="211"/>
      <c r="Q179" s="211" t="str">
        <f t="shared" si="4"/>
        <v>0th</v>
      </c>
      <c r="X179" s="183" t="s">
        <v>887</v>
      </c>
      <c r="Y179" s="183" t="s">
        <v>861</v>
      </c>
      <c r="Z179" s="183" t="s">
        <v>886</v>
      </c>
    </row>
    <row r="180" spans="1:125" x14ac:dyDescent="0.25">
      <c r="A180" s="207" t="str">
        <v/>
      </c>
      <c r="B180" s="207" t="str">
        <v/>
      </c>
      <c r="C180" s="207" t="str">
        <v/>
      </c>
      <c r="D180" s="207">
        <v>0</v>
      </c>
      <c r="E180" s="208" t="str">
        <v/>
      </c>
      <c r="F180" s="207">
        <v>0</v>
      </c>
      <c r="G180" s="209">
        <v>0</v>
      </c>
      <c r="J180" s="210" t="str">
        <f>IFERROR(VLOOKUP('Card Access'!H182,'Drop Down List'!$F$40:$H$183,3,FALSE),"")</f>
        <v/>
      </c>
      <c r="K180" s="211" t="str">
        <f>'Card Access'!H182</f>
        <v/>
      </c>
      <c r="L180" s="210" t="str">
        <f>IFERROR(VLOOKUP('Card Access'!#REF!,'Drop Down List'!$F$40:$H$183,1,FALSE),"")</f>
        <v/>
      </c>
      <c r="M180" s="211">
        <f>'Card Access'!C182</f>
        <v>0</v>
      </c>
      <c r="N180" s="211" t="str">
        <f t="shared" si="5"/>
        <v/>
      </c>
      <c r="O180" s="211">
        <f>'Card Access'!B182</f>
        <v>0</v>
      </c>
      <c r="P180" s="211"/>
      <c r="Q180" s="211" t="str">
        <f t="shared" si="4"/>
        <v>0th</v>
      </c>
      <c r="X180" s="183" t="s">
        <v>889</v>
      </c>
      <c r="Y180" s="183" t="s">
        <v>861</v>
      </c>
      <c r="Z180" s="183" t="s">
        <v>888</v>
      </c>
    </row>
    <row r="181" spans="1:125" x14ac:dyDescent="0.25">
      <c r="A181" s="207" t="str">
        <v/>
      </c>
      <c r="B181" s="207" t="str">
        <v/>
      </c>
      <c r="C181" s="207" t="str">
        <v/>
      </c>
      <c r="D181" s="207">
        <v>0</v>
      </c>
      <c r="E181" s="208" t="str">
        <v/>
      </c>
      <c r="F181" s="207">
        <v>0</v>
      </c>
      <c r="G181" s="209">
        <v>0</v>
      </c>
      <c r="J181" s="210" t="str">
        <f>IFERROR(VLOOKUP('Card Access'!H183,'Drop Down List'!$F$40:$H$183,3,FALSE),"")</f>
        <v/>
      </c>
      <c r="K181" s="211" t="str">
        <f>'Card Access'!H183</f>
        <v/>
      </c>
      <c r="L181" s="210" t="str">
        <f>IFERROR(VLOOKUP('Card Access'!#REF!,'Drop Down List'!$F$40:$H$183,1,FALSE),"")</f>
        <v/>
      </c>
      <c r="M181" s="211">
        <f>'Card Access'!C183</f>
        <v>0</v>
      </c>
      <c r="N181" s="211" t="str">
        <f t="shared" si="5"/>
        <v/>
      </c>
      <c r="O181" s="211">
        <f>'Card Access'!B183</f>
        <v>0</v>
      </c>
      <c r="P181" s="211"/>
      <c r="Q181" s="211" t="str">
        <f t="shared" si="4"/>
        <v>0th</v>
      </c>
      <c r="X181" s="183" t="s">
        <v>891</v>
      </c>
      <c r="Y181" s="183" t="s">
        <v>861</v>
      </c>
      <c r="Z181" s="183" t="s">
        <v>890</v>
      </c>
    </row>
    <row r="182" spans="1:125" x14ac:dyDescent="0.25">
      <c r="A182" s="207" t="str">
        <v/>
      </c>
      <c r="B182" s="207" t="str">
        <v/>
      </c>
      <c r="C182" s="207" t="str">
        <v/>
      </c>
      <c r="D182" s="207">
        <v>0</v>
      </c>
      <c r="E182" s="208" t="str">
        <v/>
      </c>
      <c r="F182" s="207">
        <v>0</v>
      </c>
      <c r="G182" s="209">
        <v>0</v>
      </c>
      <c r="J182" s="210" t="str">
        <f>IFERROR(VLOOKUP('Card Access'!H184,'Drop Down List'!$F$40:$H$183,3,FALSE),"")</f>
        <v/>
      </c>
      <c r="K182" s="211" t="str">
        <f>'Card Access'!H184</f>
        <v/>
      </c>
      <c r="L182" s="210" t="str">
        <f>IFERROR(VLOOKUP('Card Access'!#REF!,'Drop Down List'!$F$40:$H$183,1,FALSE),"")</f>
        <v/>
      </c>
      <c r="M182" s="211">
        <f>'Card Access'!C184</f>
        <v>0</v>
      </c>
      <c r="N182" s="211" t="str">
        <f t="shared" si="5"/>
        <v/>
      </c>
      <c r="O182" s="211">
        <f>'Card Access'!B184</f>
        <v>0</v>
      </c>
      <c r="P182" s="211"/>
      <c r="Q182" s="211" t="str">
        <f t="shared" si="4"/>
        <v>0th</v>
      </c>
      <c r="X182" s="183" t="s">
        <v>893</v>
      </c>
      <c r="Y182" s="183" t="s">
        <v>861</v>
      </c>
      <c r="Z182" s="183" t="s">
        <v>892</v>
      </c>
    </row>
    <row r="183" spans="1:125" x14ac:dyDescent="0.25">
      <c r="A183" s="207" t="str">
        <v/>
      </c>
      <c r="B183" s="207" t="str">
        <v/>
      </c>
      <c r="C183" s="207" t="str">
        <v/>
      </c>
      <c r="D183" s="207">
        <v>0</v>
      </c>
      <c r="E183" s="208" t="str">
        <v/>
      </c>
      <c r="F183" s="207">
        <v>0</v>
      </c>
      <c r="G183" s="209">
        <v>0</v>
      </c>
      <c r="J183" s="210" t="str">
        <f>IFERROR(VLOOKUP('Card Access'!H185,'Drop Down List'!$F$40:$H$183,3,FALSE),"")</f>
        <v/>
      </c>
      <c r="K183" s="211" t="str">
        <f>'Card Access'!H185</f>
        <v/>
      </c>
      <c r="L183" s="210" t="str">
        <f>IFERROR(VLOOKUP('Card Access'!#REF!,'Drop Down List'!$F$40:$H$183,1,FALSE),"")</f>
        <v/>
      </c>
      <c r="M183" s="211">
        <f>'Card Access'!C185</f>
        <v>0</v>
      </c>
      <c r="N183" s="211" t="str">
        <f t="shared" si="5"/>
        <v/>
      </c>
      <c r="O183" s="211">
        <f>'Card Access'!B185</f>
        <v>0</v>
      </c>
      <c r="P183" s="211"/>
      <c r="Q183" s="211" t="str">
        <f t="shared" si="4"/>
        <v>0th</v>
      </c>
      <c r="X183" s="183" t="s">
        <v>895</v>
      </c>
      <c r="Y183" s="183" t="s">
        <v>861</v>
      </c>
      <c r="Z183" s="183" t="s">
        <v>894</v>
      </c>
    </row>
    <row r="184" spans="1:125" x14ac:dyDescent="0.25">
      <c r="A184" s="207" t="str">
        <v/>
      </c>
      <c r="B184" s="207" t="str">
        <v/>
      </c>
      <c r="C184" s="207" t="str">
        <v/>
      </c>
      <c r="D184" s="207">
        <v>0</v>
      </c>
      <c r="E184" s="208" t="str">
        <v/>
      </c>
      <c r="F184" s="207">
        <v>0</v>
      </c>
      <c r="G184" s="209">
        <v>0</v>
      </c>
      <c r="J184" s="210" t="str">
        <f>IFERROR(VLOOKUP('Card Access'!H186,'Drop Down List'!$F$40:$H$183,3,FALSE),"")</f>
        <v/>
      </c>
      <c r="K184" s="211" t="str">
        <f>'Card Access'!H186</f>
        <v/>
      </c>
      <c r="L184" s="210" t="str">
        <f>IFERROR(VLOOKUP('Card Access'!#REF!,'Drop Down List'!$F$40:$H$183,1,FALSE),"")</f>
        <v/>
      </c>
      <c r="M184" s="211">
        <f>'Card Access'!C186</f>
        <v>0</v>
      </c>
      <c r="N184" s="211" t="str">
        <f t="shared" si="5"/>
        <v/>
      </c>
      <c r="O184" s="211">
        <f>'Card Access'!B186</f>
        <v>0</v>
      </c>
      <c r="P184" s="211"/>
      <c r="Q184" s="211" t="str">
        <f t="shared" si="4"/>
        <v>0th</v>
      </c>
      <c r="X184" s="183" t="s">
        <v>898</v>
      </c>
      <c r="Y184" s="183" t="s">
        <v>897</v>
      </c>
      <c r="Z184" s="183" t="s">
        <v>896</v>
      </c>
    </row>
    <row r="185" spans="1:125" x14ac:dyDescent="0.25">
      <c r="A185" s="207" t="str">
        <v/>
      </c>
      <c r="B185" s="207" t="str">
        <v/>
      </c>
      <c r="C185" s="207" t="str">
        <v/>
      </c>
      <c r="D185" s="207">
        <v>0</v>
      </c>
      <c r="E185" s="208" t="str">
        <v/>
      </c>
      <c r="F185" s="207">
        <v>0</v>
      </c>
      <c r="G185" s="209">
        <v>0</v>
      </c>
      <c r="J185" s="210" t="str">
        <f>IFERROR(VLOOKUP('Card Access'!H187,'Drop Down List'!$F$40:$H$183,3,FALSE),"")</f>
        <v/>
      </c>
      <c r="K185" s="211" t="str">
        <f>'Card Access'!H187</f>
        <v/>
      </c>
      <c r="L185" s="210" t="str">
        <f>IFERROR(VLOOKUP('Card Access'!#REF!,'Drop Down List'!$F$40:$H$183,1,FALSE),"")</f>
        <v/>
      </c>
      <c r="M185" s="211">
        <f>'Card Access'!C187</f>
        <v>0</v>
      </c>
      <c r="N185" s="211" t="str">
        <f t="shared" si="5"/>
        <v/>
      </c>
      <c r="O185" s="211">
        <f>'Card Access'!B187</f>
        <v>0</v>
      </c>
      <c r="P185" s="211"/>
      <c r="Q185" s="211" t="str">
        <f t="shared" si="4"/>
        <v>0th</v>
      </c>
      <c r="X185" s="183" t="s">
        <v>900</v>
      </c>
      <c r="Y185" s="183" t="s">
        <v>897</v>
      </c>
      <c r="Z185" s="183" t="s">
        <v>899</v>
      </c>
    </row>
    <row r="186" spans="1:125" x14ac:dyDescent="0.25">
      <c r="A186" s="207" t="str">
        <v/>
      </c>
      <c r="B186" s="207" t="str">
        <v/>
      </c>
      <c r="C186" s="207" t="str">
        <v/>
      </c>
      <c r="D186" s="207">
        <v>0</v>
      </c>
      <c r="E186" s="208" t="str">
        <v/>
      </c>
      <c r="F186" s="207">
        <v>0</v>
      </c>
      <c r="G186" s="209">
        <v>0</v>
      </c>
      <c r="J186" s="210" t="str">
        <f>IFERROR(VLOOKUP('Card Access'!H188,'Drop Down List'!$F$40:$H$183,3,FALSE),"")</f>
        <v/>
      </c>
      <c r="K186" s="211" t="str">
        <f>'Card Access'!H188</f>
        <v/>
      </c>
      <c r="L186" s="210" t="str">
        <f>IFERROR(VLOOKUP('Card Access'!#REF!,'Drop Down List'!$F$40:$H$183,1,FALSE),"")</f>
        <v/>
      </c>
      <c r="M186" s="211">
        <f>'Card Access'!C188</f>
        <v>0</v>
      </c>
      <c r="N186" s="211" t="str">
        <f t="shared" si="5"/>
        <v/>
      </c>
      <c r="O186" s="211">
        <f>'Card Access'!B188</f>
        <v>0</v>
      </c>
      <c r="P186" s="211"/>
      <c r="Q186" s="211" t="str">
        <f t="shared" si="4"/>
        <v>0th</v>
      </c>
      <c r="X186" s="183" t="s">
        <v>902</v>
      </c>
      <c r="Y186" s="183" t="s">
        <v>897</v>
      </c>
      <c r="Z186" s="183" t="s">
        <v>901</v>
      </c>
    </row>
    <row r="187" spans="1:125" x14ac:dyDescent="0.25">
      <c r="A187" s="207" t="str">
        <v/>
      </c>
      <c r="B187" s="207" t="str">
        <v/>
      </c>
      <c r="C187" s="207" t="str">
        <v/>
      </c>
      <c r="D187" s="207">
        <v>0</v>
      </c>
      <c r="E187" s="208" t="str">
        <v/>
      </c>
      <c r="F187" s="207">
        <v>0</v>
      </c>
      <c r="G187" s="209">
        <v>0</v>
      </c>
      <c r="J187" s="210" t="str">
        <f>IFERROR(VLOOKUP('Card Access'!H189,'Drop Down List'!$F$40:$H$183,3,FALSE),"")</f>
        <v/>
      </c>
      <c r="K187" s="211" t="str">
        <f>'Card Access'!H189</f>
        <v/>
      </c>
      <c r="L187" s="210" t="str">
        <f>IFERROR(VLOOKUP('Card Access'!#REF!,'Drop Down List'!$F$40:$H$183,1,FALSE),"")</f>
        <v/>
      </c>
      <c r="M187" s="211">
        <f>'Card Access'!C189</f>
        <v>0</v>
      </c>
      <c r="N187" s="211" t="str">
        <f t="shared" si="5"/>
        <v/>
      </c>
      <c r="O187" s="211">
        <f>'Card Access'!B189</f>
        <v>0</v>
      </c>
      <c r="P187" s="211"/>
      <c r="Q187" s="211" t="str">
        <f t="shared" si="4"/>
        <v>0th</v>
      </c>
      <c r="X187" s="183" t="s">
        <v>904</v>
      </c>
      <c r="Y187" s="183" t="s">
        <v>897</v>
      </c>
      <c r="Z187" s="183" t="s">
        <v>903</v>
      </c>
    </row>
    <row r="188" spans="1:125" x14ac:dyDescent="0.25">
      <c r="A188" s="207" t="str">
        <v/>
      </c>
      <c r="B188" s="207" t="str">
        <v/>
      </c>
      <c r="C188" s="207" t="str">
        <v/>
      </c>
      <c r="D188" s="207">
        <v>0</v>
      </c>
      <c r="E188" s="208" t="str">
        <v/>
      </c>
      <c r="F188" s="207">
        <v>0</v>
      </c>
      <c r="G188" s="209">
        <v>0</v>
      </c>
      <c r="J188" s="210" t="str">
        <f>IFERROR(VLOOKUP('Card Access'!H190,'Drop Down List'!$F$40:$H$183,3,FALSE),"")</f>
        <v/>
      </c>
      <c r="K188" s="211" t="str">
        <f>'Card Access'!H190</f>
        <v/>
      </c>
      <c r="L188" s="210" t="str">
        <f>IFERROR(VLOOKUP('Card Access'!#REF!,'Drop Down List'!$F$40:$H$183,1,FALSE),"")</f>
        <v/>
      </c>
      <c r="M188" s="211">
        <f>'Card Access'!C190</f>
        <v>0</v>
      </c>
      <c r="N188" s="211" t="str">
        <f t="shared" si="5"/>
        <v/>
      </c>
      <c r="O188" s="211">
        <f>'Card Access'!B190</f>
        <v>0</v>
      </c>
      <c r="P188" s="211"/>
      <c r="Q188" s="211" t="str">
        <f t="shared" si="4"/>
        <v>0th</v>
      </c>
      <c r="X188" s="183" t="s">
        <v>906</v>
      </c>
      <c r="Y188" s="183" t="s">
        <v>897</v>
      </c>
      <c r="Z188" s="183" t="s">
        <v>905</v>
      </c>
    </row>
    <row r="189" spans="1:125" s="214" customFormat="1" x14ac:dyDescent="0.25">
      <c r="A189" s="207" t="str">
        <v/>
      </c>
      <c r="B189" s="207" t="str">
        <v/>
      </c>
      <c r="C189" s="207" t="str">
        <v/>
      </c>
      <c r="D189" s="207">
        <v>0</v>
      </c>
      <c r="E189" s="208" t="str">
        <v/>
      </c>
      <c r="F189" s="207">
        <v>0</v>
      </c>
      <c r="G189" s="209">
        <v>0</v>
      </c>
      <c r="H189" s="183"/>
      <c r="I189" s="183"/>
      <c r="J189" s="210" t="str">
        <f>IFERROR(VLOOKUP('Card Access'!H191,'Drop Down List'!$F$40:$H$183,3,FALSE),"")</f>
        <v/>
      </c>
      <c r="K189" s="211" t="str">
        <f>'Card Access'!H191</f>
        <v/>
      </c>
      <c r="L189" s="210" t="str">
        <f>IFERROR(VLOOKUP('Card Access'!#REF!,'Drop Down List'!$F$40:$H$183,1,FALSE),"")</f>
        <v/>
      </c>
      <c r="M189" s="211">
        <f>'Card Access'!C191</f>
        <v>0</v>
      </c>
      <c r="N189" s="211" t="str">
        <f t="shared" si="5"/>
        <v/>
      </c>
      <c r="O189" s="211">
        <f>'Card Access'!B191</f>
        <v>0</v>
      </c>
      <c r="P189" s="211"/>
      <c r="Q189" s="211" t="str">
        <f t="shared" si="4"/>
        <v>0th</v>
      </c>
      <c r="R189" s="183"/>
      <c r="S189" s="183"/>
      <c r="T189" s="183"/>
      <c r="U189" s="183"/>
      <c r="V189" s="183"/>
      <c r="W189" s="183"/>
      <c r="X189" s="183" t="s">
        <v>908</v>
      </c>
      <c r="Y189" s="183" t="s">
        <v>897</v>
      </c>
      <c r="Z189" s="183" t="s">
        <v>907</v>
      </c>
      <c r="AA189" s="183"/>
      <c r="AB189" s="183"/>
      <c r="AC189" s="183"/>
      <c r="AD189" s="183"/>
      <c r="AE189" s="183"/>
      <c r="AF189" s="183"/>
      <c r="AG189" s="183"/>
      <c r="AH189" s="183"/>
      <c r="AI189" s="183"/>
      <c r="AJ189" s="183"/>
      <c r="AK189" s="183"/>
      <c r="AL189" s="183"/>
      <c r="AM189" s="183"/>
      <c r="AN189" s="183"/>
      <c r="AO189" s="183"/>
      <c r="AP189" s="183"/>
      <c r="AQ189" s="183"/>
      <c r="AR189" s="183"/>
      <c r="AS189" s="183"/>
      <c r="AT189" s="183"/>
      <c r="AU189" s="183"/>
      <c r="AV189" s="183"/>
      <c r="AW189" s="183"/>
      <c r="AX189" s="183"/>
      <c r="AY189" s="183"/>
      <c r="AZ189" s="183"/>
      <c r="BA189" s="183"/>
      <c r="BB189" s="183"/>
      <c r="BC189" s="183"/>
      <c r="BD189" s="183"/>
      <c r="BE189" s="183"/>
      <c r="BF189" s="183"/>
      <c r="BG189" s="183"/>
      <c r="BH189" s="183"/>
      <c r="BI189" s="183"/>
      <c r="BJ189" s="183"/>
      <c r="BK189" s="183"/>
      <c r="BL189" s="183"/>
      <c r="BM189" s="183"/>
      <c r="BN189" s="183"/>
      <c r="BO189" s="183"/>
      <c r="BP189" s="183"/>
      <c r="BQ189" s="183"/>
      <c r="BR189" s="183"/>
      <c r="BS189" s="183"/>
      <c r="BT189" s="183"/>
      <c r="BU189" s="183"/>
      <c r="BV189" s="183"/>
      <c r="BW189" s="183"/>
      <c r="BX189" s="183"/>
      <c r="BY189" s="183"/>
      <c r="BZ189" s="183"/>
      <c r="CA189" s="183"/>
      <c r="CB189" s="183"/>
      <c r="CC189" s="183"/>
      <c r="CD189" s="183"/>
      <c r="CE189" s="183"/>
      <c r="CF189" s="183"/>
      <c r="CG189" s="183"/>
      <c r="CH189" s="183"/>
      <c r="CI189" s="183"/>
      <c r="CJ189" s="183"/>
      <c r="CK189" s="183"/>
      <c r="CL189" s="183"/>
      <c r="CM189" s="183"/>
      <c r="CN189" s="183"/>
      <c r="CO189" s="183"/>
      <c r="CP189" s="183"/>
      <c r="CQ189" s="183"/>
      <c r="CR189" s="183"/>
      <c r="CS189" s="183"/>
      <c r="CT189" s="183"/>
      <c r="CU189" s="183"/>
      <c r="CV189" s="183"/>
      <c r="CW189" s="183"/>
      <c r="CX189" s="183"/>
      <c r="CY189" s="183"/>
      <c r="CZ189" s="183"/>
      <c r="DA189" s="183"/>
      <c r="DB189" s="183"/>
      <c r="DC189" s="183"/>
      <c r="DD189" s="183"/>
      <c r="DE189" s="183"/>
      <c r="DF189" s="183"/>
      <c r="DG189" s="183"/>
      <c r="DH189" s="183"/>
      <c r="DI189" s="183"/>
      <c r="DJ189" s="183"/>
      <c r="DK189" s="183"/>
      <c r="DL189" s="183"/>
      <c r="DM189" s="183"/>
      <c r="DN189" s="183"/>
      <c r="DO189" s="183"/>
      <c r="DP189" s="183"/>
      <c r="DQ189" s="183"/>
      <c r="DR189" s="183"/>
      <c r="DS189" s="183"/>
      <c r="DT189" s="213"/>
      <c r="DU189" s="213"/>
    </row>
    <row r="190" spans="1:125" x14ac:dyDescent="0.25">
      <c r="A190" s="207" t="str">
        <v/>
      </c>
      <c r="B190" s="207" t="str">
        <v/>
      </c>
      <c r="C190" s="207" t="str">
        <v/>
      </c>
      <c r="D190" s="207">
        <v>0</v>
      </c>
      <c r="E190" s="208" t="str">
        <v/>
      </c>
      <c r="F190" s="207">
        <v>0</v>
      </c>
      <c r="G190" s="209">
        <v>0</v>
      </c>
      <c r="J190" s="210" t="str">
        <f>IFERROR(VLOOKUP('Card Access'!H192,'Drop Down List'!$F$40:$H$183,3,FALSE),"")</f>
        <v/>
      </c>
      <c r="K190" s="211" t="str">
        <f>'Card Access'!H192</f>
        <v/>
      </c>
      <c r="L190" s="210" t="str">
        <f>IFERROR(VLOOKUP('Card Access'!#REF!,'Drop Down List'!$F$40:$H$183,1,FALSE),"")</f>
        <v/>
      </c>
      <c r="M190" s="211">
        <f>'Card Access'!C192</f>
        <v>0</v>
      </c>
      <c r="N190" s="211" t="str">
        <f t="shared" si="5"/>
        <v/>
      </c>
      <c r="O190" s="211">
        <f>'Card Access'!B192</f>
        <v>0</v>
      </c>
      <c r="P190" s="211"/>
      <c r="Q190" s="211" t="str">
        <f t="shared" si="4"/>
        <v>0th</v>
      </c>
      <c r="X190" s="183" t="s">
        <v>910</v>
      </c>
      <c r="Y190" s="183" t="s">
        <v>897</v>
      </c>
      <c r="Z190" s="183" t="s">
        <v>909</v>
      </c>
    </row>
    <row r="191" spans="1:125" x14ac:dyDescent="0.25">
      <c r="A191" s="207" t="str">
        <v/>
      </c>
      <c r="B191" s="207" t="str">
        <v/>
      </c>
      <c r="C191" s="207" t="str">
        <v/>
      </c>
      <c r="D191" s="207">
        <v>0</v>
      </c>
      <c r="E191" s="208" t="str">
        <v/>
      </c>
      <c r="F191" s="207">
        <v>0</v>
      </c>
      <c r="G191" s="209">
        <v>0</v>
      </c>
      <c r="J191" s="210" t="str">
        <f>IFERROR(VLOOKUP('Card Access'!H193,'Drop Down List'!$F$40:$H$183,3,FALSE),"")</f>
        <v/>
      </c>
      <c r="K191" s="211" t="str">
        <f>'Card Access'!H193</f>
        <v/>
      </c>
      <c r="L191" s="210" t="str">
        <f>IFERROR(VLOOKUP('Card Access'!#REF!,'Drop Down List'!$F$40:$H$183,1,FALSE),"")</f>
        <v/>
      </c>
      <c r="M191" s="211">
        <f>'Card Access'!C193</f>
        <v>0</v>
      </c>
      <c r="N191" s="211" t="str">
        <f t="shared" si="5"/>
        <v/>
      </c>
      <c r="O191" s="211">
        <f>'Card Access'!B193</f>
        <v>0</v>
      </c>
      <c r="P191" s="211"/>
      <c r="Q191" s="211" t="str">
        <f t="shared" si="4"/>
        <v>0th</v>
      </c>
      <c r="X191" s="183" t="s">
        <v>912</v>
      </c>
      <c r="Y191" s="183" t="s">
        <v>897</v>
      </c>
      <c r="Z191" s="183" t="s">
        <v>911</v>
      </c>
    </row>
    <row r="192" spans="1:125" x14ac:dyDescent="0.25">
      <c r="A192" s="207" t="str">
        <v/>
      </c>
      <c r="B192" s="207" t="str">
        <v/>
      </c>
      <c r="C192" s="207" t="str">
        <v/>
      </c>
      <c r="D192" s="207">
        <v>0</v>
      </c>
      <c r="E192" s="208" t="str">
        <v/>
      </c>
      <c r="F192" s="207">
        <v>0</v>
      </c>
      <c r="G192" s="209">
        <v>0</v>
      </c>
      <c r="J192" s="210" t="str">
        <f>IFERROR(VLOOKUP('Card Access'!H194,'Drop Down List'!$F$40:$H$183,3,FALSE),"")</f>
        <v/>
      </c>
      <c r="K192" s="211" t="str">
        <f>'Card Access'!H194</f>
        <v/>
      </c>
      <c r="L192" s="210" t="str">
        <f>IFERROR(VLOOKUP('Card Access'!#REF!,'Drop Down List'!$F$40:$H$183,1,FALSE),"")</f>
        <v/>
      </c>
      <c r="M192" s="211">
        <f>'Card Access'!C194</f>
        <v>0</v>
      </c>
      <c r="N192" s="211" t="str">
        <f t="shared" si="5"/>
        <v/>
      </c>
      <c r="O192" s="211">
        <f>'Card Access'!B194</f>
        <v>0</v>
      </c>
      <c r="P192" s="211"/>
      <c r="Q192" s="211" t="str">
        <f t="shared" si="4"/>
        <v>0th</v>
      </c>
      <c r="X192" s="183" t="s">
        <v>914</v>
      </c>
      <c r="Y192" s="183" t="s">
        <v>897</v>
      </c>
      <c r="Z192" s="183" t="s">
        <v>913</v>
      </c>
    </row>
    <row r="193" spans="1:26" x14ac:dyDescent="0.25">
      <c r="A193" s="207" t="str">
        <v/>
      </c>
      <c r="B193" s="207" t="str">
        <v/>
      </c>
      <c r="C193" s="207" t="str">
        <v/>
      </c>
      <c r="D193" s="207">
        <v>0</v>
      </c>
      <c r="E193" s="208" t="str">
        <v/>
      </c>
      <c r="F193" s="207">
        <v>0</v>
      </c>
      <c r="G193" s="209">
        <v>0</v>
      </c>
      <c r="J193" s="210" t="str">
        <f>IFERROR(VLOOKUP('Card Access'!H195,'Drop Down List'!$F$40:$H$183,3,FALSE),"")</f>
        <v/>
      </c>
      <c r="K193" s="211" t="str">
        <f>'Card Access'!H195</f>
        <v/>
      </c>
      <c r="L193" s="210" t="str">
        <f>IFERROR(VLOOKUP('Card Access'!#REF!,'Drop Down List'!$F$40:$H$183,1,FALSE),"")</f>
        <v/>
      </c>
      <c r="M193" s="211">
        <f>'Card Access'!C195</f>
        <v>0</v>
      </c>
      <c r="N193" s="211" t="str">
        <f t="shared" si="5"/>
        <v/>
      </c>
      <c r="O193" s="211">
        <f>'Card Access'!B195</f>
        <v>0</v>
      </c>
      <c r="P193" s="211"/>
      <c r="Q193" s="211" t="str">
        <f t="shared" si="4"/>
        <v>0th</v>
      </c>
      <c r="X193" s="183" t="s">
        <v>916</v>
      </c>
      <c r="Y193" s="183" t="s">
        <v>897</v>
      </c>
      <c r="Z193" s="183" t="s">
        <v>915</v>
      </c>
    </row>
    <row r="194" spans="1:26" x14ac:dyDescent="0.25">
      <c r="A194" s="207" t="str">
        <v/>
      </c>
      <c r="B194" s="207" t="str">
        <v/>
      </c>
      <c r="C194" s="207" t="str">
        <v/>
      </c>
      <c r="D194" s="207">
        <v>0</v>
      </c>
      <c r="E194" s="208" t="str">
        <v/>
      </c>
      <c r="F194" s="207">
        <v>0</v>
      </c>
      <c r="G194" s="209">
        <v>0</v>
      </c>
      <c r="J194" s="210" t="str">
        <f>IFERROR(VLOOKUP('Card Access'!H196,'Drop Down List'!$F$40:$H$183,3,FALSE),"")</f>
        <v/>
      </c>
      <c r="K194" s="211" t="str">
        <f>'Card Access'!H196</f>
        <v/>
      </c>
      <c r="L194" s="210" t="str">
        <f>IFERROR(VLOOKUP('Card Access'!#REF!,'Drop Down List'!$F$40:$H$183,1,FALSE),"")</f>
        <v/>
      </c>
      <c r="M194" s="211">
        <f>'Card Access'!C196</f>
        <v>0</v>
      </c>
      <c r="N194" s="211" t="str">
        <f t="shared" si="5"/>
        <v/>
      </c>
      <c r="O194" s="211">
        <f>'Card Access'!B196</f>
        <v>0</v>
      </c>
      <c r="P194" s="211"/>
      <c r="Q194" s="211" t="str">
        <f t="shared" ref="Q194:Q213" si="6">IFERROR(VALUE(M194)&amp;IF(AND(MOD(ABS(VALUE(M194)),100)&gt;10,MOD(ABS(VALUE(M194)),100)&lt;14),"th",CHOOSE(MOD(ABS(VALUE(M194)),10)+1,"th","st","nd","rd","th","th","th","th","th","th")), M194)</f>
        <v>0th</v>
      </c>
      <c r="X194" s="183" t="s">
        <v>918</v>
      </c>
      <c r="Y194" s="183" t="s">
        <v>897</v>
      </c>
      <c r="Z194" s="183" t="s">
        <v>917</v>
      </c>
    </row>
    <row r="195" spans="1:26" x14ac:dyDescent="0.25">
      <c r="A195" s="207" t="str">
        <v/>
      </c>
      <c r="B195" s="207" t="str">
        <v/>
      </c>
      <c r="C195" s="207" t="str">
        <v/>
      </c>
      <c r="D195" s="207">
        <v>0</v>
      </c>
      <c r="E195" s="208" t="str">
        <v/>
      </c>
      <c r="F195" s="207">
        <v>0</v>
      </c>
      <c r="G195" s="209">
        <v>0</v>
      </c>
      <c r="J195" s="210" t="str">
        <f>IFERROR(VLOOKUP('Card Access'!H197,'Drop Down List'!$F$40:$H$183,3,FALSE),"")</f>
        <v/>
      </c>
      <c r="K195" s="211" t="str">
        <f>'Card Access'!H197</f>
        <v/>
      </c>
      <c r="L195" s="210" t="str">
        <f>IFERROR(VLOOKUP('Card Access'!#REF!,'Drop Down List'!$F$40:$H$183,1,FALSE),"")</f>
        <v/>
      </c>
      <c r="M195" s="211">
        <f>'Card Access'!C197</f>
        <v>0</v>
      </c>
      <c r="N195" s="211" t="str">
        <f t="shared" ref="N195:N213" si="7">IF(Q195="0th","",Q195&amp;" Floor")</f>
        <v/>
      </c>
      <c r="O195" s="211">
        <f>'Card Access'!B197</f>
        <v>0</v>
      </c>
      <c r="P195" s="211"/>
      <c r="Q195" s="211" t="str">
        <f t="shared" si="6"/>
        <v>0th</v>
      </c>
      <c r="X195" s="183" t="s">
        <v>920</v>
      </c>
      <c r="Y195" s="183" t="s">
        <v>897</v>
      </c>
      <c r="Z195" s="183" t="s">
        <v>919</v>
      </c>
    </row>
    <row r="196" spans="1:26" x14ac:dyDescent="0.25">
      <c r="A196" s="207" t="str">
        <v/>
      </c>
      <c r="B196" s="207" t="str">
        <v/>
      </c>
      <c r="C196" s="207" t="str">
        <v/>
      </c>
      <c r="D196" s="207">
        <v>0</v>
      </c>
      <c r="E196" s="208" t="str">
        <v/>
      </c>
      <c r="F196" s="207">
        <v>0</v>
      </c>
      <c r="G196" s="209">
        <v>0</v>
      </c>
      <c r="J196" s="210" t="str">
        <f>IFERROR(VLOOKUP('Card Access'!H198,'Drop Down List'!$F$40:$H$183,3,FALSE),"")</f>
        <v/>
      </c>
      <c r="K196" s="211" t="str">
        <f>'Card Access'!H198</f>
        <v/>
      </c>
      <c r="L196" s="210" t="str">
        <f>IFERROR(VLOOKUP('Card Access'!#REF!,'Drop Down List'!$F$40:$H$183,1,FALSE),"")</f>
        <v/>
      </c>
      <c r="M196" s="211">
        <f>'Card Access'!C198</f>
        <v>0</v>
      </c>
      <c r="N196" s="211" t="str">
        <f t="shared" si="7"/>
        <v/>
      </c>
      <c r="O196" s="211">
        <f>'Card Access'!B198</f>
        <v>0</v>
      </c>
      <c r="P196" s="211"/>
      <c r="Q196" s="211" t="str">
        <f t="shared" si="6"/>
        <v>0th</v>
      </c>
      <c r="X196" s="183" t="s">
        <v>922</v>
      </c>
      <c r="Y196" s="183" t="s">
        <v>897</v>
      </c>
      <c r="Z196" s="183" t="s">
        <v>921</v>
      </c>
    </row>
    <row r="197" spans="1:26" x14ac:dyDescent="0.25">
      <c r="A197" s="207" t="str">
        <v/>
      </c>
      <c r="B197" s="207" t="str">
        <v/>
      </c>
      <c r="C197" s="207" t="str">
        <v/>
      </c>
      <c r="D197" s="207">
        <v>0</v>
      </c>
      <c r="E197" s="208" t="str">
        <v/>
      </c>
      <c r="F197" s="207">
        <v>0</v>
      </c>
      <c r="G197" s="209">
        <v>0</v>
      </c>
      <c r="J197" s="210" t="str">
        <f>IFERROR(VLOOKUP('Card Access'!H199,'Drop Down List'!$F$40:$H$183,3,FALSE),"")</f>
        <v/>
      </c>
      <c r="K197" s="211" t="str">
        <f>'Card Access'!H199</f>
        <v/>
      </c>
      <c r="L197" s="210" t="str">
        <f>IFERROR(VLOOKUP('Card Access'!#REF!,'Drop Down List'!$F$40:$H$183,1,FALSE),"")</f>
        <v/>
      </c>
      <c r="M197" s="211">
        <f>'Card Access'!C199</f>
        <v>0</v>
      </c>
      <c r="N197" s="211" t="str">
        <f t="shared" si="7"/>
        <v/>
      </c>
      <c r="O197" s="211">
        <f>'Card Access'!B199</f>
        <v>0</v>
      </c>
      <c r="P197" s="211"/>
      <c r="Q197" s="211" t="str">
        <f t="shared" si="6"/>
        <v>0th</v>
      </c>
      <c r="X197" s="183" t="s">
        <v>924</v>
      </c>
      <c r="Y197" s="183" t="s">
        <v>897</v>
      </c>
      <c r="Z197" s="183" t="s">
        <v>923</v>
      </c>
    </row>
    <row r="198" spans="1:26" x14ac:dyDescent="0.25">
      <c r="A198" s="207" t="str">
        <v/>
      </c>
      <c r="B198" s="207" t="str">
        <v/>
      </c>
      <c r="C198" s="207" t="str">
        <v/>
      </c>
      <c r="D198" s="207">
        <v>0</v>
      </c>
      <c r="E198" s="208" t="str">
        <v/>
      </c>
      <c r="F198" s="207">
        <v>0</v>
      </c>
      <c r="G198" s="209">
        <v>0</v>
      </c>
      <c r="J198" s="210" t="str">
        <f>IFERROR(VLOOKUP('Card Access'!H200,'Drop Down List'!$F$40:$H$183,3,FALSE),"")</f>
        <v/>
      </c>
      <c r="K198" s="211" t="str">
        <f>'Card Access'!H200</f>
        <v/>
      </c>
      <c r="L198" s="210" t="str">
        <f>IFERROR(VLOOKUP('Card Access'!#REF!,'Drop Down List'!$F$40:$H$183,1,FALSE),"")</f>
        <v/>
      </c>
      <c r="M198" s="211">
        <f>'Card Access'!C200</f>
        <v>0</v>
      </c>
      <c r="N198" s="211" t="str">
        <f t="shared" si="7"/>
        <v/>
      </c>
      <c r="O198" s="211">
        <f>'Card Access'!B200</f>
        <v>0</v>
      </c>
      <c r="P198" s="211"/>
      <c r="Q198" s="211" t="str">
        <f t="shared" si="6"/>
        <v>0th</v>
      </c>
      <c r="X198" s="183" t="s">
        <v>898</v>
      </c>
      <c r="Y198" s="183" t="s">
        <v>926</v>
      </c>
      <c r="Z198" s="183" t="s">
        <v>925</v>
      </c>
    </row>
    <row r="199" spans="1:26" x14ac:dyDescent="0.25">
      <c r="A199" s="207" t="str">
        <v/>
      </c>
      <c r="B199" s="207" t="str">
        <v/>
      </c>
      <c r="C199" s="207" t="str">
        <v/>
      </c>
      <c r="D199" s="207">
        <v>0</v>
      </c>
      <c r="E199" s="208" t="str">
        <v/>
      </c>
      <c r="F199" s="207">
        <v>0</v>
      </c>
      <c r="G199" s="209">
        <v>0</v>
      </c>
      <c r="J199" s="210" t="str">
        <f>IFERROR(VLOOKUP('Card Access'!H201,'Drop Down List'!$F$40:$H$183,3,FALSE),"")</f>
        <v/>
      </c>
      <c r="K199" s="211" t="str">
        <f>'Card Access'!H201</f>
        <v/>
      </c>
      <c r="L199" s="210" t="str">
        <f>IFERROR(VLOOKUP('Card Access'!#REF!,'Drop Down List'!$F$40:$H$183,1,FALSE),"")</f>
        <v/>
      </c>
      <c r="M199" s="211">
        <f>'Card Access'!C201</f>
        <v>0</v>
      </c>
      <c r="N199" s="211" t="str">
        <f t="shared" si="7"/>
        <v/>
      </c>
      <c r="O199" s="211">
        <f>'Card Access'!B201</f>
        <v>0</v>
      </c>
      <c r="P199" s="211"/>
      <c r="Q199" s="211" t="str">
        <f t="shared" si="6"/>
        <v>0th</v>
      </c>
      <c r="X199" s="183" t="s">
        <v>928</v>
      </c>
      <c r="Y199" s="183" t="s">
        <v>926</v>
      </c>
      <c r="Z199" s="183" t="s">
        <v>927</v>
      </c>
    </row>
    <row r="200" spans="1:26" x14ac:dyDescent="0.25">
      <c r="A200" s="207" t="str">
        <v/>
      </c>
      <c r="B200" s="207" t="str">
        <v/>
      </c>
      <c r="C200" s="207" t="str">
        <v/>
      </c>
      <c r="D200" s="207">
        <v>0</v>
      </c>
      <c r="E200" s="208" t="str">
        <v/>
      </c>
      <c r="F200" s="207">
        <v>0</v>
      </c>
      <c r="G200" s="209">
        <v>0</v>
      </c>
      <c r="J200" s="210" t="str">
        <f>IFERROR(VLOOKUP('Card Access'!H202,'Drop Down List'!$F$40:$H$183,3,FALSE),"")</f>
        <v/>
      </c>
      <c r="K200" s="211" t="str">
        <f>'Card Access'!H202</f>
        <v/>
      </c>
      <c r="L200" s="210" t="str">
        <f>IFERROR(VLOOKUP('Card Access'!#REF!,'Drop Down List'!$F$40:$H$183,1,FALSE),"")</f>
        <v/>
      </c>
      <c r="M200" s="211">
        <f>'Card Access'!C202</f>
        <v>0</v>
      </c>
      <c r="N200" s="211" t="str">
        <f t="shared" si="7"/>
        <v/>
      </c>
      <c r="O200" s="211">
        <f>'Card Access'!B202</f>
        <v>0</v>
      </c>
      <c r="P200" s="211"/>
      <c r="Q200" s="211" t="str">
        <f t="shared" si="6"/>
        <v>0th</v>
      </c>
      <c r="X200" s="183" t="s">
        <v>930</v>
      </c>
      <c r="Y200" s="183" t="s">
        <v>926</v>
      </c>
      <c r="Z200" s="183" t="s">
        <v>929</v>
      </c>
    </row>
    <row r="201" spans="1:26" x14ac:dyDescent="0.25">
      <c r="A201" s="207" t="str">
        <v/>
      </c>
      <c r="B201" s="207" t="str">
        <v/>
      </c>
      <c r="C201" s="207" t="str">
        <v/>
      </c>
      <c r="D201" s="207">
        <v>0</v>
      </c>
      <c r="E201" s="208" t="str">
        <v/>
      </c>
      <c r="F201" s="207">
        <v>0</v>
      </c>
      <c r="G201" s="209">
        <v>0</v>
      </c>
      <c r="J201" s="210" t="str">
        <f>IFERROR(VLOOKUP('Card Access'!H203,'Drop Down List'!$F$40:$H$183,3,FALSE),"")</f>
        <v/>
      </c>
      <c r="K201" s="211" t="str">
        <f>'Card Access'!H203</f>
        <v/>
      </c>
      <c r="L201" s="210" t="str">
        <f>IFERROR(VLOOKUP('Card Access'!#REF!,'Drop Down List'!$F$40:$H$183,1,FALSE),"")</f>
        <v/>
      </c>
      <c r="M201" s="211">
        <f>'Card Access'!C203</f>
        <v>0</v>
      </c>
      <c r="N201" s="211" t="str">
        <f t="shared" si="7"/>
        <v/>
      </c>
      <c r="O201" s="211">
        <f>'Card Access'!B203</f>
        <v>0</v>
      </c>
      <c r="P201" s="211"/>
      <c r="Q201" s="211" t="str">
        <f t="shared" si="6"/>
        <v>0th</v>
      </c>
      <c r="X201" s="183" t="s">
        <v>918</v>
      </c>
      <c r="Y201" s="183" t="s">
        <v>926</v>
      </c>
      <c r="Z201" s="183" t="s">
        <v>931</v>
      </c>
    </row>
    <row r="202" spans="1:26" x14ac:dyDescent="0.25">
      <c r="A202" s="207" t="str">
        <v/>
      </c>
      <c r="B202" s="207">
        <v>0</v>
      </c>
      <c r="C202" s="207" t="str">
        <v/>
      </c>
      <c r="D202" s="207">
        <v>0</v>
      </c>
      <c r="E202" s="208" t="str">
        <v/>
      </c>
      <c r="F202" s="207">
        <v>0</v>
      </c>
      <c r="G202" s="209">
        <v>0</v>
      </c>
      <c r="J202" s="210" t="str">
        <f>IFERROR(VLOOKUP('Card Access'!H204,'Drop Down List'!$F$40:$H$183,3,FALSE),"")</f>
        <v/>
      </c>
      <c r="K202" s="211">
        <f>'Card Access'!H204</f>
        <v>0</v>
      </c>
      <c r="L202" s="210" t="str">
        <f>IFERROR(VLOOKUP('Card Access'!#REF!,'Drop Down List'!$F$40:$H$183,1,FALSE),"")</f>
        <v/>
      </c>
      <c r="M202" s="211">
        <f>'Card Access'!C204</f>
        <v>0</v>
      </c>
      <c r="N202" s="211" t="str">
        <f t="shared" si="7"/>
        <v/>
      </c>
      <c r="O202" s="211">
        <f>'Card Access'!B204</f>
        <v>0</v>
      </c>
      <c r="P202" s="211"/>
      <c r="Q202" s="211" t="str">
        <f t="shared" si="6"/>
        <v>0th</v>
      </c>
      <c r="X202" s="183" t="s">
        <v>920</v>
      </c>
      <c r="Y202" s="183" t="s">
        <v>926</v>
      </c>
      <c r="Z202" s="183" t="s">
        <v>932</v>
      </c>
    </row>
    <row r="203" spans="1:26" x14ac:dyDescent="0.25">
      <c r="A203" s="207" t="str">
        <v/>
      </c>
      <c r="B203" s="207">
        <v>0</v>
      </c>
      <c r="C203" s="207" t="str">
        <v/>
      </c>
      <c r="D203" s="207">
        <v>0</v>
      </c>
      <c r="E203" s="208" t="str">
        <v/>
      </c>
      <c r="F203" s="207">
        <v>0</v>
      </c>
      <c r="G203" s="209">
        <v>0</v>
      </c>
      <c r="J203" s="210" t="str">
        <f>IFERROR(VLOOKUP('Card Access'!H205,'Drop Down List'!$F$40:$H$183,3,FALSE),"")</f>
        <v/>
      </c>
      <c r="K203" s="211">
        <f>'Card Access'!H205</f>
        <v>0</v>
      </c>
      <c r="L203" s="210" t="str">
        <f>IFERROR(VLOOKUP('Card Access'!#REF!,'Drop Down List'!$F$40:$H$183,1,FALSE),"")</f>
        <v/>
      </c>
      <c r="M203" s="211">
        <f>'Card Access'!C205</f>
        <v>0</v>
      </c>
      <c r="N203" s="211" t="str">
        <f t="shared" si="7"/>
        <v/>
      </c>
      <c r="O203" s="211">
        <f>'Card Access'!B205</f>
        <v>0</v>
      </c>
      <c r="P203" s="211"/>
      <c r="Q203" s="211" t="str">
        <f t="shared" si="6"/>
        <v>0th</v>
      </c>
      <c r="X203" s="183" t="s">
        <v>922</v>
      </c>
      <c r="Y203" s="183" t="s">
        <v>926</v>
      </c>
      <c r="Z203" s="183" t="s">
        <v>933</v>
      </c>
    </row>
    <row r="204" spans="1:26" x14ac:dyDescent="0.25">
      <c r="A204" s="207" t="str">
        <v/>
      </c>
      <c r="B204" s="207">
        <v>0</v>
      </c>
      <c r="C204" s="207" t="str">
        <v/>
      </c>
      <c r="D204" s="207">
        <v>0</v>
      </c>
      <c r="E204" s="208" t="str">
        <v/>
      </c>
      <c r="F204" s="207">
        <v>0</v>
      </c>
      <c r="G204" s="209">
        <v>0</v>
      </c>
      <c r="J204" s="210" t="str">
        <f>IFERROR(VLOOKUP('Card Access'!H206,'Drop Down List'!$F$40:$H$183,3,FALSE),"")</f>
        <v/>
      </c>
      <c r="K204" s="211">
        <f>'Card Access'!H206</f>
        <v>0</v>
      </c>
      <c r="L204" s="210" t="str">
        <f>IFERROR(VLOOKUP('Card Access'!#REF!,'Drop Down List'!$F$40:$H$183,1,FALSE),"")</f>
        <v/>
      </c>
      <c r="M204" s="211">
        <f>'Card Access'!C206</f>
        <v>0</v>
      </c>
      <c r="N204" s="211" t="str">
        <f t="shared" si="7"/>
        <v/>
      </c>
      <c r="O204" s="211">
        <f>'Card Access'!B206</f>
        <v>0</v>
      </c>
      <c r="P204" s="211"/>
      <c r="Q204" s="211" t="str">
        <f t="shared" si="6"/>
        <v>0th</v>
      </c>
      <c r="X204" s="183" t="s">
        <v>924</v>
      </c>
      <c r="Y204" s="183" t="s">
        <v>926</v>
      </c>
      <c r="Z204" s="183" t="s">
        <v>934</v>
      </c>
    </row>
    <row r="205" spans="1:26" x14ac:dyDescent="0.25">
      <c r="A205" s="207" t="str">
        <v/>
      </c>
      <c r="B205" s="207">
        <v>0</v>
      </c>
      <c r="C205" s="207" t="str">
        <v/>
      </c>
      <c r="D205" s="207">
        <v>0</v>
      </c>
      <c r="E205" s="208" t="str">
        <v/>
      </c>
      <c r="F205" s="207">
        <v>0</v>
      </c>
      <c r="G205" s="209">
        <v>0</v>
      </c>
      <c r="J205" s="210" t="str">
        <f>IFERROR(VLOOKUP('Card Access'!H207,'Drop Down List'!$F$40:$H$183,3,FALSE),"")</f>
        <v/>
      </c>
      <c r="K205" s="211">
        <f>'Card Access'!H207</f>
        <v>0</v>
      </c>
      <c r="L205" s="210" t="str">
        <f>IFERROR(VLOOKUP('Card Access'!#REF!,'Drop Down List'!$F$40:$H$183,1,FALSE),"")</f>
        <v/>
      </c>
      <c r="M205" s="211">
        <f>'Card Access'!C207</f>
        <v>0</v>
      </c>
      <c r="N205" s="211" t="str">
        <f t="shared" si="7"/>
        <v/>
      </c>
      <c r="O205" s="211">
        <f>'Card Access'!B207</f>
        <v>0</v>
      </c>
      <c r="P205" s="211"/>
      <c r="Q205" s="211" t="str">
        <f t="shared" si="6"/>
        <v>0th</v>
      </c>
      <c r="X205" s="183" t="s">
        <v>936</v>
      </c>
      <c r="Y205" s="183" t="s">
        <v>926</v>
      </c>
      <c r="Z205" s="183" t="s">
        <v>935</v>
      </c>
    </row>
    <row r="206" spans="1:26" x14ac:dyDescent="0.25">
      <c r="A206" s="207" t="str">
        <v/>
      </c>
      <c r="B206" s="207">
        <v>0</v>
      </c>
      <c r="C206" s="207" t="str">
        <v/>
      </c>
      <c r="D206" s="207">
        <v>0</v>
      </c>
      <c r="E206" s="208" t="str">
        <v/>
      </c>
      <c r="F206" s="207">
        <v>0</v>
      </c>
      <c r="G206" s="209">
        <v>0</v>
      </c>
      <c r="J206" s="210" t="str">
        <f>IFERROR(VLOOKUP('Card Access'!H208,'Drop Down List'!$F$40:$H$183,3,FALSE),"")</f>
        <v/>
      </c>
      <c r="K206" s="211">
        <f>'Card Access'!H208</f>
        <v>0</v>
      </c>
      <c r="L206" s="210" t="str">
        <f>IFERROR(VLOOKUP('Card Access'!#REF!,'Drop Down List'!$F$40:$H$183,1,FALSE),"")</f>
        <v/>
      </c>
      <c r="M206" s="211">
        <f>'Card Access'!C208</f>
        <v>0</v>
      </c>
      <c r="N206" s="211" t="str">
        <f t="shared" si="7"/>
        <v/>
      </c>
      <c r="O206" s="211">
        <f>'Card Access'!B208</f>
        <v>0</v>
      </c>
      <c r="P206" s="211"/>
      <c r="Q206" s="211" t="str">
        <f t="shared" si="6"/>
        <v>0th</v>
      </c>
      <c r="X206" s="183" t="s">
        <v>939</v>
      </c>
      <c r="Y206" s="183" t="s">
        <v>938</v>
      </c>
      <c r="Z206" s="183" t="s">
        <v>937</v>
      </c>
    </row>
    <row r="207" spans="1:26" x14ac:dyDescent="0.25">
      <c r="A207" s="207" t="str">
        <v/>
      </c>
      <c r="B207" s="207">
        <v>0</v>
      </c>
      <c r="C207" s="207" t="str">
        <v/>
      </c>
      <c r="D207" s="207">
        <v>0</v>
      </c>
      <c r="E207" s="208" t="str">
        <v/>
      </c>
      <c r="F207" s="207">
        <v>0</v>
      </c>
      <c r="G207" s="209">
        <v>0</v>
      </c>
      <c r="J207" s="210" t="str">
        <f>IFERROR(VLOOKUP('Card Access'!H209,'Drop Down List'!$F$40:$H$183,3,FALSE),"")</f>
        <v/>
      </c>
      <c r="K207" s="211">
        <f>'Card Access'!H209</f>
        <v>0</v>
      </c>
      <c r="L207" s="210" t="str">
        <f>IFERROR(VLOOKUP('Card Access'!#REF!,'Drop Down List'!$F$40:$H$183,1,FALSE),"")</f>
        <v/>
      </c>
      <c r="M207" s="211">
        <f>'Card Access'!C209</f>
        <v>0</v>
      </c>
      <c r="N207" s="211" t="str">
        <f t="shared" si="7"/>
        <v/>
      </c>
      <c r="O207" s="211">
        <f>'Card Access'!B209</f>
        <v>0</v>
      </c>
      <c r="P207" s="211"/>
      <c r="Q207" s="211" t="str">
        <f t="shared" si="6"/>
        <v>0th</v>
      </c>
      <c r="X207" s="183" t="s">
        <v>941</v>
      </c>
      <c r="Y207" s="183" t="s">
        <v>938</v>
      </c>
      <c r="Z207" s="183" t="s">
        <v>940</v>
      </c>
    </row>
    <row r="208" spans="1:26" x14ac:dyDescent="0.25">
      <c r="A208" s="207" t="str">
        <v/>
      </c>
      <c r="B208" s="207">
        <v>0</v>
      </c>
      <c r="C208" s="207" t="str">
        <v/>
      </c>
      <c r="D208" s="207">
        <v>0</v>
      </c>
      <c r="E208" s="208" t="str">
        <v/>
      </c>
      <c r="F208" s="207">
        <v>0</v>
      </c>
      <c r="G208" s="209">
        <v>0</v>
      </c>
      <c r="J208" s="210" t="str">
        <f>IFERROR(VLOOKUP('Card Access'!H210,'Drop Down List'!$F$40:$H$183,3,FALSE),"")</f>
        <v/>
      </c>
      <c r="K208" s="211">
        <f>'Card Access'!H210</f>
        <v>0</v>
      </c>
      <c r="L208" s="210" t="str">
        <f>IFERROR(VLOOKUP('Card Access'!#REF!,'Drop Down List'!$F$40:$H$183,1,FALSE),"")</f>
        <v/>
      </c>
      <c r="M208" s="211">
        <f>'Card Access'!C210</f>
        <v>0</v>
      </c>
      <c r="N208" s="211" t="str">
        <f t="shared" si="7"/>
        <v/>
      </c>
      <c r="O208" s="211">
        <f>'Card Access'!B210</f>
        <v>0</v>
      </c>
      <c r="P208" s="211"/>
      <c r="Q208" s="211" t="str">
        <f t="shared" si="6"/>
        <v>0th</v>
      </c>
      <c r="X208" s="183" t="s">
        <v>126</v>
      </c>
      <c r="Y208" s="183" t="s">
        <v>943</v>
      </c>
      <c r="Z208" s="183" t="s">
        <v>942</v>
      </c>
    </row>
    <row r="209" spans="1:26" x14ac:dyDescent="0.25">
      <c r="A209" s="207" t="str">
        <v/>
      </c>
      <c r="B209" s="207">
        <v>0</v>
      </c>
      <c r="C209" s="207" t="str">
        <v/>
      </c>
      <c r="D209" s="207">
        <v>0</v>
      </c>
      <c r="E209" s="208" t="str">
        <v/>
      </c>
      <c r="F209" s="207">
        <v>0</v>
      </c>
      <c r="G209" s="209">
        <v>0</v>
      </c>
      <c r="J209" s="210" t="str">
        <f>IFERROR(VLOOKUP('Card Access'!H211,'Drop Down List'!$F$40:$H$183,3,FALSE),"")</f>
        <v/>
      </c>
      <c r="K209" s="211">
        <f>'Card Access'!H211</f>
        <v>0</v>
      </c>
      <c r="L209" s="210" t="str">
        <f>IFERROR(VLOOKUP('Card Access'!#REF!,'Drop Down List'!$F$40:$H$183,1,FALSE),"")</f>
        <v/>
      </c>
      <c r="M209" s="211">
        <f>'Card Access'!C211</f>
        <v>0</v>
      </c>
      <c r="N209" s="211" t="str">
        <f t="shared" si="7"/>
        <v/>
      </c>
      <c r="O209" s="211">
        <f>'Card Access'!B211</f>
        <v>0</v>
      </c>
      <c r="P209" s="211"/>
      <c r="Q209" s="211" t="str">
        <f t="shared" si="6"/>
        <v>0th</v>
      </c>
      <c r="X209" s="183" t="s">
        <v>135</v>
      </c>
      <c r="Y209" s="183" t="s">
        <v>943</v>
      </c>
      <c r="Z209" s="183" t="s">
        <v>944</v>
      </c>
    </row>
    <row r="210" spans="1:26" x14ac:dyDescent="0.25">
      <c r="A210" s="207" t="str">
        <v/>
      </c>
      <c r="B210" s="207">
        <v>0</v>
      </c>
      <c r="C210" s="207" t="str">
        <v/>
      </c>
      <c r="D210" s="207">
        <v>0</v>
      </c>
      <c r="E210" s="208" t="str">
        <v/>
      </c>
      <c r="F210" s="207">
        <v>0</v>
      </c>
      <c r="G210" s="209">
        <v>0</v>
      </c>
      <c r="J210" s="210" t="str">
        <f>IFERROR(VLOOKUP('Card Access'!H212,'Drop Down List'!$F$40:$H$183,3,FALSE),"")</f>
        <v/>
      </c>
      <c r="K210" s="211">
        <f>'Card Access'!H212</f>
        <v>0</v>
      </c>
      <c r="L210" s="210" t="str">
        <f>IFERROR(VLOOKUP('Card Access'!#REF!,'Drop Down List'!$F$40:$H$183,1,FALSE),"")</f>
        <v/>
      </c>
      <c r="M210" s="211">
        <f>'Card Access'!C212</f>
        <v>0</v>
      </c>
      <c r="N210" s="211" t="str">
        <f t="shared" si="7"/>
        <v/>
      </c>
      <c r="O210" s="211">
        <f>'Card Access'!B212</f>
        <v>0</v>
      </c>
      <c r="P210" s="211"/>
      <c r="Q210" s="211" t="str">
        <f t="shared" si="6"/>
        <v>0th</v>
      </c>
      <c r="X210" s="183" t="s">
        <v>947</v>
      </c>
      <c r="Y210" s="183" t="s">
        <v>946</v>
      </c>
      <c r="Z210" s="183" t="s">
        <v>945</v>
      </c>
    </row>
    <row r="211" spans="1:26" x14ac:dyDescent="0.25">
      <c r="A211" s="207" t="str">
        <v/>
      </c>
      <c r="B211" s="207">
        <v>0</v>
      </c>
      <c r="C211" s="207" t="str">
        <v/>
      </c>
      <c r="D211" s="207">
        <v>0</v>
      </c>
      <c r="E211" s="208" t="str">
        <v/>
      </c>
      <c r="F211" s="207">
        <v>0</v>
      </c>
      <c r="G211" s="209">
        <v>0</v>
      </c>
      <c r="J211" s="210" t="str">
        <f>IFERROR(VLOOKUP('Card Access'!H213,'Drop Down List'!$F$40:$H$183,3,FALSE),"")</f>
        <v/>
      </c>
      <c r="K211" s="211">
        <f>'Card Access'!H213</f>
        <v>0</v>
      </c>
      <c r="L211" s="210" t="str">
        <f>IFERROR(VLOOKUP('Card Access'!#REF!,'Drop Down List'!$F$40:$H$183,1,FALSE),"")</f>
        <v/>
      </c>
      <c r="M211" s="211">
        <f>'Card Access'!C213</f>
        <v>0</v>
      </c>
      <c r="N211" s="211" t="str">
        <f t="shared" si="7"/>
        <v/>
      </c>
      <c r="O211" s="211">
        <f>'Card Access'!B213</f>
        <v>0</v>
      </c>
      <c r="P211" s="211"/>
      <c r="Q211" s="211" t="str">
        <f t="shared" si="6"/>
        <v>0th</v>
      </c>
      <c r="X211" s="183" t="s">
        <v>949</v>
      </c>
      <c r="Y211" s="183" t="s">
        <v>946</v>
      </c>
      <c r="Z211" s="183" t="s">
        <v>948</v>
      </c>
    </row>
    <row r="212" spans="1:26" x14ac:dyDescent="0.25">
      <c r="A212" s="207" t="str">
        <v/>
      </c>
      <c r="B212" s="207">
        <v>0</v>
      </c>
      <c r="C212" s="207" t="str">
        <v/>
      </c>
      <c r="D212" s="207">
        <v>0</v>
      </c>
      <c r="E212" s="208" t="str">
        <v/>
      </c>
      <c r="F212" s="207">
        <v>0</v>
      </c>
      <c r="G212" s="209">
        <v>0</v>
      </c>
      <c r="J212" s="210" t="str">
        <f>IFERROR(VLOOKUP('Card Access'!H214,'Drop Down List'!$F$40:$H$183,3,FALSE),"")</f>
        <v/>
      </c>
      <c r="K212" s="211">
        <f>'Card Access'!H214</f>
        <v>0</v>
      </c>
      <c r="L212" s="210" t="str">
        <f>IFERROR(VLOOKUP('Card Access'!#REF!,'Drop Down List'!$F$40:$H$183,1,FALSE),"")</f>
        <v/>
      </c>
      <c r="M212" s="211">
        <f>'Card Access'!C214</f>
        <v>0</v>
      </c>
      <c r="N212" s="211" t="str">
        <f t="shared" si="7"/>
        <v/>
      </c>
      <c r="O212" s="211">
        <f>'Card Access'!B214</f>
        <v>0</v>
      </c>
      <c r="P212" s="211"/>
      <c r="Q212" s="211" t="str">
        <f t="shared" si="6"/>
        <v>0th</v>
      </c>
      <c r="X212" s="183" t="s">
        <v>951</v>
      </c>
      <c r="Y212" s="183" t="s">
        <v>946</v>
      </c>
      <c r="Z212" s="183" t="s">
        <v>950</v>
      </c>
    </row>
    <row r="213" spans="1:26" x14ac:dyDescent="0.25">
      <c r="A213" s="207" t="str">
        <v/>
      </c>
      <c r="B213" s="207">
        <v>0</v>
      </c>
      <c r="C213" s="207" t="str">
        <v/>
      </c>
      <c r="D213" s="207">
        <v>0</v>
      </c>
      <c r="E213" s="208" t="str">
        <v/>
      </c>
      <c r="F213" s="207">
        <v>0</v>
      </c>
      <c r="G213" s="209">
        <v>0</v>
      </c>
      <c r="J213" s="210" t="str">
        <f>IFERROR(VLOOKUP('Card Access'!H215,'Drop Down List'!$F$40:$H$183,3,FALSE),"")</f>
        <v/>
      </c>
      <c r="K213" s="211">
        <f>'Card Access'!H215</f>
        <v>0</v>
      </c>
      <c r="L213" s="210" t="str">
        <f>IFERROR(VLOOKUP('Card Access'!#REF!,'Drop Down List'!$F$40:$H$183,1,FALSE),"")</f>
        <v/>
      </c>
      <c r="M213" s="211">
        <f>'Card Access'!C215</f>
        <v>0</v>
      </c>
      <c r="N213" s="211" t="str">
        <f t="shared" si="7"/>
        <v/>
      </c>
      <c r="O213" s="211">
        <f>'Card Access'!B215</f>
        <v>0</v>
      </c>
      <c r="P213" s="211"/>
      <c r="Q213" s="211" t="str">
        <f t="shared" si="6"/>
        <v>0th</v>
      </c>
      <c r="X213" s="183" t="s">
        <v>954</v>
      </c>
      <c r="Y213" s="183" t="s">
        <v>953</v>
      </c>
      <c r="Z213" s="183" t="s">
        <v>952</v>
      </c>
    </row>
    <row r="214" spans="1:26" x14ac:dyDescent="0.25">
      <c r="A214" s="207" t="str">
        <v/>
      </c>
      <c r="B214" s="207" t="str">
        <v>New Panel Location</v>
      </c>
      <c r="C214" s="207" t="str">
        <v/>
      </c>
      <c r="D214" s="207" t="str">
        <v>Floor</v>
      </c>
      <c r="E214" s="208" t="str">
        <v>Floor Floor</v>
      </c>
      <c r="F214" s="207" t="str">
        <v>Doors/Readers Location</v>
      </c>
      <c r="G214" s="209">
        <v>0</v>
      </c>
      <c r="J214" s="210" t="str">
        <f>IFERROR(VLOOKUP('Card Access'!H216,'Drop Down List'!$F$40:$H$183,3,FALSE),"")</f>
        <v/>
      </c>
      <c r="K214" s="211" t="str">
        <f>'Card Access'!H216</f>
        <v>New Panel Location</v>
      </c>
      <c r="L214" s="210" t="str">
        <f>IFERROR(VLOOKUP('Card Access'!#REF!,'Drop Down List'!$F$40:$H$183,1,FALSE),"")</f>
        <v/>
      </c>
      <c r="M214" s="211" t="str">
        <f>'Card Access'!C216</f>
        <v>Floor</v>
      </c>
      <c r="N214" s="211" t="str">
        <f t="shared" ref="N214:N277" si="8">IF(Q214="0th","",Q214&amp;" Floor")</f>
        <v>Floor Floor</v>
      </c>
      <c r="O214" s="211" t="str">
        <f>'Card Access'!B216</f>
        <v>Doors/Readers Location</v>
      </c>
      <c r="P214" s="211"/>
      <c r="Q214" s="211" t="str">
        <f t="shared" ref="Q214:Q277" si="9">IFERROR(VALUE(M214)&amp;IF(AND(MOD(ABS(VALUE(M214)),100)&gt;10,MOD(ABS(VALUE(M214)),100)&lt;14),"th",CHOOSE(MOD(ABS(VALUE(M214)),10)+1,"th","st","nd","rd","th","th","th","th","th","th")), M214)</f>
        <v>Floor</v>
      </c>
      <c r="X214" s="183" t="s">
        <v>382</v>
      </c>
      <c r="Y214" s="183" t="s">
        <v>953</v>
      </c>
      <c r="Z214" s="183" t="s">
        <v>955</v>
      </c>
    </row>
    <row r="215" spans="1:26" x14ac:dyDescent="0.25">
      <c r="A215" s="207" t="str">
        <v/>
      </c>
      <c r="B215" s="207">
        <v>0</v>
      </c>
      <c r="C215" s="207" t="str">
        <v/>
      </c>
      <c r="D215" s="207">
        <v>0</v>
      </c>
      <c r="E215" s="208" t="str">
        <v/>
      </c>
      <c r="F215" s="207">
        <v>0</v>
      </c>
      <c r="G215" s="209">
        <v>0</v>
      </c>
      <c r="J215" s="210" t="str">
        <f>IFERROR(VLOOKUP('Card Access'!H217,'Drop Down List'!$F$40:$H$183,3,FALSE),"")</f>
        <v/>
      </c>
      <c r="K215" s="211">
        <f>'Card Access'!H217</f>
        <v>0</v>
      </c>
      <c r="L215" s="210" t="str">
        <f>IFERROR(VLOOKUP('Card Access'!#REF!,'Drop Down List'!$F$40:$H$183,1,FALSE),"")</f>
        <v/>
      </c>
      <c r="M215" s="211">
        <f>'Card Access'!C217</f>
        <v>0</v>
      </c>
      <c r="N215" s="211" t="str">
        <f t="shared" si="8"/>
        <v/>
      </c>
      <c r="O215" s="211">
        <f>'Card Access'!B217</f>
        <v>0</v>
      </c>
      <c r="P215" s="211"/>
      <c r="Q215" s="211" t="str">
        <f t="shared" si="9"/>
        <v>0th</v>
      </c>
      <c r="X215" s="183" t="s">
        <v>957</v>
      </c>
      <c r="Y215" s="183" t="s">
        <v>953</v>
      </c>
      <c r="Z215" s="183" t="s">
        <v>956</v>
      </c>
    </row>
    <row r="216" spans="1:26" x14ac:dyDescent="0.25">
      <c r="A216" s="207" t="str">
        <v/>
      </c>
      <c r="B216" s="207">
        <v>0</v>
      </c>
      <c r="C216" s="207" t="str">
        <v/>
      </c>
      <c r="D216" s="207">
        <v>0</v>
      </c>
      <c r="E216" s="208" t="str">
        <v/>
      </c>
      <c r="F216" s="207">
        <v>0</v>
      </c>
      <c r="G216" s="209">
        <v>0</v>
      </c>
      <c r="J216" s="210" t="str">
        <f>IFERROR(VLOOKUP('Card Access'!H218,'Drop Down List'!$F$40:$H$183,3,FALSE),"")</f>
        <v/>
      </c>
      <c r="K216" s="211">
        <f>'Card Access'!H218</f>
        <v>0</v>
      </c>
      <c r="L216" s="210" t="str">
        <f>IFERROR(VLOOKUP('Card Access'!#REF!,'Drop Down List'!$F$40:$H$183,1,FALSE),"")</f>
        <v/>
      </c>
      <c r="M216" s="211">
        <f>'Card Access'!C218</f>
        <v>0</v>
      </c>
      <c r="N216" s="211" t="str">
        <f t="shared" si="8"/>
        <v/>
      </c>
      <c r="O216" s="211">
        <f>'Card Access'!B218</f>
        <v>0</v>
      </c>
      <c r="P216" s="211"/>
      <c r="Q216" s="211" t="str">
        <f t="shared" si="9"/>
        <v>0th</v>
      </c>
      <c r="X216" s="183" t="s">
        <v>959</v>
      </c>
      <c r="Y216" s="183" t="s">
        <v>953</v>
      </c>
      <c r="Z216" s="183" t="s">
        <v>958</v>
      </c>
    </row>
    <row r="217" spans="1:26" x14ac:dyDescent="0.25">
      <c r="A217" s="207" t="str">
        <v/>
      </c>
      <c r="B217" s="207">
        <v>0</v>
      </c>
      <c r="C217" s="207" t="str">
        <v/>
      </c>
      <c r="D217" s="207">
        <v>0</v>
      </c>
      <c r="E217" s="208" t="str">
        <v/>
      </c>
      <c r="F217" s="207">
        <v>0</v>
      </c>
      <c r="G217" s="209">
        <v>0</v>
      </c>
      <c r="J217" s="210" t="str">
        <f>IFERROR(VLOOKUP('Card Access'!H219,'Drop Down List'!$F$40:$H$183,3,FALSE),"")</f>
        <v/>
      </c>
      <c r="K217" s="211">
        <f>'Card Access'!H219</f>
        <v>0</v>
      </c>
      <c r="L217" s="210" t="str">
        <f>IFERROR(VLOOKUP('Card Access'!#REF!,'Drop Down List'!$F$40:$H$183,1,FALSE),"")</f>
        <v/>
      </c>
      <c r="M217" s="211">
        <f>'Card Access'!C219</f>
        <v>0</v>
      </c>
      <c r="N217" s="211" t="str">
        <f t="shared" si="8"/>
        <v/>
      </c>
      <c r="O217" s="211">
        <f>'Card Access'!B219</f>
        <v>0</v>
      </c>
      <c r="P217" s="211"/>
      <c r="Q217" s="211" t="str">
        <f t="shared" si="9"/>
        <v>0th</v>
      </c>
      <c r="X217" s="183" t="s">
        <v>961</v>
      </c>
      <c r="Y217" s="183" t="s">
        <v>953</v>
      </c>
      <c r="Z217" s="183" t="s">
        <v>960</v>
      </c>
    </row>
    <row r="218" spans="1:26" x14ac:dyDescent="0.25">
      <c r="A218" s="207" t="str">
        <v/>
      </c>
      <c r="B218" s="207">
        <v>0</v>
      </c>
      <c r="C218" s="207" t="str">
        <v/>
      </c>
      <c r="D218" s="207">
        <v>0</v>
      </c>
      <c r="E218" s="208" t="str">
        <v/>
      </c>
      <c r="F218" s="207">
        <v>0</v>
      </c>
      <c r="G218" s="209">
        <v>0</v>
      </c>
      <c r="J218" s="210" t="str">
        <f>IFERROR(VLOOKUP('Card Access'!H220,'Drop Down List'!$F$40:$H$183,3,FALSE),"")</f>
        <v/>
      </c>
      <c r="K218" s="211">
        <f>'Card Access'!H220</f>
        <v>0</v>
      </c>
      <c r="L218" s="210" t="str">
        <f>IFERROR(VLOOKUP('Card Access'!#REF!,'Drop Down List'!$F$40:$H$183,1,FALSE),"")</f>
        <v/>
      </c>
      <c r="M218" s="211">
        <f>'Card Access'!C220</f>
        <v>0</v>
      </c>
      <c r="N218" s="211" t="str">
        <f t="shared" si="8"/>
        <v/>
      </c>
      <c r="O218" s="211">
        <f>'Card Access'!B220</f>
        <v>0</v>
      </c>
      <c r="P218" s="211"/>
      <c r="Q218" s="211" t="str">
        <f t="shared" si="9"/>
        <v>0th</v>
      </c>
      <c r="X218" s="183" t="s">
        <v>964</v>
      </c>
      <c r="Y218" s="183" t="s">
        <v>963</v>
      </c>
      <c r="Z218" s="183" t="s">
        <v>962</v>
      </c>
    </row>
    <row r="219" spans="1:26" x14ac:dyDescent="0.25">
      <c r="A219" s="207" t="str">
        <v/>
      </c>
      <c r="B219" s="207">
        <v>0</v>
      </c>
      <c r="C219" s="207" t="str">
        <v/>
      </c>
      <c r="D219" s="207">
        <v>0</v>
      </c>
      <c r="E219" s="208" t="str">
        <v/>
      </c>
      <c r="F219" s="207">
        <v>0</v>
      </c>
      <c r="G219" s="209">
        <v>0</v>
      </c>
      <c r="J219" s="210" t="str">
        <f>IFERROR(VLOOKUP('Card Access'!H221,'Drop Down List'!$F$40:$H$183,3,FALSE),"")</f>
        <v/>
      </c>
      <c r="K219" s="211">
        <f>'Card Access'!H221</f>
        <v>0</v>
      </c>
      <c r="L219" s="210" t="str">
        <f>IFERROR(VLOOKUP('Card Access'!#REF!,'Drop Down List'!$F$40:$H$183,1,FALSE),"")</f>
        <v/>
      </c>
      <c r="M219" s="211">
        <f>'Card Access'!C221</f>
        <v>0</v>
      </c>
      <c r="N219" s="211" t="str">
        <f t="shared" si="8"/>
        <v/>
      </c>
      <c r="O219" s="211">
        <f>'Card Access'!B221</f>
        <v>0</v>
      </c>
      <c r="P219" s="211"/>
      <c r="Q219" s="211" t="str">
        <f t="shared" si="9"/>
        <v>0th</v>
      </c>
      <c r="X219" s="183" t="s">
        <v>165</v>
      </c>
      <c r="Y219" s="183" t="s">
        <v>963</v>
      </c>
      <c r="Z219" s="183" t="s">
        <v>965</v>
      </c>
    </row>
    <row r="220" spans="1:26" x14ac:dyDescent="0.25">
      <c r="A220" s="207" t="str">
        <v/>
      </c>
      <c r="B220" s="207">
        <v>0</v>
      </c>
      <c r="C220" s="207" t="str">
        <v/>
      </c>
      <c r="D220" s="207">
        <v>0</v>
      </c>
      <c r="E220" s="208" t="str">
        <v/>
      </c>
      <c r="F220" s="207">
        <v>0</v>
      </c>
      <c r="G220" s="209">
        <v>0</v>
      </c>
      <c r="J220" s="210" t="str">
        <f>IFERROR(VLOOKUP('Card Access'!H222,'Drop Down List'!$F$40:$H$183,3,FALSE),"")</f>
        <v/>
      </c>
      <c r="K220" s="211">
        <f>'Card Access'!H222</f>
        <v>0</v>
      </c>
      <c r="L220" s="210" t="str">
        <f>IFERROR(VLOOKUP('Card Access'!#REF!,'Drop Down List'!$F$40:$H$183,1,FALSE),"")</f>
        <v/>
      </c>
      <c r="M220" s="211">
        <f>'Card Access'!C222</f>
        <v>0</v>
      </c>
      <c r="N220" s="211" t="str">
        <f t="shared" si="8"/>
        <v/>
      </c>
      <c r="O220" s="211">
        <f>'Card Access'!B222</f>
        <v>0</v>
      </c>
      <c r="P220" s="211"/>
      <c r="Q220" s="211" t="str">
        <f t="shared" si="9"/>
        <v>0th</v>
      </c>
      <c r="X220" s="183" t="s">
        <v>187</v>
      </c>
      <c r="Y220" s="183" t="s">
        <v>963</v>
      </c>
      <c r="Z220" s="183" t="s">
        <v>966</v>
      </c>
    </row>
    <row r="221" spans="1:26" x14ac:dyDescent="0.25">
      <c r="A221" s="207" t="str">
        <v/>
      </c>
      <c r="B221" s="207">
        <v>0</v>
      </c>
      <c r="C221" s="207" t="str">
        <v/>
      </c>
      <c r="D221" s="207">
        <v>0</v>
      </c>
      <c r="E221" s="208" t="str">
        <v/>
      </c>
      <c r="F221" s="207">
        <v>0</v>
      </c>
      <c r="G221" s="209">
        <v>0</v>
      </c>
      <c r="J221" s="210" t="str">
        <f>IFERROR(VLOOKUP('Card Access'!H223,'Drop Down List'!$F$40:$H$183,3,FALSE),"")</f>
        <v/>
      </c>
      <c r="K221" s="211">
        <f>'Card Access'!H223</f>
        <v>0</v>
      </c>
      <c r="L221" s="210" t="str">
        <f>IFERROR(VLOOKUP('Card Access'!#REF!,'Drop Down List'!$F$40:$H$183,1,FALSE),"")</f>
        <v/>
      </c>
      <c r="M221" s="211">
        <f>'Card Access'!C223</f>
        <v>0</v>
      </c>
      <c r="N221" s="211" t="str">
        <f t="shared" si="8"/>
        <v/>
      </c>
      <c r="O221" s="211">
        <f>'Card Access'!B223</f>
        <v>0</v>
      </c>
      <c r="P221" s="211"/>
      <c r="Q221" s="211" t="str">
        <f t="shared" si="9"/>
        <v>0th</v>
      </c>
      <c r="X221" s="183" t="s">
        <v>968</v>
      </c>
      <c r="Y221" s="183" t="s">
        <v>963</v>
      </c>
      <c r="Z221" s="183" t="s">
        <v>967</v>
      </c>
    </row>
    <row r="222" spans="1:26" x14ac:dyDescent="0.25">
      <c r="A222" s="207" t="str">
        <v/>
      </c>
      <c r="B222" s="207">
        <v>0</v>
      </c>
      <c r="C222" s="207" t="str">
        <v/>
      </c>
      <c r="D222" s="207">
        <v>0</v>
      </c>
      <c r="E222" s="208" t="str">
        <v/>
      </c>
      <c r="F222" s="207">
        <v>0</v>
      </c>
      <c r="G222" s="209">
        <v>0</v>
      </c>
      <c r="J222" s="210" t="str">
        <f>IFERROR(VLOOKUP('Card Access'!H224,'Drop Down List'!$F$40:$H$183,3,FALSE),"")</f>
        <v/>
      </c>
      <c r="K222" s="211">
        <f>'Card Access'!H224</f>
        <v>0</v>
      </c>
      <c r="L222" s="210" t="str">
        <f>IFERROR(VLOOKUP('Card Access'!#REF!,'Drop Down List'!$F$40:$H$183,1,FALSE),"")</f>
        <v/>
      </c>
      <c r="M222" s="211">
        <f>'Card Access'!C224</f>
        <v>0</v>
      </c>
      <c r="N222" s="211" t="str">
        <f t="shared" si="8"/>
        <v/>
      </c>
      <c r="O222" s="211">
        <f>'Card Access'!B224</f>
        <v>0</v>
      </c>
      <c r="P222" s="211"/>
      <c r="Q222" s="211" t="str">
        <f t="shared" si="9"/>
        <v>0th</v>
      </c>
      <c r="X222" s="183" t="s">
        <v>130</v>
      </c>
      <c r="Y222" s="183" t="s">
        <v>963</v>
      </c>
      <c r="Z222" s="183" t="s">
        <v>969</v>
      </c>
    </row>
    <row r="223" spans="1:26" x14ac:dyDescent="0.25">
      <c r="A223" s="207" t="str">
        <v/>
      </c>
      <c r="B223" s="207">
        <v>0</v>
      </c>
      <c r="C223" s="207" t="str">
        <v/>
      </c>
      <c r="D223" s="207">
        <v>0</v>
      </c>
      <c r="E223" s="208" t="str">
        <v/>
      </c>
      <c r="F223" s="207">
        <v>0</v>
      </c>
      <c r="G223" s="209">
        <v>0</v>
      </c>
      <c r="J223" s="210" t="str">
        <f>IFERROR(VLOOKUP('Card Access'!H225,'Drop Down List'!$F$40:$H$183,3,FALSE),"")</f>
        <v/>
      </c>
      <c r="K223" s="211">
        <f>'Card Access'!H225</f>
        <v>0</v>
      </c>
      <c r="L223" s="210" t="str">
        <f>IFERROR(VLOOKUP('Card Access'!#REF!,'Drop Down List'!$F$40:$H$183,1,FALSE),"")</f>
        <v/>
      </c>
      <c r="M223" s="211">
        <f>'Card Access'!C225</f>
        <v>0</v>
      </c>
      <c r="N223" s="211" t="str">
        <f t="shared" si="8"/>
        <v/>
      </c>
      <c r="O223" s="211">
        <f>'Card Access'!B225</f>
        <v>0</v>
      </c>
      <c r="P223" s="211"/>
      <c r="Q223" s="211" t="str">
        <f t="shared" si="9"/>
        <v>0th</v>
      </c>
      <c r="X223" s="183" t="s">
        <v>156</v>
      </c>
      <c r="Y223" s="183" t="s">
        <v>963</v>
      </c>
      <c r="Z223" s="183" t="s">
        <v>970</v>
      </c>
    </row>
    <row r="224" spans="1:26" x14ac:dyDescent="0.25">
      <c r="A224" s="207" t="str">
        <v/>
      </c>
      <c r="B224" s="207">
        <v>0</v>
      </c>
      <c r="C224" s="207" t="str">
        <v/>
      </c>
      <c r="D224" s="207">
        <v>0</v>
      </c>
      <c r="E224" s="208" t="str">
        <v/>
      </c>
      <c r="F224" s="207">
        <v>0</v>
      </c>
      <c r="G224" s="209">
        <v>0</v>
      </c>
      <c r="J224" s="210" t="str">
        <f>IFERROR(VLOOKUP('Card Access'!H226,'Drop Down List'!$F$40:$H$183,3,FALSE),"")</f>
        <v/>
      </c>
      <c r="K224" s="211">
        <f>'Card Access'!H226</f>
        <v>0</v>
      </c>
      <c r="L224" s="210" t="str">
        <f>IFERROR(VLOOKUP('Card Access'!#REF!,'Drop Down List'!$F$40:$H$183,1,FALSE),"")</f>
        <v/>
      </c>
      <c r="M224" s="211">
        <f>'Card Access'!C226</f>
        <v>0</v>
      </c>
      <c r="N224" s="211" t="str">
        <f t="shared" si="8"/>
        <v/>
      </c>
      <c r="O224" s="211">
        <f>'Card Access'!B226</f>
        <v>0</v>
      </c>
      <c r="P224" s="211"/>
      <c r="Q224" s="211" t="str">
        <f t="shared" si="9"/>
        <v>0th</v>
      </c>
      <c r="X224" s="183" t="s">
        <v>171</v>
      </c>
      <c r="Y224" s="183" t="s">
        <v>963</v>
      </c>
      <c r="Z224" s="183" t="s">
        <v>971</v>
      </c>
    </row>
    <row r="225" spans="1:26" x14ac:dyDescent="0.25">
      <c r="A225" s="207" t="str">
        <v/>
      </c>
      <c r="B225" s="207">
        <v>0</v>
      </c>
      <c r="C225" s="207" t="str">
        <v/>
      </c>
      <c r="D225" s="207">
        <v>0</v>
      </c>
      <c r="E225" s="208" t="str">
        <v/>
      </c>
      <c r="F225" s="207">
        <v>0</v>
      </c>
      <c r="G225" s="209">
        <v>0</v>
      </c>
      <c r="J225" s="210" t="str">
        <f>IFERROR(VLOOKUP('Card Access'!H227,'Drop Down List'!$F$40:$H$183,3,FALSE),"")</f>
        <v/>
      </c>
      <c r="K225" s="211">
        <f>'Card Access'!H227</f>
        <v>0</v>
      </c>
      <c r="L225" s="210" t="str">
        <f>IFERROR(VLOOKUP('Card Access'!#REF!,'Drop Down List'!$F$40:$H$183,1,FALSE),"")</f>
        <v/>
      </c>
      <c r="M225" s="211">
        <f>'Card Access'!C227</f>
        <v>0</v>
      </c>
      <c r="N225" s="211" t="str">
        <f t="shared" si="8"/>
        <v/>
      </c>
      <c r="O225" s="211">
        <f>'Card Access'!B227</f>
        <v>0</v>
      </c>
      <c r="P225" s="211"/>
      <c r="Q225" s="211" t="str">
        <f t="shared" si="9"/>
        <v>0th</v>
      </c>
      <c r="X225" s="183" t="s">
        <v>179</v>
      </c>
      <c r="Y225" s="183" t="s">
        <v>963</v>
      </c>
      <c r="Z225" s="183" t="s">
        <v>972</v>
      </c>
    </row>
    <row r="226" spans="1:26" x14ac:dyDescent="0.25">
      <c r="A226" s="207" t="str">
        <v/>
      </c>
      <c r="B226" s="207">
        <v>0</v>
      </c>
      <c r="C226" s="207" t="str">
        <v/>
      </c>
      <c r="D226" s="207">
        <v>0</v>
      </c>
      <c r="E226" s="208" t="str">
        <v/>
      </c>
      <c r="F226" s="207">
        <v>0</v>
      </c>
      <c r="G226" s="209">
        <v>0</v>
      </c>
      <c r="J226" s="210" t="str">
        <f>IFERROR(VLOOKUP('Card Access'!H228,'Drop Down List'!$F$40:$H$183,3,FALSE),"")</f>
        <v/>
      </c>
      <c r="K226" s="211">
        <f>'Card Access'!H228</f>
        <v>0</v>
      </c>
      <c r="L226" s="210" t="str">
        <f>IFERROR(VLOOKUP('Card Access'!#REF!,'Drop Down List'!$F$40:$H$183,1,FALSE),"")</f>
        <v/>
      </c>
      <c r="M226" s="211">
        <f>'Card Access'!C228</f>
        <v>0</v>
      </c>
      <c r="N226" s="211" t="str">
        <f t="shared" si="8"/>
        <v/>
      </c>
      <c r="O226" s="211">
        <f>'Card Access'!B228</f>
        <v>0</v>
      </c>
      <c r="P226" s="211"/>
      <c r="Q226" s="211" t="str">
        <f t="shared" si="9"/>
        <v>0th</v>
      </c>
      <c r="X226" s="183" t="s">
        <v>140</v>
      </c>
      <c r="Y226" s="183" t="s">
        <v>963</v>
      </c>
      <c r="Z226" s="183" t="s">
        <v>973</v>
      </c>
    </row>
    <row r="227" spans="1:26" x14ac:dyDescent="0.25">
      <c r="A227" s="207" t="str">
        <v/>
      </c>
      <c r="B227" s="207">
        <v>0</v>
      </c>
      <c r="C227" s="207" t="str">
        <v/>
      </c>
      <c r="D227" s="207">
        <v>0</v>
      </c>
      <c r="E227" s="208" t="str">
        <v/>
      </c>
      <c r="F227" s="207">
        <v>0</v>
      </c>
      <c r="G227" s="209">
        <v>0</v>
      </c>
      <c r="J227" s="210" t="str">
        <f>IFERROR(VLOOKUP('Card Access'!H229,'Drop Down List'!$F$40:$H$183,3,FALSE),"")</f>
        <v/>
      </c>
      <c r="K227" s="211">
        <f>'Card Access'!H229</f>
        <v>0</v>
      </c>
      <c r="L227" s="210" t="str">
        <f>IFERROR(VLOOKUP('Card Access'!#REF!,'Drop Down List'!$F$40:$H$183,1,FALSE),"")</f>
        <v/>
      </c>
      <c r="M227" s="211">
        <f>'Card Access'!C229</f>
        <v>0</v>
      </c>
      <c r="N227" s="211" t="str">
        <f t="shared" si="8"/>
        <v/>
      </c>
      <c r="O227" s="211">
        <f>'Card Access'!B229</f>
        <v>0</v>
      </c>
      <c r="P227" s="211"/>
      <c r="Q227" s="211" t="str">
        <f t="shared" si="9"/>
        <v>0th</v>
      </c>
      <c r="X227" s="183" t="s">
        <v>147</v>
      </c>
      <c r="Y227" s="183" t="s">
        <v>963</v>
      </c>
      <c r="Z227" s="183" t="s">
        <v>974</v>
      </c>
    </row>
    <row r="228" spans="1:26" x14ac:dyDescent="0.25">
      <c r="A228" s="207" t="str">
        <v/>
      </c>
      <c r="B228" s="207">
        <v>0</v>
      </c>
      <c r="C228" s="207" t="str">
        <v/>
      </c>
      <c r="D228" s="207">
        <v>0</v>
      </c>
      <c r="E228" s="208" t="str">
        <v/>
      </c>
      <c r="F228" s="207">
        <v>0</v>
      </c>
      <c r="G228" s="209">
        <v>0</v>
      </c>
      <c r="J228" s="210" t="str">
        <f>IFERROR(VLOOKUP('Card Access'!H230,'Drop Down List'!$F$40:$H$183,3,FALSE),"")</f>
        <v/>
      </c>
      <c r="K228" s="211">
        <f>'Card Access'!H230</f>
        <v>0</v>
      </c>
      <c r="L228" s="210" t="str">
        <f>IFERROR(VLOOKUP('Card Access'!#REF!,'Drop Down List'!$F$40:$H$183,1,FALSE),"")</f>
        <v/>
      </c>
      <c r="M228" s="211">
        <f>'Card Access'!C230</f>
        <v>0</v>
      </c>
      <c r="N228" s="211" t="str">
        <f t="shared" si="8"/>
        <v/>
      </c>
      <c r="O228" s="211">
        <f>'Card Access'!B230</f>
        <v>0</v>
      </c>
      <c r="P228" s="211"/>
      <c r="Q228" s="211" t="str">
        <f t="shared" si="9"/>
        <v>0th</v>
      </c>
      <c r="X228" s="183" t="s">
        <v>964</v>
      </c>
      <c r="Y228" s="183" t="s">
        <v>976</v>
      </c>
      <c r="Z228" s="183" t="s">
        <v>975</v>
      </c>
    </row>
    <row r="229" spans="1:26" x14ac:dyDescent="0.25">
      <c r="A229" s="207" t="str">
        <v/>
      </c>
      <c r="B229" s="207">
        <v>0</v>
      </c>
      <c r="C229" s="207" t="str">
        <v/>
      </c>
      <c r="D229" s="207">
        <v>0</v>
      </c>
      <c r="E229" s="208" t="str">
        <v/>
      </c>
      <c r="F229" s="207">
        <v>0</v>
      </c>
      <c r="G229" s="209">
        <v>0</v>
      </c>
      <c r="J229" s="210" t="str">
        <f>IFERROR(VLOOKUP('Card Access'!H231,'Drop Down List'!$F$40:$H$183,3,FALSE),"")</f>
        <v/>
      </c>
      <c r="K229" s="211">
        <f>'Card Access'!H231</f>
        <v>0</v>
      </c>
      <c r="L229" s="210" t="str">
        <f>IFERROR(VLOOKUP('Card Access'!#REF!,'Drop Down List'!$F$40:$H$183,1,FALSE),"")</f>
        <v/>
      </c>
      <c r="M229" s="211">
        <f>'Card Access'!C231</f>
        <v>0</v>
      </c>
      <c r="N229" s="211" t="str">
        <f t="shared" si="8"/>
        <v/>
      </c>
      <c r="O229" s="211">
        <f>'Card Access'!B231</f>
        <v>0</v>
      </c>
      <c r="P229" s="211"/>
      <c r="Q229" s="211" t="str">
        <f t="shared" si="9"/>
        <v>0th</v>
      </c>
      <c r="X229" s="183" t="s">
        <v>268</v>
      </c>
      <c r="Y229" s="183" t="s">
        <v>976</v>
      </c>
      <c r="Z229" s="183" t="s">
        <v>977</v>
      </c>
    </row>
    <row r="230" spans="1:26" x14ac:dyDescent="0.25">
      <c r="A230" s="207" t="str">
        <v/>
      </c>
      <c r="B230" s="207">
        <v>0</v>
      </c>
      <c r="C230" s="207" t="str">
        <v/>
      </c>
      <c r="D230" s="207">
        <v>0</v>
      </c>
      <c r="E230" s="208" t="str">
        <v/>
      </c>
      <c r="F230" s="207">
        <v>0</v>
      </c>
      <c r="G230" s="209">
        <v>0</v>
      </c>
      <c r="J230" s="210" t="str">
        <f>IFERROR(VLOOKUP('Card Access'!H232,'Drop Down List'!$F$40:$H$183,3,FALSE),"")</f>
        <v/>
      </c>
      <c r="K230" s="211">
        <f>'Card Access'!H232</f>
        <v>0</v>
      </c>
      <c r="L230" s="210" t="str">
        <f>IFERROR(VLOOKUP('Card Access'!#REF!,'Drop Down List'!$F$40:$H$183,1,FALSE),"")</f>
        <v/>
      </c>
      <c r="M230" s="211">
        <f>'Card Access'!C232</f>
        <v>0</v>
      </c>
      <c r="N230" s="211" t="str">
        <f t="shared" si="8"/>
        <v/>
      </c>
      <c r="O230" s="211">
        <f>'Card Access'!B232</f>
        <v>0</v>
      </c>
      <c r="P230" s="211"/>
      <c r="Q230" s="211" t="str">
        <f t="shared" si="9"/>
        <v>0th</v>
      </c>
      <c r="X230" s="183" t="s">
        <v>165</v>
      </c>
      <c r="Y230" s="183" t="s">
        <v>976</v>
      </c>
      <c r="Z230" s="183" t="s">
        <v>978</v>
      </c>
    </row>
    <row r="231" spans="1:26" x14ac:dyDescent="0.25">
      <c r="A231" s="207" t="str">
        <v/>
      </c>
      <c r="B231" s="207">
        <v>0</v>
      </c>
      <c r="C231" s="207" t="str">
        <v/>
      </c>
      <c r="D231" s="207">
        <v>0</v>
      </c>
      <c r="E231" s="208" t="str">
        <v/>
      </c>
      <c r="F231" s="207">
        <v>0</v>
      </c>
      <c r="G231" s="209">
        <v>0</v>
      </c>
      <c r="J231" s="210" t="str">
        <f>IFERROR(VLOOKUP('Card Access'!H233,'Drop Down List'!$F$40:$H$183,3,FALSE),"")</f>
        <v/>
      </c>
      <c r="K231" s="211">
        <f>'Card Access'!H233</f>
        <v>0</v>
      </c>
      <c r="L231" s="210" t="str">
        <f>IFERROR(VLOOKUP('Card Access'!#REF!,'Drop Down List'!$F$40:$H$183,1,FALSE),"")</f>
        <v/>
      </c>
      <c r="M231" s="211">
        <f>'Card Access'!C233</f>
        <v>0</v>
      </c>
      <c r="N231" s="211" t="str">
        <f t="shared" si="8"/>
        <v/>
      </c>
      <c r="O231" s="211">
        <f>'Card Access'!B233</f>
        <v>0</v>
      </c>
      <c r="P231" s="211"/>
      <c r="Q231" s="211" t="str">
        <f t="shared" si="9"/>
        <v>0th</v>
      </c>
      <c r="X231" s="183" t="s">
        <v>333</v>
      </c>
      <c r="Y231" s="183" t="s">
        <v>976</v>
      </c>
      <c r="Z231" s="183" t="s">
        <v>979</v>
      </c>
    </row>
    <row r="232" spans="1:26" x14ac:dyDescent="0.25">
      <c r="A232" s="207" t="str">
        <v/>
      </c>
      <c r="B232" s="207">
        <v>0</v>
      </c>
      <c r="C232" s="207" t="str">
        <v/>
      </c>
      <c r="D232" s="207">
        <v>0</v>
      </c>
      <c r="E232" s="208" t="str">
        <v/>
      </c>
      <c r="F232" s="207">
        <v>0</v>
      </c>
      <c r="G232" s="209">
        <v>0</v>
      </c>
      <c r="J232" s="210" t="str">
        <f>IFERROR(VLOOKUP('Card Access'!H234,'Drop Down List'!$F$40:$H$183,3,FALSE),"")</f>
        <v/>
      </c>
      <c r="K232" s="211">
        <f>'Card Access'!H234</f>
        <v>0</v>
      </c>
      <c r="L232" s="210" t="str">
        <f>IFERROR(VLOOKUP('Card Access'!#REF!,'Drop Down List'!$F$40:$H$183,1,FALSE),"")</f>
        <v/>
      </c>
      <c r="M232" s="211">
        <f>'Card Access'!C234</f>
        <v>0</v>
      </c>
      <c r="N232" s="211" t="str">
        <f t="shared" si="8"/>
        <v/>
      </c>
      <c r="O232" s="211">
        <f>'Card Access'!B234</f>
        <v>0</v>
      </c>
      <c r="P232" s="211"/>
      <c r="Q232" s="211" t="str">
        <f t="shared" si="9"/>
        <v>0th</v>
      </c>
      <c r="X232" s="183" t="s">
        <v>187</v>
      </c>
      <c r="Y232" s="183" t="s">
        <v>976</v>
      </c>
      <c r="Z232" s="183" t="s">
        <v>980</v>
      </c>
    </row>
    <row r="233" spans="1:26" x14ac:dyDescent="0.25">
      <c r="A233" s="207" t="str">
        <v/>
      </c>
      <c r="B233" s="207">
        <v>0</v>
      </c>
      <c r="C233" s="207" t="str">
        <v/>
      </c>
      <c r="D233" s="207">
        <v>0</v>
      </c>
      <c r="E233" s="208" t="str">
        <v/>
      </c>
      <c r="F233" s="207">
        <v>0</v>
      </c>
      <c r="G233" s="209">
        <v>0</v>
      </c>
      <c r="J233" s="210" t="str">
        <f>IFERROR(VLOOKUP('Card Access'!H235,'Drop Down List'!$F$40:$H$183,3,FALSE),"")</f>
        <v/>
      </c>
      <c r="K233" s="211">
        <f>'Card Access'!H235</f>
        <v>0</v>
      </c>
      <c r="L233" s="210" t="str">
        <f>IFERROR(VLOOKUP('Card Access'!#REF!,'Drop Down List'!$F$40:$H$183,1,FALSE),"")</f>
        <v/>
      </c>
      <c r="M233" s="211">
        <f>'Card Access'!C235</f>
        <v>0</v>
      </c>
      <c r="N233" s="211" t="str">
        <f t="shared" si="8"/>
        <v/>
      </c>
      <c r="O233" s="211">
        <f>'Card Access'!B235</f>
        <v>0</v>
      </c>
      <c r="P233" s="211"/>
      <c r="Q233" s="211" t="str">
        <f t="shared" si="9"/>
        <v>0th</v>
      </c>
      <c r="X233" s="183" t="s">
        <v>342</v>
      </c>
      <c r="Y233" s="183" t="s">
        <v>976</v>
      </c>
      <c r="Z233" s="183" t="s">
        <v>981</v>
      </c>
    </row>
    <row r="234" spans="1:26" x14ac:dyDescent="0.25">
      <c r="A234" s="207" t="str">
        <v/>
      </c>
      <c r="B234" s="207">
        <v>0</v>
      </c>
      <c r="C234" s="207" t="str">
        <v/>
      </c>
      <c r="D234" s="207">
        <v>0</v>
      </c>
      <c r="E234" s="208" t="str">
        <v/>
      </c>
      <c r="F234" s="207">
        <v>0</v>
      </c>
      <c r="G234" s="209">
        <v>0</v>
      </c>
      <c r="J234" s="210" t="str">
        <f>IFERROR(VLOOKUP('Card Access'!H236,'Drop Down List'!$F$40:$H$183,3,FALSE),"")</f>
        <v/>
      </c>
      <c r="K234" s="211">
        <f>'Card Access'!H236</f>
        <v>0</v>
      </c>
      <c r="L234" s="210" t="str">
        <f>IFERROR(VLOOKUP('Card Access'!#REF!,'Drop Down List'!$F$40:$H$183,1,FALSE),"")</f>
        <v/>
      </c>
      <c r="M234" s="211">
        <f>'Card Access'!C236</f>
        <v>0</v>
      </c>
      <c r="N234" s="211" t="str">
        <f t="shared" si="8"/>
        <v/>
      </c>
      <c r="O234" s="211">
        <f>'Card Access'!B236</f>
        <v>0</v>
      </c>
      <c r="P234" s="211"/>
      <c r="Q234" s="211" t="str">
        <f t="shared" si="9"/>
        <v>0th</v>
      </c>
      <c r="X234" s="183" t="s">
        <v>130</v>
      </c>
      <c r="Y234" s="183" t="s">
        <v>976</v>
      </c>
      <c r="Z234" s="183" t="s">
        <v>982</v>
      </c>
    </row>
    <row r="235" spans="1:26" x14ac:dyDescent="0.25">
      <c r="A235" s="207" t="str">
        <v/>
      </c>
      <c r="B235" s="207">
        <v>0</v>
      </c>
      <c r="C235" s="207" t="str">
        <v/>
      </c>
      <c r="D235" s="207">
        <v>0</v>
      </c>
      <c r="E235" s="208" t="str">
        <v/>
      </c>
      <c r="F235" s="207">
        <v>0</v>
      </c>
      <c r="G235" s="209">
        <v>0</v>
      </c>
      <c r="J235" s="210" t="str">
        <f>IFERROR(VLOOKUP('Card Access'!H237,'Drop Down List'!$F$40:$H$183,3,FALSE),"")</f>
        <v/>
      </c>
      <c r="K235" s="211">
        <f>'Card Access'!H237</f>
        <v>0</v>
      </c>
      <c r="L235" s="210" t="str">
        <f>IFERROR(VLOOKUP('Card Access'!#REF!,'Drop Down List'!$F$40:$H$183,1,FALSE),"")</f>
        <v/>
      </c>
      <c r="M235" s="211">
        <f>'Card Access'!C237</f>
        <v>0</v>
      </c>
      <c r="N235" s="211" t="str">
        <f t="shared" si="8"/>
        <v/>
      </c>
      <c r="O235" s="211">
        <f>'Card Access'!B237</f>
        <v>0</v>
      </c>
      <c r="P235" s="211"/>
      <c r="Q235" s="211" t="str">
        <f t="shared" si="9"/>
        <v>0th</v>
      </c>
      <c r="X235" s="183" t="s">
        <v>312</v>
      </c>
      <c r="Y235" s="183" t="s">
        <v>976</v>
      </c>
      <c r="Z235" s="183" t="s">
        <v>983</v>
      </c>
    </row>
    <row r="236" spans="1:26" x14ac:dyDescent="0.25">
      <c r="A236" s="207" t="str">
        <v/>
      </c>
      <c r="B236" s="207">
        <v>0</v>
      </c>
      <c r="C236" s="207" t="str">
        <v/>
      </c>
      <c r="D236" s="207">
        <v>0</v>
      </c>
      <c r="E236" s="208" t="str">
        <v/>
      </c>
      <c r="F236" s="207">
        <v>0</v>
      </c>
      <c r="G236" s="209">
        <v>0</v>
      </c>
      <c r="J236" s="210" t="str">
        <f>IFERROR(VLOOKUP('Card Access'!H238,'Drop Down List'!$F$40:$H$183,3,FALSE),"")</f>
        <v/>
      </c>
      <c r="K236" s="211">
        <f>'Card Access'!H238</f>
        <v>0</v>
      </c>
      <c r="L236" s="210" t="str">
        <f>IFERROR(VLOOKUP('Card Access'!#REF!,'Drop Down List'!$F$40:$H$183,1,FALSE),"")</f>
        <v/>
      </c>
      <c r="M236" s="211">
        <f>'Card Access'!C238</f>
        <v>0</v>
      </c>
      <c r="N236" s="211" t="str">
        <f t="shared" si="8"/>
        <v/>
      </c>
      <c r="O236" s="211">
        <f>'Card Access'!B238</f>
        <v>0</v>
      </c>
      <c r="P236" s="211"/>
      <c r="Q236" s="211" t="str">
        <f t="shared" si="9"/>
        <v>0th</v>
      </c>
      <c r="X236" s="183" t="s">
        <v>156</v>
      </c>
      <c r="Y236" s="183" t="s">
        <v>976</v>
      </c>
      <c r="Z236" s="183" t="s">
        <v>984</v>
      </c>
    </row>
    <row r="237" spans="1:26" x14ac:dyDescent="0.25">
      <c r="A237" s="207" t="str">
        <v/>
      </c>
      <c r="B237" s="207">
        <v>0</v>
      </c>
      <c r="C237" s="207" t="str">
        <v/>
      </c>
      <c r="D237" s="207">
        <v>0</v>
      </c>
      <c r="E237" s="208" t="str">
        <v/>
      </c>
      <c r="F237" s="207">
        <v>0</v>
      </c>
      <c r="G237" s="209">
        <v>0</v>
      </c>
      <c r="J237" s="210" t="str">
        <f>IFERROR(VLOOKUP('Card Access'!H239,'Drop Down List'!$F$40:$H$183,3,FALSE),"")</f>
        <v/>
      </c>
      <c r="K237" s="211">
        <f>'Card Access'!H239</f>
        <v>0</v>
      </c>
      <c r="L237" s="210" t="str">
        <f>IFERROR(VLOOKUP('Card Access'!#REF!,'Drop Down List'!$F$40:$H$183,1,FALSE),"")</f>
        <v/>
      </c>
      <c r="M237" s="211">
        <f>'Card Access'!C239</f>
        <v>0</v>
      </c>
      <c r="N237" s="211" t="str">
        <f t="shared" si="8"/>
        <v/>
      </c>
      <c r="O237" s="211">
        <f>'Card Access'!B239</f>
        <v>0</v>
      </c>
      <c r="P237" s="211"/>
      <c r="Q237" s="211" t="str">
        <f t="shared" si="9"/>
        <v>0th</v>
      </c>
      <c r="X237" s="183" t="s">
        <v>329</v>
      </c>
      <c r="Y237" s="183" t="s">
        <v>976</v>
      </c>
      <c r="Z237" s="183" t="s">
        <v>985</v>
      </c>
    </row>
    <row r="238" spans="1:26" x14ac:dyDescent="0.25">
      <c r="A238" s="207" t="str">
        <v/>
      </c>
      <c r="B238" s="207">
        <v>0</v>
      </c>
      <c r="C238" s="207" t="str">
        <v/>
      </c>
      <c r="D238" s="207">
        <v>0</v>
      </c>
      <c r="E238" s="208" t="str">
        <v/>
      </c>
      <c r="F238" s="207">
        <v>0</v>
      </c>
      <c r="G238" s="209">
        <v>0</v>
      </c>
      <c r="J238" s="210" t="str">
        <f>IFERROR(VLOOKUP('Card Access'!H240,'Drop Down List'!$F$40:$H$183,3,FALSE),"")</f>
        <v/>
      </c>
      <c r="K238" s="211">
        <f>'Card Access'!H240</f>
        <v>0</v>
      </c>
      <c r="L238" s="210" t="str">
        <f>IFERROR(VLOOKUP('Card Access'!#REF!,'Drop Down List'!$F$40:$H$183,1,FALSE),"")</f>
        <v/>
      </c>
      <c r="M238" s="211">
        <f>'Card Access'!C240</f>
        <v>0</v>
      </c>
      <c r="N238" s="211" t="str">
        <f t="shared" si="8"/>
        <v/>
      </c>
      <c r="O238" s="211">
        <f>'Card Access'!B240</f>
        <v>0</v>
      </c>
      <c r="P238" s="211"/>
      <c r="Q238" s="211" t="str">
        <f t="shared" si="9"/>
        <v>0th</v>
      </c>
      <c r="X238" s="183" t="s">
        <v>171</v>
      </c>
      <c r="Y238" s="183" t="s">
        <v>976</v>
      </c>
      <c r="Z238" s="183" t="s">
        <v>986</v>
      </c>
    </row>
    <row r="239" spans="1:26" x14ac:dyDescent="0.25">
      <c r="A239" s="207" t="str">
        <v/>
      </c>
      <c r="B239" s="207">
        <v>0</v>
      </c>
      <c r="C239" s="207" t="str">
        <v/>
      </c>
      <c r="D239" s="207">
        <v>0</v>
      </c>
      <c r="E239" s="208" t="str">
        <v/>
      </c>
      <c r="F239" s="207">
        <v>0</v>
      </c>
      <c r="G239" s="209">
        <v>0</v>
      </c>
      <c r="J239" s="210" t="str">
        <f>IFERROR(VLOOKUP('Card Access'!H241,'Drop Down List'!$F$40:$H$183,3,FALSE),"")</f>
        <v/>
      </c>
      <c r="K239" s="211">
        <f>'Card Access'!H241</f>
        <v>0</v>
      </c>
      <c r="L239" s="210" t="str">
        <f>IFERROR(VLOOKUP('Card Access'!#REF!,'Drop Down List'!$F$40:$H$183,1,FALSE),"")</f>
        <v/>
      </c>
      <c r="M239" s="211">
        <f>'Card Access'!C241</f>
        <v>0</v>
      </c>
      <c r="N239" s="211" t="str">
        <f t="shared" si="8"/>
        <v/>
      </c>
      <c r="O239" s="211">
        <f>'Card Access'!B241</f>
        <v>0</v>
      </c>
      <c r="P239" s="211"/>
      <c r="Q239" s="211" t="str">
        <f t="shared" si="9"/>
        <v>0th</v>
      </c>
      <c r="X239" s="183" t="s">
        <v>277</v>
      </c>
      <c r="Y239" s="183" t="s">
        <v>976</v>
      </c>
      <c r="Z239" s="183" t="s">
        <v>987</v>
      </c>
    </row>
    <row r="240" spans="1:26" x14ac:dyDescent="0.25">
      <c r="A240" s="207" t="str">
        <v/>
      </c>
      <c r="B240" s="207">
        <v>0</v>
      </c>
      <c r="C240" s="207" t="str">
        <v/>
      </c>
      <c r="D240" s="207">
        <v>0</v>
      </c>
      <c r="E240" s="208" t="str">
        <v/>
      </c>
      <c r="F240" s="207">
        <v>0</v>
      </c>
      <c r="G240" s="209">
        <v>0</v>
      </c>
      <c r="J240" s="210" t="str">
        <f>IFERROR(VLOOKUP('Card Access'!H242,'Drop Down List'!$F$40:$H$183,3,FALSE),"")</f>
        <v/>
      </c>
      <c r="K240" s="211">
        <f>'Card Access'!H242</f>
        <v>0</v>
      </c>
      <c r="L240" s="210" t="str">
        <f>IFERROR(VLOOKUP('Card Access'!#REF!,'Drop Down List'!$F$40:$H$183,1,FALSE),"")</f>
        <v/>
      </c>
      <c r="M240" s="211">
        <f>'Card Access'!C242</f>
        <v>0</v>
      </c>
      <c r="N240" s="211" t="str">
        <f t="shared" si="8"/>
        <v/>
      </c>
      <c r="O240" s="211">
        <f>'Card Access'!B242</f>
        <v>0</v>
      </c>
      <c r="P240" s="211"/>
      <c r="Q240" s="211" t="str">
        <f t="shared" si="9"/>
        <v>0th</v>
      </c>
      <c r="X240" s="183" t="s">
        <v>179</v>
      </c>
      <c r="Y240" s="183" t="s">
        <v>976</v>
      </c>
      <c r="Z240" s="183" t="s">
        <v>988</v>
      </c>
    </row>
    <row r="241" spans="1:26" x14ac:dyDescent="0.25">
      <c r="A241" s="207" t="str">
        <v/>
      </c>
      <c r="B241" s="207">
        <v>0</v>
      </c>
      <c r="C241" s="207" t="str">
        <v/>
      </c>
      <c r="D241" s="207">
        <v>0</v>
      </c>
      <c r="E241" s="208" t="str">
        <v/>
      </c>
      <c r="F241" s="207">
        <v>0</v>
      </c>
      <c r="G241" s="209">
        <v>0</v>
      </c>
      <c r="J241" s="210" t="str">
        <f>IFERROR(VLOOKUP('Card Access'!H243,'Drop Down List'!$F$40:$H$183,3,FALSE),"")</f>
        <v/>
      </c>
      <c r="K241" s="211">
        <f>'Card Access'!H243</f>
        <v>0</v>
      </c>
      <c r="L241" s="210" t="str">
        <f>IFERROR(VLOOKUP('Card Access'!#REF!,'Drop Down List'!$F$40:$H$183,1,FALSE),"")</f>
        <v/>
      </c>
      <c r="M241" s="211">
        <f>'Card Access'!C243</f>
        <v>0</v>
      </c>
      <c r="N241" s="211" t="str">
        <f t="shared" si="8"/>
        <v/>
      </c>
      <c r="O241" s="211">
        <f>'Card Access'!B243</f>
        <v>0</v>
      </c>
      <c r="P241" s="211"/>
      <c r="Q241" s="211" t="str">
        <f t="shared" si="9"/>
        <v>0th</v>
      </c>
      <c r="X241" s="183" t="s">
        <v>337</v>
      </c>
      <c r="Y241" s="183" t="s">
        <v>976</v>
      </c>
      <c r="Z241" s="183" t="s">
        <v>989</v>
      </c>
    </row>
    <row r="242" spans="1:26" x14ac:dyDescent="0.25">
      <c r="A242" s="207" t="str">
        <v/>
      </c>
      <c r="B242" s="207">
        <v>0</v>
      </c>
      <c r="C242" s="207" t="str">
        <v/>
      </c>
      <c r="D242" s="207">
        <v>0</v>
      </c>
      <c r="E242" s="208" t="str">
        <v/>
      </c>
      <c r="F242" s="207">
        <v>0</v>
      </c>
      <c r="G242" s="209">
        <v>0</v>
      </c>
      <c r="J242" s="210" t="str">
        <f>IFERROR(VLOOKUP('Card Access'!H244,'Drop Down List'!$F$40:$H$183,3,FALSE),"")</f>
        <v/>
      </c>
      <c r="K242" s="211">
        <f>'Card Access'!H244</f>
        <v>0</v>
      </c>
      <c r="L242" s="210" t="str">
        <f>IFERROR(VLOOKUP('Card Access'!#REF!,'Drop Down List'!$F$40:$H$183,1,FALSE),"")</f>
        <v/>
      </c>
      <c r="M242" s="211">
        <f>'Card Access'!C244</f>
        <v>0</v>
      </c>
      <c r="N242" s="211" t="str">
        <f t="shared" si="8"/>
        <v/>
      </c>
      <c r="O242" s="211">
        <f>'Card Access'!B244</f>
        <v>0</v>
      </c>
      <c r="P242" s="211"/>
      <c r="Q242" s="211" t="str">
        <f t="shared" si="9"/>
        <v>0th</v>
      </c>
      <c r="X242" s="183" t="s">
        <v>140</v>
      </c>
      <c r="Y242" s="183" t="s">
        <v>976</v>
      </c>
      <c r="Z242" s="183" t="s">
        <v>990</v>
      </c>
    </row>
    <row r="243" spans="1:26" x14ac:dyDescent="0.25">
      <c r="A243" s="207" t="str">
        <v/>
      </c>
      <c r="B243" s="207">
        <v>0</v>
      </c>
      <c r="C243" s="207" t="str">
        <v/>
      </c>
      <c r="D243" s="207">
        <v>0</v>
      </c>
      <c r="E243" s="208" t="str">
        <v/>
      </c>
      <c r="F243" s="207">
        <v>0</v>
      </c>
      <c r="G243" s="209">
        <v>0</v>
      </c>
      <c r="J243" s="210" t="str">
        <f>IFERROR(VLOOKUP('Card Access'!H245,'Drop Down List'!$F$40:$H$183,3,FALSE),"")</f>
        <v/>
      </c>
      <c r="K243" s="211">
        <f>'Card Access'!H245</f>
        <v>0</v>
      </c>
      <c r="L243" s="210" t="str">
        <f>IFERROR(VLOOKUP('Card Access'!#REF!,'Drop Down List'!$F$40:$H$183,1,FALSE),"")</f>
        <v/>
      </c>
      <c r="M243" s="211">
        <f>'Card Access'!C245</f>
        <v>0</v>
      </c>
      <c r="N243" s="211" t="str">
        <f t="shared" si="8"/>
        <v/>
      </c>
      <c r="O243" s="211">
        <f>'Card Access'!B245</f>
        <v>0</v>
      </c>
      <c r="P243" s="211"/>
      <c r="Q243" s="211" t="str">
        <f t="shared" si="9"/>
        <v>0th</v>
      </c>
      <c r="X243" s="183" t="s">
        <v>315</v>
      </c>
      <c r="Y243" s="183" t="s">
        <v>976</v>
      </c>
      <c r="Z243" s="183" t="s">
        <v>991</v>
      </c>
    </row>
    <row r="244" spans="1:26" x14ac:dyDescent="0.25">
      <c r="A244" s="207" t="str">
        <v/>
      </c>
      <c r="B244" s="207">
        <v>0</v>
      </c>
      <c r="C244" s="207" t="str">
        <v/>
      </c>
      <c r="D244" s="207">
        <v>0</v>
      </c>
      <c r="E244" s="208" t="str">
        <v/>
      </c>
      <c r="F244" s="207">
        <v>0</v>
      </c>
      <c r="G244" s="209">
        <v>0</v>
      </c>
      <c r="J244" s="210" t="str">
        <f>IFERROR(VLOOKUP('Card Access'!H246,'Drop Down List'!$F$40:$H$183,3,FALSE),"")</f>
        <v/>
      </c>
      <c r="K244" s="211">
        <f>'Card Access'!H246</f>
        <v>0</v>
      </c>
      <c r="L244" s="210" t="str">
        <f>IFERROR(VLOOKUP('Card Access'!#REF!,'Drop Down List'!$F$40:$H$183,1,FALSE),"")</f>
        <v/>
      </c>
      <c r="M244" s="211">
        <f>'Card Access'!C246</f>
        <v>0</v>
      </c>
      <c r="N244" s="211" t="str">
        <f t="shared" si="8"/>
        <v/>
      </c>
      <c r="O244" s="211">
        <f>'Card Access'!B246</f>
        <v>0</v>
      </c>
      <c r="P244" s="211"/>
      <c r="Q244" s="211" t="str">
        <f t="shared" si="9"/>
        <v>0th</v>
      </c>
      <c r="X244" s="183" t="s">
        <v>147</v>
      </c>
      <c r="Y244" s="183" t="s">
        <v>976</v>
      </c>
      <c r="Z244" s="183" t="s">
        <v>992</v>
      </c>
    </row>
    <row r="245" spans="1:26" x14ac:dyDescent="0.25">
      <c r="A245" s="207" t="str">
        <v/>
      </c>
      <c r="B245" s="207">
        <v>0</v>
      </c>
      <c r="C245" s="207" t="str">
        <v/>
      </c>
      <c r="D245" s="207">
        <v>0</v>
      </c>
      <c r="E245" s="208" t="str">
        <v/>
      </c>
      <c r="F245" s="207">
        <v>0</v>
      </c>
      <c r="G245" s="209">
        <v>0</v>
      </c>
      <c r="J245" s="210" t="str">
        <f>IFERROR(VLOOKUP('Card Access'!H247,'Drop Down List'!$F$40:$H$183,3,FALSE),"")</f>
        <v/>
      </c>
      <c r="K245" s="211">
        <f>'Card Access'!H247</f>
        <v>0</v>
      </c>
      <c r="L245" s="210" t="str">
        <f>IFERROR(VLOOKUP('Card Access'!#REF!,'Drop Down List'!$F$40:$H$183,1,FALSE),"")</f>
        <v/>
      </c>
      <c r="M245" s="211">
        <f>'Card Access'!C247</f>
        <v>0</v>
      </c>
      <c r="N245" s="211" t="str">
        <f t="shared" si="8"/>
        <v/>
      </c>
      <c r="O245" s="211">
        <f>'Card Access'!B247</f>
        <v>0</v>
      </c>
      <c r="P245" s="211"/>
      <c r="Q245" s="211" t="str">
        <f t="shared" si="9"/>
        <v>0th</v>
      </c>
      <c r="X245" s="183" t="s">
        <v>323</v>
      </c>
      <c r="Y245" s="183" t="s">
        <v>976</v>
      </c>
      <c r="Z245" s="183" t="s">
        <v>993</v>
      </c>
    </row>
    <row r="246" spans="1:26" x14ac:dyDescent="0.25">
      <c r="A246" s="207" t="str">
        <v/>
      </c>
      <c r="B246" s="207">
        <v>0</v>
      </c>
      <c r="C246" s="207" t="str">
        <v/>
      </c>
      <c r="D246" s="207">
        <v>0</v>
      </c>
      <c r="E246" s="208" t="str">
        <v/>
      </c>
      <c r="F246" s="207">
        <v>0</v>
      </c>
      <c r="G246" s="209">
        <v>0</v>
      </c>
      <c r="J246" s="210" t="str">
        <f>IFERROR(VLOOKUP('Card Access'!H248,'Drop Down List'!$F$40:$H$183,3,FALSE),"")</f>
        <v/>
      </c>
      <c r="K246" s="211">
        <f>'Card Access'!H248</f>
        <v>0</v>
      </c>
      <c r="L246" s="210" t="str">
        <f>IFERROR(VLOOKUP('Card Access'!#REF!,'Drop Down List'!$F$40:$H$183,1,FALSE),"")</f>
        <v/>
      </c>
      <c r="M246" s="211">
        <f>'Card Access'!C248</f>
        <v>0</v>
      </c>
      <c r="N246" s="211" t="str">
        <f t="shared" si="8"/>
        <v/>
      </c>
      <c r="O246" s="211">
        <f>'Card Access'!B248</f>
        <v>0</v>
      </c>
      <c r="P246" s="211"/>
      <c r="Q246" s="211" t="str">
        <f t="shared" si="9"/>
        <v>0th</v>
      </c>
      <c r="X246" s="183" t="s">
        <v>996</v>
      </c>
      <c r="Y246" s="183" t="s">
        <v>995</v>
      </c>
      <c r="Z246" s="183" t="s">
        <v>994</v>
      </c>
    </row>
    <row r="247" spans="1:26" x14ac:dyDescent="0.25">
      <c r="A247" s="207" t="str">
        <v/>
      </c>
      <c r="B247" s="207">
        <v>0</v>
      </c>
      <c r="C247" s="207" t="str">
        <v/>
      </c>
      <c r="D247" s="207">
        <v>0</v>
      </c>
      <c r="E247" s="208" t="str">
        <v/>
      </c>
      <c r="F247" s="207">
        <v>0</v>
      </c>
      <c r="G247" s="209">
        <v>0</v>
      </c>
      <c r="J247" s="210" t="str">
        <f>IFERROR(VLOOKUP('Card Access'!H249,'Drop Down List'!$F$40:$H$183,3,FALSE),"")</f>
        <v/>
      </c>
      <c r="K247" s="211">
        <f>'Card Access'!H249</f>
        <v>0</v>
      </c>
      <c r="L247" s="210" t="str">
        <f>IFERROR(VLOOKUP('Card Access'!#REF!,'Drop Down List'!$F$40:$H$183,1,FALSE),"")</f>
        <v/>
      </c>
      <c r="M247" s="211">
        <f>'Card Access'!C249</f>
        <v>0</v>
      </c>
      <c r="N247" s="211" t="str">
        <f t="shared" si="8"/>
        <v/>
      </c>
      <c r="O247" s="211">
        <f>'Card Access'!B249</f>
        <v>0</v>
      </c>
      <c r="P247" s="211"/>
      <c r="Q247" s="211" t="str">
        <f t="shared" si="9"/>
        <v>0th</v>
      </c>
      <c r="X247" s="183" t="s">
        <v>998</v>
      </c>
      <c r="Y247" s="183" t="s">
        <v>995</v>
      </c>
      <c r="Z247" s="183" t="s">
        <v>997</v>
      </c>
    </row>
    <row r="248" spans="1:26" x14ac:dyDescent="0.25">
      <c r="A248" s="207" t="str">
        <v/>
      </c>
      <c r="B248" s="207">
        <v>0</v>
      </c>
      <c r="C248" s="207" t="str">
        <v/>
      </c>
      <c r="D248" s="207">
        <v>0</v>
      </c>
      <c r="E248" s="208" t="str">
        <v/>
      </c>
      <c r="F248" s="207">
        <v>0</v>
      </c>
      <c r="G248" s="209">
        <v>0</v>
      </c>
      <c r="J248" s="210" t="str">
        <f>IFERROR(VLOOKUP('Card Access'!H250,'Drop Down List'!$F$40:$H$183,3,FALSE),"")</f>
        <v/>
      </c>
      <c r="K248" s="211">
        <f>'Card Access'!H250</f>
        <v>0</v>
      </c>
      <c r="L248" s="210" t="str">
        <f>IFERROR(VLOOKUP('Card Access'!#REF!,'Drop Down List'!$F$40:$H$183,1,FALSE),"")</f>
        <v/>
      </c>
      <c r="M248" s="211">
        <f>'Card Access'!C250</f>
        <v>0</v>
      </c>
      <c r="N248" s="211" t="str">
        <f t="shared" si="8"/>
        <v/>
      </c>
      <c r="O248" s="211">
        <f>'Card Access'!B250</f>
        <v>0</v>
      </c>
      <c r="P248" s="211"/>
      <c r="Q248" s="211" t="str">
        <f t="shared" si="9"/>
        <v>0th</v>
      </c>
      <c r="X248" s="183" t="s">
        <v>1000</v>
      </c>
      <c r="Y248" s="183" t="s">
        <v>995</v>
      </c>
      <c r="Z248" s="183" t="s">
        <v>999</v>
      </c>
    </row>
    <row r="249" spans="1:26" x14ac:dyDescent="0.25">
      <c r="A249" s="207" t="str">
        <v/>
      </c>
      <c r="B249" s="207">
        <v>0</v>
      </c>
      <c r="C249" s="207" t="str">
        <v/>
      </c>
      <c r="D249" s="207">
        <v>0</v>
      </c>
      <c r="E249" s="208" t="str">
        <v/>
      </c>
      <c r="F249" s="207">
        <v>0</v>
      </c>
      <c r="G249" s="209">
        <v>0</v>
      </c>
      <c r="J249" s="210" t="str">
        <f>IFERROR(VLOOKUP('Card Access'!H251,'Drop Down List'!$F$40:$H$183,3,FALSE),"")</f>
        <v/>
      </c>
      <c r="K249" s="211">
        <f>'Card Access'!H251</f>
        <v>0</v>
      </c>
      <c r="L249" s="210" t="str">
        <f>IFERROR(VLOOKUP('Card Access'!#REF!,'Drop Down List'!$F$40:$H$183,1,FALSE),"")</f>
        <v/>
      </c>
      <c r="M249" s="211">
        <f>'Card Access'!C251</f>
        <v>0</v>
      </c>
      <c r="N249" s="211" t="str">
        <f t="shared" si="8"/>
        <v/>
      </c>
      <c r="O249" s="211">
        <f>'Card Access'!B251</f>
        <v>0</v>
      </c>
      <c r="P249" s="211"/>
      <c r="Q249" s="211" t="str">
        <f t="shared" si="9"/>
        <v>0th</v>
      </c>
      <c r="X249" s="183" t="s">
        <v>1002</v>
      </c>
      <c r="Y249" s="183" t="s">
        <v>995</v>
      </c>
      <c r="Z249" s="183" t="s">
        <v>1001</v>
      </c>
    </row>
    <row r="250" spans="1:26" x14ac:dyDescent="0.25">
      <c r="A250" s="207" t="str">
        <v/>
      </c>
      <c r="B250" s="207">
        <v>0</v>
      </c>
      <c r="C250" s="207" t="str">
        <v/>
      </c>
      <c r="D250" s="207">
        <v>0</v>
      </c>
      <c r="E250" s="208" t="str">
        <v/>
      </c>
      <c r="F250" s="207">
        <v>0</v>
      </c>
      <c r="G250" s="209">
        <v>0</v>
      </c>
      <c r="J250" s="210" t="str">
        <f>IFERROR(VLOOKUP('Card Access'!H252,'Drop Down List'!$F$40:$H$183,3,FALSE),"")</f>
        <v/>
      </c>
      <c r="K250" s="211">
        <f>'Card Access'!H252</f>
        <v>0</v>
      </c>
      <c r="L250" s="210" t="str">
        <f>IFERROR(VLOOKUP('Card Access'!#REF!,'Drop Down List'!$F$40:$H$183,1,FALSE),"")</f>
        <v/>
      </c>
      <c r="M250" s="211">
        <f>'Card Access'!C252</f>
        <v>0</v>
      </c>
      <c r="N250" s="211" t="str">
        <f t="shared" si="8"/>
        <v/>
      </c>
      <c r="O250" s="211">
        <f>'Card Access'!B252</f>
        <v>0</v>
      </c>
      <c r="P250" s="211"/>
      <c r="Q250" s="211" t="str">
        <f t="shared" si="9"/>
        <v>0th</v>
      </c>
      <c r="X250" s="183" t="s">
        <v>1004</v>
      </c>
      <c r="Y250" s="183" t="s">
        <v>995</v>
      </c>
      <c r="Z250" s="183" t="s">
        <v>1003</v>
      </c>
    </row>
    <row r="251" spans="1:26" x14ac:dyDescent="0.25">
      <c r="A251" s="207" t="str">
        <v/>
      </c>
      <c r="B251" s="207">
        <v>0</v>
      </c>
      <c r="C251" s="207" t="str">
        <v/>
      </c>
      <c r="D251" s="207">
        <v>0</v>
      </c>
      <c r="E251" s="208" t="str">
        <v/>
      </c>
      <c r="F251" s="207">
        <v>0</v>
      </c>
      <c r="G251" s="209">
        <v>0</v>
      </c>
      <c r="J251" s="210" t="str">
        <f>IFERROR(VLOOKUP('Card Access'!H253,'Drop Down List'!$F$40:$H$183,3,FALSE),"")</f>
        <v/>
      </c>
      <c r="K251" s="211">
        <f>'Card Access'!H253</f>
        <v>0</v>
      </c>
      <c r="L251" s="210" t="str">
        <f>IFERROR(VLOOKUP('Card Access'!#REF!,'Drop Down List'!$F$40:$H$183,1,FALSE),"")</f>
        <v/>
      </c>
      <c r="M251" s="211">
        <f>'Card Access'!C253</f>
        <v>0</v>
      </c>
      <c r="N251" s="211" t="str">
        <f t="shared" si="8"/>
        <v/>
      </c>
      <c r="O251" s="211">
        <f>'Card Access'!B253</f>
        <v>0</v>
      </c>
      <c r="P251" s="211"/>
      <c r="Q251" s="211" t="str">
        <f t="shared" si="9"/>
        <v>0th</v>
      </c>
      <c r="X251" s="183" t="s">
        <v>872</v>
      </c>
      <c r="Y251" s="183" t="s">
        <v>1605</v>
      </c>
      <c r="Z251" s="183" t="s">
        <v>873</v>
      </c>
    </row>
    <row r="252" spans="1:26" x14ac:dyDescent="0.25">
      <c r="A252" s="207" t="str">
        <v/>
      </c>
      <c r="B252" s="207">
        <v>0</v>
      </c>
      <c r="C252" s="207" t="str">
        <v/>
      </c>
      <c r="D252" s="207">
        <v>0</v>
      </c>
      <c r="E252" s="208" t="str">
        <v/>
      </c>
      <c r="F252" s="207">
        <v>0</v>
      </c>
      <c r="G252" s="209">
        <v>0</v>
      </c>
      <c r="J252" s="210" t="str">
        <f>IFERROR(VLOOKUP('Card Access'!H254,'Drop Down List'!$F$40:$H$183,3,FALSE),"")</f>
        <v/>
      </c>
      <c r="K252" s="211">
        <f>'Card Access'!H254</f>
        <v>0</v>
      </c>
      <c r="L252" s="210" t="str">
        <f>IFERROR(VLOOKUP('Card Access'!#REF!,'Drop Down List'!$F$40:$H$183,1,FALSE),"")</f>
        <v/>
      </c>
      <c r="M252" s="211">
        <f>'Card Access'!C254</f>
        <v>0</v>
      </c>
      <c r="N252" s="211" t="str">
        <f t="shared" si="8"/>
        <v/>
      </c>
      <c r="O252" s="211">
        <f>'Card Access'!B254</f>
        <v>0</v>
      </c>
      <c r="P252" s="211"/>
      <c r="Q252" s="211" t="str">
        <f t="shared" si="9"/>
        <v>0th</v>
      </c>
      <c r="X252" s="183" t="s">
        <v>876</v>
      </c>
      <c r="Y252" s="183" t="s">
        <v>1605</v>
      </c>
      <c r="Z252" s="183" t="s">
        <v>877</v>
      </c>
    </row>
    <row r="253" spans="1:26" x14ac:dyDescent="0.25">
      <c r="A253" s="207" t="str">
        <v/>
      </c>
      <c r="B253" s="207">
        <v>0</v>
      </c>
      <c r="C253" s="207" t="str">
        <v/>
      </c>
      <c r="D253" s="207">
        <v>0</v>
      </c>
      <c r="E253" s="208" t="str">
        <v/>
      </c>
      <c r="F253" s="207">
        <v>0</v>
      </c>
      <c r="G253" s="209">
        <v>0</v>
      </c>
      <c r="J253" s="210" t="str">
        <f>IFERROR(VLOOKUP('Card Access'!H255,'Drop Down List'!$F$40:$H$183,3,FALSE),"")</f>
        <v/>
      </c>
      <c r="K253" s="211">
        <f>'Card Access'!H255</f>
        <v>0</v>
      </c>
      <c r="L253" s="210" t="str">
        <f>IFERROR(VLOOKUP('Card Access'!#REF!,'Drop Down List'!$F$40:$H$183,1,FALSE),"")</f>
        <v/>
      </c>
      <c r="M253" s="211">
        <f>'Card Access'!C255</f>
        <v>0</v>
      </c>
      <c r="N253" s="211" t="str">
        <f t="shared" si="8"/>
        <v/>
      </c>
      <c r="O253" s="211">
        <f>'Card Access'!B255</f>
        <v>0</v>
      </c>
      <c r="P253" s="211"/>
      <c r="Q253" s="211" t="str">
        <f t="shared" si="9"/>
        <v>0th</v>
      </c>
      <c r="X253" s="183" t="s">
        <v>880</v>
      </c>
      <c r="Y253" s="183" t="s">
        <v>1605</v>
      </c>
      <c r="Z253" s="183" t="s">
        <v>881</v>
      </c>
    </row>
    <row r="254" spans="1:26" x14ac:dyDescent="0.25">
      <c r="A254" s="207" t="str">
        <v/>
      </c>
      <c r="B254" s="207">
        <v>0</v>
      </c>
      <c r="C254" s="207" t="str">
        <v/>
      </c>
      <c r="D254" s="207">
        <v>0</v>
      </c>
      <c r="E254" s="208" t="str">
        <v/>
      </c>
      <c r="F254" s="207">
        <v>0</v>
      </c>
      <c r="G254" s="209">
        <v>0</v>
      </c>
      <c r="J254" s="210" t="str">
        <f>IFERROR(VLOOKUP('Card Access'!H256,'Drop Down List'!$F$40:$H$183,3,FALSE),"")</f>
        <v/>
      </c>
      <c r="K254" s="211">
        <f>'Card Access'!H256</f>
        <v>0</v>
      </c>
      <c r="L254" s="210" t="str">
        <f>IFERROR(VLOOKUP('Card Access'!#REF!,'Drop Down List'!$F$40:$H$183,1,FALSE),"")</f>
        <v/>
      </c>
      <c r="M254" s="211">
        <f>'Card Access'!C256</f>
        <v>0</v>
      </c>
      <c r="N254" s="211" t="str">
        <f t="shared" si="8"/>
        <v/>
      </c>
      <c r="O254" s="211">
        <f>'Card Access'!B256</f>
        <v>0</v>
      </c>
      <c r="P254" s="211"/>
      <c r="Q254" s="211" t="str">
        <f t="shared" si="9"/>
        <v>0th</v>
      </c>
      <c r="X254" s="183" t="s">
        <v>884</v>
      </c>
      <c r="Y254" s="183" t="s">
        <v>1605</v>
      </c>
      <c r="Z254" s="183" t="s">
        <v>885</v>
      </c>
    </row>
    <row r="255" spans="1:26" x14ac:dyDescent="0.25">
      <c r="A255" s="207" t="str">
        <v/>
      </c>
      <c r="B255" s="207">
        <v>0</v>
      </c>
      <c r="C255" s="207" t="str">
        <v/>
      </c>
      <c r="D255" s="207">
        <v>0</v>
      </c>
      <c r="E255" s="208" t="str">
        <v/>
      </c>
      <c r="F255" s="207">
        <v>0</v>
      </c>
      <c r="G255" s="209">
        <v>0</v>
      </c>
      <c r="J255" s="210" t="str">
        <f>IFERROR(VLOOKUP('Card Access'!H257,'Drop Down List'!$F$40:$H$183,3,FALSE),"")</f>
        <v/>
      </c>
      <c r="K255" s="211">
        <f>'Card Access'!H257</f>
        <v>0</v>
      </c>
      <c r="L255" s="210" t="str">
        <f>IFERROR(VLOOKUP('Card Access'!#REF!,'Drop Down List'!$F$40:$H$183,1,FALSE),"")</f>
        <v/>
      </c>
      <c r="M255" s="211">
        <f>'Card Access'!C257</f>
        <v>0</v>
      </c>
      <c r="N255" s="211" t="str">
        <f t="shared" si="8"/>
        <v/>
      </c>
      <c r="O255" s="211">
        <f>'Card Access'!B257</f>
        <v>0</v>
      </c>
      <c r="P255" s="211"/>
      <c r="Q255" s="211" t="str">
        <f t="shared" si="9"/>
        <v>0th</v>
      </c>
      <c r="X255" s="183" t="s">
        <v>1007</v>
      </c>
      <c r="Y255" s="183" t="s">
        <v>1006</v>
      </c>
      <c r="Z255" s="183" t="s">
        <v>1005</v>
      </c>
    </row>
    <row r="256" spans="1:26" x14ac:dyDescent="0.25">
      <c r="A256" s="207" t="str">
        <v/>
      </c>
      <c r="B256" s="207">
        <v>0</v>
      </c>
      <c r="C256" s="207" t="str">
        <v/>
      </c>
      <c r="D256" s="207">
        <v>0</v>
      </c>
      <c r="E256" s="208" t="str">
        <v/>
      </c>
      <c r="F256" s="207">
        <v>0</v>
      </c>
      <c r="G256" s="209">
        <v>0</v>
      </c>
      <c r="J256" s="210" t="str">
        <f>IFERROR(VLOOKUP('Card Access'!H258,'Drop Down List'!$F$40:$H$183,3,FALSE),"")</f>
        <v/>
      </c>
      <c r="K256" s="211">
        <f>'Card Access'!H258</f>
        <v>0</v>
      </c>
      <c r="L256" s="210" t="str">
        <f>IFERROR(VLOOKUP('Card Access'!#REF!,'Drop Down List'!$F$40:$H$183,1,FALSE),"")</f>
        <v/>
      </c>
      <c r="M256" s="211">
        <f>'Card Access'!C258</f>
        <v>0</v>
      </c>
      <c r="N256" s="211" t="str">
        <f t="shared" si="8"/>
        <v/>
      </c>
      <c r="O256" s="211">
        <f>'Card Access'!B258</f>
        <v>0</v>
      </c>
      <c r="P256" s="211"/>
      <c r="Q256" s="211" t="str">
        <f t="shared" si="9"/>
        <v>0th</v>
      </c>
      <c r="X256" s="183" t="s">
        <v>1009</v>
      </c>
      <c r="Y256" s="183" t="s">
        <v>1006</v>
      </c>
      <c r="Z256" s="183" t="s">
        <v>1008</v>
      </c>
    </row>
    <row r="257" spans="1:26" x14ac:dyDescent="0.25">
      <c r="A257" s="207" t="str">
        <v/>
      </c>
      <c r="B257" s="207">
        <v>0</v>
      </c>
      <c r="C257" s="207" t="str">
        <v/>
      </c>
      <c r="D257" s="207">
        <v>0</v>
      </c>
      <c r="E257" s="208" t="str">
        <v/>
      </c>
      <c r="F257" s="207">
        <v>0</v>
      </c>
      <c r="G257" s="209">
        <v>0</v>
      </c>
      <c r="J257" s="210" t="str">
        <f>IFERROR(VLOOKUP('Card Access'!H259,'Drop Down List'!$F$40:$H$183,3,FALSE),"")</f>
        <v/>
      </c>
      <c r="K257" s="211">
        <f>'Card Access'!H259</f>
        <v>0</v>
      </c>
      <c r="L257" s="210" t="str">
        <f>IFERROR(VLOOKUP('Card Access'!#REF!,'Drop Down List'!$F$40:$H$183,1,FALSE),"")</f>
        <v/>
      </c>
      <c r="M257" s="211">
        <f>'Card Access'!C259</f>
        <v>0</v>
      </c>
      <c r="N257" s="211" t="str">
        <f t="shared" si="8"/>
        <v/>
      </c>
      <c r="O257" s="211">
        <f>'Card Access'!B259</f>
        <v>0</v>
      </c>
      <c r="P257" s="211"/>
      <c r="Q257" s="211" t="str">
        <f t="shared" si="9"/>
        <v>0th</v>
      </c>
      <c r="X257" s="183" t="s">
        <v>1011</v>
      </c>
      <c r="Y257" s="183" t="s">
        <v>1006</v>
      </c>
      <c r="Z257" s="183" t="s">
        <v>1010</v>
      </c>
    </row>
    <row r="258" spans="1:26" x14ac:dyDescent="0.25">
      <c r="A258" s="207" t="str">
        <v/>
      </c>
      <c r="B258" s="207">
        <v>0</v>
      </c>
      <c r="C258" s="207" t="str">
        <v/>
      </c>
      <c r="D258" s="207">
        <v>0</v>
      </c>
      <c r="E258" s="208" t="str">
        <v/>
      </c>
      <c r="F258" s="207">
        <v>0</v>
      </c>
      <c r="G258" s="209">
        <v>0</v>
      </c>
      <c r="J258" s="210" t="str">
        <f>IFERROR(VLOOKUP('Card Access'!H260,'Drop Down List'!$F$40:$H$183,3,FALSE),"")</f>
        <v/>
      </c>
      <c r="K258" s="211">
        <f>'Card Access'!H260</f>
        <v>0</v>
      </c>
      <c r="L258" s="210" t="str">
        <f>IFERROR(VLOOKUP('Card Access'!#REF!,'Drop Down List'!$F$40:$H$183,1,FALSE),"")</f>
        <v/>
      </c>
      <c r="M258" s="211">
        <f>'Card Access'!C260</f>
        <v>0</v>
      </c>
      <c r="N258" s="211" t="str">
        <f t="shared" si="8"/>
        <v/>
      </c>
      <c r="O258" s="211">
        <f>'Card Access'!B260</f>
        <v>0</v>
      </c>
      <c r="P258" s="211"/>
      <c r="Q258" s="211" t="str">
        <f t="shared" si="9"/>
        <v>0th</v>
      </c>
      <c r="X258" s="183" t="s">
        <v>37</v>
      </c>
      <c r="Y258" s="183" t="s">
        <v>1013</v>
      </c>
      <c r="Z258" s="183" t="s">
        <v>1012</v>
      </c>
    </row>
    <row r="259" spans="1:26" x14ac:dyDescent="0.25">
      <c r="A259" s="207" t="str">
        <v/>
      </c>
      <c r="B259" s="207">
        <v>0</v>
      </c>
      <c r="C259" s="207" t="str">
        <v/>
      </c>
      <c r="D259" s="207">
        <v>0</v>
      </c>
      <c r="E259" s="208" t="str">
        <v/>
      </c>
      <c r="F259" s="207">
        <v>0</v>
      </c>
      <c r="G259" s="209">
        <v>0</v>
      </c>
      <c r="J259" s="210" t="str">
        <f>IFERROR(VLOOKUP('Card Access'!H261,'Drop Down List'!$F$40:$H$183,3,FALSE),"")</f>
        <v/>
      </c>
      <c r="K259" s="211">
        <f>'Card Access'!H261</f>
        <v>0</v>
      </c>
      <c r="L259" s="210" t="str">
        <f>IFERROR(VLOOKUP('Card Access'!#REF!,'Drop Down List'!$F$40:$H$183,1,FALSE),"")</f>
        <v/>
      </c>
      <c r="M259" s="211">
        <f>'Card Access'!C261</f>
        <v>0</v>
      </c>
      <c r="N259" s="211" t="str">
        <f t="shared" si="8"/>
        <v/>
      </c>
      <c r="O259" s="211">
        <f>'Card Access'!B261</f>
        <v>0</v>
      </c>
      <c r="P259" s="211"/>
      <c r="Q259" s="211" t="str">
        <f t="shared" si="9"/>
        <v>0th</v>
      </c>
      <c r="X259" s="183" t="s">
        <v>52</v>
      </c>
      <c r="Y259" s="183" t="s">
        <v>1013</v>
      </c>
      <c r="Z259" s="183" t="s">
        <v>1014</v>
      </c>
    </row>
    <row r="260" spans="1:26" x14ac:dyDescent="0.25">
      <c r="A260" s="207" t="str">
        <v/>
      </c>
      <c r="B260" s="207">
        <v>0</v>
      </c>
      <c r="C260" s="207" t="str">
        <v/>
      </c>
      <c r="D260" s="207">
        <v>0</v>
      </c>
      <c r="E260" s="208" t="str">
        <v/>
      </c>
      <c r="F260" s="207">
        <v>0</v>
      </c>
      <c r="G260" s="209">
        <v>0</v>
      </c>
      <c r="J260" s="210" t="str">
        <f>IFERROR(VLOOKUP('Card Access'!H262,'Drop Down List'!$F$40:$H$183,3,FALSE),"")</f>
        <v/>
      </c>
      <c r="K260" s="211">
        <f>'Card Access'!H262</f>
        <v>0</v>
      </c>
      <c r="L260" s="210" t="str">
        <f>IFERROR(VLOOKUP('Card Access'!#REF!,'Drop Down List'!$F$40:$H$183,1,FALSE),"")</f>
        <v/>
      </c>
      <c r="M260" s="211">
        <f>'Card Access'!C262</f>
        <v>0</v>
      </c>
      <c r="N260" s="211" t="str">
        <f t="shared" si="8"/>
        <v/>
      </c>
      <c r="O260" s="211">
        <f>'Card Access'!B262</f>
        <v>0</v>
      </c>
      <c r="P260" s="211"/>
      <c r="Q260" s="211" t="str">
        <f t="shared" si="9"/>
        <v>0th</v>
      </c>
      <c r="X260" s="183" t="s">
        <v>65</v>
      </c>
      <c r="Y260" s="183" t="s">
        <v>1013</v>
      </c>
      <c r="Z260" s="183" t="s">
        <v>1015</v>
      </c>
    </row>
    <row r="261" spans="1:26" x14ac:dyDescent="0.25">
      <c r="A261" s="207" t="str">
        <v/>
      </c>
      <c r="B261" s="207">
        <v>0</v>
      </c>
      <c r="C261" s="207" t="str">
        <v/>
      </c>
      <c r="D261" s="207">
        <v>0</v>
      </c>
      <c r="E261" s="208" t="str">
        <v/>
      </c>
      <c r="F261" s="207">
        <v>0</v>
      </c>
      <c r="G261" s="209">
        <v>0</v>
      </c>
      <c r="J261" s="210" t="str">
        <f>IFERROR(VLOOKUP('Card Access'!H263,'Drop Down List'!$F$40:$H$183,3,FALSE),"")</f>
        <v/>
      </c>
      <c r="K261" s="211">
        <f>'Card Access'!H263</f>
        <v>0</v>
      </c>
      <c r="L261" s="210" t="str">
        <f>IFERROR(VLOOKUP('Card Access'!#REF!,'Drop Down List'!$F$40:$H$183,1,FALSE),"")</f>
        <v/>
      </c>
      <c r="M261" s="211">
        <f>'Card Access'!C263</f>
        <v>0</v>
      </c>
      <c r="N261" s="211" t="str">
        <f t="shared" si="8"/>
        <v/>
      </c>
      <c r="O261" s="211">
        <f>'Card Access'!B263</f>
        <v>0</v>
      </c>
      <c r="P261" s="211"/>
      <c r="Q261" s="211" t="str">
        <f t="shared" si="9"/>
        <v>0th</v>
      </c>
      <c r="X261" s="183" t="s">
        <v>78</v>
      </c>
      <c r="Y261" s="183" t="s">
        <v>1017</v>
      </c>
      <c r="Z261" s="183" t="s">
        <v>1016</v>
      </c>
    </row>
    <row r="262" spans="1:26" x14ac:dyDescent="0.25">
      <c r="A262" s="207" t="str">
        <v/>
      </c>
      <c r="B262" s="207">
        <v>0</v>
      </c>
      <c r="C262" s="207" t="str">
        <v/>
      </c>
      <c r="D262" s="207">
        <v>0</v>
      </c>
      <c r="E262" s="208" t="str">
        <v/>
      </c>
      <c r="F262" s="207">
        <v>0</v>
      </c>
      <c r="G262" s="209">
        <v>0</v>
      </c>
      <c r="J262" s="210" t="str">
        <f>IFERROR(VLOOKUP('Card Access'!H264,'Drop Down List'!$F$40:$H$183,3,FALSE),"")</f>
        <v/>
      </c>
      <c r="K262" s="211">
        <f>'Card Access'!H264</f>
        <v>0</v>
      </c>
      <c r="L262" s="210" t="str">
        <f>IFERROR(VLOOKUP('Card Access'!#REF!,'Drop Down List'!$F$40:$H$183,1,FALSE),"")</f>
        <v/>
      </c>
      <c r="M262" s="211">
        <f>'Card Access'!C264</f>
        <v>0</v>
      </c>
      <c r="N262" s="211" t="str">
        <f t="shared" si="8"/>
        <v/>
      </c>
      <c r="O262" s="211">
        <f>'Card Access'!B264</f>
        <v>0</v>
      </c>
      <c r="P262" s="211"/>
      <c r="Q262" s="211" t="str">
        <f t="shared" si="9"/>
        <v>0th</v>
      </c>
      <c r="X262" s="183" t="s">
        <v>88</v>
      </c>
      <c r="Y262" s="183" t="s">
        <v>1017</v>
      </c>
      <c r="Z262" s="183" t="s">
        <v>1018</v>
      </c>
    </row>
    <row r="263" spans="1:26" x14ac:dyDescent="0.25">
      <c r="A263" s="207" t="str">
        <v/>
      </c>
      <c r="B263" s="207">
        <v>0</v>
      </c>
      <c r="C263" s="207" t="str">
        <v/>
      </c>
      <c r="D263" s="207">
        <v>0</v>
      </c>
      <c r="E263" s="208" t="str">
        <v/>
      </c>
      <c r="F263" s="207">
        <v>0</v>
      </c>
      <c r="G263" s="209">
        <v>0</v>
      </c>
      <c r="J263" s="210" t="str">
        <f>IFERROR(VLOOKUP('Card Access'!H265,'Drop Down List'!$F$40:$H$183,3,FALSE),"")</f>
        <v/>
      </c>
      <c r="K263" s="211">
        <f>'Card Access'!H265</f>
        <v>0</v>
      </c>
      <c r="L263" s="210" t="str">
        <f>IFERROR(VLOOKUP('Card Access'!#REF!,'Drop Down List'!$F$40:$H$183,1,FALSE),"")</f>
        <v/>
      </c>
      <c r="M263" s="211">
        <f>'Card Access'!C265</f>
        <v>0</v>
      </c>
      <c r="N263" s="211" t="str">
        <f t="shared" si="8"/>
        <v/>
      </c>
      <c r="O263" s="211">
        <f>'Card Access'!B265</f>
        <v>0</v>
      </c>
      <c r="P263" s="211"/>
      <c r="Q263" s="211" t="str">
        <f t="shared" si="9"/>
        <v>0th</v>
      </c>
      <c r="X263" s="183" t="s">
        <v>426</v>
      </c>
      <c r="Y263" s="183" t="s">
        <v>1020</v>
      </c>
      <c r="Z263" s="183" t="s">
        <v>1019</v>
      </c>
    </row>
    <row r="264" spans="1:26" x14ac:dyDescent="0.25">
      <c r="A264" s="207" t="str">
        <v/>
      </c>
      <c r="B264" s="207">
        <v>0</v>
      </c>
      <c r="C264" s="207" t="str">
        <v/>
      </c>
      <c r="D264" s="207">
        <v>0</v>
      </c>
      <c r="E264" s="208" t="str">
        <v/>
      </c>
      <c r="F264" s="207">
        <v>0</v>
      </c>
      <c r="G264" s="209">
        <v>0</v>
      </c>
      <c r="J264" s="210" t="str">
        <f>IFERROR(VLOOKUP('Card Access'!H266,'Drop Down List'!$F$40:$H$183,3,FALSE),"")</f>
        <v/>
      </c>
      <c r="K264" s="211">
        <f>'Card Access'!H266</f>
        <v>0</v>
      </c>
      <c r="L264" s="210" t="str">
        <f>IFERROR(VLOOKUP('Card Access'!#REF!,'Drop Down List'!$F$40:$H$183,1,FALSE),"")</f>
        <v/>
      </c>
      <c r="M264" s="211">
        <f>'Card Access'!C266</f>
        <v>0</v>
      </c>
      <c r="N264" s="211" t="str">
        <f t="shared" si="8"/>
        <v/>
      </c>
      <c r="O264" s="211">
        <f>'Card Access'!B266</f>
        <v>0</v>
      </c>
      <c r="P264" s="211"/>
      <c r="Q264" s="211" t="str">
        <f t="shared" si="9"/>
        <v>0th</v>
      </c>
      <c r="X264" s="183" t="s">
        <v>1022</v>
      </c>
      <c r="Y264" s="183" t="s">
        <v>1020</v>
      </c>
      <c r="Z264" s="183" t="s">
        <v>1021</v>
      </c>
    </row>
    <row r="265" spans="1:26" x14ac:dyDescent="0.25">
      <c r="A265" s="207" t="str">
        <v/>
      </c>
      <c r="B265" s="207">
        <v>0</v>
      </c>
      <c r="C265" s="207" t="str">
        <v/>
      </c>
      <c r="D265" s="207">
        <v>0</v>
      </c>
      <c r="E265" s="208" t="str">
        <v/>
      </c>
      <c r="F265" s="207">
        <v>0</v>
      </c>
      <c r="G265" s="209">
        <v>0</v>
      </c>
      <c r="J265" s="210" t="str">
        <f>IFERROR(VLOOKUP('Card Access'!H267,'Drop Down List'!$F$40:$H$183,3,FALSE),"")</f>
        <v/>
      </c>
      <c r="K265" s="211">
        <f>'Card Access'!H267</f>
        <v>0</v>
      </c>
      <c r="L265" s="210" t="str">
        <f>IFERROR(VLOOKUP('Card Access'!#REF!,'Drop Down List'!$F$40:$H$183,1,FALSE),"")</f>
        <v/>
      </c>
      <c r="M265" s="211">
        <f>'Card Access'!C267</f>
        <v>0</v>
      </c>
      <c r="N265" s="211" t="str">
        <f t="shared" si="8"/>
        <v/>
      </c>
      <c r="O265" s="211">
        <f>'Card Access'!B267</f>
        <v>0</v>
      </c>
      <c r="P265" s="211"/>
      <c r="Q265" s="211" t="str">
        <f t="shared" si="9"/>
        <v>0th</v>
      </c>
      <c r="X265" s="183" t="s">
        <v>468</v>
      </c>
      <c r="Y265" s="183" t="s">
        <v>1020</v>
      </c>
      <c r="Z265" s="183" t="s">
        <v>1023</v>
      </c>
    </row>
    <row r="266" spans="1:26" x14ac:dyDescent="0.25">
      <c r="A266" s="207" t="str">
        <v/>
      </c>
      <c r="B266" s="207">
        <v>0</v>
      </c>
      <c r="C266" s="207" t="str">
        <v/>
      </c>
      <c r="D266" s="207">
        <v>0</v>
      </c>
      <c r="E266" s="208" t="str">
        <v/>
      </c>
      <c r="F266" s="207">
        <v>0</v>
      </c>
      <c r="G266" s="209">
        <v>0</v>
      </c>
      <c r="J266" s="210" t="str">
        <f>IFERROR(VLOOKUP('Card Access'!H268,'Drop Down List'!$F$40:$H$183,3,FALSE),"")</f>
        <v/>
      </c>
      <c r="K266" s="211">
        <f>'Card Access'!H268</f>
        <v>0</v>
      </c>
      <c r="L266" s="210" t="str">
        <f>IFERROR(VLOOKUP('Card Access'!#REF!,'Drop Down List'!$F$40:$H$183,1,FALSE),"")</f>
        <v/>
      </c>
      <c r="M266" s="211">
        <f>'Card Access'!C268</f>
        <v>0</v>
      </c>
      <c r="N266" s="211" t="str">
        <f t="shared" si="8"/>
        <v/>
      </c>
      <c r="O266" s="211">
        <f>'Card Access'!B268</f>
        <v>0</v>
      </c>
      <c r="P266" s="211"/>
      <c r="Q266" s="211" t="str">
        <f t="shared" si="9"/>
        <v>0th</v>
      </c>
      <c r="X266" s="183" t="s">
        <v>480</v>
      </c>
      <c r="Y266" s="183" t="s">
        <v>1020</v>
      </c>
      <c r="Z266" s="183" t="s">
        <v>1024</v>
      </c>
    </row>
    <row r="267" spans="1:26" x14ac:dyDescent="0.25">
      <c r="A267" s="207" t="str">
        <v/>
      </c>
      <c r="B267" s="207">
        <v>0</v>
      </c>
      <c r="C267" s="207" t="str">
        <v/>
      </c>
      <c r="D267" s="207">
        <v>0</v>
      </c>
      <c r="E267" s="208" t="str">
        <v/>
      </c>
      <c r="F267" s="207">
        <v>0</v>
      </c>
      <c r="G267" s="209">
        <v>0</v>
      </c>
      <c r="J267" s="210" t="str">
        <f>IFERROR(VLOOKUP('Card Access'!H269,'Drop Down List'!$F$40:$H$183,3,FALSE),"")</f>
        <v/>
      </c>
      <c r="K267" s="211">
        <f>'Card Access'!H269</f>
        <v>0</v>
      </c>
      <c r="L267" s="210" t="str">
        <f>IFERROR(VLOOKUP('Card Access'!#REF!,'Drop Down List'!$F$40:$H$183,1,FALSE),"")</f>
        <v/>
      </c>
      <c r="M267" s="211">
        <f>'Card Access'!C269</f>
        <v>0</v>
      </c>
      <c r="N267" s="211" t="str">
        <f t="shared" si="8"/>
        <v/>
      </c>
      <c r="O267" s="211">
        <f>'Card Access'!B269</f>
        <v>0</v>
      </c>
      <c r="P267" s="211"/>
      <c r="Q267" s="211" t="str">
        <f t="shared" si="9"/>
        <v>0th</v>
      </c>
      <c r="X267" s="183" t="s">
        <v>461</v>
      </c>
      <c r="Y267" s="183" t="s">
        <v>1020</v>
      </c>
      <c r="Z267" s="183" t="s">
        <v>1025</v>
      </c>
    </row>
    <row r="268" spans="1:26" x14ac:dyDescent="0.25">
      <c r="A268" s="207" t="str">
        <v/>
      </c>
      <c r="B268" s="207">
        <v>0</v>
      </c>
      <c r="C268" s="207" t="str">
        <v/>
      </c>
      <c r="D268" s="207">
        <v>0</v>
      </c>
      <c r="E268" s="208" t="str">
        <v/>
      </c>
      <c r="F268" s="207">
        <v>0</v>
      </c>
      <c r="G268" s="209">
        <v>0</v>
      </c>
      <c r="J268" s="210" t="str">
        <f>IFERROR(VLOOKUP('Card Access'!H270,'Drop Down List'!$F$40:$H$183,3,FALSE),"")</f>
        <v/>
      </c>
      <c r="K268" s="211">
        <f>'Card Access'!H270</f>
        <v>0</v>
      </c>
      <c r="L268" s="210" t="str">
        <f>IFERROR(VLOOKUP('Card Access'!#REF!,'Drop Down List'!$F$40:$H$183,1,FALSE),"")</f>
        <v/>
      </c>
      <c r="M268" s="211">
        <f>'Card Access'!C270</f>
        <v>0</v>
      </c>
      <c r="N268" s="211" t="str">
        <f t="shared" si="8"/>
        <v/>
      </c>
      <c r="O268" s="211">
        <f>'Card Access'!B270</f>
        <v>0</v>
      </c>
      <c r="P268" s="211"/>
      <c r="Q268" s="211" t="str">
        <f t="shared" si="9"/>
        <v>0th</v>
      </c>
      <c r="X268" s="183" t="s">
        <v>474</v>
      </c>
      <c r="Y268" s="183" t="s">
        <v>1020</v>
      </c>
      <c r="Z268" s="183" t="s">
        <v>1026</v>
      </c>
    </row>
    <row r="269" spans="1:26" x14ac:dyDescent="0.25">
      <c r="A269" s="207" t="str">
        <v/>
      </c>
      <c r="B269" s="207">
        <v>0</v>
      </c>
      <c r="C269" s="207" t="str">
        <v/>
      </c>
      <c r="D269" s="207">
        <v>0</v>
      </c>
      <c r="E269" s="208" t="str">
        <v/>
      </c>
      <c r="F269" s="207">
        <v>0</v>
      </c>
      <c r="G269" s="209">
        <v>0</v>
      </c>
      <c r="J269" s="210" t="str">
        <f>IFERROR(VLOOKUP('Card Access'!H271,'Drop Down List'!$F$40:$H$183,3,FALSE),"")</f>
        <v/>
      </c>
      <c r="K269" s="211">
        <f>'Card Access'!H271</f>
        <v>0</v>
      </c>
      <c r="L269" s="210" t="str">
        <f>IFERROR(VLOOKUP('Card Access'!#REF!,'Drop Down List'!$F$40:$H$183,1,FALSE),"")</f>
        <v/>
      </c>
      <c r="M269" s="211">
        <f>'Card Access'!C271</f>
        <v>0</v>
      </c>
      <c r="N269" s="211" t="str">
        <f t="shared" si="8"/>
        <v/>
      </c>
      <c r="O269" s="211">
        <f>'Card Access'!B271</f>
        <v>0</v>
      </c>
      <c r="P269" s="211"/>
      <c r="Q269" s="211" t="str">
        <f t="shared" si="9"/>
        <v>0th</v>
      </c>
      <c r="X269" s="183" t="s">
        <v>465</v>
      </c>
      <c r="Y269" s="183" t="s">
        <v>1020</v>
      </c>
      <c r="Z269" s="183" t="s">
        <v>1027</v>
      </c>
    </row>
    <row r="270" spans="1:26" x14ac:dyDescent="0.25">
      <c r="A270" s="207" t="str">
        <v/>
      </c>
      <c r="B270" s="207">
        <v>0</v>
      </c>
      <c r="C270" s="207" t="str">
        <v/>
      </c>
      <c r="D270" s="207">
        <v>0</v>
      </c>
      <c r="E270" s="208" t="str">
        <v/>
      </c>
      <c r="F270" s="207">
        <v>0</v>
      </c>
      <c r="G270" s="209">
        <v>0</v>
      </c>
      <c r="J270" s="210" t="str">
        <f>IFERROR(VLOOKUP('Card Access'!H272,'Drop Down List'!$F$40:$H$183,3,FALSE),"")</f>
        <v/>
      </c>
      <c r="K270" s="211">
        <f>'Card Access'!H272</f>
        <v>0</v>
      </c>
      <c r="L270" s="210" t="str">
        <f>IFERROR(VLOOKUP('Card Access'!#REF!,'Drop Down List'!$F$40:$H$183,1,FALSE),"")</f>
        <v/>
      </c>
      <c r="M270" s="211">
        <f>'Card Access'!C272</f>
        <v>0</v>
      </c>
      <c r="N270" s="211" t="str">
        <f t="shared" si="8"/>
        <v/>
      </c>
      <c r="O270" s="211">
        <f>'Card Access'!B272</f>
        <v>0</v>
      </c>
      <c r="P270" s="211"/>
      <c r="Q270" s="211" t="str">
        <f t="shared" si="9"/>
        <v>0th</v>
      </c>
      <c r="X270" s="183" t="s">
        <v>477</v>
      </c>
      <c r="Y270" s="183" t="s">
        <v>1020</v>
      </c>
      <c r="Z270" s="183" t="s">
        <v>1028</v>
      </c>
    </row>
    <row r="271" spans="1:26" x14ac:dyDescent="0.25">
      <c r="A271" s="207" t="str">
        <v/>
      </c>
      <c r="B271" s="207">
        <v>0</v>
      </c>
      <c r="C271" s="207" t="str">
        <v/>
      </c>
      <c r="D271" s="207">
        <v>0</v>
      </c>
      <c r="E271" s="208" t="str">
        <v/>
      </c>
      <c r="F271" s="207">
        <v>0</v>
      </c>
      <c r="G271" s="209">
        <v>0</v>
      </c>
      <c r="J271" s="210" t="str">
        <f>IFERROR(VLOOKUP('Card Access'!H273,'Drop Down List'!$F$40:$H$183,3,FALSE),"")</f>
        <v/>
      </c>
      <c r="K271" s="211">
        <f>'Card Access'!H273</f>
        <v>0</v>
      </c>
      <c r="L271" s="210" t="str">
        <f>IFERROR(VLOOKUP('Card Access'!#REF!,'Drop Down List'!$F$40:$H$183,1,FALSE),"")</f>
        <v/>
      </c>
      <c r="M271" s="211">
        <f>'Card Access'!C273</f>
        <v>0</v>
      </c>
      <c r="N271" s="211" t="str">
        <f t="shared" si="8"/>
        <v/>
      </c>
      <c r="O271" s="211">
        <f>'Card Access'!B273</f>
        <v>0</v>
      </c>
      <c r="P271" s="211"/>
      <c r="Q271" s="211" t="str">
        <f t="shared" si="9"/>
        <v>0th</v>
      </c>
      <c r="X271" s="183" t="s">
        <v>446</v>
      </c>
      <c r="Y271" s="183" t="s">
        <v>1020</v>
      </c>
      <c r="Z271" s="183" t="s">
        <v>1029</v>
      </c>
    </row>
    <row r="272" spans="1:26" x14ac:dyDescent="0.25">
      <c r="A272" s="207" t="str">
        <v/>
      </c>
      <c r="B272" s="207">
        <v>0</v>
      </c>
      <c r="C272" s="207" t="str">
        <v/>
      </c>
      <c r="D272" s="207">
        <v>0</v>
      </c>
      <c r="E272" s="208" t="str">
        <v/>
      </c>
      <c r="F272" s="207">
        <v>0</v>
      </c>
      <c r="G272" s="209">
        <v>0</v>
      </c>
      <c r="J272" s="210" t="str">
        <f>IFERROR(VLOOKUP('Card Access'!H274,'Drop Down List'!$F$40:$H$183,3,FALSE),"")</f>
        <v/>
      </c>
      <c r="K272" s="211">
        <f>'Card Access'!H274</f>
        <v>0</v>
      </c>
      <c r="L272" s="210" t="str">
        <f>IFERROR(VLOOKUP('Card Access'!#REF!,'Drop Down List'!$F$40:$H$183,1,FALSE),"")</f>
        <v/>
      </c>
      <c r="M272" s="211">
        <f>'Card Access'!C274</f>
        <v>0</v>
      </c>
      <c r="N272" s="211" t="str">
        <f t="shared" si="8"/>
        <v/>
      </c>
      <c r="O272" s="211">
        <f>'Card Access'!B274</f>
        <v>0</v>
      </c>
      <c r="P272" s="211"/>
      <c r="Q272" s="211" t="str">
        <f t="shared" si="9"/>
        <v>0th</v>
      </c>
      <c r="X272" s="183" t="s">
        <v>441</v>
      </c>
      <c r="Y272" s="183" t="s">
        <v>1020</v>
      </c>
      <c r="Z272" s="183" t="s">
        <v>1030</v>
      </c>
    </row>
    <row r="273" spans="1:26" x14ac:dyDescent="0.25">
      <c r="A273" s="207" t="str">
        <v/>
      </c>
      <c r="B273" s="207">
        <v>0</v>
      </c>
      <c r="C273" s="207" t="str">
        <v/>
      </c>
      <c r="D273" s="207">
        <v>0</v>
      </c>
      <c r="E273" s="208" t="str">
        <v/>
      </c>
      <c r="F273" s="207">
        <v>0</v>
      </c>
      <c r="G273" s="209">
        <v>0</v>
      </c>
      <c r="J273" s="210" t="str">
        <f>IFERROR(VLOOKUP('Card Access'!H275,'Drop Down List'!$F$40:$H$183,3,FALSE),"")</f>
        <v/>
      </c>
      <c r="K273" s="211">
        <f>'Card Access'!H275</f>
        <v>0</v>
      </c>
      <c r="L273" s="210" t="str">
        <f>IFERROR(VLOOKUP('Card Access'!#REF!,'Drop Down List'!$F$40:$H$183,1,FALSE),"")</f>
        <v/>
      </c>
      <c r="M273" s="211">
        <f>'Card Access'!C275</f>
        <v>0</v>
      </c>
      <c r="N273" s="211" t="str">
        <f t="shared" si="8"/>
        <v/>
      </c>
      <c r="O273" s="211">
        <f>'Card Access'!B275</f>
        <v>0</v>
      </c>
      <c r="P273" s="211"/>
      <c r="Q273" s="211" t="str">
        <f t="shared" si="9"/>
        <v>0th</v>
      </c>
      <c r="X273" s="183" t="s">
        <v>458</v>
      </c>
      <c r="Y273" s="183" t="s">
        <v>1020</v>
      </c>
      <c r="Z273" s="183" t="s">
        <v>1031</v>
      </c>
    </row>
    <row r="274" spans="1:26" x14ac:dyDescent="0.25">
      <c r="A274" s="207" t="str">
        <v/>
      </c>
      <c r="B274" s="207">
        <v>0</v>
      </c>
      <c r="C274" s="207" t="str">
        <v/>
      </c>
      <c r="D274" s="207">
        <v>0</v>
      </c>
      <c r="E274" s="208" t="str">
        <v/>
      </c>
      <c r="F274" s="207">
        <v>0</v>
      </c>
      <c r="G274" s="209">
        <v>0</v>
      </c>
      <c r="J274" s="210" t="str">
        <f>IFERROR(VLOOKUP('Card Access'!H276,'Drop Down List'!$F$40:$H$183,3,FALSE),"")</f>
        <v/>
      </c>
      <c r="K274" s="211">
        <f>'Card Access'!H276</f>
        <v>0</v>
      </c>
      <c r="L274" s="210" t="str">
        <f>IFERROR(VLOOKUP('Card Access'!#REF!,'Drop Down List'!$F$40:$H$183,1,FALSE),"")</f>
        <v/>
      </c>
      <c r="M274" s="211">
        <f>'Card Access'!C276</f>
        <v>0</v>
      </c>
      <c r="N274" s="211" t="str">
        <f t="shared" si="8"/>
        <v/>
      </c>
      <c r="O274" s="211">
        <f>'Card Access'!B276</f>
        <v>0</v>
      </c>
      <c r="P274" s="211"/>
      <c r="Q274" s="211" t="str">
        <f t="shared" si="9"/>
        <v>0th</v>
      </c>
      <c r="X274" s="183" t="s">
        <v>431</v>
      </c>
      <c r="Y274" s="183" t="s">
        <v>1020</v>
      </c>
      <c r="Z274" s="183" t="s">
        <v>1032</v>
      </c>
    </row>
    <row r="275" spans="1:26" x14ac:dyDescent="0.25">
      <c r="A275" s="207" t="str">
        <v/>
      </c>
      <c r="B275" s="207">
        <v>0</v>
      </c>
      <c r="C275" s="207" t="str">
        <v/>
      </c>
      <c r="D275" s="207">
        <v>0</v>
      </c>
      <c r="E275" s="208" t="str">
        <v/>
      </c>
      <c r="F275" s="207">
        <v>0</v>
      </c>
      <c r="G275" s="209">
        <v>0</v>
      </c>
      <c r="J275" s="210" t="str">
        <f>IFERROR(VLOOKUP('Card Access'!H277,'Drop Down List'!$F$40:$H$183,3,FALSE),"")</f>
        <v/>
      </c>
      <c r="K275" s="211">
        <f>'Card Access'!H277</f>
        <v>0</v>
      </c>
      <c r="L275" s="210" t="str">
        <f>IFERROR(VLOOKUP('Card Access'!#REF!,'Drop Down List'!$F$40:$H$183,1,FALSE),"")</f>
        <v/>
      </c>
      <c r="M275" s="211">
        <f>'Card Access'!C277</f>
        <v>0</v>
      </c>
      <c r="N275" s="211" t="str">
        <f t="shared" si="8"/>
        <v/>
      </c>
      <c r="O275" s="211">
        <f>'Card Access'!B277</f>
        <v>0</v>
      </c>
      <c r="P275" s="211"/>
      <c r="Q275" s="211" t="str">
        <f t="shared" si="9"/>
        <v>0th</v>
      </c>
      <c r="X275" s="183" t="s">
        <v>450</v>
      </c>
      <c r="Y275" s="183" t="s">
        <v>1020</v>
      </c>
      <c r="Z275" s="183" t="s">
        <v>1033</v>
      </c>
    </row>
    <row r="276" spans="1:26" x14ac:dyDescent="0.25">
      <c r="A276" s="207" t="str">
        <v/>
      </c>
      <c r="B276" s="207">
        <v>0</v>
      </c>
      <c r="C276" s="207" t="str">
        <v/>
      </c>
      <c r="D276" s="207">
        <v>0</v>
      </c>
      <c r="E276" s="208" t="str">
        <v/>
      </c>
      <c r="F276" s="207">
        <v>0</v>
      </c>
      <c r="G276" s="209">
        <v>0</v>
      </c>
      <c r="J276" s="210" t="str">
        <f>IFERROR(VLOOKUP('Card Access'!H278,'Drop Down List'!$F$40:$H$183,3,FALSE),"")</f>
        <v/>
      </c>
      <c r="K276" s="211">
        <f>'Card Access'!H278</f>
        <v>0</v>
      </c>
      <c r="L276" s="210" t="str">
        <f>IFERROR(VLOOKUP('Card Access'!#REF!,'Drop Down List'!$F$40:$H$183,1,FALSE),"")</f>
        <v/>
      </c>
      <c r="M276" s="211">
        <f>'Card Access'!C278</f>
        <v>0</v>
      </c>
      <c r="N276" s="211" t="str">
        <f t="shared" si="8"/>
        <v/>
      </c>
      <c r="O276" s="211">
        <f>'Card Access'!B278</f>
        <v>0</v>
      </c>
      <c r="P276" s="211"/>
      <c r="Q276" s="211" t="str">
        <f t="shared" si="9"/>
        <v>0th</v>
      </c>
      <c r="X276" s="183" t="s">
        <v>436</v>
      </c>
      <c r="Y276" s="183" t="s">
        <v>1020</v>
      </c>
      <c r="Z276" s="183" t="s">
        <v>1034</v>
      </c>
    </row>
    <row r="277" spans="1:26" x14ac:dyDescent="0.25">
      <c r="A277" s="207" t="str">
        <v/>
      </c>
      <c r="B277" s="207">
        <v>0</v>
      </c>
      <c r="C277" s="207" t="str">
        <v/>
      </c>
      <c r="D277" s="207">
        <v>0</v>
      </c>
      <c r="E277" s="208" t="str">
        <v/>
      </c>
      <c r="F277" s="207">
        <v>0</v>
      </c>
      <c r="G277" s="209">
        <v>0</v>
      </c>
      <c r="J277" s="210" t="str">
        <f>IFERROR(VLOOKUP('Card Access'!H279,'Drop Down List'!$F$40:$H$183,3,FALSE),"")</f>
        <v/>
      </c>
      <c r="K277" s="211">
        <f>'Card Access'!H279</f>
        <v>0</v>
      </c>
      <c r="L277" s="210" t="str">
        <f>IFERROR(VLOOKUP('Card Access'!#REF!,'Drop Down List'!$F$40:$H$183,1,FALSE),"")</f>
        <v/>
      </c>
      <c r="M277" s="211">
        <f>'Card Access'!C279</f>
        <v>0</v>
      </c>
      <c r="N277" s="211" t="str">
        <f t="shared" si="8"/>
        <v/>
      </c>
      <c r="O277" s="211">
        <f>'Card Access'!B279</f>
        <v>0</v>
      </c>
      <c r="P277" s="211"/>
      <c r="Q277" s="211" t="str">
        <f t="shared" si="9"/>
        <v>0th</v>
      </c>
      <c r="X277" s="183" t="s">
        <v>454</v>
      </c>
      <c r="Y277" s="183" t="s">
        <v>1020</v>
      </c>
      <c r="Z277" s="183" t="s">
        <v>1035</v>
      </c>
    </row>
    <row r="278" spans="1:26" x14ac:dyDescent="0.25">
      <c r="A278" s="207" t="str">
        <v/>
      </c>
      <c r="B278" s="207">
        <v>0</v>
      </c>
      <c r="C278" s="207" t="str">
        <v/>
      </c>
      <c r="D278" s="207">
        <v>0</v>
      </c>
      <c r="E278" s="208" t="str">
        <v/>
      </c>
      <c r="F278" s="207">
        <v>0</v>
      </c>
      <c r="G278" s="209">
        <v>0</v>
      </c>
      <c r="J278" s="210" t="str">
        <f>IFERROR(VLOOKUP('Card Access'!H280,'Drop Down List'!$F$40:$H$183,3,FALSE),"")</f>
        <v/>
      </c>
      <c r="K278" s="211">
        <f>'Card Access'!H280</f>
        <v>0</v>
      </c>
      <c r="L278" s="210" t="str">
        <f>IFERROR(VLOOKUP('Card Access'!#REF!,'Drop Down List'!$F$40:$H$183,1,FALSE),"")</f>
        <v/>
      </c>
      <c r="M278" s="211">
        <f>'Card Access'!C280</f>
        <v>0</v>
      </c>
      <c r="N278" s="211" t="str">
        <f t="shared" ref="N278:N290" si="10">IF(Q278="0th","",Q278&amp;" Floor")</f>
        <v/>
      </c>
      <c r="O278" s="211">
        <f>'Card Access'!B280</f>
        <v>0</v>
      </c>
      <c r="P278" s="211"/>
      <c r="Q278" s="211" t="str">
        <f t="shared" ref="Q278:Q290" si="11">IFERROR(VALUE(M278)&amp;IF(AND(MOD(ABS(VALUE(M278)),100)&gt;10,MOD(ABS(VALUE(M278)),100)&lt;14),"th",CHOOSE(MOD(ABS(VALUE(M278)),10)+1,"th","st","nd","rd","th","th","th","th","th","th")), M278)</f>
        <v>0th</v>
      </c>
      <c r="X278" s="183" t="s">
        <v>471</v>
      </c>
      <c r="Y278" s="183" t="s">
        <v>1020</v>
      </c>
      <c r="Z278" s="183" t="s">
        <v>1036</v>
      </c>
    </row>
    <row r="279" spans="1:26" x14ac:dyDescent="0.25">
      <c r="A279" s="207" t="str">
        <v/>
      </c>
      <c r="B279" s="207">
        <v>0</v>
      </c>
      <c r="C279" s="207" t="str">
        <v/>
      </c>
      <c r="D279" s="207">
        <v>0</v>
      </c>
      <c r="E279" s="208" t="str">
        <v/>
      </c>
      <c r="F279" s="207">
        <v>0</v>
      </c>
      <c r="G279" s="209">
        <v>0</v>
      </c>
      <c r="J279" s="210" t="str">
        <f>IFERROR(VLOOKUP('Card Access'!H281,'Drop Down List'!$F$40:$H$183,3,FALSE),"")</f>
        <v/>
      </c>
      <c r="K279" s="211">
        <f>'Card Access'!H281</f>
        <v>0</v>
      </c>
      <c r="L279" s="210" t="str">
        <f>IFERROR(VLOOKUP('Card Access'!#REF!,'Drop Down List'!$F$40:$H$183,1,FALSE),"")</f>
        <v/>
      </c>
      <c r="M279" s="211">
        <f>'Card Access'!C281</f>
        <v>0</v>
      </c>
      <c r="N279" s="211" t="str">
        <f t="shared" si="10"/>
        <v/>
      </c>
      <c r="O279" s="211">
        <f>'Card Access'!B281</f>
        <v>0</v>
      </c>
      <c r="P279" s="211"/>
      <c r="Q279" s="211" t="str">
        <f t="shared" si="11"/>
        <v>0th</v>
      </c>
      <c r="X279" s="183" t="s">
        <v>1022</v>
      </c>
      <c r="Y279" s="183" t="s">
        <v>1038</v>
      </c>
      <c r="Z279" s="183" t="s">
        <v>1037</v>
      </c>
    </row>
    <row r="280" spans="1:26" x14ac:dyDescent="0.25">
      <c r="A280" s="207" t="str">
        <v/>
      </c>
      <c r="B280" s="207">
        <v>0</v>
      </c>
      <c r="C280" s="207" t="str">
        <v/>
      </c>
      <c r="D280" s="207">
        <v>0</v>
      </c>
      <c r="E280" s="208" t="str">
        <v/>
      </c>
      <c r="F280" s="207">
        <v>0</v>
      </c>
      <c r="G280" s="209">
        <v>0</v>
      </c>
      <c r="J280" s="210" t="str">
        <f>IFERROR(VLOOKUP('Card Access'!H282,'Drop Down List'!$F$40:$H$183,3,FALSE),"")</f>
        <v/>
      </c>
      <c r="K280" s="211">
        <f>'Card Access'!H282</f>
        <v>0</v>
      </c>
      <c r="L280" s="210" t="str">
        <f>IFERROR(VLOOKUP('Card Access'!#REF!,'Drop Down List'!$F$40:$H$183,1,FALSE),"")</f>
        <v/>
      </c>
      <c r="M280" s="211">
        <f>'Card Access'!C282</f>
        <v>0</v>
      </c>
      <c r="N280" s="211" t="str">
        <f t="shared" si="10"/>
        <v/>
      </c>
      <c r="O280" s="211">
        <f>'Card Access'!B282</f>
        <v>0</v>
      </c>
      <c r="P280" s="211"/>
      <c r="Q280" s="211" t="str">
        <f t="shared" si="11"/>
        <v>0th</v>
      </c>
      <c r="X280" s="183" t="s">
        <v>346</v>
      </c>
      <c r="Y280" s="183" t="s">
        <v>1038</v>
      </c>
      <c r="Z280" s="183" t="s">
        <v>1039</v>
      </c>
    </row>
    <row r="281" spans="1:26" x14ac:dyDescent="0.25">
      <c r="A281" s="207" t="str">
        <v/>
      </c>
      <c r="B281" s="207">
        <v>0</v>
      </c>
      <c r="C281" s="207" t="str">
        <v/>
      </c>
      <c r="D281" s="207">
        <v>0</v>
      </c>
      <c r="E281" s="208" t="str">
        <v/>
      </c>
      <c r="F281" s="207">
        <v>0</v>
      </c>
      <c r="G281" s="209">
        <v>0</v>
      </c>
      <c r="J281" s="210" t="str">
        <f>IFERROR(VLOOKUP('Card Access'!H283,'Drop Down List'!$F$40:$H$183,3,FALSE),"")</f>
        <v/>
      </c>
      <c r="K281" s="211">
        <f>'Card Access'!H283</f>
        <v>0</v>
      </c>
      <c r="L281" s="210" t="str">
        <f>IFERROR(VLOOKUP('Card Access'!#REF!,'Drop Down List'!$F$40:$H$183,1,FALSE),"")</f>
        <v/>
      </c>
      <c r="M281" s="211">
        <f>'Card Access'!C283</f>
        <v>0</v>
      </c>
      <c r="N281" s="211" t="str">
        <f t="shared" si="10"/>
        <v/>
      </c>
      <c r="O281" s="211">
        <f>'Card Access'!B283</f>
        <v>0</v>
      </c>
      <c r="P281" s="211"/>
      <c r="Q281" s="211" t="str">
        <f t="shared" si="11"/>
        <v>0th</v>
      </c>
      <c r="X281" s="183" t="s">
        <v>468</v>
      </c>
      <c r="Y281" s="183" t="s">
        <v>1038</v>
      </c>
      <c r="Z281" s="183" t="s">
        <v>1040</v>
      </c>
    </row>
    <row r="282" spans="1:26" x14ac:dyDescent="0.25">
      <c r="A282" s="207" t="str">
        <v/>
      </c>
      <c r="B282" s="207">
        <v>0</v>
      </c>
      <c r="C282" s="207" t="str">
        <v/>
      </c>
      <c r="D282" s="207">
        <v>0</v>
      </c>
      <c r="E282" s="208" t="str">
        <v/>
      </c>
      <c r="F282" s="207">
        <v>0</v>
      </c>
      <c r="G282" s="209">
        <v>0</v>
      </c>
      <c r="J282" s="210" t="str">
        <f>IFERROR(VLOOKUP('Card Access'!H284,'Drop Down List'!$F$40:$H$183,3,FALSE),"")</f>
        <v/>
      </c>
      <c r="K282" s="211">
        <f>'Card Access'!H284</f>
        <v>0</v>
      </c>
      <c r="L282" s="210" t="str">
        <f>IFERROR(VLOOKUP('Card Access'!#REF!,'Drop Down List'!$F$40:$H$183,1,FALSE),"")</f>
        <v/>
      </c>
      <c r="M282" s="211">
        <f>'Card Access'!C284</f>
        <v>0</v>
      </c>
      <c r="N282" s="211" t="str">
        <f t="shared" si="10"/>
        <v/>
      </c>
      <c r="O282" s="211">
        <f>'Card Access'!B284</f>
        <v>0</v>
      </c>
      <c r="P282" s="211"/>
      <c r="Q282" s="211" t="str">
        <f t="shared" si="11"/>
        <v>0th</v>
      </c>
      <c r="X282" s="183" t="s">
        <v>360</v>
      </c>
      <c r="Y282" s="183" t="s">
        <v>1038</v>
      </c>
      <c r="Z282" s="183" t="s">
        <v>1041</v>
      </c>
    </row>
    <row r="283" spans="1:26" x14ac:dyDescent="0.25">
      <c r="A283" s="207" t="str">
        <v/>
      </c>
      <c r="B283" s="207">
        <v>0</v>
      </c>
      <c r="C283" s="207" t="str">
        <v/>
      </c>
      <c r="D283" s="207">
        <v>0</v>
      </c>
      <c r="E283" s="208" t="str">
        <v/>
      </c>
      <c r="F283" s="207">
        <v>0</v>
      </c>
      <c r="G283" s="209">
        <v>0</v>
      </c>
      <c r="J283" s="210" t="str">
        <f>IFERROR(VLOOKUP('Card Access'!H285,'Drop Down List'!$F$40:$H$183,3,FALSE),"")</f>
        <v/>
      </c>
      <c r="K283" s="211">
        <f>'Card Access'!H285</f>
        <v>0</v>
      </c>
      <c r="L283" s="210" t="str">
        <f>IFERROR(VLOOKUP('Card Access'!#REF!,'Drop Down List'!$F$40:$H$183,1,FALSE),"")</f>
        <v/>
      </c>
      <c r="M283" s="211">
        <f>'Card Access'!C285</f>
        <v>0</v>
      </c>
      <c r="N283" s="211" t="str">
        <f t="shared" si="10"/>
        <v/>
      </c>
      <c r="O283" s="211">
        <f>'Card Access'!B285</f>
        <v>0</v>
      </c>
      <c r="P283" s="211"/>
      <c r="Q283" s="211" t="str">
        <f t="shared" si="11"/>
        <v>0th</v>
      </c>
      <c r="X283" s="183" t="s">
        <v>480</v>
      </c>
      <c r="Y283" s="183" t="s">
        <v>1038</v>
      </c>
      <c r="Z283" s="183" t="s">
        <v>1042</v>
      </c>
    </row>
    <row r="284" spans="1:26" x14ac:dyDescent="0.25">
      <c r="A284" s="207" t="str">
        <v/>
      </c>
      <c r="B284" s="207">
        <v>0</v>
      </c>
      <c r="C284" s="207" t="str">
        <v/>
      </c>
      <c r="D284" s="207">
        <v>0</v>
      </c>
      <c r="E284" s="208" t="str">
        <v/>
      </c>
      <c r="F284" s="207">
        <v>0</v>
      </c>
      <c r="G284" s="209">
        <v>0</v>
      </c>
      <c r="J284" s="210" t="str">
        <f>IFERROR(VLOOKUP('Card Access'!H286,'Drop Down List'!$F$40:$H$183,3,FALSE),"")</f>
        <v/>
      </c>
      <c r="K284" s="211">
        <f>'Card Access'!H286</f>
        <v>0</v>
      </c>
      <c r="L284" s="210" t="str">
        <f>IFERROR(VLOOKUP('Card Access'!#REF!,'Drop Down List'!$F$40:$H$183,1,FALSE),"")</f>
        <v/>
      </c>
      <c r="M284" s="211">
        <f>'Card Access'!C286</f>
        <v>0</v>
      </c>
      <c r="N284" s="211" t="str">
        <f t="shared" si="10"/>
        <v/>
      </c>
      <c r="O284" s="211">
        <f>'Card Access'!B286</f>
        <v>0</v>
      </c>
      <c r="P284" s="211"/>
      <c r="Q284" s="211" t="str">
        <f t="shared" si="11"/>
        <v>0th</v>
      </c>
      <c r="X284" s="183" t="s">
        <v>377</v>
      </c>
      <c r="Y284" s="183" t="s">
        <v>1038</v>
      </c>
      <c r="Z284" s="183" t="s">
        <v>1043</v>
      </c>
    </row>
    <row r="285" spans="1:26" x14ac:dyDescent="0.25">
      <c r="A285" s="207" t="str">
        <v/>
      </c>
      <c r="B285" s="207">
        <v>0</v>
      </c>
      <c r="C285" s="207" t="str">
        <v/>
      </c>
      <c r="D285" s="207">
        <v>0</v>
      </c>
      <c r="E285" s="208" t="str">
        <v/>
      </c>
      <c r="F285" s="207">
        <v>0</v>
      </c>
      <c r="G285" s="209">
        <v>0</v>
      </c>
      <c r="J285" s="210" t="str">
        <f>IFERROR(VLOOKUP('Card Access'!H287,'Drop Down List'!$F$40:$H$183,3,FALSE),"")</f>
        <v/>
      </c>
      <c r="K285" s="211">
        <f>'Card Access'!H287</f>
        <v>0</v>
      </c>
      <c r="L285" s="210" t="str">
        <f>IFERROR(VLOOKUP('Card Access'!#REF!,'Drop Down List'!$F$40:$H$183,1,FALSE),"")</f>
        <v/>
      </c>
      <c r="M285" s="211">
        <f>'Card Access'!C287</f>
        <v>0</v>
      </c>
      <c r="N285" s="211" t="str">
        <f t="shared" si="10"/>
        <v/>
      </c>
      <c r="O285" s="211">
        <f>'Card Access'!B287</f>
        <v>0</v>
      </c>
      <c r="P285" s="211"/>
      <c r="Q285" s="211" t="str">
        <f t="shared" si="11"/>
        <v>0th</v>
      </c>
      <c r="X285" s="183" t="s">
        <v>461</v>
      </c>
      <c r="Y285" s="183" t="s">
        <v>1038</v>
      </c>
      <c r="Z285" s="183" t="s">
        <v>1044</v>
      </c>
    </row>
    <row r="286" spans="1:26" x14ac:dyDescent="0.25">
      <c r="A286" s="207" t="str">
        <v/>
      </c>
      <c r="B286" s="207">
        <v>0</v>
      </c>
      <c r="C286" s="207" t="str">
        <v/>
      </c>
      <c r="D286" s="207">
        <v>0</v>
      </c>
      <c r="E286" s="208" t="str">
        <v/>
      </c>
      <c r="F286" s="207">
        <v>0</v>
      </c>
      <c r="G286" s="209">
        <v>0</v>
      </c>
      <c r="J286" s="210" t="str">
        <f>IFERROR(VLOOKUP('Card Access'!H288,'Drop Down List'!$F$40:$H$183,3,FALSE),"")</f>
        <v/>
      </c>
      <c r="K286" s="211">
        <f>'Card Access'!H288</f>
        <v>0</v>
      </c>
      <c r="L286" s="210" t="str">
        <f>IFERROR(VLOOKUP('Card Access'!#REF!,'Drop Down List'!$F$40:$H$183,1,FALSE),"")</f>
        <v/>
      </c>
      <c r="M286" s="211">
        <f>'Card Access'!C288</f>
        <v>0</v>
      </c>
      <c r="N286" s="211" t="str">
        <f t="shared" si="10"/>
        <v/>
      </c>
      <c r="O286" s="211">
        <f>'Card Access'!B288</f>
        <v>0</v>
      </c>
      <c r="P286" s="211"/>
      <c r="Q286" s="211" t="str">
        <f t="shared" si="11"/>
        <v>0th</v>
      </c>
      <c r="X286" s="183" t="s">
        <v>350</v>
      </c>
      <c r="Y286" s="183" t="s">
        <v>1038</v>
      </c>
      <c r="Z286" s="183" t="s">
        <v>1045</v>
      </c>
    </row>
    <row r="287" spans="1:26" x14ac:dyDescent="0.25">
      <c r="A287" s="207" t="str">
        <v/>
      </c>
      <c r="B287" s="207">
        <v>0</v>
      </c>
      <c r="C287" s="207" t="str">
        <v/>
      </c>
      <c r="D287" s="207">
        <v>0</v>
      </c>
      <c r="E287" s="208" t="str">
        <v/>
      </c>
      <c r="F287" s="207">
        <v>0</v>
      </c>
      <c r="G287" s="209">
        <v>0</v>
      </c>
      <c r="J287" s="210" t="str">
        <f>IFERROR(VLOOKUP('Card Access'!H289,'Drop Down List'!$F$40:$H$183,3,FALSE),"")</f>
        <v/>
      </c>
      <c r="K287" s="211">
        <f>'Card Access'!H289</f>
        <v>0</v>
      </c>
      <c r="L287" s="210" t="str">
        <f>IFERROR(VLOOKUP('Card Access'!#REF!,'Drop Down List'!$F$40:$H$183,1,FALSE),"")</f>
        <v/>
      </c>
      <c r="M287" s="211">
        <f>'Card Access'!C289</f>
        <v>0</v>
      </c>
      <c r="N287" s="211" t="str">
        <f t="shared" si="10"/>
        <v/>
      </c>
      <c r="O287" s="211">
        <f>'Card Access'!B289</f>
        <v>0</v>
      </c>
      <c r="P287" s="211"/>
      <c r="Q287" s="211" t="str">
        <f t="shared" si="11"/>
        <v>0th</v>
      </c>
      <c r="X287" s="183" t="s">
        <v>474</v>
      </c>
      <c r="Y287" s="183" t="s">
        <v>1038</v>
      </c>
      <c r="Z287" s="183" t="s">
        <v>1046</v>
      </c>
    </row>
    <row r="288" spans="1:26" x14ac:dyDescent="0.25">
      <c r="A288" s="207" t="str">
        <v/>
      </c>
      <c r="B288" s="207">
        <v>0</v>
      </c>
      <c r="C288" s="207" t="str">
        <v/>
      </c>
      <c r="D288" s="207">
        <v>0</v>
      </c>
      <c r="E288" s="208" t="str">
        <v/>
      </c>
      <c r="F288" s="207">
        <v>0</v>
      </c>
      <c r="G288" s="209">
        <v>0</v>
      </c>
      <c r="J288" s="210" t="str">
        <f>IFERROR(VLOOKUP('Card Access'!H290,'Drop Down List'!$F$40:$H$183,3,FALSE),"")</f>
        <v/>
      </c>
      <c r="K288" s="211">
        <f>'Card Access'!H290</f>
        <v>0</v>
      </c>
      <c r="L288" s="210" t="str">
        <f>IFERROR(VLOOKUP('Card Access'!#REF!,'Drop Down List'!$F$40:$H$183,1,FALSE),"")</f>
        <v/>
      </c>
      <c r="M288" s="211">
        <f>'Card Access'!C290</f>
        <v>0</v>
      </c>
      <c r="N288" s="211" t="str">
        <f t="shared" si="10"/>
        <v/>
      </c>
      <c r="O288" s="211">
        <f>'Card Access'!B290</f>
        <v>0</v>
      </c>
      <c r="P288" s="211"/>
      <c r="Q288" s="211" t="str">
        <f t="shared" si="11"/>
        <v>0th</v>
      </c>
      <c r="X288" s="183" t="s">
        <v>368</v>
      </c>
      <c r="Y288" s="183" t="s">
        <v>1038</v>
      </c>
      <c r="Z288" s="183" t="s">
        <v>1047</v>
      </c>
    </row>
    <row r="289" spans="1:125" s="214" customFormat="1" x14ac:dyDescent="0.25">
      <c r="A289" s="207" t="str">
        <v/>
      </c>
      <c r="B289" s="207">
        <v>0</v>
      </c>
      <c r="C289" s="207" t="str">
        <v/>
      </c>
      <c r="D289" s="207">
        <v>0</v>
      </c>
      <c r="E289" s="208" t="str">
        <v/>
      </c>
      <c r="F289" s="207">
        <v>0</v>
      </c>
      <c r="G289" s="209">
        <v>0</v>
      </c>
      <c r="H289" s="183"/>
      <c r="I289" s="183"/>
      <c r="J289" s="210" t="str">
        <f>IFERROR(VLOOKUP('Card Access'!H291,'Drop Down List'!$F$40:$H$183,3,FALSE),"")</f>
        <v/>
      </c>
      <c r="K289" s="211">
        <f>'Card Access'!H291</f>
        <v>0</v>
      </c>
      <c r="L289" s="210" t="str">
        <f>IFERROR(VLOOKUP('Card Access'!#REF!,'Drop Down List'!$F$40:$H$183,1,FALSE),"")</f>
        <v/>
      </c>
      <c r="M289" s="211">
        <f>'Card Access'!C291</f>
        <v>0</v>
      </c>
      <c r="N289" s="211" t="str">
        <f t="shared" si="10"/>
        <v/>
      </c>
      <c r="O289" s="211">
        <f>'Card Access'!B291</f>
        <v>0</v>
      </c>
      <c r="P289" s="211"/>
      <c r="Q289" s="211" t="str">
        <f t="shared" si="11"/>
        <v>0th</v>
      </c>
      <c r="R289" s="183"/>
      <c r="S289" s="183"/>
      <c r="T289" s="183"/>
      <c r="U289" s="183"/>
      <c r="V289" s="183"/>
      <c r="W289" s="183"/>
      <c r="X289" s="183" t="s">
        <v>173</v>
      </c>
      <c r="Y289" s="183" t="s">
        <v>1167</v>
      </c>
      <c r="Z289" s="183" t="s">
        <v>1173</v>
      </c>
      <c r="AA289" s="183"/>
      <c r="AB289" s="183"/>
      <c r="AC289" s="183"/>
      <c r="AD289" s="183"/>
      <c r="AE289" s="183"/>
      <c r="AF289" s="183"/>
      <c r="AG289" s="183"/>
      <c r="AH289" s="183"/>
      <c r="AI289" s="183"/>
      <c r="AJ289" s="183"/>
      <c r="AK289" s="183"/>
      <c r="AL289" s="183"/>
      <c r="AM289" s="183"/>
      <c r="AN289" s="183"/>
      <c r="AO289" s="183"/>
      <c r="AP289" s="183"/>
      <c r="AQ289" s="183"/>
      <c r="AR289" s="183"/>
      <c r="AS289" s="183"/>
      <c r="AT289" s="183"/>
      <c r="AU289" s="183"/>
      <c r="AV289" s="183"/>
      <c r="AW289" s="183"/>
      <c r="AX289" s="183"/>
      <c r="AY289" s="183"/>
      <c r="AZ289" s="183"/>
      <c r="BA289" s="183"/>
      <c r="BB289" s="183"/>
      <c r="BC289" s="183"/>
      <c r="BD289" s="183"/>
      <c r="BE289" s="183"/>
      <c r="BF289" s="183"/>
      <c r="BG289" s="183"/>
      <c r="BH289" s="183"/>
      <c r="BI289" s="183"/>
      <c r="BJ289" s="183"/>
      <c r="BK289" s="183"/>
      <c r="BL289" s="183"/>
      <c r="BM289" s="183"/>
      <c r="BN289" s="183"/>
      <c r="BO289" s="183"/>
      <c r="BP289" s="183"/>
      <c r="BQ289" s="183"/>
      <c r="BR289" s="183"/>
      <c r="BS289" s="183"/>
      <c r="BT289" s="183"/>
      <c r="BU289" s="183"/>
      <c r="BV289" s="183"/>
      <c r="BW289" s="183"/>
      <c r="BX289" s="183"/>
      <c r="BY289" s="183"/>
      <c r="BZ289" s="183"/>
      <c r="CA289" s="183"/>
      <c r="CB289" s="183"/>
      <c r="CC289" s="183"/>
      <c r="CD289" s="183"/>
      <c r="CE289" s="183"/>
      <c r="CF289" s="183"/>
      <c r="CG289" s="183"/>
      <c r="CH289" s="183"/>
      <c r="CI289" s="183"/>
      <c r="CJ289" s="183"/>
      <c r="CK289" s="183"/>
      <c r="CL289" s="183"/>
      <c r="CM289" s="183"/>
      <c r="CN289" s="183"/>
      <c r="CO289" s="183"/>
      <c r="CP289" s="183"/>
      <c r="CQ289" s="183"/>
      <c r="CR289" s="183"/>
      <c r="CS289" s="183"/>
      <c r="CT289" s="183"/>
      <c r="CU289" s="183"/>
      <c r="CV289" s="183"/>
      <c r="CW289" s="183"/>
      <c r="CX289" s="183"/>
      <c r="CY289" s="183"/>
      <c r="CZ289" s="183"/>
      <c r="DA289" s="183"/>
      <c r="DB289" s="183"/>
      <c r="DC289" s="183"/>
      <c r="DD289" s="183"/>
      <c r="DE289" s="183"/>
      <c r="DF289" s="183"/>
      <c r="DG289" s="183"/>
      <c r="DH289" s="183"/>
      <c r="DI289" s="183"/>
      <c r="DJ289" s="183"/>
      <c r="DK289" s="183"/>
      <c r="DL289" s="183"/>
      <c r="DM289" s="183"/>
      <c r="DN289" s="183"/>
      <c r="DO289" s="183"/>
      <c r="DP289" s="183"/>
      <c r="DQ289" s="183"/>
      <c r="DR289" s="183"/>
      <c r="DS289" s="183"/>
      <c r="DT289" s="213"/>
      <c r="DU289" s="213"/>
    </row>
    <row r="290" spans="1:125" x14ac:dyDescent="0.25">
      <c r="A290" s="207" t="str">
        <v/>
      </c>
      <c r="B290" s="207">
        <v>0</v>
      </c>
      <c r="C290" s="207" t="str">
        <v/>
      </c>
      <c r="D290" s="207">
        <v>0</v>
      </c>
      <c r="E290" s="208" t="str">
        <v/>
      </c>
      <c r="F290" s="207">
        <v>0</v>
      </c>
      <c r="G290" s="209">
        <v>0</v>
      </c>
      <c r="J290" s="210" t="str">
        <f>IFERROR(VLOOKUP('Card Access'!H292,'Drop Down List'!$F$40:$H$183,3,FALSE),"")</f>
        <v/>
      </c>
      <c r="K290" s="211">
        <f>'Card Access'!H292</f>
        <v>0</v>
      </c>
      <c r="L290" s="210" t="str">
        <f>IFERROR(VLOOKUP('Card Access'!#REF!,'Drop Down List'!$F$40:$H$183,1,FALSE),"")</f>
        <v/>
      </c>
      <c r="M290" s="211">
        <f>'Card Access'!C292</f>
        <v>0</v>
      </c>
      <c r="N290" s="211" t="str">
        <f t="shared" si="10"/>
        <v/>
      </c>
      <c r="O290" s="211">
        <f>'Card Access'!B292</f>
        <v>0</v>
      </c>
      <c r="P290" s="211"/>
      <c r="Q290" s="211" t="str">
        <f t="shared" si="11"/>
        <v>0th</v>
      </c>
      <c r="X290" s="183" t="s">
        <v>180</v>
      </c>
      <c r="Y290" s="183" t="s">
        <v>1167</v>
      </c>
      <c r="Z290" s="183" t="s">
        <v>1174</v>
      </c>
    </row>
    <row r="291" spans="1:125" x14ac:dyDescent="0.25">
      <c r="A291" s="207" t="str">
        <v/>
      </c>
      <c r="B291" s="207">
        <v>0</v>
      </c>
      <c r="C291" s="207" t="str">
        <v/>
      </c>
      <c r="D291" s="207">
        <v>0</v>
      </c>
      <c r="E291" s="208" t="str">
        <v/>
      </c>
      <c r="F291" s="207">
        <v>0</v>
      </c>
      <c r="G291" s="209">
        <v>0</v>
      </c>
      <c r="J291" s="210" t="str">
        <f t="shared" ref="J291:J354" si="12">IFERROR(VLOOKUP(K291,$AA$2:$AC$17,3,FALSE),"")</f>
        <v/>
      </c>
      <c r="K291" s="211">
        <f>'Elevators-Turnstiles'!F6</f>
        <v>0</v>
      </c>
      <c r="L291" s="210" t="str">
        <f t="shared" ref="L291:L314" si="13">IF(K291=0, "", "Misc. Readers")</f>
        <v/>
      </c>
      <c r="M291" s="211">
        <f>'Elevators-Turnstiles'!E7</f>
        <v>0</v>
      </c>
      <c r="N291" s="211" t="str">
        <f t="shared" ref="N291:N342" si="14">IF(Q291="0th","",Q291&amp;" Floor")</f>
        <v/>
      </c>
      <c r="O291" s="211">
        <f>'Elevators-Turnstiles'!G7</f>
        <v>0</v>
      </c>
      <c r="Q291" s="211" t="str">
        <f t="shared" ref="Q291:Q321" si="15">IFERROR(VALUE(M291)&amp;IF(AND(MOD(ABS(VALUE(M291)),100)&gt;10,MOD(ABS(VALUE(M291)),100)&lt;14),"th",CHOOSE(MOD(ABS(VALUE(M291)),10)+1,"th","st","nd","rd","th","th","th","th","th","th")), M291)</f>
        <v>0th</v>
      </c>
      <c r="X291" s="183" t="s">
        <v>150</v>
      </c>
      <c r="Y291" s="183" t="s">
        <v>1167</v>
      </c>
      <c r="Z291" s="183" t="s">
        <v>1175</v>
      </c>
    </row>
    <row r="292" spans="1:125" x14ac:dyDescent="0.25">
      <c r="A292" s="207" t="str">
        <v/>
      </c>
      <c r="B292" s="207">
        <v>0</v>
      </c>
      <c r="C292" s="207" t="str">
        <v/>
      </c>
      <c r="D292" s="207">
        <v>0</v>
      </c>
      <c r="E292" s="208" t="str">
        <v/>
      </c>
      <c r="F292" s="207">
        <v>0</v>
      </c>
      <c r="G292" s="209">
        <v>0</v>
      </c>
      <c r="J292" s="210" t="str">
        <f t="shared" si="12"/>
        <v/>
      </c>
      <c r="K292" s="211">
        <f>'Elevators-Turnstiles'!F7</f>
        <v>0</v>
      </c>
      <c r="L292" s="210" t="str">
        <f t="shared" si="13"/>
        <v/>
      </c>
      <c r="M292" s="211">
        <f>'Elevators-Turnstiles'!E8</f>
        <v>0</v>
      </c>
      <c r="N292" s="211" t="str">
        <f t="shared" si="14"/>
        <v/>
      </c>
      <c r="O292" s="211">
        <f>'Elevators-Turnstiles'!G8</f>
        <v>0</v>
      </c>
      <c r="Q292" s="211" t="str">
        <f t="shared" si="15"/>
        <v>0th</v>
      </c>
      <c r="X292" s="183" t="s">
        <v>158</v>
      </c>
      <c r="Y292" s="183" t="s">
        <v>1167</v>
      </c>
      <c r="Z292" s="183" t="s">
        <v>1176</v>
      </c>
    </row>
    <row r="293" spans="1:125" x14ac:dyDescent="0.25">
      <c r="A293" s="207" t="str">
        <v/>
      </c>
      <c r="B293" s="207">
        <v>0</v>
      </c>
      <c r="C293" s="207" t="str">
        <v/>
      </c>
      <c r="D293" s="207">
        <v>0</v>
      </c>
      <c r="E293" s="208" t="str">
        <v/>
      </c>
      <c r="F293" s="207">
        <v>0</v>
      </c>
      <c r="G293" s="209">
        <v>0</v>
      </c>
      <c r="J293" s="210" t="str">
        <f t="shared" si="12"/>
        <v/>
      </c>
      <c r="K293" s="211">
        <f>'Elevators-Turnstiles'!F8</f>
        <v>0</v>
      </c>
      <c r="L293" s="210" t="str">
        <f t="shared" si="13"/>
        <v/>
      </c>
      <c r="M293" s="211">
        <f>'Elevators-Turnstiles'!E9</f>
        <v>0</v>
      </c>
      <c r="N293" s="211" t="str">
        <f t="shared" si="14"/>
        <v/>
      </c>
      <c r="O293" s="211">
        <f>'Elevators-Turnstiles'!G9</f>
        <v>0</v>
      </c>
      <c r="Q293" s="211" t="str">
        <f t="shared" si="15"/>
        <v>0th</v>
      </c>
      <c r="X293" s="183" t="s">
        <v>193</v>
      </c>
      <c r="Y293" s="183" t="s">
        <v>1167</v>
      </c>
      <c r="Z293" s="183" t="s">
        <v>1177</v>
      </c>
    </row>
    <row r="294" spans="1:125" x14ac:dyDescent="0.25">
      <c r="A294" s="207" t="str">
        <v/>
      </c>
      <c r="B294" s="207">
        <v>0</v>
      </c>
      <c r="C294" s="207" t="str">
        <v/>
      </c>
      <c r="D294" s="207">
        <v>0</v>
      </c>
      <c r="E294" s="208" t="str">
        <v/>
      </c>
      <c r="F294" s="207">
        <v>0</v>
      </c>
      <c r="G294" s="209">
        <v>0</v>
      </c>
      <c r="J294" s="210" t="str">
        <f t="shared" si="12"/>
        <v/>
      </c>
      <c r="K294" s="211">
        <f>'Elevators-Turnstiles'!F9</f>
        <v>0</v>
      </c>
      <c r="L294" s="210" t="str">
        <f t="shared" si="13"/>
        <v/>
      </c>
      <c r="M294" s="211">
        <f>'Elevators-Turnstiles'!E10</f>
        <v>0</v>
      </c>
      <c r="N294" s="211" t="str">
        <f t="shared" si="14"/>
        <v/>
      </c>
      <c r="O294" s="211">
        <f>'Elevators-Turnstiles'!G10</f>
        <v>0</v>
      </c>
      <c r="Q294" s="211" t="str">
        <f t="shared" si="15"/>
        <v>0th</v>
      </c>
      <c r="X294" s="183" t="s">
        <v>201</v>
      </c>
      <c r="Y294" s="183" t="s">
        <v>1167</v>
      </c>
      <c r="Z294" s="183" t="s">
        <v>1178</v>
      </c>
    </row>
    <row r="295" spans="1:125" x14ac:dyDescent="0.25">
      <c r="A295" s="207" t="str">
        <v/>
      </c>
      <c r="B295" s="207">
        <v>0</v>
      </c>
      <c r="C295" s="207" t="str">
        <v/>
      </c>
      <c r="D295" s="207">
        <v>0</v>
      </c>
      <c r="E295" s="208" t="str">
        <v/>
      </c>
      <c r="F295" s="207">
        <v>0</v>
      </c>
      <c r="G295" s="209">
        <v>0</v>
      </c>
      <c r="J295" s="210" t="str">
        <f t="shared" si="12"/>
        <v/>
      </c>
      <c r="K295" s="211">
        <f>'Elevators-Turnstiles'!F10</f>
        <v>0</v>
      </c>
      <c r="L295" s="210" t="str">
        <f t="shared" si="13"/>
        <v/>
      </c>
      <c r="M295" s="211">
        <f>'Elevators-Turnstiles'!E11</f>
        <v>0</v>
      </c>
      <c r="N295" s="211" t="str">
        <f t="shared" si="14"/>
        <v/>
      </c>
      <c r="O295" s="211">
        <f>'Elevators-Turnstiles'!G11</f>
        <v>0</v>
      </c>
      <c r="Q295" s="211" t="str">
        <f t="shared" si="15"/>
        <v>0th</v>
      </c>
      <c r="X295" s="183" t="s">
        <v>210</v>
      </c>
      <c r="Y295" s="183" t="s">
        <v>1167</v>
      </c>
      <c r="Z295" s="183" t="s">
        <v>1179</v>
      </c>
    </row>
    <row r="296" spans="1:125" x14ac:dyDescent="0.25">
      <c r="A296" s="207" t="str">
        <v/>
      </c>
      <c r="B296" s="207">
        <v>0</v>
      </c>
      <c r="C296" s="207" t="str">
        <v/>
      </c>
      <c r="D296" s="207">
        <v>0</v>
      </c>
      <c r="E296" s="208" t="str">
        <v/>
      </c>
      <c r="F296" s="207">
        <v>0</v>
      </c>
      <c r="G296" s="209">
        <v>0</v>
      </c>
      <c r="J296" s="210" t="str">
        <f t="shared" si="12"/>
        <v/>
      </c>
      <c r="K296" s="211">
        <f>'Elevators-Turnstiles'!F11</f>
        <v>0</v>
      </c>
      <c r="L296" s="210" t="str">
        <f t="shared" si="13"/>
        <v/>
      </c>
      <c r="M296" s="211">
        <f>'Elevators-Turnstiles'!E12</f>
        <v>0</v>
      </c>
      <c r="N296" s="211" t="str">
        <f t="shared" si="14"/>
        <v/>
      </c>
      <c r="O296" s="211">
        <f>'Elevators-Turnstiles'!G12</f>
        <v>0</v>
      </c>
      <c r="Q296" s="211" t="str">
        <f t="shared" si="15"/>
        <v>0th</v>
      </c>
      <c r="X296" s="183" t="s">
        <v>106</v>
      </c>
      <c r="Y296" s="183" t="s">
        <v>1167</v>
      </c>
      <c r="Z296" s="183" t="s">
        <v>1180</v>
      </c>
    </row>
    <row r="297" spans="1:125" x14ac:dyDescent="0.25">
      <c r="A297" s="207" t="str">
        <v/>
      </c>
      <c r="B297" s="207">
        <v>0</v>
      </c>
      <c r="C297" s="207" t="str">
        <v/>
      </c>
      <c r="D297" s="207">
        <v>0</v>
      </c>
      <c r="E297" s="208" t="str">
        <v/>
      </c>
      <c r="F297" s="207">
        <v>0</v>
      </c>
      <c r="G297" s="209">
        <v>0</v>
      </c>
      <c r="J297" s="210" t="str">
        <f t="shared" si="12"/>
        <v/>
      </c>
      <c r="K297" s="211">
        <f>'Elevators-Turnstiles'!F12</f>
        <v>0</v>
      </c>
      <c r="L297" s="210" t="str">
        <f t="shared" si="13"/>
        <v/>
      </c>
      <c r="M297" s="211">
        <f>'Elevators-Turnstiles'!E13</f>
        <v>0</v>
      </c>
      <c r="N297" s="211" t="str">
        <f t="shared" si="14"/>
        <v/>
      </c>
      <c r="O297" s="211">
        <f>'Elevators-Turnstiles'!G13</f>
        <v>0</v>
      </c>
      <c r="Q297" s="211" t="str">
        <f t="shared" si="15"/>
        <v>0th</v>
      </c>
      <c r="X297" s="183" t="s">
        <v>174</v>
      </c>
      <c r="Y297" s="183" t="s">
        <v>1167</v>
      </c>
      <c r="Z297" s="183" t="s">
        <v>1181</v>
      </c>
    </row>
    <row r="298" spans="1:125" x14ac:dyDescent="0.25">
      <c r="A298" s="207" t="str">
        <v/>
      </c>
      <c r="B298" s="207">
        <v>0</v>
      </c>
      <c r="C298" s="207" t="str">
        <v/>
      </c>
      <c r="D298" s="207">
        <v>0</v>
      </c>
      <c r="E298" s="208" t="str">
        <v/>
      </c>
      <c r="F298" s="207">
        <v>0</v>
      </c>
      <c r="G298" s="209">
        <v>0</v>
      </c>
      <c r="J298" s="210" t="str">
        <f t="shared" si="12"/>
        <v/>
      </c>
      <c r="K298" s="211">
        <f>'Elevators-Turnstiles'!F13</f>
        <v>0</v>
      </c>
      <c r="L298" s="210" t="str">
        <f t="shared" si="13"/>
        <v/>
      </c>
      <c r="M298" s="211">
        <f>'Elevators-Turnstiles'!E14</f>
        <v>0</v>
      </c>
      <c r="N298" s="211" t="str">
        <f t="shared" si="14"/>
        <v/>
      </c>
      <c r="O298" s="211">
        <f>'Elevators-Turnstiles'!G14</f>
        <v>0</v>
      </c>
      <c r="Q298" s="211" t="str">
        <f t="shared" si="15"/>
        <v>0th</v>
      </c>
      <c r="X298" s="183" t="s">
        <v>181</v>
      </c>
      <c r="Y298" s="183" t="s">
        <v>1167</v>
      </c>
      <c r="Z298" s="183" t="s">
        <v>1182</v>
      </c>
    </row>
    <row r="299" spans="1:125" x14ac:dyDescent="0.25">
      <c r="A299" s="207" t="str">
        <v/>
      </c>
      <c r="B299" s="207">
        <v>0</v>
      </c>
      <c r="C299" s="207" t="str">
        <v/>
      </c>
      <c r="D299" s="207">
        <v>0</v>
      </c>
      <c r="E299" s="208" t="str">
        <v/>
      </c>
      <c r="F299" s="207">
        <v>0</v>
      </c>
      <c r="G299" s="209">
        <v>0</v>
      </c>
      <c r="J299" s="210" t="str">
        <f t="shared" si="12"/>
        <v/>
      </c>
      <c r="K299" s="211">
        <f>'Elevators-Turnstiles'!F14</f>
        <v>0</v>
      </c>
      <c r="L299" s="210" t="str">
        <f t="shared" si="13"/>
        <v/>
      </c>
      <c r="M299" s="211">
        <f>'Elevators-Turnstiles'!E15</f>
        <v>0</v>
      </c>
      <c r="N299" s="211" t="str">
        <f t="shared" si="14"/>
        <v/>
      </c>
      <c r="O299" s="211">
        <f>'Elevators-Turnstiles'!G15</f>
        <v>0</v>
      </c>
      <c r="Q299" s="211" t="str">
        <f t="shared" si="15"/>
        <v>0th</v>
      </c>
      <c r="X299" s="183" t="s">
        <v>1185</v>
      </c>
      <c r="Y299" s="183" t="s">
        <v>1184</v>
      </c>
      <c r="Z299" s="183" t="s">
        <v>1183</v>
      </c>
    </row>
    <row r="300" spans="1:125" x14ac:dyDescent="0.25">
      <c r="A300" s="207" t="str">
        <v/>
      </c>
      <c r="B300" s="207">
        <v>0</v>
      </c>
      <c r="C300" s="207" t="str">
        <v/>
      </c>
      <c r="D300" s="207">
        <v>0</v>
      </c>
      <c r="E300" s="208" t="str">
        <v/>
      </c>
      <c r="F300" s="207">
        <v>0</v>
      </c>
      <c r="G300" s="209">
        <v>0</v>
      </c>
      <c r="J300" s="210" t="str">
        <f t="shared" si="12"/>
        <v/>
      </c>
      <c r="K300" s="211">
        <f>'Elevators-Turnstiles'!F15</f>
        <v>0</v>
      </c>
      <c r="L300" s="210" t="str">
        <f t="shared" si="13"/>
        <v/>
      </c>
      <c r="M300" s="211">
        <f>'Elevators-Turnstiles'!E16</f>
        <v>0</v>
      </c>
      <c r="N300" s="211" t="str">
        <f t="shared" si="14"/>
        <v/>
      </c>
      <c r="O300" s="211">
        <f>'Elevators-Turnstiles'!G16</f>
        <v>0</v>
      </c>
      <c r="Q300" s="211" t="str">
        <f t="shared" si="15"/>
        <v>0th</v>
      </c>
      <c r="X300" s="183" t="s">
        <v>1187</v>
      </c>
      <c r="Y300" s="183" t="s">
        <v>1184</v>
      </c>
      <c r="Z300" s="183" t="s">
        <v>1186</v>
      </c>
    </row>
    <row r="301" spans="1:125" x14ac:dyDescent="0.25">
      <c r="A301" s="207" t="str">
        <v/>
      </c>
      <c r="B301" s="207">
        <v>0</v>
      </c>
      <c r="C301" s="207" t="str">
        <v/>
      </c>
      <c r="D301" s="207">
        <v>0</v>
      </c>
      <c r="E301" s="208" t="str">
        <v/>
      </c>
      <c r="F301" s="207">
        <v>0</v>
      </c>
      <c r="G301" s="209">
        <v>0</v>
      </c>
      <c r="J301" s="210" t="str">
        <f t="shared" si="12"/>
        <v/>
      </c>
      <c r="K301" s="211">
        <f>'Elevators-Turnstiles'!F16</f>
        <v>0</v>
      </c>
      <c r="L301" s="210" t="str">
        <f t="shared" si="13"/>
        <v/>
      </c>
      <c r="M301" s="211">
        <f>'Elevators-Turnstiles'!E17</f>
        <v>0</v>
      </c>
      <c r="N301" s="211" t="str">
        <f t="shared" si="14"/>
        <v/>
      </c>
      <c r="O301" s="211">
        <f>'Elevators-Turnstiles'!G17</f>
        <v>0</v>
      </c>
      <c r="Q301" s="211" t="str">
        <f t="shared" si="15"/>
        <v>0th</v>
      </c>
      <c r="X301" s="183" t="s">
        <v>1189</v>
      </c>
      <c r="Y301" s="183" t="s">
        <v>1184</v>
      </c>
      <c r="Z301" s="183" t="s">
        <v>1188</v>
      </c>
    </row>
    <row r="302" spans="1:125" x14ac:dyDescent="0.25">
      <c r="A302" s="207" t="str">
        <v/>
      </c>
      <c r="B302" s="207">
        <v>0</v>
      </c>
      <c r="C302" s="207" t="str">
        <v/>
      </c>
      <c r="D302" s="207">
        <v>0</v>
      </c>
      <c r="E302" s="208" t="str">
        <v/>
      </c>
      <c r="F302" s="207">
        <v>0</v>
      </c>
      <c r="G302" s="209">
        <v>0</v>
      </c>
      <c r="J302" s="210" t="str">
        <f t="shared" si="12"/>
        <v/>
      </c>
      <c r="K302" s="211">
        <f>'Elevators-Turnstiles'!F17</f>
        <v>0</v>
      </c>
      <c r="L302" s="210" t="str">
        <f t="shared" si="13"/>
        <v/>
      </c>
      <c r="M302" s="211">
        <f>'Elevators-Turnstiles'!E18</f>
        <v>0</v>
      </c>
      <c r="N302" s="211" t="str">
        <f t="shared" si="14"/>
        <v/>
      </c>
      <c r="O302" s="211">
        <f>'Elevators-Turnstiles'!G18</f>
        <v>0</v>
      </c>
      <c r="Q302" s="211" t="str">
        <f t="shared" si="15"/>
        <v>0th</v>
      </c>
      <c r="X302" s="183" t="s">
        <v>1191</v>
      </c>
      <c r="Y302" s="183" t="s">
        <v>1184</v>
      </c>
      <c r="Z302" s="183" t="s">
        <v>1190</v>
      </c>
    </row>
    <row r="303" spans="1:125" x14ac:dyDescent="0.25">
      <c r="A303" s="207" t="str">
        <v/>
      </c>
      <c r="B303" s="207">
        <v>0</v>
      </c>
      <c r="C303" s="207" t="str">
        <v/>
      </c>
      <c r="D303" s="207">
        <v>0</v>
      </c>
      <c r="E303" s="208" t="str">
        <v/>
      </c>
      <c r="F303" s="207">
        <v>0</v>
      </c>
      <c r="G303" s="209">
        <v>0</v>
      </c>
      <c r="J303" s="210" t="str">
        <f t="shared" si="12"/>
        <v/>
      </c>
      <c r="K303" s="211">
        <f>'Elevators-Turnstiles'!F18</f>
        <v>0</v>
      </c>
      <c r="L303" s="210" t="str">
        <f t="shared" si="13"/>
        <v/>
      </c>
      <c r="M303" s="211">
        <f>'Elevators-Turnstiles'!E19</f>
        <v>0</v>
      </c>
      <c r="N303" s="211" t="str">
        <f t="shared" si="14"/>
        <v/>
      </c>
      <c r="O303" s="211">
        <f>'Elevators-Turnstiles'!G19</f>
        <v>0</v>
      </c>
      <c r="Q303" s="211" t="str">
        <f t="shared" si="15"/>
        <v>0th</v>
      </c>
      <c r="X303" s="183" t="s">
        <v>1193</v>
      </c>
      <c r="Y303" s="183" t="s">
        <v>1184</v>
      </c>
      <c r="Z303" s="183" t="s">
        <v>1192</v>
      </c>
    </row>
    <row r="304" spans="1:125" x14ac:dyDescent="0.25">
      <c r="A304" s="207" t="str">
        <v/>
      </c>
      <c r="B304" s="207">
        <v>0</v>
      </c>
      <c r="C304" s="207" t="str">
        <v/>
      </c>
      <c r="D304" s="207">
        <v>0</v>
      </c>
      <c r="E304" s="208" t="str">
        <v/>
      </c>
      <c r="F304" s="207">
        <v>0</v>
      </c>
      <c r="G304" s="209">
        <v>0</v>
      </c>
      <c r="J304" s="210" t="str">
        <f t="shared" si="12"/>
        <v/>
      </c>
      <c r="K304" s="211">
        <f>'Elevators-Turnstiles'!F19</f>
        <v>0</v>
      </c>
      <c r="L304" s="210" t="str">
        <f t="shared" si="13"/>
        <v/>
      </c>
      <c r="M304" s="211">
        <f>'Elevators-Turnstiles'!E20</f>
        <v>0</v>
      </c>
      <c r="N304" s="211" t="str">
        <f t="shared" si="14"/>
        <v/>
      </c>
      <c r="O304" s="211">
        <f>'Elevators-Turnstiles'!G20</f>
        <v>0</v>
      </c>
      <c r="Q304" s="211" t="str">
        <f t="shared" si="15"/>
        <v>0th</v>
      </c>
      <c r="X304" s="183" t="s">
        <v>1195</v>
      </c>
      <c r="Y304" s="183" t="s">
        <v>1184</v>
      </c>
      <c r="Z304" s="183" t="s">
        <v>1194</v>
      </c>
    </row>
    <row r="305" spans="1:26" x14ac:dyDescent="0.25">
      <c r="A305" s="207" t="str">
        <v/>
      </c>
      <c r="B305" s="207">
        <v>0</v>
      </c>
      <c r="C305" s="207" t="str">
        <v/>
      </c>
      <c r="D305" s="207">
        <v>0</v>
      </c>
      <c r="E305" s="208" t="str">
        <v/>
      </c>
      <c r="F305" s="207">
        <v>0</v>
      </c>
      <c r="G305" s="209">
        <v>0</v>
      </c>
      <c r="J305" s="210" t="str">
        <f t="shared" si="12"/>
        <v/>
      </c>
      <c r="K305" s="211">
        <f>'Elevators-Turnstiles'!F20</f>
        <v>0</v>
      </c>
      <c r="L305" s="210" t="str">
        <f t="shared" si="13"/>
        <v/>
      </c>
      <c r="M305" s="211">
        <f>'Elevators-Turnstiles'!E21</f>
        <v>0</v>
      </c>
      <c r="N305" s="211" t="str">
        <f t="shared" si="14"/>
        <v/>
      </c>
      <c r="O305" s="211">
        <f>'Elevators-Turnstiles'!G21</f>
        <v>0</v>
      </c>
      <c r="Q305" s="211" t="str">
        <f t="shared" si="15"/>
        <v>0th</v>
      </c>
      <c r="X305" s="183" t="s">
        <v>1197</v>
      </c>
      <c r="Y305" s="183" t="s">
        <v>1184</v>
      </c>
      <c r="Z305" s="183" t="s">
        <v>1196</v>
      </c>
    </row>
    <row r="306" spans="1:26" x14ac:dyDescent="0.25">
      <c r="A306" s="207" t="str">
        <v/>
      </c>
      <c r="B306" s="207">
        <v>0</v>
      </c>
      <c r="C306" s="207" t="str">
        <v/>
      </c>
      <c r="D306" s="207">
        <v>0</v>
      </c>
      <c r="E306" s="208" t="str">
        <v/>
      </c>
      <c r="F306" s="207">
        <v>0</v>
      </c>
      <c r="G306" s="209">
        <v>0</v>
      </c>
      <c r="J306" s="210" t="str">
        <f t="shared" si="12"/>
        <v/>
      </c>
      <c r="K306" s="211">
        <f>'Elevators-Turnstiles'!F21</f>
        <v>0</v>
      </c>
      <c r="L306" s="210" t="str">
        <f t="shared" si="13"/>
        <v/>
      </c>
      <c r="M306" s="211">
        <f>'Elevators-Turnstiles'!E22</f>
        <v>0</v>
      </c>
      <c r="N306" s="211" t="str">
        <f t="shared" si="14"/>
        <v/>
      </c>
      <c r="O306" s="211">
        <f>'Elevators-Turnstiles'!G22</f>
        <v>0</v>
      </c>
      <c r="Q306" s="211" t="str">
        <f t="shared" si="15"/>
        <v>0th</v>
      </c>
      <c r="X306" s="183" t="s">
        <v>1199</v>
      </c>
      <c r="Y306" s="183" t="s">
        <v>1184</v>
      </c>
      <c r="Z306" s="183" t="s">
        <v>1198</v>
      </c>
    </row>
    <row r="307" spans="1:26" x14ac:dyDescent="0.25">
      <c r="A307" s="207" t="str">
        <v/>
      </c>
      <c r="B307" s="207">
        <v>0</v>
      </c>
      <c r="C307" s="207" t="str">
        <v/>
      </c>
      <c r="D307" s="207">
        <v>0</v>
      </c>
      <c r="E307" s="208" t="str">
        <v/>
      </c>
      <c r="F307" s="207">
        <v>0</v>
      </c>
      <c r="G307" s="209">
        <v>0</v>
      </c>
      <c r="J307" s="210" t="str">
        <f t="shared" si="12"/>
        <v/>
      </c>
      <c r="K307" s="211">
        <f>'Elevators-Turnstiles'!F22</f>
        <v>0</v>
      </c>
      <c r="L307" s="210" t="str">
        <f t="shared" si="13"/>
        <v/>
      </c>
      <c r="M307" s="211">
        <f>'Elevators-Turnstiles'!E23</f>
        <v>0</v>
      </c>
      <c r="N307" s="211" t="str">
        <f t="shared" si="14"/>
        <v/>
      </c>
      <c r="O307" s="211">
        <f>'Elevators-Turnstiles'!G23</f>
        <v>0</v>
      </c>
      <c r="Q307" s="211" t="str">
        <f t="shared" si="15"/>
        <v>0th</v>
      </c>
      <c r="X307" s="183" t="s">
        <v>424</v>
      </c>
      <c r="Y307" s="183" t="s">
        <v>1606</v>
      </c>
      <c r="Z307" s="183" t="s">
        <v>856</v>
      </c>
    </row>
    <row r="308" spans="1:26" x14ac:dyDescent="0.25">
      <c r="A308" s="207" t="str">
        <v/>
      </c>
      <c r="B308" s="207">
        <v>0</v>
      </c>
      <c r="C308" s="207" t="str">
        <v/>
      </c>
      <c r="D308" s="207">
        <v>0</v>
      </c>
      <c r="E308" s="208" t="str">
        <v/>
      </c>
      <c r="F308" s="207">
        <v>0</v>
      </c>
      <c r="G308" s="209">
        <v>0</v>
      </c>
      <c r="J308" s="210" t="str">
        <f t="shared" si="12"/>
        <v/>
      </c>
      <c r="K308" s="211">
        <f>'Elevators-Turnstiles'!F23</f>
        <v>0</v>
      </c>
      <c r="L308" s="210" t="str">
        <f t="shared" si="13"/>
        <v/>
      </c>
      <c r="M308" s="211">
        <f>'Elevators-Turnstiles'!E24</f>
        <v>0</v>
      </c>
      <c r="N308" s="211" t="str">
        <f t="shared" si="14"/>
        <v/>
      </c>
      <c r="O308" s="211">
        <f>'Elevators-Turnstiles'!G24</f>
        <v>0</v>
      </c>
      <c r="Q308" s="211" t="str">
        <f t="shared" si="15"/>
        <v>0th</v>
      </c>
      <c r="X308" s="183" t="s">
        <v>429</v>
      </c>
      <c r="Y308" s="183" t="s">
        <v>1606</v>
      </c>
      <c r="Z308" s="183" t="s">
        <v>860</v>
      </c>
    </row>
    <row r="309" spans="1:26" x14ac:dyDescent="0.25">
      <c r="A309" s="207" t="str">
        <v/>
      </c>
      <c r="B309" s="207">
        <v>0</v>
      </c>
      <c r="C309" s="207" t="str">
        <v/>
      </c>
      <c r="D309" s="207">
        <v>0</v>
      </c>
      <c r="E309" s="208" t="str">
        <v/>
      </c>
      <c r="F309" s="207">
        <v>0</v>
      </c>
      <c r="G309" s="209">
        <v>0</v>
      </c>
      <c r="J309" s="210" t="str">
        <f t="shared" si="12"/>
        <v/>
      </c>
      <c r="K309" s="211">
        <f>'Elevators-Turnstiles'!F24</f>
        <v>0</v>
      </c>
      <c r="L309" s="210" t="str">
        <f t="shared" si="13"/>
        <v/>
      </c>
      <c r="M309" s="211">
        <f>'Elevators-Turnstiles'!E25</f>
        <v>0</v>
      </c>
      <c r="N309" s="211" t="str">
        <f t="shared" si="14"/>
        <v/>
      </c>
      <c r="O309" s="211">
        <f>'Elevators-Turnstiles'!G25</f>
        <v>0</v>
      </c>
      <c r="Q309" s="211" t="str">
        <f t="shared" si="15"/>
        <v>0th</v>
      </c>
      <c r="X309" s="183" t="s">
        <v>434</v>
      </c>
      <c r="Y309" s="183" t="s">
        <v>1606</v>
      </c>
      <c r="Z309" s="183" t="s">
        <v>863</v>
      </c>
    </row>
    <row r="310" spans="1:26" x14ac:dyDescent="0.25">
      <c r="A310" s="207" t="str">
        <v/>
      </c>
      <c r="B310" s="207">
        <v>0</v>
      </c>
      <c r="C310" s="207" t="str">
        <v/>
      </c>
      <c r="D310" s="207">
        <v>0</v>
      </c>
      <c r="E310" s="208" t="str">
        <v/>
      </c>
      <c r="F310" s="207">
        <v>0</v>
      </c>
      <c r="G310" s="209">
        <v>0</v>
      </c>
      <c r="J310" s="210" t="str">
        <f t="shared" si="12"/>
        <v/>
      </c>
      <c r="K310" s="211">
        <f>'Elevators-Turnstiles'!F25</f>
        <v>0</v>
      </c>
      <c r="L310" s="210" t="str">
        <f t="shared" si="13"/>
        <v/>
      </c>
      <c r="M310" s="211">
        <f>'Elevators-Turnstiles'!E26</f>
        <v>0</v>
      </c>
      <c r="N310" s="211" t="str">
        <f t="shared" si="14"/>
        <v/>
      </c>
      <c r="O310" s="211">
        <f>'Elevators-Turnstiles'!G26</f>
        <v>0</v>
      </c>
      <c r="Q310" s="211" t="str">
        <f t="shared" si="15"/>
        <v>0th</v>
      </c>
      <c r="X310" s="183" t="s">
        <v>439</v>
      </c>
      <c r="Y310" s="183" t="s">
        <v>1606</v>
      </c>
      <c r="Z310" s="183" t="s">
        <v>866</v>
      </c>
    </row>
    <row r="311" spans="1:26" x14ac:dyDescent="0.25">
      <c r="A311" s="207" t="str">
        <v/>
      </c>
      <c r="B311" s="207">
        <v>0</v>
      </c>
      <c r="C311" s="207" t="str">
        <v/>
      </c>
      <c r="D311" s="207">
        <v>0</v>
      </c>
      <c r="E311" s="208" t="str">
        <v/>
      </c>
      <c r="F311" s="207">
        <v>0</v>
      </c>
      <c r="G311" s="209">
        <v>0</v>
      </c>
      <c r="J311" s="210" t="str">
        <f t="shared" si="12"/>
        <v/>
      </c>
      <c r="K311" s="211">
        <f>'Elevators-Turnstiles'!F26</f>
        <v>0</v>
      </c>
      <c r="L311" s="210" t="str">
        <f t="shared" si="13"/>
        <v/>
      </c>
      <c r="M311" s="211">
        <f>'Elevators-Turnstiles'!E27</f>
        <v>0</v>
      </c>
      <c r="N311" s="211" t="str">
        <f t="shared" si="14"/>
        <v/>
      </c>
      <c r="O311" s="211">
        <f>'Elevators-Turnstiles'!G27</f>
        <v>0</v>
      </c>
      <c r="Q311" s="211" t="str">
        <f t="shared" si="15"/>
        <v>0th</v>
      </c>
      <c r="X311" s="183" t="s">
        <v>444</v>
      </c>
      <c r="Y311" s="183" t="s">
        <v>1606</v>
      </c>
      <c r="Z311" s="183" t="s">
        <v>869</v>
      </c>
    </row>
    <row r="312" spans="1:26" x14ac:dyDescent="0.25">
      <c r="A312" s="207" t="str">
        <v/>
      </c>
      <c r="B312" s="207">
        <v>0</v>
      </c>
      <c r="C312" s="207" t="str">
        <v/>
      </c>
      <c r="D312" s="207">
        <v>0</v>
      </c>
      <c r="E312" s="208" t="str">
        <v/>
      </c>
      <c r="F312" s="207">
        <v>0</v>
      </c>
      <c r="G312" s="209">
        <v>0</v>
      </c>
      <c r="J312" s="210" t="str">
        <f t="shared" si="12"/>
        <v/>
      </c>
      <c r="K312" s="211">
        <f>'Elevators-Turnstiles'!F27</f>
        <v>0</v>
      </c>
      <c r="L312" s="210" t="str">
        <f t="shared" si="13"/>
        <v/>
      </c>
      <c r="M312" s="211">
        <f>'Elevators-Turnstiles'!E28</f>
        <v>0</v>
      </c>
      <c r="N312" s="211" t="str">
        <f t="shared" si="14"/>
        <v/>
      </c>
      <c r="O312" s="211">
        <f>'Elevators-Turnstiles'!G28</f>
        <v>0</v>
      </c>
      <c r="Q312" s="211" t="str">
        <f t="shared" si="15"/>
        <v>0th</v>
      </c>
      <c r="X312" s="183" t="s">
        <v>1203</v>
      </c>
      <c r="Y312" s="183" t="s">
        <v>1202</v>
      </c>
      <c r="Z312" s="183" t="s">
        <v>1201</v>
      </c>
    </row>
    <row r="313" spans="1:26" x14ac:dyDescent="0.25">
      <c r="A313" s="207" t="str">
        <v/>
      </c>
      <c r="B313" s="207">
        <v>0</v>
      </c>
      <c r="C313" s="207" t="str">
        <v/>
      </c>
      <c r="D313" s="207">
        <v>0</v>
      </c>
      <c r="E313" s="208" t="str">
        <v/>
      </c>
      <c r="F313" s="207">
        <v>0</v>
      </c>
      <c r="G313" s="209">
        <v>0</v>
      </c>
      <c r="J313" s="210" t="str">
        <f t="shared" si="12"/>
        <v/>
      </c>
      <c r="K313" s="211">
        <f>'Elevators-Turnstiles'!F28</f>
        <v>0</v>
      </c>
      <c r="L313" s="210" t="str">
        <f t="shared" si="13"/>
        <v/>
      </c>
      <c r="M313" s="211">
        <f>'Elevators-Turnstiles'!E29</f>
        <v>0</v>
      </c>
      <c r="N313" s="211" t="str">
        <f t="shared" si="14"/>
        <v/>
      </c>
      <c r="O313" s="211">
        <f>'Elevators-Turnstiles'!G29</f>
        <v>0</v>
      </c>
      <c r="Q313" s="211" t="str">
        <f t="shared" si="15"/>
        <v>0th</v>
      </c>
      <c r="X313" s="183" t="s">
        <v>1205</v>
      </c>
      <c r="Y313" s="183" t="s">
        <v>1202</v>
      </c>
      <c r="Z313" s="183" t="s">
        <v>1204</v>
      </c>
    </row>
    <row r="314" spans="1:26" x14ac:dyDescent="0.25">
      <c r="A314" s="207" t="str">
        <v/>
      </c>
      <c r="B314" s="207">
        <v>0</v>
      </c>
      <c r="C314" s="207" t="str">
        <v/>
      </c>
      <c r="D314" s="207">
        <v>0</v>
      </c>
      <c r="E314" s="208" t="str">
        <v/>
      </c>
      <c r="F314" s="207">
        <v>0</v>
      </c>
      <c r="G314" s="209">
        <v>0</v>
      </c>
      <c r="J314" s="210" t="str">
        <f t="shared" si="12"/>
        <v/>
      </c>
      <c r="K314" s="211">
        <f>'Elevators-Turnstiles'!F29</f>
        <v>0</v>
      </c>
      <c r="L314" s="210" t="str">
        <f t="shared" si="13"/>
        <v/>
      </c>
      <c r="M314" s="211">
        <f>'Elevators-Turnstiles'!E30</f>
        <v>0</v>
      </c>
      <c r="N314" s="211" t="str">
        <f t="shared" si="14"/>
        <v/>
      </c>
      <c r="O314" s="211">
        <f>'Elevators-Turnstiles'!G30</f>
        <v>0</v>
      </c>
      <c r="Q314" s="211" t="str">
        <f t="shared" si="15"/>
        <v>0th</v>
      </c>
      <c r="X314" s="183" t="s">
        <v>1208</v>
      </c>
      <c r="Y314" s="183" t="s">
        <v>1202</v>
      </c>
      <c r="Z314" s="183" t="s">
        <v>1207</v>
      </c>
    </row>
    <row r="315" spans="1:26" x14ac:dyDescent="0.25">
      <c r="A315" s="207" t="str">
        <v/>
      </c>
      <c r="B315" s="207">
        <v>0</v>
      </c>
      <c r="C315" s="207" t="str">
        <v/>
      </c>
      <c r="D315" s="207">
        <v>0</v>
      </c>
      <c r="E315" s="208" t="str">
        <v/>
      </c>
      <c r="F315" s="207">
        <v>0</v>
      </c>
      <c r="G315" s="209">
        <v>0</v>
      </c>
      <c r="J315" s="210" t="str">
        <f t="shared" si="12"/>
        <v/>
      </c>
      <c r="K315" s="211">
        <f>'Elevators-Turnstiles'!F30</f>
        <v>0</v>
      </c>
      <c r="L315" s="210" t="str">
        <f t="shared" ref="L315:L378" si="16">IFERROR(VLOOKUP(K315,$AA$2:$AC$17,2,FALSE),"")</f>
        <v/>
      </c>
      <c r="M315" s="211">
        <f>'Elevators-Turnstiles'!E31</f>
        <v>0</v>
      </c>
      <c r="N315" s="211" t="str">
        <f t="shared" si="14"/>
        <v/>
      </c>
      <c r="O315" s="211">
        <f>'Elevators-Turnstiles'!G31</f>
        <v>0</v>
      </c>
      <c r="Q315" s="211" t="str">
        <f t="shared" si="15"/>
        <v>0th</v>
      </c>
      <c r="X315" s="183" t="s">
        <v>1209</v>
      </c>
      <c r="Y315" s="183" t="s">
        <v>1202</v>
      </c>
      <c r="Z315" s="183" t="s">
        <v>1210</v>
      </c>
    </row>
    <row r="316" spans="1:26" x14ac:dyDescent="0.25">
      <c r="A316" s="207" t="str">
        <v/>
      </c>
      <c r="B316" s="207">
        <v>0</v>
      </c>
      <c r="C316" s="207" t="str">
        <v/>
      </c>
      <c r="D316" s="207">
        <v>0</v>
      </c>
      <c r="E316" s="208" t="str">
        <v/>
      </c>
      <c r="F316" s="207">
        <v>0</v>
      </c>
      <c r="G316" s="209">
        <v>0</v>
      </c>
      <c r="J316" s="210" t="str">
        <f t="shared" si="12"/>
        <v/>
      </c>
      <c r="K316" s="211">
        <f>'Elevators-Turnstiles'!F31</f>
        <v>0</v>
      </c>
      <c r="L316" s="210" t="str">
        <f t="shared" si="16"/>
        <v/>
      </c>
      <c r="M316" s="211">
        <f>'Elevators-Turnstiles'!E32</f>
        <v>0</v>
      </c>
      <c r="N316" s="211" t="str">
        <f t="shared" si="14"/>
        <v/>
      </c>
      <c r="O316" s="211">
        <f>'Elevators-Turnstiles'!G32</f>
        <v>0</v>
      </c>
      <c r="Q316" s="211" t="str">
        <f t="shared" si="15"/>
        <v>0th</v>
      </c>
      <c r="X316" s="183" t="s">
        <v>1211</v>
      </c>
      <c r="Y316" s="183" t="s">
        <v>1202</v>
      </c>
      <c r="Z316" s="183" t="s">
        <v>1213</v>
      </c>
    </row>
    <row r="317" spans="1:26" x14ac:dyDescent="0.25">
      <c r="A317" s="207" t="str">
        <v/>
      </c>
      <c r="B317" s="207">
        <v>0</v>
      </c>
      <c r="C317" s="207" t="str">
        <v/>
      </c>
      <c r="D317" s="207">
        <v>0</v>
      </c>
      <c r="E317" s="208" t="str">
        <v/>
      </c>
      <c r="F317" s="207">
        <v>0</v>
      </c>
      <c r="G317" s="209">
        <v>0</v>
      </c>
      <c r="J317" s="210" t="str">
        <f t="shared" si="12"/>
        <v/>
      </c>
      <c r="K317" s="211">
        <f>'Elevators-Turnstiles'!F32</f>
        <v>0</v>
      </c>
      <c r="L317" s="210" t="str">
        <f t="shared" si="16"/>
        <v/>
      </c>
      <c r="M317" s="211">
        <f>'Elevators-Turnstiles'!E33</f>
        <v>0</v>
      </c>
      <c r="N317" s="211" t="str">
        <f t="shared" si="14"/>
        <v/>
      </c>
      <c r="O317" s="211">
        <f>'Elevators-Turnstiles'!G33</f>
        <v>0</v>
      </c>
      <c r="Q317" s="211" t="str">
        <f t="shared" si="15"/>
        <v>0th</v>
      </c>
      <c r="X317" s="183" t="s">
        <v>1214</v>
      </c>
      <c r="Y317" s="183" t="s">
        <v>1202</v>
      </c>
      <c r="Z317" s="183" t="s">
        <v>1215</v>
      </c>
    </row>
    <row r="318" spans="1:26" x14ac:dyDescent="0.25">
      <c r="A318" s="207" t="str">
        <v/>
      </c>
      <c r="B318" s="207">
        <v>0</v>
      </c>
      <c r="C318" s="207" t="str">
        <v/>
      </c>
      <c r="D318" s="207">
        <v>0</v>
      </c>
      <c r="E318" s="208" t="str">
        <v/>
      </c>
      <c r="F318" s="207">
        <v>0</v>
      </c>
      <c r="G318" s="209">
        <v>0</v>
      </c>
      <c r="J318" s="210" t="str">
        <f t="shared" si="12"/>
        <v/>
      </c>
      <c r="K318" s="211">
        <f>'Elevators-Turnstiles'!F33</f>
        <v>0</v>
      </c>
      <c r="L318" s="210" t="str">
        <f t="shared" si="16"/>
        <v/>
      </c>
      <c r="M318" s="211">
        <f>'Elevators-Turnstiles'!E34</f>
        <v>0</v>
      </c>
      <c r="N318" s="211" t="str">
        <f t="shared" si="14"/>
        <v/>
      </c>
      <c r="O318" s="211">
        <f>'Elevators-Turnstiles'!G34</f>
        <v>0</v>
      </c>
      <c r="Q318" s="211" t="str">
        <f t="shared" si="15"/>
        <v>0th</v>
      </c>
      <c r="X318" s="183" t="s">
        <v>1220</v>
      </c>
      <c r="Y318" s="183" t="s">
        <v>1219</v>
      </c>
      <c r="Z318" s="183" t="s">
        <v>1218</v>
      </c>
    </row>
    <row r="319" spans="1:26" x14ac:dyDescent="0.25">
      <c r="A319" s="207" t="str">
        <v/>
      </c>
      <c r="B319" s="207">
        <v>0</v>
      </c>
      <c r="C319" s="207" t="str">
        <v/>
      </c>
      <c r="D319" s="207">
        <v>0</v>
      </c>
      <c r="E319" s="208" t="str">
        <v/>
      </c>
      <c r="F319" s="207">
        <v>0</v>
      </c>
      <c r="G319" s="209">
        <v>0</v>
      </c>
      <c r="J319" s="210" t="str">
        <f t="shared" si="12"/>
        <v/>
      </c>
      <c r="K319" s="211">
        <f>'Elevators-Turnstiles'!F34</f>
        <v>0</v>
      </c>
      <c r="L319" s="210" t="str">
        <f t="shared" si="16"/>
        <v/>
      </c>
      <c r="M319" s="211">
        <f>'Elevators-Turnstiles'!E35</f>
        <v>0</v>
      </c>
      <c r="N319" s="211" t="str">
        <f t="shared" si="14"/>
        <v/>
      </c>
      <c r="O319" s="211">
        <f>'Elevators-Turnstiles'!G35</f>
        <v>0</v>
      </c>
      <c r="Q319" s="211" t="str">
        <f t="shared" si="15"/>
        <v>0th</v>
      </c>
      <c r="X319" s="183" t="s">
        <v>1225</v>
      </c>
      <c r="Y319" s="183" t="s">
        <v>1219</v>
      </c>
      <c r="Z319" s="183" t="s">
        <v>1224</v>
      </c>
    </row>
    <row r="320" spans="1:26" x14ac:dyDescent="0.25">
      <c r="A320" s="207" t="str">
        <v/>
      </c>
      <c r="B320" s="207">
        <v>0</v>
      </c>
      <c r="C320" s="207" t="str">
        <v/>
      </c>
      <c r="D320" s="207">
        <v>0</v>
      </c>
      <c r="E320" s="208" t="str">
        <v/>
      </c>
      <c r="F320" s="207">
        <v>0</v>
      </c>
      <c r="G320" s="209">
        <v>0</v>
      </c>
      <c r="J320" s="210" t="str">
        <f t="shared" si="12"/>
        <v/>
      </c>
      <c r="K320" s="211">
        <f>'Elevators-Turnstiles'!F35</f>
        <v>0</v>
      </c>
      <c r="L320" s="210" t="str">
        <f t="shared" si="16"/>
        <v/>
      </c>
      <c r="M320" s="211">
        <f>'Elevators-Turnstiles'!E36</f>
        <v>0</v>
      </c>
      <c r="N320" s="211" t="str">
        <f t="shared" si="14"/>
        <v/>
      </c>
      <c r="O320" s="211">
        <f>'Elevators-Turnstiles'!G36</f>
        <v>0</v>
      </c>
      <c r="Q320" s="211" t="str">
        <f t="shared" si="15"/>
        <v>0th</v>
      </c>
      <c r="X320" s="183" t="s">
        <v>1230</v>
      </c>
      <c r="Y320" s="183" t="s">
        <v>1229</v>
      </c>
      <c r="Z320" s="183" t="s">
        <v>1228</v>
      </c>
    </row>
    <row r="321" spans="1:26" x14ac:dyDescent="0.25">
      <c r="A321" s="207" t="str">
        <v/>
      </c>
      <c r="B321" s="207">
        <v>0</v>
      </c>
      <c r="C321" s="207" t="str">
        <v/>
      </c>
      <c r="D321" s="207">
        <v>0</v>
      </c>
      <c r="E321" s="208" t="str">
        <v/>
      </c>
      <c r="F321" s="207">
        <v>0</v>
      </c>
      <c r="G321" s="209">
        <v>0</v>
      </c>
      <c r="J321" s="210" t="str">
        <f t="shared" si="12"/>
        <v/>
      </c>
      <c r="K321" s="211">
        <f>'Elevators-Turnstiles'!F36</f>
        <v>0</v>
      </c>
      <c r="L321" s="210" t="str">
        <f t="shared" si="16"/>
        <v/>
      </c>
      <c r="M321" s="211">
        <f>'Elevators-Turnstiles'!E37</f>
        <v>0</v>
      </c>
      <c r="N321" s="211" t="str">
        <f t="shared" si="14"/>
        <v/>
      </c>
      <c r="O321" s="211">
        <f>'Elevators-Turnstiles'!G37</f>
        <v>0</v>
      </c>
      <c r="Q321" s="211" t="str">
        <f t="shared" si="15"/>
        <v>0th</v>
      </c>
      <c r="X321" s="183" t="s">
        <v>1234</v>
      </c>
      <c r="Y321" s="183" t="s">
        <v>1229</v>
      </c>
      <c r="Z321" s="183" t="s">
        <v>1233</v>
      </c>
    </row>
    <row r="322" spans="1:26" x14ac:dyDescent="0.25">
      <c r="A322" s="207" t="str">
        <v/>
      </c>
      <c r="B322" s="207">
        <v>0</v>
      </c>
      <c r="C322" s="207" t="str">
        <v/>
      </c>
      <c r="D322" s="207">
        <v>0</v>
      </c>
      <c r="E322" s="208" t="str">
        <v/>
      </c>
      <c r="F322" s="207">
        <v>0</v>
      </c>
      <c r="G322" s="209">
        <v>0</v>
      </c>
      <c r="J322" s="210" t="str">
        <f t="shared" si="12"/>
        <v/>
      </c>
      <c r="K322" s="211">
        <f>'Elevators-Turnstiles'!F37</f>
        <v>0</v>
      </c>
      <c r="L322" s="210" t="str">
        <f t="shared" si="16"/>
        <v/>
      </c>
      <c r="M322" s="211">
        <f>'Elevators-Turnstiles'!E38</f>
        <v>0</v>
      </c>
      <c r="N322" s="211" t="str">
        <f t="shared" si="14"/>
        <v/>
      </c>
      <c r="O322" s="211">
        <f>'Elevators-Turnstiles'!G38</f>
        <v>0</v>
      </c>
      <c r="Q322" s="211" t="str">
        <f t="shared" ref="Q322:Q385" si="17">IFERROR(VALUE(M322)&amp;IF(AND(MOD(ABS(VALUE(M322)),100)&gt;10,MOD(ABS(VALUE(M322)),100)&lt;14),"th",CHOOSE(MOD(ABS(VALUE(M322)),10)+1,"th","st","nd","rd","th","th","th","th","th","th")), M322)</f>
        <v>0th</v>
      </c>
      <c r="X322" s="183" t="s">
        <v>1238</v>
      </c>
      <c r="Y322" s="183" t="s">
        <v>1229</v>
      </c>
      <c r="Z322" s="183" t="s">
        <v>1237</v>
      </c>
    </row>
    <row r="323" spans="1:26" x14ac:dyDescent="0.25">
      <c r="A323" s="207" t="str">
        <v/>
      </c>
      <c r="B323" s="207">
        <v>0</v>
      </c>
      <c r="C323" s="207" t="str">
        <v/>
      </c>
      <c r="D323" s="207">
        <v>0</v>
      </c>
      <c r="E323" s="208" t="str">
        <v/>
      </c>
      <c r="F323" s="207">
        <v>0</v>
      </c>
      <c r="G323" s="209">
        <v>0</v>
      </c>
      <c r="J323" s="210" t="str">
        <f t="shared" si="12"/>
        <v/>
      </c>
      <c r="K323" s="211">
        <f>'Elevators-Turnstiles'!F38</f>
        <v>0</v>
      </c>
      <c r="L323" s="210" t="str">
        <f t="shared" si="16"/>
        <v/>
      </c>
      <c r="M323" s="211">
        <f>'Elevators-Turnstiles'!E39</f>
        <v>0</v>
      </c>
      <c r="N323" s="211" t="str">
        <f t="shared" si="14"/>
        <v/>
      </c>
      <c r="O323" s="211">
        <f>'Elevators-Turnstiles'!G39</f>
        <v>0</v>
      </c>
      <c r="Q323" s="211" t="str">
        <f t="shared" si="17"/>
        <v>0th</v>
      </c>
      <c r="X323" s="183" t="s">
        <v>1242</v>
      </c>
      <c r="Y323" s="183" t="s">
        <v>1229</v>
      </c>
      <c r="Z323" s="183" t="s">
        <v>1241</v>
      </c>
    </row>
    <row r="324" spans="1:26" x14ac:dyDescent="0.25">
      <c r="A324" s="207" t="str">
        <v/>
      </c>
      <c r="B324" s="207">
        <v>0</v>
      </c>
      <c r="C324" s="207" t="str">
        <v/>
      </c>
      <c r="D324" s="207">
        <v>0</v>
      </c>
      <c r="E324" s="208" t="str">
        <v/>
      </c>
      <c r="F324" s="207">
        <v>0</v>
      </c>
      <c r="G324" s="209">
        <v>0</v>
      </c>
      <c r="J324" s="210" t="str">
        <f t="shared" si="12"/>
        <v/>
      </c>
      <c r="K324" s="211">
        <f>'Elevators-Turnstiles'!F39</f>
        <v>0</v>
      </c>
      <c r="L324" s="210" t="str">
        <f t="shared" si="16"/>
        <v/>
      </c>
      <c r="M324" s="211">
        <f>'Elevators-Turnstiles'!E40</f>
        <v>0</v>
      </c>
      <c r="N324" s="211" t="str">
        <f t="shared" si="14"/>
        <v/>
      </c>
      <c r="O324" s="211">
        <f>'Elevators-Turnstiles'!G40</f>
        <v>0</v>
      </c>
      <c r="Q324" s="211" t="str">
        <f t="shared" si="17"/>
        <v>0th</v>
      </c>
      <c r="X324" s="183" t="s">
        <v>1244</v>
      </c>
      <c r="Y324" s="183" t="s">
        <v>1229</v>
      </c>
      <c r="Z324" s="183" t="s">
        <v>1243</v>
      </c>
    </row>
    <row r="325" spans="1:26" x14ac:dyDescent="0.25">
      <c r="A325" s="207" t="str">
        <v/>
      </c>
      <c r="B325" s="207">
        <v>0</v>
      </c>
      <c r="C325" s="207" t="str">
        <v/>
      </c>
      <c r="D325" s="207">
        <v>0</v>
      </c>
      <c r="E325" s="208" t="str">
        <v/>
      </c>
      <c r="F325" s="207">
        <v>0</v>
      </c>
      <c r="G325" s="209">
        <v>0</v>
      </c>
      <c r="J325" s="210" t="str">
        <f t="shared" si="12"/>
        <v/>
      </c>
      <c r="K325" s="211">
        <f>'Elevators-Turnstiles'!F40</f>
        <v>0</v>
      </c>
      <c r="L325" s="210" t="str">
        <f t="shared" si="16"/>
        <v/>
      </c>
      <c r="M325" s="211">
        <f>'Elevators-Turnstiles'!E41</f>
        <v>0</v>
      </c>
      <c r="N325" s="211" t="str">
        <f t="shared" si="14"/>
        <v/>
      </c>
      <c r="O325" s="211">
        <f>'Elevators-Turnstiles'!G41</f>
        <v>0</v>
      </c>
      <c r="Q325" s="211" t="str">
        <f t="shared" si="17"/>
        <v>0th</v>
      </c>
      <c r="X325" s="183" t="s">
        <v>1247</v>
      </c>
      <c r="Y325" s="183" t="s">
        <v>1229</v>
      </c>
      <c r="Z325" s="183" t="s">
        <v>1246</v>
      </c>
    </row>
    <row r="326" spans="1:26" x14ac:dyDescent="0.25">
      <c r="A326" s="207" t="str">
        <v/>
      </c>
      <c r="B326" s="207">
        <v>0</v>
      </c>
      <c r="C326" s="207" t="str">
        <v/>
      </c>
      <c r="D326" s="207">
        <v>0</v>
      </c>
      <c r="E326" s="208" t="str">
        <v/>
      </c>
      <c r="F326" s="207">
        <v>0</v>
      </c>
      <c r="G326" s="209">
        <v>0</v>
      </c>
      <c r="J326" s="210" t="str">
        <f t="shared" si="12"/>
        <v/>
      </c>
      <c r="K326" s="211">
        <f>'Elevators-Turnstiles'!F41</f>
        <v>0</v>
      </c>
      <c r="L326" s="210" t="str">
        <f t="shared" si="16"/>
        <v/>
      </c>
      <c r="M326" s="211">
        <f>'Elevators-Turnstiles'!E42</f>
        <v>0</v>
      </c>
      <c r="N326" s="211" t="str">
        <f t="shared" si="14"/>
        <v/>
      </c>
      <c r="O326" s="211">
        <f>'Elevators-Turnstiles'!G42</f>
        <v>0</v>
      </c>
      <c r="Q326" s="211" t="str">
        <f t="shared" si="17"/>
        <v>0th</v>
      </c>
      <c r="X326" s="183" t="s">
        <v>1250</v>
      </c>
      <c r="Y326" s="183" t="s">
        <v>1229</v>
      </c>
      <c r="Z326" s="183" t="s">
        <v>1249</v>
      </c>
    </row>
    <row r="327" spans="1:26" x14ac:dyDescent="0.25">
      <c r="A327" s="207" t="str">
        <v/>
      </c>
      <c r="B327" s="207">
        <v>0</v>
      </c>
      <c r="C327" s="207" t="str">
        <v/>
      </c>
      <c r="D327" s="207">
        <v>0</v>
      </c>
      <c r="E327" s="208" t="str">
        <v/>
      </c>
      <c r="F327" s="207">
        <v>0</v>
      </c>
      <c r="G327" s="209">
        <v>0</v>
      </c>
      <c r="J327" s="210" t="str">
        <f t="shared" si="12"/>
        <v/>
      </c>
      <c r="K327" s="211">
        <f>'Elevators-Turnstiles'!F42</f>
        <v>0</v>
      </c>
      <c r="L327" s="210" t="str">
        <f t="shared" si="16"/>
        <v/>
      </c>
      <c r="M327" s="211">
        <f>'Elevators-Turnstiles'!E43</f>
        <v>0</v>
      </c>
      <c r="N327" s="211" t="str">
        <f t="shared" si="14"/>
        <v/>
      </c>
      <c r="O327" s="211">
        <f>'Elevators-Turnstiles'!G43</f>
        <v>0</v>
      </c>
      <c r="Q327" s="211" t="str">
        <f t="shared" si="17"/>
        <v>0th</v>
      </c>
      <c r="X327" s="183" t="s">
        <v>1254</v>
      </c>
      <c r="Y327" s="183" t="s">
        <v>1229</v>
      </c>
      <c r="Z327" s="183" t="s">
        <v>1253</v>
      </c>
    </row>
    <row r="328" spans="1:26" x14ac:dyDescent="0.25">
      <c r="A328" s="207" t="str">
        <v/>
      </c>
      <c r="B328" s="207">
        <v>0</v>
      </c>
      <c r="C328" s="207" t="str">
        <v/>
      </c>
      <c r="D328" s="207">
        <v>0</v>
      </c>
      <c r="E328" s="208" t="str">
        <v/>
      </c>
      <c r="F328" s="207">
        <v>0</v>
      </c>
      <c r="G328" s="209">
        <v>0</v>
      </c>
      <c r="J328" s="210" t="str">
        <f t="shared" si="12"/>
        <v/>
      </c>
      <c r="K328" s="211">
        <f>'Elevators-Turnstiles'!F43</f>
        <v>0</v>
      </c>
      <c r="L328" s="210" t="str">
        <f t="shared" si="16"/>
        <v/>
      </c>
      <c r="M328" s="211">
        <f>'Elevators-Turnstiles'!E44</f>
        <v>0</v>
      </c>
      <c r="N328" s="211" t="str">
        <f t="shared" si="14"/>
        <v/>
      </c>
      <c r="O328" s="211">
        <f>'Elevators-Turnstiles'!G44</f>
        <v>0</v>
      </c>
      <c r="Q328" s="211" t="str">
        <f t="shared" si="17"/>
        <v>0th</v>
      </c>
      <c r="X328" s="183" t="s">
        <v>1259</v>
      </c>
      <c r="Y328" s="183" t="s">
        <v>1258</v>
      </c>
      <c r="Z328" s="183" t="s">
        <v>1257</v>
      </c>
    </row>
    <row r="329" spans="1:26" x14ac:dyDescent="0.25">
      <c r="A329" s="207" t="str">
        <v/>
      </c>
      <c r="B329" s="207">
        <v>0</v>
      </c>
      <c r="C329" s="207" t="str">
        <v/>
      </c>
      <c r="D329" s="207">
        <v>0</v>
      </c>
      <c r="E329" s="208" t="str">
        <v/>
      </c>
      <c r="F329" s="207">
        <v>0</v>
      </c>
      <c r="G329" s="209">
        <v>0</v>
      </c>
      <c r="J329" s="210" t="str">
        <f t="shared" si="12"/>
        <v/>
      </c>
      <c r="K329" s="211">
        <f>'Elevators-Turnstiles'!F44</f>
        <v>0</v>
      </c>
      <c r="L329" s="210" t="str">
        <f t="shared" si="16"/>
        <v/>
      </c>
      <c r="M329" s="211">
        <f>'Elevators-Turnstiles'!E45</f>
        <v>0</v>
      </c>
      <c r="N329" s="211" t="str">
        <f t="shared" si="14"/>
        <v/>
      </c>
      <c r="O329" s="211">
        <f>'Elevators-Turnstiles'!G45</f>
        <v>0</v>
      </c>
      <c r="Q329" s="211" t="str">
        <f t="shared" si="17"/>
        <v>0th</v>
      </c>
      <c r="X329" s="183" t="s">
        <v>1261</v>
      </c>
      <c r="Y329" s="183" t="s">
        <v>1258</v>
      </c>
      <c r="Z329" s="183" t="s">
        <v>1260</v>
      </c>
    </row>
    <row r="330" spans="1:26" x14ac:dyDescent="0.25">
      <c r="A330" s="207" t="str">
        <v/>
      </c>
      <c r="B330" s="207">
        <v>0</v>
      </c>
      <c r="C330" s="207" t="str">
        <v/>
      </c>
      <c r="D330" s="207">
        <v>0</v>
      </c>
      <c r="E330" s="208" t="str">
        <v/>
      </c>
      <c r="F330" s="207">
        <v>0</v>
      </c>
      <c r="G330" s="209">
        <v>0</v>
      </c>
      <c r="J330" s="210" t="str">
        <f t="shared" si="12"/>
        <v/>
      </c>
      <c r="K330" s="211">
        <f>'Elevators-Turnstiles'!F45</f>
        <v>0</v>
      </c>
      <c r="L330" s="210" t="str">
        <f t="shared" si="16"/>
        <v/>
      </c>
      <c r="M330" s="211">
        <f>'Elevators-Turnstiles'!E46</f>
        <v>0</v>
      </c>
      <c r="N330" s="211" t="str">
        <f t="shared" si="14"/>
        <v/>
      </c>
      <c r="O330" s="211">
        <f>'Elevators-Turnstiles'!G46</f>
        <v>0</v>
      </c>
      <c r="Q330" s="211" t="str">
        <f t="shared" si="17"/>
        <v>0th</v>
      </c>
      <c r="X330" s="183" t="s">
        <v>1263</v>
      </c>
      <c r="Y330" s="183" t="s">
        <v>1258</v>
      </c>
      <c r="Z330" s="183" t="s">
        <v>1262</v>
      </c>
    </row>
    <row r="331" spans="1:26" x14ac:dyDescent="0.25">
      <c r="A331" s="207" t="str">
        <v/>
      </c>
      <c r="B331" s="207">
        <v>0</v>
      </c>
      <c r="C331" s="207" t="str">
        <v/>
      </c>
      <c r="D331" s="207">
        <v>0</v>
      </c>
      <c r="E331" s="208" t="str">
        <v/>
      </c>
      <c r="F331" s="207">
        <v>0</v>
      </c>
      <c r="G331" s="209">
        <v>0</v>
      </c>
      <c r="J331" s="210" t="str">
        <f t="shared" si="12"/>
        <v/>
      </c>
      <c r="K331" s="211">
        <f>'Elevators-Turnstiles'!F46</f>
        <v>0</v>
      </c>
      <c r="L331" s="210" t="str">
        <f t="shared" si="16"/>
        <v/>
      </c>
      <c r="M331" s="211">
        <f>'Elevators-Turnstiles'!E47</f>
        <v>0</v>
      </c>
      <c r="N331" s="211" t="str">
        <f t="shared" si="14"/>
        <v/>
      </c>
      <c r="O331" s="211">
        <f>'Elevators-Turnstiles'!G47</f>
        <v>0</v>
      </c>
      <c r="Q331" s="211" t="str">
        <f t="shared" si="17"/>
        <v>0th</v>
      </c>
      <c r="X331" s="183" t="s">
        <v>1265</v>
      </c>
      <c r="Y331" s="183" t="s">
        <v>1258</v>
      </c>
      <c r="Z331" s="183" t="s">
        <v>1264</v>
      </c>
    </row>
    <row r="332" spans="1:26" x14ac:dyDescent="0.25">
      <c r="A332" s="207" t="str">
        <v/>
      </c>
      <c r="B332" s="207">
        <v>0</v>
      </c>
      <c r="C332" s="207" t="str">
        <v/>
      </c>
      <c r="D332" s="207">
        <v>0</v>
      </c>
      <c r="E332" s="208" t="str">
        <v/>
      </c>
      <c r="F332" s="207">
        <v>0</v>
      </c>
      <c r="G332" s="209">
        <v>0</v>
      </c>
      <c r="J332" s="210" t="str">
        <f t="shared" si="12"/>
        <v/>
      </c>
      <c r="K332" s="211">
        <f>'Elevators-Turnstiles'!F47</f>
        <v>0</v>
      </c>
      <c r="L332" s="210" t="str">
        <f t="shared" si="16"/>
        <v/>
      </c>
      <c r="M332" s="211">
        <f>'Elevators-Turnstiles'!E48</f>
        <v>0</v>
      </c>
      <c r="N332" s="211" t="str">
        <f t="shared" si="14"/>
        <v/>
      </c>
      <c r="O332" s="211">
        <f>'Elevators-Turnstiles'!G48</f>
        <v>0</v>
      </c>
      <c r="Q332" s="211" t="str">
        <f t="shared" si="17"/>
        <v>0th</v>
      </c>
      <c r="X332" s="183" t="s">
        <v>1267</v>
      </c>
      <c r="Y332" s="183" t="s">
        <v>1258</v>
      </c>
      <c r="Z332" s="183" t="s">
        <v>1266</v>
      </c>
    </row>
    <row r="333" spans="1:26" x14ac:dyDescent="0.25">
      <c r="A333" s="207" t="str">
        <v/>
      </c>
      <c r="B333" s="207">
        <v>0</v>
      </c>
      <c r="C333" s="207" t="str">
        <v/>
      </c>
      <c r="D333" s="207">
        <v>0</v>
      </c>
      <c r="E333" s="208" t="str">
        <v/>
      </c>
      <c r="F333" s="207">
        <v>0</v>
      </c>
      <c r="G333" s="209">
        <v>0</v>
      </c>
      <c r="J333" s="210" t="str">
        <f t="shared" si="12"/>
        <v/>
      </c>
      <c r="K333" s="211">
        <f>'Elevators-Turnstiles'!F48</f>
        <v>0</v>
      </c>
      <c r="L333" s="210" t="str">
        <f t="shared" si="16"/>
        <v/>
      </c>
      <c r="M333" s="211">
        <f>'Elevators-Turnstiles'!E49</f>
        <v>0</v>
      </c>
      <c r="N333" s="211" t="str">
        <f t="shared" si="14"/>
        <v/>
      </c>
      <c r="O333" s="211">
        <f>'Elevators-Turnstiles'!G49</f>
        <v>0</v>
      </c>
      <c r="Q333" s="211" t="str">
        <f t="shared" si="17"/>
        <v>0th</v>
      </c>
      <c r="X333" s="183" t="s">
        <v>1269</v>
      </c>
      <c r="Y333" s="183" t="s">
        <v>1258</v>
      </c>
      <c r="Z333" s="183" t="s">
        <v>1268</v>
      </c>
    </row>
    <row r="334" spans="1:26" x14ac:dyDescent="0.25">
      <c r="A334" s="207" t="str">
        <v/>
      </c>
      <c r="B334" s="207">
        <v>0</v>
      </c>
      <c r="C334" s="207" t="str">
        <v/>
      </c>
      <c r="D334" s="207">
        <v>0</v>
      </c>
      <c r="E334" s="208" t="str">
        <v/>
      </c>
      <c r="F334" s="207">
        <v>0</v>
      </c>
      <c r="G334" s="209">
        <v>0</v>
      </c>
      <c r="J334" s="210" t="str">
        <f t="shared" si="12"/>
        <v/>
      </c>
      <c r="K334" s="211">
        <f>'Elevators-Turnstiles'!F49</f>
        <v>0</v>
      </c>
      <c r="L334" s="210" t="str">
        <f t="shared" si="16"/>
        <v/>
      </c>
      <c r="M334" s="211">
        <f>'Elevators-Turnstiles'!E50</f>
        <v>0</v>
      </c>
      <c r="N334" s="211" t="str">
        <f t="shared" si="14"/>
        <v/>
      </c>
      <c r="O334" s="211">
        <f>'Elevators-Turnstiles'!G50</f>
        <v>0</v>
      </c>
      <c r="Q334" s="211" t="str">
        <f t="shared" si="17"/>
        <v>0th</v>
      </c>
      <c r="X334" s="183" t="s">
        <v>1271</v>
      </c>
      <c r="Y334" s="183" t="s">
        <v>1258</v>
      </c>
      <c r="Z334" s="183" t="s">
        <v>1270</v>
      </c>
    </row>
    <row r="335" spans="1:26" x14ac:dyDescent="0.25">
      <c r="A335" s="207" t="str">
        <v/>
      </c>
      <c r="B335" s="207">
        <v>0</v>
      </c>
      <c r="C335" s="207" t="str">
        <v/>
      </c>
      <c r="D335" s="207">
        <v>0</v>
      </c>
      <c r="E335" s="208" t="str">
        <v/>
      </c>
      <c r="F335" s="207">
        <v>0</v>
      </c>
      <c r="G335" s="209">
        <v>0</v>
      </c>
      <c r="J335" s="210" t="str">
        <f t="shared" si="12"/>
        <v/>
      </c>
      <c r="K335" s="211">
        <f>'Elevators-Turnstiles'!F50</f>
        <v>0</v>
      </c>
      <c r="L335" s="210" t="str">
        <f t="shared" si="16"/>
        <v/>
      </c>
      <c r="M335" s="211">
        <f>'Elevators-Turnstiles'!E51</f>
        <v>0</v>
      </c>
      <c r="N335" s="211" t="str">
        <f t="shared" si="14"/>
        <v/>
      </c>
      <c r="O335" s="211">
        <f>'Elevators-Turnstiles'!G51</f>
        <v>0</v>
      </c>
      <c r="Q335" s="211" t="str">
        <f t="shared" si="17"/>
        <v>0th</v>
      </c>
      <c r="X335" s="183" t="s">
        <v>1261</v>
      </c>
      <c r="Y335" s="183" t="s">
        <v>1273</v>
      </c>
      <c r="Z335" s="183" t="s">
        <v>1272</v>
      </c>
    </row>
    <row r="336" spans="1:26" x14ac:dyDescent="0.25">
      <c r="A336" s="207" t="str">
        <v/>
      </c>
      <c r="B336" s="207">
        <v>0</v>
      </c>
      <c r="C336" s="207" t="str">
        <v/>
      </c>
      <c r="D336" s="207">
        <v>0</v>
      </c>
      <c r="E336" s="208" t="str">
        <v/>
      </c>
      <c r="F336" s="207">
        <v>0</v>
      </c>
      <c r="G336" s="209">
        <v>0</v>
      </c>
      <c r="J336" s="210" t="str">
        <f t="shared" si="12"/>
        <v/>
      </c>
      <c r="K336" s="211">
        <f>'Elevators-Turnstiles'!F51</f>
        <v>0</v>
      </c>
      <c r="L336" s="210" t="str">
        <f t="shared" si="16"/>
        <v/>
      </c>
      <c r="M336" s="211">
        <f>'Elevators-Turnstiles'!E52</f>
        <v>0</v>
      </c>
      <c r="N336" s="211" t="str">
        <f t="shared" si="14"/>
        <v/>
      </c>
      <c r="O336" s="211">
        <f>'Elevators-Turnstiles'!G52</f>
        <v>0</v>
      </c>
      <c r="Q336" s="211" t="str">
        <f t="shared" si="17"/>
        <v>0th</v>
      </c>
      <c r="X336" s="183" t="s">
        <v>1275</v>
      </c>
      <c r="Y336" s="183" t="s">
        <v>1273</v>
      </c>
      <c r="Z336" s="183" t="s">
        <v>1274</v>
      </c>
    </row>
    <row r="337" spans="1:26" x14ac:dyDescent="0.25">
      <c r="A337" s="207" t="str">
        <v/>
      </c>
      <c r="B337" s="207">
        <v>0</v>
      </c>
      <c r="C337" s="207" t="str">
        <v/>
      </c>
      <c r="D337" s="207">
        <v>0</v>
      </c>
      <c r="E337" s="208" t="str">
        <v/>
      </c>
      <c r="F337" s="207">
        <v>0</v>
      </c>
      <c r="G337" s="209">
        <v>0</v>
      </c>
      <c r="J337" s="210" t="str">
        <f t="shared" si="12"/>
        <v/>
      </c>
      <c r="K337" s="211">
        <f>'Elevators-Turnstiles'!F52</f>
        <v>0</v>
      </c>
      <c r="L337" s="210" t="str">
        <f t="shared" si="16"/>
        <v/>
      </c>
      <c r="M337" s="211">
        <f>'Elevators-Turnstiles'!E53</f>
        <v>0</v>
      </c>
      <c r="N337" s="211" t="str">
        <f t="shared" si="14"/>
        <v/>
      </c>
      <c r="O337" s="211">
        <f>'Elevators-Turnstiles'!G53</f>
        <v>0</v>
      </c>
      <c r="Q337" s="211" t="str">
        <f t="shared" si="17"/>
        <v>0th</v>
      </c>
      <c r="X337" s="183" t="s">
        <v>1263</v>
      </c>
      <c r="Y337" s="183" t="s">
        <v>1273</v>
      </c>
      <c r="Z337" s="183" t="s">
        <v>1276</v>
      </c>
    </row>
    <row r="338" spans="1:26" x14ac:dyDescent="0.25">
      <c r="A338" s="207" t="str">
        <v/>
      </c>
      <c r="B338" s="207">
        <v>0</v>
      </c>
      <c r="C338" s="207" t="str">
        <v/>
      </c>
      <c r="D338" s="207">
        <v>0</v>
      </c>
      <c r="E338" s="208" t="str">
        <v/>
      </c>
      <c r="F338" s="207">
        <v>0</v>
      </c>
      <c r="G338" s="209">
        <v>0</v>
      </c>
      <c r="J338" s="210" t="str">
        <f t="shared" si="12"/>
        <v/>
      </c>
      <c r="K338" s="211">
        <f>'Elevators-Turnstiles'!F53</f>
        <v>0</v>
      </c>
      <c r="L338" s="210" t="str">
        <f t="shared" si="16"/>
        <v/>
      </c>
      <c r="M338" s="211">
        <f>'Elevators-Turnstiles'!E54</f>
        <v>0</v>
      </c>
      <c r="N338" s="211" t="str">
        <f t="shared" si="14"/>
        <v/>
      </c>
      <c r="O338" s="211">
        <f>'Elevators-Turnstiles'!G54</f>
        <v>0</v>
      </c>
      <c r="Q338" s="211" t="str">
        <f t="shared" si="17"/>
        <v>0th</v>
      </c>
      <c r="X338" s="183" t="s">
        <v>1278</v>
      </c>
      <c r="Y338" s="183" t="s">
        <v>1273</v>
      </c>
      <c r="Z338" s="183" t="s">
        <v>1277</v>
      </c>
    </row>
    <row r="339" spans="1:26" x14ac:dyDescent="0.25">
      <c r="A339" s="207" t="str">
        <v/>
      </c>
      <c r="B339" s="207">
        <v>0</v>
      </c>
      <c r="C339" s="207" t="str">
        <v/>
      </c>
      <c r="D339" s="207">
        <v>0</v>
      </c>
      <c r="E339" s="208" t="str">
        <v/>
      </c>
      <c r="F339" s="207">
        <v>0</v>
      </c>
      <c r="G339" s="209">
        <v>0</v>
      </c>
      <c r="J339" s="210" t="str">
        <f t="shared" si="12"/>
        <v/>
      </c>
      <c r="K339" s="211">
        <f>'Elevators-Turnstiles'!F54</f>
        <v>0</v>
      </c>
      <c r="L339" s="210" t="str">
        <f t="shared" si="16"/>
        <v/>
      </c>
      <c r="M339" s="211">
        <f>'Elevators-Turnstiles'!E55</f>
        <v>0</v>
      </c>
      <c r="N339" s="211" t="str">
        <f t="shared" si="14"/>
        <v/>
      </c>
      <c r="O339" s="211">
        <f>'Elevators-Turnstiles'!G55</f>
        <v>0</v>
      </c>
      <c r="Q339" s="211" t="str">
        <f t="shared" si="17"/>
        <v>0th</v>
      </c>
      <c r="X339" s="183" t="s">
        <v>1265</v>
      </c>
      <c r="Y339" s="183" t="s">
        <v>1273</v>
      </c>
      <c r="Z339" s="183" t="s">
        <v>1280</v>
      </c>
    </row>
    <row r="340" spans="1:26" x14ac:dyDescent="0.25">
      <c r="A340" s="207" t="str">
        <v/>
      </c>
      <c r="B340" s="207">
        <v>0</v>
      </c>
      <c r="C340" s="207" t="str">
        <v/>
      </c>
      <c r="D340" s="207">
        <v>0</v>
      </c>
      <c r="E340" s="208" t="str">
        <v/>
      </c>
      <c r="F340" s="207">
        <v>0</v>
      </c>
      <c r="G340" s="209">
        <v>0</v>
      </c>
      <c r="J340" s="210" t="str">
        <f t="shared" si="12"/>
        <v/>
      </c>
      <c r="K340" s="211">
        <f>'Elevators-Turnstiles'!F55</f>
        <v>0</v>
      </c>
      <c r="L340" s="210" t="str">
        <f t="shared" si="16"/>
        <v/>
      </c>
      <c r="M340" s="211">
        <f>'Elevators-Turnstiles'!E56</f>
        <v>0</v>
      </c>
      <c r="N340" s="211" t="str">
        <f t="shared" si="14"/>
        <v/>
      </c>
      <c r="O340" s="211">
        <f>'Elevators-Turnstiles'!G56</f>
        <v>0</v>
      </c>
      <c r="Q340" s="211" t="str">
        <f t="shared" si="17"/>
        <v>0th</v>
      </c>
      <c r="X340" s="183" t="s">
        <v>1282</v>
      </c>
      <c r="Y340" s="183" t="s">
        <v>1273</v>
      </c>
      <c r="Z340" s="183" t="s">
        <v>1281</v>
      </c>
    </row>
    <row r="341" spans="1:26" x14ac:dyDescent="0.25">
      <c r="A341" s="207" t="str">
        <v/>
      </c>
      <c r="B341" s="207">
        <v>0</v>
      </c>
      <c r="C341" s="207" t="str">
        <v/>
      </c>
      <c r="D341" s="207">
        <v>0</v>
      </c>
      <c r="E341" s="208" t="str">
        <v/>
      </c>
      <c r="F341" s="207">
        <v>0</v>
      </c>
      <c r="G341" s="209">
        <v>0</v>
      </c>
      <c r="J341" s="210" t="str">
        <f t="shared" si="12"/>
        <v/>
      </c>
      <c r="K341" s="211">
        <f>'Elevators-Turnstiles'!F56</f>
        <v>0</v>
      </c>
      <c r="L341" s="210" t="str">
        <f t="shared" si="16"/>
        <v/>
      </c>
      <c r="M341" s="211">
        <f>'Elevators-Turnstiles'!E57</f>
        <v>0</v>
      </c>
      <c r="N341" s="211" t="str">
        <f t="shared" si="14"/>
        <v/>
      </c>
      <c r="O341" s="211">
        <f>'Elevators-Turnstiles'!G57</f>
        <v>0</v>
      </c>
      <c r="Q341" s="211" t="str">
        <f t="shared" si="17"/>
        <v>0th</v>
      </c>
      <c r="X341" s="183" t="s">
        <v>1267</v>
      </c>
      <c r="Y341" s="183" t="s">
        <v>1273</v>
      </c>
      <c r="Z341" s="183" t="s">
        <v>1283</v>
      </c>
    </row>
    <row r="342" spans="1:26" x14ac:dyDescent="0.25">
      <c r="A342" s="207" t="str">
        <v/>
      </c>
      <c r="B342" s="207">
        <v>0</v>
      </c>
      <c r="C342" s="207" t="str">
        <v/>
      </c>
      <c r="D342" s="207">
        <v>0</v>
      </c>
      <c r="E342" s="208" t="str">
        <v/>
      </c>
      <c r="F342" s="207">
        <v>0</v>
      </c>
      <c r="G342" s="209">
        <v>0</v>
      </c>
      <c r="J342" s="210" t="str">
        <f t="shared" si="12"/>
        <v/>
      </c>
      <c r="K342" s="211">
        <f>'Elevators-Turnstiles'!F57</f>
        <v>0</v>
      </c>
      <c r="L342" s="210" t="str">
        <f t="shared" si="16"/>
        <v/>
      </c>
      <c r="M342" s="211">
        <f>'Elevators-Turnstiles'!E58</f>
        <v>0</v>
      </c>
      <c r="N342" s="211" t="str">
        <f t="shared" si="14"/>
        <v/>
      </c>
      <c r="O342" s="211">
        <f>'Elevators-Turnstiles'!G58</f>
        <v>0</v>
      </c>
      <c r="Q342" s="211" t="str">
        <f t="shared" si="17"/>
        <v>0th</v>
      </c>
      <c r="X342" s="183" t="s">
        <v>1285</v>
      </c>
      <c r="Y342" s="183" t="s">
        <v>1273</v>
      </c>
      <c r="Z342" s="183" t="s">
        <v>1284</v>
      </c>
    </row>
    <row r="343" spans="1:26" x14ac:dyDescent="0.25">
      <c r="A343" s="207" t="str">
        <v/>
      </c>
      <c r="B343" s="207">
        <v>0</v>
      </c>
      <c r="C343" s="207" t="str">
        <v/>
      </c>
      <c r="D343" s="207">
        <v>0</v>
      </c>
      <c r="E343" s="208" t="str">
        <v/>
      </c>
      <c r="F343" s="207">
        <v>0</v>
      </c>
      <c r="G343" s="209">
        <v>0</v>
      </c>
      <c r="J343" s="210" t="str">
        <f t="shared" si="12"/>
        <v/>
      </c>
      <c r="K343" s="211">
        <f>'Elevators-Turnstiles'!F58</f>
        <v>0</v>
      </c>
      <c r="L343" s="210" t="str">
        <f t="shared" si="16"/>
        <v/>
      </c>
      <c r="M343" s="211">
        <f>'Elevators-Turnstiles'!E59</f>
        <v>0</v>
      </c>
      <c r="N343" s="211" t="str">
        <f t="shared" ref="N343:N406" si="18">IF(Q343="0th","",Q343&amp;" Floor")</f>
        <v/>
      </c>
      <c r="O343" s="211">
        <f>'Elevators-Turnstiles'!G59</f>
        <v>0</v>
      </c>
      <c r="Q343" s="211" t="str">
        <f t="shared" si="17"/>
        <v>0th</v>
      </c>
      <c r="X343" s="183" t="s">
        <v>1269</v>
      </c>
      <c r="Y343" s="183" t="s">
        <v>1273</v>
      </c>
      <c r="Z343" s="183" t="s">
        <v>1286</v>
      </c>
    </row>
    <row r="344" spans="1:26" x14ac:dyDescent="0.25">
      <c r="A344" s="207" t="str">
        <v/>
      </c>
      <c r="B344" s="207">
        <v>0</v>
      </c>
      <c r="C344" s="207" t="str">
        <v/>
      </c>
      <c r="D344" s="207">
        <v>0</v>
      </c>
      <c r="E344" s="208" t="str">
        <v/>
      </c>
      <c r="F344" s="207">
        <v>0</v>
      </c>
      <c r="G344" s="209">
        <v>0</v>
      </c>
      <c r="J344" s="210" t="str">
        <f t="shared" si="12"/>
        <v/>
      </c>
      <c r="K344" s="211">
        <f>'Elevators-Turnstiles'!F59</f>
        <v>0</v>
      </c>
      <c r="L344" s="210" t="str">
        <f t="shared" si="16"/>
        <v/>
      </c>
      <c r="M344" s="211">
        <f>'Elevators-Turnstiles'!E60</f>
        <v>0</v>
      </c>
      <c r="N344" s="211" t="str">
        <f t="shared" si="18"/>
        <v/>
      </c>
      <c r="O344" s="211">
        <f>'Elevators-Turnstiles'!G60</f>
        <v>0</v>
      </c>
      <c r="Q344" s="211" t="str">
        <f t="shared" si="17"/>
        <v>0th</v>
      </c>
      <c r="X344" s="183" t="s">
        <v>1288</v>
      </c>
      <c r="Y344" s="183" t="s">
        <v>1273</v>
      </c>
      <c r="Z344" s="183" t="s">
        <v>1287</v>
      </c>
    </row>
    <row r="345" spans="1:26" x14ac:dyDescent="0.25">
      <c r="A345" s="207" t="str">
        <v/>
      </c>
      <c r="B345" s="207">
        <v>0</v>
      </c>
      <c r="C345" s="207" t="str">
        <v/>
      </c>
      <c r="D345" s="207">
        <v>0</v>
      </c>
      <c r="E345" s="208" t="str">
        <v/>
      </c>
      <c r="F345" s="207">
        <v>0</v>
      </c>
      <c r="G345" s="209">
        <v>0</v>
      </c>
      <c r="J345" s="210" t="str">
        <f t="shared" si="12"/>
        <v/>
      </c>
      <c r="K345" s="211">
        <f>'Elevators-Turnstiles'!F60</f>
        <v>0</v>
      </c>
      <c r="L345" s="210" t="str">
        <f t="shared" si="16"/>
        <v/>
      </c>
      <c r="M345" s="211">
        <f>'Elevators-Turnstiles'!E61</f>
        <v>0</v>
      </c>
      <c r="N345" s="211" t="str">
        <f t="shared" si="18"/>
        <v/>
      </c>
      <c r="O345" s="211">
        <f>'Elevators-Turnstiles'!G61</f>
        <v>0</v>
      </c>
      <c r="Q345" s="211" t="str">
        <f t="shared" si="17"/>
        <v>0th</v>
      </c>
      <c r="X345" s="183" t="s">
        <v>1271</v>
      </c>
      <c r="Y345" s="183" t="s">
        <v>1273</v>
      </c>
      <c r="Z345" s="183" t="s">
        <v>1289</v>
      </c>
    </row>
    <row r="346" spans="1:26" x14ac:dyDescent="0.25">
      <c r="A346" s="207" t="str">
        <v/>
      </c>
      <c r="B346" s="207">
        <v>0</v>
      </c>
      <c r="C346" s="207" t="str">
        <v/>
      </c>
      <c r="D346" s="207">
        <v>0</v>
      </c>
      <c r="E346" s="208" t="str">
        <v/>
      </c>
      <c r="F346" s="207">
        <v>0</v>
      </c>
      <c r="G346" s="209">
        <v>0</v>
      </c>
      <c r="J346" s="210" t="str">
        <f t="shared" si="12"/>
        <v/>
      </c>
      <c r="K346" s="211">
        <f>'Elevators-Turnstiles'!F61</f>
        <v>0</v>
      </c>
      <c r="L346" s="210" t="str">
        <f t="shared" si="16"/>
        <v/>
      </c>
      <c r="M346" s="211">
        <f>'Elevators-Turnstiles'!E62</f>
        <v>0</v>
      </c>
      <c r="N346" s="211" t="str">
        <f t="shared" si="18"/>
        <v/>
      </c>
      <c r="O346" s="211">
        <f>'Elevators-Turnstiles'!G62</f>
        <v>0</v>
      </c>
      <c r="Q346" s="211" t="str">
        <f t="shared" si="17"/>
        <v>0th</v>
      </c>
      <c r="X346" s="183" t="s">
        <v>1291</v>
      </c>
      <c r="Y346" s="183" t="s">
        <v>1273</v>
      </c>
      <c r="Z346" s="183" t="s">
        <v>1290</v>
      </c>
    </row>
    <row r="347" spans="1:26" x14ac:dyDescent="0.25">
      <c r="A347" s="207" t="str">
        <v/>
      </c>
      <c r="B347" s="207">
        <v>0</v>
      </c>
      <c r="C347" s="207" t="str">
        <v/>
      </c>
      <c r="D347" s="207">
        <v>0</v>
      </c>
      <c r="E347" s="208" t="str">
        <v/>
      </c>
      <c r="F347" s="207">
        <v>0</v>
      </c>
      <c r="G347" s="209">
        <v>0</v>
      </c>
      <c r="J347" s="210" t="str">
        <f t="shared" si="12"/>
        <v/>
      </c>
      <c r="K347" s="211">
        <f>'Elevators-Turnstiles'!F62</f>
        <v>0</v>
      </c>
      <c r="L347" s="210" t="str">
        <f t="shared" si="16"/>
        <v/>
      </c>
      <c r="M347" s="211">
        <f>'Elevators-Turnstiles'!E63</f>
        <v>0</v>
      </c>
      <c r="N347" s="211" t="str">
        <f t="shared" si="18"/>
        <v/>
      </c>
      <c r="O347" s="211">
        <f>'Elevators-Turnstiles'!G63</f>
        <v>0</v>
      </c>
      <c r="Q347" s="211" t="str">
        <f t="shared" si="17"/>
        <v>0th</v>
      </c>
      <c r="X347" s="183" t="s">
        <v>1293</v>
      </c>
      <c r="Y347" s="183" t="s">
        <v>1293</v>
      </c>
      <c r="Z347" s="183" t="s">
        <v>1292</v>
      </c>
    </row>
    <row r="348" spans="1:26" x14ac:dyDescent="0.25">
      <c r="A348" s="207" t="str">
        <v/>
      </c>
      <c r="B348" s="207">
        <v>0</v>
      </c>
      <c r="C348" s="207" t="str">
        <v/>
      </c>
      <c r="D348" s="207">
        <v>0</v>
      </c>
      <c r="E348" s="208" t="str">
        <v/>
      </c>
      <c r="F348" s="207">
        <v>0</v>
      </c>
      <c r="G348" s="209">
        <v>0</v>
      </c>
      <c r="J348" s="210" t="str">
        <f t="shared" si="12"/>
        <v/>
      </c>
      <c r="K348" s="211">
        <f>'Elevators-Turnstiles'!F63</f>
        <v>0</v>
      </c>
      <c r="L348" s="210" t="str">
        <f t="shared" si="16"/>
        <v/>
      </c>
      <c r="M348" s="211">
        <f>'Elevators-Turnstiles'!E64</f>
        <v>0</v>
      </c>
      <c r="N348" s="211" t="str">
        <f t="shared" si="18"/>
        <v/>
      </c>
      <c r="O348" s="211">
        <f>'Elevators-Turnstiles'!G64</f>
        <v>0</v>
      </c>
      <c r="Q348" s="211" t="str">
        <f t="shared" si="17"/>
        <v>0th</v>
      </c>
      <c r="X348" s="183" t="s">
        <v>1293</v>
      </c>
      <c r="Y348" s="183" t="s">
        <v>1295</v>
      </c>
      <c r="Z348" s="183" t="s">
        <v>1294</v>
      </c>
    </row>
    <row r="349" spans="1:26" x14ac:dyDescent="0.25">
      <c r="A349" s="207" t="str">
        <v/>
      </c>
      <c r="B349" s="207">
        <v>0</v>
      </c>
      <c r="C349" s="207" t="str">
        <v/>
      </c>
      <c r="D349" s="207">
        <v>0</v>
      </c>
      <c r="E349" s="208" t="str">
        <v/>
      </c>
      <c r="F349" s="207">
        <v>0</v>
      </c>
      <c r="G349" s="209">
        <v>0</v>
      </c>
      <c r="J349" s="210" t="str">
        <f t="shared" si="12"/>
        <v/>
      </c>
      <c r="K349" s="211">
        <f>'Elevators-Turnstiles'!F64</f>
        <v>0</v>
      </c>
      <c r="L349" s="210" t="str">
        <f t="shared" si="16"/>
        <v/>
      </c>
      <c r="M349" s="211">
        <f>'Elevators-Turnstiles'!E65</f>
        <v>0</v>
      </c>
      <c r="N349" s="211" t="str">
        <f t="shared" si="18"/>
        <v/>
      </c>
      <c r="O349" s="211">
        <f>'Elevators-Turnstiles'!G65</f>
        <v>0</v>
      </c>
      <c r="Q349" s="211" t="str">
        <f t="shared" si="17"/>
        <v>0th</v>
      </c>
      <c r="X349" s="183" t="s">
        <v>1297</v>
      </c>
      <c r="Y349" s="183" t="s">
        <v>1295</v>
      </c>
      <c r="Z349" s="183" t="s">
        <v>1296</v>
      </c>
    </row>
    <row r="350" spans="1:26" x14ac:dyDescent="0.25">
      <c r="A350" s="207" t="str">
        <v/>
      </c>
      <c r="B350" s="207">
        <v>0</v>
      </c>
      <c r="C350" s="207" t="str">
        <v/>
      </c>
      <c r="D350" s="207">
        <v>0</v>
      </c>
      <c r="E350" s="208" t="str">
        <v/>
      </c>
      <c r="F350" s="207">
        <v>0</v>
      </c>
      <c r="G350" s="209">
        <v>0</v>
      </c>
      <c r="J350" s="210" t="str">
        <f t="shared" si="12"/>
        <v/>
      </c>
      <c r="K350" s="211">
        <f>'Elevators-Turnstiles'!F65</f>
        <v>0</v>
      </c>
      <c r="L350" s="210" t="str">
        <f t="shared" si="16"/>
        <v/>
      </c>
      <c r="M350" s="211">
        <f>'Elevators-Turnstiles'!E66</f>
        <v>0</v>
      </c>
      <c r="N350" s="211" t="str">
        <f t="shared" si="18"/>
        <v/>
      </c>
      <c r="O350" s="211">
        <f>'Elevators-Turnstiles'!G66</f>
        <v>0</v>
      </c>
      <c r="Q350" s="211" t="str">
        <f t="shared" si="17"/>
        <v>0th</v>
      </c>
      <c r="X350" s="183" t="s">
        <v>487</v>
      </c>
      <c r="Y350" s="183" t="s">
        <v>537</v>
      </c>
      <c r="Z350" s="183" t="s">
        <v>1298</v>
      </c>
    </row>
    <row r="351" spans="1:26" x14ac:dyDescent="0.25">
      <c r="A351" s="207" t="str">
        <v/>
      </c>
      <c r="B351" s="207">
        <v>0</v>
      </c>
      <c r="C351" s="207" t="str">
        <v/>
      </c>
      <c r="D351" s="207">
        <v>0</v>
      </c>
      <c r="E351" s="208" t="str">
        <v/>
      </c>
      <c r="F351" s="207">
        <v>0</v>
      </c>
      <c r="G351" s="209">
        <v>0</v>
      </c>
      <c r="J351" s="210" t="str">
        <f t="shared" si="12"/>
        <v/>
      </c>
      <c r="K351" s="211">
        <f>'Elevators-Turnstiles'!F66</f>
        <v>0</v>
      </c>
      <c r="L351" s="210" t="str">
        <f t="shared" si="16"/>
        <v/>
      </c>
      <c r="M351" s="211">
        <f>'Elevators-Turnstiles'!E67</f>
        <v>0</v>
      </c>
      <c r="N351" s="211" t="str">
        <f t="shared" si="18"/>
        <v/>
      </c>
      <c r="O351" s="211">
        <f>'Elevators-Turnstiles'!G67</f>
        <v>0</v>
      </c>
      <c r="Q351" s="211" t="str">
        <f t="shared" si="17"/>
        <v>0th</v>
      </c>
      <c r="X351" s="183" t="s">
        <v>490</v>
      </c>
      <c r="Y351" s="183" t="s">
        <v>537</v>
      </c>
      <c r="Z351" s="183" t="s">
        <v>1299</v>
      </c>
    </row>
    <row r="352" spans="1:26" x14ac:dyDescent="0.25">
      <c r="A352" s="207" t="str">
        <v/>
      </c>
      <c r="B352" s="207">
        <v>0</v>
      </c>
      <c r="C352" s="207" t="str">
        <v/>
      </c>
      <c r="D352" s="207">
        <v>0</v>
      </c>
      <c r="E352" s="208" t="str">
        <v/>
      </c>
      <c r="F352" s="207">
        <v>0</v>
      </c>
      <c r="G352" s="209">
        <v>0</v>
      </c>
      <c r="J352" s="210" t="str">
        <f t="shared" si="12"/>
        <v/>
      </c>
      <c r="K352" s="211">
        <f>'Elevators-Turnstiles'!F67</f>
        <v>0</v>
      </c>
      <c r="L352" s="210" t="str">
        <f t="shared" si="16"/>
        <v/>
      </c>
      <c r="M352" s="211">
        <f>'Elevators-Turnstiles'!E68</f>
        <v>0</v>
      </c>
      <c r="N352" s="211" t="str">
        <f t="shared" si="18"/>
        <v/>
      </c>
      <c r="O352" s="211">
        <f>'Elevators-Turnstiles'!G68</f>
        <v>0</v>
      </c>
      <c r="Q352" s="211" t="str">
        <f t="shared" si="17"/>
        <v>0th</v>
      </c>
      <c r="X352" s="183" t="s">
        <v>493</v>
      </c>
      <c r="Y352" s="183" t="s">
        <v>537</v>
      </c>
      <c r="Z352" s="183" t="s">
        <v>1300</v>
      </c>
    </row>
    <row r="353" spans="1:26" x14ac:dyDescent="0.25">
      <c r="A353" s="207" t="str">
        <v/>
      </c>
      <c r="B353" s="207">
        <v>0</v>
      </c>
      <c r="C353" s="207" t="str">
        <v/>
      </c>
      <c r="D353" s="207">
        <v>0</v>
      </c>
      <c r="E353" s="208" t="str">
        <v/>
      </c>
      <c r="F353" s="207">
        <v>0</v>
      </c>
      <c r="G353" s="209">
        <v>0</v>
      </c>
      <c r="J353" s="210" t="str">
        <f t="shared" si="12"/>
        <v/>
      </c>
      <c r="K353" s="211">
        <f>'Elevators-Turnstiles'!F68</f>
        <v>0</v>
      </c>
      <c r="L353" s="210" t="str">
        <f t="shared" si="16"/>
        <v/>
      </c>
      <c r="M353" s="211">
        <f>'Elevators-Turnstiles'!E69</f>
        <v>0</v>
      </c>
      <c r="N353" s="211" t="str">
        <f t="shared" si="18"/>
        <v/>
      </c>
      <c r="O353" s="211">
        <f>'Elevators-Turnstiles'!G69</f>
        <v>0</v>
      </c>
      <c r="Q353" s="211" t="str">
        <f t="shared" si="17"/>
        <v>0th</v>
      </c>
      <c r="X353" s="183" t="s">
        <v>483</v>
      </c>
      <c r="Y353" s="183" t="s">
        <v>537</v>
      </c>
      <c r="Z353" s="183" t="s">
        <v>1301</v>
      </c>
    </row>
    <row r="354" spans="1:26" x14ac:dyDescent="0.25">
      <c r="A354" s="207" t="str">
        <v/>
      </c>
      <c r="B354" s="207">
        <v>0</v>
      </c>
      <c r="C354" s="207" t="str">
        <v/>
      </c>
      <c r="D354" s="207">
        <v>0</v>
      </c>
      <c r="E354" s="208" t="str">
        <v/>
      </c>
      <c r="F354" s="207">
        <v>0</v>
      </c>
      <c r="G354" s="209">
        <v>0</v>
      </c>
      <c r="J354" s="210" t="str">
        <f t="shared" si="12"/>
        <v/>
      </c>
      <c r="K354" s="211">
        <f>'Elevators-Turnstiles'!F69</f>
        <v>0</v>
      </c>
      <c r="L354" s="210" t="str">
        <f t="shared" si="16"/>
        <v/>
      </c>
      <c r="M354" s="211">
        <f>'Elevators-Turnstiles'!E70</f>
        <v>0</v>
      </c>
      <c r="N354" s="211" t="str">
        <f t="shared" si="18"/>
        <v/>
      </c>
      <c r="O354" s="211">
        <f>'Elevators-Turnstiles'!G70</f>
        <v>0</v>
      </c>
      <c r="Q354" s="211" t="str">
        <f t="shared" si="17"/>
        <v>0th</v>
      </c>
      <c r="X354" s="183" t="s">
        <v>496</v>
      </c>
      <c r="Y354" s="183" t="s">
        <v>537</v>
      </c>
      <c r="Z354" s="183" t="s">
        <v>1302</v>
      </c>
    </row>
    <row r="355" spans="1:26" x14ac:dyDescent="0.25">
      <c r="A355" s="207" t="str">
        <v/>
      </c>
      <c r="B355" s="207">
        <v>0</v>
      </c>
      <c r="C355" s="207" t="str">
        <v/>
      </c>
      <c r="D355" s="207">
        <v>0</v>
      </c>
      <c r="E355" s="208" t="str">
        <v/>
      </c>
      <c r="F355" s="207">
        <v>0</v>
      </c>
      <c r="G355" s="209">
        <v>0</v>
      </c>
      <c r="J355" s="210" t="str">
        <f t="shared" ref="J355:J388" si="19">IFERROR(VLOOKUP(K355,$AA$2:$AC$17,3,FALSE),"")</f>
        <v/>
      </c>
      <c r="K355" s="211">
        <f>'Elevators-Turnstiles'!F70</f>
        <v>0</v>
      </c>
      <c r="L355" s="210" t="str">
        <f t="shared" si="16"/>
        <v/>
      </c>
      <c r="M355" s="211">
        <f>'Elevators-Turnstiles'!E71</f>
        <v>0</v>
      </c>
      <c r="N355" s="211" t="str">
        <f t="shared" si="18"/>
        <v/>
      </c>
      <c r="O355" s="211">
        <f>'Elevators-Turnstiles'!G71</f>
        <v>0</v>
      </c>
      <c r="Q355" s="211" t="str">
        <f t="shared" si="17"/>
        <v>0th</v>
      </c>
      <c r="X355" s="183" t="s">
        <v>1304</v>
      </c>
      <c r="Y355" s="183" t="s">
        <v>537</v>
      </c>
      <c r="Z355" s="183" t="s">
        <v>1303</v>
      </c>
    </row>
    <row r="356" spans="1:26" x14ac:dyDescent="0.25">
      <c r="A356" s="207" t="str">
        <v/>
      </c>
      <c r="B356" s="207">
        <v>0</v>
      </c>
      <c r="C356" s="207" t="str">
        <v/>
      </c>
      <c r="D356" s="207">
        <v>0</v>
      </c>
      <c r="E356" s="208" t="str">
        <v/>
      </c>
      <c r="F356" s="207">
        <v>0</v>
      </c>
      <c r="G356" s="209">
        <v>0</v>
      </c>
      <c r="J356" s="210" t="str">
        <f t="shared" si="19"/>
        <v/>
      </c>
      <c r="K356" s="211">
        <f>'Elevators-Turnstiles'!F71</f>
        <v>0</v>
      </c>
      <c r="L356" s="210" t="str">
        <f t="shared" si="16"/>
        <v/>
      </c>
      <c r="M356" s="211">
        <f>'Elevators-Turnstiles'!E72</f>
        <v>0</v>
      </c>
      <c r="N356" s="211" t="str">
        <f t="shared" si="18"/>
        <v/>
      </c>
      <c r="O356" s="211">
        <f>'Elevators-Turnstiles'!G72</f>
        <v>0</v>
      </c>
      <c r="Q356" s="211" t="str">
        <f t="shared" si="17"/>
        <v>0th</v>
      </c>
      <c r="X356" s="183" t="s">
        <v>1306</v>
      </c>
      <c r="Y356" s="183" t="s">
        <v>537</v>
      </c>
      <c r="Z356" s="183" t="s">
        <v>1305</v>
      </c>
    </row>
    <row r="357" spans="1:26" x14ac:dyDescent="0.25">
      <c r="A357" s="207" t="str">
        <v/>
      </c>
      <c r="B357" s="207">
        <v>0</v>
      </c>
      <c r="C357" s="207" t="str">
        <v/>
      </c>
      <c r="D357" s="207">
        <v>0</v>
      </c>
      <c r="E357" s="208" t="str">
        <v/>
      </c>
      <c r="F357" s="207">
        <v>0</v>
      </c>
      <c r="G357" s="209">
        <v>0</v>
      </c>
      <c r="J357" s="210" t="str">
        <f t="shared" si="19"/>
        <v/>
      </c>
      <c r="K357" s="211">
        <f>'Elevators-Turnstiles'!F72</f>
        <v>0</v>
      </c>
      <c r="L357" s="210" t="str">
        <f t="shared" si="16"/>
        <v/>
      </c>
      <c r="M357" s="211">
        <f>'Elevators-Turnstiles'!E73</f>
        <v>0</v>
      </c>
      <c r="N357" s="211" t="str">
        <f t="shared" si="18"/>
        <v/>
      </c>
      <c r="O357" s="211">
        <f>'Elevators-Turnstiles'!G73</f>
        <v>0</v>
      </c>
      <c r="Q357" s="211" t="str">
        <f t="shared" si="17"/>
        <v>0th</v>
      </c>
      <c r="X357" s="183" t="s">
        <v>1308</v>
      </c>
      <c r="Y357" s="183" t="s">
        <v>537</v>
      </c>
      <c r="Z357" s="183" t="s">
        <v>1307</v>
      </c>
    </row>
    <row r="358" spans="1:26" x14ac:dyDescent="0.25">
      <c r="A358" s="207" t="str">
        <v/>
      </c>
      <c r="B358" s="207">
        <v>0</v>
      </c>
      <c r="C358" s="207" t="str">
        <v/>
      </c>
      <c r="D358" s="207">
        <v>0</v>
      </c>
      <c r="E358" s="208" t="str">
        <v/>
      </c>
      <c r="F358" s="207">
        <v>0</v>
      </c>
      <c r="G358" s="209">
        <v>0</v>
      </c>
      <c r="J358" s="210" t="str">
        <f t="shared" si="19"/>
        <v/>
      </c>
      <c r="K358" s="211">
        <f>'Elevators-Turnstiles'!F73</f>
        <v>0</v>
      </c>
      <c r="L358" s="210" t="str">
        <f t="shared" si="16"/>
        <v/>
      </c>
      <c r="M358" s="211">
        <f>'Elevators-Turnstiles'!E74</f>
        <v>0</v>
      </c>
      <c r="N358" s="211" t="str">
        <f t="shared" si="18"/>
        <v/>
      </c>
      <c r="O358" s="211">
        <f>'Elevators-Turnstiles'!G74</f>
        <v>0</v>
      </c>
      <c r="Q358" s="211" t="str">
        <f t="shared" si="17"/>
        <v>0th</v>
      </c>
      <c r="X358" s="183" t="s">
        <v>1310</v>
      </c>
      <c r="Y358" s="183" t="s">
        <v>537</v>
      </c>
      <c r="Z358" s="183" t="s">
        <v>1309</v>
      </c>
    </row>
    <row r="359" spans="1:26" x14ac:dyDescent="0.25">
      <c r="A359" s="207" t="str">
        <v/>
      </c>
      <c r="B359" s="207">
        <v>0</v>
      </c>
      <c r="C359" s="207" t="str">
        <v/>
      </c>
      <c r="D359" s="207">
        <v>0</v>
      </c>
      <c r="E359" s="208" t="str">
        <v/>
      </c>
      <c r="F359" s="207">
        <v>0</v>
      </c>
      <c r="G359" s="209">
        <v>0</v>
      </c>
      <c r="J359" s="210" t="str">
        <f t="shared" si="19"/>
        <v/>
      </c>
      <c r="K359" s="211">
        <f>'Elevators-Turnstiles'!F74</f>
        <v>0</v>
      </c>
      <c r="L359" s="210" t="str">
        <f t="shared" si="16"/>
        <v/>
      </c>
      <c r="M359" s="211">
        <f>'Elevators-Turnstiles'!E75</f>
        <v>0</v>
      </c>
      <c r="N359" s="211" t="str">
        <f t="shared" si="18"/>
        <v/>
      </c>
      <c r="O359" s="211">
        <f>'Elevators-Turnstiles'!G75</f>
        <v>0</v>
      </c>
      <c r="Q359" s="211" t="str">
        <f t="shared" si="17"/>
        <v>0th</v>
      </c>
      <c r="X359" s="183" t="s">
        <v>1312</v>
      </c>
      <c r="Y359" s="183" t="s">
        <v>537</v>
      </c>
      <c r="Z359" s="183" t="s">
        <v>1311</v>
      </c>
    </row>
    <row r="360" spans="1:26" x14ac:dyDescent="0.25">
      <c r="A360" s="207" t="str">
        <v/>
      </c>
      <c r="B360" s="207">
        <v>0</v>
      </c>
      <c r="C360" s="207" t="str">
        <v/>
      </c>
      <c r="D360" s="207">
        <v>0</v>
      </c>
      <c r="E360" s="208" t="str">
        <v/>
      </c>
      <c r="F360" s="207">
        <v>0</v>
      </c>
      <c r="G360" s="209">
        <v>0</v>
      </c>
      <c r="J360" s="210" t="str">
        <f t="shared" si="19"/>
        <v/>
      </c>
      <c r="K360" s="211">
        <f>'Elevators-Turnstiles'!F75</f>
        <v>0</v>
      </c>
      <c r="L360" s="210" t="str">
        <f t="shared" si="16"/>
        <v/>
      </c>
      <c r="M360" s="211">
        <f>'Elevators-Turnstiles'!E76</f>
        <v>0</v>
      </c>
      <c r="N360" s="211" t="str">
        <f t="shared" si="18"/>
        <v/>
      </c>
      <c r="O360" s="211">
        <f>'Elevators-Turnstiles'!G76</f>
        <v>0</v>
      </c>
      <c r="Q360" s="211" t="str">
        <f t="shared" si="17"/>
        <v>0th</v>
      </c>
      <c r="X360" s="183" t="s">
        <v>499</v>
      </c>
      <c r="Y360" s="183" t="s">
        <v>537</v>
      </c>
      <c r="Z360" s="183" t="s">
        <v>1313</v>
      </c>
    </row>
    <row r="361" spans="1:26" x14ac:dyDescent="0.25">
      <c r="A361" s="207" t="str">
        <v/>
      </c>
      <c r="B361" s="207">
        <v>0</v>
      </c>
      <c r="C361" s="207" t="str">
        <v/>
      </c>
      <c r="D361" s="207">
        <v>0</v>
      </c>
      <c r="E361" s="208" t="str">
        <v/>
      </c>
      <c r="F361" s="207">
        <v>0</v>
      </c>
      <c r="G361" s="209">
        <v>0</v>
      </c>
      <c r="J361" s="210" t="str">
        <f t="shared" si="19"/>
        <v/>
      </c>
      <c r="K361" s="211">
        <f>'Elevators-Turnstiles'!F76</f>
        <v>0</v>
      </c>
      <c r="L361" s="210" t="str">
        <f t="shared" si="16"/>
        <v/>
      </c>
      <c r="M361" s="211">
        <f>'Elevators-Turnstiles'!E77</f>
        <v>0</v>
      </c>
      <c r="N361" s="211" t="str">
        <f t="shared" si="18"/>
        <v/>
      </c>
      <c r="O361" s="211">
        <f>'Elevators-Turnstiles'!G77</f>
        <v>0</v>
      </c>
      <c r="Q361" s="211" t="str">
        <f t="shared" si="17"/>
        <v>0th</v>
      </c>
      <c r="X361" s="183" t="s">
        <v>487</v>
      </c>
      <c r="Y361" s="183" t="s">
        <v>1314</v>
      </c>
      <c r="Z361" s="183" t="s">
        <v>539</v>
      </c>
    </row>
    <row r="362" spans="1:26" x14ac:dyDescent="0.25">
      <c r="A362" s="207" t="str">
        <v/>
      </c>
      <c r="B362" s="207">
        <v>0</v>
      </c>
      <c r="C362" s="207" t="str">
        <v/>
      </c>
      <c r="D362" s="207">
        <v>0</v>
      </c>
      <c r="E362" s="208" t="str">
        <v/>
      </c>
      <c r="F362" s="207">
        <v>0</v>
      </c>
      <c r="G362" s="209">
        <v>0</v>
      </c>
      <c r="J362" s="210" t="str">
        <f t="shared" si="19"/>
        <v/>
      </c>
      <c r="K362" s="211">
        <f>'Elevators-Turnstiles'!F77</f>
        <v>0</v>
      </c>
      <c r="L362" s="210" t="str">
        <f t="shared" si="16"/>
        <v/>
      </c>
      <c r="M362" s="211">
        <f>'Elevators-Turnstiles'!E78</f>
        <v>0</v>
      </c>
      <c r="N362" s="211" t="str">
        <f t="shared" si="18"/>
        <v/>
      </c>
      <c r="O362" s="211">
        <f>'Elevators-Turnstiles'!G78</f>
        <v>0</v>
      </c>
      <c r="Q362" s="211" t="str">
        <f t="shared" si="17"/>
        <v>0th</v>
      </c>
      <c r="X362" s="183" t="s">
        <v>504</v>
      </c>
      <c r="Y362" s="183" t="s">
        <v>1314</v>
      </c>
      <c r="Z362" s="183" t="s">
        <v>541</v>
      </c>
    </row>
    <row r="363" spans="1:26" x14ac:dyDescent="0.25">
      <c r="A363" s="207" t="str">
        <v/>
      </c>
      <c r="B363" s="207">
        <v>0</v>
      </c>
      <c r="C363" s="207" t="str">
        <v/>
      </c>
      <c r="D363" s="207">
        <v>0</v>
      </c>
      <c r="E363" s="208" t="str">
        <v/>
      </c>
      <c r="F363" s="207">
        <v>0</v>
      </c>
      <c r="G363" s="209">
        <v>0</v>
      </c>
      <c r="J363" s="210" t="str">
        <f t="shared" si="19"/>
        <v/>
      </c>
      <c r="K363" s="211">
        <f>'Elevators-Turnstiles'!F78</f>
        <v>0</v>
      </c>
      <c r="L363" s="210" t="str">
        <f t="shared" si="16"/>
        <v/>
      </c>
      <c r="M363" s="211">
        <f>'Elevators-Turnstiles'!E79</f>
        <v>0</v>
      </c>
      <c r="N363" s="211" t="str">
        <f t="shared" si="18"/>
        <v/>
      </c>
      <c r="O363" s="211">
        <f>'Elevators-Turnstiles'!G79</f>
        <v>0</v>
      </c>
      <c r="Q363" s="211" t="str">
        <f t="shared" si="17"/>
        <v>0th</v>
      </c>
      <c r="X363" s="183" t="s">
        <v>490</v>
      </c>
      <c r="Y363" s="183" t="s">
        <v>1314</v>
      </c>
      <c r="Z363" s="183" t="s">
        <v>543</v>
      </c>
    </row>
    <row r="364" spans="1:26" x14ac:dyDescent="0.25">
      <c r="A364" s="207" t="str">
        <v/>
      </c>
      <c r="B364" s="207">
        <v>0</v>
      </c>
      <c r="C364" s="207" t="str">
        <v/>
      </c>
      <c r="D364" s="207">
        <v>0</v>
      </c>
      <c r="E364" s="208" t="str">
        <v/>
      </c>
      <c r="F364" s="207">
        <v>0</v>
      </c>
      <c r="G364" s="209">
        <v>0</v>
      </c>
      <c r="J364" s="210" t="str">
        <f t="shared" si="19"/>
        <v/>
      </c>
      <c r="K364" s="211">
        <f>'Elevators-Turnstiles'!F79</f>
        <v>0</v>
      </c>
      <c r="L364" s="210" t="str">
        <f t="shared" si="16"/>
        <v/>
      </c>
      <c r="M364" s="211">
        <f>'Elevators-Turnstiles'!E80</f>
        <v>0</v>
      </c>
      <c r="N364" s="211" t="str">
        <f t="shared" si="18"/>
        <v/>
      </c>
      <c r="O364" s="211">
        <f>'Elevators-Turnstiles'!G80</f>
        <v>0</v>
      </c>
      <c r="Q364" s="211" t="str">
        <f t="shared" si="17"/>
        <v>0th</v>
      </c>
      <c r="X364" s="183" t="s">
        <v>506</v>
      </c>
      <c r="Y364" s="183" t="s">
        <v>1314</v>
      </c>
      <c r="Z364" s="183" t="s">
        <v>545</v>
      </c>
    </row>
    <row r="365" spans="1:26" x14ac:dyDescent="0.25">
      <c r="A365" s="207" t="str">
        <v/>
      </c>
      <c r="B365" s="207">
        <v>0</v>
      </c>
      <c r="C365" s="207" t="str">
        <v/>
      </c>
      <c r="D365" s="207">
        <v>0</v>
      </c>
      <c r="E365" s="208" t="str">
        <v/>
      </c>
      <c r="F365" s="207">
        <v>0</v>
      </c>
      <c r="G365" s="209">
        <v>0</v>
      </c>
      <c r="J365" s="210" t="str">
        <f t="shared" si="19"/>
        <v/>
      </c>
      <c r="K365" s="211">
        <f>'Elevators-Turnstiles'!F80</f>
        <v>0</v>
      </c>
      <c r="L365" s="210" t="str">
        <f t="shared" si="16"/>
        <v/>
      </c>
      <c r="M365" s="211">
        <f>'Elevators-Turnstiles'!E81</f>
        <v>0</v>
      </c>
      <c r="N365" s="211" t="str">
        <f t="shared" si="18"/>
        <v/>
      </c>
      <c r="O365" s="211">
        <f>'Elevators-Turnstiles'!G81</f>
        <v>0</v>
      </c>
      <c r="Q365" s="211" t="str">
        <f t="shared" si="17"/>
        <v>0th</v>
      </c>
      <c r="X365" s="183" t="s">
        <v>493</v>
      </c>
      <c r="Y365" s="183" t="s">
        <v>1314</v>
      </c>
      <c r="Z365" s="183" t="s">
        <v>547</v>
      </c>
    </row>
    <row r="366" spans="1:26" x14ac:dyDescent="0.25">
      <c r="A366" s="207" t="str">
        <v/>
      </c>
      <c r="B366" s="207">
        <v>0</v>
      </c>
      <c r="C366" s="207" t="str">
        <v/>
      </c>
      <c r="D366" s="207">
        <v>0</v>
      </c>
      <c r="E366" s="208" t="str">
        <v/>
      </c>
      <c r="F366" s="207">
        <v>0</v>
      </c>
      <c r="G366" s="209">
        <v>0</v>
      </c>
      <c r="J366" s="210" t="str">
        <f t="shared" si="19"/>
        <v/>
      </c>
      <c r="K366" s="211">
        <f>'Elevators-Turnstiles'!F81</f>
        <v>0</v>
      </c>
      <c r="L366" s="210" t="str">
        <f t="shared" si="16"/>
        <v/>
      </c>
      <c r="M366" s="211">
        <f>'Elevators-Turnstiles'!E82</f>
        <v>0</v>
      </c>
      <c r="N366" s="211" t="str">
        <f t="shared" si="18"/>
        <v/>
      </c>
      <c r="O366" s="211">
        <f>'Elevators-Turnstiles'!G82</f>
        <v>0</v>
      </c>
      <c r="Q366" s="211" t="str">
        <f t="shared" si="17"/>
        <v>0th</v>
      </c>
      <c r="X366" s="183" t="s">
        <v>502</v>
      </c>
      <c r="Y366" s="183" t="s">
        <v>1314</v>
      </c>
      <c r="Z366" s="183" t="s">
        <v>549</v>
      </c>
    </row>
    <row r="367" spans="1:26" x14ac:dyDescent="0.25">
      <c r="A367" s="207" t="str">
        <v/>
      </c>
      <c r="B367" s="207">
        <v>0</v>
      </c>
      <c r="C367" s="207" t="str">
        <v/>
      </c>
      <c r="D367" s="207">
        <v>0</v>
      </c>
      <c r="E367" s="208" t="str">
        <v/>
      </c>
      <c r="F367" s="207">
        <v>0</v>
      </c>
      <c r="G367" s="209">
        <v>0</v>
      </c>
      <c r="J367" s="210" t="str">
        <f t="shared" si="19"/>
        <v/>
      </c>
      <c r="K367" s="211">
        <f>'Elevators-Turnstiles'!F82</f>
        <v>0</v>
      </c>
      <c r="L367" s="210" t="str">
        <f t="shared" si="16"/>
        <v/>
      </c>
      <c r="M367" s="211">
        <f>'Elevators-Turnstiles'!E83</f>
        <v>0</v>
      </c>
      <c r="N367" s="211" t="str">
        <f t="shared" si="18"/>
        <v/>
      </c>
      <c r="O367" s="211">
        <f>'Elevators-Turnstiles'!G83</f>
        <v>0</v>
      </c>
      <c r="Q367" s="211" t="str">
        <f t="shared" si="17"/>
        <v>0th</v>
      </c>
      <c r="X367" s="183" t="s">
        <v>483</v>
      </c>
      <c r="Y367" s="183" t="s">
        <v>1314</v>
      </c>
      <c r="Z367" s="183" t="s">
        <v>551</v>
      </c>
    </row>
    <row r="368" spans="1:26" x14ac:dyDescent="0.25">
      <c r="A368" s="207" t="str">
        <v/>
      </c>
      <c r="B368" s="207">
        <v>0</v>
      </c>
      <c r="C368" s="207" t="str">
        <v/>
      </c>
      <c r="D368" s="207">
        <v>0</v>
      </c>
      <c r="E368" s="208" t="str">
        <v/>
      </c>
      <c r="F368" s="207">
        <v>0</v>
      </c>
      <c r="G368" s="209">
        <v>0</v>
      </c>
      <c r="J368" s="210" t="str">
        <f t="shared" si="19"/>
        <v/>
      </c>
      <c r="K368" s="211">
        <f>'Elevators-Turnstiles'!F83</f>
        <v>0</v>
      </c>
      <c r="L368" s="210" t="str">
        <f t="shared" si="16"/>
        <v/>
      </c>
      <c r="M368" s="211">
        <f>'Elevators-Turnstiles'!E84</f>
        <v>0</v>
      </c>
      <c r="N368" s="211" t="str">
        <f t="shared" si="18"/>
        <v/>
      </c>
      <c r="O368" s="211">
        <f>'Elevators-Turnstiles'!G84</f>
        <v>0</v>
      </c>
      <c r="Q368" s="211" t="str">
        <f t="shared" si="17"/>
        <v>0th</v>
      </c>
      <c r="X368" s="183" t="s">
        <v>508</v>
      </c>
      <c r="Y368" s="183" t="s">
        <v>1314</v>
      </c>
      <c r="Z368" s="183" t="s">
        <v>556</v>
      </c>
    </row>
    <row r="369" spans="1:26" x14ac:dyDescent="0.25">
      <c r="A369" s="207" t="str">
        <v/>
      </c>
      <c r="B369" s="207">
        <v>0</v>
      </c>
      <c r="C369" s="207" t="str">
        <v/>
      </c>
      <c r="D369" s="207">
        <v>0</v>
      </c>
      <c r="E369" s="208" t="str">
        <v/>
      </c>
      <c r="F369" s="207">
        <v>0</v>
      </c>
      <c r="G369" s="209">
        <v>0</v>
      </c>
      <c r="J369" s="210" t="str">
        <f t="shared" si="19"/>
        <v/>
      </c>
      <c r="K369" s="211">
        <f>'Elevators-Turnstiles'!F84</f>
        <v>0</v>
      </c>
      <c r="L369" s="210" t="str">
        <f t="shared" si="16"/>
        <v/>
      </c>
      <c r="M369" s="211">
        <f>'Elevators-Turnstiles'!E85</f>
        <v>0</v>
      </c>
      <c r="N369" s="211" t="str">
        <f t="shared" si="18"/>
        <v/>
      </c>
      <c r="O369" s="211">
        <f>'Elevators-Turnstiles'!G85</f>
        <v>0</v>
      </c>
      <c r="Q369" s="211" t="str">
        <f t="shared" si="17"/>
        <v>0th</v>
      </c>
      <c r="X369" s="183" t="s">
        <v>496</v>
      </c>
      <c r="Y369" s="183" t="s">
        <v>1314</v>
      </c>
      <c r="Z369" s="183" t="s">
        <v>560</v>
      </c>
    </row>
    <row r="370" spans="1:26" x14ac:dyDescent="0.25">
      <c r="A370" s="207" t="str">
        <v/>
      </c>
      <c r="B370" s="207">
        <v>0</v>
      </c>
      <c r="C370" s="207" t="str">
        <v/>
      </c>
      <c r="D370" s="207">
        <v>0</v>
      </c>
      <c r="E370" s="208" t="str">
        <v/>
      </c>
      <c r="F370" s="207">
        <v>0</v>
      </c>
      <c r="G370" s="209">
        <v>0</v>
      </c>
      <c r="J370" s="210" t="str">
        <f t="shared" si="19"/>
        <v/>
      </c>
      <c r="K370" s="211">
        <f>'Elevators-Turnstiles'!F85</f>
        <v>0</v>
      </c>
      <c r="L370" s="210" t="str">
        <f t="shared" si="16"/>
        <v/>
      </c>
      <c r="M370" s="211">
        <f>'Elevators-Turnstiles'!E86</f>
        <v>0</v>
      </c>
      <c r="N370" s="211" t="str">
        <f t="shared" si="18"/>
        <v/>
      </c>
      <c r="O370" s="211">
        <f>'Elevators-Turnstiles'!G86</f>
        <v>0</v>
      </c>
      <c r="Q370" s="211" t="str">
        <f t="shared" si="17"/>
        <v>0th</v>
      </c>
      <c r="X370" s="183" t="s">
        <v>510</v>
      </c>
      <c r="Y370" s="183" t="s">
        <v>1314</v>
      </c>
      <c r="Z370" s="183" t="s">
        <v>564</v>
      </c>
    </row>
    <row r="371" spans="1:26" x14ac:dyDescent="0.25">
      <c r="A371" s="207" t="str">
        <v/>
      </c>
      <c r="B371" s="207">
        <v>0</v>
      </c>
      <c r="C371" s="207" t="str">
        <v/>
      </c>
      <c r="D371" s="207">
        <v>0</v>
      </c>
      <c r="E371" s="208" t="str">
        <v/>
      </c>
      <c r="F371" s="207">
        <v>0</v>
      </c>
      <c r="G371" s="209">
        <v>0</v>
      </c>
      <c r="J371" s="210" t="str">
        <f t="shared" si="19"/>
        <v/>
      </c>
      <c r="K371" s="211">
        <f>'Elevators-Turnstiles'!F86</f>
        <v>0</v>
      </c>
      <c r="L371" s="210" t="str">
        <f t="shared" si="16"/>
        <v/>
      </c>
      <c r="M371" s="211">
        <f>'Elevators-Turnstiles'!E87</f>
        <v>0</v>
      </c>
      <c r="N371" s="211" t="str">
        <f t="shared" si="18"/>
        <v/>
      </c>
      <c r="O371" s="211">
        <f>'Elevators-Turnstiles'!G87</f>
        <v>0</v>
      </c>
      <c r="Q371" s="211" t="str">
        <f t="shared" si="17"/>
        <v>0th</v>
      </c>
      <c r="X371" s="183" t="s">
        <v>567</v>
      </c>
      <c r="Y371" s="183" t="s">
        <v>1314</v>
      </c>
      <c r="Z371" s="183" t="s">
        <v>569</v>
      </c>
    </row>
    <row r="372" spans="1:26" x14ac:dyDescent="0.25">
      <c r="A372" s="207" t="str">
        <v/>
      </c>
      <c r="B372" s="207">
        <v>0</v>
      </c>
      <c r="C372" s="207" t="str">
        <v/>
      </c>
      <c r="D372" s="207">
        <v>0</v>
      </c>
      <c r="E372" s="208" t="str">
        <v/>
      </c>
      <c r="F372" s="207">
        <v>0</v>
      </c>
      <c r="G372" s="209">
        <v>0</v>
      </c>
      <c r="J372" s="210" t="str">
        <f t="shared" si="19"/>
        <v/>
      </c>
      <c r="K372" s="211">
        <f>'Elevators-Turnstiles'!F87</f>
        <v>0</v>
      </c>
      <c r="L372" s="210" t="str">
        <f t="shared" si="16"/>
        <v/>
      </c>
      <c r="M372" s="211">
        <f>'Elevators-Turnstiles'!E88</f>
        <v>0</v>
      </c>
      <c r="N372" s="211" t="str">
        <f t="shared" si="18"/>
        <v/>
      </c>
      <c r="O372" s="211">
        <f>'Elevators-Turnstiles'!G88</f>
        <v>0</v>
      </c>
      <c r="Q372" s="211" t="str">
        <f t="shared" si="17"/>
        <v>0th</v>
      </c>
      <c r="X372" s="183" t="s">
        <v>1317</v>
      </c>
      <c r="Y372" s="183" t="s">
        <v>1316</v>
      </c>
      <c r="Z372" s="183" t="s">
        <v>1315</v>
      </c>
    </row>
    <row r="373" spans="1:26" x14ac:dyDescent="0.25">
      <c r="A373" s="207" t="str">
        <v/>
      </c>
      <c r="B373" s="207">
        <v>0</v>
      </c>
      <c r="C373" s="207" t="str">
        <v/>
      </c>
      <c r="D373" s="207">
        <v>0</v>
      </c>
      <c r="E373" s="208" t="str">
        <v/>
      </c>
      <c r="F373" s="207">
        <v>0</v>
      </c>
      <c r="G373" s="209">
        <v>0</v>
      </c>
      <c r="J373" s="210" t="str">
        <f t="shared" si="19"/>
        <v/>
      </c>
      <c r="K373" s="211">
        <f>'Elevators-Turnstiles'!F88</f>
        <v>0</v>
      </c>
      <c r="L373" s="210" t="str">
        <f t="shared" si="16"/>
        <v/>
      </c>
      <c r="M373" s="211">
        <f>'Elevators-Turnstiles'!E89</f>
        <v>0</v>
      </c>
      <c r="N373" s="211" t="str">
        <f t="shared" si="18"/>
        <v/>
      </c>
      <c r="O373" s="211">
        <f>'Elevators-Turnstiles'!G89</f>
        <v>0</v>
      </c>
      <c r="Q373" s="211" t="str">
        <f t="shared" si="17"/>
        <v>0th</v>
      </c>
      <c r="X373" s="183" t="s">
        <v>1319</v>
      </c>
      <c r="Y373" s="183" t="s">
        <v>1316</v>
      </c>
      <c r="Z373" s="183" t="s">
        <v>1318</v>
      </c>
    </row>
    <row r="374" spans="1:26" x14ac:dyDescent="0.25">
      <c r="A374" s="207" t="str">
        <v/>
      </c>
      <c r="B374" s="207">
        <v>0</v>
      </c>
      <c r="C374" s="207" t="str">
        <v/>
      </c>
      <c r="D374" s="207">
        <v>0</v>
      </c>
      <c r="E374" s="208" t="str">
        <v/>
      </c>
      <c r="F374" s="207">
        <v>0</v>
      </c>
      <c r="G374" s="209">
        <v>0</v>
      </c>
      <c r="J374" s="210" t="str">
        <f t="shared" si="19"/>
        <v/>
      </c>
      <c r="K374" s="211">
        <f>'Elevators-Turnstiles'!F89</f>
        <v>0</v>
      </c>
      <c r="L374" s="210" t="str">
        <f t="shared" si="16"/>
        <v/>
      </c>
      <c r="M374" s="211">
        <f>'Elevators-Turnstiles'!E90</f>
        <v>0</v>
      </c>
      <c r="N374" s="211" t="str">
        <f t="shared" si="18"/>
        <v/>
      </c>
      <c r="O374" s="211">
        <f>'Elevators-Turnstiles'!G90</f>
        <v>0</v>
      </c>
      <c r="Q374" s="211" t="str">
        <f t="shared" si="17"/>
        <v>0th</v>
      </c>
      <c r="X374" s="183" t="s">
        <v>1317</v>
      </c>
      <c r="Y374" s="183" t="s">
        <v>1321</v>
      </c>
      <c r="Z374" s="183" t="s">
        <v>1320</v>
      </c>
    </row>
    <row r="375" spans="1:26" x14ac:dyDescent="0.25">
      <c r="A375" s="207" t="str">
        <v/>
      </c>
      <c r="B375" s="207">
        <v>0</v>
      </c>
      <c r="C375" s="207" t="str">
        <v/>
      </c>
      <c r="D375" s="207">
        <v>0</v>
      </c>
      <c r="E375" s="208" t="str">
        <v/>
      </c>
      <c r="F375" s="207">
        <v>0</v>
      </c>
      <c r="G375" s="209">
        <v>0</v>
      </c>
      <c r="J375" s="210" t="str">
        <f t="shared" si="19"/>
        <v/>
      </c>
      <c r="K375" s="211">
        <f>'Elevators-Turnstiles'!F90</f>
        <v>0</v>
      </c>
      <c r="L375" s="210" t="str">
        <f t="shared" si="16"/>
        <v/>
      </c>
      <c r="M375" s="211">
        <f>'Elevators-Turnstiles'!E91</f>
        <v>0</v>
      </c>
      <c r="N375" s="211" t="str">
        <f t="shared" si="18"/>
        <v/>
      </c>
      <c r="O375" s="211">
        <f>'Elevators-Turnstiles'!G91</f>
        <v>0</v>
      </c>
      <c r="Q375" s="211" t="str">
        <f t="shared" si="17"/>
        <v>0th</v>
      </c>
      <c r="X375" s="183" t="s">
        <v>1319</v>
      </c>
      <c r="Y375" s="183" t="s">
        <v>1321</v>
      </c>
      <c r="Z375" s="183" t="s">
        <v>1322</v>
      </c>
    </row>
    <row r="376" spans="1:26" x14ac:dyDescent="0.25">
      <c r="A376" s="207" t="str">
        <v/>
      </c>
      <c r="B376" s="207">
        <v>0</v>
      </c>
      <c r="C376" s="207" t="str">
        <v/>
      </c>
      <c r="D376" s="207">
        <v>0</v>
      </c>
      <c r="E376" s="208" t="str">
        <v/>
      </c>
      <c r="F376" s="207">
        <v>0</v>
      </c>
      <c r="G376" s="209">
        <v>0</v>
      </c>
      <c r="J376" s="210" t="str">
        <f t="shared" si="19"/>
        <v/>
      </c>
      <c r="K376" s="211">
        <f>'Elevators-Turnstiles'!F91</f>
        <v>0</v>
      </c>
      <c r="L376" s="210" t="str">
        <f t="shared" si="16"/>
        <v/>
      </c>
      <c r="M376" s="211">
        <f>'Elevators-Turnstiles'!E92</f>
        <v>0</v>
      </c>
      <c r="N376" s="211" t="str">
        <f t="shared" si="18"/>
        <v/>
      </c>
      <c r="O376" s="211">
        <f>'Elevators-Turnstiles'!G92</f>
        <v>0</v>
      </c>
      <c r="Q376" s="211" t="str">
        <f t="shared" si="17"/>
        <v>0th</v>
      </c>
      <c r="X376" s="183" t="s">
        <v>32</v>
      </c>
      <c r="Y376" s="183" t="s">
        <v>1324</v>
      </c>
      <c r="Z376" s="183" t="s">
        <v>1323</v>
      </c>
    </row>
    <row r="377" spans="1:26" x14ac:dyDescent="0.25">
      <c r="A377" s="207" t="str">
        <v/>
      </c>
      <c r="B377" s="207">
        <v>0</v>
      </c>
      <c r="C377" s="207" t="str">
        <v/>
      </c>
      <c r="D377" s="207">
        <v>0</v>
      </c>
      <c r="E377" s="208" t="str">
        <v/>
      </c>
      <c r="F377" s="207">
        <v>0</v>
      </c>
      <c r="G377" s="209">
        <v>0</v>
      </c>
      <c r="J377" s="210" t="str">
        <f t="shared" si="19"/>
        <v/>
      </c>
      <c r="K377" s="211">
        <f>'Elevators-Turnstiles'!F92</f>
        <v>0</v>
      </c>
      <c r="L377" s="210" t="str">
        <f t="shared" si="16"/>
        <v/>
      </c>
      <c r="M377" s="211">
        <f>'Elevators-Turnstiles'!E93</f>
        <v>0</v>
      </c>
      <c r="N377" s="211" t="str">
        <f t="shared" si="18"/>
        <v/>
      </c>
      <c r="O377" s="211">
        <f>'Elevators-Turnstiles'!G93</f>
        <v>0</v>
      </c>
      <c r="Q377" s="211" t="str">
        <f t="shared" si="17"/>
        <v>0th</v>
      </c>
      <c r="X377" s="183" t="s">
        <v>95</v>
      </c>
      <c r="Y377" s="183" t="s">
        <v>1324</v>
      </c>
      <c r="Z377" s="183" t="s">
        <v>1325</v>
      </c>
    </row>
    <row r="378" spans="1:26" x14ac:dyDescent="0.25">
      <c r="A378" s="207" t="str">
        <v/>
      </c>
      <c r="B378" s="207">
        <v>0</v>
      </c>
      <c r="C378" s="207" t="str">
        <v/>
      </c>
      <c r="D378" s="207">
        <v>0</v>
      </c>
      <c r="E378" s="208" t="str">
        <v/>
      </c>
      <c r="F378" s="207">
        <v>0</v>
      </c>
      <c r="G378" s="209">
        <v>0</v>
      </c>
      <c r="J378" s="210" t="str">
        <f t="shared" si="19"/>
        <v/>
      </c>
      <c r="K378" s="211">
        <f>'Elevators-Turnstiles'!F93</f>
        <v>0</v>
      </c>
      <c r="L378" s="210" t="str">
        <f t="shared" si="16"/>
        <v/>
      </c>
      <c r="M378" s="211">
        <f>'Elevators-Turnstiles'!E94</f>
        <v>0</v>
      </c>
      <c r="N378" s="211" t="str">
        <f t="shared" si="18"/>
        <v/>
      </c>
      <c r="O378" s="211">
        <f>'Elevators-Turnstiles'!G94</f>
        <v>0</v>
      </c>
      <c r="Q378" s="211" t="str">
        <f t="shared" si="17"/>
        <v>0th</v>
      </c>
      <c r="X378" s="183" t="s">
        <v>47</v>
      </c>
      <c r="Y378" s="183" t="s">
        <v>1324</v>
      </c>
      <c r="Z378" s="183" t="s">
        <v>1326</v>
      </c>
    </row>
    <row r="379" spans="1:26" x14ac:dyDescent="0.25">
      <c r="A379" s="207" t="str">
        <v/>
      </c>
      <c r="B379" s="207">
        <v>0</v>
      </c>
      <c r="C379" s="207" t="str">
        <v/>
      </c>
      <c r="D379" s="207">
        <v>0</v>
      </c>
      <c r="E379" s="208" t="str">
        <v/>
      </c>
      <c r="F379" s="207">
        <v>0</v>
      </c>
      <c r="G379" s="209">
        <v>0</v>
      </c>
      <c r="J379" s="210" t="str">
        <f t="shared" si="19"/>
        <v/>
      </c>
      <c r="K379" s="211">
        <f>'Elevators-Turnstiles'!F94</f>
        <v>0</v>
      </c>
      <c r="L379" s="210" t="str">
        <f t="shared" ref="L379:L388" si="20">IFERROR(VLOOKUP(K379,$AA$2:$AC$17,2,FALSE),"")</f>
        <v/>
      </c>
      <c r="M379" s="211">
        <f>'Elevators-Turnstiles'!E95</f>
        <v>0</v>
      </c>
      <c r="N379" s="211" t="str">
        <f t="shared" si="18"/>
        <v/>
      </c>
      <c r="O379" s="211">
        <f>'Elevators-Turnstiles'!G95</f>
        <v>0</v>
      </c>
      <c r="Q379" s="211" t="str">
        <f t="shared" si="17"/>
        <v>0th</v>
      </c>
      <c r="X379" s="183" t="s">
        <v>32</v>
      </c>
      <c r="Y379" s="183" t="s">
        <v>1328</v>
      </c>
      <c r="Z379" s="183" t="s">
        <v>1327</v>
      </c>
    </row>
    <row r="380" spans="1:26" x14ac:dyDescent="0.25">
      <c r="A380" s="207" t="str">
        <v/>
      </c>
      <c r="B380" s="207">
        <v>0</v>
      </c>
      <c r="C380" s="207" t="str">
        <v/>
      </c>
      <c r="D380" s="207">
        <v>0</v>
      </c>
      <c r="E380" s="208" t="str">
        <v/>
      </c>
      <c r="F380" s="207">
        <v>0</v>
      </c>
      <c r="G380" s="209">
        <v>0</v>
      </c>
      <c r="J380" s="210" t="str">
        <f t="shared" si="19"/>
        <v/>
      </c>
      <c r="K380" s="211">
        <f>'Elevators-Turnstiles'!F95</f>
        <v>0</v>
      </c>
      <c r="L380" s="210" t="str">
        <f t="shared" si="20"/>
        <v/>
      </c>
      <c r="M380" s="211">
        <f>'Elevators-Turnstiles'!E96</f>
        <v>0</v>
      </c>
      <c r="N380" s="211" t="str">
        <f t="shared" si="18"/>
        <v/>
      </c>
      <c r="O380" s="211">
        <f>'Elevators-Turnstiles'!G96</f>
        <v>0</v>
      </c>
      <c r="Q380" s="211" t="str">
        <f t="shared" si="17"/>
        <v>0th</v>
      </c>
      <c r="X380" s="183" t="s">
        <v>62</v>
      </c>
      <c r="Y380" s="183" t="s">
        <v>1328</v>
      </c>
      <c r="Z380" s="183" t="s">
        <v>1329</v>
      </c>
    </row>
    <row r="381" spans="1:26" x14ac:dyDescent="0.25">
      <c r="A381" s="207" t="str">
        <v/>
      </c>
      <c r="B381" s="207">
        <v>0</v>
      </c>
      <c r="C381" s="207" t="str">
        <v/>
      </c>
      <c r="D381" s="207">
        <v>0</v>
      </c>
      <c r="E381" s="208" t="str">
        <v/>
      </c>
      <c r="F381" s="207">
        <v>0</v>
      </c>
      <c r="G381" s="209">
        <v>0</v>
      </c>
      <c r="J381" s="210" t="str">
        <f t="shared" si="19"/>
        <v/>
      </c>
      <c r="K381" s="211">
        <f>'Elevators-Turnstiles'!F96</f>
        <v>0</v>
      </c>
      <c r="L381" s="210" t="str">
        <f t="shared" si="20"/>
        <v/>
      </c>
      <c r="M381" s="211">
        <f>'Elevators-Turnstiles'!E97</f>
        <v>0</v>
      </c>
      <c r="N381" s="211" t="str">
        <f t="shared" si="18"/>
        <v/>
      </c>
      <c r="O381" s="211">
        <f>'Elevators-Turnstiles'!G97</f>
        <v>0</v>
      </c>
      <c r="Q381" s="211" t="str">
        <f t="shared" si="17"/>
        <v>0th</v>
      </c>
      <c r="X381" s="183" t="s">
        <v>95</v>
      </c>
      <c r="Y381" s="183" t="s">
        <v>1328</v>
      </c>
      <c r="Z381" s="183" t="s">
        <v>1330</v>
      </c>
    </row>
    <row r="382" spans="1:26" x14ac:dyDescent="0.25">
      <c r="A382" s="207" t="str">
        <v/>
      </c>
      <c r="B382" s="207">
        <v>0</v>
      </c>
      <c r="C382" s="207" t="str">
        <v/>
      </c>
      <c r="D382" s="207">
        <v>0</v>
      </c>
      <c r="E382" s="208" t="str">
        <v/>
      </c>
      <c r="F382" s="207">
        <v>0</v>
      </c>
      <c r="G382" s="209">
        <v>0</v>
      </c>
      <c r="J382" s="210" t="str">
        <f t="shared" si="19"/>
        <v/>
      </c>
      <c r="K382" s="211">
        <f>'Elevators-Turnstiles'!F97</f>
        <v>0</v>
      </c>
      <c r="L382" s="210" t="str">
        <f t="shared" si="20"/>
        <v/>
      </c>
      <c r="M382" s="211">
        <f>'Elevators-Turnstiles'!E98</f>
        <v>0</v>
      </c>
      <c r="N382" s="211" t="str">
        <f t="shared" si="18"/>
        <v/>
      </c>
      <c r="O382" s="211">
        <f>'Elevators-Turnstiles'!G98</f>
        <v>0</v>
      </c>
      <c r="Q382" s="211" t="str">
        <f t="shared" si="17"/>
        <v>0th</v>
      </c>
      <c r="X382" s="183" t="s">
        <v>85</v>
      </c>
      <c r="Y382" s="183" t="s">
        <v>1328</v>
      </c>
      <c r="Z382" s="183" t="s">
        <v>1331</v>
      </c>
    </row>
    <row r="383" spans="1:26" x14ac:dyDescent="0.25">
      <c r="A383" s="207" t="str">
        <v/>
      </c>
      <c r="B383" s="207">
        <v>0</v>
      </c>
      <c r="C383" s="207" t="str">
        <v/>
      </c>
      <c r="D383" s="207">
        <v>0</v>
      </c>
      <c r="E383" s="208" t="str">
        <v/>
      </c>
      <c r="F383" s="207">
        <v>0</v>
      </c>
      <c r="G383" s="209">
        <v>0</v>
      </c>
      <c r="J383" s="210" t="str">
        <f t="shared" si="19"/>
        <v/>
      </c>
      <c r="K383" s="211">
        <f>'Elevators-Turnstiles'!F98</f>
        <v>0</v>
      </c>
      <c r="L383" s="210" t="str">
        <f t="shared" si="20"/>
        <v/>
      </c>
      <c r="M383" s="211">
        <f>'Elevators-Turnstiles'!E99</f>
        <v>0</v>
      </c>
      <c r="N383" s="211" t="str">
        <f t="shared" si="18"/>
        <v/>
      </c>
      <c r="O383" s="211">
        <f>'Elevators-Turnstiles'!G99</f>
        <v>0</v>
      </c>
      <c r="Q383" s="211" t="str">
        <f t="shared" si="17"/>
        <v>0th</v>
      </c>
      <c r="X383" s="183" t="s">
        <v>47</v>
      </c>
      <c r="Y383" s="183" t="s">
        <v>1328</v>
      </c>
      <c r="Z383" s="183" t="s">
        <v>1332</v>
      </c>
    </row>
    <row r="384" spans="1:26" x14ac:dyDescent="0.25">
      <c r="A384" s="207" t="str">
        <v/>
      </c>
      <c r="B384" s="207">
        <v>0</v>
      </c>
      <c r="C384" s="207" t="str">
        <v/>
      </c>
      <c r="D384" s="207">
        <v>0</v>
      </c>
      <c r="E384" s="208" t="str">
        <v/>
      </c>
      <c r="F384" s="207">
        <v>0</v>
      </c>
      <c r="G384" s="209">
        <v>0</v>
      </c>
      <c r="J384" s="210" t="str">
        <f t="shared" si="19"/>
        <v/>
      </c>
      <c r="K384" s="211">
        <f>'Elevators-Turnstiles'!F99</f>
        <v>0</v>
      </c>
      <c r="L384" s="210" t="str">
        <f t="shared" si="20"/>
        <v/>
      </c>
      <c r="M384" s="211">
        <f>'Elevators-Turnstiles'!E100</f>
        <v>0</v>
      </c>
      <c r="N384" s="211" t="str">
        <f t="shared" si="18"/>
        <v/>
      </c>
      <c r="O384" s="211">
        <f>'Elevators-Turnstiles'!G100</f>
        <v>0</v>
      </c>
      <c r="Q384" s="211" t="str">
        <f t="shared" si="17"/>
        <v>0th</v>
      </c>
      <c r="X384" s="183" t="s">
        <v>73</v>
      </c>
      <c r="Y384" s="183" t="s">
        <v>1328</v>
      </c>
      <c r="Z384" s="183" t="s">
        <v>1333</v>
      </c>
    </row>
    <row r="385" spans="1:125" x14ac:dyDescent="0.25">
      <c r="A385" s="207" t="str">
        <v/>
      </c>
      <c r="B385" s="207">
        <v>0</v>
      </c>
      <c r="C385" s="207" t="str">
        <v/>
      </c>
      <c r="D385" s="207">
        <v>0</v>
      </c>
      <c r="E385" s="208" t="str">
        <v/>
      </c>
      <c r="F385" s="207">
        <v>0</v>
      </c>
      <c r="G385" s="209">
        <v>0</v>
      </c>
      <c r="J385" s="210" t="str">
        <f t="shared" si="19"/>
        <v/>
      </c>
      <c r="K385" s="211">
        <f>'Elevators-Turnstiles'!F100</f>
        <v>0</v>
      </c>
      <c r="L385" s="210" t="str">
        <f t="shared" si="20"/>
        <v/>
      </c>
      <c r="M385" s="211">
        <f>'Elevators-Turnstiles'!E101</f>
        <v>0</v>
      </c>
      <c r="N385" s="211" t="str">
        <f t="shared" si="18"/>
        <v/>
      </c>
      <c r="O385" s="211">
        <f>'Elevators-Turnstiles'!G101</f>
        <v>0</v>
      </c>
      <c r="Q385" s="211" t="str">
        <f t="shared" si="17"/>
        <v>0th</v>
      </c>
      <c r="X385" s="183" t="s">
        <v>1336</v>
      </c>
      <c r="Y385" s="183" t="s">
        <v>1335</v>
      </c>
      <c r="Z385" s="183" t="s">
        <v>1334</v>
      </c>
    </row>
    <row r="386" spans="1:125" x14ac:dyDescent="0.25">
      <c r="A386" s="207" t="str">
        <v/>
      </c>
      <c r="B386" s="207">
        <v>0</v>
      </c>
      <c r="C386" s="207" t="str">
        <v/>
      </c>
      <c r="D386" s="207">
        <v>0</v>
      </c>
      <c r="E386" s="208" t="str">
        <v/>
      </c>
      <c r="F386" s="207">
        <v>0</v>
      </c>
      <c r="G386" s="209">
        <v>0</v>
      </c>
      <c r="J386" s="210" t="str">
        <f t="shared" si="19"/>
        <v/>
      </c>
      <c r="K386" s="211">
        <f>'Elevators-Turnstiles'!F101</f>
        <v>0</v>
      </c>
      <c r="L386" s="210" t="str">
        <f t="shared" si="20"/>
        <v/>
      </c>
      <c r="M386" s="211">
        <f>'Elevators-Turnstiles'!E102</f>
        <v>0</v>
      </c>
      <c r="N386" s="211" t="str">
        <f t="shared" si="18"/>
        <v/>
      </c>
      <c r="O386" s="211">
        <f>'Elevators-Turnstiles'!G102</f>
        <v>0</v>
      </c>
      <c r="Q386" s="211" t="str">
        <f t="shared" ref="Q386:Q449" si="21">IFERROR(VALUE(M386)&amp;IF(AND(MOD(ABS(VALUE(M386)),100)&gt;10,MOD(ABS(VALUE(M386)),100)&lt;14),"th",CHOOSE(MOD(ABS(VALUE(M386)),10)+1,"th","st","nd","rd","th","th","th","th","th","th")), M386)</f>
        <v>0th</v>
      </c>
      <c r="X386" s="183" t="s">
        <v>1339</v>
      </c>
      <c r="Y386" s="183" t="s">
        <v>1338</v>
      </c>
      <c r="Z386" s="183" t="s">
        <v>1337</v>
      </c>
    </row>
    <row r="387" spans="1:125" x14ac:dyDescent="0.25">
      <c r="A387" s="207" t="str">
        <v/>
      </c>
      <c r="B387" s="207">
        <v>0</v>
      </c>
      <c r="C387" s="207" t="str">
        <v/>
      </c>
      <c r="D387" s="207">
        <v>0</v>
      </c>
      <c r="E387" s="208" t="str">
        <v/>
      </c>
      <c r="F387" s="207">
        <v>0</v>
      </c>
      <c r="G387" s="209">
        <v>0</v>
      </c>
      <c r="J387" s="210" t="str">
        <f t="shared" si="19"/>
        <v/>
      </c>
      <c r="K387" s="211">
        <f>'Elevators-Turnstiles'!F102</f>
        <v>0</v>
      </c>
      <c r="L387" s="210" t="str">
        <f t="shared" si="20"/>
        <v/>
      </c>
      <c r="M387" s="211">
        <f>'Elevators-Turnstiles'!E103</f>
        <v>0</v>
      </c>
      <c r="N387" s="211" t="str">
        <f t="shared" si="18"/>
        <v/>
      </c>
      <c r="O387" s="211">
        <f>'Elevators-Turnstiles'!G103</f>
        <v>0</v>
      </c>
      <c r="Q387" s="211" t="str">
        <f t="shared" si="21"/>
        <v>0th</v>
      </c>
      <c r="X387" s="183" t="s">
        <v>1341</v>
      </c>
      <c r="Y387" s="183" t="s">
        <v>1338</v>
      </c>
      <c r="Z387" s="183" t="s">
        <v>1340</v>
      </c>
    </row>
    <row r="388" spans="1:125" x14ac:dyDescent="0.25">
      <c r="A388" s="207" t="str">
        <v/>
      </c>
      <c r="B388" s="207">
        <v>0</v>
      </c>
      <c r="C388" s="207" t="str">
        <v/>
      </c>
      <c r="D388" s="207">
        <v>0</v>
      </c>
      <c r="E388" s="208" t="str">
        <v/>
      </c>
      <c r="F388" s="207">
        <v>0</v>
      </c>
      <c r="G388" s="209">
        <v>0</v>
      </c>
      <c r="J388" s="210" t="str">
        <f t="shared" si="19"/>
        <v/>
      </c>
      <c r="K388" s="211">
        <f>'Elevators-Turnstiles'!F103</f>
        <v>0</v>
      </c>
      <c r="L388" s="210" t="str">
        <f t="shared" si="20"/>
        <v/>
      </c>
      <c r="M388" s="211">
        <f>'Elevators-Turnstiles'!I118</f>
        <v>0</v>
      </c>
      <c r="N388" s="211" t="str">
        <f t="shared" si="18"/>
        <v/>
      </c>
      <c r="O388" s="211">
        <f>'Elevators-Turnstiles'!G278</f>
        <v>0</v>
      </c>
      <c r="Q388" s="211" t="str">
        <f t="shared" si="21"/>
        <v>0th</v>
      </c>
      <c r="X388" s="183" t="s">
        <v>1343</v>
      </c>
      <c r="Y388" s="183" t="s">
        <v>1338</v>
      </c>
      <c r="Z388" s="183" t="s">
        <v>1342</v>
      </c>
    </row>
    <row r="389" spans="1:125" s="214" customFormat="1" x14ac:dyDescent="0.25">
      <c r="A389" s="207" t="str">
        <v/>
      </c>
      <c r="B389" s="207">
        <v>0</v>
      </c>
      <c r="C389" s="207" t="str">
        <v/>
      </c>
      <c r="D389" s="207">
        <v>0</v>
      </c>
      <c r="E389" s="208" t="str">
        <v/>
      </c>
      <c r="F389" s="207">
        <v>0</v>
      </c>
      <c r="G389" s="209">
        <v>0</v>
      </c>
      <c r="H389" s="183"/>
      <c r="I389" s="183"/>
      <c r="J389" s="210" t="str">
        <f t="shared" ref="J389:J452" si="22">IFERROR(VLOOKUP(K389,$AD$2:$AF$9,3,FALSE),"")</f>
        <v/>
      </c>
      <c r="K389" s="211">
        <f>'Elevators-Turnstiles'!D119</f>
        <v>0</v>
      </c>
      <c r="L389" s="210" t="str">
        <f t="shared" ref="L389:L452" si="23">IFERROR(VLOOKUP(K389,$AD$2:$AF$9,2,FALSE),"")</f>
        <v/>
      </c>
      <c r="M389" s="211">
        <f>'Elevators-Turnstiles'!I119</f>
        <v>0</v>
      </c>
      <c r="N389" s="211" t="str">
        <f t="shared" si="18"/>
        <v/>
      </c>
      <c r="O389" s="211">
        <f>'Elevators-Turnstiles'!G279</f>
        <v>0</v>
      </c>
      <c r="P389" s="183"/>
      <c r="Q389" s="211" t="str">
        <f t="shared" si="21"/>
        <v>0th</v>
      </c>
      <c r="R389" s="183"/>
      <c r="S389" s="183"/>
      <c r="T389" s="183"/>
      <c r="U389" s="183"/>
      <c r="V389" s="183"/>
      <c r="W389" s="183"/>
      <c r="X389" s="183" t="s">
        <v>1345</v>
      </c>
      <c r="Y389" s="183" t="s">
        <v>308</v>
      </c>
      <c r="Z389" s="183" t="s">
        <v>1344</v>
      </c>
      <c r="AA389" s="183"/>
      <c r="AB389" s="183"/>
      <c r="AC389" s="183"/>
      <c r="AD389" s="183"/>
      <c r="AE389" s="183"/>
      <c r="AF389" s="183"/>
      <c r="AG389" s="183"/>
      <c r="AH389" s="183"/>
      <c r="AI389" s="183"/>
      <c r="AJ389" s="183"/>
      <c r="AK389" s="183"/>
      <c r="AL389" s="183"/>
      <c r="AM389" s="183"/>
      <c r="AN389" s="183"/>
      <c r="AO389" s="183"/>
      <c r="AP389" s="183"/>
      <c r="AQ389" s="183"/>
      <c r="AR389" s="183"/>
      <c r="AS389" s="183"/>
      <c r="AT389" s="183"/>
      <c r="AU389" s="183"/>
      <c r="AV389" s="183"/>
      <c r="AW389" s="183"/>
      <c r="AX389" s="183"/>
      <c r="AY389" s="183"/>
      <c r="AZ389" s="183"/>
      <c r="BA389" s="183"/>
      <c r="BB389" s="183"/>
      <c r="BC389" s="183"/>
      <c r="BD389" s="183"/>
      <c r="BE389" s="183"/>
      <c r="BF389" s="183"/>
      <c r="BG389" s="183"/>
      <c r="BH389" s="183"/>
      <c r="BI389" s="183"/>
      <c r="BJ389" s="183"/>
      <c r="BK389" s="183"/>
      <c r="BL389" s="183"/>
      <c r="BM389" s="183"/>
      <c r="BN389" s="183"/>
      <c r="BO389" s="183"/>
      <c r="BP389" s="183"/>
      <c r="BQ389" s="183"/>
      <c r="BR389" s="183"/>
      <c r="BS389" s="183"/>
      <c r="BT389" s="183"/>
      <c r="BU389" s="183"/>
      <c r="BV389" s="183"/>
      <c r="BW389" s="183"/>
      <c r="BX389" s="183"/>
      <c r="BY389" s="183"/>
      <c r="BZ389" s="183"/>
      <c r="CA389" s="183"/>
      <c r="CB389" s="183"/>
      <c r="CC389" s="183"/>
      <c r="CD389" s="183"/>
      <c r="CE389" s="183"/>
      <c r="CF389" s="183"/>
      <c r="CG389" s="183"/>
      <c r="CH389" s="183"/>
      <c r="CI389" s="183"/>
      <c r="CJ389" s="183"/>
      <c r="CK389" s="183"/>
      <c r="CL389" s="183"/>
      <c r="CM389" s="183"/>
      <c r="CN389" s="183"/>
      <c r="CO389" s="183"/>
      <c r="CP389" s="183"/>
      <c r="CQ389" s="183"/>
      <c r="CR389" s="183"/>
      <c r="CS389" s="183"/>
      <c r="CT389" s="183"/>
      <c r="CU389" s="183"/>
      <c r="CV389" s="183"/>
      <c r="CW389" s="183"/>
      <c r="CX389" s="183"/>
      <c r="CY389" s="183"/>
      <c r="CZ389" s="183"/>
      <c r="DA389" s="183"/>
      <c r="DB389" s="183"/>
      <c r="DC389" s="183"/>
      <c r="DD389" s="183"/>
      <c r="DE389" s="183"/>
      <c r="DF389" s="183"/>
      <c r="DG389" s="183"/>
      <c r="DH389" s="183"/>
      <c r="DI389" s="183"/>
      <c r="DJ389" s="183"/>
      <c r="DK389" s="183"/>
      <c r="DL389" s="183"/>
      <c r="DM389" s="183"/>
      <c r="DN389" s="183"/>
      <c r="DO389" s="183"/>
      <c r="DP389" s="183"/>
      <c r="DQ389" s="183"/>
      <c r="DR389" s="183"/>
      <c r="DS389" s="183"/>
      <c r="DT389" s="213"/>
      <c r="DU389" s="213"/>
    </row>
    <row r="390" spans="1:125" x14ac:dyDescent="0.25">
      <c r="A390" s="207" t="str">
        <v/>
      </c>
      <c r="B390" s="207">
        <v>0</v>
      </c>
      <c r="C390" s="207" t="str">
        <v/>
      </c>
      <c r="D390" s="207">
        <v>0</v>
      </c>
      <c r="E390" s="208" t="str">
        <v/>
      </c>
      <c r="F390" s="207">
        <v>0</v>
      </c>
      <c r="G390" s="209">
        <v>0</v>
      </c>
      <c r="J390" s="210" t="str">
        <f t="shared" si="22"/>
        <v/>
      </c>
      <c r="K390" s="211">
        <f>'Elevators-Turnstiles'!D120</f>
        <v>0</v>
      </c>
      <c r="L390" s="210" t="str">
        <f t="shared" si="23"/>
        <v/>
      </c>
      <c r="M390" s="211">
        <f>'Elevators-Turnstiles'!I120</f>
        <v>0</v>
      </c>
      <c r="N390" s="211" t="str">
        <f t="shared" si="18"/>
        <v/>
      </c>
      <c r="O390" s="211">
        <f>'Elevators-Turnstiles'!G280</f>
        <v>0</v>
      </c>
      <c r="Q390" s="211" t="str">
        <f t="shared" si="21"/>
        <v>0th</v>
      </c>
      <c r="X390" s="183" t="s">
        <v>1347</v>
      </c>
      <c r="Y390" s="183" t="s">
        <v>308</v>
      </c>
      <c r="Z390" s="183" t="s">
        <v>1346</v>
      </c>
    </row>
    <row r="391" spans="1:125" x14ac:dyDescent="0.25">
      <c r="A391" s="207" t="str">
        <v/>
      </c>
      <c r="B391" s="207">
        <v>0</v>
      </c>
      <c r="C391" s="207" t="str">
        <v/>
      </c>
      <c r="D391" s="207">
        <v>0</v>
      </c>
      <c r="E391" s="208" t="str">
        <v/>
      </c>
      <c r="F391" s="207">
        <v>0</v>
      </c>
      <c r="G391" s="209">
        <v>0</v>
      </c>
      <c r="J391" s="210" t="str">
        <f t="shared" si="22"/>
        <v/>
      </c>
      <c r="K391" s="211">
        <f>'Elevators-Turnstiles'!D121</f>
        <v>0</v>
      </c>
      <c r="L391" s="210" t="str">
        <f t="shared" si="23"/>
        <v/>
      </c>
      <c r="M391" s="211">
        <f>'Elevators-Turnstiles'!I121</f>
        <v>0</v>
      </c>
      <c r="N391" s="211" t="str">
        <f t="shared" si="18"/>
        <v/>
      </c>
      <c r="O391" s="211">
        <f>'Elevators-Turnstiles'!G281</f>
        <v>0</v>
      </c>
      <c r="Q391" s="211" t="str">
        <f t="shared" si="21"/>
        <v>0th</v>
      </c>
      <c r="X391" s="183" t="s">
        <v>1349</v>
      </c>
      <c r="Y391" s="183" t="s">
        <v>308</v>
      </c>
      <c r="Z391" s="183" t="s">
        <v>1348</v>
      </c>
    </row>
    <row r="392" spans="1:125" x14ac:dyDescent="0.25">
      <c r="A392" s="207" t="str">
        <v/>
      </c>
      <c r="B392" s="207">
        <v>0</v>
      </c>
      <c r="C392" s="207" t="str">
        <v/>
      </c>
      <c r="D392" s="207">
        <v>0</v>
      </c>
      <c r="E392" s="208" t="str">
        <v/>
      </c>
      <c r="F392" s="207">
        <v>0</v>
      </c>
      <c r="G392" s="209">
        <v>0</v>
      </c>
      <c r="J392" s="210" t="str">
        <f t="shared" si="22"/>
        <v/>
      </c>
      <c r="K392" s="211">
        <f>'Elevators-Turnstiles'!D122</f>
        <v>0</v>
      </c>
      <c r="L392" s="210" t="str">
        <f t="shared" si="23"/>
        <v/>
      </c>
      <c r="M392" s="211">
        <f>'Elevators-Turnstiles'!I122</f>
        <v>0</v>
      </c>
      <c r="N392" s="211" t="str">
        <f t="shared" si="18"/>
        <v/>
      </c>
      <c r="O392" s="211">
        <f>'Elevators-Turnstiles'!G282</f>
        <v>0</v>
      </c>
      <c r="Q392" s="211" t="str">
        <f t="shared" si="21"/>
        <v>0th</v>
      </c>
      <c r="X392" s="183" t="s">
        <v>1351</v>
      </c>
      <c r="Y392" s="183" t="s">
        <v>308</v>
      </c>
      <c r="Z392" s="183" t="s">
        <v>1350</v>
      </c>
    </row>
    <row r="393" spans="1:125" x14ac:dyDescent="0.25">
      <c r="A393" s="207" t="str">
        <v/>
      </c>
      <c r="B393" s="207">
        <v>0</v>
      </c>
      <c r="C393" s="207" t="str">
        <v/>
      </c>
      <c r="D393" s="207">
        <v>0</v>
      </c>
      <c r="E393" s="208" t="str">
        <v/>
      </c>
      <c r="F393" s="207">
        <v>0</v>
      </c>
      <c r="G393" s="209">
        <v>0</v>
      </c>
      <c r="J393" s="210" t="str">
        <f t="shared" si="22"/>
        <v/>
      </c>
      <c r="K393" s="211">
        <f>'Elevators-Turnstiles'!D123</f>
        <v>0</v>
      </c>
      <c r="L393" s="210" t="str">
        <f t="shared" si="23"/>
        <v/>
      </c>
      <c r="M393" s="211">
        <f>'Elevators-Turnstiles'!I123</f>
        <v>0</v>
      </c>
      <c r="N393" s="211" t="str">
        <f t="shared" si="18"/>
        <v/>
      </c>
      <c r="O393" s="211">
        <f>'Elevators-Turnstiles'!G283</f>
        <v>0</v>
      </c>
      <c r="Q393" s="211" t="str">
        <f t="shared" si="21"/>
        <v>0th</v>
      </c>
      <c r="X393" s="183" t="s">
        <v>1353</v>
      </c>
      <c r="Y393" s="183" t="s">
        <v>308</v>
      </c>
      <c r="Z393" s="183" t="s">
        <v>1352</v>
      </c>
    </row>
    <row r="394" spans="1:125" x14ac:dyDescent="0.25">
      <c r="A394" s="207" t="str">
        <v/>
      </c>
      <c r="B394" s="207">
        <v>0</v>
      </c>
      <c r="C394" s="207" t="str">
        <v/>
      </c>
      <c r="D394" s="207">
        <v>0</v>
      </c>
      <c r="E394" s="208" t="str">
        <v/>
      </c>
      <c r="F394" s="207">
        <v>0</v>
      </c>
      <c r="G394" s="209">
        <v>0</v>
      </c>
      <c r="J394" s="210" t="str">
        <f t="shared" si="22"/>
        <v/>
      </c>
      <c r="K394" s="211">
        <f>'Elevators-Turnstiles'!D124</f>
        <v>0</v>
      </c>
      <c r="L394" s="210" t="str">
        <f t="shared" si="23"/>
        <v/>
      </c>
      <c r="M394" s="211">
        <f>'Elevators-Turnstiles'!I124</f>
        <v>0</v>
      </c>
      <c r="N394" s="211" t="str">
        <f t="shared" si="18"/>
        <v/>
      </c>
      <c r="O394" s="211">
        <f>'Elevators-Turnstiles'!G284</f>
        <v>0</v>
      </c>
      <c r="Q394" s="211" t="str">
        <f t="shared" si="21"/>
        <v>0th</v>
      </c>
      <c r="X394" s="183" t="s">
        <v>1354</v>
      </c>
      <c r="Y394" s="183" t="s">
        <v>308</v>
      </c>
      <c r="Z394" s="183" t="s">
        <v>1352</v>
      </c>
    </row>
    <row r="395" spans="1:125" x14ac:dyDescent="0.25">
      <c r="A395" s="207" t="str">
        <v/>
      </c>
      <c r="B395" s="207">
        <v>0</v>
      </c>
      <c r="C395" s="207" t="str">
        <v/>
      </c>
      <c r="D395" s="207">
        <v>0</v>
      </c>
      <c r="E395" s="208" t="str">
        <v/>
      </c>
      <c r="F395" s="207">
        <v>0</v>
      </c>
      <c r="G395" s="209">
        <v>0</v>
      </c>
      <c r="J395" s="210" t="str">
        <f t="shared" si="22"/>
        <v/>
      </c>
      <c r="K395" s="211">
        <f>'Elevators-Turnstiles'!D125</f>
        <v>0</v>
      </c>
      <c r="L395" s="210" t="str">
        <f t="shared" si="23"/>
        <v/>
      </c>
      <c r="M395" s="211">
        <f>'Elevators-Turnstiles'!I125</f>
        <v>0</v>
      </c>
      <c r="N395" s="211" t="str">
        <f t="shared" si="18"/>
        <v/>
      </c>
      <c r="O395" s="211">
        <f>'Elevators-Turnstiles'!G285</f>
        <v>0</v>
      </c>
      <c r="Q395" s="211" t="str">
        <f t="shared" si="21"/>
        <v>0th</v>
      </c>
      <c r="X395" s="183" t="s">
        <v>1356</v>
      </c>
      <c r="Y395" s="183" t="s">
        <v>308</v>
      </c>
      <c r="Z395" s="183" t="s">
        <v>1355</v>
      </c>
    </row>
    <row r="396" spans="1:125" x14ac:dyDescent="0.25">
      <c r="A396" s="207" t="str">
        <v/>
      </c>
      <c r="B396" s="207">
        <v>0</v>
      </c>
      <c r="C396" s="207" t="str">
        <v/>
      </c>
      <c r="D396" s="207">
        <v>0</v>
      </c>
      <c r="E396" s="208" t="str">
        <v/>
      </c>
      <c r="F396" s="207">
        <v>0</v>
      </c>
      <c r="G396" s="209">
        <v>0</v>
      </c>
      <c r="J396" s="210" t="str">
        <f t="shared" si="22"/>
        <v/>
      </c>
      <c r="K396" s="211">
        <f>'Elevators-Turnstiles'!D126</f>
        <v>0</v>
      </c>
      <c r="L396" s="210" t="str">
        <f t="shared" si="23"/>
        <v/>
      </c>
      <c r="M396" s="211">
        <f>'Elevators-Turnstiles'!I126</f>
        <v>0</v>
      </c>
      <c r="N396" s="211" t="str">
        <f t="shared" si="18"/>
        <v/>
      </c>
      <c r="O396" s="211">
        <f>'Elevators-Turnstiles'!G286</f>
        <v>0</v>
      </c>
      <c r="Q396" s="211" t="str">
        <f t="shared" si="21"/>
        <v>0th</v>
      </c>
      <c r="X396" s="183" t="s">
        <v>1358</v>
      </c>
      <c r="Y396" s="183" t="s">
        <v>308</v>
      </c>
      <c r="Z396" s="183" t="s">
        <v>1357</v>
      </c>
    </row>
    <row r="397" spans="1:125" x14ac:dyDescent="0.25">
      <c r="A397" s="207" t="str">
        <v/>
      </c>
      <c r="B397" s="207">
        <v>0</v>
      </c>
      <c r="C397" s="207" t="str">
        <v/>
      </c>
      <c r="D397" s="207">
        <v>0</v>
      </c>
      <c r="E397" s="208" t="str">
        <v/>
      </c>
      <c r="F397" s="207">
        <v>0</v>
      </c>
      <c r="G397" s="209">
        <v>0</v>
      </c>
      <c r="J397" s="210" t="str">
        <f t="shared" si="22"/>
        <v/>
      </c>
      <c r="K397" s="211">
        <f>'Elevators-Turnstiles'!D127</f>
        <v>0</v>
      </c>
      <c r="L397" s="210" t="str">
        <f t="shared" si="23"/>
        <v/>
      </c>
      <c r="M397" s="211">
        <f>'Elevators-Turnstiles'!I127</f>
        <v>0</v>
      </c>
      <c r="N397" s="211" t="str">
        <f t="shared" si="18"/>
        <v/>
      </c>
      <c r="O397" s="211">
        <f>'Elevators-Turnstiles'!G287</f>
        <v>0</v>
      </c>
      <c r="Q397" s="211" t="str">
        <f t="shared" si="21"/>
        <v>0th</v>
      </c>
      <c r="X397" s="183" t="s">
        <v>1361</v>
      </c>
      <c r="Y397" s="183" t="s">
        <v>1360</v>
      </c>
      <c r="Z397" s="183" t="s">
        <v>1359</v>
      </c>
    </row>
    <row r="398" spans="1:125" x14ac:dyDescent="0.25">
      <c r="A398" s="207" t="str">
        <v/>
      </c>
      <c r="B398" s="207">
        <v>0</v>
      </c>
      <c r="C398" s="207" t="str">
        <v/>
      </c>
      <c r="D398" s="207">
        <v>0</v>
      </c>
      <c r="E398" s="208" t="str">
        <v/>
      </c>
      <c r="F398" s="207">
        <v>0</v>
      </c>
      <c r="G398" s="209">
        <v>0</v>
      </c>
      <c r="J398" s="210" t="str">
        <f t="shared" si="22"/>
        <v/>
      </c>
      <c r="K398" s="211">
        <f>'Elevators-Turnstiles'!D128</f>
        <v>0</v>
      </c>
      <c r="L398" s="210" t="str">
        <f t="shared" si="23"/>
        <v/>
      </c>
      <c r="M398" s="211">
        <f>'Elevators-Turnstiles'!I128</f>
        <v>0</v>
      </c>
      <c r="N398" s="211" t="str">
        <f t="shared" si="18"/>
        <v/>
      </c>
      <c r="O398" s="211">
        <f>'Elevators-Turnstiles'!G288</f>
        <v>0</v>
      </c>
      <c r="Q398" s="211" t="str">
        <f t="shared" si="21"/>
        <v>0th</v>
      </c>
      <c r="X398" s="183" t="s">
        <v>1363</v>
      </c>
      <c r="Y398" s="183" t="s">
        <v>1360</v>
      </c>
      <c r="Z398" s="183" t="s">
        <v>1362</v>
      </c>
    </row>
    <row r="399" spans="1:125" x14ac:dyDescent="0.25">
      <c r="A399" s="207" t="str">
        <v/>
      </c>
      <c r="B399" s="207">
        <v>0</v>
      </c>
      <c r="C399" s="207" t="str">
        <v/>
      </c>
      <c r="D399" s="207">
        <v>0</v>
      </c>
      <c r="E399" s="208" t="str">
        <v/>
      </c>
      <c r="F399" s="207">
        <v>0</v>
      </c>
      <c r="G399" s="209">
        <v>0</v>
      </c>
      <c r="J399" s="210" t="str">
        <f t="shared" si="22"/>
        <v/>
      </c>
      <c r="K399" s="211">
        <f>'Elevators-Turnstiles'!D129</f>
        <v>0</v>
      </c>
      <c r="L399" s="210" t="str">
        <f t="shared" si="23"/>
        <v/>
      </c>
      <c r="M399" s="211">
        <f>'Elevators-Turnstiles'!I129</f>
        <v>0</v>
      </c>
      <c r="N399" s="211" t="str">
        <f t="shared" si="18"/>
        <v/>
      </c>
      <c r="O399" s="211">
        <f>'Elevators-Turnstiles'!G289</f>
        <v>0</v>
      </c>
      <c r="Q399" s="211" t="str">
        <f t="shared" si="21"/>
        <v>0th</v>
      </c>
      <c r="X399" s="183" t="s">
        <v>1366</v>
      </c>
      <c r="Y399" s="183" t="s">
        <v>1365</v>
      </c>
      <c r="Z399" s="183" t="s">
        <v>1364</v>
      </c>
    </row>
    <row r="400" spans="1:125" x14ac:dyDescent="0.25">
      <c r="A400" s="207" t="str">
        <v/>
      </c>
      <c r="B400" s="207">
        <v>0</v>
      </c>
      <c r="C400" s="207" t="str">
        <v/>
      </c>
      <c r="D400" s="207">
        <v>0</v>
      </c>
      <c r="E400" s="208" t="str">
        <v/>
      </c>
      <c r="F400" s="207">
        <v>0</v>
      </c>
      <c r="G400" s="209">
        <v>0</v>
      </c>
      <c r="J400" s="210" t="str">
        <f t="shared" si="22"/>
        <v/>
      </c>
      <c r="K400" s="211">
        <f>'Elevators-Turnstiles'!D130</f>
        <v>0</v>
      </c>
      <c r="L400" s="210" t="str">
        <f t="shared" si="23"/>
        <v/>
      </c>
      <c r="M400" s="211">
        <f>'Elevators-Turnstiles'!I130</f>
        <v>0</v>
      </c>
      <c r="N400" s="211" t="str">
        <f t="shared" si="18"/>
        <v/>
      </c>
      <c r="O400" s="211">
        <f>'Elevators-Turnstiles'!G290</f>
        <v>0</v>
      </c>
      <c r="Q400" s="211" t="str">
        <f t="shared" si="21"/>
        <v>0th</v>
      </c>
      <c r="X400" s="183" t="s">
        <v>738</v>
      </c>
      <c r="Y400" s="183" t="s">
        <v>297</v>
      </c>
      <c r="Z400" s="183" t="s">
        <v>1367</v>
      </c>
    </row>
    <row r="401" spans="1:26" x14ac:dyDescent="0.25">
      <c r="A401" s="207" t="str">
        <v/>
      </c>
      <c r="B401" s="207">
        <v>0</v>
      </c>
      <c r="C401" s="207" t="str">
        <v/>
      </c>
      <c r="D401" s="207">
        <v>0</v>
      </c>
      <c r="E401" s="208" t="str">
        <v/>
      </c>
      <c r="F401" s="207">
        <v>0</v>
      </c>
      <c r="G401" s="209">
        <v>0</v>
      </c>
      <c r="J401" s="210" t="str">
        <f t="shared" si="22"/>
        <v/>
      </c>
      <c r="K401" s="211">
        <f>'Elevators-Turnstiles'!D131</f>
        <v>0</v>
      </c>
      <c r="L401" s="210" t="str">
        <f t="shared" si="23"/>
        <v/>
      </c>
      <c r="M401" s="211">
        <f>'Elevators-Turnstiles'!I131</f>
        <v>0</v>
      </c>
      <c r="N401" s="211" t="str">
        <f t="shared" si="18"/>
        <v/>
      </c>
      <c r="O401" s="211">
        <f>'Elevators-Turnstiles'!G291</f>
        <v>0</v>
      </c>
      <c r="Q401" s="211" t="str">
        <f t="shared" si="21"/>
        <v>0th</v>
      </c>
      <c r="X401" s="183" t="s">
        <v>1369</v>
      </c>
      <c r="Y401" s="183" t="s">
        <v>297</v>
      </c>
      <c r="Z401" s="183" t="s">
        <v>1368</v>
      </c>
    </row>
    <row r="402" spans="1:26" x14ac:dyDescent="0.25">
      <c r="A402" s="207" t="str">
        <v/>
      </c>
      <c r="B402" s="207">
        <v>0</v>
      </c>
      <c r="C402" s="207" t="str">
        <v/>
      </c>
      <c r="D402" s="207">
        <v>0</v>
      </c>
      <c r="E402" s="208" t="str">
        <v/>
      </c>
      <c r="F402" s="207">
        <v>0</v>
      </c>
      <c r="G402" s="209">
        <v>0</v>
      </c>
      <c r="J402" s="210" t="str">
        <f t="shared" si="22"/>
        <v/>
      </c>
      <c r="K402" s="211">
        <f>'Elevators-Turnstiles'!D132</f>
        <v>0</v>
      </c>
      <c r="L402" s="210" t="str">
        <f t="shared" si="23"/>
        <v/>
      </c>
      <c r="M402" s="211">
        <f>'Elevators-Turnstiles'!I132</f>
        <v>0</v>
      </c>
      <c r="N402" s="211" t="str">
        <f t="shared" si="18"/>
        <v/>
      </c>
      <c r="O402" s="211">
        <f>'Elevators-Turnstiles'!G292</f>
        <v>0</v>
      </c>
      <c r="Q402" s="211" t="str">
        <f t="shared" si="21"/>
        <v>0th</v>
      </c>
      <c r="X402" s="183" t="s">
        <v>716</v>
      </c>
      <c r="Y402" s="183" t="s">
        <v>297</v>
      </c>
      <c r="Z402" s="183" t="s">
        <v>1370</v>
      </c>
    </row>
    <row r="403" spans="1:26" x14ac:dyDescent="0.25">
      <c r="A403" s="207" t="str">
        <v/>
      </c>
      <c r="B403" s="207">
        <v>0</v>
      </c>
      <c r="C403" s="207" t="str">
        <v/>
      </c>
      <c r="D403" s="207">
        <v>0</v>
      </c>
      <c r="E403" s="208" t="str">
        <v/>
      </c>
      <c r="F403" s="207">
        <v>0</v>
      </c>
      <c r="G403" s="209">
        <v>0</v>
      </c>
      <c r="J403" s="210" t="str">
        <f t="shared" si="22"/>
        <v/>
      </c>
      <c r="K403" s="211">
        <f>'Elevators-Turnstiles'!D133</f>
        <v>0</v>
      </c>
      <c r="L403" s="210" t="str">
        <f t="shared" si="23"/>
        <v/>
      </c>
      <c r="M403" s="211">
        <f>'Elevators-Turnstiles'!I133</f>
        <v>0</v>
      </c>
      <c r="N403" s="211" t="str">
        <f t="shared" si="18"/>
        <v/>
      </c>
      <c r="O403" s="211">
        <f>'Elevators-Turnstiles'!G293</f>
        <v>0</v>
      </c>
      <c r="Q403" s="211" t="str">
        <f t="shared" si="21"/>
        <v>0th</v>
      </c>
      <c r="X403" s="183" t="s">
        <v>1372</v>
      </c>
      <c r="Y403" s="183" t="s">
        <v>297</v>
      </c>
      <c r="Z403" s="183" t="s">
        <v>1371</v>
      </c>
    </row>
    <row r="404" spans="1:26" x14ac:dyDescent="0.25">
      <c r="A404" s="207" t="str">
        <v/>
      </c>
      <c r="B404" s="207">
        <v>0</v>
      </c>
      <c r="C404" s="207" t="str">
        <v/>
      </c>
      <c r="D404" s="207">
        <v>0</v>
      </c>
      <c r="E404" s="208" t="str">
        <v/>
      </c>
      <c r="F404" s="207">
        <v>0</v>
      </c>
      <c r="G404" s="209">
        <v>0</v>
      </c>
      <c r="J404" s="210" t="str">
        <f t="shared" si="22"/>
        <v/>
      </c>
      <c r="K404" s="211">
        <f>'Elevators-Turnstiles'!D134</f>
        <v>0</v>
      </c>
      <c r="L404" s="210" t="str">
        <f t="shared" si="23"/>
        <v/>
      </c>
      <c r="M404" s="211">
        <f>'Elevators-Turnstiles'!I134</f>
        <v>0</v>
      </c>
      <c r="N404" s="211" t="str">
        <f t="shared" si="18"/>
        <v/>
      </c>
      <c r="O404" s="211">
        <f>'Elevators-Turnstiles'!G294</f>
        <v>0</v>
      </c>
      <c r="Q404" s="211" t="str">
        <f t="shared" si="21"/>
        <v>0th</v>
      </c>
      <c r="X404" s="183" t="s">
        <v>730</v>
      </c>
      <c r="Y404" s="183" t="s">
        <v>297</v>
      </c>
      <c r="Z404" s="183" t="s">
        <v>1373</v>
      </c>
    </row>
    <row r="405" spans="1:26" x14ac:dyDescent="0.25">
      <c r="A405" s="207" t="str">
        <v/>
      </c>
      <c r="B405" s="207">
        <v>0</v>
      </c>
      <c r="C405" s="207" t="str">
        <v/>
      </c>
      <c r="D405" s="207">
        <v>0</v>
      </c>
      <c r="E405" s="208" t="str">
        <v/>
      </c>
      <c r="F405" s="207">
        <v>0</v>
      </c>
      <c r="G405" s="209">
        <v>0</v>
      </c>
      <c r="J405" s="210" t="str">
        <f t="shared" si="22"/>
        <v/>
      </c>
      <c r="K405" s="211">
        <f>'Elevators-Turnstiles'!D135</f>
        <v>0</v>
      </c>
      <c r="L405" s="210" t="str">
        <f t="shared" si="23"/>
        <v/>
      </c>
      <c r="M405" s="211">
        <f>'Elevators-Turnstiles'!I135</f>
        <v>0</v>
      </c>
      <c r="N405" s="211" t="str">
        <f t="shared" si="18"/>
        <v/>
      </c>
      <c r="O405" s="211">
        <f>'Elevators-Turnstiles'!G295</f>
        <v>0</v>
      </c>
      <c r="Q405" s="211" t="str">
        <f t="shared" si="21"/>
        <v>0th</v>
      </c>
      <c r="X405" s="183" t="s">
        <v>738</v>
      </c>
      <c r="Y405" s="183" t="s">
        <v>729</v>
      </c>
      <c r="Z405" s="183" t="s">
        <v>740</v>
      </c>
    </row>
    <row r="406" spans="1:26" x14ac:dyDescent="0.25">
      <c r="A406" s="207" t="str">
        <v/>
      </c>
      <c r="B406" s="207">
        <v>0</v>
      </c>
      <c r="C406" s="207" t="str">
        <v/>
      </c>
      <c r="D406" s="207">
        <v>0</v>
      </c>
      <c r="E406" s="208" t="str">
        <v/>
      </c>
      <c r="F406" s="207">
        <v>0</v>
      </c>
      <c r="G406" s="209">
        <v>0</v>
      </c>
      <c r="J406" s="210" t="str">
        <f t="shared" si="22"/>
        <v/>
      </c>
      <c r="K406" s="211">
        <f>'Elevators-Turnstiles'!D136</f>
        <v>0</v>
      </c>
      <c r="L406" s="210" t="str">
        <f t="shared" si="23"/>
        <v/>
      </c>
      <c r="M406" s="211">
        <f>'Elevators-Turnstiles'!I136</f>
        <v>0</v>
      </c>
      <c r="N406" s="211" t="str">
        <f t="shared" si="18"/>
        <v/>
      </c>
      <c r="O406" s="211">
        <f>'Elevators-Turnstiles'!G296</f>
        <v>0</v>
      </c>
      <c r="Q406" s="211" t="str">
        <f t="shared" si="21"/>
        <v>0th</v>
      </c>
      <c r="X406" s="183" t="s">
        <v>764</v>
      </c>
      <c r="Y406" s="183" t="s">
        <v>729</v>
      </c>
      <c r="Z406" s="183" t="s">
        <v>766</v>
      </c>
    </row>
    <row r="407" spans="1:26" x14ac:dyDescent="0.25">
      <c r="A407" s="207" t="str">
        <v/>
      </c>
      <c r="B407" s="207">
        <v>0</v>
      </c>
      <c r="C407" s="207" t="str">
        <v/>
      </c>
      <c r="D407" s="207">
        <v>0</v>
      </c>
      <c r="E407" s="208" t="str">
        <v/>
      </c>
      <c r="F407" s="207">
        <v>0</v>
      </c>
      <c r="G407" s="209">
        <v>0</v>
      </c>
      <c r="J407" s="210" t="str">
        <f t="shared" si="22"/>
        <v/>
      </c>
      <c r="K407" s="211">
        <f>'Elevators-Turnstiles'!D137</f>
        <v>0</v>
      </c>
      <c r="L407" s="210" t="str">
        <f t="shared" si="23"/>
        <v/>
      </c>
      <c r="M407" s="211">
        <f>'Elevators-Turnstiles'!I137</f>
        <v>0</v>
      </c>
      <c r="N407" s="211" t="str">
        <f t="shared" ref="N407:N470" si="24">IF(Q407="0th","",Q407&amp;" Floor")</f>
        <v/>
      </c>
      <c r="O407" s="211">
        <f>'Elevators-Turnstiles'!G297</f>
        <v>0</v>
      </c>
      <c r="Q407" s="211" t="str">
        <f t="shared" si="21"/>
        <v>0th</v>
      </c>
      <c r="X407" s="183" t="s">
        <v>734</v>
      </c>
      <c r="Y407" s="183" t="s">
        <v>729</v>
      </c>
      <c r="Z407" s="183" t="s">
        <v>736</v>
      </c>
    </row>
    <row r="408" spans="1:26" x14ac:dyDescent="0.25">
      <c r="A408" s="207" t="str">
        <v/>
      </c>
      <c r="B408" s="207">
        <v>0</v>
      </c>
      <c r="C408" s="207" t="str">
        <v/>
      </c>
      <c r="D408" s="207">
        <v>0</v>
      </c>
      <c r="E408" s="208" t="str">
        <v/>
      </c>
      <c r="F408" s="207">
        <v>0</v>
      </c>
      <c r="G408" s="209">
        <v>0</v>
      </c>
      <c r="J408" s="210" t="str">
        <f t="shared" si="22"/>
        <v/>
      </c>
      <c r="K408" s="211">
        <f>'Elevators-Turnstiles'!D138</f>
        <v>0</v>
      </c>
      <c r="L408" s="210" t="str">
        <f t="shared" si="23"/>
        <v/>
      </c>
      <c r="M408" s="211">
        <f>'Elevators-Turnstiles'!I138</f>
        <v>0</v>
      </c>
      <c r="N408" s="211" t="str">
        <f t="shared" si="24"/>
        <v/>
      </c>
      <c r="O408" s="211">
        <f>'Elevators-Turnstiles'!G298</f>
        <v>0</v>
      </c>
      <c r="Q408" s="211" t="str">
        <f t="shared" si="21"/>
        <v>0th</v>
      </c>
      <c r="X408" s="183" t="s">
        <v>761</v>
      </c>
      <c r="Y408" s="183" t="s">
        <v>729</v>
      </c>
      <c r="Z408" s="183" t="s">
        <v>763</v>
      </c>
    </row>
    <row r="409" spans="1:26" x14ac:dyDescent="0.25">
      <c r="A409" s="207" t="str">
        <v/>
      </c>
      <c r="B409" s="207">
        <v>0</v>
      </c>
      <c r="C409" s="207" t="str">
        <v/>
      </c>
      <c r="D409" s="207">
        <v>0</v>
      </c>
      <c r="E409" s="208" t="str">
        <v/>
      </c>
      <c r="F409" s="207">
        <v>0</v>
      </c>
      <c r="G409" s="209">
        <v>0</v>
      </c>
      <c r="J409" s="210" t="str">
        <f t="shared" si="22"/>
        <v/>
      </c>
      <c r="K409" s="211">
        <f>'Elevators-Turnstiles'!D139</f>
        <v>0</v>
      </c>
      <c r="L409" s="210" t="str">
        <f t="shared" si="23"/>
        <v/>
      </c>
      <c r="M409" s="211">
        <f>'Elevators-Turnstiles'!I139</f>
        <v>0</v>
      </c>
      <c r="N409" s="211" t="str">
        <f t="shared" si="24"/>
        <v/>
      </c>
      <c r="O409" s="211">
        <f>'Elevators-Turnstiles'!G299</f>
        <v>0</v>
      </c>
      <c r="Q409" s="211" t="str">
        <f t="shared" si="21"/>
        <v>0th</v>
      </c>
      <c r="X409" s="183" t="s">
        <v>716</v>
      </c>
      <c r="Y409" s="183" t="s">
        <v>729</v>
      </c>
      <c r="Z409" s="183" t="s">
        <v>718</v>
      </c>
    </row>
    <row r="410" spans="1:26" x14ac:dyDescent="0.25">
      <c r="A410" s="207" t="str">
        <v/>
      </c>
      <c r="B410" s="207">
        <v>0</v>
      </c>
      <c r="C410" s="207" t="str">
        <v/>
      </c>
      <c r="D410" s="207">
        <v>0</v>
      </c>
      <c r="E410" s="208" t="str">
        <v/>
      </c>
      <c r="F410" s="207">
        <v>0</v>
      </c>
      <c r="G410" s="209">
        <v>0</v>
      </c>
      <c r="J410" s="210" t="str">
        <f t="shared" si="22"/>
        <v/>
      </c>
      <c r="K410" s="211">
        <f>'Elevators-Turnstiles'!D140</f>
        <v>0</v>
      </c>
      <c r="L410" s="210" t="str">
        <f t="shared" si="23"/>
        <v/>
      </c>
      <c r="M410" s="211">
        <f>'Elevators-Turnstiles'!I140</f>
        <v>0</v>
      </c>
      <c r="N410" s="211" t="str">
        <f t="shared" si="24"/>
        <v/>
      </c>
      <c r="O410" s="211">
        <f>'Elevators-Turnstiles'!G300</f>
        <v>0</v>
      </c>
      <c r="Q410" s="211" t="str">
        <f t="shared" si="21"/>
        <v>0th</v>
      </c>
      <c r="X410" s="183" t="s">
        <v>746</v>
      </c>
      <c r="Y410" s="183" t="s">
        <v>729</v>
      </c>
      <c r="Z410" s="183" t="s">
        <v>748</v>
      </c>
    </row>
    <row r="411" spans="1:26" x14ac:dyDescent="0.25">
      <c r="A411" s="207" t="str">
        <v/>
      </c>
      <c r="B411" s="207">
        <v>0</v>
      </c>
      <c r="C411" s="207" t="str">
        <v/>
      </c>
      <c r="D411" s="207">
        <v>0</v>
      </c>
      <c r="E411" s="208" t="str">
        <v/>
      </c>
      <c r="F411" s="207">
        <v>0</v>
      </c>
      <c r="G411" s="209">
        <v>0</v>
      </c>
      <c r="J411" s="210" t="str">
        <f t="shared" si="22"/>
        <v/>
      </c>
      <c r="K411" s="211">
        <f>'Elevators-Turnstiles'!D141</f>
        <v>0</v>
      </c>
      <c r="L411" s="210" t="str">
        <f t="shared" si="23"/>
        <v/>
      </c>
      <c r="M411" s="211">
        <f>'Elevators-Turnstiles'!I141</f>
        <v>0</v>
      </c>
      <c r="N411" s="211" t="str">
        <f t="shared" si="24"/>
        <v/>
      </c>
      <c r="O411" s="211">
        <f>'Elevators-Turnstiles'!G301</f>
        <v>0</v>
      </c>
      <c r="Q411" s="211" t="str">
        <f t="shared" si="21"/>
        <v>0th</v>
      </c>
      <c r="X411" s="183" t="s">
        <v>711</v>
      </c>
      <c r="Y411" s="183" t="s">
        <v>729</v>
      </c>
      <c r="Z411" s="183" t="s">
        <v>713</v>
      </c>
    </row>
    <row r="412" spans="1:26" x14ac:dyDescent="0.25">
      <c r="A412" s="207" t="str">
        <v/>
      </c>
      <c r="B412" s="207">
        <v>0</v>
      </c>
      <c r="C412" s="207" t="str">
        <v/>
      </c>
      <c r="D412" s="207">
        <v>0</v>
      </c>
      <c r="E412" s="208" t="str">
        <v/>
      </c>
      <c r="F412" s="207">
        <v>0</v>
      </c>
      <c r="G412" s="209">
        <v>0</v>
      </c>
      <c r="J412" s="210" t="str">
        <f t="shared" si="22"/>
        <v/>
      </c>
      <c r="K412" s="211">
        <f>'Elevators-Turnstiles'!D142</f>
        <v>0</v>
      </c>
      <c r="L412" s="210" t="str">
        <f t="shared" si="23"/>
        <v/>
      </c>
      <c r="M412" s="211">
        <f>'Elevators-Turnstiles'!I142</f>
        <v>0</v>
      </c>
      <c r="N412" s="211" t="str">
        <f t="shared" si="24"/>
        <v/>
      </c>
      <c r="O412" s="211">
        <f>'Elevators-Turnstiles'!G302</f>
        <v>0</v>
      </c>
      <c r="Q412" s="211" t="str">
        <f t="shared" si="21"/>
        <v>0th</v>
      </c>
      <c r="X412" s="183" t="s">
        <v>742</v>
      </c>
      <c r="Y412" s="183" t="s">
        <v>729</v>
      </c>
      <c r="Z412" s="183" t="s">
        <v>744</v>
      </c>
    </row>
    <row r="413" spans="1:26" x14ac:dyDescent="0.25">
      <c r="A413" s="207" t="str">
        <v/>
      </c>
      <c r="B413" s="207">
        <v>0</v>
      </c>
      <c r="C413" s="207" t="str">
        <v/>
      </c>
      <c r="D413" s="207">
        <v>0</v>
      </c>
      <c r="E413" s="208" t="str">
        <v/>
      </c>
      <c r="F413" s="207">
        <v>0</v>
      </c>
      <c r="G413" s="209">
        <v>0</v>
      </c>
      <c r="J413" s="210" t="str">
        <f t="shared" si="22"/>
        <v/>
      </c>
      <c r="K413" s="211">
        <f>'Elevators-Turnstiles'!D143</f>
        <v>0</v>
      </c>
      <c r="L413" s="210" t="str">
        <f t="shared" si="23"/>
        <v/>
      </c>
      <c r="M413" s="211">
        <f>'Elevators-Turnstiles'!I143</f>
        <v>0</v>
      </c>
      <c r="N413" s="211" t="str">
        <f t="shared" si="24"/>
        <v/>
      </c>
      <c r="O413" s="211">
        <f>'Elevators-Turnstiles'!G303</f>
        <v>0</v>
      </c>
      <c r="Q413" s="211" t="str">
        <f t="shared" si="21"/>
        <v>0th</v>
      </c>
      <c r="X413" s="183" t="s">
        <v>730</v>
      </c>
      <c r="Y413" s="183" t="s">
        <v>729</v>
      </c>
      <c r="Z413" s="183" t="s">
        <v>732</v>
      </c>
    </row>
    <row r="414" spans="1:26" x14ac:dyDescent="0.25">
      <c r="A414" s="207" t="str">
        <v/>
      </c>
      <c r="B414" s="207">
        <v>0</v>
      </c>
      <c r="C414" s="207" t="str">
        <v/>
      </c>
      <c r="D414" s="207">
        <v>0</v>
      </c>
      <c r="E414" s="208" t="str">
        <v/>
      </c>
      <c r="F414" s="207">
        <v>0</v>
      </c>
      <c r="G414" s="209">
        <v>0</v>
      </c>
      <c r="J414" s="210" t="str">
        <f t="shared" si="22"/>
        <v/>
      </c>
      <c r="K414" s="211">
        <f>'Elevators-Turnstiles'!D144</f>
        <v>0</v>
      </c>
      <c r="L414" s="210" t="str">
        <f t="shared" si="23"/>
        <v/>
      </c>
      <c r="M414" s="211">
        <f>'Elevators-Turnstiles'!I144</f>
        <v>0</v>
      </c>
      <c r="N414" s="211" t="str">
        <f t="shared" si="24"/>
        <v/>
      </c>
      <c r="O414" s="211">
        <f>'Elevators-Turnstiles'!G304</f>
        <v>0</v>
      </c>
      <c r="Q414" s="211" t="str">
        <f t="shared" si="21"/>
        <v>0th</v>
      </c>
      <c r="X414" s="183" t="s">
        <v>758</v>
      </c>
      <c r="Y414" s="183" t="s">
        <v>729</v>
      </c>
      <c r="Z414" s="183" t="s">
        <v>760</v>
      </c>
    </row>
    <row r="415" spans="1:26" x14ac:dyDescent="0.25">
      <c r="A415" s="207" t="str">
        <v/>
      </c>
      <c r="B415" s="207">
        <v>0</v>
      </c>
      <c r="C415" s="207" t="str">
        <v/>
      </c>
      <c r="D415" s="207">
        <v>0</v>
      </c>
      <c r="E415" s="208" t="str">
        <v/>
      </c>
      <c r="F415" s="207">
        <v>0</v>
      </c>
      <c r="G415" s="209">
        <v>0</v>
      </c>
      <c r="J415" s="210" t="str">
        <f t="shared" si="22"/>
        <v/>
      </c>
      <c r="K415" s="211">
        <f>'Elevators-Turnstiles'!D145</f>
        <v>0</v>
      </c>
      <c r="L415" s="210" t="str">
        <f t="shared" si="23"/>
        <v/>
      </c>
      <c r="M415" s="211">
        <f>'Elevators-Turnstiles'!I145</f>
        <v>0</v>
      </c>
      <c r="N415" s="211" t="str">
        <f t="shared" si="24"/>
        <v/>
      </c>
      <c r="O415" s="211">
        <f>'Elevators-Turnstiles'!G305</f>
        <v>0</v>
      </c>
      <c r="Q415" s="211" t="str">
        <f t="shared" si="21"/>
        <v>0th</v>
      </c>
      <c r="X415" s="183" t="s">
        <v>725</v>
      </c>
      <c r="Y415" s="183" t="s">
        <v>1375</v>
      </c>
      <c r="Z415" s="183" t="s">
        <v>1374</v>
      </c>
    </row>
    <row r="416" spans="1:26" x14ac:dyDescent="0.25">
      <c r="A416" s="207" t="str">
        <v/>
      </c>
      <c r="B416" s="207">
        <v>0</v>
      </c>
      <c r="C416" s="207" t="str">
        <v/>
      </c>
      <c r="D416" s="207">
        <v>0</v>
      </c>
      <c r="E416" s="208" t="str">
        <v/>
      </c>
      <c r="F416" s="207">
        <v>0</v>
      </c>
      <c r="G416" s="209">
        <v>0</v>
      </c>
      <c r="J416" s="210" t="str">
        <f t="shared" si="22"/>
        <v/>
      </c>
      <c r="K416" s="211">
        <f>'Elevators-Turnstiles'!D146</f>
        <v>0</v>
      </c>
      <c r="L416" s="210" t="str">
        <f t="shared" si="23"/>
        <v/>
      </c>
      <c r="M416" s="211">
        <f>'Elevators-Turnstiles'!I146</f>
        <v>0</v>
      </c>
      <c r="N416" s="211" t="str">
        <f t="shared" si="24"/>
        <v/>
      </c>
      <c r="O416" s="211">
        <f>'Elevators-Turnstiles'!G306</f>
        <v>0</v>
      </c>
      <c r="Q416" s="211" t="str">
        <f t="shared" si="21"/>
        <v>0th</v>
      </c>
      <c r="X416" s="183" t="s">
        <v>721</v>
      </c>
      <c r="Y416" s="183" t="s">
        <v>1375</v>
      </c>
      <c r="Z416" s="183" t="s">
        <v>1376</v>
      </c>
    </row>
    <row r="417" spans="1:26" x14ac:dyDescent="0.25">
      <c r="A417" s="207" t="str">
        <v/>
      </c>
      <c r="B417" s="207">
        <v>0</v>
      </c>
      <c r="C417" s="207" t="str">
        <v/>
      </c>
      <c r="D417" s="207">
        <v>0</v>
      </c>
      <c r="E417" s="208" t="str">
        <v/>
      </c>
      <c r="F417" s="207">
        <v>0</v>
      </c>
      <c r="G417" s="209">
        <v>0</v>
      </c>
      <c r="J417" s="210" t="str">
        <f t="shared" si="22"/>
        <v/>
      </c>
      <c r="K417" s="211">
        <f>'Elevators-Turnstiles'!D147</f>
        <v>0</v>
      </c>
      <c r="L417" s="210" t="str">
        <f t="shared" si="23"/>
        <v/>
      </c>
      <c r="M417" s="211">
        <f>'Elevators-Turnstiles'!I147</f>
        <v>0</v>
      </c>
      <c r="N417" s="211" t="str">
        <f t="shared" si="24"/>
        <v/>
      </c>
      <c r="O417" s="211">
        <f>'Elevators-Turnstiles'!G307</f>
        <v>0</v>
      </c>
      <c r="Q417" s="211" t="str">
        <f t="shared" si="21"/>
        <v>0th</v>
      </c>
      <c r="X417" s="183" t="s">
        <v>725</v>
      </c>
      <c r="Y417" s="183" t="s">
        <v>710</v>
      </c>
      <c r="Z417" s="183" t="s">
        <v>727</v>
      </c>
    </row>
    <row r="418" spans="1:26" x14ac:dyDescent="0.25">
      <c r="A418" s="207" t="str">
        <v/>
      </c>
      <c r="B418" s="207">
        <v>0</v>
      </c>
      <c r="C418" s="207" t="str">
        <v/>
      </c>
      <c r="D418" s="207">
        <v>0</v>
      </c>
      <c r="E418" s="208" t="str">
        <v/>
      </c>
      <c r="F418" s="207">
        <v>0</v>
      </c>
      <c r="G418" s="209">
        <v>0</v>
      </c>
      <c r="J418" s="210" t="str">
        <f t="shared" si="22"/>
        <v/>
      </c>
      <c r="K418" s="211">
        <f>'Elevators-Turnstiles'!D148</f>
        <v>0</v>
      </c>
      <c r="L418" s="210" t="str">
        <f t="shared" si="23"/>
        <v/>
      </c>
      <c r="M418" s="211">
        <f>'Elevators-Turnstiles'!I148</f>
        <v>0</v>
      </c>
      <c r="N418" s="211" t="str">
        <f t="shared" si="24"/>
        <v/>
      </c>
      <c r="O418" s="211">
        <f>'Elevators-Turnstiles'!G308</f>
        <v>0</v>
      </c>
      <c r="Q418" s="211" t="str">
        <f t="shared" si="21"/>
        <v>0th</v>
      </c>
      <c r="X418" s="183" t="s">
        <v>754</v>
      </c>
      <c r="Y418" s="183" t="s">
        <v>710</v>
      </c>
      <c r="Z418" s="183" t="s">
        <v>756</v>
      </c>
    </row>
    <row r="419" spans="1:26" x14ac:dyDescent="0.25">
      <c r="A419" s="207" t="str">
        <v/>
      </c>
      <c r="B419" s="207">
        <v>0</v>
      </c>
      <c r="C419" s="207" t="str">
        <v/>
      </c>
      <c r="D419" s="207">
        <v>0</v>
      </c>
      <c r="E419" s="208" t="str">
        <v/>
      </c>
      <c r="F419" s="207">
        <v>0</v>
      </c>
      <c r="G419" s="209">
        <v>0</v>
      </c>
      <c r="J419" s="210" t="str">
        <f t="shared" si="22"/>
        <v/>
      </c>
      <c r="K419" s="211">
        <f>'Elevators-Turnstiles'!D149</f>
        <v>0</v>
      </c>
      <c r="L419" s="210" t="str">
        <f t="shared" si="23"/>
        <v/>
      </c>
      <c r="M419" s="211">
        <f>'Elevators-Turnstiles'!I149</f>
        <v>0</v>
      </c>
      <c r="N419" s="211" t="str">
        <f t="shared" si="24"/>
        <v/>
      </c>
      <c r="O419" s="211">
        <f>'Elevators-Turnstiles'!G309</f>
        <v>0</v>
      </c>
      <c r="Q419" s="211" t="str">
        <f t="shared" si="21"/>
        <v>0th</v>
      </c>
      <c r="X419" s="183" t="s">
        <v>721</v>
      </c>
      <c r="Y419" s="183" t="s">
        <v>710</v>
      </c>
      <c r="Z419" s="183" t="s">
        <v>723</v>
      </c>
    </row>
    <row r="420" spans="1:26" x14ac:dyDescent="0.25">
      <c r="A420" s="207" t="str">
        <v/>
      </c>
      <c r="B420" s="207">
        <v>0</v>
      </c>
      <c r="C420" s="207" t="str">
        <v/>
      </c>
      <c r="D420" s="207">
        <v>0</v>
      </c>
      <c r="E420" s="208" t="str">
        <v/>
      </c>
      <c r="F420" s="207">
        <v>0</v>
      </c>
      <c r="G420" s="209">
        <v>0</v>
      </c>
      <c r="J420" s="210" t="str">
        <f t="shared" si="22"/>
        <v/>
      </c>
      <c r="K420" s="211">
        <f>'Elevators-Turnstiles'!D150</f>
        <v>0</v>
      </c>
      <c r="L420" s="210" t="str">
        <f t="shared" si="23"/>
        <v/>
      </c>
      <c r="M420" s="211">
        <f>'Elevators-Turnstiles'!I150</f>
        <v>0</v>
      </c>
      <c r="N420" s="211" t="str">
        <f t="shared" si="24"/>
        <v/>
      </c>
      <c r="O420" s="211">
        <f>'Elevators-Turnstiles'!G310</f>
        <v>0</v>
      </c>
      <c r="Q420" s="211" t="str">
        <f t="shared" si="21"/>
        <v>0th</v>
      </c>
      <c r="X420" s="183" t="s">
        <v>750</v>
      </c>
      <c r="Y420" s="183" t="s">
        <v>710</v>
      </c>
      <c r="Z420" s="183" t="s">
        <v>752</v>
      </c>
    </row>
    <row r="421" spans="1:26" x14ac:dyDescent="0.25">
      <c r="A421" s="207" t="str">
        <v/>
      </c>
      <c r="B421" s="207">
        <v>0</v>
      </c>
      <c r="C421" s="207" t="str">
        <v/>
      </c>
      <c r="D421" s="207">
        <v>0</v>
      </c>
      <c r="E421" s="208" t="str">
        <v/>
      </c>
      <c r="F421" s="207">
        <v>0</v>
      </c>
      <c r="G421" s="209">
        <v>0</v>
      </c>
      <c r="J421" s="210" t="str">
        <f t="shared" si="22"/>
        <v/>
      </c>
      <c r="K421" s="211">
        <f>'Elevators-Turnstiles'!D151</f>
        <v>0</v>
      </c>
      <c r="L421" s="210" t="str">
        <f t="shared" si="23"/>
        <v/>
      </c>
      <c r="M421" s="211">
        <f>'Elevators-Turnstiles'!I151</f>
        <v>0</v>
      </c>
      <c r="N421" s="211" t="str">
        <f t="shared" si="24"/>
        <v/>
      </c>
      <c r="O421" s="211">
        <f>'Elevators-Turnstiles'!G311</f>
        <v>0</v>
      </c>
      <c r="Q421" s="211" t="str">
        <f t="shared" si="21"/>
        <v>0th</v>
      </c>
      <c r="X421" s="183" t="s">
        <v>1379</v>
      </c>
      <c r="Y421" s="183" t="s">
        <v>1378</v>
      </c>
      <c r="Z421" s="183" t="s">
        <v>1377</v>
      </c>
    </row>
    <row r="422" spans="1:26" x14ac:dyDescent="0.25">
      <c r="A422" s="207" t="str">
        <v/>
      </c>
      <c r="B422" s="207">
        <v>0</v>
      </c>
      <c r="C422" s="207" t="str">
        <v/>
      </c>
      <c r="D422" s="207">
        <v>0</v>
      </c>
      <c r="E422" s="208" t="str">
        <v/>
      </c>
      <c r="F422" s="207">
        <v>0</v>
      </c>
      <c r="G422" s="209">
        <v>0</v>
      </c>
      <c r="J422" s="210" t="str">
        <f t="shared" si="22"/>
        <v/>
      </c>
      <c r="K422" s="211">
        <f>'Elevators-Turnstiles'!D152</f>
        <v>0</v>
      </c>
      <c r="L422" s="210" t="str">
        <f t="shared" si="23"/>
        <v/>
      </c>
      <c r="M422" s="211">
        <f>'Elevators-Turnstiles'!I152</f>
        <v>0</v>
      </c>
      <c r="N422" s="211" t="str">
        <f t="shared" si="24"/>
        <v/>
      </c>
      <c r="O422" s="211">
        <f>'Elevators-Turnstiles'!G312</f>
        <v>0</v>
      </c>
      <c r="Q422" s="211" t="str">
        <f t="shared" si="21"/>
        <v>0th</v>
      </c>
      <c r="X422" s="183" t="s">
        <v>1381</v>
      </c>
      <c r="Y422" s="183" t="s">
        <v>1378</v>
      </c>
      <c r="Z422" s="183" t="s">
        <v>1380</v>
      </c>
    </row>
    <row r="423" spans="1:26" x14ac:dyDescent="0.25">
      <c r="A423" s="207" t="str">
        <v/>
      </c>
      <c r="B423" s="207">
        <v>0</v>
      </c>
      <c r="C423" s="207" t="str">
        <v/>
      </c>
      <c r="D423" s="207">
        <v>0</v>
      </c>
      <c r="E423" s="208" t="str">
        <v/>
      </c>
      <c r="F423" s="207">
        <v>0</v>
      </c>
      <c r="G423" s="209">
        <v>0</v>
      </c>
      <c r="J423" s="210" t="str">
        <f t="shared" si="22"/>
        <v/>
      </c>
      <c r="K423" s="211">
        <f>'Elevators-Turnstiles'!D153</f>
        <v>0</v>
      </c>
      <c r="L423" s="210" t="str">
        <f t="shared" si="23"/>
        <v/>
      </c>
      <c r="M423" s="211">
        <f>'Elevators-Turnstiles'!I153</f>
        <v>0</v>
      </c>
      <c r="N423" s="211" t="str">
        <f t="shared" si="24"/>
        <v/>
      </c>
      <c r="O423" s="211">
        <f>'Elevators-Turnstiles'!G313</f>
        <v>0</v>
      </c>
      <c r="Q423" s="211" t="str">
        <f t="shared" si="21"/>
        <v>0th</v>
      </c>
      <c r="X423" s="183" t="s">
        <v>1383</v>
      </c>
      <c r="Y423" s="183" t="s">
        <v>1378</v>
      </c>
      <c r="Z423" s="183" t="s">
        <v>1382</v>
      </c>
    </row>
    <row r="424" spans="1:26" x14ac:dyDescent="0.25">
      <c r="A424" s="207" t="str">
        <v/>
      </c>
      <c r="B424" s="207">
        <v>0</v>
      </c>
      <c r="C424" s="207" t="str">
        <v/>
      </c>
      <c r="D424" s="207">
        <v>0</v>
      </c>
      <c r="E424" s="208" t="str">
        <v/>
      </c>
      <c r="F424" s="207">
        <v>0</v>
      </c>
      <c r="G424" s="209">
        <v>0</v>
      </c>
      <c r="J424" s="210" t="str">
        <f t="shared" si="22"/>
        <v/>
      </c>
      <c r="K424" s="211">
        <f>'Elevators-Turnstiles'!D154</f>
        <v>0</v>
      </c>
      <c r="L424" s="210" t="str">
        <f t="shared" si="23"/>
        <v/>
      </c>
      <c r="M424" s="211">
        <f>'Elevators-Turnstiles'!I154</f>
        <v>0</v>
      </c>
      <c r="N424" s="211" t="str">
        <f t="shared" si="24"/>
        <v/>
      </c>
      <c r="O424" s="211">
        <f>'Elevators-Turnstiles'!G314</f>
        <v>0</v>
      </c>
      <c r="Q424" s="211" t="str">
        <f t="shared" si="21"/>
        <v>0th</v>
      </c>
      <c r="X424" s="183" t="s">
        <v>1385</v>
      </c>
      <c r="Y424" s="183" t="s">
        <v>1378</v>
      </c>
      <c r="Z424" s="183" t="s">
        <v>1384</v>
      </c>
    </row>
    <row r="425" spans="1:26" x14ac:dyDescent="0.25">
      <c r="A425" s="207" t="str">
        <v/>
      </c>
      <c r="B425" s="207">
        <v>0</v>
      </c>
      <c r="C425" s="207" t="str">
        <v/>
      </c>
      <c r="D425" s="207">
        <v>0</v>
      </c>
      <c r="E425" s="208" t="str">
        <v/>
      </c>
      <c r="F425" s="207">
        <v>0</v>
      </c>
      <c r="G425" s="209">
        <v>0</v>
      </c>
      <c r="J425" s="210" t="str">
        <f t="shared" si="22"/>
        <v/>
      </c>
      <c r="K425" s="211">
        <f>'Elevators-Turnstiles'!D155</f>
        <v>0</v>
      </c>
      <c r="L425" s="210" t="str">
        <f t="shared" si="23"/>
        <v/>
      </c>
      <c r="M425" s="211">
        <f>'Elevators-Turnstiles'!I155</f>
        <v>0</v>
      </c>
      <c r="N425" s="211" t="str">
        <f t="shared" si="24"/>
        <v/>
      </c>
      <c r="O425" s="211">
        <f>'Elevators-Turnstiles'!G315</f>
        <v>0</v>
      </c>
      <c r="Q425" s="211" t="str">
        <f t="shared" si="21"/>
        <v>0th</v>
      </c>
      <c r="X425" s="183" t="s">
        <v>1387</v>
      </c>
      <c r="Y425" s="183" t="s">
        <v>1378</v>
      </c>
      <c r="Z425" s="183" t="s">
        <v>1386</v>
      </c>
    </row>
    <row r="426" spans="1:26" x14ac:dyDescent="0.25">
      <c r="A426" s="207" t="str">
        <v/>
      </c>
      <c r="B426" s="207">
        <v>0</v>
      </c>
      <c r="C426" s="207" t="str">
        <v/>
      </c>
      <c r="D426" s="207">
        <v>0</v>
      </c>
      <c r="E426" s="208" t="str">
        <v/>
      </c>
      <c r="F426" s="207">
        <v>0</v>
      </c>
      <c r="G426" s="209">
        <v>0</v>
      </c>
      <c r="J426" s="210" t="str">
        <f t="shared" si="22"/>
        <v/>
      </c>
      <c r="K426" s="211">
        <f>'Elevators-Turnstiles'!D156</f>
        <v>0</v>
      </c>
      <c r="L426" s="210" t="str">
        <f t="shared" si="23"/>
        <v/>
      </c>
      <c r="M426" s="211">
        <f>'Elevators-Turnstiles'!I156</f>
        <v>0</v>
      </c>
      <c r="N426" s="211" t="str">
        <f t="shared" si="24"/>
        <v/>
      </c>
      <c r="O426" s="211">
        <f>'Elevators-Turnstiles'!G316</f>
        <v>0</v>
      </c>
      <c r="Q426" s="211" t="str">
        <f t="shared" si="21"/>
        <v>0th</v>
      </c>
      <c r="X426" s="183" t="s">
        <v>1389</v>
      </c>
      <c r="Y426" s="183" t="s">
        <v>1378</v>
      </c>
      <c r="Z426" s="183" t="s">
        <v>1388</v>
      </c>
    </row>
    <row r="427" spans="1:26" x14ac:dyDescent="0.25">
      <c r="A427" s="207" t="str">
        <v/>
      </c>
      <c r="B427" s="207">
        <v>0</v>
      </c>
      <c r="C427" s="207" t="str">
        <v/>
      </c>
      <c r="D427" s="207">
        <v>0</v>
      </c>
      <c r="E427" s="208" t="str">
        <v/>
      </c>
      <c r="F427" s="207">
        <v>0</v>
      </c>
      <c r="G427" s="209">
        <v>0</v>
      </c>
      <c r="J427" s="210" t="str">
        <f t="shared" si="22"/>
        <v/>
      </c>
      <c r="K427" s="211">
        <f>'Elevators-Turnstiles'!D157</f>
        <v>0</v>
      </c>
      <c r="L427" s="210" t="str">
        <f t="shared" si="23"/>
        <v/>
      </c>
      <c r="M427" s="211">
        <f>'Elevators-Turnstiles'!I157</f>
        <v>0</v>
      </c>
      <c r="N427" s="211" t="str">
        <f t="shared" si="24"/>
        <v/>
      </c>
      <c r="O427" s="211">
        <f>'Elevators-Turnstiles'!G317</f>
        <v>0</v>
      </c>
      <c r="Q427" s="211" t="str">
        <f t="shared" si="21"/>
        <v>0th</v>
      </c>
      <c r="X427" s="183" t="s">
        <v>1391</v>
      </c>
      <c r="Y427" s="183" t="s">
        <v>1378</v>
      </c>
      <c r="Z427" s="183" t="s">
        <v>1390</v>
      </c>
    </row>
    <row r="428" spans="1:26" x14ac:dyDescent="0.25">
      <c r="A428" s="207" t="str">
        <v/>
      </c>
      <c r="B428" s="207">
        <v>0</v>
      </c>
      <c r="C428" s="207" t="str">
        <v/>
      </c>
      <c r="D428" s="207">
        <v>0</v>
      </c>
      <c r="E428" s="208" t="str">
        <v/>
      </c>
      <c r="F428" s="207">
        <v>0</v>
      </c>
      <c r="G428" s="209">
        <v>0</v>
      </c>
      <c r="J428" s="210" t="str">
        <f t="shared" si="22"/>
        <v/>
      </c>
      <c r="K428" s="211">
        <f>'Elevators-Turnstiles'!D158</f>
        <v>0</v>
      </c>
      <c r="L428" s="210" t="str">
        <f t="shared" si="23"/>
        <v/>
      </c>
      <c r="M428" s="211">
        <f>'Elevators-Turnstiles'!I158</f>
        <v>0</v>
      </c>
      <c r="N428" s="211" t="str">
        <f t="shared" si="24"/>
        <v/>
      </c>
      <c r="O428" s="211">
        <f>'Elevators-Turnstiles'!G318</f>
        <v>0</v>
      </c>
      <c r="Q428" s="211" t="str">
        <f t="shared" si="21"/>
        <v>0th</v>
      </c>
      <c r="X428" s="183" t="s">
        <v>1393</v>
      </c>
      <c r="Y428" s="183" t="s">
        <v>1378</v>
      </c>
      <c r="Z428" s="183" t="s">
        <v>1392</v>
      </c>
    </row>
    <row r="429" spans="1:26" x14ac:dyDescent="0.25">
      <c r="A429" s="207" t="str">
        <v/>
      </c>
      <c r="B429" s="207">
        <v>0</v>
      </c>
      <c r="C429" s="207" t="str">
        <v/>
      </c>
      <c r="D429" s="207">
        <v>0</v>
      </c>
      <c r="E429" s="208" t="str">
        <v/>
      </c>
      <c r="F429" s="207">
        <v>0</v>
      </c>
      <c r="G429" s="209">
        <v>0</v>
      </c>
      <c r="J429" s="210" t="str">
        <f t="shared" si="22"/>
        <v/>
      </c>
      <c r="K429" s="211">
        <f>'Elevators-Turnstiles'!D159</f>
        <v>0</v>
      </c>
      <c r="L429" s="210" t="str">
        <f t="shared" si="23"/>
        <v/>
      </c>
      <c r="M429" s="211">
        <f>'Elevators-Turnstiles'!I159</f>
        <v>0</v>
      </c>
      <c r="N429" s="211" t="str">
        <f t="shared" si="24"/>
        <v/>
      </c>
      <c r="O429" s="211">
        <f>'Elevators-Turnstiles'!G319</f>
        <v>0</v>
      </c>
      <c r="Q429" s="211" t="str">
        <f t="shared" si="21"/>
        <v>0th</v>
      </c>
      <c r="X429" s="183" t="s">
        <v>1395</v>
      </c>
      <c r="Y429" s="183" t="s">
        <v>1378</v>
      </c>
      <c r="Z429" s="183" t="s">
        <v>1394</v>
      </c>
    </row>
    <row r="430" spans="1:26" x14ac:dyDescent="0.25">
      <c r="A430" s="207" t="str">
        <v/>
      </c>
      <c r="B430" s="207">
        <v>0</v>
      </c>
      <c r="C430" s="207" t="str">
        <v/>
      </c>
      <c r="D430" s="207">
        <v>0</v>
      </c>
      <c r="E430" s="208" t="str">
        <v/>
      </c>
      <c r="F430" s="207">
        <v>0</v>
      </c>
      <c r="G430" s="209">
        <v>0</v>
      </c>
      <c r="J430" s="210" t="str">
        <f t="shared" si="22"/>
        <v/>
      </c>
      <c r="K430" s="211">
        <f>'Elevators-Turnstiles'!D160</f>
        <v>0</v>
      </c>
      <c r="L430" s="210" t="str">
        <f t="shared" si="23"/>
        <v/>
      </c>
      <c r="M430" s="211">
        <f>'Elevators-Turnstiles'!I160</f>
        <v>0</v>
      </c>
      <c r="N430" s="211" t="str">
        <f t="shared" si="24"/>
        <v/>
      </c>
      <c r="O430" s="211">
        <f>'Elevators-Turnstiles'!G320</f>
        <v>0</v>
      </c>
      <c r="Q430" s="211" t="str">
        <f t="shared" si="21"/>
        <v>0th</v>
      </c>
      <c r="X430" s="183" t="s">
        <v>1398</v>
      </c>
      <c r="Y430" s="183" t="s">
        <v>1397</v>
      </c>
      <c r="Z430" s="183" t="s">
        <v>1396</v>
      </c>
    </row>
    <row r="431" spans="1:26" x14ac:dyDescent="0.25">
      <c r="A431" s="207" t="str">
        <v/>
      </c>
      <c r="B431" s="207">
        <v>0</v>
      </c>
      <c r="C431" s="207" t="str">
        <v/>
      </c>
      <c r="D431" s="207">
        <v>0</v>
      </c>
      <c r="E431" s="208" t="str">
        <v/>
      </c>
      <c r="F431" s="207">
        <v>0</v>
      </c>
      <c r="G431" s="209">
        <v>0</v>
      </c>
      <c r="J431" s="210" t="str">
        <f t="shared" si="22"/>
        <v/>
      </c>
      <c r="K431" s="211">
        <f>'Elevators-Turnstiles'!D161</f>
        <v>0</v>
      </c>
      <c r="L431" s="210" t="str">
        <f t="shared" si="23"/>
        <v/>
      </c>
      <c r="M431" s="211">
        <f>'Elevators-Turnstiles'!I161</f>
        <v>0</v>
      </c>
      <c r="N431" s="211" t="str">
        <f t="shared" si="24"/>
        <v/>
      </c>
      <c r="O431" s="211">
        <f>'Elevators-Turnstiles'!G321</f>
        <v>0</v>
      </c>
      <c r="Q431" s="211" t="str">
        <f t="shared" si="21"/>
        <v>0th</v>
      </c>
      <c r="X431" s="183" t="s">
        <v>1400</v>
      </c>
      <c r="Y431" s="183" t="s">
        <v>1397</v>
      </c>
      <c r="Z431" s="183" t="s">
        <v>1399</v>
      </c>
    </row>
    <row r="432" spans="1:26" x14ac:dyDescent="0.25">
      <c r="A432" s="207" t="str">
        <v/>
      </c>
      <c r="B432" s="207">
        <v>0</v>
      </c>
      <c r="C432" s="207" t="str">
        <v/>
      </c>
      <c r="D432" s="207">
        <v>0</v>
      </c>
      <c r="E432" s="208" t="str">
        <v/>
      </c>
      <c r="F432" s="207">
        <v>0</v>
      </c>
      <c r="G432" s="209">
        <v>0</v>
      </c>
      <c r="J432" s="210" t="str">
        <f t="shared" si="22"/>
        <v/>
      </c>
      <c r="K432" s="211">
        <f>'Elevators-Turnstiles'!D162</f>
        <v>0</v>
      </c>
      <c r="L432" s="210" t="str">
        <f t="shared" si="23"/>
        <v/>
      </c>
      <c r="M432" s="211">
        <f>'Elevators-Turnstiles'!I162</f>
        <v>0</v>
      </c>
      <c r="N432" s="211" t="str">
        <f t="shared" si="24"/>
        <v/>
      </c>
      <c r="O432" s="211">
        <f>'Elevators-Turnstiles'!G322</f>
        <v>0</v>
      </c>
      <c r="Q432" s="211" t="str">
        <f t="shared" si="21"/>
        <v>0th</v>
      </c>
      <c r="X432" s="183" t="s">
        <v>1402</v>
      </c>
      <c r="Y432" s="183" t="s">
        <v>1397</v>
      </c>
      <c r="Z432" s="183" t="s">
        <v>1401</v>
      </c>
    </row>
    <row r="433" spans="1:26" x14ac:dyDescent="0.25">
      <c r="A433" s="207" t="str">
        <v/>
      </c>
      <c r="B433" s="207">
        <v>0</v>
      </c>
      <c r="C433" s="207" t="str">
        <v/>
      </c>
      <c r="D433" s="207">
        <v>0</v>
      </c>
      <c r="E433" s="208" t="str">
        <v/>
      </c>
      <c r="F433" s="207">
        <v>0</v>
      </c>
      <c r="G433" s="209">
        <v>0</v>
      </c>
      <c r="J433" s="210" t="str">
        <f t="shared" si="22"/>
        <v/>
      </c>
      <c r="K433" s="211">
        <f>'Elevators-Turnstiles'!D163</f>
        <v>0</v>
      </c>
      <c r="L433" s="210" t="str">
        <f t="shared" si="23"/>
        <v/>
      </c>
      <c r="M433" s="211">
        <f>'Elevators-Turnstiles'!I163</f>
        <v>0</v>
      </c>
      <c r="N433" s="211" t="str">
        <f t="shared" si="24"/>
        <v/>
      </c>
      <c r="O433" s="211">
        <f>'Elevators-Turnstiles'!G323</f>
        <v>0</v>
      </c>
      <c r="Q433" s="211" t="str">
        <f t="shared" si="21"/>
        <v>0th</v>
      </c>
      <c r="X433" s="183" t="s">
        <v>1405</v>
      </c>
      <c r="Y433" s="183" t="s">
        <v>1404</v>
      </c>
      <c r="Z433" s="183" t="s">
        <v>1403</v>
      </c>
    </row>
    <row r="434" spans="1:26" x14ac:dyDescent="0.25">
      <c r="A434" s="207" t="str">
        <v/>
      </c>
      <c r="B434" s="207">
        <v>0</v>
      </c>
      <c r="C434" s="207" t="str">
        <v/>
      </c>
      <c r="D434" s="207">
        <v>0</v>
      </c>
      <c r="E434" s="208" t="str">
        <v/>
      </c>
      <c r="F434" s="207">
        <v>0</v>
      </c>
      <c r="G434" s="209">
        <v>0</v>
      </c>
      <c r="J434" s="210" t="str">
        <f t="shared" si="22"/>
        <v/>
      </c>
      <c r="K434" s="211">
        <f>'Elevators-Turnstiles'!D164</f>
        <v>0</v>
      </c>
      <c r="L434" s="210" t="str">
        <f t="shared" si="23"/>
        <v/>
      </c>
      <c r="M434" s="211">
        <f>'Elevators-Turnstiles'!I164</f>
        <v>0</v>
      </c>
      <c r="N434" s="211" t="str">
        <f t="shared" si="24"/>
        <v/>
      </c>
      <c r="O434" s="211">
        <f>'Elevators-Turnstiles'!G324</f>
        <v>0</v>
      </c>
      <c r="Q434" s="211" t="str">
        <f t="shared" si="21"/>
        <v>0th</v>
      </c>
      <c r="X434" s="183" t="s">
        <v>1407</v>
      </c>
      <c r="Y434" s="183" t="s">
        <v>1404</v>
      </c>
      <c r="Z434" s="183" t="s">
        <v>1406</v>
      </c>
    </row>
    <row r="435" spans="1:26" x14ac:dyDescent="0.25">
      <c r="A435" s="207" t="str">
        <v/>
      </c>
      <c r="B435" s="207">
        <v>0</v>
      </c>
      <c r="C435" s="207" t="str">
        <v/>
      </c>
      <c r="D435" s="207">
        <v>0</v>
      </c>
      <c r="E435" s="208" t="str">
        <v/>
      </c>
      <c r="F435" s="207">
        <v>0</v>
      </c>
      <c r="G435" s="209">
        <v>0</v>
      </c>
      <c r="J435" s="210" t="str">
        <f t="shared" si="22"/>
        <v/>
      </c>
      <c r="K435" s="211">
        <f>'Elevators-Turnstiles'!D165</f>
        <v>0</v>
      </c>
      <c r="L435" s="210" t="str">
        <f t="shared" si="23"/>
        <v/>
      </c>
      <c r="M435" s="211">
        <f>'Elevators-Turnstiles'!I165</f>
        <v>0</v>
      </c>
      <c r="N435" s="211" t="str">
        <f t="shared" si="24"/>
        <v/>
      </c>
      <c r="O435" s="211">
        <f>'Elevators-Turnstiles'!G325</f>
        <v>0</v>
      </c>
      <c r="Q435" s="211" t="str">
        <f t="shared" si="21"/>
        <v>0th</v>
      </c>
      <c r="X435" s="183" t="s">
        <v>1409</v>
      </c>
      <c r="Y435" s="183" t="s">
        <v>1404</v>
      </c>
      <c r="Z435" s="183" t="s">
        <v>1408</v>
      </c>
    </row>
    <row r="436" spans="1:26" x14ac:dyDescent="0.25">
      <c r="A436" s="207" t="str">
        <v/>
      </c>
      <c r="B436" s="207">
        <v>0</v>
      </c>
      <c r="C436" s="207" t="str">
        <v/>
      </c>
      <c r="D436" s="207">
        <v>0</v>
      </c>
      <c r="E436" s="208" t="str">
        <v/>
      </c>
      <c r="F436" s="207">
        <v>0</v>
      </c>
      <c r="G436" s="209">
        <v>0</v>
      </c>
      <c r="J436" s="210" t="str">
        <f t="shared" si="22"/>
        <v/>
      </c>
      <c r="K436" s="211">
        <f>'Elevators-Turnstiles'!D166</f>
        <v>0</v>
      </c>
      <c r="L436" s="210" t="str">
        <f t="shared" si="23"/>
        <v/>
      </c>
      <c r="M436" s="211">
        <f>'Elevators-Turnstiles'!I166</f>
        <v>0</v>
      </c>
      <c r="N436" s="211" t="str">
        <f t="shared" si="24"/>
        <v/>
      </c>
      <c r="O436" s="211">
        <f>'Elevators-Turnstiles'!G326</f>
        <v>0</v>
      </c>
      <c r="Q436" s="211" t="str">
        <f t="shared" si="21"/>
        <v>0th</v>
      </c>
      <c r="X436" s="183" t="s">
        <v>1411</v>
      </c>
      <c r="Y436" s="183" t="s">
        <v>1404</v>
      </c>
      <c r="Z436" s="183" t="s">
        <v>1410</v>
      </c>
    </row>
    <row r="437" spans="1:26" x14ac:dyDescent="0.25">
      <c r="A437" s="207" t="str">
        <v/>
      </c>
      <c r="B437" s="207">
        <v>0</v>
      </c>
      <c r="C437" s="207" t="str">
        <v/>
      </c>
      <c r="D437" s="207">
        <v>0</v>
      </c>
      <c r="E437" s="208" t="str">
        <v/>
      </c>
      <c r="F437" s="207">
        <v>0</v>
      </c>
      <c r="G437" s="209">
        <v>0</v>
      </c>
      <c r="J437" s="210" t="str">
        <f t="shared" si="22"/>
        <v/>
      </c>
      <c r="K437" s="211">
        <f>'Elevators-Turnstiles'!D167</f>
        <v>0</v>
      </c>
      <c r="L437" s="210" t="str">
        <f t="shared" si="23"/>
        <v/>
      </c>
      <c r="M437" s="211">
        <f>'Elevators-Turnstiles'!I167</f>
        <v>0</v>
      </c>
      <c r="N437" s="211" t="str">
        <f t="shared" si="24"/>
        <v/>
      </c>
      <c r="O437" s="211">
        <f>'Elevators-Turnstiles'!G327</f>
        <v>0</v>
      </c>
      <c r="Q437" s="211" t="str">
        <f t="shared" si="21"/>
        <v>0th</v>
      </c>
      <c r="X437" s="183" t="s">
        <v>577</v>
      </c>
      <c r="Y437" s="183" t="s">
        <v>1413</v>
      </c>
      <c r="Z437" s="183" t="s">
        <v>1412</v>
      </c>
    </row>
    <row r="438" spans="1:26" x14ac:dyDescent="0.25">
      <c r="A438" s="207" t="str">
        <v/>
      </c>
      <c r="B438" s="207">
        <v>0</v>
      </c>
      <c r="C438" s="207" t="str">
        <v/>
      </c>
      <c r="D438" s="207">
        <v>0</v>
      </c>
      <c r="E438" s="208" t="str">
        <v/>
      </c>
      <c r="F438" s="207">
        <v>0</v>
      </c>
      <c r="G438" s="209">
        <v>0</v>
      </c>
      <c r="J438" s="210" t="str">
        <f t="shared" si="22"/>
        <v/>
      </c>
      <c r="K438" s="211">
        <f>'Elevators-Turnstiles'!D168</f>
        <v>0</v>
      </c>
      <c r="L438" s="210" t="str">
        <f t="shared" si="23"/>
        <v/>
      </c>
      <c r="M438" s="211">
        <f>'Elevators-Turnstiles'!I168</f>
        <v>0</v>
      </c>
      <c r="N438" s="211" t="str">
        <f t="shared" si="24"/>
        <v/>
      </c>
      <c r="O438" s="211">
        <f>'Elevators-Turnstiles'!G328</f>
        <v>0</v>
      </c>
      <c r="Q438" s="211" t="str">
        <f t="shared" si="21"/>
        <v>0th</v>
      </c>
      <c r="X438" s="183" t="s">
        <v>581</v>
      </c>
      <c r="Y438" s="183" t="s">
        <v>1413</v>
      </c>
      <c r="Z438" s="183" t="s">
        <v>1414</v>
      </c>
    </row>
    <row r="439" spans="1:26" x14ac:dyDescent="0.25">
      <c r="A439" s="207" t="str">
        <v/>
      </c>
      <c r="B439" s="207">
        <v>0</v>
      </c>
      <c r="C439" s="207" t="str">
        <v/>
      </c>
      <c r="D439" s="207">
        <v>0</v>
      </c>
      <c r="E439" s="208" t="str">
        <v/>
      </c>
      <c r="F439" s="207">
        <v>0</v>
      </c>
      <c r="G439" s="209">
        <v>0</v>
      </c>
      <c r="J439" s="210" t="str">
        <f t="shared" si="22"/>
        <v/>
      </c>
      <c r="K439" s="211">
        <f>'Elevators-Turnstiles'!D169</f>
        <v>0</v>
      </c>
      <c r="L439" s="210" t="str">
        <f t="shared" si="23"/>
        <v/>
      </c>
      <c r="M439" s="211">
        <f>'Elevators-Turnstiles'!I169</f>
        <v>0</v>
      </c>
      <c r="N439" s="211" t="str">
        <f t="shared" si="24"/>
        <v/>
      </c>
      <c r="O439" s="211">
        <f>'Elevators-Turnstiles'!G329</f>
        <v>0</v>
      </c>
      <c r="Q439" s="211" t="str">
        <f t="shared" si="21"/>
        <v>0th</v>
      </c>
      <c r="X439" s="183" t="s">
        <v>604</v>
      </c>
      <c r="Y439" s="183" t="s">
        <v>1413</v>
      </c>
      <c r="Z439" s="183" t="s">
        <v>1415</v>
      </c>
    </row>
    <row r="440" spans="1:26" x14ac:dyDescent="0.25">
      <c r="A440" s="207" t="str">
        <v/>
      </c>
      <c r="B440" s="207">
        <v>0</v>
      </c>
      <c r="C440" s="207" t="str">
        <v/>
      </c>
      <c r="D440" s="207">
        <v>0</v>
      </c>
      <c r="E440" s="208" t="str">
        <v/>
      </c>
      <c r="F440" s="207">
        <v>0</v>
      </c>
      <c r="G440" s="209">
        <v>0</v>
      </c>
      <c r="J440" s="210" t="str">
        <f t="shared" si="22"/>
        <v/>
      </c>
      <c r="K440" s="211">
        <f>'Elevators-Turnstiles'!D170</f>
        <v>0</v>
      </c>
      <c r="L440" s="210" t="str">
        <f t="shared" si="23"/>
        <v/>
      </c>
      <c r="M440" s="211">
        <f>'Elevators-Turnstiles'!I170</f>
        <v>0</v>
      </c>
      <c r="N440" s="211" t="str">
        <f t="shared" si="24"/>
        <v/>
      </c>
      <c r="O440" s="211">
        <f>'Elevators-Turnstiles'!G330</f>
        <v>0</v>
      </c>
      <c r="Q440" s="211" t="str">
        <f t="shared" si="21"/>
        <v>0th</v>
      </c>
      <c r="X440" s="183" t="s">
        <v>607</v>
      </c>
      <c r="Y440" s="183" t="s">
        <v>1413</v>
      </c>
      <c r="Z440" s="183" t="s">
        <v>1416</v>
      </c>
    </row>
    <row r="441" spans="1:26" x14ac:dyDescent="0.25">
      <c r="A441" s="207" t="str">
        <v/>
      </c>
      <c r="B441" s="207">
        <v>0</v>
      </c>
      <c r="C441" s="207" t="str">
        <v/>
      </c>
      <c r="D441" s="207">
        <v>0</v>
      </c>
      <c r="E441" s="208" t="str">
        <v/>
      </c>
      <c r="F441" s="207">
        <v>0</v>
      </c>
      <c r="G441" s="209">
        <v>0</v>
      </c>
      <c r="J441" s="210" t="str">
        <f t="shared" si="22"/>
        <v/>
      </c>
      <c r="K441" s="211">
        <f>'Elevators-Turnstiles'!D171</f>
        <v>0</v>
      </c>
      <c r="L441" s="210" t="str">
        <f t="shared" si="23"/>
        <v/>
      </c>
      <c r="M441" s="211">
        <f>'Elevators-Turnstiles'!I171</f>
        <v>0</v>
      </c>
      <c r="N441" s="211" t="str">
        <f t="shared" si="24"/>
        <v/>
      </c>
      <c r="O441" s="211">
        <f>'Elevators-Turnstiles'!G331</f>
        <v>0</v>
      </c>
      <c r="Q441" s="211" t="str">
        <f t="shared" si="21"/>
        <v>0th</v>
      </c>
      <c r="X441" s="183" t="s">
        <v>611</v>
      </c>
      <c r="Y441" s="183" t="s">
        <v>1413</v>
      </c>
      <c r="Z441" s="183" t="s">
        <v>1417</v>
      </c>
    </row>
    <row r="442" spans="1:26" x14ac:dyDescent="0.25">
      <c r="A442" s="207" t="str">
        <v/>
      </c>
      <c r="B442" s="207">
        <v>0</v>
      </c>
      <c r="C442" s="207" t="str">
        <v/>
      </c>
      <c r="D442" s="207">
        <v>0</v>
      </c>
      <c r="E442" s="208" t="str">
        <v/>
      </c>
      <c r="F442" s="207">
        <v>0</v>
      </c>
      <c r="G442" s="209">
        <v>0</v>
      </c>
      <c r="J442" s="210" t="str">
        <f t="shared" si="22"/>
        <v/>
      </c>
      <c r="K442" s="211">
        <f>'Elevators-Turnstiles'!D172</f>
        <v>0</v>
      </c>
      <c r="L442" s="210" t="str">
        <f t="shared" si="23"/>
        <v/>
      </c>
      <c r="M442" s="211">
        <f>'Elevators-Turnstiles'!I172</f>
        <v>0</v>
      </c>
      <c r="N442" s="211" t="str">
        <f t="shared" si="24"/>
        <v/>
      </c>
      <c r="O442" s="211">
        <f>'Elevators-Turnstiles'!G332</f>
        <v>0</v>
      </c>
      <c r="Q442" s="211" t="str">
        <f t="shared" si="21"/>
        <v>0th</v>
      </c>
      <c r="X442" s="183" t="s">
        <v>1407</v>
      </c>
      <c r="Y442" s="183" t="s">
        <v>1413</v>
      </c>
      <c r="Z442" s="183" t="s">
        <v>1418</v>
      </c>
    </row>
    <row r="443" spans="1:26" x14ac:dyDescent="0.25">
      <c r="A443" s="207" t="str">
        <v/>
      </c>
      <c r="B443" s="207">
        <v>0</v>
      </c>
      <c r="C443" s="207" t="str">
        <v/>
      </c>
      <c r="D443" s="207">
        <v>0</v>
      </c>
      <c r="E443" s="208" t="str">
        <v/>
      </c>
      <c r="F443" s="207">
        <v>0</v>
      </c>
      <c r="G443" s="209">
        <v>0</v>
      </c>
      <c r="J443" s="210" t="str">
        <f t="shared" si="22"/>
        <v/>
      </c>
      <c r="K443" s="211">
        <f>'Elevators-Turnstiles'!D173</f>
        <v>0</v>
      </c>
      <c r="L443" s="210" t="str">
        <f t="shared" si="23"/>
        <v/>
      </c>
      <c r="M443" s="211">
        <f>'Elevators-Turnstiles'!I173</f>
        <v>0</v>
      </c>
      <c r="N443" s="211" t="str">
        <f t="shared" si="24"/>
        <v/>
      </c>
      <c r="O443" s="211">
        <f>'Elevators-Turnstiles'!G333</f>
        <v>0</v>
      </c>
      <c r="Q443" s="211" t="str">
        <f t="shared" si="21"/>
        <v>0th</v>
      </c>
      <c r="X443" s="183" t="s">
        <v>1421</v>
      </c>
      <c r="Y443" s="183" t="s">
        <v>1420</v>
      </c>
      <c r="Z443" s="183" t="s">
        <v>1419</v>
      </c>
    </row>
    <row r="444" spans="1:26" x14ac:dyDescent="0.25">
      <c r="A444" s="207" t="str">
        <v/>
      </c>
      <c r="B444" s="207">
        <v>0</v>
      </c>
      <c r="C444" s="207" t="str">
        <v/>
      </c>
      <c r="D444" s="207">
        <v>0</v>
      </c>
      <c r="E444" s="208" t="str">
        <v/>
      </c>
      <c r="F444" s="207">
        <v>0</v>
      </c>
      <c r="G444" s="209">
        <v>0</v>
      </c>
      <c r="J444" s="210" t="str">
        <f t="shared" si="22"/>
        <v/>
      </c>
      <c r="K444" s="211">
        <f>'Elevators-Turnstiles'!D174</f>
        <v>0</v>
      </c>
      <c r="L444" s="210" t="str">
        <f t="shared" si="23"/>
        <v/>
      </c>
      <c r="M444" s="211">
        <f>'Elevators-Turnstiles'!I174</f>
        <v>0</v>
      </c>
      <c r="N444" s="211" t="str">
        <f t="shared" si="24"/>
        <v/>
      </c>
      <c r="O444" s="211">
        <f>'Elevators-Turnstiles'!G334</f>
        <v>0</v>
      </c>
      <c r="Q444" s="211" t="str">
        <f t="shared" si="21"/>
        <v>0th</v>
      </c>
      <c r="X444" s="183" t="s">
        <v>1423</v>
      </c>
      <c r="Y444" s="183" t="s">
        <v>1420</v>
      </c>
      <c r="Z444" s="183" t="s">
        <v>1422</v>
      </c>
    </row>
    <row r="445" spans="1:26" x14ac:dyDescent="0.25">
      <c r="A445" s="207" t="str">
        <v/>
      </c>
      <c r="B445" s="207">
        <v>0</v>
      </c>
      <c r="C445" s="207" t="str">
        <v/>
      </c>
      <c r="D445" s="207">
        <v>0</v>
      </c>
      <c r="E445" s="208" t="str">
        <v/>
      </c>
      <c r="F445" s="207">
        <v>0</v>
      </c>
      <c r="G445" s="209">
        <v>0</v>
      </c>
      <c r="J445" s="210" t="str">
        <f t="shared" si="22"/>
        <v/>
      </c>
      <c r="K445" s="211">
        <f>'Elevators-Turnstiles'!D175</f>
        <v>0</v>
      </c>
      <c r="L445" s="210" t="str">
        <f t="shared" si="23"/>
        <v/>
      </c>
      <c r="M445" s="211">
        <f>'Elevators-Turnstiles'!I175</f>
        <v>0</v>
      </c>
      <c r="N445" s="211" t="str">
        <f t="shared" si="24"/>
        <v/>
      </c>
      <c r="O445" s="211">
        <f>'Elevators-Turnstiles'!G335</f>
        <v>0</v>
      </c>
      <c r="Q445" s="211" t="str">
        <f t="shared" si="21"/>
        <v>0th</v>
      </c>
      <c r="X445" s="183" t="s">
        <v>1425</v>
      </c>
      <c r="Y445" s="183" t="s">
        <v>1420</v>
      </c>
      <c r="Z445" s="183" t="s">
        <v>1424</v>
      </c>
    </row>
    <row r="446" spans="1:26" x14ac:dyDescent="0.25">
      <c r="A446" s="207" t="str">
        <v/>
      </c>
      <c r="B446" s="207">
        <v>0</v>
      </c>
      <c r="C446" s="207" t="str">
        <v/>
      </c>
      <c r="D446" s="207">
        <v>0</v>
      </c>
      <c r="E446" s="208" t="str">
        <v/>
      </c>
      <c r="F446" s="207">
        <v>0</v>
      </c>
      <c r="G446" s="209">
        <v>0</v>
      </c>
      <c r="J446" s="210" t="str">
        <f t="shared" si="22"/>
        <v/>
      </c>
      <c r="K446" s="211">
        <f>'Elevators-Turnstiles'!D176</f>
        <v>0</v>
      </c>
      <c r="L446" s="210" t="str">
        <f t="shared" si="23"/>
        <v/>
      </c>
      <c r="M446" s="211">
        <f>'Elevators-Turnstiles'!I176</f>
        <v>0</v>
      </c>
      <c r="N446" s="211" t="str">
        <f t="shared" si="24"/>
        <v/>
      </c>
      <c r="O446" s="211">
        <f>'Elevators-Turnstiles'!G336</f>
        <v>0</v>
      </c>
      <c r="Q446" s="211" t="str">
        <f t="shared" si="21"/>
        <v>0th</v>
      </c>
      <c r="X446" s="183" t="s">
        <v>1427</v>
      </c>
      <c r="Y446" s="183" t="s">
        <v>1420</v>
      </c>
      <c r="Z446" s="183" t="s">
        <v>1426</v>
      </c>
    </row>
    <row r="447" spans="1:26" x14ac:dyDescent="0.25">
      <c r="A447" s="207" t="str">
        <v/>
      </c>
      <c r="B447" s="207">
        <v>0</v>
      </c>
      <c r="C447" s="207" t="str">
        <v/>
      </c>
      <c r="D447" s="207">
        <v>0</v>
      </c>
      <c r="E447" s="208" t="str">
        <v/>
      </c>
      <c r="F447" s="207">
        <v>0</v>
      </c>
      <c r="G447" s="209">
        <v>0</v>
      </c>
      <c r="J447" s="210" t="str">
        <f t="shared" si="22"/>
        <v/>
      </c>
      <c r="K447" s="211">
        <f>'Elevators-Turnstiles'!D177</f>
        <v>0</v>
      </c>
      <c r="L447" s="210" t="str">
        <f t="shared" si="23"/>
        <v/>
      </c>
      <c r="M447" s="211">
        <f>'Elevators-Turnstiles'!I177</f>
        <v>0</v>
      </c>
      <c r="N447" s="211" t="str">
        <f t="shared" si="24"/>
        <v/>
      </c>
      <c r="O447" s="211">
        <f>'Elevators-Turnstiles'!G337</f>
        <v>0</v>
      </c>
      <c r="Q447" s="211" t="str">
        <f t="shared" si="21"/>
        <v>0th</v>
      </c>
      <c r="X447" s="183" t="s">
        <v>1429</v>
      </c>
      <c r="Y447" s="183" t="s">
        <v>1420</v>
      </c>
      <c r="Z447" s="183" t="s">
        <v>1428</v>
      </c>
    </row>
    <row r="448" spans="1:26" x14ac:dyDescent="0.25">
      <c r="A448" s="207" t="str">
        <v/>
      </c>
      <c r="B448" s="207">
        <v>0</v>
      </c>
      <c r="C448" s="207" t="str">
        <v/>
      </c>
      <c r="D448" s="207">
        <v>0</v>
      </c>
      <c r="E448" s="208" t="str">
        <v/>
      </c>
      <c r="F448" s="207">
        <v>0</v>
      </c>
      <c r="G448" s="209">
        <v>0</v>
      </c>
      <c r="J448" s="210" t="str">
        <f t="shared" si="22"/>
        <v/>
      </c>
      <c r="K448" s="211">
        <f>'Elevators-Turnstiles'!D178</f>
        <v>0</v>
      </c>
      <c r="L448" s="210" t="str">
        <f t="shared" si="23"/>
        <v/>
      </c>
      <c r="M448" s="211">
        <f>'Elevators-Turnstiles'!I178</f>
        <v>0</v>
      </c>
      <c r="N448" s="211" t="str">
        <f t="shared" si="24"/>
        <v/>
      </c>
      <c r="O448" s="211">
        <f>'Elevators-Turnstiles'!G338</f>
        <v>0</v>
      </c>
      <c r="Q448" s="211" t="str">
        <f t="shared" si="21"/>
        <v>0th</v>
      </c>
      <c r="X448" s="183" t="s">
        <v>1431</v>
      </c>
      <c r="Y448" s="183" t="s">
        <v>1420</v>
      </c>
      <c r="Z448" s="183" t="s">
        <v>1430</v>
      </c>
    </row>
    <row r="449" spans="1:26" x14ac:dyDescent="0.25">
      <c r="A449" s="207" t="str">
        <v/>
      </c>
      <c r="B449" s="207">
        <v>0</v>
      </c>
      <c r="C449" s="207" t="str">
        <v/>
      </c>
      <c r="D449" s="207">
        <v>0</v>
      </c>
      <c r="E449" s="208" t="str">
        <v/>
      </c>
      <c r="F449" s="207">
        <v>0</v>
      </c>
      <c r="G449" s="209">
        <v>0</v>
      </c>
      <c r="J449" s="210" t="str">
        <f t="shared" si="22"/>
        <v/>
      </c>
      <c r="K449" s="211">
        <f>'Elevators-Turnstiles'!D179</f>
        <v>0</v>
      </c>
      <c r="L449" s="210" t="str">
        <f t="shared" si="23"/>
        <v/>
      </c>
      <c r="M449" s="211">
        <f>'Elevators-Turnstiles'!I179</f>
        <v>0</v>
      </c>
      <c r="N449" s="211" t="str">
        <f t="shared" si="24"/>
        <v/>
      </c>
      <c r="O449" s="211">
        <f>'Elevators-Turnstiles'!G339</f>
        <v>0</v>
      </c>
      <c r="Q449" s="211" t="str">
        <f t="shared" si="21"/>
        <v>0th</v>
      </c>
      <c r="X449" s="183" t="s">
        <v>1433</v>
      </c>
      <c r="Y449" s="183" t="s">
        <v>1420</v>
      </c>
      <c r="Z449" s="183" t="s">
        <v>1432</v>
      </c>
    </row>
    <row r="450" spans="1:26" x14ac:dyDescent="0.25">
      <c r="A450" s="207" t="str">
        <v/>
      </c>
      <c r="B450" s="207">
        <v>0</v>
      </c>
      <c r="C450" s="207" t="str">
        <v/>
      </c>
      <c r="D450" s="207">
        <v>0</v>
      </c>
      <c r="E450" s="208" t="str">
        <v/>
      </c>
      <c r="F450" s="207">
        <v>0</v>
      </c>
      <c r="G450" s="209">
        <v>0</v>
      </c>
      <c r="J450" s="210" t="str">
        <f t="shared" si="22"/>
        <v/>
      </c>
      <c r="K450" s="211">
        <f>'Elevators-Turnstiles'!D180</f>
        <v>0</v>
      </c>
      <c r="L450" s="210" t="str">
        <f t="shared" si="23"/>
        <v/>
      </c>
      <c r="M450" s="211">
        <f>'Elevators-Turnstiles'!I180</f>
        <v>0</v>
      </c>
      <c r="N450" s="211" t="str">
        <f t="shared" si="24"/>
        <v/>
      </c>
      <c r="O450" s="211">
        <f>'Elevators-Turnstiles'!G340</f>
        <v>0</v>
      </c>
      <c r="Q450" s="211" t="str">
        <f t="shared" ref="Q450:Q490" si="25">IFERROR(VALUE(M450)&amp;IF(AND(MOD(ABS(VALUE(M450)),100)&gt;10,MOD(ABS(VALUE(M450)),100)&lt;14),"th",CHOOSE(MOD(ABS(VALUE(M450)),10)+1,"th","st","nd","rd","th","th","th","th","th","th")), M450)</f>
        <v>0th</v>
      </c>
      <c r="X450" s="183" t="s">
        <v>1435</v>
      </c>
      <c r="Y450" s="183" t="s">
        <v>1420</v>
      </c>
      <c r="Z450" s="183" t="s">
        <v>1434</v>
      </c>
    </row>
    <row r="451" spans="1:26" x14ac:dyDescent="0.25">
      <c r="A451" s="207" t="str">
        <v/>
      </c>
      <c r="B451" s="207">
        <v>0</v>
      </c>
      <c r="C451" s="207" t="str">
        <v/>
      </c>
      <c r="D451" s="207">
        <v>0</v>
      </c>
      <c r="E451" s="208" t="str">
        <v/>
      </c>
      <c r="F451" s="207">
        <v>0</v>
      </c>
      <c r="G451" s="209">
        <v>0</v>
      </c>
      <c r="J451" s="210" t="str">
        <f t="shared" si="22"/>
        <v/>
      </c>
      <c r="K451" s="211">
        <f>'Elevators-Turnstiles'!D181</f>
        <v>0</v>
      </c>
      <c r="L451" s="210" t="str">
        <f t="shared" si="23"/>
        <v/>
      </c>
      <c r="M451" s="211">
        <f>'Elevators-Turnstiles'!I181</f>
        <v>0</v>
      </c>
      <c r="N451" s="211" t="str">
        <f t="shared" si="24"/>
        <v/>
      </c>
      <c r="O451" s="211">
        <f>'Elevators-Turnstiles'!G341</f>
        <v>0</v>
      </c>
      <c r="Q451" s="211" t="str">
        <f t="shared" si="25"/>
        <v>0th</v>
      </c>
      <c r="X451" s="183" t="s">
        <v>1437</v>
      </c>
      <c r="Y451" s="183" t="s">
        <v>1420</v>
      </c>
      <c r="Z451" s="183" t="s">
        <v>1436</v>
      </c>
    </row>
    <row r="452" spans="1:26" x14ac:dyDescent="0.25">
      <c r="A452" s="207" t="str">
        <v/>
      </c>
      <c r="B452" s="207">
        <v>0</v>
      </c>
      <c r="C452" s="207" t="str">
        <v/>
      </c>
      <c r="D452" s="207">
        <v>0</v>
      </c>
      <c r="E452" s="208" t="str">
        <v/>
      </c>
      <c r="F452" s="207">
        <v>0</v>
      </c>
      <c r="G452" s="209">
        <v>0</v>
      </c>
      <c r="J452" s="210" t="str">
        <f t="shared" si="22"/>
        <v/>
      </c>
      <c r="K452" s="211">
        <f>'Elevators-Turnstiles'!D182</f>
        <v>0</v>
      </c>
      <c r="L452" s="210" t="str">
        <f t="shared" si="23"/>
        <v/>
      </c>
      <c r="M452" s="211">
        <f>'Elevators-Turnstiles'!I182</f>
        <v>0</v>
      </c>
      <c r="N452" s="211" t="str">
        <f t="shared" si="24"/>
        <v/>
      </c>
      <c r="O452" s="211">
        <f>'Elevators-Turnstiles'!G342</f>
        <v>0</v>
      </c>
      <c r="Q452" s="211" t="str">
        <f t="shared" si="25"/>
        <v>0th</v>
      </c>
      <c r="X452" s="183" t="s">
        <v>39</v>
      </c>
      <c r="Y452" s="183" t="s">
        <v>1439</v>
      </c>
      <c r="Z452" s="183" t="s">
        <v>1438</v>
      </c>
    </row>
    <row r="453" spans="1:26" x14ac:dyDescent="0.25">
      <c r="A453" s="207" t="str">
        <v/>
      </c>
      <c r="B453" s="207">
        <v>0</v>
      </c>
      <c r="C453" s="207" t="str">
        <v/>
      </c>
      <c r="D453" s="207">
        <v>0</v>
      </c>
      <c r="E453" s="208" t="str">
        <v/>
      </c>
      <c r="F453" s="207">
        <v>0</v>
      </c>
      <c r="G453" s="209">
        <v>0</v>
      </c>
      <c r="J453" s="210" t="str">
        <f t="shared" ref="J453:J490" si="26">IFERROR(VLOOKUP(K453,$AD$2:$AF$9,3,FALSE),"")</f>
        <v/>
      </c>
      <c r="K453" s="211">
        <f>'Elevators-Turnstiles'!D183</f>
        <v>0</v>
      </c>
      <c r="L453" s="210" t="str">
        <f t="shared" ref="L453:L490" si="27">IFERROR(VLOOKUP(K453,$AD$2:$AF$9,2,FALSE),"")</f>
        <v/>
      </c>
      <c r="M453" s="211">
        <f>'Elevators-Turnstiles'!I183</f>
        <v>0</v>
      </c>
      <c r="N453" s="211" t="str">
        <f t="shared" si="24"/>
        <v/>
      </c>
      <c r="O453" s="211">
        <f>'Elevators-Turnstiles'!G343</f>
        <v>0</v>
      </c>
      <c r="Q453" s="211" t="str">
        <f t="shared" si="25"/>
        <v>0th</v>
      </c>
      <c r="X453" s="183" t="s">
        <v>54</v>
      </c>
      <c r="Y453" s="183" t="s">
        <v>1439</v>
      </c>
      <c r="Z453" s="183" t="s">
        <v>1440</v>
      </c>
    </row>
    <row r="454" spans="1:26" x14ac:dyDescent="0.25">
      <c r="A454" s="207" t="str">
        <v/>
      </c>
      <c r="B454" s="207">
        <v>0</v>
      </c>
      <c r="C454" s="207" t="str">
        <v/>
      </c>
      <c r="D454" s="207">
        <v>0</v>
      </c>
      <c r="E454" s="208" t="str">
        <v/>
      </c>
      <c r="F454" s="207">
        <v>0</v>
      </c>
      <c r="G454" s="209">
        <v>0</v>
      </c>
      <c r="J454" s="210" t="str">
        <f t="shared" si="26"/>
        <v/>
      </c>
      <c r="K454" s="211">
        <f>'Elevators-Turnstiles'!D184</f>
        <v>0</v>
      </c>
      <c r="L454" s="210" t="str">
        <f t="shared" si="27"/>
        <v/>
      </c>
      <c r="M454" s="211">
        <f>'Elevators-Turnstiles'!I184</f>
        <v>0</v>
      </c>
      <c r="N454" s="211" t="str">
        <f t="shared" si="24"/>
        <v/>
      </c>
      <c r="O454" s="211">
        <f>'Elevators-Turnstiles'!G344</f>
        <v>0</v>
      </c>
      <c r="Q454" s="211" t="str">
        <f t="shared" si="25"/>
        <v>0th</v>
      </c>
      <c r="X454" s="183" t="s">
        <v>67</v>
      </c>
      <c r="Y454" s="183" t="s">
        <v>1439</v>
      </c>
      <c r="Z454" s="183" t="s">
        <v>1441</v>
      </c>
    </row>
    <row r="455" spans="1:26" x14ac:dyDescent="0.25">
      <c r="A455" s="207" t="str">
        <v/>
      </c>
      <c r="B455" s="207">
        <v>0</v>
      </c>
      <c r="C455" s="207" t="str">
        <v/>
      </c>
      <c r="D455" s="207">
        <v>0</v>
      </c>
      <c r="E455" s="208" t="str">
        <v/>
      </c>
      <c r="F455" s="207">
        <v>0</v>
      </c>
      <c r="G455" s="209">
        <v>0</v>
      </c>
      <c r="J455" s="210" t="str">
        <f t="shared" si="26"/>
        <v/>
      </c>
      <c r="K455" s="211">
        <f>'Elevators-Turnstiles'!D185</f>
        <v>0</v>
      </c>
      <c r="L455" s="210" t="str">
        <f t="shared" si="27"/>
        <v/>
      </c>
      <c r="M455" s="211">
        <f>'Elevators-Turnstiles'!I185</f>
        <v>0</v>
      </c>
      <c r="N455" s="211" t="str">
        <f t="shared" si="24"/>
        <v/>
      </c>
      <c r="O455" s="211">
        <f>'Elevators-Turnstiles'!G345</f>
        <v>0</v>
      </c>
      <c r="Q455" s="211" t="str">
        <f t="shared" si="25"/>
        <v>0th</v>
      </c>
      <c r="X455" s="183" t="s">
        <v>80</v>
      </c>
      <c r="Y455" s="183" t="s">
        <v>1439</v>
      </c>
      <c r="Z455" s="183" t="s">
        <v>1442</v>
      </c>
    </row>
    <row r="456" spans="1:26" x14ac:dyDescent="0.25">
      <c r="A456" s="207" t="str">
        <v/>
      </c>
      <c r="B456" s="207">
        <v>0</v>
      </c>
      <c r="C456" s="207" t="str">
        <v/>
      </c>
      <c r="D456" s="207">
        <v>0</v>
      </c>
      <c r="E456" s="208" t="str">
        <v/>
      </c>
      <c r="F456" s="207">
        <v>0</v>
      </c>
      <c r="G456" s="209">
        <v>0</v>
      </c>
      <c r="J456" s="210" t="str">
        <f t="shared" si="26"/>
        <v/>
      </c>
      <c r="K456" s="211">
        <f>'Elevators-Turnstiles'!D186</f>
        <v>0</v>
      </c>
      <c r="L456" s="210" t="str">
        <f t="shared" si="27"/>
        <v/>
      </c>
      <c r="M456" s="211">
        <f>'Elevators-Turnstiles'!I186</f>
        <v>0</v>
      </c>
      <c r="N456" s="211" t="str">
        <f t="shared" si="24"/>
        <v/>
      </c>
      <c r="O456" s="211">
        <f>'Elevators-Turnstiles'!G346</f>
        <v>0</v>
      </c>
      <c r="Q456" s="211" t="str">
        <f t="shared" si="25"/>
        <v>0th</v>
      </c>
      <c r="X456" s="183" t="s">
        <v>90</v>
      </c>
      <c r="Y456" s="183" t="s">
        <v>1439</v>
      </c>
      <c r="Z456" s="183" t="s">
        <v>1443</v>
      </c>
    </row>
    <row r="457" spans="1:26" x14ac:dyDescent="0.25">
      <c r="A457" s="207" t="str">
        <v/>
      </c>
      <c r="B457" s="207">
        <v>0</v>
      </c>
      <c r="C457" s="207" t="str">
        <v/>
      </c>
      <c r="D457" s="207">
        <v>0</v>
      </c>
      <c r="E457" s="208" t="str">
        <v/>
      </c>
      <c r="F457" s="207">
        <v>0</v>
      </c>
      <c r="G457" s="209">
        <v>0</v>
      </c>
      <c r="J457" s="210" t="str">
        <f t="shared" si="26"/>
        <v/>
      </c>
      <c r="K457" s="211">
        <f>'Elevators-Turnstiles'!D187</f>
        <v>0</v>
      </c>
      <c r="L457" s="210" t="str">
        <f t="shared" si="27"/>
        <v/>
      </c>
      <c r="M457" s="211">
        <f>'Elevators-Turnstiles'!I187</f>
        <v>0</v>
      </c>
      <c r="N457" s="211" t="str">
        <f t="shared" si="24"/>
        <v/>
      </c>
      <c r="O457" s="211">
        <f>'Elevators-Turnstiles'!G347</f>
        <v>0</v>
      </c>
      <c r="Q457" s="211" t="str">
        <f t="shared" si="25"/>
        <v>0th</v>
      </c>
      <c r="X457" s="183" t="s">
        <v>101</v>
      </c>
      <c r="Y457" s="183" t="s">
        <v>1439</v>
      </c>
      <c r="Z457" s="183" t="s">
        <v>1444</v>
      </c>
    </row>
    <row r="458" spans="1:26" x14ac:dyDescent="0.25">
      <c r="A458" s="207" t="str">
        <v/>
      </c>
      <c r="B458" s="207">
        <v>0</v>
      </c>
      <c r="C458" s="207" t="str">
        <v/>
      </c>
      <c r="D458" s="207">
        <v>0</v>
      </c>
      <c r="E458" s="208" t="str">
        <v/>
      </c>
      <c r="F458" s="207">
        <v>0</v>
      </c>
      <c r="G458" s="209">
        <v>0</v>
      </c>
      <c r="J458" s="210" t="str">
        <f t="shared" si="26"/>
        <v/>
      </c>
      <c r="K458" s="211">
        <f>'Elevators-Turnstiles'!D188</f>
        <v>0</v>
      </c>
      <c r="L458" s="210" t="str">
        <f t="shared" si="27"/>
        <v/>
      </c>
      <c r="M458" s="211">
        <f>'Elevators-Turnstiles'!I188</f>
        <v>0</v>
      </c>
      <c r="N458" s="211" t="str">
        <f t="shared" si="24"/>
        <v/>
      </c>
      <c r="O458" s="211">
        <f>'Elevators-Turnstiles'!G348</f>
        <v>0</v>
      </c>
      <c r="Q458" s="211" t="str">
        <f t="shared" si="25"/>
        <v>0th</v>
      </c>
      <c r="X458" s="183" t="s">
        <v>110</v>
      </c>
      <c r="Y458" s="183" t="s">
        <v>1439</v>
      </c>
      <c r="Z458" s="183" t="s">
        <v>1445</v>
      </c>
    </row>
    <row r="459" spans="1:26" x14ac:dyDescent="0.25">
      <c r="A459" s="207" t="str">
        <v/>
      </c>
      <c r="B459" s="207">
        <v>0</v>
      </c>
      <c r="C459" s="207" t="str">
        <v/>
      </c>
      <c r="D459" s="207">
        <v>0</v>
      </c>
      <c r="E459" s="208" t="str">
        <v/>
      </c>
      <c r="F459" s="207">
        <v>0</v>
      </c>
      <c r="G459" s="209">
        <v>0</v>
      </c>
      <c r="J459" s="210" t="str">
        <f t="shared" si="26"/>
        <v/>
      </c>
      <c r="K459" s="211">
        <f>'Elevators-Turnstiles'!D189</f>
        <v>0</v>
      </c>
      <c r="L459" s="210" t="str">
        <f t="shared" si="27"/>
        <v/>
      </c>
      <c r="M459" s="211">
        <f>'Elevators-Turnstiles'!I189</f>
        <v>0</v>
      </c>
      <c r="N459" s="211" t="str">
        <f t="shared" si="24"/>
        <v/>
      </c>
      <c r="O459" s="211">
        <f>'Elevators-Turnstiles'!G349</f>
        <v>0</v>
      </c>
      <c r="Q459" s="211" t="str">
        <f t="shared" si="25"/>
        <v>0th</v>
      </c>
      <c r="X459" s="183" t="s">
        <v>119</v>
      </c>
      <c r="Y459" s="183" t="s">
        <v>1447</v>
      </c>
      <c r="Z459" s="183" t="s">
        <v>1446</v>
      </c>
    </row>
    <row r="460" spans="1:26" x14ac:dyDescent="0.25">
      <c r="A460" s="207" t="str">
        <v/>
      </c>
      <c r="B460" s="207">
        <v>0</v>
      </c>
      <c r="C460" s="207" t="str">
        <v/>
      </c>
      <c r="D460" s="207">
        <v>0</v>
      </c>
      <c r="E460" s="208" t="str">
        <v/>
      </c>
      <c r="F460" s="207">
        <v>0</v>
      </c>
      <c r="G460" s="209">
        <v>0</v>
      </c>
      <c r="J460" s="210" t="str">
        <f t="shared" si="26"/>
        <v/>
      </c>
      <c r="K460" s="211">
        <f>'Elevators-Turnstiles'!D190</f>
        <v>0</v>
      </c>
      <c r="L460" s="210" t="str">
        <f t="shared" si="27"/>
        <v/>
      </c>
      <c r="M460" s="211">
        <f>'Elevators-Turnstiles'!I190</f>
        <v>0</v>
      </c>
      <c r="N460" s="211" t="str">
        <f t="shared" si="24"/>
        <v/>
      </c>
      <c r="O460" s="211">
        <f>'Elevators-Turnstiles'!G350</f>
        <v>0</v>
      </c>
      <c r="Q460" s="211" t="str">
        <f t="shared" si="25"/>
        <v>0th</v>
      </c>
      <c r="X460" s="183" t="s">
        <v>127</v>
      </c>
      <c r="Y460" s="183" t="s">
        <v>1447</v>
      </c>
      <c r="Z460" s="183" t="s">
        <v>1446</v>
      </c>
    </row>
    <row r="461" spans="1:26" x14ac:dyDescent="0.25">
      <c r="A461" s="207" t="str">
        <v/>
      </c>
      <c r="B461" s="207">
        <v>0</v>
      </c>
      <c r="C461" s="207" t="str">
        <v/>
      </c>
      <c r="D461" s="207">
        <v>0</v>
      </c>
      <c r="E461" s="208" t="str">
        <v/>
      </c>
      <c r="F461" s="207">
        <v>0</v>
      </c>
      <c r="G461" s="209">
        <v>0</v>
      </c>
      <c r="J461" s="210" t="str">
        <f t="shared" si="26"/>
        <v/>
      </c>
      <c r="K461" s="211">
        <f>'Elevators-Turnstiles'!D191</f>
        <v>0</v>
      </c>
      <c r="L461" s="210" t="str">
        <f t="shared" si="27"/>
        <v/>
      </c>
      <c r="M461" s="211">
        <f>'Elevators-Turnstiles'!I191</f>
        <v>0</v>
      </c>
      <c r="N461" s="211" t="str">
        <f t="shared" si="24"/>
        <v/>
      </c>
      <c r="O461" s="211">
        <f>'Elevators-Turnstiles'!G351</f>
        <v>0</v>
      </c>
      <c r="Q461" s="211" t="str">
        <f t="shared" si="25"/>
        <v>0th</v>
      </c>
      <c r="X461" s="183" t="s">
        <v>136</v>
      </c>
      <c r="Y461" s="183" t="s">
        <v>1447</v>
      </c>
      <c r="Z461" s="183" t="s">
        <v>1448</v>
      </c>
    </row>
    <row r="462" spans="1:26" x14ac:dyDescent="0.25">
      <c r="A462" s="207" t="str">
        <v/>
      </c>
      <c r="B462" s="207">
        <v>0</v>
      </c>
      <c r="C462" s="207" t="str">
        <v/>
      </c>
      <c r="D462" s="207">
        <v>0</v>
      </c>
      <c r="E462" s="208" t="str">
        <v/>
      </c>
      <c r="F462" s="207">
        <v>0</v>
      </c>
      <c r="G462" s="209">
        <v>0</v>
      </c>
      <c r="J462" s="210" t="str">
        <f t="shared" si="26"/>
        <v/>
      </c>
      <c r="K462" s="211">
        <f>'Elevators-Turnstiles'!D192</f>
        <v>0</v>
      </c>
      <c r="L462" s="210" t="str">
        <f t="shared" si="27"/>
        <v/>
      </c>
      <c r="M462" s="211">
        <f>'Elevators-Turnstiles'!I192</f>
        <v>0</v>
      </c>
      <c r="N462" s="211" t="str">
        <f t="shared" si="24"/>
        <v/>
      </c>
      <c r="O462" s="211">
        <f>'Elevators-Turnstiles'!G352</f>
        <v>0</v>
      </c>
      <c r="Q462" s="211" t="str">
        <f t="shared" si="25"/>
        <v>0th</v>
      </c>
      <c r="X462" s="183" t="s">
        <v>143</v>
      </c>
      <c r="Y462" s="183" t="s">
        <v>1447</v>
      </c>
      <c r="Z462" s="183" t="s">
        <v>1449</v>
      </c>
    </row>
    <row r="463" spans="1:26" x14ac:dyDescent="0.25">
      <c r="A463" s="207" t="str">
        <v/>
      </c>
      <c r="B463" s="207">
        <v>0</v>
      </c>
      <c r="C463" s="207" t="str">
        <v/>
      </c>
      <c r="D463" s="207">
        <v>0</v>
      </c>
      <c r="E463" s="208" t="str">
        <v/>
      </c>
      <c r="F463" s="207">
        <v>0</v>
      </c>
      <c r="G463" s="209">
        <v>0</v>
      </c>
      <c r="J463" s="210" t="str">
        <f t="shared" si="26"/>
        <v/>
      </c>
      <c r="K463" s="211">
        <f>'Elevators-Turnstiles'!D193</f>
        <v>0</v>
      </c>
      <c r="L463" s="210" t="str">
        <f t="shared" si="27"/>
        <v/>
      </c>
      <c r="M463" s="211">
        <f>'Elevators-Turnstiles'!I193</f>
        <v>0</v>
      </c>
      <c r="N463" s="211" t="str">
        <f t="shared" si="24"/>
        <v/>
      </c>
      <c r="O463" s="211">
        <f>'Elevators-Turnstiles'!G353</f>
        <v>0</v>
      </c>
      <c r="Q463" s="211" t="str">
        <f t="shared" si="25"/>
        <v>0th</v>
      </c>
      <c r="X463" s="183" t="s">
        <v>152</v>
      </c>
      <c r="Y463" s="183" t="s">
        <v>1447</v>
      </c>
      <c r="Z463" s="183" t="s">
        <v>1450</v>
      </c>
    </row>
    <row r="464" spans="1:26" x14ac:dyDescent="0.25">
      <c r="A464" s="207" t="str">
        <v/>
      </c>
      <c r="B464" s="207">
        <v>0</v>
      </c>
      <c r="C464" s="207" t="str">
        <v/>
      </c>
      <c r="D464" s="207">
        <v>0</v>
      </c>
      <c r="E464" s="208" t="str">
        <v/>
      </c>
      <c r="F464" s="207">
        <v>0</v>
      </c>
      <c r="G464" s="209">
        <v>0</v>
      </c>
      <c r="J464" s="210" t="str">
        <f t="shared" si="26"/>
        <v/>
      </c>
      <c r="K464" s="211">
        <f>'Elevators-Turnstiles'!D194</f>
        <v>0</v>
      </c>
      <c r="L464" s="210" t="str">
        <f t="shared" si="27"/>
        <v/>
      </c>
      <c r="M464" s="211">
        <f>'Elevators-Turnstiles'!I194</f>
        <v>0</v>
      </c>
      <c r="N464" s="211" t="str">
        <f t="shared" si="24"/>
        <v/>
      </c>
      <c r="O464" s="211">
        <f>'Elevators-Turnstiles'!G354</f>
        <v>0</v>
      </c>
      <c r="Q464" s="211" t="str">
        <f t="shared" si="25"/>
        <v>0th</v>
      </c>
      <c r="X464" s="183" t="s">
        <v>162</v>
      </c>
      <c r="Y464" s="183" t="s">
        <v>1447</v>
      </c>
      <c r="Z464" s="183" t="s">
        <v>1451</v>
      </c>
    </row>
    <row r="465" spans="1:26" x14ac:dyDescent="0.25">
      <c r="A465" s="207" t="str">
        <v/>
      </c>
      <c r="B465" s="207">
        <v>0</v>
      </c>
      <c r="C465" s="207" t="str">
        <v/>
      </c>
      <c r="D465" s="207">
        <v>0</v>
      </c>
      <c r="E465" s="208" t="str">
        <v/>
      </c>
      <c r="F465" s="207">
        <v>0</v>
      </c>
      <c r="G465" s="209">
        <v>0</v>
      </c>
      <c r="J465" s="210" t="str">
        <f t="shared" si="26"/>
        <v/>
      </c>
      <c r="K465" s="211">
        <f>'Elevators-Turnstiles'!D195</f>
        <v>0</v>
      </c>
      <c r="L465" s="210" t="str">
        <f t="shared" si="27"/>
        <v/>
      </c>
      <c r="M465" s="211">
        <f>'Elevators-Turnstiles'!I195</f>
        <v>0</v>
      </c>
      <c r="N465" s="211" t="str">
        <f t="shared" si="24"/>
        <v/>
      </c>
      <c r="O465" s="211">
        <f>'Elevators-Turnstiles'!G355</f>
        <v>0</v>
      </c>
      <c r="Q465" s="211" t="str">
        <f t="shared" si="25"/>
        <v>0th</v>
      </c>
      <c r="X465" s="183" t="s">
        <v>169</v>
      </c>
      <c r="Y465" s="183" t="s">
        <v>1447</v>
      </c>
      <c r="Z465" s="183" t="s">
        <v>1452</v>
      </c>
    </row>
    <row r="466" spans="1:26" x14ac:dyDescent="0.25">
      <c r="A466" s="207" t="str">
        <v/>
      </c>
      <c r="B466" s="207">
        <v>0</v>
      </c>
      <c r="C466" s="207" t="str">
        <v/>
      </c>
      <c r="D466" s="207">
        <v>0</v>
      </c>
      <c r="E466" s="208" t="str">
        <v/>
      </c>
      <c r="F466" s="207">
        <v>0</v>
      </c>
      <c r="G466" s="209">
        <v>0</v>
      </c>
      <c r="J466" s="210" t="str">
        <f t="shared" si="26"/>
        <v/>
      </c>
      <c r="K466" s="211">
        <f>'Elevators-Turnstiles'!D196</f>
        <v>0</v>
      </c>
      <c r="L466" s="210" t="str">
        <f t="shared" si="27"/>
        <v/>
      </c>
      <c r="M466" s="211">
        <f>'Elevators-Turnstiles'!I196</f>
        <v>0</v>
      </c>
      <c r="N466" s="211" t="str">
        <f t="shared" si="24"/>
        <v/>
      </c>
      <c r="O466" s="211">
        <f>'Elevators-Turnstiles'!G356</f>
        <v>0</v>
      </c>
      <c r="Q466" s="211" t="str">
        <f t="shared" si="25"/>
        <v>0th</v>
      </c>
      <c r="X466" s="183" t="s">
        <v>177</v>
      </c>
      <c r="Y466" s="183" t="s">
        <v>1447</v>
      </c>
      <c r="Z466" s="183" t="s">
        <v>1453</v>
      </c>
    </row>
    <row r="467" spans="1:26" x14ac:dyDescent="0.25">
      <c r="A467" s="207" t="str">
        <v/>
      </c>
      <c r="B467" s="207">
        <v>0</v>
      </c>
      <c r="C467" s="207" t="str">
        <v/>
      </c>
      <c r="D467" s="207">
        <v>0</v>
      </c>
      <c r="E467" s="208" t="str">
        <v/>
      </c>
      <c r="F467" s="207">
        <v>0</v>
      </c>
      <c r="G467" s="209">
        <v>0</v>
      </c>
      <c r="J467" s="210" t="str">
        <f t="shared" si="26"/>
        <v/>
      </c>
      <c r="K467" s="211">
        <f>'Elevators-Turnstiles'!D197</f>
        <v>0</v>
      </c>
      <c r="L467" s="210" t="str">
        <f t="shared" si="27"/>
        <v/>
      </c>
      <c r="M467" s="211">
        <f>'Elevators-Turnstiles'!I197</f>
        <v>0</v>
      </c>
      <c r="N467" s="211" t="str">
        <f t="shared" si="24"/>
        <v/>
      </c>
      <c r="O467" s="211">
        <f>'Elevators-Turnstiles'!G357</f>
        <v>0</v>
      </c>
      <c r="Q467" s="211" t="str">
        <f t="shared" si="25"/>
        <v>0th</v>
      </c>
      <c r="X467" s="183" t="s">
        <v>184</v>
      </c>
      <c r="Y467" s="183" t="s">
        <v>1447</v>
      </c>
      <c r="Z467" s="183" t="s">
        <v>1454</v>
      </c>
    </row>
    <row r="468" spans="1:26" x14ac:dyDescent="0.25">
      <c r="A468" s="207" t="str">
        <v/>
      </c>
      <c r="B468" s="207">
        <v>0</v>
      </c>
      <c r="C468" s="207" t="str">
        <v/>
      </c>
      <c r="D468" s="207">
        <v>0</v>
      </c>
      <c r="E468" s="208" t="str">
        <v/>
      </c>
      <c r="F468" s="207">
        <v>0</v>
      </c>
      <c r="G468" s="209">
        <v>0</v>
      </c>
      <c r="J468" s="210" t="str">
        <f t="shared" si="26"/>
        <v/>
      </c>
      <c r="K468" s="211">
        <f>'Elevators-Turnstiles'!D198</f>
        <v>0</v>
      </c>
      <c r="L468" s="210" t="str">
        <f t="shared" si="27"/>
        <v/>
      </c>
      <c r="M468" s="211">
        <f>'Elevators-Turnstiles'!I198</f>
        <v>0</v>
      </c>
      <c r="N468" s="211" t="str">
        <f t="shared" si="24"/>
        <v/>
      </c>
      <c r="O468" s="211">
        <f>'Elevators-Turnstiles'!G358</f>
        <v>0</v>
      </c>
      <c r="Q468" s="211" t="str">
        <f t="shared" si="25"/>
        <v>0th</v>
      </c>
      <c r="X468" s="183" t="s">
        <v>1457</v>
      </c>
      <c r="Y468" s="183" t="s">
        <v>1456</v>
      </c>
      <c r="Z468" s="183" t="s">
        <v>1455</v>
      </c>
    </row>
    <row r="469" spans="1:26" x14ac:dyDescent="0.25">
      <c r="A469" s="207" t="str">
        <v/>
      </c>
      <c r="B469" s="207">
        <v>0</v>
      </c>
      <c r="C469" s="207" t="str">
        <v/>
      </c>
      <c r="D469" s="207">
        <v>0</v>
      </c>
      <c r="E469" s="208" t="str">
        <v/>
      </c>
      <c r="F469" s="207">
        <v>0</v>
      </c>
      <c r="G469" s="209">
        <v>0</v>
      </c>
      <c r="J469" s="210" t="str">
        <f t="shared" si="26"/>
        <v/>
      </c>
      <c r="K469" s="211">
        <f>'Elevators-Turnstiles'!D199</f>
        <v>0</v>
      </c>
      <c r="L469" s="210" t="str">
        <f t="shared" si="27"/>
        <v/>
      </c>
      <c r="M469" s="211">
        <f>'Elevators-Turnstiles'!I199</f>
        <v>0</v>
      </c>
      <c r="N469" s="211" t="str">
        <f t="shared" si="24"/>
        <v/>
      </c>
      <c r="O469" s="211">
        <f>'Elevators-Turnstiles'!G359</f>
        <v>0</v>
      </c>
      <c r="Q469" s="211" t="str">
        <f t="shared" si="25"/>
        <v>0th</v>
      </c>
      <c r="X469" s="183" t="s">
        <v>1459</v>
      </c>
      <c r="Y469" s="183" t="s">
        <v>1456</v>
      </c>
      <c r="Z469" s="183" t="s">
        <v>1458</v>
      </c>
    </row>
    <row r="470" spans="1:26" x14ac:dyDescent="0.25">
      <c r="A470" s="207" t="str">
        <v/>
      </c>
      <c r="B470" s="207">
        <v>0</v>
      </c>
      <c r="C470" s="207" t="str">
        <v/>
      </c>
      <c r="D470" s="207">
        <v>0</v>
      </c>
      <c r="E470" s="208" t="str">
        <v/>
      </c>
      <c r="F470" s="207">
        <v>0</v>
      </c>
      <c r="G470" s="209">
        <v>0</v>
      </c>
      <c r="J470" s="210" t="str">
        <f t="shared" si="26"/>
        <v/>
      </c>
      <c r="K470" s="211">
        <f>'Elevators-Turnstiles'!D200</f>
        <v>0</v>
      </c>
      <c r="L470" s="210" t="str">
        <f t="shared" si="27"/>
        <v/>
      </c>
      <c r="M470" s="211">
        <f>'Elevators-Turnstiles'!I200</f>
        <v>0</v>
      </c>
      <c r="N470" s="211" t="str">
        <f t="shared" si="24"/>
        <v/>
      </c>
      <c r="O470" s="211">
        <f>'Elevators-Turnstiles'!G360</f>
        <v>0</v>
      </c>
      <c r="Q470" s="211" t="str">
        <f t="shared" si="25"/>
        <v>0th</v>
      </c>
      <c r="X470" s="183" t="s">
        <v>1461</v>
      </c>
      <c r="Y470" s="183" t="s">
        <v>1456</v>
      </c>
      <c r="Z470" s="183" t="s">
        <v>1460</v>
      </c>
    </row>
    <row r="471" spans="1:26" x14ac:dyDescent="0.25">
      <c r="A471" s="207" t="str">
        <v/>
      </c>
      <c r="B471" s="207">
        <v>0</v>
      </c>
      <c r="C471" s="207" t="str">
        <v/>
      </c>
      <c r="D471" s="207">
        <v>0</v>
      </c>
      <c r="E471" s="208" t="str">
        <v/>
      </c>
      <c r="F471" s="207">
        <v>0</v>
      </c>
      <c r="G471" s="209">
        <v>0</v>
      </c>
      <c r="J471" s="210" t="str">
        <f t="shared" si="26"/>
        <v/>
      </c>
      <c r="K471" s="211">
        <f>'Elevators-Turnstiles'!D201</f>
        <v>0</v>
      </c>
      <c r="L471" s="210" t="str">
        <f t="shared" si="27"/>
        <v/>
      </c>
      <c r="M471" s="211">
        <f>'Elevators-Turnstiles'!I201</f>
        <v>0</v>
      </c>
      <c r="N471" s="211" t="str">
        <f t="shared" ref="N471:N490" si="28">IF(Q471="0th","",Q471&amp;" Floor")</f>
        <v/>
      </c>
      <c r="O471" s="211">
        <f>'Elevators-Turnstiles'!G361</f>
        <v>0</v>
      </c>
      <c r="Q471" s="211" t="str">
        <f t="shared" si="25"/>
        <v>0th</v>
      </c>
      <c r="X471" s="183" t="s">
        <v>1463</v>
      </c>
      <c r="Y471" s="183" t="s">
        <v>1456</v>
      </c>
      <c r="Z471" s="183" t="s">
        <v>1462</v>
      </c>
    </row>
    <row r="472" spans="1:26" x14ac:dyDescent="0.25">
      <c r="A472" s="207" t="str">
        <v/>
      </c>
      <c r="B472" s="207">
        <v>0</v>
      </c>
      <c r="C472" s="207" t="str">
        <v/>
      </c>
      <c r="D472" s="207">
        <v>0</v>
      </c>
      <c r="E472" s="208" t="str">
        <v/>
      </c>
      <c r="F472" s="207">
        <v>0</v>
      </c>
      <c r="G472" s="209">
        <v>0</v>
      </c>
      <c r="J472" s="210" t="str">
        <f t="shared" si="26"/>
        <v/>
      </c>
      <c r="K472" s="211">
        <f>'Elevators-Turnstiles'!D202</f>
        <v>0</v>
      </c>
      <c r="L472" s="210" t="str">
        <f t="shared" si="27"/>
        <v/>
      </c>
      <c r="M472" s="211">
        <f>'Elevators-Turnstiles'!I202</f>
        <v>0</v>
      </c>
      <c r="N472" s="211" t="str">
        <f t="shared" si="28"/>
        <v/>
      </c>
      <c r="O472" s="211">
        <f>'Elevators-Turnstiles'!G362</f>
        <v>0</v>
      </c>
      <c r="Q472" s="211" t="str">
        <f t="shared" si="25"/>
        <v>0th</v>
      </c>
      <c r="X472" s="183" t="s">
        <v>1465</v>
      </c>
      <c r="Y472" s="183" t="s">
        <v>1456</v>
      </c>
      <c r="Z472" s="183" t="s">
        <v>1464</v>
      </c>
    </row>
    <row r="473" spans="1:26" x14ac:dyDescent="0.25">
      <c r="A473" s="207" t="str">
        <v/>
      </c>
      <c r="B473" s="207">
        <v>0</v>
      </c>
      <c r="C473" s="207" t="str">
        <v/>
      </c>
      <c r="D473" s="207">
        <v>0</v>
      </c>
      <c r="E473" s="208" t="str">
        <v/>
      </c>
      <c r="F473" s="207">
        <v>0</v>
      </c>
      <c r="G473" s="209">
        <v>0</v>
      </c>
      <c r="J473" s="210" t="str">
        <f t="shared" si="26"/>
        <v/>
      </c>
      <c r="K473" s="211">
        <f>'Elevators-Turnstiles'!D203</f>
        <v>0</v>
      </c>
      <c r="L473" s="210" t="str">
        <f t="shared" si="27"/>
        <v/>
      </c>
      <c r="M473" s="211">
        <f>'Elevators-Turnstiles'!I203</f>
        <v>0</v>
      </c>
      <c r="N473" s="211" t="str">
        <f t="shared" si="28"/>
        <v/>
      </c>
      <c r="O473" s="211">
        <f>'Elevators-Turnstiles'!G363</f>
        <v>0</v>
      </c>
      <c r="Q473" s="211" t="str">
        <f t="shared" si="25"/>
        <v>0th</v>
      </c>
      <c r="X473" s="183" t="s">
        <v>1467</v>
      </c>
      <c r="Y473" s="183" t="s">
        <v>1456</v>
      </c>
      <c r="Z473" s="183" t="s">
        <v>1466</v>
      </c>
    </row>
    <row r="474" spans="1:26" x14ac:dyDescent="0.25">
      <c r="A474" s="207" t="str">
        <v/>
      </c>
      <c r="B474" s="207">
        <v>0</v>
      </c>
      <c r="C474" s="207" t="str">
        <v/>
      </c>
      <c r="D474" s="207">
        <v>0</v>
      </c>
      <c r="E474" s="208" t="str">
        <v/>
      </c>
      <c r="F474" s="207">
        <v>0</v>
      </c>
      <c r="G474" s="209">
        <v>0</v>
      </c>
      <c r="J474" s="210"/>
      <c r="K474" s="211"/>
      <c r="L474" s="210"/>
      <c r="M474" s="211"/>
      <c r="O474" s="211"/>
      <c r="Q474" s="211" t="str">
        <f t="shared" si="25"/>
        <v>0th</v>
      </c>
      <c r="X474" s="183" t="s">
        <v>194</v>
      </c>
      <c r="Y474" s="183" t="s">
        <v>1607</v>
      </c>
      <c r="Z474" s="183" t="s">
        <v>1608</v>
      </c>
    </row>
    <row r="475" spans="1:26" x14ac:dyDescent="0.25">
      <c r="A475" s="207" t="str">
        <v/>
      </c>
      <c r="B475" s="207">
        <v>0</v>
      </c>
      <c r="C475" s="207" t="str">
        <v/>
      </c>
      <c r="D475" s="207">
        <v>0</v>
      </c>
      <c r="E475" s="208" t="str">
        <v/>
      </c>
      <c r="F475" s="207">
        <v>0</v>
      </c>
      <c r="G475" s="209">
        <v>0</v>
      </c>
      <c r="J475" s="210"/>
      <c r="K475" s="211"/>
      <c r="L475" s="210"/>
      <c r="M475" s="211"/>
      <c r="O475" s="211"/>
      <c r="Q475" s="211" t="str">
        <f t="shared" si="25"/>
        <v>0th</v>
      </c>
      <c r="X475" s="183" t="s">
        <v>203</v>
      </c>
      <c r="Y475" s="183" t="s">
        <v>1607</v>
      </c>
      <c r="Z475" s="183" t="s">
        <v>1609</v>
      </c>
    </row>
    <row r="476" spans="1:26" x14ac:dyDescent="0.25">
      <c r="A476" s="207" t="str">
        <v/>
      </c>
      <c r="B476" s="207">
        <v>0</v>
      </c>
      <c r="C476" s="207" t="str">
        <v/>
      </c>
      <c r="D476" s="207">
        <v>0</v>
      </c>
      <c r="E476" s="208" t="str">
        <v/>
      </c>
      <c r="F476" s="207">
        <v>0</v>
      </c>
      <c r="G476" s="209">
        <v>0</v>
      </c>
      <c r="J476" s="210" t="str">
        <f t="shared" si="26"/>
        <v/>
      </c>
      <c r="K476" s="211">
        <f>'Elevators-Turnstiles'!D204</f>
        <v>0</v>
      </c>
      <c r="L476" s="210" t="str">
        <f t="shared" si="27"/>
        <v/>
      </c>
      <c r="M476" s="211">
        <f>'Elevators-Turnstiles'!I204</f>
        <v>0</v>
      </c>
      <c r="N476" s="211" t="str">
        <f t="shared" si="28"/>
        <v/>
      </c>
      <c r="O476" s="211">
        <f>'Elevators-Turnstiles'!G364</f>
        <v>0</v>
      </c>
      <c r="Q476" s="211" t="str">
        <f t="shared" si="25"/>
        <v>0th</v>
      </c>
      <c r="X476" s="183" t="s">
        <v>1469</v>
      </c>
      <c r="Y476" s="183" t="s">
        <v>1456</v>
      </c>
      <c r="Z476" s="183" t="s">
        <v>1468</v>
      </c>
    </row>
    <row r="477" spans="1:26" x14ac:dyDescent="0.25">
      <c r="A477" s="207" t="str">
        <v/>
      </c>
      <c r="B477" s="207">
        <v>0</v>
      </c>
      <c r="C477" s="207" t="str">
        <v/>
      </c>
      <c r="D477" s="207">
        <v>0</v>
      </c>
      <c r="E477" s="208" t="str">
        <v/>
      </c>
      <c r="F477" s="207">
        <v>0</v>
      </c>
      <c r="G477" s="209">
        <v>0</v>
      </c>
      <c r="J477" s="210" t="str">
        <f t="shared" si="26"/>
        <v/>
      </c>
      <c r="K477" s="211">
        <f>'Elevators-Turnstiles'!D205</f>
        <v>0</v>
      </c>
      <c r="L477" s="210" t="str">
        <f t="shared" si="27"/>
        <v/>
      </c>
      <c r="M477" s="211">
        <f>'Elevators-Turnstiles'!I205</f>
        <v>0</v>
      </c>
      <c r="N477" s="211" t="str">
        <f t="shared" si="28"/>
        <v/>
      </c>
      <c r="O477" s="211">
        <f>'Elevators-Turnstiles'!G365</f>
        <v>0</v>
      </c>
      <c r="Q477" s="211" t="str">
        <f t="shared" si="25"/>
        <v>0th</v>
      </c>
      <c r="X477" s="183" t="s">
        <v>1472</v>
      </c>
      <c r="Y477" s="183" t="s">
        <v>1471</v>
      </c>
      <c r="Z477" s="183" t="s">
        <v>1470</v>
      </c>
    </row>
    <row r="478" spans="1:26" x14ac:dyDescent="0.25">
      <c r="A478" s="207" t="str">
        <v/>
      </c>
      <c r="B478" s="207">
        <v>0</v>
      </c>
      <c r="C478" s="207" t="str">
        <v/>
      </c>
      <c r="D478" s="207">
        <v>0</v>
      </c>
      <c r="E478" s="208" t="str">
        <v/>
      </c>
      <c r="F478" s="207">
        <v>0</v>
      </c>
      <c r="G478" s="209">
        <v>0</v>
      </c>
      <c r="J478" s="210" t="str">
        <f t="shared" si="26"/>
        <v/>
      </c>
      <c r="K478" s="211">
        <f>'Elevators-Turnstiles'!D206</f>
        <v>0</v>
      </c>
      <c r="L478" s="210" t="str">
        <f t="shared" si="27"/>
        <v/>
      </c>
      <c r="M478" s="211">
        <f>'Elevators-Turnstiles'!I206</f>
        <v>0</v>
      </c>
      <c r="N478" s="211" t="str">
        <f t="shared" si="28"/>
        <v/>
      </c>
      <c r="O478" s="211">
        <f>'Elevators-Turnstiles'!G366</f>
        <v>0</v>
      </c>
      <c r="Q478" s="211" t="str">
        <f t="shared" si="25"/>
        <v>0th</v>
      </c>
      <c r="X478" s="183" t="s">
        <v>1474</v>
      </c>
      <c r="Y478" s="183" t="s">
        <v>1471</v>
      </c>
      <c r="Z478" s="183" t="s">
        <v>1473</v>
      </c>
    </row>
    <row r="479" spans="1:26" x14ac:dyDescent="0.25">
      <c r="A479" s="207" t="str">
        <v/>
      </c>
      <c r="B479" s="207">
        <v>0</v>
      </c>
      <c r="C479" s="207" t="str">
        <v/>
      </c>
      <c r="D479" s="207">
        <v>0</v>
      </c>
      <c r="E479" s="208" t="str">
        <v/>
      </c>
      <c r="F479" s="207">
        <v>0</v>
      </c>
      <c r="G479" s="209">
        <v>0</v>
      </c>
      <c r="J479" s="210" t="str">
        <f t="shared" si="26"/>
        <v/>
      </c>
      <c r="K479" s="211">
        <f>'Elevators-Turnstiles'!D207</f>
        <v>0</v>
      </c>
      <c r="L479" s="210" t="str">
        <f t="shared" si="27"/>
        <v/>
      </c>
      <c r="M479" s="211">
        <f>'Elevators-Turnstiles'!I207</f>
        <v>0</v>
      </c>
      <c r="N479" s="211" t="str">
        <f t="shared" si="28"/>
        <v/>
      </c>
      <c r="O479" s="211">
        <f>'Elevators-Turnstiles'!G367</f>
        <v>0</v>
      </c>
      <c r="Q479" s="211" t="str">
        <f t="shared" si="25"/>
        <v>0th</v>
      </c>
      <c r="X479" s="183" t="s">
        <v>644</v>
      </c>
      <c r="Y479" s="183" t="s">
        <v>1471</v>
      </c>
      <c r="Z479" s="183" t="s">
        <v>1475</v>
      </c>
    </row>
    <row r="480" spans="1:26" x14ac:dyDescent="0.25">
      <c r="A480" s="207" t="str">
        <v/>
      </c>
      <c r="B480" s="207">
        <v>0</v>
      </c>
      <c r="C480" s="207" t="str">
        <v/>
      </c>
      <c r="D480" s="207">
        <v>0</v>
      </c>
      <c r="E480" s="208" t="str">
        <v/>
      </c>
      <c r="F480" s="207">
        <v>0</v>
      </c>
      <c r="G480" s="209">
        <v>0</v>
      </c>
      <c r="J480" s="210" t="str">
        <f t="shared" si="26"/>
        <v/>
      </c>
      <c r="K480" s="211">
        <f>'Elevators-Turnstiles'!D208</f>
        <v>0</v>
      </c>
      <c r="L480" s="210" t="str">
        <f t="shared" si="27"/>
        <v/>
      </c>
      <c r="M480" s="211">
        <f>'Elevators-Turnstiles'!I208</f>
        <v>0</v>
      </c>
      <c r="N480" s="211" t="str">
        <f t="shared" si="28"/>
        <v/>
      </c>
      <c r="O480" s="211">
        <f>'Elevators-Turnstiles'!G368</f>
        <v>0</v>
      </c>
      <c r="Q480" s="211" t="str">
        <f t="shared" si="25"/>
        <v>0th</v>
      </c>
      <c r="X480" s="183" t="s">
        <v>648</v>
      </c>
      <c r="Y480" s="183" t="s">
        <v>1471</v>
      </c>
      <c r="Z480" s="183" t="s">
        <v>1476</v>
      </c>
    </row>
    <row r="481" spans="1:125" x14ac:dyDescent="0.25">
      <c r="A481" s="207" t="str">
        <v/>
      </c>
      <c r="B481" s="207">
        <v>0</v>
      </c>
      <c r="C481" s="207" t="str">
        <v/>
      </c>
      <c r="D481" s="207">
        <v>0</v>
      </c>
      <c r="E481" s="208" t="str">
        <v/>
      </c>
      <c r="F481" s="207">
        <v>0</v>
      </c>
      <c r="G481" s="209">
        <v>0</v>
      </c>
      <c r="J481" s="210" t="str">
        <f t="shared" si="26"/>
        <v/>
      </c>
      <c r="K481" s="211">
        <f>'Elevators-Turnstiles'!D209</f>
        <v>0</v>
      </c>
      <c r="L481" s="210" t="str">
        <f t="shared" si="27"/>
        <v/>
      </c>
      <c r="M481" s="211">
        <f>'Elevators-Turnstiles'!I209</f>
        <v>0</v>
      </c>
      <c r="N481" s="211" t="str">
        <f t="shared" si="28"/>
        <v/>
      </c>
      <c r="O481" s="211">
        <f>'Elevators-Turnstiles'!G369</f>
        <v>0</v>
      </c>
      <c r="Q481" s="211" t="str">
        <f t="shared" si="25"/>
        <v>0th</v>
      </c>
      <c r="X481" s="183" t="s">
        <v>1319</v>
      </c>
      <c r="Y481" s="183" t="s">
        <v>1471</v>
      </c>
      <c r="Z481" s="183" t="s">
        <v>1477</v>
      </c>
    </row>
    <row r="482" spans="1:125" x14ac:dyDescent="0.25">
      <c r="A482" s="207" t="str">
        <v/>
      </c>
      <c r="B482" s="207">
        <v>0</v>
      </c>
      <c r="C482" s="207" t="str">
        <v/>
      </c>
      <c r="D482" s="207">
        <v>0</v>
      </c>
      <c r="E482" s="208" t="str">
        <v/>
      </c>
      <c r="F482" s="207">
        <v>0</v>
      </c>
      <c r="G482" s="209">
        <v>0</v>
      </c>
      <c r="J482" s="210" t="str">
        <f t="shared" si="26"/>
        <v/>
      </c>
      <c r="K482" s="211">
        <f>'Elevators-Turnstiles'!D210</f>
        <v>0</v>
      </c>
      <c r="L482" s="210" t="str">
        <f t="shared" si="27"/>
        <v/>
      </c>
      <c r="M482" s="211">
        <f>'Elevators-Turnstiles'!I210</f>
        <v>0</v>
      </c>
      <c r="N482" s="211" t="str">
        <f t="shared" si="28"/>
        <v/>
      </c>
      <c r="O482" s="211">
        <f>'Elevators-Turnstiles'!G370</f>
        <v>0</v>
      </c>
      <c r="Q482" s="211" t="str">
        <f t="shared" si="25"/>
        <v>0th</v>
      </c>
      <c r="X482" s="183" t="s">
        <v>652</v>
      </c>
      <c r="Y482" s="183" t="s">
        <v>1471</v>
      </c>
      <c r="Z482" s="183" t="s">
        <v>1478</v>
      </c>
    </row>
    <row r="483" spans="1:125" x14ac:dyDescent="0.25">
      <c r="A483" s="207" t="str">
        <v/>
      </c>
      <c r="B483" s="207">
        <v>0</v>
      </c>
      <c r="C483" s="207" t="str">
        <v/>
      </c>
      <c r="D483" s="207">
        <v>0</v>
      </c>
      <c r="E483" s="208" t="str">
        <v/>
      </c>
      <c r="F483" s="207">
        <v>0</v>
      </c>
      <c r="G483" s="209">
        <v>0</v>
      </c>
      <c r="J483" s="210" t="str">
        <f t="shared" si="26"/>
        <v/>
      </c>
      <c r="K483" s="211">
        <f>'Elevators-Turnstiles'!D211</f>
        <v>0</v>
      </c>
      <c r="L483" s="210" t="str">
        <f t="shared" si="27"/>
        <v/>
      </c>
      <c r="M483" s="211">
        <f>'Elevators-Turnstiles'!I211</f>
        <v>0</v>
      </c>
      <c r="N483" s="211" t="str">
        <f t="shared" si="28"/>
        <v/>
      </c>
      <c r="O483" s="211">
        <f>'Elevators-Turnstiles'!G371</f>
        <v>0</v>
      </c>
      <c r="Q483" s="211" t="str">
        <f t="shared" si="25"/>
        <v>0th</v>
      </c>
      <c r="X483" s="183" t="s">
        <v>656</v>
      </c>
      <c r="Y483" s="183" t="s">
        <v>1471</v>
      </c>
      <c r="Z483" s="183" t="s">
        <v>1479</v>
      </c>
    </row>
    <row r="484" spans="1:125" x14ac:dyDescent="0.25">
      <c r="A484" s="207" t="str">
        <v/>
      </c>
      <c r="B484" s="207">
        <v>0</v>
      </c>
      <c r="C484" s="207" t="str">
        <v/>
      </c>
      <c r="D484" s="207">
        <v>0</v>
      </c>
      <c r="E484" s="208" t="str">
        <v/>
      </c>
      <c r="F484" s="207">
        <v>0</v>
      </c>
      <c r="G484" s="209">
        <v>0</v>
      </c>
      <c r="J484" s="210" t="str">
        <f t="shared" si="26"/>
        <v/>
      </c>
      <c r="K484" s="211">
        <f>'Elevators-Turnstiles'!D212</f>
        <v>0</v>
      </c>
      <c r="L484" s="210" t="str">
        <f t="shared" si="27"/>
        <v/>
      </c>
      <c r="M484" s="211">
        <f>'Elevators-Turnstiles'!I212</f>
        <v>0</v>
      </c>
      <c r="N484" s="211" t="str">
        <f t="shared" si="28"/>
        <v/>
      </c>
      <c r="O484" s="211">
        <f>'Elevators-Turnstiles'!G372</f>
        <v>0</v>
      </c>
      <c r="Q484" s="211" t="str">
        <f t="shared" si="25"/>
        <v>0th</v>
      </c>
      <c r="X484" s="183" t="s">
        <v>117</v>
      </c>
      <c r="Y484" s="183" t="s">
        <v>1481</v>
      </c>
      <c r="Z484" s="183" t="s">
        <v>1480</v>
      </c>
    </row>
    <row r="485" spans="1:125" x14ac:dyDescent="0.25">
      <c r="A485" s="207" t="str">
        <v/>
      </c>
      <c r="B485" s="207">
        <v>0</v>
      </c>
      <c r="C485" s="207" t="str">
        <v/>
      </c>
      <c r="D485" s="207">
        <v>0</v>
      </c>
      <c r="E485" s="208" t="str">
        <v/>
      </c>
      <c r="F485" s="207">
        <v>0</v>
      </c>
      <c r="G485" s="209">
        <v>0</v>
      </c>
      <c r="J485" s="210" t="str">
        <f t="shared" si="26"/>
        <v/>
      </c>
      <c r="K485" s="211">
        <f>'Elevators-Turnstiles'!D213</f>
        <v>0</v>
      </c>
      <c r="L485" s="210" t="str">
        <f t="shared" si="27"/>
        <v/>
      </c>
      <c r="M485" s="211">
        <f>'Elevators-Turnstiles'!I213</f>
        <v>0</v>
      </c>
      <c r="N485" s="211" t="str">
        <f t="shared" si="28"/>
        <v/>
      </c>
      <c r="O485" s="211">
        <f>'Elevators-Turnstiles'!G373</f>
        <v>0</v>
      </c>
      <c r="Q485" s="211" t="str">
        <f t="shared" si="25"/>
        <v>0th</v>
      </c>
      <c r="X485" s="183" t="s">
        <v>89</v>
      </c>
      <c r="Y485" s="183" t="s">
        <v>1483</v>
      </c>
      <c r="Z485" s="183" t="s">
        <v>1482</v>
      </c>
    </row>
    <row r="486" spans="1:125" x14ac:dyDescent="0.25">
      <c r="A486" s="207" t="str">
        <v/>
      </c>
      <c r="B486" s="207">
        <v>0</v>
      </c>
      <c r="C486" s="207" t="str">
        <v/>
      </c>
      <c r="D486" s="207">
        <v>0</v>
      </c>
      <c r="E486" s="208" t="str">
        <v/>
      </c>
      <c r="F486" s="207">
        <v>0</v>
      </c>
      <c r="G486" s="209">
        <v>0</v>
      </c>
      <c r="J486" s="210" t="str">
        <f t="shared" si="26"/>
        <v/>
      </c>
      <c r="K486" s="211">
        <f>'Elevators-Turnstiles'!D214</f>
        <v>0</v>
      </c>
      <c r="L486" s="210" t="str">
        <f t="shared" si="27"/>
        <v/>
      </c>
      <c r="M486" s="211">
        <f>'Elevators-Turnstiles'!I214</f>
        <v>0</v>
      </c>
      <c r="N486" s="211" t="str">
        <f t="shared" si="28"/>
        <v/>
      </c>
      <c r="O486" s="211">
        <f>'Elevators-Turnstiles'!G374</f>
        <v>0</v>
      </c>
      <c r="Q486" s="211" t="str">
        <f t="shared" si="25"/>
        <v>0th</v>
      </c>
      <c r="X486" s="183" t="s">
        <v>109</v>
      </c>
      <c r="Y486" s="183" t="s">
        <v>1483</v>
      </c>
      <c r="Z486" s="183" t="s">
        <v>1484</v>
      </c>
    </row>
    <row r="487" spans="1:125" x14ac:dyDescent="0.25">
      <c r="A487" s="207" t="str">
        <v/>
      </c>
      <c r="B487" s="207">
        <v>0</v>
      </c>
      <c r="C487" s="207" t="str">
        <v/>
      </c>
      <c r="D487" s="207">
        <v>0</v>
      </c>
      <c r="E487" s="208" t="str">
        <v/>
      </c>
      <c r="F487" s="207">
        <v>0</v>
      </c>
      <c r="G487" s="209">
        <v>0</v>
      </c>
      <c r="J487" s="210" t="str">
        <f t="shared" si="26"/>
        <v/>
      </c>
      <c r="K487" s="211">
        <f>'Elevators-Turnstiles'!D215</f>
        <v>0</v>
      </c>
      <c r="L487" s="210" t="str">
        <f t="shared" si="27"/>
        <v/>
      </c>
      <c r="M487" s="211">
        <f>'Elevators-Turnstiles'!I215</f>
        <v>0</v>
      </c>
      <c r="N487" s="211" t="str">
        <f t="shared" si="28"/>
        <v/>
      </c>
      <c r="O487" s="211">
        <f>'Elevators-Turnstiles'!G375</f>
        <v>0</v>
      </c>
      <c r="Q487" s="211" t="str">
        <f t="shared" si="25"/>
        <v>0th</v>
      </c>
      <c r="X487" s="183" t="s">
        <v>1486</v>
      </c>
      <c r="Y487" s="183" t="s">
        <v>1483</v>
      </c>
      <c r="Z487" s="183" t="s">
        <v>1485</v>
      </c>
    </row>
    <row r="488" spans="1:125" x14ac:dyDescent="0.25">
      <c r="A488" s="207" t="str">
        <v/>
      </c>
      <c r="B488" s="207">
        <v>0</v>
      </c>
      <c r="C488" s="207" t="str">
        <v/>
      </c>
      <c r="D488" s="207">
        <v>0</v>
      </c>
      <c r="E488" s="208" t="str">
        <v/>
      </c>
      <c r="F488" s="207">
        <v>0</v>
      </c>
      <c r="G488" s="209">
        <v>0</v>
      </c>
      <c r="J488" s="210" t="str">
        <f t="shared" si="26"/>
        <v/>
      </c>
      <c r="K488" s="211">
        <f>'Elevators-Turnstiles'!D216</f>
        <v>0</v>
      </c>
      <c r="L488" s="210" t="str">
        <f t="shared" si="27"/>
        <v/>
      </c>
      <c r="M488" s="211">
        <f>'Elevators-Turnstiles'!I216</f>
        <v>0</v>
      </c>
      <c r="N488" s="211" t="str">
        <f t="shared" si="28"/>
        <v/>
      </c>
      <c r="O488" s="211">
        <f>'Elevators-Turnstiles'!G376</f>
        <v>0</v>
      </c>
      <c r="Q488" s="211" t="str">
        <f t="shared" si="25"/>
        <v>0th</v>
      </c>
      <c r="X488" s="183" t="s">
        <v>1488</v>
      </c>
      <c r="Y488" s="183" t="s">
        <v>1483</v>
      </c>
      <c r="Z488" s="183" t="s">
        <v>1487</v>
      </c>
    </row>
    <row r="489" spans="1:125" x14ac:dyDescent="0.25">
      <c r="A489" s="207" t="str">
        <v/>
      </c>
      <c r="B489" s="207" t="str">
        <v/>
      </c>
      <c r="C489" s="207" t="str">
        <v/>
      </c>
      <c r="D489" s="207" t="str">
        <v/>
      </c>
      <c r="E489" s="208" t="str">
        <v/>
      </c>
      <c r="F489" s="207" t="str">
        <v/>
      </c>
      <c r="G489" s="209">
        <v>0</v>
      </c>
      <c r="J489" s="210" t="str">
        <f t="shared" si="26"/>
        <v/>
      </c>
      <c r="K489" s="211">
        <f>'Elevators-Turnstiles'!D217</f>
        <v>0</v>
      </c>
      <c r="L489" s="210" t="str">
        <f t="shared" si="27"/>
        <v/>
      </c>
      <c r="M489" s="211">
        <f>'Elevators-Turnstiles'!I217</f>
        <v>0</v>
      </c>
      <c r="N489" s="211" t="str">
        <f t="shared" si="28"/>
        <v/>
      </c>
      <c r="O489" s="211">
        <f>'Elevators-Turnstiles'!G377</f>
        <v>0</v>
      </c>
      <c r="Q489" s="211" t="str">
        <f t="shared" si="25"/>
        <v>0th</v>
      </c>
      <c r="X489" s="183" t="s">
        <v>38</v>
      </c>
      <c r="Y489" s="183" t="s">
        <v>1483</v>
      </c>
      <c r="Z489" s="183" t="s">
        <v>1489</v>
      </c>
    </row>
    <row r="490" spans="1:125" x14ac:dyDescent="0.25">
      <c r="A490" s="207" t="str">
        <v/>
      </c>
      <c r="B490" s="207" t="str">
        <v/>
      </c>
      <c r="C490" s="207" t="str">
        <v/>
      </c>
      <c r="D490" s="207" t="str">
        <v/>
      </c>
      <c r="E490" s="208" t="str">
        <v/>
      </c>
      <c r="F490" s="207" t="str">
        <v/>
      </c>
      <c r="G490" s="209">
        <v>0</v>
      </c>
      <c r="J490" s="210" t="str">
        <f t="shared" si="26"/>
        <v/>
      </c>
      <c r="K490" s="211">
        <f>'Elevators-Turnstiles'!D218</f>
        <v>0</v>
      </c>
      <c r="L490" s="210" t="str">
        <f t="shared" si="27"/>
        <v/>
      </c>
      <c r="M490" s="211">
        <f>'Elevators-Turnstiles'!I218</f>
        <v>0</v>
      </c>
      <c r="N490" s="211" t="str">
        <f t="shared" si="28"/>
        <v/>
      </c>
      <c r="O490" s="211">
        <f>'Elevators-Turnstiles'!G378</f>
        <v>0</v>
      </c>
      <c r="Q490" s="211" t="str">
        <f t="shared" si="25"/>
        <v>0th</v>
      </c>
      <c r="X490" s="183" t="s">
        <v>66</v>
      </c>
      <c r="Y490" s="183" t="s">
        <v>1483</v>
      </c>
      <c r="Z490" s="183" t="s">
        <v>1490</v>
      </c>
    </row>
    <row r="491" spans="1:125" s="214" customFormat="1" x14ac:dyDescent="0.25">
      <c r="A491" s="207" t="str">
        <v/>
      </c>
      <c r="B491" s="207" t="str">
        <v/>
      </c>
      <c r="C491" s="207" t="str">
        <v/>
      </c>
      <c r="D491" s="207" t="str">
        <v/>
      </c>
      <c r="E491" s="208" t="str">
        <v/>
      </c>
      <c r="F491" s="207" t="str">
        <v/>
      </c>
      <c r="G491" s="209">
        <v>0</v>
      </c>
      <c r="H491" s="183"/>
      <c r="I491" s="183"/>
      <c r="J491" s="210" t="str">
        <f>IFERROR(VLOOKUP(K491,$X$553:$Z$579,3,FALSE),"")</f>
        <v/>
      </c>
      <c r="K491" s="211" t="str">
        <f>Cameras!G4</f>
        <v/>
      </c>
      <c r="L491" s="215" t="str">
        <f>IFERROR(VLOOKUP(K491,$X$553:$Z$579,2,FALSE),"")</f>
        <v/>
      </c>
      <c r="M491" s="211" t="str">
        <f>Cameras!B4</f>
        <v/>
      </c>
      <c r="N491" s="211" t="str">
        <f>IF(Q491="","",IF(Q491="0th","",Q491&amp;" Floor"))</f>
        <v/>
      </c>
      <c r="O491" s="211" t="str">
        <f>Cameras!C4</f>
        <v/>
      </c>
      <c r="P491" s="183"/>
      <c r="Q491" s="211" t="str">
        <f>IFERROR(VALUE(M491)&amp;IF(AND(MOD(ABS(VALUE(M491)),100)&gt;10,MOD(ABS(VALUE(M491)),100)&lt;14),"th",CHOOSE(MOD(ABS(VALUE(M491)),10)+1,"th","st","nd","rd","th","th","th","th","th","th")), M491)</f>
        <v/>
      </c>
      <c r="R491" s="183"/>
      <c r="S491" s="183"/>
      <c r="T491" s="183"/>
      <c r="U491" s="183"/>
      <c r="V491" s="183"/>
      <c r="W491" s="183"/>
      <c r="X491" s="183" t="s">
        <v>1492</v>
      </c>
      <c r="Y491" s="183" t="s">
        <v>1483</v>
      </c>
      <c r="Z491" s="183" t="s">
        <v>1491</v>
      </c>
      <c r="AA491" s="183"/>
      <c r="AB491" s="183"/>
      <c r="AC491" s="183"/>
      <c r="AD491" s="183"/>
      <c r="AE491" s="183"/>
      <c r="AF491" s="183"/>
      <c r="AG491" s="183"/>
      <c r="AH491" s="183"/>
      <c r="AI491" s="183"/>
      <c r="AJ491" s="183"/>
      <c r="AK491" s="183"/>
      <c r="AL491" s="183"/>
      <c r="AM491" s="183"/>
      <c r="AN491" s="183"/>
      <c r="AO491" s="183"/>
      <c r="AP491" s="183"/>
      <c r="AQ491" s="183"/>
      <c r="AR491" s="183"/>
      <c r="AS491" s="183"/>
      <c r="AT491" s="183"/>
      <c r="AU491" s="183"/>
      <c r="AV491" s="183"/>
      <c r="AW491" s="183"/>
      <c r="AX491" s="183"/>
      <c r="AY491" s="183"/>
      <c r="AZ491" s="183"/>
      <c r="BA491" s="183"/>
      <c r="BB491" s="183"/>
      <c r="BC491" s="183"/>
      <c r="BD491" s="183"/>
      <c r="BE491" s="183"/>
      <c r="BF491" s="183"/>
      <c r="BG491" s="183"/>
      <c r="BH491" s="183"/>
      <c r="BI491" s="183"/>
      <c r="BJ491" s="183"/>
      <c r="BK491" s="183"/>
      <c r="BL491" s="183"/>
      <c r="BM491" s="183"/>
      <c r="BN491" s="183"/>
      <c r="BO491" s="183"/>
      <c r="BP491" s="183"/>
      <c r="BQ491" s="183"/>
      <c r="BR491" s="183"/>
      <c r="BS491" s="183"/>
      <c r="BT491" s="183"/>
      <c r="BU491" s="183"/>
      <c r="BV491" s="183"/>
      <c r="BW491" s="183"/>
      <c r="BX491" s="183"/>
      <c r="BY491" s="183"/>
      <c r="BZ491" s="183"/>
      <c r="CA491" s="183"/>
      <c r="CB491" s="183"/>
      <c r="CC491" s="183"/>
      <c r="CD491" s="183"/>
      <c r="CE491" s="183"/>
      <c r="CF491" s="183"/>
      <c r="CG491" s="183"/>
      <c r="CH491" s="183"/>
      <c r="CI491" s="183"/>
      <c r="CJ491" s="183"/>
      <c r="CK491" s="183"/>
      <c r="CL491" s="183"/>
      <c r="CM491" s="183"/>
      <c r="CN491" s="183"/>
      <c r="CO491" s="183"/>
      <c r="CP491" s="183"/>
      <c r="CQ491" s="183"/>
      <c r="CR491" s="183"/>
      <c r="CS491" s="183"/>
      <c r="CT491" s="183"/>
      <c r="CU491" s="183"/>
      <c r="CV491" s="183"/>
      <c r="CW491" s="183"/>
      <c r="CX491" s="183"/>
      <c r="CY491" s="183"/>
      <c r="CZ491" s="183"/>
      <c r="DA491" s="183"/>
      <c r="DB491" s="183"/>
      <c r="DC491" s="183"/>
      <c r="DD491" s="183"/>
      <c r="DE491" s="183"/>
      <c r="DF491" s="183"/>
      <c r="DG491" s="183"/>
      <c r="DH491" s="183"/>
      <c r="DI491" s="183"/>
      <c r="DJ491" s="183"/>
      <c r="DK491" s="183"/>
      <c r="DL491" s="183"/>
      <c r="DM491" s="183"/>
      <c r="DN491" s="183"/>
      <c r="DO491" s="183"/>
      <c r="DP491" s="183"/>
      <c r="DQ491" s="183"/>
      <c r="DR491" s="183"/>
      <c r="DS491" s="183"/>
      <c r="DT491" s="213"/>
      <c r="DU491" s="213"/>
    </row>
    <row r="492" spans="1:125" x14ac:dyDescent="0.25">
      <c r="A492" s="207" t="str">
        <v/>
      </c>
      <c r="B492" s="207" t="str">
        <v/>
      </c>
      <c r="C492" s="207" t="str">
        <v/>
      </c>
      <c r="D492" s="207" t="str">
        <v/>
      </c>
      <c r="E492" s="208" t="str">
        <v/>
      </c>
      <c r="F492" s="207" t="str">
        <v/>
      </c>
      <c r="G492" s="209">
        <v>0</v>
      </c>
      <c r="J492" s="210" t="str">
        <f t="shared" ref="J492:J555" si="29">IFERROR(VLOOKUP(K492,$X$553:$Z$579,3,FALSE),"")</f>
        <v/>
      </c>
      <c r="K492" s="211" t="str">
        <f>Cameras!G5</f>
        <v/>
      </c>
      <c r="L492" s="215" t="str">
        <f t="shared" ref="L492:L555" si="30">IFERROR(VLOOKUP(K492,$X$553:$Z$579,2,FALSE),"")</f>
        <v/>
      </c>
      <c r="M492" s="211" t="str">
        <f>Cameras!B5</f>
        <v/>
      </c>
      <c r="N492" s="211" t="str">
        <f t="shared" ref="N492:N555" si="31">IF(Q492="","",IF(Q492="0th","",Q492&amp;" Floor"))</f>
        <v/>
      </c>
      <c r="O492" s="211" t="str">
        <f>Cameras!C5</f>
        <v/>
      </c>
      <c r="Q492" s="211" t="str">
        <f t="shared" ref="Q492:Q555" si="32">IFERROR(VALUE(M492)&amp;IF(AND(MOD(ABS(VALUE(M492)),100)&gt;10,MOD(ABS(VALUE(M492)),100)&lt;14),"th",CHOOSE(MOD(ABS(VALUE(M492)),10)+1,"th","st","nd","rd","th","th","th","th","th","th")), M492)</f>
        <v/>
      </c>
      <c r="X492" s="183" t="s">
        <v>1494</v>
      </c>
      <c r="Y492" s="183" t="s">
        <v>1483</v>
      </c>
      <c r="Z492" s="183" t="s">
        <v>1493</v>
      </c>
    </row>
    <row r="493" spans="1:125" x14ac:dyDescent="0.25">
      <c r="A493" s="207" t="str">
        <v/>
      </c>
      <c r="B493" s="207" t="str">
        <v/>
      </c>
      <c r="C493" s="207" t="str">
        <v/>
      </c>
      <c r="D493" s="207" t="str">
        <v/>
      </c>
      <c r="E493" s="208" t="str">
        <v/>
      </c>
      <c r="F493" s="207" t="str">
        <v/>
      </c>
      <c r="G493" s="209">
        <v>0</v>
      </c>
      <c r="J493" s="210" t="str">
        <f t="shared" si="29"/>
        <v/>
      </c>
      <c r="K493" s="211" t="str">
        <f>Cameras!G6</f>
        <v/>
      </c>
      <c r="L493" s="215" t="str">
        <f t="shared" si="30"/>
        <v/>
      </c>
      <c r="M493" s="211" t="str">
        <f>Cameras!B6</f>
        <v/>
      </c>
      <c r="N493" s="211" t="str">
        <f t="shared" si="31"/>
        <v/>
      </c>
      <c r="O493" s="211" t="str">
        <f>Cameras!C6</f>
        <v/>
      </c>
      <c r="Q493" s="211" t="str">
        <f t="shared" si="32"/>
        <v/>
      </c>
      <c r="X493" s="183" t="s">
        <v>1496</v>
      </c>
      <c r="Y493" s="183" t="s">
        <v>23</v>
      </c>
      <c r="Z493" s="183" t="s">
        <v>1495</v>
      </c>
    </row>
    <row r="494" spans="1:125" x14ac:dyDescent="0.25">
      <c r="A494" s="207" t="str">
        <v/>
      </c>
      <c r="B494" s="207" t="str">
        <v/>
      </c>
      <c r="C494" s="207" t="str">
        <v/>
      </c>
      <c r="D494" s="207" t="str">
        <v/>
      </c>
      <c r="E494" s="208" t="str">
        <v/>
      </c>
      <c r="F494" s="207" t="str">
        <v/>
      </c>
      <c r="G494" s="209">
        <v>0</v>
      </c>
      <c r="J494" s="210" t="str">
        <f t="shared" si="29"/>
        <v/>
      </c>
      <c r="K494" s="211" t="str">
        <f>Cameras!G7</f>
        <v/>
      </c>
      <c r="L494" s="215" t="str">
        <f t="shared" si="30"/>
        <v/>
      </c>
      <c r="M494" s="211" t="str">
        <f>Cameras!B7</f>
        <v/>
      </c>
      <c r="N494" s="211" t="str">
        <f t="shared" si="31"/>
        <v/>
      </c>
      <c r="O494" s="211" t="str">
        <f>Cameras!C7</f>
        <v/>
      </c>
      <c r="Q494" s="211" t="str">
        <f t="shared" si="32"/>
        <v/>
      </c>
      <c r="X494" s="183" t="s">
        <v>1499</v>
      </c>
      <c r="Y494" s="183" t="s">
        <v>1498</v>
      </c>
      <c r="Z494" s="183" t="s">
        <v>1497</v>
      </c>
    </row>
    <row r="495" spans="1:125" x14ac:dyDescent="0.25">
      <c r="A495" s="207" t="str">
        <v/>
      </c>
      <c r="B495" s="207" t="str">
        <v/>
      </c>
      <c r="C495" s="207" t="str">
        <v/>
      </c>
      <c r="D495" s="207" t="str">
        <v/>
      </c>
      <c r="E495" s="208" t="str">
        <v/>
      </c>
      <c r="F495" s="207" t="str">
        <v/>
      </c>
      <c r="G495" s="209">
        <v>0</v>
      </c>
      <c r="J495" s="210" t="str">
        <f t="shared" si="29"/>
        <v/>
      </c>
      <c r="K495" s="211" t="str">
        <f>Cameras!G8</f>
        <v/>
      </c>
      <c r="L495" s="215" t="str">
        <f t="shared" si="30"/>
        <v/>
      </c>
      <c r="M495" s="211" t="str">
        <f>Cameras!B8</f>
        <v/>
      </c>
      <c r="N495" s="211" t="str">
        <f t="shared" si="31"/>
        <v/>
      </c>
      <c r="O495" s="211" t="str">
        <f>Cameras!C8</f>
        <v/>
      </c>
      <c r="Q495" s="211" t="str">
        <f t="shared" si="32"/>
        <v/>
      </c>
      <c r="X495" s="183" t="s">
        <v>1501</v>
      </c>
      <c r="Y495" s="183" t="s">
        <v>1498</v>
      </c>
      <c r="Z495" s="183" t="s">
        <v>1500</v>
      </c>
    </row>
    <row r="496" spans="1:125" x14ac:dyDescent="0.25">
      <c r="A496" s="207" t="str">
        <v/>
      </c>
      <c r="B496" s="207" t="str">
        <v/>
      </c>
      <c r="C496" s="207" t="str">
        <v/>
      </c>
      <c r="D496" s="207" t="str">
        <v/>
      </c>
      <c r="E496" s="208" t="str">
        <v/>
      </c>
      <c r="F496" s="207" t="str">
        <v/>
      </c>
      <c r="G496" s="209">
        <v>0</v>
      </c>
      <c r="J496" s="210" t="str">
        <f t="shared" si="29"/>
        <v/>
      </c>
      <c r="K496" s="211" t="str">
        <f>Cameras!G9</f>
        <v/>
      </c>
      <c r="L496" s="215" t="str">
        <f t="shared" si="30"/>
        <v/>
      </c>
      <c r="M496" s="211" t="str">
        <f>Cameras!B9</f>
        <v/>
      </c>
      <c r="N496" s="211" t="str">
        <f t="shared" si="31"/>
        <v/>
      </c>
      <c r="O496" s="211" t="str">
        <f>Cameras!C9</f>
        <v/>
      </c>
      <c r="Q496" s="211" t="str">
        <f t="shared" si="32"/>
        <v/>
      </c>
      <c r="X496" s="183" t="s">
        <v>1504</v>
      </c>
      <c r="Y496" s="183" t="s">
        <v>1503</v>
      </c>
      <c r="Z496" s="183" t="s">
        <v>1502</v>
      </c>
    </row>
    <row r="497" spans="1:26" x14ac:dyDescent="0.25">
      <c r="A497" s="207" t="str">
        <v/>
      </c>
      <c r="B497" s="207" t="str">
        <v/>
      </c>
      <c r="C497" s="207" t="str">
        <v/>
      </c>
      <c r="D497" s="207" t="str">
        <v/>
      </c>
      <c r="E497" s="208" t="str">
        <v/>
      </c>
      <c r="F497" s="207" t="str">
        <v/>
      </c>
      <c r="G497" s="209">
        <v>0</v>
      </c>
      <c r="J497" s="210" t="str">
        <f t="shared" si="29"/>
        <v/>
      </c>
      <c r="K497" s="211" t="str">
        <f>Cameras!G10</f>
        <v/>
      </c>
      <c r="L497" s="215" t="str">
        <f t="shared" si="30"/>
        <v/>
      </c>
      <c r="M497" s="211" t="str">
        <f>Cameras!B10</f>
        <v/>
      </c>
      <c r="N497" s="211" t="str">
        <f t="shared" si="31"/>
        <v/>
      </c>
      <c r="O497" s="211" t="str">
        <f>Cameras!C10</f>
        <v/>
      </c>
      <c r="Q497" s="211" t="str">
        <f t="shared" si="32"/>
        <v/>
      </c>
      <c r="X497" s="183" t="s">
        <v>1506</v>
      </c>
      <c r="Y497" s="183" t="s">
        <v>1503</v>
      </c>
      <c r="Z497" s="183" t="s">
        <v>1505</v>
      </c>
    </row>
    <row r="498" spans="1:26" x14ac:dyDescent="0.25">
      <c r="A498" s="207" t="str">
        <v/>
      </c>
      <c r="B498" s="207" t="str">
        <v/>
      </c>
      <c r="C498" s="207" t="str">
        <v/>
      </c>
      <c r="D498" s="207" t="str">
        <v/>
      </c>
      <c r="E498" s="208" t="str">
        <v/>
      </c>
      <c r="F498" s="207" t="str">
        <v/>
      </c>
      <c r="G498" s="209">
        <v>0</v>
      </c>
      <c r="J498" s="210" t="str">
        <f t="shared" si="29"/>
        <v/>
      </c>
      <c r="K498" s="211" t="str">
        <f>Cameras!G11</f>
        <v/>
      </c>
      <c r="L498" s="215" t="str">
        <f t="shared" si="30"/>
        <v/>
      </c>
      <c r="M498" s="211" t="str">
        <f>Cameras!B11</f>
        <v/>
      </c>
      <c r="N498" s="211" t="str">
        <f t="shared" si="31"/>
        <v/>
      </c>
      <c r="O498" s="211" t="str">
        <f>Cameras!C11</f>
        <v/>
      </c>
      <c r="Q498" s="211" t="str">
        <f t="shared" si="32"/>
        <v/>
      </c>
      <c r="X498" s="183" t="s">
        <v>1508</v>
      </c>
      <c r="Y498" s="183" t="s">
        <v>1503</v>
      </c>
      <c r="Z498" s="183" t="s">
        <v>1507</v>
      </c>
    </row>
    <row r="499" spans="1:26" x14ac:dyDescent="0.25">
      <c r="A499" s="207" t="str">
        <v/>
      </c>
      <c r="B499" s="207" t="str">
        <v/>
      </c>
      <c r="C499" s="207" t="str">
        <v/>
      </c>
      <c r="D499" s="207" t="str">
        <v/>
      </c>
      <c r="E499" s="208" t="str">
        <v/>
      </c>
      <c r="F499" s="207" t="str">
        <v/>
      </c>
      <c r="G499" s="209">
        <v>0</v>
      </c>
      <c r="J499" s="210" t="str">
        <f t="shared" si="29"/>
        <v/>
      </c>
      <c r="K499" s="211" t="str">
        <f>Cameras!G12</f>
        <v/>
      </c>
      <c r="L499" s="215" t="str">
        <f t="shared" si="30"/>
        <v/>
      </c>
      <c r="M499" s="211" t="str">
        <f>Cameras!B12</f>
        <v/>
      </c>
      <c r="N499" s="211" t="str">
        <f t="shared" si="31"/>
        <v/>
      </c>
      <c r="O499" s="211" t="str">
        <f>Cameras!C12</f>
        <v/>
      </c>
      <c r="Q499" s="211" t="str">
        <f t="shared" si="32"/>
        <v/>
      </c>
      <c r="X499" s="183" t="s">
        <v>1510</v>
      </c>
      <c r="Y499" s="183" t="s">
        <v>1503</v>
      </c>
      <c r="Z499" s="183" t="s">
        <v>1509</v>
      </c>
    </row>
    <row r="500" spans="1:26" x14ac:dyDescent="0.25">
      <c r="A500" s="207" t="str">
        <v/>
      </c>
      <c r="B500" s="207" t="str">
        <v/>
      </c>
      <c r="C500" s="207" t="str">
        <v/>
      </c>
      <c r="D500" s="207" t="str">
        <v/>
      </c>
      <c r="E500" s="208" t="str">
        <v/>
      </c>
      <c r="F500" s="207" t="str">
        <v/>
      </c>
      <c r="G500" s="209">
        <v>0</v>
      </c>
      <c r="J500" s="210" t="str">
        <f t="shared" si="29"/>
        <v/>
      </c>
      <c r="K500" s="211" t="str">
        <f>Cameras!G13</f>
        <v/>
      </c>
      <c r="L500" s="215" t="str">
        <f t="shared" si="30"/>
        <v/>
      </c>
      <c r="M500" s="211" t="str">
        <f>Cameras!B13</f>
        <v/>
      </c>
      <c r="N500" s="211" t="str">
        <f t="shared" si="31"/>
        <v/>
      </c>
      <c r="O500" s="211" t="str">
        <f>Cameras!C13</f>
        <v/>
      </c>
      <c r="Q500" s="211" t="str">
        <f t="shared" si="32"/>
        <v/>
      </c>
      <c r="X500" s="183" t="s">
        <v>1512</v>
      </c>
      <c r="Y500" s="183" t="s">
        <v>1503</v>
      </c>
      <c r="Z500" s="183" t="s">
        <v>1511</v>
      </c>
    </row>
    <row r="501" spans="1:26" x14ac:dyDescent="0.25">
      <c r="A501" s="207" t="str">
        <v/>
      </c>
      <c r="B501" s="207" t="str">
        <v/>
      </c>
      <c r="C501" s="207" t="str">
        <v/>
      </c>
      <c r="D501" s="207" t="str">
        <v/>
      </c>
      <c r="E501" s="208" t="str">
        <v/>
      </c>
      <c r="F501" s="207" t="str">
        <v/>
      </c>
      <c r="G501" s="209">
        <v>0</v>
      </c>
      <c r="J501" s="210" t="str">
        <f t="shared" si="29"/>
        <v/>
      </c>
      <c r="K501" s="211" t="str">
        <f>Cameras!G14</f>
        <v/>
      </c>
      <c r="L501" s="215" t="str">
        <f t="shared" si="30"/>
        <v/>
      </c>
      <c r="M501" s="211" t="str">
        <f>Cameras!B14</f>
        <v/>
      </c>
      <c r="N501" s="211" t="str">
        <f t="shared" si="31"/>
        <v/>
      </c>
      <c r="O501" s="211" t="str">
        <f>Cameras!C14</f>
        <v/>
      </c>
      <c r="Q501" s="211" t="str">
        <f t="shared" si="32"/>
        <v/>
      </c>
      <c r="X501" s="183" t="s">
        <v>1514</v>
      </c>
      <c r="Y501" s="183" t="s">
        <v>1503</v>
      </c>
      <c r="Z501" s="183" t="s">
        <v>1513</v>
      </c>
    </row>
    <row r="502" spans="1:26" x14ac:dyDescent="0.25">
      <c r="A502" s="207" t="str">
        <v/>
      </c>
      <c r="B502" s="207" t="str">
        <v/>
      </c>
      <c r="C502" s="207" t="str">
        <v/>
      </c>
      <c r="D502" s="207" t="str">
        <v/>
      </c>
      <c r="E502" s="208" t="str">
        <v/>
      </c>
      <c r="F502" s="207" t="str">
        <v/>
      </c>
      <c r="G502" s="209">
        <v>0</v>
      </c>
      <c r="J502" s="210" t="str">
        <f t="shared" si="29"/>
        <v/>
      </c>
      <c r="K502" s="211" t="str">
        <f>Cameras!G15</f>
        <v/>
      </c>
      <c r="L502" s="215" t="str">
        <f t="shared" si="30"/>
        <v/>
      </c>
      <c r="M502" s="211" t="str">
        <f>Cameras!B15</f>
        <v/>
      </c>
      <c r="N502" s="211" t="str">
        <f t="shared" si="31"/>
        <v/>
      </c>
      <c r="O502" s="211" t="str">
        <f>Cameras!C15</f>
        <v/>
      </c>
      <c r="Q502" s="211" t="str">
        <f t="shared" si="32"/>
        <v/>
      </c>
      <c r="X502" s="183" t="s">
        <v>1517</v>
      </c>
      <c r="Y502" s="183" t="s">
        <v>1516</v>
      </c>
      <c r="Z502" s="183" t="s">
        <v>1515</v>
      </c>
    </row>
    <row r="503" spans="1:26" x14ac:dyDescent="0.25">
      <c r="A503" s="207" t="str">
        <v/>
      </c>
      <c r="B503" s="207" t="str">
        <v/>
      </c>
      <c r="C503" s="207" t="str">
        <v/>
      </c>
      <c r="D503" s="207" t="str">
        <v/>
      </c>
      <c r="E503" s="208" t="str">
        <v/>
      </c>
      <c r="F503" s="207" t="str">
        <v/>
      </c>
      <c r="G503" s="209">
        <v>0</v>
      </c>
      <c r="J503" s="210" t="str">
        <f t="shared" si="29"/>
        <v/>
      </c>
      <c r="K503" s="211" t="str">
        <f>Cameras!G16</f>
        <v/>
      </c>
      <c r="L503" s="215" t="str">
        <f t="shared" si="30"/>
        <v/>
      </c>
      <c r="M503" s="211" t="str">
        <f>Cameras!B16</f>
        <v/>
      </c>
      <c r="N503" s="211" t="str">
        <f t="shared" si="31"/>
        <v/>
      </c>
      <c r="O503" s="211" t="str">
        <f>Cameras!C16</f>
        <v/>
      </c>
      <c r="Q503" s="211" t="str">
        <f t="shared" si="32"/>
        <v/>
      </c>
      <c r="X503" s="183" t="s">
        <v>173</v>
      </c>
      <c r="Y503" s="183" t="s">
        <v>1516</v>
      </c>
      <c r="Z503" s="183" t="s">
        <v>1518</v>
      </c>
    </row>
    <row r="504" spans="1:26" x14ac:dyDescent="0.25">
      <c r="A504" s="207" t="str">
        <v/>
      </c>
      <c r="B504" s="207" t="str">
        <v/>
      </c>
      <c r="C504" s="207" t="str">
        <v/>
      </c>
      <c r="D504" s="207" t="str">
        <v/>
      </c>
      <c r="E504" s="208" t="str">
        <v/>
      </c>
      <c r="F504" s="207" t="str">
        <v/>
      </c>
      <c r="G504" s="209">
        <v>0</v>
      </c>
      <c r="J504" s="210" t="str">
        <f t="shared" si="29"/>
        <v/>
      </c>
      <c r="K504" s="211" t="str">
        <f>Cameras!G17</f>
        <v/>
      </c>
      <c r="L504" s="215" t="str">
        <f t="shared" si="30"/>
        <v/>
      </c>
      <c r="M504" s="211" t="str">
        <f>Cameras!B17</f>
        <v/>
      </c>
      <c r="N504" s="211" t="str">
        <f t="shared" si="31"/>
        <v/>
      </c>
      <c r="O504" s="211" t="str">
        <f>Cameras!C17</f>
        <v/>
      </c>
      <c r="Q504" s="211" t="str">
        <f t="shared" si="32"/>
        <v/>
      </c>
      <c r="X504" s="183" t="s">
        <v>180</v>
      </c>
      <c r="Y504" s="183" t="s">
        <v>1516</v>
      </c>
      <c r="Z504" s="183" t="s">
        <v>1519</v>
      </c>
    </row>
    <row r="505" spans="1:26" x14ac:dyDescent="0.25">
      <c r="A505" s="207" t="str">
        <v/>
      </c>
      <c r="B505" s="207" t="str">
        <v/>
      </c>
      <c r="C505" s="207" t="str">
        <v/>
      </c>
      <c r="D505" s="207" t="str">
        <v/>
      </c>
      <c r="E505" s="208" t="str">
        <v/>
      </c>
      <c r="F505" s="207" t="str">
        <v/>
      </c>
      <c r="G505" s="209">
        <v>0</v>
      </c>
      <c r="J505" s="210" t="str">
        <f t="shared" si="29"/>
        <v/>
      </c>
      <c r="K505" s="211" t="str">
        <f>Cameras!G18</f>
        <v/>
      </c>
      <c r="L505" s="215" t="str">
        <f t="shared" si="30"/>
        <v/>
      </c>
      <c r="M505" s="211" t="str">
        <f>Cameras!B18</f>
        <v/>
      </c>
      <c r="N505" s="211" t="str">
        <f t="shared" si="31"/>
        <v/>
      </c>
      <c r="O505" s="211" t="str">
        <f>Cameras!C18</f>
        <v/>
      </c>
      <c r="Q505" s="211" t="str">
        <f t="shared" si="32"/>
        <v/>
      </c>
      <c r="X505" s="183" t="s">
        <v>150</v>
      </c>
      <c r="Y505" s="183" t="s">
        <v>1516</v>
      </c>
      <c r="Z505" s="183" t="s">
        <v>1520</v>
      </c>
    </row>
    <row r="506" spans="1:26" x14ac:dyDescent="0.25">
      <c r="A506" s="207" t="str">
        <v/>
      </c>
      <c r="B506" s="207" t="str">
        <v/>
      </c>
      <c r="C506" s="207" t="str">
        <v/>
      </c>
      <c r="D506" s="207" t="str">
        <v/>
      </c>
      <c r="E506" s="208" t="str">
        <v/>
      </c>
      <c r="F506" s="207" t="str">
        <v/>
      </c>
      <c r="G506" s="209">
        <v>0</v>
      </c>
      <c r="J506" s="210" t="str">
        <f t="shared" si="29"/>
        <v/>
      </c>
      <c r="K506" s="211" t="str">
        <f>Cameras!G19</f>
        <v/>
      </c>
      <c r="L506" s="215" t="str">
        <f t="shared" si="30"/>
        <v/>
      </c>
      <c r="M506" s="211" t="str">
        <f>Cameras!B19</f>
        <v/>
      </c>
      <c r="N506" s="211" t="str">
        <f t="shared" si="31"/>
        <v/>
      </c>
      <c r="O506" s="211" t="str">
        <f>Cameras!C19</f>
        <v/>
      </c>
      <c r="Q506" s="211" t="str">
        <f t="shared" si="32"/>
        <v/>
      </c>
      <c r="X506" s="183" t="s">
        <v>158</v>
      </c>
      <c r="Y506" s="183" t="s">
        <v>1516</v>
      </c>
      <c r="Z506" s="183" t="s">
        <v>1521</v>
      </c>
    </row>
    <row r="507" spans="1:26" x14ac:dyDescent="0.25">
      <c r="A507" s="207" t="str">
        <v/>
      </c>
      <c r="B507" s="207" t="str">
        <v/>
      </c>
      <c r="C507" s="207" t="str">
        <v/>
      </c>
      <c r="D507" s="207" t="str">
        <v/>
      </c>
      <c r="E507" s="208" t="str">
        <v/>
      </c>
      <c r="F507" s="207" t="str">
        <v/>
      </c>
      <c r="G507" s="209">
        <v>0</v>
      </c>
      <c r="J507" s="210" t="str">
        <f t="shared" si="29"/>
        <v/>
      </c>
      <c r="K507" s="211" t="str">
        <f>Cameras!G20</f>
        <v/>
      </c>
      <c r="L507" s="215" t="str">
        <f t="shared" si="30"/>
        <v/>
      </c>
      <c r="M507" s="211" t="str">
        <f>Cameras!B20</f>
        <v/>
      </c>
      <c r="N507" s="211" t="str">
        <f t="shared" si="31"/>
        <v/>
      </c>
      <c r="O507" s="211" t="str">
        <f>Cameras!C20</f>
        <v/>
      </c>
      <c r="Q507" s="211" t="str">
        <f t="shared" si="32"/>
        <v/>
      </c>
      <c r="X507" s="183" t="s">
        <v>193</v>
      </c>
      <c r="Y507" s="183" t="s">
        <v>1516</v>
      </c>
      <c r="Z507" s="183" t="s">
        <v>1522</v>
      </c>
    </row>
    <row r="508" spans="1:26" x14ac:dyDescent="0.25">
      <c r="A508" s="207" t="str">
        <v/>
      </c>
      <c r="B508" s="207" t="str">
        <v/>
      </c>
      <c r="C508" s="207" t="str">
        <v/>
      </c>
      <c r="D508" s="207" t="str">
        <v/>
      </c>
      <c r="E508" s="208" t="str">
        <v/>
      </c>
      <c r="F508" s="207" t="str">
        <v/>
      </c>
      <c r="G508" s="209">
        <v>0</v>
      </c>
      <c r="J508" s="210" t="str">
        <f t="shared" si="29"/>
        <v/>
      </c>
      <c r="K508" s="211" t="str">
        <f>Cameras!G21</f>
        <v/>
      </c>
      <c r="L508" s="215" t="str">
        <f t="shared" si="30"/>
        <v/>
      </c>
      <c r="M508" s="211" t="str">
        <f>Cameras!B21</f>
        <v/>
      </c>
      <c r="N508" s="211" t="str">
        <f t="shared" si="31"/>
        <v/>
      </c>
      <c r="O508" s="211" t="str">
        <f>Cameras!C21</f>
        <v/>
      </c>
      <c r="Q508" s="211" t="str">
        <f t="shared" si="32"/>
        <v/>
      </c>
      <c r="X508" s="183" t="s">
        <v>201</v>
      </c>
      <c r="Y508" s="183" t="s">
        <v>1516</v>
      </c>
      <c r="Z508" s="183" t="s">
        <v>1523</v>
      </c>
    </row>
    <row r="509" spans="1:26" x14ac:dyDescent="0.25">
      <c r="A509" s="207" t="str">
        <v/>
      </c>
      <c r="B509" s="207" t="str">
        <v/>
      </c>
      <c r="C509" s="207" t="str">
        <v/>
      </c>
      <c r="D509" s="207" t="str">
        <v/>
      </c>
      <c r="E509" s="208" t="str">
        <v/>
      </c>
      <c r="F509" s="207" t="str">
        <v/>
      </c>
      <c r="G509" s="209">
        <v>0</v>
      </c>
      <c r="J509" s="210" t="str">
        <f t="shared" si="29"/>
        <v/>
      </c>
      <c r="K509" s="211" t="str">
        <f>Cameras!G22</f>
        <v/>
      </c>
      <c r="L509" s="215" t="str">
        <f t="shared" si="30"/>
        <v/>
      </c>
      <c r="M509" s="211" t="str">
        <f>Cameras!B22</f>
        <v/>
      </c>
      <c r="N509" s="211" t="str">
        <f t="shared" si="31"/>
        <v/>
      </c>
      <c r="O509" s="211" t="str">
        <f>Cameras!C22</f>
        <v/>
      </c>
      <c r="Q509" s="211" t="str">
        <f t="shared" si="32"/>
        <v/>
      </c>
      <c r="X509" s="183" t="s">
        <v>210</v>
      </c>
      <c r="Y509" s="183" t="s">
        <v>1516</v>
      </c>
      <c r="Z509" s="183" t="s">
        <v>1524</v>
      </c>
    </row>
    <row r="510" spans="1:26" x14ac:dyDescent="0.25">
      <c r="A510" s="207" t="str">
        <v/>
      </c>
      <c r="B510" s="207" t="str">
        <v/>
      </c>
      <c r="C510" s="207" t="str">
        <v/>
      </c>
      <c r="D510" s="207" t="str">
        <v/>
      </c>
      <c r="E510" s="208" t="str">
        <v/>
      </c>
      <c r="F510" s="207" t="str">
        <v/>
      </c>
      <c r="G510" s="209">
        <v>0</v>
      </c>
      <c r="J510" s="210" t="str">
        <f t="shared" si="29"/>
        <v/>
      </c>
      <c r="K510" s="211" t="str">
        <f>Cameras!G23</f>
        <v/>
      </c>
      <c r="L510" s="215" t="str">
        <f t="shared" si="30"/>
        <v/>
      </c>
      <c r="M510" s="211" t="str">
        <f>Cameras!B23</f>
        <v/>
      </c>
      <c r="N510" s="211" t="str">
        <f t="shared" si="31"/>
        <v/>
      </c>
      <c r="O510" s="211" t="str">
        <f>Cameras!C23</f>
        <v/>
      </c>
      <c r="Q510" s="211" t="str">
        <f t="shared" si="32"/>
        <v/>
      </c>
      <c r="X510" s="183" t="s">
        <v>106</v>
      </c>
      <c r="Y510" s="183" t="s">
        <v>1516</v>
      </c>
      <c r="Z510" s="183" t="s">
        <v>1525</v>
      </c>
    </row>
    <row r="511" spans="1:26" x14ac:dyDescent="0.25">
      <c r="A511" s="207" t="str">
        <v/>
      </c>
      <c r="B511" s="207" t="str">
        <v/>
      </c>
      <c r="C511" s="207" t="str">
        <v/>
      </c>
      <c r="D511" s="207" t="str">
        <v/>
      </c>
      <c r="E511" s="208" t="str">
        <v/>
      </c>
      <c r="F511" s="207" t="str">
        <v/>
      </c>
      <c r="G511" s="209">
        <v>0</v>
      </c>
      <c r="J511" s="210" t="str">
        <f t="shared" si="29"/>
        <v/>
      </c>
      <c r="K511" s="211" t="str">
        <f>Cameras!G24</f>
        <v/>
      </c>
      <c r="L511" s="215" t="str">
        <f t="shared" si="30"/>
        <v/>
      </c>
      <c r="M511" s="211" t="str">
        <f>Cameras!B24</f>
        <v/>
      </c>
      <c r="N511" s="211" t="str">
        <f t="shared" si="31"/>
        <v/>
      </c>
      <c r="O511" s="211" t="str">
        <f>Cameras!C24</f>
        <v/>
      </c>
      <c r="Q511" s="211" t="str">
        <f t="shared" si="32"/>
        <v/>
      </c>
      <c r="X511" s="183" t="s">
        <v>174</v>
      </c>
      <c r="Y511" s="183" t="s">
        <v>1516</v>
      </c>
      <c r="Z511" s="183" t="s">
        <v>1526</v>
      </c>
    </row>
    <row r="512" spans="1:26" x14ac:dyDescent="0.25">
      <c r="A512" s="207" t="str">
        <v/>
      </c>
      <c r="B512" s="207" t="str">
        <v/>
      </c>
      <c r="C512" s="207" t="str">
        <v/>
      </c>
      <c r="D512" s="207" t="str">
        <v/>
      </c>
      <c r="E512" s="208" t="str">
        <v/>
      </c>
      <c r="F512" s="207" t="str">
        <v/>
      </c>
      <c r="G512" s="209">
        <v>0</v>
      </c>
      <c r="J512" s="210" t="str">
        <f t="shared" si="29"/>
        <v/>
      </c>
      <c r="K512" s="211" t="str">
        <f>Cameras!G25</f>
        <v/>
      </c>
      <c r="L512" s="215" t="str">
        <f t="shared" si="30"/>
        <v/>
      </c>
      <c r="M512" s="211" t="str">
        <f>Cameras!B25</f>
        <v/>
      </c>
      <c r="N512" s="211" t="str">
        <f t="shared" si="31"/>
        <v/>
      </c>
      <c r="O512" s="211" t="str">
        <f>Cameras!C25</f>
        <v/>
      </c>
      <c r="Q512" s="211" t="str">
        <f t="shared" si="32"/>
        <v/>
      </c>
      <c r="X512" s="183" t="s">
        <v>181</v>
      </c>
      <c r="Y512" s="183" t="s">
        <v>1516</v>
      </c>
      <c r="Z512" s="183" t="s">
        <v>1527</v>
      </c>
    </row>
    <row r="513" spans="1:26" x14ac:dyDescent="0.25">
      <c r="A513" s="207" t="str">
        <v/>
      </c>
      <c r="B513" s="207" t="str">
        <v/>
      </c>
      <c r="C513" s="207" t="str">
        <v/>
      </c>
      <c r="D513" s="207" t="str">
        <v/>
      </c>
      <c r="E513" s="208" t="str">
        <v/>
      </c>
      <c r="F513" s="207" t="str">
        <v/>
      </c>
      <c r="G513" s="209">
        <v>0</v>
      </c>
      <c r="J513" s="210" t="str">
        <f t="shared" si="29"/>
        <v/>
      </c>
      <c r="K513" s="211" t="str">
        <f>Cameras!G26</f>
        <v/>
      </c>
      <c r="L513" s="215" t="str">
        <f t="shared" si="30"/>
        <v/>
      </c>
      <c r="M513" s="211" t="str">
        <f>Cameras!B26</f>
        <v/>
      </c>
      <c r="N513" s="211" t="str">
        <f t="shared" si="31"/>
        <v/>
      </c>
      <c r="O513" s="211" t="str">
        <f>Cameras!C26</f>
        <v/>
      </c>
      <c r="Q513" s="211" t="str">
        <f t="shared" si="32"/>
        <v/>
      </c>
      <c r="X513" s="183" t="s">
        <v>1529</v>
      </c>
      <c r="Y513" s="183" t="s">
        <v>1516</v>
      </c>
      <c r="Z513" s="183" t="s">
        <v>1528</v>
      </c>
    </row>
    <row r="514" spans="1:26" x14ac:dyDescent="0.25">
      <c r="A514" s="207" t="str">
        <v/>
      </c>
      <c r="B514" s="207" t="str">
        <v/>
      </c>
      <c r="C514" s="207" t="str">
        <v/>
      </c>
      <c r="D514" s="207" t="str">
        <v/>
      </c>
      <c r="E514" s="208" t="str">
        <v/>
      </c>
      <c r="F514" s="207" t="str">
        <v/>
      </c>
      <c r="G514" s="209">
        <v>0</v>
      </c>
      <c r="J514" s="210" t="str">
        <f t="shared" si="29"/>
        <v/>
      </c>
      <c r="K514" s="211" t="str">
        <f>Cameras!G27</f>
        <v/>
      </c>
      <c r="L514" s="215" t="str">
        <f t="shared" si="30"/>
        <v/>
      </c>
      <c r="M514" s="211" t="str">
        <f>Cameras!B27</f>
        <v/>
      </c>
      <c r="N514" s="211" t="str">
        <f t="shared" si="31"/>
        <v/>
      </c>
      <c r="O514" s="211" t="str">
        <f>Cameras!C27</f>
        <v/>
      </c>
      <c r="Q514" s="211" t="str">
        <f t="shared" si="32"/>
        <v/>
      </c>
      <c r="X514" s="183" t="s">
        <v>1531</v>
      </c>
      <c r="Y514" s="183" t="s">
        <v>1516</v>
      </c>
      <c r="Z514" s="183" t="s">
        <v>1530</v>
      </c>
    </row>
    <row r="515" spans="1:26" x14ac:dyDescent="0.25">
      <c r="A515" s="207" t="str">
        <v/>
      </c>
      <c r="B515" s="207" t="str">
        <v/>
      </c>
      <c r="C515" s="207" t="str">
        <v/>
      </c>
      <c r="D515" s="207" t="str">
        <v/>
      </c>
      <c r="E515" s="208" t="str">
        <v/>
      </c>
      <c r="F515" s="207" t="str">
        <v/>
      </c>
      <c r="G515" s="209">
        <v>0</v>
      </c>
      <c r="J515" s="210" t="str">
        <f t="shared" si="29"/>
        <v/>
      </c>
      <c r="K515" s="211" t="str">
        <f>Cameras!G28</f>
        <v/>
      </c>
      <c r="L515" s="215" t="str">
        <f t="shared" si="30"/>
        <v/>
      </c>
      <c r="M515" s="211" t="str">
        <f>Cameras!B28</f>
        <v/>
      </c>
      <c r="N515" s="211" t="str">
        <f t="shared" si="31"/>
        <v/>
      </c>
      <c r="O515" s="211" t="str">
        <f>Cameras!C28</f>
        <v/>
      </c>
      <c r="Q515" s="211" t="str">
        <f t="shared" si="32"/>
        <v/>
      </c>
      <c r="X515" s="183" t="s">
        <v>1533</v>
      </c>
      <c r="Y515" s="183" t="s">
        <v>1516</v>
      </c>
      <c r="Z515" s="183" t="s">
        <v>1532</v>
      </c>
    </row>
    <row r="516" spans="1:26" x14ac:dyDescent="0.25">
      <c r="A516" s="207" t="str">
        <v/>
      </c>
      <c r="B516" s="207" t="str">
        <v/>
      </c>
      <c r="C516" s="207" t="str">
        <v/>
      </c>
      <c r="D516" s="207" t="str">
        <v/>
      </c>
      <c r="E516" s="208" t="str">
        <v/>
      </c>
      <c r="F516" s="207" t="str">
        <v/>
      </c>
      <c r="G516" s="209">
        <v>0</v>
      </c>
      <c r="J516" s="210" t="str">
        <f t="shared" si="29"/>
        <v/>
      </c>
      <c r="K516" s="211" t="str">
        <f>Cameras!G29</f>
        <v/>
      </c>
      <c r="L516" s="215" t="str">
        <f t="shared" si="30"/>
        <v/>
      </c>
      <c r="M516" s="211" t="str">
        <f>Cameras!B29</f>
        <v/>
      </c>
      <c r="N516" s="211" t="str">
        <f t="shared" si="31"/>
        <v/>
      </c>
      <c r="O516" s="211" t="str">
        <f>Cameras!C29</f>
        <v/>
      </c>
      <c r="Q516" s="211" t="str">
        <f t="shared" si="32"/>
        <v/>
      </c>
      <c r="X516" s="183" t="s">
        <v>1535</v>
      </c>
      <c r="Y516" s="183" t="s">
        <v>1516</v>
      </c>
      <c r="Z516" s="183" t="s">
        <v>1534</v>
      </c>
    </row>
    <row r="517" spans="1:26" x14ac:dyDescent="0.25">
      <c r="A517" s="207" t="str">
        <v/>
      </c>
      <c r="B517" s="207" t="str">
        <v/>
      </c>
      <c r="C517" s="207" t="str">
        <v/>
      </c>
      <c r="D517" s="207" t="str">
        <v/>
      </c>
      <c r="E517" s="208" t="str">
        <v/>
      </c>
      <c r="F517" s="207" t="str">
        <v/>
      </c>
      <c r="G517" s="209">
        <v>0</v>
      </c>
      <c r="J517" s="210" t="str">
        <f t="shared" si="29"/>
        <v/>
      </c>
      <c r="K517" s="211" t="str">
        <f>Cameras!G30</f>
        <v/>
      </c>
      <c r="L517" s="215" t="str">
        <f t="shared" si="30"/>
        <v/>
      </c>
      <c r="M517" s="211" t="str">
        <f>Cameras!B30</f>
        <v/>
      </c>
      <c r="N517" s="211" t="str">
        <f t="shared" si="31"/>
        <v/>
      </c>
      <c r="O517" s="211" t="str">
        <f>Cameras!C30</f>
        <v/>
      </c>
      <c r="Q517" s="211" t="str">
        <f t="shared" si="32"/>
        <v/>
      </c>
      <c r="X517" s="183" t="s">
        <v>1537</v>
      </c>
      <c r="Y517" s="183" t="s">
        <v>1516</v>
      </c>
      <c r="Z517" s="183" t="s">
        <v>1536</v>
      </c>
    </row>
    <row r="518" spans="1:26" x14ac:dyDescent="0.25">
      <c r="A518" s="207" t="str">
        <v/>
      </c>
      <c r="B518" s="207" t="str">
        <v/>
      </c>
      <c r="C518" s="207" t="str">
        <v/>
      </c>
      <c r="D518" s="207" t="str">
        <v/>
      </c>
      <c r="E518" s="208" t="str">
        <v/>
      </c>
      <c r="F518" s="207" t="str">
        <v/>
      </c>
      <c r="G518" s="209">
        <v>0</v>
      </c>
      <c r="J518" s="210" t="str">
        <f t="shared" si="29"/>
        <v/>
      </c>
      <c r="K518" s="211" t="str">
        <f>Cameras!G31</f>
        <v/>
      </c>
      <c r="L518" s="215" t="str">
        <f t="shared" si="30"/>
        <v/>
      </c>
      <c r="M518" s="211" t="str">
        <f>Cameras!B31</f>
        <v/>
      </c>
      <c r="N518" s="211" t="str">
        <f t="shared" si="31"/>
        <v/>
      </c>
      <c r="O518" s="211" t="str">
        <f>Cameras!C31</f>
        <v/>
      </c>
      <c r="Q518" s="211" t="str">
        <f t="shared" si="32"/>
        <v/>
      </c>
      <c r="X518" s="183" t="s">
        <v>1539</v>
      </c>
      <c r="Y518" s="183" t="s">
        <v>1516</v>
      </c>
      <c r="Z518" s="183" t="s">
        <v>1538</v>
      </c>
    </row>
    <row r="519" spans="1:26" x14ac:dyDescent="0.25">
      <c r="A519" s="207" t="str">
        <v/>
      </c>
      <c r="B519" s="207" t="str">
        <v/>
      </c>
      <c r="C519" s="207" t="str">
        <v/>
      </c>
      <c r="D519" s="207" t="str">
        <v/>
      </c>
      <c r="E519" s="208" t="str">
        <v/>
      </c>
      <c r="F519" s="207" t="str">
        <v/>
      </c>
      <c r="G519" s="209">
        <v>0</v>
      </c>
      <c r="J519" s="210" t="str">
        <f t="shared" si="29"/>
        <v/>
      </c>
      <c r="K519" s="211" t="str">
        <f>Cameras!G32</f>
        <v/>
      </c>
      <c r="L519" s="215" t="str">
        <f t="shared" si="30"/>
        <v/>
      </c>
      <c r="M519" s="211" t="str">
        <f>Cameras!B32</f>
        <v/>
      </c>
      <c r="N519" s="211" t="str">
        <f t="shared" si="31"/>
        <v/>
      </c>
      <c r="O519" s="211" t="str">
        <f>Cameras!C32</f>
        <v/>
      </c>
      <c r="Q519" s="211" t="str">
        <f t="shared" si="32"/>
        <v/>
      </c>
      <c r="X519" s="183" t="s">
        <v>1541</v>
      </c>
      <c r="Y519" s="183" t="s">
        <v>1516</v>
      </c>
      <c r="Z519" s="183" t="s">
        <v>1540</v>
      </c>
    </row>
    <row r="520" spans="1:26" x14ac:dyDescent="0.25">
      <c r="A520" s="207" t="str">
        <v/>
      </c>
      <c r="B520" s="207" t="str">
        <v/>
      </c>
      <c r="C520" s="207" t="str">
        <v/>
      </c>
      <c r="D520" s="207" t="str">
        <v/>
      </c>
      <c r="E520" s="208" t="str">
        <v/>
      </c>
      <c r="F520" s="207" t="str">
        <v/>
      </c>
      <c r="G520" s="209">
        <v>0</v>
      </c>
      <c r="J520" s="210" t="str">
        <f t="shared" si="29"/>
        <v/>
      </c>
      <c r="K520" s="211" t="str">
        <f>Cameras!G33</f>
        <v/>
      </c>
      <c r="L520" s="215" t="str">
        <f t="shared" si="30"/>
        <v/>
      </c>
      <c r="M520" s="211" t="str">
        <f>Cameras!B33</f>
        <v/>
      </c>
      <c r="N520" s="211" t="str">
        <f t="shared" si="31"/>
        <v/>
      </c>
      <c r="O520" s="211" t="str">
        <f>Cameras!C33</f>
        <v/>
      </c>
      <c r="Q520" s="211" t="str">
        <f t="shared" si="32"/>
        <v/>
      </c>
      <c r="X520" s="183" t="s">
        <v>1543</v>
      </c>
      <c r="Y520" s="183" t="s">
        <v>1516</v>
      </c>
      <c r="Z520" s="183" t="s">
        <v>1542</v>
      </c>
    </row>
    <row r="521" spans="1:26" x14ac:dyDescent="0.25">
      <c r="A521" s="207" t="str">
        <v/>
      </c>
      <c r="B521" s="207" t="str">
        <v/>
      </c>
      <c r="C521" s="207" t="str">
        <v/>
      </c>
      <c r="D521" s="207" t="str">
        <v/>
      </c>
      <c r="E521" s="208" t="str">
        <v/>
      </c>
      <c r="F521" s="207" t="str">
        <v/>
      </c>
      <c r="G521" s="209">
        <v>0</v>
      </c>
      <c r="J521" s="210" t="str">
        <f t="shared" si="29"/>
        <v/>
      </c>
      <c r="K521" s="211" t="str">
        <f>Cameras!G34</f>
        <v/>
      </c>
      <c r="L521" s="215" t="str">
        <f t="shared" si="30"/>
        <v/>
      </c>
      <c r="M521" s="211" t="str">
        <f>Cameras!B34</f>
        <v/>
      </c>
      <c r="N521" s="211" t="str">
        <f t="shared" si="31"/>
        <v/>
      </c>
      <c r="O521" s="211" t="str">
        <f>Cameras!C34</f>
        <v/>
      </c>
      <c r="Q521" s="211" t="str">
        <f t="shared" si="32"/>
        <v/>
      </c>
      <c r="X521" s="183" t="s">
        <v>1546</v>
      </c>
      <c r="Y521" s="183" t="s">
        <v>1545</v>
      </c>
      <c r="Z521" s="183" t="s">
        <v>1544</v>
      </c>
    </row>
    <row r="522" spans="1:26" x14ac:dyDescent="0.25">
      <c r="A522" s="207" t="str">
        <v/>
      </c>
      <c r="B522" s="207" t="str">
        <v/>
      </c>
      <c r="C522" s="207" t="str">
        <v/>
      </c>
      <c r="D522" s="207" t="str">
        <v/>
      </c>
      <c r="E522" s="208" t="str">
        <v/>
      </c>
      <c r="F522" s="207" t="str">
        <v/>
      </c>
      <c r="G522" s="209">
        <v>0</v>
      </c>
      <c r="J522" s="210" t="str">
        <f t="shared" si="29"/>
        <v/>
      </c>
      <c r="K522" s="211" t="str">
        <f>Cameras!G35</f>
        <v/>
      </c>
      <c r="L522" s="215" t="str">
        <f t="shared" si="30"/>
        <v/>
      </c>
      <c r="M522" s="211" t="str">
        <f>Cameras!B35</f>
        <v/>
      </c>
      <c r="N522" s="211" t="str">
        <f t="shared" si="31"/>
        <v/>
      </c>
      <c r="O522" s="211" t="str">
        <f>Cameras!C35</f>
        <v/>
      </c>
      <c r="Q522" s="211" t="str">
        <f t="shared" si="32"/>
        <v/>
      </c>
      <c r="X522" s="183" t="s">
        <v>1548</v>
      </c>
      <c r="Y522" s="183" t="s">
        <v>1545</v>
      </c>
      <c r="Z522" s="183" t="s">
        <v>1547</v>
      </c>
    </row>
    <row r="523" spans="1:26" x14ac:dyDescent="0.25">
      <c r="A523" s="207" t="str">
        <v/>
      </c>
      <c r="B523" s="207" t="str">
        <v/>
      </c>
      <c r="C523" s="207" t="str">
        <v/>
      </c>
      <c r="D523" s="207" t="str">
        <v/>
      </c>
      <c r="E523" s="208" t="str">
        <v/>
      </c>
      <c r="F523" s="207" t="str">
        <v/>
      </c>
      <c r="G523" s="209">
        <v>0</v>
      </c>
      <c r="J523" s="210" t="str">
        <f t="shared" si="29"/>
        <v/>
      </c>
      <c r="K523" s="211" t="str">
        <f>Cameras!G36</f>
        <v/>
      </c>
      <c r="L523" s="215" t="str">
        <f t="shared" si="30"/>
        <v/>
      </c>
      <c r="M523" s="211" t="str">
        <f>Cameras!B36</f>
        <v/>
      </c>
      <c r="N523" s="211" t="str">
        <f t="shared" si="31"/>
        <v/>
      </c>
      <c r="O523" s="211" t="str">
        <f>Cameras!C36</f>
        <v/>
      </c>
      <c r="Q523" s="211" t="str">
        <f t="shared" si="32"/>
        <v/>
      </c>
      <c r="X523" s="183" t="s">
        <v>1550</v>
      </c>
      <c r="Y523" s="183" t="s">
        <v>1545</v>
      </c>
      <c r="Z523" s="183" t="s">
        <v>1549</v>
      </c>
    </row>
    <row r="524" spans="1:26" x14ac:dyDescent="0.25">
      <c r="A524" s="207" t="str">
        <v/>
      </c>
      <c r="B524" s="207" t="str">
        <v/>
      </c>
      <c r="C524" s="207" t="str">
        <v/>
      </c>
      <c r="D524" s="207" t="str">
        <v/>
      </c>
      <c r="E524" s="208" t="str">
        <v/>
      </c>
      <c r="F524" s="207" t="str">
        <v/>
      </c>
      <c r="G524" s="209">
        <v>0</v>
      </c>
      <c r="J524" s="210" t="str">
        <f t="shared" si="29"/>
        <v/>
      </c>
      <c r="K524" s="211" t="str">
        <f>Cameras!G37</f>
        <v/>
      </c>
      <c r="L524" s="215" t="str">
        <f t="shared" si="30"/>
        <v/>
      </c>
      <c r="M524" s="211" t="str">
        <f>Cameras!B37</f>
        <v/>
      </c>
      <c r="N524" s="211" t="str">
        <f t="shared" si="31"/>
        <v/>
      </c>
      <c r="O524" s="211" t="str">
        <f>Cameras!C37</f>
        <v/>
      </c>
      <c r="Q524" s="211" t="str">
        <f t="shared" si="32"/>
        <v/>
      </c>
      <c r="X524" s="183" t="s">
        <v>1552</v>
      </c>
      <c r="Y524" s="183" t="s">
        <v>1545</v>
      </c>
      <c r="Z524" s="183" t="s">
        <v>1551</v>
      </c>
    </row>
    <row r="525" spans="1:26" x14ac:dyDescent="0.25">
      <c r="A525" s="207" t="str">
        <v/>
      </c>
      <c r="B525" s="207" t="str">
        <v/>
      </c>
      <c r="C525" s="207" t="str">
        <v/>
      </c>
      <c r="D525" s="207" t="str">
        <v/>
      </c>
      <c r="E525" s="208" t="str">
        <v/>
      </c>
      <c r="F525" s="207" t="str">
        <v/>
      </c>
      <c r="G525" s="209">
        <v>0</v>
      </c>
      <c r="J525" s="210" t="str">
        <f t="shared" si="29"/>
        <v/>
      </c>
      <c r="K525" s="211" t="str">
        <f>Cameras!G38</f>
        <v/>
      </c>
      <c r="L525" s="215" t="str">
        <f t="shared" si="30"/>
        <v/>
      </c>
      <c r="M525" s="211" t="str">
        <f>Cameras!B38</f>
        <v/>
      </c>
      <c r="N525" s="211" t="str">
        <f t="shared" si="31"/>
        <v/>
      </c>
      <c r="O525" s="211" t="str">
        <f>Cameras!C38</f>
        <v/>
      </c>
      <c r="Q525" s="211" t="str">
        <f t="shared" si="32"/>
        <v/>
      </c>
      <c r="X525" s="183" t="s">
        <v>1554</v>
      </c>
      <c r="Y525" s="183" t="s">
        <v>1545</v>
      </c>
      <c r="Z525" s="183" t="s">
        <v>1553</v>
      </c>
    </row>
    <row r="526" spans="1:26" x14ac:dyDescent="0.25">
      <c r="A526" s="207" t="str">
        <v/>
      </c>
      <c r="B526" s="207" t="str">
        <v/>
      </c>
      <c r="C526" s="207" t="str">
        <v/>
      </c>
      <c r="D526" s="207" t="str">
        <v/>
      </c>
      <c r="E526" s="208" t="str">
        <v/>
      </c>
      <c r="F526" s="207" t="str">
        <v/>
      </c>
      <c r="G526" s="209">
        <v>0</v>
      </c>
      <c r="J526" s="210" t="str">
        <f t="shared" si="29"/>
        <v/>
      </c>
      <c r="K526" s="211" t="str">
        <f>Cameras!G39</f>
        <v/>
      </c>
      <c r="L526" s="215" t="str">
        <f t="shared" si="30"/>
        <v/>
      </c>
      <c r="M526" s="211" t="str">
        <f>Cameras!B39</f>
        <v/>
      </c>
      <c r="N526" s="211" t="str">
        <f t="shared" si="31"/>
        <v/>
      </c>
      <c r="O526" s="211" t="str">
        <f>Cameras!C39</f>
        <v/>
      </c>
      <c r="Q526" s="211" t="str">
        <f t="shared" si="32"/>
        <v/>
      </c>
      <c r="X526" s="183" t="s">
        <v>1556</v>
      </c>
      <c r="Y526" s="183" t="s">
        <v>1545</v>
      </c>
      <c r="Z526" s="183" t="s">
        <v>1555</v>
      </c>
    </row>
    <row r="527" spans="1:26" x14ac:dyDescent="0.25">
      <c r="A527" s="207" t="str">
        <v/>
      </c>
      <c r="B527" s="207" t="str">
        <v/>
      </c>
      <c r="C527" s="207" t="str">
        <v/>
      </c>
      <c r="D527" s="207" t="str">
        <v/>
      </c>
      <c r="E527" s="208" t="str">
        <v/>
      </c>
      <c r="F527" s="207" t="str">
        <v/>
      </c>
      <c r="G527" s="209">
        <v>0</v>
      </c>
      <c r="J527" s="210" t="str">
        <f t="shared" si="29"/>
        <v/>
      </c>
      <c r="K527" s="211" t="str">
        <f>Cameras!G40</f>
        <v/>
      </c>
      <c r="L527" s="215" t="str">
        <f t="shared" si="30"/>
        <v/>
      </c>
      <c r="M527" s="211" t="str">
        <f>Cameras!B40</f>
        <v/>
      </c>
      <c r="N527" s="211" t="str">
        <f t="shared" si="31"/>
        <v/>
      </c>
      <c r="O527" s="211" t="str">
        <f>Cameras!C40</f>
        <v/>
      </c>
      <c r="Q527" s="211" t="str">
        <f t="shared" si="32"/>
        <v/>
      </c>
      <c r="X527" s="183" t="s">
        <v>1558</v>
      </c>
      <c r="Y527" s="183" t="s">
        <v>1545</v>
      </c>
      <c r="Z527" s="183" t="s">
        <v>1557</v>
      </c>
    </row>
    <row r="528" spans="1:26" x14ac:dyDescent="0.25">
      <c r="A528" s="207" t="str">
        <v/>
      </c>
      <c r="B528" s="207" t="str">
        <v/>
      </c>
      <c r="C528" s="207" t="str">
        <v/>
      </c>
      <c r="D528" s="207" t="str">
        <v/>
      </c>
      <c r="E528" s="208" t="str">
        <v/>
      </c>
      <c r="F528" s="207" t="str">
        <v/>
      </c>
      <c r="G528" s="209">
        <v>0</v>
      </c>
      <c r="J528" s="210" t="str">
        <f t="shared" si="29"/>
        <v/>
      </c>
      <c r="K528" s="211" t="str">
        <f>Cameras!G41</f>
        <v/>
      </c>
      <c r="L528" s="215" t="str">
        <f t="shared" si="30"/>
        <v/>
      </c>
      <c r="M528" s="211" t="str">
        <f>Cameras!B41</f>
        <v/>
      </c>
      <c r="N528" s="211" t="str">
        <f t="shared" si="31"/>
        <v/>
      </c>
      <c r="O528" s="211" t="str">
        <f>Cameras!C41</f>
        <v/>
      </c>
      <c r="Q528" s="211" t="str">
        <f t="shared" si="32"/>
        <v/>
      </c>
      <c r="X528" s="183" t="s">
        <v>1560</v>
      </c>
      <c r="Y528" s="183" t="s">
        <v>1545</v>
      </c>
      <c r="Z528" s="183" t="s">
        <v>1559</v>
      </c>
    </row>
    <row r="529" spans="1:26" x14ac:dyDescent="0.25">
      <c r="A529" s="207" t="str">
        <v/>
      </c>
      <c r="B529" s="207" t="str">
        <v/>
      </c>
      <c r="C529" s="207" t="str">
        <v/>
      </c>
      <c r="D529" s="207" t="str">
        <v/>
      </c>
      <c r="E529" s="208" t="str">
        <v/>
      </c>
      <c r="F529" s="207" t="str">
        <v/>
      </c>
      <c r="G529" s="209">
        <v>0</v>
      </c>
      <c r="J529" s="210" t="str">
        <f t="shared" si="29"/>
        <v/>
      </c>
      <c r="K529" s="211" t="str">
        <f>Cameras!G42</f>
        <v/>
      </c>
      <c r="L529" s="215" t="str">
        <f t="shared" si="30"/>
        <v/>
      </c>
      <c r="M529" s="211" t="str">
        <f>Cameras!B42</f>
        <v/>
      </c>
      <c r="N529" s="211" t="str">
        <f t="shared" si="31"/>
        <v/>
      </c>
      <c r="O529" s="211" t="str">
        <f>Cameras!C42</f>
        <v/>
      </c>
      <c r="Q529" s="211" t="str">
        <f t="shared" si="32"/>
        <v/>
      </c>
      <c r="X529" s="183" t="s">
        <v>1562</v>
      </c>
      <c r="Y529" s="183" t="s">
        <v>1545</v>
      </c>
      <c r="Z529" s="183" t="s">
        <v>1561</v>
      </c>
    </row>
    <row r="530" spans="1:26" x14ac:dyDescent="0.25">
      <c r="A530" s="207" t="str">
        <v/>
      </c>
      <c r="B530" s="207" t="str">
        <v/>
      </c>
      <c r="C530" s="207" t="str">
        <v/>
      </c>
      <c r="D530" s="207" t="str">
        <v/>
      </c>
      <c r="E530" s="208" t="str">
        <v/>
      </c>
      <c r="F530" s="207" t="str">
        <v/>
      </c>
      <c r="G530" s="209">
        <v>0</v>
      </c>
      <c r="J530" s="210" t="str">
        <f t="shared" si="29"/>
        <v/>
      </c>
      <c r="K530" s="211" t="str">
        <f>Cameras!G43</f>
        <v/>
      </c>
      <c r="L530" s="215" t="str">
        <f t="shared" si="30"/>
        <v/>
      </c>
      <c r="M530" s="211" t="str">
        <f>Cameras!B43</f>
        <v/>
      </c>
      <c r="N530" s="211" t="str">
        <f t="shared" si="31"/>
        <v/>
      </c>
      <c r="O530" s="211" t="str">
        <f>Cameras!C43</f>
        <v/>
      </c>
      <c r="Q530" s="211" t="str">
        <f t="shared" si="32"/>
        <v/>
      </c>
      <c r="X530" s="183" t="s">
        <v>1565</v>
      </c>
      <c r="Y530" s="183" t="s">
        <v>1564</v>
      </c>
      <c r="Z530" s="183" t="s">
        <v>1563</v>
      </c>
    </row>
    <row r="531" spans="1:26" x14ac:dyDescent="0.25">
      <c r="A531" s="207" t="str">
        <v/>
      </c>
      <c r="B531" s="207" t="str">
        <v/>
      </c>
      <c r="C531" s="207" t="str">
        <v/>
      </c>
      <c r="D531" s="207" t="str">
        <v/>
      </c>
      <c r="E531" s="208" t="str">
        <v/>
      </c>
      <c r="F531" s="207" t="str">
        <v/>
      </c>
      <c r="G531" s="209">
        <v>0</v>
      </c>
      <c r="J531" s="210" t="str">
        <f t="shared" si="29"/>
        <v/>
      </c>
      <c r="K531" s="211" t="str">
        <f>Cameras!G44</f>
        <v/>
      </c>
      <c r="L531" s="215" t="str">
        <f t="shared" si="30"/>
        <v/>
      </c>
      <c r="M531" s="211" t="str">
        <f>Cameras!B44</f>
        <v/>
      </c>
      <c r="N531" s="211" t="str">
        <f t="shared" si="31"/>
        <v/>
      </c>
      <c r="O531" s="211" t="str">
        <f>Cameras!C44</f>
        <v/>
      </c>
      <c r="Q531" s="211" t="str">
        <f t="shared" si="32"/>
        <v/>
      </c>
      <c r="X531" s="183" t="s">
        <v>1567</v>
      </c>
      <c r="Y531" s="183" t="s">
        <v>1564</v>
      </c>
      <c r="Z531" s="183" t="s">
        <v>1566</v>
      </c>
    </row>
    <row r="532" spans="1:26" x14ac:dyDescent="0.25">
      <c r="A532" s="207" t="str">
        <v/>
      </c>
      <c r="B532" s="207" t="str">
        <v/>
      </c>
      <c r="C532" s="207" t="str">
        <v/>
      </c>
      <c r="D532" s="207" t="str">
        <v/>
      </c>
      <c r="E532" s="208" t="str">
        <v/>
      </c>
      <c r="F532" s="207" t="str">
        <v/>
      </c>
      <c r="G532" s="209">
        <v>0</v>
      </c>
      <c r="J532" s="210" t="str">
        <f t="shared" si="29"/>
        <v/>
      </c>
      <c r="K532" s="211" t="str">
        <f>Cameras!G45</f>
        <v/>
      </c>
      <c r="L532" s="215" t="str">
        <f t="shared" si="30"/>
        <v/>
      </c>
      <c r="M532" s="211" t="str">
        <f>Cameras!B45</f>
        <v/>
      </c>
      <c r="N532" s="211" t="str">
        <f t="shared" si="31"/>
        <v/>
      </c>
      <c r="O532" s="211" t="str">
        <f>Cameras!C45</f>
        <v/>
      </c>
      <c r="Q532" s="211" t="str">
        <f t="shared" si="32"/>
        <v/>
      </c>
      <c r="X532" s="183" t="s">
        <v>1569</v>
      </c>
      <c r="Y532" s="183" t="s">
        <v>1564</v>
      </c>
      <c r="Z532" s="183" t="s">
        <v>1568</v>
      </c>
    </row>
    <row r="533" spans="1:26" x14ac:dyDescent="0.25">
      <c r="A533" s="207" t="str">
        <v/>
      </c>
      <c r="B533" s="207" t="str">
        <v/>
      </c>
      <c r="C533" s="207" t="str">
        <v/>
      </c>
      <c r="D533" s="207" t="str">
        <v/>
      </c>
      <c r="E533" s="208" t="str">
        <v/>
      </c>
      <c r="F533" s="207" t="str">
        <v/>
      </c>
      <c r="G533" s="209">
        <v>0</v>
      </c>
      <c r="J533" s="210" t="str">
        <f t="shared" si="29"/>
        <v/>
      </c>
      <c r="K533" s="211" t="str">
        <f>Cameras!G46</f>
        <v/>
      </c>
      <c r="L533" s="215" t="str">
        <f t="shared" si="30"/>
        <v/>
      </c>
      <c r="M533" s="211" t="str">
        <f>Cameras!B46</f>
        <v/>
      </c>
      <c r="N533" s="211" t="str">
        <f t="shared" si="31"/>
        <v/>
      </c>
      <c r="O533" s="211" t="str">
        <f>Cameras!C46</f>
        <v/>
      </c>
      <c r="Q533" s="211" t="str">
        <f t="shared" si="32"/>
        <v/>
      </c>
      <c r="X533" s="183" t="s">
        <v>1571</v>
      </c>
      <c r="Y533" s="183" t="s">
        <v>1564</v>
      </c>
      <c r="Z533" s="183" t="s">
        <v>1570</v>
      </c>
    </row>
    <row r="534" spans="1:26" x14ac:dyDescent="0.25">
      <c r="A534" s="207" t="str">
        <v/>
      </c>
      <c r="B534" s="207" t="str">
        <v/>
      </c>
      <c r="C534" s="207" t="str">
        <v/>
      </c>
      <c r="D534" s="207" t="str">
        <v/>
      </c>
      <c r="E534" s="208" t="str">
        <v/>
      </c>
      <c r="F534" s="207" t="str">
        <v/>
      </c>
      <c r="G534" s="209">
        <v>0</v>
      </c>
      <c r="J534" s="210" t="str">
        <f t="shared" si="29"/>
        <v/>
      </c>
      <c r="K534" s="211" t="str">
        <f>Cameras!G47</f>
        <v/>
      </c>
      <c r="L534" s="215" t="str">
        <f t="shared" si="30"/>
        <v/>
      </c>
      <c r="M534" s="211" t="str">
        <f>Cameras!B47</f>
        <v/>
      </c>
      <c r="N534" s="211" t="str">
        <f t="shared" si="31"/>
        <v/>
      </c>
      <c r="O534" s="211" t="str">
        <f>Cameras!C47</f>
        <v/>
      </c>
      <c r="Q534" s="211" t="str">
        <f t="shared" si="32"/>
        <v/>
      </c>
      <c r="X534" s="183" t="s">
        <v>1572</v>
      </c>
      <c r="Y534" s="183" t="s">
        <v>1573</v>
      </c>
      <c r="Z534" s="183" t="s">
        <v>1572</v>
      </c>
    </row>
    <row r="535" spans="1:26" x14ac:dyDescent="0.25">
      <c r="A535" s="207" t="str">
        <v/>
      </c>
      <c r="B535" s="207" t="str">
        <v/>
      </c>
      <c r="C535" s="207" t="str">
        <v/>
      </c>
      <c r="D535" s="207" t="str">
        <v/>
      </c>
      <c r="E535" s="208" t="str">
        <v/>
      </c>
      <c r="F535" s="207" t="str">
        <v/>
      </c>
      <c r="G535" s="209">
        <v>0</v>
      </c>
      <c r="J535" s="210" t="str">
        <f t="shared" si="29"/>
        <v/>
      </c>
      <c r="K535" s="211" t="str">
        <f>Cameras!G48</f>
        <v/>
      </c>
      <c r="L535" s="215" t="str">
        <f t="shared" si="30"/>
        <v/>
      </c>
      <c r="M535" s="211" t="str">
        <f>Cameras!B48</f>
        <v/>
      </c>
      <c r="N535" s="211" t="str">
        <f t="shared" si="31"/>
        <v/>
      </c>
      <c r="O535" s="211" t="str">
        <f>Cameras!C48</f>
        <v/>
      </c>
      <c r="Q535" s="211" t="str">
        <f t="shared" si="32"/>
        <v/>
      </c>
      <c r="X535" s="183" t="s">
        <v>1574</v>
      </c>
      <c r="Y535" s="183" t="s">
        <v>1573</v>
      </c>
      <c r="Z535" s="183" t="s">
        <v>1574</v>
      </c>
    </row>
    <row r="536" spans="1:26" x14ac:dyDescent="0.25">
      <c r="A536" s="207" t="str">
        <v/>
      </c>
      <c r="B536" s="207" t="str">
        <v/>
      </c>
      <c r="C536" s="207" t="str">
        <v/>
      </c>
      <c r="D536" s="207" t="str">
        <v/>
      </c>
      <c r="E536" s="208" t="str">
        <v/>
      </c>
      <c r="F536" s="207" t="str">
        <v/>
      </c>
      <c r="G536" s="209">
        <v>0</v>
      </c>
      <c r="J536" s="210" t="str">
        <f t="shared" si="29"/>
        <v/>
      </c>
      <c r="K536" s="211" t="str">
        <f>Cameras!G49</f>
        <v/>
      </c>
      <c r="L536" s="215" t="str">
        <f t="shared" si="30"/>
        <v/>
      </c>
      <c r="M536" s="211" t="str">
        <f>Cameras!B49</f>
        <v/>
      </c>
      <c r="N536" s="211" t="str">
        <f t="shared" si="31"/>
        <v/>
      </c>
      <c r="O536" s="211" t="str">
        <f>Cameras!C49</f>
        <v/>
      </c>
      <c r="Q536" s="211" t="str">
        <f t="shared" si="32"/>
        <v/>
      </c>
      <c r="X536" s="183" t="s">
        <v>1575</v>
      </c>
      <c r="Y536" s="183" t="s">
        <v>1573</v>
      </c>
      <c r="Z536" s="183" t="s">
        <v>1575</v>
      </c>
    </row>
    <row r="537" spans="1:26" x14ac:dyDescent="0.25">
      <c r="A537" s="207" t="str">
        <v/>
      </c>
      <c r="B537" s="207" t="str">
        <v/>
      </c>
      <c r="C537" s="207" t="str">
        <v/>
      </c>
      <c r="D537" s="207" t="str">
        <v/>
      </c>
      <c r="E537" s="208" t="str">
        <v/>
      </c>
      <c r="F537" s="207" t="str">
        <v/>
      </c>
      <c r="G537" s="209">
        <v>0</v>
      </c>
      <c r="J537" s="210" t="str">
        <f t="shared" si="29"/>
        <v/>
      </c>
      <c r="K537" s="211" t="str">
        <f>Cameras!G50</f>
        <v/>
      </c>
      <c r="L537" s="215" t="str">
        <f t="shared" si="30"/>
        <v/>
      </c>
      <c r="M537" s="211" t="str">
        <f>Cameras!B50</f>
        <v/>
      </c>
      <c r="N537" s="211" t="str">
        <f t="shared" si="31"/>
        <v/>
      </c>
      <c r="O537" s="211" t="str">
        <f>Cameras!C50</f>
        <v/>
      </c>
      <c r="Q537" s="211" t="str">
        <f t="shared" si="32"/>
        <v/>
      </c>
      <c r="X537" s="183" t="s">
        <v>1578</v>
      </c>
      <c r="Y537" s="183" t="s">
        <v>1577</v>
      </c>
      <c r="Z537" s="183" t="s">
        <v>1576</v>
      </c>
    </row>
    <row r="538" spans="1:26" x14ac:dyDescent="0.25">
      <c r="A538" s="207" t="str">
        <v/>
      </c>
      <c r="B538" s="207" t="str">
        <v/>
      </c>
      <c r="C538" s="207" t="str">
        <v/>
      </c>
      <c r="D538" s="207" t="str">
        <v/>
      </c>
      <c r="E538" s="208" t="str">
        <v/>
      </c>
      <c r="F538" s="207" t="str">
        <v/>
      </c>
      <c r="G538" s="209">
        <v>0</v>
      </c>
      <c r="J538" s="210" t="str">
        <f t="shared" si="29"/>
        <v/>
      </c>
      <c r="K538" s="211" t="str">
        <f>Cameras!G51</f>
        <v/>
      </c>
      <c r="L538" s="215" t="str">
        <f t="shared" si="30"/>
        <v/>
      </c>
      <c r="M538" s="211" t="str">
        <f>Cameras!B51</f>
        <v/>
      </c>
      <c r="N538" s="211" t="str">
        <f t="shared" si="31"/>
        <v/>
      </c>
      <c r="O538" s="211" t="str">
        <f>Cameras!C51</f>
        <v/>
      </c>
      <c r="Q538" s="211" t="str">
        <f t="shared" si="32"/>
        <v/>
      </c>
      <c r="X538" s="25" t="s">
        <v>72</v>
      </c>
      <c r="Y538" s="25" t="s">
        <v>1089</v>
      </c>
      <c r="Z538" s="25" t="s">
        <v>769</v>
      </c>
    </row>
    <row r="539" spans="1:26" x14ac:dyDescent="0.25">
      <c r="A539" s="207" t="str">
        <v/>
      </c>
      <c r="B539" s="207" t="str">
        <v/>
      </c>
      <c r="C539" s="207" t="str">
        <v/>
      </c>
      <c r="D539" s="207" t="str">
        <v/>
      </c>
      <c r="E539" s="208" t="str">
        <v/>
      </c>
      <c r="F539" s="207" t="str">
        <v/>
      </c>
      <c r="G539" s="209">
        <v>0</v>
      </c>
      <c r="J539" s="210" t="str">
        <f t="shared" si="29"/>
        <v/>
      </c>
      <c r="K539" s="211" t="str">
        <f>Cameras!G52</f>
        <v/>
      </c>
      <c r="L539" s="215" t="str">
        <f t="shared" si="30"/>
        <v/>
      </c>
      <c r="M539" s="211" t="str">
        <f>Cameras!B52</f>
        <v/>
      </c>
      <c r="N539" s="211" t="str">
        <f t="shared" si="31"/>
        <v/>
      </c>
      <c r="O539" s="211" t="str">
        <f>Cameras!C52</f>
        <v/>
      </c>
      <c r="Q539" s="211" t="str">
        <f t="shared" si="32"/>
        <v/>
      </c>
      <c r="X539" s="25" t="s">
        <v>172</v>
      </c>
      <c r="Y539" s="25" t="s">
        <v>1089</v>
      </c>
      <c r="Z539" s="25" t="s">
        <v>771</v>
      </c>
    </row>
    <row r="540" spans="1:26" x14ac:dyDescent="0.25">
      <c r="A540" s="207" t="str">
        <v/>
      </c>
      <c r="B540" s="207" t="str">
        <v/>
      </c>
      <c r="C540" s="207" t="str">
        <v/>
      </c>
      <c r="D540" s="207" t="str">
        <v/>
      </c>
      <c r="E540" s="208" t="str">
        <v/>
      </c>
      <c r="F540" s="207" t="str">
        <v/>
      </c>
      <c r="G540" s="209">
        <v>0</v>
      </c>
      <c r="J540" s="210" t="str">
        <f t="shared" si="29"/>
        <v/>
      </c>
      <c r="K540" s="211" t="str">
        <f>Cameras!G53</f>
        <v/>
      </c>
      <c r="L540" s="215" t="str">
        <f t="shared" si="30"/>
        <v/>
      </c>
      <c r="M540" s="211" t="str">
        <f>Cameras!B53</f>
        <v/>
      </c>
      <c r="N540" s="211" t="str">
        <f t="shared" si="31"/>
        <v/>
      </c>
      <c r="O540" s="211" t="str">
        <f>Cameras!C53</f>
        <v/>
      </c>
      <c r="Q540" s="211" t="str">
        <f t="shared" si="32"/>
        <v/>
      </c>
      <c r="X540" s="25" t="s">
        <v>46</v>
      </c>
      <c r="Y540" s="25" t="s">
        <v>1089</v>
      </c>
      <c r="Z540" s="25" t="s">
        <v>774</v>
      </c>
    </row>
    <row r="541" spans="1:26" x14ac:dyDescent="0.25">
      <c r="A541" s="207" t="str">
        <v/>
      </c>
      <c r="B541" s="207" t="str">
        <v/>
      </c>
      <c r="C541" s="207" t="str">
        <v/>
      </c>
      <c r="D541" s="207" t="str">
        <v/>
      </c>
      <c r="E541" s="208" t="str">
        <v/>
      </c>
      <c r="F541" s="207" t="str">
        <v/>
      </c>
      <c r="G541" s="209">
        <v>0</v>
      </c>
      <c r="J541" s="210" t="str">
        <f t="shared" si="29"/>
        <v/>
      </c>
      <c r="K541" s="211" t="str">
        <f>Cameras!G54</f>
        <v/>
      </c>
      <c r="L541" s="215" t="str">
        <f t="shared" si="30"/>
        <v/>
      </c>
      <c r="M541" s="211" t="str">
        <f>Cameras!B54</f>
        <v/>
      </c>
      <c r="N541" s="211" t="str">
        <f t="shared" si="31"/>
        <v/>
      </c>
      <c r="O541" s="211" t="str">
        <f>Cameras!C54</f>
        <v/>
      </c>
      <c r="Q541" s="211" t="str">
        <f t="shared" si="32"/>
        <v/>
      </c>
      <c r="X541" s="25" t="s">
        <v>157</v>
      </c>
      <c r="Y541" s="25" t="s">
        <v>1089</v>
      </c>
      <c r="Z541" s="25" t="s">
        <v>776</v>
      </c>
    </row>
    <row r="542" spans="1:26" x14ac:dyDescent="0.25">
      <c r="A542" s="207" t="str">
        <v/>
      </c>
      <c r="B542" s="207" t="str">
        <v/>
      </c>
      <c r="C542" s="207" t="str">
        <v/>
      </c>
      <c r="D542" s="207" t="str">
        <v/>
      </c>
      <c r="E542" s="208" t="str">
        <v/>
      </c>
      <c r="F542" s="207" t="str">
        <v/>
      </c>
      <c r="G542" s="209">
        <v>0</v>
      </c>
      <c r="J542" s="210" t="str">
        <f t="shared" si="29"/>
        <v/>
      </c>
      <c r="K542" s="211" t="str">
        <f>Cameras!G55</f>
        <v/>
      </c>
      <c r="L542" s="215" t="str">
        <f t="shared" si="30"/>
        <v/>
      </c>
      <c r="M542" s="211" t="str">
        <f>Cameras!B55</f>
        <v/>
      </c>
      <c r="N542" s="211" t="str">
        <f t="shared" si="31"/>
        <v/>
      </c>
      <c r="O542" s="211" t="str">
        <f>Cameras!C55</f>
        <v/>
      </c>
      <c r="Q542" s="211" t="str">
        <f t="shared" si="32"/>
        <v/>
      </c>
      <c r="X542" s="25" t="s">
        <v>61</v>
      </c>
      <c r="Y542" s="25" t="s">
        <v>1089</v>
      </c>
      <c r="Z542" s="25" t="s">
        <v>779</v>
      </c>
    </row>
    <row r="543" spans="1:26" x14ac:dyDescent="0.25">
      <c r="A543" s="207" t="str">
        <v/>
      </c>
      <c r="B543" s="207" t="str">
        <v/>
      </c>
      <c r="C543" s="207" t="str">
        <v/>
      </c>
      <c r="D543" s="207" t="str">
        <v/>
      </c>
      <c r="E543" s="208" t="str">
        <v/>
      </c>
      <c r="F543" s="207" t="str">
        <v/>
      </c>
      <c r="G543" s="209">
        <v>0</v>
      </c>
      <c r="J543" s="210" t="str">
        <f t="shared" si="29"/>
        <v/>
      </c>
      <c r="K543" s="211" t="str">
        <f>Cameras!G56</f>
        <v/>
      </c>
      <c r="L543" s="215" t="str">
        <f t="shared" si="30"/>
        <v/>
      </c>
      <c r="M543" s="211" t="str">
        <f>Cameras!B56</f>
        <v/>
      </c>
      <c r="N543" s="211" t="str">
        <f t="shared" si="31"/>
        <v/>
      </c>
      <c r="O543" s="211" t="str">
        <f>Cameras!C56</f>
        <v/>
      </c>
      <c r="Q543" s="211" t="str">
        <f t="shared" si="32"/>
        <v/>
      </c>
      <c r="X543" s="25" t="s">
        <v>166</v>
      </c>
      <c r="Y543" s="25" t="s">
        <v>1089</v>
      </c>
      <c r="Z543" s="25" t="s">
        <v>782</v>
      </c>
    </row>
    <row r="544" spans="1:26" x14ac:dyDescent="0.25">
      <c r="A544" s="207" t="str">
        <v/>
      </c>
      <c r="B544" s="207" t="str">
        <v/>
      </c>
      <c r="C544" s="207" t="str">
        <v/>
      </c>
      <c r="D544" s="207" t="str">
        <v/>
      </c>
      <c r="E544" s="208" t="str">
        <v/>
      </c>
      <c r="F544" s="207" t="str">
        <v/>
      </c>
      <c r="G544" s="209">
        <v>0</v>
      </c>
      <c r="J544" s="210" t="str">
        <f t="shared" si="29"/>
        <v/>
      </c>
      <c r="K544" s="211" t="str">
        <f>Cameras!G57</f>
        <v/>
      </c>
      <c r="L544" s="215" t="str">
        <f t="shared" si="30"/>
        <v/>
      </c>
      <c r="M544" s="211" t="str">
        <f>Cameras!B57</f>
        <v/>
      </c>
      <c r="N544" s="211" t="str">
        <f t="shared" si="31"/>
        <v/>
      </c>
      <c r="O544" s="211" t="str">
        <f>Cameras!C57</f>
        <v/>
      </c>
      <c r="Q544" s="211" t="str">
        <f t="shared" si="32"/>
        <v/>
      </c>
      <c r="X544" s="25" t="s">
        <v>31</v>
      </c>
      <c r="Y544" s="25" t="s">
        <v>1089</v>
      </c>
      <c r="Z544" s="25" t="s">
        <v>789</v>
      </c>
    </row>
    <row r="545" spans="1:26" x14ac:dyDescent="0.25">
      <c r="A545" s="207" t="str">
        <v/>
      </c>
      <c r="B545" s="207" t="str">
        <v/>
      </c>
      <c r="C545" s="207" t="str">
        <v/>
      </c>
      <c r="D545" s="207" t="str">
        <v/>
      </c>
      <c r="E545" s="208" t="str">
        <v/>
      </c>
      <c r="F545" s="207" t="str">
        <v/>
      </c>
      <c r="G545" s="209">
        <v>0</v>
      </c>
      <c r="J545" s="210" t="str">
        <f t="shared" si="29"/>
        <v/>
      </c>
      <c r="K545" s="211" t="str">
        <f>Cameras!G58</f>
        <v/>
      </c>
      <c r="L545" s="215" t="str">
        <f t="shared" si="30"/>
        <v/>
      </c>
      <c r="M545" s="211" t="str">
        <f>Cameras!B58</f>
        <v/>
      </c>
      <c r="N545" s="211" t="str">
        <f t="shared" si="31"/>
        <v/>
      </c>
      <c r="O545" s="211" t="str">
        <f>Cameras!C58</f>
        <v/>
      </c>
      <c r="Q545" s="211" t="str">
        <f t="shared" si="32"/>
        <v/>
      </c>
      <c r="X545" s="25" t="s">
        <v>148</v>
      </c>
      <c r="Y545" s="25" t="s">
        <v>1089</v>
      </c>
      <c r="Z545" s="25" t="s">
        <v>794</v>
      </c>
    </row>
    <row r="546" spans="1:26" x14ac:dyDescent="0.25">
      <c r="A546" s="207" t="str">
        <v/>
      </c>
      <c r="B546" s="207" t="str">
        <v/>
      </c>
      <c r="C546" s="207" t="str">
        <v/>
      </c>
      <c r="D546" s="207" t="str">
        <v/>
      </c>
      <c r="E546" s="208" t="str">
        <v/>
      </c>
      <c r="F546" s="207" t="str">
        <v/>
      </c>
      <c r="G546" s="209">
        <v>0</v>
      </c>
      <c r="J546" s="210" t="str">
        <f t="shared" si="29"/>
        <v/>
      </c>
      <c r="K546" s="211" t="str">
        <f>Cameras!G59</f>
        <v/>
      </c>
      <c r="L546" s="215" t="str">
        <f t="shared" si="30"/>
        <v/>
      </c>
      <c r="M546" s="211" t="str">
        <f>Cameras!B59</f>
        <v/>
      </c>
      <c r="N546" s="211" t="str">
        <f t="shared" si="31"/>
        <v/>
      </c>
      <c r="O546" s="211" t="str">
        <f>Cameras!C59</f>
        <v/>
      </c>
      <c r="Q546" s="211" t="str">
        <f t="shared" si="32"/>
        <v/>
      </c>
      <c r="X546" s="25" t="s">
        <v>84</v>
      </c>
      <c r="Y546" s="25" t="s">
        <v>1089</v>
      </c>
      <c r="Z546" s="25" t="s">
        <v>800</v>
      </c>
    </row>
    <row r="547" spans="1:26" x14ac:dyDescent="0.25">
      <c r="A547" s="207" t="str">
        <v/>
      </c>
      <c r="B547" s="207" t="str">
        <v/>
      </c>
      <c r="C547" s="207" t="str">
        <v/>
      </c>
      <c r="D547" s="207" t="str">
        <v/>
      </c>
      <c r="E547" s="208" t="str">
        <v/>
      </c>
      <c r="F547" s="207" t="str">
        <v/>
      </c>
      <c r="G547" s="209">
        <v>0</v>
      </c>
      <c r="J547" s="210" t="str">
        <f t="shared" si="29"/>
        <v/>
      </c>
      <c r="K547" s="211" t="str">
        <f>Cameras!G60</f>
        <v/>
      </c>
      <c r="L547" s="215" t="str">
        <f t="shared" si="30"/>
        <v/>
      </c>
      <c r="M547" s="211" t="str">
        <f>Cameras!B60</f>
        <v/>
      </c>
      <c r="N547" s="211" t="str">
        <f t="shared" si="31"/>
        <v/>
      </c>
      <c r="O547" s="211" t="str">
        <f>Cameras!C60</f>
        <v/>
      </c>
      <c r="Q547" s="211" t="str">
        <f t="shared" si="32"/>
        <v/>
      </c>
      <c r="X547" s="25" t="s">
        <v>114</v>
      </c>
      <c r="Y547" s="25" t="s">
        <v>1089</v>
      </c>
      <c r="Z547" s="25" t="s">
        <v>806</v>
      </c>
    </row>
    <row r="548" spans="1:26" x14ac:dyDescent="0.25">
      <c r="A548" s="207" t="str">
        <v/>
      </c>
      <c r="B548" s="207" t="str">
        <v/>
      </c>
      <c r="C548" s="207" t="str">
        <v/>
      </c>
      <c r="D548" s="207" t="str">
        <v/>
      </c>
      <c r="E548" s="208" t="str">
        <v/>
      </c>
      <c r="F548" s="207" t="str">
        <v/>
      </c>
      <c r="G548" s="209">
        <v>0</v>
      </c>
      <c r="J548" s="210" t="str">
        <f t="shared" si="29"/>
        <v/>
      </c>
      <c r="K548" s="211" t="str">
        <f>Cameras!G61</f>
        <v/>
      </c>
      <c r="L548" s="215" t="str">
        <f t="shared" si="30"/>
        <v/>
      </c>
      <c r="M548" s="211" t="str">
        <f>Cameras!B61</f>
        <v/>
      </c>
      <c r="N548" s="211" t="str">
        <f t="shared" si="31"/>
        <v/>
      </c>
      <c r="O548" s="211" t="str">
        <f>Cameras!C61</f>
        <v/>
      </c>
      <c r="Q548" s="211" t="str">
        <f t="shared" si="32"/>
        <v/>
      </c>
      <c r="X548" s="25" t="s">
        <v>123</v>
      </c>
      <c r="Y548" s="25" t="s">
        <v>1089</v>
      </c>
      <c r="Z548" s="25" t="s">
        <v>811</v>
      </c>
    </row>
    <row r="549" spans="1:26" x14ac:dyDescent="0.25">
      <c r="A549" s="207" t="str">
        <v/>
      </c>
      <c r="B549" s="207" t="str">
        <v/>
      </c>
      <c r="C549" s="207" t="str">
        <v/>
      </c>
      <c r="D549" s="207" t="str">
        <v/>
      </c>
      <c r="E549" s="208" t="str">
        <v/>
      </c>
      <c r="F549" s="207" t="str">
        <v/>
      </c>
      <c r="G549" s="209">
        <v>0</v>
      </c>
      <c r="J549" s="210" t="str">
        <f t="shared" si="29"/>
        <v/>
      </c>
      <c r="K549" s="211" t="str">
        <f>Cameras!G62</f>
        <v/>
      </c>
      <c r="L549" s="215" t="str">
        <f t="shared" si="30"/>
        <v/>
      </c>
      <c r="M549" s="211" t="str">
        <f>Cameras!B62</f>
        <v/>
      </c>
      <c r="N549" s="211" t="str">
        <f t="shared" si="31"/>
        <v/>
      </c>
      <c r="O549" s="211" t="str">
        <f>Cameras!C62</f>
        <v/>
      </c>
      <c r="Q549" s="211" t="str">
        <f t="shared" si="32"/>
        <v/>
      </c>
      <c r="X549" s="25" t="s">
        <v>105</v>
      </c>
      <c r="Y549" s="25" t="s">
        <v>1089</v>
      </c>
      <c r="Z549" s="25" t="s">
        <v>817</v>
      </c>
    </row>
    <row r="550" spans="1:26" x14ac:dyDescent="0.25">
      <c r="A550" s="207" t="str">
        <v/>
      </c>
      <c r="B550" s="207" t="str">
        <v/>
      </c>
      <c r="C550" s="207" t="str">
        <v/>
      </c>
      <c r="D550" s="207" t="str">
        <v/>
      </c>
      <c r="E550" s="208" t="str">
        <v/>
      </c>
      <c r="F550" s="207" t="str">
        <v/>
      </c>
      <c r="G550" s="209">
        <v>0</v>
      </c>
      <c r="J550" s="210" t="str">
        <f t="shared" si="29"/>
        <v/>
      </c>
      <c r="K550" s="211" t="str">
        <f>Cameras!G63</f>
        <v/>
      </c>
      <c r="L550" s="215" t="str">
        <f t="shared" si="30"/>
        <v/>
      </c>
      <c r="M550" s="211" t="str">
        <f>Cameras!B63</f>
        <v/>
      </c>
      <c r="N550" s="211" t="str">
        <f t="shared" si="31"/>
        <v/>
      </c>
      <c r="O550" s="211" t="str">
        <f>Cameras!C63</f>
        <v/>
      </c>
      <c r="Q550" s="211" t="str">
        <f t="shared" si="32"/>
        <v/>
      </c>
      <c r="X550" s="25" t="s">
        <v>141</v>
      </c>
      <c r="Y550" s="25" t="s">
        <v>1089</v>
      </c>
      <c r="Z550" s="25" t="s">
        <v>823</v>
      </c>
    </row>
    <row r="551" spans="1:26" x14ac:dyDescent="0.25">
      <c r="A551" s="207" t="str">
        <v/>
      </c>
      <c r="B551" s="207" t="str">
        <v/>
      </c>
      <c r="C551" s="207" t="str">
        <v/>
      </c>
      <c r="D551" s="207" t="str">
        <v/>
      </c>
      <c r="E551" s="208" t="str">
        <v/>
      </c>
      <c r="F551" s="207" t="str">
        <v/>
      </c>
      <c r="G551" s="209">
        <v>0</v>
      </c>
      <c r="J551" s="210" t="str">
        <f t="shared" si="29"/>
        <v/>
      </c>
      <c r="K551" s="211" t="str">
        <f>Cameras!G64</f>
        <v/>
      </c>
      <c r="L551" s="215" t="str">
        <f t="shared" si="30"/>
        <v/>
      </c>
      <c r="M551" s="211" t="str">
        <f>Cameras!B64</f>
        <v/>
      </c>
      <c r="N551" s="211" t="str">
        <f t="shared" si="31"/>
        <v/>
      </c>
      <c r="O551" s="211" t="str">
        <f>Cameras!C64</f>
        <v/>
      </c>
      <c r="Q551" s="211" t="str">
        <f t="shared" si="32"/>
        <v/>
      </c>
      <c r="X551" s="25" t="s">
        <v>94</v>
      </c>
      <c r="Y551" s="25" t="s">
        <v>1089</v>
      </c>
      <c r="Z551" s="25" t="s">
        <v>828</v>
      </c>
    </row>
    <row r="552" spans="1:26" x14ac:dyDescent="0.25">
      <c r="A552" s="207" t="str">
        <v/>
      </c>
      <c r="B552" s="207" t="str">
        <v/>
      </c>
      <c r="C552" s="207" t="str">
        <v/>
      </c>
      <c r="D552" s="207" t="str">
        <v/>
      </c>
      <c r="E552" s="208" t="str">
        <v/>
      </c>
      <c r="F552" s="207" t="str">
        <v/>
      </c>
      <c r="G552" s="209">
        <v>0</v>
      </c>
      <c r="J552" s="210" t="str">
        <f t="shared" si="29"/>
        <v/>
      </c>
      <c r="K552" s="211" t="str">
        <f>Cameras!G65</f>
        <v/>
      </c>
      <c r="L552" s="215" t="str">
        <f t="shared" si="30"/>
        <v/>
      </c>
      <c r="M552" s="211" t="str">
        <f>Cameras!B65</f>
        <v/>
      </c>
      <c r="N552" s="211" t="str">
        <f t="shared" si="31"/>
        <v/>
      </c>
      <c r="O552" s="211" t="str">
        <f>Cameras!C65</f>
        <v/>
      </c>
      <c r="Q552" s="211" t="str">
        <f t="shared" si="32"/>
        <v/>
      </c>
      <c r="X552" s="25" t="s">
        <v>132</v>
      </c>
      <c r="Y552" s="25" t="s">
        <v>1089</v>
      </c>
      <c r="Z552" s="25" t="s">
        <v>832</v>
      </c>
    </row>
    <row r="553" spans="1:26" x14ac:dyDescent="0.25">
      <c r="A553" s="207" t="str">
        <v/>
      </c>
      <c r="B553" s="207" t="str">
        <v/>
      </c>
      <c r="C553" s="207" t="str">
        <v/>
      </c>
      <c r="D553" s="207" t="str">
        <v/>
      </c>
      <c r="E553" s="208" t="str">
        <v/>
      </c>
      <c r="F553" s="207" t="str">
        <v/>
      </c>
      <c r="G553" s="209">
        <v>0</v>
      </c>
      <c r="J553" s="210" t="str">
        <f t="shared" si="29"/>
        <v/>
      </c>
      <c r="K553" s="211" t="str">
        <f>Cameras!G66</f>
        <v/>
      </c>
      <c r="L553" s="215" t="str">
        <f t="shared" si="30"/>
        <v/>
      </c>
      <c r="M553" s="211" t="str">
        <f>Cameras!B66</f>
        <v/>
      </c>
      <c r="N553" s="211" t="str">
        <f t="shared" si="31"/>
        <v/>
      </c>
      <c r="O553" s="211" t="str">
        <f>Cameras!C66</f>
        <v/>
      </c>
      <c r="Q553" s="211" t="str">
        <f t="shared" si="32"/>
        <v/>
      </c>
      <c r="X553" s="25" t="s">
        <v>33</v>
      </c>
      <c r="Y553" s="25" t="s">
        <v>1160</v>
      </c>
      <c r="Z553" s="25" t="s">
        <v>1159</v>
      </c>
    </row>
    <row r="554" spans="1:26" x14ac:dyDescent="0.25">
      <c r="A554" s="207" t="str">
        <v/>
      </c>
      <c r="B554" s="207" t="str">
        <v/>
      </c>
      <c r="C554" s="207" t="str">
        <v/>
      </c>
      <c r="D554" s="207" t="str">
        <v/>
      </c>
      <c r="E554" s="208" t="str">
        <v/>
      </c>
      <c r="F554" s="207" t="str">
        <v/>
      </c>
      <c r="G554" s="209">
        <v>0</v>
      </c>
      <c r="J554" s="210" t="str">
        <f t="shared" si="29"/>
        <v/>
      </c>
      <c r="K554" s="211" t="str">
        <f>Cameras!G67</f>
        <v/>
      </c>
      <c r="L554" s="215" t="str">
        <f t="shared" si="30"/>
        <v/>
      </c>
      <c r="M554" s="211" t="str">
        <f>Cameras!B67</f>
        <v/>
      </c>
      <c r="N554" s="211" t="str">
        <f t="shared" si="31"/>
        <v/>
      </c>
      <c r="O554" s="211" t="str">
        <f>Cameras!C67</f>
        <v/>
      </c>
      <c r="Q554" s="211" t="str">
        <f t="shared" si="32"/>
        <v/>
      </c>
      <c r="X554" s="25" t="s">
        <v>48</v>
      </c>
      <c r="Y554" s="25" t="s">
        <v>1160</v>
      </c>
      <c r="Z554" s="25" t="s">
        <v>1161</v>
      </c>
    </row>
    <row r="555" spans="1:26" x14ac:dyDescent="0.25">
      <c r="A555" s="207" t="str">
        <v/>
      </c>
      <c r="B555" s="207" t="str">
        <v/>
      </c>
      <c r="C555" s="207" t="str">
        <v/>
      </c>
      <c r="D555" s="207" t="str">
        <v/>
      </c>
      <c r="E555" s="208" t="str">
        <v/>
      </c>
      <c r="F555" s="207" t="str">
        <v/>
      </c>
      <c r="G555" s="209">
        <v>0</v>
      </c>
      <c r="J555" s="210" t="str">
        <f t="shared" si="29"/>
        <v/>
      </c>
      <c r="K555" s="211" t="str">
        <f>Cameras!G68</f>
        <v/>
      </c>
      <c r="L555" s="215" t="str">
        <f t="shared" si="30"/>
        <v/>
      </c>
      <c r="M555" s="211" t="str">
        <f>Cameras!B68</f>
        <v/>
      </c>
      <c r="N555" s="211" t="str">
        <f t="shared" si="31"/>
        <v/>
      </c>
      <c r="O555" s="211" t="str">
        <f>Cameras!C68</f>
        <v/>
      </c>
      <c r="Q555" s="211" t="str">
        <f t="shared" si="32"/>
        <v/>
      </c>
      <c r="X555" s="25" t="s">
        <v>133</v>
      </c>
      <c r="Y555" s="25" t="s">
        <v>1160</v>
      </c>
      <c r="Z555" s="25" t="s">
        <v>1162</v>
      </c>
    </row>
    <row r="556" spans="1:26" x14ac:dyDescent="0.25">
      <c r="A556" s="207" t="str">
        <v/>
      </c>
      <c r="B556" s="207" t="str">
        <v/>
      </c>
      <c r="C556" s="207" t="str">
        <v/>
      </c>
      <c r="D556" s="207" t="str">
        <v/>
      </c>
      <c r="E556" s="208" t="str">
        <v/>
      </c>
      <c r="F556" s="207" t="str">
        <v/>
      </c>
      <c r="G556" s="209">
        <v>0</v>
      </c>
      <c r="J556" s="210" t="str">
        <f t="shared" ref="J556:J590" si="33">IFERROR(VLOOKUP(K556,$X$553:$Z$579,3,FALSE),"")</f>
        <v/>
      </c>
      <c r="K556" s="211" t="str">
        <f>Cameras!G69</f>
        <v/>
      </c>
      <c r="L556" s="215" t="str">
        <f t="shared" ref="L556:L590" si="34">IFERROR(VLOOKUP(K556,$X$553:$Z$579,2,FALSE),"")</f>
        <v/>
      </c>
      <c r="M556" s="211" t="str">
        <f>Cameras!B69</f>
        <v/>
      </c>
      <c r="N556" s="211" t="str">
        <f t="shared" ref="N556:N589" si="35">IF(Q556="","",IF(Q556="0th","",Q556&amp;" Floor"))</f>
        <v/>
      </c>
      <c r="O556" s="211" t="str">
        <f>Cameras!C69</f>
        <v/>
      </c>
      <c r="Q556" s="211" t="str">
        <f t="shared" ref="Q556:Q619" si="36">IFERROR(VALUE(M556)&amp;IF(AND(MOD(ABS(VALUE(M556)),100)&gt;10,MOD(ABS(VALUE(M556)),100)&lt;14),"th",CHOOSE(MOD(ABS(VALUE(M556)),10)+1,"th","st","nd","rd","th","th","th","th","th","th")), M556)</f>
        <v/>
      </c>
      <c r="X556" s="25" t="s">
        <v>74</v>
      </c>
      <c r="Y556" s="25" t="s">
        <v>1160</v>
      </c>
      <c r="Z556" s="25" t="s">
        <v>1163</v>
      </c>
    </row>
    <row r="557" spans="1:26" x14ac:dyDescent="0.25">
      <c r="A557" s="207" t="str">
        <v/>
      </c>
      <c r="B557" s="207" t="str">
        <v/>
      </c>
      <c r="C557" s="207" t="str">
        <v/>
      </c>
      <c r="D557" s="207" t="str">
        <v/>
      </c>
      <c r="E557" s="208" t="str">
        <v/>
      </c>
      <c r="F557" s="207" t="str">
        <v/>
      </c>
      <c r="G557" s="209">
        <v>0</v>
      </c>
      <c r="J557" s="210" t="str">
        <f t="shared" si="33"/>
        <v/>
      </c>
      <c r="K557" s="211" t="str">
        <f>Cameras!G70</f>
        <v/>
      </c>
      <c r="L557" s="215" t="str">
        <f t="shared" si="34"/>
        <v/>
      </c>
      <c r="M557" s="211" t="str">
        <f>Cameras!B70</f>
        <v/>
      </c>
      <c r="N557" s="211" t="str">
        <f t="shared" si="35"/>
        <v/>
      </c>
      <c r="O557" s="211" t="str">
        <f>Cameras!C70</f>
        <v/>
      </c>
      <c r="Q557" s="211" t="str">
        <f t="shared" si="36"/>
        <v/>
      </c>
      <c r="X557" s="25" t="s">
        <v>149</v>
      </c>
      <c r="Y557" s="25" t="s">
        <v>1160</v>
      </c>
      <c r="Z557" s="25" t="s">
        <v>1164</v>
      </c>
    </row>
    <row r="558" spans="1:26" x14ac:dyDescent="0.25">
      <c r="A558" s="207" t="str">
        <v/>
      </c>
      <c r="B558" s="207" t="str">
        <v/>
      </c>
      <c r="C558" s="207" t="str">
        <v/>
      </c>
      <c r="D558" s="207" t="str">
        <v/>
      </c>
      <c r="E558" s="208" t="str">
        <v/>
      </c>
      <c r="F558" s="207" t="str">
        <v/>
      </c>
      <c r="G558" s="209">
        <v>0</v>
      </c>
      <c r="J558" s="210" t="str">
        <f t="shared" si="33"/>
        <v/>
      </c>
      <c r="K558" s="211" t="str">
        <f>Cameras!G71</f>
        <v/>
      </c>
      <c r="L558" s="215" t="str">
        <f t="shared" si="34"/>
        <v/>
      </c>
      <c r="M558" s="211" t="str">
        <f>Cameras!B71</f>
        <v/>
      </c>
      <c r="N558" s="211" t="str">
        <f t="shared" si="35"/>
        <v/>
      </c>
      <c r="O558" s="211" t="str">
        <f>Cameras!C71</f>
        <v/>
      </c>
      <c r="Q558" s="211" t="str">
        <f t="shared" si="36"/>
        <v/>
      </c>
      <c r="X558" s="25" t="s">
        <v>115</v>
      </c>
      <c r="Y558" s="25" t="s">
        <v>1160</v>
      </c>
      <c r="Z558" s="25" t="s">
        <v>1165</v>
      </c>
    </row>
    <row r="559" spans="1:26" x14ac:dyDescent="0.25">
      <c r="A559" s="207" t="str">
        <v/>
      </c>
      <c r="B559" s="207" t="str">
        <v/>
      </c>
      <c r="C559" s="207" t="str">
        <v/>
      </c>
      <c r="D559" s="207" t="str">
        <v/>
      </c>
      <c r="E559" s="208" t="str">
        <v/>
      </c>
      <c r="F559" s="207" t="str">
        <v/>
      </c>
      <c r="G559" s="209">
        <v>0</v>
      </c>
      <c r="J559" s="210" t="str">
        <f t="shared" si="33"/>
        <v/>
      </c>
      <c r="K559" s="211" t="str">
        <f>Cameras!G72</f>
        <v/>
      </c>
      <c r="L559" s="215" t="str">
        <f t="shared" si="34"/>
        <v/>
      </c>
      <c r="M559" s="211" t="str">
        <f>Cameras!B72</f>
        <v/>
      </c>
      <c r="N559" s="211" t="str">
        <f t="shared" si="35"/>
        <v/>
      </c>
      <c r="O559" s="211" t="str">
        <f>Cameras!C72</f>
        <v/>
      </c>
      <c r="Q559" s="211" t="str">
        <f t="shared" si="36"/>
        <v/>
      </c>
      <c r="X559" s="25" t="s">
        <v>221</v>
      </c>
      <c r="Y559" s="25" t="s">
        <v>1154</v>
      </c>
      <c r="Z559" s="25" t="s">
        <v>1153</v>
      </c>
    </row>
    <row r="560" spans="1:26" x14ac:dyDescent="0.25">
      <c r="A560" s="207" t="str">
        <v/>
      </c>
      <c r="B560" s="207" t="str">
        <v/>
      </c>
      <c r="C560" s="207" t="str">
        <v/>
      </c>
      <c r="D560" s="207" t="str">
        <v/>
      </c>
      <c r="E560" s="208" t="str">
        <v/>
      </c>
      <c r="F560" s="207" t="str">
        <v/>
      </c>
      <c r="G560" s="209">
        <v>0</v>
      </c>
      <c r="J560" s="210" t="str">
        <f t="shared" si="33"/>
        <v/>
      </c>
      <c r="K560" s="211" t="str">
        <f>Cameras!G73</f>
        <v/>
      </c>
      <c r="L560" s="215" t="str">
        <f t="shared" si="34"/>
        <v/>
      </c>
      <c r="M560" s="211" t="str">
        <f>Cameras!B73</f>
        <v/>
      </c>
      <c r="N560" s="211" t="str">
        <f t="shared" si="35"/>
        <v/>
      </c>
      <c r="O560" s="211" t="str">
        <f>Cameras!C73</f>
        <v/>
      </c>
      <c r="Q560" s="211" t="str">
        <f t="shared" si="36"/>
        <v/>
      </c>
      <c r="X560" s="25" t="s">
        <v>273</v>
      </c>
      <c r="Y560" s="25" t="s">
        <v>1154</v>
      </c>
      <c r="Z560" s="25" t="s">
        <v>1155</v>
      </c>
    </row>
    <row r="561" spans="1:26" x14ac:dyDescent="0.25">
      <c r="A561" s="207" t="str">
        <v/>
      </c>
      <c r="B561" s="207" t="str">
        <v/>
      </c>
      <c r="C561" s="207" t="str">
        <v/>
      </c>
      <c r="D561" s="207" t="str">
        <v/>
      </c>
      <c r="E561" s="208" t="str">
        <v/>
      </c>
      <c r="F561" s="207" t="str">
        <v/>
      </c>
      <c r="G561" s="209">
        <v>0</v>
      </c>
      <c r="J561" s="210" t="str">
        <f t="shared" si="33"/>
        <v/>
      </c>
      <c r="K561" s="211" t="str">
        <f>Cameras!G74</f>
        <v/>
      </c>
      <c r="L561" s="215" t="str">
        <f t="shared" si="34"/>
        <v/>
      </c>
      <c r="M561" s="211" t="str">
        <f>Cameras!B74</f>
        <v/>
      </c>
      <c r="N561" s="211" t="str">
        <f t="shared" si="35"/>
        <v/>
      </c>
      <c r="O561" s="211" t="str">
        <f>Cameras!C74</f>
        <v/>
      </c>
      <c r="Q561" s="211" t="str">
        <f t="shared" si="36"/>
        <v/>
      </c>
      <c r="X561" s="25" t="s">
        <v>245</v>
      </c>
      <c r="Y561" s="25" t="s">
        <v>1154</v>
      </c>
      <c r="Z561" s="25" t="s">
        <v>1156</v>
      </c>
    </row>
    <row r="562" spans="1:26" x14ac:dyDescent="0.25">
      <c r="A562" s="207" t="str">
        <v/>
      </c>
      <c r="B562" s="207" t="str">
        <v/>
      </c>
      <c r="C562" s="207" t="str">
        <v/>
      </c>
      <c r="D562" s="207" t="str">
        <v/>
      </c>
      <c r="E562" s="208" t="str">
        <v/>
      </c>
      <c r="F562" s="207" t="str">
        <v/>
      </c>
      <c r="G562" s="209">
        <v>0</v>
      </c>
      <c r="J562" s="210" t="str">
        <f t="shared" si="33"/>
        <v/>
      </c>
      <c r="K562" s="211" t="str">
        <f>Cameras!G75</f>
        <v/>
      </c>
      <c r="L562" s="215" t="str">
        <f t="shared" si="34"/>
        <v/>
      </c>
      <c r="M562" s="211" t="str">
        <f>Cameras!B75</f>
        <v/>
      </c>
      <c r="N562" s="211" t="str">
        <f t="shared" si="35"/>
        <v/>
      </c>
      <c r="O562" s="211" t="str">
        <f>Cameras!C75</f>
        <v/>
      </c>
      <c r="Q562" s="211" t="str">
        <f t="shared" si="36"/>
        <v/>
      </c>
      <c r="X562" s="25" t="s">
        <v>1158</v>
      </c>
      <c r="Y562" s="25" t="s">
        <v>1154</v>
      </c>
      <c r="Z562" s="25" t="s">
        <v>1157</v>
      </c>
    </row>
    <row r="563" spans="1:26" x14ac:dyDescent="0.25">
      <c r="A563" s="207" t="str">
        <v/>
      </c>
      <c r="B563" s="207" t="str">
        <v/>
      </c>
      <c r="C563" s="207" t="str">
        <v/>
      </c>
      <c r="D563" s="207" t="str">
        <v/>
      </c>
      <c r="E563" s="208" t="str">
        <v/>
      </c>
      <c r="F563" s="207" t="str">
        <v/>
      </c>
      <c r="G563" s="209">
        <v>0</v>
      </c>
      <c r="J563" s="210" t="str">
        <f t="shared" si="33"/>
        <v/>
      </c>
      <c r="K563" s="211" t="str">
        <f>Cameras!G76</f>
        <v/>
      </c>
      <c r="L563" s="215" t="str">
        <f t="shared" si="34"/>
        <v/>
      </c>
      <c r="M563" s="211" t="str">
        <f>Cameras!B76</f>
        <v/>
      </c>
      <c r="N563" s="211" t="str">
        <f t="shared" si="35"/>
        <v/>
      </c>
      <c r="O563" s="211" t="str">
        <f>Cameras!C76</f>
        <v/>
      </c>
      <c r="Q563" s="211" t="str">
        <f t="shared" si="36"/>
        <v/>
      </c>
      <c r="X563" s="183" t="s">
        <v>173</v>
      </c>
      <c r="Y563" s="183" t="s">
        <v>1167</v>
      </c>
      <c r="Z563" s="183" t="s">
        <v>1173</v>
      </c>
    </row>
    <row r="564" spans="1:26" x14ac:dyDescent="0.25">
      <c r="A564" s="207" t="str">
        <v/>
      </c>
      <c r="B564" s="207" t="str">
        <v/>
      </c>
      <c r="C564" s="207" t="str">
        <v/>
      </c>
      <c r="D564" s="207" t="str">
        <v/>
      </c>
      <c r="E564" s="208" t="str">
        <v/>
      </c>
      <c r="F564" s="207" t="str">
        <v/>
      </c>
      <c r="G564" s="209">
        <v>0</v>
      </c>
      <c r="J564" s="210" t="str">
        <f t="shared" si="33"/>
        <v/>
      </c>
      <c r="K564" s="211" t="str">
        <f>Cameras!G77</f>
        <v/>
      </c>
      <c r="L564" s="215" t="str">
        <f t="shared" si="34"/>
        <v/>
      </c>
      <c r="M564" s="211" t="str">
        <f>Cameras!B77</f>
        <v/>
      </c>
      <c r="N564" s="211" t="str">
        <f t="shared" si="35"/>
        <v/>
      </c>
      <c r="O564" s="211" t="str">
        <f>Cameras!C77</f>
        <v/>
      </c>
      <c r="Q564" s="211" t="str">
        <f t="shared" si="36"/>
        <v/>
      </c>
      <c r="X564" s="183" t="s">
        <v>180</v>
      </c>
      <c r="Y564" s="183" t="s">
        <v>1167</v>
      </c>
      <c r="Z564" s="183" t="s">
        <v>1174</v>
      </c>
    </row>
    <row r="565" spans="1:26" x14ac:dyDescent="0.25">
      <c r="A565" s="207" t="str">
        <v/>
      </c>
      <c r="B565" s="207" t="str">
        <v/>
      </c>
      <c r="C565" s="207" t="str">
        <v/>
      </c>
      <c r="D565" s="207" t="str">
        <v/>
      </c>
      <c r="E565" s="208" t="str">
        <v/>
      </c>
      <c r="F565" s="207" t="str">
        <v/>
      </c>
      <c r="G565" s="209">
        <v>0</v>
      </c>
      <c r="J565" s="210" t="str">
        <f t="shared" si="33"/>
        <v/>
      </c>
      <c r="K565" s="211" t="str">
        <f>Cameras!G78</f>
        <v/>
      </c>
      <c r="L565" s="215" t="str">
        <f t="shared" si="34"/>
        <v/>
      </c>
      <c r="M565" s="211" t="str">
        <f>Cameras!B78</f>
        <v/>
      </c>
      <c r="N565" s="211" t="str">
        <f t="shared" si="35"/>
        <v/>
      </c>
      <c r="O565" s="211" t="str">
        <f>Cameras!C78</f>
        <v/>
      </c>
      <c r="Q565" s="211" t="str">
        <f t="shared" si="36"/>
        <v/>
      </c>
      <c r="X565" s="183" t="s">
        <v>150</v>
      </c>
      <c r="Y565" s="183" t="s">
        <v>1167</v>
      </c>
      <c r="Z565" s="183" t="s">
        <v>1175</v>
      </c>
    </row>
    <row r="566" spans="1:26" x14ac:dyDescent="0.25">
      <c r="A566" s="207" t="str">
        <v/>
      </c>
      <c r="B566" s="207" t="str">
        <v/>
      </c>
      <c r="C566" s="207" t="str">
        <v/>
      </c>
      <c r="D566" s="207" t="str">
        <v/>
      </c>
      <c r="E566" s="208" t="str">
        <v/>
      </c>
      <c r="F566" s="207" t="str">
        <v/>
      </c>
      <c r="G566" s="209">
        <v>0</v>
      </c>
      <c r="J566" s="210" t="str">
        <f t="shared" si="33"/>
        <v/>
      </c>
      <c r="K566" s="211" t="str">
        <f>Cameras!G79</f>
        <v/>
      </c>
      <c r="L566" s="215" t="str">
        <f t="shared" si="34"/>
        <v/>
      </c>
      <c r="M566" s="211" t="str">
        <f>Cameras!B79</f>
        <v/>
      </c>
      <c r="N566" s="211" t="str">
        <f t="shared" si="35"/>
        <v/>
      </c>
      <c r="O566" s="211" t="str">
        <f>Cameras!C79</f>
        <v/>
      </c>
      <c r="Q566" s="211" t="str">
        <f t="shared" si="36"/>
        <v/>
      </c>
      <c r="X566" s="183" t="s">
        <v>158</v>
      </c>
      <c r="Y566" s="183" t="s">
        <v>1167</v>
      </c>
      <c r="Z566" s="183" t="s">
        <v>1176</v>
      </c>
    </row>
    <row r="567" spans="1:26" x14ac:dyDescent="0.25">
      <c r="A567" s="207" t="str">
        <v/>
      </c>
      <c r="B567" s="207" t="str">
        <v/>
      </c>
      <c r="C567" s="207" t="str">
        <v/>
      </c>
      <c r="D567" s="207" t="str">
        <v/>
      </c>
      <c r="E567" s="208" t="str">
        <v/>
      </c>
      <c r="F567" s="207" t="str">
        <v/>
      </c>
      <c r="G567" s="209">
        <v>0</v>
      </c>
      <c r="J567" s="210" t="str">
        <f t="shared" si="33"/>
        <v/>
      </c>
      <c r="K567" s="211" t="str">
        <f>Cameras!G80</f>
        <v/>
      </c>
      <c r="L567" s="215" t="str">
        <f t="shared" si="34"/>
        <v/>
      </c>
      <c r="M567" s="211" t="str">
        <f>Cameras!B80</f>
        <v/>
      </c>
      <c r="N567" s="211" t="str">
        <f t="shared" si="35"/>
        <v/>
      </c>
      <c r="O567" s="211" t="str">
        <f>Cameras!C80</f>
        <v/>
      </c>
      <c r="Q567" s="211" t="str">
        <f t="shared" si="36"/>
        <v/>
      </c>
      <c r="X567" s="183" t="s">
        <v>193</v>
      </c>
      <c r="Y567" s="183" t="s">
        <v>1167</v>
      </c>
      <c r="Z567" s="183" t="s">
        <v>1177</v>
      </c>
    </row>
    <row r="568" spans="1:26" x14ac:dyDescent="0.25">
      <c r="A568" s="207" t="str">
        <v/>
      </c>
      <c r="B568" s="207" t="str">
        <v/>
      </c>
      <c r="C568" s="207" t="str">
        <v/>
      </c>
      <c r="D568" s="207" t="str">
        <v/>
      </c>
      <c r="E568" s="208" t="str">
        <v/>
      </c>
      <c r="F568" s="207" t="str">
        <v/>
      </c>
      <c r="G568" s="209">
        <v>0</v>
      </c>
      <c r="J568" s="210" t="str">
        <f t="shared" si="33"/>
        <v/>
      </c>
      <c r="K568" s="211" t="str">
        <f>Cameras!G81</f>
        <v/>
      </c>
      <c r="L568" s="215" t="str">
        <f t="shared" si="34"/>
        <v/>
      </c>
      <c r="M568" s="211" t="str">
        <f>Cameras!B81</f>
        <v/>
      </c>
      <c r="N568" s="211" t="str">
        <f t="shared" si="35"/>
        <v/>
      </c>
      <c r="O568" s="211" t="str">
        <f>Cameras!C81</f>
        <v/>
      </c>
      <c r="Q568" s="211" t="str">
        <f t="shared" si="36"/>
        <v/>
      </c>
      <c r="X568" s="183" t="s">
        <v>201</v>
      </c>
      <c r="Y568" s="183" t="s">
        <v>1167</v>
      </c>
      <c r="Z568" s="183" t="s">
        <v>1178</v>
      </c>
    </row>
    <row r="569" spans="1:26" x14ac:dyDescent="0.25">
      <c r="A569" s="207" t="str">
        <v/>
      </c>
      <c r="B569" s="207" t="str">
        <v/>
      </c>
      <c r="C569" s="207" t="str">
        <v/>
      </c>
      <c r="D569" s="207" t="str">
        <v/>
      </c>
      <c r="E569" s="208" t="str">
        <v/>
      </c>
      <c r="F569" s="207" t="str">
        <v/>
      </c>
      <c r="G569" s="209">
        <v>0</v>
      </c>
      <c r="J569" s="210" t="str">
        <f t="shared" si="33"/>
        <v/>
      </c>
      <c r="K569" s="211" t="str">
        <f>Cameras!G82</f>
        <v/>
      </c>
      <c r="L569" s="215" t="str">
        <f t="shared" si="34"/>
        <v/>
      </c>
      <c r="M569" s="211" t="str">
        <f>Cameras!B82</f>
        <v/>
      </c>
      <c r="N569" s="211" t="str">
        <f t="shared" si="35"/>
        <v/>
      </c>
      <c r="O569" s="211" t="str">
        <f>Cameras!C82</f>
        <v/>
      </c>
      <c r="Q569" s="211" t="str">
        <f t="shared" si="36"/>
        <v/>
      </c>
      <c r="X569" s="183" t="s">
        <v>210</v>
      </c>
      <c r="Y569" s="183" t="s">
        <v>1167</v>
      </c>
      <c r="Z569" s="183" t="s">
        <v>1179</v>
      </c>
    </row>
    <row r="570" spans="1:26" x14ac:dyDescent="0.25">
      <c r="A570" s="207" t="str">
        <v/>
      </c>
      <c r="B570" s="207" t="str">
        <v/>
      </c>
      <c r="C570" s="207" t="str">
        <v/>
      </c>
      <c r="D570" s="207" t="str">
        <v/>
      </c>
      <c r="E570" s="208" t="str">
        <v/>
      </c>
      <c r="F570" s="207" t="str">
        <v/>
      </c>
      <c r="G570" s="209">
        <v>0</v>
      </c>
      <c r="J570" s="210" t="str">
        <f t="shared" si="33"/>
        <v/>
      </c>
      <c r="K570" s="211" t="str">
        <f>Cameras!G83</f>
        <v/>
      </c>
      <c r="L570" s="215" t="str">
        <f t="shared" si="34"/>
        <v/>
      </c>
      <c r="M570" s="211" t="str">
        <f>Cameras!B83</f>
        <v/>
      </c>
      <c r="N570" s="211" t="str">
        <f t="shared" si="35"/>
        <v/>
      </c>
      <c r="O570" s="211" t="str">
        <f>Cameras!C83</f>
        <v/>
      </c>
      <c r="Q570" s="211" t="str">
        <f t="shared" si="36"/>
        <v/>
      </c>
      <c r="X570" s="183" t="s">
        <v>106</v>
      </c>
      <c r="Y570" s="183" t="s">
        <v>1167</v>
      </c>
      <c r="Z570" s="183" t="s">
        <v>1180</v>
      </c>
    </row>
    <row r="571" spans="1:26" x14ac:dyDescent="0.25">
      <c r="A571" s="207" t="str">
        <v/>
      </c>
      <c r="B571" s="207" t="str">
        <v/>
      </c>
      <c r="C571" s="207" t="str">
        <v/>
      </c>
      <c r="D571" s="207" t="str">
        <v/>
      </c>
      <c r="E571" s="208" t="str">
        <v/>
      </c>
      <c r="F571" s="207" t="str">
        <v/>
      </c>
      <c r="G571" s="209">
        <v>0</v>
      </c>
      <c r="J571" s="210" t="str">
        <f t="shared" si="33"/>
        <v/>
      </c>
      <c r="K571" s="211" t="str">
        <f>Cameras!G84</f>
        <v/>
      </c>
      <c r="L571" s="215" t="str">
        <f t="shared" si="34"/>
        <v/>
      </c>
      <c r="M571" s="211" t="str">
        <f>Cameras!B84</f>
        <v/>
      </c>
      <c r="N571" s="211" t="str">
        <f t="shared" si="35"/>
        <v/>
      </c>
      <c r="O571" s="211" t="str">
        <f>Cameras!C84</f>
        <v/>
      </c>
      <c r="Q571" s="211" t="str">
        <f t="shared" si="36"/>
        <v/>
      </c>
      <c r="X571" s="183" t="s">
        <v>174</v>
      </c>
      <c r="Y571" s="183" t="s">
        <v>1167</v>
      </c>
      <c r="Z571" s="183" t="s">
        <v>1181</v>
      </c>
    </row>
    <row r="572" spans="1:26" x14ac:dyDescent="0.25">
      <c r="A572" s="207" t="str">
        <v/>
      </c>
      <c r="B572" s="207" t="str">
        <v/>
      </c>
      <c r="C572" s="207" t="str">
        <v/>
      </c>
      <c r="D572" s="207" t="str">
        <v/>
      </c>
      <c r="E572" s="208" t="str">
        <v/>
      </c>
      <c r="F572" s="207" t="str">
        <v/>
      </c>
      <c r="G572" s="209">
        <v>0</v>
      </c>
      <c r="J572" s="210" t="str">
        <f t="shared" si="33"/>
        <v/>
      </c>
      <c r="K572" s="211" t="str">
        <f>Cameras!G85</f>
        <v/>
      </c>
      <c r="L572" s="215" t="str">
        <f t="shared" si="34"/>
        <v/>
      </c>
      <c r="M572" s="211" t="str">
        <f>Cameras!B85</f>
        <v/>
      </c>
      <c r="N572" s="211" t="str">
        <f t="shared" si="35"/>
        <v/>
      </c>
      <c r="O572" s="211" t="str">
        <f>Cameras!C85</f>
        <v/>
      </c>
      <c r="Q572" s="211" t="str">
        <f t="shared" si="36"/>
        <v/>
      </c>
      <c r="X572" s="183" t="s">
        <v>181</v>
      </c>
      <c r="Y572" s="183" t="s">
        <v>1167</v>
      </c>
      <c r="Z572" s="183" t="s">
        <v>1182</v>
      </c>
    </row>
    <row r="573" spans="1:26" x14ac:dyDescent="0.25">
      <c r="A573" s="207" t="str">
        <v/>
      </c>
      <c r="B573" s="207" t="str">
        <v/>
      </c>
      <c r="C573" s="207" t="str">
        <v/>
      </c>
      <c r="D573" s="207" t="str">
        <v/>
      </c>
      <c r="E573" s="208" t="str">
        <v/>
      </c>
      <c r="F573" s="207" t="str">
        <v/>
      </c>
      <c r="G573" s="209">
        <v>0</v>
      </c>
      <c r="J573" s="210" t="str">
        <f t="shared" si="33"/>
        <v/>
      </c>
      <c r="K573" s="211" t="str">
        <f>Cameras!G86</f>
        <v/>
      </c>
      <c r="L573" s="215" t="str">
        <f t="shared" si="34"/>
        <v/>
      </c>
      <c r="M573" s="211" t="str">
        <f>Cameras!B86</f>
        <v/>
      </c>
      <c r="N573" s="211" t="str">
        <f t="shared" si="35"/>
        <v/>
      </c>
      <c r="O573" s="211" t="str">
        <f>Cameras!C86</f>
        <v/>
      </c>
      <c r="Q573" s="211" t="str">
        <f t="shared" si="36"/>
        <v/>
      </c>
      <c r="X573" s="25" t="s">
        <v>211</v>
      </c>
      <c r="Y573" s="25" t="s">
        <v>1167</v>
      </c>
      <c r="Z573" s="25" t="s">
        <v>1166</v>
      </c>
    </row>
    <row r="574" spans="1:26" x14ac:dyDescent="0.25">
      <c r="A574" s="207" t="str">
        <v/>
      </c>
      <c r="B574" s="207" t="str">
        <v/>
      </c>
      <c r="C574" s="207" t="str">
        <v/>
      </c>
      <c r="D574" s="207" t="str">
        <v/>
      </c>
      <c r="E574" s="208" t="str">
        <v/>
      </c>
      <c r="F574" s="207" t="str">
        <v/>
      </c>
      <c r="G574" s="209">
        <v>0</v>
      </c>
      <c r="J574" s="210" t="str">
        <f t="shared" si="33"/>
        <v/>
      </c>
      <c r="K574" s="211" t="str">
        <f>Cameras!G87</f>
        <v/>
      </c>
      <c r="L574" s="215" t="str">
        <f t="shared" si="34"/>
        <v/>
      </c>
      <c r="M574" s="211" t="str">
        <f>Cameras!B87</f>
        <v/>
      </c>
      <c r="N574" s="211" t="str">
        <f t="shared" si="35"/>
        <v/>
      </c>
      <c r="O574" s="211" t="str">
        <f>Cameras!C87</f>
        <v/>
      </c>
      <c r="Q574" s="211" t="str">
        <f t="shared" si="36"/>
        <v/>
      </c>
      <c r="X574" s="25" t="s">
        <v>293</v>
      </c>
      <c r="Y574" s="25" t="s">
        <v>1167</v>
      </c>
      <c r="Z574" s="25" t="s">
        <v>1168</v>
      </c>
    </row>
    <row r="575" spans="1:26" x14ac:dyDescent="0.25">
      <c r="A575" s="207" t="str">
        <v/>
      </c>
      <c r="B575" s="207" t="str">
        <v/>
      </c>
      <c r="C575" s="207" t="str">
        <v/>
      </c>
      <c r="D575" s="207" t="str">
        <v/>
      </c>
      <c r="E575" s="208" t="str">
        <v/>
      </c>
      <c r="F575" s="207" t="str">
        <v/>
      </c>
      <c r="G575" s="209">
        <v>0</v>
      </c>
      <c r="J575" s="210" t="str">
        <f t="shared" si="33"/>
        <v/>
      </c>
      <c r="K575" s="211" t="str">
        <f>Cameras!G88</f>
        <v/>
      </c>
      <c r="L575" s="215" t="str">
        <f t="shared" si="34"/>
        <v/>
      </c>
      <c r="M575" s="211" t="str">
        <f>Cameras!B88</f>
        <v/>
      </c>
      <c r="N575" s="211" t="str">
        <f t="shared" si="35"/>
        <v/>
      </c>
      <c r="O575" s="211" t="str">
        <f>Cameras!C88</f>
        <v/>
      </c>
      <c r="Q575" s="211" t="str">
        <f t="shared" si="36"/>
        <v/>
      </c>
      <c r="X575" s="25" t="s">
        <v>217</v>
      </c>
      <c r="Y575" s="25" t="s">
        <v>1167</v>
      </c>
      <c r="Z575" s="25" t="s">
        <v>1169</v>
      </c>
    </row>
    <row r="576" spans="1:26" x14ac:dyDescent="0.25">
      <c r="A576" s="207" t="str">
        <v/>
      </c>
      <c r="B576" s="207" t="str">
        <v/>
      </c>
      <c r="C576" s="207" t="str">
        <v/>
      </c>
      <c r="D576" s="207" t="str">
        <v/>
      </c>
      <c r="E576" s="208" t="str">
        <v/>
      </c>
      <c r="F576" s="207" t="str">
        <v/>
      </c>
      <c r="G576" s="209">
        <v>0</v>
      </c>
      <c r="J576" s="210" t="str">
        <f t="shared" si="33"/>
        <v/>
      </c>
      <c r="K576" s="211" t="str">
        <f>Cameras!G89</f>
        <v/>
      </c>
      <c r="L576" s="215" t="str">
        <f t="shared" si="34"/>
        <v/>
      </c>
      <c r="M576" s="211" t="str">
        <f>Cameras!B89</f>
        <v/>
      </c>
      <c r="N576" s="211" t="str">
        <f t="shared" si="35"/>
        <v/>
      </c>
      <c r="O576" s="211" t="str">
        <f>Cameras!C89</f>
        <v/>
      </c>
      <c r="Q576" s="211" t="str">
        <f t="shared" si="36"/>
        <v/>
      </c>
      <c r="X576" s="25" t="s">
        <v>264</v>
      </c>
      <c r="Y576" s="25" t="s">
        <v>1167</v>
      </c>
      <c r="Z576" s="25" t="s">
        <v>1170</v>
      </c>
    </row>
    <row r="577" spans="1:125" x14ac:dyDescent="0.25">
      <c r="A577" s="207" t="str">
        <v/>
      </c>
      <c r="B577" s="207" t="str">
        <v/>
      </c>
      <c r="C577" s="207" t="str">
        <v/>
      </c>
      <c r="D577" s="207" t="str">
        <v/>
      </c>
      <c r="E577" s="208" t="str">
        <v/>
      </c>
      <c r="F577" s="207" t="str">
        <v/>
      </c>
      <c r="G577" s="209">
        <v>0</v>
      </c>
      <c r="J577" s="210" t="str">
        <f t="shared" si="33"/>
        <v/>
      </c>
      <c r="K577" s="211" t="str">
        <f>Cameras!G90</f>
        <v/>
      </c>
      <c r="L577" s="215" t="str">
        <f t="shared" si="34"/>
        <v/>
      </c>
      <c r="M577" s="211" t="str">
        <f>Cameras!B90</f>
        <v/>
      </c>
      <c r="N577" s="211" t="str">
        <f t="shared" si="35"/>
        <v/>
      </c>
      <c r="O577" s="211" t="str">
        <f>Cameras!C90</f>
        <v/>
      </c>
      <c r="Q577" s="211" t="str">
        <f t="shared" si="36"/>
        <v/>
      </c>
      <c r="X577" s="25" t="s">
        <v>238</v>
      </c>
      <c r="Y577" s="25" t="s">
        <v>1167</v>
      </c>
      <c r="Z577" s="25" t="s">
        <v>1171</v>
      </c>
    </row>
    <row r="578" spans="1:125" x14ac:dyDescent="0.25">
      <c r="A578" s="207" t="str">
        <v/>
      </c>
      <c r="B578" s="207" t="str">
        <v/>
      </c>
      <c r="C578" s="207" t="str">
        <v/>
      </c>
      <c r="D578" s="207" t="str">
        <v/>
      </c>
      <c r="E578" s="208" t="str">
        <v/>
      </c>
      <c r="F578" s="207" t="str">
        <v/>
      </c>
      <c r="G578" s="209">
        <v>0</v>
      </c>
      <c r="J578" s="210" t="str">
        <f t="shared" si="33"/>
        <v/>
      </c>
      <c r="K578" s="211" t="str">
        <f>Cameras!G91</f>
        <v/>
      </c>
      <c r="L578" s="215" t="str">
        <f t="shared" si="34"/>
        <v/>
      </c>
      <c r="M578" s="211" t="str">
        <f>Cameras!B91</f>
        <v/>
      </c>
      <c r="N578" s="211" t="str">
        <f t="shared" si="35"/>
        <v/>
      </c>
      <c r="O578" s="211" t="str">
        <f>Cameras!C91</f>
        <v/>
      </c>
      <c r="Q578" s="211" t="str">
        <f t="shared" si="36"/>
        <v/>
      </c>
      <c r="X578" s="25" t="s">
        <v>226</v>
      </c>
      <c r="Y578" s="25" t="s">
        <v>1167</v>
      </c>
      <c r="Z578" s="25" t="s">
        <v>1172</v>
      </c>
    </row>
    <row r="579" spans="1:125" x14ac:dyDescent="0.25">
      <c r="A579" s="207" t="str">
        <v/>
      </c>
      <c r="B579" s="207" t="str">
        <v/>
      </c>
      <c r="C579" s="207" t="str">
        <v/>
      </c>
      <c r="D579" s="207" t="str">
        <v/>
      </c>
      <c r="E579" s="208" t="str">
        <v/>
      </c>
      <c r="F579" s="207" t="str">
        <v/>
      </c>
      <c r="G579" s="209">
        <v>0</v>
      </c>
      <c r="J579" s="210" t="str">
        <f t="shared" si="33"/>
        <v/>
      </c>
      <c r="K579" s="211" t="str">
        <f>Cameras!G92</f>
        <v/>
      </c>
      <c r="L579" s="215" t="str">
        <f t="shared" si="34"/>
        <v/>
      </c>
      <c r="M579" s="211" t="str">
        <f>Cameras!B92</f>
        <v/>
      </c>
      <c r="N579" s="211" t="str">
        <f t="shared" si="35"/>
        <v/>
      </c>
      <c r="O579" s="211" t="str">
        <f>Cameras!C92</f>
        <v/>
      </c>
      <c r="Q579" s="211" t="str">
        <f t="shared" si="36"/>
        <v/>
      </c>
      <c r="X579" s="183" t="s">
        <v>229</v>
      </c>
      <c r="Y579" s="25" t="s">
        <v>1167</v>
      </c>
      <c r="Z579" s="183" t="s">
        <v>1610</v>
      </c>
    </row>
    <row r="580" spans="1:125" x14ac:dyDescent="0.25">
      <c r="A580" s="207" t="str">
        <v/>
      </c>
      <c r="B580" s="207" t="str">
        <v/>
      </c>
      <c r="C580" s="207" t="str">
        <v/>
      </c>
      <c r="D580" s="207" t="str">
        <v/>
      </c>
      <c r="E580" s="208" t="str">
        <v/>
      </c>
      <c r="F580" s="207" t="str">
        <v/>
      </c>
      <c r="G580" s="209">
        <v>0</v>
      </c>
      <c r="J580" s="210" t="str">
        <f t="shared" si="33"/>
        <v/>
      </c>
      <c r="K580" s="211" t="str">
        <f>Cameras!G93</f>
        <v/>
      </c>
      <c r="L580" s="215" t="str">
        <f t="shared" si="34"/>
        <v/>
      </c>
      <c r="M580" s="211" t="str">
        <f>Cameras!B93</f>
        <v/>
      </c>
      <c r="N580" s="211" t="str">
        <f t="shared" si="35"/>
        <v/>
      </c>
      <c r="O580" s="211" t="str">
        <f>Cameras!C93</f>
        <v/>
      </c>
      <c r="Q580" s="211" t="str">
        <f t="shared" si="36"/>
        <v/>
      </c>
    </row>
    <row r="581" spans="1:125" x14ac:dyDescent="0.25">
      <c r="A581" s="207" t="str">
        <v/>
      </c>
      <c r="B581" s="207" t="str">
        <v/>
      </c>
      <c r="C581" s="207" t="str">
        <v/>
      </c>
      <c r="D581" s="207" t="str">
        <v/>
      </c>
      <c r="E581" s="208" t="str">
        <v/>
      </c>
      <c r="F581" s="207" t="str">
        <v/>
      </c>
      <c r="G581" s="209">
        <v>0</v>
      </c>
      <c r="J581" s="210" t="str">
        <f t="shared" si="33"/>
        <v/>
      </c>
      <c r="K581" s="211" t="str">
        <f>Cameras!G94</f>
        <v/>
      </c>
      <c r="L581" s="215" t="str">
        <f t="shared" si="34"/>
        <v/>
      </c>
      <c r="M581" s="211" t="str">
        <f>Cameras!B94</f>
        <v/>
      </c>
      <c r="N581" s="211" t="str">
        <f t="shared" si="35"/>
        <v/>
      </c>
      <c r="O581" s="211" t="str">
        <f>Cameras!C94</f>
        <v/>
      </c>
      <c r="Q581" s="211" t="str">
        <f t="shared" si="36"/>
        <v/>
      </c>
    </row>
    <row r="582" spans="1:125" x14ac:dyDescent="0.25">
      <c r="A582" s="207" t="str">
        <v/>
      </c>
      <c r="B582" s="207" t="str">
        <v/>
      </c>
      <c r="C582" s="207" t="str">
        <v/>
      </c>
      <c r="D582" s="207" t="str">
        <v/>
      </c>
      <c r="E582" s="208" t="str">
        <v/>
      </c>
      <c r="F582" s="207" t="str">
        <v/>
      </c>
      <c r="G582" s="209">
        <v>0</v>
      </c>
      <c r="J582" s="210" t="str">
        <f t="shared" si="33"/>
        <v/>
      </c>
      <c r="K582" s="211" t="str">
        <f>Cameras!G95</f>
        <v/>
      </c>
      <c r="L582" s="215" t="str">
        <f t="shared" si="34"/>
        <v/>
      </c>
      <c r="M582" s="211" t="str">
        <f>Cameras!B95</f>
        <v/>
      </c>
      <c r="N582" s="211" t="str">
        <f t="shared" si="35"/>
        <v/>
      </c>
      <c r="O582" s="211" t="str">
        <f>Cameras!C95</f>
        <v/>
      </c>
      <c r="Q582" s="211" t="str">
        <f t="shared" si="36"/>
        <v/>
      </c>
    </row>
    <row r="583" spans="1:125" x14ac:dyDescent="0.25">
      <c r="A583" s="207" t="str">
        <v/>
      </c>
      <c r="B583" s="207" t="str">
        <v/>
      </c>
      <c r="C583" s="207" t="str">
        <v/>
      </c>
      <c r="D583" s="207" t="str">
        <v/>
      </c>
      <c r="E583" s="208" t="str">
        <v/>
      </c>
      <c r="F583" s="207" t="str">
        <v/>
      </c>
      <c r="G583" s="209">
        <v>0</v>
      </c>
      <c r="J583" s="210" t="str">
        <f t="shared" si="33"/>
        <v/>
      </c>
      <c r="K583" s="211" t="str">
        <f>Cameras!G96</f>
        <v/>
      </c>
      <c r="L583" s="215" t="str">
        <f t="shared" si="34"/>
        <v/>
      </c>
      <c r="M583" s="211" t="str">
        <f>Cameras!B96</f>
        <v/>
      </c>
      <c r="N583" s="211" t="str">
        <f t="shared" si="35"/>
        <v/>
      </c>
      <c r="O583" s="211" t="str">
        <f>Cameras!C96</f>
        <v/>
      </c>
      <c r="Q583" s="211" t="str">
        <f t="shared" si="36"/>
        <v/>
      </c>
    </row>
    <row r="584" spans="1:125" x14ac:dyDescent="0.25">
      <c r="A584" s="207" t="str">
        <v/>
      </c>
      <c r="B584" s="207" t="str">
        <v/>
      </c>
      <c r="C584" s="207" t="str">
        <v/>
      </c>
      <c r="D584" s="207" t="str">
        <v/>
      </c>
      <c r="E584" s="208" t="str">
        <v/>
      </c>
      <c r="F584" s="207" t="str">
        <v/>
      </c>
      <c r="G584" s="209">
        <v>0</v>
      </c>
      <c r="J584" s="210" t="str">
        <f t="shared" si="33"/>
        <v/>
      </c>
      <c r="K584" s="211" t="str">
        <f>Cameras!G97</f>
        <v/>
      </c>
      <c r="L584" s="215" t="str">
        <f t="shared" si="34"/>
        <v/>
      </c>
      <c r="M584" s="211" t="str">
        <f>Cameras!B97</f>
        <v/>
      </c>
      <c r="N584" s="211" t="str">
        <f t="shared" si="35"/>
        <v/>
      </c>
      <c r="O584" s="211" t="str">
        <f>Cameras!C97</f>
        <v/>
      </c>
      <c r="Q584" s="211" t="str">
        <f t="shared" si="36"/>
        <v/>
      </c>
    </row>
    <row r="585" spans="1:125" x14ac:dyDescent="0.25">
      <c r="A585" s="207" t="str">
        <v/>
      </c>
      <c r="B585" s="207" t="str">
        <v/>
      </c>
      <c r="C585" s="207" t="str">
        <v/>
      </c>
      <c r="D585" s="207" t="str">
        <v/>
      </c>
      <c r="E585" s="208" t="str">
        <v/>
      </c>
      <c r="F585" s="207" t="str">
        <v/>
      </c>
      <c r="G585" s="209">
        <v>0</v>
      </c>
      <c r="J585" s="210" t="str">
        <f t="shared" si="33"/>
        <v/>
      </c>
      <c r="K585" s="211" t="str">
        <f>Cameras!G98</f>
        <v/>
      </c>
      <c r="L585" s="215" t="str">
        <f t="shared" si="34"/>
        <v/>
      </c>
      <c r="M585" s="211" t="str">
        <f>Cameras!B98</f>
        <v/>
      </c>
      <c r="N585" s="211" t="str">
        <f t="shared" si="35"/>
        <v/>
      </c>
      <c r="O585" s="211" t="str">
        <f>Cameras!C98</f>
        <v/>
      </c>
      <c r="Q585" s="211" t="str">
        <f t="shared" si="36"/>
        <v/>
      </c>
    </row>
    <row r="586" spans="1:125" x14ac:dyDescent="0.25">
      <c r="A586" s="207" t="str">
        <v/>
      </c>
      <c r="B586" s="207" t="str">
        <v/>
      </c>
      <c r="C586" s="207" t="str">
        <v/>
      </c>
      <c r="D586" s="207" t="str">
        <v/>
      </c>
      <c r="E586" s="208" t="str">
        <v/>
      </c>
      <c r="F586" s="207" t="str">
        <v/>
      </c>
      <c r="G586" s="209">
        <v>0</v>
      </c>
      <c r="J586" s="210" t="str">
        <f t="shared" si="33"/>
        <v/>
      </c>
      <c r="K586" s="211" t="str">
        <f>Cameras!G99</f>
        <v/>
      </c>
      <c r="L586" s="215" t="str">
        <f t="shared" si="34"/>
        <v/>
      </c>
      <c r="M586" s="211" t="str">
        <f>Cameras!B99</f>
        <v/>
      </c>
      <c r="N586" s="211" t="str">
        <f t="shared" si="35"/>
        <v/>
      </c>
      <c r="O586" s="211" t="str">
        <f>Cameras!C99</f>
        <v/>
      </c>
      <c r="Q586" s="211" t="str">
        <f t="shared" si="36"/>
        <v/>
      </c>
    </row>
    <row r="587" spans="1:125" x14ac:dyDescent="0.25">
      <c r="A587" s="207" t="str">
        <v/>
      </c>
      <c r="B587" s="207" t="str">
        <v/>
      </c>
      <c r="C587" s="207" t="str">
        <v/>
      </c>
      <c r="D587" s="207" t="str">
        <v/>
      </c>
      <c r="E587" s="208" t="str">
        <v/>
      </c>
      <c r="F587" s="207" t="str">
        <v/>
      </c>
      <c r="G587" s="209">
        <v>0</v>
      </c>
      <c r="J587" s="210" t="str">
        <f t="shared" si="33"/>
        <v/>
      </c>
      <c r="K587" s="211" t="str">
        <f>Cameras!G100</f>
        <v/>
      </c>
      <c r="L587" s="215" t="str">
        <f t="shared" si="34"/>
        <v/>
      </c>
      <c r="M587" s="211" t="str">
        <f>Cameras!B100</f>
        <v/>
      </c>
      <c r="N587" s="211" t="str">
        <f t="shared" si="35"/>
        <v/>
      </c>
      <c r="O587" s="211" t="str">
        <f>Cameras!C100</f>
        <v/>
      </c>
      <c r="Q587" s="211" t="str">
        <f t="shared" si="36"/>
        <v/>
      </c>
    </row>
    <row r="588" spans="1:125" x14ac:dyDescent="0.25">
      <c r="A588" s="207" t="str">
        <v/>
      </c>
      <c r="B588" s="207">
        <v>0</v>
      </c>
      <c r="C588" s="207" t="str">
        <v/>
      </c>
      <c r="D588" s="207">
        <v>0</v>
      </c>
      <c r="E588" s="208" t="str">
        <v/>
      </c>
      <c r="F588" s="207">
        <v>0</v>
      </c>
      <c r="G588" s="209">
        <v>0</v>
      </c>
      <c r="J588" s="210" t="str">
        <f t="shared" si="33"/>
        <v/>
      </c>
      <c r="K588" s="211" t="str">
        <f>Cameras!G101</f>
        <v/>
      </c>
      <c r="L588" s="215" t="str">
        <f t="shared" si="34"/>
        <v/>
      </c>
      <c r="M588" s="211" t="str">
        <f>Cameras!B101</f>
        <v/>
      </c>
      <c r="N588" s="211" t="str">
        <f t="shared" si="35"/>
        <v/>
      </c>
      <c r="O588" s="211" t="str">
        <f>Cameras!C101</f>
        <v/>
      </c>
      <c r="Q588" s="211" t="str">
        <f t="shared" si="36"/>
        <v/>
      </c>
    </row>
    <row r="589" spans="1:125" x14ac:dyDescent="0.25">
      <c r="A589" s="207" t="str">
        <v/>
      </c>
      <c r="B589" s="207">
        <v>0</v>
      </c>
      <c r="C589" s="207" t="str">
        <v/>
      </c>
      <c r="D589" s="207">
        <v>0</v>
      </c>
      <c r="E589" s="208" t="str">
        <v/>
      </c>
      <c r="F589" s="207">
        <v>0</v>
      </c>
      <c r="G589" s="209">
        <v>0</v>
      </c>
      <c r="J589" s="210" t="str">
        <f t="shared" si="33"/>
        <v/>
      </c>
      <c r="K589" s="211" t="str">
        <f>Cameras!G102</f>
        <v/>
      </c>
      <c r="L589" s="215" t="str">
        <f t="shared" si="34"/>
        <v/>
      </c>
      <c r="M589" s="211" t="str">
        <f>Cameras!B102</f>
        <v/>
      </c>
      <c r="N589" s="211" t="str">
        <f t="shared" si="35"/>
        <v/>
      </c>
      <c r="O589" s="211" t="str">
        <f>Cameras!C102</f>
        <v/>
      </c>
      <c r="Q589" s="211" t="str">
        <f t="shared" si="36"/>
        <v/>
      </c>
    </row>
    <row r="590" spans="1:125" x14ac:dyDescent="0.25">
      <c r="A590" s="207" t="str">
        <v/>
      </c>
      <c r="B590" s="207">
        <v>0</v>
      </c>
      <c r="C590" s="207" t="str">
        <v/>
      </c>
      <c r="D590" s="207">
        <v>0</v>
      </c>
      <c r="E590" s="208" t="str">
        <v/>
      </c>
      <c r="F590" s="207">
        <v>0</v>
      </c>
      <c r="G590" s="209">
        <v>0</v>
      </c>
      <c r="J590" s="210" t="str">
        <f t="shared" si="33"/>
        <v/>
      </c>
      <c r="K590" s="211">
        <f>Cameras!G103</f>
        <v>0</v>
      </c>
      <c r="L590" s="215" t="str">
        <f t="shared" si="34"/>
        <v/>
      </c>
      <c r="M590" s="211">
        <f>Cameras!B103</f>
        <v>0</v>
      </c>
      <c r="N590" s="211" t="str">
        <f t="shared" ref="N590:N598" si="37">IF(Q590="0th","",Q590&amp;" Floor")</f>
        <v/>
      </c>
      <c r="O590" s="211">
        <f>Cameras!C103</f>
        <v>0</v>
      </c>
      <c r="Q590" s="211" t="str">
        <f t="shared" si="36"/>
        <v>0th</v>
      </c>
    </row>
    <row r="591" spans="1:125" s="214" customFormat="1" x14ac:dyDescent="0.25">
      <c r="A591" s="207" t="str">
        <v/>
      </c>
      <c r="B591" s="207">
        <v>0</v>
      </c>
      <c r="C591" s="207" t="str">
        <v/>
      </c>
      <c r="D591" s="207">
        <v>0</v>
      </c>
      <c r="E591" s="208" t="str">
        <v/>
      </c>
      <c r="F591" s="207">
        <v>0</v>
      </c>
      <c r="G591" s="209">
        <v>0</v>
      </c>
      <c r="H591" s="183"/>
      <c r="I591" s="213"/>
      <c r="J591" s="210" t="str">
        <f t="shared" ref="J591:J654" si="38">IFERROR(VLOOKUP(K591,$X$452:$Z$476,3,FALSE),"")</f>
        <v/>
      </c>
      <c r="K591" s="211">
        <f>Intercoms!E4</f>
        <v>0</v>
      </c>
      <c r="L591" s="210" t="str">
        <f t="shared" ref="L591:L654" si="39">IFERROR(VLOOKUP(K591,$X$452:$Z$476,2,FALSE),"")</f>
        <v/>
      </c>
      <c r="M591" s="211">
        <f>Intercoms!B4</f>
        <v>0</v>
      </c>
      <c r="N591" s="211" t="str">
        <f t="shared" si="37"/>
        <v/>
      </c>
      <c r="O591" s="211">
        <f>Intercoms!D4</f>
        <v>0</v>
      </c>
      <c r="P591" s="183"/>
      <c r="Q591" s="211" t="str">
        <f t="shared" si="36"/>
        <v>0th</v>
      </c>
      <c r="R591" s="183"/>
      <c r="S591" s="183"/>
      <c r="T591" s="183"/>
      <c r="U591" s="183"/>
      <c r="V591" s="183"/>
      <c r="W591" s="183"/>
      <c r="X591" s="183"/>
      <c r="Y591" s="183"/>
      <c r="Z591" s="183"/>
      <c r="AA591" s="183"/>
      <c r="AB591" s="183"/>
      <c r="AC591" s="183"/>
      <c r="AD591" s="183"/>
      <c r="AE591" s="183"/>
      <c r="AF591" s="183"/>
      <c r="AG591" s="183"/>
      <c r="AH591" s="183"/>
      <c r="AI591" s="183"/>
      <c r="AJ591" s="183"/>
      <c r="AK591" s="183"/>
      <c r="AL591" s="183"/>
      <c r="AM591" s="183"/>
      <c r="AN591" s="183"/>
      <c r="AO591" s="183"/>
      <c r="AP591" s="183"/>
      <c r="AQ591" s="183"/>
      <c r="AR591" s="183"/>
      <c r="AS591" s="183"/>
      <c r="AT591" s="183"/>
      <c r="AU591" s="183"/>
      <c r="AV591" s="183"/>
      <c r="AW591" s="183"/>
      <c r="AX591" s="183"/>
      <c r="AY591" s="183"/>
      <c r="AZ591" s="183"/>
      <c r="BA591" s="183"/>
      <c r="BB591" s="183"/>
      <c r="BC591" s="183"/>
      <c r="BD591" s="183"/>
      <c r="BE591" s="183"/>
      <c r="BF591" s="183"/>
      <c r="BG591" s="183"/>
      <c r="BH591" s="183"/>
      <c r="BI591" s="183"/>
      <c r="BJ591" s="183"/>
      <c r="BK591" s="183"/>
      <c r="BL591" s="183"/>
      <c r="BM591" s="183"/>
      <c r="BN591" s="183"/>
      <c r="BO591" s="183"/>
      <c r="BP591" s="183"/>
      <c r="BQ591" s="183"/>
      <c r="BR591" s="183"/>
      <c r="BS591" s="183"/>
      <c r="BT591" s="183"/>
      <c r="BU591" s="183"/>
      <c r="BV591" s="183"/>
      <c r="BW591" s="183"/>
      <c r="BX591" s="183"/>
      <c r="BY591" s="183"/>
      <c r="BZ591" s="183"/>
      <c r="CA591" s="183"/>
      <c r="CB591" s="183"/>
      <c r="CC591" s="183"/>
      <c r="CD591" s="183"/>
      <c r="CE591" s="183"/>
      <c r="CF591" s="183"/>
      <c r="CG591" s="183"/>
      <c r="CH591" s="183"/>
      <c r="CI591" s="183"/>
      <c r="CJ591" s="183"/>
      <c r="CK591" s="183"/>
      <c r="CL591" s="183"/>
      <c r="CM591" s="183"/>
      <c r="CN591" s="183"/>
      <c r="CO591" s="183"/>
      <c r="CP591" s="183"/>
      <c r="CQ591" s="183"/>
      <c r="CR591" s="183"/>
      <c r="CS591" s="183"/>
      <c r="CT591" s="183"/>
      <c r="CU591" s="183"/>
      <c r="CV591" s="183"/>
      <c r="CW591" s="183"/>
      <c r="CX591" s="183"/>
      <c r="CY591" s="183"/>
      <c r="CZ591" s="183"/>
      <c r="DA591" s="183"/>
      <c r="DB591" s="183"/>
      <c r="DC591" s="183"/>
      <c r="DD591" s="183"/>
      <c r="DE591" s="183"/>
      <c r="DF591" s="183"/>
      <c r="DG591" s="183"/>
      <c r="DH591" s="183"/>
      <c r="DI591" s="183"/>
      <c r="DJ591" s="183"/>
      <c r="DK591" s="183"/>
      <c r="DL591" s="183"/>
      <c r="DM591" s="183"/>
      <c r="DN591" s="183"/>
      <c r="DO591" s="183"/>
      <c r="DP591" s="183"/>
      <c r="DQ591" s="183"/>
      <c r="DR591" s="183"/>
      <c r="DS591" s="183"/>
      <c r="DT591" s="213"/>
      <c r="DU591" s="213"/>
    </row>
    <row r="592" spans="1:125" x14ac:dyDescent="0.25">
      <c r="A592" s="207" t="str">
        <v/>
      </c>
      <c r="B592" s="207">
        <v>0</v>
      </c>
      <c r="C592" s="207" t="str">
        <v/>
      </c>
      <c r="D592" s="207">
        <v>0</v>
      </c>
      <c r="E592" s="208" t="str">
        <v/>
      </c>
      <c r="F592" s="207">
        <v>0</v>
      </c>
      <c r="G592" s="209">
        <v>0</v>
      </c>
      <c r="J592" s="210" t="str">
        <f t="shared" si="38"/>
        <v/>
      </c>
      <c r="K592" s="211">
        <f>Intercoms!E5</f>
        <v>0</v>
      </c>
      <c r="L592" s="210" t="str">
        <f t="shared" si="39"/>
        <v/>
      </c>
      <c r="M592" s="211">
        <f>Intercoms!B5</f>
        <v>0</v>
      </c>
      <c r="N592" s="211" t="str">
        <f t="shared" si="37"/>
        <v/>
      </c>
      <c r="O592" s="211">
        <f>Intercoms!D5</f>
        <v>0</v>
      </c>
      <c r="Q592" s="211" t="str">
        <f t="shared" si="36"/>
        <v>0th</v>
      </c>
    </row>
    <row r="593" spans="1:17" x14ac:dyDescent="0.25">
      <c r="A593" s="207" t="str">
        <v/>
      </c>
      <c r="B593" s="207">
        <v>0</v>
      </c>
      <c r="C593" s="207" t="str">
        <v/>
      </c>
      <c r="D593" s="207">
        <v>0</v>
      </c>
      <c r="E593" s="208" t="str">
        <v/>
      </c>
      <c r="F593" s="207">
        <v>0</v>
      </c>
      <c r="G593" s="209">
        <v>0</v>
      </c>
      <c r="J593" s="210" t="str">
        <f t="shared" si="38"/>
        <v/>
      </c>
      <c r="K593" s="211">
        <f>Intercoms!E6</f>
        <v>0</v>
      </c>
      <c r="L593" s="210" t="str">
        <f t="shared" si="39"/>
        <v/>
      </c>
      <c r="M593" s="211">
        <f>Intercoms!B6</f>
        <v>0</v>
      </c>
      <c r="N593" s="211" t="str">
        <f t="shared" si="37"/>
        <v/>
      </c>
      <c r="O593" s="211">
        <f>Intercoms!D6</f>
        <v>0</v>
      </c>
      <c r="Q593" s="211" t="str">
        <f t="shared" si="36"/>
        <v>0th</v>
      </c>
    </row>
    <row r="594" spans="1:17" x14ac:dyDescent="0.25">
      <c r="A594" s="207" t="str">
        <v/>
      </c>
      <c r="B594" s="207">
        <v>0</v>
      </c>
      <c r="C594" s="207" t="str">
        <v/>
      </c>
      <c r="D594" s="207">
        <v>0</v>
      </c>
      <c r="E594" s="208" t="str">
        <v/>
      </c>
      <c r="F594" s="207">
        <v>0</v>
      </c>
      <c r="G594" s="209">
        <v>0</v>
      </c>
      <c r="J594" s="210" t="str">
        <f t="shared" si="38"/>
        <v/>
      </c>
      <c r="K594" s="211">
        <f>Intercoms!E7</f>
        <v>0</v>
      </c>
      <c r="L594" s="210" t="str">
        <f t="shared" si="39"/>
        <v/>
      </c>
      <c r="M594" s="211">
        <f>Intercoms!B7</f>
        <v>0</v>
      </c>
      <c r="N594" s="211" t="str">
        <f t="shared" si="37"/>
        <v/>
      </c>
      <c r="O594" s="211">
        <f>Intercoms!D7</f>
        <v>0</v>
      </c>
      <c r="Q594" s="211" t="str">
        <f t="shared" si="36"/>
        <v>0th</v>
      </c>
    </row>
    <row r="595" spans="1:17" x14ac:dyDescent="0.25">
      <c r="A595" s="207" t="str">
        <v/>
      </c>
      <c r="B595" s="207">
        <v>0</v>
      </c>
      <c r="C595" s="207" t="str">
        <v/>
      </c>
      <c r="D595" s="207">
        <v>0</v>
      </c>
      <c r="E595" s="208" t="str">
        <v/>
      </c>
      <c r="F595" s="207">
        <v>0</v>
      </c>
      <c r="G595" s="209">
        <v>0</v>
      </c>
      <c r="J595" s="210" t="str">
        <f t="shared" si="38"/>
        <v/>
      </c>
      <c r="K595" s="211">
        <f>Intercoms!E8</f>
        <v>0</v>
      </c>
      <c r="L595" s="210" t="str">
        <f t="shared" si="39"/>
        <v/>
      </c>
      <c r="M595" s="211">
        <f>Intercoms!B8</f>
        <v>0</v>
      </c>
      <c r="N595" s="211" t="str">
        <f t="shared" si="37"/>
        <v/>
      </c>
      <c r="O595" s="211">
        <f>Intercoms!D8</f>
        <v>0</v>
      </c>
      <c r="Q595" s="211" t="str">
        <f t="shared" si="36"/>
        <v>0th</v>
      </c>
    </row>
    <row r="596" spans="1:17" x14ac:dyDescent="0.25">
      <c r="A596" s="207" t="str">
        <v/>
      </c>
      <c r="B596" s="207">
        <v>0</v>
      </c>
      <c r="C596" s="207" t="str">
        <v/>
      </c>
      <c r="D596" s="207">
        <v>0</v>
      </c>
      <c r="E596" s="208" t="str">
        <v/>
      </c>
      <c r="F596" s="207">
        <v>0</v>
      </c>
      <c r="G596" s="209">
        <v>0</v>
      </c>
      <c r="J596" s="210" t="str">
        <f t="shared" si="38"/>
        <v/>
      </c>
      <c r="K596" s="211">
        <f>Intercoms!E9</f>
        <v>0</v>
      </c>
      <c r="L596" s="210" t="str">
        <f t="shared" si="39"/>
        <v/>
      </c>
      <c r="M596" s="211">
        <f>Intercoms!B9</f>
        <v>0</v>
      </c>
      <c r="N596" s="211" t="str">
        <f t="shared" si="37"/>
        <v/>
      </c>
      <c r="O596" s="211">
        <f>Intercoms!D9</f>
        <v>0</v>
      </c>
      <c r="Q596" s="211" t="str">
        <f t="shared" si="36"/>
        <v>0th</v>
      </c>
    </row>
    <row r="597" spans="1:17" x14ac:dyDescent="0.25">
      <c r="A597" s="207" t="str">
        <v/>
      </c>
      <c r="B597" s="207">
        <v>0</v>
      </c>
      <c r="C597" s="207" t="str">
        <v/>
      </c>
      <c r="D597" s="207">
        <v>0</v>
      </c>
      <c r="E597" s="208" t="str">
        <v/>
      </c>
      <c r="F597" s="207">
        <v>0</v>
      </c>
      <c r="G597" s="209">
        <v>0</v>
      </c>
      <c r="J597" s="210" t="str">
        <f t="shared" si="38"/>
        <v/>
      </c>
      <c r="K597" s="211">
        <f>Intercoms!E10</f>
        <v>0</v>
      </c>
      <c r="L597" s="210" t="str">
        <f t="shared" si="39"/>
        <v/>
      </c>
      <c r="M597" s="211">
        <f>Intercoms!B10</f>
        <v>0</v>
      </c>
      <c r="N597" s="211" t="str">
        <f t="shared" si="37"/>
        <v/>
      </c>
      <c r="O597" s="211">
        <f>Intercoms!D10</f>
        <v>0</v>
      </c>
      <c r="Q597" s="211" t="str">
        <f t="shared" si="36"/>
        <v>0th</v>
      </c>
    </row>
    <row r="598" spans="1:17" x14ac:dyDescent="0.25">
      <c r="A598" s="207" t="str">
        <v/>
      </c>
      <c r="B598" s="207">
        <v>0</v>
      </c>
      <c r="C598" s="207" t="str">
        <v/>
      </c>
      <c r="D598" s="207">
        <v>0</v>
      </c>
      <c r="E598" s="208" t="str">
        <v/>
      </c>
      <c r="F598" s="207">
        <v>0</v>
      </c>
      <c r="G598" s="209">
        <v>0</v>
      </c>
      <c r="J598" s="210" t="str">
        <f t="shared" si="38"/>
        <v/>
      </c>
      <c r="K598" s="211">
        <f>Intercoms!E11</f>
        <v>0</v>
      </c>
      <c r="L598" s="210" t="str">
        <f t="shared" si="39"/>
        <v/>
      </c>
      <c r="M598" s="211">
        <f>Intercoms!B11</f>
        <v>0</v>
      </c>
      <c r="N598" s="211" t="str">
        <f t="shared" si="37"/>
        <v/>
      </c>
      <c r="O598" s="211">
        <f>Intercoms!D11</f>
        <v>0</v>
      </c>
      <c r="Q598" s="211" t="str">
        <f t="shared" si="36"/>
        <v>0th</v>
      </c>
    </row>
    <row r="599" spans="1:17" x14ac:dyDescent="0.25">
      <c r="A599" s="207" t="str">
        <v/>
      </c>
      <c r="B599" s="207">
        <v>0</v>
      </c>
      <c r="C599" s="207" t="str">
        <v/>
      </c>
      <c r="D599" s="207">
        <v>0</v>
      </c>
      <c r="E599" s="208" t="str">
        <v/>
      </c>
      <c r="F599" s="207">
        <v>0</v>
      </c>
      <c r="G599" s="209">
        <v>0</v>
      </c>
      <c r="J599" s="210" t="str">
        <f t="shared" si="38"/>
        <v/>
      </c>
      <c r="K599" s="211">
        <f>Intercoms!E12</f>
        <v>0</v>
      </c>
      <c r="L599" s="210" t="str">
        <f t="shared" si="39"/>
        <v/>
      </c>
      <c r="M599" s="211">
        <f>Intercoms!B12</f>
        <v>0</v>
      </c>
      <c r="N599" s="211" t="str">
        <f t="shared" ref="N599:N662" si="40">IF(Q599="0th","",Q599&amp;" Floor")</f>
        <v/>
      </c>
      <c r="O599" s="211">
        <f>Intercoms!D12</f>
        <v>0</v>
      </c>
      <c r="Q599" s="211" t="str">
        <f t="shared" si="36"/>
        <v>0th</v>
      </c>
    </row>
    <row r="600" spans="1:17" x14ac:dyDescent="0.25">
      <c r="A600" s="207" t="str">
        <v/>
      </c>
      <c r="B600" s="207">
        <v>0</v>
      </c>
      <c r="C600" s="207" t="str">
        <v/>
      </c>
      <c r="D600" s="207">
        <v>0</v>
      </c>
      <c r="E600" s="208" t="str">
        <v/>
      </c>
      <c r="F600" s="207">
        <v>0</v>
      </c>
      <c r="G600" s="209">
        <v>0</v>
      </c>
      <c r="J600" s="210" t="str">
        <f t="shared" si="38"/>
        <v/>
      </c>
      <c r="K600" s="211">
        <f>Intercoms!E13</f>
        <v>0</v>
      </c>
      <c r="L600" s="210" t="str">
        <f t="shared" si="39"/>
        <v/>
      </c>
      <c r="M600" s="211">
        <f>Intercoms!B13</f>
        <v>0</v>
      </c>
      <c r="N600" s="211" t="str">
        <f t="shared" si="40"/>
        <v/>
      </c>
      <c r="O600" s="211">
        <f>Intercoms!D13</f>
        <v>0</v>
      </c>
      <c r="Q600" s="211" t="str">
        <f t="shared" si="36"/>
        <v>0th</v>
      </c>
    </row>
    <row r="601" spans="1:17" x14ac:dyDescent="0.25">
      <c r="A601" s="207" t="str">
        <v/>
      </c>
      <c r="B601" s="207">
        <v>0</v>
      </c>
      <c r="C601" s="207" t="str">
        <v/>
      </c>
      <c r="D601" s="207">
        <v>0</v>
      </c>
      <c r="E601" s="208" t="str">
        <v/>
      </c>
      <c r="F601" s="207">
        <v>0</v>
      </c>
      <c r="G601" s="209">
        <v>0</v>
      </c>
      <c r="J601" s="210" t="str">
        <f t="shared" si="38"/>
        <v/>
      </c>
      <c r="K601" s="211">
        <f>Intercoms!E14</f>
        <v>0</v>
      </c>
      <c r="L601" s="210" t="str">
        <f t="shared" si="39"/>
        <v/>
      </c>
      <c r="M601" s="211">
        <f>Intercoms!B14</f>
        <v>0</v>
      </c>
      <c r="N601" s="211" t="str">
        <f t="shared" si="40"/>
        <v/>
      </c>
      <c r="O601" s="211">
        <f>Intercoms!D14</f>
        <v>0</v>
      </c>
      <c r="Q601" s="211" t="str">
        <f t="shared" si="36"/>
        <v>0th</v>
      </c>
    </row>
    <row r="602" spans="1:17" x14ac:dyDescent="0.25">
      <c r="A602" s="207" t="str">
        <v/>
      </c>
      <c r="B602" s="207">
        <v>0</v>
      </c>
      <c r="C602" s="207" t="str">
        <v/>
      </c>
      <c r="D602" s="207">
        <v>0</v>
      </c>
      <c r="E602" s="208" t="str">
        <v/>
      </c>
      <c r="F602" s="207">
        <v>0</v>
      </c>
      <c r="G602" s="209">
        <v>0</v>
      </c>
      <c r="J602" s="210" t="str">
        <f t="shared" si="38"/>
        <v/>
      </c>
      <c r="K602" s="211">
        <f>Intercoms!E15</f>
        <v>0</v>
      </c>
      <c r="L602" s="210" t="str">
        <f t="shared" si="39"/>
        <v/>
      </c>
      <c r="M602" s="211">
        <f>Intercoms!B15</f>
        <v>0</v>
      </c>
      <c r="N602" s="211" t="str">
        <f t="shared" si="40"/>
        <v/>
      </c>
      <c r="O602" s="211">
        <f>Intercoms!D15</f>
        <v>0</v>
      </c>
      <c r="Q602" s="211" t="str">
        <f t="shared" si="36"/>
        <v>0th</v>
      </c>
    </row>
    <row r="603" spans="1:17" x14ac:dyDescent="0.25">
      <c r="A603" s="207" t="str">
        <v/>
      </c>
      <c r="B603" s="207">
        <v>0</v>
      </c>
      <c r="C603" s="207" t="str">
        <v/>
      </c>
      <c r="D603" s="207">
        <v>0</v>
      </c>
      <c r="E603" s="208" t="str">
        <v/>
      </c>
      <c r="F603" s="207">
        <v>0</v>
      </c>
      <c r="G603" s="209">
        <v>0</v>
      </c>
      <c r="J603" s="210" t="str">
        <f t="shared" si="38"/>
        <v/>
      </c>
      <c r="K603" s="211">
        <f>Intercoms!E16</f>
        <v>0</v>
      </c>
      <c r="L603" s="210" t="str">
        <f t="shared" si="39"/>
        <v/>
      </c>
      <c r="M603" s="211">
        <f>Intercoms!B16</f>
        <v>0</v>
      </c>
      <c r="N603" s="211" t="str">
        <f t="shared" si="40"/>
        <v/>
      </c>
      <c r="O603" s="211">
        <f>Intercoms!D16</f>
        <v>0</v>
      </c>
      <c r="Q603" s="211" t="str">
        <f t="shared" si="36"/>
        <v>0th</v>
      </c>
    </row>
    <row r="604" spans="1:17" x14ac:dyDescent="0.25">
      <c r="A604" s="207" t="str">
        <v/>
      </c>
      <c r="B604" s="207">
        <v>0</v>
      </c>
      <c r="C604" s="207" t="str">
        <v/>
      </c>
      <c r="D604" s="207">
        <v>0</v>
      </c>
      <c r="E604" s="208" t="str">
        <v/>
      </c>
      <c r="F604" s="207">
        <v>0</v>
      </c>
      <c r="G604" s="209">
        <v>0</v>
      </c>
      <c r="J604" s="210" t="str">
        <f t="shared" si="38"/>
        <v/>
      </c>
      <c r="K604" s="211">
        <f>Intercoms!E17</f>
        <v>0</v>
      </c>
      <c r="L604" s="210" t="str">
        <f t="shared" si="39"/>
        <v/>
      </c>
      <c r="M604" s="211">
        <f>Intercoms!B17</f>
        <v>0</v>
      </c>
      <c r="N604" s="211" t="str">
        <f t="shared" si="40"/>
        <v/>
      </c>
      <c r="O604" s="211">
        <f>Intercoms!D17</f>
        <v>0</v>
      </c>
      <c r="Q604" s="211" t="str">
        <f t="shared" si="36"/>
        <v>0th</v>
      </c>
    </row>
    <row r="605" spans="1:17" x14ac:dyDescent="0.25">
      <c r="A605" s="207" t="str">
        <v/>
      </c>
      <c r="B605" s="207">
        <v>0</v>
      </c>
      <c r="C605" s="207" t="str">
        <v/>
      </c>
      <c r="D605" s="207">
        <v>0</v>
      </c>
      <c r="E605" s="208" t="str">
        <v/>
      </c>
      <c r="F605" s="207">
        <v>0</v>
      </c>
      <c r="G605" s="209">
        <v>0</v>
      </c>
      <c r="J605" s="210" t="str">
        <f t="shared" si="38"/>
        <v/>
      </c>
      <c r="K605" s="211">
        <f>Intercoms!E18</f>
        <v>0</v>
      </c>
      <c r="L605" s="210" t="str">
        <f t="shared" si="39"/>
        <v/>
      </c>
      <c r="M605" s="211">
        <f>Intercoms!B18</f>
        <v>0</v>
      </c>
      <c r="N605" s="211" t="str">
        <f t="shared" si="40"/>
        <v/>
      </c>
      <c r="O605" s="211">
        <f>Intercoms!D18</f>
        <v>0</v>
      </c>
      <c r="Q605" s="211" t="str">
        <f t="shared" si="36"/>
        <v>0th</v>
      </c>
    </row>
    <row r="606" spans="1:17" x14ac:dyDescent="0.25">
      <c r="A606" s="207" t="str">
        <v/>
      </c>
      <c r="B606" s="207">
        <v>0</v>
      </c>
      <c r="C606" s="207" t="str">
        <v/>
      </c>
      <c r="D606" s="207">
        <v>0</v>
      </c>
      <c r="E606" s="208" t="str">
        <v/>
      </c>
      <c r="F606" s="207">
        <v>0</v>
      </c>
      <c r="G606" s="209">
        <v>0</v>
      </c>
      <c r="J606" s="210" t="str">
        <f t="shared" si="38"/>
        <v/>
      </c>
      <c r="K606" s="211">
        <f>Intercoms!E19</f>
        <v>0</v>
      </c>
      <c r="L606" s="210" t="str">
        <f t="shared" si="39"/>
        <v/>
      </c>
      <c r="M606" s="211">
        <f>Intercoms!B19</f>
        <v>0</v>
      </c>
      <c r="N606" s="211" t="str">
        <f t="shared" si="40"/>
        <v/>
      </c>
      <c r="O606" s="211">
        <f>Intercoms!D19</f>
        <v>0</v>
      </c>
      <c r="Q606" s="211" t="str">
        <f t="shared" si="36"/>
        <v>0th</v>
      </c>
    </row>
    <row r="607" spans="1:17" x14ac:dyDescent="0.25">
      <c r="A607" s="207" t="str">
        <v/>
      </c>
      <c r="B607" s="207">
        <v>0</v>
      </c>
      <c r="C607" s="207" t="str">
        <v/>
      </c>
      <c r="D607" s="207">
        <v>0</v>
      </c>
      <c r="E607" s="208" t="str">
        <v/>
      </c>
      <c r="F607" s="207">
        <v>0</v>
      </c>
      <c r="G607" s="209">
        <v>0</v>
      </c>
      <c r="J607" s="210" t="str">
        <f t="shared" si="38"/>
        <v/>
      </c>
      <c r="K607" s="211">
        <f>Intercoms!E20</f>
        <v>0</v>
      </c>
      <c r="L607" s="210" t="str">
        <f t="shared" si="39"/>
        <v/>
      </c>
      <c r="M607" s="211">
        <f>Intercoms!B20</f>
        <v>0</v>
      </c>
      <c r="N607" s="211" t="str">
        <f t="shared" si="40"/>
        <v/>
      </c>
      <c r="O607" s="211">
        <f>Intercoms!D20</f>
        <v>0</v>
      </c>
      <c r="Q607" s="211" t="str">
        <f t="shared" si="36"/>
        <v>0th</v>
      </c>
    </row>
    <row r="608" spans="1:17" x14ac:dyDescent="0.25">
      <c r="A608" s="207" t="str">
        <v/>
      </c>
      <c r="B608" s="207">
        <v>0</v>
      </c>
      <c r="C608" s="207" t="str">
        <v/>
      </c>
      <c r="D608" s="207">
        <v>0</v>
      </c>
      <c r="E608" s="208" t="str">
        <v/>
      </c>
      <c r="F608" s="207">
        <v>0</v>
      </c>
      <c r="G608" s="209">
        <v>0</v>
      </c>
      <c r="J608" s="210" t="str">
        <f t="shared" si="38"/>
        <v/>
      </c>
      <c r="K608" s="211">
        <f>Intercoms!E21</f>
        <v>0</v>
      </c>
      <c r="L608" s="210" t="str">
        <f t="shared" si="39"/>
        <v/>
      </c>
      <c r="M608" s="211">
        <f>Intercoms!B21</f>
        <v>0</v>
      </c>
      <c r="N608" s="211" t="str">
        <f t="shared" si="40"/>
        <v/>
      </c>
      <c r="O608" s="211">
        <f>Intercoms!D21</f>
        <v>0</v>
      </c>
      <c r="Q608" s="211" t="str">
        <f t="shared" si="36"/>
        <v>0th</v>
      </c>
    </row>
    <row r="609" spans="1:17" x14ac:dyDescent="0.25">
      <c r="A609" s="207" t="str">
        <v/>
      </c>
      <c r="B609" s="207">
        <v>0</v>
      </c>
      <c r="C609" s="207" t="str">
        <v/>
      </c>
      <c r="D609" s="207">
        <v>0</v>
      </c>
      <c r="E609" s="208" t="str">
        <v/>
      </c>
      <c r="F609" s="207">
        <v>0</v>
      </c>
      <c r="G609" s="209">
        <v>0</v>
      </c>
      <c r="J609" s="210" t="str">
        <f t="shared" si="38"/>
        <v/>
      </c>
      <c r="K609" s="211">
        <f>Intercoms!E22</f>
        <v>0</v>
      </c>
      <c r="L609" s="210" t="str">
        <f t="shared" si="39"/>
        <v/>
      </c>
      <c r="M609" s="211">
        <f>Intercoms!B22</f>
        <v>0</v>
      </c>
      <c r="N609" s="211" t="str">
        <f t="shared" si="40"/>
        <v/>
      </c>
      <c r="O609" s="211">
        <f>Intercoms!D22</f>
        <v>0</v>
      </c>
      <c r="Q609" s="211" t="str">
        <f t="shared" si="36"/>
        <v>0th</v>
      </c>
    </row>
    <row r="610" spans="1:17" x14ac:dyDescent="0.25">
      <c r="A610" s="207" t="str">
        <v/>
      </c>
      <c r="B610" s="207">
        <v>0</v>
      </c>
      <c r="C610" s="207" t="str">
        <v/>
      </c>
      <c r="D610" s="207">
        <v>0</v>
      </c>
      <c r="E610" s="208" t="str">
        <v/>
      </c>
      <c r="F610" s="207">
        <v>0</v>
      </c>
      <c r="G610" s="209">
        <v>0</v>
      </c>
      <c r="J610" s="210" t="str">
        <f t="shared" si="38"/>
        <v/>
      </c>
      <c r="K610" s="211">
        <f>Intercoms!E23</f>
        <v>0</v>
      </c>
      <c r="L610" s="210" t="str">
        <f t="shared" si="39"/>
        <v/>
      </c>
      <c r="M610" s="211">
        <f>Intercoms!B23</f>
        <v>0</v>
      </c>
      <c r="N610" s="211" t="str">
        <f t="shared" si="40"/>
        <v/>
      </c>
      <c r="O610" s="211">
        <f>Intercoms!D23</f>
        <v>0</v>
      </c>
      <c r="Q610" s="211" t="str">
        <f t="shared" si="36"/>
        <v>0th</v>
      </c>
    </row>
    <row r="611" spans="1:17" x14ac:dyDescent="0.25">
      <c r="A611" s="207" t="str">
        <v/>
      </c>
      <c r="B611" s="207">
        <v>0</v>
      </c>
      <c r="C611" s="207" t="str">
        <v/>
      </c>
      <c r="D611" s="207">
        <v>0</v>
      </c>
      <c r="E611" s="208" t="str">
        <v/>
      </c>
      <c r="F611" s="207">
        <v>0</v>
      </c>
      <c r="G611" s="209">
        <v>0</v>
      </c>
      <c r="J611" s="210" t="str">
        <f t="shared" si="38"/>
        <v/>
      </c>
      <c r="K611" s="211">
        <f>Intercoms!E24</f>
        <v>0</v>
      </c>
      <c r="L611" s="210" t="str">
        <f t="shared" si="39"/>
        <v/>
      </c>
      <c r="M611" s="211">
        <f>Intercoms!B24</f>
        <v>0</v>
      </c>
      <c r="N611" s="211" t="str">
        <f t="shared" si="40"/>
        <v/>
      </c>
      <c r="O611" s="211">
        <f>Intercoms!D24</f>
        <v>0</v>
      </c>
      <c r="Q611" s="211" t="str">
        <f t="shared" si="36"/>
        <v>0th</v>
      </c>
    </row>
    <row r="612" spans="1:17" x14ac:dyDescent="0.25">
      <c r="A612" s="207" t="str">
        <v/>
      </c>
      <c r="B612" s="207">
        <v>0</v>
      </c>
      <c r="C612" s="207" t="str">
        <v/>
      </c>
      <c r="D612" s="207">
        <v>0</v>
      </c>
      <c r="E612" s="208" t="str">
        <v/>
      </c>
      <c r="F612" s="207">
        <v>0</v>
      </c>
      <c r="G612" s="209">
        <v>0</v>
      </c>
      <c r="J612" s="210" t="str">
        <f t="shared" si="38"/>
        <v/>
      </c>
      <c r="K612" s="211">
        <f>Intercoms!E25</f>
        <v>0</v>
      </c>
      <c r="L612" s="210" t="str">
        <f t="shared" si="39"/>
        <v/>
      </c>
      <c r="M612" s="211">
        <f>Intercoms!B25</f>
        <v>0</v>
      </c>
      <c r="N612" s="211" t="str">
        <f t="shared" si="40"/>
        <v/>
      </c>
      <c r="O612" s="211">
        <f>Intercoms!D25</f>
        <v>0</v>
      </c>
      <c r="Q612" s="211" t="str">
        <f t="shared" si="36"/>
        <v>0th</v>
      </c>
    </row>
    <row r="613" spans="1:17" x14ac:dyDescent="0.25">
      <c r="A613" s="207" t="str">
        <v/>
      </c>
      <c r="B613" s="207">
        <v>0</v>
      </c>
      <c r="C613" s="207" t="str">
        <v/>
      </c>
      <c r="D613" s="207">
        <v>0</v>
      </c>
      <c r="E613" s="208" t="str">
        <v/>
      </c>
      <c r="F613" s="207">
        <v>0</v>
      </c>
      <c r="G613" s="209">
        <v>0</v>
      </c>
      <c r="J613" s="210" t="str">
        <f t="shared" si="38"/>
        <v/>
      </c>
      <c r="K613" s="211">
        <f>Intercoms!E26</f>
        <v>0</v>
      </c>
      <c r="L613" s="210" t="str">
        <f t="shared" si="39"/>
        <v/>
      </c>
      <c r="M613" s="211">
        <f>Intercoms!B26</f>
        <v>0</v>
      </c>
      <c r="N613" s="211" t="str">
        <f t="shared" si="40"/>
        <v/>
      </c>
      <c r="O613" s="211">
        <f>Intercoms!D26</f>
        <v>0</v>
      </c>
      <c r="Q613" s="211" t="str">
        <f t="shared" si="36"/>
        <v>0th</v>
      </c>
    </row>
    <row r="614" spans="1:17" x14ac:dyDescent="0.25">
      <c r="A614" s="207" t="str">
        <v/>
      </c>
      <c r="B614" s="207">
        <v>0</v>
      </c>
      <c r="C614" s="207" t="str">
        <v/>
      </c>
      <c r="D614" s="207">
        <v>0</v>
      </c>
      <c r="E614" s="208" t="str">
        <v/>
      </c>
      <c r="F614" s="207">
        <v>0</v>
      </c>
      <c r="G614" s="209">
        <v>0</v>
      </c>
      <c r="J614" s="210" t="str">
        <f t="shared" si="38"/>
        <v/>
      </c>
      <c r="K614" s="211">
        <f>Intercoms!E27</f>
        <v>0</v>
      </c>
      <c r="L614" s="210" t="str">
        <f t="shared" si="39"/>
        <v/>
      </c>
      <c r="M614" s="211">
        <f>Intercoms!B27</f>
        <v>0</v>
      </c>
      <c r="N614" s="211" t="str">
        <f t="shared" si="40"/>
        <v/>
      </c>
      <c r="O614" s="211">
        <f>Intercoms!D27</f>
        <v>0</v>
      </c>
      <c r="Q614" s="211" t="str">
        <f t="shared" si="36"/>
        <v>0th</v>
      </c>
    </row>
    <row r="615" spans="1:17" x14ac:dyDescent="0.25">
      <c r="A615" s="207" t="str">
        <v/>
      </c>
      <c r="B615" s="207">
        <v>0</v>
      </c>
      <c r="C615" s="207" t="str">
        <v/>
      </c>
      <c r="D615" s="207">
        <v>0</v>
      </c>
      <c r="E615" s="208" t="str">
        <v/>
      </c>
      <c r="F615" s="207">
        <v>0</v>
      </c>
      <c r="G615" s="209">
        <v>0</v>
      </c>
      <c r="J615" s="210" t="str">
        <f t="shared" si="38"/>
        <v/>
      </c>
      <c r="K615" s="211">
        <f>Intercoms!E28</f>
        <v>0</v>
      </c>
      <c r="L615" s="210" t="str">
        <f t="shared" si="39"/>
        <v/>
      </c>
      <c r="M615" s="211">
        <f>Intercoms!B28</f>
        <v>0</v>
      </c>
      <c r="N615" s="211" t="str">
        <f t="shared" si="40"/>
        <v/>
      </c>
      <c r="O615" s="211">
        <f>Intercoms!D28</f>
        <v>0</v>
      </c>
      <c r="Q615" s="211" t="str">
        <f t="shared" si="36"/>
        <v>0th</v>
      </c>
    </row>
    <row r="616" spans="1:17" x14ac:dyDescent="0.25">
      <c r="A616" s="207" t="str">
        <v/>
      </c>
      <c r="B616" s="207">
        <v>0</v>
      </c>
      <c r="C616" s="207" t="str">
        <v/>
      </c>
      <c r="D616" s="207">
        <v>0</v>
      </c>
      <c r="E616" s="208" t="str">
        <v/>
      </c>
      <c r="F616" s="207">
        <v>0</v>
      </c>
      <c r="G616" s="209">
        <v>0</v>
      </c>
      <c r="J616" s="210" t="str">
        <f t="shared" si="38"/>
        <v/>
      </c>
      <c r="K616" s="211">
        <f>Intercoms!E29</f>
        <v>0</v>
      </c>
      <c r="L616" s="210" t="str">
        <f t="shared" si="39"/>
        <v/>
      </c>
      <c r="M616" s="211">
        <f>Intercoms!B29</f>
        <v>0</v>
      </c>
      <c r="N616" s="211" t="str">
        <f t="shared" si="40"/>
        <v/>
      </c>
      <c r="O616" s="211">
        <f>Intercoms!D29</f>
        <v>0</v>
      </c>
      <c r="Q616" s="211" t="str">
        <f t="shared" si="36"/>
        <v>0th</v>
      </c>
    </row>
    <row r="617" spans="1:17" x14ac:dyDescent="0.25">
      <c r="A617" s="207" t="str">
        <v/>
      </c>
      <c r="B617" s="207">
        <v>0</v>
      </c>
      <c r="C617" s="207" t="str">
        <v/>
      </c>
      <c r="D617" s="207">
        <v>0</v>
      </c>
      <c r="E617" s="208" t="str">
        <v/>
      </c>
      <c r="F617" s="207">
        <v>0</v>
      </c>
      <c r="G617" s="209">
        <v>0</v>
      </c>
      <c r="J617" s="210" t="str">
        <f t="shared" si="38"/>
        <v/>
      </c>
      <c r="K617" s="211">
        <f>Intercoms!E30</f>
        <v>0</v>
      </c>
      <c r="L617" s="210" t="str">
        <f t="shared" si="39"/>
        <v/>
      </c>
      <c r="M617" s="211">
        <f>Intercoms!B30</f>
        <v>0</v>
      </c>
      <c r="N617" s="211" t="str">
        <f t="shared" si="40"/>
        <v/>
      </c>
      <c r="O617" s="211">
        <f>Intercoms!D30</f>
        <v>0</v>
      </c>
      <c r="Q617" s="211" t="str">
        <f t="shared" si="36"/>
        <v>0th</v>
      </c>
    </row>
    <row r="618" spans="1:17" x14ac:dyDescent="0.25">
      <c r="A618" s="207" t="str">
        <v/>
      </c>
      <c r="B618" s="207">
        <v>0</v>
      </c>
      <c r="C618" s="207" t="str">
        <v/>
      </c>
      <c r="D618" s="207">
        <v>0</v>
      </c>
      <c r="E618" s="208" t="str">
        <v/>
      </c>
      <c r="F618" s="207">
        <v>0</v>
      </c>
      <c r="G618" s="209">
        <v>0</v>
      </c>
      <c r="J618" s="210" t="str">
        <f t="shared" si="38"/>
        <v/>
      </c>
      <c r="K618" s="211">
        <f>Intercoms!E31</f>
        <v>0</v>
      </c>
      <c r="L618" s="210" t="str">
        <f t="shared" si="39"/>
        <v/>
      </c>
      <c r="M618" s="211">
        <f>Intercoms!B31</f>
        <v>0</v>
      </c>
      <c r="N618" s="211" t="str">
        <f t="shared" si="40"/>
        <v/>
      </c>
      <c r="O618" s="211">
        <f>Intercoms!D31</f>
        <v>0</v>
      </c>
      <c r="Q618" s="211" t="str">
        <f t="shared" si="36"/>
        <v>0th</v>
      </c>
    </row>
    <row r="619" spans="1:17" x14ac:dyDescent="0.25">
      <c r="A619" s="207" t="str">
        <v/>
      </c>
      <c r="B619" s="207">
        <v>0</v>
      </c>
      <c r="C619" s="207" t="str">
        <v/>
      </c>
      <c r="D619" s="207">
        <v>0</v>
      </c>
      <c r="E619" s="208" t="str">
        <v/>
      </c>
      <c r="F619" s="207">
        <v>0</v>
      </c>
      <c r="G619" s="209">
        <v>0</v>
      </c>
      <c r="J619" s="210" t="str">
        <f t="shared" si="38"/>
        <v/>
      </c>
      <c r="K619" s="211">
        <f>Intercoms!E32</f>
        <v>0</v>
      </c>
      <c r="L619" s="210" t="str">
        <f t="shared" si="39"/>
        <v/>
      </c>
      <c r="M619" s="211">
        <f>Intercoms!B32</f>
        <v>0</v>
      </c>
      <c r="N619" s="211" t="str">
        <f t="shared" si="40"/>
        <v/>
      </c>
      <c r="O619" s="211">
        <f>Intercoms!D32</f>
        <v>0</v>
      </c>
      <c r="Q619" s="211" t="str">
        <f t="shared" si="36"/>
        <v>0th</v>
      </c>
    </row>
    <row r="620" spans="1:17" x14ac:dyDescent="0.25">
      <c r="A620" s="207" t="str">
        <v/>
      </c>
      <c r="B620" s="207">
        <v>0</v>
      </c>
      <c r="C620" s="207" t="str">
        <v/>
      </c>
      <c r="D620" s="207">
        <v>0</v>
      </c>
      <c r="E620" s="208" t="str">
        <v/>
      </c>
      <c r="F620" s="207">
        <v>0</v>
      </c>
      <c r="G620" s="209">
        <v>0</v>
      </c>
      <c r="J620" s="210" t="str">
        <f t="shared" si="38"/>
        <v/>
      </c>
      <c r="K620" s="211">
        <f>Intercoms!E33</f>
        <v>0</v>
      </c>
      <c r="L620" s="210" t="str">
        <f t="shared" si="39"/>
        <v/>
      </c>
      <c r="M620" s="211">
        <f>Intercoms!B33</f>
        <v>0</v>
      </c>
      <c r="N620" s="211" t="str">
        <f t="shared" si="40"/>
        <v/>
      </c>
      <c r="O620" s="211">
        <f>Intercoms!D33</f>
        <v>0</v>
      </c>
      <c r="Q620" s="211" t="str">
        <f t="shared" ref="Q620:Q683" si="41">IFERROR(VALUE(M620)&amp;IF(AND(MOD(ABS(VALUE(M620)),100)&gt;10,MOD(ABS(VALUE(M620)),100)&lt;14),"th",CHOOSE(MOD(ABS(VALUE(M620)),10)+1,"th","st","nd","rd","th","th","th","th","th","th")), M620)</f>
        <v>0th</v>
      </c>
    </row>
    <row r="621" spans="1:17" x14ac:dyDescent="0.25">
      <c r="A621" s="207" t="str">
        <v/>
      </c>
      <c r="B621" s="207">
        <v>0</v>
      </c>
      <c r="C621" s="207" t="str">
        <v/>
      </c>
      <c r="D621" s="207">
        <v>0</v>
      </c>
      <c r="E621" s="208" t="str">
        <v/>
      </c>
      <c r="F621" s="207">
        <v>0</v>
      </c>
      <c r="G621" s="209">
        <v>0</v>
      </c>
      <c r="J621" s="210" t="str">
        <f t="shared" si="38"/>
        <v/>
      </c>
      <c r="K621" s="211">
        <f>Intercoms!E34</f>
        <v>0</v>
      </c>
      <c r="L621" s="210" t="str">
        <f t="shared" si="39"/>
        <v/>
      </c>
      <c r="M621" s="211">
        <f>Intercoms!B34</f>
        <v>0</v>
      </c>
      <c r="N621" s="211" t="str">
        <f t="shared" si="40"/>
        <v/>
      </c>
      <c r="O621" s="211">
        <f>Intercoms!D34</f>
        <v>0</v>
      </c>
      <c r="Q621" s="211" t="str">
        <f t="shared" si="41"/>
        <v>0th</v>
      </c>
    </row>
    <row r="622" spans="1:17" x14ac:dyDescent="0.25">
      <c r="A622" s="207" t="str">
        <v/>
      </c>
      <c r="B622" s="207">
        <v>0</v>
      </c>
      <c r="C622" s="207" t="str">
        <v/>
      </c>
      <c r="D622" s="207">
        <v>0</v>
      </c>
      <c r="E622" s="208" t="str">
        <v/>
      </c>
      <c r="F622" s="207">
        <v>0</v>
      </c>
      <c r="G622" s="209">
        <v>0</v>
      </c>
      <c r="J622" s="210" t="str">
        <f t="shared" si="38"/>
        <v/>
      </c>
      <c r="K622" s="211">
        <f>Intercoms!E35</f>
        <v>0</v>
      </c>
      <c r="L622" s="210" t="str">
        <f t="shared" si="39"/>
        <v/>
      </c>
      <c r="M622" s="211">
        <f>Intercoms!B35</f>
        <v>0</v>
      </c>
      <c r="N622" s="211" t="str">
        <f t="shared" si="40"/>
        <v/>
      </c>
      <c r="O622" s="211">
        <f>Intercoms!D35</f>
        <v>0</v>
      </c>
      <c r="Q622" s="211" t="str">
        <f t="shared" si="41"/>
        <v>0th</v>
      </c>
    </row>
    <row r="623" spans="1:17" x14ac:dyDescent="0.25">
      <c r="A623" s="207" t="str">
        <v/>
      </c>
      <c r="B623" s="207">
        <v>0</v>
      </c>
      <c r="C623" s="207" t="str">
        <v/>
      </c>
      <c r="D623" s="207">
        <v>0</v>
      </c>
      <c r="E623" s="208" t="str">
        <v/>
      </c>
      <c r="F623" s="207">
        <v>0</v>
      </c>
      <c r="G623" s="209">
        <v>0</v>
      </c>
      <c r="J623" s="210" t="str">
        <f t="shared" si="38"/>
        <v/>
      </c>
      <c r="K623" s="211">
        <f>Intercoms!E36</f>
        <v>0</v>
      </c>
      <c r="L623" s="210" t="str">
        <f t="shared" si="39"/>
        <v/>
      </c>
      <c r="M623" s="211">
        <f>Intercoms!B36</f>
        <v>0</v>
      </c>
      <c r="N623" s="211" t="str">
        <f t="shared" si="40"/>
        <v/>
      </c>
      <c r="O623" s="211">
        <f>Intercoms!D36</f>
        <v>0</v>
      </c>
      <c r="Q623" s="211" t="str">
        <f t="shared" si="41"/>
        <v>0th</v>
      </c>
    </row>
    <row r="624" spans="1:17" x14ac:dyDescent="0.25">
      <c r="A624" s="207" t="str">
        <v/>
      </c>
      <c r="B624" s="207">
        <v>0</v>
      </c>
      <c r="C624" s="207" t="str">
        <v/>
      </c>
      <c r="D624" s="207">
        <v>0</v>
      </c>
      <c r="E624" s="208" t="str">
        <v/>
      </c>
      <c r="F624" s="207">
        <v>0</v>
      </c>
      <c r="G624" s="209">
        <v>0</v>
      </c>
      <c r="J624" s="210" t="str">
        <f t="shared" si="38"/>
        <v/>
      </c>
      <c r="K624" s="211">
        <f>Intercoms!E37</f>
        <v>0</v>
      </c>
      <c r="L624" s="210" t="str">
        <f t="shared" si="39"/>
        <v/>
      </c>
      <c r="M624" s="211">
        <f>Intercoms!B37</f>
        <v>0</v>
      </c>
      <c r="N624" s="211" t="str">
        <f t="shared" si="40"/>
        <v/>
      </c>
      <c r="O624" s="211">
        <f>Intercoms!D37</f>
        <v>0</v>
      </c>
      <c r="Q624" s="211" t="str">
        <f t="shared" si="41"/>
        <v>0th</v>
      </c>
    </row>
    <row r="625" spans="1:17" x14ac:dyDescent="0.25">
      <c r="A625" s="207" t="str">
        <v/>
      </c>
      <c r="B625" s="207">
        <v>0</v>
      </c>
      <c r="C625" s="207" t="str">
        <v/>
      </c>
      <c r="D625" s="207">
        <v>0</v>
      </c>
      <c r="E625" s="208" t="str">
        <v/>
      </c>
      <c r="F625" s="207">
        <v>0</v>
      </c>
      <c r="G625" s="209">
        <v>0</v>
      </c>
      <c r="J625" s="210" t="str">
        <f t="shared" si="38"/>
        <v/>
      </c>
      <c r="K625" s="211">
        <f>Intercoms!E38</f>
        <v>0</v>
      </c>
      <c r="L625" s="210" t="str">
        <f t="shared" si="39"/>
        <v/>
      </c>
      <c r="M625" s="211">
        <f>Intercoms!B38</f>
        <v>0</v>
      </c>
      <c r="N625" s="211" t="str">
        <f t="shared" si="40"/>
        <v/>
      </c>
      <c r="O625" s="211">
        <f>Intercoms!D38</f>
        <v>0</v>
      </c>
      <c r="Q625" s="211" t="str">
        <f t="shared" si="41"/>
        <v>0th</v>
      </c>
    </row>
    <row r="626" spans="1:17" x14ac:dyDescent="0.25">
      <c r="A626" s="207" t="str">
        <v/>
      </c>
      <c r="B626" s="207">
        <v>0</v>
      </c>
      <c r="C626" s="207" t="str">
        <v/>
      </c>
      <c r="D626" s="207">
        <v>0</v>
      </c>
      <c r="E626" s="208" t="str">
        <v/>
      </c>
      <c r="F626" s="207">
        <v>0</v>
      </c>
      <c r="G626" s="209">
        <v>0</v>
      </c>
      <c r="J626" s="210" t="str">
        <f t="shared" si="38"/>
        <v/>
      </c>
      <c r="K626" s="211">
        <f>Intercoms!E39</f>
        <v>0</v>
      </c>
      <c r="L626" s="210" t="str">
        <f t="shared" si="39"/>
        <v/>
      </c>
      <c r="M626" s="211">
        <f>Intercoms!B39</f>
        <v>0</v>
      </c>
      <c r="N626" s="211" t="str">
        <f t="shared" si="40"/>
        <v/>
      </c>
      <c r="O626" s="211">
        <f>Intercoms!D39</f>
        <v>0</v>
      </c>
      <c r="Q626" s="211" t="str">
        <f t="shared" si="41"/>
        <v>0th</v>
      </c>
    </row>
    <row r="627" spans="1:17" x14ac:dyDescent="0.25">
      <c r="A627" s="207" t="str">
        <v/>
      </c>
      <c r="B627" s="207">
        <v>0</v>
      </c>
      <c r="C627" s="207" t="str">
        <v/>
      </c>
      <c r="D627" s="207">
        <v>0</v>
      </c>
      <c r="E627" s="208" t="str">
        <v/>
      </c>
      <c r="F627" s="207">
        <v>0</v>
      </c>
      <c r="G627" s="209">
        <v>0</v>
      </c>
      <c r="J627" s="210" t="str">
        <f t="shared" si="38"/>
        <v/>
      </c>
      <c r="K627" s="211">
        <f>Intercoms!E40</f>
        <v>0</v>
      </c>
      <c r="L627" s="210" t="str">
        <f t="shared" si="39"/>
        <v/>
      </c>
      <c r="M627" s="211">
        <f>Intercoms!B40</f>
        <v>0</v>
      </c>
      <c r="N627" s="211" t="str">
        <f t="shared" si="40"/>
        <v/>
      </c>
      <c r="O627" s="211">
        <f>Intercoms!D40</f>
        <v>0</v>
      </c>
      <c r="Q627" s="211" t="str">
        <f t="shared" si="41"/>
        <v>0th</v>
      </c>
    </row>
    <row r="628" spans="1:17" x14ac:dyDescent="0.25">
      <c r="A628" s="207" t="str">
        <v/>
      </c>
      <c r="B628" s="207">
        <v>0</v>
      </c>
      <c r="C628" s="207" t="str">
        <v/>
      </c>
      <c r="D628" s="207">
        <v>0</v>
      </c>
      <c r="E628" s="208" t="str">
        <v/>
      </c>
      <c r="F628" s="207">
        <v>0</v>
      </c>
      <c r="G628" s="209">
        <v>0</v>
      </c>
      <c r="J628" s="210" t="str">
        <f t="shared" si="38"/>
        <v/>
      </c>
      <c r="K628" s="211">
        <f>Intercoms!E41</f>
        <v>0</v>
      </c>
      <c r="L628" s="210" t="str">
        <f t="shared" si="39"/>
        <v/>
      </c>
      <c r="M628" s="211">
        <f>Intercoms!B41</f>
        <v>0</v>
      </c>
      <c r="N628" s="211" t="str">
        <f t="shared" si="40"/>
        <v/>
      </c>
      <c r="O628" s="211">
        <f>Intercoms!D41</f>
        <v>0</v>
      </c>
      <c r="Q628" s="211" t="str">
        <f t="shared" si="41"/>
        <v>0th</v>
      </c>
    </row>
    <row r="629" spans="1:17" x14ac:dyDescent="0.25">
      <c r="A629" s="207" t="str">
        <v/>
      </c>
      <c r="B629" s="207">
        <v>0</v>
      </c>
      <c r="C629" s="207" t="str">
        <v/>
      </c>
      <c r="D629" s="207">
        <v>0</v>
      </c>
      <c r="E629" s="208" t="str">
        <v/>
      </c>
      <c r="F629" s="207">
        <v>0</v>
      </c>
      <c r="G629" s="209">
        <v>0</v>
      </c>
      <c r="J629" s="210" t="str">
        <f t="shared" si="38"/>
        <v/>
      </c>
      <c r="K629" s="211">
        <f>Intercoms!E42</f>
        <v>0</v>
      </c>
      <c r="L629" s="210" t="str">
        <f t="shared" si="39"/>
        <v/>
      </c>
      <c r="M629" s="211">
        <f>Intercoms!B42</f>
        <v>0</v>
      </c>
      <c r="N629" s="211" t="str">
        <f t="shared" si="40"/>
        <v/>
      </c>
      <c r="O629" s="211">
        <f>Intercoms!D42</f>
        <v>0</v>
      </c>
      <c r="Q629" s="211" t="str">
        <f t="shared" si="41"/>
        <v>0th</v>
      </c>
    </row>
    <row r="630" spans="1:17" x14ac:dyDescent="0.25">
      <c r="A630" s="207" t="str">
        <v/>
      </c>
      <c r="B630" s="207">
        <v>0</v>
      </c>
      <c r="C630" s="207" t="str">
        <v/>
      </c>
      <c r="D630" s="207">
        <v>0</v>
      </c>
      <c r="E630" s="208" t="str">
        <v/>
      </c>
      <c r="F630" s="207">
        <v>0</v>
      </c>
      <c r="G630" s="209">
        <v>0</v>
      </c>
      <c r="J630" s="210" t="str">
        <f t="shared" si="38"/>
        <v/>
      </c>
      <c r="K630" s="211">
        <f>Intercoms!E43</f>
        <v>0</v>
      </c>
      <c r="L630" s="210" t="str">
        <f t="shared" si="39"/>
        <v/>
      </c>
      <c r="M630" s="211">
        <f>Intercoms!B43</f>
        <v>0</v>
      </c>
      <c r="N630" s="211" t="str">
        <f t="shared" si="40"/>
        <v/>
      </c>
      <c r="O630" s="211">
        <f>Intercoms!D43</f>
        <v>0</v>
      </c>
      <c r="Q630" s="211" t="str">
        <f t="shared" si="41"/>
        <v>0th</v>
      </c>
    </row>
    <row r="631" spans="1:17" x14ac:dyDescent="0.25">
      <c r="A631" s="207" t="str">
        <v/>
      </c>
      <c r="B631" s="207">
        <v>0</v>
      </c>
      <c r="C631" s="207" t="str">
        <v/>
      </c>
      <c r="D631" s="207">
        <v>0</v>
      </c>
      <c r="E631" s="208" t="str">
        <v/>
      </c>
      <c r="F631" s="207">
        <v>0</v>
      </c>
      <c r="G631" s="209">
        <v>0</v>
      </c>
      <c r="J631" s="210" t="str">
        <f t="shared" si="38"/>
        <v/>
      </c>
      <c r="K631" s="211">
        <f>Intercoms!E44</f>
        <v>0</v>
      </c>
      <c r="L631" s="210" t="str">
        <f t="shared" si="39"/>
        <v/>
      </c>
      <c r="M631" s="211">
        <f>Intercoms!B44</f>
        <v>0</v>
      </c>
      <c r="N631" s="211" t="str">
        <f t="shared" si="40"/>
        <v/>
      </c>
      <c r="O631" s="211">
        <f>Intercoms!D44</f>
        <v>0</v>
      </c>
      <c r="Q631" s="211" t="str">
        <f t="shared" si="41"/>
        <v>0th</v>
      </c>
    </row>
    <row r="632" spans="1:17" x14ac:dyDescent="0.25">
      <c r="A632" s="207" t="str">
        <v/>
      </c>
      <c r="B632" s="207">
        <v>0</v>
      </c>
      <c r="C632" s="207" t="str">
        <v/>
      </c>
      <c r="D632" s="207">
        <v>0</v>
      </c>
      <c r="E632" s="208" t="str">
        <v/>
      </c>
      <c r="F632" s="207">
        <v>0</v>
      </c>
      <c r="G632" s="209">
        <v>0</v>
      </c>
      <c r="J632" s="210" t="str">
        <f t="shared" si="38"/>
        <v/>
      </c>
      <c r="K632" s="211">
        <f>Intercoms!E45</f>
        <v>0</v>
      </c>
      <c r="L632" s="210" t="str">
        <f t="shared" si="39"/>
        <v/>
      </c>
      <c r="M632" s="211">
        <f>Intercoms!B45</f>
        <v>0</v>
      </c>
      <c r="N632" s="211" t="str">
        <f t="shared" si="40"/>
        <v/>
      </c>
      <c r="O632" s="211">
        <f>Intercoms!D45</f>
        <v>0</v>
      </c>
      <c r="Q632" s="211" t="str">
        <f t="shared" si="41"/>
        <v>0th</v>
      </c>
    </row>
    <row r="633" spans="1:17" x14ac:dyDescent="0.25">
      <c r="A633" s="207" t="str">
        <v/>
      </c>
      <c r="B633" s="207">
        <v>0</v>
      </c>
      <c r="C633" s="207" t="str">
        <v/>
      </c>
      <c r="D633" s="207">
        <v>0</v>
      </c>
      <c r="E633" s="208" t="str">
        <v/>
      </c>
      <c r="F633" s="207">
        <v>0</v>
      </c>
      <c r="G633" s="209">
        <v>0</v>
      </c>
      <c r="J633" s="210" t="str">
        <f t="shared" si="38"/>
        <v/>
      </c>
      <c r="K633" s="211">
        <f>Intercoms!E46</f>
        <v>0</v>
      </c>
      <c r="L633" s="210" t="str">
        <f t="shared" si="39"/>
        <v/>
      </c>
      <c r="M633" s="211">
        <f>Intercoms!B46</f>
        <v>0</v>
      </c>
      <c r="N633" s="211" t="str">
        <f t="shared" si="40"/>
        <v/>
      </c>
      <c r="O633" s="211">
        <f>Intercoms!D46</f>
        <v>0</v>
      </c>
      <c r="Q633" s="211" t="str">
        <f t="shared" si="41"/>
        <v>0th</v>
      </c>
    </row>
    <row r="634" spans="1:17" x14ac:dyDescent="0.25">
      <c r="A634" s="207" t="str">
        <v/>
      </c>
      <c r="B634" s="207">
        <v>0</v>
      </c>
      <c r="C634" s="207" t="str">
        <v/>
      </c>
      <c r="D634" s="207">
        <v>0</v>
      </c>
      <c r="E634" s="208" t="str">
        <v/>
      </c>
      <c r="F634" s="207">
        <v>0</v>
      </c>
      <c r="G634" s="209">
        <v>0</v>
      </c>
      <c r="J634" s="210" t="str">
        <f t="shared" si="38"/>
        <v/>
      </c>
      <c r="K634" s="211">
        <f>Intercoms!E47</f>
        <v>0</v>
      </c>
      <c r="L634" s="210" t="str">
        <f t="shared" si="39"/>
        <v/>
      </c>
      <c r="M634" s="211">
        <f>Intercoms!B47</f>
        <v>0</v>
      </c>
      <c r="N634" s="211" t="str">
        <f t="shared" si="40"/>
        <v/>
      </c>
      <c r="O634" s="211">
        <f>Intercoms!D47</f>
        <v>0</v>
      </c>
      <c r="Q634" s="211" t="str">
        <f t="shared" si="41"/>
        <v>0th</v>
      </c>
    </row>
    <row r="635" spans="1:17" x14ac:dyDescent="0.25">
      <c r="A635" s="207" t="str">
        <v/>
      </c>
      <c r="B635" s="207">
        <v>0</v>
      </c>
      <c r="C635" s="207" t="str">
        <v/>
      </c>
      <c r="D635" s="207">
        <v>0</v>
      </c>
      <c r="E635" s="208" t="str">
        <v/>
      </c>
      <c r="F635" s="207">
        <v>0</v>
      </c>
      <c r="G635" s="209">
        <v>0</v>
      </c>
      <c r="J635" s="210" t="str">
        <f t="shared" si="38"/>
        <v/>
      </c>
      <c r="K635" s="211">
        <f>Intercoms!E48</f>
        <v>0</v>
      </c>
      <c r="L635" s="210" t="str">
        <f t="shared" si="39"/>
        <v/>
      </c>
      <c r="M635" s="211">
        <f>Intercoms!B48</f>
        <v>0</v>
      </c>
      <c r="N635" s="211" t="str">
        <f t="shared" si="40"/>
        <v/>
      </c>
      <c r="O635" s="211">
        <f>Intercoms!D48</f>
        <v>0</v>
      </c>
      <c r="Q635" s="211" t="str">
        <f t="shared" si="41"/>
        <v>0th</v>
      </c>
    </row>
    <row r="636" spans="1:17" x14ac:dyDescent="0.25">
      <c r="A636" s="207" t="str">
        <v/>
      </c>
      <c r="B636" s="207">
        <v>0</v>
      </c>
      <c r="C636" s="207" t="str">
        <v/>
      </c>
      <c r="D636" s="207">
        <v>0</v>
      </c>
      <c r="E636" s="208" t="str">
        <v/>
      </c>
      <c r="F636" s="207">
        <v>0</v>
      </c>
      <c r="G636" s="209">
        <v>0</v>
      </c>
      <c r="J636" s="210" t="str">
        <f t="shared" si="38"/>
        <v/>
      </c>
      <c r="K636" s="211">
        <f>Intercoms!E49</f>
        <v>0</v>
      </c>
      <c r="L636" s="210" t="str">
        <f t="shared" si="39"/>
        <v/>
      </c>
      <c r="M636" s="211">
        <f>Intercoms!B49</f>
        <v>0</v>
      </c>
      <c r="N636" s="211" t="str">
        <f t="shared" si="40"/>
        <v/>
      </c>
      <c r="O636" s="211">
        <f>Intercoms!D49</f>
        <v>0</v>
      </c>
      <c r="Q636" s="211" t="str">
        <f t="shared" si="41"/>
        <v>0th</v>
      </c>
    </row>
    <row r="637" spans="1:17" x14ac:dyDescent="0.25">
      <c r="A637" s="207" t="str">
        <v/>
      </c>
      <c r="B637" s="207">
        <v>0</v>
      </c>
      <c r="C637" s="207" t="str">
        <v/>
      </c>
      <c r="D637" s="207">
        <v>0</v>
      </c>
      <c r="E637" s="208" t="str">
        <v/>
      </c>
      <c r="F637" s="207">
        <v>0</v>
      </c>
      <c r="G637" s="209">
        <v>0</v>
      </c>
      <c r="J637" s="210" t="str">
        <f t="shared" si="38"/>
        <v/>
      </c>
      <c r="K637" s="211">
        <f>Intercoms!E50</f>
        <v>0</v>
      </c>
      <c r="L637" s="210" t="str">
        <f t="shared" si="39"/>
        <v/>
      </c>
      <c r="M637" s="211">
        <f>Intercoms!B50</f>
        <v>0</v>
      </c>
      <c r="N637" s="211" t="str">
        <f t="shared" si="40"/>
        <v/>
      </c>
      <c r="O637" s="211">
        <f>Intercoms!D50</f>
        <v>0</v>
      </c>
      <c r="Q637" s="211" t="str">
        <f t="shared" si="41"/>
        <v>0th</v>
      </c>
    </row>
    <row r="638" spans="1:17" x14ac:dyDescent="0.25">
      <c r="A638" s="207" t="str">
        <v/>
      </c>
      <c r="B638" s="207">
        <v>0</v>
      </c>
      <c r="C638" s="207" t="str">
        <v/>
      </c>
      <c r="D638" s="207">
        <v>0</v>
      </c>
      <c r="E638" s="208" t="str">
        <v/>
      </c>
      <c r="F638" s="207">
        <v>0</v>
      </c>
      <c r="G638" s="209">
        <v>0</v>
      </c>
      <c r="J638" s="210" t="str">
        <f t="shared" si="38"/>
        <v/>
      </c>
      <c r="K638" s="211">
        <f>Intercoms!E51</f>
        <v>0</v>
      </c>
      <c r="L638" s="210" t="str">
        <f t="shared" si="39"/>
        <v/>
      </c>
      <c r="M638" s="211">
        <f>Intercoms!B51</f>
        <v>0</v>
      </c>
      <c r="N638" s="211" t="str">
        <f t="shared" si="40"/>
        <v/>
      </c>
      <c r="O638" s="211">
        <f>Intercoms!D51</f>
        <v>0</v>
      </c>
      <c r="Q638" s="211" t="str">
        <f t="shared" si="41"/>
        <v>0th</v>
      </c>
    </row>
    <row r="639" spans="1:17" x14ac:dyDescent="0.25">
      <c r="A639" s="207" t="str">
        <v/>
      </c>
      <c r="B639" s="207">
        <v>0</v>
      </c>
      <c r="C639" s="207" t="str">
        <v/>
      </c>
      <c r="D639" s="207">
        <v>0</v>
      </c>
      <c r="E639" s="208" t="str">
        <v/>
      </c>
      <c r="F639" s="207">
        <v>0</v>
      </c>
      <c r="G639" s="209">
        <v>0</v>
      </c>
      <c r="J639" s="210" t="str">
        <f t="shared" si="38"/>
        <v/>
      </c>
      <c r="K639" s="211">
        <f>Intercoms!E52</f>
        <v>0</v>
      </c>
      <c r="L639" s="210" t="str">
        <f t="shared" si="39"/>
        <v/>
      </c>
      <c r="M639" s="211">
        <f>Intercoms!B52</f>
        <v>0</v>
      </c>
      <c r="N639" s="211" t="str">
        <f t="shared" si="40"/>
        <v/>
      </c>
      <c r="O639" s="211">
        <f>Intercoms!D52</f>
        <v>0</v>
      </c>
      <c r="Q639" s="211" t="str">
        <f t="shared" si="41"/>
        <v>0th</v>
      </c>
    </row>
    <row r="640" spans="1:17" x14ac:dyDescent="0.25">
      <c r="A640" s="207" t="str">
        <v/>
      </c>
      <c r="B640" s="207">
        <v>0</v>
      </c>
      <c r="C640" s="207" t="str">
        <v/>
      </c>
      <c r="D640" s="207">
        <v>0</v>
      </c>
      <c r="E640" s="208" t="str">
        <v/>
      </c>
      <c r="F640" s="207">
        <v>0</v>
      </c>
      <c r="G640" s="209">
        <v>0</v>
      </c>
      <c r="J640" s="210" t="str">
        <f t="shared" si="38"/>
        <v/>
      </c>
      <c r="K640" s="211">
        <f>Intercoms!E53</f>
        <v>0</v>
      </c>
      <c r="L640" s="210" t="str">
        <f t="shared" si="39"/>
        <v/>
      </c>
      <c r="M640" s="211">
        <f>Intercoms!B53</f>
        <v>0</v>
      </c>
      <c r="N640" s="211" t="str">
        <f t="shared" si="40"/>
        <v/>
      </c>
      <c r="O640" s="211">
        <f>Intercoms!D53</f>
        <v>0</v>
      </c>
      <c r="Q640" s="211" t="str">
        <f t="shared" si="41"/>
        <v>0th</v>
      </c>
    </row>
    <row r="641" spans="1:17" x14ac:dyDescent="0.25">
      <c r="A641" s="207" t="str">
        <v/>
      </c>
      <c r="B641" s="207">
        <v>0</v>
      </c>
      <c r="C641" s="207" t="str">
        <v/>
      </c>
      <c r="D641" s="207">
        <v>0</v>
      </c>
      <c r="E641" s="208" t="str">
        <v/>
      </c>
      <c r="F641" s="207">
        <v>0</v>
      </c>
      <c r="G641" s="209">
        <v>0</v>
      </c>
      <c r="J641" s="210" t="str">
        <f t="shared" si="38"/>
        <v/>
      </c>
      <c r="K641" s="211">
        <f>Intercoms!E54</f>
        <v>0</v>
      </c>
      <c r="L641" s="210" t="str">
        <f t="shared" si="39"/>
        <v/>
      </c>
      <c r="M641" s="211">
        <f>Intercoms!B54</f>
        <v>0</v>
      </c>
      <c r="N641" s="211" t="str">
        <f t="shared" si="40"/>
        <v/>
      </c>
      <c r="O641" s="211">
        <f>Intercoms!D54</f>
        <v>0</v>
      </c>
      <c r="Q641" s="211" t="str">
        <f t="shared" si="41"/>
        <v>0th</v>
      </c>
    </row>
    <row r="642" spans="1:17" x14ac:dyDescent="0.25">
      <c r="A642" s="207" t="str">
        <v/>
      </c>
      <c r="B642" s="207">
        <v>0</v>
      </c>
      <c r="C642" s="207" t="str">
        <v/>
      </c>
      <c r="D642" s="207">
        <v>0</v>
      </c>
      <c r="E642" s="208" t="str">
        <v/>
      </c>
      <c r="F642" s="207">
        <v>0</v>
      </c>
      <c r="G642" s="209">
        <v>0</v>
      </c>
      <c r="J642" s="210" t="str">
        <f t="shared" si="38"/>
        <v/>
      </c>
      <c r="K642" s="211">
        <f>Intercoms!E55</f>
        <v>0</v>
      </c>
      <c r="L642" s="210" t="str">
        <f t="shared" si="39"/>
        <v/>
      </c>
      <c r="M642" s="211">
        <f>Intercoms!B55</f>
        <v>0</v>
      </c>
      <c r="N642" s="211" t="str">
        <f t="shared" si="40"/>
        <v/>
      </c>
      <c r="O642" s="211">
        <f>Intercoms!D55</f>
        <v>0</v>
      </c>
      <c r="Q642" s="211" t="str">
        <f t="shared" si="41"/>
        <v>0th</v>
      </c>
    </row>
    <row r="643" spans="1:17" x14ac:dyDescent="0.25">
      <c r="A643" s="207" t="str">
        <v/>
      </c>
      <c r="B643" s="207">
        <v>0</v>
      </c>
      <c r="C643" s="207" t="str">
        <v/>
      </c>
      <c r="D643" s="207">
        <v>0</v>
      </c>
      <c r="E643" s="208" t="str">
        <v/>
      </c>
      <c r="F643" s="207">
        <v>0</v>
      </c>
      <c r="G643" s="209">
        <v>0</v>
      </c>
      <c r="J643" s="210" t="str">
        <f t="shared" si="38"/>
        <v/>
      </c>
      <c r="K643" s="211">
        <f>Intercoms!E56</f>
        <v>0</v>
      </c>
      <c r="L643" s="210" t="str">
        <f t="shared" si="39"/>
        <v/>
      </c>
      <c r="M643" s="211">
        <f>Intercoms!B56</f>
        <v>0</v>
      </c>
      <c r="N643" s="211" t="str">
        <f t="shared" si="40"/>
        <v/>
      </c>
      <c r="O643" s="211">
        <f>Intercoms!D56</f>
        <v>0</v>
      </c>
      <c r="Q643" s="211" t="str">
        <f t="shared" si="41"/>
        <v>0th</v>
      </c>
    </row>
    <row r="644" spans="1:17" x14ac:dyDescent="0.25">
      <c r="A644" s="207" t="str">
        <v/>
      </c>
      <c r="B644" s="207">
        <v>0</v>
      </c>
      <c r="C644" s="207" t="str">
        <v/>
      </c>
      <c r="D644" s="207">
        <v>0</v>
      </c>
      <c r="E644" s="208" t="str">
        <v/>
      </c>
      <c r="F644" s="207">
        <v>0</v>
      </c>
      <c r="G644" s="209">
        <v>0</v>
      </c>
      <c r="J644" s="210" t="str">
        <f t="shared" si="38"/>
        <v/>
      </c>
      <c r="K644" s="211">
        <f>Intercoms!E57</f>
        <v>0</v>
      </c>
      <c r="L644" s="210" t="str">
        <f t="shared" si="39"/>
        <v/>
      </c>
      <c r="M644" s="211">
        <f>Intercoms!B57</f>
        <v>0</v>
      </c>
      <c r="N644" s="211" t="str">
        <f t="shared" si="40"/>
        <v/>
      </c>
      <c r="O644" s="211">
        <f>Intercoms!D57</f>
        <v>0</v>
      </c>
      <c r="Q644" s="211" t="str">
        <f t="shared" si="41"/>
        <v>0th</v>
      </c>
    </row>
    <row r="645" spans="1:17" x14ac:dyDescent="0.25">
      <c r="A645" s="207" t="str">
        <v/>
      </c>
      <c r="B645" s="207">
        <v>0</v>
      </c>
      <c r="C645" s="207" t="str">
        <v/>
      </c>
      <c r="D645" s="207">
        <v>0</v>
      </c>
      <c r="E645" s="208" t="str">
        <v/>
      </c>
      <c r="F645" s="207">
        <v>0</v>
      </c>
      <c r="G645" s="209">
        <v>0</v>
      </c>
      <c r="J645" s="210" t="str">
        <f t="shared" si="38"/>
        <v/>
      </c>
      <c r="K645" s="211">
        <f>Intercoms!E58</f>
        <v>0</v>
      </c>
      <c r="L645" s="210" t="str">
        <f t="shared" si="39"/>
        <v/>
      </c>
      <c r="M645" s="211">
        <f>Intercoms!B58</f>
        <v>0</v>
      </c>
      <c r="N645" s="211" t="str">
        <f t="shared" si="40"/>
        <v/>
      </c>
      <c r="O645" s="211">
        <f>Intercoms!D58</f>
        <v>0</v>
      </c>
      <c r="Q645" s="211" t="str">
        <f t="shared" si="41"/>
        <v>0th</v>
      </c>
    </row>
    <row r="646" spans="1:17" x14ac:dyDescent="0.25">
      <c r="A646" s="207" t="str">
        <v/>
      </c>
      <c r="B646" s="207">
        <v>0</v>
      </c>
      <c r="C646" s="207" t="str">
        <v/>
      </c>
      <c r="D646" s="207">
        <v>0</v>
      </c>
      <c r="E646" s="208" t="str">
        <v/>
      </c>
      <c r="F646" s="207">
        <v>0</v>
      </c>
      <c r="G646" s="209">
        <v>0</v>
      </c>
      <c r="J646" s="210" t="str">
        <f t="shared" si="38"/>
        <v/>
      </c>
      <c r="K646" s="211">
        <f>Intercoms!E59</f>
        <v>0</v>
      </c>
      <c r="L646" s="210" t="str">
        <f t="shared" si="39"/>
        <v/>
      </c>
      <c r="M646" s="211">
        <f>Intercoms!B59</f>
        <v>0</v>
      </c>
      <c r="N646" s="211" t="str">
        <f t="shared" si="40"/>
        <v/>
      </c>
      <c r="O646" s="211">
        <f>Intercoms!D59</f>
        <v>0</v>
      </c>
      <c r="Q646" s="211" t="str">
        <f t="shared" si="41"/>
        <v>0th</v>
      </c>
    </row>
    <row r="647" spans="1:17" x14ac:dyDescent="0.25">
      <c r="A647" s="207" t="str">
        <v/>
      </c>
      <c r="B647" s="207">
        <v>0</v>
      </c>
      <c r="C647" s="207" t="str">
        <v/>
      </c>
      <c r="D647" s="207">
        <v>0</v>
      </c>
      <c r="E647" s="208" t="str">
        <v/>
      </c>
      <c r="F647" s="207">
        <v>0</v>
      </c>
      <c r="G647" s="209">
        <v>0</v>
      </c>
      <c r="J647" s="210" t="str">
        <f t="shared" si="38"/>
        <v/>
      </c>
      <c r="K647" s="211">
        <f>Intercoms!E60</f>
        <v>0</v>
      </c>
      <c r="L647" s="210" t="str">
        <f t="shared" si="39"/>
        <v/>
      </c>
      <c r="M647" s="211">
        <f>Intercoms!B60</f>
        <v>0</v>
      </c>
      <c r="N647" s="211" t="str">
        <f t="shared" si="40"/>
        <v/>
      </c>
      <c r="O647" s="211">
        <f>Intercoms!D60</f>
        <v>0</v>
      </c>
      <c r="Q647" s="211" t="str">
        <f t="shared" si="41"/>
        <v>0th</v>
      </c>
    </row>
    <row r="648" spans="1:17" x14ac:dyDescent="0.25">
      <c r="A648" s="207" t="str">
        <v/>
      </c>
      <c r="B648" s="207">
        <v>0</v>
      </c>
      <c r="C648" s="207" t="str">
        <v/>
      </c>
      <c r="D648" s="207">
        <v>0</v>
      </c>
      <c r="E648" s="208" t="str">
        <v/>
      </c>
      <c r="F648" s="207">
        <v>0</v>
      </c>
      <c r="G648" s="209">
        <v>0</v>
      </c>
      <c r="J648" s="210" t="str">
        <f t="shared" si="38"/>
        <v/>
      </c>
      <c r="K648" s="211">
        <f>Intercoms!E61</f>
        <v>0</v>
      </c>
      <c r="L648" s="210" t="str">
        <f t="shared" si="39"/>
        <v/>
      </c>
      <c r="M648" s="211">
        <f>Intercoms!B61</f>
        <v>0</v>
      </c>
      <c r="N648" s="211" t="str">
        <f t="shared" si="40"/>
        <v/>
      </c>
      <c r="O648" s="211">
        <f>Intercoms!D61</f>
        <v>0</v>
      </c>
      <c r="Q648" s="211" t="str">
        <f t="shared" si="41"/>
        <v>0th</v>
      </c>
    </row>
    <row r="649" spans="1:17" x14ac:dyDescent="0.25">
      <c r="A649" s="207" t="str">
        <v/>
      </c>
      <c r="B649" s="207">
        <v>0</v>
      </c>
      <c r="C649" s="207" t="str">
        <v/>
      </c>
      <c r="D649" s="207">
        <v>0</v>
      </c>
      <c r="E649" s="208" t="str">
        <v/>
      </c>
      <c r="F649" s="207">
        <v>0</v>
      </c>
      <c r="G649" s="209">
        <v>0</v>
      </c>
      <c r="J649" s="210" t="str">
        <f t="shared" si="38"/>
        <v/>
      </c>
      <c r="K649" s="211">
        <f>Intercoms!E62</f>
        <v>0</v>
      </c>
      <c r="L649" s="210" t="str">
        <f t="shared" si="39"/>
        <v/>
      </c>
      <c r="M649" s="211">
        <f>Intercoms!B62</f>
        <v>0</v>
      </c>
      <c r="N649" s="211" t="str">
        <f t="shared" si="40"/>
        <v/>
      </c>
      <c r="O649" s="211">
        <f>Intercoms!D62</f>
        <v>0</v>
      </c>
      <c r="Q649" s="211" t="str">
        <f t="shared" si="41"/>
        <v>0th</v>
      </c>
    </row>
    <row r="650" spans="1:17" x14ac:dyDescent="0.25">
      <c r="A650" s="207" t="str">
        <v/>
      </c>
      <c r="B650" s="207">
        <v>0</v>
      </c>
      <c r="C650" s="207" t="str">
        <v/>
      </c>
      <c r="D650" s="207">
        <v>0</v>
      </c>
      <c r="E650" s="208" t="str">
        <v/>
      </c>
      <c r="F650" s="207">
        <v>0</v>
      </c>
      <c r="G650" s="209">
        <v>0</v>
      </c>
      <c r="J650" s="210" t="str">
        <f t="shared" si="38"/>
        <v/>
      </c>
      <c r="K650" s="211">
        <f>Intercoms!E63</f>
        <v>0</v>
      </c>
      <c r="L650" s="210" t="str">
        <f t="shared" si="39"/>
        <v/>
      </c>
      <c r="M650" s="211">
        <f>Intercoms!B63</f>
        <v>0</v>
      </c>
      <c r="N650" s="211" t="str">
        <f t="shared" si="40"/>
        <v/>
      </c>
      <c r="O650" s="211">
        <f>Intercoms!D63</f>
        <v>0</v>
      </c>
      <c r="Q650" s="211" t="str">
        <f t="shared" si="41"/>
        <v>0th</v>
      </c>
    </row>
    <row r="651" spans="1:17" x14ac:dyDescent="0.25">
      <c r="A651" s="207" t="str">
        <v/>
      </c>
      <c r="B651" s="207">
        <v>0</v>
      </c>
      <c r="C651" s="207" t="str">
        <v/>
      </c>
      <c r="D651" s="207">
        <v>0</v>
      </c>
      <c r="E651" s="208" t="str">
        <v/>
      </c>
      <c r="F651" s="207">
        <v>0</v>
      </c>
      <c r="G651" s="209">
        <v>0</v>
      </c>
      <c r="J651" s="210" t="str">
        <f t="shared" si="38"/>
        <v/>
      </c>
      <c r="K651" s="211">
        <f>Intercoms!E64</f>
        <v>0</v>
      </c>
      <c r="L651" s="210" t="str">
        <f t="shared" si="39"/>
        <v/>
      </c>
      <c r="M651" s="211">
        <f>Intercoms!B64</f>
        <v>0</v>
      </c>
      <c r="N651" s="211" t="str">
        <f t="shared" si="40"/>
        <v/>
      </c>
      <c r="O651" s="211">
        <f>Intercoms!D64</f>
        <v>0</v>
      </c>
      <c r="Q651" s="211" t="str">
        <f t="shared" si="41"/>
        <v>0th</v>
      </c>
    </row>
    <row r="652" spans="1:17" x14ac:dyDescent="0.25">
      <c r="A652" s="207" t="str">
        <v/>
      </c>
      <c r="B652" s="207">
        <v>0</v>
      </c>
      <c r="C652" s="207" t="str">
        <v/>
      </c>
      <c r="D652" s="207">
        <v>0</v>
      </c>
      <c r="E652" s="208" t="str">
        <v/>
      </c>
      <c r="F652" s="207">
        <v>0</v>
      </c>
      <c r="G652" s="209">
        <v>0</v>
      </c>
      <c r="J652" s="210" t="str">
        <f t="shared" si="38"/>
        <v/>
      </c>
      <c r="K652" s="211">
        <f>Intercoms!E65</f>
        <v>0</v>
      </c>
      <c r="L652" s="210" t="str">
        <f t="shared" si="39"/>
        <v/>
      </c>
      <c r="M652" s="211">
        <f>Intercoms!B65</f>
        <v>0</v>
      </c>
      <c r="N652" s="211" t="str">
        <f t="shared" si="40"/>
        <v/>
      </c>
      <c r="O652" s="211">
        <f>Intercoms!D65</f>
        <v>0</v>
      </c>
      <c r="Q652" s="211" t="str">
        <f t="shared" si="41"/>
        <v>0th</v>
      </c>
    </row>
    <row r="653" spans="1:17" x14ac:dyDescent="0.25">
      <c r="A653" s="207" t="str">
        <v/>
      </c>
      <c r="B653" s="207">
        <v>0</v>
      </c>
      <c r="C653" s="207" t="str">
        <v/>
      </c>
      <c r="D653" s="207">
        <v>0</v>
      </c>
      <c r="E653" s="208" t="str">
        <v/>
      </c>
      <c r="F653" s="207">
        <v>0</v>
      </c>
      <c r="G653" s="209">
        <v>0</v>
      </c>
      <c r="J653" s="210" t="str">
        <f t="shared" si="38"/>
        <v/>
      </c>
      <c r="K653" s="211">
        <f>Intercoms!E66</f>
        <v>0</v>
      </c>
      <c r="L653" s="210" t="str">
        <f t="shared" si="39"/>
        <v/>
      </c>
      <c r="M653" s="211">
        <f>Intercoms!B66</f>
        <v>0</v>
      </c>
      <c r="N653" s="211" t="str">
        <f t="shared" si="40"/>
        <v/>
      </c>
      <c r="O653" s="211">
        <f>Intercoms!D66</f>
        <v>0</v>
      </c>
      <c r="Q653" s="211" t="str">
        <f t="shared" si="41"/>
        <v>0th</v>
      </c>
    </row>
    <row r="654" spans="1:17" x14ac:dyDescent="0.25">
      <c r="A654" s="207" t="str">
        <v/>
      </c>
      <c r="B654" s="207">
        <v>0</v>
      </c>
      <c r="C654" s="207" t="str">
        <v/>
      </c>
      <c r="D654" s="207">
        <v>0</v>
      </c>
      <c r="E654" s="208" t="str">
        <v/>
      </c>
      <c r="F654" s="207">
        <v>0</v>
      </c>
      <c r="G654" s="209">
        <v>0</v>
      </c>
      <c r="J654" s="210" t="str">
        <f t="shared" si="38"/>
        <v/>
      </c>
      <c r="K654" s="211">
        <f>Intercoms!E67</f>
        <v>0</v>
      </c>
      <c r="L654" s="210" t="str">
        <f t="shared" si="39"/>
        <v/>
      </c>
      <c r="M654" s="211">
        <f>Intercoms!B67</f>
        <v>0</v>
      </c>
      <c r="N654" s="211" t="str">
        <f t="shared" si="40"/>
        <v/>
      </c>
      <c r="O654" s="211">
        <f>Intercoms!D67</f>
        <v>0</v>
      </c>
      <c r="Q654" s="211" t="str">
        <f t="shared" si="41"/>
        <v>0th</v>
      </c>
    </row>
    <row r="655" spans="1:17" x14ac:dyDescent="0.25">
      <c r="A655" s="207" t="str">
        <v/>
      </c>
      <c r="B655" s="207">
        <v>0</v>
      </c>
      <c r="C655" s="207" t="str">
        <v/>
      </c>
      <c r="D655" s="207">
        <v>0</v>
      </c>
      <c r="E655" s="208" t="str">
        <v/>
      </c>
      <c r="F655" s="207">
        <v>0</v>
      </c>
      <c r="G655" s="209">
        <v>0</v>
      </c>
      <c r="J655" s="210" t="str">
        <f t="shared" ref="J655:J686" si="42">IFERROR(VLOOKUP(K655,$X$452:$Z$476,3,FALSE),"")</f>
        <v/>
      </c>
      <c r="K655" s="211">
        <f>Intercoms!E68</f>
        <v>0</v>
      </c>
      <c r="L655" s="210" t="str">
        <f t="shared" ref="L655:L686" si="43">IFERROR(VLOOKUP(K655,$X$452:$Z$476,2,FALSE),"")</f>
        <v/>
      </c>
      <c r="M655" s="211">
        <f>Intercoms!B68</f>
        <v>0</v>
      </c>
      <c r="N655" s="211" t="str">
        <f t="shared" si="40"/>
        <v/>
      </c>
      <c r="O655" s="211">
        <f>Intercoms!D68</f>
        <v>0</v>
      </c>
      <c r="Q655" s="211" t="str">
        <f t="shared" si="41"/>
        <v>0th</v>
      </c>
    </row>
    <row r="656" spans="1:17" x14ac:dyDescent="0.25">
      <c r="A656" s="207" t="str">
        <v/>
      </c>
      <c r="B656" s="207">
        <v>0</v>
      </c>
      <c r="C656" s="207" t="str">
        <v/>
      </c>
      <c r="D656" s="207">
        <v>0</v>
      </c>
      <c r="E656" s="208" t="str">
        <v/>
      </c>
      <c r="F656" s="207">
        <v>0</v>
      </c>
      <c r="G656" s="209">
        <v>0</v>
      </c>
      <c r="J656" s="210" t="str">
        <f t="shared" si="42"/>
        <v/>
      </c>
      <c r="K656" s="211">
        <f>Intercoms!E69</f>
        <v>0</v>
      </c>
      <c r="L656" s="210" t="str">
        <f t="shared" si="43"/>
        <v/>
      </c>
      <c r="M656" s="211">
        <f>Intercoms!B69</f>
        <v>0</v>
      </c>
      <c r="N656" s="211" t="str">
        <f t="shared" si="40"/>
        <v/>
      </c>
      <c r="O656" s="211">
        <f>Intercoms!D69</f>
        <v>0</v>
      </c>
      <c r="Q656" s="211" t="str">
        <f t="shared" si="41"/>
        <v>0th</v>
      </c>
    </row>
    <row r="657" spans="1:17" x14ac:dyDescent="0.25">
      <c r="A657" s="207" t="str">
        <v/>
      </c>
      <c r="B657" s="207">
        <v>0</v>
      </c>
      <c r="C657" s="207" t="str">
        <v/>
      </c>
      <c r="D657" s="207">
        <v>0</v>
      </c>
      <c r="E657" s="208" t="str">
        <v/>
      </c>
      <c r="F657" s="207">
        <v>0</v>
      </c>
      <c r="G657" s="209">
        <v>0</v>
      </c>
      <c r="J657" s="210" t="str">
        <f t="shared" si="42"/>
        <v/>
      </c>
      <c r="K657" s="211">
        <f>Intercoms!E70</f>
        <v>0</v>
      </c>
      <c r="L657" s="210" t="str">
        <f t="shared" si="43"/>
        <v/>
      </c>
      <c r="M657" s="211">
        <f>Intercoms!B70</f>
        <v>0</v>
      </c>
      <c r="N657" s="211" t="str">
        <f t="shared" si="40"/>
        <v/>
      </c>
      <c r="O657" s="211">
        <f>Intercoms!D70</f>
        <v>0</v>
      </c>
      <c r="Q657" s="211" t="str">
        <f t="shared" si="41"/>
        <v>0th</v>
      </c>
    </row>
    <row r="658" spans="1:17" x14ac:dyDescent="0.25">
      <c r="A658" s="207" t="str">
        <v/>
      </c>
      <c r="B658" s="207">
        <v>0</v>
      </c>
      <c r="C658" s="207" t="str">
        <v/>
      </c>
      <c r="D658" s="207">
        <v>0</v>
      </c>
      <c r="E658" s="208" t="str">
        <v/>
      </c>
      <c r="F658" s="207">
        <v>0</v>
      </c>
      <c r="G658" s="209">
        <v>0</v>
      </c>
      <c r="J658" s="210" t="str">
        <f t="shared" si="42"/>
        <v/>
      </c>
      <c r="K658" s="211">
        <f>Intercoms!E71</f>
        <v>0</v>
      </c>
      <c r="L658" s="210" t="str">
        <f t="shared" si="43"/>
        <v/>
      </c>
      <c r="M658" s="211">
        <f>Intercoms!B71</f>
        <v>0</v>
      </c>
      <c r="N658" s="211" t="str">
        <f t="shared" si="40"/>
        <v/>
      </c>
      <c r="O658" s="211">
        <f>Intercoms!D71</f>
        <v>0</v>
      </c>
      <c r="Q658" s="211" t="str">
        <f t="shared" si="41"/>
        <v>0th</v>
      </c>
    </row>
    <row r="659" spans="1:17" x14ac:dyDescent="0.25">
      <c r="A659" s="207" t="str">
        <v/>
      </c>
      <c r="B659" s="207">
        <v>0</v>
      </c>
      <c r="C659" s="207" t="str">
        <v/>
      </c>
      <c r="D659" s="207">
        <v>0</v>
      </c>
      <c r="E659" s="208" t="str">
        <v/>
      </c>
      <c r="F659" s="207">
        <v>0</v>
      </c>
      <c r="G659" s="209">
        <v>0</v>
      </c>
      <c r="J659" s="210" t="str">
        <f t="shared" si="42"/>
        <v/>
      </c>
      <c r="K659" s="211">
        <f>Intercoms!E72</f>
        <v>0</v>
      </c>
      <c r="L659" s="210" t="str">
        <f t="shared" si="43"/>
        <v/>
      </c>
      <c r="M659" s="211">
        <f>Intercoms!B72</f>
        <v>0</v>
      </c>
      <c r="N659" s="211" t="str">
        <f t="shared" si="40"/>
        <v/>
      </c>
      <c r="O659" s="211">
        <f>Intercoms!D72</f>
        <v>0</v>
      </c>
      <c r="Q659" s="211" t="str">
        <f t="shared" si="41"/>
        <v>0th</v>
      </c>
    </row>
    <row r="660" spans="1:17" x14ac:dyDescent="0.25">
      <c r="A660" s="207" t="str">
        <v/>
      </c>
      <c r="B660" s="207">
        <v>0</v>
      </c>
      <c r="C660" s="207" t="str">
        <v/>
      </c>
      <c r="D660" s="207">
        <v>0</v>
      </c>
      <c r="E660" s="208" t="str">
        <v/>
      </c>
      <c r="F660" s="207">
        <v>0</v>
      </c>
      <c r="G660" s="209">
        <v>0</v>
      </c>
      <c r="J660" s="210" t="str">
        <f t="shared" si="42"/>
        <v/>
      </c>
      <c r="K660" s="211">
        <f>Intercoms!E73</f>
        <v>0</v>
      </c>
      <c r="L660" s="210" t="str">
        <f t="shared" si="43"/>
        <v/>
      </c>
      <c r="M660" s="211">
        <f>Intercoms!B73</f>
        <v>0</v>
      </c>
      <c r="N660" s="211" t="str">
        <f t="shared" si="40"/>
        <v/>
      </c>
      <c r="O660" s="211">
        <f>Intercoms!D73</f>
        <v>0</v>
      </c>
      <c r="Q660" s="211" t="str">
        <f t="shared" si="41"/>
        <v>0th</v>
      </c>
    </row>
    <row r="661" spans="1:17" x14ac:dyDescent="0.25">
      <c r="A661" s="207" t="str">
        <v/>
      </c>
      <c r="B661" s="207">
        <v>0</v>
      </c>
      <c r="C661" s="207" t="str">
        <v/>
      </c>
      <c r="D661" s="207">
        <v>0</v>
      </c>
      <c r="E661" s="208" t="str">
        <v/>
      </c>
      <c r="F661" s="207">
        <v>0</v>
      </c>
      <c r="G661" s="209">
        <v>0</v>
      </c>
      <c r="J661" s="210" t="str">
        <f t="shared" si="42"/>
        <v/>
      </c>
      <c r="K661" s="211">
        <f>Intercoms!E74</f>
        <v>0</v>
      </c>
      <c r="L661" s="210" t="str">
        <f t="shared" si="43"/>
        <v/>
      </c>
      <c r="M661" s="211">
        <f>Intercoms!B74</f>
        <v>0</v>
      </c>
      <c r="N661" s="211" t="str">
        <f t="shared" si="40"/>
        <v/>
      </c>
      <c r="O661" s="211">
        <f>Intercoms!D74</f>
        <v>0</v>
      </c>
      <c r="Q661" s="211" t="str">
        <f t="shared" si="41"/>
        <v>0th</v>
      </c>
    </row>
    <row r="662" spans="1:17" x14ac:dyDescent="0.25">
      <c r="A662" s="207" t="str">
        <v/>
      </c>
      <c r="B662" s="207">
        <v>0</v>
      </c>
      <c r="C662" s="207" t="str">
        <v/>
      </c>
      <c r="D662" s="207">
        <v>0</v>
      </c>
      <c r="E662" s="208" t="str">
        <v/>
      </c>
      <c r="F662" s="207">
        <v>0</v>
      </c>
      <c r="G662" s="209">
        <v>0</v>
      </c>
      <c r="J662" s="210" t="str">
        <f t="shared" si="42"/>
        <v/>
      </c>
      <c r="K662" s="211">
        <f>Intercoms!E75</f>
        <v>0</v>
      </c>
      <c r="L662" s="210" t="str">
        <f t="shared" si="43"/>
        <v/>
      </c>
      <c r="M662" s="211">
        <f>Intercoms!B75</f>
        <v>0</v>
      </c>
      <c r="N662" s="211" t="str">
        <f t="shared" si="40"/>
        <v/>
      </c>
      <c r="O662" s="211">
        <f>Intercoms!D75</f>
        <v>0</v>
      </c>
      <c r="Q662" s="211" t="str">
        <f t="shared" si="41"/>
        <v>0th</v>
      </c>
    </row>
    <row r="663" spans="1:17" x14ac:dyDescent="0.25">
      <c r="A663" s="207" t="str">
        <v/>
      </c>
      <c r="B663" s="207">
        <v>0</v>
      </c>
      <c r="C663" s="207" t="str">
        <v/>
      </c>
      <c r="D663" s="207">
        <v>0</v>
      </c>
      <c r="E663" s="208" t="str">
        <v/>
      </c>
      <c r="F663" s="207">
        <v>0</v>
      </c>
      <c r="G663" s="209">
        <v>0</v>
      </c>
      <c r="J663" s="210" t="str">
        <f t="shared" si="42"/>
        <v/>
      </c>
      <c r="K663" s="211">
        <f>Intercoms!E76</f>
        <v>0</v>
      </c>
      <c r="L663" s="210" t="str">
        <f t="shared" si="43"/>
        <v/>
      </c>
      <c r="M663" s="211">
        <f>Intercoms!B76</f>
        <v>0</v>
      </c>
      <c r="N663" s="211" t="str">
        <f t="shared" ref="N663:N690" si="44">IF(Q663="0th","",Q663&amp;" Floor")</f>
        <v/>
      </c>
      <c r="O663" s="211">
        <f>Intercoms!D76</f>
        <v>0</v>
      </c>
      <c r="Q663" s="211" t="str">
        <f t="shared" si="41"/>
        <v>0th</v>
      </c>
    </row>
    <row r="664" spans="1:17" x14ac:dyDescent="0.25">
      <c r="A664" s="207" t="str">
        <v/>
      </c>
      <c r="B664" s="207">
        <v>0</v>
      </c>
      <c r="C664" s="207" t="str">
        <v/>
      </c>
      <c r="D664" s="207">
        <v>0</v>
      </c>
      <c r="E664" s="208" t="str">
        <v/>
      </c>
      <c r="F664" s="207">
        <v>0</v>
      </c>
      <c r="G664" s="209">
        <v>0</v>
      </c>
      <c r="J664" s="210" t="str">
        <f t="shared" si="42"/>
        <v/>
      </c>
      <c r="K664" s="211">
        <f>Intercoms!E77</f>
        <v>0</v>
      </c>
      <c r="L664" s="210" t="str">
        <f t="shared" si="43"/>
        <v/>
      </c>
      <c r="M664" s="211">
        <f>Intercoms!B77</f>
        <v>0</v>
      </c>
      <c r="N664" s="211" t="str">
        <f t="shared" si="44"/>
        <v/>
      </c>
      <c r="O664" s="211">
        <f>Intercoms!D77</f>
        <v>0</v>
      </c>
      <c r="Q664" s="211" t="str">
        <f t="shared" si="41"/>
        <v>0th</v>
      </c>
    </row>
    <row r="665" spans="1:17" x14ac:dyDescent="0.25">
      <c r="A665" s="207" t="str">
        <v/>
      </c>
      <c r="B665" s="207">
        <v>0</v>
      </c>
      <c r="C665" s="207" t="str">
        <v/>
      </c>
      <c r="D665" s="207">
        <v>0</v>
      </c>
      <c r="E665" s="208" t="str">
        <v/>
      </c>
      <c r="F665" s="207">
        <v>0</v>
      </c>
      <c r="G665" s="209">
        <v>0</v>
      </c>
      <c r="J665" s="210" t="str">
        <f t="shared" si="42"/>
        <v/>
      </c>
      <c r="K665" s="211">
        <f>Intercoms!E78</f>
        <v>0</v>
      </c>
      <c r="L665" s="210" t="str">
        <f t="shared" si="43"/>
        <v/>
      </c>
      <c r="M665" s="211">
        <f>Intercoms!B78</f>
        <v>0</v>
      </c>
      <c r="N665" s="211" t="str">
        <f t="shared" si="44"/>
        <v/>
      </c>
      <c r="O665" s="211">
        <f>Intercoms!D78</f>
        <v>0</v>
      </c>
      <c r="Q665" s="211" t="str">
        <f t="shared" si="41"/>
        <v>0th</v>
      </c>
    </row>
    <row r="666" spans="1:17" x14ac:dyDescent="0.25">
      <c r="A666" s="207" t="str">
        <v/>
      </c>
      <c r="B666" s="207">
        <v>0</v>
      </c>
      <c r="C666" s="207" t="str">
        <v/>
      </c>
      <c r="D666" s="207">
        <v>0</v>
      </c>
      <c r="E666" s="208" t="str">
        <v/>
      </c>
      <c r="F666" s="207">
        <v>0</v>
      </c>
      <c r="G666" s="209">
        <v>0</v>
      </c>
      <c r="J666" s="210" t="str">
        <f t="shared" si="42"/>
        <v/>
      </c>
      <c r="K666" s="211">
        <f>Intercoms!E79</f>
        <v>0</v>
      </c>
      <c r="L666" s="210" t="str">
        <f t="shared" si="43"/>
        <v/>
      </c>
      <c r="M666" s="211">
        <f>Intercoms!B79</f>
        <v>0</v>
      </c>
      <c r="N666" s="211" t="str">
        <f t="shared" si="44"/>
        <v/>
      </c>
      <c r="O666" s="211">
        <f>Intercoms!D79</f>
        <v>0</v>
      </c>
      <c r="Q666" s="211" t="str">
        <f t="shared" si="41"/>
        <v>0th</v>
      </c>
    </row>
    <row r="667" spans="1:17" x14ac:dyDescent="0.25">
      <c r="A667" s="207" t="str">
        <v/>
      </c>
      <c r="B667" s="207">
        <v>0</v>
      </c>
      <c r="C667" s="207" t="str">
        <v/>
      </c>
      <c r="D667" s="207">
        <v>0</v>
      </c>
      <c r="E667" s="208" t="str">
        <v/>
      </c>
      <c r="F667" s="207">
        <v>0</v>
      </c>
      <c r="G667" s="209">
        <v>0</v>
      </c>
      <c r="J667" s="210" t="str">
        <f t="shared" si="42"/>
        <v/>
      </c>
      <c r="K667" s="211">
        <f>Intercoms!E80</f>
        <v>0</v>
      </c>
      <c r="L667" s="210" t="str">
        <f t="shared" si="43"/>
        <v/>
      </c>
      <c r="M667" s="211">
        <f>Intercoms!B80</f>
        <v>0</v>
      </c>
      <c r="N667" s="211" t="str">
        <f t="shared" si="44"/>
        <v/>
      </c>
      <c r="O667" s="211">
        <f>Intercoms!D80</f>
        <v>0</v>
      </c>
      <c r="Q667" s="211" t="str">
        <f t="shared" si="41"/>
        <v>0th</v>
      </c>
    </row>
    <row r="668" spans="1:17" x14ac:dyDescent="0.25">
      <c r="A668" s="207" t="str">
        <v/>
      </c>
      <c r="B668" s="207">
        <v>0</v>
      </c>
      <c r="C668" s="207" t="str">
        <v/>
      </c>
      <c r="D668" s="207">
        <v>0</v>
      </c>
      <c r="E668" s="208" t="str">
        <v/>
      </c>
      <c r="F668" s="207">
        <v>0</v>
      </c>
      <c r="G668" s="209">
        <v>0</v>
      </c>
      <c r="J668" s="210" t="str">
        <f t="shared" si="42"/>
        <v/>
      </c>
      <c r="K668" s="211">
        <f>Intercoms!E81</f>
        <v>0</v>
      </c>
      <c r="L668" s="210" t="str">
        <f t="shared" si="43"/>
        <v/>
      </c>
      <c r="M668" s="211">
        <f>Intercoms!B81</f>
        <v>0</v>
      </c>
      <c r="N668" s="211" t="str">
        <f t="shared" si="44"/>
        <v/>
      </c>
      <c r="O668" s="211">
        <f>Intercoms!D81</f>
        <v>0</v>
      </c>
      <c r="Q668" s="211" t="str">
        <f t="shared" si="41"/>
        <v>0th</v>
      </c>
    </row>
    <row r="669" spans="1:17" x14ac:dyDescent="0.25">
      <c r="A669" s="207" t="str">
        <v/>
      </c>
      <c r="B669" s="207">
        <v>0</v>
      </c>
      <c r="C669" s="207" t="str">
        <v/>
      </c>
      <c r="D669" s="207">
        <v>0</v>
      </c>
      <c r="E669" s="208" t="str">
        <v/>
      </c>
      <c r="F669" s="207">
        <v>0</v>
      </c>
      <c r="G669" s="209">
        <v>0</v>
      </c>
      <c r="J669" s="210" t="str">
        <f t="shared" si="42"/>
        <v/>
      </c>
      <c r="K669" s="211">
        <f>Intercoms!E82</f>
        <v>0</v>
      </c>
      <c r="L669" s="210" t="str">
        <f t="shared" si="43"/>
        <v/>
      </c>
      <c r="M669" s="211">
        <f>Intercoms!B82</f>
        <v>0</v>
      </c>
      <c r="N669" s="211" t="str">
        <f t="shared" si="44"/>
        <v/>
      </c>
      <c r="O669" s="211">
        <f>Intercoms!D82</f>
        <v>0</v>
      </c>
      <c r="Q669" s="211" t="str">
        <f t="shared" si="41"/>
        <v>0th</v>
      </c>
    </row>
    <row r="670" spans="1:17" x14ac:dyDescent="0.25">
      <c r="A670" s="207" t="str">
        <v/>
      </c>
      <c r="B670" s="207">
        <v>0</v>
      </c>
      <c r="C670" s="207" t="str">
        <v/>
      </c>
      <c r="D670" s="207">
        <v>0</v>
      </c>
      <c r="E670" s="208" t="str">
        <v/>
      </c>
      <c r="F670" s="207">
        <v>0</v>
      </c>
      <c r="G670" s="209">
        <v>0</v>
      </c>
      <c r="J670" s="210" t="str">
        <f t="shared" si="42"/>
        <v/>
      </c>
      <c r="K670" s="211">
        <f>Intercoms!E83</f>
        <v>0</v>
      </c>
      <c r="L670" s="210" t="str">
        <f t="shared" si="43"/>
        <v/>
      </c>
      <c r="M670" s="211">
        <f>Intercoms!B83</f>
        <v>0</v>
      </c>
      <c r="N670" s="211" t="str">
        <f t="shared" si="44"/>
        <v/>
      </c>
      <c r="O670" s="211">
        <f>Intercoms!D83</f>
        <v>0</v>
      </c>
      <c r="Q670" s="211" t="str">
        <f t="shared" si="41"/>
        <v>0th</v>
      </c>
    </row>
    <row r="671" spans="1:17" x14ac:dyDescent="0.25">
      <c r="A671" s="207" t="str">
        <v/>
      </c>
      <c r="B671" s="207">
        <v>0</v>
      </c>
      <c r="C671" s="207" t="str">
        <v/>
      </c>
      <c r="D671" s="207">
        <v>0</v>
      </c>
      <c r="E671" s="208" t="str">
        <v/>
      </c>
      <c r="F671" s="207">
        <v>0</v>
      </c>
      <c r="G671" s="209">
        <v>0</v>
      </c>
      <c r="J671" s="210" t="str">
        <f t="shared" si="42"/>
        <v/>
      </c>
      <c r="K671" s="211">
        <f>Intercoms!E84</f>
        <v>0</v>
      </c>
      <c r="L671" s="210" t="str">
        <f t="shared" si="43"/>
        <v/>
      </c>
      <c r="M671" s="211">
        <f>Intercoms!B84</f>
        <v>0</v>
      </c>
      <c r="N671" s="211" t="str">
        <f t="shared" si="44"/>
        <v/>
      </c>
      <c r="O671" s="211">
        <f>Intercoms!D84</f>
        <v>0</v>
      </c>
      <c r="Q671" s="211" t="str">
        <f t="shared" si="41"/>
        <v>0th</v>
      </c>
    </row>
    <row r="672" spans="1:17" x14ac:dyDescent="0.25">
      <c r="A672" s="207" t="str">
        <v/>
      </c>
      <c r="B672" s="207">
        <v>0</v>
      </c>
      <c r="C672" s="207" t="str">
        <v/>
      </c>
      <c r="D672" s="207">
        <v>0</v>
      </c>
      <c r="E672" s="208" t="str">
        <v/>
      </c>
      <c r="F672" s="207">
        <v>0</v>
      </c>
      <c r="G672" s="209">
        <v>0</v>
      </c>
      <c r="J672" s="210" t="str">
        <f t="shared" si="42"/>
        <v/>
      </c>
      <c r="K672" s="211">
        <f>Intercoms!E85</f>
        <v>0</v>
      </c>
      <c r="L672" s="210" t="str">
        <f t="shared" si="43"/>
        <v/>
      </c>
      <c r="M672" s="211">
        <f>Intercoms!B85</f>
        <v>0</v>
      </c>
      <c r="N672" s="211" t="str">
        <f t="shared" si="44"/>
        <v/>
      </c>
      <c r="O672" s="211">
        <f>Intercoms!D85</f>
        <v>0</v>
      </c>
      <c r="Q672" s="211" t="str">
        <f t="shared" si="41"/>
        <v>0th</v>
      </c>
    </row>
    <row r="673" spans="1:17" x14ac:dyDescent="0.25">
      <c r="A673" s="207" t="str">
        <v/>
      </c>
      <c r="B673" s="207">
        <v>0</v>
      </c>
      <c r="C673" s="207" t="str">
        <v/>
      </c>
      <c r="D673" s="207">
        <v>0</v>
      </c>
      <c r="E673" s="208" t="str">
        <v/>
      </c>
      <c r="F673" s="207">
        <v>0</v>
      </c>
      <c r="G673" s="209">
        <v>0</v>
      </c>
      <c r="J673" s="210" t="str">
        <f t="shared" si="42"/>
        <v/>
      </c>
      <c r="K673" s="211">
        <f>Intercoms!E86</f>
        <v>0</v>
      </c>
      <c r="L673" s="210" t="str">
        <f t="shared" si="43"/>
        <v/>
      </c>
      <c r="M673" s="211">
        <f>Intercoms!B86</f>
        <v>0</v>
      </c>
      <c r="N673" s="211" t="str">
        <f t="shared" si="44"/>
        <v/>
      </c>
      <c r="O673" s="211">
        <f>Intercoms!D86</f>
        <v>0</v>
      </c>
      <c r="Q673" s="211" t="str">
        <f t="shared" si="41"/>
        <v>0th</v>
      </c>
    </row>
    <row r="674" spans="1:17" x14ac:dyDescent="0.25">
      <c r="A674" s="207" t="str">
        <v/>
      </c>
      <c r="B674" s="207">
        <v>0</v>
      </c>
      <c r="C674" s="207" t="str">
        <v/>
      </c>
      <c r="D674" s="207">
        <v>0</v>
      </c>
      <c r="E674" s="208" t="str">
        <v/>
      </c>
      <c r="F674" s="207">
        <v>0</v>
      </c>
      <c r="G674" s="209">
        <v>0</v>
      </c>
      <c r="J674" s="210" t="str">
        <f t="shared" si="42"/>
        <v/>
      </c>
      <c r="K674" s="211">
        <f>Intercoms!E87</f>
        <v>0</v>
      </c>
      <c r="L674" s="210" t="str">
        <f t="shared" si="43"/>
        <v/>
      </c>
      <c r="M674" s="211">
        <f>Intercoms!B87</f>
        <v>0</v>
      </c>
      <c r="N674" s="211" t="str">
        <f t="shared" si="44"/>
        <v/>
      </c>
      <c r="O674" s="211">
        <f>Intercoms!D87</f>
        <v>0</v>
      </c>
      <c r="Q674" s="211" t="str">
        <f t="shared" si="41"/>
        <v>0th</v>
      </c>
    </row>
    <row r="675" spans="1:17" x14ac:dyDescent="0.25">
      <c r="A675" s="207" t="str">
        <v/>
      </c>
      <c r="B675" s="207">
        <v>0</v>
      </c>
      <c r="C675" s="207" t="str">
        <v/>
      </c>
      <c r="D675" s="207">
        <v>0</v>
      </c>
      <c r="E675" s="208" t="str">
        <v/>
      </c>
      <c r="F675" s="207">
        <v>0</v>
      </c>
      <c r="G675" s="209">
        <v>0</v>
      </c>
      <c r="J675" s="210" t="str">
        <f t="shared" si="42"/>
        <v/>
      </c>
      <c r="K675" s="211">
        <f>Intercoms!E88</f>
        <v>0</v>
      </c>
      <c r="L675" s="210" t="str">
        <f t="shared" si="43"/>
        <v/>
      </c>
      <c r="M675" s="211">
        <f>Intercoms!B88</f>
        <v>0</v>
      </c>
      <c r="N675" s="211" t="str">
        <f t="shared" si="44"/>
        <v/>
      </c>
      <c r="O675" s="211">
        <f>Intercoms!D88</f>
        <v>0</v>
      </c>
      <c r="Q675" s="211" t="str">
        <f t="shared" si="41"/>
        <v>0th</v>
      </c>
    </row>
    <row r="676" spans="1:17" x14ac:dyDescent="0.25">
      <c r="A676" s="207" t="str">
        <v/>
      </c>
      <c r="B676" s="207">
        <v>0</v>
      </c>
      <c r="C676" s="207" t="str">
        <v/>
      </c>
      <c r="D676" s="207">
        <v>0</v>
      </c>
      <c r="E676" s="208" t="str">
        <v/>
      </c>
      <c r="F676" s="207">
        <v>0</v>
      </c>
      <c r="G676" s="209">
        <v>0</v>
      </c>
      <c r="J676" s="210" t="str">
        <f t="shared" si="42"/>
        <v/>
      </c>
      <c r="K676" s="211">
        <f>Intercoms!E89</f>
        <v>0</v>
      </c>
      <c r="L676" s="210" t="str">
        <f t="shared" si="43"/>
        <v/>
      </c>
      <c r="M676" s="211">
        <f>Intercoms!B89</f>
        <v>0</v>
      </c>
      <c r="N676" s="211" t="str">
        <f t="shared" si="44"/>
        <v/>
      </c>
      <c r="O676" s="211">
        <f>Intercoms!D89</f>
        <v>0</v>
      </c>
      <c r="Q676" s="211" t="str">
        <f t="shared" si="41"/>
        <v>0th</v>
      </c>
    </row>
    <row r="677" spans="1:17" x14ac:dyDescent="0.25">
      <c r="A677" s="207" t="str">
        <v/>
      </c>
      <c r="B677" s="207">
        <v>0</v>
      </c>
      <c r="C677" s="207" t="str">
        <v/>
      </c>
      <c r="D677" s="207">
        <v>0</v>
      </c>
      <c r="E677" s="208" t="str">
        <v/>
      </c>
      <c r="F677" s="207">
        <v>0</v>
      </c>
      <c r="G677" s="209">
        <v>0</v>
      </c>
      <c r="J677" s="210" t="str">
        <f t="shared" si="42"/>
        <v/>
      </c>
      <c r="K677" s="211">
        <f>Intercoms!E90</f>
        <v>0</v>
      </c>
      <c r="L677" s="210" t="str">
        <f t="shared" si="43"/>
        <v/>
      </c>
      <c r="M677" s="211">
        <f>Intercoms!B90</f>
        <v>0</v>
      </c>
      <c r="N677" s="211" t="str">
        <f t="shared" si="44"/>
        <v/>
      </c>
      <c r="O677" s="211">
        <f>Intercoms!D90</f>
        <v>0</v>
      </c>
      <c r="Q677" s="211" t="str">
        <f t="shared" si="41"/>
        <v>0th</v>
      </c>
    </row>
    <row r="678" spans="1:17" x14ac:dyDescent="0.25">
      <c r="A678" s="207" t="str">
        <v/>
      </c>
      <c r="B678" s="207">
        <v>0</v>
      </c>
      <c r="C678" s="207" t="str">
        <v/>
      </c>
      <c r="D678" s="207">
        <v>0</v>
      </c>
      <c r="E678" s="208" t="str">
        <v/>
      </c>
      <c r="F678" s="207">
        <v>0</v>
      </c>
      <c r="G678" s="209">
        <v>0</v>
      </c>
      <c r="J678" s="210" t="str">
        <f t="shared" si="42"/>
        <v/>
      </c>
      <c r="K678" s="211">
        <f>Intercoms!E91</f>
        <v>0</v>
      </c>
      <c r="L678" s="210" t="str">
        <f t="shared" si="43"/>
        <v/>
      </c>
      <c r="M678" s="211">
        <f>Intercoms!B91</f>
        <v>0</v>
      </c>
      <c r="N678" s="211" t="str">
        <f t="shared" si="44"/>
        <v/>
      </c>
      <c r="O678" s="211">
        <f>Intercoms!D91</f>
        <v>0</v>
      </c>
      <c r="Q678" s="211" t="str">
        <f t="shared" si="41"/>
        <v>0th</v>
      </c>
    </row>
    <row r="679" spans="1:17" x14ac:dyDescent="0.25">
      <c r="A679" s="207" t="str">
        <v/>
      </c>
      <c r="B679" s="207">
        <v>0</v>
      </c>
      <c r="C679" s="207" t="str">
        <v/>
      </c>
      <c r="D679" s="207">
        <v>0</v>
      </c>
      <c r="E679" s="208" t="str">
        <v/>
      </c>
      <c r="F679" s="207">
        <v>0</v>
      </c>
      <c r="G679" s="209">
        <v>0</v>
      </c>
      <c r="J679" s="210" t="str">
        <f t="shared" si="42"/>
        <v/>
      </c>
      <c r="K679" s="211">
        <f>Intercoms!E92</f>
        <v>0</v>
      </c>
      <c r="L679" s="210" t="str">
        <f t="shared" si="43"/>
        <v/>
      </c>
      <c r="M679" s="211">
        <f>Intercoms!B92</f>
        <v>0</v>
      </c>
      <c r="N679" s="211" t="str">
        <f t="shared" si="44"/>
        <v/>
      </c>
      <c r="O679" s="211">
        <f>Intercoms!D92</f>
        <v>0</v>
      </c>
      <c r="Q679" s="211" t="str">
        <f t="shared" si="41"/>
        <v>0th</v>
      </c>
    </row>
    <row r="680" spans="1:17" x14ac:dyDescent="0.25">
      <c r="A680" s="207" t="str">
        <v/>
      </c>
      <c r="B680" s="207">
        <v>0</v>
      </c>
      <c r="C680" s="207" t="str">
        <v/>
      </c>
      <c r="D680" s="207">
        <v>0</v>
      </c>
      <c r="E680" s="208" t="str">
        <v/>
      </c>
      <c r="F680" s="207">
        <v>0</v>
      </c>
      <c r="G680" s="209">
        <v>0</v>
      </c>
      <c r="J680" s="210" t="str">
        <f t="shared" si="42"/>
        <v/>
      </c>
      <c r="K680" s="211">
        <f>Intercoms!E93</f>
        <v>0</v>
      </c>
      <c r="L680" s="210" t="str">
        <f t="shared" si="43"/>
        <v/>
      </c>
      <c r="M680" s="211">
        <f>Intercoms!B93</f>
        <v>0</v>
      </c>
      <c r="N680" s="211" t="str">
        <f t="shared" si="44"/>
        <v/>
      </c>
      <c r="O680" s="211">
        <f>Intercoms!D93</f>
        <v>0</v>
      </c>
      <c r="Q680" s="211" t="str">
        <f t="shared" si="41"/>
        <v>0th</v>
      </c>
    </row>
    <row r="681" spans="1:17" x14ac:dyDescent="0.25">
      <c r="A681" s="207" t="str">
        <v/>
      </c>
      <c r="B681" s="207">
        <v>0</v>
      </c>
      <c r="C681" s="207" t="str">
        <v/>
      </c>
      <c r="D681" s="207">
        <v>0</v>
      </c>
      <c r="E681" s="208" t="str">
        <v/>
      </c>
      <c r="F681" s="207">
        <v>0</v>
      </c>
      <c r="G681" s="209">
        <v>0</v>
      </c>
      <c r="J681" s="210" t="str">
        <f t="shared" si="42"/>
        <v/>
      </c>
      <c r="K681" s="211">
        <f>Intercoms!E94</f>
        <v>0</v>
      </c>
      <c r="L681" s="210" t="str">
        <f t="shared" si="43"/>
        <v/>
      </c>
      <c r="M681" s="211">
        <f>Intercoms!B94</f>
        <v>0</v>
      </c>
      <c r="N681" s="211" t="str">
        <f t="shared" si="44"/>
        <v/>
      </c>
      <c r="O681" s="211">
        <f>Intercoms!D94</f>
        <v>0</v>
      </c>
      <c r="Q681" s="211" t="str">
        <f t="shared" si="41"/>
        <v>0th</v>
      </c>
    </row>
    <row r="682" spans="1:17" x14ac:dyDescent="0.25">
      <c r="A682" s="207" t="str">
        <v/>
      </c>
      <c r="B682" s="207">
        <v>0</v>
      </c>
      <c r="C682" s="207" t="str">
        <v/>
      </c>
      <c r="D682" s="207">
        <v>0</v>
      </c>
      <c r="E682" s="208" t="str">
        <v/>
      </c>
      <c r="F682" s="207">
        <v>0</v>
      </c>
      <c r="G682" s="209">
        <v>0</v>
      </c>
      <c r="J682" s="210" t="str">
        <f t="shared" si="42"/>
        <v/>
      </c>
      <c r="K682" s="211">
        <f>Intercoms!E95</f>
        <v>0</v>
      </c>
      <c r="L682" s="210" t="str">
        <f t="shared" si="43"/>
        <v/>
      </c>
      <c r="M682" s="211">
        <f>Intercoms!B95</f>
        <v>0</v>
      </c>
      <c r="N682" s="211" t="str">
        <f t="shared" si="44"/>
        <v/>
      </c>
      <c r="O682" s="211">
        <f>Intercoms!D95</f>
        <v>0</v>
      </c>
      <c r="Q682" s="211" t="str">
        <f t="shared" si="41"/>
        <v>0th</v>
      </c>
    </row>
    <row r="683" spans="1:17" x14ac:dyDescent="0.25">
      <c r="A683" s="207" t="str">
        <v/>
      </c>
      <c r="B683" s="207">
        <v>0</v>
      </c>
      <c r="C683" s="207" t="str">
        <v/>
      </c>
      <c r="D683" s="207">
        <v>0</v>
      </c>
      <c r="E683" s="208" t="str">
        <v/>
      </c>
      <c r="F683" s="207">
        <v>0</v>
      </c>
      <c r="G683" s="209">
        <v>0</v>
      </c>
      <c r="J683" s="210" t="str">
        <f t="shared" si="42"/>
        <v/>
      </c>
      <c r="K683" s="211">
        <f>Intercoms!E96</f>
        <v>0</v>
      </c>
      <c r="L683" s="210" t="str">
        <f t="shared" si="43"/>
        <v/>
      </c>
      <c r="M683" s="211">
        <f>Intercoms!B96</f>
        <v>0</v>
      </c>
      <c r="N683" s="211" t="str">
        <f t="shared" si="44"/>
        <v/>
      </c>
      <c r="O683" s="211">
        <f>Intercoms!D96</f>
        <v>0</v>
      </c>
      <c r="Q683" s="211" t="str">
        <f t="shared" si="41"/>
        <v>0th</v>
      </c>
    </row>
    <row r="684" spans="1:17" x14ac:dyDescent="0.25">
      <c r="A684" s="207" t="str">
        <v/>
      </c>
      <c r="B684" s="207">
        <v>0</v>
      </c>
      <c r="C684" s="207" t="str">
        <v/>
      </c>
      <c r="D684" s="207">
        <v>0</v>
      </c>
      <c r="E684" s="208" t="str">
        <v/>
      </c>
      <c r="F684" s="207">
        <v>0</v>
      </c>
      <c r="G684" s="209">
        <v>0</v>
      </c>
      <c r="J684" s="210" t="str">
        <f t="shared" si="42"/>
        <v/>
      </c>
      <c r="K684" s="211">
        <f>Intercoms!E97</f>
        <v>0</v>
      </c>
      <c r="L684" s="210" t="str">
        <f t="shared" si="43"/>
        <v/>
      </c>
      <c r="M684" s="211">
        <f>Intercoms!B97</f>
        <v>0</v>
      </c>
      <c r="N684" s="211" t="str">
        <f t="shared" si="44"/>
        <v/>
      </c>
      <c r="O684" s="211">
        <f>Intercoms!D97</f>
        <v>0</v>
      </c>
      <c r="Q684" s="211" t="str">
        <f t="shared" ref="Q684:Q691" si="45">IFERROR(VALUE(M684)&amp;IF(AND(MOD(ABS(VALUE(M684)),100)&gt;10,MOD(ABS(VALUE(M684)),100)&lt;14),"th",CHOOSE(MOD(ABS(VALUE(M684)),10)+1,"th","st","nd","rd","th","th","th","th","th","th")), M684)</f>
        <v>0th</v>
      </c>
    </row>
    <row r="685" spans="1:17" x14ac:dyDescent="0.25">
      <c r="A685" s="207" t="str">
        <v/>
      </c>
      <c r="B685" s="207">
        <v>0</v>
      </c>
      <c r="C685" s="207" t="str">
        <v/>
      </c>
      <c r="D685" s="207">
        <v>0</v>
      </c>
      <c r="E685" s="208" t="str">
        <v/>
      </c>
      <c r="F685" s="207">
        <v>0</v>
      </c>
      <c r="G685" s="209">
        <v>0</v>
      </c>
      <c r="J685" s="210" t="str">
        <f t="shared" si="42"/>
        <v/>
      </c>
      <c r="K685" s="211">
        <f>Intercoms!E98</f>
        <v>0</v>
      </c>
      <c r="L685" s="210" t="str">
        <f t="shared" si="43"/>
        <v/>
      </c>
      <c r="M685" s="211">
        <f>Intercoms!B98</f>
        <v>0</v>
      </c>
      <c r="N685" s="211" t="str">
        <f t="shared" si="44"/>
        <v/>
      </c>
      <c r="O685" s="211">
        <f>Intercoms!D98</f>
        <v>0</v>
      </c>
      <c r="Q685" s="211" t="str">
        <f t="shared" si="45"/>
        <v>0th</v>
      </c>
    </row>
    <row r="686" spans="1:17" x14ac:dyDescent="0.25">
      <c r="A686" s="207" t="str">
        <v/>
      </c>
      <c r="B686" s="207">
        <v>0</v>
      </c>
      <c r="C686" s="207" t="str">
        <v/>
      </c>
      <c r="D686" s="207">
        <v>0</v>
      </c>
      <c r="E686" s="208" t="str">
        <v/>
      </c>
      <c r="F686" s="207">
        <v>0</v>
      </c>
      <c r="G686" s="209">
        <v>0</v>
      </c>
      <c r="J686" s="210" t="str">
        <f t="shared" si="42"/>
        <v/>
      </c>
      <c r="K686" s="211">
        <f>Intercoms!E99</f>
        <v>0</v>
      </c>
      <c r="L686" s="210" t="str">
        <f t="shared" si="43"/>
        <v/>
      </c>
      <c r="M686" s="211">
        <f>Intercoms!B99</f>
        <v>0</v>
      </c>
      <c r="N686" s="211" t="str">
        <f t="shared" si="44"/>
        <v/>
      </c>
      <c r="O686" s="211">
        <f>Intercoms!D99</f>
        <v>0</v>
      </c>
      <c r="Q686" s="211" t="str">
        <f t="shared" si="45"/>
        <v>0th</v>
      </c>
    </row>
    <row r="687" spans="1:17" x14ac:dyDescent="0.25">
      <c r="A687" s="207" t="str">
        <v/>
      </c>
      <c r="B687" s="207">
        <v>0</v>
      </c>
      <c r="C687" s="207" t="str">
        <v/>
      </c>
      <c r="D687" s="207">
        <v>0</v>
      </c>
      <c r="E687" s="208" t="str">
        <v/>
      </c>
      <c r="F687" s="207">
        <v>0</v>
      </c>
      <c r="G687" s="209">
        <v>0</v>
      </c>
      <c r="J687" s="210" t="str">
        <f>IFERROR(VLOOKUP(K687,$X$452:$Z$476,3,FALSE),"")</f>
        <v/>
      </c>
      <c r="K687" s="211">
        <f>Intercoms!E100</f>
        <v>0</v>
      </c>
      <c r="L687" s="210" t="str">
        <f>IFERROR(VLOOKUP(K687,$X$452:$Z$476,2,FALSE),"")</f>
        <v/>
      </c>
      <c r="M687" s="211">
        <f>Intercoms!B100</f>
        <v>0</v>
      </c>
      <c r="N687" s="211" t="str">
        <f t="shared" si="44"/>
        <v/>
      </c>
      <c r="O687" s="211">
        <f>Intercoms!D100</f>
        <v>0</v>
      </c>
      <c r="Q687" s="211" t="str">
        <f t="shared" si="45"/>
        <v>0th</v>
      </c>
    </row>
    <row r="688" spans="1:17" x14ac:dyDescent="0.25">
      <c r="A688" s="207" t="str">
        <v/>
      </c>
      <c r="B688" s="207">
        <v>0</v>
      </c>
      <c r="C688" s="207" t="str">
        <v/>
      </c>
      <c r="D688" s="207">
        <v>0</v>
      </c>
      <c r="E688" s="208" t="str">
        <v/>
      </c>
      <c r="F688" s="207">
        <v>0</v>
      </c>
      <c r="G688" s="209">
        <v>0</v>
      </c>
      <c r="J688" s="210" t="str">
        <f>IFERROR(VLOOKUP(K688,$X$452:$Z$476,3,FALSE),"")</f>
        <v/>
      </c>
      <c r="K688" s="211">
        <f>Intercoms!E101</f>
        <v>0</v>
      </c>
      <c r="L688" s="210" t="str">
        <f>IFERROR(VLOOKUP(K688,$X$452:$Z$476,2,FALSE),"")</f>
        <v/>
      </c>
      <c r="M688" s="211">
        <f>Intercoms!B101</f>
        <v>0</v>
      </c>
      <c r="N688" s="211" t="str">
        <f t="shared" si="44"/>
        <v/>
      </c>
      <c r="O688" s="211">
        <f>Intercoms!D101</f>
        <v>0</v>
      </c>
      <c r="Q688" s="211" t="str">
        <f t="shared" si="45"/>
        <v>0th</v>
      </c>
    </row>
    <row r="689" spans="1:125" x14ac:dyDescent="0.25">
      <c r="A689" s="207">
        <v>0</v>
      </c>
      <c r="B689" s="207">
        <v>0</v>
      </c>
      <c r="C689" s="207">
        <v>0</v>
      </c>
      <c r="D689" s="207">
        <v>0</v>
      </c>
      <c r="E689" s="208">
        <v>0</v>
      </c>
      <c r="F689" s="207">
        <v>0</v>
      </c>
      <c r="G689" s="209">
        <v>0</v>
      </c>
      <c r="J689" s="210" t="str">
        <f>IFERROR(VLOOKUP(K689,$X$452:$Z$476,3,FALSE),"")</f>
        <v/>
      </c>
      <c r="K689" s="211">
        <f>Intercoms!E102</f>
        <v>0</v>
      </c>
      <c r="L689" s="210" t="str">
        <f>IFERROR(VLOOKUP(K689,$X$452:$Z$476,2,FALSE),"")</f>
        <v/>
      </c>
      <c r="M689" s="211">
        <f>Intercoms!B102</f>
        <v>0</v>
      </c>
      <c r="N689" s="211" t="str">
        <f t="shared" si="44"/>
        <v/>
      </c>
      <c r="O689" s="211">
        <f>Intercoms!D102</f>
        <v>0</v>
      </c>
      <c r="Q689" s="211" t="str">
        <f t="shared" si="45"/>
        <v>0th</v>
      </c>
    </row>
    <row r="690" spans="1:125" x14ac:dyDescent="0.25">
      <c r="A690" s="207">
        <v>0</v>
      </c>
      <c r="B690" s="207">
        <v>0</v>
      </c>
      <c r="C690" s="207">
        <v>0</v>
      </c>
      <c r="D690" s="207">
        <v>0</v>
      </c>
      <c r="E690" s="208">
        <v>0</v>
      </c>
      <c r="F690" s="207">
        <v>0</v>
      </c>
      <c r="G690" s="209">
        <v>0</v>
      </c>
      <c r="J690" s="210" t="str">
        <f>IFERROR(VLOOKUP(K690,$X$452:$Z$476,3,FALSE),"")</f>
        <v/>
      </c>
      <c r="K690" s="211">
        <f>Intercoms!E103</f>
        <v>0</v>
      </c>
      <c r="L690" s="210" t="str">
        <f>IFERROR(VLOOKUP(K690,$X$452:$Z$476,2,FALSE),"")</f>
        <v/>
      </c>
      <c r="M690" s="211">
        <f>Intercoms!B103</f>
        <v>0</v>
      </c>
      <c r="N690" s="211" t="str">
        <f t="shared" si="44"/>
        <v/>
      </c>
      <c r="O690" s="211">
        <f>Intercoms!D103</f>
        <v>0</v>
      </c>
      <c r="Q690" s="211" t="str">
        <f t="shared" si="45"/>
        <v>0th</v>
      </c>
    </row>
    <row r="691" spans="1:125" s="214" customFormat="1" x14ac:dyDescent="0.25">
      <c r="A691" s="207" t="str">
        <v/>
      </c>
      <c r="B691" s="207">
        <v>0</v>
      </c>
      <c r="C691" s="207">
        <v>0</v>
      </c>
      <c r="D691" s="207">
        <v>0</v>
      </c>
      <c r="E691" s="208">
        <v>0</v>
      </c>
      <c r="F691" s="207">
        <v>0</v>
      </c>
      <c r="G691" s="209">
        <v>0</v>
      </c>
      <c r="H691" s="183"/>
      <c r="I691" s="183"/>
      <c r="J691" s="210" t="str">
        <f>IFERROR(VLOOKUP(K691,$X$538:$Z$552,3,FALSE),"")</f>
        <v/>
      </c>
      <c r="K691" s="211"/>
      <c r="L691" s="210"/>
      <c r="M691" s="211"/>
      <c r="N691" s="211"/>
      <c r="O691" s="211"/>
      <c r="P691" s="183"/>
      <c r="Q691" s="211" t="str">
        <f t="shared" si="45"/>
        <v>0th</v>
      </c>
      <c r="R691" s="183"/>
      <c r="S691" s="183"/>
      <c r="T691" s="183"/>
      <c r="U691" s="183"/>
      <c r="V691" s="183"/>
      <c r="W691" s="183"/>
      <c r="X691" s="183"/>
      <c r="Y691" s="183"/>
      <c r="Z691" s="183"/>
      <c r="AA691" s="183"/>
      <c r="AB691" s="183"/>
      <c r="AC691" s="183"/>
      <c r="AD691" s="183"/>
      <c r="AE691" s="183"/>
      <c r="AF691" s="183"/>
      <c r="AG691" s="183"/>
      <c r="AH691" s="183"/>
      <c r="AI691" s="183"/>
      <c r="AJ691" s="183"/>
      <c r="AK691" s="183"/>
      <c r="AL691" s="183"/>
      <c r="AM691" s="183"/>
      <c r="AN691" s="183"/>
      <c r="AO691" s="183"/>
      <c r="AP691" s="183"/>
      <c r="AQ691" s="183"/>
      <c r="AR691" s="183"/>
      <c r="AS691" s="183"/>
      <c r="AT691" s="183"/>
      <c r="AU691" s="183"/>
      <c r="AV691" s="183"/>
      <c r="AW691" s="183"/>
      <c r="AX691" s="183"/>
      <c r="AY691" s="183"/>
      <c r="AZ691" s="183"/>
      <c r="BA691" s="183"/>
      <c r="BB691" s="183"/>
      <c r="BC691" s="183"/>
      <c r="BD691" s="183"/>
      <c r="BE691" s="183"/>
      <c r="BF691" s="183"/>
      <c r="BG691" s="183"/>
      <c r="BH691" s="183"/>
      <c r="BI691" s="183"/>
      <c r="BJ691" s="183"/>
      <c r="BK691" s="183"/>
      <c r="BL691" s="183"/>
      <c r="BM691" s="183"/>
      <c r="BN691" s="183"/>
      <c r="BO691" s="183"/>
      <c r="BP691" s="183"/>
      <c r="BQ691" s="183"/>
      <c r="BR691" s="183"/>
      <c r="BS691" s="183"/>
      <c r="BT691" s="183"/>
      <c r="BU691" s="183"/>
      <c r="BV691" s="183"/>
      <c r="BW691" s="183"/>
      <c r="BX691" s="183"/>
      <c r="BY691" s="183"/>
      <c r="BZ691" s="183"/>
      <c r="CA691" s="183"/>
      <c r="CB691" s="183"/>
      <c r="CC691" s="183"/>
      <c r="CD691" s="183"/>
      <c r="CE691" s="183"/>
      <c r="CF691" s="183"/>
      <c r="CG691" s="183"/>
      <c r="CH691" s="183"/>
      <c r="CI691" s="183"/>
      <c r="CJ691" s="183"/>
      <c r="CK691" s="183"/>
      <c r="CL691" s="183"/>
      <c r="CM691" s="183"/>
      <c r="CN691" s="183"/>
      <c r="CO691" s="183"/>
      <c r="CP691" s="183"/>
      <c r="CQ691" s="183"/>
      <c r="CR691" s="183"/>
      <c r="CS691" s="183"/>
      <c r="CT691" s="183"/>
      <c r="CU691" s="183"/>
      <c r="CV691" s="183"/>
      <c r="CW691" s="183"/>
      <c r="CX691" s="183"/>
      <c r="CY691" s="183"/>
      <c r="CZ691" s="183"/>
      <c r="DA691" s="183"/>
      <c r="DB691" s="183"/>
      <c r="DC691" s="183"/>
      <c r="DD691" s="183"/>
      <c r="DE691" s="183"/>
      <c r="DF691" s="183"/>
      <c r="DG691" s="183"/>
      <c r="DH691" s="183"/>
      <c r="DI691" s="183"/>
      <c r="DJ691" s="183"/>
      <c r="DK691" s="183"/>
      <c r="DL691" s="183"/>
      <c r="DM691" s="183"/>
      <c r="DN691" s="183"/>
      <c r="DO691" s="183"/>
      <c r="DP691" s="183"/>
      <c r="DQ691" s="183"/>
      <c r="DR691" s="183"/>
      <c r="DS691" s="183"/>
      <c r="DT691" s="213"/>
      <c r="DU691" s="213"/>
    </row>
    <row r="692" spans="1:125" x14ac:dyDescent="0.25">
      <c r="A692" s="207">
        <v>0</v>
      </c>
      <c r="B692" s="207">
        <v>0</v>
      </c>
      <c r="C692" s="207">
        <v>0</v>
      </c>
      <c r="D692" s="207">
        <v>0</v>
      </c>
      <c r="E692" s="208">
        <v>0</v>
      </c>
      <c r="F692" s="207">
        <v>0</v>
      </c>
      <c r="G692" s="209">
        <v>0</v>
      </c>
      <c r="J692" s="210"/>
      <c r="K692" s="211"/>
      <c r="L692" s="210"/>
      <c r="M692" s="211"/>
      <c r="O692" s="211"/>
      <c r="Q692" s="211"/>
    </row>
    <row r="693" spans="1:125" x14ac:dyDescent="0.25">
      <c r="A693" s="207">
        <v>0</v>
      </c>
      <c r="B693" s="207">
        <v>0</v>
      </c>
      <c r="C693" s="207">
        <v>0</v>
      </c>
      <c r="D693" s="207">
        <v>0</v>
      </c>
      <c r="E693" s="208">
        <v>0</v>
      </c>
      <c r="F693" s="207">
        <v>0</v>
      </c>
      <c r="G693" s="209">
        <v>0</v>
      </c>
      <c r="J693" s="210"/>
      <c r="K693" s="211"/>
      <c r="L693" s="210"/>
      <c r="M693" s="211"/>
      <c r="O693" s="211"/>
      <c r="Q693" s="211"/>
    </row>
    <row r="694" spans="1:125" x14ac:dyDescent="0.25">
      <c r="A694" s="207">
        <v>0</v>
      </c>
      <c r="B694" s="207">
        <v>0</v>
      </c>
      <c r="C694" s="207">
        <v>0</v>
      </c>
      <c r="D694" s="207">
        <v>0</v>
      </c>
      <c r="E694" s="208">
        <v>0</v>
      </c>
      <c r="F694" s="207">
        <v>0</v>
      </c>
      <c r="G694" s="209">
        <v>0</v>
      </c>
      <c r="J694" s="210"/>
      <c r="K694" s="211"/>
      <c r="L694" s="210"/>
      <c r="M694" s="211"/>
      <c r="O694" s="211"/>
      <c r="Q694" s="211"/>
    </row>
    <row r="695" spans="1:125" x14ac:dyDescent="0.25">
      <c r="A695" s="207">
        <v>0</v>
      </c>
      <c r="B695" s="207">
        <v>0</v>
      </c>
      <c r="C695" s="207">
        <v>0</v>
      </c>
      <c r="D695" s="207">
        <v>0</v>
      </c>
      <c r="E695" s="208">
        <v>0</v>
      </c>
      <c r="F695" s="207">
        <v>0</v>
      </c>
      <c r="G695" s="209">
        <v>0</v>
      </c>
      <c r="J695" s="210"/>
      <c r="K695" s="211"/>
      <c r="L695" s="210"/>
      <c r="M695" s="211"/>
      <c r="O695" s="211"/>
      <c r="Q695" s="211"/>
    </row>
    <row r="696" spans="1:125" x14ac:dyDescent="0.25">
      <c r="A696" s="207">
        <v>0</v>
      </c>
      <c r="B696" s="207">
        <v>0</v>
      </c>
      <c r="C696" s="207">
        <v>0</v>
      </c>
      <c r="D696" s="207">
        <v>0</v>
      </c>
      <c r="E696" s="208">
        <v>0</v>
      </c>
      <c r="F696" s="207">
        <v>0</v>
      </c>
      <c r="G696" s="209">
        <v>0</v>
      </c>
      <c r="J696" s="210"/>
      <c r="K696" s="211"/>
      <c r="L696" s="210"/>
      <c r="M696" s="211"/>
      <c r="O696" s="211"/>
      <c r="Q696" s="211"/>
    </row>
    <row r="697" spans="1:125" x14ac:dyDescent="0.25">
      <c r="A697" s="207">
        <v>0</v>
      </c>
      <c r="B697" s="207">
        <v>0</v>
      </c>
      <c r="C697" s="207">
        <v>0</v>
      </c>
      <c r="D697" s="207">
        <v>0</v>
      </c>
      <c r="E697" s="208">
        <v>0</v>
      </c>
      <c r="F697" s="207">
        <v>0</v>
      </c>
      <c r="G697" s="209">
        <v>0</v>
      </c>
      <c r="J697" s="210"/>
      <c r="K697" s="211"/>
      <c r="L697" s="210"/>
      <c r="M697" s="211"/>
      <c r="O697" s="211"/>
      <c r="Q697" s="211"/>
    </row>
    <row r="698" spans="1:125" x14ac:dyDescent="0.25">
      <c r="A698" s="207">
        <v>0</v>
      </c>
      <c r="B698" s="207">
        <v>0</v>
      </c>
      <c r="C698" s="207">
        <v>0</v>
      </c>
      <c r="D698" s="207">
        <v>0</v>
      </c>
      <c r="E698" s="208">
        <v>0</v>
      </c>
      <c r="F698" s="207">
        <v>0</v>
      </c>
      <c r="G698" s="209">
        <v>0</v>
      </c>
      <c r="J698" s="210"/>
      <c r="K698" s="211"/>
      <c r="L698" s="210"/>
      <c r="M698" s="211"/>
      <c r="O698" s="211"/>
      <c r="Q698" s="211"/>
    </row>
    <row r="699" spans="1:125" x14ac:dyDescent="0.25">
      <c r="A699" s="207">
        <v>0</v>
      </c>
      <c r="B699" s="207">
        <v>0</v>
      </c>
      <c r="C699" s="207">
        <v>0</v>
      </c>
      <c r="D699" s="207">
        <v>0</v>
      </c>
      <c r="E699" s="208">
        <v>0</v>
      </c>
      <c r="F699" s="207">
        <v>0</v>
      </c>
      <c r="G699" s="209">
        <v>0</v>
      </c>
      <c r="J699" s="210"/>
      <c r="K699" s="211"/>
      <c r="L699" s="210"/>
      <c r="M699" s="211"/>
      <c r="O699" s="211"/>
      <c r="Q699" s="211"/>
    </row>
    <row r="700" spans="1:125" x14ac:dyDescent="0.25">
      <c r="A700" s="207">
        <v>0</v>
      </c>
      <c r="B700" s="207">
        <v>0</v>
      </c>
      <c r="C700" s="207">
        <v>0</v>
      </c>
      <c r="D700" s="207">
        <v>0</v>
      </c>
      <c r="E700" s="208">
        <v>0</v>
      </c>
      <c r="F700" s="207">
        <v>0</v>
      </c>
      <c r="G700" s="209">
        <v>0</v>
      </c>
      <c r="J700" s="210"/>
      <c r="K700" s="211"/>
      <c r="L700" s="210"/>
      <c r="M700" s="211"/>
      <c r="O700" s="211"/>
      <c r="Q700" s="211"/>
    </row>
    <row r="701" spans="1:125" x14ac:dyDescent="0.25">
      <c r="A701" s="207">
        <v>0</v>
      </c>
      <c r="B701" s="207">
        <v>0</v>
      </c>
      <c r="C701" s="207">
        <v>0</v>
      </c>
      <c r="D701" s="207">
        <v>0</v>
      </c>
      <c r="E701" s="208">
        <v>0</v>
      </c>
      <c r="F701" s="207">
        <v>0</v>
      </c>
      <c r="G701" s="209">
        <v>0</v>
      </c>
      <c r="J701" s="210"/>
      <c r="K701" s="211"/>
      <c r="L701" s="210"/>
      <c r="M701" s="211"/>
      <c r="O701" s="211"/>
      <c r="Q701" s="211"/>
    </row>
    <row r="702" spans="1:125" x14ac:dyDescent="0.25">
      <c r="A702" s="207">
        <v>0</v>
      </c>
      <c r="B702" s="207">
        <v>0</v>
      </c>
      <c r="C702" s="207">
        <v>0</v>
      </c>
      <c r="D702" s="207">
        <v>0</v>
      </c>
      <c r="E702" s="208">
        <v>0</v>
      </c>
      <c r="F702" s="207">
        <v>0</v>
      </c>
      <c r="G702" s="209">
        <v>0</v>
      </c>
      <c r="J702" s="210"/>
      <c r="K702" s="211"/>
      <c r="L702" s="210"/>
      <c r="M702" s="211"/>
      <c r="O702" s="211"/>
      <c r="Q702" s="211"/>
    </row>
    <row r="703" spans="1:125" x14ac:dyDescent="0.25">
      <c r="A703" s="207">
        <v>0</v>
      </c>
      <c r="B703" s="207">
        <v>0</v>
      </c>
      <c r="C703" s="207">
        <v>0</v>
      </c>
      <c r="D703" s="207">
        <v>0</v>
      </c>
      <c r="E703" s="208">
        <v>0</v>
      </c>
      <c r="F703" s="207">
        <v>0</v>
      </c>
      <c r="G703" s="209">
        <v>0</v>
      </c>
      <c r="J703" s="210"/>
      <c r="K703" s="211"/>
      <c r="L703" s="210"/>
      <c r="M703" s="211"/>
      <c r="O703" s="211"/>
      <c r="Q703" s="211"/>
    </row>
    <row r="704" spans="1:125" x14ac:dyDescent="0.25">
      <c r="A704" s="207">
        <v>0</v>
      </c>
      <c r="B704" s="207">
        <v>0</v>
      </c>
      <c r="C704" s="207">
        <v>0</v>
      </c>
      <c r="D704" s="207">
        <v>0</v>
      </c>
      <c r="E704" s="208">
        <v>0</v>
      </c>
      <c r="F704" s="207">
        <v>0</v>
      </c>
      <c r="G704" s="209">
        <v>0</v>
      </c>
      <c r="J704" s="210"/>
      <c r="K704" s="211"/>
      <c r="L704" s="210"/>
      <c r="M704" s="211"/>
      <c r="O704" s="211"/>
      <c r="Q704" s="211"/>
    </row>
    <row r="705" spans="1:17" x14ac:dyDescent="0.25">
      <c r="A705" s="207">
        <v>0</v>
      </c>
      <c r="B705" s="207">
        <v>0</v>
      </c>
      <c r="C705" s="207">
        <v>0</v>
      </c>
      <c r="D705" s="207">
        <v>0</v>
      </c>
      <c r="E705" s="208">
        <v>0</v>
      </c>
      <c r="F705" s="207">
        <v>0</v>
      </c>
      <c r="G705" s="209">
        <v>0</v>
      </c>
      <c r="J705" s="210"/>
      <c r="K705" s="211"/>
      <c r="L705" s="210"/>
      <c r="M705" s="211"/>
      <c r="O705" s="211"/>
      <c r="Q705" s="211"/>
    </row>
    <row r="706" spans="1:17" x14ac:dyDescent="0.25">
      <c r="A706" s="207">
        <v>0</v>
      </c>
      <c r="B706" s="207">
        <v>0</v>
      </c>
      <c r="C706" s="207">
        <v>0</v>
      </c>
      <c r="D706" s="207">
        <v>0</v>
      </c>
      <c r="E706" s="208">
        <v>0</v>
      </c>
      <c r="F706" s="207">
        <v>0</v>
      </c>
      <c r="G706" s="209">
        <v>0</v>
      </c>
      <c r="J706" s="210"/>
      <c r="K706" s="211"/>
      <c r="L706" s="210"/>
      <c r="M706" s="211"/>
      <c r="O706" s="211"/>
      <c r="Q706" s="211"/>
    </row>
    <row r="707" spans="1:17" x14ac:dyDescent="0.25">
      <c r="A707" s="207">
        <v>0</v>
      </c>
      <c r="B707" s="207">
        <v>0</v>
      </c>
      <c r="C707" s="207">
        <v>0</v>
      </c>
      <c r="D707" s="207">
        <v>0</v>
      </c>
      <c r="E707" s="208">
        <v>0</v>
      </c>
      <c r="F707" s="207">
        <v>0</v>
      </c>
      <c r="G707" s="209">
        <v>0</v>
      </c>
      <c r="J707" s="210"/>
      <c r="K707" s="211"/>
      <c r="L707" s="210"/>
      <c r="M707" s="211"/>
      <c r="O707" s="211"/>
      <c r="Q707" s="211"/>
    </row>
    <row r="708" spans="1:17" x14ac:dyDescent="0.25">
      <c r="A708" s="207">
        <v>0</v>
      </c>
      <c r="B708" s="207">
        <v>0</v>
      </c>
      <c r="C708" s="207">
        <v>0</v>
      </c>
      <c r="D708" s="207">
        <v>0</v>
      </c>
      <c r="E708" s="208">
        <v>0</v>
      </c>
      <c r="F708" s="207">
        <v>0</v>
      </c>
      <c r="G708" s="209">
        <v>0</v>
      </c>
      <c r="J708" s="210"/>
      <c r="K708" s="211"/>
      <c r="L708" s="210"/>
      <c r="M708" s="211"/>
      <c r="O708" s="211"/>
      <c r="Q708" s="211"/>
    </row>
    <row r="709" spans="1:17" x14ac:dyDescent="0.25">
      <c r="A709" s="207">
        <v>0</v>
      </c>
      <c r="B709" s="207">
        <v>0</v>
      </c>
      <c r="C709" s="207">
        <v>0</v>
      </c>
      <c r="D709" s="207">
        <v>0</v>
      </c>
      <c r="E709" s="208">
        <v>0</v>
      </c>
      <c r="F709" s="207">
        <v>0</v>
      </c>
      <c r="G709" s="209">
        <v>0</v>
      </c>
      <c r="J709" s="210"/>
      <c r="K709" s="211"/>
      <c r="L709" s="210"/>
      <c r="M709" s="211"/>
      <c r="O709" s="211"/>
      <c r="Q709" s="211"/>
    </row>
    <row r="710" spans="1:17" x14ac:dyDescent="0.25">
      <c r="A710" s="207">
        <v>0</v>
      </c>
      <c r="B710" s="207">
        <v>0</v>
      </c>
      <c r="C710" s="207">
        <v>0</v>
      </c>
      <c r="D710" s="207">
        <v>0</v>
      </c>
      <c r="E710" s="208">
        <v>0</v>
      </c>
      <c r="F710" s="207">
        <v>0</v>
      </c>
      <c r="G710" s="209">
        <v>0</v>
      </c>
      <c r="J710" s="210"/>
      <c r="K710" s="211"/>
      <c r="L710" s="210"/>
      <c r="M710" s="211"/>
      <c r="O710" s="211"/>
      <c r="Q710" s="211"/>
    </row>
    <row r="711" spans="1:17" x14ac:dyDescent="0.25">
      <c r="A711" s="207">
        <v>0</v>
      </c>
      <c r="B711" s="207">
        <v>0</v>
      </c>
      <c r="C711" s="207">
        <v>0</v>
      </c>
      <c r="D711" s="207">
        <v>0</v>
      </c>
      <c r="E711" s="208">
        <v>0</v>
      </c>
      <c r="F711" s="207">
        <v>0</v>
      </c>
      <c r="G711" s="209">
        <v>0</v>
      </c>
      <c r="J711" s="210"/>
      <c r="K711" s="211"/>
      <c r="L711" s="210"/>
      <c r="M711" s="211"/>
      <c r="O711" s="211"/>
      <c r="Q711" s="211"/>
    </row>
    <row r="712" spans="1:17" x14ac:dyDescent="0.25">
      <c r="A712" s="207">
        <v>0</v>
      </c>
      <c r="B712" s="207">
        <v>0</v>
      </c>
      <c r="C712" s="207">
        <v>0</v>
      </c>
      <c r="D712" s="207">
        <v>0</v>
      </c>
      <c r="E712" s="208">
        <v>0</v>
      </c>
      <c r="F712" s="207">
        <v>0</v>
      </c>
      <c r="G712" s="209">
        <v>0</v>
      </c>
      <c r="J712" s="210"/>
      <c r="K712" s="211"/>
      <c r="L712" s="210"/>
      <c r="M712" s="211"/>
      <c r="O712" s="211"/>
      <c r="Q712" s="211"/>
    </row>
    <row r="713" spans="1:17" x14ac:dyDescent="0.25">
      <c r="A713" s="207">
        <v>0</v>
      </c>
      <c r="B713" s="207">
        <v>0</v>
      </c>
      <c r="C713" s="207">
        <v>0</v>
      </c>
      <c r="D713" s="207">
        <v>0</v>
      </c>
      <c r="E713" s="208">
        <v>0</v>
      </c>
      <c r="F713" s="207">
        <v>0</v>
      </c>
      <c r="G713" s="209">
        <v>0</v>
      </c>
      <c r="J713" s="210"/>
      <c r="K713" s="211"/>
      <c r="L713" s="210"/>
      <c r="M713" s="211"/>
      <c r="O713" s="211"/>
      <c r="Q713" s="211"/>
    </row>
    <row r="714" spans="1:17" x14ac:dyDescent="0.25">
      <c r="A714" s="207">
        <v>0</v>
      </c>
      <c r="B714" s="207">
        <v>0</v>
      </c>
      <c r="C714" s="207">
        <v>0</v>
      </c>
      <c r="D714" s="207">
        <v>0</v>
      </c>
      <c r="E714" s="208">
        <v>0</v>
      </c>
      <c r="F714" s="207">
        <v>0</v>
      </c>
      <c r="G714" s="209">
        <v>0</v>
      </c>
      <c r="J714" s="210"/>
      <c r="K714" s="211"/>
      <c r="L714" s="210"/>
      <c r="M714" s="211"/>
      <c r="O714" s="211"/>
      <c r="Q714" s="211"/>
    </row>
    <row r="715" spans="1:17" x14ac:dyDescent="0.25">
      <c r="A715" s="207">
        <v>0</v>
      </c>
      <c r="B715" s="207">
        <v>0</v>
      </c>
      <c r="C715" s="207">
        <v>0</v>
      </c>
      <c r="D715" s="207">
        <v>0</v>
      </c>
      <c r="E715" s="208">
        <v>0</v>
      </c>
      <c r="F715" s="207">
        <v>0</v>
      </c>
      <c r="G715" s="209">
        <v>0</v>
      </c>
      <c r="J715" s="210"/>
      <c r="K715" s="211"/>
      <c r="L715" s="210"/>
      <c r="M715" s="211"/>
      <c r="O715" s="211"/>
      <c r="Q715" s="211"/>
    </row>
    <row r="716" spans="1:17" x14ac:dyDescent="0.25">
      <c r="A716" s="207">
        <v>0</v>
      </c>
      <c r="B716" s="207">
        <v>0</v>
      </c>
      <c r="C716" s="207">
        <v>0</v>
      </c>
      <c r="D716" s="207">
        <v>0</v>
      </c>
      <c r="E716" s="208">
        <v>0</v>
      </c>
      <c r="F716" s="207">
        <v>0</v>
      </c>
      <c r="G716" s="209">
        <v>0</v>
      </c>
      <c r="J716" s="210"/>
      <c r="K716" s="211"/>
      <c r="L716" s="210"/>
      <c r="M716" s="211"/>
      <c r="O716" s="211"/>
      <c r="Q716" s="211"/>
    </row>
    <row r="717" spans="1:17" x14ac:dyDescent="0.25">
      <c r="A717" s="207">
        <v>0</v>
      </c>
      <c r="B717" s="207">
        <v>0</v>
      </c>
      <c r="C717" s="207">
        <v>0</v>
      </c>
      <c r="D717" s="207">
        <v>0</v>
      </c>
      <c r="E717" s="208">
        <v>0</v>
      </c>
      <c r="F717" s="207">
        <v>0</v>
      </c>
      <c r="G717" s="209">
        <v>0</v>
      </c>
      <c r="J717" s="210"/>
      <c r="K717" s="211"/>
      <c r="L717" s="210"/>
      <c r="M717" s="211"/>
      <c r="O717" s="211"/>
      <c r="Q717" s="211"/>
    </row>
    <row r="718" spans="1:17" x14ac:dyDescent="0.25">
      <c r="A718" s="207">
        <v>0</v>
      </c>
      <c r="B718" s="207">
        <v>0</v>
      </c>
      <c r="C718" s="207">
        <v>0</v>
      </c>
      <c r="D718" s="207">
        <v>0</v>
      </c>
      <c r="E718" s="208">
        <v>0</v>
      </c>
      <c r="F718" s="207">
        <v>0</v>
      </c>
      <c r="G718" s="209">
        <v>0</v>
      </c>
      <c r="J718" s="210"/>
      <c r="K718" s="211"/>
      <c r="L718" s="210"/>
      <c r="M718" s="211"/>
      <c r="O718" s="211"/>
      <c r="Q718" s="211"/>
    </row>
    <row r="719" spans="1:17" x14ac:dyDescent="0.25">
      <c r="A719" s="207">
        <v>0</v>
      </c>
      <c r="B719" s="207">
        <v>0</v>
      </c>
      <c r="C719" s="207">
        <v>0</v>
      </c>
      <c r="D719" s="207">
        <v>0</v>
      </c>
      <c r="E719" s="208">
        <v>0</v>
      </c>
      <c r="F719" s="207">
        <v>0</v>
      </c>
      <c r="G719" s="209">
        <v>0</v>
      </c>
      <c r="J719" s="210"/>
      <c r="K719" s="211"/>
      <c r="L719" s="210"/>
      <c r="M719" s="211"/>
      <c r="O719" s="211"/>
      <c r="Q719" s="211"/>
    </row>
    <row r="720" spans="1:17" x14ac:dyDescent="0.25">
      <c r="A720" s="207">
        <v>0</v>
      </c>
      <c r="B720" s="207">
        <v>0</v>
      </c>
      <c r="C720" s="207">
        <v>0</v>
      </c>
      <c r="D720" s="207">
        <v>0</v>
      </c>
      <c r="E720" s="208">
        <v>0</v>
      </c>
      <c r="F720" s="207">
        <v>0</v>
      </c>
      <c r="G720" s="209">
        <v>0</v>
      </c>
      <c r="J720" s="210"/>
      <c r="K720" s="211"/>
      <c r="L720" s="210"/>
      <c r="M720" s="211"/>
      <c r="O720" s="211"/>
      <c r="Q720" s="211"/>
    </row>
    <row r="721" spans="1:17" x14ac:dyDescent="0.25">
      <c r="A721" s="207">
        <v>0</v>
      </c>
      <c r="B721" s="207">
        <v>0</v>
      </c>
      <c r="C721" s="207">
        <v>0</v>
      </c>
      <c r="D721" s="207">
        <v>0</v>
      </c>
      <c r="E721" s="208">
        <v>0</v>
      </c>
      <c r="F721" s="207">
        <v>0</v>
      </c>
      <c r="G721" s="209">
        <v>0</v>
      </c>
      <c r="J721" s="210"/>
      <c r="K721" s="211"/>
      <c r="L721" s="210"/>
      <c r="M721" s="211"/>
      <c r="O721" s="211"/>
      <c r="Q721" s="211"/>
    </row>
    <row r="722" spans="1:17" x14ac:dyDescent="0.25">
      <c r="A722" s="207">
        <v>0</v>
      </c>
      <c r="B722" s="207">
        <v>0</v>
      </c>
      <c r="C722" s="207">
        <v>0</v>
      </c>
      <c r="D722" s="207">
        <v>0</v>
      </c>
      <c r="E722" s="208">
        <v>0</v>
      </c>
      <c r="F722" s="207">
        <v>0</v>
      </c>
      <c r="G722" s="209">
        <v>0</v>
      </c>
      <c r="J722" s="210"/>
      <c r="K722" s="211"/>
      <c r="L722" s="210"/>
      <c r="M722" s="211"/>
      <c r="O722" s="211"/>
      <c r="Q722" s="211"/>
    </row>
    <row r="723" spans="1:17" x14ac:dyDescent="0.25">
      <c r="A723" s="207">
        <v>0</v>
      </c>
      <c r="B723" s="207">
        <v>0</v>
      </c>
      <c r="C723" s="207">
        <v>0</v>
      </c>
      <c r="D723" s="207">
        <v>0</v>
      </c>
      <c r="E723" s="208">
        <v>0</v>
      </c>
      <c r="F723" s="207">
        <v>0</v>
      </c>
      <c r="G723" s="209">
        <v>0</v>
      </c>
      <c r="J723" s="210"/>
      <c r="K723" s="211"/>
      <c r="L723" s="210"/>
      <c r="M723" s="211"/>
      <c r="O723" s="211"/>
      <c r="Q723" s="211"/>
    </row>
    <row r="724" spans="1:17" x14ac:dyDescent="0.25">
      <c r="A724" s="207">
        <v>0</v>
      </c>
      <c r="B724" s="207">
        <v>0</v>
      </c>
      <c r="C724" s="207">
        <v>0</v>
      </c>
      <c r="D724" s="207">
        <v>0</v>
      </c>
      <c r="E724" s="208">
        <v>0</v>
      </c>
      <c r="F724" s="207">
        <v>0</v>
      </c>
      <c r="G724" s="209">
        <v>0</v>
      </c>
      <c r="J724" s="210"/>
      <c r="K724" s="211"/>
      <c r="L724" s="210"/>
      <c r="M724" s="211"/>
      <c r="O724" s="211"/>
      <c r="Q724" s="211"/>
    </row>
    <row r="725" spans="1:17" x14ac:dyDescent="0.25">
      <c r="A725" s="207">
        <v>0</v>
      </c>
      <c r="B725" s="207">
        <v>0</v>
      </c>
      <c r="C725" s="207">
        <v>0</v>
      </c>
      <c r="D725" s="207">
        <v>0</v>
      </c>
      <c r="E725" s="208">
        <v>0</v>
      </c>
      <c r="F725" s="207">
        <v>0</v>
      </c>
      <c r="G725" s="209">
        <v>0</v>
      </c>
      <c r="J725" s="210"/>
      <c r="K725" s="211"/>
      <c r="L725" s="210"/>
      <c r="M725" s="211"/>
      <c r="O725" s="211"/>
      <c r="Q725" s="211"/>
    </row>
    <row r="726" spans="1:17" x14ac:dyDescent="0.25">
      <c r="A726" s="207">
        <v>0</v>
      </c>
      <c r="B726" s="207">
        <v>0</v>
      </c>
      <c r="C726" s="207">
        <v>0</v>
      </c>
      <c r="D726" s="207">
        <v>0</v>
      </c>
      <c r="E726" s="208">
        <v>0</v>
      </c>
      <c r="F726" s="207">
        <v>0</v>
      </c>
      <c r="G726" s="209">
        <v>0</v>
      </c>
      <c r="J726" s="210"/>
      <c r="K726" s="211"/>
      <c r="L726" s="210"/>
      <c r="M726" s="211"/>
      <c r="O726" s="211"/>
      <c r="Q726" s="211"/>
    </row>
    <row r="727" spans="1:17" x14ac:dyDescent="0.25">
      <c r="A727" s="207">
        <v>0</v>
      </c>
      <c r="B727" s="207">
        <v>0</v>
      </c>
      <c r="C727" s="207">
        <v>0</v>
      </c>
      <c r="D727" s="207">
        <v>0</v>
      </c>
      <c r="E727" s="208">
        <v>0</v>
      </c>
      <c r="F727" s="207">
        <v>0</v>
      </c>
      <c r="G727" s="209">
        <v>0</v>
      </c>
      <c r="J727" s="210"/>
      <c r="K727" s="211"/>
      <c r="L727" s="210"/>
      <c r="M727" s="211"/>
      <c r="O727" s="211"/>
      <c r="Q727" s="211"/>
    </row>
    <row r="728" spans="1:17" x14ac:dyDescent="0.25">
      <c r="A728" s="207">
        <v>0</v>
      </c>
      <c r="B728" s="207">
        <v>0</v>
      </c>
      <c r="C728" s="207">
        <v>0</v>
      </c>
      <c r="D728" s="207">
        <v>0</v>
      </c>
      <c r="E728" s="208">
        <v>0</v>
      </c>
      <c r="F728" s="207">
        <v>0</v>
      </c>
      <c r="G728" s="209">
        <v>0</v>
      </c>
      <c r="J728" s="210"/>
      <c r="K728" s="211"/>
      <c r="L728" s="210"/>
      <c r="M728" s="211"/>
      <c r="O728" s="211"/>
      <c r="Q728" s="211"/>
    </row>
    <row r="729" spans="1:17" x14ac:dyDescent="0.25">
      <c r="A729" s="207">
        <v>0</v>
      </c>
      <c r="B729" s="207">
        <v>0</v>
      </c>
      <c r="C729" s="207">
        <v>0</v>
      </c>
      <c r="D729" s="207">
        <v>0</v>
      </c>
      <c r="E729" s="208">
        <v>0</v>
      </c>
      <c r="F729" s="207">
        <v>0</v>
      </c>
      <c r="G729" s="209">
        <v>0</v>
      </c>
      <c r="J729" s="210"/>
      <c r="K729" s="211"/>
      <c r="L729" s="210"/>
      <c r="M729" s="211"/>
      <c r="O729" s="211"/>
      <c r="Q729" s="211"/>
    </row>
    <row r="730" spans="1:17" x14ac:dyDescent="0.25">
      <c r="A730" s="207">
        <v>0</v>
      </c>
      <c r="B730" s="207">
        <v>0</v>
      </c>
      <c r="C730" s="207">
        <v>0</v>
      </c>
      <c r="D730" s="207">
        <v>0</v>
      </c>
      <c r="E730" s="208">
        <v>0</v>
      </c>
      <c r="F730" s="207">
        <v>0</v>
      </c>
      <c r="G730" s="209">
        <v>0</v>
      </c>
      <c r="J730" s="210"/>
      <c r="K730" s="211"/>
      <c r="L730" s="210"/>
      <c r="M730" s="211"/>
      <c r="O730" s="211"/>
      <c r="Q730" s="211"/>
    </row>
    <row r="731" spans="1:17" x14ac:dyDescent="0.25">
      <c r="A731" s="207">
        <v>0</v>
      </c>
      <c r="B731" s="207">
        <v>0</v>
      </c>
      <c r="C731" s="207">
        <v>0</v>
      </c>
      <c r="D731" s="207">
        <v>0</v>
      </c>
      <c r="E731" s="208">
        <v>0</v>
      </c>
      <c r="F731" s="207">
        <v>0</v>
      </c>
      <c r="G731" s="209">
        <v>0</v>
      </c>
      <c r="J731" s="210"/>
      <c r="K731" s="211"/>
      <c r="L731" s="210"/>
      <c r="M731" s="211"/>
      <c r="O731" s="211"/>
      <c r="Q731" s="211"/>
    </row>
    <row r="732" spans="1:17" x14ac:dyDescent="0.25">
      <c r="A732" s="207">
        <v>0</v>
      </c>
      <c r="B732" s="207">
        <v>0</v>
      </c>
      <c r="C732" s="207">
        <v>0</v>
      </c>
      <c r="D732" s="207">
        <v>0</v>
      </c>
      <c r="E732" s="208">
        <v>0</v>
      </c>
      <c r="F732" s="207">
        <v>0</v>
      </c>
      <c r="G732" s="209">
        <v>0</v>
      </c>
      <c r="J732" s="210"/>
      <c r="K732" s="211"/>
      <c r="L732" s="210"/>
      <c r="M732" s="211"/>
      <c r="O732" s="211"/>
      <c r="Q732" s="211"/>
    </row>
    <row r="733" spans="1:17" x14ac:dyDescent="0.25">
      <c r="A733" s="207">
        <v>0</v>
      </c>
      <c r="B733" s="207">
        <v>0</v>
      </c>
      <c r="C733" s="207">
        <v>0</v>
      </c>
      <c r="D733" s="207">
        <v>0</v>
      </c>
      <c r="E733" s="208">
        <v>0</v>
      </c>
      <c r="F733" s="207">
        <v>0</v>
      </c>
      <c r="G733" s="209">
        <v>0</v>
      </c>
      <c r="J733" s="210"/>
      <c r="K733" s="211"/>
      <c r="L733" s="210"/>
      <c r="M733" s="211"/>
      <c r="O733" s="211"/>
      <c r="Q733" s="211"/>
    </row>
    <row r="734" spans="1:17" x14ac:dyDescent="0.25">
      <c r="A734" s="207">
        <v>0</v>
      </c>
      <c r="B734" s="207">
        <v>0</v>
      </c>
      <c r="C734" s="207">
        <v>0</v>
      </c>
      <c r="D734" s="207">
        <v>0</v>
      </c>
      <c r="E734" s="208">
        <v>0</v>
      </c>
      <c r="F734" s="207">
        <v>0</v>
      </c>
      <c r="G734" s="209">
        <v>0</v>
      </c>
      <c r="J734" s="210"/>
      <c r="K734" s="211"/>
      <c r="L734" s="210"/>
      <c r="M734" s="211"/>
      <c r="O734" s="211"/>
      <c r="Q734" s="211"/>
    </row>
    <row r="735" spans="1:17" x14ac:dyDescent="0.25">
      <c r="A735" s="207">
        <v>0</v>
      </c>
      <c r="B735" s="207">
        <v>0</v>
      </c>
      <c r="C735" s="207">
        <v>0</v>
      </c>
      <c r="D735" s="207">
        <v>0</v>
      </c>
      <c r="E735" s="208">
        <v>0</v>
      </c>
      <c r="F735" s="207">
        <v>0</v>
      </c>
      <c r="G735" s="209">
        <v>0</v>
      </c>
      <c r="J735" s="210"/>
      <c r="K735" s="211"/>
      <c r="L735" s="210"/>
      <c r="M735" s="211"/>
      <c r="O735" s="211"/>
      <c r="Q735" s="211"/>
    </row>
    <row r="736" spans="1:17" x14ac:dyDescent="0.25">
      <c r="A736" s="207">
        <v>0</v>
      </c>
      <c r="B736" s="207">
        <v>0</v>
      </c>
      <c r="C736" s="207">
        <v>0</v>
      </c>
      <c r="D736" s="207">
        <v>0</v>
      </c>
      <c r="E736" s="208">
        <v>0</v>
      </c>
      <c r="F736" s="207">
        <v>0</v>
      </c>
      <c r="G736" s="209">
        <v>0</v>
      </c>
      <c r="J736" s="210"/>
      <c r="K736" s="211"/>
      <c r="L736" s="210"/>
      <c r="M736" s="211"/>
      <c r="O736" s="211"/>
      <c r="Q736" s="211"/>
    </row>
    <row r="737" spans="1:17" x14ac:dyDescent="0.25">
      <c r="A737" s="207">
        <v>0</v>
      </c>
      <c r="B737" s="207">
        <v>0</v>
      </c>
      <c r="C737" s="207">
        <v>0</v>
      </c>
      <c r="D737" s="207">
        <v>0</v>
      </c>
      <c r="E737" s="208">
        <v>0</v>
      </c>
      <c r="F737" s="207">
        <v>0</v>
      </c>
      <c r="G737" s="209">
        <v>0</v>
      </c>
      <c r="J737" s="210"/>
      <c r="K737" s="211"/>
      <c r="L737" s="210"/>
      <c r="M737" s="211"/>
      <c r="O737" s="211"/>
      <c r="Q737" s="211"/>
    </row>
    <row r="738" spans="1:17" x14ac:dyDescent="0.25">
      <c r="A738" s="207">
        <v>0</v>
      </c>
      <c r="B738" s="207">
        <v>0</v>
      </c>
      <c r="C738" s="207">
        <v>0</v>
      </c>
      <c r="D738" s="207">
        <v>0</v>
      </c>
      <c r="E738" s="208">
        <v>0</v>
      </c>
      <c r="F738" s="207">
        <v>0</v>
      </c>
      <c r="G738" s="209">
        <v>0</v>
      </c>
      <c r="J738" s="210"/>
      <c r="K738" s="211"/>
      <c r="L738" s="210"/>
      <c r="M738" s="211"/>
      <c r="O738" s="211"/>
      <c r="Q738" s="211"/>
    </row>
    <row r="739" spans="1:17" x14ac:dyDescent="0.25">
      <c r="A739" s="207">
        <v>0</v>
      </c>
      <c r="B739" s="207">
        <v>0</v>
      </c>
      <c r="C739" s="207">
        <v>0</v>
      </c>
      <c r="D739" s="207">
        <v>0</v>
      </c>
      <c r="E739" s="208">
        <v>0</v>
      </c>
      <c r="F739" s="207">
        <v>0</v>
      </c>
      <c r="G739" s="209">
        <v>0</v>
      </c>
      <c r="J739" s="210"/>
      <c r="K739" s="211"/>
      <c r="L739" s="210"/>
      <c r="M739" s="211"/>
      <c r="O739" s="211"/>
      <c r="Q739" s="211"/>
    </row>
    <row r="740" spans="1:17" x14ac:dyDescent="0.25">
      <c r="A740" s="207">
        <v>0</v>
      </c>
      <c r="B740" s="207">
        <v>0</v>
      </c>
      <c r="C740" s="207">
        <v>0</v>
      </c>
      <c r="D740" s="207">
        <v>0</v>
      </c>
      <c r="E740" s="208">
        <v>0</v>
      </c>
      <c r="F740" s="207">
        <v>0</v>
      </c>
      <c r="G740" s="209">
        <v>0</v>
      </c>
      <c r="J740" s="210"/>
      <c r="K740" s="211"/>
      <c r="L740" s="210"/>
      <c r="M740" s="211"/>
      <c r="O740" s="211"/>
      <c r="Q740" s="211"/>
    </row>
    <row r="741" spans="1:17" x14ac:dyDescent="0.25">
      <c r="A741" s="207">
        <v>0</v>
      </c>
      <c r="B741" s="207">
        <v>0</v>
      </c>
      <c r="C741" s="207">
        <v>0</v>
      </c>
      <c r="D741" s="207">
        <v>0</v>
      </c>
      <c r="E741" s="208">
        <v>0</v>
      </c>
      <c r="F741" s="207">
        <v>0</v>
      </c>
      <c r="G741" s="209">
        <v>0</v>
      </c>
      <c r="J741" s="210"/>
      <c r="K741" s="211"/>
      <c r="L741" s="210"/>
      <c r="M741" s="211"/>
      <c r="O741" s="211"/>
      <c r="Q741" s="211"/>
    </row>
    <row r="742" spans="1:17" x14ac:dyDescent="0.25">
      <c r="A742" s="207">
        <v>0</v>
      </c>
      <c r="B742" s="207">
        <v>0</v>
      </c>
      <c r="C742" s="207">
        <v>0</v>
      </c>
      <c r="D742" s="207">
        <v>0</v>
      </c>
      <c r="E742" s="208">
        <v>0</v>
      </c>
      <c r="F742" s="207">
        <v>0</v>
      </c>
      <c r="G742" s="209">
        <v>0</v>
      </c>
      <c r="J742" s="210"/>
      <c r="K742" s="211"/>
      <c r="L742" s="210"/>
      <c r="M742" s="211"/>
      <c r="O742" s="211"/>
      <c r="Q742" s="211"/>
    </row>
    <row r="743" spans="1:17" x14ac:dyDescent="0.25">
      <c r="A743" s="207">
        <v>0</v>
      </c>
      <c r="B743" s="207">
        <v>0</v>
      </c>
      <c r="C743" s="207">
        <v>0</v>
      </c>
      <c r="D743" s="207">
        <v>0</v>
      </c>
      <c r="E743" s="208">
        <v>0</v>
      </c>
      <c r="F743" s="207">
        <v>0</v>
      </c>
      <c r="G743" s="209">
        <v>0</v>
      </c>
      <c r="J743" s="210"/>
      <c r="K743" s="211"/>
      <c r="L743" s="210"/>
      <c r="M743" s="211"/>
      <c r="O743" s="211"/>
      <c r="Q743" s="211"/>
    </row>
    <row r="744" spans="1:17" x14ac:dyDescent="0.25">
      <c r="A744" s="207">
        <v>0</v>
      </c>
      <c r="B744" s="207">
        <v>0</v>
      </c>
      <c r="C744" s="207">
        <v>0</v>
      </c>
      <c r="D744" s="207">
        <v>0</v>
      </c>
      <c r="E744" s="208">
        <v>0</v>
      </c>
      <c r="F744" s="207">
        <v>0</v>
      </c>
      <c r="G744" s="209">
        <v>0</v>
      </c>
      <c r="J744" s="210"/>
      <c r="K744" s="211"/>
      <c r="L744" s="210"/>
      <c r="M744" s="211"/>
      <c r="O744" s="211"/>
      <c r="Q744" s="211"/>
    </row>
    <row r="745" spans="1:17" x14ac:dyDescent="0.25">
      <c r="A745" s="207">
        <v>0</v>
      </c>
      <c r="B745" s="207">
        <v>0</v>
      </c>
      <c r="C745" s="207">
        <v>0</v>
      </c>
      <c r="D745" s="207">
        <v>0</v>
      </c>
      <c r="E745" s="208">
        <v>0</v>
      </c>
      <c r="F745" s="207">
        <v>0</v>
      </c>
      <c r="G745" s="209">
        <v>0</v>
      </c>
      <c r="J745" s="210"/>
      <c r="K745" s="211"/>
      <c r="L745" s="210"/>
      <c r="M745" s="211"/>
      <c r="O745" s="211"/>
      <c r="Q745" s="211"/>
    </row>
    <row r="746" spans="1:17" x14ac:dyDescent="0.25">
      <c r="A746" s="207">
        <v>0</v>
      </c>
      <c r="B746" s="207">
        <v>0</v>
      </c>
      <c r="C746" s="207">
        <v>0</v>
      </c>
      <c r="D746" s="207">
        <v>0</v>
      </c>
      <c r="E746" s="208">
        <v>0</v>
      </c>
      <c r="F746" s="207">
        <v>0</v>
      </c>
      <c r="G746" s="209">
        <v>0</v>
      </c>
      <c r="J746" s="210"/>
      <c r="K746" s="211"/>
      <c r="L746" s="210"/>
      <c r="M746" s="211"/>
      <c r="O746" s="211"/>
      <c r="Q746" s="211"/>
    </row>
    <row r="747" spans="1:17" x14ac:dyDescent="0.25">
      <c r="A747" s="207">
        <v>0</v>
      </c>
      <c r="B747" s="207">
        <v>0</v>
      </c>
      <c r="C747" s="207">
        <v>0</v>
      </c>
      <c r="D747" s="207">
        <v>0</v>
      </c>
      <c r="E747" s="208">
        <v>0</v>
      </c>
      <c r="F747" s="207">
        <v>0</v>
      </c>
      <c r="G747" s="209">
        <v>0</v>
      </c>
      <c r="J747" s="210"/>
      <c r="K747" s="211"/>
      <c r="L747" s="210"/>
      <c r="M747" s="211"/>
      <c r="O747" s="211"/>
      <c r="Q747" s="211"/>
    </row>
    <row r="748" spans="1:17" x14ac:dyDescent="0.25">
      <c r="A748" s="207">
        <v>0</v>
      </c>
      <c r="B748" s="207">
        <v>0</v>
      </c>
      <c r="C748" s="207">
        <v>0</v>
      </c>
      <c r="D748" s="207">
        <v>0</v>
      </c>
      <c r="E748" s="208">
        <v>0</v>
      </c>
      <c r="F748" s="207">
        <v>0</v>
      </c>
      <c r="G748" s="209">
        <v>0</v>
      </c>
      <c r="J748" s="210"/>
      <c r="K748" s="211"/>
      <c r="L748" s="210"/>
      <c r="M748" s="211"/>
      <c r="O748" s="211"/>
      <c r="Q748" s="211"/>
    </row>
    <row r="749" spans="1:17" x14ac:dyDescent="0.25">
      <c r="A749" s="207">
        <v>0</v>
      </c>
      <c r="B749" s="207">
        <v>0</v>
      </c>
      <c r="C749" s="207">
        <v>0</v>
      </c>
      <c r="D749" s="207">
        <v>0</v>
      </c>
      <c r="E749" s="208">
        <v>0</v>
      </c>
      <c r="F749" s="207">
        <v>0</v>
      </c>
      <c r="G749" s="209">
        <v>0</v>
      </c>
      <c r="J749" s="210"/>
      <c r="K749" s="211"/>
      <c r="L749" s="210"/>
      <c r="M749" s="211"/>
      <c r="O749" s="211"/>
      <c r="Q749" s="211"/>
    </row>
    <row r="750" spans="1:17" x14ac:dyDescent="0.25">
      <c r="A750" s="207">
        <v>0</v>
      </c>
      <c r="B750" s="207">
        <v>0</v>
      </c>
      <c r="C750" s="207">
        <v>0</v>
      </c>
      <c r="D750" s="207">
        <v>0</v>
      </c>
      <c r="E750" s="208">
        <v>0</v>
      </c>
      <c r="F750" s="207">
        <v>0</v>
      </c>
      <c r="G750" s="209">
        <v>0</v>
      </c>
      <c r="J750" s="210"/>
      <c r="K750" s="211"/>
      <c r="L750" s="210"/>
      <c r="M750" s="211"/>
      <c r="O750" s="211"/>
      <c r="Q750" s="211"/>
    </row>
    <row r="751" spans="1:17" x14ac:dyDescent="0.25">
      <c r="A751" s="207">
        <v>0</v>
      </c>
      <c r="B751" s="207">
        <v>0</v>
      </c>
      <c r="C751" s="207">
        <v>0</v>
      </c>
      <c r="D751" s="207">
        <v>0</v>
      </c>
      <c r="E751" s="208">
        <v>0</v>
      </c>
      <c r="F751" s="207">
        <v>0</v>
      </c>
      <c r="G751" s="209">
        <v>0</v>
      </c>
      <c r="J751" s="210"/>
      <c r="K751" s="211"/>
      <c r="L751" s="210"/>
      <c r="M751" s="211"/>
      <c r="O751" s="211"/>
      <c r="Q751" s="211"/>
    </row>
    <row r="752" spans="1:17" x14ac:dyDescent="0.25">
      <c r="A752" s="207">
        <v>0</v>
      </c>
      <c r="B752" s="207">
        <v>0</v>
      </c>
      <c r="C752" s="207">
        <v>0</v>
      </c>
      <c r="D752" s="207">
        <v>0</v>
      </c>
      <c r="E752" s="208">
        <v>0</v>
      </c>
      <c r="F752" s="207">
        <v>0</v>
      </c>
      <c r="G752" s="209">
        <v>0</v>
      </c>
      <c r="J752" s="210"/>
      <c r="K752" s="211"/>
      <c r="L752" s="210"/>
      <c r="M752" s="211"/>
      <c r="O752" s="211"/>
      <c r="Q752" s="211"/>
    </row>
    <row r="753" spans="1:17" x14ac:dyDescent="0.25">
      <c r="A753" s="207">
        <v>0</v>
      </c>
      <c r="B753" s="207">
        <v>0</v>
      </c>
      <c r="C753" s="207">
        <v>0</v>
      </c>
      <c r="D753" s="207">
        <v>0</v>
      </c>
      <c r="E753" s="208">
        <v>0</v>
      </c>
      <c r="F753" s="207">
        <v>0</v>
      </c>
      <c r="G753" s="209">
        <v>0</v>
      </c>
      <c r="J753" s="210"/>
      <c r="K753" s="211"/>
      <c r="L753" s="210"/>
      <c r="M753" s="211"/>
      <c r="O753" s="211"/>
      <c r="Q753" s="211"/>
    </row>
    <row r="754" spans="1:17" x14ac:dyDescent="0.25">
      <c r="A754" s="207">
        <v>0</v>
      </c>
      <c r="B754" s="207">
        <v>0</v>
      </c>
      <c r="C754" s="207">
        <v>0</v>
      </c>
      <c r="D754" s="207">
        <v>0</v>
      </c>
      <c r="E754" s="208">
        <v>0</v>
      </c>
      <c r="F754" s="207">
        <v>0</v>
      </c>
      <c r="G754" s="209">
        <v>0</v>
      </c>
      <c r="J754" s="210"/>
      <c r="K754" s="211"/>
      <c r="L754" s="210"/>
      <c r="M754" s="211"/>
      <c r="O754" s="211"/>
      <c r="Q754" s="211"/>
    </row>
    <row r="755" spans="1:17" x14ac:dyDescent="0.25">
      <c r="A755" s="207">
        <v>0</v>
      </c>
      <c r="B755" s="207">
        <v>0</v>
      </c>
      <c r="C755" s="207">
        <v>0</v>
      </c>
      <c r="D755" s="207">
        <v>0</v>
      </c>
      <c r="E755" s="208">
        <v>0</v>
      </c>
      <c r="F755" s="207">
        <v>0</v>
      </c>
      <c r="G755" s="209">
        <v>0</v>
      </c>
      <c r="J755" s="210"/>
      <c r="K755" s="211"/>
      <c r="L755" s="210"/>
      <c r="M755" s="211"/>
      <c r="O755" s="211"/>
      <c r="Q755" s="211"/>
    </row>
    <row r="756" spans="1:17" x14ac:dyDescent="0.25">
      <c r="A756" s="207">
        <v>0</v>
      </c>
      <c r="B756" s="207">
        <v>0</v>
      </c>
      <c r="C756" s="207">
        <v>0</v>
      </c>
      <c r="D756" s="207">
        <v>0</v>
      </c>
      <c r="E756" s="208">
        <v>0</v>
      </c>
      <c r="F756" s="207">
        <v>0</v>
      </c>
      <c r="G756" s="209">
        <v>0</v>
      </c>
      <c r="J756" s="210"/>
      <c r="K756" s="211"/>
      <c r="L756" s="210"/>
      <c r="M756" s="211"/>
      <c r="O756" s="211"/>
      <c r="Q756" s="211"/>
    </row>
    <row r="757" spans="1:17" x14ac:dyDescent="0.25">
      <c r="A757" s="207">
        <v>0</v>
      </c>
      <c r="B757" s="207">
        <v>0</v>
      </c>
      <c r="C757" s="207">
        <v>0</v>
      </c>
      <c r="D757" s="207">
        <v>0</v>
      </c>
      <c r="E757" s="208">
        <v>0</v>
      </c>
      <c r="F757" s="207">
        <v>0</v>
      </c>
      <c r="G757" s="209">
        <v>0</v>
      </c>
      <c r="J757" s="210"/>
      <c r="K757" s="211"/>
      <c r="L757" s="210"/>
      <c r="M757" s="211"/>
      <c r="O757" s="211"/>
      <c r="Q757" s="211"/>
    </row>
    <row r="758" spans="1:17" x14ac:dyDescent="0.25">
      <c r="A758" s="207">
        <v>0</v>
      </c>
      <c r="B758" s="207">
        <v>0</v>
      </c>
      <c r="C758" s="207">
        <v>0</v>
      </c>
      <c r="D758" s="207">
        <v>0</v>
      </c>
      <c r="E758" s="208">
        <v>0</v>
      </c>
      <c r="F758" s="207">
        <v>0</v>
      </c>
      <c r="G758" s="209">
        <v>0</v>
      </c>
      <c r="J758" s="210"/>
      <c r="K758" s="211"/>
      <c r="L758" s="210"/>
      <c r="M758" s="211"/>
      <c r="O758" s="211"/>
      <c r="Q758" s="211"/>
    </row>
    <row r="759" spans="1:17" x14ac:dyDescent="0.25">
      <c r="A759" s="207">
        <v>0</v>
      </c>
      <c r="B759" s="207">
        <v>0</v>
      </c>
      <c r="C759" s="207">
        <v>0</v>
      </c>
      <c r="D759" s="207">
        <v>0</v>
      </c>
      <c r="E759" s="208">
        <v>0</v>
      </c>
      <c r="F759" s="207">
        <v>0</v>
      </c>
      <c r="G759" s="209">
        <v>0</v>
      </c>
      <c r="J759" s="210"/>
      <c r="K759" s="211"/>
      <c r="L759" s="210"/>
      <c r="M759" s="211"/>
      <c r="O759" s="211"/>
      <c r="Q759" s="211"/>
    </row>
    <row r="760" spans="1:17" x14ac:dyDescent="0.25">
      <c r="A760" s="207">
        <v>0</v>
      </c>
      <c r="B760" s="207">
        <v>0</v>
      </c>
      <c r="C760" s="207">
        <v>0</v>
      </c>
      <c r="D760" s="207">
        <v>0</v>
      </c>
      <c r="E760" s="208">
        <v>0</v>
      </c>
      <c r="F760" s="207">
        <v>0</v>
      </c>
      <c r="G760" s="209">
        <v>0</v>
      </c>
      <c r="J760" s="210"/>
      <c r="K760" s="211"/>
      <c r="L760" s="210"/>
      <c r="M760" s="211"/>
      <c r="O760" s="211"/>
      <c r="Q760" s="211"/>
    </row>
    <row r="761" spans="1:17" x14ac:dyDescent="0.25">
      <c r="A761" s="207">
        <v>0</v>
      </c>
      <c r="B761" s="207">
        <v>0</v>
      </c>
      <c r="C761" s="207">
        <v>0</v>
      </c>
      <c r="D761" s="207">
        <v>0</v>
      </c>
      <c r="E761" s="208">
        <v>0</v>
      </c>
      <c r="F761" s="207">
        <v>0</v>
      </c>
      <c r="G761" s="209">
        <v>0</v>
      </c>
      <c r="J761" s="210"/>
      <c r="K761" s="211"/>
      <c r="L761" s="210"/>
      <c r="M761" s="211"/>
      <c r="O761" s="211"/>
      <c r="Q761" s="211"/>
    </row>
    <row r="762" spans="1:17" x14ac:dyDescent="0.25">
      <c r="A762" s="207">
        <v>0</v>
      </c>
      <c r="B762" s="207">
        <v>0</v>
      </c>
      <c r="C762" s="207">
        <v>0</v>
      </c>
      <c r="D762" s="207">
        <v>0</v>
      </c>
      <c r="E762" s="208">
        <v>0</v>
      </c>
      <c r="F762" s="207">
        <v>0</v>
      </c>
      <c r="G762" s="209">
        <v>0</v>
      </c>
      <c r="J762" s="210"/>
      <c r="K762" s="211"/>
      <c r="L762" s="210"/>
      <c r="M762" s="211"/>
      <c r="O762" s="211"/>
      <c r="Q762" s="211"/>
    </row>
    <row r="763" spans="1:17" x14ac:dyDescent="0.25">
      <c r="A763" s="207">
        <v>0</v>
      </c>
      <c r="B763" s="207">
        <v>0</v>
      </c>
      <c r="C763" s="207">
        <v>0</v>
      </c>
      <c r="D763" s="207">
        <v>0</v>
      </c>
      <c r="E763" s="208">
        <v>0</v>
      </c>
      <c r="F763" s="207">
        <v>0</v>
      </c>
      <c r="G763" s="209">
        <v>0</v>
      </c>
      <c r="J763" s="210"/>
      <c r="K763" s="211"/>
      <c r="L763" s="210"/>
      <c r="M763" s="211"/>
      <c r="O763" s="211"/>
      <c r="Q763" s="211"/>
    </row>
    <row r="764" spans="1:17" x14ac:dyDescent="0.25">
      <c r="A764" s="207">
        <v>0</v>
      </c>
      <c r="B764" s="207">
        <v>0</v>
      </c>
      <c r="C764" s="207">
        <v>0</v>
      </c>
      <c r="D764" s="207">
        <v>0</v>
      </c>
      <c r="E764" s="208">
        <v>0</v>
      </c>
      <c r="F764" s="207">
        <v>0</v>
      </c>
      <c r="G764" s="209">
        <v>0</v>
      </c>
      <c r="J764" s="210"/>
      <c r="K764" s="211"/>
      <c r="L764" s="210"/>
      <c r="M764" s="211"/>
      <c r="O764" s="211"/>
      <c r="Q764" s="211"/>
    </row>
    <row r="765" spans="1:17" x14ac:dyDescent="0.25">
      <c r="A765" s="207">
        <v>0</v>
      </c>
      <c r="B765" s="207">
        <v>0</v>
      </c>
      <c r="C765" s="207">
        <v>0</v>
      </c>
      <c r="D765" s="207">
        <v>0</v>
      </c>
      <c r="E765" s="208">
        <v>0</v>
      </c>
      <c r="F765" s="207">
        <v>0</v>
      </c>
      <c r="G765" s="209">
        <v>0</v>
      </c>
      <c r="J765" s="210"/>
      <c r="K765" s="211"/>
      <c r="L765" s="210"/>
      <c r="M765" s="211"/>
      <c r="O765" s="211"/>
      <c r="Q765" s="211"/>
    </row>
    <row r="766" spans="1:17" x14ac:dyDescent="0.25">
      <c r="A766" s="207">
        <v>0</v>
      </c>
      <c r="B766" s="207">
        <v>0</v>
      </c>
      <c r="C766" s="207">
        <v>0</v>
      </c>
      <c r="D766" s="207">
        <v>0</v>
      </c>
      <c r="E766" s="208">
        <v>0</v>
      </c>
      <c r="F766" s="207">
        <v>0</v>
      </c>
      <c r="G766" s="209">
        <v>0</v>
      </c>
      <c r="J766" s="210"/>
      <c r="K766" s="211"/>
      <c r="L766" s="210"/>
      <c r="M766" s="211"/>
      <c r="O766" s="211"/>
      <c r="Q766" s="211"/>
    </row>
    <row r="767" spans="1:17" x14ac:dyDescent="0.25">
      <c r="A767" s="207">
        <v>0</v>
      </c>
      <c r="B767" s="207">
        <v>0</v>
      </c>
      <c r="C767" s="207">
        <v>0</v>
      </c>
      <c r="D767" s="207">
        <v>0</v>
      </c>
      <c r="E767" s="208">
        <v>0</v>
      </c>
      <c r="F767" s="207">
        <v>0</v>
      </c>
      <c r="G767" s="209">
        <v>0</v>
      </c>
      <c r="J767" s="210"/>
      <c r="K767" s="211"/>
      <c r="L767" s="210"/>
      <c r="M767" s="211"/>
      <c r="O767" s="211"/>
      <c r="Q767" s="211"/>
    </row>
    <row r="768" spans="1:17" x14ac:dyDescent="0.25">
      <c r="A768" s="207">
        <v>0</v>
      </c>
      <c r="B768" s="207">
        <v>0</v>
      </c>
      <c r="C768" s="207">
        <v>0</v>
      </c>
      <c r="D768" s="207">
        <v>0</v>
      </c>
      <c r="E768" s="208">
        <v>0</v>
      </c>
      <c r="F768" s="207">
        <v>0</v>
      </c>
      <c r="G768" s="209">
        <v>0</v>
      </c>
      <c r="J768" s="210"/>
      <c r="K768" s="211"/>
      <c r="L768" s="210"/>
      <c r="M768" s="211"/>
      <c r="O768" s="211"/>
      <c r="Q768" s="211"/>
    </row>
    <row r="769" spans="1:17" x14ac:dyDescent="0.25">
      <c r="A769" s="207">
        <v>0</v>
      </c>
      <c r="B769" s="207">
        <v>0</v>
      </c>
      <c r="C769" s="207">
        <v>0</v>
      </c>
      <c r="D769" s="207">
        <v>0</v>
      </c>
      <c r="E769" s="208">
        <v>0</v>
      </c>
      <c r="F769" s="207">
        <v>0</v>
      </c>
      <c r="G769" s="209">
        <v>0</v>
      </c>
      <c r="J769" s="210"/>
      <c r="K769" s="211"/>
      <c r="L769" s="210"/>
      <c r="M769" s="211"/>
      <c r="O769" s="211"/>
      <c r="Q769" s="211"/>
    </row>
    <row r="770" spans="1:17" x14ac:dyDescent="0.25">
      <c r="A770" s="207">
        <v>0</v>
      </c>
      <c r="B770" s="207">
        <v>0</v>
      </c>
      <c r="C770" s="207">
        <v>0</v>
      </c>
      <c r="D770" s="207">
        <v>0</v>
      </c>
      <c r="E770" s="208">
        <v>0</v>
      </c>
      <c r="F770" s="207">
        <v>0</v>
      </c>
      <c r="G770" s="209">
        <v>0</v>
      </c>
      <c r="J770" s="210"/>
      <c r="K770" s="211"/>
      <c r="L770" s="210"/>
      <c r="M770" s="211"/>
      <c r="O770" s="211"/>
      <c r="Q770" s="211"/>
    </row>
    <row r="771" spans="1:17" x14ac:dyDescent="0.25">
      <c r="A771" s="207">
        <v>0</v>
      </c>
      <c r="B771" s="207">
        <v>0</v>
      </c>
      <c r="C771" s="207">
        <v>0</v>
      </c>
      <c r="D771" s="207">
        <v>0</v>
      </c>
      <c r="E771" s="208">
        <v>0</v>
      </c>
      <c r="F771" s="207">
        <v>0</v>
      </c>
      <c r="G771" s="209">
        <v>0</v>
      </c>
      <c r="J771" s="210"/>
      <c r="K771" s="211"/>
      <c r="L771" s="210"/>
      <c r="M771" s="211"/>
      <c r="O771" s="211"/>
      <c r="Q771" s="211"/>
    </row>
    <row r="772" spans="1:17" x14ac:dyDescent="0.25">
      <c r="A772" s="207">
        <v>0</v>
      </c>
      <c r="B772" s="207">
        <v>0</v>
      </c>
      <c r="C772" s="207">
        <v>0</v>
      </c>
      <c r="D772" s="207">
        <v>0</v>
      </c>
      <c r="E772" s="208">
        <v>0</v>
      </c>
      <c r="F772" s="207">
        <v>0</v>
      </c>
      <c r="G772" s="209">
        <v>0</v>
      </c>
      <c r="J772" s="210"/>
      <c r="K772" s="211"/>
      <c r="L772" s="210"/>
      <c r="M772" s="211"/>
      <c r="O772" s="211"/>
      <c r="Q772" s="211"/>
    </row>
    <row r="773" spans="1:17" x14ac:dyDescent="0.25">
      <c r="A773" s="207">
        <v>0</v>
      </c>
      <c r="B773" s="207">
        <v>0</v>
      </c>
      <c r="C773" s="207">
        <v>0</v>
      </c>
      <c r="D773" s="207">
        <v>0</v>
      </c>
      <c r="E773" s="208">
        <v>0</v>
      </c>
      <c r="F773" s="207">
        <v>0</v>
      </c>
      <c r="G773" s="209">
        <v>0</v>
      </c>
      <c r="J773" s="210"/>
      <c r="K773" s="211"/>
      <c r="L773" s="210"/>
      <c r="M773" s="211"/>
      <c r="O773" s="211"/>
      <c r="Q773" s="211"/>
    </row>
    <row r="774" spans="1:17" x14ac:dyDescent="0.25">
      <c r="A774" s="207">
        <v>0</v>
      </c>
      <c r="B774" s="207">
        <v>0</v>
      </c>
      <c r="C774" s="207">
        <v>0</v>
      </c>
      <c r="D774" s="207">
        <v>0</v>
      </c>
      <c r="E774" s="208">
        <v>0</v>
      </c>
      <c r="F774" s="207">
        <v>0</v>
      </c>
      <c r="G774" s="209">
        <v>0</v>
      </c>
      <c r="J774" s="210"/>
      <c r="K774" s="211"/>
      <c r="L774" s="210"/>
      <c r="M774" s="211"/>
      <c r="O774" s="211"/>
      <c r="Q774" s="211"/>
    </row>
    <row r="775" spans="1:17" x14ac:dyDescent="0.25">
      <c r="A775" s="207">
        <v>0</v>
      </c>
      <c r="B775" s="207">
        <v>0</v>
      </c>
      <c r="C775" s="207">
        <v>0</v>
      </c>
      <c r="D775" s="207">
        <v>0</v>
      </c>
      <c r="E775" s="208">
        <v>0</v>
      </c>
      <c r="F775" s="207">
        <v>0</v>
      </c>
      <c r="G775" s="209">
        <v>0</v>
      </c>
      <c r="J775" s="210"/>
      <c r="K775" s="211"/>
      <c r="L775" s="210"/>
      <c r="M775" s="211"/>
      <c r="O775" s="211"/>
      <c r="Q775" s="211"/>
    </row>
    <row r="776" spans="1:17" x14ac:dyDescent="0.25">
      <c r="A776" s="207">
        <v>0</v>
      </c>
      <c r="B776" s="207">
        <v>0</v>
      </c>
      <c r="C776" s="207">
        <v>0</v>
      </c>
      <c r="D776" s="207">
        <v>0</v>
      </c>
      <c r="E776" s="208">
        <v>0</v>
      </c>
      <c r="F776" s="207">
        <v>0</v>
      </c>
      <c r="G776" s="209">
        <v>0</v>
      </c>
      <c r="J776" s="210"/>
      <c r="K776" s="211"/>
      <c r="L776" s="210"/>
      <c r="M776" s="211"/>
      <c r="O776" s="211"/>
      <c r="Q776" s="211"/>
    </row>
    <row r="777" spans="1:17" x14ac:dyDescent="0.25">
      <c r="A777" s="207">
        <v>0</v>
      </c>
      <c r="B777" s="207">
        <v>0</v>
      </c>
      <c r="C777" s="207">
        <v>0</v>
      </c>
      <c r="D777" s="207">
        <v>0</v>
      </c>
      <c r="E777" s="208">
        <v>0</v>
      </c>
      <c r="F777" s="207">
        <v>0</v>
      </c>
      <c r="G777" s="209">
        <v>0</v>
      </c>
      <c r="J777" s="210"/>
      <c r="K777" s="211"/>
      <c r="L777" s="210"/>
      <c r="M777" s="211"/>
      <c r="O777" s="211"/>
      <c r="Q777" s="211"/>
    </row>
    <row r="778" spans="1:17" x14ac:dyDescent="0.25">
      <c r="A778" s="207">
        <v>0</v>
      </c>
      <c r="B778" s="207">
        <v>0</v>
      </c>
      <c r="C778" s="207">
        <v>0</v>
      </c>
      <c r="D778" s="207">
        <v>0</v>
      </c>
      <c r="E778" s="208">
        <v>0</v>
      </c>
      <c r="F778" s="207">
        <v>0</v>
      </c>
      <c r="G778" s="209">
        <v>0</v>
      </c>
      <c r="J778" s="210"/>
      <c r="K778" s="211"/>
      <c r="L778" s="210"/>
      <c r="M778" s="211"/>
      <c r="O778" s="211"/>
      <c r="Q778" s="211"/>
    </row>
    <row r="779" spans="1:17" x14ac:dyDescent="0.25">
      <c r="A779" s="207">
        <v>0</v>
      </c>
      <c r="B779" s="207">
        <v>0</v>
      </c>
      <c r="C779" s="207">
        <v>0</v>
      </c>
      <c r="D779" s="207">
        <v>0</v>
      </c>
      <c r="E779" s="208">
        <v>0</v>
      </c>
      <c r="F779" s="207">
        <v>0</v>
      </c>
      <c r="G779" s="209">
        <v>0</v>
      </c>
      <c r="J779" s="210"/>
      <c r="K779" s="211"/>
      <c r="L779" s="210"/>
      <c r="M779" s="211"/>
      <c r="O779" s="211"/>
      <c r="Q779" s="211"/>
    </row>
    <row r="780" spans="1:17" x14ac:dyDescent="0.25">
      <c r="A780" s="207">
        <v>0</v>
      </c>
      <c r="B780" s="207">
        <v>0</v>
      </c>
      <c r="C780" s="207">
        <v>0</v>
      </c>
      <c r="D780" s="207">
        <v>0</v>
      </c>
      <c r="E780" s="208">
        <v>0</v>
      </c>
      <c r="F780" s="207">
        <v>0</v>
      </c>
      <c r="G780" s="209">
        <v>0</v>
      </c>
      <c r="J780" s="210"/>
      <c r="K780" s="211"/>
      <c r="L780" s="210"/>
      <c r="M780" s="211"/>
      <c r="O780" s="211"/>
      <c r="Q780" s="211"/>
    </row>
    <row r="781" spans="1:17" x14ac:dyDescent="0.25">
      <c r="A781" s="207">
        <v>0</v>
      </c>
      <c r="B781" s="207">
        <v>0</v>
      </c>
      <c r="C781" s="207">
        <v>0</v>
      </c>
      <c r="D781" s="207">
        <v>0</v>
      </c>
      <c r="E781" s="208">
        <v>0</v>
      </c>
      <c r="F781" s="207">
        <v>0</v>
      </c>
      <c r="G781" s="209">
        <v>0</v>
      </c>
      <c r="J781" s="210"/>
      <c r="K781" s="211"/>
      <c r="L781" s="210"/>
      <c r="M781" s="211"/>
      <c r="O781" s="211"/>
      <c r="Q781" s="211"/>
    </row>
    <row r="782" spans="1:17" x14ac:dyDescent="0.25">
      <c r="A782" s="207">
        <v>0</v>
      </c>
      <c r="B782" s="207">
        <v>0</v>
      </c>
      <c r="C782" s="207">
        <v>0</v>
      </c>
      <c r="D782" s="207">
        <v>0</v>
      </c>
      <c r="E782" s="208">
        <v>0</v>
      </c>
      <c r="F782" s="207">
        <v>0</v>
      </c>
      <c r="G782" s="209">
        <v>0</v>
      </c>
      <c r="J782" s="210"/>
      <c r="K782" s="211"/>
      <c r="L782" s="210"/>
      <c r="M782" s="211"/>
      <c r="O782" s="211"/>
      <c r="Q782" s="211"/>
    </row>
    <row r="783" spans="1:17" x14ac:dyDescent="0.25">
      <c r="A783" s="207">
        <v>0</v>
      </c>
      <c r="B783" s="207">
        <v>0</v>
      </c>
      <c r="C783" s="207">
        <v>0</v>
      </c>
      <c r="D783" s="207">
        <v>0</v>
      </c>
      <c r="E783" s="208">
        <v>0</v>
      </c>
      <c r="F783" s="207">
        <v>0</v>
      </c>
      <c r="G783" s="209">
        <v>0</v>
      </c>
      <c r="J783" s="210"/>
      <c r="K783" s="211"/>
      <c r="L783" s="210"/>
      <c r="M783" s="211"/>
      <c r="O783" s="211"/>
      <c r="Q783" s="211"/>
    </row>
    <row r="784" spans="1:17" x14ac:dyDescent="0.25">
      <c r="A784" s="207">
        <v>0</v>
      </c>
      <c r="B784" s="207">
        <v>0</v>
      </c>
      <c r="C784" s="207">
        <v>0</v>
      </c>
      <c r="D784" s="207">
        <v>0</v>
      </c>
      <c r="E784" s="208">
        <v>0</v>
      </c>
      <c r="F784" s="207">
        <v>0</v>
      </c>
      <c r="G784" s="209">
        <v>0</v>
      </c>
      <c r="J784" s="210"/>
      <c r="K784" s="211"/>
      <c r="L784" s="210"/>
      <c r="M784" s="211"/>
      <c r="O784" s="211"/>
      <c r="Q784" s="211"/>
    </row>
    <row r="785" spans="1:17" x14ac:dyDescent="0.25">
      <c r="A785" s="207">
        <v>0</v>
      </c>
      <c r="B785" s="207">
        <v>0</v>
      </c>
      <c r="C785" s="207">
        <v>0</v>
      </c>
      <c r="D785" s="207">
        <v>0</v>
      </c>
      <c r="E785" s="208">
        <v>0</v>
      </c>
      <c r="F785" s="207">
        <v>0</v>
      </c>
      <c r="G785" s="209">
        <v>0</v>
      </c>
      <c r="J785" s="210"/>
      <c r="K785" s="211"/>
      <c r="L785" s="210"/>
      <c r="M785" s="211"/>
      <c r="O785" s="211"/>
      <c r="Q785" s="211"/>
    </row>
    <row r="786" spans="1:17" x14ac:dyDescent="0.25">
      <c r="A786" s="207">
        <v>0</v>
      </c>
      <c r="B786" s="207">
        <v>0</v>
      </c>
      <c r="C786" s="207">
        <v>0</v>
      </c>
      <c r="D786" s="207">
        <v>0</v>
      </c>
      <c r="E786" s="208">
        <v>0</v>
      </c>
      <c r="F786" s="207">
        <v>0</v>
      </c>
      <c r="G786" s="209">
        <v>0</v>
      </c>
      <c r="J786" s="210"/>
      <c r="K786" s="211"/>
      <c r="L786" s="210"/>
      <c r="M786" s="211"/>
      <c r="O786" s="211"/>
      <c r="Q786" s="211"/>
    </row>
    <row r="787" spans="1:17" x14ac:dyDescent="0.25">
      <c r="A787" s="207">
        <v>0</v>
      </c>
      <c r="B787" s="207">
        <v>0</v>
      </c>
      <c r="C787" s="207">
        <v>0</v>
      </c>
      <c r="D787" s="207">
        <v>0</v>
      </c>
      <c r="E787" s="208">
        <v>0</v>
      </c>
      <c r="F787" s="207">
        <v>0</v>
      </c>
      <c r="G787" s="209">
        <v>0</v>
      </c>
      <c r="J787" s="210"/>
      <c r="K787" s="211"/>
      <c r="L787" s="210"/>
      <c r="M787" s="211"/>
      <c r="O787" s="211"/>
      <c r="Q787" s="211"/>
    </row>
    <row r="788" spans="1:17" x14ac:dyDescent="0.25">
      <c r="A788" s="207">
        <v>0</v>
      </c>
      <c r="B788" s="207">
        <v>0</v>
      </c>
      <c r="C788" s="207">
        <v>0</v>
      </c>
      <c r="D788" s="207">
        <v>0</v>
      </c>
      <c r="E788" s="208">
        <v>0</v>
      </c>
      <c r="F788" s="207">
        <v>0</v>
      </c>
      <c r="G788" s="209">
        <v>0</v>
      </c>
      <c r="J788" s="210"/>
      <c r="K788" s="211"/>
      <c r="L788" s="210"/>
      <c r="M788" s="211"/>
      <c r="O788" s="211"/>
      <c r="Q788" s="211"/>
    </row>
    <row r="789" spans="1:17" x14ac:dyDescent="0.25">
      <c r="A789" s="25">
        <v>0</v>
      </c>
      <c r="B789" s="25">
        <v>0</v>
      </c>
      <c r="C789" s="25">
        <v>0</v>
      </c>
      <c r="D789" s="25">
        <v>0</v>
      </c>
      <c r="E789" s="202">
        <v>0</v>
      </c>
      <c r="F789" s="25">
        <v>0</v>
      </c>
      <c r="G789" s="209">
        <v>0</v>
      </c>
      <c r="Q789" s="211"/>
    </row>
    <row r="790" spans="1:17" x14ac:dyDescent="0.25">
      <c r="A790" s="25">
        <v>0</v>
      </c>
      <c r="B790" s="25">
        <v>0</v>
      </c>
      <c r="C790" s="25">
        <v>0</v>
      </c>
      <c r="D790" s="25">
        <v>0</v>
      </c>
      <c r="E790" s="202">
        <v>0</v>
      </c>
      <c r="F790" s="25">
        <v>0</v>
      </c>
      <c r="G790" s="209">
        <v>0</v>
      </c>
      <c r="Q790" s="211"/>
    </row>
    <row r="791" spans="1:17" x14ac:dyDescent="0.25">
      <c r="A791" s="25">
        <v>0</v>
      </c>
      <c r="B791" s="25">
        <v>0</v>
      </c>
      <c r="C791" s="25">
        <v>0</v>
      </c>
      <c r="D791" s="25">
        <v>0</v>
      </c>
      <c r="E791" s="202">
        <v>0</v>
      </c>
      <c r="F791" s="25">
        <v>0</v>
      </c>
      <c r="G791" s="209">
        <v>0</v>
      </c>
      <c r="Q791" s="211"/>
    </row>
    <row r="792" spans="1:17" x14ac:dyDescent="0.25">
      <c r="A792" s="25">
        <v>0</v>
      </c>
      <c r="B792" s="25">
        <v>0</v>
      </c>
      <c r="C792" s="25">
        <v>0</v>
      </c>
      <c r="D792" s="25">
        <v>0</v>
      </c>
      <c r="E792" s="202">
        <v>0</v>
      </c>
      <c r="F792" s="25">
        <v>0</v>
      </c>
      <c r="G792" s="209">
        <v>0</v>
      </c>
      <c r="Q792" s="211"/>
    </row>
    <row r="793" spans="1:17" x14ac:dyDescent="0.25">
      <c r="A793" s="25">
        <v>0</v>
      </c>
      <c r="B793" s="25">
        <v>0</v>
      </c>
      <c r="C793" s="25">
        <v>0</v>
      </c>
      <c r="D793" s="25">
        <v>0</v>
      </c>
      <c r="E793" s="202">
        <v>0</v>
      </c>
      <c r="F793" s="25">
        <v>0</v>
      </c>
      <c r="G793" s="209">
        <v>0</v>
      </c>
      <c r="Q793" s="211"/>
    </row>
    <row r="794" spans="1:17" x14ac:dyDescent="0.25">
      <c r="A794" s="25">
        <v>0</v>
      </c>
      <c r="B794" s="25">
        <v>0</v>
      </c>
      <c r="C794" s="25">
        <v>0</v>
      </c>
      <c r="D794" s="25">
        <v>0</v>
      </c>
      <c r="E794" s="202">
        <v>0</v>
      </c>
      <c r="F794" s="25">
        <v>0</v>
      </c>
      <c r="G794" s="209">
        <v>0</v>
      </c>
      <c r="Q794" s="211"/>
    </row>
    <row r="795" spans="1:17" x14ac:dyDescent="0.25">
      <c r="A795" s="25">
        <v>0</v>
      </c>
      <c r="B795" s="25">
        <v>0</v>
      </c>
      <c r="C795" s="25">
        <v>0</v>
      </c>
      <c r="D795" s="25">
        <v>0</v>
      </c>
      <c r="E795" s="202">
        <v>0</v>
      </c>
      <c r="F795" s="25">
        <v>0</v>
      </c>
      <c r="G795" s="209">
        <v>0</v>
      </c>
      <c r="Q795" s="211"/>
    </row>
    <row r="796" spans="1:17" x14ac:dyDescent="0.25">
      <c r="A796" s="25">
        <v>0</v>
      </c>
      <c r="B796" s="25">
        <v>0</v>
      </c>
      <c r="C796" s="25">
        <v>0</v>
      </c>
      <c r="D796" s="25">
        <v>0</v>
      </c>
      <c r="E796" s="202">
        <v>0</v>
      </c>
      <c r="F796" s="25">
        <v>0</v>
      </c>
      <c r="G796" s="209">
        <v>0</v>
      </c>
      <c r="Q796" s="211"/>
    </row>
    <row r="797" spans="1:17" x14ac:dyDescent="0.25">
      <c r="A797" s="25">
        <v>0</v>
      </c>
      <c r="B797" s="25">
        <v>0</v>
      </c>
      <c r="C797" s="25">
        <v>0</v>
      </c>
      <c r="D797" s="25">
        <v>0</v>
      </c>
      <c r="E797" s="202">
        <v>0</v>
      </c>
      <c r="F797" s="25">
        <v>0</v>
      </c>
      <c r="G797" s="209">
        <v>0</v>
      </c>
      <c r="Q797" s="211"/>
    </row>
    <row r="798" spans="1:17" x14ac:dyDescent="0.25">
      <c r="A798" s="25">
        <v>0</v>
      </c>
      <c r="B798" s="25">
        <v>0</v>
      </c>
      <c r="C798" s="25">
        <v>0</v>
      </c>
      <c r="D798" s="25">
        <v>0</v>
      </c>
      <c r="E798" s="202">
        <v>0</v>
      </c>
      <c r="F798" s="25">
        <v>0</v>
      </c>
      <c r="G798" s="209">
        <v>0</v>
      </c>
      <c r="Q798" s="211"/>
    </row>
    <row r="799" spans="1:17" x14ac:dyDescent="0.25">
      <c r="A799" s="25">
        <v>0</v>
      </c>
      <c r="B799" s="25">
        <v>0</v>
      </c>
      <c r="C799" s="25">
        <v>0</v>
      </c>
      <c r="D799" s="25">
        <v>0</v>
      </c>
      <c r="E799" s="202">
        <v>0</v>
      </c>
      <c r="F799" s="25">
        <v>0</v>
      </c>
      <c r="G799" s="209">
        <v>0</v>
      </c>
      <c r="Q799" s="211"/>
    </row>
    <row r="800" spans="1:17" x14ac:dyDescent="0.25">
      <c r="A800" s="25">
        <v>0</v>
      </c>
      <c r="B800" s="25">
        <v>0</v>
      </c>
      <c r="C800" s="25">
        <v>0</v>
      </c>
      <c r="D800" s="25">
        <v>0</v>
      </c>
      <c r="E800" s="202">
        <v>0</v>
      </c>
      <c r="F800" s="25">
        <v>0</v>
      </c>
      <c r="G800" s="209">
        <v>0</v>
      </c>
      <c r="Q800" s="211"/>
    </row>
    <row r="801" spans="1:17" x14ac:dyDescent="0.25">
      <c r="A801" s="25">
        <v>0</v>
      </c>
      <c r="B801" s="25">
        <v>0</v>
      </c>
      <c r="C801" s="25">
        <v>0</v>
      </c>
      <c r="D801" s="25">
        <v>0</v>
      </c>
      <c r="E801" s="202">
        <v>0</v>
      </c>
      <c r="F801" s="25">
        <v>0</v>
      </c>
      <c r="G801" s="209">
        <v>0</v>
      </c>
      <c r="Q801" s="211"/>
    </row>
    <row r="802" spans="1:17" x14ac:dyDescent="0.25">
      <c r="A802" s="25">
        <v>0</v>
      </c>
      <c r="B802" s="25">
        <v>0</v>
      </c>
      <c r="C802" s="25">
        <v>0</v>
      </c>
      <c r="D802" s="25">
        <v>0</v>
      </c>
      <c r="E802" s="202">
        <v>0</v>
      </c>
      <c r="F802" s="25">
        <v>0</v>
      </c>
      <c r="G802" s="209">
        <v>0</v>
      </c>
      <c r="Q802" s="211"/>
    </row>
    <row r="803" spans="1:17" x14ac:dyDescent="0.25">
      <c r="A803" s="25">
        <v>0</v>
      </c>
      <c r="B803" s="25">
        <v>0</v>
      </c>
      <c r="C803" s="25">
        <v>0</v>
      </c>
      <c r="D803" s="25">
        <v>0</v>
      </c>
      <c r="E803" s="202">
        <v>0</v>
      </c>
      <c r="F803" s="25">
        <v>0</v>
      </c>
      <c r="G803" s="209">
        <v>0</v>
      </c>
      <c r="Q803" s="211"/>
    </row>
    <row r="804" spans="1:17" x14ac:dyDescent="0.25">
      <c r="A804" s="25">
        <v>0</v>
      </c>
      <c r="B804" s="25">
        <v>0</v>
      </c>
      <c r="C804" s="25">
        <v>0</v>
      </c>
      <c r="D804" s="25">
        <v>0</v>
      </c>
      <c r="E804" s="202">
        <v>0</v>
      </c>
      <c r="F804" s="25">
        <v>0</v>
      </c>
      <c r="G804" s="209">
        <v>0</v>
      </c>
      <c r="Q804" s="211"/>
    </row>
    <row r="805" spans="1:17" x14ac:dyDescent="0.25">
      <c r="A805" s="25">
        <v>0</v>
      </c>
      <c r="B805" s="25">
        <v>0</v>
      </c>
      <c r="C805" s="25">
        <v>0</v>
      </c>
      <c r="D805" s="25">
        <v>0</v>
      </c>
      <c r="E805" s="202">
        <v>0</v>
      </c>
      <c r="F805" s="25">
        <v>0</v>
      </c>
      <c r="G805" s="209">
        <v>0</v>
      </c>
      <c r="Q805" s="211"/>
    </row>
    <row r="806" spans="1:17" x14ac:dyDescent="0.25">
      <c r="A806" s="25">
        <v>0</v>
      </c>
      <c r="B806" s="25">
        <v>0</v>
      </c>
      <c r="C806" s="25">
        <v>0</v>
      </c>
      <c r="D806" s="25">
        <v>0</v>
      </c>
      <c r="E806" s="202">
        <v>0</v>
      </c>
      <c r="F806" s="25">
        <v>0</v>
      </c>
      <c r="G806" s="209">
        <v>0</v>
      </c>
      <c r="Q806" s="211"/>
    </row>
    <row r="807" spans="1:17" x14ac:dyDescent="0.25">
      <c r="A807" s="25">
        <v>0</v>
      </c>
      <c r="B807" s="25">
        <v>0</v>
      </c>
      <c r="C807" s="25">
        <v>0</v>
      </c>
      <c r="D807" s="25">
        <v>0</v>
      </c>
      <c r="E807" s="202">
        <v>0</v>
      </c>
      <c r="F807" s="25">
        <v>0</v>
      </c>
      <c r="G807" s="209">
        <v>0</v>
      </c>
      <c r="Q807" s="211"/>
    </row>
    <row r="808" spans="1:17" x14ac:dyDescent="0.25">
      <c r="A808" s="25">
        <v>0</v>
      </c>
      <c r="B808" s="25">
        <v>0</v>
      </c>
      <c r="C808" s="25">
        <v>0</v>
      </c>
      <c r="D808" s="25">
        <v>0</v>
      </c>
      <c r="E808" s="202">
        <v>0</v>
      </c>
      <c r="F808" s="25">
        <v>0</v>
      </c>
      <c r="G808" s="209">
        <v>0</v>
      </c>
      <c r="Q808" s="211"/>
    </row>
    <row r="809" spans="1:17" x14ac:dyDescent="0.25">
      <c r="A809" s="25">
        <v>0</v>
      </c>
      <c r="B809" s="25">
        <v>0</v>
      </c>
      <c r="C809" s="25">
        <v>0</v>
      </c>
      <c r="D809" s="25">
        <v>0</v>
      </c>
      <c r="E809" s="202">
        <v>0</v>
      </c>
      <c r="F809" s="25">
        <v>0</v>
      </c>
      <c r="G809" s="209">
        <v>0</v>
      </c>
      <c r="Q809" s="211"/>
    </row>
    <row r="810" spans="1:17" x14ac:dyDescent="0.25">
      <c r="A810" s="25">
        <v>0</v>
      </c>
      <c r="B810" s="25">
        <v>0</v>
      </c>
      <c r="C810" s="25">
        <v>0</v>
      </c>
      <c r="D810" s="25">
        <v>0</v>
      </c>
      <c r="E810" s="202">
        <v>0</v>
      </c>
      <c r="F810" s="25">
        <v>0</v>
      </c>
      <c r="G810" s="209">
        <v>0</v>
      </c>
      <c r="Q810" s="211"/>
    </row>
    <row r="811" spans="1:17" x14ac:dyDescent="0.25">
      <c r="A811" s="25">
        <v>0</v>
      </c>
      <c r="B811" s="25">
        <v>0</v>
      </c>
      <c r="C811" s="25">
        <v>0</v>
      </c>
      <c r="D811" s="25">
        <v>0</v>
      </c>
      <c r="E811" s="202">
        <v>0</v>
      </c>
      <c r="F811" s="25">
        <v>0</v>
      </c>
      <c r="G811" s="209">
        <v>0</v>
      </c>
      <c r="Q811" s="211"/>
    </row>
    <row r="812" spans="1:17" x14ac:dyDescent="0.25">
      <c r="A812" s="25">
        <v>0</v>
      </c>
      <c r="B812" s="25">
        <v>0</v>
      </c>
      <c r="C812" s="25">
        <v>0</v>
      </c>
      <c r="D812" s="25">
        <v>0</v>
      </c>
      <c r="E812" s="202">
        <v>0</v>
      </c>
      <c r="F812" s="25">
        <v>0</v>
      </c>
      <c r="G812" s="209">
        <v>0</v>
      </c>
      <c r="Q812" s="211"/>
    </row>
    <row r="813" spans="1:17" x14ac:dyDescent="0.25">
      <c r="A813" s="25">
        <v>0</v>
      </c>
      <c r="B813" s="25">
        <v>0</v>
      </c>
      <c r="C813" s="25">
        <v>0</v>
      </c>
      <c r="D813" s="25">
        <v>0</v>
      </c>
      <c r="E813" s="202">
        <v>0</v>
      </c>
      <c r="F813" s="25">
        <v>0</v>
      </c>
      <c r="G813" s="209">
        <v>0</v>
      </c>
      <c r="Q813" s="211"/>
    </row>
    <row r="814" spans="1:17" x14ac:dyDescent="0.25">
      <c r="A814" s="25">
        <v>0</v>
      </c>
      <c r="B814" s="25">
        <v>0</v>
      </c>
      <c r="C814" s="25">
        <v>0</v>
      </c>
      <c r="D814" s="25">
        <v>0</v>
      </c>
      <c r="E814" s="202">
        <v>0</v>
      </c>
      <c r="F814" s="25">
        <v>0</v>
      </c>
      <c r="G814" s="209">
        <v>0</v>
      </c>
      <c r="Q814" s="211"/>
    </row>
    <row r="815" spans="1:17" x14ac:dyDescent="0.25">
      <c r="A815" s="25">
        <v>0</v>
      </c>
      <c r="B815" s="25">
        <v>0</v>
      </c>
      <c r="C815" s="25">
        <v>0</v>
      </c>
      <c r="D815" s="25">
        <v>0</v>
      </c>
      <c r="E815" s="202">
        <v>0</v>
      </c>
      <c r="F815" s="25">
        <v>0</v>
      </c>
      <c r="G815" s="209">
        <v>0</v>
      </c>
      <c r="Q815" s="211"/>
    </row>
    <row r="816" spans="1:17" x14ac:dyDescent="0.25">
      <c r="A816" s="25">
        <v>0</v>
      </c>
      <c r="B816" s="25">
        <v>0</v>
      </c>
      <c r="C816" s="25">
        <v>0</v>
      </c>
      <c r="D816" s="25">
        <v>0</v>
      </c>
      <c r="E816" s="202">
        <v>0</v>
      </c>
      <c r="F816" s="25">
        <v>0</v>
      </c>
      <c r="G816" s="209">
        <v>0</v>
      </c>
      <c r="Q816" s="211"/>
    </row>
    <row r="817" spans="1:17" x14ac:dyDescent="0.25">
      <c r="A817" s="25">
        <v>0</v>
      </c>
      <c r="B817" s="25">
        <v>0</v>
      </c>
      <c r="C817" s="25">
        <v>0</v>
      </c>
      <c r="D817" s="25">
        <v>0</v>
      </c>
      <c r="E817" s="202">
        <v>0</v>
      </c>
      <c r="F817" s="25">
        <v>0</v>
      </c>
      <c r="G817" s="209">
        <v>0</v>
      </c>
      <c r="Q817" s="211"/>
    </row>
    <row r="818" spans="1:17" x14ac:dyDescent="0.25">
      <c r="A818" s="25">
        <v>0</v>
      </c>
      <c r="B818" s="25">
        <v>0</v>
      </c>
      <c r="C818" s="25">
        <v>0</v>
      </c>
      <c r="D818" s="25">
        <v>0</v>
      </c>
      <c r="E818" s="202">
        <v>0</v>
      </c>
      <c r="F818" s="25">
        <v>0</v>
      </c>
      <c r="G818" s="209">
        <v>0</v>
      </c>
      <c r="Q818" s="211"/>
    </row>
    <row r="819" spans="1:17" x14ac:dyDescent="0.25">
      <c r="A819" s="25">
        <v>0</v>
      </c>
      <c r="B819" s="25">
        <v>0</v>
      </c>
      <c r="C819" s="25">
        <v>0</v>
      </c>
      <c r="D819" s="25">
        <v>0</v>
      </c>
      <c r="E819" s="202">
        <v>0</v>
      </c>
      <c r="F819" s="25">
        <v>0</v>
      </c>
      <c r="G819" s="209">
        <v>0</v>
      </c>
      <c r="Q819" s="211"/>
    </row>
    <row r="820" spans="1:17" x14ac:dyDescent="0.25">
      <c r="A820" s="25">
        <v>0</v>
      </c>
      <c r="B820" s="25">
        <v>0</v>
      </c>
      <c r="C820" s="25">
        <v>0</v>
      </c>
      <c r="D820" s="25">
        <v>0</v>
      </c>
      <c r="E820" s="202">
        <v>0</v>
      </c>
      <c r="F820" s="25">
        <v>0</v>
      </c>
      <c r="G820" s="209">
        <v>0</v>
      </c>
      <c r="Q820" s="211"/>
    </row>
    <row r="821" spans="1:17" x14ac:dyDescent="0.25">
      <c r="A821" s="25">
        <v>0</v>
      </c>
      <c r="B821" s="25">
        <v>0</v>
      </c>
      <c r="C821" s="25">
        <v>0</v>
      </c>
      <c r="D821" s="25">
        <v>0</v>
      </c>
      <c r="E821" s="202">
        <v>0</v>
      </c>
      <c r="F821" s="25">
        <v>0</v>
      </c>
      <c r="G821" s="209">
        <v>0</v>
      </c>
      <c r="Q821" s="211"/>
    </row>
    <row r="822" spans="1:17" x14ac:dyDescent="0.25">
      <c r="A822" s="25">
        <v>0</v>
      </c>
      <c r="B822" s="25">
        <v>0</v>
      </c>
      <c r="C822" s="25">
        <v>0</v>
      </c>
      <c r="D822" s="25">
        <v>0</v>
      </c>
      <c r="E822" s="202">
        <v>0</v>
      </c>
      <c r="F822" s="25">
        <v>0</v>
      </c>
      <c r="G822" s="209">
        <v>0</v>
      </c>
      <c r="Q822" s="211"/>
    </row>
    <row r="823" spans="1:17" x14ac:dyDescent="0.25">
      <c r="A823" s="25">
        <v>0</v>
      </c>
      <c r="B823" s="25">
        <v>0</v>
      </c>
      <c r="C823" s="25">
        <v>0</v>
      </c>
      <c r="D823" s="25">
        <v>0</v>
      </c>
      <c r="E823" s="202">
        <v>0</v>
      </c>
      <c r="F823" s="25">
        <v>0</v>
      </c>
      <c r="G823" s="209">
        <v>0</v>
      </c>
      <c r="Q823" s="211"/>
    </row>
    <row r="824" spans="1:17" x14ac:dyDescent="0.25">
      <c r="A824" s="25">
        <v>0</v>
      </c>
      <c r="B824" s="25">
        <v>0</v>
      </c>
      <c r="C824" s="25">
        <v>0</v>
      </c>
      <c r="D824" s="25">
        <v>0</v>
      </c>
      <c r="E824" s="202">
        <v>0</v>
      </c>
      <c r="F824" s="25">
        <v>0</v>
      </c>
      <c r="G824" s="209">
        <v>0</v>
      </c>
      <c r="Q824" s="211"/>
    </row>
    <row r="825" spans="1:17" x14ac:dyDescent="0.25">
      <c r="A825" s="25">
        <v>0</v>
      </c>
      <c r="B825" s="25">
        <v>0</v>
      </c>
      <c r="C825" s="25">
        <v>0</v>
      </c>
      <c r="D825" s="25">
        <v>0</v>
      </c>
      <c r="E825" s="202">
        <v>0</v>
      </c>
      <c r="F825" s="25">
        <v>0</v>
      </c>
      <c r="G825" s="209">
        <v>0</v>
      </c>
      <c r="Q825" s="211"/>
    </row>
    <row r="826" spans="1:17" x14ac:dyDescent="0.25">
      <c r="A826" s="25">
        <v>0</v>
      </c>
      <c r="B826" s="25">
        <v>0</v>
      </c>
      <c r="C826" s="25">
        <v>0</v>
      </c>
      <c r="D826" s="25">
        <v>0</v>
      </c>
      <c r="E826" s="202">
        <v>0</v>
      </c>
      <c r="F826" s="25">
        <v>0</v>
      </c>
      <c r="G826" s="209">
        <v>0</v>
      </c>
      <c r="Q826" s="211"/>
    </row>
    <row r="827" spans="1:17" x14ac:dyDescent="0.25">
      <c r="A827" s="25">
        <v>0</v>
      </c>
      <c r="B827" s="25">
        <v>0</v>
      </c>
      <c r="C827" s="25">
        <v>0</v>
      </c>
      <c r="D827" s="25">
        <v>0</v>
      </c>
      <c r="E827" s="202">
        <v>0</v>
      </c>
      <c r="F827" s="25">
        <v>0</v>
      </c>
      <c r="G827" s="209">
        <v>0</v>
      </c>
      <c r="Q827" s="211"/>
    </row>
    <row r="828" spans="1:17" x14ac:dyDescent="0.25">
      <c r="A828" s="25">
        <v>0</v>
      </c>
      <c r="B828" s="25">
        <v>0</v>
      </c>
      <c r="C828" s="25">
        <v>0</v>
      </c>
      <c r="D828" s="25">
        <v>0</v>
      </c>
      <c r="E828" s="202">
        <v>0</v>
      </c>
      <c r="F828" s="25">
        <v>0</v>
      </c>
      <c r="G828" s="209">
        <v>0</v>
      </c>
      <c r="Q828" s="211"/>
    </row>
    <row r="829" spans="1:17" x14ac:dyDescent="0.25">
      <c r="A829" s="25">
        <v>0</v>
      </c>
      <c r="B829" s="25">
        <v>0</v>
      </c>
      <c r="C829" s="25">
        <v>0</v>
      </c>
      <c r="D829" s="25">
        <v>0</v>
      </c>
      <c r="E829" s="202">
        <v>0</v>
      </c>
      <c r="F829" s="25">
        <v>0</v>
      </c>
      <c r="G829" s="209">
        <v>0</v>
      </c>
      <c r="Q829" s="211"/>
    </row>
    <row r="830" spans="1:17" x14ac:dyDescent="0.25">
      <c r="A830" s="25">
        <v>0</v>
      </c>
      <c r="B830" s="25">
        <v>0</v>
      </c>
      <c r="C830" s="25">
        <v>0</v>
      </c>
      <c r="D830" s="25">
        <v>0</v>
      </c>
      <c r="E830" s="202">
        <v>0</v>
      </c>
      <c r="F830" s="25">
        <v>0</v>
      </c>
      <c r="G830" s="209">
        <v>0</v>
      </c>
      <c r="Q830" s="211"/>
    </row>
    <row r="831" spans="1:17" x14ac:dyDescent="0.25">
      <c r="A831" s="25">
        <v>0</v>
      </c>
      <c r="B831" s="25">
        <v>0</v>
      </c>
      <c r="C831" s="25">
        <v>0</v>
      </c>
      <c r="D831" s="25">
        <v>0</v>
      </c>
      <c r="E831" s="202">
        <v>0</v>
      </c>
      <c r="F831" s="25">
        <v>0</v>
      </c>
      <c r="G831" s="209">
        <v>0</v>
      </c>
      <c r="Q831" s="211"/>
    </row>
    <row r="832" spans="1:17" x14ac:dyDescent="0.25">
      <c r="A832" s="25">
        <v>0</v>
      </c>
      <c r="B832" s="25">
        <v>0</v>
      </c>
      <c r="C832" s="25">
        <v>0</v>
      </c>
      <c r="D832" s="25">
        <v>0</v>
      </c>
      <c r="E832" s="202">
        <v>0</v>
      </c>
      <c r="F832" s="25">
        <v>0</v>
      </c>
      <c r="G832" s="209">
        <v>0</v>
      </c>
      <c r="Q832" s="211"/>
    </row>
    <row r="833" spans="1:17" x14ac:dyDescent="0.25">
      <c r="A833" s="25">
        <v>0</v>
      </c>
      <c r="B833" s="25">
        <v>0</v>
      </c>
      <c r="C833" s="25">
        <v>0</v>
      </c>
      <c r="D833" s="25">
        <v>0</v>
      </c>
      <c r="E833" s="202">
        <v>0</v>
      </c>
      <c r="F833" s="25">
        <v>0</v>
      </c>
      <c r="G833" s="209">
        <v>0</v>
      </c>
      <c r="Q833" s="211"/>
    </row>
    <row r="834" spans="1:17" x14ac:dyDescent="0.25">
      <c r="A834" s="25">
        <v>0</v>
      </c>
      <c r="B834" s="25">
        <v>0</v>
      </c>
      <c r="C834" s="25">
        <v>0</v>
      </c>
      <c r="D834" s="25">
        <v>0</v>
      </c>
      <c r="E834" s="202">
        <v>0</v>
      </c>
      <c r="F834" s="25">
        <v>0</v>
      </c>
      <c r="G834" s="209">
        <v>0</v>
      </c>
      <c r="Q834" s="211"/>
    </row>
    <row r="835" spans="1:17" x14ac:dyDescent="0.25">
      <c r="A835" s="25">
        <v>0</v>
      </c>
      <c r="B835" s="25">
        <v>0</v>
      </c>
      <c r="C835" s="25">
        <v>0</v>
      </c>
      <c r="D835" s="25">
        <v>0</v>
      </c>
      <c r="E835" s="202">
        <v>0</v>
      </c>
      <c r="F835" s="25">
        <v>0</v>
      </c>
      <c r="G835" s="209">
        <v>0</v>
      </c>
      <c r="Q835" s="211"/>
    </row>
    <row r="836" spans="1:17" x14ac:dyDescent="0.25">
      <c r="A836" s="25">
        <v>0</v>
      </c>
      <c r="B836" s="25">
        <v>0</v>
      </c>
      <c r="C836" s="25">
        <v>0</v>
      </c>
      <c r="D836" s="25">
        <v>0</v>
      </c>
      <c r="E836" s="202">
        <v>0</v>
      </c>
      <c r="F836" s="25">
        <v>0</v>
      </c>
      <c r="G836" s="209">
        <v>0</v>
      </c>
      <c r="Q836" s="211"/>
    </row>
    <row r="837" spans="1:17" x14ac:dyDescent="0.25">
      <c r="A837" s="25">
        <v>0</v>
      </c>
      <c r="B837" s="25">
        <v>0</v>
      </c>
      <c r="C837" s="25">
        <v>0</v>
      </c>
      <c r="D837" s="25">
        <v>0</v>
      </c>
      <c r="E837" s="202">
        <v>0</v>
      </c>
      <c r="F837" s="25">
        <v>0</v>
      </c>
      <c r="G837" s="209">
        <v>0</v>
      </c>
      <c r="Q837" s="211"/>
    </row>
    <row r="838" spans="1:17" x14ac:dyDescent="0.25">
      <c r="A838" s="25">
        <v>0</v>
      </c>
      <c r="B838" s="25">
        <v>0</v>
      </c>
      <c r="C838" s="25">
        <v>0</v>
      </c>
      <c r="D838" s="25">
        <v>0</v>
      </c>
      <c r="E838" s="202">
        <v>0</v>
      </c>
      <c r="F838" s="25">
        <v>0</v>
      </c>
      <c r="G838" s="209">
        <v>0</v>
      </c>
      <c r="Q838" s="211"/>
    </row>
    <row r="839" spans="1:17" x14ac:dyDescent="0.25">
      <c r="A839" s="25">
        <v>0</v>
      </c>
      <c r="B839" s="25">
        <v>0</v>
      </c>
      <c r="C839" s="25">
        <v>0</v>
      </c>
      <c r="D839" s="25">
        <v>0</v>
      </c>
      <c r="E839" s="202">
        <v>0</v>
      </c>
      <c r="F839" s="25">
        <v>0</v>
      </c>
      <c r="G839" s="209">
        <v>0</v>
      </c>
      <c r="Q839" s="211"/>
    </row>
    <row r="840" spans="1:17" x14ac:dyDescent="0.25">
      <c r="A840" s="25">
        <v>0</v>
      </c>
      <c r="B840" s="25">
        <v>0</v>
      </c>
      <c r="C840" s="25">
        <v>0</v>
      </c>
      <c r="D840" s="25">
        <v>0</v>
      </c>
      <c r="E840" s="202">
        <v>0</v>
      </c>
      <c r="F840" s="25">
        <v>0</v>
      </c>
      <c r="G840" s="209">
        <v>0</v>
      </c>
      <c r="Q840" s="211"/>
    </row>
    <row r="841" spans="1:17" x14ac:dyDescent="0.25">
      <c r="A841" s="25">
        <v>0</v>
      </c>
      <c r="B841" s="25">
        <v>0</v>
      </c>
      <c r="C841" s="25">
        <v>0</v>
      </c>
      <c r="D841" s="25">
        <v>0</v>
      </c>
      <c r="E841" s="202">
        <v>0</v>
      </c>
      <c r="F841" s="25">
        <v>0</v>
      </c>
      <c r="G841" s="209">
        <v>0</v>
      </c>
      <c r="Q841" s="211"/>
    </row>
    <row r="842" spans="1:17" x14ac:dyDescent="0.25">
      <c r="A842" s="25">
        <v>0</v>
      </c>
      <c r="B842" s="25">
        <v>0</v>
      </c>
      <c r="C842" s="25">
        <v>0</v>
      </c>
      <c r="D842" s="25">
        <v>0</v>
      </c>
      <c r="E842" s="202">
        <v>0</v>
      </c>
      <c r="F842" s="25">
        <v>0</v>
      </c>
      <c r="G842" s="209">
        <v>0</v>
      </c>
      <c r="Q842" s="211"/>
    </row>
    <row r="843" spans="1:17" x14ac:dyDescent="0.25">
      <c r="A843" s="25">
        <v>0</v>
      </c>
      <c r="B843" s="25">
        <v>0</v>
      </c>
      <c r="C843" s="25">
        <v>0</v>
      </c>
      <c r="D843" s="25">
        <v>0</v>
      </c>
      <c r="E843" s="202">
        <v>0</v>
      </c>
      <c r="F843" s="25">
        <v>0</v>
      </c>
      <c r="G843" s="209">
        <v>0</v>
      </c>
      <c r="Q843" s="211"/>
    </row>
    <row r="844" spans="1:17" x14ac:dyDescent="0.25">
      <c r="A844" s="25">
        <v>0</v>
      </c>
      <c r="B844" s="25">
        <v>0</v>
      </c>
      <c r="C844" s="25">
        <v>0</v>
      </c>
      <c r="D844" s="25">
        <v>0</v>
      </c>
      <c r="E844" s="202">
        <v>0</v>
      </c>
      <c r="F844" s="25">
        <v>0</v>
      </c>
      <c r="G844" s="209">
        <v>0</v>
      </c>
      <c r="Q844" s="211"/>
    </row>
    <row r="845" spans="1:17" x14ac:dyDescent="0.25">
      <c r="A845" s="25">
        <v>0</v>
      </c>
      <c r="B845" s="25">
        <v>0</v>
      </c>
      <c r="C845" s="25">
        <v>0</v>
      </c>
      <c r="D845" s="25">
        <v>0</v>
      </c>
      <c r="E845" s="202">
        <v>0</v>
      </c>
      <c r="F845" s="25">
        <v>0</v>
      </c>
      <c r="G845" s="209">
        <v>0</v>
      </c>
      <c r="Q845" s="211"/>
    </row>
    <row r="846" spans="1:17" x14ac:dyDescent="0.25">
      <c r="A846" s="25">
        <v>0</v>
      </c>
      <c r="B846" s="25">
        <v>0</v>
      </c>
      <c r="C846" s="25">
        <v>0</v>
      </c>
      <c r="D846" s="25">
        <v>0</v>
      </c>
      <c r="E846" s="202">
        <v>0</v>
      </c>
      <c r="F846" s="25">
        <v>0</v>
      </c>
      <c r="G846" s="209">
        <v>0</v>
      </c>
      <c r="Q846" s="211"/>
    </row>
    <row r="847" spans="1:17" x14ac:dyDescent="0.25">
      <c r="A847" s="25">
        <v>0</v>
      </c>
      <c r="B847" s="25">
        <v>0</v>
      </c>
      <c r="C847" s="25">
        <v>0</v>
      </c>
      <c r="D847" s="25">
        <v>0</v>
      </c>
      <c r="E847" s="202">
        <v>0</v>
      </c>
      <c r="F847" s="25">
        <v>0</v>
      </c>
      <c r="G847" s="209">
        <v>0</v>
      </c>
      <c r="Q847" s="211"/>
    </row>
    <row r="848" spans="1:17" x14ac:dyDescent="0.25">
      <c r="A848" s="25">
        <v>0</v>
      </c>
      <c r="B848" s="25">
        <v>0</v>
      </c>
      <c r="C848" s="25">
        <v>0</v>
      </c>
      <c r="D848" s="25">
        <v>0</v>
      </c>
      <c r="E848" s="202">
        <v>0</v>
      </c>
      <c r="F848" s="25">
        <v>0</v>
      </c>
      <c r="G848" s="209">
        <v>0</v>
      </c>
      <c r="Q848" s="211"/>
    </row>
    <row r="849" spans="1:17" x14ac:dyDescent="0.25">
      <c r="A849" s="25">
        <v>0</v>
      </c>
      <c r="B849" s="25">
        <v>0</v>
      </c>
      <c r="C849" s="25">
        <v>0</v>
      </c>
      <c r="D849" s="25">
        <v>0</v>
      </c>
      <c r="E849" s="202">
        <v>0</v>
      </c>
      <c r="F849" s="25">
        <v>0</v>
      </c>
      <c r="G849" s="209">
        <v>0</v>
      </c>
      <c r="Q849" s="211"/>
    </row>
    <row r="850" spans="1:17" x14ac:dyDescent="0.25">
      <c r="A850" s="25">
        <v>0</v>
      </c>
      <c r="B850" s="25">
        <v>0</v>
      </c>
      <c r="C850" s="25">
        <v>0</v>
      </c>
      <c r="D850" s="25">
        <v>0</v>
      </c>
      <c r="E850" s="202">
        <v>0</v>
      </c>
      <c r="F850" s="25">
        <v>0</v>
      </c>
      <c r="G850" s="209">
        <v>0</v>
      </c>
      <c r="Q850" s="211"/>
    </row>
    <row r="851" spans="1:17" x14ac:dyDescent="0.25">
      <c r="A851" s="25">
        <v>0</v>
      </c>
      <c r="B851" s="25">
        <v>0</v>
      </c>
      <c r="C851" s="25">
        <v>0</v>
      </c>
      <c r="D851" s="25">
        <v>0</v>
      </c>
      <c r="E851" s="202">
        <v>0</v>
      </c>
      <c r="F851" s="25">
        <v>0</v>
      </c>
      <c r="G851" s="209">
        <v>0</v>
      </c>
      <c r="Q851" s="211"/>
    </row>
    <row r="852" spans="1:17" x14ac:dyDescent="0.25">
      <c r="A852" s="25">
        <v>0</v>
      </c>
      <c r="B852" s="25">
        <v>0</v>
      </c>
      <c r="C852" s="25">
        <v>0</v>
      </c>
      <c r="D852" s="25">
        <v>0</v>
      </c>
      <c r="E852" s="202">
        <v>0</v>
      </c>
      <c r="F852" s="25">
        <v>0</v>
      </c>
      <c r="G852" s="209">
        <v>0</v>
      </c>
      <c r="Q852" s="211"/>
    </row>
    <row r="853" spans="1:17" x14ac:dyDescent="0.25">
      <c r="A853" s="25">
        <v>0</v>
      </c>
      <c r="B853" s="25">
        <v>0</v>
      </c>
      <c r="C853" s="25">
        <v>0</v>
      </c>
      <c r="D853" s="25">
        <v>0</v>
      </c>
      <c r="E853" s="202">
        <v>0</v>
      </c>
      <c r="F853" s="25">
        <v>0</v>
      </c>
      <c r="G853" s="209">
        <v>0</v>
      </c>
      <c r="Q853" s="211"/>
    </row>
    <row r="854" spans="1:17" x14ac:dyDescent="0.25">
      <c r="A854" s="25">
        <v>0</v>
      </c>
      <c r="B854" s="25">
        <v>0</v>
      </c>
      <c r="C854" s="25">
        <v>0</v>
      </c>
      <c r="D854" s="25">
        <v>0</v>
      </c>
      <c r="E854" s="202">
        <v>0</v>
      </c>
      <c r="F854" s="25">
        <v>0</v>
      </c>
      <c r="G854" s="209">
        <v>0</v>
      </c>
      <c r="Q854" s="211"/>
    </row>
    <row r="855" spans="1:17" x14ac:dyDescent="0.25">
      <c r="A855" s="25">
        <v>0</v>
      </c>
      <c r="B855" s="25">
        <v>0</v>
      </c>
      <c r="C855" s="25">
        <v>0</v>
      </c>
      <c r="D855" s="25">
        <v>0</v>
      </c>
      <c r="E855" s="202">
        <v>0</v>
      </c>
      <c r="F855" s="25">
        <v>0</v>
      </c>
      <c r="G855" s="209">
        <v>0</v>
      </c>
      <c r="Q855" s="211"/>
    </row>
    <row r="856" spans="1:17" x14ac:dyDescent="0.25">
      <c r="A856" s="25">
        <v>0</v>
      </c>
      <c r="B856" s="25">
        <v>0</v>
      </c>
      <c r="C856" s="25">
        <v>0</v>
      </c>
      <c r="D856" s="25">
        <v>0</v>
      </c>
      <c r="E856" s="202">
        <v>0</v>
      </c>
      <c r="F856" s="25">
        <v>0</v>
      </c>
      <c r="G856" s="209">
        <v>0</v>
      </c>
      <c r="Q856" s="211"/>
    </row>
    <row r="857" spans="1:17" x14ac:dyDescent="0.25">
      <c r="A857" s="25">
        <v>0</v>
      </c>
      <c r="B857" s="25">
        <v>0</v>
      </c>
      <c r="C857" s="25">
        <v>0</v>
      </c>
      <c r="D857" s="25">
        <v>0</v>
      </c>
      <c r="E857" s="202">
        <v>0</v>
      </c>
      <c r="F857" s="25">
        <v>0</v>
      </c>
      <c r="G857" s="209">
        <v>0</v>
      </c>
      <c r="Q857" s="211"/>
    </row>
    <row r="858" spans="1:17" x14ac:dyDescent="0.25">
      <c r="A858" s="25">
        <v>0</v>
      </c>
      <c r="B858" s="25">
        <v>0</v>
      </c>
      <c r="C858" s="25">
        <v>0</v>
      </c>
      <c r="D858" s="25">
        <v>0</v>
      </c>
      <c r="E858" s="202">
        <v>0</v>
      </c>
      <c r="F858" s="25">
        <v>0</v>
      </c>
      <c r="G858" s="209">
        <v>0</v>
      </c>
      <c r="Q858" s="211"/>
    </row>
    <row r="859" spans="1:17" x14ac:dyDescent="0.25">
      <c r="A859" s="25">
        <v>0</v>
      </c>
      <c r="B859" s="25">
        <v>0</v>
      </c>
      <c r="C859" s="25">
        <v>0</v>
      </c>
      <c r="D859" s="25">
        <v>0</v>
      </c>
      <c r="E859" s="202">
        <v>0</v>
      </c>
      <c r="F859" s="25">
        <v>0</v>
      </c>
      <c r="G859" s="209">
        <v>0</v>
      </c>
      <c r="Q859" s="211"/>
    </row>
    <row r="860" spans="1:17" x14ac:dyDescent="0.25">
      <c r="A860" s="25">
        <v>0</v>
      </c>
      <c r="B860" s="25">
        <v>0</v>
      </c>
      <c r="C860" s="25">
        <v>0</v>
      </c>
      <c r="D860" s="25">
        <v>0</v>
      </c>
      <c r="E860" s="202">
        <v>0</v>
      </c>
      <c r="F860" s="25">
        <v>0</v>
      </c>
      <c r="G860" s="209">
        <v>0</v>
      </c>
      <c r="Q860" s="211"/>
    </row>
    <row r="861" spans="1:17" x14ac:dyDescent="0.25">
      <c r="A861" s="25">
        <v>0</v>
      </c>
      <c r="B861" s="25">
        <v>0</v>
      </c>
      <c r="C861" s="25">
        <v>0</v>
      </c>
      <c r="D861" s="25">
        <v>0</v>
      </c>
      <c r="E861" s="202">
        <v>0</v>
      </c>
      <c r="F861" s="25">
        <v>0</v>
      </c>
      <c r="G861" s="209">
        <v>0</v>
      </c>
      <c r="Q861" s="211"/>
    </row>
    <row r="862" spans="1:17" x14ac:dyDescent="0.25">
      <c r="A862" s="25">
        <v>0</v>
      </c>
      <c r="B862" s="25">
        <v>0</v>
      </c>
      <c r="C862" s="25">
        <v>0</v>
      </c>
      <c r="D862" s="25">
        <v>0</v>
      </c>
      <c r="E862" s="202">
        <v>0</v>
      </c>
      <c r="F862" s="25">
        <v>0</v>
      </c>
      <c r="G862" s="209">
        <v>0</v>
      </c>
      <c r="Q862" s="211"/>
    </row>
    <row r="863" spans="1:17" x14ac:dyDescent="0.25">
      <c r="A863" s="25">
        <v>0</v>
      </c>
      <c r="B863" s="25">
        <v>0</v>
      </c>
      <c r="C863" s="25">
        <v>0</v>
      </c>
      <c r="D863" s="25">
        <v>0</v>
      </c>
      <c r="E863" s="202">
        <v>0</v>
      </c>
      <c r="F863" s="25">
        <v>0</v>
      </c>
      <c r="G863" s="209">
        <v>0</v>
      </c>
      <c r="Q863" s="211"/>
    </row>
    <row r="864" spans="1:17" x14ac:dyDescent="0.25">
      <c r="A864" s="25">
        <v>0</v>
      </c>
      <c r="B864" s="25">
        <v>0</v>
      </c>
      <c r="C864" s="25">
        <v>0</v>
      </c>
      <c r="D864" s="25">
        <v>0</v>
      </c>
      <c r="E864" s="202">
        <v>0</v>
      </c>
      <c r="F864" s="25">
        <v>0</v>
      </c>
      <c r="G864" s="209">
        <v>0</v>
      </c>
      <c r="Q864" s="211"/>
    </row>
    <row r="865" spans="1:17" x14ac:dyDescent="0.25">
      <c r="A865" s="25">
        <v>0</v>
      </c>
      <c r="B865" s="25">
        <v>0</v>
      </c>
      <c r="C865" s="25">
        <v>0</v>
      </c>
      <c r="D865" s="25">
        <v>0</v>
      </c>
      <c r="E865" s="202">
        <v>0</v>
      </c>
      <c r="F865" s="25">
        <v>0</v>
      </c>
      <c r="G865" s="209">
        <v>0</v>
      </c>
      <c r="Q865" s="211"/>
    </row>
    <row r="866" spans="1:17" x14ac:dyDescent="0.25">
      <c r="A866" s="25">
        <v>0</v>
      </c>
      <c r="B866" s="25">
        <v>0</v>
      </c>
      <c r="C866" s="25">
        <v>0</v>
      </c>
      <c r="D866" s="25">
        <v>0</v>
      </c>
      <c r="E866" s="202">
        <v>0</v>
      </c>
      <c r="F866" s="25">
        <v>0</v>
      </c>
      <c r="G866" s="209">
        <v>0</v>
      </c>
      <c r="Q866" s="211"/>
    </row>
    <row r="867" spans="1:17" x14ac:dyDescent="0.25">
      <c r="A867" s="25">
        <v>0</v>
      </c>
      <c r="B867" s="25">
        <v>0</v>
      </c>
      <c r="C867" s="25">
        <v>0</v>
      </c>
      <c r="D867" s="25">
        <v>0</v>
      </c>
      <c r="E867" s="202">
        <v>0</v>
      </c>
      <c r="F867" s="25">
        <v>0</v>
      </c>
      <c r="G867" s="209">
        <v>0</v>
      </c>
      <c r="Q867" s="211"/>
    </row>
    <row r="868" spans="1:17" x14ac:dyDescent="0.25">
      <c r="A868" s="25">
        <v>0</v>
      </c>
      <c r="B868" s="25">
        <v>0</v>
      </c>
      <c r="C868" s="25">
        <v>0</v>
      </c>
      <c r="D868" s="25">
        <v>0</v>
      </c>
      <c r="E868" s="202">
        <v>0</v>
      </c>
      <c r="F868" s="25">
        <v>0</v>
      </c>
      <c r="G868" s="209">
        <v>0</v>
      </c>
      <c r="Q868" s="211"/>
    </row>
    <row r="869" spans="1:17" x14ac:dyDescent="0.25">
      <c r="A869" s="25">
        <v>0</v>
      </c>
      <c r="B869" s="25">
        <v>0</v>
      </c>
      <c r="C869" s="25">
        <v>0</v>
      </c>
      <c r="D869" s="25">
        <v>0</v>
      </c>
      <c r="E869" s="202">
        <v>0</v>
      </c>
      <c r="F869" s="25">
        <v>0</v>
      </c>
      <c r="G869" s="209">
        <v>0</v>
      </c>
      <c r="Q869" s="211"/>
    </row>
    <row r="870" spans="1:17" x14ac:dyDescent="0.25">
      <c r="A870" s="25">
        <v>0</v>
      </c>
      <c r="B870" s="25">
        <v>0</v>
      </c>
      <c r="C870" s="25">
        <v>0</v>
      </c>
      <c r="D870" s="25">
        <v>0</v>
      </c>
      <c r="E870" s="202">
        <v>0</v>
      </c>
      <c r="F870" s="25">
        <v>0</v>
      </c>
      <c r="G870" s="209">
        <v>0</v>
      </c>
      <c r="Q870" s="211"/>
    </row>
    <row r="871" spans="1:17" x14ac:dyDescent="0.25">
      <c r="A871" s="25">
        <v>0</v>
      </c>
      <c r="B871" s="25">
        <v>0</v>
      </c>
      <c r="C871" s="25">
        <v>0</v>
      </c>
      <c r="D871" s="25">
        <v>0</v>
      </c>
      <c r="E871" s="202">
        <v>0</v>
      </c>
      <c r="F871" s="25">
        <v>0</v>
      </c>
      <c r="G871" s="209">
        <v>0</v>
      </c>
      <c r="Q871" s="211"/>
    </row>
    <row r="872" spans="1:17" x14ac:dyDescent="0.25">
      <c r="A872" s="25">
        <v>0</v>
      </c>
      <c r="B872" s="25">
        <v>0</v>
      </c>
      <c r="C872" s="25">
        <v>0</v>
      </c>
      <c r="D872" s="25">
        <v>0</v>
      </c>
      <c r="E872" s="202">
        <v>0</v>
      </c>
      <c r="F872" s="25">
        <v>0</v>
      </c>
      <c r="G872" s="209">
        <v>0</v>
      </c>
      <c r="Q872" s="211"/>
    </row>
    <row r="873" spans="1:17" x14ac:dyDescent="0.25">
      <c r="A873" s="25">
        <v>0</v>
      </c>
      <c r="B873" s="25">
        <v>0</v>
      </c>
      <c r="C873" s="25">
        <v>0</v>
      </c>
      <c r="D873" s="25">
        <v>0</v>
      </c>
      <c r="E873" s="202">
        <v>0</v>
      </c>
      <c r="F873" s="25">
        <v>0</v>
      </c>
      <c r="G873" s="209">
        <v>0</v>
      </c>
      <c r="Q873" s="211"/>
    </row>
    <row r="874" spans="1:17" x14ac:dyDescent="0.25">
      <c r="A874" s="25">
        <v>0</v>
      </c>
      <c r="B874" s="25">
        <v>0</v>
      </c>
      <c r="C874" s="25">
        <v>0</v>
      </c>
      <c r="D874" s="25">
        <v>0</v>
      </c>
      <c r="E874" s="202">
        <v>0</v>
      </c>
      <c r="F874" s="25">
        <v>0</v>
      </c>
      <c r="G874" s="209">
        <v>0</v>
      </c>
      <c r="Q874" s="211"/>
    </row>
    <row r="875" spans="1:17" x14ac:dyDescent="0.25">
      <c r="A875" s="25">
        <v>0</v>
      </c>
      <c r="B875" s="25">
        <v>0</v>
      </c>
      <c r="C875" s="25">
        <v>0</v>
      </c>
      <c r="D875" s="25">
        <v>0</v>
      </c>
      <c r="E875" s="202">
        <v>0</v>
      </c>
      <c r="F875" s="25">
        <v>0</v>
      </c>
      <c r="G875" s="209">
        <v>0</v>
      </c>
      <c r="Q875" s="211"/>
    </row>
    <row r="876" spans="1:17" x14ac:dyDescent="0.25">
      <c r="A876" s="25">
        <v>0</v>
      </c>
      <c r="B876" s="25">
        <v>0</v>
      </c>
      <c r="C876" s="25">
        <v>0</v>
      </c>
      <c r="D876" s="25">
        <v>0</v>
      </c>
      <c r="E876" s="202">
        <v>0</v>
      </c>
      <c r="F876" s="25">
        <v>0</v>
      </c>
      <c r="G876" s="209">
        <v>0</v>
      </c>
      <c r="Q876" s="211"/>
    </row>
    <row r="877" spans="1:17" x14ac:dyDescent="0.25">
      <c r="A877" s="25">
        <v>0</v>
      </c>
      <c r="B877" s="25">
        <v>0</v>
      </c>
      <c r="C877" s="25">
        <v>0</v>
      </c>
      <c r="D877" s="25">
        <v>0</v>
      </c>
      <c r="E877" s="202">
        <v>0</v>
      </c>
      <c r="F877" s="25">
        <v>0</v>
      </c>
      <c r="G877" s="209">
        <v>0</v>
      </c>
      <c r="Q877" s="211"/>
    </row>
    <row r="878" spans="1:17" x14ac:dyDescent="0.25">
      <c r="A878" s="25">
        <v>0</v>
      </c>
      <c r="B878" s="25">
        <v>0</v>
      </c>
      <c r="C878" s="25">
        <v>0</v>
      </c>
      <c r="D878" s="25">
        <v>0</v>
      </c>
      <c r="E878" s="202">
        <v>0</v>
      </c>
      <c r="F878" s="25">
        <v>0</v>
      </c>
      <c r="G878" s="209">
        <v>0</v>
      </c>
      <c r="Q878" s="211"/>
    </row>
    <row r="879" spans="1:17" x14ac:dyDescent="0.25">
      <c r="A879" s="25">
        <v>0</v>
      </c>
      <c r="B879" s="25">
        <v>0</v>
      </c>
      <c r="C879" s="25">
        <v>0</v>
      </c>
      <c r="D879" s="25">
        <v>0</v>
      </c>
      <c r="E879" s="202">
        <v>0</v>
      </c>
      <c r="F879" s="25">
        <v>0</v>
      </c>
      <c r="G879" s="209">
        <v>0</v>
      </c>
      <c r="Q879" s="211"/>
    </row>
    <row r="880" spans="1:17" x14ac:dyDescent="0.25">
      <c r="A880" s="25">
        <v>0</v>
      </c>
      <c r="B880" s="25">
        <v>0</v>
      </c>
      <c r="C880" s="25">
        <v>0</v>
      </c>
      <c r="D880" s="25">
        <v>0</v>
      </c>
      <c r="E880" s="202">
        <v>0</v>
      </c>
      <c r="F880" s="25">
        <v>0</v>
      </c>
      <c r="G880" s="209">
        <v>0</v>
      </c>
      <c r="Q880" s="211"/>
    </row>
    <row r="881" spans="1:17" x14ac:dyDescent="0.25">
      <c r="A881" s="25">
        <v>0</v>
      </c>
      <c r="B881" s="25">
        <v>0</v>
      </c>
      <c r="C881" s="25">
        <v>0</v>
      </c>
      <c r="D881" s="25">
        <v>0</v>
      </c>
      <c r="E881" s="202">
        <v>0</v>
      </c>
      <c r="F881" s="25">
        <v>0</v>
      </c>
      <c r="G881" s="209">
        <v>0</v>
      </c>
      <c r="Q881" s="211"/>
    </row>
    <row r="882" spans="1:17" x14ac:dyDescent="0.25">
      <c r="A882" s="25">
        <v>0</v>
      </c>
      <c r="B882" s="25">
        <v>0</v>
      </c>
      <c r="C882" s="25">
        <v>0</v>
      </c>
      <c r="D882" s="25">
        <v>0</v>
      </c>
      <c r="E882" s="202">
        <v>0</v>
      </c>
      <c r="F882" s="25">
        <v>0</v>
      </c>
      <c r="G882" s="209">
        <v>0</v>
      </c>
      <c r="Q882" s="211"/>
    </row>
    <row r="883" spans="1:17" x14ac:dyDescent="0.25">
      <c r="A883" s="25">
        <v>0</v>
      </c>
      <c r="B883" s="25">
        <v>0</v>
      </c>
      <c r="C883" s="25">
        <v>0</v>
      </c>
      <c r="D883" s="25">
        <v>0</v>
      </c>
      <c r="E883" s="202">
        <v>0</v>
      </c>
      <c r="F883" s="25">
        <v>0</v>
      </c>
      <c r="G883" s="209">
        <v>0</v>
      </c>
      <c r="Q883" s="211"/>
    </row>
    <row r="884" spans="1:17" x14ac:dyDescent="0.25">
      <c r="A884" s="25">
        <v>0</v>
      </c>
      <c r="B884" s="25">
        <v>0</v>
      </c>
      <c r="C884" s="25">
        <v>0</v>
      </c>
      <c r="D884" s="25">
        <v>0</v>
      </c>
      <c r="E884" s="202">
        <v>0</v>
      </c>
      <c r="F884" s="25">
        <v>0</v>
      </c>
      <c r="G884" s="209">
        <v>0</v>
      </c>
      <c r="Q884" s="211"/>
    </row>
    <row r="885" spans="1:17" x14ac:dyDescent="0.25">
      <c r="A885" s="25">
        <v>0</v>
      </c>
      <c r="B885" s="25">
        <v>0</v>
      </c>
      <c r="C885" s="25">
        <v>0</v>
      </c>
      <c r="D885" s="25">
        <v>0</v>
      </c>
      <c r="E885" s="202">
        <v>0</v>
      </c>
      <c r="F885" s="25">
        <v>0</v>
      </c>
      <c r="G885" s="209">
        <v>0</v>
      </c>
      <c r="Q885" s="211"/>
    </row>
    <row r="886" spans="1:17" x14ac:dyDescent="0.25">
      <c r="A886" s="25">
        <v>0</v>
      </c>
      <c r="B886" s="25">
        <v>0</v>
      </c>
      <c r="C886" s="25">
        <v>0</v>
      </c>
      <c r="D886" s="25">
        <v>0</v>
      </c>
      <c r="E886" s="202">
        <v>0</v>
      </c>
      <c r="F886" s="25">
        <v>0</v>
      </c>
      <c r="G886" s="209">
        <v>0</v>
      </c>
      <c r="Q886" s="211"/>
    </row>
    <row r="887" spans="1:17" x14ac:dyDescent="0.25">
      <c r="A887" s="25">
        <v>0</v>
      </c>
      <c r="B887" s="25">
        <v>0</v>
      </c>
      <c r="C887" s="25">
        <v>0</v>
      </c>
      <c r="D887" s="25">
        <v>0</v>
      </c>
      <c r="E887" s="202">
        <v>0</v>
      </c>
      <c r="F887" s="25">
        <v>0</v>
      </c>
      <c r="G887" s="209">
        <v>0</v>
      </c>
      <c r="Q887" s="211"/>
    </row>
    <row r="888" spans="1:17" x14ac:dyDescent="0.25">
      <c r="A888" s="25">
        <v>0</v>
      </c>
      <c r="B888" s="25">
        <v>0</v>
      </c>
      <c r="C888" s="25">
        <v>0</v>
      </c>
      <c r="D888" s="25">
        <v>0</v>
      </c>
      <c r="E888" s="202">
        <v>0</v>
      </c>
      <c r="F888" s="25">
        <v>0</v>
      </c>
      <c r="G888" s="209">
        <v>0</v>
      </c>
      <c r="Q888" s="211"/>
    </row>
    <row r="889" spans="1:17" x14ac:dyDescent="0.25">
      <c r="Q889" s="211"/>
    </row>
    <row r="890" spans="1:17" x14ac:dyDescent="0.25">
      <c r="Q890" s="211"/>
    </row>
    <row r="891" spans="1:17" x14ac:dyDescent="0.25">
      <c r="Q891" s="211"/>
    </row>
    <row r="892" spans="1:17" x14ac:dyDescent="0.25">
      <c r="Q892" s="211"/>
    </row>
    <row r="893" spans="1:17" x14ac:dyDescent="0.25">
      <c r="Q893" s="211"/>
    </row>
    <row r="894" spans="1:17" x14ac:dyDescent="0.25">
      <c r="Q894" s="211"/>
    </row>
    <row r="895" spans="1:17" x14ac:dyDescent="0.25">
      <c r="Q895" s="211"/>
    </row>
    <row r="896" spans="1:17" x14ac:dyDescent="0.25">
      <c r="Q896" s="211"/>
    </row>
    <row r="897" spans="17:17" x14ac:dyDescent="0.25">
      <c r="Q897" s="211"/>
    </row>
    <row r="898" spans="17:17" x14ac:dyDescent="0.25">
      <c r="Q898" s="211"/>
    </row>
    <row r="899" spans="17:17" x14ac:dyDescent="0.25">
      <c r="Q899" s="211"/>
    </row>
    <row r="900" spans="17:17" x14ac:dyDescent="0.25">
      <c r="Q900" s="211"/>
    </row>
    <row r="901" spans="17:17" x14ac:dyDescent="0.25">
      <c r="Q901" s="211"/>
    </row>
    <row r="902" spans="17:17" x14ac:dyDescent="0.25">
      <c r="Q902" s="211"/>
    </row>
    <row r="903" spans="17:17" x14ac:dyDescent="0.25">
      <c r="Q903" s="211"/>
    </row>
    <row r="904" spans="17:17" x14ac:dyDescent="0.25">
      <c r="Q904" s="211"/>
    </row>
    <row r="905" spans="17:17" x14ac:dyDescent="0.25">
      <c r="Q905" s="211"/>
    </row>
    <row r="906" spans="17:17" x14ac:dyDescent="0.25">
      <c r="Q906" s="211"/>
    </row>
    <row r="907" spans="17:17" x14ac:dyDescent="0.25">
      <c r="Q907" s="211"/>
    </row>
    <row r="908" spans="17:17" x14ac:dyDescent="0.25">
      <c r="Q908" s="211"/>
    </row>
    <row r="909" spans="17:17" x14ac:dyDescent="0.25">
      <c r="Q909" s="211"/>
    </row>
    <row r="910" spans="17:17" x14ac:dyDescent="0.25">
      <c r="Q910" s="211"/>
    </row>
    <row r="911" spans="17:17" x14ac:dyDescent="0.25">
      <c r="Q911" s="211"/>
    </row>
    <row r="912" spans="17:17" x14ac:dyDescent="0.25">
      <c r="Q912" s="211"/>
    </row>
    <row r="913" spans="17:17" x14ac:dyDescent="0.25">
      <c r="Q913" s="211"/>
    </row>
    <row r="914" spans="17:17" x14ac:dyDescent="0.25">
      <c r="Q914" s="211"/>
    </row>
    <row r="915" spans="17:17" x14ac:dyDescent="0.25">
      <c r="Q915" s="211"/>
    </row>
    <row r="916" spans="17:17" x14ac:dyDescent="0.25">
      <c r="Q916" s="211"/>
    </row>
    <row r="917" spans="17:17" x14ac:dyDescent="0.25">
      <c r="Q917" s="211"/>
    </row>
    <row r="918" spans="17:17" x14ac:dyDescent="0.25">
      <c r="Q918" s="211"/>
    </row>
    <row r="919" spans="17:17" x14ac:dyDescent="0.25">
      <c r="Q919" s="211"/>
    </row>
    <row r="920" spans="17:17" x14ac:dyDescent="0.25">
      <c r="Q920" s="211"/>
    </row>
    <row r="921" spans="17:17" x14ac:dyDescent="0.25">
      <c r="Q921" s="211"/>
    </row>
    <row r="922" spans="17:17" x14ac:dyDescent="0.25">
      <c r="Q922" s="211"/>
    </row>
    <row r="923" spans="17:17" x14ac:dyDescent="0.25">
      <c r="Q923" s="211"/>
    </row>
    <row r="924" spans="17:17" x14ac:dyDescent="0.25">
      <c r="Q924" s="211"/>
    </row>
    <row r="925" spans="17:17" x14ac:dyDescent="0.25">
      <c r="Q925" s="211"/>
    </row>
    <row r="926" spans="17:17" x14ac:dyDescent="0.25">
      <c r="Q926" s="211"/>
    </row>
    <row r="927" spans="17:17" x14ac:dyDescent="0.25">
      <c r="Q927" s="211"/>
    </row>
    <row r="928" spans="17:17" x14ac:dyDescent="0.25">
      <c r="Q928" s="211"/>
    </row>
    <row r="929" spans="17:17" x14ac:dyDescent="0.25">
      <c r="Q929" s="211"/>
    </row>
    <row r="930" spans="17:17" x14ac:dyDescent="0.25">
      <c r="Q930" s="211"/>
    </row>
    <row r="931" spans="17:17" x14ac:dyDescent="0.25">
      <c r="Q931" s="211"/>
    </row>
    <row r="932" spans="17:17" x14ac:dyDescent="0.25">
      <c r="Q932" s="211"/>
    </row>
    <row r="933" spans="17:17" x14ac:dyDescent="0.25">
      <c r="Q933" s="211"/>
    </row>
    <row r="934" spans="17:17" x14ac:dyDescent="0.25">
      <c r="Q934" s="211"/>
    </row>
    <row r="935" spans="17:17" x14ac:dyDescent="0.25">
      <c r="Q935" s="211"/>
    </row>
    <row r="936" spans="17:17" x14ac:dyDescent="0.25">
      <c r="Q936" s="211"/>
    </row>
    <row r="937" spans="17:17" x14ac:dyDescent="0.25">
      <c r="Q937" s="211"/>
    </row>
    <row r="938" spans="17:17" x14ac:dyDescent="0.25">
      <c r="Q938" s="211"/>
    </row>
    <row r="939" spans="17:17" x14ac:dyDescent="0.25">
      <c r="Q939" s="211"/>
    </row>
    <row r="940" spans="17:17" x14ac:dyDescent="0.25">
      <c r="Q940" s="211"/>
    </row>
    <row r="941" spans="17:17" x14ac:dyDescent="0.25">
      <c r="Q941" s="211"/>
    </row>
    <row r="942" spans="17:17" x14ac:dyDescent="0.25">
      <c r="Q942" s="211"/>
    </row>
    <row r="943" spans="17:17" x14ac:dyDescent="0.25">
      <c r="Q943" s="211"/>
    </row>
    <row r="944" spans="17:17" x14ac:dyDescent="0.25">
      <c r="Q944" s="211"/>
    </row>
    <row r="945" spans="17:17" x14ac:dyDescent="0.25">
      <c r="Q945" s="211"/>
    </row>
    <row r="946" spans="17:17" x14ac:dyDescent="0.25">
      <c r="Q946" s="211"/>
    </row>
    <row r="947" spans="17:17" x14ac:dyDescent="0.25">
      <c r="Q947" s="211"/>
    </row>
    <row r="948" spans="17:17" x14ac:dyDescent="0.25">
      <c r="Q948" s="211"/>
    </row>
    <row r="949" spans="17:17" x14ac:dyDescent="0.25">
      <c r="Q949" s="211"/>
    </row>
    <row r="950" spans="17:17" x14ac:dyDescent="0.25">
      <c r="Q950" s="211"/>
    </row>
    <row r="951" spans="17:17" x14ac:dyDescent="0.25">
      <c r="Q951" s="211"/>
    </row>
    <row r="952" spans="17:17" x14ac:dyDescent="0.25">
      <c r="Q952" s="211"/>
    </row>
    <row r="953" spans="17:17" x14ac:dyDescent="0.25">
      <c r="Q953" s="211"/>
    </row>
    <row r="954" spans="17:17" x14ac:dyDescent="0.25">
      <c r="Q954" s="211"/>
    </row>
    <row r="955" spans="17:17" x14ac:dyDescent="0.25">
      <c r="Q955" s="211"/>
    </row>
    <row r="956" spans="17:17" x14ac:dyDescent="0.25">
      <c r="Q956" s="211"/>
    </row>
    <row r="957" spans="17:17" x14ac:dyDescent="0.25">
      <c r="Q957" s="211"/>
    </row>
    <row r="958" spans="17:17" x14ac:dyDescent="0.25">
      <c r="Q958" s="211"/>
    </row>
    <row r="959" spans="17:17" x14ac:dyDescent="0.25">
      <c r="Q959" s="211"/>
    </row>
    <row r="960" spans="17:17" x14ac:dyDescent="0.25">
      <c r="Q960" s="211"/>
    </row>
    <row r="961" spans="17:17" x14ac:dyDescent="0.25">
      <c r="Q961" s="211"/>
    </row>
    <row r="962" spans="17:17" x14ac:dyDescent="0.25">
      <c r="Q962" s="211"/>
    </row>
    <row r="963" spans="17:17" x14ac:dyDescent="0.25">
      <c r="Q963" s="211"/>
    </row>
    <row r="964" spans="17:17" x14ac:dyDescent="0.25">
      <c r="Q964" s="211"/>
    </row>
    <row r="965" spans="17:17" x14ac:dyDescent="0.25">
      <c r="Q965" s="211"/>
    </row>
    <row r="966" spans="17:17" x14ac:dyDescent="0.25">
      <c r="Q966" s="211"/>
    </row>
    <row r="967" spans="17:17" x14ac:dyDescent="0.25">
      <c r="Q967" s="211"/>
    </row>
    <row r="968" spans="17:17" x14ac:dyDescent="0.25">
      <c r="Q968" s="211"/>
    </row>
    <row r="969" spans="17:17" x14ac:dyDescent="0.25">
      <c r="Q969" s="211"/>
    </row>
    <row r="970" spans="17:17" x14ac:dyDescent="0.25">
      <c r="Q970" s="211"/>
    </row>
    <row r="971" spans="17:17" x14ac:dyDescent="0.25">
      <c r="Q971" s="211"/>
    </row>
    <row r="972" spans="17:17" x14ac:dyDescent="0.25">
      <c r="Q972" s="211"/>
    </row>
    <row r="973" spans="17:17" x14ac:dyDescent="0.25">
      <c r="Q973" s="211"/>
    </row>
    <row r="974" spans="17:17" x14ac:dyDescent="0.25">
      <c r="Q974" s="211"/>
    </row>
    <row r="975" spans="17:17" x14ac:dyDescent="0.25">
      <c r="Q975" s="211"/>
    </row>
    <row r="976" spans="17:17" x14ac:dyDescent="0.25">
      <c r="Q976" s="211"/>
    </row>
    <row r="977" spans="17:17" x14ac:dyDescent="0.25">
      <c r="Q977" s="211"/>
    </row>
    <row r="978" spans="17:17" x14ac:dyDescent="0.25">
      <c r="Q978" s="211"/>
    </row>
    <row r="979" spans="17:17" x14ac:dyDescent="0.25">
      <c r="Q979" s="211"/>
    </row>
    <row r="980" spans="17:17" x14ac:dyDescent="0.25">
      <c r="Q980" s="211"/>
    </row>
    <row r="981" spans="17:17" x14ac:dyDescent="0.25">
      <c r="Q981" s="211"/>
    </row>
    <row r="982" spans="17:17" x14ac:dyDescent="0.25">
      <c r="Q982" s="211"/>
    </row>
    <row r="983" spans="17:17" x14ac:dyDescent="0.25">
      <c r="Q983" s="211"/>
    </row>
    <row r="984" spans="17:17" x14ac:dyDescent="0.25">
      <c r="Q984" s="211"/>
    </row>
    <row r="985" spans="17:17" x14ac:dyDescent="0.25">
      <c r="Q985" s="211"/>
    </row>
    <row r="986" spans="17:17" x14ac:dyDescent="0.25">
      <c r="Q986" s="211"/>
    </row>
    <row r="987" spans="17:17" x14ac:dyDescent="0.25">
      <c r="Q987" s="211"/>
    </row>
    <row r="988" spans="17:17" x14ac:dyDescent="0.25">
      <c r="Q988" s="211"/>
    </row>
    <row r="989" spans="17:17" x14ac:dyDescent="0.25">
      <c r="Q989" s="211"/>
    </row>
    <row r="990" spans="17:17" x14ac:dyDescent="0.25">
      <c r="Q990" s="211"/>
    </row>
    <row r="991" spans="17:17" x14ac:dyDescent="0.25">
      <c r="Q991" s="211"/>
    </row>
    <row r="992" spans="17:17" x14ac:dyDescent="0.25">
      <c r="Q992" s="211"/>
    </row>
    <row r="993" spans="17:17" x14ac:dyDescent="0.25">
      <c r="Q993" s="211"/>
    </row>
    <row r="994" spans="17:17" x14ac:dyDescent="0.25">
      <c r="Q994" s="211"/>
    </row>
    <row r="995" spans="17:17" x14ac:dyDescent="0.25">
      <c r="Q995" s="211"/>
    </row>
    <row r="996" spans="17:17" x14ac:dyDescent="0.25">
      <c r="Q996" s="211"/>
    </row>
    <row r="997" spans="17:17" x14ac:dyDescent="0.25">
      <c r="Q997" s="211"/>
    </row>
    <row r="998" spans="17:17" x14ac:dyDescent="0.25">
      <c r="Q998" s="211"/>
    </row>
    <row r="999" spans="17:17" x14ac:dyDescent="0.25">
      <c r="Q999" s="211"/>
    </row>
    <row r="1000" spans="17:17" x14ac:dyDescent="0.25">
      <c r="Q1000" s="211"/>
    </row>
    <row r="1001" spans="17:17" x14ac:dyDescent="0.25">
      <c r="Q1001" s="211"/>
    </row>
    <row r="1002" spans="17:17" x14ac:dyDescent="0.25">
      <c r="Q1002" s="211"/>
    </row>
    <row r="1003" spans="17:17" x14ac:dyDescent="0.25">
      <c r="Q1003" s="211"/>
    </row>
    <row r="1004" spans="17:17" x14ac:dyDescent="0.25">
      <c r="Q1004" s="211"/>
    </row>
    <row r="1005" spans="17:17" x14ac:dyDescent="0.25">
      <c r="Q1005" s="211"/>
    </row>
    <row r="1006" spans="17:17" x14ac:dyDescent="0.25">
      <c r="Q1006" s="211"/>
    </row>
    <row r="1007" spans="17:17" x14ac:dyDescent="0.25">
      <c r="Q1007" s="211"/>
    </row>
    <row r="1008" spans="17:17" x14ac:dyDescent="0.25">
      <c r="Q1008" s="211"/>
    </row>
    <row r="1009" spans="17:17" x14ac:dyDescent="0.25">
      <c r="Q1009" s="211"/>
    </row>
    <row r="1010" spans="17:17" x14ac:dyDescent="0.25">
      <c r="Q1010" s="211"/>
    </row>
    <row r="1011" spans="17:17" x14ac:dyDescent="0.25">
      <c r="Q1011" s="211"/>
    </row>
    <row r="1012" spans="17:17" x14ac:dyDescent="0.25">
      <c r="Q1012" s="211"/>
    </row>
    <row r="1013" spans="17:17" x14ac:dyDescent="0.25">
      <c r="Q1013" s="211"/>
    </row>
    <row r="1014" spans="17:17" x14ac:dyDescent="0.25">
      <c r="Q1014" s="211"/>
    </row>
    <row r="1015" spans="17:17" x14ac:dyDescent="0.25">
      <c r="Q1015" s="211"/>
    </row>
    <row r="1016" spans="17:17" x14ac:dyDescent="0.25">
      <c r="Q1016" s="211"/>
    </row>
    <row r="1017" spans="17:17" x14ac:dyDescent="0.25">
      <c r="Q1017" s="211"/>
    </row>
    <row r="1018" spans="17:17" x14ac:dyDescent="0.25">
      <c r="Q1018" s="211"/>
    </row>
    <row r="1019" spans="17:17" x14ac:dyDescent="0.25">
      <c r="Q1019" s="211"/>
    </row>
    <row r="1020" spans="17:17" x14ac:dyDescent="0.25">
      <c r="Q1020" s="211"/>
    </row>
    <row r="1021" spans="17:17" x14ac:dyDescent="0.25">
      <c r="Q1021" s="211"/>
    </row>
    <row r="1022" spans="17:17" x14ac:dyDescent="0.25">
      <c r="Q1022" s="211"/>
    </row>
    <row r="1023" spans="17:17" x14ac:dyDescent="0.25">
      <c r="Q1023" s="211"/>
    </row>
    <row r="1024" spans="17:17" x14ac:dyDescent="0.25">
      <c r="Q1024" s="211"/>
    </row>
    <row r="1025" spans="17:17" x14ac:dyDescent="0.25">
      <c r="Q1025" s="211"/>
    </row>
    <row r="1026" spans="17:17" x14ac:dyDescent="0.25">
      <c r="Q1026" s="211"/>
    </row>
    <row r="1027" spans="17:17" x14ac:dyDescent="0.25">
      <c r="Q1027" s="211"/>
    </row>
    <row r="1028" spans="17:17" x14ac:dyDescent="0.25">
      <c r="Q1028" s="211"/>
    </row>
    <row r="1029" spans="17:17" x14ac:dyDescent="0.25">
      <c r="Q1029" s="211"/>
    </row>
    <row r="1030" spans="17:17" x14ac:dyDescent="0.25">
      <c r="Q1030" s="211"/>
    </row>
    <row r="1031" spans="17:17" x14ac:dyDescent="0.25">
      <c r="Q1031" s="211"/>
    </row>
    <row r="1032" spans="17:17" x14ac:dyDescent="0.25">
      <c r="Q1032" s="211"/>
    </row>
    <row r="1033" spans="17:17" x14ac:dyDescent="0.25">
      <c r="Q1033" s="211"/>
    </row>
    <row r="1034" spans="17:17" x14ac:dyDescent="0.25">
      <c r="Q1034" s="211"/>
    </row>
    <row r="1035" spans="17:17" x14ac:dyDescent="0.25">
      <c r="Q1035" s="211"/>
    </row>
    <row r="1036" spans="17:17" x14ac:dyDescent="0.25">
      <c r="Q1036" s="211"/>
    </row>
    <row r="1037" spans="17:17" x14ac:dyDescent="0.25">
      <c r="Q1037" s="211"/>
    </row>
    <row r="1038" spans="17:17" x14ac:dyDescent="0.25">
      <c r="Q1038" s="211"/>
    </row>
    <row r="1039" spans="17:17" x14ac:dyDescent="0.25">
      <c r="Q1039" s="211"/>
    </row>
    <row r="1040" spans="17:17" x14ac:dyDescent="0.25">
      <c r="Q1040" s="211"/>
    </row>
    <row r="1041" spans="17:17" x14ac:dyDescent="0.25">
      <c r="Q1041" s="211"/>
    </row>
    <row r="1042" spans="17:17" x14ac:dyDescent="0.25">
      <c r="Q1042" s="211"/>
    </row>
    <row r="1043" spans="17:17" x14ac:dyDescent="0.25">
      <c r="Q1043" s="211"/>
    </row>
    <row r="1044" spans="17:17" x14ac:dyDescent="0.25">
      <c r="Q1044" s="211"/>
    </row>
    <row r="1045" spans="17:17" x14ac:dyDescent="0.25">
      <c r="Q1045" s="211"/>
    </row>
    <row r="1046" spans="17:17" x14ac:dyDescent="0.25">
      <c r="Q1046" s="211"/>
    </row>
    <row r="1047" spans="17:17" x14ac:dyDescent="0.25">
      <c r="Q1047" s="211"/>
    </row>
    <row r="1048" spans="17:17" x14ac:dyDescent="0.25">
      <c r="Q1048" s="211"/>
    </row>
    <row r="1049" spans="17:17" x14ac:dyDescent="0.25">
      <c r="Q1049" s="211"/>
    </row>
    <row r="1050" spans="17:17" x14ac:dyDescent="0.25">
      <c r="Q1050" s="211"/>
    </row>
    <row r="1051" spans="17:17" x14ac:dyDescent="0.25">
      <c r="Q1051" s="211"/>
    </row>
    <row r="1052" spans="17:17" x14ac:dyDescent="0.25">
      <c r="Q1052" s="211"/>
    </row>
    <row r="1053" spans="17:17" x14ac:dyDescent="0.25">
      <c r="Q1053" s="211"/>
    </row>
    <row r="1054" spans="17:17" x14ac:dyDescent="0.25">
      <c r="Q1054" s="211"/>
    </row>
    <row r="1055" spans="17:17" x14ac:dyDescent="0.25">
      <c r="Q1055" s="211"/>
    </row>
    <row r="1056" spans="17:17" x14ac:dyDescent="0.25">
      <c r="Q1056" s="211"/>
    </row>
    <row r="1057" spans="17:17" x14ac:dyDescent="0.25">
      <c r="Q1057" s="211"/>
    </row>
    <row r="1058" spans="17:17" x14ac:dyDescent="0.25">
      <c r="Q1058" s="211"/>
    </row>
    <row r="1059" spans="17:17" x14ac:dyDescent="0.25">
      <c r="Q1059" s="211"/>
    </row>
    <row r="1060" spans="17:17" x14ac:dyDescent="0.25">
      <c r="Q1060" s="211"/>
    </row>
    <row r="1061" spans="17:17" x14ac:dyDescent="0.25">
      <c r="Q1061" s="211"/>
    </row>
    <row r="1062" spans="17:17" x14ac:dyDescent="0.25">
      <c r="Q1062" s="211"/>
    </row>
    <row r="1063" spans="17:17" x14ac:dyDescent="0.25">
      <c r="Q1063" s="211"/>
    </row>
    <row r="1064" spans="17:17" x14ac:dyDescent="0.25">
      <c r="Q1064" s="211"/>
    </row>
    <row r="1065" spans="17:17" x14ac:dyDescent="0.25">
      <c r="Q1065" s="211"/>
    </row>
    <row r="1066" spans="17:17" x14ac:dyDescent="0.25">
      <c r="Q1066" s="211"/>
    </row>
    <row r="1067" spans="17:17" x14ac:dyDescent="0.25">
      <c r="Q1067" s="211"/>
    </row>
    <row r="1068" spans="17:17" x14ac:dyDescent="0.25">
      <c r="Q1068" s="211"/>
    </row>
    <row r="1069" spans="17:17" x14ac:dyDescent="0.25">
      <c r="Q1069" s="211"/>
    </row>
    <row r="1070" spans="17:17" x14ac:dyDescent="0.25">
      <c r="Q1070" s="211"/>
    </row>
    <row r="1071" spans="17:17" x14ac:dyDescent="0.25">
      <c r="Q1071" s="211"/>
    </row>
    <row r="1072" spans="17:17" x14ac:dyDescent="0.25">
      <c r="Q1072" s="211"/>
    </row>
    <row r="1073" spans="17:17" x14ac:dyDescent="0.25">
      <c r="Q1073" s="211"/>
    </row>
    <row r="1074" spans="17:17" x14ac:dyDescent="0.25">
      <c r="Q1074" s="211"/>
    </row>
    <row r="1075" spans="17:17" x14ac:dyDescent="0.25">
      <c r="Q1075" s="211"/>
    </row>
    <row r="1076" spans="17:17" x14ac:dyDescent="0.25">
      <c r="Q1076" s="211"/>
    </row>
    <row r="1077" spans="17:17" x14ac:dyDescent="0.25">
      <c r="Q1077" s="211"/>
    </row>
    <row r="1078" spans="17:17" x14ac:dyDescent="0.25">
      <c r="Q1078" s="211"/>
    </row>
    <row r="1079" spans="17:17" x14ac:dyDescent="0.25">
      <c r="Q1079" s="211"/>
    </row>
    <row r="1080" spans="17:17" x14ac:dyDescent="0.25">
      <c r="Q1080" s="211"/>
    </row>
    <row r="1081" spans="17:17" x14ac:dyDescent="0.25">
      <c r="Q1081" s="211"/>
    </row>
    <row r="1082" spans="17:17" x14ac:dyDescent="0.25">
      <c r="Q1082" s="211"/>
    </row>
    <row r="1083" spans="17:17" x14ac:dyDescent="0.25">
      <c r="Q1083" s="211"/>
    </row>
    <row r="1084" spans="17:17" x14ac:dyDescent="0.25">
      <c r="Q1084" s="211"/>
    </row>
    <row r="1085" spans="17:17" x14ac:dyDescent="0.25">
      <c r="Q1085" s="211"/>
    </row>
    <row r="1086" spans="17:17" x14ac:dyDescent="0.25">
      <c r="Q1086" s="211"/>
    </row>
    <row r="1087" spans="17:17" x14ac:dyDescent="0.25">
      <c r="Q1087" s="211"/>
    </row>
    <row r="1088" spans="17:17" x14ac:dyDescent="0.25">
      <c r="Q1088" s="211"/>
    </row>
    <row r="1089" spans="17:17" x14ac:dyDescent="0.25">
      <c r="Q1089" s="211"/>
    </row>
    <row r="1090" spans="17:17" x14ac:dyDescent="0.25">
      <c r="Q1090" s="211"/>
    </row>
    <row r="1091" spans="17:17" x14ac:dyDescent="0.25">
      <c r="Q1091" s="211"/>
    </row>
    <row r="1092" spans="17:17" x14ac:dyDescent="0.25">
      <c r="Q1092" s="211"/>
    </row>
    <row r="1093" spans="17:17" x14ac:dyDescent="0.25">
      <c r="Q1093" s="211"/>
    </row>
    <row r="1094" spans="17:17" x14ac:dyDescent="0.25">
      <c r="Q1094" s="211"/>
    </row>
    <row r="1095" spans="17:17" x14ac:dyDescent="0.25">
      <c r="Q1095" s="211"/>
    </row>
    <row r="1096" spans="17:17" x14ac:dyDescent="0.25">
      <c r="Q1096" s="211"/>
    </row>
    <row r="1097" spans="17:17" x14ac:dyDescent="0.25">
      <c r="Q1097" s="211"/>
    </row>
    <row r="1098" spans="17:17" x14ac:dyDescent="0.25">
      <c r="Q1098" s="211"/>
    </row>
    <row r="1099" spans="17:17" x14ac:dyDescent="0.25">
      <c r="Q1099" s="211"/>
    </row>
    <row r="1100" spans="17:17" x14ac:dyDescent="0.25">
      <c r="Q1100" s="211"/>
    </row>
    <row r="1101" spans="17:17" x14ac:dyDescent="0.25">
      <c r="Q1101" s="211"/>
    </row>
    <row r="1102" spans="17:17" x14ac:dyDescent="0.25">
      <c r="Q1102" s="211"/>
    </row>
    <row r="1103" spans="17:17" x14ac:dyDescent="0.25">
      <c r="Q1103" s="211"/>
    </row>
    <row r="1104" spans="17:17" x14ac:dyDescent="0.25">
      <c r="Q1104" s="211"/>
    </row>
    <row r="1105" spans="17:17" x14ac:dyDescent="0.25">
      <c r="Q1105" s="211"/>
    </row>
    <row r="1106" spans="17:17" x14ac:dyDescent="0.25">
      <c r="Q1106" s="211"/>
    </row>
    <row r="1107" spans="17:17" x14ac:dyDescent="0.25">
      <c r="Q1107" s="211"/>
    </row>
    <row r="1108" spans="17:17" x14ac:dyDescent="0.25">
      <c r="Q1108" s="211"/>
    </row>
    <row r="1109" spans="17:17" x14ac:dyDescent="0.25">
      <c r="Q1109" s="211"/>
    </row>
    <row r="1110" spans="17:17" x14ac:dyDescent="0.25">
      <c r="Q1110" s="211"/>
    </row>
    <row r="1111" spans="17:17" x14ac:dyDescent="0.25">
      <c r="Q1111" s="211"/>
    </row>
    <row r="1112" spans="17:17" x14ac:dyDescent="0.25">
      <c r="Q1112" s="211"/>
    </row>
    <row r="1113" spans="17:17" x14ac:dyDescent="0.25">
      <c r="Q1113" s="211"/>
    </row>
    <row r="1114" spans="17:17" x14ac:dyDescent="0.25">
      <c r="Q1114" s="211"/>
    </row>
    <row r="1115" spans="17:17" x14ac:dyDescent="0.25">
      <c r="Q1115" s="211"/>
    </row>
    <row r="1116" spans="17:17" x14ac:dyDescent="0.25">
      <c r="Q1116" s="211"/>
    </row>
    <row r="1117" spans="17:17" x14ac:dyDescent="0.25">
      <c r="Q1117" s="211"/>
    </row>
    <row r="1118" spans="17:17" x14ac:dyDescent="0.25">
      <c r="Q1118" s="211"/>
    </row>
    <row r="1119" spans="17:17" x14ac:dyDescent="0.25">
      <c r="Q1119" s="211"/>
    </row>
    <row r="1120" spans="17:17" x14ac:dyDescent="0.25">
      <c r="Q1120" s="211"/>
    </row>
    <row r="1121" spans="17:17" x14ac:dyDescent="0.25">
      <c r="Q1121" s="211"/>
    </row>
    <row r="1122" spans="17:17" x14ac:dyDescent="0.25">
      <c r="Q1122" s="211"/>
    </row>
    <row r="1123" spans="17:17" x14ac:dyDescent="0.25">
      <c r="Q1123" s="211"/>
    </row>
    <row r="1124" spans="17:17" x14ac:dyDescent="0.25">
      <c r="Q1124" s="211"/>
    </row>
    <row r="1125" spans="17:17" x14ac:dyDescent="0.25">
      <c r="Q1125" s="211"/>
    </row>
    <row r="1126" spans="17:17" x14ac:dyDescent="0.25">
      <c r="Q1126" s="211"/>
    </row>
    <row r="1127" spans="17:17" x14ac:dyDescent="0.25">
      <c r="Q1127" s="211"/>
    </row>
    <row r="1128" spans="17:17" x14ac:dyDescent="0.25">
      <c r="Q1128" s="211"/>
    </row>
    <row r="1129" spans="17:17" x14ac:dyDescent="0.25">
      <c r="Q1129" s="211"/>
    </row>
    <row r="1130" spans="17:17" x14ac:dyDescent="0.25">
      <c r="Q1130" s="211"/>
    </row>
    <row r="1131" spans="17:17" x14ac:dyDescent="0.25">
      <c r="Q1131" s="211"/>
    </row>
    <row r="1132" spans="17:17" x14ac:dyDescent="0.25">
      <c r="Q1132" s="211"/>
    </row>
    <row r="1133" spans="17:17" x14ac:dyDescent="0.25">
      <c r="Q1133" s="211"/>
    </row>
    <row r="1134" spans="17:17" x14ac:dyDescent="0.25">
      <c r="Q1134" s="211"/>
    </row>
    <row r="1135" spans="17:17" x14ac:dyDescent="0.25">
      <c r="Q1135" s="211"/>
    </row>
    <row r="1136" spans="17:17" x14ac:dyDescent="0.25">
      <c r="Q1136" s="211"/>
    </row>
    <row r="1137" spans="17:17" x14ac:dyDescent="0.25">
      <c r="Q1137" s="211"/>
    </row>
    <row r="1138" spans="17:17" x14ac:dyDescent="0.25">
      <c r="Q1138" s="211"/>
    </row>
    <row r="1139" spans="17:17" x14ac:dyDescent="0.25">
      <c r="Q1139" s="211"/>
    </row>
    <row r="1140" spans="17:17" x14ac:dyDescent="0.25">
      <c r="Q1140" s="211"/>
    </row>
    <row r="1141" spans="17:17" x14ac:dyDescent="0.25">
      <c r="Q1141" s="211"/>
    </row>
    <row r="1142" spans="17:17" x14ac:dyDescent="0.25">
      <c r="Q1142" s="211"/>
    </row>
    <row r="1143" spans="17:17" x14ac:dyDescent="0.25">
      <c r="Q1143" s="211"/>
    </row>
    <row r="1144" spans="17:17" x14ac:dyDescent="0.25">
      <c r="Q1144" s="211"/>
    </row>
    <row r="1145" spans="17:17" x14ac:dyDescent="0.25">
      <c r="Q1145" s="211"/>
    </row>
    <row r="1146" spans="17:17" x14ac:dyDescent="0.25">
      <c r="Q1146" s="211"/>
    </row>
    <row r="1147" spans="17:17" x14ac:dyDescent="0.25">
      <c r="Q1147" s="211"/>
    </row>
    <row r="1148" spans="17:17" x14ac:dyDescent="0.25">
      <c r="Q1148" s="211"/>
    </row>
    <row r="1149" spans="17:17" x14ac:dyDescent="0.25">
      <c r="Q1149" s="211"/>
    </row>
    <row r="1150" spans="17:17" x14ac:dyDescent="0.25">
      <c r="Q1150" s="211"/>
    </row>
    <row r="1151" spans="17:17" x14ac:dyDescent="0.25">
      <c r="Q1151" s="211"/>
    </row>
    <row r="1152" spans="17:17" x14ac:dyDescent="0.25">
      <c r="Q1152" s="211"/>
    </row>
    <row r="1153" spans="17:17" x14ac:dyDescent="0.25">
      <c r="Q1153" s="211"/>
    </row>
    <row r="1154" spans="17:17" x14ac:dyDescent="0.25">
      <c r="Q1154" s="211"/>
    </row>
    <row r="1155" spans="17:17" x14ac:dyDescent="0.25">
      <c r="Q1155" s="211"/>
    </row>
    <row r="1156" spans="17:17" x14ac:dyDescent="0.25">
      <c r="Q1156" s="211"/>
    </row>
    <row r="1157" spans="17:17" x14ac:dyDescent="0.25">
      <c r="Q1157" s="211"/>
    </row>
    <row r="1158" spans="17:17" x14ac:dyDescent="0.25">
      <c r="Q1158" s="211"/>
    </row>
    <row r="1159" spans="17:17" x14ac:dyDescent="0.25">
      <c r="Q1159" s="211"/>
    </row>
    <row r="1160" spans="17:17" x14ac:dyDescent="0.25">
      <c r="Q1160" s="211"/>
    </row>
    <row r="1161" spans="17:17" x14ac:dyDescent="0.25">
      <c r="Q1161" s="211"/>
    </row>
    <row r="1162" spans="17:17" x14ac:dyDescent="0.25">
      <c r="Q1162" s="211"/>
    </row>
    <row r="1163" spans="17:17" x14ac:dyDescent="0.25">
      <c r="Q1163" s="211"/>
    </row>
    <row r="1164" spans="17:17" x14ac:dyDescent="0.25">
      <c r="Q1164" s="211"/>
    </row>
    <row r="1165" spans="17:17" x14ac:dyDescent="0.25">
      <c r="Q1165" s="211"/>
    </row>
    <row r="1166" spans="17:17" x14ac:dyDescent="0.25">
      <c r="Q1166" s="211"/>
    </row>
    <row r="1167" spans="17:17" x14ac:dyDescent="0.25">
      <c r="Q1167" s="211"/>
    </row>
    <row r="1168" spans="17:17" x14ac:dyDescent="0.25">
      <c r="Q1168" s="211"/>
    </row>
    <row r="1169" spans="17:17" x14ac:dyDescent="0.25">
      <c r="Q1169" s="211"/>
    </row>
    <row r="1170" spans="17:17" x14ac:dyDescent="0.25">
      <c r="Q1170" s="211"/>
    </row>
    <row r="1171" spans="17:17" x14ac:dyDescent="0.25">
      <c r="Q1171" s="211"/>
    </row>
    <row r="1172" spans="17:17" x14ac:dyDescent="0.25">
      <c r="Q1172" s="211"/>
    </row>
    <row r="1173" spans="17:17" x14ac:dyDescent="0.25">
      <c r="Q1173" s="211"/>
    </row>
    <row r="1174" spans="17:17" x14ac:dyDescent="0.25">
      <c r="Q1174" s="211"/>
    </row>
    <row r="1175" spans="17:17" x14ac:dyDescent="0.25">
      <c r="Q1175" s="211"/>
    </row>
    <row r="1176" spans="17:17" x14ac:dyDescent="0.25">
      <c r="Q1176" s="211"/>
    </row>
    <row r="1177" spans="17:17" x14ac:dyDescent="0.25">
      <c r="Q1177" s="211"/>
    </row>
    <row r="1178" spans="17:17" x14ac:dyDescent="0.25">
      <c r="Q1178" s="211"/>
    </row>
    <row r="1179" spans="17:17" x14ac:dyDescent="0.25">
      <c r="Q1179" s="211"/>
    </row>
    <row r="1180" spans="17:17" x14ac:dyDescent="0.25">
      <c r="Q1180" s="211"/>
    </row>
    <row r="1181" spans="17:17" x14ac:dyDescent="0.25">
      <c r="Q1181" s="211"/>
    </row>
    <row r="1182" spans="17:17" x14ac:dyDescent="0.25">
      <c r="Q1182" s="211"/>
    </row>
    <row r="1183" spans="17:17" x14ac:dyDescent="0.25">
      <c r="Q1183" s="211"/>
    </row>
    <row r="1184" spans="17:17" x14ac:dyDescent="0.25">
      <c r="Q1184" s="211"/>
    </row>
    <row r="1185" spans="17:17" x14ac:dyDescent="0.25">
      <c r="Q1185" s="211"/>
    </row>
    <row r="1186" spans="17:17" x14ac:dyDescent="0.25">
      <c r="Q1186" s="211"/>
    </row>
    <row r="1187" spans="17:17" x14ac:dyDescent="0.25">
      <c r="Q1187" s="211"/>
    </row>
    <row r="1188" spans="17:17" x14ac:dyDescent="0.25">
      <c r="Q1188" s="211"/>
    </row>
    <row r="1189" spans="17:17" x14ac:dyDescent="0.25">
      <c r="Q1189" s="211"/>
    </row>
    <row r="1190" spans="17:17" x14ac:dyDescent="0.25">
      <c r="Q1190" s="211"/>
    </row>
    <row r="1191" spans="17:17" x14ac:dyDescent="0.25">
      <c r="Q1191" s="211"/>
    </row>
    <row r="1192" spans="17:17" x14ac:dyDescent="0.25">
      <c r="Q1192" s="211"/>
    </row>
    <row r="1193" spans="17:17" x14ac:dyDescent="0.25">
      <c r="Q1193" s="211"/>
    </row>
    <row r="1194" spans="17:17" x14ac:dyDescent="0.25">
      <c r="Q1194" s="211"/>
    </row>
    <row r="1195" spans="17:17" x14ac:dyDescent="0.25">
      <c r="Q1195" s="211"/>
    </row>
    <row r="1196" spans="17:17" x14ac:dyDescent="0.25">
      <c r="Q1196" s="211"/>
    </row>
    <row r="1197" spans="17:17" x14ac:dyDescent="0.25">
      <c r="Q1197" s="211"/>
    </row>
    <row r="1198" spans="17:17" x14ac:dyDescent="0.25">
      <c r="Q1198" s="211"/>
    </row>
    <row r="1199" spans="17:17" x14ac:dyDescent="0.25">
      <c r="Q1199" s="211"/>
    </row>
    <row r="1200" spans="17:17" x14ac:dyDescent="0.25">
      <c r="Q1200" s="211"/>
    </row>
    <row r="1201" spans="17:17" x14ac:dyDescent="0.25">
      <c r="Q1201" s="211"/>
    </row>
    <row r="1202" spans="17:17" x14ac:dyDescent="0.25">
      <c r="Q1202" s="211"/>
    </row>
    <row r="1203" spans="17:17" x14ac:dyDescent="0.25">
      <c r="Q1203" s="211"/>
    </row>
    <row r="1204" spans="17:17" x14ac:dyDescent="0.25">
      <c r="Q1204" s="211"/>
    </row>
    <row r="1205" spans="17:17" x14ac:dyDescent="0.25">
      <c r="Q1205" s="211"/>
    </row>
    <row r="1206" spans="17:17" x14ac:dyDescent="0.25">
      <c r="Q1206" s="211"/>
    </row>
    <row r="1207" spans="17:17" x14ac:dyDescent="0.25">
      <c r="Q1207" s="211"/>
    </row>
    <row r="1208" spans="17:17" x14ac:dyDescent="0.25">
      <c r="Q1208" s="211"/>
    </row>
    <row r="1209" spans="17:17" x14ac:dyDescent="0.25">
      <c r="Q1209" s="211"/>
    </row>
    <row r="1210" spans="17:17" x14ac:dyDescent="0.25">
      <c r="Q1210" s="211"/>
    </row>
  </sheetData>
  <sheetProtection formatCells="0" formatColumns="0" formatRows="0" insertHyperlinks="0" selectLockedCells="1" sort="0" autoFilter="0" pivotTables="0"/>
  <mergeCells count="1">
    <mergeCell ref="AJ2:AR29"/>
  </mergeCells>
  <conditionalFormatting sqref="X573:X578">
    <cfRule type="containsText" dxfId="4" priority="1" operator="containsText" text="output">
      <formula>NOT(ISERROR(SEARCH("output",X573)))</formula>
    </cfRule>
  </conditionalFormatting>
  <conditionalFormatting sqref="Y1:Y537 X538:X562 Y563:Y1048576">
    <cfRule type="containsText" dxfId="3" priority="2" operator="containsText" text="output">
      <formula>NOT(ISERROR(SEARCH("output",X1)))</formula>
    </cfRule>
  </conditionalFormatting>
  <conditionalFormatting sqref="AA1:AA9 AC1:AC6">
    <cfRule type="duplicateValues" dxfId="2" priority="3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1AC-6149-4AA6-9FB9-01369B056453}">
  <sheetPr codeName="Sheet8"/>
  <dimension ref="A1:N58"/>
  <sheetViews>
    <sheetView zoomScale="70" zoomScaleNormal="70" workbookViewId="0">
      <selection activeCell="B25" sqref="B25:C25"/>
    </sheetView>
  </sheetViews>
  <sheetFormatPr defaultColWidth="9.140625" defaultRowHeight="15" x14ac:dyDescent="0.25"/>
  <cols>
    <col min="1" max="1" width="41.140625" style="25" customWidth="1"/>
    <col min="2" max="2" width="14.140625" style="25" customWidth="1"/>
    <col min="3" max="3" width="11.140625" style="25" customWidth="1"/>
    <col min="4" max="4" width="41.42578125" style="25" customWidth="1"/>
    <col min="5" max="5" width="26.85546875" style="25" customWidth="1"/>
    <col min="6" max="6" width="24.42578125" style="25" customWidth="1"/>
    <col min="7" max="7" width="22.42578125" style="25" customWidth="1"/>
    <col min="8" max="8" width="24.42578125" style="25" bestFit="1" customWidth="1"/>
    <col min="9" max="9" width="11.42578125" style="25" customWidth="1"/>
    <col min="10" max="10" width="7.5703125" style="25" customWidth="1"/>
    <col min="11" max="11" width="7.42578125" style="25" customWidth="1"/>
    <col min="12" max="12" width="9.140625" style="25"/>
    <col min="13" max="14" width="46.42578125" style="25" hidden="1" customWidth="1"/>
    <col min="15" max="16384" width="9.140625" style="25"/>
  </cols>
  <sheetData>
    <row r="1" spans="1:14" x14ac:dyDescent="0.25">
      <c r="A1" s="310" t="s">
        <v>1611</v>
      </c>
      <c r="B1" s="311"/>
      <c r="C1" s="311"/>
      <c r="D1" s="311"/>
      <c r="E1" s="311"/>
      <c r="F1" s="311"/>
      <c r="G1" s="311"/>
      <c r="H1" s="311"/>
      <c r="I1" s="311"/>
      <c r="J1" s="311"/>
      <c r="K1" s="312"/>
    </row>
    <row r="2" spans="1:14" x14ac:dyDescent="0.25">
      <c r="A2" s="313"/>
      <c r="B2" s="314"/>
      <c r="C2" s="314"/>
      <c r="D2" s="314"/>
      <c r="E2" s="314"/>
      <c r="F2" s="314"/>
      <c r="G2" s="314"/>
      <c r="H2" s="314"/>
      <c r="I2" s="314"/>
      <c r="J2" s="314"/>
      <c r="K2" s="315"/>
    </row>
    <row r="3" spans="1:14" ht="15.75" thickBot="1" x14ac:dyDescent="0.3">
      <c r="A3" s="316"/>
      <c r="B3" s="317"/>
      <c r="C3" s="317"/>
      <c r="D3" s="317"/>
      <c r="E3" s="317"/>
      <c r="F3" s="317"/>
      <c r="G3" s="317"/>
      <c r="H3" s="317"/>
      <c r="I3" s="317"/>
      <c r="J3" s="317"/>
      <c r="K3" s="318"/>
    </row>
    <row r="4" spans="1:14" x14ac:dyDescent="0.25">
      <c r="A4" s="319" t="s">
        <v>1612</v>
      </c>
      <c r="B4" s="320"/>
      <c r="C4" s="321"/>
      <c r="D4" s="322"/>
      <c r="E4" s="322"/>
      <c r="F4" s="322"/>
      <c r="G4" s="322"/>
      <c r="H4" s="322"/>
      <c r="I4" s="322"/>
      <c r="J4" s="322"/>
      <c r="K4" s="323"/>
      <c r="M4" s="26" t="s">
        <v>1613</v>
      </c>
      <c r="N4" s="26" t="str">
        <f>IF(G12="Yes",M4,"")</f>
        <v/>
      </c>
    </row>
    <row r="5" spans="1:14" x14ac:dyDescent="0.25">
      <c r="A5" s="324" t="s">
        <v>1614</v>
      </c>
      <c r="B5" s="325"/>
      <c r="C5" s="326"/>
      <c r="D5" s="327"/>
      <c r="E5" s="327"/>
      <c r="F5" s="327"/>
      <c r="G5" s="327"/>
      <c r="H5" s="327"/>
      <c r="I5" s="327"/>
      <c r="J5" s="327"/>
      <c r="K5" s="328"/>
      <c r="M5" s="26" t="s">
        <v>1615</v>
      </c>
      <c r="N5" s="26" t="str">
        <f>IF(G11="Yes",M5,"")</f>
        <v/>
      </c>
    </row>
    <row r="6" spans="1:14" x14ac:dyDescent="0.25">
      <c r="A6" s="278" t="s">
        <v>1616</v>
      </c>
      <c r="B6" s="279"/>
      <c r="C6" s="280"/>
      <c r="D6" s="280"/>
      <c r="E6" s="280"/>
      <c r="F6" s="280"/>
      <c r="G6" s="280"/>
      <c r="H6" s="281"/>
      <c r="I6" s="281"/>
      <c r="J6" s="281"/>
      <c r="K6" s="282"/>
      <c r="M6" s="26" t="s">
        <v>1617</v>
      </c>
      <c r="N6" s="26" t="str">
        <f>IF(A11="Yes",M6,"")</f>
        <v/>
      </c>
    </row>
    <row r="7" spans="1:14" ht="15.75" thickBot="1" x14ac:dyDescent="0.3">
      <c r="A7" s="289" t="s">
        <v>1618</v>
      </c>
      <c r="B7" s="290"/>
      <c r="C7" s="291"/>
      <c r="D7" s="291"/>
      <c r="E7" s="291"/>
      <c r="F7" s="291"/>
      <c r="G7" s="292"/>
      <c r="H7" s="293"/>
      <c r="I7" s="293"/>
      <c r="J7" s="293"/>
      <c r="K7" s="294"/>
      <c r="M7" s="26" t="s">
        <v>1619</v>
      </c>
      <c r="N7" s="26" t="str">
        <f>IF(E8="Yes",M7,"")</f>
        <v/>
      </c>
    </row>
    <row r="8" spans="1:14" x14ac:dyDescent="0.25">
      <c r="A8" s="295" t="s">
        <v>1620</v>
      </c>
      <c r="B8" s="296"/>
      <c r="C8" s="50" t="s">
        <v>0</v>
      </c>
      <c r="D8" s="53" t="s">
        <v>1621</v>
      </c>
      <c r="E8" s="50" t="s">
        <v>0</v>
      </c>
      <c r="F8" s="53" t="s">
        <v>1622</v>
      </c>
      <c r="G8" s="52" t="s">
        <v>0</v>
      </c>
      <c r="H8" s="51" t="s">
        <v>1623</v>
      </c>
      <c r="I8" s="283"/>
      <c r="J8" s="284"/>
      <c r="K8" s="285"/>
      <c r="M8" s="26" t="s">
        <v>1624</v>
      </c>
      <c r="N8" s="26" t="str">
        <f>IF(C8="Yes",M8,"")</f>
        <v/>
      </c>
    </row>
    <row r="9" spans="1:14" x14ac:dyDescent="0.25">
      <c r="A9" s="297" t="s">
        <v>1625</v>
      </c>
      <c r="B9" s="298"/>
      <c r="C9" s="50" t="s">
        <v>0</v>
      </c>
      <c r="D9" s="47" t="s">
        <v>1626</v>
      </c>
      <c r="E9" s="50" t="s">
        <v>0</v>
      </c>
      <c r="F9" s="49" t="s">
        <v>1627</v>
      </c>
      <c r="G9" s="45" t="s">
        <v>0</v>
      </c>
      <c r="H9" s="49" t="s">
        <v>1628</v>
      </c>
      <c r="I9" s="286"/>
      <c r="J9" s="287"/>
      <c r="K9" s="288"/>
      <c r="M9" s="26" t="s">
        <v>1629</v>
      </c>
      <c r="N9" s="26" t="str">
        <f>IF(C9="No",M9,"")</f>
        <v>Has the cost of wire been discounted in CPQ?</v>
      </c>
    </row>
    <row r="10" spans="1:14" x14ac:dyDescent="0.25">
      <c r="A10" s="278" t="s">
        <v>1630</v>
      </c>
      <c r="B10" s="279"/>
      <c r="C10" s="50" t="s">
        <v>0</v>
      </c>
      <c r="D10" s="49" t="s">
        <v>1631</v>
      </c>
      <c r="E10" s="50" t="s">
        <v>0</v>
      </c>
      <c r="F10" s="47" t="s">
        <v>1632</v>
      </c>
      <c r="G10" s="45" t="s">
        <v>0</v>
      </c>
      <c r="H10" s="49" t="s">
        <v>1633</v>
      </c>
      <c r="I10" s="286"/>
      <c r="J10" s="287"/>
      <c r="K10" s="288"/>
      <c r="M10" s="26" t="s">
        <v>1634</v>
      </c>
      <c r="N10" s="26" t="str">
        <f>IF(C12="Yes",M10,"")</f>
        <v/>
      </c>
    </row>
    <row r="11" spans="1:14" x14ac:dyDescent="0.25">
      <c r="A11" s="297" t="s">
        <v>1635</v>
      </c>
      <c r="B11" s="298"/>
      <c r="C11" s="50" t="s">
        <v>0</v>
      </c>
      <c r="D11" s="49" t="s">
        <v>1636</v>
      </c>
      <c r="E11" s="50" t="s">
        <v>0</v>
      </c>
      <c r="F11" s="49" t="s">
        <v>1637</v>
      </c>
      <c r="G11" s="45" t="s">
        <v>0</v>
      </c>
      <c r="H11" s="49" t="s">
        <v>1638</v>
      </c>
      <c r="I11" s="286"/>
      <c r="J11" s="287"/>
      <c r="K11" s="288"/>
      <c r="M11" s="26" t="s">
        <v>1639</v>
      </c>
      <c r="N11" s="26" t="str">
        <f>IF(G8="Yes",M11,"")</f>
        <v/>
      </c>
    </row>
    <row r="12" spans="1:14" x14ac:dyDescent="0.25">
      <c r="A12" s="297" t="s">
        <v>1640</v>
      </c>
      <c r="B12" s="298"/>
      <c r="C12" s="50" t="s">
        <v>0</v>
      </c>
      <c r="D12" s="47" t="s">
        <v>1641</v>
      </c>
      <c r="E12" s="50" t="s">
        <v>0</v>
      </c>
      <c r="F12" s="49" t="s">
        <v>1642</v>
      </c>
      <c r="G12" s="45" t="s">
        <v>0</v>
      </c>
      <c r="H12" s="49"/>
      <c r="I12" s="286"/>
      <c r="J12" s="287"/>
      <c r="K12" s="288"/>
      <c r="M12" s="26" t="s">
        <v>1643</v>
      </c>
      <c r="N12" s="26" t="str">
        <f>IF(G9="Yes",M12,"")</f>
        <v/>
      </c>
    </row>
    <row r="13" spans="1:14" x14ac:dyDescent="0.25">
      <c r="A13" s="278" t="s">
        <v>1644</v>
      </c>
      <c r="B13" s="279"/>
      <c r="C13" s="50" t="s">
        <v>0</v>
      </c>
      <c r="D13" s="49" t="s">
        <v>1645</v>
      </c>
      <c r="E13" s="48">
        <v>0</v>
      </c>
      <c r="F13" s="47" t="s">
        <v>1646</v>
      </c>
      <c r="G13" s="45" t="s">
        <v>0</v>
      </c>
      <c r="H13" s="46"/>
      <c r="I13" s="286"/>
      <c r="J13" s="287"/>
      <c r="K13" s="288"/>
      <c r="M13" s="26" t="s">
        <v>1647</v>
      </c>
      <c r="N13" s="26" t="str">
        <f>IF(G13="Yes",M13,"")</f>
        <v/>
      </c>
    </row>
    <row r="14" spans="1:14" ht="15.75" thickBot="1" x14ac:dyDescent="0.3">
      <c r="A14" s="308" t="s">
        <v>1648</v>
      </c>
      <c r="B14" s="309"/>
      <c r="C14" s="44"/>
      <c r="D14" s="42" t="s">
        <v>1649</v>
      </c>
      <c r="E14" s="43" t="s">
        <v>0</v>
      </c>
      <c r="F14" s="42" t="s">
        <v>1650</v>
      </c>
      <c r="G14" s="41" t="s">
        <v>0</v>
      </c>
      <c r="H14" s="42"/>
      <c r="I14" s="305"/>
      <c r="J14" s="306"/>
      <c r="K14" s="307"/>
      <c r="M14" s="26" t="s">
        <v>1651</v>
      </c>
      <c r="N14" s="26" t="str">
        <f>IF(G10="Yes",M14,"")</f>
        <v/>
      </c>
    </row>
    <row r="15" spans="1:14" ht="15.75" collapsed="1" thickBot="1" x14ac:dyDescent="0.3">
      <c r="A15" s="40" t="s">
        <v>1584</v>
      </c>
      <c r="B15" s="40"/>
      <c r="C15" s="39"/>
      <c r="D15" s="39"/>
      <c r="E15" s="39"/>
      <c r="F15" s="38"/>
      <c r="G15" s="37"/>
      <c r="H15" s="36"/>
      <c r="I15" s="35"/>
      <c r="J15" s="35"/>
      <c r="K15" s="34"/>
      <c r="M15" s="26" t="s">
        <v>1652</v>
      </c>
      <c r="N15" s="26" t="str">
        <f>N20</f>
        <v/>
      </c>
    </row>
    <row r="16" spans="1:14" x14ac:dyDescent="0.25">
      <c r="A16" s="299"/>
      <c r="B16" s="300"/>
      <c r="C16" s="300"/>
      <c r="D16" s="300"/>
      <c r="E16" s="300"/>
      <c r="F16" s="300"/>
      <c r="G16" s="300"/>
      <c r="H16" s="300"/>
      <c r="I16" s="300"/>
      <c r="J16" s="300"/>
      <c r="K16" s="301"/>
      <c r="M16" s="26" t="s">
        <v>1653</v>
      </c>
      <c r="N16" s="26" t="str">
        <f>IF(E9="Yes",M16,"")</f>
        <v/>
      </c>
    </row>
    <row r="17" spans="1:14" x14ac:dyDescent="0.25">
      <c r="A17" s="299"/>
      <c r="B17" s="300"/>
      <c r="C17" s="300"/>
      <c r="D17" s="300"/>
      <c r="E17" s="300"/>
      <c r="F17" s="300"/>
      <c r="G17" s="300"/>
      <c r="H17" s="300"/>
      <c r="I17" s="300"/>
      <c r="J17" s="300"/>
      <c r="K17" s="301"/>
      <c r="M17" s="26" t="s">
        <v>1654</v>
      </c>
      <c r="N17" s="26" t="str">
        <f>IF(E12="Yes",M17,"")</f>
        <v/>
      </c>
    </row>
    <row r="18" spans="1:14" x14ac:dyDescent="0.25">
      <c r="A18" s="299"/>
      <c r="B18" s="300"/>
      <c r="C18" s="300"/>
      <c r="D18" s="300"/>
      <c r="E18" s="300"/>
      <c r="F18" s="300"/>
      <c r="G18" s="300"/>
      <c r="H18" s="300"/>
      <c r="I18" s="300"/>
      <c r="J18" s="300"/>
      <c r="K18" s="301"/>
      <c r="M18" s="26" t="s">
        <v>1655</v>
      </c>
      <c r="N18" s="26" t="str">
        <f>IF(E10="Yes",M18,"")</f>
        <v/>
      </c>
    </row>
    <row r="19" spans="1:14" x14ac:dyDescent="0.25">
      <c r="A19" s="299"/>
      <c r="B19" s="300"/>
      <c r="C19" s="300"/>
      <c r="D19" s="300"/>
      <c r="E19" s="300"/>
      <c r="F19" s="300"/>
      <c r="G19" s="300"/>
      <c r="H19" s="300"/>
      <c r="I19" s="300"/>
      <c r="J19" s="300"/>
      <c r="K19" s="301"/>
      <c r="M19" s="26" t="s">
        <v>1656</v>
      </c>
      <c r="N19" s="26" t="str">
        <f>IF(E11="Yes",M19,"")</f>
        <v/>
      </c>
    </row>
    <row r="20" spans="1:14" x14ac:dyDescent="0.25">
      <c r="A20" s="299"/>
      <c r="B20" s="300"/>
      <c r="C20" s="300"/>
      <c r="D20" s="300"/>
      <c r="E20" s="300"/>
      <c r="F20" s="300"/>
      <c r="G20" s="300"/>
      <c r="H20" s="300"/>
      <c r="I20" s="300"/>
      <c r="J20" s="300"/>
      <c r="K20" s="301"/>
      <c r="M20" s="26" t="str">
        <f>"Have "&amp;E13&amp;" Video HeadEnds been quoted?"</f>
        <v>Have 0 Video HeadEnds been quoted?</v>
      </c>
      <c r="N20" s="26" t="str">
        <f>IF(E13&gt;0,M20,"")</f>
        <v/>
      </c>
    </row>
    <row r="21" spans="1:14" x14ac:dyDescent="0.25">
      <c r="A21" s="299"/>
      <c r="B21" s="300"/>
      <c r="C21" s="300"/>
      <c r="D21" s="300"/>
      <c r="E21" s="300"/>
      <c r="F21" s="300"/>
      <c r="G21" s="300"/>
      <c r="H21" s="300"/>
      <c r="I21" s="300"/>
      <c r="J21" s="300"/>
      <c r="K21" s="301"/>
      <c r="M21" s="26" t="s">
        <v>1657</v>
      </c>
      <c r="N21" s="26" t="str">
        <f>IF(E14="Yes",M21,"")</f>
        <v/>
      </c>
    </row>
    <row r="22" spans="1:14" ht="15.75" thickBot="1" x14ac:dyDescent="0.3">
      <c r="A22" s="302"/>
      <c r="B22" s="303"/>
      <c r="C22" s="303"/>
      <c r="D22" s="303"/>
      <c r="E22" s="303"/>
      <c r="F22" s="303"/>
      <c r="G22" s="303"/>
      <c r="H22" s="303"/>
      <c r="I22" s="303"/>
      <c r="J22" s="303"/>
      <c r="K22" s="304"/>
      <c r="M22" s="26" t="s">
        <v>1658</v>
      </c>
      <c r="N22" s="26" t="str">
        <f>IF(C10="Yes",M22,"")</f>
        <v/>
      </c>
    </row>
    <row r="23" spans="1:14" ht="15.75" thickBot="1" x14ac:dyDescent="0.3">
      <c r="A23" s="33"/>
      <c r="B23" s="33"/>
      <c r="C23" s="33"/>
      <c r="D23" s="32"/>
      <c r="E23" s="32"/>
      <c r="F23" s="32"/>
      <c r="G23" s="32"/>
      <c r="H23" s="32"/>
      <c r="I23" s="32"/>
      <c r="J23" s="32"/>
      <c r="K23" s="32"/>
      <c r="M23" s="26"/>
      <c r="N23" s="26"/>
    </row>
    <row r="24" spans="1:14" ht="15.75" thickBot="1" x14ac:dyDescent="0.3">
      <c r="A24" s="276" t="s">
        <v>1659</v>
      </c>
      <c r="B24" s="277"/>
      <c r="C24" s="277"/>
      <c r="D24" s="31"/>
      <c r="E24" s="31"/>
      <c r="F24" s="31"/>
      <c r="G24" s="31"/>
      <c r="H24" s="31"/>
      <c r="I24" s="31"/>
      <c r="J24" s="31"/>
      <c r="K24" s="31"/>
      <c r="M24" s="26"/>
      <c r="N24" s="26"/>
    </row>
    <row r="25" spans="1:14" x14ac:dyDescent="0.25">
      <c r="A25" s="30" t="str" cm="1">
        <f t="array" ref="A25:A42">_xlfn._xlws.SORT(N5:N22,1,-1)</f>
        <v>Has the cost of wire been discounted in CPQ?</v>
      </c>
      <c r="B25" s="272"/>
      <c r="C25" s="273"/>
      <c r="N25" s="26"/>
    </row>
    <row r="26" spans="1:14" x14ac:dyDescent="0.25">
      <c r="A26" s="29" t="str">
        <v/>
      </c>
      <c r="B26" s="274"/>
      <c r="C26" s="275"/>
      <c r="N26" s="26"/>
    </row>
    <row r="27" spans="1:14" x14ac:dyDescent="0.25">
      <c r="A27" s="29" t="str">
        <v/>
      </c>
      <c r="B27" s="274"/>
      <c r="C27" s="275"/>
      <c r="N27" s="26"/>
    </row>
    <row r="28" spans="1:14" x14ac:dyDescent="0.25">
      <c r="A28" s="29" t="str">
        <v/>
      </c>
      <c r="B28" s="274"/>
      <c r="C28" s="275"/>
      <c r="N28" s="26"/>
    </row>
    <row r="29" spans="1:14" x14ac:dyDescent="0.25">
      <c r="A29" s="29" t="str">
        <v/>
      </c>
      <c r="B29" s="274"/>
      <c r="C29" s="275"/>
    </row>
    <row r="30" spans="1:14" x14ac:dyDescent="0.25">
      <c r="A30" s="28" t="str">
        <v/>
      </c>
      <c r="B30" s="274"/>
      <c r="C30" s="275"/>
    </row>
    <row r="31" spans="1:14" ht="15" customHeight="1" x14ac:dyDescent="0.25">
      <c r="A31" s="28" t="str">
        <v/>
      </c>
      <c r="B31" s="274"/>
      <c r="C31" s="275"/>
    </row>
    <row r="32" spans="1:14" ht="15.75" customHeight="1" x14ac:dyDescent="0.25">
      <c r="A32" s="28" t="str">
        <v/>
      </c>
      <c r="B32" s="270"/>
      <c r="C32" s="271"/>
    </row>
    <row r="33" spans="1:3" x14ac:dyDescent="0.25">
      <c r="A33" s="28" t="str">
        <v/>
      </c>
      <c r="B33" s="270"/>
      <c r="C33" s="271"/>
    </row>
    <row r="34" spans="1:3" x14ac:dyDescent="0.25">
      <c r="A34" s="28" t="str">
        <v/>
      </c>
      <c r="B34" s="270"/>
      <c r="C34" s="271"/>
    </row>
    <row r="35" spans="1:3" x14ac:dyDescent="0.25">
      <c r="A35" s="28" t="str">
        <v/>
      </c>
      <c r="B35" s="270"/>
      <c r="C35" s="271"/>
    </row>
    <row r="36" spans="1:3" x14ac:dyDescent="0.25">
      <c r="A36" s="28" t="str">
        <v/>
      </c>
      <c r="B36" s="270"/>
      <c r="C36" s="271"/>
    </row>
    <row r="37" spans="1:3" x14ac:dyDescent="0.25">
      <c r="A37" s="28" t="str">
        <v/>
      </c>
      <c r="B37" s="270"/>
      <c r="C37" s="271"/>
    </row>
    <row r="38" spans="1:3" x14ac:dyDescent="0.25">
      <c r="A38" s="28" t="str">
        <v/>
      </c>
      <c r="B38" s="270"/>
      <c r="C38" s="271"/>
    </row>
    <row r="39" spans="1:3" x14ac:dyDescent="0.25">
      <c r="A39" s="28" t="str">
        <v/>
      </c>
      <c r="B39" s="266"/>
      <c r="C39" s="267"/>
    </row>
    <row r="40" spans="1:3" x14ac:dyDescent="0.25">
      <c r="A40" s="28" t="str">
        <v/>
      </c>
      <c r="B40" s="266"/>
      <c r="C40" s="267"/>
    </row>
    <row r="41" spans="1:3" x14ac:dyDescent="0.25">
      <c r="A41" s="28" t="str">
        <v/>
      </c>
      <c r="B41" s="266"/>
      <c r="C41" s="267"/>
    </row>
    <row r="42" spans="1:3" ht="15.75" thickBot="1" x14ac:dyDescent="0.3">
      <c r="A42" s="27" t="str">
        <v/>
      </c>
      <c r="B42" s="268"/>
      <c r="C42" s="269"/>
    </row>
    <row r="43" spans="1:3" x14ac:dyDescent="0.25">
      <c r="B43" s="26"/>
    </row>
    <row r="44" spans="1:3" x14ac:dyDescent="0.25">
      <c r="B44" s="26"/>
    </row>
    <row r="45" spans="1:3" x14ac:dyDescent="0.25">
      <c r="B45" s="26"/>
    </row>
    <row r="46" spans="1:3" x14ac:dyDescent="0.25">
      <c r="B46" s="26"/>
    </row>
    <row r="47" spans="1:3" x14ac:dyDescent="0.25">
      <c r="B47" s="26"/>
    </row>
    <row r="48" spans="1:3" x14ac:dyDescent="0.25">
      <c r="B48" s="26"/>
    </row>
    <row r="49" spans="2:2" x14ac:dyDescent="0.25">
      <c r="B49" s="26"/>
    </row>
    <row r="50" spans="2:2" x14ac:dyDescent="0.25">
      <c r="B50" s="26"/>
    </row>
    <row r="51" spans="2:2" x14ac:dyDescent="0.25">
      <c r="B51" s="26"/>
    </row>
    <row r="52" spans="2:2" x14ac:dyDescent="0.25">
      <c r="B52" s="26"/>
    </row>
    <row r="53" spans="2:2" x14ac:dyDescent="0.25">
      <c r="B53" s="26"/>
    </row>
    <row r="54" spans="2:2" x14ac:dyDescent="0.25">
      <c r="B54" s="26"/>
    </row>
    <row r="55" spans="2:2" x14ac:dyDescent="0.25">
      <c r="B55" s="26"/>
    </row>
    <row r="56" spans="2:2" x14ac:dyDescent="0.25">
      <c r="B56" s="26"/>
    </row>
    <row r="57" spans="2:2" x14ac:dyDescent="0.25">
      <c r="B57" s="26"/>
    </row>
    <row r="58" spans="2:2" x14ac:dyDescent="0.25">
      <c r="B58" s="26"/>
    </row>
  </sheetData>
  <sheetProtection algorithmName="SHA-512" hashValue="l+fZXV6h5UeMYPFUO1rEfO3nM8p7UzTO8mCmUxtCTGiEEpTjpuq61G1rOB0gPakRfyAItslg6Rs42Vc57KdOFg==" saltValue="yMGmvRemHNUUG1sFndl6ug==" spinCount="100000" sheet="1" objects="1" scenarios="1" formatCells="0" formatColumns="0" formatRows="0" selectLockedCells="1"/>
  <mergeCells count="43">
    <mergeCell ref="I14:K14"/>
    <mergeCell ref="A12:B12"/>
    <mergeCell ref="A13:B13"/>
    <mergeCell ref="A14:B14"/>
    <mergeCell ref="A1:K3"/>
    <mergeCell ref="A4:B4"/>
    <mergeCell ref="C4:K4"/>
    <mergeCell ref="A5:B5"/>
    <mergeCell ref="C5:K5"/>
    <mergeCell ref="A24:C24"/>
    <mergeCell ref="A6:B6"/>
    <mergeCell ref="C6:K6"/>
    <mergeCell ref="I8:K8"/>
    <mergeCell ref="I9:K9"/>
    <mergeCell ref="I10:K10"/>
    <mergeCell ref="A7:B7"/>
    <mergeCell ref="C7:K7"/>
    <mergeCell ref="A8:B8"/>
    <mergeCell ref="A9:B9"/>
    <mergeCell ref="A10:B10"/>
    <mergeCell ref="A16:K22"/>
    <mergeCell ref="A11:B11"/>
    <mergeCell ref="I11:K11"/>
    <mergeCell ref="I12:K12"/>
    <mergeCell ref="I13:K13"/>
    <mergeCell ref="B25:C25"/>
    <mergeCell ref="B26:C26"/>
    <mergeCell ref="B27:C27"/>
    <mergeCell ref="B28:C28"/>
    <mergeCell ref="B39:C39"/>
    <mergeCell ref="B29:C29"/>
    <mergeCell ref="B30:C30"/>
    <mergeCell ref="B31:C31"/>
    <mergeCell ref="B32:C32"/>
    <mergeCell ref="B33:C33"/>
    <mergeCell ref="B40:C40"/>
    <mergeCell ref="B41:C41"/>
    <mergeCell ref="B42:C42"/>
    <mergeCell ref="B34:C34"/>
    <mergeCell ref="B35:C35"/>
    <mergeCell ref="B36:C36"/>
    <mergeCell ref="B37:C37"/>
    <mergeCell ref="B38:C38"/>
  </mergeCells>
  <conditionalFormatting sqref="I8:K9 E8:E12 C8:C13 G8:G14 E14">
    <cfRule type="containsText" dxfId="1" priority="1" operator="containsText" text="Yes">
      <formula>NOT(ISERROR(SEARCH("Yes",C8)))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FF13B0-D7BB-4344-A8D4-F3FC92E1DC4B}">
          <x14:formula1>
            <xm:f>'Drop Down List'!$C$2:$C$3</xm:f>
          </x14:formula1>
          <xm:sqref>C8:C13 E14 E8:E12 G8:G14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FAEC-4491-43C5-9FBF-29A028E78FAD}">
  <sheetPr codeName="Sheet9">
    <pageSetUpPr fitToPage="1"/>
  </sheetPr>
  <dimension ref="A1:Z695"/>
  <sheetViews>
    <sheetView zoomScale="77" zoomScaleNormal="145" workbookViewId="0">
      <selection activeCell="D13" sqref="D13"/>
    </sheetView>
  </sheetViews>
  <sheetFormatPr defaultColWidth="9.140625" defaultRowHeight="15" outlineLevelRow="1" x14ac:dyDescent="0.25"/>
  <cols>
    <col min="1" max="1" width="10.85546875" style="25" customWidth="1"/>
    <col min="2" max="2" width="27.42578125" style="25" customWidth="1"/>
    <col min="3" max="3" width="5.42578125" style="25" customWidth="1"/>
    <col min="4" max="4" width="44.5703125" style="25" customWidth="1"/>
    <col min="5" max="5" width="36.42578125" style="25" customWidth="1"/>
    <col min="6" max="6" width="18.42578125" style="25" bestFit="1" customWidth="1"/>
    <col min="7" max="7" width="32.85546875" style="25" customWidth="1"/>
    <col min="8" max="8" width="50.5703125" style="25" bestFit="1" customWidth="1"/>
    <col min="9" max="9" width="20.85546875" style="25" bestFit="1" customWidth="1"/>
    <col min="10" max="10" width="20.140625" style="25" customWidth="1"/>
    <col min="11" max="14" width="24.140625" style="25" customWidth="1"/>
    <col min="15" max="15" width="69.5703125" style="54" customWidth="1"/>
    <col min="16" max="16" width="30.42578125" style="25" customWidth="1"/>
    <col min="17" max="17" width="10.42578125" style="25" customWidth="1"/>
    <col min="18" max="19" width="13.5703125" style="25" customWidth="1"/>
    <col min="20" max="24" width="9.140625" style="25" customWidth="1"/>
    <col min="25" max="25" width="34.140625" style="25" hidden="1" customWidth="1"/>
    <col min="26" max="26" width="9.140625" style="25" hidden="1" customWidth="1"/>
    <col min="27" max="59" width="9.140625" style="25" customWidth="1"/>
    <col min="60" max="16384" width="9.140625" style="25"/>
  </cols>
  <sheetData>
    <row r="1" spans="1:26" ht="16.5" customHeight="1" x14ac:dyDescent="0.25">
      <c r="A1" s="329" t="s">
        <v>1660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1"/>
    </row>
    <row r="2" spans="1:26" ht="15.75" customHeight="1" thickBot="1" x14ac:dyDescent="0.3">
      <c r="A2" s="332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4"/>
    </row>
    <row r="3" spans="1:26" x14ac:dyDescent="0.25">
      <c r="A3" s="84" t="s">
        <v>1661</v>
      </c>
      <c r="B3" s="83" t="s">
        <v>1662</v>
      </c>
      <c r="C3" s="83" t="s">
        <v>1663</v>
      </c>
      <c r="D3" s="83" t="s">
        <v>1580</v>
      </c>
      <c r="E3" s="83" t="s">
        <v>1664</v>
      </c>
      <c r="F3" s="83" t="s">
        <v>190</v>
      </c>
      <c r="G3" s="83" t="s">
        <v>269</v>
      </c>
      <c r="H3" s="83" t="s">
        <v>1665</v>
      </c>
      <c r="I3" s="83" t="s">
        <v>1666</v>
      </c>
      <c r="J3" s="83" t="s">
        <v>1667</v>
      </c>
      <c r="K3" s="83" t="s">
        <v>1668</v>
      </c>
      <c r="L3" s="82" t="s">
        <v>1669</v>
      </c>
      <c r="M3" s="82" t="s">
        <v>1670</v>
      </c>
      <c r="N3" s="82" t="s">
        <v>1671</v>
      </c>
      <c r="O3" s="104" t="s">
        <v>1585</v>
      </c>
    </row>
    <row r="4" spans="1:26" x14ac:dyDescent="0.25">
      <c r="A4" s="92"/>
      <c r="B4" s="91"/>
      <c r="C4" s="90"/>
      <c r="D4" s="90"/>
      <c r="E4" s="89"/>
      <c r="F4" s="220"/>
      <c r="G4" s="89"/>
      <c r="H4" s="88" t="str">
        <f>IFERROR(VLOOKUP(Sheet2!AJ2,'Drop Down List'!$F$40:$H$183,2,FALSE),"")</f>
        <v/>
      </c>
      <c r="I4" s="90"/>
      <c r="J4" s="90"/>
      <c r="K4" s="90"/>
      <c r="L4" s="103"/>
      <c r="M4" s="103"/>
      <c r="N4" s="103"/>
      <c r="O4" s="96"/>
      <c r="Z4" s="25" t="str">
        <f t="shared" ref="Z4:Z67" si="0">LEFT(D4,2)&amp;LEFT(E4,2)</f>
        <v/>
      </c>
    </row>
    <row r="5" spans="1:26" x14ac:dyDescent="0.25">
      <c r="A5" s="92"/>
      <c r="B5" s="91"/>
      <c r="C5" s="90"/>
      <c r="D5" s="90"/>
      <c r="E5" s="89"/>
      <c r="F5" s="220"/>
      <c r="G5" s="89"/>
      <c r="H5" s="88" t="str">
        <f>IFERROR(VLOOKUP(Sheet2!AJ3,'Drop Down List'!$F$40:$H$183,2,FALSE),"")</f>
        <v/>
      </c>
      <c r="I5" s="99"/>
      <c r="J5" s="99"/>
      <c r="K5" s="99"/>
      <c r="L5" s="102"/>
      <c r="M5" s="102"/>
      <c r="N5" s="102"/>
      <c r="O5" s="101"/>
      <c r="Z5" s="25" t="str">
        <f t="shared" si="0"/>
        <v/>
      </c>
    </row>
    <row r="6" spans="1:26" x14ac:dyDescent="0.25">
      <c r="A6" s="92"/>
      <c r="B6" s="91"/>
      <c r="C6" s="90"/>
      <c r="D6" s="90"/>
      <c r="E6" s="89"/>
      <c r="F6" s="220"/>
      <c r="G6" s="89"/>
      <c r="H6" s="88" t="str">
        <f>IFERROR(VLOOKUP(Sheet2!AJ4,'Drop Down List'!$F$40:$H$183,2,FALSE),"")</f>
        <v/>
      </c>
      <c r="I6" s="99"/>
      <c r="J6" s="99"/>
      <c r="K6" s="99"/>
      <c r="L6" s="102"/>
      <c r="M6" s="102"/>
      <c r="N6" s="102"/>
      <c r="O6" s="101"/>
      <c r="Z6" s="25" t="str">
        <f t="shared" si="0"/>
        <v/>
      </c>
    </row>
    <row r="7" spans="1:26" x14ac:dyDescent="0.25">
      <c r="A7" s="92"/>
      <c r="B7" s="91"/>
      <c r="C7" s="90"/>
      <c r="D7" s="90"/>
      <c r="E7" s="89"/>
      <c r="F7" s="220"/>
      <c r="G7" s="89"/>
      <c r="H7" s="88" t="str">
        <f>IFERROR(VLOOKUP(Sheet2!AJ5,'Drop Down List'!$F$40:$H$183,2,FALSE),"")</f>
        <v/>
      </c>
      <c r="I7" s="99"/>
      <c r="J7" s="99"/>
      <c r="K7" s="99"/>
      <c r="L7" s="102"/>
      <c r="M7" s="102"/>
      <c r="N7" s="102"/>
      <c r="O7" s="101"/>
      <c r="Z7" s="25" t="str">
        <f t="shared" si="0"/>
        <v/>
      </c>
    </row>
    <row r="8" spans="1:26" x14ac:dyDescent="0.25">
      <c r="A8" s="92"/>
      <c r="B8" s="91"/>
      <c r="C8" s="90"/>
      <c r="D8" s="90"/>
      <c r="E8" s="89"/>
      <c r="F8" s="220"/>
      <c r="G8" s="89"/>
      <c r="H8" s="88" t="str">
        <f>IFERROR(VLOOKUP(Sheet2!AJ6,'Drop Down List'!$F$40:$H$183,2,FALSE),"")</f>
        <v/>
      </c>
      <c r="I8" s="99"/>
      <c r="J8" s="99"/>
      <c r="K8" s="99"/>
      <c r="L8" s="102"/>
      <c r="M8" s="102"/>
      <c r="N8" s="102"/>
      <c r="O8" s="101"/>
      <c r="Z8" s="25" t="str">
        <f t="shared" si="0"/>
        <v/>
      </c>
    </row>
    <row r="9" spans="1:26" x14ac:dyDescent="0.25">
      <c r="A9" s="92"/>
      <c r="B9" s="91"/>
      <c r="C9" s="90"/>
      <c r="D9" s="90"/>
      <c r="E9" s="89"/>
      <c r="F9" s="220"/>
      <c r="G9" s="89"/>
      <c r="H9" s="88" t="str">
        <f>IFERROR(VLOOKUP(Sheet2!AJ7,'Drop Down List'!$F$40:$H$183,2,FALSE),"")</f>
        <v/>
      </c>
      <c r="I9" s="99"/>
      <c r="J9" s="99"/>
      <c r="K9" s="99"/>
      <c r="L9" s="102"/>
      <c r="M9" s="102"/>
      <c r="N9" s="102"/>
      <c r="O9" s="101"/>
      <c r="Z9" s="25" t="str">
        <f t="shared" si="0"/>
        <v/>
      </c>
    </row>
    <row r="10" spans="1:26" x14ac:dyDescent="0.25">
      <c r="A10" s="92"/>
      <c r="B10" s="91"/>
      <c r="C10" s="90"/>
      <c r="D10" s="90"/>
      <c r="E10" s="89"/>
      <c r="F10" s="220"/>
      <c r="G10" s="89"/>
      <c r="H10" s="88" t="str">
        <f>IFERROR(VLOOKUP(Sheet2!AJ8,'Drop Down List'!$F$40:$H$183,2,FALSE),"")</f>
        <v/>
      </c>
      <c r="I10" s="99"/>
      <c r="J10" s="99"/>
      <c r="K10" s="99"/>
      <c r="L10" s="102"/>
      <c r="M10" s="102"/>
      <c r="N10" s="102"/>
      <c r="O10" s="101"/>
      <c r="Z10" s="25" t="str">
        <f t="shared" si="0"/>
        <v/>
      </c>
    </row>
    <row r="11" spans="1:26" x14ac:dyDescent="0.25">
      <c r="A11" s="92"/>
      <c r="B11" s="91"/>
      <c r="C11" s="90"/>
      <c r="D11" s="90"/>
      <c r="E11" s="89"/>
      <c r="F11" s="220"/>
      <c r="G11" s="89"/>
      <c r="H11" s="88" t="str">
        <f>IFERROR(VLOOKUP(Sheet2!AJ9,'Drop Down List'!$F$40:$H$183,2,FALSE),"")</f>
        <v/>
      </c>
      <c r="I11" s="99"/>
      <c r="J11" s="99"/>
      <c r="K11" s="99"/>
      <c r="L11" s="102"/>
      <c r="M11" s="102"/>
      <c r="N11" s="102"/>
      <c r="O11" s="101"/>
      <c r="Z11" s="25" t="str">
        <f t="shared" si="0"/>
        <v/>
      </c>
    </row>
    <row r="12" spans="1:26" x14ac:dyDescent="0.25">
      <c r="A12" s="92"/>
      <c r="B12" s="91"/>
      <c r="C12" s="90"/>
      <c r="D12" s="90"/>
      <c r="E12" s="89"/>
      <c r="F12" s="220"/>
      <c r="G12" s="89"/>
      <c r="H12" s="88" t="str">
        <f>IFERROR(VLOOKUP(Sheet2!AJ10,'Drop Down List'!$F$40:$H$183,2,FALSE),"")</f>
        <v/>
      </c>
      <c r="I12" s="99"/>
      <c r="J12" s="99"/>
      <c r="K12" s="99"/>
      <c r="L12" s="102"/>
      <c r="M12" s="102"/>
      <c r="N12" s="102"/>
      <c r="O12" s="101"/>
      <c r="Z12" s="25" t="str">
        <f t="shared" si="0"/>
        <v/>
      </c>
    </row>
    <row r="13" spans="1:26" x14ac:dyDescent="0.25">
      <c r="A13" s="92"/>
      <c r="B13" s="91"/>
      <c r="C13" s="90"/>
      <c r="D13" s="90"/>
      <c r="E13" s="89"/>
      <c r="F13" s="220"/>
      <c r="G13" s="89"/>
      <c r="H13" s="88" t="str">
        <f>IFERROR(VLOOKUP(Sheet2!AJ11,'Drop Down List'!$F$40:$H$183,2,FALSE),"")</f>
        <v/>
      </c>
      <c r="I13" s="99"/>
      <c r="J13" s="99"/>
      <c r="K13" s="99"/>
      <c r="L13" s="102"/>
      <c r="M13" s="102"/>
      <c r="N13" s="102"/>
      <c r="O13" s="101"/>
      <c r="Z13" s="25" t="str">
        <f t="shared" si="0"/>
        <v/>
      </c>
    </row>
    <row r="14" spans="1:26" outlineLevel="1" x14ac:dyDescent="0.25">
      <c r="A14" s="92"/>
      <c r="B14" s="91"/>
      <c r="C14" s="90"/>
      <c r="D14" s="90"/>
      <c r="E14" s="89"/>
      <c r="F14" s="220"/>
      <c r="G14" s="89"/>
      <c r="H14" s="88" t="str">
        <f>IFERROR(VLOOKUP(Sheet2!AJ12,'Drop Down List'!$F$40:$H$183,2,FALSE),"")</f>
        <v/>
      </c>
      <c r="I14" s="99"/>
      <c r="J14" s="99"/>
      <c r="K14" s="99"/>
      <c r="L14" s="102"/>
      <c r="M14" s="102"/>
      <c r="N14" s="102"/>
      <c r="O14" s="101"/>
      <c r="Z14" s="25" t="str">
        <f t="shared" si="0"/>
        <v/>
      </c>
    </row>
    <row r="15" spans="1:26" outlineLevel="1" x14ac:dyDescent="0.25">
      <c r="A15" s="92"/>
      <c r="B15" s="91"/>
      <c r="C15" s="90"/>
      <c r="D15" s="90"/>
      <c r="E15" s="89"/>
      <c r="F15" s="220"/>
      <c r="G15" s="89"/>
      <c r="H15" s="88" t="str">
        <f>IFERROR(VLOOKUP(Sheet2!AJ13,'Drop Down List'!$F$40:$H$183,2,FALSE),"")</f>
        <v/>
      </c>
      <c r="I15" s="99"/>
      <c r="J15" s="99"/>
      <c r="K15" s="99"/>
      <c r="L15" s="102"/>
      <c r="M15" s="102"/>
      <c r="N15" s="102"/>
      <c r="O15" s="101"/>
      <c r="Z15" s="25" t="str">
        <f t="shared" si="0"/>
        <v/>
      </c>
    </row>
    <row r="16" spans="1:26" outlineLevel="1" x14ac:dyDescent="0.25">
      <c r="A16" s="92"/>
      <c r="B16" s="91"/>
      <c r="C16" s="90"/>
      <c r="D16" s="90"/>
      <c r="E16" s="89"/>
      <c r="F16" s="220"/>
      <c r="G16" s="89"/>
      <c r="H16" s="88" t="str">
        <f>IFERROR(VLOOKUP(Sheet2!AJ14,'Drop Down List'!$F$40:$H$183,2,FALSE),"")</f>
        <v/>
      </c>
      <c r="I16" s="99"/>
      <c r="J16" s="99"/>
      <c r="K16" s="99"/>
      <c r="L16" s="102"/>
      <c r="M16" s="102"/>
      <c r="N16" s="102"/>
      <c r="O16" s="101"/>
      <c r="Z16" s="25" t="str">
        <f t="shared" si="0"/>
        <v/>
      </c>
    </row>
    <row r="17" spans="1:26" outlineLevel="1" x14ac:dyDescent="0.25">
      <c r="A17" s="92"/>
      <c r="B17" s="91"/>
      <c r="C17" s="90"/>
      <c r="D17" s="90"/>
      <c r="E17" s="89"/>
      <c r="F17" s="220"/>
      <c r="G17" s="89"/>
      <c r="H17" s="88" t="str">
        <f>IFERROR(VLOOKUP(Sheet2!AJ15,'Drop Down List'!$F$40:$H$183,2,FALSE),"")</f>
        <v/>
      </c>
      <c r="I17" s="99"/>
      <c r="J17" s="99"/>
      <c r="K17" s="99"/>
      <c r="L17" s="102"/>
      <c r="M17" s="102"/>
      <c r="N17" s="102"/>
      <c r="O17" s="101"/>
      <c r="Z17" s="25" t="str">
        <f t="shared" si="0"/>
        <v/>
      </c>
    </row>
    <row r="18" spans="1:26" outlineLevel="1" x14ac:dyDescent="0.25">
      <c r="A18" s="92"/>
      <c r="B18" s="91"/>
      <c r="C18" s="90"/>
      <c r="D18" s="90"/>
      <c r="E18" s="89"/>
      <c r="F18" s="220"/>
      <c r="G18" s="89"/>
      <c r="H18" s="88" t="str">
        <f>IFERROR(VLOOKUP(Sheet2!AJ16,'Drop Down List'!$F$40:$H$183,2,FALSE),"")</f>
        <v/>
      </c>
      <c r="I18" s="99"/>
      <c r="J18" s="99"/>
      <c r="K18" s="99"/>
      <c r="L18" s="102"/>
      <c r="M18" s="102"/>
      <c r="N18" s="102"/>
      <c r="O18" s="101"/>
      <c r="Z18" s="25" t="str">
        <f t="shared" si="0"/>
        <v/>
      </c>
    </row>
    <row r="19" spans="1:26" outlineLevel="1" x14ac:dyDescent="0.25">
      <c r="A19" s="92"/>
      <c r="B19" s="91"/>
      <c r="C19" s="90"/>
      <c r="D19" s="90"/>
      <c r="E19" s="89"/>
      <c r="F19" s="220"/>
      <c r="G19" s="89"/>
      <c r="H19" s="88" t="str">
        <f>IFERROR(VLOOKUP(Sheet2!AJ17,'Drop Down List'!$F$40:$H$183,2,FALSE),"")</f>
        <v/>
      </c>
      <c r="I19" s="99"/>
      <c r="J19" s="99"/>
      <c r="K19" s="99"/>
      <c r="L19" s="102"/>
      <c r="M19" s="102"/>
      <c r="N19" s="102"/>
      <c r="O19" s="101"/>
      <c r="Z19" s="25" t="str">
        <f t="shared" si="0"/>
        <v/>
      </c>
    </row>
    <row r="20" spans="1:26" outlineLevel="1" x14ac:dyDescent="0.25">
      <c r="A20" s="92"/>
      <c r="B20" s="91"/>
      <c r="C20" s="90"/>
      <c r="D20" s="90"/>
      <c r="E20" s="89"/>
      <c r="F20" s="220"/>
      <c r="G20" s="89"/>
      <c r="H20" s="88" t="str">
        <f>IFERROR(VLOOKUP(Sheet2!AJ18,'Drop Down List'!$F$40:$H$183,2,FALSE),"")</f>
        <v/>
      </c>
      <c r="I20" s="99"/>
      <c r="J20" s="99"/>
      <c r="K20" s="99"/>
      <c r="L20" s="102"/>
      <c r="M20" s="102"/>
      <c r="N20" s="102"/>
      <c r="O20" s="101"/>
      <c r="Z20" s="25" t="str">
        <f t="shared" si="0"/>
        <v/>
      </c>
    </row>
    <row r="21" spans="1:26" outlineLevel="1" x14ac:dyDescent="0.25">
      <c r="A21" s="92"/>
      <c r="B21" s="91"/>
      <c r="C21" s="90"/>
      <c r="D21" s="90"/>
      <c r="E21" s="89"/>
      <c r="F21" s="220"/>
      <c r="G21" s="89"/>
      <c r="H21" s="88" t="str">
        <f>IFERROR(VLOOKUP(Sheet2!AJ19,'Drop Down List'!$F$40:$H$183,2,FALSE),"")</f>
        <v/>
      </c>
      <c r="I21" s="99"/>
      <c r="J21" s="99"/>
      <c r="K21" s="99"/>
      <c r="L21" s="102"/>
      <c r="M21" s="102"/>
      <c r="N21" s="102"/>
      <c r="O21" s="101"/>
      <c r="Z21" s="25" t="str">
        <f t="shared" si="0"/>
        <v/>
      </c>
    </row>
    <row r="22" spans="1:26" outlineLevel="1" x14ac:dyDescent="0.25">
      <c r="A22" s="92"/>
      <c r="B22" s="91"/>
      <c r="C22" s="90"/>
      <c r="D22" s="90"/>
      <c r="E22" s="89"/>
      <c r="F22" s="220"/>
      <c r="G22" s="89"/>
      <c r="H22" s="88" t="str">
        <f>IFERROR(VLOOKUP(Sheet2!AJ20,'Drop Down List'!$F$40:$H$183,2,FALSE),"")</f>
        <v/>
      </c>
      <c r="I22" s="99"/>
      <c r="J22" s="99"/>
      <c r="K22" s="99"/>
      <c r="L22" s="102"/>
      <c r="M22" s="102"/>
      <c r="N22" s="102"/>
      <c r="O22" s="101"/>
      <c r="Z22" s="25" t="str">
        <f t="shared" si="0"/>
        <v/>
      </c>
    </row>
    <row r="23" spans="1:26" outlineLevel="1" x14ac:dyDescent="0.25">
      <c r="A23" s="92"/>
      <c r="B23" s="91"/>
      <c r="C23" s="90"/>
      <c r="D23" s="90"/>
      <c r="E23" s="89"/>
      <c r="F23" s="220"/>
      <c r="G23" s="89"/>
      <c r="H23" s="88" t="str">
        <f>IFERROR(VLOOKUP(Sheet2!AJ21,'Drop Down List'!$F$40:$H$183,2,FALSE),"")</f>
        <v/>
      </c>
      <c r="I23" s="99"/>
      <c r="J23" s="99"/>
      <c r="K23" s="99"/>
      <c r="L23" s="102"/>
      <c r="M23" s="102"/>
      <c r="N23" s="102"/>
      <c r="O23" s="101"/>
      <c r="Z23" s="25" t="str">
        <f t="shared" si="0"/>
        <v/>
      </c>
    </row>
    <row r="24" spans="1:26" outlineLevel="1" x14ac:dyDescent="0.25">
      <c r="A24" s="92"/>
      <c r="B24" s="91"/>
      <c r="C24" s="90"/>
      <c r="D24" s="90"/>
      <c r="E24" s="89"/>
      <c r="F24" s="220"/>
      <c r="G24" s="89"/>
      <c r="H24" s="88" t="str">
        <f>IFERROR(VLOOKUP(Sheet2!AJ22,'Drop Down List'!$F$40:$H$183,2,FALSE),"")</f>
        <v/>
      </c>
      <c r="I24" s="99"/>
      <c r="J24" s="99"/>
      <c r="K24" s="99"/>
      <c r="L24" s="102"/>
      <c r="M24" s="102"/>
      <c r="N24" s="102"/>
      <c r="O24" s="101"/>
      <c r="Z24" s="25" t="str">
        <f t="shared" si="0"/>
        <v/>
      </c>
    </row>
    <row r="25" spans="1:26" outlineLevel="1" x14ac:dyDescent="0.25">
      <c r="A25" s="92"/>
      <c r="B25" s="91"/>
      <c r="C25" s="90"/>
      <c r="D25" s="90"/>
      <c r="E25" s="89"/>
      <c r="F25" s="220"/>
      <c r="G25" s="89"/>
      <c r="H25" s="88" t="str">
        <f>IFERROR(VLOOKUP(Sheet2!AJ23,'Drop Down List'!$F$40:$H$183,2,FALSE),"")</f>
        <v/>
      </c>
      <c r="I25" s="99"/>
      <c r="J25" s="99"/>
      <c r="K25" s="99"/>
      <c r="L25" s="102"/>
      <c r="M25" s="102"/>
      <c r="N25" s="102"/>
      <c r="O25" s="101"/>
      <c r="Z25" s="25" t="str">
        <f t="shared" si="0"/>
        <v/>
      </c>
    </row>
    <row r="26" spans="1:26" outlineLevel="1" x14ac:dyDescent="0.25">
      <c r="A26" s="92"/>
      <c r="B26" s="91"/>
      <c r="C26" s="90"/>
      <c r="D26" s="90"/>
      <c r="E26" s="89"/>
      <c r="F26" s="220"/>
      <c r="G26" s="89"/>
      <c r="H26" s="88" t="str">
        <f>IFERROR(VLOOKUP(Sheet2!AJ24,'Drop Down List'!$F$40:$H$183,2,FALSE),"")</f>
        <v/>
      </c>
      <c r="I26" s="99"/>
      <c r="J26" s="99"/>
      <c r="K26" s="99"/>
      <c r="L26" s="102"/>
      <c r="M26" s="102"/>
      <c r="N26" s="102"/>
      <c r="O26" s="101"/>
      <c r="Z26" s="25" t="str">
        <f t="shared" si="0"/>
        <v/>
      </c>
    </row>
    <row r="27" spans="1:26" outlineLevel="1" x14ac:dyDescent="0.25">
      <c r="A27" s="92"/>
      <c r="B27" s="91"/>
      <c r="C27" s="90"/>
      <c r="D27" s="90"/>
      <c r="E27" s="89"/>
      <c r="F27" s="220"/>
      <c r="G27" s="89"/>
      <c r="H27" s="88" t="str">
        <f>IFERROR(VLOOKUP(Sheet2!AJ25,'Drop Down List'!$F$40:$H$183,2,FALSE),"")</f>
        <v/>
      </c>
      <c r="I27" s="99"/>
      <c r="J27" s="99"/>
      <c r="K27" s="99"/>
      <c r="L27" s="102"/>
      <c r="M27" s="102"/>
      <c r="N27" s="102"/>
      <c r="O27" s="101"/>
      <c r="Z27" s="25" t="str">
        <f t="shared" si="0"/>
        <v/>
      </c>
    </row>
    <row r="28" spans="1:26" outlineLevel="1" x14ac:dyDescent="0.25">
      <c r="A28" s="92"/>
      <c r="B28" s="91"/>
      <c r="C28" s="90"/>
      <c r="D28" s="90"/>
      <c r="E28" s="89"/>
      <c r="F28" s="220"/>
      <c r="G28" s="89"/>
      <c r="H28" s="88" t="str">
        <f>IFERROR(VLOOKUP(Sheet2!AJ26,'Drop Down List'!$F$40:$H$183,2,FALSE),"")</f>
        <v/>
      </c>
      <c r="I28" s="99"/>
      <c r="J28" s="99"/>
      <c r="K28" s="99"/>
      <c r="L28" s="102"/>
      <c r="M28" s="102"/>
      <c r="N28" s="102"/>
      <c r="O28" s="101"/>
      <c r="Z28" s="25" t="str">
        <f t="shared" si="0"/>
        <v/>
      </c>
    </row>
    <row r="29" spans="1:26" outlineLevel="1" x14ac:dyDescent="0.25">
      <c r="A29" s="92"/>
      <c r="B29" s="91"/>
      <c r="C29" s="90"/>
      <c r="D29" s="90"/>
      <c r="E29" s="89"/>
      <c r="F29" s="220"/>
      <c r="G29" s="89"/>
      <c r="H29" s="88" t="str">
        <f>IFERROR(VLOOKUP(Sheet2!AJ27,'Drop Down List'!$F$40:$H$183,2,FALSE),"")</f>
        <v/>
      </c>
      <c r="I29" s="99"/>
      <c r="J29" s="99"/>
      <c r="K29" s="99"/>
      <c r="L29" s="102"/>
      <c r="M29" s="102"/>
      <c r="N29" s="102"/>
      <c r="O29" s="101"/>
      <c r="Z29" s="25" t="str">
        <f t="shared" si="0"/>
        <v/>
      </c>
    </row>
    <row r="30" spans="1:26" outlineLevel="1" x14ac:dyDescent="0.25">
      <c r="A30" s="92"/>
      <c r="B30" s="91"/>
      <c r="C30" s="90"/>
      <c r="D30" s="90"/>
      <c r="E30" s="89"/>
      <c r="F30" s="220"/>
      <c r="G30" s="89"/>
      <c r="H30" s="88" t="str">
        <f>IFERROR(VLOOKUP(Sheet2!AJ28,'Drop Down List'!$F$40:$H$183,2,FALSE),"")</f>
        <v/>
      </c>
      <c r="I30" s="99"/>
      <c r="J30" s="99"/>
      <c r="K30" s="99"/>
      <c r="L30" s="102"/>
      <c r="M30" s="102"/>
      <c r="N30" s="102"/>
      <c r="O30" s="101"/>
      <c r="Z30" s="25" t="str">
        <f t="shared" si="0"/>
        <v/>
      </c>
    </row>
    <row r="31" spans="1:26" outlineLevel="1" x14ac:dyDescent="0.25">
      <c r="A31" s="92"/>
      <c r="B31" s="91"/>
      <c r="C31" s="90"/>
      <c r="D31" s="90"/>
      <c r="E31" s="89"/>
      <c r="F31" s="220"/>
      <c r="G31" s="89"/>
      <c r="H31" s="88" t="str">
        <f>IFERROR(VLOOKUP(Sheet2!AJ29,'Drop Down List'!$F$40:$H$183,2,FALSE),"")</f>
        <v/>
      </c>
      <c r="I31" s="99"/>
      <c r="J31" s="99"/>
      <c r="K31" s="99"/>
      <c r="L31" s="102"/>
      <c r="M31" s="102"/>
      <c r="N31" s="102"/>
      <c r="O31" s="101"/>
      <c r="Z31" s="25" t="str">
        <f t="shared" si="0"/>
        <v/>
      </c>
    </row>
    <row r="32" spans="1:26" outlineLevel="1" x14ac:dyDescent="0.25">
      <c r="A32" s="92"/>
      <c r="B32" s="91"/>
      <c r="C32" s="90"/>
      <c r="D32" s="90"/>
      <c r="E32" s="89"/>
      <c r="F32" s="220"/>
      <c r="G32" s="89"/>
      <c r="H32" s="88" t="str">
        <f>IFERROR(VLOOKUP(Sheet2!AJ30,'Drop Down List'!$F$40:$H$183,2,FALSE),"")</f>
        <v/>
      </c>
      <c r="I32" s="99"/>
      <c r="J32" s="99"/>
      <c r="K32" s="99"/>
      <c r="L32" s="102"/>
      <c r="M32" s="102"/>
      <c r="N32" s="102"/>
      <c r="O32" s="101"/>
      <c r="Z32" s="25" t="str">
        <f t="shared" si="0"/>
        <v/>
      </c>
    </row>
    <row r="33" spans="1:26" outlineLevel="1" x14ac:dyDescent="0.25">
      <c r="A33" s="92"/>
      <c r="B33" s="91"/>
      <c r="C33" s="90"/>
      <c r="D33" s="90"/>
      <c r="E33" s="89"/>
      <c r="F33" s="220"/>
      <c r="G33" s="89"/>
      <c r="H33" s="88" t="str">
        <f>IFERROR(VLOOKUP(Sheet2!AJ31,'Drop Down List'!$F$40:$H$183,2,FALSE),"")</f>
        <v/>
      </c>
      <c r="I33" s="99"/>
      <c r="J33" s="99"/>
      <c r="K33" s="99"/>
      <c r="L33" s="102"/>
      <c r="M33" s="102"/>
      <c r="N33" s="102"/>
      <c r="O33" s="101"/>
      <c r="Z33" s="25" t="str">
        <f t="shared" si="0"/>
        <v/>
      </c>
    </row>
    <row r="34" spans="1:26" outlineLevel="1" x14ac:dyDescent="0.25">
      <c r="A34" s="92"/>
      <c r="B34" s="91"/>
      <c r="C34" s="90"/>
      <c r="D34" s="90"/>
      <c r="E34" s="89"/>
      <c r="F34" s="220"/>
      <c r="G34" s="89"/>
      <c r="H34" s="88" t="str">
        <f>IFERROR(VLOOKUP(Sheet2!AJ32,'Drop Down List'!$F$40:$H$183,2,FALSE),"")</f>
        <v/>
      </c>
      <c r="I34" s="99"/>
      <c r="J34" s="99"/>
      <c r="K34" s="99"/>
      <c r="L34" s="102"/>
      <c r="M34" s="102"/>
      <c r="N34" s="102"/>
      <c r="O34" s="101"/>
      <c r="Z34" s="25" t="str">
        <f t="shared" si="0"/>
        <v/>
      </c>
    </row>
    <row r="35" spans="1:26" outlineLevel="1" x14ac:dyDescent="0.25">
      <c r="A35" s="92"/>
      <c r="B35" s="91"/>
      <c r="C35" s="90"/>
      <c r="D35" s="90"/>
      <c r="E35" s="89"/>
      <c r="F35" s="220"/>
      <c r="G35" s="89"/>
      <c r="H35" s="88" t="str">
        <f>IFERROR(VLOOKUP(Sheet2!AJ33,'Drop Down List'!$F$40:$H$183,2,FALSE),"")</f>
        <v/>
      </c>
      <c r="I35" s="99"/>
      <c r="J35" s="99"/>
      <c r="K35" s="99"/>
      <c r="L35" s="102"/>
      <c r="M35" s="102"/>
      <c r="N35" s="102"/>
      <c r="O35" s="101"/>
      <c r="Z35" s="25" t="str">
        <f t="shared" si="0"/>
        <v/>
      </c>
    </row>
    <row r="36" spans="1:26" outlineLevel="1" x14ac:dyDescent="0.25">
      <c r="A36" s="92"/>
      <c r="B36" s="91"/>
      <c r="C36" s="90"/>
      <c r="D36" s="90"/>
      <c r="E36" s="89"/>
      <c r="F36" s="220"/>
      <c r="G36" s="89"/>
      <c r="H36" s="88" t="str">
        <f>IFERROR(VLOOKUP(Sheet2!AJ34,'Drop Down List'!$F$40:$H$183,2,FALSE),"")</f>
        <v/>
      </c>
      <c r="I36" s="99"/>
      <c r="J36" s="99"/>
      <c r="K36" s="99"/>
      <c r="L36" s="102"/>
      <c r="M36" s="102"/>
      <c r="N36" s="102"/>
      <c r="O36" s="101"/>
      <c r="Z36" s="25" t="str">
        <f t="shared" si="0"/>
        <v/>
      </c>
    </row>
    <row r="37" spans="1:26" outlineLevel="1" x14ac:dyDescent="0.25">
      <c r="A37" s="92"/>
      <c r="B37" s="91"/>
      <c r="C37" s="90"/>
      <c r="D37" s="90"/>
      <c r="E37" s="89"/>
      <c r="F37" s="220"/>
      <c r="G37" s="89"/>
      <c r="H37" s="88" t="str">
        <f>IFERROR(VLOOKUP(Sheet2!AJ35,'Drop Down List'!$F$40:$H$183,2,FALSE),"")</f>
        <v/>
      </c>
      <c r="I37" s="99"/>
      <c r="J37" s="99"/>
      <c r="K37" s="99"/>
      <c r="L37" s="102"/>
      <c r="M37" s="102"/>
      <c r="N37" s="102"/>
      <c r="O37" s="101"/>
      <c r="Z37" s="25" t="str">
        <f t="shared" si="0"/>
        <v/>
      </c>
    </row>
    <row r="38" spans="1:26" outlineLevel="1" x14ac:dyDescent="0.25">
      <c r="A38" s="92"/>
      <c r="B38" s="91"/>
      <c r="C38" s="90"/>
      <c r="D38" s="90"/>
      <c r="E38" s="89"/>
      <c r="F38" s="220"/>
      <c r="G38" s="89"/>
      <c r="H38" s="88" t="str">
        <f>IFERROR(VLOOKUP(Sheet2!AJ36,'Drop Down List'!$F$40:$H$183,2,FALSE),"")</f>
        <v/>
      </c>
      <c r="I38" s="99"/>
      <c r="J38" s="99"/>
      <c r="K38" s="99"/>
      <c r="L38" s="102"/>
      <c r="M38" s="102"/>
      <c r="N38" s="102"/>
      <c r="O38" s="101"/>
      <c r="Z38" s="25" t="str">
        <f t="shared" si="0"/>
        <v/>
      </c>
    </row>
    <row r="39" spans="1:26" outlineLevel="1" x14ac:dyDescent="0.25">
      <c r="A39" s="92"/>
      <c r="B39" s="91"/>
      <c r="C39" s="90"/>
      <c r="D39" s="90"/>
      <c r="E39" s="89"/>
      <c r="F39" s="220"/>
      <c r="G39" s="89"/>
      <c r="H39" s="88" t="str">
        <f>IFERROR(VLOOKUP(Sheet2!AJ37,'Drop Down List'!$F$40:$H$183,2,FALSE),"")</f>
        <v/>
      </c>
      <c r="I39" s="99"/>
      <c r="J39" s="99"/>
      <c r="K39" s="99"/>
      <c r="L39" s="102"/>
      <c r="M39" s="102"/>
      <c r="N39" s="102"/>
      <c r="O39" s="101"/>
      <c r="Z39" s="25" t="str">
        <f t="shared" si="0"/>
        <v/>
      </c>
    </row>
    <row r="40" spans="1:26" outlineLevel="1" x14ac:dyDescent="0.25">
      <c r="A40" s="92"/>
      <c r="B40" s="91"/>
      <c r="C40" s="90"/>
      <c r="D40" s="90"/>
      <c r="E40" s="89"/>
      <c r="F40" s="220"/>
      <c r="G40" s="89"/>
      <c r="H40" s="88" t="str">
        <f>IFERROR(VLOOKUP(Sheet2!AJ38,'Drop Down List'!$F$40:$H$183,2,FALSE),"")</f>
        <v/>
      </c>
      <c r="I40" s="99"/>
      <c r="J40" s="99"/>
      <c r="K40" s="99"/>
      <c r="L40" s="102"/>
      <c r="M40" s="102"/>
      <c r="N40" s="102"/>
      <c r="O40" s="101"/>
      <c r="Z40" s="25" t="str">
        <f t="shared" si="0"/>
        <v/>
      </c>
    </row>
    <row r="41" spans="1:26" outlineLevel="1" x14ac:dyDescent="0.25">
      <c r="A41" s="92"/>
      <c r="B41" s="91"/>
      <c r="C41" s="90"/>
      <c r="D41" s="90"/>
      <c r="E41" s="89"/>
      <c r="F41" s="220"/>
      <c r="G41" s="89"/>
      <c r="H41" s="88" t="str">
        <f>IFERROR(VLOOKUP(Sheet2!AJ39,'Drop Down List'!$F$40:$H$183,2,FALSE),"")</f>
        <v/>
      </c>
      <c r="I41" s="99"/>
      <c r="J41" s="99"/>
      <c r="K41" s="99"/>
      <c r="L41" s="102"/>
      <c r="M41" s="102"/>
      <c r="N41" s="102"/>
      <c r="O41" s="101"/>
      <c r="Z41" s="25" t="str">
        <f t="shared" si="0"/>
        <v/>
      </c>
    </row>
    <row r="42" spans="1:26" outlineLevel="1" x14ac:dyDescent="0.25">
      <c r="A42" s="92"/>
      <c r="B42" s="91"/>
      <c r="C42" s="90"/>
      <c r="D42" s="90"/>
      <c r="E42" s="89"/>
      <c r="F42" s="220"/>
      <c r="G42" s="89"/>
      <c r="H42" s="88" t="str">
        <f>IFERROR(VLOOKUP(Sheet2!AJ40,'Drop Down List'!$F$40:$H$183,2,FALSE),"")</f>
        <v/>
      </c>
      <c r="I42" s="99"/>
      <c r="J42" s="99"/>
      <c r="K42" s="99"/>
      <c r="L42" s="102"/>
      <c r="M42" s="102"/>
      <c r="N42" s="102"/>
      <c r="O42" s="101"/>
      <c r="Z42" s="25" t="str">
        <f t="shared" si="0"/>
        <v/>
      </c>
    </row>
    <row r="43" spans="1:26" outlineLevel="1" x14ac:dyDescent="0.25">
      <c r="A43" s="92"/>
      <c r="B43" s="91"/>
      <c r="C43" s="90"/>
      <c r="D43" s="90"/>
      <c r="E43" s="89"/>
      <c r="F43" s="220"/>
      <c r="G43" s="89"/>
      <c r="H43" s="88" t="str">
        <f>IFERROR(VLOOKUP(Sheet2!AJ41,'Drop Down List'!$F$40:$H$183,2,FALSE),"")</f>
        <v/>
      </c>
      <c r="I43" s="99"/>
      <c r="J43" s="99"/>
      <c r="K43" s="99"/>
      <c r="L43" s="102"/>
      <c r="M43" s="102"/>
      <c r="N43" s="102"/>
      <c r="O43" s="101"/>
      <c r="Z43" s="25" t="str">
        <f t="shared" si="0"/>
        <v/>
      </c>
    </row>
    <row r="44" spans="1:26" outlineLevel="1" x14ac:dyDescent="0.25">
      <c r="A44" s="92"/>
      <c r="B44" s="91"/>
      <c r="C44" s="90"/>
      <c r="D44" s="90"/>
      <c r="E44" s="89"/>
      <c r="F44" s="220"/>
      <c r="G44" s="89"/>
      <c r="H44" s="88" t="str">
        <f>IFERROR(VLOOKUP(Sheet2!AJ42,'Drop Down List'!$F$40:$H$183,2,FALSE),"")</f>
        <v/>
      </c>
      <c r="I44" s="99"/>
      <c r="J44" s="99"/>
      <c r="K44" s="99"/>
      <c r="L44" s="102"/>
      <c r="M44" s="102"/>
      <c r="N44" s="102"/>
      <c r="O44" s="101"/>
      <c r="Z44" s="25" t="str">
        <f t="shared" si="0"/>
        <v/>
      </c>
    </row>
    <row r="45" spans="1:26" outlineLevel="1" x14ac:dyDescent="0.25">
      <c r="A45" s="92"/>
      <c r="B45" s="91"/>
      <c r="C45" s="90"/>
      <c r="D45" s="90"/>
      <c r="E45" s="89"/>
      <c r="F45" s="220"/>
      <c r="G45" s="89"/>
      <c r="H45" s="88" t="str">
        <f>IFERROR(VLOOKUP(Sheet2!AJ43,'Drop Down List'!$F$40:$H$183,2,FALSE),"")</f>
        <v/>
      </c>
      <c r="I45" s="99"/>
      <c r="J45" s="99"/>
      <c r="K45" s="99"/>
      <c r="L45" s="102"/>
      <c r="M45" s="102"/>
      <c r="N45" s="102"/>
      <c r="O45" s="101"/>
      <c r="Z45" s="25" t="str">
        <f t="shared" si="0"/>
        <v/>
      </c>
    </row>
    <row r="46" spans="1:26" outlineLevel="1" x14ac:dyDescent="0.25">
      <c r="A46" s="92"/>
      <c r="B46" s="91"/>
      <c r="C46" s="90"/>
      <c r="D46" s="90"/>
      <c r="E46" s="89"/>
      <c r="F46" s="220"/>
      <c r="G46" s="89"/>
      <c r="H46" s="88" t="str">
        <f>IFERROR(VLOOKUP(Sheet2!AJ44,'Drop Down List'!$F$40:$H$183,2,FALSE),"")</f>
        <v/>
      </c>
      <c r="I46" s="99"/>
      <c r="J46" s="99"/>
      <c r="K46" s="99"/>
      <c r="L46" s="102"/>
      <c r="M46" s="102"/>
      <c r="N46" s="102"/>
      <c r="O46" s="101"/>
      <c r="Z46" s="25" t="str">
        <f t="shared" si="0"/>
        <v/>
      </c>
    </row>
    <row r="47" spans="1:26" outlineLevel="1" x14ac:dyDescent="0.25">
      <c r="A47" s="92"/>
      <c r="B47" s="91"/>
      <c r="C47" s="90"/>
      <c r="D47" s="90"/>
      <c r="E47" s="89"/>
      <c r="F47" s="220"/>
      <c r="G47" s="89"/>
      <c r="H47" s="88" t="str">
        <f>IFERROR(VLOOKUP(Sheet2!AJ45,'Drop Down List'!$F$40:$H$183,2,FALSE),"")</f>
        <v/>
      </c>
      <c r="I47" s="99"/>
      <c r="J47" s="99"/>
      <c r="K47" s="99"/>
      <c r="L47" s="102"/>
      <c r="M47" s="102"/>
      <c r="N47" s="102"/>
      <c r="O47" s="101"/>
      <c r="Z47" s="25" t="str">
        <f t="shared" si="0"/>
        <v/>
      </c>
    </row>
    <row r="48" spans="1:26" outlineLevel="1" x14ac:dyDescent="0.25">
      <c r="A48" s="92"/>
      <c r="B48" s="91"/>
      <c r="C48" s="90"/>
      <c r="D48" s="90"/>
      <c r="E48" s="89"/>
      <c r="F48" s="220"/>
      <c r="G48" s="89"/>
      <c r="H48" s="88" t="str">
        <f>IFERROR(VLOOKUP(Sheet2!AJ46,'Drop Down List'!$F$40:$H$183,2,FALSE),"")</f>
        <v/>
      </c>
      <c r="I48" s="99"/>
      <c r="J48" s="99"/>
      <c r="K48" s="99"/>
      <c r="L48" s="102"/>
      <c r="M48" s="102"/>
      <c r="N48" s="102"/>
      <c r="O48" s="101"/>
      <c r="Z48" s="25" t="str">
        <f t="shared" si="0"/>
        <v/>
      </c>
    </row>
    <row r="49" spans="1:26" outlineLevel="1" x14ac:dyDescent="0.25">
      <c r="A49" s="92"/>
      <c r="B49" s="91"/>
      <c r="C49" s="90"/>
      <c r="D49" s="90"/>
      <c r="E49" s="89"/>
      <c r="F49" s="220"/>
      <c r="G49" s="89"/>
      <c r="H49" s="88" t="str">
        <f>IFERROR(VLOOKUP(Sheet2!AJ47,'Drop Down List'!$F$40:$H$183,2,FALSE),"")</f>
        <v/>
      </c>
      <c r="I49" s="99"/>
      <c r="J49" s="99"/>
      <c r="K49" s="99"/>
      <c r="L49" s="102"/>
      <c r="M49" s="102"/>
      <c r="N49" s="102"/>
      <c r="O49" s="101"/>
      <c r="Z49" s="25" t="str">
        <f t="shared" si="0"/>
        <v/>
      </c>
    </row>
    <row r="50" spans="1:26" outlineLevel="1" x14ac:dyDescent="0.25">
      <c r="A50" s="92"/>
      <c r="B50" s="91"/>
      <c r="C50" s="90"/>
      <c r="D50" s="90"/>
      <c r="E50" s="89"/>
      <c r="F50" s="220"/>
      <c r="G50" s="89"/>
      <c r="H50" s="88" t="str">
        <f>IFERROR(VLOOKUP(Sheet2!AJ48,'Drop Down List'!$F$40:$H$183,2,FALSE),"")</f>
        <v/>
      </c>
      <c r="I50" s="99"/>
      <c r="J50" s="99"/>
      <c r="K50" s="99"/>
      <c r="L50" s="102"/>
      <c r="M50" s="102"/>
      <c r="N50" s="102"/>
      <c r="O50" s="101"/>
      <c r="Z50" s="25" t="str">
        <f t="shared" si="0"/>
        <v/>
      </c>
    </row>
    <row r="51" spans="1:26" outlineLevel="1" x14ac:dyDescent="0.25">
      <c r="A51" s="92"/>
      <c r="B51" s="91"/>
      <c r="C51" s="90"/>
      <c r="D51" s="90"/>
      <c r="E51" s="89"/>
      <c r="F51" s="220"/>
      <c r="G51" s="89"/>
      <c r="H51" s="88" t="str">
        <f>IFERROR(VLOOKUP(Sheet2!AJ49,'Drop Down List'!$F$40:$H$183,2,FALSE),"")</f>
        <v/>
      </c>
      <c r="I51" s="99"/>
      <c r="J51" s="99"/>
      <c r="K51" s="99"/>
      <c r="L51" s="102"/>
      <c r="M51" s="102"/>
      <c r="N51" s="102"/>
      <c r="O51" s="101"/>
      <c r="Z51" s="25" t="str">
        <f t="shared" si="0"/>
        <v/>
      </c>
    </row>
    <row r="52" spans="1:26" outlineLevel="1" x14ac:dyDescent="0.25">
      <c r="A52" s="92"/>
      <c r="B52" s="91"/>
      <c r="C52" s="90"/>
      <c r="D52" s="90"/>
      <c r="E52" s="89"/>
      <c r="F52" s="220"/>
      <c r="G52" s="89"/>
      <c r="H52" s="88" t="str">
        <f>IFERROR(VLOOKUP(Sheet2!AJ50,'Drop Down List'!$F$40:$H$183,2,FALSE),"")</f>
        <v/>
      </c>
      <c r="I52" s="99"/>
      <c r="J52" s="99"/>
      <c r="K52" s="99"/>
      <c r="L52" s="102"/>
      <c r="M52" s="102"/>
      <c r="N52" s="102"/>
      <c r="O52" s="101"/>
      <c r="Z52" s="25" t="str">
        <f t="shared" si="0"/>
        <v/>
      </c>
    </row>
    <row r="53" spans="1:26" outlineLevel="1" x14ac:dyDescent="0.25">
      <c r="A53" s="92"/>
      <c r="B53" s="91"/>
      <c r="C53" s="90"/>
      <c r="D53" s="90"/>
      <c r="E53" s="89"/>
      <c r="F53" s="220"/>
      <c r="G53" s="89"/>
      <c r="H53" s="88" t="str">
        <f>IFERROR(VLOOKUP(Sheet2!AJ51,'Drop Down List'!$F$40:$H$183,2,FALSE),"")</f>
        <v/>
      </c>
      <c r="I53" s="99"/>
      <c r="J53" s="99"/>
      <c r="K53" s="99"/>
      <c r="L53" s="102"/>
      <c r="M53" s="102"/>
      <c r="N53" s="102"/>
      <c r="O53" s="101"/>
      <c r="Z53" s="25" t="str">
        <f t="shared" si="0"/>
        <v/>
      </c>
    </row>
    <row r="54" spans="1:26" outlineLevel="1" x14ac:dyDescent="0.25">
      <c r="A54" s="92"/>
      <c r="B54" s="91"/>
      <c r="C54" s="90"/>
      <c r="D54" s="90"/>
      <c r="E54" s="89"/>
      <c r="F54" s="220"/>
      <c r="G54" s="89"/>
      <c r="H54" s="88" t="str">
        <f>IFERROR(VLOOKUP(Sheet2!AJ52,'Drop Down List'!$F$40:$H$183,2,FALSE),"")</f>
        <v/>
      </c>
      <c r="I54" s="99"/>
      <c r="J54" s="99"/>
      <c r="K54" s="99"/>
      <c r="L54" s="102"/>
      <c r="M54" s="102"/>
      <c r="N54" s="102"/>
      <c r="O54" s="101"/>
      <c r="Z54" s="25" t="str">
        <f t="shared" si="0"/>
        <v/>
      </c>
    </row>
    <row r="55" spans="1:26" outlineLevel="1" x14ac:dyDescent="0.25">
      <c r="A55" s="92"/>
      <c r="B55" s="91"/>
      <c r="C55" s="90"/>
      <c r="D55" s="90"/>
      <c r="E55" s="89"/>
      <c r="F55" s="220"/>
      <c r="G55" s="89"/>
      <c r="H55" s="88" t="str">
        <f>IFERROR(VLOOKUP(Sheet2!AJ53,'Drop Down List'!$F$40:$H$183,2,FALSE),"")</f>
        <v/>
      </c>
      <c r="I55" s="99"/>
      <c r="J55" s="99"/>
      <c r="K55" s="99"/>
      <c r="L55" s="102"/>
      <c r="M55" s="102"/>
      <c r="N55" s="102"/>
      <c r="O55" s="101"/>
      <c r="Z55" s="25" t="str">
        <f t="shared" si="0"/>
        <v/>
      </c>
    </row>
    <row r="56" spans="1:26" outlineLevel="1" x14ac:dyDescent="0.25">
      <c r="A56" s="92"/>
      <c r="B56" s="91"/>
      <c r="C56" s="90"/>
      <c r="D56" s="90"/>
      <c r="E56" s="89"/>
      <c r="F56" s="220"/>
      <c r="G56" s="89"/>
      <c r="H56" s="88" t="str">
        <f>IFERROR(VLOOKUP(Sheet2!AJ54,'Drop Down List'!$F$40:$H$183,2,FALSE),"")</f>
        <v/>
      </c>
      <c r="I56" s="99"/>
      <c r="J56" s="99"/>
      <c r="K56" s="99"/>
      <c r="L56" s="102"/>
      <c r="M56" s="102"/>
      <c r="N56" s="102"/>
      <c r="O56" s="101"/>
      <c r="Z56" s="25" t="str">
        <f t="shared" si="0"/>
        <v/>
      </c>
    </row>
    <row r="57" spans="1:26" outlineLevel="1" x14ac:dyDescent="0.25">
      <c r="A57" s="92"/>
      <c r="B57" s="91"/>
      <c r="C57" s="90"/>
      <c r="D57" s="90"/>
      <c r="E57" s="89"/>
      <c r="F57" s="220"/>
      <c r="G57" s="89"/>
      <c r="H57" s="88" t="str">
        <f>IFERROR(VLOOKUP(Sheet2!AJ55,'Drop Down List'!$F$40:$H$183,2,FALSE),"")</f>
        <v/>
      </c>
      <c r="I57" s="99"/>
      <c r="J57" s="99"/>
      <c r="K57" s="99"/>
      <c r="L57" s="102"/>
      <c r="M57" s="102"/>
      <c r="N57" s="102"/>
      <c r="O57" s="101"/>
      <c r="Z57" s="25" t="str">
        <f t="shared" si="0"/>
        <v/>
      </c>
    </row>
    <row r="58" spans="1:26" outlineLevel="1" x14ac:dyDescent="0.25">
      <c r="A58" s="92"/>
      <c r="B58" s="91"/>
      <c r="C58" s="90"/>
      <c r="D58" s="90"/>
      <c r="E58" s="89"/>
      <c r="F58" s="220"/>
      <c r="G58" s="89"/>
      <c r="H58" s="88" t="str">
        <f>IFERROR(VLOOKUP(Sheet2!AJ56,'Drop Down List'!$F$40:$H$183,2,FALSE),"")</f>
        <v/>
      </c>
      <c r="I58" s="99"/>
      <c r="J58" s="99"/>
      <c r="K58" s="99"/>
      <c r="L58" s="102"/>
      <c r="M58" s="102"/>
      <c r="N58" s="102"/>
      <c r="O58" s="101"/>
      <c r="Z58" s="25" t="str">
        <f t="shared" si="0"/>
        <v/>
      </c>
    </row>
    <row r="59" spans="1:26" outlineLevel="1" x14ac:dyDescent="0.25">
      <c r="A59" s="92"/>
      <c r="B59" s="91"/>
      <c r="C59" s="90"/>
      <c r="D59" s="90"/>
      <c r="E59" s="89"/>
      <c r="F59" s="220"/>
      <c r="G59" s="89"/>
      <c r="H59" s="88" t="str">
        <f>IFERROR(VLOOKUP(Sheet2!AJ57,'Drop Down List'!$F$40:$H$183,2,FALSE),"")</f>
        <v/>
      </c>
      <c r="I59" s="99"/>
      <c r="J59" s="99"/>
      <c r="K59" s="99"/>
      <c r="L59" s="102"/>
      <c r="M59" s="102"/>
      <c r="N59" s="102"/>
      <c r="O59" s="101"/>
      <c r="Z59" s="25" t="str">
        <f t="shared" si="0"/>
        <v/>
      </c>
    </row>
    <row r="60" spans="1:26" outlineLevel="1" x14ac:dyDescent="0.25">
      <c r="A60" s="92"/>
      <c r="B60" s="91"/>
      <c r="C60" s="90"/>
      <c r="D60" s="90"/>
      <c r="E60" s="89"/>
      <c r="F60" s="220"/>
      <c r="G60" s="89"/>
      <c r="H60" s="88" t="str">
        <f>IFERROR(VLOOKUP(Sheet2!AJ58,'Drop Down List'!$F$40:$H$183,2,FALSE),"")</f>
        <v/>
      </c>
      <c r="I60" s="99"/>
      <c r="J60" s="99"/>
      <c r="K60" s="99"/>
      <c r="L60" s="102"/>
      <c r="M60" s="102"/>
      <c r="N60" s="102"/>
      <c r="O60" s="101"/>
      <c r="Z60" s="25" t="str">
        <f t="shared" si="0"/>
        <v/>
      </c>
    </row>
    <row r="61" spans="1:26" outlineLevel="1" x14ac:dyDescent="0.25">
      <c r="A61" s="92"/>
      <c r="B61" s="91"/>
      <c r="C61" s="90"/>
      <c r="D61" s="90"/>
      <c r="E61" s="89"/>
      <c r="F61" s="220"/>
      <c r="G61" s="89"/>
      <c r="H61" s="88" t="str">
        <f>IFERROR(VLOOKUP(Sheet2!AJ59,'Drop Down List'!$F$40:$H$183,2,FALSE),"")</f>
        <v/>
      </c>
      <c r="I61" s="99"/>
      <c r="J61" s="99"/>
      <c r="K61" s="99"/>
      <c r="L61" s="102"/>
      <c r="M61" s="102"/>
      <c r="N61" s="102"/>
      <c r="O61" s="101"/>
      <c r="Z61" s="25" t="str">
        <f t="shared" si="0"/>
        <v/>
      </c>
    </row>
    <row r="62" spans="1:26" outlineLevel="1" x14ac:dyDescent="0.25">
      <c r="A62" s="92"/>
      <c r="B62" s="91"/>
      <c r="C62" s="90"/>
      <c r="D62" s="90"/>
      <c r="E62" s="89"/>
      <c r="F62" s="220"/>
      <c r="G62" s="89"/>
      <c r="H62" s="88" t="str">
        <f>IFERROR(VLOOKUP(Sheet2!AJ60,'Drop Down List'!$F$40:$H$183,2,FALSE),"")</f>
        <v/>
      </c>
      <c r="I62" s="99"/>
      <c r="J62" s="99"/>
      <c r="K62" s="99"/>
      <c r="L62" s="102"/>
      <c r="M62" s="102"/>
      <c r="N62" s="102"/>
      <c r="O62" s="101"/>
      <c r="Z62" s="25" t="str">
        <f t="shared" si="0"/>
        <v/>
      </c>
    </row>
    <row r="63" spans="1:26" outlineLevel="1" x14ac:dyDescent="0.25">
      <c r="A63" s="92"/>
      <c r="B63" s="91"/>
      <c r="C63" s="90"/>
      <c r="D63" s="90"/>
      <c r="E63" s="89"/>
      <c r="F63" s="220"/>
      <c r="G63" s="89"/>
      <c r="H63" s="88" t="str">
        <f>IFERROR(VLOOKUP(Sheet2!AJ61,'Drop Down List'!$F$40:$H$183,2,FALSE),"")</f>
        <v/>
      </c>
      <c r="I63" s="99"/>
      <c r="J63" s="99"/>
      <c r="K63" s="99"/>
      <c r="L63" s="102"/>
      <c r="M63" s="102"/>
      <c r="N63" s="102"/>
      <c r="O63" s="101"/>
      <c r="Z63" s="25" t="str">
        <f t="shared" si="0"/>
        <v/>
      </c>
    </row>
    <row r="64" spans="1:26" outlineLevel="1" x14ac:dyDescent="0.25">
      <c r="A64" s="92"/>
      <c r="B64" s="91"/>
      <c r="C64" s="90"/>
      <c r="D64" s="90"/>
      <c r="E64" s="89"/>
      <c r="F64" s="220"/>
      <c r="G64" s="89"/>
      <c r="H64" s="88" t="str">
        <f>IFERROR(VLOOKUP(Sheet2!AJ62,'Drop Down List'!$F$40:$H$183,2,FALSE),"")</f>
        <v/>
      </c>
      <c r="I64" s="99"/>
      <c r="J64" s="99"/>
      <c r="K64" s="99"/>
      <c r="L64" s="102"/>
      <c r="M64" s="102"/>
      <c r="N64" s="102"/>
      <c r="O64" s="101"/>
      <c r="Z64" s="25" t="str">
        <f t="shared" si="0"/>
        <v/>
      </c>
    </row>
    <row r="65" spans="1:26" outlineLevel="1" x14ac:dyDescent="0.25">
      <c r="A65" s="92"/>
      <c r="B65" s="91"/>
      <c r="C65" s="90"/>
      <c r="D65" s="90"/>
      <c r="E65" s="89"/>
      <c r="F65" s="220"/>
      <c r="G65" s="89"/>
      <c r="H65" s="88" t="str">
        <f>IFERROR(VLOOKUP(Sheet2!AJ63,'Drop Down List'!$F$40:$H$183,2,FALSE),"")</f>
        <v/>
      </c>
      <c r="I65" s="99"/>
      <c r="J65" s="99"/>
      <c r="K65" s="99"/>
      <c r="L65" s="102"/>
      <c r="M65" s="102"/>
      <c r="N65" s="102"/>
      <c r="O65" s="101"/>
      <c r="Z65" s="25" t="str">
        <f t="shared" si="0"/>
        <v/>
      </c>
    </row>
    <row r="66" spans="1:26" outlineLevel="1" x14ac:dyDescent="0.25">
      <c r="A66" s="92"/>
      <c r="B66" s="91"/>
      <c r="C66" s="90"/>
      <c r="D66" s="90"/>
      <c r="E66" s="89"/>
      <c r="F66" s="220"/>
      <c r="G66" s="89"/>
      <c r="H66" s="88" t="str">
        <f>IFERROR(VLOOKUP(Sheet2!AJ64,'Drop Down List'!$F$40:$H$183,2,FALSE),"")</f>
        <v/>
      </c>
      <c r="I66" s="99"/>
      <c r="J66" s="99"/>
      <c r="K66" s="99"/>
      <c r="L66" s="102"/>
      <c r="M66" s="102"/>
      <c r="N66" s="102"/>
      <c r="O66" s="101"/>
      <c r="Z66" s="25" t="str">
        <f t="shared" si="0"/>
        <v/>
      </c>
    </row>
    <row r="67" spans="1:26" outlineLevel="1" x14ac:dyDescent="0.25">
      <c r="A67" s="92"/>
      <c r="B67" s="91"/>
      <c r="C67" s="90"/>
      <c r="D67" s="90"/>
      <c r="E67" s="89"/>
      <c r="F67" s="220"/>
      <c r="G67" s="89"/>
      <c r="H67" s="88" t="str">
        <f>IFERROR(VLOOKUP(Sheet2!AJ65,'Drop Down List'!$F$40:$H$183,2,FALSE),"")</f>
        <v/>
      </c>
      <c r="I67" s="99"/>
      <c r="J67" s="99"/>
      <c r="K67" s="99"/>
      <c r="L67" s="102"/>
      <c r="M67" s="102"/>
      <c r="N67" s="102"/>
      <c r="O67" s="101"/>
      <c r="Z67" s="25" t="str">
        <f t="shared" si="0"/>
        <v/>
      </c>
    </row>
    <row r="68" spans="1:26" outlineLevel="1" x14ac:dyDescent="0.25">
      <c r="A68" s="92"/>
      <c r="B68" s="91"/>
      <c r="C68" s="90"/>
      <c r="D68" s="90"/>
      <c r="E68" s="89"/>
      <c r="F68" s="220"/>
      <c r="G68" s="89"/>
      <c r="H68" s="88" t="str">
        <f>IFERROR(VLOOKUP(Sheet2!AJ66,'Drop Down List'!$F$40:$H$183,2,FALSE),"")</f>
        <v/>
      </c>
      <c r="I68" s="99"/>
      <c r="J68" s="99"/>
      <c r="K68" s="99"/>
      <c r="L68" s="102"/>
      <c r="M68" s="102"/>
      <c r="N68" s="102"/>
      <c r="O68" s="101"/>
      <c r="Z68" s="25" t="str">
        <f t="shared" ref="Z68:Z131" si="1">LEFT(D68,2)&amp;LEFT(E68,2)</f>
        <v/>
      </c>
    </row>
    <row r="69" spans="1:26" outlineLevel="1" x14ac:dyDescent="0.25">
      <c r="A69" s="92"/>
      <c r="B69" s="91"/>
      <c r="C69" s="90"/>
      <c r="D69" s="90"/>
      <c r="E69" s="89"/>
      <c r="F69" s="220"/>
      <c r="G69" s="89"/>
      <c r="H69" s="88" t="str">
        <f>IFERROR(VLOOKUP(Sheet2!AJ67,'Drop Down List'!$F$40:$H$183,2,FALSE),"")</f>
        <v/>
      </c>
      <c r="I69" s="99"/>
      <c r="J69" s="99"/>
      <c r="K69" s="99"/>
      <c r="L69" s="102"/>
      <c r="M69" s="102"/>
      <c r="N69" s="102"/>
      <c r="O69" s="101"/>
      <c r="Z69" s="25" t="str">
        <f t="shared" si="1"/>
        <v/>
      </c>
    </row>
    <row r="70" spans="1:26" outlineLevel="1" x14ac:dyDescent="0.25">
      <c r="A70" s="92"/>
      <c r="B70" s="91"/>
      <c r="C70" s="90"/>
      <c r="D70" s="90"/>
      <c r="E70" s="89"/>
      <c r="F70" s="220"/>
      <c r="G70" s="89"/>
      <c r="H70" s="88" t="str">
        <f>IFERROR(VLOOKUP(Sheet2!AJ68,'Drop Down List'!$F$40:$H$183,2,FALSE),"")</f>
        <v/>
      </c>
      <c r="I70" s="99"/>
      <c r="J70" s="99"/>
      <c r="K70" s="99"/>
      <c r="L70" s="102"/>
      <c r="M70" s="102"/>
      <c r="N70" s="102"/>
      <c r="O70" s="101"/>
      <c r="Z70" s="25" t="str">
        <f t="shared" si="1"/>
        <v/>
      </c>
    </row>
    <row r="71" spans="1:26" outlineLevel="1" x14ac:dyDescent="0.25">
      <c r="A71" s="92"/>
      <c r="B71" s="91"/>
      <c r="C71" s="90"/>
      <c r="D71" s="90"/>
      <c r="E71" s="89"/>
      <c r="F71" s="220"/>
      <c r="G71" s="89"/>
      <c r="H71" s="88" t="str">
        <f>IFERROR(VLOOKUP(Sheet2!AJ69,'Drop Down List'!$F$40:$H$183,2,FALSE),"")</f>
        <v/>
      </c>
      <c r="I71" s="99"/>
      <c r="J71" s="99"/>
      <c r="K71" s="99"/>
      <c r="L71" s="102"/>
      <c r="M71" s="102"/>
      <c r="N71" s="102"/>
      <c r="O71" s="101"/>
      <c r="Z71" s="25" t="str">
        <f t="shared" si="1"/>
        <v/>
      </c>
    </row>
    <row r="72" spans="1:26" outlineLevel="1" x14ac:dyDescent="0.25">
      <c r="A72" s="92"/>
      <c r="B72" s="91"/>
      <c r="C72" s="90"/>
      <c r="D72" s="90"/>
      <c r="E72" s="89"/>
      <c r="F72" s="220"/>
      <c r="G72" s="89"/>
      <c r="H72" s="88" t="str">
        <f>IFERROR(VLOOKUP(Sheet2!AJ70,'Drop Down List'!$F$40:$H$183,2,FALSE),"")</f>
        <v/>
      </c>
      <c r="I72" s="99"/>
      <c r="J72" s="99"/>
      <c r="K72" s="99"/>
      <c r="L72" s="102"/>
      <c r="M72" s="102"/>
      <c r="N72" s="102"/>
      <c r="O72" s="101"/>
      <c r="Z72" s="25" t="str">
        <f t="shared" si="1"/>
        <v/>
      </c>
    </row>
    <row r="73" spans="1:26" outlineLevel="1" x14ac:dyDescent="0.25">
      <c r="A73" s="92"/>
      <c r="B73" s="91"/>
      <c r="C73" s="90"/>
      <c r="D73" s="90"/>
      <c r="E73" s="89"/>
      <c r="F73" s="220"/>
      <c r="G73" s="89"/>
      <c r="H73" s="88" t="str">
        <f>IFERROR(VLOOKUP(Sheet2!AJ71,'Drop Down List'!$F$40:$H$183,2,FALSE),"")</f>
        <v/>
      </c>
      <c r="I73" s="99"/>
      <c r="J73" s="99"/>
      <c r="K73" s="99"/>
      <c r="L73" s="102"/>
      <c r="M73" s="102"/>
      <c r="N73" s="102"/>
      <c r="O73" s="101"/>
      <c r="Z73" s="25" t="str">
        <f t="shared" si="1"/>
        <v/>
      </c>
    </row>
    <row r="74" spans="1:26" outlineLevel="1" x14ac:dyDescent="0.25">
      <c r="A74" s="92"/>
      <c r="B74" s="91"/>
      <c r="C74" s="90"/>
      <c r="D74" s="90"/>
      <c r="E74" s="89"/>
      <c r="F74" s="220"/>
      <c r="G74" s="89"/>
      <c r="H74" s="88" t="str">
        <f>IFERROR(VLOOKUP(Sheet2!AJ72,'Drop Down List'!$F$40:$H$183,2,FALSE),"")</f>
        <v/>
      </c>
      <c r="I74" s="99"/>
      <c r="J74" s="99"/>
      <c r="K74" s="99"/>
      <c r="L74" s="102"/>
      <c r="M74" s="102"/>
      <c r="N74" s="102"/>
      <c r="O74" s="101"/>
      <c r="Z74" s="25" t="str">
        <f t="shared" si="1"/>
        <v/>
      </c>
    </row>
    <row r="75" spans="1:26" outlineLevel="1" x14ac:dyDescent="0.25">
      <c r="A75" s="92"/>
      <c r="B75" s="91"/>
      <c r="C75" s="90"/>
      <c r="D75" s="90"/>
      <c r="E75" s="89"/>
      <c r="F75" s="220"/>
      <c r="G75" s="89"/>
      <c r="H75" s="88" t="str">
        <f>IFERROR(VLOOKUP(Sheet2!AJ73,'Drop Down List'!$F$40:$H$183,2,FALSE),"")</f>
        <v/>
      </c>
      <c r="I75" s="99"/>
      <c r="J75" s="99"/>
      <c r="K75" s="99"/>
      <c r="L75" s="102"/>
      <c r="M75" s="102"/>
      <c r="N75" s="102"/>
      <c r="O75" s="101"/>
      <c r="Z75" s="25" t="str">
        <f t="shared" si="1"/>
        <v/>
      </c>
    </row>
    <row r="76" spans="1:26" outlineLevel="1" x14ac:dyDescent="0.25">
      <c r="A76" s="92"/>
      <c r="B76" s="91"/>
      <c r="C76" s="90"/>
      <c r="D76" s="90"/>
      <c r="E76" s="89"/>
      <c r="F76" s="220"/>
      <c r="G76" s="89"/>
      <c r="H76" s="88" t="str">
        <f>IFERROR(VLOOKUP(Sheet2!AJ74,'Drop Down List'!$F$40:$H$183,2,FALSE),"")</f>
        <v/>
      </c>
      <c r="I76" s="99"/>
      <c r="J76" s="99"/>
      <c r="K76" s="99"/>
      <c r="L76" s="102"/>
      <c r="M76" s="102"/>
      <c r="N76" s="102"/>
      <c r="O76" s="101"/>
      <c r="Z76" s="25" t="str">
        <f t="shared" si="1"/>
        <v/>
      </c>
    </row>
    <row r="77" spans="1:26" outlineLevel="1" x14ac:dyDescent="0.25">
      <c r="A77" s="92"/>
      <c r="B77" s="91"/>
      <c r="C77" s="90"/>
      <c r="D77" s="90"/>
      <c r="E77" s="89"/>
      <c r="F77" s="220"/>
      <c r="G77" s="89"/>
      <c r="H77" s="88" t="str">
        <f>IFERROR(VLOOKUP(Sheet2!AJ75,'Drop Down List'!$F$40:$H$183,2,FALSE),"")</f>
        <v/>
      </c>
      <c r="I77" s="99"/>
      <c r="J77" s="99"/>
      <c r="K77" s="99"/>
      <c r="L77" s="102"/>
      <c r="M77" s="102"/>
      <c r="N77" s="102"/>
      <c r="O77" s="101"/>
      <c r="Z77" s="25" t="str">
        <f t="shared" si="1"/>
        <v/>
      </c>
    </row>
    <row r="78" spans="1:26" outlineLevel="1" x14ac:dyDescent="0.25">
      <c r="A78" s="92"/>
      <c r="B78" s="91"/>
      <c r="C78" s="90"/>
      <c r="D78" s="90"/>
      <c r="E78" s="89"/>
      <c r="F78" s="220"/>
      <c r="G78" s="89"/>
      <c r="H78" s="88" t="str">
        <f>IFERROR(VLOOKUP(Sheet2!AJ76,'Drop Down List'!$F$40:$H$183,2,FALSE),"")</f>
        <v/>
      </c>
      <c r="I78" s="99"/>
      <c r="J78" s="99"/>
      <c r="K78" s="99"/>
      <c r="L78" s="102"/>
      <c r="M78" s="102"/>
      <c r="N78" s="102"/>
      <c r="O78" s="101"/>
      <c r="Z78" s="25" t="str">
        <f t="shared" si="1"/>
        <v/>
      </c>
    </row>
    <row r="79" spans="1:26" outlineLevel="1" x14ac:dyDescent="0.25">
      <c r="A79" s="92"/>
      <c r="B79" s="91"/>
      <c r="C79" s="90"/>
      <c r="D79" s="90"/>
      <c r="E79" s="89"/>
      <c r="F79" s="220"/>
      <c r="G79" s="89"/>
      <c r="H79" s="88" t="str">
        <f>IFERROR(VLOOKUP(Sheet2!AJ77,'Drop Down List'!$F$40:$H$183,2,FALSE),"")</f>
        <v/>
      </c>
      <c r="I79" s="99"/>
      <c r="J79" s="99"/>
      <c r="K79" s="99"/>
      <c r="L79" s="102"/>
      <c r="M79" s="102"/>
      <c r="N79" s="102"/>
      <c r="O79" s="101"/>
      <c r="Z79" s="25" t="str">
        <f t="shared" si="1"/>
        <v/>
      </c>
    </row>
    <row r="80" spans="1:26" outlineLevel="1" x14ac:dyDescent="0.25">
      <c r="A80" s="92"/>
      <c r="B80" s="91"/>
      <c r="C80" s="90"/>
      <c r="D80" s="90"/>
      <c r="E80" s="89"/>
      <c r="F80" s="220"/>
      <c r="G80" s="89"/>
      <c r="H80" s="88" t="str">
        <f>IFERROR(VLOOKUP(Sheet2!AJ78,'Drop Down List'!$F$40:$H$183,2,FALSE),"")</f>
        <v/>
      </c>
      <c r="I80" s="99"/>
      <c r="J80" s="99"/>
      <c r="K80" s="99"/>
      <c r="L80" s="102"/>
      <c r="M80" s="102"/>
      <c r="N80" s="102"/>
      <c r="O80" s="101"/>
      <c r="Z80" s="25" t="str">
        <f t="shared" si="1"/>
        <v/>
      </c>
    </row>
    <row r="81" spans="1:26" outlineLevel="1" x14ac:dyDescent="0.25">
      <c r="A81" s="92"/>
      <c r="B81" s="91"/>
      <c r="C81" s="90"/>
      <c r="D81" s="90"/>
      <c r="E81" s="89"/>
      <c r="F81" s="220"/>
      <c r="G81" s="89"/>
      <c r="H81" s="88" t="str">
        <f>IFERROR(VLOOKUP(Sheet2!AJ79,'Drop Down List'!$F$40:$H$183,2,FALSE),"")</f>
        <v/>
      </c>
      <c r="I81" s="99"/>
      <c r="J81" s="99"/>
      <c r="K81" s="99"/>
      <c r="L81" s="102"/>
      <c r="M81" s="102"/>
      <c r="N81" s="102"/>
      <c r="O81" s="101"/>
      <c r="Z81" s="25" t="str">
        <f t="shared" si="1"/>
        <v/>
      </c>
    </row>
    <row r="82" spans="1:26" outlineLevel="1" x14ac:dyDescent="0.25">
      <c r="A82" s="92"/>
      <c r="B82" s="91"/>
      <c r="C82" s="90"/>
      <c r="D82" s="90"/>
      <c r="E82" s="89"/>
      <c r="F82" s="220"/>
      <c r="G82" s="89"/>
      <c r="H82" s="88" t="str">
        <f>IFERROR(VLOOKUP(Sheet2!AJ80,'Drop Down List'!$F$40:$H$183,2,FALSE),"")</f>
        <v/>
      </c>
      <c r="I82" s="99"/>
      <c r="J82" s="99"/>
      <c r="K82" s="99"/>
      <c r="L82" s="102"/>
      <c r="M82" s="102"/>
      <c r="N82" s="102"/>
      <c r="O82" s="101"/>
      <c r="Z82" s="25" t="str">
        <f t="shared" si="1"/>
        <v/>
      </c>
    </row>
    <row r="83" spans="1:26" outlineLevel="1" x14ac:dyDescent="0.25">
      <c r="A83" s="92"/>
      <c r="B83" s="91"/>
      <c r="C83" s="90"/>
      <c r="D83" s="90"/>
      <c r="E83" s="89"/>
      <c r="F83" s="220"/>
      <c r="G83" s="89"/>
      <c r="H83" s="88" t="str">
        <f>IFERROR(VLOOKUP(Sheet2!AJ81,'Drop Down List'!$F$40:$H$183,2,FALSE),"")</f>
        <v/>
      </c>
      <c r="I83" s="99"/>
      <c r="J83" s="99"/>
      <c r="K83" s="99"/>
      <c r="L83" s="102"/>
      <c r="M83" s="102"/>
      <c r="N83" s="102"/>
      <c r="O83" s="101"/>
      <c r="Z83" s="25" t="str">
        <f t="shared" si="1"/>
        <v/>
      </c>
    </row>
    <row r="84" spans="1:26" outlineLevel="1" x14ac:dyDescent="0.25">
      <c r="A84" s="92"/>
      <c r="B84" s="91"/>
      <c r="C84" s="90"/>
      <c r="D84" s="90"/>
      <c r="E84" s="89"/>
      <c r="F84" s="220"/>
      <c r="G84" s="89"/>
      <c r="H84" s="88" t="str">
        <f>IFERROR(VLOOKUP(Sheet2!AJ82,'Drop Down List'!$F$40:$H$183,2,FALSE),"")</f>
        <v/>
      </c>
      <c r="I84" s="99"/>
      <c r="J84" s="99"/>
      <c r="K84" s="99"/>
      <c r="L84" s="102"/>
      <c r="M84" s="102"/>
      <c r="N84" s="102"/>
      <c r="O84" s="101"/>
      <c r="Z84" s="25" t="str">
        <f t="shared" si="1"/>
        <v/>
      </c>
    </row>
    <row r="85" spans="1:26" outlineLevel="1" x14ac:dyDescent="0.25">
      <c r="A85" s="92"/>
      <c r="B85" s="91"/>
      <c r="C85" s="90"/>
      <c r="D85" s="90"/>
      <c r="E85" s="89"/>
      <c r="F85" s="220"/>
      <c r="G85" s="89"/>
      <c r="H85" s="88" t="str">
        <f>IFERROR(VLOOKUP(Sheet2!AJ83,'Drop Down List'!$F$40:$H$183,2,FALSE),"")</f>
        <v/>
      </c>
      <c r="I85" s="99"/>
      <c r="J85" s="99"/>
      <c r="K85" s="99"/>
      <c r="L85" s="102"/>
      <c r="M85" s="102"/>
      <c r="N85" s="102"/>
      <c r="O85" s="101"/>
      <c r="Z85" s="25" t="str">
        <f t="shared" si="1"/>
        <v/>
      </c>
    </row>
    <row r="86" spans="1:26" outlineLevel="1" x14ac:dyDescent="0.25">
      <c r="A86" s="92"/>
      <c r="B86" s="91"/>
      <c r="C86" s="90"/>
      <c r="D86" s="90"/>
      <c r="E86" s="89"/>
      <c r="F86" s="220"/>
      <c r="G86" s="89"/>
      <c r="H86" s="88" t="str">
        <f>IFERROR(VLOOKUP(Sheet2!AJ84,'Drop Down List'!$F$40:$H$183,2,FALSE),"")</f>
        <v/>
      </c>
      <c r="I86" s="99"/>
      <c r="J86" s="99"/>
      <c r="K86" s="99"/>
      <c r="L86" s="102"/>
      <c r="M86" s="102"/>
      <c r="N86" s="102"/>
      <c r="O86" s="101"/>
      <c r="Z86" s="25" t="str">
        <f t="shared" si="1"/>
        <v/>
      </c>
    </row>
    <row r="87" spans="1:26" outlineLevel="1" x14ac:dyDescent="0.25">
      <c r="A87" s="92"/>
      <c r="B87" s="91"/>
      <c r="C87" s="90"/>
      <c r="D87" s="90"/>
      <c r="E87" s="89"/>
      <c r="F87" s="220"/>
      <c r="G87" s="89"/>
      <c r="H87" s="88" t="str">
        <f>IFERROR(VLOOKUP(Sheet2!AJ85,'Drop Down List'!$F$40:$H$183,2,FALSE),"")</f>
        <v/>
      </c>
      <c r="I87" s="99"/>
      <c r="J87" s="99"/>
      <c r="K87" s="99"/>
      <c r="L87" s="102"/>
      <c r="M87" s="102"/>
      <c r="N87" s="102"/>
      <c r="O87" s="101"/>
      <c r="Z87" s="25" t="str">
        <f t="shared" si="1"/>
        <v/>
      </c>
    </row>
    <row r="88" spans="1:26" outlineLevel="1" x14ac:dyDescent="0.25">
      <c r="A88" s="92"/>
      <c r="B88" s="91"/>
      <c r="C88" s="90"/>
      <c r="D88" s="90"/>
      <c r="E88" s="89"/>
      <c r="F88" s="220"/>
      <c r="G88" s="89"/>
      <c r="H88" s="88" t="str">
        <f>IFERROR(VLOOKUP(Sheet2!AJ86,'Drop Down List'!$F$40:$H$183,2,FALSE),"")</f>
        <v/>
      </c>
      <c r="I88" s="99"/>
      <c r="J88" s="99"/>
      <c r="K88" s="99"/>
      <c r="L88" s="102"/>
      <c r="M88" s="102"/>
      <c r="N88" s="102"/>
      <c r="O88" s="101"/>
      <c r="Z88" s="25" t="str">
        <f t="shared" si="1"/>
        <v/>
      </c>
    </row>
    <row r="89" spans="1:26" outlineLevel="1" x14ac:dyDescent="0.25">
      <c r="A89" s="92"/>
      <c r="B89" s="91"/>
      <c r="C89" s="90"/>
      <c r="D89" s="90"/>
      <c r="E89" s="89"/>
      <c r="F89" s="220"/>
      <c r="G89" s="89"/>
      <c r="H89" s="88" t="str">
        <f>IFERROR(VLOOKUP(Sheet2!AJ87,'Drop Down List'!$F$40:$H$183,2,FALSE),"")</f>
        <v/>
      </c>
      <c r="I89" s="99"/>
      <c r="J89" s="99"/>
      <c r="K89" s="99"/>
      <c r="L89" s="102"/>
      <c r="M89" s="102"/>
      <c r="N89" s="102"/>
      <c r="O89" s="101"/>
      <c r="Z89" s="25" t="str">
        <f t="shared" si="1"/>
        <v/>
      </c>
    </row>
    <row r="90" spans="1:26" outlineLevel="1" x14ac:dyDescent="0.25">
      <c r="A90" s="92"/>
      <c r="B90" s="91"/>
      <c r="C90" s="90"/>
      <c r="D90" s="90"/>
      <c r="E90" s="89"/>
      <c r="F90" s="220"/>
      <c r="G90" s="89"/>
      <c r="H90" s="88" t="str">
        <f>IFERROR(VLOOKUP(Sheet2!AJ88,'Drop Down List'!$F$40:$H$183,2,FALSE),"")</f>
        <v/>
      </c>
      <c r="I90" s="99"/>
      <c r="J90" s="99"/>
      <c r="K90" s="99"/>
      <c r="L90" s="102"/>
      <c r="M90" s="102"/>
      <c r="N90" s="102"/>
      <c r="O90" s="101"/>
      <c r="Z90" s="25" t="str">
        <f t="shared" si="1"/>
        <v/>
      </c>
    </row>
    <row r="91" spans="1:26" outlineLevel="1" x14ac:dyDescent="0.25">
      <c r="A91" s="92"/>
      <c r="B91" s="91"/>
      <c r="C91" s="90"/>
      <c r="D91" s="90"/>
      <c r="E91" s="89"/>
      <c r="F91" s="220"/>
      <c r="G91" s="89"/>
      <c r="H91" s="88" t="str">
        <f>IFERROR(VLOOKUP(Sheet2!AJ89,'Drop Down List'!$F$40:$H$183,2,FALSE),"")</f>
        <v/>
      </c>
      <c r="I91" s="99"/>
      <c r="J91" s="99"/>
      <c r="K91" s="99"/>
      <c r="L91" s="102"/>
      <c r="M91" s="102"/>
      <c r="N91" s="102"/>
      <c r="O91" s="101"/>
      <c r="Z91" s="25" t="str">
        <f t="shared" si="1"/>
        <v/>
      </c>
    </row>
    <row r="92" spans="1:26" outlineLevel="1" x14ac:dyDescent="0.25">
      <c r="A92" s="92"/>
      <c r="B92" s="91"/>
      <c r="C92" s="90"/>
      <c r="D92" s="90"/>
      <c r="E92" s="89"/>
      <c r="F92" s="220"/>
      <c r="G92" s="89"/>
      <c r="H92" s="88" t="str">
        <f>IFERROR(VLOOKUP(Sheet2!AJ90,'Drop Down List'!$F$40:$H$183,2,FALSE),"")</f>
        <v/>
      </c>
      <c r="I92" s="99"/>
      <c r="J92" s="99"/>
      <c r="K92" s="99"/>
      <c r="L92" s="102"/>
      <c r="M92" s="102"/>
      <c r="N92" s="102"/>
      <c r="O92" s="101"/>
      <c r="Z92" s="25" t="str">
        <f t="shared" si="1"/>
        <v/>
      </c>
    </row>
    <row r="93" spans="1:26" outlineLevel="1" x14ac:dyDescent="0.25">
      <c r="A93" s="92"/>
      <c r="B93" s="91"/>
      <c r="C93" s="90"/>
      <c r="D93" s="90"/>
      <c r="E93" s="89"/>
      <c r="F93" s="220"/>
      <c r="G93" s="89"/>
      <c r="H93" s="88" t="str">
        <f>IFERROR(VLOOKUP(Sheet2!AJ91,'Drop Down List'!$F$40:$H$183,2,FALSE),"")</f>
        <v/>
      </c>
      <c r="I93" s="99"/>
      <c r="J93" s="99"/>
      <c r="K93" s="99"/>
      <c r="L93" s="102"/>
      <c r="M93" s="102"/>
      <c r="N93" s="102"/>
      <c r="O93" s="101"/>
      <c r="Z93" s="25" t="str">
        <f t="shared" si="1"/>
        <v/>
      </c>
    </row>
    <row r="94" spans="1:26" outlineLevel="1" x14ac:dyDescent="0.25">
      <c r="A94" s="92"/>
      <c r="B94" s="91"/>
      <c r="C94" s="90"/>
      <c r="D94" s="90"/>
      <c r="E94" s="89"/>
      <c r="F94" s="220"/>
      <c r="G94" s="89"/>
      <c r="H94" s="88" t="str">
        <f>IFERROR(VLOOKUP(Sheet2!AJ92,'Drop Down List'!$F$40:$H$183,2,FALSE),"")</f>
        <v/>
      </c>
      <c r="I94" s="99"/>
      <c r="J94" s="99"/>
      <c r="K94" s="99"/>
      <c r="L94" s="102"/>
      <c r="M94" s="102"/>
      <c r="N94" s="102"/>
      <c r="O94" s="101"/>
      <c r="Z94" s="25" t="str">
        <f t="shared" si="1"/>
        <v/>
      </c>
    </row>
    <row r="95" spans="1:26" outlineLevel="1" x14ac:dyDescent="0.25">
      <c r="A95" s="92"/>
      <c r="B95" s="91"/>
      <c r="C95" s="90"/>
      <c r="D95" s="90"/>
      <c r="E95" s="89"/>
      <c r="F95" s="220"/>
      <c r="G95" s="89"/>
      <c r="H95" s="88" t="str">
        <f>IFERROR(VLOOKUP(Sheet2!AJ93,'Drop Down List'!$F$40:$H$183,2,FALSE),"")</f>
        <v/>
      </c>
      <c r="I95" s="99"/>
      <c r="J95" s="99"/>
      <c r="K95" s="99"/>
      <c r="L95" s="102"/>
      <c r="M95" s="102"/>
      <c r="N95" s="102"/>
      <c r="O95" s="101"/>
      <c r="Z95" s="25" t="str">
        <f t="shared" si="1"/>
        <v/>
      </c>
    </row>
    <row r="96" spans="1:26" outlineLevel="1" x14ac:dyDescent="0.25">
      <c r="A96" s="92"/>
      <c r="B96" s="91"/>
      <c r="C96" s="90"/>
      <c r="D96" s="90"/>
      <c r="E96" s="89"/>
      <c r="F96" s="220"/>
      <c r="G96" s="89"/>
      <c r="H96" s="88" t="str">
        <f>IFERROR(VLOOKUP(Sheet2!AJ94,'Drop Down List'!$F$40:$H$183,2,FALSE),"")</f>
        <v/>
      </c>
      <c r="I96" s="99"/>
      <c r="J96" s="99"/>
      <c r="K96" s="99"/>
      <c r="L96" s="102"/>
      <c r="M96" s="102"/>
      <c r="N96" s="102"/>
      <c r="O96" s="101"/>
      <c r="Z96" s="25" t="str">
        <f t="shared" si="1"/>
        <v/>
      </c>
    </row>
    <row r="97" spans="1:26" outlineLevel="1" x14ac:dyDescent="0.25">
      <c r="A97" s="92"/>
      <c r="B97" s="91"/>
      <c r="C97" s="90"/>
      <c r="D97" s="90"/>
      <c r="E97" s="89"/>
      <c r="F97" s="220"/>
      <c r="G97" s="89"/>
      <c r="H97" s="88" t="str">
        <f>IFERROR(VLOOKUP(Sheet2!AJ95,'Drop Down List'!$F$40:$H$183,2,FALSE),"")</f>
        <v/>
      </c>
      <c r="I97" s="99"/>
      <c r="J97" s="99"/>
      <c r="K97" s="99"/>
      <c r="L97" s="102"/>
      <c r="M97" s="102"/>
      <c r="N97" s="102"/>
      <c r="O97" s="101"/>
      <c r="Z97" s="25" t="str">
        <f t="shared" si="1"/>
        <v/>
      </c>
    </row>
    <row r="98" spans="1:26" outlineLevel="1" x14ac:dyDescent="0.25">
      <c r="A98" s="92"/>
      <c r="B98" s="91"/>
      <c r="C98" s="90"/>
      <c r="D98" s="90"/>
      <c r="E98" s="89"/>
      <c r="F98" s="220"/>
      <c r="G98" s="89"/>
      <c r="H98" s="88" t="str">
        <f>IFERROR(VLOOKUP(Sheet2!AJ96,'Drop Down List'!$F$40:$H$183,2,FALSE),"")</f>
        <v/>
      </c>
      <c r="I98" s="99"/>
      <c r="J98" s="99"/>
      <c r="K98" s="99"/>
      <c r="L98" s="102"/>
      <c r="M98" s="102"/>
      <c r="N98" s="102"/>
      <c r="O98" s="101"/>
      <c r="Z98" s="25" t="str">
        <f t="shared" si="1"/>
        <v/>
      </c>
    </row>
    <row r="99" spans="1:26" outlineLevel="1" x14ac:dyDescent="0.25">
      <c r="A99" s="92"/>
      <c r="B99" s="91"/>
      <c r="C99" s="90"/>
      <c r="D99" s="90"/>
      <c r="E99" s="89"/>
      <c r="F99" s="220"/>
      <c r="G99" s="89"/>
      <c r="H99" s="88" t="str">
        <f>IFERROR(VLOOKUP(Sheet2!AJ97,'Drop Down List'!$F$40:$H$183,2,FALSE),"")</f>
        <v/>
      </c>
      <c r="I99" s="99"/>
      <c r="J99" s="99"/>
      <c r="K99" s="99"/>
      <c r="L99" s="102"/>
      <c r="M99" s="102"/>
      <c r="N99" s="102"/>
      <c r="O99" s="101"/>
      <c r="Z99" s="25" t="str">
        <f t="shared" si="1"/>
        <v/>
      </c>
    </row>
    <row r="100" spans="1:26" outlineLevel="1" x14ac:dyDescent="0.25">
      <c r="A100" s="92"/>
      <c r="B100" s="91"/>
      <c r="C100" s="90"/>
      <c r="D100" s="90"/>
      <c r="E100" s="89"/>
      <c r="F100" s="220"/>
      <c r="G100" s="89"/>
      <c r="H100" s="88" t="str">
        <f>IFERROR(VLOOKUP(Sheet2!AJ98,'Drop Down List'!$F$40:$H$183,2,FALSE),"")</f>
        <v/>
      </c>
      <c r="I100" s="99"/>
      <c r="J100" s="99"/>
      <c r="K100" s="99"/>
      <c r="L100" s="102"/>
      <c r="M100" s="102"/>
      <c r="N100" s="102"/>
      <c r="O100" s="101"/>
      <c r="Z100" s="25" t="str">
        <f t="shared" si="1"/>
        <v/>
      </c>
    </row>
    <row r="101" spans="1:26" outlineLevel="1" x14ac:dyDescent="0.25">
      <c r="A101" s="92"/>
      <c r="B101" s="91"/>
      <c r="C101" s="90"/>
      <c r="D101" s="90"/>
      <c r="E101" s="89"/>
      <c r="F101" s="220"/>
      <c r="G101" s="89"/>
      <c r="H101" s="88" t="str">
        <f>IFERROR(VLOOKUP(Sheet2!AJ99,'Drop Down List'!$F$40:$H$183,2,FALSE),"")</f>
        <v/>
      </c>
      <c r="I101" s="99"/>
      <c r="J101" s="99"/>
      <c r="K101" s="99"/>
      <c r="L101" s="102"/>
      <c r="M101" s="102"/>
      <c r="N101" s="102"/>
      <c r="O101" s="101"/>
      <c r="Z101" s="25" t="str">
        <f t="shared" si="1"/>
        <v/>
      </c>
    </row>
    <row r="102" spans="1:26" outlineLevel="1" x14ac:dyDescent="0.25">
      <c r="A102" s="92"/>
      <c r="B102" s="91"/>
      <c r="C102" s="90"/>
      <c r="D102" s="90"/>
      <c r="E102" s="89"/>
      <c r="F102" s="220"/>
      <c r="G102" s="89"/>
      <c r="H102" s="88" t="str">
        <f>IFERROR(VLOOKUP(Sheet2!AJ100,'Drop Down List'!$F$40:$H$183,2,FALSE),"")</f>
        <v/>
      </c>
      <c r="I102" s="99"/>
      <c r="J102" s="99"/>
      <c r="K102" s="99"/>
      <c r="L102" s="102"/>
      <c r="M102" s="102"/>
      <c r="N102" s="102"/>
      <c r="O102" s="101"/>
      <c r="Z102" s="25" t="str">
        <f t="shared" si="1"/>
        <v/>
      </c>
    </row>
    <row r="103" spans="1:26" outlineLevel="1" x14ac:dyDescent="0.25">
      <c r="A103" s="92"/>
      <c r="B103" s="91"/>
      <c r="C103" s="90"/>
      <c r="D103" s="90"/>
      <c r="E103" s="89"/>
      <c r="F103" s="220"/>
      <c r="G103" s="89"/>
      <c r="H103" s="88" t="str">
        <f>IFERROR(VLOOKUP(Sheet2!AJ101,'Drop Down List'!$F$40:$H$183,2,FALSE),"")</f>
        <v/>
      </c>
      <c r="I103" s="99"/>
      <c r="J103" s="99"/>
      <c r="K103" s="99"/>
      <c r="L103" s="102"/>
      <c r="M103" s="102"/>
      <c r="N103" s="102"/>
      <c r="O103" s="101"/>
      <c r="Z103" s="25" t="str">
        <f t="shared" si="1"/>
        <v/>
      </c>
    </row>
    <row r="104" spans="1:26" outlineLevel="1" x14ac:dyDescent="0.25">
      <c r="A104" s="92"/>
      <c r="B104" s="91"/>
      <c r="C104" s="90"/>
      <c r="D104" s="90"/>
      <c r="E104" s="89"/>
      <c r="F104" s="220"/>
      <c r="G104" s="89"/>
      <c r="H104" s="88" t="str">
        <f>IFERROR(VLOOKUP(Sheet2!AJ102,'Drop Down List'!$F$40:$H$183,2,FALSE),"")</f>
        <v/>
      </c>
      <c r="I104" s="99"/>
      <c r="J104" s="99"/>
      <c r="K104" s="99"/>
      <c r="L104" s="102"/>
      <c r="M104" s="102"/>
      <c r="N104" s="102"/>
      <c r="O104" s="101"/>
      <c r="Z104" s="25" t="str">
        <f t="shared" si="1"/>
        <v/>
      </c>
    </row>
    <row r="105" spans="1:26" outlineLevel="1" x14ac:dyDescent="0.25">
      <c r="A105" s="92"/>
      <c r="B105" s="91"/>
      <c r="C105" s="90"/>
      <c r="D105" s="90"/>
      <c r="E105" s="89"/>
      <c r="F105" s="220"/>
      <c r="G105" s="89"/>
      <c r="H105" s="88" t="str">
        <f>IFERROR(VLOOKUP(Sheet2!AJ103,'Drop Down List'!$F$40:$H$183,2,FALSE),"")</f>
        <v/>
      </c>
      <c r="I105" s="99"/>
      <c r="J105" s="99"/>
      <c r="K105" s="99"/>
      <c r="L105" s="102"/>
      <c r="M105" s="102"/>
      <c r="N105" s="102"/>
      <c r="O105" s="101"/>
      <c r="Z105" s="25" t="str">
        <f t="shared" si="1"/>
        <v/>
      </c>
    </row>
    <row r="106" spans="1:26" outlineLevel="1" x14ac:dyDescent="0.25">
      <c r="A106" s="92"/>
      <c r="B106" s="91"/>
      <c r="C106" s="90"/>
      <c r="D106" s="90"/>
      <c r="E106" s="89"/>
      <c r="F106" s="220"/>
      <c r="G106" s="89"/>
      <c r="H106" s="88" t="str">
        <f>IFERROR(VLOOKUP(Sheet2!AJ104,'Drop Down List'!$F$40:$H$183,2,FALSE),"")</f>
        <v/>
      </c>
      <c r="I106" s="99"/>
      <c r="J106" s="99"/>
      <c r="K106" s="99"/>
      <c r="L106" s="102"/>
      <c r="M106" s="102"/>
      <c r="N106" s="102"/>
      <c r="O106" s="101"/>
      <c r="Z106" s="25" t="str">
        <f t="shared" si="1"/>
        <v/>
      </c>
    </row>
    <row r="107" spans="1:26" outlineLevel="1" x14ac:dyDescent="0.25">
      <c r="A107" s="92"/>
      <c r="B107" s="91"/>
      <c r="C107" s="90"/>
      <c r="D107" s="90"/>
      <c r="E107" s="89"/>
      <c r="F107" s="220"/>
      <c r="G107" s="89"/>
      <c r="H107" s="88" t="str">
        <f>IFERROR(VLOOKUP(Sheet2!AJ105,'Drop Down List'!$F$40:$H$183,2,FALSE),"")</f>
        <v/>
      </c>
      <c r="I107" s="99"/>
      <c r="J107" s="99"/>
      <c r="K107" s="99"/>
      <c r="L107" s="102"/>
      <c r="M107" s="102"/>
      <c r="N107" s="102"/>
      <c r="O107" s="101"/>
      <c r="Z107" s="25" t="str">
        <f t="shared" si="1"/>
        <v/>
      </c>
    </row>
    <row r="108" spans="1:26" outlineLevel="1" x14ac:dyDescent="0.25">
      <c r="A108" s="92"/>
      <c r="B108" s="91"/>
      <c r="C108" s="90"/>
      <c r="D108" s="90"/>
      <c r="E108" s="89"/>
      <c r="F108" s="220"/>
      <c r="G108" s="89"/>
      <c r="H108" s="88" t="str">
        <f>IFERROR(VLOOKUP(Sheet2!AJ106,'Drop Down List'!$F$40:$H$183,2,FALSE),"")</f>
        <v/>
      </c>
      <c r="I108" s="99"/>
      <c r="J108" s="99"/>
      <c r="K108" s="99"/>
      <c r="L108" s="102"/>
      <c r="M108" s="102"/>
      <c r="N108" s="102"/>
      <c r="O108" s="101"/>
      <c r="Z108" s="25" t="str">
        <f t="shared" si="1"/>
        <v/>
      </c>
    </row>
    <row r="109" spans="1:26" outlineLevel="1" x14ac:dyDescent="0.25">
      <c r="A109" s="92"/>
      <c r="B109" s="91"/>
      <c r="C109" s="90"/>
      <c r="D109" s="90"/>
      <c r="E109" s="89"/>
      <c r="F109" s="220"/>
      <c r="G109" s="89"/>
      <c r="H109" s="88" t="str">
        <f>IFERROR(VLOOKUP(Sheet2!AJ107,'Drop Down List'!$F$40:$H$183,2,FALSE),"")</f>
        <v/>
      </c>
      <c r="I109" s="99"/>
      <c r="J109" s="99"/>
      <c r="K109" s="99"/>
      <c r="L109" s="102"/>
      <c r="M109" s="102"/>
      <c r="N109" s="102"/>
      <c r="O109" s="101"/>
      <c r="Z109" s="25" t="str">
        <f t="shared" si="1"/>
        <v/>
      </c>
    </row>
    <row r="110" spans="1:26" outlineLevel="1" x14ac:dyDescent="0.25">
      <c r="A110" s="92"/>
      <c r="B110" s="91"/>
      <c r="C110" s="90"/>
      <c r="D110" s="90"/>
      <c r="E110" s="89"/>
      <c r="F110" s="220"/>
      <c r="G110" s="89"/>
      <c r="H110" s="88" t="str">
        <f>IFERROR(VLOOKUP(Sheet2!AJ108,'Drop Down List'!$F$40:$H$183,2,FALSE),"")</f>
        <v/>
      </c>
      <c r="I110" s="99"/>
      <c r="J110" s="99"/>
      <c r="K110" s="99"/>
      <c r="L110" s="102"/>
      <c r="M110" s="102"/>
      <c r="N110" s="102"/>
      <c r="O110" s="101"/>
      <c r="Z110" s="25" t="str">
        <f t="shared" si="1"/>
        <v/>
      </c>
    </row>
    <row r="111" spans="1:26" outlineLevel="1" x14ac:dyDescent="0.25">
      <c r="A111" s="92"/>
      <c r="B111" s="91"/>
      <c r="C111" s="90"/>
      <c r="D111" s="90"/>
      <c r="E111" s="89"/>
      <c r="F111" s="220"/>
      <c r="G111" s="89"/>
      <c r="H111" s="88" t="str">
        <f>IFERROR(VLOOKUP(Sheet2!AJ109,'Drop Down List'!$F$40:$H$183,2,FALSE),"")</f>
        <v/>
      </c>
      <c r="I111" s="99"/>
      <c r="J111" s="99"/>
      <c r="K111" s="99"/>
      <c r="L111" s="102"/>
      <c r="M111" s="102"/>
      <c r="N111" s="102"/>
      <c r="O111" s="101"/>
      <c r="Z111" s="25" t="str">
        <f t="shared" si="1"/>
        <v/>
      </c>
    </row>
    <row r="112" spans="1:26" outlineLevel="1" x14ac:dyDescent="0.25">
      <c r="A112" s="92"/>
      <c r="B112" s="91"/>
      <c r="C112" s="90"/>
      <c r="D112" s="90"/>
      <c r="E112" s="89"/>
      <c r="F112" s="220"/>
      <c r="G112" s="89"/>
      <c r="H112" s="88" t="str">
        <f>IFERROR(VLOOKUP(Sheet2!AJ110,'Drop Down List'!$F$40:$H$183,2,FALSE),"")</f>
        <v/>
      </c>
      <c r="I112" s="99"/>
      <c r="J112" s="99"/>
      <c r="K112" s="99"/>
      <c r="L112" s="102"/>
      <c r="M112" s="102"/>
      <c r="N112" s="102"/>
      <c r="O112" s="101"/>
      <c r="Z112" s="25" t="str">
        <f t="shared" si="1"/>
        <v/>
      </c>
    </row>
    <row r="113" spans="1:26" outlineLevel="1" x14ac:dyDescent="0.25">
      <c r="A113" s="92"/>
      <c r="B113" s="91"/>
      <c r="C113" s="90"/>
      <c r="D113" s="90"/>
      <c r="E113" s="89"/>
      <c r="F113" s="220"/>
      <c r="G113" s="89"/>
      <c r="H113" s="88" t="str">
        <f>IFERROR(VLOOKUP(Sheet2!AJ111,'Drop Down List'!$F$40:$H$183,2,FALSE),"")</f>
        <v/>
      </c>
      <c r="I113" s="99"/>
      <c r="J113" s="99"/>
      <c r="K113" s="99"/>
      <c r="L113" s="102"/>
      <c r="M113" s="102"/>
      <c r="N113" s="102"/>
      <c r="O113" s="101"/>
      <c r="Z113" s="25" t="str">
        <f t="shared" si="1"/>
        <v/>
      </c>
    </row>
    <row r="114" spans="1:26" outlineLevel="1" x14ac:dyDescent="0.25">
      <c r="A114" s="92"/>
      <c r="B114" s="91"/>
      <c r="C114" s="90"/>
      <c r="D114" s="90"/>
      <c r="E114" s="89"/>
      <c r="F114" s="220"/>
      <c r="G114" s="89"/>
      <c r="H114" s="88" t="str">
        <f>IFERROR(VLOOKUP(Sheet2!AJ112,'Drop Down List'!$F$40:$H$183,2,FALSE),"")</f>
        <v/>
      </c>
      <c r="I114" s="99"/>
      <c r="J114" s="99"/>
      <c r="K114" s="99"/>
      <c r="L114" s="102"/>
      <c r="M114" s="102"/>
      <c r="N114" s="102"/>
      <c r="O114" s="101"/>
      <c r="Z114" s="25" t="str">
        <f t="shared" si="1"/>
        <v/>
      </c>
    </row>
    <row r="115" spans="1:26" outlineLevel="1" x14ac:dyDescent="0.25">
      <c r="A115" s="92"/>
      <c r="B115" s="91"/>
      <c r="C115" s="90"/>
      <c r="D115" s="90"/>
      <c r="E115" s="89"/>
      <c r="F115" s="220"/>
      <c r="G115" s="89"/>
      <c r="H115" s="88" t="str">
        <f>IFERROR(VLOOKUP(Sheet2!AJ113,'Drop Down List'!$F$40:$H$183,2,FALSE),"")</f>
        <v/>
      </c>
      <c r="I115" s="99"/>
      <c r="J115" s="99"/>
      <c r="K115" s="99"/>
      <c r="L115" s="102"/>
      <c r="M115" s="102"/>
      <c r="N115" s="102"/>
      <c r="O115" s="101"/>
      <c r="Z115" s="25" t="str">
        <f t="shared" si="1"/>
        <v/>
      </c>
    </row>
    <row r="116" spans="1:26" outlineLevel="1" x14ac:dyDescent="0.25">
      <c r="A116" s="92"/>
      <c r="B116" s="91"/>
      <c r="C116" s="90"/>
      <c r="D116" s="90"/>
      <c r="E116" s="89"/>
      <c r="F116" s="220"/>
      <c r="G116" s="89"/>
      <c r="H116" s="88" t="str">
        <f>IFERROR(VLOOKUP(Sheet2!AJ114,'Drop Down List'!$F$40:$H$183,2,FALSE),"")</f>
        <v/>
      </c>
      <c r="I116" s="99"/>
      <c r="J116" s="99"/>
      <c r="K116" s="99"/>
      <c r="L116" s="102"/>
      <c r="M116" s="102"/>
      <c r="N116" s="102"/>
      <c r="O116" s="101"/>
      <c r="Z116" s="25" t="str">
        <f t="shared" si="1"/>
        <v/>
      </c>
    </row>
    <row r="117" spans="1:26" outlineLevel="1" x14ac:dyDescent="0.25">
      <c r="A117" s="92"/>
      <c r="B117" s="91"/>
      <c r="C117" s="90"/>
      <c r="D117" s="90"/>
      <c r="E117" s="89"/>
      <c r="F117" s="220"/>
      <c r="G117" s="89"/>
      <c r="H117" s="88" t="str">
        <f>IFERROR(VLOOKUP(Sheet2!AJ115,'Drop Down List'!$F$40:$H$183,2,FALSE),"")</f>
        <v/>
      </c>
      <c r="I117" s="99"/>
      <c r="J117" s="99"/>
      <c r="K117" s="99"/>
      <c r="L117" s="102"/>
      <c r="M117" s="102"/>
      <c r="N117" s="102"/>
      <c r="O117" s="101"/>
      <c r="Z117" s="25" t="str">
        <f t="shared" si="1"/>
        <v/>
      </c>
    </row>
    <row r="118" spans="1:26" outlineLevel="1" x14ac:dyDescent="0.25">
      <c r="A118" s="92"/>
      <c r="B118" s="91"/>
      <c r="C118" s="90"/>
      <c r="D118" s="90"/>
      <c r="E118" s="89"/>
      <c r="F118" s="220"/>
      <c r="G118" s="89"/>
      <c r="H118" s="88" t="str">
        <f>IFERROR(VLOOKUP(Sheet2!AJ116,'Drop Down List'!$F$40:$H$183,2,FALSE),"")</f>
        <v/>
      </c>
      <c r="I118" s="99"/>
      <c r="J118" s="99"/>
      <c r="K118" s="99"/>
      <c r="L118" s="102"/>
      <c r="M118" s="102"/>
      <c r="N118" s="102"/>
      <c r="O118" s="101"/>
      <c r="Z118" s="25" t="str">
        <f t="shared" si="1"/>
        <v/>
      </c>
    </row>
    <row r="119" spans="1:26" outlineLevel="1" x14ac:dyDescent="0.25">
      <c r="A119" s="92"/>
      <c r="B119" s="91"/>
      <c r="C119" s="90"/>
      <c r="D119" s="90"/>
      <c r="E119" s="89"/>
      <c r="F119" s="220"/>
      <c r="G119" s="89"/>
      <c r="H119" s="88" t="str">
        <f>IFERROR(VLOOKUP(Sheet2!AJ117,'Drop Down List'!$F$40:$H$183,2,FALSE),"")</f>
        <v/>
      </c>
      <c r="I119" s="99"/>
      <c r="J119" s="99"/>
      <c r="K119" s="99"/>
      <c r="L119" s="102"/>
      <c r="M119" s="102"/>
      <c r="N119" s="102"/>
      <c r="O119" s="101"/>
      <c r="Z119" s="25" t="str">
        <f t="shared" si="1"/>
        <v/>
      </c>
    </row>
    <row r="120" spans="1:26" outlineLevel="1" x14ac:dyDescent="0.25">
      <c r="A120" s="92"/>
      <c r="B120" s="91"/>
      <c r="C120" s="90"/>
      <c r="D120" s="90"/>
      <c r="E120" s="89"/>
      <c r="F120" s="220"/>
      <c r="G120" s="89"/>
      <c r="H120" s="88" t="str">
        <f>IFERROR(VLOOKUP(Sheet2!AJ118,'Drop Down List'!$F$40:$H$183,2,FALSE),"")</f>
        <v/>
      </c>
      <c r="I120" s="99"/>
      <c r="J120" s="99"/>
      <c r="K120" s="99"/>
      <c r="L120" s="102"/>
      <c r="M120" s="102"/>
      <c r="N120" s="102"/>
      <c r="O120" s="101"/>
      <c r="Z120" s="25" t="str">
        <f t="shared" si="1"/>
        <v/>
      </c>
    </row>
    <row r="121" spans="1:26" outlineLevel="1" x14ac:dyDescent="0.25">
      <c r="A121" s="92"/>
      <c r="B121" s="91"/>
      <c r="C121" s="90"/>
      <c r="D121" s="90"/>
      <c r="E121" s="89"/>
      <c r="F121" s="220"/>
      <c r="G121" s="89"/>
      <c r="H121" s="88" t="str">
        <f>IFERROR(VLOOKUP(Sheet2!AJ119,'Drop Down List'!$F$40:$H$183,2,FALSE),"")</f>
        <v/>
      </c>
      <c r="I121" s="99"/>
      <c r="J121" s="99"/>
      <c r="K121" s="99"/>
      <c r="L121" s="102"/>
      <c r="M121" s="102"/>
      <c r="N121" s="102"/>
      <c r="O121" s="101"/>
      <c r="Z121" s="25" t="str">
        <f t="shared" si="1"/>
        <v/>
      </c>
    </row>
    <row r="122" spans="1:26" outlineLevel="1" x14ac:dyDescent="0.25">
      <c r="A122" s="92"/>
      <c r="B122" s="91"/>
      <c r="C122" s="90"/>
      <c r="D122" s="90"/>
      <c r="E122" s="89"/>
      <c r="F122" s="220"/>
      <c r="G122" s="89"/>
      <c r="H122" s="88" t="str">
        <f>IFERROR(VLOOKUP(Sheet2!AJ120,'Drop Down List'!$F$40:$H$183,2,FALSE),"")</f>
        <v/>
      </c>
      <c r="I122" s="99"/>
      <c r="J122" s="99"/>
      <c r="K122" s="99"/>
      <c r="L122" s="102"/>
      <c r="M122" s="102"/>
      <c r="N122" s="102"/>
      <c r="O122" s="101"/>
      <c r="Z122" s="25" t="str">
        <f t="shared" si="1"/>
        <v/>
      </c>
    </row>
    <row r="123" spans="1:26" outlineLevel="1" x14ac:dyDescent="0.25">
      <c r="A123" s="92"/>
      <c r="B123" s="91"/>
      <c r="C123" s="90"/>
      <c r="D123" s="90"/>
      <c r="E123" s="89"/>
      <c r="F123" s="220"/>
      <c r="G123" s="89"/>
      <c r="H123" s="88" t="str">
        <f>IFERROR(VLOOKUP(Sheet2!AJ121,'Drop Down List'!$F$40:$H$183,2,FALSE),"")</f>
        <v/>
      </c>
      <c r="I123" s="99"/>
      <c r="J123" s="99"/>
      <c r="K123" s="99"/>
      <c r="L123" s="102"/>
      <c r="M123" s="102"/>
      <c r="N123" s="102"/>
      <c r="O123" s="101"/>
      <c r="Z123" s="25" t="str">
        <f t="shared" si="1"/>
        <v/>
      </c>
    </row>
    <row r="124" spans="1:26" outlineLevel="1" x14ac:dyDescent="0.25">
      <c r="A124" s="92"/>
      <c r="B124" s="91"/>
      <c r="C124" s="90"/>
      <c r="D124" s="90"/>
      <c r="E124" s="89"/>
      <c r="F124" s="220"/>
      <c r="G124" s="89"/>
      <c r="H124" s="88" t="str">
        <f>IFERROR(VLOOKUP(Sheet2!AJ122,'Drop Down List'!$F$40:$H$183,2,FALSE),"")</f>
        <v/>
      </c>
      <c r="I124" s="99"/>
      <c r="J124" s="99"/>
      <c r="K124" s="99"/>
      <c r="L124" s="102"/>
      <c r="M124" s="102"/>
      <c r="N124" s="102"/>
      <c r="O124" s="101"/>
      <c r="Z124" s="25" t="str">
        <f t="shared" si="1"/>
        <v/>
      </c>
    </row>
    <row r="125" spans="1:26" outlineLevel="1" x14ac:dyDescent="0.25">
      <c r="A125" s="92"/>
      <c r="B125" s="91"/>
      <c r="C125" s="90"/>
      <c r="D125" s="90"/>
      <c r="E125" s="89"/>
      <c r="F125" s="220"/>
      <c r="G125" s="89"/>
      <c r="H125" s="88" t="str">
        <f>IFERROR(VLOOKUP(Sheet2!AJ123,'Drop Down List'!$F$40:$H$183,2,FALSE),"")</f>
        <v/>
      </c>
      <c r="I125" s="99"/>
      <c r="J125" s="99"/>
      <c r="K125" s="99"/>
      <c r="L125" s="102"/>
      <c r="M125" s="102"/>
      <c r="N125" s="102"/>
      <c r="O125" s="101"/>
      <c r="Z125" s="25" t="str">
        <f t="shared" si="1"/>
        <v/>
      </c>
    </row>
    <row r="126" spans="1:26" outlineLevel="1" x14ac:dyDescent="0.25">
      <c r="A126" s="92"/>
      <c r="B126" s="91"/>
      <c r="C126" s="90"/>
      <c r="D126" s="90"/>
      <c r="E126" s="89"/>
      <c r="F126" s="220"/>
      <c r="G126" s="89"/>
      <c r="H126" s="88" t="str">
        <f>IFERROR(VLOOKUP(Sheet2!AJ124,'Drop Down List'!$F$40:$H$183,2,FALSE),"")</f>
        <v/>
      </c>
      <c r="I126" s="99"/>
      <c r="J126" s="99"/>
      <c r="K126" s="99"/>
      <c r="L126" s="102"/>
      <c r="M126" s="102"/>
      <c r="N126" s="102"/>
      <c r="O126" s="101"/>
      <c r="Z126" s="25" t="str">
        <f t="shared" si="1"/>
        <v/>
      </c>
    </row>
    <row r="127" spans="1:26" outlineLevel="1" x14ac:dyDescent="0.25">
      <c r="A127" s="92"/>
      <c r="B127" s="91"/>
      <c r="C127" s="90"/>
      <c r="D127" s="90"/>
      <c r="E127" s="89"/>
      <c r="F127" s="220"/>
      <c r="G127" s="89"/>
      <c r="H127" s="88" t="str">
        <f>IFERROR(VLOOKUP(Sheet2!AJ125,'Drop Down List'!$F$40:$H$183,2,FALSE),"")</f>
        <v/>
      </c>
      <c r="I127" s="99"/>
      <c r="J127" s="99"/>
      <c r="K127" s="99"/>
      <c r="L127" s="102"/>
      <c r="M127" s="102"/>
      <c r="N127" s="102"/>
      <c r="O127" s="101"/>
      <c r="Z127" s="25" t="str">
        <f t="shared" si="1"/>
        <v/>
      </c>
    </row>
    <row r="128" spans="1:26" outlineLevel="1" x14ac:dyDescent="0.25">
      <c r="A128" s="92"/>
      <c r="B128" s="91"/>
      <c r="C128" s="90"/>
      <c r="D128" s="90"/>
      <c r="E128" s="89"/>
      <c r="F128" s="220"/>
      <c r="G128" s="89"/>
      <c r="H128" s="88" t="str">
        <f>IFERROR(VLOOKUP(Sheet2!AJ126,'Drop Down List'!$F$40:$H$183,2,FALSE),"")</f>
        <v/>
      </c>
      <c r="I128" s="99"/>
      <c r="J128" s="99"/>
      <c r="K128" s="99"/>
      <c r="L128" s="102"/>
      <c r="M128" s="102"/>
      <c r="N128" s="102"/>
      <c r="O128" s="101"/>
      <c r="Z128" s="25" t="str">
        <f t="shared" si="1"/>
        <v/>
      </c>
    </row>
    <row r="129" spans="1:26" outlineLevel="1" x14ac:dyDescent="0.25">
      <c r="A129" s="92"/>
      <c r="B129" s="91"/>
      <c r="C129" s="90"/>
      <c r="D129" s="90"/>
      <c r="E129" s="89"/>
      <c r="F129" s="220"/>
      <c r="G129" s="89"/>
      <c r="H129" s="88" t="str">
        <f>IFERROR(VLOOKUP(Sheet2!AJ127,'Drop Down List'!$F$40:$H$183,2,FALSE),"")</f>
        <v/>
      </c>
      <c r="I129" s="99"/>
      <c r="J129" s="99"/>
      <c r="K129" s="99"/>
      <c r="L129" s="102"/>
      <c r="M129" s="102"/>
      <c r="N129" s="102"/>
      <c r="O129" s="101"/>
      <c r="Z129" s="25" t="str">
        <f t="shared" si="1"/>
        <v/>
      </c>
    </row>
    <row r="130" spans="1:26" outlineLevel="1" x14ac:dyDescent="0.25">
      <c r="A130" s="92"/>
      <c r="B130" s="91"/>
      <c r="C130" s="90"/>
      <c r="D130" s="90"/>
      <c r="E130" s="89"/>
      <c r="F130" s="220"/>
      <c r="G130" s="89"/>
      <c r="H130" s="88" t="str">
        <f>IFERROR(VLOOKUP(Sheet2!AJ128,'Drop Down List'!$F$40:$H$183,2,FALSE),"")</f>
        <v/>
      </c>
      <c r="I130" s="99"/>
      <c r="J130" s="99"/>
      <c r="K130" s="99"/>
      <c r="L130" s="102"/>
      <c r="M130" s="102"/>
      <c r="N130" s="102"/>
      <c r="O130" s="101"/>
      <c r="Z130" s="25" t="str">
        <f t="shared" si="1"/>
        <v/>
      </c>
    </row>
    <row r="131" spans="1:26" outlineLevel="1" x14ac:dyDescent="0.25">
      <c r="A131" s="92"/>
      <c r="B131" s="91"/>
      <c r="C131" s="90"/>
      <c r="D131" s="90"/>
      <c r="E131" s="89"/>
      <c r="F131" s="220"/>
      <c r="G131" s="89"/>
      <c r="H131" s="88" t="str">
        <f>IFERROR(VLOOKUP(Sheet2!AJ129,'Drop Down List'!$F$40:$H$183,2,FALSE),"")</f>
        <v/>
      </c>
      <c r="I131" s="99"/>
      <c r="J131" s="99"/>
      <c r="K131" s="99"/>
      <c r="L131" s="102"/>
      <c r="M131" s="102"/>
      <c r="N131" s="102"/>
      <c r="O131" s="101"/>
      <c r="Z131" s="25" t="str">
        <f t="shared" si="1"/>
        <v/>
      </c>
    </row>
    <row r="132" spans="1:26" outlineLevel="1" x14ac:dyDescent="0.25">
      <c r="A132" s="92"/>
      <c r="B132" s="91"/>
      <c r="C132" s="90"/>
      <c r="D132" s="90"/>
      <c r="E132" s="89"/>
      <c r="F132" s="220"/>
      <c r="G132" s="89"/>
      <c r="H132" s="88" t="str">
        <f>IFERROR(VLOOKUP(Sheet2!AJ130,'Drop Down List'!$F$40:$H$183,2,FALSE),"")</f>
        <v/>
      </c>
      <c r="I132" s="99"/>
      <c r="J132" s="99"/>
      <c r="K132" s="99"/>
      <c r="L132" s="102"/>
      <c r="M132" s="102"/>
      <c r="N132" s="102"/>
      <c r="O132" s="101"/>
      <c r="Z132" s="25" t="str">
        <f t="shared" ref="Z132:Z195" si="2">LEFT(D132,2)&amp;LEFT(E132,2)</f>
        <v/>
      </c>
    </row>
    <row r="133" spans="1:26" outlineLevel="1" x14ac:dyDescent="0.25">
      <c r="A133" s="92"/>
      <c r="B133" s="91"/>
      <c r="C133" s="90"/>
      <c r="D133" s="90"/>
      <c r="E133" s="89"/>
      <c r="F133" s="220"/>
      <c r="G133" s="89"/>
      <c r="H133" s="88" t="str">
        <f>IFERROR(VLOOKUP(Sheet2!AJ131,'Drop Down List'!$F$40:$H$183,2,FALSE),"")</f>
        <v/>
      </c>
      <c r="I133" s="99"/>
      <c r="J133" s="99"/>
      <c r="K133" s="99"/>
      <c r="L133" s="102"/>
      <c r="M133" s="102"/>
      <c r="N133" s="102"/>
      <c r="O133" s="101"/>
      <c r="Z133" s="25" t="str">
        <f t="shared" si="2"/>
        <v/>
      </c>
    </row>
    <row r="134" spans="1:26" outlineLevel="1" x14ac:dyDescent="0.25">
      <c r="A134" s="92"/>
      <c r="B134" s="91"/>
      <c r="C134" s="90"/>
      <c r="D134" s="90"/>
      <c r="E134" s="89"/>
      <c r="F134" s="220"/>
      <c r="G134" s="89"/>
      <c r="H134" s="88" t="str">
        <f>IFERROR(VLOOKUP(Sheet2!AJ132,'Drop Down List'!$F$40:$H$183,2,FALSE),"")</f>
        <v/>
      </c>
      <c r="I134" s="99"/>
      <c r="J134" s="99"/>
      <c r="K134" s="99"/>
      <c r="L134" s="102"/>
      <c r="M134" s="102"/>
      <c r="N134" s="102"/>
      <c r="O134" s="101"/>
      <c r="Z134" s="25" t="str">
        <f t="shared" si="2"/>
        <v/>
      </c>
    </row>
    <row r="135" spans="1:26" outlineLevel="1" x14ac:dyDescent="0.25">
      <c r="A135" s="92"/>
      <c r="B135" s="91"/>
      <c r="C135" s="90"/>
      <c r="D135" s="90"/>
      <c r="E135" s="89"/>
      <c r="F135" s="220"/>
      <c r="G135" s="89"/>
      <c r="H135" s="88" t="str">
        <f>IFERROR(VLOOKUP(Sheet2!AJ133,'Drop Down List'!$F$40:$H$183,2,FALSE),"")</f>
        <v/>
      </c>
      <c r="I135" s="99"/>
      <c r="J135" s="99"/>
      <c r="K135" s="99"/>
      <c r="L135" s="102"/>
      <c r="M135" s="102"/>
      <c r="N135" s="102"/>
      <c r="O135" s="101"/>
      <c r="Z135" s="25" t="str">
        <f t="shared" si="2"/>
        <v/>
      </c>
    </row>
    <row r="136" spans="1:26" outlineLevel="1" x14ac:dyDescent="0.25">
      <c r="A136" s="92"/>
      <c r="B136" s="91"/>
      <c r="C136" s="90"/>
      <c r="D136" s="90"/>
      <c r="E136" s="89"/>
      <c r="F136" s="220"/>
      <c r="G136" s="89"/>
      <c r="H136" s="88" t="str">
        <f>IFERROR(VLOOKUP(Sheet2!AJ134,'Drop Down List'!$F$40:$H$183,2,FALSE),"")</f>
        <v/>
      </c>
      <c r="I136" s="99"/>
      <c r="J136" s="99"/>
      <c r="K136" s="99"/>
      <c r="L136" s="102"/>
      <c r="M136" s="102"/>
      <c r="N136" s="102"/>
      <c r="O136" s="101"/>
      <c r="Z136" s="25" t="str">
        <f t="shared" si="2"/>
        <v/>
      </c>
    </row>
    <row r="137" spans="1:26" outlineLevel="1" x14ac:dyDescent="0.25">
      <c r="A137" s="92"/>
      <c r="B137" s="91"/>
      <c r="C137" s="90"/>
      <c r="D137" s="90"/>
      <c r="E137" s="89"/>
      <c r="F137" s="220"/>
      <c r="G137" s="89"/>
      <c r="H137" s="88" t="str">
        <f>IFERROR(VLOOKUP(Sheet2!AJ135,'Drop Down List'!$F$40:$H$183,2,FALSE),"")</f>
        <v/>
      </c>
      <c r="I137" s="99"/>
      <c r="J137" s="99"/>
      <c r="K137" s="99"/>
      <c r="L137" s="102"/>
      <c r="M137" s="102"/>
      <c r="N137" s="102"/>
      <c r="O137" s="101"/>
      <c r="Z137" s="25" t="str">
        <f t="shared" si="2"/>
        <v/>
      </c>
    </row>
    <row r="138" spans="1:26" outlineLevel="1" x14ac:dyDescent="0.25">
      <c r="A138" s="92"/>
      <c r="B138" s="91"/>
      <c r="C138" s="90"/>
      <c r="D138" s="90"/>
      <c r="E138" s="89"/>
      <c r="F138" s="220"/>
      <c r="G138" s="89"/>
      <c r="H138" s="88" t="str">
        <f>IFERROR(VLOOKUP(Sheet2!AJ136,'Drop Down List'!$F$40:$H$183,2,FALSE),"")</f>
        <v/>
      </c>
      <c r="I138" s="99"/>
      <c r="J138" s="99"/>
      <c r="K138" s="99"/>
      <c r="L138" s="102"/>
      <c r="M138" s="102"/>
      <c r="N138" s="102"/>
      <c r="O138" s="101"/>
      <c r="Z138" s="25" t="str">
        <f t="shared" si="2"/>
        <v/>
      </c>
    </row>
    <row r="139" spans="1:26" outlineLevel="1" x14ac:dyDescent="0.25">
      <c r="A139" s="92"/>
      <c r="B139" s="91"/>
      <c r="C139" s="90"/>
      <c r="D139" s="90"/>
      <c r="E139" s="89"/>
      <c r="F139" s="220"/>
      <c r="G139" s="89"/>
      <c r="H139" s="88" t="str">
        <f>IFERROR(VLOOKUP(Sheet2!AJ137,'Drop Down List'!$F$40:$H$183,2,FALSE),"")</f>
        <v/>
      </c>
      <c r="I139" s="99"/>
      <c r="J139" s="99"/>
      <c r="K139" s="99"/>
      <c r="L139" s="102"/>
      <c r="M139" s="102"/>
      <c r="N139" s="102"/>
      <c r="O139" s="101"/>
      <c r="Z139" s="25" t="str">
        <f t="shared" si="2"/>
        <v/>
      </c>
    </row>
    <row r="140" spans="1:26" outlineLevel="1" x14ac:dyDescent="0.25">
      <c r="A140" s="92"/>
      <c r="B140" s="91"/>
      <c r="C140" s="90"/>
      <c r="D140" s="90"/>
      <c r="E140" s="89"/>
      <c r="F140" s="220"/>
      <c r="G140" s="89"/>
      <c r="H140" s="88" t="str">
        <f>IFERROR(VLOOKUP(Sheet2!AJ138,'Drop Down List'!$F$40:$H$183,2,FALSE),"")</f>
        <v/>
      </c>
      <c r="I140" s="99"/>
      <c r="J140" s="99"/>
      <c r="K140" s="99"/>
      <c r="L140" s="102"/>
      <c r="M140" s="102"/>
      <c r="N140" s="102"/>
      <c r="O140" s="101"/>
      <c r="Z140" s="25" t="str">
        <f t="shared" si="2"/>
        <v/>
      </c>
    </row>
    <row r="141" spans="1:26" outlineLevel="1" x14ac:dyDescent="0.25">
      <c r="A141" s="92"/>
      <c r="B141" s="91"/>
      <c r="C141" s="90"/>
      <c r="D141" s="90"/>
      <c r="E141" s="89"/>
      <c r="F141" s="220"/>
      <c r="G141" s="89"/>
      <c r="H141" s="88" t="str">
        <f>IFERROR(VLOOKUP(Sheet2!AJ139,'Drop Down List'!$F$40:$H$183,2,FALSE),"")</f>
        <v/>
      </c>
      <c r="I141" s="99"/>
      <c r="J141" s="99"/>
      <c r="K141" s="99"/>
      <c r="L141" s="102"/>
      <c r="M141" s="102"/>
      <c r="N141" s="102"/>
      <c r="O141" s="101"/>
      <c r="Z141" s="25" t="str">
        <f t="shared" si="2"/>
        <v/>
      </c>
    </row>
    <row r="142" spans="1:26" outlineLevel="1" x14ac:dyDescent="0.25">
      <c r="A142" s="92"/>
      <c r="B142" s="91"/>
      <c r="C142" s="90"/>
      <c r="D142" s="90"/>
      <c r="E142" s="89"/>
      <c r="F142" s="220"/>
      <c r="G142" s="89"/>
      <c r="H142" s="88" t="str">
        <f>IFERROR(VLOOKUP(Sheet2!AJ140,'Drop Down List'!$F$40:$H$183,2,FALSE),"")</f>
        <v/>
      </c>
      <c r="I142" s="99"/>
      <c r="J142" s="99"/>
      <c r="K142" s="99"/>
      <c r="L142" s="102"/>
      <c r="M142" s="102"/>
      <c r="N142" s="102"/>
      <c r="O142" s="101"/>
      <c r="Z142" s="25" t="str">
        <f t="shared" si="2"/>
        <v/>
      </c>
    </row>
    <row r="143" spans="1:26" outlineLevel="1" x14ac:dyDescent="0.25">
      <c r="A143" s="92"/>
      <c r="B143" s="91"/>
      <c r="C143" s="90"/>
      <c r="D143" s="90"/>
      <c r="E143" s="89"/>
      <c r="F143" s="220"/>
      <c r="G143" s="89"/>
      <c r="H143" s="88" t="str">
        <f>IFERROR(VLOOKUP(Sheet2!AJ141,'Drop Down List'!$F$40:$H$183,2,FALSE),"")</f>
        <v/>
      </c>
      <c r="I143" s="99"/>
      <c r="J143" s="99"/>
      <c r="K143" s="99"/>
      <c r="L143" s="102"/>
      <c r="M143" s="102"/>
      <c r="N143" s="102"/>
      <c r="O143" s="101"/>
      <c r="Z143" s="25" t="str">
        <f t="shared" si="2"/>
        <v/>
      </c>
    </row>
    <row r="144" spans="1:26" outlineLevel="1" x14ac:dyDescent="0.25">
      <c r="A144" s="92"/>
      <c r="B144" s="91"/>
      <c r="C144" s="90"/>
      <c r="D144" s="90"/>
      <c r="E144" s="89"/>
      <c r="F144" s="220"/>
      <c r="G144" s="89"/>
      <c r="H144" s="88" t="str">
        <f>IFERROR(VLOOKUP(Sheet2!AJ142,'Drop Down List'!$F$40:$H$183,2,FALSE),"")</f>
        <v/>
      </c>
      <c r="I144" s="99"/>
      <c r="J144" s="99"/>
      <c r="K144" s="99"/>
      <c r="L144" s="102"/>
      <c r="M144" s="102"/>
      <c r="N144" s="102"/>
      <c r="O144" s="101"/>
      <c r="Z144" s="25" t="str">
        <f t="shared" si="2"/>
        <v/>
      </c>
    </row>
    <row r="145" spans="1:26" outlineLevel="1" x14ac:dyDescent="0.25">
      <c r="A145" s="92"/>
      <c r="B145" s="91"/>
      <c r="C145" s="90"/>
      <c r="D145" s="90"/>
      <c r="E145" s="89"/>
      <c r="F145" s="220"/>
      <c r="G145" s="89"/>
      <c r="H145" s="88" t="str">
        <f>IFERROR(VLOOKUP(Sheet2!AJ143,'Drop Down List'!$F$40:$H$183,2,FALSE),"")</f>
        <v/>
      </c>
      <c r="I145" s="99"/>
      <c r="J145" s="99"/>
      <c r="K145" s="99"/>
      <c r="L145" s="102"/>
      <c r="M145" s="102"/>
      <c r="N145" s="102"/>
      <c r="O145" s="101"/>
      <c r="Z145" s="25" t="str">
        <f t="shared" si="2"/>
        <v/>
      </c>
    </row>
    <row r="146" spans="1:26" outlineLevel="1" x14ac:dyDescent="0.25">
      <c r="A146" s="92"/>
      <c r="B146" s="91"/>
      <c r="C146" s="90"/>
      <c r="D146" s="90"/>
      <c r="E146" s="89"/>
      <c r="F146" s="220"/>
      <c r="G146" s="89"/>
      <c r="H146" s="88" t="str">
        <f>IFERROR(VLOOKUP(Sheet2!AJ144,'Drop Down List'!$F$40:$H$183,2,FALSE),"")</f>
        <v/>
      </c>
      <c r="I146" s="99"/>
      <c r="J146" s="99"/>
      <c r="K146" s="99"/>
      <c r="L146" s="102"/>
      <c r="M146" s="102"/>
      <c r="N146" s="102"/>
      <c r="O146" s="101"/>
      <c r="Z146" s="25" t="str">
        <f t="shared" si="2"/>
        <v/>
      </c>
    </row>
    <row r="147" spans="1:26" outlineLevel="1" x14ac:dyDescent="0.25">
      <c r="A147" s="92"/>
      <c r="B147" s="91"/>
      <c r="C147" s="90"/>
      <c r="D147" s="90"/>
      <c r="E147" s="89"/>
      <c r="F147" s="220"/>
      <c r="G147" s="89"/>
      <c r="H147" s="88" t="str">
        <f>IFERROR(VLOOKUP(Sheet2!AJ145,'Drop Down List'!$F$40:$H$183,2,FALSE),"")</f>
        <v/>
      </c>
      <c r="I147" s="99"/>
      <c r="J147" s="99"/>
      <c r="K147" s="99"/>
      <c r="L147" s="102"/>
      <c r="M147" s="102"/>
      <c r="N147" s="102"/>
      <c r="O147" s="101"/>
      <c r="Z147" s="25" t="str">
        <f t="shared" si="2"/>
        <v/>
      </c>
    </row>
    <row r="148" spans="1:26" outlineLevel="1" x14ac:dyDescent="0.25">
      <c r="A148" s="92"/>
      <c r="B148" s="91"/>
      <c r="C148" s="90"/>
      <c r="D148" s="90"/>
      <c r="E148" s="89"/>
      <c r="F148" s="220"/>
      <c r="G148" s="89"/>
      <c r="H148" s="88" t="str">
        <f>IFERROR(VLOOKUP(Sheet2!AJ146,'Drop Down List'!$F$40:$H$183,2,FALSE),"")</f>
        <v/>
      </c>
      <c r="I148" s="99"/>
      <c r="J148" s="99"/>
      <c r="K148" s="99"/>
      <c r="L148" s="102"/>
      <c r="M148" s="102"/>
      <c r="N148" s="102"/>
      <c r="O148" s="101"/>
      <c r="Z148" s="25" t="str">
        <f t="shared" si="2"/>
        <v/>
      </c>
    </row>
    <row r="149" spans="1:26" outlineLevel="1" x14ac:dyDescent="0.25">
      <c r="A149" s="92"/>
      <c r="B149" s="91"/>
      <c r="C149" s="90"/>
      <c r="D149" s="90"/>
      <c r="E149" s="89"/>
      <c r="F149" s="220"/>
      <c r="G149" s="89"/>
      <c r="H149" s="88" t="str">
        <f>IFERROR(VLOOKUP(Sheet2!AJ147,'Drop Down List'!$F$40:$H$183,2,FALSE),"")</f>
        <v/>
      </c>
      <c r="I149" s="99"/>
      <c r="J149" s="99"/>
      <c r="K149" s="99"/>
      <c r="L149" s="102"/>
      <c r="M149" s="102"/>
      <c r="N149" s="102"/>
      <c r="O149" s="101"/>
      <c r="Z149" s="25" t="str">
        <f t="shared" si="2"/>
        <v/>
      </c>
    </row>
    <row r="150" spans="1:26" outlineLevel="1" x14ac:dyDescent="0.25">
      <c r="A150" s="92"/>
      <c r="B150" s="91"/>
      <c r="C150" s="90"/>
      <c r="D150" s="90"/>
      <c r="E150" s="89"/>
      <c r="F150" s="220"/>
      <c r="G150" s="89"/>
      <c r="H150" s="88" t="str">
        <f>IFERROR(VLOOKUP(Sheet2!AJ148,'Drop Down List'!$F$40:$H$183,2,FALSE),"")</f>
        <v/>
      </c>
      <c r="I150" s="99"/>
      <c r="J150" s="99"/>
      <c r="K150" s="99"/>
      <c r="L150" s="102"/>
      <c r="M150" s="102"/>
      <c r="N150" s="102"/>
      <c r="O150" s="101"/>
      <c r="Z150" s="25" t="str">
        <f t="shared" si="2"/>
        <v/>
      </c>
    </row>
    <row r="151" spans="1:26" outlineLevel="1" x14ac:dyDescent="0.25">
      <c r="A151" s="92"/>
      <c r="B151" s="91"/>
      <c r="C151" s="90"/>
      <c r="D151" s="90"/>
      <c r="E151" s="89"/>
      <c r="F151" s="220"/>
      <c r="G151" s="89"/>
      <c r="H151" s="88" t="str">
        <f>IFERROR(VLOOKUP(Sheet2!AJ149,'Drop Down List'!$F$40:$H$183,2,FALSE),"")</f>
        <v/>
      </c>
      <c r="I151" s="99"/>
      <c r="J151" s="99"/>
      <c r="K151" s="99"/>
      <c r="L151" s="102"/>
      <c r="M151" s="102"/>
      <c r="N151" s="102"/>
      <c r="O151" s="101"/>
      <c r="Z151" s="25" t="str">
        <f t="shared" si="2"/>
        <v/>
      </c>
    </row>
    <row r="152" spans="1:26" outlineLevel="1" x14ac:dyDescent="0.25">
      <c r="A152" s="92"/>
      <c r="B152" s="91"/>
      <c r="C152" s="90"/>
      <c r="D152" s="90"/>
      <c r="E152" s="89"/>
      <c r="F152" s="220"/>
      <c r="G152" s="89"/>
      <c r="H152" s="88" t="str">
        <f>IFERROR(VLOOKUP(Sheet2!AJ150,'Drop Down List'!$F$40:$H$183,2,FALSE),"")</f>
        <v/>
      </c>
      <c r="I152" s="99"/>
      <c r="J152" s="99"/>
      <c r="K152" s="99"/>
      <c r="L152" s="102"/>
      <c r="M152" s="102"/>
      <c r="N152" s="102"/>
      <c r="O152" s="101"/>
      <c r="Z152" s="25" t="str">
        <f t="shared" si="2"/>
        <v/>
      </c>
    </row>
    <row r="153" spans="1:26" outlineLevel="1" x14ac:dyDescent="0.25">
      <c r="A153" s="92"/>
      <c r="B153" s="91"/>
      <c r="C153" s="90"/>
      <c r="D153" s="90"/>
      <c r="E153" s="89"/>
      <c r="F153" s="220"/>
      <c r="G153" s="89"/>
      <c r="H153" s="88" t="str">
        <f>IFERROR(VLOOKUP(Sheet2!AJ151,'Drop Down List'!$F$40:$H$183,2,FALSE),"")</f>
        <v/>
      </c>
      <c r="I153" s="99"/>
      <c r="J153" s="99"/>
      <c r="K153" s="99"/>
      <c r="L153" s="102"/>
      <c r="M153" s="102"/>
      <c r="N153" s="102"/>
      <c r="O153" s="101"/>
      <c r="Z153" s="25" t="str">
        <f t="shared" si="2"/>
        <v/>
      </c>
    </row>
    <row r="154" spans="1:26" outlineLevel="1" x14ac:dyDescent="0.25">
      <c r="A154" s="92"/>
      <c r="B154" s="91"/>
      <c r="C154" s="90"/>
      <c r="D154" s="90"/>
      <c r="E154" s="89"/>
      <c r="F154" s="220"/>
      <c r="G154" s="89"/>
      <c r="H154" s="88" t="str">
        <f>IFERROR(VLOOKUP(Sheet2!AJ152,'Drop Down List'!$F$40:$H$183,2,FALSE),"")</f>
        <v/>
      </c>
      <c r="I154" s="99"/>
      <c r="J154" s="99"/>
      <c r="K154" s="99"/>
      <c r="L154" s="102"/>
      <c r="M154" s="102"/>
      <c r="N154" s="102"/>
      <c r="O154" s="101"/>
      <c r="Z154" s="25" t="str">
        <f t="shared" si="2"/>
        <v/>
      </c>
    </row>
    <row r="155" spans="1:26" outlineLevel="1" x14ac:dyDescent="0.25">
      <c r="A155" s="92"/>
      <c r="B155" s="91"/>
      <c r="C155" s="90"/>
      <c r="D155" s="90"/>
      <c r="E155" s="89"/>
      <c r="F155" s="220"/>
      <c r="G155" s="89"/>
      <c r="H155" s="88" t="str">
        <f>IFERROR(VLOOKUP(Sheet2!AJ153,'Drop Down List'!$F$40:$H$183,2,FALSE),"")</f>
        <v/>
      </c>
      <c r="I155" s="99"/>
      <c r="J155" s="99"/>
      <c r="K155" s="99"/>
      <c r="L155" s="102"/>
      <c r="M155" s="102"/>
      <c r="N155" s="102"/>
      <c r="O155" s="101"/>
      <c r="Z155" s="25" t="str">
        <f t="shared" si="2"/>
        <v/>
      </c>
    </row>
    <row r="156" spans="1:26" outlineLevel="1" x14ac:dyDescent="0.25">
      <c r="A156" s="92"/>
      <c r="B156" s="91"/>
      <c r="C156" s="90"/>
      <c r="D156" s="90"/>
      <c r="E156" s="89"/>
      <c r="F156" s="220"/>
      <c r="G156" s="89"/>
      <c r="H156" s="88" t="str">
        <f>IFERROR(VLOOKUP(Sheet2!AJ154,'Drop Down List'!$F$40:$H$183,2,FALSE),"")</f>
        <v/>
      </c>
      <c r="I156" s="99"/>
      <c r="J156" s="99"/>
      <c r="K156" s="99"/>
      <c r="L156" s="102"/>
      <c r="M156" s="102"/>
      <c r="N156" s="102"/>
      <c r="O156" s="101"/>
      <c r="Z156" s="25" t="str">
        <f t="shared" si="2"/>
        <v/>
      </c>
    </row>
    <row r="157" spans="1:26" outlineLevel="1" x14ac:dyDescent="0.25">
      <c r="A157" s="92"/>
      <c r="B157" s="91"/>
      <c r="C157" s="90"/>
      <c r="D157" s="90"/>
      <c r="E157" s="89"/>
      <c r="F157" s="220"/>
      <c r="G157" s="89"/>
      <c r="H157" s="88" t="str">
        <f>IFERROR(VLOOKUP(Sheet2!AJ155,'Drop Down List'!$F$40:$H$183,2,FALSE),"")</f>
        <v/>
      </c>
      <c r="I157" s="99"/>
      <c r="J157" s="99"/>
      <c r="K157" s="99"/>
      <c r="L157" s="102"/>
      <c r="M157" s="102"/>
      <c r="N157" s="102"/>
      <c r="O157" s="101"/>
      <c r="Z157" s="25" t="str">
        <f t="shared" si="2"/>
        <v/>
      </c>
    </row>
    <row r="158" spans="1:26" outlineLevel="1" x14ac:dyDescent="0.25">
      <c r="A158" s="92"/>
      <c r="B158" s="91"/>
      <c r="C158" s="90"/>
      <c r="D158" s="90"/>
      <c r="E158" s="89"/>
      <c r="F158" s="220"/>
      <c r="G158" s="89"/>
      <c r="H158" s="88" t="str">
        <f>IFERROR(VLOOKUP(Sheet2!AJ156,'Drop Down List'!$F$40:$H$183,2,FALSE),"")</f>
        <v/>
      </c>
      <c r="I158" s="99"/>
      <c r="J158" s="99"/>
      <c r="K158" s="99"/>
      <c r="L158" s="102"/>
      <c r="M158" s="102"/>
      <c r="N158" s="102"/>
      <c r="O158" s="101"/>
      <c r="Z158" s="25" t="str">
        <f t="shared" si="2"/>
        <v/>
      </c>
    </row>
    <row r="159" spans="1:26" outlineLevel="1" x14ac:dyDescent="0.25">
      <c r="A159" s="92"/>
      <c r="B159" s="91"/>
      <c r="C159" s="90"/>
      <c r="D159" s="90"/>
      <c r="E159" s="89"/>
      <c r="F159" s="220"/>
      <c r="G159" s="89"/>
      <c r="H159" s="88" t="str">
        <f>IFERROR(VLOOKUP(Sheet2!AJ157,'Drop Down List'!$F$40:$H$183,2,FALSE),"")</f>
        <v/>
      </c>
      <c r="I159" s="99"/>
      <c r="J159" s="99"/>
      <c r="K159" s="99"/>
      <c r="L159" s="102"/>
      <c r="M159" s="102"/>
      <c r="N159" s="102"/>
      <c r="O159" s="101"/>
      <c r="Z159" s="25" t="str">
        <f t="shared" si="2"/>
        <v/>
      </c>
    </row>
    <row r="160" spans="1:26" outlineLevel="1" x14ac:dyDescent="0.25">
      <c r="A160" s="92"/>
      <c r="B160" s="91"/>
      <c r="C160" s="90"/>
      <c r="D160" s="90"/>
      <c r="E160" s="89"/>
      <c r="F160" s="220"/>
      <c r="G160" s="89"/>
      <c r="H160" s="88" t="str">
        <f>IFERROR(VLOOKUP(Sheet2!AJ158,'Drop Down List'!$F$40:$H$183,2,FALSE),"")</f>
        <v/>
      </c>
      <c r="I160" s="99"/>
      <c r="J160" s="99"/>
      <c r="K160" s="99"/>
      <c r="L160" s="102"/>
      <c r="M160" s="102"/>
      <c r="N160" s="102"/>
      <c r="O160" s="101"/>
      <c r="Z160" s="25" t="str">
        <f t="shared" si="2"/>
        <v/>
      </c>
    </row>
    <row r="161" spans="1:26" outlineLevel="1" x14ac:dyDescent="0.25">
      <c r="A161" s="92"/>
      <c r="B161" s="91"/>
      <c r="C161" s="90"/>
      <c r="D161" s="90"/>
      <c r="E161" s="89"/>
      <c r="F161" s="220"/>
      <c r="G161" s="89"/>
      <c r="H161" s="88" t="str">
        <f>IFERROR(VLOOKUP(Sheet2!AJ159,'Drop Down List'!$F$40:$H$183,2,FALSE),"")</f>
        <v/>
      </c>
      <c r="I161" s="99"/>
      <c r="J161" s="99"/>
      <c r="K161" s="99"/>
      <c r="L161" s="102"/>
      <c r="M161" s="102"/>
      <c r="N161" s="102"/>
      <c r="O161" s="101"/>
      <c r="Z161" s="25" t="str">
        <f t="shared" si="2"/>
        <v/>
      </c>
    </row>
    <row r="162" spans="1:26" outlineLevel="1" x14ac:dyDescent="0.25">
      <c r="A162" s="92"/>
      <c r="B162" s="91"/>
      <c r="C162" s="90"/>
      <c r="D162" s="90"/>
      <c r="E162" s="89"/>
      <c r="F162" s="220"/>
      <c r="G162" s="89"/>
      <c r="H162" s="88" t="str">
        <f>IFERROR(VLOOKUP(Sheet2!AJ160,'Drop Down List'!$F$40:$H$183,2,FALSE),"")</f>
        <v/>
      </c>
      <c r="I162" s="99"/>
      <c r="J162" s="99"/>
      <c r="K162" s="99"/>
      <c r="L162" s="102"/>
      <c r="M162" s="102"/>
      <c r="N162" s="102"/>
      <c r="O162" s="101"/>
      <c r="Z162" s="25" t="str">
        <f t="shared" si="2"/>
        <v/>
      </c>
    </row>
    <row r="163" spans="1:26" outlineLevel="1" x14ac:dyDescent="0.25">
      <c r="A163" s="92"/>
      <c r="B163" s="91"/>
      <c r="C163" s="90"/>
      <c r="D163" s="90"/>
      <c r="E163" s="89"/>
      <c r="F163" s="220"/>
      <c r="G163" s="89"/>
      <c r="H163" s="88" t="str">
        <f>IFERROR(VLOOKUP(Sheet2!AJ161,'Drop Down List'!$F$40:$H$183,2,FALSE),"")</f>
        <v/>
      </c>
      <c r="I163" s="99"/>
      <c r="J163" s="99"/>
      <c r="K163" s="99"/>
      <c r="L163" s="102"/>
      <c r="M163" s="102"/>
      <c r="N163" s="102"/>
      <c r="O163" s="101"/>
      <c r="Z163" s="25" t="str">
        <f t="shared" si="2"/>
        <v/>
      </c>
    </row>
    <row r="164" spans="1:26" outlineLevel="1" x14ac:dyDescent="0.25">
      <c r="A164" s="92"/>
      <c r="B164" s="91"/>
      <c r="C164" s="90"/>
      <c r="D164" s="90"/>
      <c r="E164" s="89"/>
      <c r="F164" s="220"/>
      <c r="G164" s="89"/>
      <c r="H164" s="88" t="str">
        <f>IFERROR(VLOOKUP(Sheet2!AJ162,'Drop Down List'!$F$40:$H$183,2,FALSE),"")</f>
        <v/>
      </c>
      <c r="I164" s="99"/>
      <c r="J164" s="99"/>
      <c r="K164" s="99"/>
      <c r="L164" s="102"/>
      <c r="M164" s="102"/>
      <c r="N164" s="102"/>
      <c r="O164" s="101"/>
      <c r="Z164" s="25" t="str">
        <f t="shared" si="2"/>
        <v/>
      </c>
    </row>
    <row r="165" spans="1:26" outlineLevel="1" x14ac:dyDescent="0.25">
      <c r="A165" s="92"/>
      <c r="B165" s="91"/>
      <c r="C165" s="90"/>
      <c r="D165" s="90"/>
      <c r="E165" s="89"/>
      <c r="F165" s="220"/>
      <c r="G165" s="89"/>
      <c r="H165" s="88" t="str">
        <f>IFERROR(VLOOKUP(Sheet2!AJ163,'Drop Down List'!$F$40:$H$183,2,FALSE),"")</f>
        <v/>
      </c>
      <c r="I165" s="99"/>
      <c r="J165" s="99"/>
      <c r="K165" s="99"/>
      <c r="L165" s="102"/>
      <c r="M165" s="102"/>
      <c r="N165" s="102"/>
      <c r="O165" s="101"/>
      <c r="Z165" s="25" t="str">
        <f t="shared" si="2"/>
        <v/>
      </c>
    </row>
    <row r="166" spans="1:26" outlineLevel="1" x14ac:dyDescent="0.25">
      <c r="A166" s="92"/>
      <c r="B166" s="91"/>
      <c r="C166" s="90"/>
      <c r="D166" s="90"/>
      <c r="E166" s="89"/>
      <c r="F166" s="220"/>
      <c r="G166" s="89"/>
      <c r="H166" s="88" t="str">
        <f>IFERROR(VLOOKUP(Sheet2!AJ164,'Drop Down List'!$F$40:$H$183,2,FALSE),"")</f>
        <v/>
      </c>
      <c r="I166" s="99"/>
      <c r="J166" s="99"/>
      <c r="K166" s="99"/>
      <c r="L166" s="102"/>
      <c r="M166" s="102"/>
      <c r="N166" s="102"/>
      <c r="O166" s="101"/>
      <c r="Z166" s="25" t="str">
        <f t="shared" si="2"/>
        <v/>
      </c>
    </row>
    <row r="167" spans="1:26" outlineLevel="1" x14ac:dyDescent="0.25">
      <c r="A167" s="92"/>
      <c r="B167" s="91"/>
      <c r="C167" s="90"/>
      <c r="D167" s="90"/>
      <c r="E167" s="89"/>
      <c r="F167" s="220"/>
      <c r="G167" s="89"/>
      <c r="H167" s="88" t="str">
        <f>IFERROR(VLOOKUP(Sheet2!AJ165,'Drop Down List'!$F$40:$H$183,2,FALSE),"")</f>
        <v/>
      </c>
      <c r="I167" s="99"/>
      <c r="J167" s="99"/>
      <c r="K167" s="99"/>
      <c r="L167" s="102"/>
      <c r="M167" s="102"/>
      <c r="N167" s="102"/>
      <c r="O167" s="101"/>
      <c r="Z167" s="25" t="str">
        <f t="shared" si="2"/>
        <v/>
      </c>
    </row>
    <row r="168" spans="1:26" outlineLevel="1" x14ac:dyDescent="0.25">
      <c r="A168" s="92"/>
      <c r="B168" s="91"/>
      <c r="C168" s="90"/>
      <c r="D168" s="90"/>
      <c r="E168" s="89"/>
      <c r="F168" s="220"/>
      <c r="G168" s="89"/>
      <c r="H168" s="88" t="str">
        <f>IFERROR(VLOOKUP(Sheet2!AJ166,'Drop Down List'!$F$40:$H$183,2,FALSE),"")</f>
        <v/>
      </c>
      <c r="I168" s="99"/>
      <c r="J168" s="99"/>
      <c r="K168" s="99"/>
      <c r="L168" s="102"/>
      <c r="M168" s="102"/>
      <c r="N168" s="102"/>
      <c r="O168" s="101"/>
      <c r="Z168" s="25" t="str">
        <f t="shared" si="2"/>
        <v/>
      </c>
    </row>
    <row r="169" spans="1:26" outlineLevel="1" x14ac:dyDescent="0.25">
      <c r="A169" s="92"/>
      <c r="B169" s="91"/>
      <c r="C169" s="90"/>
      <c r="D169" s="90"/>
      <c r="E169" s="89"/>
      <c r="F169" s="220"/>
      <c r="G169" s="89"/>
      <c r="H169" s="88" t="str">
        <f>IFERROR(VLOOKUP(Sheet2!AJ167,'Drop Down List'!$F$40:$H$183,2,FALSE),"")</f>
        <v/>
      </c>
      <c r="I169" s="99"/>
      <c r="J169" s="99"/>
      <c r="K169" s="99"/>
      <c r="L169" s="102"/>
      <c r="M169" s="102"/>
      <c r="N169" s="102"/>
      <c r="O169" s="101"/>
      <c r="Z169" s="25" t="str">
        <f t="shared" si="2"/>
        <v/>
      </c>
    </row>
    <row r="170" spans="1:26" outlineLevel="1" x14ac:dyDescent="0.25">
      <c r="A170" s="92"/>
      <c r="B170" s="91"/>
      <c r="C170" s="90"/>
      <c r="D170" s="90"/>
      <c r="E170" s="89"/>
      <c r="F170" s="220"/>
      <c r="G170" s="89"/>
      <c r="H170" s="88" t="str">
        <f>IFERROR(VLOOKUP(Sheet2!AJ168,'Drop Down List'!$F$40:$H$183,2,FALSE),"")</f>
        <v/>
      </c>
      <c r="I170" s="99"/>
      <c r="J170" s="99"/>
      <c r="K170" s="99"/>
      <c r="L170" s="102"/>
      <c r="M170" s="102"/>
      <c r="N170" s="102"/>
      <c r="O170" s="101"/>
      <c r="Z170" s="25" t="str">
        <f t="shared" si="2"/>
        <v/>
      </c>
    </row>
    <row r="171" spans="1:26" outlineLevel="1" x14ac:dyDescent="0.25">
      <c r="A171" s="92"/>
      <c r="B171" s="91"/>
      <c r="C171" s="90"/>
      <c r="D171" s="90"/>
      <c r="E171" s="89"/>
      <c r="F171" s="220"/>
      <c r="G171" s="89"/>
      <c r="H171" s="88" t="str">
        <f>IFERROR(VLOOKUP(Sheet2!AJ169,'Drop Down List'!$F$40:$H$183,2,FALSE),"")</f>
        <v/>
      </c>
      <c r="I171" s="99"/>
      <c r="J171" s="98"/>
      <c r="K171" s="98"/>
      <c r="L171" s="97"/>
      <c r="M171" s="97"/>
      <c r="N171" s="97"/>
      <c r="O171" s="96"/>
      <c r="Z171" s="25" t="str">
        <f t="shared" si="2"/>
        <v/>
      </c>
    </row>
    <row r="172" spans="1:26" outlineLevel="1" x14ac:dyDescent="0.25">
      <c r="A172" s="92"/>
      <c r="B172" s="91"/>
      <c r="C172" s="90"/>
      <c r="D172" s="90"/>
      <c r="E172" s="89"/>
      <c r="F172" s="220"/>
      <c r="G172" s="89"/>
      <c r="H172" s="88" t="str">
        <f>IFERROR(VLOOKUP(Sheet2!AJ170,'Drop Down List'!$F$40:$H$183,2,FALSE),"")</f>
        <v/>
      </c>
      <c r="I172" s="99"/>
      <c r="J172" s="98"/>
      <c r="K172" s="98"/>
      <c r="L172" s="97"/>
      <c r="M172" s="97"/>
      <c r="N172" s="97"/>
      <c r="O172" s="96"/>
      <c r="Z172" s="25" t="str">
        <f t="shared" si="2"/>
        <v/>
      </c>
    </row>
    <row r="173" spans="1:26" outlineLevel="1" x14ac:dyDescent="0.25">
      <c r="A173" s="92"/>
      <c r="B173" s="91"/>
      <c r="C173" s="90"/>
      <c r="D173" s="90"/>
      <c r="E173" s="89"/>
      <c r="F173" s="220"/>
      <c r="G173" s="89"/>
      <c r="H173" s="88" t="str">
        <f>IFERROR(VLOOKUP(Sheet2!AJ171,'Drop Down List'!$F$40:$H$183,2,FALSE),"")</f>
        <v/>
      </c>
      <c r="I173" s="99"/>
      <c r="J173" s="98"/>
      <c r="K173" s="98"/>
      <c r="L173" s="97"/>
      <c r="M173" s="97"/>
      <c r="N173" s="97"/>
      <c r="O173" s="96"/>
      <c r="Z173" s="25" t="str">
        <f t="shared" si="2"/>
        <v/>
      </c>
    </row>
    <row r="174" spans="1:26" outlineLevel="1" x14ac:dyDescent="0.25">
      <c r="A174" s="92"/>
      <c r="B174" s="91"/>
      <c r="C174" s="90"/>
      <c r="D174" s="90"/>
      <c r="E174" s="89"/>
      <c r="F174" s="220"/>
      <c r="G174" s="89"/>
      <c r="H174" s="88" t="str">
        <f>IFERROR(VLOOKUP(Sheet2!AJ172,'Drop Down List'!$F$40:$H$183,2,FALSE),"")</f>
        <v/>
      </c>
      <c r="I174" s="99"/>
      <c r="J174" s="98"/>
      <c r="K174" s="98"/>
      <c r="L174" s="97"/>
      <c r="M174" s="97"/>
      <c r="N174" s="97"/>
      <c r="O174" s="96"/>
      <c r="Z174" s="25" t="str">
        <f t="shared" si="2"/>
        <v/>
      </c>
    </row>
    <row r="175" spans="1:26" outlineLevel="1" x14ac:dyDescent="0.25">
      <c r="A175" s="92"/>
      <c r="B175" s="91"/>
      <c r="C175" s="90"/>
      <c r="D175" s="90"/>
      <c r="E175" s="89"/>
      <c r="F175" s="220"/>
      <c r="G175" s="89"/>
      <c r="H175" s="88" t="str">
        <f>IFERROR(VLOOKUP(Sheet2!AJ173,'Drop Down List'!$F$40:$H$183,2,FALSE),"")</f>
        <v/>
      </c>
      <c r="I175" s="99"/>
      <c r="J175" s="98"/>
      <c r="K175" s="98"/>
      <c r="L175" s="97"/>
      <c r="M175" s="97"/>
      <c r="N175" s="97"/>
      <c r="O175" s="96"/>
      <c r="Z175" s="25" t="str">
        <f t="shared" si="2"/>
        <v/>
      </c>
    </row>
    <row r="176" spans="1:26" outlineLevel="1" x14ac:dyDescent="0.25">
      <c r="A176" s="92"/>
      <c r="B176" s="91"/>
      <c r="C176" s="90"/>
      <c r="D176" s="90"/>
      <c r="E176" s="89"/>
      <c r="F176" s="220"/>
      <c r="G176" s="89"/>
      <c r="H176" s="88" t="str">
        <f>IFERROR(VLOOKUP(Sheet2!AJ174,'Drop Down List'!$F$40:$H$183,2,FALSE),"")</f>
        <v/>
      </c>
      <c r="I176" s="99"/>
      <c r="J176" s="98"/>
      <c r="K176" s="98"/>
      <c r="L176" s="97"/>
      <c r="M176" s="97"/>
      <c r="N176" s="97"/>
      <c r="O176" s="96"/>
      <c r="Z176" s="25" t="str">
        <f t="shared" si="2"/>
        <v/>
      </c>
    </row>
    <row r="177" spans="1:26" outlineLevel="1" x14ac:dyDescent="0.25">
      <c r="A177" s="92"/>
      <c r="B177" s="91"/>
      <c r="C177" s="90"/>
      <c r="D177" s="90"/>
      <c r="E177" s="89"/>
      <c r="F177" s="220"/>
      <c r="G177" s="89"/>
      <c r="H177" s="88" t="str">
        <f>IFERROR(VLOOKUP(Sheet2!AJ175,'Drop Down List'!$F$40:$H$183,2,FALSE),"")</f>
        <v/>
      </c>
      <c r="I177" s="99"/>
      <c r="J177" s="98"/>
      <c r="K177" s="98"/>
      <c r="L177" s="97"/>
      <c r="M177" s="97"/>
      <c r="N177" s="97"/>
      <c r="O177" s="96"/>
      <c r="Z177" s="25" t="str">
        <f t="shared" si="2"/>
        <v/>
      </c>
    </row>
    <row r="178" spans="1:26" outlineLevel="1" x14ac:dyDescent="0.25">
      <c r="A178" s="92"/>
      <c r="B178" s="91"/>
      <c r="C178" s="90"/>
      <c r="D178" s="90"/>
      <c r="E178" s="89"/>
      <c r="F178" s="220"/>
      <c r="G178" s="89"/>
      <c r="H178" s="88" t="str">
        <f>IFERROR(VLOOKUP(Sheet2!AJ176,'Drop Down List'!$F$40:$H$183,2,FALSE),"")</f>
        <v/>
      </c>
      <c r="I178" s="99"/>
      <c r="J178" s="98"/>
      <c r="K178" s="98"/>
      <c r="L178" s="97"/>
      <c r="M178" s="97"/>
      <c r="N178" s="97"/>
      <c r="O178" s="96"/>
      <c r="Z178" s="25" t="str">
        <f t="shared" si="2"/>
        <v/>
      </c>
    </row>
    <row r="179" spans="1:26" outlineLevel="1" x14ac:dyDescent="0.25">
      <c r="A179" s="92"/>
      <c r="B179" s="91"/>
      <c r="C179" s="90"/>
      <c r="D179" s="90"/>
      <c r="E179" s="89"/>
      <c r="F179" s="220"/>
      <c r="G179" s="89"/>
      <c r="H179" s="88" t="str">
        <f>IFERROR(VLOOKUP(Sheet2!AJ177,'Drop Down List'!$F$40:$H$183,2,FALSE),"")</f>
        <v/>
      </c>
      <c r="I179" s="98"/>
      <c r="J179" s="98"/>
      <c r="K179" s="98"/>
      <c r="L179" s="97"/>
      <c r="M179" s="97"/>
      <c r="N179" s="97"/>
      <c r="O179" s="96"/>
      <c r="Z179" s="25" t="str">
        <f t="shared" si="2"/>
        <v/>
      </c>
    </row>
    <row r="180" spans="1:26" outlineLevel="1" x14ac:dyDescent="0.25">
      <c r="A180" s="92"/>
      <c r="B180" s="91"/>
      <c r="C180" s="90"/>
      <c r="D180" s="90"/>
      <c r="E180" s="89"/>
      <c r="F180" s="220"/>
      <c r="G180" s="89"/>
      <c r="H180" s="88" t="str">
        <f>IFERROR(VLOOKUP(Sheet2!AJ178,'Drop Down List'!$F$40:$H$183,2,FALSE),"")</f>
        <v/>
      </c>
      <c r="I180" s="98"/>
      <c r="J180" s="98"/>
      <c r="K180" s="98"/>
      <c r="L180" s="97"/>
      <c r="M180" s="97"/>
      <c r="N180" s="97"/>
      <c r="O180" s="96"/>
      <c r="Z180" s="25" t="str">
        <f t="shared" si="2"/>
        <v/>
      </c>
    </row>
    <row r="181" spans="1:26" outlineLevel="1" x14ac:dyDescent="0.25">
      <c r="A181" s="92"/>
      <c r="B181" s="91"/>
      <c r="C181" s="90"/>
      <c r="D181" s="90"/>
      <c r="E181" s="89"/>
      <c r="F181" s="220"/>
      <c r="G181" s="89"/>
      <c r="H181" s="88" t="str">
        <f>IFERROR(VLOOKUP(Sheet2!AJ179,'Drop Down List'!$F$40:$H$183,2,FALSE),"")</f>
        <v/>
      </c>
      <c r="I181" s="98"/>
      <c r="J181" s="95"/>
      <c r="K181" s="95"/>
      <c r="L181" s="94"/>
      <c r="M181" s="94"/>
      <c r="N181" s="94"/>
      <c r="O181" s="93"/>
      <c r="Z181" s="25" t="str">
        <f t="shared" si="2"/>
        <v/>
      </c>
    </row>
    <row r="182" spans="1:26" outlineLevel="1" x14ac:dyDescent="0.25">
      <c r="A182" s="92"/>
      <c r="B182" s="91"/>
      <c r="C182" s="90"/>
      <c r="D182" s="90"/>
      <c r="E182" s="89"/>
      <c r="F182" s="220"/>
      <c r="G182" s="89"/>
      <c r="H182" s="88" t="str">
        <f>IFERROR(VLOOKUP(Sheet2!AJ180,'Drop Down List'!$F$40:$H$183,2,FALSE),"")</f>
        <v/>
      </c>
      <c r="I182" s="99"/>
      <c r="J182" s="98"/>
      <c r="K182" s="98"/>
      <c r="L182" s="97"/>
      <c r="M182" s="97"/>
      <c r="N182" s="97"/>
      <c r="O182" s="96"/>
      <c r="Z182" s="25" t="str">
        <f t="shared" si="2"/>
        <v/>
      </c>
    </row>
    <row r="183" spans="1:26" outlineLevel="1" x14ac:dyDescent="0.25">
      <c r="A183" s="92"/>
      <c r="B183" s="91"/>
      <c r="C183" s="90"/>
      <c r="D183" s="90"/>
      <c r="E183" s="89"/>
      <c r="F183" s="220"/>
      <c r="G183" s="89"/>
      <c r="H183" s="88" t="str">
        <f>IFERROR(VLOOKUP(Sheet2!AJ181,'Drop Down List'!$F$40:$H$183,2,FALSE),"")</f>
        <v/>
      </c>
      <c r="I183" s="99"/>
      <c r="J183" s="98"/>
      <c r="K183" s="98"/>
      <c r="L183" s="97"/>
      <c r="M183" s="97"/>
      <c r="N183" s="97"/>
      <c r="O183" s="96"/>
      <c r="Z183" s="25" t="str">
        <f t="shared" si="2"/>
        <v/>
      </c>
    </row>
    <row r="184" spans="1:26" outlineLevel="1" x14ac:dyDescent="0.25">
      <c r="A184" s="92"/>
      <c r="B184" s="91"/>
      <c r="C184" s="90"/>
      <c r="D184" s="90"/>
      <c r="E184" s="89"/>
      <c r="F184" s="220"/>
      <c r="G184" s="89"/>
      <c r="H184" s="88" t="str">
        <f>IFERROR(VLOOKUP(Sheet2!AJ182,'Drop Down List'!$F$40:$H$183,2,FALSE),"")</f>
        <v/>
      </c>
      <c r="I184" s="99"/>
      <c r="J184" s="98"/>
      <c r="K184" s="98"/>
      <c r="L184" s="97"/>
      <c r="M184" s="97"/>
      <c r="N184" s="97"/>
      <c r="O184" s="96"/>
      <c r="Z184" s="25" t="str">
        <f t="shared" si="2"/>
        <v/>
      </c>
    </row>
    <row r="185" spans="1:26" outlineLevel="1" x14ac:dyDescent="0.25">
      <c r="A185" s="92"/>
      <c r="B185" s="91"/>
      <c r="C185" s="90"/>
      <c r="D185" s="90"/>
      <c r="E185" s="89"/>
      <c r="F185" s="220"/>
      <c r="G185" s="89"/>
      <c r="H185" s="88" t="str">
        <f>IFERROR(VLOOKUP(Sheet2!AJ183,'Drop Down List'!$F$40:$H$183,2,FALSE),"")</f>
        <v/>
      </c>
      <c r="I185" s="99"/>
      <c r="J185" s="98"/>
      <c r="K185" s="98"/>
      <c r="L185" s="97"/>
      <c r="M185" s="97"/>
      <c r="N185" s="97"/>
      <c r="O185" s="96"/>
      <c r="Z185" s="25" t="str">
        <f t="shared" si="2"/>
        <v/>
      </c>
    </row>
    <row r="186" spans="1:26" outlineLevel="1" x14ac:dyDescent="0.25">
      <c r="A186" s="92"/>
      <c r="B186" s="91"/>
      <c r="C186" s="90"/>
      <c r="D186" s="90"/>
      <c r="E186" s="89"/>
      <c r="F186" s="220"/>
      <c r="G186" s="89"/>
      <c r="H186" s="88" t="str">
        <f>IFERROR(VLOOKUP(Sheet2!AJ184,'Drop Down List'!$F$40:$H$183,2,FALSE),"")</f>
        <v/>
      </c>
      <c r="I186" s="99"/>
      <c r="J186" s="98"/>
      <c r="K186" s="98"/>
      <c r="L186" s="97"/>
      <c r="M186" s="97"/>
      <c r="N186" s="97"/>
      <c r="O186" s="96"/>
      <c r="Z186" s="25" t="str">
        <f t="shared" si="2"/>
        <v/>
      </c>
    </row>
    <row r="187" spans="1:26" outlineLevel="1" x14ac:dyDescent="0.25">
      <c r="A187" s="92"/>
      <c r="B187" s="91"/>
      <c r="C187" s="90"/>
      <c r="D187" s="90"/>
      <c r="E187" s="89"/>
      <c r="F187" s="220"/>
      <c r="G187" s="89"/>
      <c r="H187" s="88" t="str">
        <f>IFERROR(VLOOKUP(Sheet2!AJ185,'Drop Down List'!$F$40:$H$183,2,FALSE),"")</f>
        <v/>
      </c>
      <c r="I187" s="99"/>
      <c r="J187" s="98"/>
      <c r="K187" s="98"/>
      <c r="L187" s="97"/>
      <c r="M187" s="97"/>
      <c r="N187" s="97"/>
      <c r="O187" s="96"/>
      <c r="Z187" s="25" t="str">
        <f t="shared" si="2"/>
        <v/>
      </c>
    </row>
    <row r="188" spans="1:26" outlineLevel="1" x14ac:dyDescent="0.25">
      <c r="A188" s="92"/>
      <c r="B188" s="91"/>
      <c r="C188" s="90"/>
      <c r="D188" s="90"/>
      <c r="E188" s="89"/>
      <c r="F188" s="220"/>
      <c r="G188" s="89"/>
      <c r="H188" s="88" t="str">
        <f>IFERROR(VLOOKUP(Sheet2!AJ186,'Drop Down List'!$F$40:$H$183,2,FALSE),"")</f>
        <v/>
      </c>
      <c r="I188" s="99"/>
      <c r="J188" s="98"/>
      <c r="K188" s="98"/>
      <c r="L188" s="97"/>
      <c r="M188" s="97"/>
      <c r="N188" s="97"/>
      <c r="O188" s="96"/>
      <c r="Z188" s="25" t="str">
        <f t="shared" si="2"/>
        <v/>
      </c>
    </row>
    <row r="189" spans="1:26" outlineLevel="1" x14ac:dyDescent="0.25">
      <c r="A189" s="92"/>
      <c r="B189" s="91"/>
      <c r="C189" s="90"/>
      <c r="D189" s="90"/>
      <c r="E189" s="89"/>
      <c r="F189" s="220"/>
      <c r="G189" s="89"/>
      <c r="H189" s="88" t="str">
        <f>IFERROR(VLOOKUP(Sheet2!AJ187,'Drop Down List'!$F$40:$H$183,2,FALSE),"")</f>
        <v/>
      </c>
      <c r="I189" s="99"/>
      <c r="J189" s="98"/>
      <c r="K189" s="98"/>
      <c r="L189" s="97"/>
      <c r="M189" s="97"/>
      <c r="N189" s="97"/>
      <c r="O189" s="96"/>
      <c r="Z189" s="25" t="str">
        <f t="shared" si="2"/>
        <v/>
      </c>
    </row>
    <row r="190" spans="1:26" outlineLevel="1" x14ac:dyDescent="0.25">
      <c r="A190" s="92"/>
      <c r="B190" s="91"/>
      <c r="C190" s="90"/>
      <c r="D190" s="90"/>
      <c r="E190" s="89"/>
      <c r="F190" s="220"/>
      <c r="G190" s="89"/>
      <c r="H190" s="88" t="str">
        <f>IFERROR(VLOOKUP(Sheet2!AJ188,'Drop Down List'!$F$40:$H$183,2,FALSE),"")</f>
        <v/>
      </c>
      <c r="I190" s="98"/>
      <c r="J190" s="98"/>
      <c r="K190" s="98"/>
      <c r="L190" s="97"/>
      <c r="M190" s="97"/>
      <c r="N190" s="97"/>
      <c r="O190" s="96"/>
      <c r="Z190" s="25" t="str">
        <f t="shared" si="2"/>
        <v/>
      </c>
    </row>
    <row r="191" spans="1:26" outlineLevel="1" x14ac:dyDescent="0.25">
      <c r="A191" s="92"/>
      <c r="B191" s="91"/>
      <c r="C191" s="90"/>
      <c r="D191" s="90"/>
      <c r="E191" s="89"/>
      <c r="F191" s="220"/>
      <c r="G191" s="89"/>
      <c r="H191" s="88" t="str">
        <f>IFERROR(VLOOKUP(Sheet2!AJ189,'Drop Down List'!$F$40:$H$183,2,FALSE),"")</f>
        <v/>
      </c>
      <c r="I191" s="95"/>
      <c r="J191" s="95"/>
      <c r="K191" s="95"/>
      <c r="L191" s="94"/>
      <c r="M191" s="94"/>
      <c r="N191" s="94"/>
      <c r="O191" s="93"/>
      <c r="Z191" s="25" t="str">
        <f t="shared" si="2"/>
        <v/>
      </c>
    </row>
    <row r="192" spans="1:26" outlineLevel="1" x14ac:dyDescent="0.25">
      <c r="A192" s="92"/>
      <c r="B192" s="91"/>
      <c r="C192" s="90"/>
      <c r="D192" s="90"/>
      <c r="E192" s="89"/>
      <c r="F192" s="220"/>
      <c r="G192" s="89"/>
      <c r="H192" s="88" t="str">
        <f>IFERROR(VLOOKUP(Sheet2!AJ190,'Drop Down List'!$F$40:$H$183,2,FALSE),"")</f>
        <v/>
      </c>
      <c r="I192" s="100"/>
      <c r="J192" s="98"/>
      <c r="K192" s="98"/>
      <c r="L192" s="97"/>
      <c r="M192" s="97"/>
      <c r="N192" s="97"/>
      <c r="O192" s="96"/>
      <c r="Z192" s="25" t="str">
        <f t="shared" si="2"/>
        <v/>
      </c>
    </row>
    <row r="193" spans="1:26" outlineLevel="1" x14ac:dyDescent="0.25">
      <c r="A193" s="92"/>
      <c r="B193" s="91"/>
      <c r="C193" s="90"/>
      <c r="D193" s="90"/>
      <c r="E193" s="89"/>
      <c r="F193" s="220"/>
      <c r="G193" s="89"/>
      <c r="H193" s="88" t="str">
        <f>IFERROR(VLOOKUP(Sheet2!AJ191,'Drop Down List'!$F$40:$H$183,2,FALSE),"")</f>
        <v/>
      </c>
      <c r="I193" s="99"/>
      <c r="J193" s="98"/>
      <c r="K193" s="98"/>
      <c r="L193" s="97"/>
      <c r="M193" s="97"/>
      <c r="N193" s="97"/>
      <c r="O193" s="96"/>
      <c r="Z193" s="25" t="str">
        <f t="shared" si="2"/>
        <v/>
      </c>
    </row>
    <row r="194" spans="1:26" outlineLevel="1" x14ac:dyDescent="0.25">
      <c r="A194" s="92"/>
      <c r="B194" s="91"/>
      <c r="C194" s="90"/>
      <c r="D194" s="90"/>
      <c r="E194" s="89"/>
      <c r="F194" s="220"/>
      <c r="G194" s="89"/>
      <c r="H194" s="88" t="str">
        <f>IFERROR(VLOOKUP(Sheet2!AJ192,'Drop Down List'!$F$40:$H$183,2,FALSE),"")</f>
        <v/>
      </c>
      <c r="I194" s="99"/>
      <c r="J194" s="98"/>
      <c r="K194" s="98"/>
      <c r="L194" s="97"/>
      <c r="M194" s="97"/>
      <c r="N194" s="97"/>
      <c r="O194" s="96"/>
      <c r="Z194" s="25" t="str">
        <f t="shared" si="2"/>
        <v/>
      </c>
    </row>
    <row r="195" spans="1:26" outlineLevel="1" x14ac:dyDescent="0.25">
      <c r="A195" s="92"/>
      <c r="B195" s="91"/>
      <c r="C195" s="90"/>
      <c r="D195" s="90"/>
      <c r="E195" s="89"/>
      <c r="F195" s="220"/>
      <c r="G195" s="89"/>
      <c r="H195" s="88" t="str">
        <f>IFERROR(VLOOKUP(Sheet2!AJ193,'Drop Down List'!$F$40:$H$183,2,FALSE),"")</f>
        <v/>
      </c>
      <c r="I195" s="99"/>
      <c r="J195" s="98"/>
      <c r="K195" s="98"/>
      <c r="L195" s="97"/>
      <c r="M195" s="97"/>
      <c r="N195" s="97"/>
      <c r="O195" s="96"/>
      <c r="Z195" s="25" t="str">
        <f t="shared" si="2"/>
        <v/>
      </c>
    </row>
    <row r="196" spans="1:26" outlineLevel="1" x14ac:dyDescent="0.25">
      <c r="A196" s="92"/>
      <c r="B196" s="91"/>
      <c r="C196" s="90"/>
      <c r="D196" s="90"/>
      <c r="E196" s="89"/>
      <c r="F196" s="220"/>
      <c r="G196" s="89"/>
      <c r="H196" s="88" t="str">
        <f>IFERROR(VLOOKUP(Sheet2!AJ194,'Drop Down List'!$F$40:$H$183,2,FALSE),"")</f>
        <v/>
      </c>
      <c r="I196" s="99"/>
      <c r="J196" s="98"/>
      <c r="K196" s="98"/>
      <c r="L196" s="97"/>
      <c r="M196" s="97"/>
      <c r="N196" s="97"/>
      <c r="O196" s="96"/>
      <c r="Z196" s="25" t="str">
        <f t="shared" ref="Z196:Z215" si="3">LEFT(D196,2)&amp;LEFT(E196,2)</f>
        <v/>
      </c>
    </row>
    <row r="197" spans="1:26" outlineLevel="1" x14ac:dyDescent="0.25">
      <c r="A197" s="92"/>
      <c r="B197" s="91"/>
      <c r="C197" s="90"/>
      <c r="D197" s="90"/>
      <c r="E197" s="89"/>
      <c r="F197" s="220"/>
      <c r="G197" s="89"/>
      <c r="H197" s="88" t="str">
        <f>IFERROR(VLOOKUP(Sheet2!AJ195,'Drop Down List'!$F$40:$H$183,2,FALSE),"")</f>
        <v/>
      </c>
      <c r="I197" s="99"/>
      <c r="J197" s="98"/>
      <c r="K197" s="98"/>
      <c r="L197" s="97"/>
      <c r="M197" s="97"/>
      <c r="N197" s="97"/>
      <c r="O197" s="96"/>
      <c r="Z197" s="25" t="str">
        <f t="shared" si="3"/>
        <v/>
      </c>
    </row>
    <row r="198" spans="1:26" outlineLevel="1" x14ac:dyDescent="0.25">
      <c r="A198" s="92"/>
      <c r="B198" s="91"/>
      <c r="C198" s="90"/>
      <c r="D198" s="90"/>
      <c r="E198" s="89"/>
      <c r="F198" s="220"/>
      <c r="G198" s="89"/>
      <c r="H198" s="88" t="str">
        <f>IFERROR(VLOOKUP(Sheet2!AJ196,'Drop Down List'!$F$40:$H$183,2,FALSE),"")</f>
        <v/>
      </c>
      <c r="I198" s="99"/>
      <c r="J198" s="98"/>
      <c r="K198" s="98"/>
      <c r="L198" s="97"/>
      <c r="M198" s="97"/>
      <c r="N198" s="97"/>
      <c r="O198" s="96"/>
      <c r="Z198" s="25" t="str">
        <f t="shared" si="3"/>
        <v/>
      </c>
    </row>
    <row r="199" spans="1:26" outlineLevel="1" x14ac:dyDescent="0.25">
      <c r="A199" s="92"/>
      <c r="B199" s="91"/>
      <c r="C199" s="90"/>
      <c r="D199" s="90"/>
      <c r="E199" s="89"/>
      <c r="F199" s="220"/>
      <c r="G199" s="89"/>
      <c r="H199" s="88" t="str">
        <f>IFERROR(VLOOKUP(Sheet2!AJ197,'Drop Down List'!$F$40:$H$183,2,FALSE),"")</f>
        <v/>
      </c>
      <c r="I199" s="99"/>
      <c r="J199" s="98"/>
      <c r="K199" s="98"/>
      <c r="L199" s="97"/>
      <c r="M199" s="97"/>
      <c r="N199" s="97"/>
      <c r="O199" s="96"/>
      <c r="Z199" s="25" t="str">
        <f t="shared" si="3"/>
        <v/>
      </c>
    </row>
    <row r="200" spans="1:26" outlineLevel="1" x14ac:dyDescent="0.25">
      <c r="A200" s="92"/>
      <c r="B200" s="91"/>
      <c r="C200" s="90"/>
      <c r="D200" s="90"/>
      <c r="E200" s="89"/>
      <c r="F200" s="220"/>
      <c r="G200" s="89"/>
      <c r="H200" s="88" t="str">
        <f>IFERROR(VLOOKUP(Sheet2!AJ198,'Drop Down List'!$F$40:$H$183,2,FALSE),"")</f>
        <v/>
      </c>
      <c r="I200" s="98"/>
      <c r="J200" s="98"/>
      <c r="K200" s="98"/>
      <c r="L200" s="97"/>
      <c r="M200" s="97"/>
      <c r="N200" s="97"/>
      <c r="O200" s="96"/>
      <c r="Z200" s="25" t="str">
        <f t="shared" si="3"/>
        <v/>
      </c>
    </row>
    <row r="201" spans="1:26" outlineLevel="1" x14ac:dyDescent="0.25">
      <c r="A201" s="92"/>
      <c r="B201" s="91"/>
      <c r="C201" s="90"/>
      <c r="D201" s="90"/>
      <c r="E201" s="89"/>
      <c r="F201" s="220"/>
      <c r="G201" s="89"/>
      <c r="H201" s="88" t="str">
        <f>IFERROR(VLOOKUP(Sheet2!AJ199,'Drop Down List'!$F$40:$H$183,2,FALSE),"")</f>
        <v/>
      </c>
      <c r="I201" s="98"/>
      <c r="J201" s="98"/>
      <c r="K201" s="98"/>
      <c r="L201" s="97"/>
      <c r="M201" s="97"/>
      <c r="N201" s="97"/>
      <c r="O201" s="96"/>
      <c r="Z201" s="25" t="str">
        <f t="shared" si="3"/>
        <v/>
      </c>
    </row>
    <row r="202" spans="1:26" outlineLevel="1" x14ac:dyDescent="0.25">
      <c r="A202" s="92"/>
      <c r="B202" s="91"/>
      <c r="C202" s="90"/>
      <c r="D202" s="90"/>
      <c r="E202" s="89"/>
      <c r="F202" s="220"/>
      <c r="G202" s="89"/>
      <c r="H202" s="88" t="str">
        <f>IFERROR(VLOOKUP(Sheet2!AJ200,'Drop Down List'!$F$40:$H$183,2,FALSE),"")</f>
        <v/>
      </c>
      <c r="I202" s="95"/>
      <c r="J202" s="95"/>
      <c r="K202" s="95"/>
      <c r="L202" s="94"/>
      <c r="M202" s="94"/>
      <c r="N202" s="94"/>
      <c r="O202" s="93"/>
      <c r="Z202" s="25" t="str">
        <f t="shared" si="3"/>
        <v/>
      </c>
    </row>
    <row r="203" spans="1:26" ht="15.75" outlineLevel="1" thickBot="1" x14ac:dyDescent="0.3">
      <c r="A203" s="92"/>
      <c r="B203" s="91"/>
      <c r="C203" s="90"/>
      <c r="D203" s="90"/>
      <c r="E203" s="89"/>
      <c r="F203" s="220"/>
      <c r="G203" s="89"/>
      <c r="H203" s="88" t="str">
        <f>IFERROR(VLOOKUP(Sheet2!AJ201,'Drop Down List'!$F$40:$H$183,2,FALSE),"")</f>
        <v/>
      </c>
      <c r="I203" s="87"/>
      <c r="J203" s="87"/>
      <c r="K203" s="87"/>
      <c r="L203" s="86"/>
      <c r="M203" s="86"/>
      <c r="N203" s="86"/>
      <c r="O203" s="85"/>
      <c r="Z203" s="25" t="str">
        <f t="shared" si="3"/>
        <v/>
      </c>
    </row>
    <row r="204" spans="1:26" x14ac:dyDescent="0.25">
      <c r="A204" s="60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8"/>
      <c r="Z204" s="25" t="str">
        <f t="shared" si="3"/>
        <v/>
      </c>
    </row>
    <row r="205" spans="1:26" ht="6.75" customHeight="1" x14ac:dyDescent="0.25">
      <c r="A205" s="57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5"/>
      <c r="Z205" s="25" t="str">
        <f t="shared" si="3"/>
        <v/>
      </c>
    </row>
    <row r="206" spans="1:26" x14ac:dyDescent="0.25">
      <c r="A206" s="344" t="s">
        <v>1584</v>
      </c>
      <c r="B206" s="345"/>
      <c r="C206" s="345"/>
      <c r="D206" s="345"/>
      <c r="E206" s="345"/>
      <c r="F206" s="345"/>
      <c r="G206" s="345"/>
      <c r="H206" s="345"/>
      <c r="I206" s="345"/>
      <c r="J206" s="345"/>
      <c r="K206" s="345"/>
      <c r="L206" s="345"/>
      <c r="M206" s="345"/>
      <c r="N206" s="345"/>
      <c r="O206" s="346"/>
      <c r="Z206" s="25" t="str">
        <f t="shared" si="3"/>
        <v/>
      </c>
    </row>
    <row r="207" spans="1:26" x14ac:dyDescent="0.25">
      <c r="A207" s="335"/>
      <c r="B207" s="336"/>
      <c r="C207" s="336"/>
      <c r="D207" s="336"/>
      <c r="E207" s="336"/>
      <c r="F207" s="336"/>
      <c r="G207" s="336"/>
      <c r="H207" s="336"/>
      <c r="I207" s="336"/>
      <c r="J207" s="336"/>
      <c r="K207" s="336"/>
      <c r="L207" s="336"/>
      <c r="M207" s="336"/>
      <c r="N207" s="336"/>
      <c r="O207" s="337"/>
      <c r="Z207" s="25" t="str">
        <f t="shared" si="3"/>
        <v/>
      </c>
    </row>
    <row r="208" spans="1:26" x14ac:dyDescent="0.25">
      <c r="A208" s="338"/>
      <c r="B208" s="339"/>
      <c r="C208" s="339"/>
      <c r="D208" s="339"/>
      <c r="E208" s="339"/>
      <c r="F208" s="339"/>
      <c r="G208" s="339"/>
      <c r="H208" s="339"/>
      <c r="I208" s="339"/>
      <c r="J208" s="339"/>
      <c r="K208" s="339"/>
      <c r="L208" s="339"/>
      <c r="M208" s="339"/>
      <c r="N208" s="339"/>
      <c r="O208" s="340"/>
      <c r="Z208" s="25" t="str">
        <f t="shared" si="3"/>
        <v/>
      </c>
    </row>
    <row r="209" spans="1:26" x14ac:dyDescent="0.25">
      <c r="A209" s="338"/>
      <c r="B209" s="339"/>
      <c r="C209" s="339"/>
      <c r="D209" s="339"/>
      <c r="E209" s="339"/>
      <c r="F209" s="339"/>
      <c r="G209" s="339"/>
      <c r="H209" s="339"/>
      <c r="I209" s="339"/>
      <c r="J209" s="339"/>
      <c r="K209" s="339"/>
      <c r="L209" s="339"/>
      <c r="M209" s="339"/>
      <c r="N209" s="339"/>
      <c r="O209" s="340"/>
      <c r="Z209" s="25" t="str">
        <f t="shared" si="3"/>
        <v/>
      </c>
    </row>
    <row r="210" spans="1:26" x14ac:dyDescent="0.25">
      <c r="A210" s="338"/>
      <c r="B210" s="339"/>
      <c r="C210" s="339"/>
      <c r="D210" s="339"/>
      <c r="E210" s="339"/>
      <c r="F210" s="339"/>
      <c r="G210" s="339"/>
      <c r="H210" s="339"/>
      <c r="I210" s="339"/>
      <c r="J210" s="339"/>
      <c r="K210" s="339"/>
      <c r="L210" s="339"/>
      <c r="M210" s="339"/>
      <c r="N210" s="339"/>
      <c r="O210" s="340"/>
      <c r="Z210" s="25" t="str">
        <f t="shared" si="3"/>
        <v/>
      </c>
    </row>
    <row r="211" spans="1:26" x14ac:dyDescent="0.25">
      <c r="A211" s="338"/>
      <c r="B211" s="339"/>
      <c r="C211" s="339"/>
      <c r="D211" s="339"/>
      <c r="E211" s="339"/>
      <c r="F211" s="339"/>
      <c r="G211" s="339"/>
      <c r="H211" s="339"/>
      <c r="I211" s="339"/>
      <c r="J211" s="339"/>
      <c r="K211" s="339"/>
      <c r="L211" s="339"/>
      <c r="M211" s="339"/>
      <c r="N211" s="339"/>
      <c r="O211" s="340"/>
      <c r="Z211" s="25" t="str">
        <f t="shared" si="3"/>
        <v/>
      </c>
    </row>
    <row r="212" spans="1:26" x14ac:dyDescent="0.25">
      <c r="A212" s="338"/>
      <c r="B212" s="339"/>
      <c r="C212" s="339"/>
      <c r="D212" s="339"/>
      <c r="E212" s="339"/>
      <c r="F212" s="339"/>
      <c r="G212" s="339"/>
      <c r="H212" s="339"/>
      <c r="I212" s="339"/>
      <c r="J212" s="339"/>
      <c r="K212" s="339"/>
      <c r="L212" s="339"/>
      <c r="M212" s="339"/>
      <c r="N212" s="339"/>
      <c r="O212" s="340"/>
      <c r="Z212" s="25" t="str">
        <f t="shared" si="3"/>
        <v/>
      </c>
    </row>
    <row r="213" spans="1:26" ht="15.75" thickBot="1" x14ac:dyDescent="0.3">
      <c r="A213" s="341"/>
      <c r="B213" s="342"/>
      <c r="C213" s="34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3"/>
      <c r="Z213" s="25" t="str">
        <f t="shared" si="3"/>
        <v/>
      </c>
    </row>
    <row r="214" spans="1:26" x14ac:dyDescent="0.25">
      <c r="A214" s="347" t="s">
        <v>1672</v>
      </c>
      <c r="B214" s="348"/>
      <c r="C214" s="348"/>
      <c r="D214" s="348"/>
      <c r="E214" s="348"/>
      <c r="F214" s="348"/>
      <c r="G214" s="348"/>
      <c r="H214" s="348"/>
      <c r="I214" s="348"/>
      <c r="J214" s="348"/>
      <c r="K214" s="348"/>
      <c r="L214" s="348"/>
      <c r="M214" s="348"/>
      <c r="N214" s="348"/>
      <c r="O214" s="349"/>
      <c r="Z214" s="25" t="str">
        <f t="shared" si="3"/>
        <v/>
      </c>
    </row>
    <row r="215" spans="1:26" ht="15.75" thickBot="1" x14ac:dyDescent="0.3">
      <c r="A215" s="350"/>
      <c r="B215" s="351"/>
      <c r="C215" s="351"/>
      <c r="D215" s="351"/>
      <c r="E215" s="351"/>
      <c r="F215" s="351"/>
      <c r="G215" s="351"/>
      <c r="H215" s="351"/>
      <c r="I215" s="351"/>
      <c r="J215" s="351"/>
      <c r="K215" s="351"/>
      <c r="L215" s="351"/>
      <c r="M215" s="351"/>
      <c r="N215" s="351"/>
      <c r="O215" s="352"/>
      <c r="Z215" s="25" t="str">
        <f t="shared" si="3"/>
        <v/>
      </c>
    </row>
    <row r="216" spans="1:26" x14ac:dyDescent="0.25">
      <c r="A216" s="84" t="s">
        <v>1661</v>
      </c>
      <c r="B216" s="83" t="s">
        <v>1662</v>
      </c>
      <c r="C216" s="83" t="s">
        <v>1663</v>
      </c>
      <c r="D216" s="83" t="s">
        <v>1665</v>
      </c>
      <c r="E216" s="83" t="s">
        <v>1666</v>
      </c>
      <c r="F216" s="83" t="s">
        <v>1667</v>
      </c>
      <c r="G216" s="83" t="s">
        <v>1668</v>
      </c>
      <c r="H216" s="82" t="s">
        <v>1669</v>
      </c>
      <c r="I216" s="82" t="s">
        <v>1670</v>
      </c>
      <c r="J216" s="82" t="s">
        <v>1671</v>
      </c>
      <c r="K216" s="354" t="s">
        <v>1585</v>
      </c>
      <c r="L216" s="354"/>
      <c r="M216" s="354"/>
      <c r="N216" s="354"/>
      <c r="O216" s="354"/>
      <c r="X216" s="25" t="e">
        <f>#REF!&amp;#REF!&amp;#REF!&amp;D216</f>
        <v>#REF!</v>
      </c>
    </row>
    <row r="217" spans="1:26" x14ac:dyDescent="0.25">
      <c r="A217" s="71"/>
      <c r="B217" s="75"/>
      <c r="C217" s="74"/>
      <c r="D217" s="68"/>
      <c r="E217" s="48"/>
      <c r="F217" s="67"/>
      <c r="G217" s="67"/>
      <c r="H217" s="66"/>
      <c r="I217" s="66"/>
      <c r="J217" s="66"/>
      <c r="K217" s="353"/>
      <c r="L217" s="353"/>
      <c r="M217" s="353"/>
      <c r="N217" s="353"/>
      <c r="O217" s="353"/>
      <c r="X217" s="25" t="e">
        <f>#REF!&amp;#REF!&amp;#REF!&amp;D217</f>
        <v>#REF!</v>
      </c>
    </row>
    <row r="218" spans="1:26" x14ac:dyDescent="0.25">
      <c r="A218" s="81"/>
      <c r="B218" s="80"/>
      <c r="C218" s="79"/>
      <c r="D218" s="78"/>
      <c r="E218" s="77"/>
      <c r="F218" s="76"/>
      <c r="G218" s="76"/>
      <c r="H218" s="50"/>
      <c r="I218" s="50"/>
      <c r="J218" s="50"/>
      <c r="K218" s="353"/>
      <c r="L218" s="353"/>
      <c r="M218" s="353"/>
      <c r="N218" s="353"/>
      <c r="O218" s="353"/>
      <c r="X218" s="25" t="e">
        <f>#REF!&amp;#REF!&amp;#REF!&amp;D218</f>
        <v>#REF!</v>
      </c>
    </row>
    <row r="219" spans="1:26" x14ac:dyDescent="0.25">
      <c r="A219" s="81"/>
      <c r="B219" s="80"/>
      <c r="C219" s="79"/>
      <c r="D219" s="78"/>
      <c r="E219" s="77"/>
      <c r="F219" s="76"/>
      <c r="G219" s="76"/>
      <c r="H219" s="50"/>
      <c r="I219" s="50"/>
      <c r="J219" s="50"/>
      <c r="K219" s="353"/>
      <c r="L219" s="353"/>
      <c r="M219" s="353"/>
      <c r="N219" s="353"/>
      <c r="O219" s="353"/>
      <c r="X219" s="25" t="e">
        <f>#REF!&amp;#REF!&amp;#REF!&amp;D219</f>
        <v>#REF!</v>
      </c>
    </row>
    <row r="220" spans="1:26" x14ac:dyDescent="0.25">
      <c r="A220" s="81"/>
      <c r="B220" s="80"/>
      <c r="C220" s="79"/>
      <c r="D220" s="78"/>
      <c r="E220" s="77"/>
      <c r="F220" s="76"/>
      <c r="G220" s="76"/>
      <c r="H220" s="50"/>
      <c r="I220" s="50"/>
      <c r="J220" s="50"/>
      <c r="K220" s="353"/>
      <c r="L220" s="353"/>
      <c r="M220" s="353"/>
      <c r="N220" s="353"/>
      <c r="O220" s="353"/>
      <c r="X220" s="25" t="e">
        <f>#REF!&amp;#REF!&amp;#REF!&amp;D220</f>
        <v>#REF!</v>
      </c>
    </row>
    <row r="221" spans="1:26" x14ac:dyDescent="0.25">
      <c r="A221" s="81"/>
      <c r="B221" s="80"/>
      <c r="C221" s="79"/>
      <c r="D221" s="78"/>
      <c r="E221" s="77"/>
      <c r="F221" s="76"/>
      <c r="G221" s="76"/>
      <c r="H221" s="50"/>
      <c r="I221" s="50"/>
      <c r="J221" s="50"/>
      <c r="K221" s="353"/>
      <c r="L221" s="353"/>
      <c r="M221" s="353"/>
      <c r="N221" s="353"/>
      <c r="O221" s="353"/>
      <c r="X221" s="25" t="e">
        <f>#REF!&amp;#REF!&amp;#REF!&amp;D221</f>
        <v>#REF!</v>
      </c>
    </row>
    <row r="222" spans="1:26" x14ac:dyDescent="0.25">
      <c r="A222" s="81"/>
      <c r="B222" s="80"/>
      <c r="C222" s="79"/>
      <c r="D222" s="78"/>
      <c r="E222" s="77"/>
      <c r="F222" s="76"/>
      <c r="G222" s="76"/>
      <c r="H222" s="50"/>
      <c r="I222" s="50"/>
      <c r="J222" s="50"/>
      <c r="K222" s="353"/>
      <c r="L222" s="353"/>
      <c r="M222" s="353"/>
      <c r="N222" s="353"/>
      <c r="O222" s="353"/>
      <c r="X222" s="25" t="e">
        <f>#REF!&amp;#REF!&amp;#REF!&amp;D222</f>
        <v>#REF!</v>
      </c>
    </row>
    <row r="223" spans="1:26" x14ac:dyDescent="0.25">
      <c r="A223" s="81"/>
      <c r="B223" s="80"/>
      <c r="C223" s="79"/>
      <c r="D223" s="78"/>
      <c r="E223" s="77"/>
      <c r="F223" s="76"/>
      <c r="G223" s="76"/>
      <c r="H223" s="50"/>
      <c r="I223" s="50"/>
      <c r="J223" s="50"/>
      <c r="K223" s="353"/>
      <c r="L223" s="353"/>
      <c r="M223" s="353"/>
      <c r="N223" s="353"/>
      <c r="O223" s="353"/>
      <c r="X223" s="25" t="e">
        <f>#REF!&amp;#REF!&amp;#REF!&amp;D223</f>
        <v>#REF!</v>
      </c>
    </row>
    <row r="224" spans="1:26" x14ac:dyDescent="0.25">
      <c r="A224" s="81"/>
      <c r="B224" s="80"/>
      <c r="C224" s="79"/>
      <c r="D224" s="78"/>
      <c r="E224" s="77"/>
      <c r="F224" s="76"/>
      <c r="G224" s="76"/>
      <c r="H224" s="50"/>
      <c r="I224" s="50"/>
      <c r="J224" s="50"/>
      <c r="K224" s="353"/>
      <c r="L224" s="353"/>
      <c r="M224" s="353"/>
      <c r="N224" s="353"/>
      <c r="O224" s="353"/>
      <c r="X224" s="25" t="e">
        <f>#REF!&amp;#REF!&amp;#REF!&amp;D224</f>
        <v>#REF!</v>
      </c>
    </row>
    <row r="225" spans="1:24" x14ac:dyDescent="0.25">
      <c r="A225" s="81"/>
      <c r="B225" s="80"/>
      <c r="C225" s="79"/>
      <c r="D225" s="78"/>
      <c r="E225" s="77"/>
      <c r="F225" s="76"/>
      <c r="G225" s="76"/>
      <c r="H225" s="50"/>
      <c r="I225" s="50"/>
      <c r="J225" s="50"/>
      <c r="K225" s="353"/>
      <c r="L225" s="353"/>
      <c r="M225" s="353"/>
      <c r="N225" s="353"/>
      <c r="O225" s="353"/>
      <c r="X225" s="25" t="e">
        <f>#REF!&amp;#REF!&amp;#REF!&amp;D225</f>
        <v>#REF!</v>
      </c>
    </row>
    <row r="226" spans="1:24" x14ac:dyDescent="0.25">
      <c r="A226" s="81"/>
      <c r="B226" s="80"/>
      <c r="C226" s="79"/>
      <c r="D226" s="78"/>
      <c r="E226" s="77"/>
      <c r="F226" s="76"/>
      <c r="G226" s="76"/>
      <c r="H226" s="50"/>
      <c r="I226" s="50"/>
      <c r="J226" s="50"/>
      <c r="K226" s="353"/>
      <c r="L226" s="353"/>
      <c r="M226" s="353"/>
      <c r="N226" s="353"/>
      <c r="O226" s="353"/>
      <c r="X226" s="25" t="e">
        <f>#REF!&amp;#REF!&amp;#REF!&amp;D226</f>
        <v>#REF!</v>
      </c>
    </row>
    <row r="227" spans="1:24" outlineLevel="1" x14ac:dyDescent="0.25">
      <c r="A227" s="81"/>
      <c r="B227" s="80"/>
      <c r="C227" s="79"/>
      <c r="D227" s="78"/>
      <c r="E227" s="77"/>
      <c r="F227" s="76"/>
      <c r="G227" s="76"/>
      <c r="H227" s="50"/>
      <c r="I227" s="50"/>
      <c r="J227" s="50"/>
      <c r="K227" s="353"/>
      <c r="L227" s="353"/>
      <c r="M227" s="353"/>
      <c r="N227" s="353"/>
      <c r="O227" s="353"/>
      <c r="X227" s="25" t="e">
        <f>#REF!&amp;#REF!&amp;#REF!&amp;D227</f>
        <v>#REF!</v>
      </c>
    </row>
    <row r="228" spans="1:24" outlineLevel="1" x14ac:dyDescent="0.25">
      <c r="A228" s="81"/>
      <c r="B228" s="80"/>
      <c r="C228" s="79"/>
      <c r="D228" s="78"/>
      <c r="E228" s="77"/>
      <c r="F228" s="76"/>
      <c r="G228" s="76"/>
      <c r="H228" s="50"/>
      <c r="I228" s="50"/>
      <c r="J228" s="50"/>
      <c r="K228" s="353"/>
      <c r="L228" s="353"/>
      <c r="M228" s="353"/>
      <c r="N228" s="353"/>
      <c r="O228" s="353"/>
      <c r="X228" s="25" t="e">
        <f>#REF!&amp;#REF!&amp;#REF!&amp;D228</f>
        <v>#REF!</v>
      </c>
    </row>
    <row r="229" spans="1:24" outlineLevel="1" x14ac:dyDescent="0.25">
      <c r="A229" s="81"/>
      <c r="B229" s="80"/>
      <c r="C229" s="79"/>
      <c r="D229" s="78"/>
      <c r="E229" s="77"/>
      <c r="F229" s="76"/>
      <c r="G229" s="76"/>
      <c r="H229" s="50"/>
      <c r="I229" s="50"/>
      <c r="J229" s="50"/>
      <c r="K229" s="353"/>
      <c r="L229" s="353"/>
      <c r="M229" s="353"/>
      <c r="N229" s="353"/>
      <c r="O229" s="353"/>
      <c r="X229" s="25" t="e">
        <f>#REF!&amp;#REF!&amp;#REF!&amp;D229</f>
        <v>#REF!</v>
      </c>
    </row>
    <row r="230" spans="1:24" outlineLevel="1" x14ac:dyDescent="0.25">
      <c r="A230" s="81"/>
      <c r="B230" s="80"/>
      <c r="C230" s="79"/>
      <c r="D230" s="78"/>
      <c r="E230" s="77"/>
      <c r="F230" s="76"/>
      <c r="G230" s="76"/>
      <c r="H230" s="50"/>
      <c r="I230" s="50"/>
      <c r="J230" s="50"/>
      <c r="K230" s="353"/>
      <c r="L230" s="353"/>
      <c r="M230" s="353"/>
      <c r="N230" s="353"/>
      <c r="O230" s="353"/>
      <c r="X230" s="25" t="e">
        <f>#REF!&amp;#REF!&amp;#REF!&amp;D230</f>
        <v>#REF!</v>
      </c>
    </row>
    <row r="231" spans="1:24" outlineLevel="1" x14ac:dyDescent="0.25">
      <c r="A231" s="81"/>
      <c r="B231" s="80"/>
      <c r="C231" s="79"/>
      <c r="D231" s="78"/>
      <c r="E231" s="77"/>
      <c r="F231" s="76"/>
      <c r="G231" s="76"/>
      <c r="H231" s="50"/>
      <c r="I231" s="50"/>
      <c r="J231" s="50"/>
      <c r="K231" s="353"/>
      <c r="L231" s="353"/>
      <c r="M231" s="353"/>
      <c r="N231" s="353"/>
      <c r="O231" s="353"/>
      <c r="X231" s="25" t="e">
        <f>#REF!&amp;#REF!&amp;#REF!&amp;D231</f>
        <v>#REF!</v>
      </c>
    </row>
    <row r="232" spans="1:24" outlineLevel="1" x14ac:dyDescent="0.25">
      <c r="A232" s="81"/>
      <c r="B232" s="80"/>
      <c r="C232" s="79"/>
      <c r="D232" s="78"/>
      <c r="E232" s="77"/>
      <c r="F232" s="76"/>
      <c r="G232" s="76"/>
      <c r="H232" s="50"/>
      <c r="I232" s="50"/>
      <c r="J232" s="50"/>
      <c r="K232" s="353"/>
      <c r="L232" s="353"/>
      <c r="M232" s="353"/>
      <c r="N232" s="353"/>
      <c r="O232" s="353"/>
      <c r="X232" s="25" t="e">
        <f>#REF!&amp;#REF!&amp;#REF!&amp;D232</f>
        <v>#REF!</v>
      </c>
    </row>
    <row r="233" spans="1:24" outlineLevel="1" x14ac:dyDescent="0.25">
      <c r="A233" s="81"/>
      <c r="B233" s="80"/>
      <c r="C233" s="79"/>
      <c r="D233" s="78"/>
      <c r="E233" s="77"/>
      <c r="F233" s="76"/>
      <c r="G233" s="76"/>
      <c r="H233" s="50"/>
      <c r="I233" s="50"/>
      <c r="J233" s="50"/>
      <c r="K233" s="353"/>
      <c r="L233" s="353"/>
      <c r="M233" s="353"/>
      <c r="N233" s="353"/>
      <c r="O233" s="353"/>
      <c r="X233" s="25" t="e">
        <f>#REF!&amp;#REF!&amp;#REF!&amp;D233</f>
        <v>#REF!</v>
      </c>
    </row>
    <row r="234" spans="1:24" outlineLevel="1" x14ac:dyDescent="0.25">
      <c r="A234" s="81"/>
      <c r="B234" s="80"/>
      <c r="C234" s="79"/>
      <c r="D234" s="78"/>
      <c r="E234" s="77"/>
      <c r="F234" s="76"/>
      <c r="G234" s="76"/>
      <c r="H234" s="50"/>
      <c r="I234" s="50"/>
      <c r="J234" s="50"/>
      <c r="K234" s="353"/>
      <c r="L234" s="353"/>
      <c r="M234" s="353"/>
      <c r="N234" s="353"/>
      <c r="O234" s="353"/>
      <c r="X234" s="25" t="e">
        <f>#REF!&amp;#REF!&amp;#REF!&amp;D234</f>
        <v>#REF!</v>
      </c>
    </row>
    <row r="235" spans="1:24" outlineLevel="1" x14ac:dyDescent="0.25">
      <c r="A235" s="81"/>
      <c r="B235" s="80"/>
      <c r="C235" s="79"/>
      <c r="D235" s="78"/>
      <c r="E235" s="77"/>
      <c r="F235" s="76"/>
      <c r="G235" s="76"/>
      <c r="H235" s="50"/>
      <c r="I235" s="50"/>
      <c r="J235" s="50"/>
      <c r="K235" s="353"/>
      <c r="L235" s="353"/>
      <c r="M235" s="353"/>
      <c r="N235" s="353"/>
      <c r="O235" s="353"/>
      <c r="X235" s="25" t="e">
        <f>#REF!&amp;#REF!&amp;#REF!&amp;D235</f>
        <v>#REF!</v>
      </c>
    </row>
    <row r="236" spans="1:24" outlineLevel="1" x14ac:dyDescent="0.25">
      <c r="A236" s="81"/>
      <c r="B236" s="80"/>
      <c r="C236" s="79"/>
      <c r="D236" s="78"/>
      <c r="E236" s="77"/>
      <c r="F236" s="76"/>
      <c r="G236" s="76"/>
      <c r="H236" s="50"/>
      <c r="I236" s="50"/>
      <c r="J236" s="50"/>
      <c r="K236" s="353"/>
      <c r="L236" s="353"/>
      <c r="M236" s="353"/>
      <c r="N236" s="353"/>
      <c r="O236" s="353"/>
      <c r="X236" s="25" t="e">
        <f>#REF!&amp;#REF!&amp;#REF!&amp;D236</f>
        <v>#REF!</v>
      </c>
    </row>
    <row r="237" spans="1:24" outlineLevel="1" x14ac:dyDescent="0.25">
      <c r="A237" s="81"/>
      <c r="B237" s="80"/>
      <c r="C237" s="79"/>
      <c r="D237" s="78"/>
      <c r="E237" s="77"/>
      <c r="F237" s="76"/>
      <c r="G237" s="76"/>
      <c r="H237" s="50"/>
      <c r="I237" s="50"/>
      <c r="J237" s="50"/>
      <c r="K237" s="353"/>
      <c r="L237" s="353"/>
      <c r="M237" s="353"/>
      <c r="N237" s="353"/>
      <c r="O237" s="353"/>
      <c r="X237" s="25" t="e">
        <f>#REF!&amp;#REF!&amp;#REF!&amp;D237</f>
        <v>#REF!</v>
      </c>
    </row>
    <row r="238" spans="1:24" outlineLevel="1" x14ac:dyDescent="0.25">
      <c r="A238" s="81"/>
      <c r="B238" s="80"/>
      <c r="C238" s="79"/>
      <c r="D238" s="78"/>
      <c r="E238" s="77"/>
      <c r="F238" s="76"/>
      <c r="G238" s="76"/>
      <c r="H238" s="50"/>
      <c r="I238" s="50"/>
      <c r="J238" s="50"/>
      <c r="K238" s="353"/>
      <c r="L238" s="353"/>
      <c r="M238" s="353"/>
      <c r="N238" s="353"/>
      <c r="O238" s="353"/>
      <c r="X238" s="25" t="e">
        <f>#REF!&amp;#REF!&amp;#REF!&amp;D238</f>
        <v>#REF!</v>
      </c>
    </row>
    <row r="239" spans="1:24" outlineLevel="1" x14ac:dyDescent="0.25">
      <c r="A239" s="81"/>
      <c r="B239" s="80"/>
      <c r="C239" s="79"/>
      <c r="D239" s="78"/>
      <c r="E239" s="77"/>
      <c r="F239" s="76"/>
      <c r="G239" s="76"/>
      <c r="H239" s="50"/>
      <c r="I239" s="50"/>
      <c r="J239" s="50"/>
      <c r="K239" s="353"/>
      <c r="L239" s="353"/>
      <c r="M239" s="353"/>
      <c r="N239" s="353"/>
      <c r="O239" s="353"/>
      <c r="X239" s="25" t="e">
        <f>#REF!&amp;#REF!&amp;#REF!&amp;D239</f>
        <v>#REF!</v>
      </c>
    </row>
    <row r="240" spans="1:24" outlineLevel="1" x14ac:dyDescent="0.25">
      <c r="A240" s="81"/>
      <c r="B240" s="80"/>
      <c r="C240" s="79"/>
      <c r="D240" s="78"/>
      <c r="E240" s="77"/>
      <c r="F240" s="76"/>
      <c r="G240" s="76"/>
      <c r="H240" s="50"/>
      <c r="I240" s="50"/>
      <c r="J240" s="50"/>
      <c r="K240" s="353"/>
      <c r="L240" s="353"/>
      <c r="M240" s="353"/>
      <c r="N240" s="353"/>
      <c r="O240" s="353"/>
      <c r="X240" s="25" t="e">
        <f>#REF!&amp;#REF!&amp;#REF!&amp;D240</f>
        <v>#REF!</v>
      </c>
    </row>
    <row r="241" spans="1:24" outlineLevel="1" x14ac:dyDescent="0.25">
      <c r="A241" s="81"/>
      <c r="B241" s="80"/>
      <c r="C241" s="79"/>
      <c r="D241" s="78"/>
      <c r="E241" s="77"/>
      <c r="F241" s="76"/>
      <c r="G241" s="76"/>
      <c r="H241" s="50"/>
      <c r="I241" s="50"/>
      <c r="J241" s="50"/>
      <c r="K241" s="353"/>
      <c r="L241" s="353"/>
      <c r="M241" s="353"/>
      <c r="N241" s="353"/>
      <c r="O241" s="353"/>
      <c r="X241" s="25" t="e">
        <f>#REF!&amp;#REF!&amp;#REF!&amp;D241</f>
        <v>#REF!</v>
      </c>
    </row>
    <row r="242" spans="1:24" outlineLevel="1" x14ac:dyDescent="0.25">
      <c r="A242" s="81"/>
      <c r="B242" s="80"/>
      <c r="C242" s="79"/>
      <c r="D242" s="78"/>
      <c r="E242" s="77"/>
      <c r="F242" s="76"/>
      <c r="G242" s="76"/>
      <c r="H242" s="50"/>
      <c r="I242" s="50"/>
      <c r="J242" s="50"/>
      <c r="K242" s="353"/>
      <c r="L242" s="353"/>
      <c r="M242" s="353"/>
      <c r="N242" s="353"/>
      <c r="O242" s="353"/>
      <c r="X242" s="25" t="e">
        <f>#REF!&amp;#REF!&amp;#REF!&amp;D242</f>
        <v>#REF!</v>
      </c>
    </row>
    <row r="243" spans="1:24" outlineLevel="1" x14ac:dyDescent="0.25">
      <c r="A243" s="81"/>
      <c r="B243" s="80"/>
      <c r="C243" s="79"/>
      <c r="D243" s="78"/>
      <c r="E243" s="77"/>
      <c r="F243" s="76"/>
      <c r="G243" s="76"/>
      <c r="H243" s="50"/>
      <c r="I243" s="50"/>
      <c r="J243" s="50"/>
      <c r="K243" s="353"/>
      <c r="L243" s="353"/>
      <c r="M243" s="353"/>
      <c r="N243" s="353"/>
      <c r="O243" s="353"/>
      <c r="X243" s="25" t="e">
        <f>#REF!&amp;#REF!&amp;#REF!&amp;D243</f>
        <v>#REF!</v>
      </c>
    </row>
    <row r="244" spans="1:24" outlineLevel="1" x14ac:dyDescent="0.25">
      <c r="A244" s="81"/>
      <c r="B244" s="80"/>
      <c r="C244" s="79"/>
      <c r="D244" s="78"/>
      <c r="E244" s="77"/>
      <c r="F244" s="76"/>
      <c r="G244" s="76"/>
      <c r="H244" s="50"/>
      <c r="I244" s="50"/>
      <c r="J244" s="50"/>
      <c r="K244" s="353"/>
      <c r="L244" s="353"/>
      <c r="M244" s="353"/>
      <c r="N244" s="353"/>
      <c r="O244" s="353"/>
      <c r="X244" s="25" t="e">
        <f>#REF!&amp;#REF!&amp;#REF!&amp;D244</f>
        <v>#REF!</v>
      </c>
    </row>
    <row r="245" spans="1:24" outlineLevel="1" x14ac:dyDescent="0.25">
      <c r="A245" s="81"/>
      <c r="B245" s="80"/>
      <c r="C245" s="79"/>
      <c r="D245" s="78"/>
      <c r="E245" s="77"/>
      <c r="F245" s="76"/>
      <c r="G245" s="76"/>
      <c r="H245" s="50"/>
      <c r="I245" s="50"/>
      <c r="J245" s="50"/>
      <c r="K245" s="353"/>
      <c r="L245" s="353"/>
      <c r="M245" s="353"/>
      <c r="N245" s="353"/>
      <c r="O245" s="353"/>
      <c r="X245" s="25" t="e">
        <f>#REF!&amp;#REF!&amp;#REF!&amp;D245</f>
        <v>#REF!</v>
      </c>
    </row>
    <row r="246" spans="1:24" outlineLevel="1" x14ac:dyDescent="0.25">
      <c r="A246" s="81"/>
      <c r="B246" s="80"/>
      <c r="C246" s="79"/>
      <c r="D246" s="78"/>
      <c r="E246" s="77"/>
      <c r="F246" s="76"/>
      <c r="G246" s="76"/>
      <c r="H246" s="50"/>
      <c r="I246" s="50"/>
      <c r="J246" s="50"/>
      <c r="K246" s="353"/>
      <c r="L246" s="353"/>
      <c r="M246" s="353"/>
      <c r="N246" s="353"/>
      <c r="O246" s="353"/>
      <c r="X246" s="25" t="e">
        <f>#REF!&amp;#REF!&amp;#REF!&amp;D246</f>
        <v>#REF!</v>
      </c>
    </row>
    <row r="247" spans="1:24" outlineLevel="1" x14ac:dyDescent="0.25">
      <c r="A247" s="81"/>
      <c r="B247" s="80"/>
      <c r="C247" s="79"/>
      <c r="D247" s="78"/>
      <c r="E247" s="77"/>
      <c r="F247" s="76"/>
      <c r="G247" s="76"/>
      <c r="H247" s="50"/>
      <c r="I247" s="50"/>
      <c r="J247" s="50"/>
      <c r="K247" s="353"/>
      <c r="L247" s="353"/>
      <c r="M247" s="353"/>
      <c r="N247" s="353"/>
      <c r="O247" s="353"/>
      <c r="X247" s="25" t="e">
        <f>#REF!&amp;#REF!&amp;#REF!&amp;D247</f>
        <v>#REF!</v>
      </c>
    </row>
    <row r="248" spans="1:24" outlineLevel="1" x14ac:dyDescent="0.25">
      <c r="A248" s="81"/>
      <c r="B248" s="80"/>
      <c r="C248" s="79"/>
      <c r="D248" s="78"/>
      <c r="E248" s="77"/>
      <c r="F248" s="76"/>
      <c r="G248" s="76"/>
      <c r="H248" s="50"/>
      <c r="I248" s="50"/>
      <c r="J248" s="50"/>
      <c r="K248" s="353"/>
      <c r="L248" s="353"/>
      <c r="M248" s="353"/>
      <c r="N248" s="353"/>
      <c r="O248" s="353"/>
      <c r="X248" s="25" t="e">
        <f>#REF!&amp;#REF!&amp;#REF!&amp;D248</f>
        <v>#REF!</v>
      </c>
    </row>
    <row r="249" spans="1:24" outlineLevel="1" x14ac:dyDescent="0.25">
      <c r="A249" s="81"/>
      <c r="B249" s="80"/>
      <c r="C249" s="79"/>
      <c r="D249" s="78"/>
      <c r="E249" s="77"/>
      <c r="F249" s="76"/>
      <c r="G249" s="76"/>
      <c r="H249" s="50"/>
      <c r="I249" s="50"/>
      <c r="J249" s="50"/>
      <c r="K249" s="353"/>
      <c r="L249" s="353"/>
      <c r="M249" s="353"/>
      <c r="N249" s="353"/>
      <c r="O249" s="353"/>
      <c r="X249" s="25" t="e">
        <f>#REF!&amp;#REF!&amp;#REF!&amp;D249</f>
        <v>#REF!</v>
      </c>
    </row>
    <row r="250" spans="1:24" outlineLevel="1" x14ac:dyDescent="0.25">
      <c r="A250" s="81"/>
      <c r="B250" s="80"/>
      <c r="C250" s="79"/>
      <c r="D250" s="78"/>
      <c r="E250" s="77"/>
      <c r="F250" s="76"/>
      <c r="G250" s="76"/>
      <c r="H250" s="50"/>
      <c r="I250" s="50"/>
      <c r="J250" s="50"/>
      <c r="K250" s="353"/>
      <c r="L250" s="353"/>
      <c r="M250" s="353"/>
      <c r="N250" s="353"/>
      <c r="O250" s="353"/>
      <c r="X250" s="25" t="e">
        <f>#REF!&amp;#REF!&amp;#REF!&amp;D250</f>
        <v>#REF!</v>
      </c>
    </row>
    <row r="251" spans="1:24" outlineLevel="1" x14ac:dyDescent="0.25">
      <c r="A251" s="81"/>
      <c r="B251" s="80"/>
      <c r="C251" s="79"/>
      <c r="D251" s="78"/>
      <c r="E251" s="77"/>
      <c r="F251" s="76"/>
      <c r="G251" s="76"/>
      <c r="H251" s="50"/>
      <c r="I251" s="50"/>
      <c r="J251" s="50"/>
      <c r="K251" s="353"/>
      <c r="L251" s="353"/>
      <c r="M251" s="353"/>
      <c r="N251" s="353"/>
      <c r="O251" s="353"/>
      <c r="X251" s="25" t="e">
        <f>#REF!&amp;#REF!&amp;#REF!&amp;D251</f>
        <v>#REF!</v>
      </c>
    </row>
    <row r="252" spans="1:24" outlineLevel="1" x14ac:dyDescent="0.25">
      <c r="A252" s="81"/>
      <c r="B252" s="80"/>
      <c r="C252" s="79"/>
      <c r="D252" s="78"/>
      <c r="E252" s="77"/>
      <c r="F252" s="76"/>
      <c r="G252" s="76"/>
      <c r="H252" s="50"/>
      <c r="I252" s="50"/>
      <c r="J252" s="50"/>
      <c r="K252" s="353"/>
      <c r="L252" s="353"/>
      <c r="M252" s="353"/>
      <c r="N252" s="353"/>
      <c r="O252" s="353"/>
      <c r="X252" s="25" t="e">
        <f>#REF!&amp;#REF!&amp;#REF!&amp;D252</f>
        <v>#REF!</v>
      </c>
    </row>
    <row r="253" spans="1:24" outlineLevel="1" x14ac:dyDescent="0.25">
      <c r="A253" s="81"/>
      <c r="B253" s="80"/>
      <c r="C253" s="79"/>
      <c r="D253" s="78"/>
      <c r="E253" s="77"/>
      <c r="F253" s="76"/>
      <c r="G253" s="76"/>
      <c r="H253" s="50"/>
      <c r="I253" s="50"/>
      <c r="J253" s="50"/>
      <c r="K253" s="353"/>
      <c r="L253" s="353"/>
      <c r="M253" s="353"/>
      <c r="N253" s="353"/>
      <c r="O253" s="353"/>
      <c r="X253" s="25" t="e">
        <f>#REF!&amp;#REF!&amp;#REF!&amp;D253</f>
        <v>#REF!</v>
      </c>
    </row>
    <row r="254" spans="1:24" outlineLevel="1" x14ac:dyDescent="0.25">
      <c r="A254" s="81"/>
      <c r="B254" s="80"/>
      <c r="C254" s="79"/>
      <c r="D254" s="78"/>
      <c r="E254" s="77"/>
      <c r="F254" s="76"/>
      <c r="G254" s="76"/>
      <c r="H254" s="50"/>
      <c r="I254" s="50"/>
      <c r="J254" s="50"/>
      <c r="K254" s="353"/>
      <c r="L254" s="353"/>
      <c r="M254" s="353"/>
      <c r="N254" s="353"/>
      <c r="O254" s="353"/>
      <c r="X254" s="25" t="e">
        <f>#REF!&amp;#REF!&amp;#REF!&amp;D254</f>
        <v>#REF!</v>
      </c>
    </row>
    <row r="255" spans="1:24" outlineLevel="1" x14ac:dyDescent="0.25">
      <c r="A255" s="81"/>
      <c r="B255" s="80"/>
      <c r="C255" s="79"/>
      <c r="D255" s="78"/>
      <c r="E255" s="77"/>
      <c r="F255" s="76"/>
      <c r="G255" s="76"/>
      <c r="H255" s="50"/>
      <c r="I255" s="50"/>
      <c r="J255" s="50"/>
      <c r="K255" s="353"/>
      <c r="L255" s="353"/>
      <c r="M255" s="353"/>
      <c r="N255" s="353"/>
      <c r="O255" s="353"/>
      <c r="X255" s="25" t="e">
        <f>#REF!&amp;#REF!&amp;#REF!&amp;D255</f>
        <v>#REF!</v>
      </c>
    </row>
    <row r="256" spans="1:24" outlineLevel="1" x14ac:dyDescent="0.25">
      <c r="A256" s="81"/>
      <c r="B256" s="80"/>
      <c r="C256" s="79"/>
      <c r="D256" s="78"/>
      <c r="E256" s="77"/>
      <c r="F256" s="76"/>
      <c r="G256" s="76"/>
      <c r="H256" s="50"/>
      <c r="I256" s="50"/>
      <c r="J256" s="50"/>
      <c r="K256" s="353"/>
      <c r="L256" s="353"/>
      <c r="M256" s="353"/>
      <c r="N256" s="353"/>
      <c r="O256" s="353"/>
      <c r="X256" s="25" t="e">
        <f>#REF!&amp;#REF!&amp;#REF!&amp;D256</f>
        <v>#REF!</v>
      </c>
    </row>
    <row r="257" spans="1:24" outlineLevel="1" x14ac:dyDescent="0.25">
      <c r="A257" s="81"/>
      <c r="B257" s="80"/>
      <c r="C257" s="79"/>
      <c r="D257" s="78"/>
      <c r="E257" s="77"/>
      <c r="F257" s="76"/>
      <c r="G257" s="76"/>
      <c r="H257" s="50"/>
      <c r="I257" s="50"/>
      <c r="J257" s="50"/>
      <c r="K257" s="353"/>
      <c r="L257" s="353"/>
      <c r="M257" s="353"/>
      <c r="N257" s="353"/>
      <c r="O257" s="353"/>
      <c r="X257" s="25" t="e">
        <f>#REF!&amp;#REF!&amp;#REF!&amp;D257</f>
        <v>#REF!</v>
      </c>
    </row>
    <row r="258" spans="1:24" outlineLevel="1" x14ac:dyDescent="0.25">
      <c r="A258" s="81"/>
      <c r="B258" s="80"/>
      <c r="C258" s="79"/>
      <c r="D258" s="78"/>
      <c r="E258" s="77"/>
      <c r="F258" s="76"/>
      <c r="G258" s="76"/>
      <c r="H258" s="50"/>
      <c r="I258" s="50"/>
      <c r="J258" s="50"/>
      <c r="K258" s="353"/>
      <c r="L258" s="353"/>
      <c r="M258" s="353"/>
      <c r="N258" s="353"/>
      <c r="O258" s="353"/>
      <c r="X258" s="25" t="e">
        <f>#REF!&amp;#REF!&amp;#REF!&amp;D258</f>
        <v>#REF!</v>
      </c>
    </row>
    <row r="259" spans="1:24" outlineLevel="1" x14ac:dyDescent="0.25">
      <c r="A259" s="81"/>
      <c r="B259" s="80"/>
      <c r="C259" s="79"/>
      <c r="D259" s="78"/>
      <c r="E259" s="77"/>
      <c r="F259" s="76"/>
      <c r="G259" s="76"/>
      <c r="H259" s="50"/>
      <c r="I259" s="50"/>
      <c r="J259" s="50"/>
      <c r="K259" s="353"/>
      <c r="L259" s="353"/>
      <c r="M259" s="353"/>
      <c r="N259" s="353"/>
      <c r="O259" s="353"/>
      <c r="X259" s="25" t="e">
        <f>#REF!&amp;#REF!&amp;#REF!&amp;D259</f>
        <v>#REF!</v>
      </c>
    </row>
    <row r="260" spans="1:24" outlineLevel="1" x14ac:dyDescent="0.25">
      <c r="A260" s="81"/>
      <c r="B260" s="80"/>
      <c r="C260" s="79"/>
      <c r="D260" s="78"/>
      <c r="E260" s="77"/>
      <c r="F260" s="76"/>
      <c r="G260" s="76"/>
      <c r="H260" s="50"/>
      <c r="I260" s="50"/>
      <c r="J260" s="50"/>
      <c r="K260" s="353"/>
      <c r="L260" s="353"/>
      <c r="M260" s="353"/>
      <c r="N260" s="353"/>
      <c r="O260" s="353"/>
      <c r="X260" s="25" t="e">
        <f>#REF!&amp;#REF!&amp;#REF!&amp;D260</f>
        <v>#REF!</v>
      </c>
    </row>
    <row r="261" spans="1:24" outlineLevel="1" x14ac:dyDescent="0.25">
      <c r="A261" s="81"/>
      <c r="B261" s="80"/>
      <c r="C261" s="79"/>
      <c r="D261" s="78"/>
      <c r="E261" s="77"/>
      <c r="F261" s="76"/>
      <c r="G261" s="76"/>
      <c r="H261" s="50"/>
      <c r="I261" s="50"/>
      <c r="J261" s="50"/>
      <c r="K261" s="353"/>
      <c r="L261" s="353"/>
      <c r="M261" s="353"/>
      <c r="N261" s="353"/>
      <c r="O261" s="353"/>
      <c r="X261" s="25" t="e">
        <f>#REF!&amp;#REF!&amp;#REF!&amp;D261</f>
        <v>#REF!</v>
      </c>
    </row>
    <row r="262" spans="1:24" outlineLevel="1" x14ac:dyDescent="0.25">
      <c r="A262" s="81"/>
      <c r="B262" s="80"/>
      <c r="C262" s="79"/>
      <c r="D262" s="78"/>
      <c r="E262" s="77"/>
      <c r="F262" s="76"/>
      <c r="G262" s="76"/>
      <c r="H262" s="50"/>
      <c r="I262" s="50"/>
      <c r="J262" s="50"/>
      <c r="K262" s="353"/>
      <c r="L262" s="353"/>
      <c r="M262" s="353"/>
      <c r="N262" s="353"/>
      <c r="O262" s="353"/>
      <c r="X262" s="25" t="e">
        <f>#REF!&amp;#REF!&amp;#REF!&amp;D262</f>
        <v>#REF!</v>
      </c>
    </row>
    <row r="263" spans="1:24" outlineLevel="1" x14ac:dyDescent="0.25">
      <c r="A263" s="81"/>
      <c r="B263" s="80"/>
      <c r="C263" s="79"/>
      <c r="D263" s="78"/>
      <c r="E263" s="77"/>
      <c r="F263" s="76"/>
      <c r="G263" s="76"/>
      <c r="H263" s="50"/>
      <c r="I263" s="50"/>
      <c r="J263" s="50"/>
      <c r="K263" s="353"/>
      <c r="L263" s="353"/>
      <c r="M263" s="353"/>
      <c r="N263" s="353"/>
      <c r="O263" s="353"/>
      <c r="X263" s="25" t="e">
        <f>#REF!&amp;#REF!&amp;#REF!&amp;D263</f>
        <v>#REF!</v>
      </c>
    </row>
    <row r="264" spans="1:24" outlineLevel="1" x14ac:dyDescent="0.25">
      <c r="A264" s="81"/>
      <c r="B264" s="80"/>
      <c r="C264" s="79"/>
      <c r="D264" s="78"/>
      <c r="E264" s="77"/>
      <c r="F264" s="76"/>
      <c r="G264" s="76"/>
      <c r="H264" s="50"/>
      <c r="I264" s="50"/>
      <c r="J264" s="50"/>
      <c r="K264" s="353"/>
      <c r="L264" s="353"/>
      <c r="M264" s="353"/>
      <c r="N264" s="353"/>
      <c r="O264" s="353"/>
      <c r="X264" s="25" t="e">
        <f>#REF!&amp;#REF!&amp;#REF!&amp;D264</f>
        <v>#REF!</v>
      </c>
    </row>
    <row r="265" spans="1:24" outlineLevel="1" x14ac:dyDescent="0.25">
      <c r="A265" s="81"/>
      <c r="B265" s="80"/>
      <c r="C265" s="79"/>
      <c r="D265" s="78"/>
      <c r="E265" s="77"/>
      <c r="F265" s="76"/>
      <c r="G265" s="76"/>
      <c r="H265" s="50"/>
      <c r="I265" s="50"/>
      <c r="J265" s="50"/>
      <c r="K265" s="353"/>
      <c r="L265" s="353"/>
      <c r="M265" s="353"/>
      <c r="N265" s="353"/>
      <c r="O265" s="353"/>
      <c r="X265" s="25" t="e">
        <f>#REF!&amp;#REF!&amp;#REF!&amp;D265</f>
        <v>#REF!</v>
      </c>
    </row>
    <row r="266" spans="1:24" outlineLevel="1" x14ac:dyDescent="0.25">
      <c r="A266" s="71"/>
      <c r="B266" s="75"/>
      <c r="C266" s="74"/>
      <c r="D266" s="68"/>
      <c r="E266" s="48"/>
      <c r="F266" s="67"/>
      <c r="G266" s="67"/>
      <c r="H266" s="66"/>
      <c r="I266" s="66"/>
      <c r="J266" s="66"/>
      <c r="K266" s="353"/>
      <c r="L266" s="353"/>
      <c r="M266" s="353"/>
      <c r="N266" s="353"/>
      <c r="O266" s="353"/>
      <c r="X266" s="25" t="e">
        <f>#REF!&amp;#REF!&amp;#REF!&amp;D266</f>
        <v>#REF!</v>
      </c>
    </row>
    <row r="267" spans="1:24" outlineLevel="1" x14ac:dyDescent="0.25">
      <c r="A267" s="71"/>
      <c r="B267" s="75"/>
      <c r="C267" s="74"/>
      <c r="D267" s="68"/>
      <c r="E267" s="48"/>
      <c r="F267" s="67"/>
      <c r="G267" s="67"/>
      <c r="H267" s="66"/>
      <c r="I267" s="66"/>
      <c r="J267" s="66"/>
      <c r="K267" s="353"/>
      <c r="L267" s="353"/>
      <c r="M267" s="353"/>
      <c r="N267" s="353"/>
      <c r="O267" s="353"/>
      <c r="X267" s="25" t="e">
        <f>#REF!&amp;#REF!&amp;#REF!&amp;D267</f>
        <v>#REF!</v>
      </c>
    </row>
    <row r="268" spans="1:24" outlineLevel="1" x14ac:dyDescent="0.25">
      <c r="A268" s="71"/>
      <c r="B268" s="73"/>
      <c r="C268" s="72"/>
      <c r="D268" s="68"/>
      <c r="E268" s="48"/>
      <c r="F268" s="67"/>
      <c r="G268" s="67"/>
      <c r="H268" s="66"/>
      <c r="I268" s="66"/>
      <c r="J268" s="66"/>
      <c r="K268" s="353"/>
      <c r="L268" s="353"/>
      <c r="M268" s="353"/>
      <c r="N268" s="353"/>
      <c r="O268" s="353"/>
      <c r="X268" s="25" t="e">
        <f>#REF!&amp;#REF!&amp;#REF!&amp;D268</f>
        <v>#REF!</v>
      </c>
    </row>
    <row r="269" spans="1:24" outlineLevel="1" x14ac:dyDescent="0.25">
      <c r="A269" s="71"/>
      <c r="B269" s="73"/>
      <c r="C269" s="72"/>
      <c r="D269" s="68"/>
      <c r="E269" s="48"/>
      <c r="F269" s="67"/>
      <c r="G269" s="67"/>
      <c r="H269" s="66"/>
      <c r="I269" s="66"/>
      <c r="J269" s="66"/>
      <c r="K269" s="353"/>
      <c r="L269" s="353"/>
      <c r="M269" s="353"/>
      <c r="N269" s="353"/>
      <c r="O269" s="353"/>
      <c r="X269" s="25" t="e">
        <f>#REF!&amp;#REF!&amp;#REF!&amp;D269</f>
        <v>#REF!</v>
      </c>
    </row>
    <row r="270" spans="1:24" outlineLevel="1" x14ac:dyDescent="0.25">
      <c r="A270" s="71"/>
      <c r="B270" s="70"/>
      <c r="C270" s="69"/>
      <c r="D270" s="68"/>
      <c r="E270" s="67"/>
      <c r="F270" s="67"/>
      <c r="G270" s="67"/>
      <c r="H270" s="66"/>
      <c r="I270" s="66"/>
      <c r="J270" s="66"/>
      <c r="K270" s="353"/>
      <c r="L270" s="353"/>
      <c r="M270" s="353"/>
      <c r="N270" s="353"/>
      <c r="O270" s="353"/>
      <c r="X270" s="25" t="e">
        <f>#REF!&amp;#REF!&amp;#REF!&amp;D270</f>
        <v>#REF!</v>
      </c>
    </row>
    <row r="271" spans="1:24" outlineLevel="1" x14ac:dyDescent="0.25">
      <c r="A271" s="71"/>
      <c r="B271" s="70"/>
      <c r="C271" s="69"/>
      <c r="D271" s="68"/>
      <c r="E271" s="67"/>
      <c r="F271" s="67"/>
      <c r="G271" s="67"/>
      <c r="H271" s="66"/>
      <c r="I271" s="66"/>
      <c r="J271" s="66"/>
      <c r="K271" s="353"/>
      <c r="L271" s="353"/>
      <c r="M271" s="353"/>
      <c r="N271" s="353"/>
      <c r="O271" s="353"/>
      <c r="X271" s="25" t="e">
        <f>#REF!&amp;#REF!&amp;#REF!&amp;D271</f>
        <v>#REF!</v>
      </c>
    </row>
    <row r="272" spans="1:24" outlineLevel="1" x14ac:dyDescent="0.25">
      <c r="A272" s="71"/>
      <c r="B272" s="75"/>
      <c r="C272" s="74"/>
      <c r="D272" s="68"/>
      <c r="E272" s="48"/>
      <c r="F272" s="67"/>
      <c r="G272" s="67"/>
      <c r="H272" s="66"/>
      <c r="I272" s="66"/>
      <c r="J272" s="66"/>
      <c r="K272" s="353"/>
      <c r="L272" s="353"/>
      <c r="M272" s="353"/>
      <c r="N272" s="353"/>
      <c r="O272" s="353"/>
      <c r="X272" s="25" t="e">
        <f>#REF!&amp;#REF!&amp;#REF!&amp;D272</f>
        <v>#REF!</v>
      </c>
    </row>
    <row r="273" spans="1:24" outlineLevel="1" x14ac:dyDescent="0.25">
      <c r="A273" s="71"/>
      <c r="B273" s="75"/>
      <c r="C273" s="74"/>
      <c r="D273" s="68"/>
      <c r="E273" s="48"/>
      <c r="F273" s="67"/>
      <c r="G273" s="67"/>
      <c r="H273" s="66"/>
      <c r="I273" s="66"/>
      <c r="J273" s="66"/>
      <c r="K273" s="353"/>
      <c r="L273" s="353"/>
      <c r="M273" s="353"/>
      <c r="N273" s="353"/>
      <c r="O273" s="353"/>
      <c r="X273" s="25" t="e">
        <f>#REF!&amp;#REF!&amp;#REF!&amp;D273</f>
        <v>#REF!</v>
      </c>
    </row>
    <row r="274" spans="1:24" outlineLevel="1" x14ac:dyDescent="0.25">
      <c r="A274" s="71"/>
      <c r="B274" s="73"/>
      <c r="C274" s="72"/>
      <c r="D274" s="68"/>
      <c r="E274" s="48"/>
      <c r="F274" s="67"/>
      <c r="G274" s="67"/>
      <c r="H274" s="66"/>
      <c r="I274" s="66"/>
      <c r="J274" s="66"/>
      <c r="K274" s="353"/>
      <c r="L274" s="353"/>
      <c r="M274" s="353"/>
      <c r="N274" s="353"/>
      <c r="O274" s="353"/>
      <c r="X274" s="25" t="e">
        <f>#REF!&amp;#REF!&amp;#REF!&amp;D274</f>
        <v>#REF!</v>
      </c>
    </row>
    <row r="275" spans="1:24" outlineLevel="1" x14ac:dyDescent="0.25">
      <c r="A275" s="71"/>
      <c r="B275" s="73"/>
      <c r="C275" s="72"/>
      <c r="D275" s="68"/>
      <c r="E275" s="48"/>
      <c r="F275" s="67"/>
      <c r="G275" s="67"/>
      <c r="H275" s="66"/>
      <c r="I275" s="66"/>
      <c r="J275" s="66"/>
      <c r="K275" s="353"/>
      <c r="L275" s="353"/>
      <c r="M275" s="353"/>
      <c r="N275" s="353"/>
      <c r="O275" s="353"/>
      <c r="X275" s="25" t="e">
        <f>#REF!&amp;#REF!&amp;#REF!&amp;D275</f>
        <v>#REF!</v>
      </c>
    </row>
    <row r="276" spans="1:24" outlineLevel="1" x14ac:dyDescent="0.25">
      <c r="A276" s="71"/>
      <c r="B276" s="70"/>
      <c r="C276" s="69"/>
      <c r="D276" s="68"/>
      <c r="E276" s="67"/>
      <c r="F276" s="67"/>
      <c r="G276" s="67"/>
      <c r="H276" s="66"/>
      <c r="I276" s="66"/>
      <c r="J276" s="66"/>
      <c r="K276" s="353"/>
      <c r="L276" s="353"/>
      <c r="M276" s="353"/>
      <c r="N276" s="353"/>
      <c r="O276" s="353"/>
      <c r="X276" s="25" t="e">
        <f>#REF!&amp;#REF!&amp;#REF!&amp;D276</f>
        <v>#REF!</v>
      </c>
    </row>
    <row r="277" spans="1:24" outlineLevel="1" x14ac:dyDescent="0.25">
      <c r="A277" s="71"/>
      <c r="B277" s="70"/>
      <c r="C277" s="69"/>
      <c r="D277" s="68"/>
      <c r="E277" s="67"/>
      <c r="F277" s="67"/>
      <c r="G277" s="67"/>
      <c r="H277" s="66"/>
      <c r="I277" s="66"/>
      <c r="J277" s="66"/>
      <c r="K277" s="353"/>
      <c r="L277" s="353"/>
      <c r="M277" s="353"/>
      <c r="N277" s="353"/>
      <c r="O277" s="353"/>
      <c r="X277" s="25" t="e">
        <f>#REF!&amp;#REF!&amp;#REF!&amp;D277</f>
        <v>#REF!</v>
      </c>
    </row>
    <row r="278" spans="1:24" outlineLevel="1" x14ac:dyDescent="0.25">
      <c r="A278" s="71"/>
      <c r="B278" s="75"/>
      <c r="C278" s="74"/>
      <c r="D278" s="68"/>
      <c r="E278" s="48"/>
      <c r="F278" s="67"/>
      <c r="G278" s="67"/>
      <c r="H278" s="66"/>
      <c r="I278" s="66"/>
      <c r="J278" s="66"/>
      <c r="K278" s="353"/>
      <c r="L278" s="353"/>
      <c r="M278" s="353"/>
      <c r="N278" s="353"/>
      <c r="O278" s="353"/>
      <c r="X278" s="25" t="e">
        <f>#REF!&amp;#REF!&amp;#REF!&amp;D278</f>
        <v>#REF!</v>
      </c>
    </row>
    <row r="279" spans="1:24" outlineLevel="1" x14ac:dyDescent="0.25">
      <c r="A279" s="71"/>
      <c r="B279" s="75"/>
      <c r="C279" s="74"/>
      <c r="D279" s="68"/>
      <c r="E279" s="48"/>
      <c r="F279" s="67"/>
      <c r="G279" s="67"/>
      <c r="H279" s="66"/>
      <c r="I279" s="66"/>
      <c r="J279" s="66"/>
      <c r="K279" s="353"/>
      <c r="L279" s="353"/>
      <c r="M279" s="353"/>
      <c r="N279" s="353"/>
      <c r="O279" s="353"/>
      <c r="X279" s="25" t="e">
        <f>#REF!&amp;#REF!&amp;#REF!&amp;D279</f>
        <v>#REF!</v>
      </c>
    </row>
    <row r="280" spans="1:24" outlineLevel="1" x14ac:dyDescent="0.25">
      <c r="A280" s="71"/>
      <c r="B280" s="73"/>
      <c r="C280" s="72"/>
      <c r="D280" s="68"/>
      <c r="E280" s="48"/>
      <c r="F280" s="67"/>
      <c r="G280" s="67"/>
      <c r="H280" s="66"/>
      <c r="I280" s="66"/>
      <c r="J280" s="66"/>
      <c r="K280" s="353"/>
      <c r="L280" s="353"/>
      <c r="M280" s="353"/>
      <c r="N280" s="353"/>
      <c r="O280" s="353"/>
      <c r="X280" s="25" t="e">
        <f>#REF!&amp;#REF!&amp;#REF!&amp;D280</f>
        <v>#REF!</v>
      </c>
    </row>
    <row r="281" spans="1:24" outlineLevel="1" x14ac:dyDescent="0.25">
      <c r="A281" s="71"/>
      <c r="B281" s="73"/>
      <c r="C281" s="72"/>
      <c r="D281" s="68"/>
      <c r="E281" s="48"/>
      <c r="F281" s="67"/>
      <c r="G281" s="67"/>
      <c r="H281" s="66"/>
      <c r="I281" s="66"/>
      <c r="J281" s="66"/>
      <c r="K281" s="353"/>
      <c r="L281" s="353"/>
      <c r="M281" s="353"/>
      <c r="N281" s="353"/>
      <c r="O281" s="353"/>
      <c r="X281" s="25" t="e">
        <f>#REF!&amp;#REF!&amp;#REF!&amp;D281</f>
        <v>#REF!</v>
      </c>
    </row>
    <row r="282" spans="1:24" outlineLevel="1" x14ac:dyDescent="0.25">
      <c r="A282" s="71"/>
      <c r="B282" s="70"/>
      <c r="C282" s="69"/>
      <c r="D282" s="68"/>
      <c r="E282" s="67"/>
      <c r="F282" s="67"/>
      <c r="G282" s="67"/>
      <c r="H282" s="66"/>
      <c r="I282" s="66"/>
      <c r="J282" s="66"/>
      <c r="K282" s="353"/>
      <c r="L282" s="353"/>
      <c r="M282" s="353"/>
      <c r="N282" s="353"/>
      <c r="O282" s="353"/>
      <c r="X282" s="25" t="e">
        <f>#REF!&amp;#REF!&amp;#REF!&amp;D282</f>
        <v>#REF!</v>
      </c>
    </row>
    <row r="283" spans="1:24" outlineLevel="1" x14ac:dyDescent="0.25">
      <c r="A283" s="71"/>
      <c r="B283" s="70"/>
      <c r="C283" s="69"/>
      <c r="D283" s="68"/>
      <c r="E283" s="67"/>
      <c r="F283" s="67"/>
      <c r="G283" s="67"/>
      <c r="H283" s="66"/>
      <c r="I283" s="66"/>
      <c r="J283" s="66"/>
      <c r="K283" s="353"/>
      <c r="L283" s="353"/>
      <c r="M283" s="353"/>
      <c r="N283" s="353"/>
      <c r="O283" s="353"/>
      <c r="X283" s="25" t="e">
        <f>#REF!&amp;#REF!&amp;#REF!&amp;D283</f>
        <v>#REF!</v>
      </c>
    </row>
    <row r="284" spans="1:24" outlineLevel="1" x14ac:dyDescent="0.25">
      <c r="A284" s="71"/>
      <c r="B284" s="75"/>
      <c r="C284" s="74"/>
      <c r="D284" s="68"/>
      <c r="E284" s="48"/>
      <c r="F284" s="67"/>
      <c r="G284" s="67"/>
      <c r="H284" s="66"/>
      <c r="I284" s="66"/>
      <c r="J284" s="66"/>
      <c r="K284" s="353"/>
      <c r="L284" s="353"/>
      <c r="M284" s="353"/>
      <c r="N284" s="353"/>
      <c r="O284" s="353"/>
      <c r="X284" s="25" t="e">
        <f>#REF!&amp;#REF!&amp;#REF!&amp;D284</f>
        <v>#REF!</v>
      </c>
    </row>
    <row r="285" spans="1:24" outlineLevel="1" x14ac:dyDescent="0.25">
      <c r="A285" s="71"/>
      <c r="B285" s="75"/>
      <c r="C285" s="74"/>
      <c r="D285" s="68"/>
      <c r="E285" s="48"/>
      <c r="F285" s="67"/>
      <c r="G285" s="67"/>
      <c r="H285" s="66"/>
      <c r="I285" s="66"/>
      <c r="J285" s="66"/>
      <c r="K285" s="353"/>
      <c r="L285" s="353"/>
      <c r="M285" s="353"/>
      <c r="N285" s="353"/>
      <c r="O285" s="353"/>
      <c r="X285" s="25" t="e">
        <f>#REF!&amp;#REF!&amp;#REF!&amp;D285</f>
        <v>#REF!</v>
      </c>
    </row>
    <row r="286" spans="1:24" outlineLevel="1" x14ac:dyDescent="0.25">
      <c r="A286" s="71"/>
      <c r="B286" s="73"/>
      <c r="C286" s="72"/>
      <c r="D286" s="68"/>
      <c r="E286" s="48"/>
      <c r="F286" s="67"/>
      <c r="G286" s="67"/>
      <c r="H286" s="66"/>
      <c r="I286" s="66"/>
      <c r="J286" s="66"/>
      <c r="K286" s="353"/>
      <c r="L286" s="353"/>
      <c r="M286" s="353"/>
      <c r="N286" s="353"/>
      <c r="O286" s="353"/>
      <c r="X286" s="25" t="e">
        <f>#REF!&amp;#REF!&amp;#REF!&amp;D286</f>
        <v>#REF!</v>
      </c>
    </row>
    <row r="287" spans="1:24" outlineLevel="1" x14ac:dyDescent="0.25">
      <c r="A287" s="71"/>
      <c r="B287" s="73"/>
      <c r="C287" s="72"/>
      <c r="D287" s="68"/>
      <c r="E287" s="48"/>
      <c r="F287" s="67"/>
      <c r="G287" s="67"/>
      <c r="H287" s="66"/>
      <c r="I287" s="66"/>
      <c r="J287" s="66"/>
      <c r="K287" s="353"/>
      <c r="L287" s="353"/>
      <c r="M287" s="353"/>
      <c r="N287" s="353"/>
      <c r="O287" s="353"/>
      <c r="X287" s="25" t="e">
        <f>#REF!&amp;#REF!&amp;#REF!&amp;D287</f>
        <v>#REF!</v>
      </c>
    </row>
    <row r="288" spans="1:24" outlineLevel="1" x14ac:dyDescent="0.25">
      <c r="A288" s="81"/>
      <c r="B288" s="80"/>
      <c r="C288" s="79"/>
      <c r="D288" s="78"/>
      <c r="E288" s="77"/>
      <c r="F288" s="76"/>
      <c r="G288" s="76"/>
      <c r="H288" s="50"/>
      <c r="I288" s="50"/>
      <c r="J288" s="50"/>
      <c r="K288" s="353"/>
      <c r="L288" s="353"/>
      <c r="M288" s="353"/>
      <c r="N288" s="353"/>
      <c r="O288" s="353"/>
      <c r="X288" s="25" t="e">
        <f>#REF!&amp;#REF!&amp;#REF!&amp;D288</f>
        <v>#REF!</v>
      </c>
    </row>
    <row r="289" spans="1:24" outlineLevel="1" x14ac:dyDescent="0.25">
      <c r="A289" s="81"/>
      <c r="B289" s="80"/>
      <c r="C289" s="79"/>
      <c r="D289" s="78"/>
      <c r="E289" s="77"/>
      <c r="F289" s="76"/>
      <c r="G289" s="76"/>
      <c r="H289" s="50"/>
      <c r="I289" s="50"/>
      <c r="J289" s="50"/>
      <c r="K289" s="353"/>
      <c r="L289" s="353"/>
      <c r="M289" s="353"/>
      <c r="N289" s="353"/>
      <c r="O289" s="353"/>
      <c r="X289" s="25" t="e">
        <f>#REF!&amp;#REF!&amp;#REF!&amp;D289</f>
        <v>#REF!</v>
      </c>
    </row>
    <row r="290" spans="1:24" outlineLevel="1" x14ac:dyDescent="0.25">
      <c r="A290" s="81"/>
      <c r="B290" s="80"/>
      <c r="C290" s="79"/>
      <c r="D290" s="78"/>
      <c r="E290" s="77"/>
      <c r="F290" s="76"/>
      <c r="G290" s="76"/>
      <c r="H290" s="50"/>
      <c r="I290" s="50"/>
      <c r="J290" s="50"/>
      <c r="K290" s="353"/>
      <c r="L290" s="353"/>
      <c r="M290" s="353"/>
      <c r="N290" s="353"/>
      <c r="O290" s="353"/>
      <c r="X290" s="25" t="e">
        <f>#REF!&amp;#REF!&amp;#REF!&amp;D290</f>
        <v>#REF!</v>
      </c>
    </row>
    <row r="291" spans="1:24" outlineLevel="1" x14ac:dyDescent="0.25">
      <c r="A291" s="81"/>
      <c r="B291" s="80"/>
      <c r="C291" s="79"/>
      <c r="D291" s="78"/>
      <c r="E291" s="77"/>
      <c r="F291" s="76"/>
      <c r="G291" s="76"/>
      <c r="H291" s="50"/>
      <c r="I291" s="50"/>
      <c r="J291" s="50"/>
      <c r="K291" s="353"/>
      <c r="L291" s="353"/>
      <c r="M291" s="353"/>
      <c r="N291" s="353"/>
      <c r="O291" s="353"/>
      <c r="X291" s="25" t="e">
        <f>#REF!&amp;#REF!&amp;#REF!&amp;D291</f>
        <v>#REF!</v>
      </c>
    </row>
    <row r="292" spans="1:24" outlineLevel="1" x14ac:dyDescent="0.25">
      <c r="A292" s="71"/>
      <c r="B292" s="75"/>
      <c r="C292" s="74"/>
      <c r="D292" s="68"/>
      <c r="E292" s="48"/>
      <c r="F292" s="67"/>
      <c r="G292" s="67"/>
      <c r="H292" s="66"/>
      <c r="I292" s="66"/>
      <c r="J292" s="66"/>
      <c r="K292" s="353"/>
      <c r="L292" s="353"/>
      <c r="M292" s="353"/>
      <c r="N292" s="353"/>
      <c r="O292" s="353"/>
      <c r="X292" s="25" t="e">
        <f>#REF!&amp;#REF!&amp;#REF!&amp;D292</f>
        <v>#REF!</v>
      </c>
    </row>
    <row r="293" spans="1:24" outlineLevel="1" x14ac:dyDescent="0.25">
      <c r="A293" s="71"/>
      <c r="B293" s="75"/>
      <c r="C293" s="74"/>
      <c r="D293" s="68"/>
      <c r="E293" s="48"/>
      <c r="F293" s="67"/>
      <c r="G293" s="67"/>
      <c r="H293" s="66"/>
      <c r="I293" s="66"/>
      <c r="J293" s="66"/>
      <c r="K293" s="353"/>
      <c r="L293" s="353"/>
      <c r="M293" s="353"/>
      <c r="N293" s="353"/>
      <c r="O293" s="353"/>
      <c r="X293" s="25" t="e">
        <f>#REF!&amp;#REF!&amp;#REF!&amp;D293</f>
        <v>#REF!</v>
      </c>
    </row>
    <row r="294" spans="1:24" outlineLevel="1" x14ac:dyDescent="0.25">
      <c r="A294" s="71"/>
      <c r="B294" s="73"/>
      <c r="C294" s="72"/>
      <c r="D294" s="68"/>
      <c r="E294" s="48"/>
      <c r="F294" s="67"/>
      <c r="G294" s="67"/>
      <c r="H294" s="66"/>
      <c r="I294" s="66"/>
      <c r="J294" s="66"/>
      <c r="K294" s="353"/>
      <c r="L294" s="353"/>
      <c r="M294" s="353"/>
      <c r="N294" s="353"/>
      <c r="O294" s="353"/>
      <c r="X294" s="25" t="e">
        <f>#REF!&amp;#REF!&amp;#REF!&amp;D294</f>
        <v>#REF!</v>
      </c>
    </row>
    <row r="295" spans="1:24" outlineLevel="1" x14ac:dyDescent="0.25">
      <c r="A295" s="71"/>
      <c r="B295" s="73"/>
      <c r="C295" s="72"/>
      <c r="D295" s="68"/>
      <c r="E295" s="48"/>
      <c r="F295" s="67"/>
      <c r="G295" s="67"/>
      <c r="H295" s="66"/>
      <c r="I295" s="66"/>
      <c r="J295" s="66"/>
      <c r="K295" s="353"/>
      <c r="L295" s="353"/>
      <c r="M295" s="353"/>
      <c r="N295" s="353"/>
      <c r="O295" s="353"/>
      <c r="X295" s="25" t="e">
        <f>#REF!&amp;#REF!&amp;#REF!&amp;D295</f>
        <v>#REF!</v>
      </c>
    </row>
    <row r="296" spans="1:24" outlineLevel="1" x14ac:dyDescent="0.25">
      <c r="A296" s="71"/>
      <c r="B296" s="70"/>
      <c r="C296" s="69"/>
      <c r="D296" s="68"/>
      <c r="E296" s="67"/>
      <c r="F296" s="67"/>
      <c r="G296" s="67"/>
      <c r="H296" s="66"/>
      <c r="I296" s="66"/>
      <c r="J296" s="66"/>
      <c r="K296" s="353"/>
      <c r="L296" s="353"/>
      <c r="M296" s="353"/>
      <c r="N296" s="353"/>
      <c r="O296" s="353"/>
      <c r="X296" s="25" t="e">
        <f>#REF!&amp;#REF!&amp;#REF!&amp;D296</f>
        <v>#REF!</v>
      </c>
    </row>
    <row r="297" spans="1:24" outlineLevel="1" x14ac:dyDescent="0.25">
      <c r="A297" s="71"/>
      <c r="B297" s="70"/>
      <c r="C297" s="69"/>
      <c r="D297" s="68"/>
      <c r="E297" s="67"/>
      <c r="F297" s="67"/>
      <c r="G297" s="67"/>
      <c r="H297" s="66"/>
      <c r="I297" s="66"/>
      <c r="J297" s="66"/>
      <c r="K297" s="353"/>
      <c r="L297" s="353"/>
      <c r="M297" s="353"/>
      <c r="N297" s="353"/>
      <c r="O297" s="353"/>
      <c r="X297" s="25" t="e">
        <f>#REF!&amp;#REF!&amp;#REF!&amp;D297</f>
        <v>#REF!</v>
      </c>
    </row>
    <row r="298" spans="1:24" outlineLevel="1" x14ac:dyDescent="0.25">
      <c r="A298" s="71"/>
      <c r="B298" s="75"/>
      <c r="C298" s="74"/>
      <c r="D298" s="68"/>
      <c r="E298" s="48"/>
      <c r="F298" s="67"/>
      <c r="G298" s="67"/>
      <c r="H298" s="66"/>
      <c r="I298" s="66"/>
      <c r="J298" s="66"/>
      <c r="K298" s="353"/>
      <c r="L298" s="353"/>
      <c r="M298" s="353"/>
      <c r="N298" s="353"/>
      <c r="O298" s="353"/>
      <c r="X298" s="25" t="e">
        <f>#REF!&amp;#REF!&amp;#REF!&amp;D298</f>
        <v>#REF!</v>
      </c>
    </row>
    <row r="299" spans="1:24" outlineLevel="1" x14ac:dyDescent="0.25">
      <c r="A299" s="71"/>
      <c r="B299" s="75"/>
      <c r="C299" s="74"/>
      <c r="D299" s="68"/>
      <c r="E299" s="48"/>
      <c r="F299" s="67"/>
      <c r="G299" s="67"/>
      <c r="H299" s="66"/>
      <c r="I299" s="66"/>
      <c r="J299" s="66"/>
      <c r="K299" s="353"/>
      <c r="L299" s="353"/>
      <c r="M299" s="353"/>
      <c r="N299" s="353"/>
      <c r="O299" s="353"/>
      <c r="X299" s="25" t="e">
        <f>#REF!&amp;#REF!&amp;#REF!&amp;D299</f>
        <v>#REF!</v>
      </c>
    </row>
    <row r="300" spans="1:24" outlineLevel="1" x14ac:dyDescent="0.25">
      <c r="A300" s="71"/>
      <c r="B300" s="73"/>
      <c r="C300" s="72"/>
      <c r="D300" s="68"/>
      <c r="E300" s="48"/>
      <c r="F300" s="67"/>
      <c r="G300" s="67"/>
      <c r="H300" s="66"/>
      <c r="I300" s="66"/>
      <c r="J300" s="66"/>
      <c r="K300" s="353"/>
      <c r="L300" s="353"/>
      <c r="M300" s="353"/>
      <c r="N300" s="353"/>
      <c r="O300" s="353"/>
      <c r="X300" s="25" t="e">
        <f>#REF!&amp;#REF!&amp;#REF!&amp;D300</f>
        <v>#REF!</v>
      </c>
    </row>
    <row r="301" spans="1:24" outlineLevel="1" x14ac:dyDescent="0.25">
      <c r="A301" s="71"/>
      <c r="B301" s="73"/>
      <c r="C301" s="72"/>
      <c r="D301" s="68"/>
      <c r="E301" s="48"/>
      <c r="F301" s="67"/>
      <c r="G301" s="67"/>
      <c r="H301" s="66"/>
      <c r="I301" s="66"/>
      <c r="J301" s="66"/>
      <c r="K301" s="353"/>
      <c r="L301" s="353"/>
      <c r="M301" s="353"/>
      <c r="N301" s="353"/>
      <c r="O301" s="353"/>
      <c r="X301" s="25" t="e">
        <f>#REF!&amp;#REF!&amp;#REF!&amp;D301</f>
        <v>#REF!</v>
      </c>
    </row>
    <row r="302" spans="1:24" outlineLevel="1" x14ac:dyDescent="0.25">
      <c r="A302" s="71"/>
      <c r="B302" s="70"/>
      <c r="C302" s="69"/>
      <c r="D302" s="68"/>
      <c r="E302" s="67"/>
      <c r="F302" s="67"/>
      <c r="G302" s="67"/>
      <c r="H302" s="66"/>
      <c r="I302" s="66"/>
      <c r="J302" s="66"/>
      <c r="K302" s="353"/>
      <c r="L302" s="353"/>
      <c r="M302" s="353"/>
      <c r="N302" s="353"/>
      <c r="O302" s="353"/>
      <c r="X302" s="25" t="e">
        <f>#REF!&amp;#REF!&amp;#REF!&amp;D302</f>
        <v>#REF!</v>
      </c>
    </row>
    <row r="303" spans="1:24" outlineLevel="1" x14ac:dyDescent="0.25">
      <c r="A303" s="71"/>
      <c r="B303" s="70"/>
      <c r="C303" s="69"/>
      <c r="D303" s="68"/>
      <c r="E303" s="67"/>
      <c r="F303" s="67"/>
      <c r="G303" s="67"/>
      <c r="H303" s="66"/>
      <c r="I303" s="66"/>
      <c r="J303" s="66"/>
      <c r="K303" s="353"/>
      <c r="L303" s="353"/>
      <c r="M303" s="353"/>
      <c r="N303" s="353"/>
      <c r="O303" s="353"/>
      <c r="X303" s="25" t="e">
        <f>#REF!&amp;#REF!&amp;#REF!&amp;D303</f>
        <v>#REF!</v>
      </c>
    </row>
    <row r="304" spans="1:24" outlineLevel="1" x14ac:dyDescent="0.25">
      <c r="A304" s="71"/>
      <c r="B304" s="75"/>
      <c r="C304" s="74"/>
      <c r="D304" s="68"/>
      <c r="E304" s="48"/>
      <c r="F304" s="67"/>
      <c r="G304" s="67"/>
      <c r="H304" s="66"/>
      <c r="I304" s="66"/>
      <c r="J304" s="66"/>
      <c r="K304" s="353"/>
      <c r="L304" s="353"/>
      <c r="M304" s="353"/>
      <c r="N304" s="353"/>
      <c r="O304" s="353"/>
      <c r="X304" s="25" t="e">
        <f>#REF!&amp;#REF!&amp;#REF!&amp;D304</f>
        <v>#REF!</v>
      </c>
    </row>
    <row r="305" spans="1:26" outlineLevel="1" x14ac:dyDescent="0.25">
      <c r="A305" s="71"/>
      <c r="B305" s="75"/>
      <c r="C305" s="74"/>
      <c r="D305" s="68"/>
      <c r="E305" s="48"/>
      <c r="F305" s="67"/>
      <c r="G305" s="67"/>
      <c r="H305" s="66"/>
      <c r="I305" s="66"/>
      <c r="J305" s="66"/>
      <c r="K305" s="353"/>
      <c r="L305" s="353"/>
      <c r="M305" s="353"/>
      <c r="N305" s="353"/>
      <c r="O305" s="353"/>
      <c r="X305" s="25" t="e">
        <f>#REF!&amp;#REF!&amp;#REF!&amp;D305</f>
        <v>#REF!</v>
      </c>
    </row>
    <row r="306" spans="1:26" outlineLevel="1" x14ac:dyDescent="0.25">
      <c r="A306" s="71"/>
      <c r="B306" s="73"/>
      <c r="C306" s="72"/>
      <c r="D306" s="68"/>
      <c r="E306" s="48"/>
      <c r="F306" s="67"/>
      <c r="G306" s="67"/>
      <c r="H306" s="66"/>
      <c r="I306" s="66"/>
      <c r="J306" s="66"/>
      <c r="K306" s="353"/>
      <c r="L306" s="353"/>
      <c r="M306" s="353"/>
      <c r="N306" s="353"/>
      <c r="O306" s="353"/>
      <c r="X306" s="25" t="e">
        <f>#REF!&amp;#REF!&amp;#REF!&amp;D306</f>
        <v>#REF!</v>
      </c>
    </row>
    <row r="307" spans="1:26" outlineLevel="1" x14ac:dyDescent="0.25">
      <c r="A307" s="71"/>
      <c r="B307" s="73"/>
      <c r="C307" s="72"/>
      <c r="D307" s="68"/>
      <c r="E307" s="48"/>
      <c r="F307" s="67"/>
      <c r="G307" s="67"/>
      <c r="H307" s="66"/>
      <c r="I307" s="66"/>
      <c r="J307" s="66"/>
      <c r="K307" s="353"/>
      <c r="L307" s="353"/>
      <c r="M307" s="353"/>
      <c r="N307" s="353"/>
      <c r="O307" s="353"/>
      <c r="X307" s="25" t="e">
        <f>#REF!&amp;#REF!&amp;#REF!&amp;D307</f>
        <v>#REF!</v>
      </c>
    </row>
    <row r="308" spans="1:26" outlineLevel="1" x14ac:dyDescent="0.25">
      <c r="A308" s="71"/>
      <c r="B308" s="70"/>
      <c r="C308" s="69"/>
      <c r="D308" s="68"/>
      <c r="E308" s="67"/>
      <c r="F308" s="67"/>
      <c r="G308" s="67"/>
      <c r="H308" s="66"/>
      <c r="I308" s="66"/>
      <c r="J308" s="66"/>
      <c r="K308" s="353"/>
      <c r="L308" s="353"/>
      <c r="M308" s="353"/>
      <c r="N308" s="353"/>
      <c r="O308" s="353"/>
      <c r="X308" s="25" t="e">
        <f>#REF!&amp;#REF!&amp;#REF!&amp;D308</f>
        <v>#REF!</v>
      </c>
    </row>
    <row r="309" spans="1:26" outlineLevel="1" x14ac:dyDescent="0.25">
      <c r="A309" s="71"/>
      <c r="B309" s="70"/>
      <c r="C309" s="69"/>
      <c r="D309" s="68"/>
      <c r="E309" s="67"/>
      <c r="F309" s="67"/>
      <c r="G309" s="67"/>
      <c r="H309" s="66"/>
      <c r="I309" s="66"/>
      <c r="J309" s="66"/>
      <c r="K309" s="353"/>
      <c r="L309" s="353"/>
      <c r="M309" s="353"/>
      <c r="N309" s="353"/>
      <c r="O309" s="353"/>
      <c r="X309" s="25" t="e">
        <f>#REF!&amp;#REF!&amp;#REF!&amp;D309</f>
        <v>#REF!</v>
      </c>
    </row>
    <row r="310" spans="1:26" outlineLevel="1" x14ac:dyDescent="0.25">
      <c r="A310" s="71"/>
      <c r="B310" s="75"/>
      <c r="C310" s="74"/>
      <c r="D310" s="68"/>
      <c r="E310" s="48"/>
      <c r="F310" s="67"/>
      <c r="G310" s="67"/>
      <c r="H310" s="66"/>
      <c r="I310" s="66"/>
      <c r="J310" s="66"/>
      <c r="K310" s="353"/>
      <c r="L310" s="353"/>
      <c r="M310" s="353"/>
      <c r="N310" s="353"/>
      <c r="O310" s="353"/>
      <c r="X310" s="25" t="e">
        <f>#REF!&amp;#REF!&amp;#REF!&amp;D310</f>
        <v>#REF!</v>
      </c>
    </row>
    <row r="311" spans="1:26" outlineLevel="1" x14ac:dyDescent="0.25">
      <c r="A311" s="71"/>
      <c r="B311" s="75"/>
      <c r="C311" s="74"/>
      <c r="D311" s="68"/>
      <c r="E311" s="48"/>
      <c r="F311" s="67"/>
      <c r="G311" s="67"/>
      <c r="H311" s="66"/>
      <c r="I311" s="66"/>
      <c r="J311" s="66"/>
      <c r="K311" s="353"/>
      <c r="L311" s="353"/>
      <c r="M311" s="353"/>
      <c r="N311" s="353"/>
      <c r="O311" s="353"/>
      <c r="X311" s="25" t="e">
        <f>#REF!&amp;#REF!&amp;#REF!&amp;D311</f>
        <v>#REF!</v>
      </c>
    </row>
    <row r="312" spans="1:26" outlineLevel="1" x14ac:dyDescent="0.25">
      <c r="A312" s="71"/>
      <c r="B312" s="73"/>
      <c r="C312" s="72"/>
      <c r="D312" s="68"/>
      <c r="E312" s="48"/>
      <c r="F312" s="67"/>
      <c r="G312" s="67"/>
      <c r="H312" s="66"/>
      <c r="I312" s="66"/>
      <c r="J312" s="66"/>
      <c r="K312" s="353"/>
      <c r="L312" s="353"/>
      <c r="M312" s="353"/>
      <c r="N312" s="353"/>
      <c r="O312" s="353"/>
      <c r="X312" s="25" t="e">
        <f>#REF!&amp;#REF!&amp;#REF!&amp;D312</f>
        <v>#REF!</v>
      </c>
    </row>
    <row r="313" spans="1:26" outlineLevel="1" x14ac:dyDescent="0.25">
      <c r="A313" s="71"/>
      <c r="B313" s="73"/>
      <c r="C313" s="72"/>
      <c r="D313" s="68"/>
      <c r="E313" s="48"/>
      <c r="F313" s="67"/>
      <c r="G313" s="67"/>
      <c r="H313" s="66"/>
      <c r="I313" s="66"/>
      <c r="J313" s="66"/>
      <c r="K313" s="353"/>
      <c r="L313" s="353"/>
      <c r="M313" s="353"/>
      <c r="N313" s="353"/>
      <c r="O313" s="353"/>
      <c r="X313" s="25" t="e">
        <f>#REF!&amp;#REF!&amp;#REF!&amp;D313</f>
        <v>#REF!</v>
      </c>
    </row>
    <row r="314" spans="1:26" outlineLevel="1" x14ac:dyDescent="0.25">
      <c r="A314" s="71"/>
      <c r="B314" s="70"/>
      <c r="C314" s="69"/>
      <c r="D314" s="68"/>
      <c r="E314" s="67"/>
      <c r="F314" s="67"/>
      <c r="G314" s="67"/>
      <c r="H314" s="66"/>
      <c r="I314" s="66"/>
      <c r="J314" s="66"/>
      <c r="K314" s="353"/>
      <c r="L314" s="353"/>
      <c r="M314" s="353"/>
      <c r="N314" s="353"/>
      <c r="O314" s="353"/>
      <c r="X314" s="25" t="e">
        <f>#REF!&amp;#REF!&amp;#REF!&amp;D314</f>
        <v>#REF!</v>
      </c>
    </row>
    <row r="315" spans="1:26" outlineLevel="1" x14ac:dyDescent="0.25">
      <c r="A315" s="71"/>
      <c r="B315" s="70"/>
      <c r="C315" s="69"/>
      <c r="D315" s="68"/>
      <c r="E315" s="67"/>
      <c r="F315" s="67"/>
      <c r="G315" s="67"/>
      <c r="H315" s="66"/>
      <c r="I315" s="66"/>
      <c r="J315" s="66"/>
      <c r="K315" s="353"/>
      <c r="L315" s="353"/>
      <c r="M315" s="353"/>
      <c r="N315" s="353"/>
      <c r="O315" s="353"/>
      <c r="X315" s="25" t="e">
        <f>#REF!&amp;#REF!&amp;#REF!&amp;D315</f>
        <v>#REF!</v>
      </c>
    </row>
    <row r="316" spans="1:26" ht="15.75" outlineLevel="1" thickBot="1" x14ac:dyDescent="0.3">
      <c r="A316" s="65"/>
      <c r="B316" s="64"/>
      <c r="C316" s="63"/>
      <c r="D316" s="62"/>
      <c r="E316" s="61"/>
      <c r="F316" s="61"/>
      <c r="G316" s="61"/>
      <c r="H316" s="43"/>
      <c r="I316" s="43"/>
      <c r="J316" s="43"/>
      <c r="K316" s="353"/>
      <c r="L316" s="353"/>
      <c r="M316" s="353"/>
      <c r="N316" s="353"/>
      <c r="O316" s="353"/>
      <c r="X316" s="25" t="e">
        <f>#REF!&amp;#REF!&amp;#REF!&amp;D316</f>
        <v>#REF!</v>
      </c>
    </row>
    <row r="317" spans="1:26" x14ac:dyDescent="0.25">
      <c r="A317" s="60" t="s">
        <v>1673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8"/>
      <c r="Z317" s="25" t="str">
        <f t="shared" ref="Z317:Z380" si="4">LEFT(D317,2)&amp;LEFT(E317,2)</f>
        <v/>
      </c>
    </row>
    <row r="318" spans="1:26" ht="6" customHeight="1" x14ac:dyDescent="0.25">
      <c r="A318" s="57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5"/>
      <c r="Z318" s="25" t="str">
        <f t="shared" si="4"/>
        <v/>
      </c>
    </row>
    <row r="319" spans="1:26" x14ac:dyDescent="0.25">
      <c r="A319" s="344" t="s">
        <v>1584</v>
      </c>
      <c r="B319" s="345"/>
      <c r="C319" s="345"/>
      <c r="D319" s="345"/>
      <c r="E319" s="345"/>
      <c r="F319" s="345"/>
      <c r="G319" s="345"/>
      <c r="H319" s="345"/>
      <c r="I319" s="345"/>
      <c r="J319" s="345"/>
      <c r="K319" s="345"/>
      <c r="L319" s="345"/>
      <c r="M319" s="345"/>
      <c r="N319" s="345"/>
      <c r="O319" s="346"/>
      <c r="Z319" s="25" t="str">
        <f t="shared" si="4"/>
        <v/>
      </c>
    </row>
    <row r="320" spans="1:26" x14ac:dyDescent="0.25">
      <c r="A320" s="335"/>
      <c r="B320" s="336"/>
      <c r="C320" s="336"/>
      <c r="D320" s="336"/>
      <c r="E320" s="336"/>
      <c r="F320" s="336"/>
      <c r="G320" s="336"/>
      <c r="H320" s="336"/>
      <c r="I320" s="336"/>
      <c r="J320" s="336"/>
      <c r="K320" s="336"/>
      <c r="L320" s="336"/>
      <c r="M320" s="336"/>
      <c r="N320" s="336"/>
      <c r="O320" s="337"/>
      <c r="Z320" s="25" t="str">
        <f t="shared" si="4"/>
        <v/>
      </c>
    </row>
    <row r="321" spans="1:26" x14ac:dyDescent="0.25">
      <c r="A321" s="338"/>
      <c r="B321" s="339"/>
      <c r="C321" s="339"/>
      <c r="D321" s="339"/>
      <c r="E321" s="339"/>
      <c r="F321" s="339"/>
      <c r="G321" s="339"/>
      <c r="H321" s="339"/>
      <c r="I321" s="339"/>
      <c r="J321" s="339"/>
      <c r="K321" s="339"/>
      <c r="L321" s="339"/>
      <c r="M321" s="339"/>
      <c r="N321" s="339"/>
      <c r="O321" s="340"/>
      <c r="Z321" s="25" t="str">
        <f t="shared" si="4"/>
        <v/>
      </c>
    </row>
    <row r="322" spans="1:26" x14ac:dyDescent="0.25">
      <c r="A322" s="338"/>
      <c r="B322" s="339"/>
      <c r="C322" s="339"/>
      <c r="D322" s="339"/>
      <c r="E322" s="339"/>
      <c r="F322" s="339"/>
      <c r="G322" s="339"/>
      <c r="H322" s="339"/>
      <c r="I322" s="339"/>
      <c r="J322" s="339"/>
      <c r="K322" s="339"/>
      <c r="L322" s="339"/>
      <c r="M322" s="339"/>
      <c r="N322" s="339"/>
      <c r="O322" s="340"/>
      <c r="Z322" s="25" t="str">
        <f t="shared" si="4"/>
        <v/>
      </c>
    </row>
    <row r="323" spans="1:26" x14ac:dyDescent="0.25">
      <c r="A323" s="338"/>
      <c r="B323" s="339"/>
      <c r="C323" s="339"/>
      <c r="D323" s="339"/>
      <c r="E323" s="339"/>
      <c r="F323" s="339"/>
      <c r="G323" s="339"/>
      <c r="H323" s="339"/>
      <c r="I323" s="339"/>
      <c r="J323" s="339"/>
      <c r="K323" s="339"/>
      <c r="L323" s="339"/>
      <c r="M323" s="339"/>
      <c r="N323" s="339"/>
      <c r="O323" s="340"/>
      <c r="Z323" s="25" t="str">
        <f t="shared" si="4"/>
        <v/>
      </c>
    </row>
    <row r="324" spans="1:26" x14ac:dyDescent="0.25">
      <c r="A324" s="338"/>
      <c r="B324" s="339"/>
      <c r="C324" s="339"/>
      <c r="D324" s="339"/>
      <c r="E324" s="339"/>
      <c r="F324" s="339"/>
      <c r="G324" s="339"/>
      <c r="H324" s="339"/>
      <c r="I324" s="339"/>
      <c r="J324" s="339"/>
      <c r="K324" s="339"/>
      <c r="L324" s="339"/>
      <c r="M324" s="339"/>
      <c r="N324" s="339"/>
      <c r="O324" s="340"/>
      <c r="Z324" s="25" t="str">
        <f t="shared" si="4"/>
        <v/>
      </c>
    </row>
    <row r="325" spans="1:26" x14ac:dyDescent="0.25">
      <c r="A325" s="338"/>
      <c r="B325" s="339"/>
      <c r="C325" s="339"/>
      <c r="D325" s="339"/>
      <c r="E325" s="339"/>
      <c r="F325" s="339"/>
      <c r="G325" s="339"/>
      <c r="H325" s="339"/>
      <c r="I325" s="339"/>
      <c r="J325" s="339"/>
      <c r="K325" s="339"/>
      <c r="L325" s="339"/>
      <c r="M325" s="339"/>
      <c r="N325" s="339"/>
      <c r="O325" s="340"/>
      <c r="Z325" s="25" t="str">
        <f t="shared" si="4"/>
        <v/>
      </c>
    </row>
    <row r="326" spans="1:26" ht="15.75" thickBot="1" x14ac:dyDescent="0.3">
      <c r="A326" s="341"/>
      <c r="B326" s="342"/>
      <c r="C326" s="34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3"/>
      <c r="Z326" s="25" t="str">
        <f t="shared" si="4"/>
        <v/>
      </c>
    </row>
    <row r="327" spans="1:26" x14ac:dyDescent="0.25">
      <c r="Z327" s="25" t="str">
        <f t="shared" si="4"/>
        <v/>
      </c>
    </row>
    <row r="328" spans="1:26" x14ac:dyDescent="0.25">
      <c r="Z328" s="25" t="str">
        <f t="shared" si="4"/>
        <v/>
      </c>
    </row>
    <row r="329" spans="1:26" x14ac:dyDescent="0.25">
      <c r="Z329" s="25" t="str">
        <f t="shared" si="4"/>
        <v/>
      </c>
    </row>
    <row r="330" spans="1:26" x14ac:dyDescent="0.25">
      <c r="Z330" s="25" t="str">
        <f t="shared" si="4"/>
        <v/>
      </c>
    </row>
    <row r="331" spans="1:26" x14ac:dyDescent="0.25">
      <c r="Z331" s="25" t="str">
        <f t="shared" si="4"/>
        <v/>
      </c>
    </row>
    <row r="332" spans="1:26" x14ac:dyDescent="0.25">
      <c r="Z332" s="25" t="str">
        <f t="shared" si="4"/>
        <v/>
      </c>
    </row>
    <row r="333" spans="1:26" x14ac:dyDescent="0.25">
      <c r="Z333" s="25" t="str">
        <f t="shared" si="4"/>
        <v/>
      </c>
    </row>
    <row r="334" spans="1:26" x14ac:dyDescent="0.25">
      <c r="Z334" s="25" t="str">
        <f t="shared" si="4"/>
        <v/>
      </c>
    </row>
    <row r="335" spans="1:26" x14ac:dyDescent="0.25">
      <c r="Z335" s="25" t="str">
        <f t="shared" si="4"/>
        <v/>
      </c>
    </row>
    <row r="336" spans="1:26" x14ac:dyDescent="0.25">
      <c r="Z336" s="25" t="str">
        <f t="shared" si="4"/>
        <v/>
      </c>
    </row>
    <row r="337" spans="26:26" x14ac:dyDescent="0.25">
      <c r="Z337" s="25" t="str">
        <f t="shared" si="4"/>
        <v/>
      </c>
    </row>
    <row r="338" spans="26:26" x14ac:dyDescent="0.25">
      <c r="Z338" s="25" t="str">
        <f t="shared" si="4"/>
        <v/>
      </c>
    </row>
    <row r="339" spans="26:26" x14ac:dyDescent="0.25">
      <c r="Z339" s="25" t="str">
        <f t="shared" si="4"/>
        <v/>
      </c>
    </row>
    <row r="340" spans="26:26" x14ac:dyDescent="0.25">
      <c r="Z340" s="25" t="str">
        <f t="shared" si="4"/>
        <v/>
      </c>
    </row>
    <row r="341" spans="26:26" x14ac:dyDescent="0.25">
      <c r="Z341" s="25" t="str">
        <f t="shared" si="4"/>
        <v/>
      </c>
    </row>
    <row r="342" spans="26:26" x14ac:dyDescent="0.25">
      <c r="Z342" s="25" t="str">
        <f t="shared" si="4"/>
        <v/>
      </c>
    </row>
    <row r="343" spans="26:26" x14ac:dyDescent="0.25">
      <c r="Z343" s="25" t="str">
        <f t="shared" si="4"/>
        <v/>
      </c>
    </row>
    <row r="344" spans="26:26" x14ac:dyDescent="0.25">
      <c r="Z344" s="25" t="str">
        <f t="shared" si="4"/>
        <v/>
      </c>
    </row>
    <row r="345" spans="26:26" x14ac:dyDescent="0.25">
      <c r="Z345" s="25" t="str">
        <f t="shared" si="4"/>
        <v/>
      </c>
    </row>
    <row r="346" spans="26:26" x14ac:dyDescent="0.25">
      <c r="Z346" s="25" t="str">
        <f t="shared" si="4"/>
        <v/>
      </c>
    </row>
    <row r="347" spans="26:26" x14ac:dyDescent="0.25">
      <c r="Z347" s="25" t="str">
        <f t="shared" si="4"/>
        <v/>
      </c>
    </row>
    <row r="348" spans="26:26" x14ac:dyDescent="0.25">
      <c r="Z348" s="25" t="str">
        <f t="shared" si="4"/>
        <v/>
      </c>
    </row>
    <row r="349" spans="26:26" x14ac:dyDescent="0.25">
      <c r="Z349" s="25" t="str">
        <f t="shared" si="4"/>
        <v/>
      </c>
    </row>
    <row r="350" spans="26:26" x14ac:dyDescent="0.25">
      <c r="Z350" s="25" t="str">
        <f t="shared" si="4"/>
        <v/>
      </c>
    </row>
    <row r="351" spans="26:26" x14ac:dyDescent="0.25">
      <c r="Z351" s="25" t="str">
        <f t="shared" si="4"/>
        <v/>
      </c>
    </row>
    <row r="352" spans="26:26" x14ac:dyDescent="0.25">
      <c r="Z352" s="25" t="str">
        <f t="shared" si="4"/>
        <v/>
      </c>
    </row>
    <row r="353" spans="26:26" x14ac:dyDescent="0.25">
      <c r="Z353" s="25" t="str">
        <f t="shared" si="4"/>
        <v/>
      </c>
    </row>
    <row r="354" spans="26:26" x14ac:dyDescent="0.25">
      <c r="Z354" s="25" t="str">
        <f t="shared" si="4"/>
        <v/>
      </c>
    </row>
    <row r="355" spans="26:26" x14ac:dyDescent="0.25">
      <c r="Z355" s="25" t="str">
        <f t="shared" si="4"/>
        <v/>
      </c>
    </row>
    <row r="356" spans="26:26" x14ac:dyDescent="0.25">
      <c r="Z356" s="25" t="str">
        <f t="shared" si="4"/>
        <v/>
      </c>
    </row>
    <row r="357" spans="26:26" x14ac:dyDescent="0.25">
      <c r="Z357" s="25" t="str">
        <f t="shared" si="4"/>
        <v/>
      </c>
    </row>
    <row r="358" spans="26:26" x14ac:dyDescent="0.25">
      <c r="Z358" s="25" t="str">
        <f t="shared" si="4"/>
        <v/>
      </c>
    </row>
    <row r="359" spans="26:26" x14ac:dyDescent="0.25">
      <c r="Z359" s="25" t="str">
        <f t="shared" si="4"/>
        <v/>
      </c>
    </row>
    <row r="360" spans="26:26" x14ac:dyDescent="0.25">
      <c r="Z360" s="25" t="str">
        <f t="shared" si="4"/>
        <v/>
      </c>
    </row>
    <row r="361" spans="26:26" x14ac:dyDescent="0.25">
      <c r="Z361" s="25" t="str">
        <f t="shared" si="4"/>
        <v/>
      </c>
    </row>
    <row r="362" spans="26:26" x14ac:dyDescent="0.25">
      <c r="Z362" s="25" t="str">
        <f t="shared" si="4"/>
        <v/>
      </c>
    </row>
    <row r="363" spans="26:26" x14ac:dyDescent="0.25">
      <c r="Z363" s="25" t="str">
        <f t="shared" si="4"/>
        <v/>
      </c>
    </row>
    <row r="364" spans="26:26" x14ac:dyDescent="0.25">
      <c r="Z364" s="25" t="str">
        <f t="shared" si="4"/>
        <v/>
      </c>
    </row>
    <row r="365" spans="26:26" x14ac:dyDescent="0.25">
      <c r="Z365" s="25" t="str">
        <f t="shared" si="4"/>
        <v/>
      </c>
    </row>
    <row r="366" spans="26:26" x14ac:dyDescent="0.25">
      <c r="Z366" s="25" t="str">
        <f t="shared" si="4"/>
        <v/>
      </c>
    </row>
    <row r="367" spans="26:26" x14ac:dyDescent="0.25">
      <c r="Z367" s="25" t="str">
        <f t="shared" si="4"/>
        <v/>
      </c>
    </row>
    <row r="368" spans="26:26" x14ac:dyDescent="0.25">
      <c r="Z368" s="25" t="str">
        <f t="shared" si="4"/>
        <v/>
      </c>
    </row>
    <row r="369" spans="26:26" x14ac:dyDescent="0.25">
      <c r="Z369" s="25" t="str">
        <f t="shared" si="4"/>
        <v/>
      </c>
    </row>
    <row r="370" spans="26:26" x14ac:dyDescent="0.25">
      <c r="Z370" s="25" t="str">
        <f t="shared" si="4"/>
        <v/>
      </c>
    </row>
    <row r="371" spans="26:26" x14ac:dyDescent="0.25">
      <c r="Z371" s="25" t="str">
        <f t="shared" si="4"/>
        <v/>
      </c>
    </row>
    <row r="372" spans="26:26" x14ac:dyDescent="0.25">
      <c r="Z372" s="25" t="str">
        <f t="shared" si="4"/>
        <v/>
      </c>
    </row>
    <row r="373" spans="26:26" x14ac:dyDescent="0.25">
      <c r="Z373" s="25" t="str">
        <f t="shared" si="4"/>
        <v/>
      </c>
    </row>
    <row r="374" spans="26:26" x14ac:dyDescent="0.25">
      <c r="Z374" s="25" t="str">
        <f t="shared" si="4"/>
        <v/>
      </c>
    </row>
    <row r="375" spans="26:26" x14ac:dyDescent="0.25">
      <c r="Z375" s="25" t="str">
        <f t="shared" si="4"/>
        <v/>
      </c>
    </row>
    <row r="376" spans="26:26" x14ac:dyDescent="0.25">
      <c r="Z376" s="25" t="str">
        <f t="shared" si="4"/>
        <v/>
      </c>
    </row>
    <row r="377" spans="26:26" x14ac:dyDescent="0.25">
      <c r="Z377" s="25" t="str">
        <f t="shared" si="4"/>
        <v/>
      </c>
    </row>
    <row r="378" spans="26:26" x14ac:dyDescent="0.25">
      <c r="Z378" s="25" t="str">
        <f t="shared" si="4"/>
        <v/>
      </c>
    </row>
    <row r="379" spans="26:26" x14ac:dyDescent="0.25">
      <c r="Z379" s="25" t="str">
        <f t="shared" si="4"/>
        <v/>
      </c>
    </row>
    <row r="380" spans="26:26" x14ac:dyDescent="0.25">
      <c r="Z380" s="25" t="str">
        <f t="shared" si="4"/>
        <v/>
      </c>
    </row>
    <row r="381" spans="26:26" x14ac:dyDescent="0.25">
      <c r="Z381" s="25" t="str">
        <f t="shared" ref="Z381:Z444" si="5">LEFT(D381,2)&amp;LEFT(E381,2)</f>
        <v/>
      </c>
    </row>
    <row r="382" spans="26:26" x14ac:dyDescent="0.25">
      <c r="Z382" s="25" t="str">
        <f t="shared" si="5"/>
        <v/>
      </c>
    </row>
    <row r="383" spans="26:26" x14ac:dyDescent="0.25">
      <c r="Z383" s="25" t="str">
        <f t="shared" si="5"/>
        <v/>
      </c>
    </row>
    <row r="384" spans="26:26" x14ac:dyDescent="0.25">
      <c r="Z384" s="25" t="str">
        <f t="shared" si="5"/>
        <v/>
      </c>
    </row>
    <row r="385" spans="26:26" x14ac:dyDescent="0.25">
      <c r="Z385" s="25" t="str">
        <f t="shared" si="5"/>
        <v/>
      </c>
    </row>
    <row r="386" spans="26:26" x14ac:dyDescent="0.25">
      <c r="Z386" s="25" t="str">
        <f t="shared" si="5"/>
        <v/>
      </c>
    </row>
    <row r="387" spans="26:26" x14ac:dyDescent="0.25">
      <c r="Z387" s="25" t="str">
        <f t="shared" si="5"/>
        <v/>
      </c>
    </row>
    <row r="388" spans="26:26" x14ac:dyDescent="0.25">
      <c r="Z388" s="25" t="str">
        <f t="shared" si="5"/>
        <v/>
      </c>
    </row>
    <row r="389" spans="26:26" x14ac:dyDescent="0.25">
      <c r="Z389" s="25" t="str">
        <f t="shared" si="5"/>
        <v/>
      </c>
    </row>
    <row r="390" spans="26:26" x14ac:dyDescent="0.25">
      <c r="Z390" s="25" t="str">
        <f t="shared" si="5"/>
        <v/>
      </c>
    </row>
    <row r="391" spans="26:26" x14ac:dyDescent="0.25">
      <c r="Z391" s="25" t="str">
        <f t="shared" si="5"/>
        <v/>
      </c>
    </row>
    <row r="392" spans="26:26" x14ac:dyDescent="0.25">
      <c r="Z392" s="25" t="str">
        <f t="shared" si="5"/>
        <v/>
      </c>
    </row>
    <row r="393" spans="26:26" x14ac:dyDescent="0.25">
      <c r="Z393" s="25" t="str">
        <f t="shared" si="5"/>
        <v/>
      </c>
    </row>
    <row r="394" spans="26:26" x14ac:dyDescent="0.25">
      <c r="Z394" s="25" t="str">
        <f t="shared" si="5"/>
        <v/>
      </c>
    </row>
    <row r="395" spans="26:26" x14ac:dyDescent="0.25">
      <c r="Z395" s="25" t="str">
        <f t="shared" si="5"/>
        <v/>
      </c>
    </row>
    <row r="396" spans="26:26" x14ac:dyDescent="0.25">
      <c r="Z396" s="25" t="str">
        <f t="shared" si="5"/>
        <v/>
      </c>
    </row>
    <row r="397" spans="26:26" x14ac:dyDescent="0.25">
      <c r="Z397" s="25" t="str">
        <f t="shared" si="5"/>
        <v/>
      </c>
    </row>
    <row r="398" spans="26:26" x14ac:dyDescent="0.25">
      <c r="Z398" s="25" t="str">
        <f t="shared" si="5"/>
        <v/>
      </c>
    </row>
    <row r="399" spans="26:26" x14ac:dyDescent="0.25">
      <c r="Z399" s="25" t="str">
        <f t="shared" si="5"/>
        <v/>
      </c>
    </row>
    <row r="400" spans="26:26" x14ac:dyDescent="0.25">
      <c r="Z400" s="25" t="str">
        <f t="shared" si="5"/>
        <v/>
      </c>
    </row>
    <row r="401" spans="26:26" x14ac:dyDescent="0.25">
      <c r="Z401" s="25" t="str">
        <f t="shared" si="5"/>
        <v/>
      </c>
    </row>
    <row r="402" spans="26:26" x14ac:dyDescent="0.25">
      <c r="Z402" s="25" t="str">
        <f t="shared" si="5"/>
        <v/>
      </c>
    </row>
    <row r="403" spans="26:26" x14ac:dyDescent="0.25">
      <c r="Z403" s="25" t="str">
        <f t="shared" si="5"/>
        <v/>
      </c>
    </row>
    <row r="404" spans="26:26" x14ac:dyDescent="0.25">
      <c r="Z404" s="25" t="str">
        <f t="shared" si="5"/>
        <v/>
      </c>
    </row>
    <row r="405" spans="26:26" x14ac:dyDescent="0.25">
      <c r="Z405" s="25" t="str">
        <f t="shared" si="5"/>
        <v/>
      </c>
    </row>
    <row r="406" spans="26:26" x14ac:dyDescent="0.25">
      <c r="Z406" s="25" t="str">
        <f t="shared" si="5"/>
        <v/>
      </c>
    </row>
    <row r="407" spans="26:26" x14ac:dyDescent="0.25">
      <c r="Z407" s="25" t="str">
        <f t="shared" si="5"/>
        <v/>
      </c>
    </row>
    <row r="408" spans="26:26" x14ac:dyDescent="0.25">
      <c r="Z408" s="25" t="str">
        <f t="shared" si="5"/>
        <v/>
      </c>
    </row>
    <row r="409" spans="26:26" x14ac:dyDescent="0.25">
      <c r="Z409" s="25" t="str">
        <f t="shared" si="5"/>
        <v/>
      </c>
    </row>
    <row r="410" spans="26:26" x14ac:dyDescent="0.25">
      <c r="Z410" s="25" t="str">
        <f t="shared" si="5"/>
        <v/>
      </c>
    </row>
    <row r="411" spans="26:26" x14ac:dyDescent="0.25">
      <c r="Z411" s="25" t="str">
        <f t="shared" si="5"/>
        <v/>
      </c>
    </row>
    <row r="412" spans="26:26" x14ac:dyDescent="0.25">
      <c r="Z412" s="25" t="str">
        <f t="shared" si="5"/>
        <v/>
      </c>
    </row>
    <row r="413" spans="26:26" x14ac:dyDescent="0.25">
      <c r="Z413" s="25" t="str">
        <f t="shared" si="5"/>
        <v/>
      </c>
    </row>
    <row r="414" spans="26:26" x14ac:dyDescent="0.25">
      <c r="Z414" s="25" t="str">
        <f t="shared" si="5"/>
        <v/>
      </c>
    </row>
    <row r="415" spans="26:26" x14ac:dyDescent="0.25">
      <c r="Z415" s="25" t="str">
        <f t="shared" si="5"/>
        <v/>
      </c>
    </row>
    <row r="416" spans="26:26" x14ac:dyDescent="0.25">
      <c r="Z416" s="25" t="str">
        <f t="shared" si="5"/>
        <v/>
      </c>
    </row>
    <row r="417" spans="26:26" x14ac:dyDescent="0.25">
      <c r="Z417" s="25" t="str">
        <f t="shared" si="5"/>
        <v/>
      </c>
    </row>
    <row r="418" spans="26:26" x14ac:dyDescent="0.25">
      <c r="Z418" s="25" t="str">
        <f t="shared" si="5"/>
        <v/>
      </c>
    </row>
    <row r="419" spans="26:26" x14ac:dyDescent="0.25">
      <c r="Z419" s="25" t="str">
        <f t="shared" si="5"/>
        <v/>
      </c>
    </row>
    <row r="420" spans="26:26" x14ac:dyDescent="0.25">
      <c r="Z420" s="25" t="str">
        <f t="shared" si="5"/>
        <v/>
      </c>
    </row>
    <row r="421" spans="26:26" x14ac:dyDescent="0.25">
      <c r="Z421" s="25" t="str">
        <f t="shared" si="5"/>
        <v/>
      </c>
    </row>
    <row r="422" spans="26:26" x14ac:dyDescent="0.25">
      <c r="Z422" s="25" t="str">
        <f t="shared" si="5"/>
        <v/>
      </c>
    </row>
    <row r="423" spans="26:26" x14ac:dyDescent="0.25">
      <c r="Z423" s="25" t="str">
        <f t="shared" si="5"/>
        <v/>
      </c>
    </row>
    <row r="424" spans="26:26" x14ac:dyDescent="0.25">
      <c r="Z424" s="25" t="str">
        <f t="shared" si="5"/>
        <v/>
      </c>
    </row>
    <row r="425" spans="26:26" x14ac:dyDescent="0.25">
      <c r="Z425" s="25" t="str">
        <f t="shared" si="5"/>
        <v/>
      </c>
    </row>
    <row r="426" spans="26:26" x14ac:dyDescent="0.25">
      <c r="Z426" s="25" t="str">
        <f t="shared" si="5"/>
        <v/>
      </c>
    </row>
    <row r="427" spans="26:26" x14ac:dyDescent="0.25">
      <c r="Z427" s="25" t="str">
        <f t="shared" si="5"/>
        <v/>
      </c>
    </row>
    <row r="428" spans="26:26" x14ac:dyDescent="0.25">
      <c r="Z428" s="25" t="str">
        <f t="shared" si="5"/>
        <v/>
      </c>
    </row>
    <row r="429" spans="26:26" x14ac:dyDescent="0.25">
      <c r="Z429" s="25" t="str">
        <f t="shared" si="5"/>
        <v/>
      </c>
    </row>
    <row r="430" spans="26:26" x14ac:dyDescent="0.25">
      <c r="Z430" s="25" t="str">
        <f t="shared" si="5"/>
        <v/>
      </c>
    </row>
    <row r="431" spans="26:26" x14ac:dyDescent="0.25">
      <c r="Z431" s="25" t="str">
        <f t="shared" si="5"/>
        <v/>
      </c>
    </row>
    <row r="432" spans="26:26" x14ac:dyDescent="0.25">
      <c r="Z432" s="25" t="str">
        <f t="shared" si="5"/>
        <v/>
      </c>
    </row>
    <row r="433" spans="26:26" x14ac:dyDescent="0.25">
      <c r="Z433" s="25" t="str">
        <f t="shared" si="5"/>
        <v/>
      </c>
    </row>
    <row r="434" spans="26:26" x14ac:dyDescent="0.25">
      <c r="Z434" s="25" t="str">
        <f t="shared" si="5"/>
        <v/>
      </c>
    </row>
    <row r="435" spans="26:26" x14ac:dyDescent="0.25">
      <c r="Z435" s="25" t="str">
        <f t="shared" si="5"/>
        <v/>
      </c>
    </row>
    <row r="436" spans="26:26" x14ac:dyDescent="0.25">
      <c r="Z436" s="25" t="str">
        <f t="shared" si="5"/>
        <v/>
      </c>
    </row>
    <row r="437" spans="26:26" x14ac:dyDescent="0.25">
      <c r="Z437" s="25" t="str">
        <f t="shared" si="5"/>
        <v/>
      </c>
    </row>
    <row r="438" spans="26:26" x14ac:dyDescent="0.25">
      <c r="Z438" s="25" t="str">
        <f t="shared" si="5"/>
        <v/>
      </c>
    </row>
    <row r="439" spans="26:26" x14ac:dyDescent="0.25">
      <c r="Z439" s="25" t="str">
        <f t="shared" si="5"/>
        <v/>
      </c>
    </row>
    <row r="440" spans="26:26" x14ac:dyDescent="0.25">
      <c r="Z440" s="25" t="str">
        <f t="shared" si="5"/>
        <v/>
      </c>
    </row>
    <row r="441" spans="26:26" x14ac:dyDescent="0.25">
      <c r="Z441" s="25" t="str">
        <f t="shared" si="5"/>
        <v/>
      </c>
    </row>
    <row r="442" spans="26:26" x14ac:dyDescent="0.25">
      <c r="Z442" s="25" t="str">
        <f t="shared" si="5"/>
        <v/>
      </c>
    </row>
    <row r="443" spans="26:26" x14ac:dyDescent="0.25">
      <c r="Z443" s="25" t="str">
        <f t="shared" si="5"/>
        <v/>
      </c>
    </row>
    <row r="444" spans="26:26" x14ac:dyDescent="0.25">
      <c r="Z444" s="25" t="str">
        <f t="shared" si="5"/>
        <v/>
      </c>
    </row>
    <row r="445" spans="26:26" x14ac:dyDescent="0.25">
      <c r="Z445" s="25" t="str">
        <f t="shared" ref="Z445:Z508" si="6">LEFT(D445,2)&amp;LEFT(E445,2)</f>
        <v/>
      </c>
    </row>
    <row r="446" spans="26:26" x14ac:dyDescent="0.25">
      <c r="Z446" s="25" t="str">
        <f t="shared" si="6"/>
        <v/>
      </c>
    </row>
    <row r="447" spans="26:26" x14ac:dyDescent="0.25">
      <c r="Z447" s="25" t="str">
        <f t="shared" si="6"/>
        <v/>
      </c>
    </row>
    <row r="448" spans="26:26" x14ac:dyDescent="0.25">
      <c r="Z448" s="25" t="str">
        <f t="shared" si="6"/>
        <v/>
      </c>
    </row>
    <row r="449" spans="26:26" x14ac:dyDescent="0.25">
      <c r="Z449" s="25" t="str">
        <f t="shared" si="6"/>
        <v/>
      </c>
    </row>
    <row r="450" spans="26:26" x14ac:dyDescent="0.25">
      <c r="Z450" s="25" t="str">
        <f t="shared" si="6"/>
        <v/>
      </c>
    </row>
    <row r="451" spans="26:26" x14ac:dyDescent="0.25">
      <c r="Z451" s="25" t="str">
        <f t="shared" si="6"/>
        <v/>
      </c>
    </row>
    <row r="452" spans="26:26" x14ac:dyDescent="0.25">
      <c r="Z452" s="25" t="str">
        <f t="shared" si="6"/>
        <v/>
      </c>
    </row>
    <row r="453" spans="26:26" x14ac:dyDescent="0.25">
      <c r="Z453" s="25" t="str">
        <f t="shared" si="6"/>
        <v/>
      </c>
    </row>
    <row r="454" spans="26:26" x14ac:dyDescent="0.25">
      <c r="Z454" s="25" t="str">
        <f t="shared" si="6"/>
        <v/>
      </c>
    </row>
    <row r="455" spans="26:26" x14ac:dyDescent="0.25">
      <c r="Z455" s="25" t="str">
        <f t="shared" si="6"/>
        <v/>
      </c>
    </row>
    <row r="456" spans="26:26" x14ac:dyDescent="0.25">
      <c r="Z456" s="25" t="str">
        <f t="shared" si="6"/>
        <v/>
      </c>
    </row>
    <row r="457" spans="26:26" x14ac:dyDescent="0.25">
      <c r="Z457" s="25" t="str">
        <f t="shared" si="6"/>
        <v/>
      </c>
    </row>
    <row r="458" spans="26:26" x14ac:dyDescent="0.25">
      <c r="Z458" s="25" t="str">
        <f t="shared" si="6"/>
        <v/>
      </c>
    </row>
    <row r="459" spans="26:26" x14ac:dyDescent="0.25">
      <c r="Z459" s="25" t="str">
        <f t="shared" si="6"/>
        <v/>
      </c>
    </row>
    <row r="460" spans="26:26" x14ac:dyDescent="0.25">
      <c r="Z460" s="25" t="str">
        <f t="shared" si="6"/>
        <v/>
      </c>
    </row>
    <row r="461" spans="26:26" x14ac:dyDescent="0.25">
      <c r="Z461" s="25" t="str">
        <f t="shared" si="6"/>
        <v/>
      </c>
    </row>
    <row r="462" spans="26:26" x14ac:dyDescent="0.25">
      <c r="Z462" s="25" t="str">
        <f t="shared" si="6"/>
        <v/>
      </c>
    </row>
    <row r="463" spans="26:26" x14ac:dyDescent="0.25">
      <c r="Z463" s="25" t="str">
        <f t="shared" si="6"/>
        <v/>
      </c>
    </row>
    <row r="464" spans="26:26" x14ac:dyDescent="0.25">
      <c r="Z464" s="25" t="str">
        <f t="shared" si="6"/>
        <v/>
      </c>
    </row>
    <row r="465" spans="26:26" x14ac:dyDescent="0.25">
      <c r="Z465" s="25" t="str">
        <f t="shared" si="6"/>
        <v/>
      </c>
    </row>
    <row r="466" spans="26:26" x14ac:dyDescent="0.25">
      <c r="Z466" s="25" t="str">
        <f t="shared" si="6"/>
        <v/>
      </c>
    </row>
    <row r="467" spans="26:26" x14ac:dyDescent="0.25">
      <c r="Z467" s="25" t="str">
        <f t="shared" si="6"/>
        <v/>
      </c>
    </row>
    <row r="468" spans="26:26" x14ac:dyDescent="0.25">
      <c r="Z468" s="25" t="str">
        <f t="shared" si="6"/>
        <v/>
      </c>
    </row>
    <row r="469" spans="26:26" x14ac:dyDescent="0.25">
      <c r="Z469" s="25" t="str">
        <f t="shared" si="6"/>
        <v/>
      </c>
    </row>
    <row r="470" spans="26:26" x14ac:dyDescent="0.25">
      <c r="Z470" s="25" t="str">
        <f t="shared" si="6"/>
        <v/>
      </c>
    </row>
    <row r="471" spans="26:26" x14ac:dyDescent="0.25">
      <c r="Z471" s="25" t="str">
        <f t="shared" si="6"/>
        <v/>
      </c>
    </row>
    <row r="472" spans="26:26" x14ac:dyDescent="0.25">
      <c r="Z472" s="25" t="str">
        <f t="shared" si="6"/>
        <v/>
      </c>
    </row>
    <row r="473" spans="26:26" x14ac:dyDescent="0.25">
      <c r="Z473" s="25" t="str">
        <f t="shared" si="6"/>
        <v/>
      </c>
    </row>
    <row r="474" spans="26:26" x14ac:dyDescent="0.25">
      <c r="Z474" s="25" t="str">
        <f t="shared" si="6"/>
        <v/>
      </c>
    </row>
    <row r="475" spans="26:26" x14ac:dyDescent="0.25">
      <c r="Z475" s="25" t="str">
        <f t="shared" si="6"/>
        <v/>
      </c>
    </row>
    <row r="476" spans="26:26" x14ac:dyDescent="0.25">
      <c r="Z476" s="25" t="str">
        <f t="shared" si="6"/>
        <v/>
      </c>
    </row>
    <row r="477" spans="26:26" x14ac:dyDescent="0.25">
      <c r="Z477" s="25" t="str">
        <f t="shared" si="6"/>
        <v/>
      </c>
    </row>
    <row r="478" spans="26:26" x14ac:dyDescent="0.25">
      <c r="Z478" s="25" t="str">
        <f t="shared" si="6"/>
        <v/>
      </c>
    </row>
    <row r="479" spans="26:26" x14ac:dyDescent="0.25">
      <c r="Z479" s="25" t="str">
        <f t="shared" si="6"/>
        <v/>
      </c>
    </row>
    <row r="480" spans="26:26" x14ac:dyDescent="0.25">
      <c r="Z480" s="25" t="str">
        <f t="shared" si="6"/>
        <v/>
      </c>
    </row>
    <row r="481" spans="26:26" x14ac:dyDescent="0.25">
      <c r="Z481" s="25" t="str">
        <f t="shared" si="6"/>
        <v/>
      </c>
    </row>
    <row r="482" spans="26:26" x14ac:dyDescent="0.25">
      <c r="Z482" s="25" t="str">
        <f t="shared" si="6"/>
        <v/>
      </c>
    </row>
    <row r="483" spans="26:26" x14ac:dyDescent="0.25">
      <c r="Z483" s="25" t="str">
        <f t="shared" si="6"/>
        <v/>
      </c>
    </row>
    <row r="484" spans="26:26" x14ac:dyDescent="0.25">
      <c r="Z484" s="25" t="str">
        <f t="shared" si="6"/>
        <v/>
      </c>
    </row>
    <row r="485" spans="26:26" x14ac:dyDescent="0.25">
      <c r="Z485" s="25" t="str">
        <f t="shared" si="6"/>
        <v/>
      </c>
    </row>
    <row r="486" spans="26:26" x14ac:dyDescent="0.25">
      <c r="Z486" s="25" t="str">
        <f t="shared" si="6"/>
        <v/>
      </c>
    </row>
    <row r="487" spans="26:26" x14ac:dyDescent="0.25">
      <c r="Z487" s="25" t="str">
        <f t="shared" si="6"/>
        <v/>
      </c>
    </row>
    <row r="488" spans="26:26" x14ac:dyDescent="0.25">
      <c r="Z488" s="25" t="str">
        <f t="shared" si="6"/>
        <v/>
      </c>
    </row>
    <row r="489" spans="26:26" x14ac:dyDescent="0.25">
      <c r="Z489" s="25" t="str">
        <f t="shared" si="6"/>
        <v/>
      </c>
    </row>
    <row r="490" spans="26:26" x14ac:dyDescent="0.25">
      <c r="Z490" s="25" t="str">
        <f t="shared" si="6"/>
        <v/>
      </c>
    </row>
    <row r="491" spans="26:26" x14ac:dyDescent="0.25">
      <c r="Z491" s="25" t="str">
        <f t="shared" si="6"/>
        <v/>
      </c>
    </row>
    <row r="492" spans="26:26" x14ac:dyDescent="0.25">
      <c r="Z492" s="25" t="str">
        <f t="shared" si="6"/>
        <v/>
      </c>
    </row>
    <row r="493" spans="26:26" x14ac:dyDescent="0.25">
      <c r="Z493" s="25" t="str">
        <f t="shared" si="6"/>
        <v/>
      </c>
    </row>
    <row r="494" spans="26:26" x14ac:dyDescent="0.25">
      <c r="Z494" s="25" t="str">
        <f t="shared" si="6"/>
        <v/>
      </c>
    </row>
    <row r="495" spans="26:26" x14ac:dyDescent="0.25">
      <c r="Z495" s="25" t="str">
        <f t="shared" si="6"/>
        <v/>
      </c>
    </row>
    <row r="496" spans="26:26" x14ac:dyDescent="0.25">
      <c r="Z496" s="25" t="str">
        <f t="shared" si="6"/>
        <v/>
      </c>
    </row>
    <row r="497" spans="26:26" x14ac:dyDescent="0.25">
      <c r="Z497" s="25" t="str">
        <f t="shared" si="6"/>
        <v/>
      </c>
    </row>
    <row r="498" spans="26:26" x14ac:dyDescent="0.25">
      <c r="Z498" s="25" t="str">
        <f t="shared" si="6"/>
        <v/>
      </c>
    </row>
    <row r="499" spans="26:26" x14ac:dyDescent="0.25">
      <c r="Z499" s="25" t="str">
        <f t="shared" si="6"/>
        <v/>
      </c>
    </row>
    <row r="500" spans="26:26" x14ac:dyDescent="0.25">
      <c r="Z500" s="25" t="str">
        <f t="shared" si="6"/>
        <v/>
      </c>
    </row>
    <row r="501" spans="26:26" x14ac:dyDescent="0.25">
      <c r="Z501" s="25" t="str">
        <f t="shared" si="6"/>
        <v/>
      </c>
    </row>
    <row r="502" spans="26:26" x14ac:dyDescent="0.25">
      <c r="Z502" s="25" t="str">
        <f t="shared" si="6"/>
        <v/>
      </c>
    </row>
    <row r="503" spans="26:26" x14ac:dyDescent="0.25">
      <c r="Z503" s="25" t="str">
        <f t="shared" si="6"/>
        <v/>
      </c>
    </row>
    <row r="504" spans="26:26" x14ac:dyDescent="0.25">
      <c r="Z504" s="25" t="str">
        <f t="shared" si="6"/>
        <v/>
      </c>
    </row>
    <row r="505" spans="26:26" x14ac:dyDescent="0.25">
      <c r="Z505" s="25" t="str">
        <f t="shared" si="6"/>
        <v/>
      </c>
    </row>
    <row r="506" spans="26:26" x14ac:dyDescent="0.25">
      <c r="Z506" s="25" t="str">
        <f t="shared" si="6"/>
        <v/>
      </c>
    </row>
    <row r="507" spans="26:26" x14ac:dyDescent="0.25">
      <c r="Z507" s="25" t="str">
        <f t="shared" si="6"/>
        <v/>
      </c>
    </row>
    <row r="508" spans="26:26" x14ac:dyDescent="0.25">
      <c r="Z508" s="25" t="str">
        <f t="shared" si="6"/>
        <v/>
      </c>
    </row>
    <row r="509" spans="26:26" x14ac:dyDescent="0.25">
      <c r="Z509" s="25" t="str">
        <f t="shared" ref="Z509:Z572" si="7">LEFT(D509,2)&amp;LEFT(E509,2)</f>
        <v/>
      </c>
    </row>
    <row r="510" spans="26:26" x14ac:dyDescent="0.25">
      <c r="Z510" s="25" t="str">
        <f t="shared" si="7"/>
        <v/>
      </c>
    </row>
    <row r="511" spans="26:26" x14ac:dyDescent="0.25">
      <c r="Z511" s="25" t="str">
        <f t="shared" si="7"/>
        <v/>
      </c>
    </row>
    <row r="512" spans="26:26" x14ac:dyDescent="0.25">
      <c r="Z512" s="25" t="str">
        <f t="shared" si="7"/>
        <v/>
      </c>
    </row>
    <row r="513" spans="26:26" x14ac:dyDescent="0.25">
      <c r="Z513" s="25" t="str">
        <f t="shared" si="7"/>
        <v/>
      </c>
    </row>
    <row r="514" spans="26:26" x14ac:dyDescent="0.25">
      <c r="Z514" s="25" t="str">
        <f t="shared" si="7"/>
        <v/>
      </c>
    </row>
    <row r="515" spans="26:26" x14ac:dyDescent="0.25">
      <c r="Z515" s="25" t="str">
        <f t="shared" si="7"/>
        <v/>
      </c>
    </row>
    <row r="516" spans="26:26" x14ac:dyDescent="0.25">
      <c r="Z516" s="25" t="str">
        <f t="shared" si="7"/>
        <v/>
      </c>
    </row>
    <row r="517" spans="26:26" x14ac:dyDescent="0.25">
      <c r="Z517" s="25" t="str">
        <f t="shared" si="7"/>
        <v/>
      </c>
    </row>
    <row r="518" spans="26:26" x14ac:dyDescent="0.25">
      <c r="Z518" s="25" t="str">
        <f t="shared" si="7"/>
        <v/>
      </c>
    </row>
    <row r="519" spans="26:26" x14ac:dyDescent="0.25">
      <c r="Z519" s="25" t="str">
        <f t="shared" si="7"/>
        <v/>
      </c>
    </row>
    <row r="520" spans="26:26" x14ac:dyDescent="0.25">
      <c r="Z520" s="25" t="str">
        <f t="shared" si="7"/>
        <v/>
      </c>
    </row>
    <row r="521" spans="26:26" x14ac:dyDescent="0.25">
      <c r="Z521" s="25" t="str">
        <f t="shared" si="7"/>
        <v/>
      </c>
    </row>
    <row r="522" spans="26:26" x14ac:dyDescent="0.25">
      <c r="Z522" s="25" t="str">
        <f t="shared" si="7"/>
        <v/>
      </c>
    </row>
    <row r="523" spans="26:26" x14ac:dyDescent="0.25">
      <c r="Z523" s="25" t="str">
        <f t="shared" si="7"/>
        <v/>
      </c>
    </row>
    <row r="524" spans="26:26" x14ac:dyDescent="0.25">
      <c r="Z524" s="25" t="str">
        <f t="shared" si="7"/>
        <v/>
      </c>
    </row>
    <row r="525" spans="26:26" x14ac:dyDescent="0.25">
      <c r="Z525" s="25" t="str">
        <f t="shared" si="7"/>
        <v/>
      </c>
    </row>
    <row r="526" spans="26:26" x14ac:dyDescent="0.25">
      <c r="Z526" s="25" t="str">
        <f t="shared" si="7"/>
        <v/>
      </c>
    </row>
    <row r="527" spans="26:26" x14ac:dyDescent="0.25">
      <c r="Z527" s="25" t="str">
        <f t="shared" si="7"/>
        <v/>
      </c>
    </row>
    <row r="528" spans="26:26" x14ac:dyDescent="0.25">
      <c r="Z528" s="25" t="str">
        <f t="shared" si="7"/>
        <v/>
      </c>
    </row>
    <row r="529" spans="26:26" x14ac:dyDescent="0.25">
      <c r="Z529" s="25" t="str">
        <f t="shared" si="7"/>
        <v/>
      </c>
    </row>
    <row r="530" spans="26:26" x14ac:dyDescent="0.25">
      <c r="Z530" s="25" t="str">
        <f t="shared" si="7"/>
        <v/>
      </c>
    </row>
    <row r="531" spans="26:26" x14ac:dyDescent="0.25">
      <c r="Z531" s="25" t="str">
        <f t="shared" si="7"/>
        <v/>
      </c>
    </row>
    <row r="532" spans="26:26" x14ac:dyDescent="0.25">
      <c r="Z532" s="25" t="str">
        <f t="shared" si="7"/>
        <v/>
      </c>
    </row>
    <row r="533" spans="26:26" x14ac:dyDescent="0.25">
      <c r="Z533" s="25" t="str">
        <f t="shared" si="7"/>
        <v/>
      </c>
    </row>
    <row r="534" spans="26:26" x14ac:dyDescent="0.25">
      <c r="Z534" s="25" t="str">
        <f t="shared" si="7"/>
        <v/>
      </c>
    </row>
    <row r="535" spans="26:26" x14ac:dyDescent="0.25">
      <c r="Z535" s="25" t="str">
        <f t="shared" si="7"/>
        <v/>
      </c>
    </row>
    <row r="536" spans="26:26" x14ac:dyDescent="0.25">
      <c r="Z536" s="25" t="str">
        <f t="shared" si="7"/>
        <v/>
      </c>
    </row>
    <row r="537" spans="26:26" x14ac:dyDescent="0.25">
      <c r="Z537" s="25" t="str">
        <f t="shared" si="7"/>
        <v/>
      </c>
    </row>
    <row r="538" spans="26:26" x14ac:dyDescent="0.25">
      <c r="Z538" s="25" t="str">
        <f t="shared" si="7"/>
        <v/>
      </c>
    </row>
    <row r="539" spans="26:26" x14ac:dyDescent="0.25">
      <c r="Z539" s="25" t="str">
        <f t="shared" si="7"/>
        <v/>
      </c>
    </row>
    <row r="540" spans="26:26" x14ac:dyDescent="0.25">
      <c r="Z540" s="25" t="str">
        <f t="shared" si="7"/>
        <v/>
      </c>
    </row>
    <row r="541" spans="26:26" x14ac:dyDescent="0.25">
      <c r="Z541" s="25" t="str">
        <f t="shared" si="7"/>
        <v/>
      </c>
    </row>
    <row r="542" spans="26:26" x14ac:dyDescent="0.25">
      <c r="Z542" s="25" t="str">
        <f t="shared" si="7"/>
        <v/>
      </c>
    </row>
    <row r="543" spans="26:26" x14ac:dyDescent="0.25">
      <c r="Z543" s="25" t="str">
        <f t="shared" si="7"/>
        <v/>
      </c>
    </row>
    <row r="544" spans="26:26" x14ac:dyDescent="0.25">
      <c r="Z544" s="25" t="str">
        <f t="shared" si="7"/>
        <v/>
      </c>
    </row>
    <row r="545" spans="26:26" x14ac:dyDescent="0.25">
      <c r="Z545" s="25" t="str">
        <f t="shared" si="7"/>
        <v/>
      </c>
    </row>
    <row r="546" spans="26:26" x14ac:dyDescent="0.25">
      <c r="Z546" s="25" t="str">
        <f t="shared" si="7"/>
        <v/>
      </c>
    </row>
    <row r="547" spans="26:26" x14ac:dyDescent="0.25">
      <c r="Z547" s="25" t="str">
        <f t="shared" si="7"/>
        <v/>
      </c>
    </row>
    <row r="548" spans="26:26" x14ac:dyDescent="0.25">
      <c r="Z548" s="25" t="str">
        <f t="shared" si="7"/>
        <v/>
      </c>
    </row>
    <row r="549" spans="26:26" x14ac:dyDescent="0.25">
      <c r="Z549" s="25" t="str">
        <f t="shared" si="7"/>
        <v/>
      </c>
    </row>
    <row r="550" spans="26:26" x14ac:dyDescent="0.25">
      <c r="Z550" s="25" t="str">
        <f t="shared" si="7"/>
        <v/>
      </c>
    </row>
    <row r="551" spans="26:26" x14ac:dyDescent="0.25">
      <c r="Z551" s="25" t="str">
        <f t="shared" si="7"/>
        <v/>
      </c>
    </row>
    <row r="552" spans="26:26" x14ac:dyDescent="0.25">
      <c r="Z552" s="25" t="str">
        <f t="shared" si="7"/>
        <v/>
      </c>
    </row>
    <row r="553" spans="26:26" x14ac:dyDescent="0.25">
      <c r="Z553" s="25" t="str">
        <f t="shared" si="7"/>
        <v/>
      </c>
    </row>
    <row r="554" spans="26:26" x14ac:dyDescent="0.25">
      <c r="Z554" s="25" t="str">
        <f t="shared" si="7"/>
        <v/>
      </c>
    </row>
    <row r="555" spans="26:26" x14ac:dyDescent="0.25">
      <c r="Z555" s="25" t="str">
        <f t="shared" si="7"/>
        <v/>
      </c>
    </row>
    <row r="556" spans="26:26" x14ac:dyDescent="0.25">
      <c r="Z556" s="25" t="str">
        <f t="shared" si="7"/>
        <v/>
      </c>
    </row>
    <row r="557" spans="26:26" x14ac:dyDescent="0.25">
      <c r="Z557" s="25" t="str">
        <f t="shared" si="7"/>
        <v/>
      </c>
    </row>
    <row r="558" spans="26:26" x14ac:dyDescent="0.25">
      <c r="Z558" s="25" t="str">
        <f t="shared" si="7"/>
        <v/>
      </c>
    </row>
    <row r="559" spans="26:26" x14ac:dyDescent="0.25">
      <c r="Z559" s="25" t="str">
        <f t="shared" si="7"/>
        <v/>
      </c>
    </row>
    <row r="560" spans="26:26" x14ac:dyDescent="0.25">
      <c r="Z560" s="25" t="str">
        <f t="shared" si="7"/>
        <v/>
      </c>
    </row>
    <row r="561" spans="26:26" x14ac:dyDescent="0.25">
      <c r="Z561" s="25" t="str">
        <f t="shared" si="7"/>
        <v/>
      </c>
    </row>
    <row r="562" spans="26:26" x14ac:dyDescent="0.25">
      <c r="Z562" s="25" t="str">
        <f t="shared" si="7"/>
        <v/>
      </c>
    </row>
    <row r="563" spans="26:26" x14ac:dyDescent="0.25">
      <c r="Z563" s="25" t="str">
        <f t="shared" si="7"/>
        <v/>
      </c>
    </row>
    <row r="564" spans="26:26" x14ac:dyDescent="0.25">
      <c r="Z564" s="25" t="str">
        <f t="shared" si="7"/>
        <v/>
      </c>
    </row>
    <row r="565" spans="26:26" x14ac:dyDescent="0.25">
      <c r="Z565" s="25" t="str">
        <f t="shared" si="7"/>
        <v/>
      </c>
    </row>
    <row r="566" spans="26:26" x14ac:dyDescent="0.25">
      <c r="Z566" s="25" t="str">
        <f t="shared" si="7"/>
        <v/>
      </c>
    </row>
    <row r="567" spans="26:26" x14ac:dyDescent="0.25">
      <c r="Z567" s="25" t="str">
        <f t="shared" si="7"/>
        <v/>
      </c>
    </row>
    <row r="568" spans="26:26" x14ac:dyDescent="0.25">
      <c r="Z568" s="25" t="str">
        <f t="shared" si="7"/>
        <v/>
      </c>
    </row>
    <row r="569" spans="26:26" x14ac:dyDescent="0.25">
      <c r="Z569" s="25" t="str">
        <f t="shared" si="7"/>
        <v/>
      </c>
    </row>
    <row r="570" spans="26:26" x14ac:dyDescent="0.25">
      <c r="Z570" s="25" t="str">
        <f t="shared" si="7"/>
        <v/>
      </c>
    </row>
    <row r="571" spans="26:26" x14ac:dyDescent="0.25">
      <c r="Z571" s="25" t="str">
        <f t="shared" si="7"/>
        <v/>
      </c>
    </row>
    <row r="572" spans="26:26" x14ac:dyDescent="0.25">
      <c r="Z572" s="25" t="str">
        <f t="shared" si="7"/>
        <v/>
      </c>
    </row>
    <row r="573" spans="26:26" x14ac:dyDescent="0.25">
      <c r="Z573" s="25" t="str">
        <f t="shared" ref="Z573:Z636" si="8">LEFT(D573,2)&amp;LEFT(E573,2)</f>
        <v/>
      </c>
    </row>
    <row r="574" spans="26:26" x14ac:dyDescent="0.25">
      <c r="Z574" s="25" t="str">
        <f t="shared" si="8"/>
        <v/>
      </c>
    </row>
    <row r="575" spans="26:26" x14ac:dyDescent="0.25">
      <c r="Z575" s="25" t="str">
        <f t="shared" si="8"/>
        <v/>
      </c>
    </row>
    <row r="576" spans="26:26" x14ac:dyDescent="0.25">
      <c r="Z576" s="25" t="str">
        <f t="shared" si="8"/>
        <v/>
      </c>
    </row>
    <row r="577" spans="26:26" x14ac:dyDescent="0.25">
      <c r="Z577" s="25" t="str">
        <f t="shared" si="8"/>
        <v/>
      </c>
    </row>
    <row r="578" spans="26:26" x14ac:dyDescent="0.25">
      <c r="Z578" s="25" t="str">
        <f t="shared" si="8"/>
        <v/>
      </c>
    </row>
    <row r="579" spans="26:26" x14ac:dyDescent="0.25">
      <c r="Z579" s="25" t="str">
        <f t="shared" si="8"/>
        <v/>
      </c>
    </row>
    <row r="580" spans="26:26" x14ac:dyDescent="0.25">
      <c r="Z580" s="25" t="str">
        <f t="shared" si="8"/>
        <v/>
      </c>
    </row>
    <row r="581" spans="26:26" x14ac:dyDescent="0.25">
      <c r="Z581" s="25" t="str">
        <f t="shared" si="8"/>
        <v/>
      </c>
    </row>
    <row r="582" spans="26:26" x14ac:dyDescent="0.25">
      <c r="Z582" s="25" t="str">
        <f t="shared" si="8"/>
        <v/>
      </c>
    </row>
    <row r="583" spans="26:26" x14ac:dyDescent="0.25">
      <c r="Z583" s="25" t="str">
        <f t="shared" si="8"/>
        <v/>
      </c>
    </row>
    <row r="584" spans="26:26" x14ac:dyDescent="0.25">
      <c r="Z584" s="25" t="str">
        <f t="shared" si="8"/>
        <v/>
      </c>
    </row>
    <row r="585" spans="26:26" x14ac:dyDescent="0.25">
      <c r="Z585" s="25" t="str">
        <f t="shared" si="8"/>
        <v/>
      </c>
    </row>
    <row r="586" spans="26:26" x14ac:dyDescent="0.25">
      <c r="Z586" s="25" t="str">
        <f t="shared" si="8"/>
        <v/>
      </c>
    </row>
    <row r="587" spans="26:26" x14ac:dyDescent="0.25">
      <c r="Z587" s="25" t="str">
        <f t="shared" si="8"/>
        <v/>
      </c>
    </row>
    <row r="588" spans="26:26" x14ac:dyDescent="0.25">
      <c r="Z588" s="25" t="str">
        <f t="shared" si="8"/>
        <v/>
      </c>
    </row>
    <row r="589" spans="26:26" x14ac:dyDescent="0.25">
      <c r="Z589" s="25" t="str">
        <f t="shared" si="8"/>
        <v/>
      </c>
    </row>
    <row r="590" spans="26:26" x14ac:dyDescent="0.25">
      <c r="Z590" s="25" t="str">
        <f t="shared" si="8"/>
        <v/>
      </c>
    </row>
    <row r="591" spans="26:26" x14ac:dyDescent="0.25">
      <c r="Z591" s="25" t="str">
        <f t="shared" si="8"/>
        <v/>
      </c>
    </row>
    <row r="592" spans="26:26" x14ac:dyDescent="0.25">
      <c r="Z592" s="25" t="str">
        <f t="shared" si="8"/>
        <v/>
      </c>
    </row>
    <row r="593" spans="26:26" x14ac:dyDescent="0.25">
      <c r="Z593" s="25" t="str">
        <f t="shared" si="8"/>
        <v/>
      </c>
    </row>
    <row r="594" spans="26:26" x14ac:dyDescent="0.25">
      <c r="Z594" s="25" t="str">
        <f t="shared" si="8"/>
        <v/>
      </c>
    </row>
    <row r="595" spans="26:26" x14ac:dyDescent="0.25">
      <c r="Z595" s="25" t="str">
        <f t="shared" si="8"/>
        <v/>
      </c>
    </row>
    <row r="596" spans="26:26" x14ac:dyDescent="0.25">
      <c r="Z596" s="25" t="str">
        <f t="shared" si="8"/>
        <v/>
      </c>
    </row>
    <row r="597" spans="26:26" x14ac:dyDescent="0.25">
      <c r="Z597" s="25" t="str">
        <f t="shared" si="8"/>
        <v/>
      </c>
    </row>
    <row r="598" spans="26:26" x14ac:dyDescent="0.25">
      <c r="Z598" s="25" t="str">
        <f t="shared" si="8"/>
        <v/>
      </c>
    </row>
    <row r="599" spans="26:26" x14ac:dyDescent="0.25">
      <c r="Z599" s="25" t="str">
        <f t="shared" si="8"/>
        <v/>
      </c>
    </row>
    <row r="600" spans="26:26" x14ac:dyDescent="0.25">
      <c r="Z600" s="25" t="str">
        <f t="shared" si="8"/>
        <v/>
      </c>
    </row>
    <row r="601" spans="26:26" x14ac:dyDescent="0.25">
      <c r="Z601" s="25" t="str">
        <f t="shared" si="8"/>
        <v/>
      </c>
    </row>
    <row r="602" spans="26:26" x14ac:dyDescent="0.25">
      <c r="Z602" s="25" t="str">
        <f t="shared" si="8"/>
        <v/>
      </c>
    </row>
    <row r="603" spans="26:26" x14ac:dyDescent="0.25">
      <c r="Z603" s="25" t="str">
        <f t="shared" si="8"/>
        <v/>
      </c>
    </row>
    <row r="604" spans="26:26" x14ac:dyDescent="0.25">
      <c r="Z604" s="25" t="str">
        <f t="shared" si="8"/>
        <v/>
      </c>
    </row>
    <row r="605" spans="26:26" x14ac:dyDescent="0.25">
      <c r="Z605" s="25" t="str">
        <f t="shared" si="8"/>
        <v/>
      </c>
    </row>
    <row r="606" spans="26:26" x14ac:dyDescent="0.25">
      <c r="Z606" s="25" t="str">
        <f t="shared" si="8"/>
        <v/>
      </c>
    </row>
    <row r="607" spans="26:26" x14ac:dyDescent="0.25">
      <c r="Z607" s="25" t="str">
        <f t="shared" si="8"/>
        <v/>
      </c>
    </row>
    <row r="608" spans="26:26" x14ac:dyDescent="0.25">
      <c r="Z608" s="25" t="str">
        <f t="shared" si="8"/>
        <v/>
      </c>
    </row>
    <row r="609" spans="26:26" x14ac:dyDescent="0.25">
      <c r="Z609" s="25" t="str">
        <f t="shared" si="8"/>
        <v/>
      </c>
    </row>
    <row r="610" spans="26:26" x14ac:dyDescent="0.25">
      <c r="Z610" s="25" t="str">
        <f t="shared" si="8"/>
        <v/>
      </c>
    </row>
    <row r="611" spans="26:26" x14ac:dyDescent="0.25">
      <c r="Z611" s="25" t="str">
        <f t="shared" si="8"/>
        <v/>
      </c>
    </row>
    <row r="612" spans="26:26" x14ac:dyDescent="0.25">
      <c r="Z612" s="25" t="str">
        <f t="shared" si="8"/>
        <v/>
      </c>
    </row>
    <row r="613" spans="26:26" x14ac:dyDescent="0.25">
      <c r="Z613" s="25" t="str">
        <f t="shared" si="8"/>
        <v/>
      </c>
    </row>
    <row r="614" spans="26:26" x14ac:dyDescent="0.25">
      <c r="Z614" s="25" t="str">
        <f t="shared" si="8"/>
        <v/>
      </c>
    </row>
    <row r="615" spans="26:26" x14ac:dyDescent="0.25">
      <c r="Z615" s="25" t="str">
        <f t="shared" si="8"/>
        <v/>
      </c>
    </row>
    <row r="616" spans="26:26" x14ac:dyDescent="0.25">
      <c r="Z616" s="25" t="str">
        <f t="shared" si="8"/>
        <v/>
      </c>
    </row>
    <row r="617" spans="26:26" x14ac:dyDescent="0.25">
      <c r="Z617" s="25" t="str">
        <f t="shared" si="8"/>
        <v/>
      </c>
    </row>
    <row r="618" spans="26:26" x14ac:dyDescent="0.25">
      <c r="Z618" s="25" t="str">
        <f t="shared" si="8"/>
        <v/>
      </c>
    </row>
    <row r="619" spans="26:26" x14ac:dyDescent="0.25">
      <c r="Z619" s="25" t="str">
        <f t="shared" si="8"/>
        <v/>
      </c>
    </row>
    <row r="620" spans="26:26" x14ac:dyDescent="0.25">
      <c r="Z620" s="25" t="str">
        <f t="shared" si="8"/>
        <v/>
      </c>
    </row>
    <row r="621" spans="26:26" x14ac:dyDescent="0.25">
      <c r="Z621" s="25" t="str">
        <f t="shared" si="8"/>
        <v/>
      </c>
    </row>
    <row r="622" spans="26:26" x14ac:dyDescent="0.25">
      <c r="Z622" s="25" t="str">
        <f t="shared" si="8"/>
        <v/>
      </c>
    </row>
    <row r="623" spans="26:26" x14ac:dyDescent="0.25">
      <c r="Z623" s="25" t="str">
        <f t="shared" si="8"/>
        <v/>
      </c>
    </row>
    <row r="624" spans="26:26" x14ac:dyDescent="0.25">
      <c r="Z624" s="25" t="str">
        <f t="shared" si="8"/>
        <v/>
      </c>
    </row>
    <row r="625" spans="26:26" x14ac:dyDescent="0.25">
      <c r="Z625" s="25" t="str">
        <f t="shared" si="8"/>
        <v/>
      </c>
    </row>
    <row r="626" spans="26:26" x14ac:dyDescent="0.25">
      <c r="Z626" s="25" t="str">
        <f t="shared" si="8"/>
        <v/>
      </c>
    </row>
    <row r="627" spans="26:26" x14ac:dyDescent="0.25">
      <c r="Z627" s="25" t="str">
        <f t="shared" si="8"/>
        <v/>
      </c>
    </row>
    <row r="628" spans="26:26" x14ac:dyDescent="0.25">
      <c r="Z628" s="25" t="str">
        <f t="shared" si="8"/>
        <v/>
      </c>
    </row>
    <row r="629" spans="26:26" x14ac:dyDescent="0.25">
      <c r="Z629" s="25" t="str">
        <f t="shared" si="8"/>
        <v/>
      </c>
    </row>
    <row r="630" spans="26:26" x14ac:dyDescent="0.25">
      <c r="Z630" s="25" t="str">
        <f t="shared" si="8"/>
        <v/>
      </c>
    </row>
    <row r="631" spans="26:26" x14ac:dyDescent="0.25">
      <c r="Z631" s="25" t="str">
        <f t="shared" si="8"/>
        <v/>
      </c>
    </row>
    <row r="632" spans="26:26" x14ac:dyDescent="0.25">
      <c r="Z632" s="25" t="str">
        <f t="shared" si="8"/>
        <v/>
      </c>
    </row>
    <row r="633" spans="26:26" x14ac:dyDescent="0.25">
      <c r="Z633" s="25" t="str">
        <f t="shared" si="8"/>
        <v/>
      </c>
    </row>
    <row r="634" spans="26:26" x14ac:dyDescent="0.25">
      <c r="Z634" s="25" t="str">
        <f t="shared" si="8"/>
        <v/>
      </c>
    </row>
    <row r="635" spans="26:26" x14ac:dyDescent="0.25">
      <c r="Z635" s="25" t="str">
        <f t="shared" si="8"/>
        <v/>
      </c>
    </row>
    <row r="636" spans="26:26" x14ac:dyDescent="0.25">
      <c r="Z636" s="25" t="str">
        <f t="shared" si="8"/>
        <v/>
      </c>
    </row>
    <row r="637" spans="26:26" x14ac:dyDescent="0.25">
      <c r="Z637" s="25" t="str">
        <f t="shared" ref="Z637:Z695" si="9">LEFT(D637,2)&amp;LEFT(E637,2)</f>
        <v/>
      </c>
    </row>
    <row r="638" spans="26:26" x14ac:dyDescent="0.25">
      <c r="Z638" s="25" t="str">
        <f t="shared" si="9"/>
        <v/>
      </c>
    </row>
    <row r="639" spans="26:26" x14ac:dyDescent="0.25">
      <c r="Z639" s="25" t="str">
        <f t="shared" si="9"/>
        <v/>
      </c>
    </row>
    <row r="640" spans="26:26" x14ac:dyDescent="0.25">
      <c r="Z640" s="25" t="str">
        <f t="shared" si="9"/>
        <v/>
      </c>
    </row>
    <row r="641" spans="26:26" x14ac:dyDescent="0.25">
      <c r="Z641" s="25" t="str">
        <f t="shared" si="9"/>
        <v/>
      </c>
    </row>
    <row r="642" spans="26:26" x14ac:dyDescent="0.25">
      <c r="Z642" s="25" t="str">
        <f t="shared" si="9"/>
        <v/>
      </c>
    </row>
    <row r="643" spans="26:26" x14ac:dyDescent="0.25">
      <c r="Z643" s="25" t="str">
        <f t="shared" si="9"/>
        <v/>
      </c>
    </row>
    <row r="644" spans="26:26" x14ac:dyDescent="0.25">
      <c r="Z644" s="25" t="str">
        <f t="shared" si="9"/>
        <v/>
      </c>
    </row>
    <row r="645" spans="26:26" x14ac:dyDescent="0.25">
      <c r="Z645" s="25" t="str">
        <f t="shared" si="9"/>
        <v/>
      </c>
    </row>
    <row r="646" spans="26:26" x14ac:dyDescent="0.25">
      <c r="Z646" s="25" t="str">
        <f t="shared" si="9"/>
        <v/>
      </c>
    </row>
    <row r="647" spans="26:26" x14ac:dyDescent="0.25">
      <c r="Z647" s="25" t="str">
        <f t="shared" si="9"/>
        <v/>
      </c>
    </row>
    <row r="648" spans="26:26" x14ac:dyDescent="0.25">
      <c r="Z648" s="25" t="str">
        <f t="shared" si="9"/>
        <v/>
      </c>
    </row>
    <row r="649" spans="26:26" x14ac:dyDescent="0.25">
      <c r="Z649" s="25" t="str">
        <f t="shared" si="9"/>
        <v/>
      </c>
    </row>
    <row r="650" spans="26:26" x14ac:dyDescent="0.25">
      <c r="Z650" s="25" t="str">
        <f t="shared" si="9"/>
        <v/>
      </c>
    </row>
    <row r="651" spans="26:26" x14ac:dyDescent="0.25">
      <c r="Z651" s="25" t="str">
        <f t="shared" si="9"/>
        <v/>
      </c>
    </row>
    <row r="652" spans="26:26" x14ac:dyDescent="0.25">
      <c r="Z652" s="25" t="str">
        <f t="shared" si="9"/>
        <v/>
      </c>
    </row>
    <row r="653" spans="26:26" x14ac:dyDescent="0.25">
      <c r="Z653" s="25" t="str">
        <f t="shared" si="9"/>
        <v/>
      </c>
    </row>
    <row r="654" spans="26:26" x14ac:dyDescent="0.25">
      <c r="Z654" s="25" t="str">
        <f t="shared" si="9"/>
        <v/>
      </c>
    </row>
    <row r="655" spans="26:26" x14ac:dyDescent="0.25">
      <c r="Z655" s="25" t="str">
        <f t="shared" si="9"/>
        <v/>
      </c>
    </row>
    <row r="656" spans="26:26" x14ac:dyDescent="0.25">
      <c r="Z656" s="25" t="str">
        <f t="shared" si="9"/>
        <v/>
      </c>
    </row>
    <row r="657" spans="26:26" x14ac:dyDescent="0.25">
      <c r="Z657" s="25" t="str">
        <f t="shared" si="9"/>
        <v/>
      </c>
    </row>
    <row r="658" spans="26:26" x14ac:dyDescent="0.25">
      <c r="Z658" s="25" t="str">
        <f t="shared" si="9"/>
        <v/>
      </c>
    </row>
    <row r="659" spans="26:26" x14ac:dyDescent="0.25">
      <c r="Z659" s="25" t="str">
        <f t="shared" si="9"/>
        <v/>
      </c>
    </row>
    <row r="660" spans="26:26" x14ac:dyDescent="0.25">
      <c r="Z660" s="25" t="str">
        <f t="shared" si="9"/>
        <v/>
      </c>
    </row>
    <row r="661" spans="26:26" x14ac:dyDescent="0.25">
      <c r="Z661" s="25" t="str">
        <f t="shared" si="9"/>
        <v/>
      </c>
    </row>
    <row r="662" spans="26:26" x14ac:dyDescent="0.25">
      <c r="Z662" s="25" t="str">
        <f t="shared" si="9"/>
        <v/>
      </c>
    </row>
    <row r="663" spans="26:26" x14ac:dyDescent="0.25">
      <c r="Z663" s="25" t="str">
        <f t="shared" si="9"/>
        <v/>
      </c>
    </row>
    <row r="664" spans="26:26" x14ac:dyDescent="0.25">
      <c r="Z664" s="25" t="str">
        <f t="shared" si="9"/>
        <v/>
      </c>
    </row>
    <row r="665" spans="26:26" x14ac:dyDescent="0.25">
      <c r="Z665" s="25" t="str">
        <f t="shared" si="9"/>
        <v/>
      </c>
    </row>
    <row r="666" spans="26:26" x14ac:dyDescent="0.25">
      <c r="Z666" s="25" t="str">
        <f t="shared" si="9"/>
        <v/>
      </c>
    </row>
    <row r="667" spans="26:26" x14ac:dyDescent="0.25">
      <c r="Z667" s="25" t="str">
        <f t="shared" si="9"/>
        <v/>
      </c>
    </row>
    <row r="668" spans="26:26" x14ac:dyDescent="0.25">
      <c r="Z668" s="25" t="str">
        <f t="shared" si="9"/>
        <v/>
      </c>
    </row>
    <row r="669" spans="26:26" x14ac:dyDescent="0.25">
      <c r="Z669" s="25" t="str">
        <f t="shared" si="9"/>
        <v/>
      </c>
    </row>
    <row r="670" spans="26:26" x14ac:dyDescent="0.25">
      <c r="Z670" s="25" t="str">
        <f t="shared" si="9"/>
        <v/>
      </c>
    </row>
    <row r="671" spans="26:26" x14ac:dyDescent="0.25">
      <c r="Z671" s="25" t="str">
        <f t="shared" si="9"/>
        <v/>
      </c>
    </row>
    <row r="672" spans="26:26" x14ac:dyDescent="0.25">
      <c r="Z672" s="25" t="str">
        <f t="shared" si="9"/>
        <v/>
      </c>
    </row>
    <row r="673" spans="26:26" x14ac:dyDescent="0.25">
      <c r="Z673" s="25" t="str">
        <f t="shared" si="9"/>
        <v/>
      </c>
    </row>
    <row r="674" spans="26:26" x14ac:dyDescent="0.25">
      <c r="Z674" s="25" t="str">
        <f t="shared" si="9"/>
        <v/>
      </c>
    </row>
    <row r="675" spans="26:26" x14ac:dyDescent="0.25">
      <c r="Z675" s="25" t="str">
        <f t="shared" si="9"/>
        <v/>
      </c>
    </row>
    <row r="676" spans="26:26" x14ac:dyDescent="0.25">
      <c r="Z676" s="25" t="str">
        <f t="shared" si="9"/>
        <v/>
      </c>
    </row>
    <row r="677" spans="26:26" x14ac:dyDescent="0.25">
      <c r="Z677" s="25" t="str">
        <f t="shared" si="9"/>
        <v/>
      </c>
    </row>
    <row r="678" spans="26:26" x14ac:dyDescent="0.25">
      <c r="Z678" s="25" t="str">
        <f t="shared" si="9"/>
        <v/>
      </c>
    </row>
    <row r="679" spans="26:26" x14ac:dyDescent="0.25">
      <c r="Z679" s="25" t="str">
        <f t="shared" si="9"/>
        <v/>
      </c>
    </row>
    <row r="680" spans="26:26" x14ac:dyDescent="0.25">
      <c r="Z680" s="25" t="str">
        <f t="shared" si="9"/>
        <v/>
      </c>
    </row>
    <row r="681" spans="26:26" x14ac:dyDescent="0.25">
      <c r="Z681" s="25" t="str">
        <f t="shared" si="9"/>
        <v/>
      </c>
    </row>
    <row r="682" spans="26:26" x14ac:dyDescent="0.25">
      <c r="Z682" s="25" t="str">
        <f t="shared" si="9"/>
        <v/>
      </c>
    </row>
    <row r="683" spans="26:26" x14ac:dyDescent="0.25">
      <c r="Z683" s="25" t="str">
        <f t="shared" si="9"/>
        <v/>
      </c>
    </row>
    <row r="684" spans="26:26" x14ac:dyDescent="0.25">
      <c r="Z684" s="25" t="str">
        <f t="shared" si="9"/>
        <v/>
      </c>
    </row>
    <row r="685" spans="26:26" x14ac:dyDescent="0.25">
      <c r="Z685" s="25" t="str">
        <f t="shared" si="9"/>
        <v/>
      </c>
    </row>
    <row r="686" spans="26:26" x14ac:dyDescent="0.25">
      <c r="Z686" s="25" t="str">
        <f t="shared" si="9"/>
        <v/>
      </c>
    </row>
    <row r="687" spans="26:26" x14ac:dyDescent="0.25">
      <c r="Z687" s="25" t="str">
        <f t="shared" si="9"/>
        <v/>
      </c>
    </row>
    <row r="688" spans="26:26" x14ac:dyDescent="0.25">
      <c r="Z688" s="25" t="str">
        <f t="shared" si="9"/>
        <v/>
      </c>
    </row>
    <row r="689" spans="26:26" x14ac:dyDescent="0.25">
      <c r="Z689" s="25" t="str">
        <f t="shared" si="9"/>
        <v/>
      </c>
    </row>
    <row r="690" spans="26:26" x14ac:dyDescent="0.25">
      <c r="Z690" s="25" t="str">
        <f t="shared" si="9"/>
        <v/>
      </c>
    </row>
    <row r="691" spans="26:26" x14ac:dyDescent="0.25">
      <c r="Z691" s="25" t="str">
        <f t="shared" si="9"/>
        <v/>
      </c>
    </row>
    <row r="692" spans="26:26" x14ac:dyDescent="0.25">
      <c r="Z692" s="25" t="str">
        <f t="shared" si="9"/>
        <v/>
      </c>
    </row>
    <row r="693" spans="26:26" x14ac:dyDescent="0.25">
      <c r="Z693" s="25" t="str">
        <f t="shared" si="9"/>
        <v/>
      </c>
    </row>
    <row r="694" spans="26:26" x14ac:dyDescent="0.25">
      <c r="Z694" s="25" t="str">
        <f t="shared" si="9"/>
        <v/>
      </c>
    </row>
    <row r="695" spans="26:26" x14ac:dyDescent="0.25">
      <c r="Z695" s="25" t="str">
        <f t="shared" si="9"/>
        <v/>
      </c>
    </row>
  </sheetData>
  <sheetProtection formatCells="0" formatColumns="0" formatRows="0" insertHyperlinks="0" selectLockedCells="1" sort="0" autoFilter="0" pivotTables="0"/>
  <protectedRanges>
    <protectedRange algorithmName="SHA-512" hashValue="48AeuT5rTMWHVci2gkYc8qn7/1arHLRd83wJmTLFPiypcWJmBE6s6AEe5V0cHAo3Az/2fxjtBJt+qJ2AHk+bJw==" saltValue="vVFedaZXRVDz87U7ECliRg==" spinCount="100000" sqref="H4:H203" name="Range1"/>
  </protectedRanges>
  <mergeCells count="107">
    <mergeCell ref="K301:O301"/>
    <mergeCell ref="K302:O302"/>
    <mergeCell ref="K303:O303"/>
    <mergeCell ref="K304:O304"/>
    <mergeCell ref="K312:O312"/>
    <mergeCell ref="K313:O313"/>
    <mergeCell ref="K306:O306"/>
    <mergeCell ref="K307:O307"/>
    <mergeCell ref="K308:O308"/>
    <mergeCell ref="K309:O309"/>
    <mergeCell ref="K310:O310"/>
    <mergeCell ref="K296:O296"/>
    <mergeCell ref="K297:O297"/>
    <mergeCell ref="K298:O298"/>
    <mergeCell ref="K288:O288"/>
    <mergeCell ref="K289:O289"/>
    <mergeCell ref="K290:O290"/>
    <mergeCell ref="K291:O291"/>
    <mergeCell ref="K292:O292"/>
    <mergeCell ref="K300:O300"/>
    <mergeCell ref="K284:O284"/>
    <mergeCell ref="K285:O285"/>
    <mergeCell ref="K275:O275"/>
    <mergeCell ref="K276:O276"/>
    <mergeCell ref="K277:O277"/>
    <mergeCell ref="K278:O278"/>
    <mergeCell ref="K279:O279"/>
    <mergeCell ref="K294:O294"/>
    <mergeCell ref="K295:O295"/>
    <mergeCell ref="K273:O273"/>
    <mergeCell ref="K263:O263"/>
    <mergeCell ref="K264:O264"/>
    <mergeCell ref="K265:O265"/>
    <mergeCell ref="K266:O266"/>
    <mergeCell ref="K267:O267"/>
    <mergeCell ref="K281:O281"/>
    <mergeCell ref="K282:O282"/>
    <mergeCell ref="K283:O283"/>
    <mergeCell ref="K250:O250"/>
    <mergeCell ref="K251:O251"/>
    <mergeCell ref="K252:O252"/>
    <mergeCell ref="K253:O253"/>
    <mergeCell ref="K254:O254"/>
    <mergeCell ref="K269:O269"/>
    <mergeCell ref="K270:O270"/>
    <mergeCell ref="K271:O271"/>
    <mergeCell ref="K272:O272"/>
    <mergeCell ref="K235:O235"/>
    <mergeCell ref="K268:O268"/>
    <mergeCell ref="K262:O262"/>
    <mergeCell ref="K261:O261"/>
    <mergeCell ref="K255:O255"/>
    <mergeCell ref="K249:O249"/>
    <mergeCell ref="K243:O243"/>
    <mergeCell ref="K237:O237"/>
    <mergeCell ref="K236:O236"/>
    <mergeCell ref="K244:O244"/>
    <mergeCell ref="K245:O245"/>
    <mergeCell ref="K246:O246"/>
    <mergeCell ref="K247:O247"/>
    <mergeCell ref="K248:O248"/>
    <mergeCell ref="K238:O238"/>
    <mergeCell ref="K239:O239"/>
    <mergeCell ref="K240:O240"/>
    <mergeCell ref="K241:O241"/>
    <mergeCell ref="K242:O242"/>
    <mergeCell ref="K256:O256"/>
    <mergeCell ref="K257:O257"/>
    <mergeCell ref="K258:O258"/>
    <mergeCell ref="K259:O259"/>
    <mergeCell ref="K260:O260"/>
    <mergeCell ref="K233:O233"/>
    <mergeCell ref="K234:O234"/>
    <mergeCell ref="K216:O216"/>
    <mergeCell ref="K217:O217"/>
    <mergeCell ref="K218:O218"/>
    <mergeCell ref="K219:O219"/>
    <mergeCell ref="K220:O220"/>
    <mergeCell ref="K221:O221"/>
    <mergeCell ref="K222:O222"/>
    <mergeCell ref="K223:O223"/>
    <mergeCell ref="K224:O224"/>
    <mergeCell ref="K225:O225"/>
    <mergeCell ref="A1:O2"/>
    <mergeCell ref="A320:O326"/>
    <mergeCell ref="A319:O319"/>
    <mergeCell ref="A214:O215"/>
    <mergeCell ref="A206:O206"/>
    <mergeCell ref="A207:O213"/>
    <mergeCell ref="K316:O316"/>
    <mergeCell ref="K311:O311"/>
    <mergeCell ref="K305:O305"/>
    <mergeCell ref="K299:O299"/>
    <mergeCell ref="K315:O315"/>
    <mergeCell ref="K314:O314"/>
    <mergeCell ref="K226:O226"/>
    <mergeCell ref="K227:O227"/>
    <mergeCell ref="K228:O228"/>
    <mergeCell ref="K293:O293"/>
    <mergeCell ref="K287:O287"/>
    <mergeCell ref="K286:O286"/>
    <mergeCell ref="K280:O280"/>
    <mergeCell ref="K274:O274"/>
    <mergeCell ref="K229:O229"/>
    <mergeCell ref="K230:O230"/>
    <mergeCell ref="K231:O231"/>
    <mergeCell ref="K232:O232"/>
  </mergeCells>
  <phoneticPr fontId="40" type="noConversion"/>
  <dataValidations count="2">
    <dataValidation type="custom" allowBlank="1" showInputMessage="1" showErrorMessage="1" sqref="R3" xr:uid="{6AE31CBF-37F0-4A3F-BA94-462E6E69F44F}">
      <formula1>IF(D4="Prop Points", IFERROR(VLOOKUP(E4,PropPointsTakeover,1,FALSE), IFERROR(VLOOKUP(E4,PropPointsNewInstall,1,FALSE),"")), IFERROR(VLOOKUP(E4,LockType,1,FALSE),""))</formula1>
    </dataValidation>
    <dataValidation type="list" allowBlank="1" showInputMessage="1" showErrorMessage="1" sqref="G4:G203" xr:uid="{EB62562D-CF8A-4FBA-B7E9-C492B749339B}">
      <formula1>IF(Z4="PrNe", PrNe, IF(Z4="PrTa", PrTa, IF(Z4="InNe", InNe, IF(Z4="InTa", InTa, AAC))))</formula1>
    </dataValidation>
  </dataValidations>
  <pageMargins left="0.25" right="0.25" top="0.75" bottom="0.75" header="0.3" footer="0.3"/>
  <pageSetup paperSize="3" scale="82" fitToHeight="0" orientation="landscape" r:id="rId1"/>
  <headerFooter>
    <oddFooter>&amp;C&amp;P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05138FA-CA05-4FBD-A48E-D7005D3AC5FB}">
          <x14:formula1>
            <xm:f>'Drop Down List'!$B$32:$B$37</xm:f>
          </x14:formula1>
          <xm:sqref>D4:D203</xm:sqref>
        </x14:dataValidation>
        <x14:dataValidation type="list" allowBlank="1" showInputMessage="1" showErrorMessage="1" xr:uid="{0AEA7696-8163-4925-A88A-B782AD268789}">
          <x14:formula1>
            <xm:f>IF(OR(D4="Alarm Doors", D4="Access Control Doors", D4="Card Reader Only Doors"), 'Drop Down List'!$C$32:$C$34, 'Drop Down List'!$C$33:$C$34)</xm:f>
          </x14:formula1>
          <xm:sqref>E4:E203</xm:sqref>
        </x14:dataValidation>
        <x14:dataValidation type="list" allowBlank="1" showInputMessage="1" showErrorMessage="1" xr:uid="{BFC9A940-4437-4CFE-9108-716638523B23}">
          <x14:formula1>
            <xm:f>IF(AND(D4&lt;&gt;"Prop Points", D4&lt;&gt;"Intrusion Alarm Input/Zone and Reset Readers"), 'Drop Down List'!$D$19:$D$21, "")</xm:f>
          </x14:formula1>
          <xm:sqref>G4:G13</xm:sqref>
        </x14:dataValidation>
        <x14:dataValidation type="list" allowBlank="1" showInputMessage="1" showErrorMessage="1" xr:uid="{B2051703-71D7-4C41-9402-F0B4B48F1529}">
          <x14:formula1>
            <xm:f>IF(AND(D4&lt;&gt;"Prop Points", D4&lt;&gt;"Intrusion Alarm Input/Zone and Reset Readers"), 'Drop Down List'!$D$19:$D$21, "")</xm:f>
          </x14:formula1>
          <xm:sqref>F4:F203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877F-9816-4CE5-84D2-C6A0C4904784}">
  <sheetPr codeName="Sheet10">
    <pageSetUpPr fitToPage="1"/>
  </sheetPr>
  <dimension ref="A1:AS112"/>
  <sheetViews>
    <sheetView zoomScale="85" zoomScaleNormal="85" workbookViewId="0">
      <selection activeCell="D6" sqref="D6:D29"/>
    </sheetView>
  </sheetViews>
  <sheetFormatPr defaultColWidth="9.140625" defaultRowHeight="15" outlineLevelRow="1" x14ac:dyDescent="0.25"/>
  <cols>
    <col min="1" max="1" width="16.5703125" style="25" customWidth="1"/>
    <col min="2" max="2" width="5.42578125" style="25" bestFit="1" customWidth="1"/>
    <col min="3" max="3" width="79.140625" style="199" customWidth="1"/>
    <col min="4" max="4" width="13.85546875" style="25" customWidth="1"/>
    <col min="5" max="5" width="15.140625" style="25" customWidth="1"/>
    <col min="6" max="6" width="30.140625" style="25" bestFit="1" customWidth="1"/>
    <col min="7" max="7" width="44.140625" style="25" customWidth="1"/>
    <col min="8" max="8" width="16.42578125" style="200" bestFit="1" customWidth="1"/>
    <col min="9" max="9" width="30.85546875" style="25" bestFit="1" customWidth="1"/>
    <col min="10" max="10" width="33.140625" style="25" customWidth="1"/>
    <col min="11" max="11" width="13.42578125" style="25" customWidth="1"/>
    <col min="12" max="12" width="22.140625" style="25" customWidth="1"/>
    <col min="13" max="13" width="25.140625" style="25" customWidth="1"/>
    <col min="14" max="14" width="68.5703125" style="25" customWidth="1"/>
    <col min="15" max="23" width="9.140625" style="25" customWidth="1"/>
    <col min="24" max="24" width="15.42578125" style="25" customWidth="1"/>
    <col min="25" max="25" width="46.42578125" style="25" customWidth="1"/>
    <col min="26" max="29" width="9.140625" style="25" customWidth="1"/>
    <col min="30" max="36" width="9.140625" style="105" customWidth="1"/>
    <col min="37" max="44" width="9.140625" style="25" customWidth="1"/>
    <col min="45" max="45" width="9.140625" style="195" customWidth="1"/>
    <col min="46" max="93" width="9.140625" style="25" customWidth="1"/>
    <col min="94" max="16384" width="9.140625" style="25"/>
  </cols>
  <sheetData>
    <row r="1" spans="1:45" x14ac:dyDescent="0.25">
      <c r="A1" s="355" t="s">
        <v>1674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7"/>
    </row>
    <row r="2" spans="1:45" x14ac:dyDescent="0.25">
      <c r="A2" s="358"/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60"/>
    </row>
    <row r="3" spans="1:45" x14ac:dyDescent="0.25">
      <c r="A3" s="106" t="s">
        <v>116</v>
      </c>
      <c r="B3" s="107" t="s">
        <v>1663</v>
      </c>
      <c r="C3" s="196" t="s">
        <v>1675</v>
      </c>
      <c r="D3" s="107" t="s">
        <v>1676</v>
      </c>
      <c r="E3" s="107" t="s">
        <v>192</v>
      </c>
      <c r="F3" s="107" t="s">
        <v>1677</v>
      </c>
      <c r="G3" s="107" t="s">
        <v>1678</v>
      </c>
      <c r="H3" s="107" t="s">
        <v>1679</v>
      </c>
      <c r="I3" s="116" t="s">
        <v>1680</v>
      </c>
      <c r="J3" s="107" t="s">
        <v>1681</v>
      </c>
      <c r="K3" s="107" t="s">
        <v>1682</v>
      </c>
      <c r="L3" s="116" t="s">
        <v>1683</v>
      </c>
      <c r="M3" s="116" t="s">
        <v>1684</v>
      </c>
      <c r="N3" s="197" t="s">
        <v>1585</v>
      </c>
    </row>
    <row r="4" spans="1:45" s="105" customFormat="1" x14ac:dyDescent="0.25">
      <c r="A4" s="216" t="str">
        <f>IF('Camera Detail Takeover Chec...'!R2=0,"",'Camera Detail Takeover Chec...'!R2)</f>
        <v/>
      </c>
      <c r="B4" s="108" t="str">
        <f>IF('Camera Detail Takeover Chec...'!F2=0,"",'Camera Detail Takeover Chec...'!F2)</f>
        <v/>
      </c>
      <c r="C4" s="109" t="str">
        <f>IF('Camera Detail Takeover Chec...'!E2=0,"",'Camera Detail Takeover Chec...'!E2)</f>
        <v/>
      </c>
      <c r="D4" s="111" t="str">
        <f>IF('Camera Detail Takeover Chec...'!M2=0,"",'Camera Detail Takeover Chec...'!M2)</f>
        <v/>
      </c>
      <c r="E4" s="111" t="str">
        <f>IF('Camera Detail Takeover Chec...'!N2=0,"",'Camera Detail Takeover Chec...'!N2)</f>
        <v/>
      </c>
      <c r="F4" s="198" t="str">
        <f>IF('Camera Detail Takeover Chec...'!O2=0,"",'Camera Detail Takeover Chec...'!O2)</f>
        <v/>
      </c>
      <c r="G4" s="112" t="str">
        <f>IF('Camera Detail Takeover Chec...'!P2=0,"",'Camera Detail Takeover Chec...'!P2)</f>
        <v/>
      </c>
      <c r="H4" s="108" t="str">
        <f>IF('Camera Detail Takeover Chec...'!S2=0,"",'Camera Detail Takeover Chec...'!S2)</f>
        <v/>
      </c>
      <c r="I4" s="113" t="str">
        <f>IF('Camera Detail Takeover Chec...'!T2=0,"",'Camera Detail Takeover Chec...'!T2)</f>
        <v/>
      </c>
      <c r="J4" s="113" t="str">
        <f>IF('Camera Detail Takeover Chec...'!U2=0,"",'Camera Detail Takeover Chec...'!U2)</f>
        <v/>
      </c>
      <c r="K4" s="113" t="str">
        <f>IF('Camera Detail Takeover Chec...'!V2=0,"",'Camera Detail Takeover Chec...'!V2)</f>
        <v/>
      </c>
      <c r="L4" s="114" t="str">
        <f>IF('Camera Detail Takeover Chec...'!AE2=0,"",)</f>
        <v/>
      </c>
      <c r="M4" s="114" t="str">
        <f>IF('Camera Detail Takeover Chec...'!AF2=0,"",'Camera Detail Takeover Chec...'!AF2)</f>
        <v/>
      </c>
      <c r="N4" s="115" t="str">
        <f>IF('Camera Detail Takeover Chec...'!AD2=0,"",'Camera Detail Takeover Chec...'!AD2)</f>
        <v/>
      </c>
      <c r="X4" s="105" t="str">
        <f>D4&amp;E4</f>
        <v/>
      </c>
      <c r="Y4" s="105" t="str">
        <f>D4&amp;E4&amp;F4</f>
        <v/>
      </c>
      <c r="AS4" s="195"/>
    </row>
    <row r="5" spans="1:45" s="105" customFormat="1" x14ac:dyDescent="0.25">
      <c r="A5" s="216" t="str">
        <f>IF('Camera Detail Takeover Chec...'!R3=0,"",'Camera Detail Takeover Chec...'!R3)</f>
        <v/>
      </c>
      <c r="B5" s="108" t="str">
        <f>IF('Camera Detail Takeover Chec...'!F3=0,"",'Camera Detail Takeover Chec...'!F3)</f>
        <v/>
      </c>
      <c r="C5" s="109" t="str">
        <f>IF('Camera Detail Takeover Chec...'!E3=0,"",'Camera Detail Takeover Chec...'!E3)</f>
        <v/>
      </c>
      <c r="D5" s="111" t="str">
        <f>IF('Camera Detail Takeover Chec...'!M3=0,"",'Camera Detail Takeover Chec...'!M3)</f>
        <v/>
      </c>
      <c r="E5" s="111" t="str">
        <f>IF('Camera Detail Takeover Chec...'!N3=0,"",'Camera Detail Takeover Chec...'!N3)</f>
        <v/>
      </c>
      <c r="F5" s="198" t="str">
        <f>IF('Camera Detail Takeover Chec...'!O3=0,"",'Camera Detail Takeover Chec...'!O3)</f>
        <v/>
      </c>
      <c r="G5" s="112" t="str">
        <f>IF('Camera Detail Takeover Chec...'!P3=0,"",'Camera Detail Takeover Chec...'!P3)</f>
        <v/>
      </c>
      <c r="H5" s="108" t="str">
        <f>IF('Camera Detail Takeover Chec...'!S3=0,"",'Camera Detail Takeover Chec...'!S3)</f>
        <v/>
      </c>
      <c r="I5" s="113" t="str">
        <f>IF('Camera Detail Takeover Chec...'!T3=0,"",'Camera Detail Takeover Chec...'!T3)</f>
        <v/>
      </c>
      <c r="J5" s="113" t="str">
        <f>IF('Camera Detail Takeover Chec...'!U3=0,"",'Camera Detail Takeover Chec...'!U3)</f>
        <v/>
      </c>
      <c r="K5" s="113" t="str">
        <f>IF('Camera Detail Takeover Chec...'!V3=0,"",'Camera Detail Takeover Chec...'!V3)</f>
        <v/>
      </c>
      <c r="L5" s="114" t="str">
        <f>IF('Camera Detail Takeover Chec...'!AE3=0,"",)</f>
        <v/>
      </c>
      <c r="M5" s="114" t="str">
        <f>IF('Camera Detail Takeover Chec...'!AF3=0,"",'Camera Detail Takeover Chec...'!AF3)</f>
        <v/>
      </c>
      <c r="N5" s="115" t="str">
        <f>IF('Camera Detail Takeover Chec...'!AD3=0,"",'Camera Detail Takeover Chec...'!AD3)</f>
        <v/>
      </c>
      <c r="X5" s="105" t="str">
        <f t="shared" ref="X5:X68" si="0">D5&amp;E5</f>
        <v/>
      </c>
      <c r="Y5" s="105" t="str">
        <f t="shared" ref="Y5:Y68" si="1">D5&amp;E5&amp;F5</f>
        <v/>
      </c>
      <c r="AS5" s="195"/>
    </row>
    <row r="6" spans="1:45" s="105" customFormat="1" x14ac:dyDescent="0.25">
      <c r="A6" s="216" t="str">
        <f>IF('Camera Detail Takeover Chec...'!R4=0,"",'Camera Detail Takeover Chec...'!R4)</f>
        <v/>
      </c>
      <c r="B6" s="108" t="str">
        <f>IF('Camera Detail Takeover Chec...'!F4=0,"",'Camera Detail Takeover Chec...'!F4)</f>
        <v/>
      </c>
      <c r="C6" s="109" t="str">
        <f>IF('Camera Detail Takeover Chec...'!E4=0,"",'Camera Detail Takeover Chec...'!E4)</f>
        <v/>
      </c>
      <c r="D6" s="111" t="str">
        <f>IF('Camera Detail Takeover Chec...'!M4=0,"",'Camera Detail Takeover Chec...'!M4)</f>
        <v/>
      </c>
      <c r="E6" s="111" t="str">
        <f>IF('Camera Detail Takeover Chec...'!N4=0,"",'Camera Detail Takeover Chec...'!N4)</f>
        <v/>
      </c>
      <c r="F6" s="198" t="str">
        <f>IF('Camera Detail Takeover Chec...'!O4=0,"",'Camera Detail Takeover Chec...'!O4)</f>
        <v/>
      </c>
      <c r="G6" s="112" t="str">
        <f>IF('Camera Detail Takeover Chec...'!P4=0,"",'Camera Detail Takeover Chec...'!P4)</f>
        <v/>
      </c>
      <c r="H6" s="108" t="str">
        <f>IF('Camera Detail Takeover Chec...'!S4=0,"",'Camera Detail Takeover Chec...'!S4)</f>
        <v/>
      </c>
      <c r="I6" s="113" t="str">
        <f>IF('Camera Detail Takeover Chec...'!T4=0,"",'Camera Detail Takeover Chec...'!T4)</f>
        <v/>
      </c>
      <c r="J6" s="113" t="str">
        <f>IF('Camera Detail Takeover Chec...'!U4=0,"",'Camera Detail Takeover Chec...'!U4)</f>
        <v/>
      </c>
      <c r="K6" s="113" t="str">
        <f>IF('Camera Detail Takeover Chec...'!V4=0,"",'Camera Detail Takeover Chec...'!V4)</f>
        <v/>
      </c>
      <c r="L6" s="114" t="str">
        <f>IF('Camera Detail Takeover Chec...'!AE4=0,"",)</f>
        <v/>
      </c>
      <c r="M6" s="114" t="str">
        <f>IF('Camera Detail Takeover Chec...'!AF4=0,"",'Camera Detail Takeover Chec...'!AF4)</f>
        <v/>
      </c>
      <c r="N6" s="115" t="str">
        <f>IF('Camera Detail Takeover Chec...'!AD4=0,"",'Camera Detail Takeover Chec...'!AD4)</f>
        <v/>
      </c>
      <c r="X6" s="105" t="str">
        <f t="shared" si="0"/>
        <v/>
      </c>
      <c r="Y6" s="105" t="str">
        <f t="shared" si="1"/>
        <v/>
      </c>
      <c r="AS6" s="195"/>
    </row>
    <row r="7" spans="1:45" s="105" customFormat="1" x14ac:dyDescent="0.25">
      <c r="A7" s="216" t="str">
        <f>IF('Camera Detail Takeover Chec...'!R5=0,"",'Camera Detail Takeover Chec...'!R5)</f>
        <v/>
      </c>
      <c r="B7" s="108" t="str">
        <f>IF('Camera Detail Takeover Chec...'!F5=0,"",'Camera Detail Takeover Chec...'!F5)</f>
        <v/>
      </c>
      <c r="C7" s="109" t="str">
        <f>IF('Camera Detail Takeover Chec...'!E5=0,"",'Camera Detail Takeover Chec...'!E5)</f>
        <v/>
      </c>
      <c r="D7" s="111" t="str">
        <f>IF('Camera Detail Takeover Chec...'!M5=0,"",'Camera Detail Takeover Chec...'!M5)</f>
        <v/>
      </c>
      <c r="E7" s="111" t="str">
        <f>IF('Camera Detail Takeover Chec...'!N5=0,"",'Camera Detail Takeover Chec...'!N5)</f>
        <v/>
      </c>
      <c r="F7" s="198" t="str">
        <f>IF('Camera Detail Takeover Chec...'!O5=0,"",'Camera Detail Takeover Chec...'!O5)</f>
        <v/>
      </c>
      <c r="G7" s="112" t="str">
        <f>IF('Camera Detail Takeover Chec...'!P5=0,"",'Camera Detail Takeover Chec...'!P5)</f>
        <v/>
      </c>
      <c r="H7" s="108" t="str">
        <f>IF('Camera Detail Takeover Chec...'!S5=0,"",'Camera Detail Takeover Chec...'!S5)</f>
        <v/>
      </c>
      <c r="I7" s="113" t="str">
        <f>IF('Camera Detail Takeover Chec...'!T5=0,"",'Camera Detail Takeover Chec...'!T5)</f>
        <v/>
      </c>
      <c r="J7" s="113" t="str">
        <f>IF('Camera Detail Takeover Chec...'!U5=0,"",'Camera Detail Takeover Chec...'!U5)</f>
        <v/>
      </c>
      <c r="K7" s="113" t="str">
        <f>IF('Camera Detail Takeover Chec...'!V5=0,"",'Camera Detail Takeover Chec...'!V5)</f>
        <v/>
      </c>
      <c r="L7" s="114" t="str">
        <f>IF('Camera Detail Takeover Chec...'!AE5=0,"",)</f>
        <v/>
      </c>
      <c r="M7" s="114" t="str">
        <f>IF('Camera Detail Takeover Chec...'!AF5=0,"",'Camera Detail Takeover Chec...'!AF5)</f>
        <v/>
      </c>
      <c r="N7" s="115" t="str">
        <f>IF('Camera Detail Takeover Chec...'!AD5=0,"",'Camera Detail Takeover Chec...'!AD5)</f>
        <v/>
      </c>
      <c r="X7" s="105" t="str">
        <f t="shared" si="0"/>
        <v/>
      </c>
      <c r="Y7" s="105" t="str">
        <f t="shared" si="1"/>
        <v/>
      </c>
      <c r="AS7" s="195"/>
    </row>
    <row r="8" spans="1:45" s="105" customFormat="1" x14ac:dyDescent="0.25">
      <c r="A8" s="216" t="str">
        <f>IF('Camera Detail Takeover Chec...'!R6=0,"",'Camera Detail Takeover Chec...'!R6)</f>
        <v/>
      </c>
      <c r="B8" s="108" t="str">
        <f>IF('Camera Detail Takeover Chec...'!F6=0,"",'Camera Detail Takeover Chec...'!F6)</f>
        <v/>
      </c>
      <c r="C8" s="109" t="str">
        <f>IF('Camera Detail Takeover Chec...'!E6=0,"",'Camera Detail Takeover Chec...'!E6)</f>
        <v/>
      </c>
      <c r="D8" s="111" t="str">
        <f>IF('Camera Detail Takeover Chec...'!M6=0,"",'Camera Detail Takeover Chec...'!M6)</f>
        <v/>
      </c>
      <c r="E8" s="111" t="str">
        <f>IF('Camera Detail Takeover Chec...'!N6=0,"",'Camera Detail Takeover Chec...'!N6)</f>
        <v/>
      </c>
      <c r="F8" s="198" t="str">
        <f>IF('Camera Detail Takeover Chec...'!O6=0,"",'Camera Detail Takeover Chec...'!O6)</f>
        <v/>
      </c>
      <c r="G8" s="112" t="str">
        <f>IF('Camera Detail Takeover Chec...'!P6=0,"",'Camera Detail Takeover Chec...'!P6)</f>
        <v/>
      </c>
      <c r="H8" s="108" t="str">
        <f>IF('Camera Detail Takeover Chec...'!S6=0,"",'Camera Detail Takeover Chec...'!S6)</f>
        <v/>
      </c>
      <c r="I8" s="113" t="str">
        <f>IF('Camera Detail Takeover Chec...'!T6=0,"",'Camera Detail Takeover Chec...'!T6)</f>
        <v/>
      </c>
      <c r="J8" s="113" t="str">
        <f>IF('Camera Detail Takeover Chec...'!U6=0,"",'Camera Detail Takeover Chec...'!U6)</f>
        <v/>
      </c>
      <c r="K8" s="113" t="str">
        <f>IF('Camera Detail Takeover Chec...'!V6=0,"",'Camera Detail Takeover Chec...'!V6)</f>
        <v/>
      </c>
      <c r="L8" s="114" t="str">
        <f>IF('Camera Detail Takeover Chec...'!AE6=0,"",)</f>
        <v/>
      </c>
      <c r="M8" s="114" t="str">
        <f>IF('Camera Detail Takeover Chec...'!AF6=0,"",'Camera Detail Takeover Chec...'!AF6)</f>
        <v/>
      </c>
      <c r="N8" s="115" t="str">
        <f>IF('Camera Detail Takeover Chec...'!AD6=0,"",'Camera Detail Takeover Chec...'!AD6)</f>
        <v/>
      </c>
      <c r="X8" s="105" t="str">
        <f t="shared" si="0"/>
        <v/>
      </c>
      <c r="Y8" s="105" t="str">
        <f t="shared" si="1"/>
        <v/>
      </c>
      <c r="AS8" s="195"/>
    </row>
    <row r="9" spans="1:45" s="105" customFormat="1" x14ac:dyDescent="0.25">
      <c r="A9" s="216" t="str">
        <f>IF('Camera Detail Takeover Chec...'!R7=0,"",'Camera Detail Takeover Chec...'!R7)</f>
        <v/>
      </c>
      <c r="B9" s="108" t="str">
        <f>IF('Camera Detail Takeover Chec...'!F7=0,"",'Camera Detail Takeover Chec...'!F7)</f>
        <v/>
      </c>
      <c r="C9" s="109" t="str">
        <f>IF('Camera Detail Takeover Chec...'!E7=0,"",'Camera Detail Takeover Chec...'!E7)</f>
        <v/>
      </c>
      <c r="D9" s="111" t="str">
        <f>IF('Camera Detail Takeover Chec...'!M7=0,"",'Camera Detail Takeover Chec...'!M7)</f>
        <v/>
      </c>
      <c r="E9" s="111" t="str">
        <f>IF('Camera Detail Takeover Chec...'!N7=0,"",'Camera Detail Takeover Chec...'!N7)</f>
        <v/>
      </c>
      <c r="F9" s="198" t="str">
        <f>IF('Camera Detail Takeover Chec...'!O7=0,"",'Camera Detail Takeover Chec...'!O7)</f>
        <v/>
      </c>
      <c r="G9" s="112" t="str">
        <f>IF('Camera Detail Takeover Chec...'!P7=0,"",'Camera Detail Takeover Chec...'!P7)</f>
        <v/>
      </c>
      <c r="H9" s="108" t="str">
        <f>IF('Camera Detail Takeover Chec...'!S7=0,"",'Camera Detail Takeover Chec...'!S7)</f>
        <v/>
      </c>
      <c r="I9" s="113" t="str">
        <f>IF('Camera Detail Takeover Chec...'!T7=0,"",'Camera Detail Takeover Chec...'!T7)</f>
        <v/>
      </c>
      <c r="J9" s="113" t="str">
        <f>IF('Camera Detail Takeover Chec...'!U7=0,"",'Camera Detail Takeover Chec...'!U7)</f>
        <v/>
      </c>
      <c r="K9" s="113" t="str">
        <f>IF('Camera Detail Takeover Chec...'!V7=0,"",'Camera Detail Takeover Chec...'!V7)</f>
        <v/>
      </c>
      <c r="L9" s="114" t="str">
        <f>IF('Camera Detail Takeover Chec...'!AE7=0,"",)</f>
        <v/>
      </c>
      <c r="M9" s="114" t="str">
        <f>IF('Camera Detail Takeover Chec...'!AF7=0,"",'Camera Detail Takeover Chec...'!AF7)</f>
        <v/>
      </c>
      <c r="N9" s="115" t="str">
        <f>IF('Camera Detail Takeover Chec...'!AD7=0,"",'Camera Detail Takeover Chec...'!AD7)</f>
        <v/>
      </c>
      <c r="X9" s="105" t="str">
        <f t="shared" si="0"/>
        <v/>
      </c>
      <c r="Y9" s="105" t="str">
        <f t="shared" si="1"/>
        <v/>
      </c>
      <c r="AS9" s="195"/>
    </row>
    <row r="10" spans="1:45" s="105" customFormat="1" x14ac:dyDescent="0.25">
      <c r="A10" s="216" t="str">
        <f>IF('Camera Detail Takeover Chec...'!R8=0,"",'Camera Detail Takeover Chec...'!R8)</f>
        <v/>
      </c>
      <c r="B10" s="108" t="str">
        <f>IF('Camera Detail Takeover Chec...'!F8=0,"",'Camera Detail Takeover Chec...'!F8)</f>
        <v/>
      </c>
      <c r="C10" s="109" t="str">
        <f>IF('Camera Detail Takeover Chec...'!E8=0,"",'Camera Detail Takeover Chec...'!E8)</f>
        <v/>
      </c>
      <c r="D10" s="111" t="str">
        <f>IF('Camera Detail Takeover Chec...'!M8=0,"",'Camera Detail Takeover Chec...'!M8)</f>
        <v/>
      </c>
      <c r="E10" s="111" t="str">
        <f>IF('Camera Detail Takeover Chec...'!N8=0,"",'Camera Detail Takeover Chec...'!N8)</f>
        <v/>
      </c>
      <c r="F10" s="198" t="str">
        <f>IF('Camera Detail Takeover Chec...'!O8=0,"",'Camera Detail Takeover Chec...'!O8)</f>
        <v/>
      </c>
      <c r="G10" s="112" t="str">
        <f>IF('Camera Detail Takeover Chec...'!P8=0,"",'Camera Detail Takeover Chec...'!P8)</f>
        <v/>
      </c>
      <c r="H10" s="108" t="str">
        <f>IF('Camera Detail Takeover Chec...'!S8=0,"",'Camera Detail Takeover Chec...'!S8)</f>
        <v/>
      </c>
      <c r="I10" s="113" t="str">
        <f>IF('Camera Detail Takeover Chec...'!T8=0,"",'Camera Detail Takeover Chec...'!T8)</f>
        <v/>
      </c>
      <c r="J10" s="113" t="str">
        <f>IF('Camera Detail Takeover Chec...'!U8=0,"",'Camera Detail Takeover Chec...'!U8)</f>
        <v/>
      </c>
      <c r="K10" s="113" t="str">
        <f>IF('Camera Detail Takeover Chec...'!V8=0,"",'Camera Detail Takeover Chec...'!V8)</f>
        <v/>
      </c>
      <c r="L10" s="114" t="str">
        <f>IF('Camera Detail Takeover Chec...'!AE8=0,"",)</f>
        <v/>
      </c>
      <c r="M10" s="114" t="str">
        <f>IF('Camera Detail Takeover Chec...'!AF8=0,"",'Camera Detail Takeover Chec...'!AF8)</f>
        <v/>
      </c>
      <c r="N10" s="115" t="str">
        <f>IF('Camera Detail Takeover Chec...'!AD8=0,"",'Camera Detail Takeover Chec...'!AD8)</f>
        <v/>
      </c>
      <c r="X10" s="105" t="str">
        <f t="shared" si="0"/>
        <v/>
      </c>
      <c r="Y10" s="105" t="str">
        <f t="shared" si="1"/>
        <v/>
      </c>
      <c r="AS10" s="195"/>
    </row>
    <row r="11" spans="1:45" s="105" customFormat="1" x14ac:dyDescent="0.25">
      <c r="A11" s="216" t="str">
        <f>IF('Camera Detail Takeover Chec...'!R9=0,"",'Camera Detail Takeover Chec...'!R9)</f>
        <v/>
      </c>
      <c r="B11" s="108" t="str">
        <f>IF('Camera Detail Takeover Chec...'!F9=0,"",'Camera Detail Takeover Chec...'!F9)</f>
        <v/>
      </c>
      <c r="C11" s="109" t="str">
        <f>IF('Camera Detail Takeover Chec...'!E9=0,"",'Camera Detail Takeover Chec...'!E9)</f>
        <v/>
      </c>
      <c r="D11" s="111" t="str">
        <f>IF('Camera Detail Takeover Chec...'!M9=0,"",'Camera Detail Takeover Chec...'!M9)</f>
        <v/>
      </c>
      <c r="E11" s="111" t="str">
        <f>IF('Camera Detail Takeover Chec...'!N9=0,"",'Camera Detail Takeover Chec...'!N9)</f>
        <v/>
      </c>
      <c r="F11" s="198" t="str">
        <f>IF('Camera Detail Takeover Chec...'!O9=0,"",'Camera Detail Takeover Chec...'!O9)</f>
        <v/>
      </c>
      <c r="G11" s="112" t="str">
        <f>IF('Camera Detail Takeover Chec...'!P9=0,"",'Camera Detail Takeover Chec...'!P9)</f>
        <v/>
      </c>
      <c r="H11" s="108" t="str">
        <f>IF('Camera Detail Takeover Chec...'!S9=0,"",'Camera Detail Takeover Chec...'!S9)</f>
        <v/>
      </c>
      <c r="I11" s="113" t="str">
        <f>IF('Camera Detail Takeover Chec...'!T9=0,"",'Camera Detail Takeover Chec...'!T9)</f>
        <v/>
      </c>
      <c r="J11" s="113" t="str">
        <f>IF('Camera Detail Takeover Chec...'!U9=0,"",'Camera Detail Takeover Chec...'!U9)</f>
        <v/>
      </c>
      <c r="K11" s="113" t="str">
        <f>IF('Camera Detail Takeover Chec...'!V9=0,"",'Camera Detail Takeover Chec...'!V9)</f>
        <v/>
      </c>
      <c r="L11" s="114" t="str">
        <f>IF('Camera Detail Takeover Chec...'!AE9=0,"",)</f>
        <v/>
      </c>
      <c r="M11" s="114" t="str">
        <f>IF('Camera Detail Takeover Chec...'!AF9=0,"",'Camera Detail Takeover Chec...'!AF9)</f>
        <v/>
      </c>
      <c r="N11" s="115" t="str">
        <f>IF('Camera Detail Takeover Chec...'!AD9=0,"",'Camera Detail Takeover Chec...'!AD9)</f>
        <v/>
      </c>
      <c r="X11" s="105" t="str">
        <f t="shared" si="0"/>
        <v/>
      </c>
      <c r="Y11" s="105" t="str">
        <f t="shared" si="1"/>
        <v/>
      </c>
      <c r="AS11" s="195"/>
    </row>
    <row r="12" spans="1:45" s="105" customFormat="1" x14ac:dyDescent="0.25">
      <c r="A12" s="216" t="str">
        <f>IF('Camera Detail Takeover Chec...'!R10=0,"",'Camera Detail Takeover Chec...'!R10)</f>
        <v/>
      </c>
      <c r="B12" s="108" t="str">
        <f>IF('Camera Detail Takeover Chec...'!F10=0,"",'Camera Detail Takeover Chec...'!F10)</f>
        <v/>
      </c>
      <c r="C12" s="109" t="str">
        <f>IF('Camera Detail Takeover Chec...'!E10=0,"",'Camera Detail Takeover Chec...'!E10)</f>
        <v/>
      </c>
      <c r="D12" s="111" t="str">
        <f>IF('Camera Detail Takeover Chec...'!M10=0,"",'Camera Detail Takeover Chec...'!M10)</f>
        <v/>
      </c>
      <c r="E12" s="111" t="str">
        <f>IF('Camera Detail Takeover Chec...'!N10=0,"",'Camera Detail Takeover Chec...'!N10)</f>
        <v/>
      </c>
      <c r="F12" s="198" t="str">
        <f>IF('Camera Detail Takeover Chec...'!O10=0,"",'Camera Detail Takeover Chec...'!O10)</f>
        <v/>
      </c>
      <c r="G12" s="112" t="str">
        <f>IF('Camera Detail Takeover Chec...'!P10=0,"",'Camera Detail Takeover Chec...'!P10)</f>
        <v/>
      </c>
      <c r="H12" s="108" t="str">
        <f>IF('Camera Detail Takeover Chec...'!S10=0,"",'Camera Detail Takeover Chec...'!S10)</f>
        <v/>
      </c>
      <c r="I12" s="113" t="str">
        <f>IF('Camera Detail Takeover Chec...'!T10=0,"",'Camera Detail Takeover Chec...'!T10)</f>
        <v/>
      </c>
      <c r="J12" s="113" t="str">
        <f>IF('Camera Detail Takeover Chec...'!U10=0,"",'Camera Detail Takeover Chec...'!U10)</f>
        <v/>
      </c>
      <c r="K12" s="113" t="str">
        <f>IF('Camera Detail Takeover Chec...'!V10=0,"",'Camera Detail Takeover Chec...'!V10)</f>
        <v/>
      </c>
      <c r="L12" s="114" t="str">
        <f>IF('Camera Detail Takeover Chec...'!AE10=0,"",)</f>
        <v/>
      </c>
      <c r="M12" s="114" t="str">
        <f>IF('Camera Detail Takeover Chec...'!AF10=0,"",'Camera Detail Takeover Chec...'!AF10)</f>
        <v/>
      </c>
      <c r="N12" s="115" t="str">
        <f>IF('Camera Detail Takeover Chec...'!AD10=0,"",'Camera Detail Takeover Chec...'!AD10)</f>
        <v/>
      </c>
      <c r="X12" s="105" t="str">
        <f t="shared" si="0"/>
        <v/>
      </c>
      <c r="Y12" s="105" t="str">
        <f t="shared" si="1"/>
        <v/>
      </c>
      <c r="AS12" s="195"/>
    </row>
    <row r="13" spans="1:45" s="105" customFormat="1" outlineLevel="1" x14ac:dyDescent="0.25">
      <c r="A13" s="216" t="str">
        <f>IF('Camera Detail Takeover Chec...'!R11=0,"",'Camera Detail Takeover Chec...'!R11)</f>
        <v/>
      </c>
      <c r="B13" s="108" t="str">
        <f>IF('Camera Detail Takeover Chec...'!F11=0,"",'Camera Detail Takeover Chec...'!F11)</f>
        <v/>
      </c>
      <c r="C13" s="109" t="str">
        <f>IF('Camera Detail Takeover Chec...'!E11=0,"",'Camera Detail Takeover Chec...'!E11)</f>
        <v/>
      </c>
      <c r="D13" s="111" t="str">
        <f>IF('Camera Detail Takeover Chec...'!M11=0,"",'Camera Detail Takeover Chec...'!M11)</f>
        <v/>
      </c>
      <c r="E13" s="111" t="str">
        <f>IF('Camera Detail Takeover Chec...'!N11=0,"",'Camera Detail Takeover Chec...'!N11)</f>
        <v/>
      </c>
      <c r="F13" s="198" t="str">
        <f>IF('Camera Detail Takeover Chec...'!O11=0,"",'Camera Detail Takeover Chec...'!O11)</f>
        <v/>
      </c>
      <c r="G13" s="112" t="str">
        <f>IF('Camera Detail Takeover Chec...'!P11=0,"",'Camera Detail Takeover Chec...'!P11)</f>
        <v/>
      </c>
      <c r="H13" s="108" t="str">
        <f>IF('Camera Detail Takeover Chec...'!S11=0,"",'Camera Detail Takeover Chec...'!S11)</f>
        <v/>
      </c>
      <c r="I13" s="113" t="str">
        <f>IF('Camera Detail Takeover Chec...'!T11=0,"",'Camera Detail Takeover Chec...'!T11)</f>
        <v/>
      </c>
      <c r="J13" s="113" t="str">
        <f>IF('Camera Detail Takeover Chec...'!U11=0,"",'Camera Detail Takeover Chec...'!U11)</f>
        <v/>
      </c>
      <c r="K13" s="113" t="str">
        <f>IF('Camera Detail Takeover Chec...'!V11=0,"",'Camera Detail Takeover Chec...'!V11)</f>
        <v/>
      </c>
      <c r="L13" s="114" t="str">
        <f>IF('Camera Detail Takeover Chec...'!AE11=0,"",)</f>
        <v/>
      </c>
      <c r="M13" s="114" t="str">
        <f>IF('Camera Detail Takeover Chec...'!AF11=0,"",'Camera Detail Takeover Chec...'!AF11)</f>
        <v/>
      </c>
      <c r="N13" s="115" t="str">
        <f>IF('Camera Detail Takeover Chec...'!AD11=0,"",'Camera Detail Takeover Chec...'!AD11)</f>
        <v/>
      </c>
      <c r="X13" s="105" t="str">
        <f t="shared" si="0"/>
        <v/>
      </c>
      <c r="Y13" s="105" t="str">
        <f t="shared" si="1"/>
        <v/>
      </c>
      <c r="AS13" s="195"/>
    </row>
    <row r="14" spans="1:45" s="105" customFormat="1" outlineLevel="1" x14ac:dyDescent="0.25">
      <c r="A14" s="216" t="str">
        <f>IF('Camera Detail Takeover Chec...'!R12=0,"",'Camera Detail Takeover Chec...'!R12)</f>
        <v/>
      </c>
      <c r="B14" s="108" t="str">
        <f>IF('Camera Detail Takeover Chec...'!F12=0,"",'Camera Detail Takeover Chec...'!F12)</f>
        <v/>
      </c>
      <c r="C14" s="109" t="str">
        <f>IF('Camera Detail Takeover Chec...'!E12=0,"",'Camera Detail Takeover Chec...'!E12)</f>
        <v/>
      </c>
      <c r="D14" s="111" t="str">
        <f>IF('Camera Detail Takeover Chec...'!M12=0,"",'Camera Detail Takeover Chec...'!M12)</f>
        <v/>
      </c>
      <c r="E14" s="111" t="str">
        <f>IF('Camera Detail Takeover Chec...'!N12=0,"",'Camera Detail Takeover Chec...'!N12)</f>
        <v/>
      </c>
      <c r="F14" s="198" t="str">
        <f>IF('Camera Detail Takeover Chec...'!O12=0,"",'Camera Detail Takeover Chec...'!O12)</f>
        <v/>
      </c>
      <c r="G14" s="112" t="str">
        <f>IF('Camera Detail Takeover Chec...'!P12=0,"",'Camera Detail Takeover Chec...'!P12)</f>
        <v/>
      </c>
      <c r="H14" s="108" t="str">
        <f>IF('Camera Detail Takeover Chec...'!S12=0,"",'Camera Detail Takeover Chec...'!S12)</f>
        <v/>
      </c>
      <c r="I14" s="113" t="str">
        <f>IF('Camera Detail Takeover Chec...'!T12=0,"",'Camera Detail Takeover Chec...'!T12)</f>
        <v/>
      </c>
      <c r="J14" s="113" t="str">
        <f>IF('Camera Detail Takeover Chec...'!U12=0,"",'Camera Detail Takeover Chec...'!U12)</f>
        <v/>
      </c>
      <c r="K14" s="113" t="str">
        <f>IF('Camera Detail Takeover Chec...'!V12=0,"",'Camera Detail Takeover Chec...'!V12)</f>
        <v/>
      </c>
      <c r="L14" s="114" t="str">
        <f>IF('Camera Detail Takeover Chec...'!AE12=0,"",)</f>
        <v/>
      </c>
      <c r="M14" s="114" t="str">
        <f>IF('Camera Detail Takeover Chec...'!AF12=0,"",'Camera Detail Takeover Chec...'!AF12)</f>
        <v/>
      </c>
      <c r="N14" s="115" t="str">
        <f>IF('Camera Detail Takeover Chec...'!AD12=0,"",'Camera Detail Takeover Chec...'!AD12)</f>
        <v/>
      </c>
      <c r="X14" s="105" t="str">
        <f t="shared" si="0"/>
        <v/>
      </c>
      <c r="Y14" s="105" t="str">
        <f t="shared" si="1"/>
        <v/>
      </c>
      <c r="AS14" s="195"/>
    </row>
    <row r="15" spans="1:45" s="105" customFormat="1" outlineLevel="1" x14ac:dyDescent="0.25">
      <c r="A15" s="216" t="str">
        <f>IF('Camera Detail Takeover Chec...'!R13=0,"",'Camera Detail Takeover Chec...'!R13)</f>
        <v/>
      </c>
      <c r="B15" s="108" t="str">
        <f>IF('Camera Detail Takeover Chec...'!F13=0,"",'Camera Detail Takeover Chec...'!F13)</f>
        <v/>
      </c>
      <c r="C15" s="109" t="str">
        <f>IF('Camera Detail Takeover Chec...'!E13=0,"",'Camera Detail Takeover Chec...'!E13)</f>
        <v/>
      </c>
      <c r="D15" s="111" t="str">
        <f>IF('Camera Detail Takeover Chec...'!M13=0,"",'Camera Detail Takeover Chec...'!M13)</f>
        <v/>
      </c>
      <c r="E15" s="111" t="str">
        <f>IF('Camera Detail Takeover Chec...'!N13=0,"",'Camera Detail Takeover Chec...'!N13)</f>
        <v/>
      </c>
      <c r="F15" s="198" t="str">
        <f>IF('Camera Detail Takeover Chec...'!O13=0,"",'Camera Detail Takeover Chec...'!O13)</f>
        <v/>
      </c>
      <c r="G15" s="112" t="str">
        <f>IF('Camera Detail Takeover Chec...'!P13=0,"",'Camera Detail Takeover Chec...'!P13)</f>
        <v/>
      </c>
      <c r="H15" s="108" t="str">
        <f>IF('Camera Detail Takeover Chec...'!S13=0,"",'Camera Detail Takeover Chec...'!S13)</f>
        <v/>
      </c>
      <c r="I15" s="113" t="str">
        <f>IF('Camera Detail Takeover Chec...'!T13=0,"",'Camera Detail Takeover Chec...'!T13)</f>
        <v/>
      </c>
      <c r="J15" s="113" t="str">
        <f>IF('Camera Detail Takeover Chec...'!U13=0,"",'Camera Detail Takeover Chec...'!U13)</f>
        <v/>
      </c>
      <c r="K15" s="113" t="str">
        <f>IF('Camera Detail Takeover Chec...'!V13=0,"",'Camera Detail Takeover Chec...'!V13)</f>
        <v/>
      </c>
      <c r="L15" s="114" t="str">
        <f>IF('Camera Detail Takeover Chec...'!AE13=0,"",)</f>
        <v/>
      </c>
      <c r="M15" s="114" t="str">
        <f>IF('Camera Detail Takeover Chec...'!AF13=0,"",'Camera Detail Takeover Chec...'!AF13)</f>
        <v/>
      </c>
      <c r="N15" s="115" t="str">
        <f>IF('Camera Detail Takeover Chec...'!AD13=0,"",'Camera Detail Takeover Chec...'!AD13)</f>
        <v/>
      </c>
      <c r="X15" s="105" t="str">
        <f t="shared" si="0"/>
        <v/>
      </c>
      <c r="Y15" s="105" t="str">
        <f t="shared" si="1"/>
        <v/>
      </c>
      <c r="AS15" s="195"/>
    </row>
    <row r="16" spans="1:45" s="105" customFormat="1" outlineLevel="1" x14ac:dyDescent="0.25">
      <c r="A16" s="216" t="str">
        <f>IF('Camera Detail Takeover Chec...'!R14=0,"",'Camera Detail Takeover Chec...'!R14)</f>
        <v/>
      </c>
      <c r="B16" s="108" t="str">
        <f>IF('Camera Detail Takeover Chec...'!F14=0,"",'Camera Detail Takeover Chec...'!F14)</f>
        <v/>
      </c>
      <c r="C16" s="109" t="str">
        <f>IF('Camera Detail Takeover Chec...'!E14=0,"",'Camera Detail Takeover Chec...'!E14)</f>
        <v/>
      </c>
      <c r="D16" s="111" t="str">
        <f>IF('Camera Detail Takeover Chec...'!M14=0,"",'Camera Detail Takeover Chec...'!M14)</f>
        <v/>
      </c>
      <c r="E16" s="111" t="str">
        <f>IF('Camera Detail Takeover Chec...'!N14=0,"",'Camera Detail Takeover Chec...'!N14)</f>
        <v/>
      </c>
      <c r="F16" s="198" t="str">
        <f>IF('Camera Detail Takeover Chec...'!O14=0,"",'Camera Detail Takeover Chec...'!O14)</f>
        <v/>
      </c>
      <c r="G16" s="112" t="str">
        <f>IF('Camera Detail Takeover Chec...'!P14=0,"",'Camera Detail Takeover Chec...'!P14)</f>
        <v/>
      </c>
      <c r="H16" s="108" t="str">
        <f>IF('Camera Detail Takeover Chec...'!S14=0,"",'Camera Detail Takeover Chec...'!S14)</f>
        <v/>
      </c>
      <c r="I16" s="113" t="str">
        <f>IF('Camera Detail Takeover Chec...'!T14=0,"",'Camera Detail Takeover Chec...'!T14)</f>
        <v/>
      </c>
      <c r="J16" s="113" t="str">
        <f>IF('Camera Detail Takeover Chec...'!U14=0,"",'Camera Detail Takeover Chec...'!U14)</f>
        <v/>
      </c>
      <c r="K16" s="113" t="str">
        <f>IF('Camera Detail Takeover Chec...'!V14=0,"",'Camera Detail Takeover Chec...'!V14)</f>
        <v/>
      </c>
      <c r="L16" s="114" t="str">
        <f>IF('Camera Detail Takeover Chec...'!AE14=0,"",)</f>
        <v/>
      </c>
      <c r="M16" s="114" t="str">
        <f>IF('Camera Detail Takeover Chec...'!AF14=0,"",'Camera Detail Takeover Chec...'!AF14)</f>
        <v/>
      </c>
      <c r="N16" s="115" t="str">
        <f>IF('Camera Detail Takeover Chec...'!AD14=0,"",'Camera Detail Takeover Chec...'!AD14)</f>
        <v/>
      </c>
      <c r="X16" s="105" t="str">
        <f t="shared" si="0"/>
        <v/>
      </c>
      <c r="Y16" s="105" t="str">
        <f t="shared" si="1"/>
        <v/>
      </c>
      <c r="AS16" s="195"/>
    </row>
    <row r="17" spans="1:45" s="105" customFormat="1" outlineLevel="1" x14ac:dyDescent="0.25">
      <c r="A17" s="216" t="str">
        <f>IF('Camera Detail Takeover Chec...'!R15=0,"",'Camera Detail Takeover Chec...'!R15)</f>
        <v/>
      </c>
      <c r="B17" s="108" t="str">
        <f>IF('Camera Detail Takeover Chec...'!F15=0,"",'Camera Detail Takeover Chec...'!F15)</f>
        <v/>
      </c>
      <c r="C17" s="109" t="str">
        <f>IF('Camera Detail Takeover Chec...'!E15=0,"",'Camera Detail Takeover Chec...'!E15)</f>
        <v/>
      </c>
      <c r="D17" s="111" t="str">
        <f>IF('Camera Detail Takeover Chec...'!M15=0,"",'Camera Detail Takeover Chec...'!M15)</f>
        <v/>
      </c>
      <c r="E17" s="111" t="str">
        <f>IF('Camera Detail Takeover Chec...'!N15=0,"",'Camera Detail Takeover Chec...'!N15)</f>
        <v/>
      </c>
      <c r="F17" s="198" t="str">
        <f>IF('Camera Detail Takeover Chec...'!O15=0,"",'Camera Detail Takeover Chec...'!O15)</f>
        <v/>
      </c>
      <c r="G17" s="112" t="str">
        <f>IF('Camera Detail Takeover Chec...'!P15=0,"",'Camera Detail Takeover Chec...'!P15)</f>
        <v/>
      </c>
      <c r="H17" s="108" t="str">
        <f>IF('Camera Detail Takeover Chec...'!S15=0,"",'Camera Detail Takeover Chec...'!S15)</f>
        <v/>
      </c>
      <c r="I17" s="113" t="str">
        <f>IF('Camera Detail Takeover Chec...'!T15=0,"",'Camera Detail Takeover Chec...'!T15)</f>
        <v/>
      </c>
      <c r="J17" s="113" t="str">
        <f>IF('Camera Detail Takeover Chec...'!U15=0,"",'Camera Detail Takeover Chec...'!U15)</f>
        <v/>
      </c>
      <c r="K17" s="113" t="str">
        <f>IF('Camera Detail Takeover Chec...'!V15=0,"",'Camera Detail Takeover Chec...'!V15)</f>
        <v/>
      </c>
      <c r="L17" s="114" t="str">
        <f>IF('Camera Detail Takeover Chec...'!AE15=0,"",)</f>
        <v/>
      </c>
      <c r="M17" s="114" t="str">
        <f>IF('Camera Detail Takeover Chec...'!AF15=0,"",'Camera Detail Takeover Chec...'!AF15)</f>
        <v/>
      </c>
      <c r="N17" s="115" t="str">
        <f>IF('Camera Detail Takeover Chec...'!AD15=0,"",'Camera Detail Takeover Chec...'!AD15)</f>
        <v/>
      </c>
      <c r="X17" s="105" t="str">
        <f t="shared" si="0"/>
        <v/>
      </c>
      <c r="Y17" s="105" t="str">
        <f t="shared" si="1"/>
        <v/>
      </c>
      <c r="AS17" s="195"/>
    </row>
    <row r="18" spans="1:45" s="105" customFormat="1" outlineLevel="1" x14ac:dyDescent="0.25">
      <c r="A18" s="216" t="str">
        <f>IF('Camera Detail Takeover Chec...'!R16=0,"",'Camera Detail Takeover Chec...'!R16)</f>
        <v/>
      </c>
      <c r="B18" s="108" t="str">
        <f>IF('Camera Detail Takeover Chec...'!F16=0,"",'Camera Detail Takeover Chec...'!F16)</f>
        <v/>
      </c>
      <c r="C18" s="109" t="str">
        <f>IF('Camera Detail Takeover Chec...'!E16=0,"",'Camera Detail Takeover Chec...'!E16)</f>
        <v/>
      </c>
      <c r="D18" s="111" t="str">
        <f>IF('Camera Detail Takeover Chec...'!M16=0,"",'Camera Detail Takeover Chec...'!M16)</f>
        <v/>
      </c>
      <c r="E18" s="111" t="str">
        <f>IF('Camera Detail Takeover Chec...'!N16=0,"",'Camera Detail Takeover Chec...'!N16)</f>
        <v/>
      </c>
      <c r="F18" s="198" t="str">
        <f>IF('Camera Detail Takeover Chec...'!O16=0,"",'Camera Detail Takeover Chec...'!O16)</f>
        <v/>
      </c>
      <c r="G18" s="112" t="str">
        <f>IF('Camera Detail Takeover Chec...'!P16=0,"",'Camera Detail Takeover Chec...'!P16)</f>
        <v/>
      </c>
      <c r="H18" s="108" t="str">
        <f>IF('Camera Detail Takeover Chec...'!S16=0,"",'Camera Detail Takeover Chec...'!S16)</f>
        <v/>
      </c>
      <c r="I18" s="113" t="str">
        <f>IF('Camera Detail Takeover Chec...'!T16=0,"",'Camera Detail Takeover Chec...'!T16)</f>
        <v/>
      </c>
      <c r="J18" s="113" t="str">
        <f>IF('Camera Detail Takeover Chec...'!U16=0,"",'Camera Detail Takeover Chec...'!U16)</f>
        <v/>
      </c>
      <c r="K18" s="113" t="str">
        <f>IF('Camera Detail Takeover Chec...'!V16=0,"",'Camera Detail Takeover Chec...'!V16)</f>
        <v/>
      </c>
      <c r="L18" s="114" t="str">
        <f>IF('Camera Detail Takeover Chec...'!AE16=0,"",)</f>
        <v/>
      </c>
      <c r="M18" s="114" t="str">
        <f>IF('Camera Detail Takeover Chec...'!AF16=0,"",'Camera Detail Takeover Chec...'!AF16)</f>
        <v/>
      </c>
      <c r="N18" s="115" t="str">
        <f>IF('Camera Detail Takeover Chec...'!AD16=0,"",'Camera Detail Takeover Chec...'!AD16)</f>
        <v/>
      </c>
      <c r="X18" s="105" t="str">
        <f t="shared" si="0"/>
        <v/>
      </c>
      <c r="Y18" s="105" t="str">
        <f t="shared" si="1"/>
        <v/>
      </c>
      <c r="AS18" s="195"/>
    </row>
    <row r="19" spans="1:45" s="105" customFormat="1" outlineLevel="1" x14ac:dyDescent="0.25">
      <c r="A19" s="216" t="str">
        <f>IF('Camera Detail Takeover Chec...'!R17=0,"",'Camera Detail Takeover Chec...'!R17)</f>
        <v/>
      </c>
      <c r="B19" s="108" t="str">
        <f>IF('Camera Detail Takeover Chec...'!F17=0,"",'Camera Detail Takeover Chec...'!F17)</f>
        <v/>
      </c>
      <c r="C19" s="109" t="str">
        <f>IF('Camera Detail Takeover Chec...'!E17=0,"",'Camera Detail Takeover Chec...'!E17)</f>
        <v/>
      </c>
      <c r="D19" s="111" t="str">
        <f>IF('Camera Detail Takeover Chec...'!M17=0,"",'Camera Detail Takeover Chec...'!M17)</f>
        <v/>
      </c>
      <c r="E19" s="111" t="str">
        <f>IF('Camera Detail Takeover Chec...'!N17=0,"",'Camera Detail Takeover Chec...'!N17)</f>
        <v/>
      </c>
      <c r="F19" s="198" t="str">
        <f>IF('Camera Detail Takeover Chec...'!O17=0,"",'Camera Detail Takeover Chec...'!O17)</f>
        <v/>
      </c>
      <c r="G19" s="112" t="str">
        <f>IF('Camera Detail Takeover Chec...'!P17=0,"",'Camera Detail Takeover Chec...'!P17)</f>
        <v/>
      </c>
      <c r="H19" s="108" t="str">
        <f>IF('Camera Detail Takeover Chec...'!S17=0,"",'Camera Detail Takeover Chec...'!S17)</f>
        <v/>
      </c>
      <c r="I19" s="113" t="str">
        <f>IF('Camera Detail Takeover Chec...'!T17=0,"",'Camera Detail Takeover Chec...'!T17)</f>
        <v/>
      </c>
      <c r="J19" s="113" t="str">
        <f>IF('Camera Detail Takeover Chec...'!U17=0,"",'Camera Detail Takeover Chec...'!U17)</f>
        <v/>
      </c>
      <c r="K19" s="113" t="str">
        <f>IF('Camera Detail Takeover Chec...'!V17=0,"",'Camera Detail Takeover Chec...'!V17)</f>
        <v/>
      </c>
      <c r="L19" s="114" t="str">
        <f>IF('Camera Detail Takeover Chec...'!AE17=0,"",)</f>
        <v/>
      </c>
      <c r="M19" s="114" t="str">
        <f>IF('Camera Detail Takeover Chec...'!AF17=0,"",'Camera Detail Takeover Chec...'!AF17)</f>
        <v/>
      </c>
      <c r="N19" s="115" t="str">
        <f>IF('Camera Detail Takeover Chec...'!AD17=0,"",'Camera Detail Takeover Chec...'!AD17)</f>
        <v/>
      </c>
      <c r="X19" s="105" t="str">
        <f t="shared" si="0"/>
        <v/>
      </c>
      <c r="Y19" s="105" t="str">
        <f t="shared" si="1"/>
        <v/>
      </c>
      <c r="AS19" s="195"/>
    </row>
    <row r="20" spans="1:45" s="105" customFormat="1" outlineLevel="1" x14ac:dyDescent="0.25">
      <c r="A20" s="216" t="str">
        <f>IF('Camera Detail Takeover Chec...'!R18=0,"",'Camera Detail Takeover Chec...'!R18)</f>
        <v/>
      </c>
      <c r="B20" s="108" t="str">
        <f>IF('Camera Detail Takeover Chec...'!F18=0,"",'Camera Detail Takeover Chec...'!F18)</f>
        <v/>
      </c>
      <c r="C20" s="109" t="str">
        <f>IF('Camera Detail Takeover Chec...'!E18=0,"",'Camera Detail Takeover Chec...'!E18)</f>
        <v/>
      </c>
      <c r="D20" s="111" t="str">
        <f>IF('Camera Detail Takeover Chec...'!M18=0,"",'Camera Detail Takeover Chec...'!M18)</f>
        <v/>
      </c>
      <c r="E20" s="111" t="str">
        <f>IF('Camera Detail Takeover Chec...'!N18=0,"",'Camera Detail Takeover Chec...'!N18)</f>
        <v/>
      </c>
      <c r="F20" s="198" t="str">
        <f>IF('Camera Detail Takeover Chec...'!O18=0,"",'Camera Detail Takeover Chec...'!O18)</f>
        <v/>
      </c>
      <c r="G20" s="112" t="str">
        <f>IF('Camera Detail Takeover Chec...'!P18=0,"",'Camera Detail Takeover Chec...'!P18)</f>
        <v/>
      </c>
      <c r="H20" s="108" t="str">
        <f>IF('Camera Detail Takeover Chec...'!S18=0,"",'Camera Detail Takeover Chec...'!S18)</f>
        <v/>
      </c>
      <c r="I20" s="113" t="str">
        <f>IF('Camera Detail Takeover Chec...'!T18=0,"",'Camera Detail Takeover Chec...'!T18)</f>
        <v/>
      </c>
      <c r="J20" s="113" t="str">
        <f>IF('Camera Detail Takeover Chec...'!U18=0,"",'Camera Detail Takeover Chec...'!U18)</f>
        <v/>
      </c>
      <c r="K20" s="113" t="str">
        <f>IF('Camera Detail Takeover Chec...'!V18=0,"",'Camera Detail Takeover Chec...'!V18)</f>
        <v/>
      </c>
      <c r="L20" s="114" t="str">
        <f>IF('Camera Detail Takeover Chec...'!AE18=0,"",)</f>
        <v/>
      </c>
      <c r="M20" s="114" t="str">
        <f>IF('Camera Detail Takeover Chec...'!AF18=0,"",'Camera Detail Takeover Chec...'!AF18)</f>
        <v/>
      </c>
      <c r="N20" s="115" t="str">
        <f>IF('Camera Detail Takeover Chec...'!AD18=0,"",'Camera Detail Takeover Chec...'!AD18)</f>
        <v/>
      </c>
      <c r="X20" s="105" t="str">
        <f t="shared" si="0"/>
        <v/>
      </c>
      <c r="Y20" s="105" t="str">
        <f t="shared" si="1"/>
        <v/>
      </c>
      <c r="AS20" s="195"/>
    </row>
    <row r="21" spans="1:45" s="105" customFormat="1" outlineLevel="1" x14ac:dyDescent="0.25">
      <c r="A21" s="216" t="str">
        <f>IF('Camera Detail Takeover Chec...'!R19=0,"",'Camera Detail Takeover Chec...'!R19)</f>
        <v/>
      </c>
      <c r="B21" s="108" t="str">
        <f>IF('Camera Detail Takeover Chec...'!F19=0,"",'Camera Detail Takeover Chec...'!F19)</f>
        <v/>
      </c>
      <c r="C21" s="109" t="str">
        <f>IF('Camera Detail Takeover Chec...'!E19=0,"",'Camera Detail Takeover Chec...'!E19)</f>
        <v/>
      </c>
      <c r="D21" s="111" t="str">
        <f>IF('Camera Detail Takeover Chec...'!M19=0,"",'Camera Detail Takeover Chec...'!M19)</f>
        <v/>
      </c>
      <c r="E21" s="111" t="str">
        <f>IF('Camera Detail Takeover Chec...'!N19=0,"",'Camera Detail Takeover Chec...'!N19)</f>
        <v/>
      </c>
      <c r="F21" s="198" t="str">
        <f>IF('Camera Detail Takeover Chec...'!O19=0,"",'Camera Detail Takeover Chec...'!O19)</f>
        <v/>
      </c>
      <c r="G21" s="112" t="str">
        <f>IF('Camera Detail Takeover Chec...'!P19=0,"",'Camera Detail Takeover Chec...'!P19)</f>
        <v/>
      </c>
      <c r="H21" s="108" t="str">
        <f>IF('Camera Detail Takeover Chec...'!S19=0,"",'Camera Detail Takeover Chec...'!S19)</f>
        <v/>
      </c>
      <c r="I21" s="113" t="str">
        <f>IF('Camera Detail Takeover Chec...'!T19=0,"",'Camera Detail Takeover Chec...'!T19)</f>
        <v/>
      </c>
      <c r="J21" s="113" t="str">
        <f>IF('Camera Detail Takeover Chec...'!U19=0,"",'Camera Detail Takeover Chec...'!U19)</f>
        <v/>
      </c>
      <c r="K21" s="113" t="str">
        <f>IF('Camera Detail Takeover Chec...'!V19=0,"",'Camera Detail Takeover Chec...'!V19)</f>
        <v/>
      </c>
      <c r="L21" s="114" t="str">
        <f>IF('Camera Detail Takeover Chec...'!AE19=0,"",)</f>
        <v/>
      </c>
      <c r="M21" s="114" t="str">
        <f>IF('Camera Detail Takeover Chec...'!AF19=0,"",'Camera Detail Takeover Chec...'!AF19)</f>
        <v/>
      </c>
      <c r="N21" s="115" t="str">
        <f>IF('Camera Detail Takeover Chec...'!AD19=0,"",'Camera Detail Takeover Chec...'!AD19)</f>
        <v/>
      </c>
      <c r="X21" s="105" t="str">
        <f t="shared" si="0"/>
        <v/>
      </c>
      <c r="Y21" s="105" t="str">
        <f t="shared" si="1"/>
        <v/>
      </c>
      <c r="AS21" s="195"/>
    </row>
    <row r="22" spans="1:45" s="105" customFormat="1" outlineLevel="1" x14ac:dyDescent="0.25">
      <c r="A22" s="216" t="str">
        <f>IF('Camera Detail Takeover Chec...'!R20=0,"",'Camera Detail Takeover Chec...'!R20)</f>
        <v/>
      </c>
      <c r="B22" s="108" t="str">
        <f>IF('Camera Detail Takeover Chec...'!F20=0,"",'Camera Detail Takeover Chec...'!F20)</f>
        <v/>
      </c>
      <c r="C22" s="109" t="str">
        <f>IF('Camera Detail Takeover Chec...'!E20=0,"",'Camera Detail Takeover Chec...'!E20)</f>
        <v/>
      </c>
      <c r="D22" s="111" t="str">
        <f>IF('Camera Detail Takeover Chec...'!M20=0,"",'Camera Detail Takeover Chec...'!M20)</f>
        <v/>
      </c>
      <c r="E22" s="111" t="str">
        <f>IF('Camera Detail Takeover Chec...'!N20=0,"",'Camera Detail Takeover Chec...'!N20)</f>
        <v/>
      </c>
      <c r="F22" s="198" t="str">
        <f>IF('Camera Detail Takeover Chec...'!O20=0,"",'Camera Detail Takeover Chec...'!O20)</f>
        <v/>
      </c>
      <c r="G22" s="112" t="str">
        <f>IF('Camera Detail Takeover Chec...'!P20=0,"",'Camera Detail Takeover Chec...'!P20)</f>
        <v/>
      </c>
      <c r="H22" s="108" t="str">
        <f>IF('Camera Detail Takeover Chec...'!S20=0,"",'Camera Detail Takeover Chec...'!S20)</f>
        <v/>
      </c>
      <c r="I22" s="113" t="str">
        <f>IF('Camera Detail Takeover Chec...'!T20=0,"",'Camera Detail Takeover Chec...'!T20)</f>
        <v/>
      </c>
      <c r="J22" s="113" t="str">
        <f>IF('Camera Detail Takeover Chec...'!U20=0,"",'Camera Detail Takeover Chec...'!U20)</f>
        <v/>
      </c>
      <c r="K22" s="113" t="str">
        <f>IF('Camera Detail Takeover Chec...'!V20=0,"",'Camera Detail Takeover Chec...'!V20)</f>
        <v/>
      </c>
      <c r="L22" s="114" t="str">
        <f>IF('Camera Detail Takeover Chec...'!AE20=0,"",)</f>
        <v/>
      </c>
      <c r="M22" s="114" t="str">
        <f>IF('Camera Detail Takeover Chec...'!AF20=0,"",'Camera Detail Takeover Chec...'!AF20)</f>
        <v/>
      </c>
      <c r="N22" s="115" t="str">
        <f>IF('Camera Detail Takeover Chec...'!AD20=0,"",'Camera Detail Takeover Chec...'!AD20)</f>
        <v/>
      </c>
      <c r="X22" s="105" t="str">
        <f t="shared" si="0"/>
        <v/>
      </c>
      <c r="Y22" s="105" t="str">
        <f t="shared" si="1"/>
        <v/>
      </c>
      <c r="AS22" s="195"/>
    </row>
    <row r="23" spans="1:45" s="105" customFormat="1" outlineLevel="1" x14ac:dyDescent="0.25">
      <c r="A23" s="216" t="str">
        <f>IF('Camera Detail Takeover Chec...'!R21=0,"",'Camera Detail Takeover Chec...'!R21)</f>
        <v/>
      </c>
      <c r="B23" s="108" t="str">
        <f>IF('Camera Detail Takeover Chec...'!F21=0,"",'Camera Detail Takeover Chec...'!F21)</f>
        <v/>
      </c>
      <c r="C23" s="109" t="str">
        <f>IF('Camera Detail Takeover Chec...'!E21=0,"",'Camera Detail Takeover Chec...'!E21)</f>
        <v/>
      </c>
      <c r="D23" s="111" t="str">
        <f>IF('Camera Detail Takeover Chec...'!M21=0,"",'Camera Detail Takeover Chec...'!M21)</f>
        <v/>
      </c>
      <c r="E23" s="111" t="str">
        <f>IF('Camera Detail Takeover Chec...'!N21=0,"",'Camera Detail Takeover Chec...'!N21)</f>
        <v/>
      </c>
      <c r="F23" s="198" t="str">
        <f>IF('Camera Detail Takeover Chec...'!O21=0,"",'Camera Detail Takeover Chec...'!O21)</f>
        <v/>
      </c>
      <c r="G23" s="112" t="str">
        <f>IF('Camera Detail Takeover Chec...'!P21=0,"",'Camera Detail Takeover Chec...'!P21)</f>
        <v/>
      </c>
      <c r="H23" s="108" t="str">
        <f>IF('Camera Detail Takeover Chec...'!S21=0,"",'Camera Detail Takeover Chec...'!S21)</f>
        <v/>
      </c>
      <c r="I23" s="113" t="str">
        <f>IF('Camera Detail Takeover Chec...'!T21=0,"",'Camera Detail Takeover Chec...'!T21)</f>
        <v/>
      </c>
      <c r="J23" s="113" t="str">
        <f>IF('Camera Detail Takeover Chec...'!U21=0,"",'Camera Detail Takeover Chec...'!U21)</f>
        <v/>
      </c>
      <c r="K23" s="113" t="str">
        <f>IF('Camera Detail Takeover Chec...'!V21=0,"",'Camera Detail Takeover Chec...'!V21)</f>
        <v/>
      </c>
      <c r="L23" s="114" t="str">
        <f>IF('Camera Detail Takeover Chec...'!AE21=0,"",)</f>
        <v/>
      </c>
      <c r="M23" s="114" t="str">
        <f>IF('Camera Detail Takeover Chec...'!AF21=0,"",'Camera Detail Takeover Chec...'!AF21)</f>
        <v/>
      </c>
      <c r="N23" s="115" t="str">
        <f>IF('Camera Detail Takeover Chec...'!AD21=0,"",'Camera Detail Takeover Chec...'!AD21)</f>
        <v/>
      </c>
      <c r="X23" s="105" t="str">
        <f t="shared" si="0"/>
        <v/>
      </c>
      <c r="Y23" s="105" t="str">
        <f t="shared" si="1"/>
        <v/>
      </c>
      <c r="AS23" s="195"/>
    </row>
    <row r="24" spans="1:45" s="105" customFormat="1" outlineLevel="1" x14ac:dyDescent="0.25">
      <c r="A24" s="216" t="str">
        <f>IF('Camera Detail Takeover Chec...'!R22=0,"",'Camera Detail Takeover Chec...'!R22)</f>
        <v/>
      </c>
      <c r="B24" s="108" t="str">
        <f>IF('Camera Detail Takeover Chec...'!F22=0,"",'Camera Detail Takeover Chec...'!F22)</f>
        <v/>
      </c>
      <c r="C24" s="109" t="str">
        <f>IF('Camera Detail Takeover Chec...'!E22=0,"",'Camera Detail Takeover Chec...'!E22)</f>
        <v/>
      </c>
      <c r="D24" s="111" t="str">
        <f>IF('Camera Detail Takeover Chec...'!M22=0,"",'Camera Detail Takeover Chec...'!M22)</f>
        <v/>
      </c>
      <c r="E24" s="111" t="str">
        <f>IF('Camera Detail Takeover Chec...'!N22=0,"",'Camera Detail Takeover Chec...'!N22)</f>
        <v/>
      </c>
      <c r="F24" s="198" t="str">
        <f>IF('Camera Detail Takeover Chec...'!O22=0,"",'Camera Detail Takeover Chec...'!O22)</f>
        <v/>
      </c>
      <c r="G24" s="112" t="str">
        <f>IF('Camera Detail Takeover Chec...'!P22=0,"",'Camera Detail Takeover Chec...'!P22)</f>
        <v/>
      </c>
      <c r="H24" s="108" t="str">
        <f>IF('Camera Detail Takeover Chec...'!S22=0,"",'Camera Detail Takeover Chec...'!S22)</f>
        <v/>
      </c>
      <c r="I24" s="113" t="str">
        <f>IF('Camera Detail Takeover Chec...'!T22=0,"",'Camera Detail Takeover Chec...'!T22)</f>
        <v/>
      </c>
      <c r="J24" s="113" t="str">
        <f>IF('Camera Detail Takeover Chec...'!U22=0,"",'Camera Detail Takeover Chec...'!U22)</f>
        <v/>
      </c>
      <c r="K24" s="113" t="str">
        <f>IF('Camera Detail Takeover Chec...'!V22=0,"",'Camera Detail Takeover Chec...'!V22)</f>
        <v/>
      </c>
      <c r="L24" s="114" t="str">
        <f>IF('Camera Detail Takeover Chec...'!AE22=0,"",)</f>
        <v/>
      </c>
      <c r="M24" s="114" t="str">
        <f>IF('Camera Detail Takeover Chec...'!AF22=0,"",'Camera Detail Takeover Chec...'!AF22)</f>
        <v/>
      </c>
      <c r="N24" s="115" t="str">
        <f>IF('Camera Detail Takeover Chec...'!AD22=0,"",'Camera Detail Takeover Chec...'!AD22)</f>
        <v/>
      </c>
      <c r="X24" s="105" t="str">
        <f t="shared" si="0"/>
        <v/>
      </c>
      <c r="Y24" s="105" t="str">
        <f t="shared" si="1"/>
        <v/>
      </c>
      <c r="AS24" s="195"/>
    </row>
    <row r="25" spans="1:45" s="105" customFormat="1" outlineLevel="1" x14ac:dyDescent="0.25">
      <c r="A25" s="216" t="str">
        <f>IF('Camera Detail Takeover Chec...'!R23=0,"",'Camera Detail Takeover Chec...'!R23)</f>
        <v/>
      </c>
      <c r="B25" s="108" t="str">
        <f>IF('Camera Detail Takeover Chec...'!F23=0,"",'Camera Detail Takeover Chec...'!F23)</f>
        <v/>
      </c>
      <c r="C25" s="109" t="str">
        <f>IF('Camera Detail Takeover Chec...'!E23=0,"",'Camera Detail Takeover Chec...'!E23)</f>
        <v/>
      </c>
      <c r="D25" s="111" t="str">
        <f>IF('Camera Detail Takeover Chec...'!M23=0,"",'Camera Detail Takeover Chec...'!M23)</f>
        <v/>
      </c>
      <c r="E25" s="111" t="str">
        <f>IF('Camera Detail Takeover Chec...'!N23=0,"",'Camera Detail Takeover Chec...'!N23)</f>
        <v/>
      </c>
      <c r="F25" s="198" t="str">
        <f>IF('Camera Detail Takeover Chec...'!O23=0,"",'Camera Detail Takeover Chec...'!O23)</f>
        <v/>
      </c>
      <c r="G25" s="112" t="str">
        <f>IF('Camera Detail Takeover Chec...'!P23=0,"",'Camera Detail Takeover Chec...'!P23)</f>
        <v/>
      </c>
      <c r="H25" s="108" t="str">
        <f>IF('Camera Detail Takeover Chec...'!S23=0,"",'Camera Detail Takeover Chec...'!S23)</f>
        <v/>
      </c>
      <c r="I25" s="113" t="str">
        <f>IF('Camera Detail Takeover Chec...'!T23=0,"",'Camera Detail Takeover Chec...'!T23)</f>
        <v/>
      </c>
      <c r="J25" s="113" t="str">
        <f>IF('Camera Detail Takeover Chec...'!U23=0,"",'Camera Detail Takeover Chec...'!U23)</f>
        <v/>
      </c>
      <c r="K25" s="113" t="str">
        <f>IF('Camera Detail Takeover Chec...'!V23=0,"",'Camera Detail Takeover Chec...'!V23)</f>
        <v/>
      </c>
      <c r="L25" s="114" t="str">
        <f>IF('Camera Detail Takeover Chec...'!AE23=0,"",)</f>
        <v/>
      </c>
      <c r="M25" s="114" t="str">
        <f>IF('Camera Detail Takeover Chec...'!AF23=0,"",'Camera Detail Takeover Chec...'!AF23)</f>
        <v/>
      </c>
      <c r="N25" s="115" t="str">
        <f>IF('Camera Detail Takeover Chec...'!AD23=0,"",'Camera Detail Takeover Chec...'!AD23)</f>
        <v/>
      </c>
      <c r="X25" s="105" t="str">
        <f t="shared" si="0"/>
        <v/>
      </c>
      <c r="Y25" s="105" t="str">
        <f t="shared" si="1"/>
        <v/>
      </c>
      <c r="AS25" s="195"/>
    </row>
    <row r="26" spans="1:45" s="105" customFormat="1" outlineLevel="1" x14ac:dyDescent="0.25">
      <c r="A26" s="216" t="str">
        <f>IF('Camera Detail Takeover Chec...'!R24=0,"",'Camera Detail Takeover Chec...'!R24)</f>
        <v/>
      </c>
      <c r="B26" s="108" t="str">
        <f>IF('Camera Detail Takeover Chec...'!F24=0,"",'Camera Detail Takeover Chec...'!F24)</f>
        <v/>
      </c>
      <c r="C26" s="109" t="str">
        <f>IF('Camera Detail Takeover Chec...'!E24=0,"",'Camera Detail Takeover Chec...'!E24)</f>
        <v/>
      </c>
      <c r="D26" s="111" t="str">
        <f>IF('Camera Detail Takeover Chec...'!M24=0,"",'Camera Detail Takeover Chec...'!M24)</f>
        <v/>
      </c>
      <c r="E26" s="111" t="str">
        <f>IF('Camera Detail Takeover Chec...'!N24=0,"",'Camera Detail Takeover Chec...'!N24)</f>
        <v/>
      </c>
      <c r="F26" s="198" t="str">
        <f>IF('Camera Detail Takeover Chec...'!O24=0,"",'Camera Detail Takeover Chec...'!O24)</f>
        <v/>
      </c>
      <c r="G26" s="112" t="str">
        <f>IF('Camera Detail Takeover Chec...'!P24=0,"",'Camera Detail Takeover Chec...'!P24)</f>
        <v/>
      </c>
      <c r="H26" s="108" t="str">
        <f>IF('Camera Detail Takeover Chec...'!S24=0,"",'Camera Detail Takeover Chec...'!S24)</f>
        <v/>
      </c>
      <c r="I26" s="113" t="str">
        <f>IF('Camera Detail Takeover Chec...'!T24=0,"",'Camera Detail Takeover Chec...'!T24)</f>
        <v/>
      </c>
      <c r="J26" s="113" t="str">
        <f>IF('Camera Detail Takeover Chec...'!U24=0,"",'Camera Detail Takeover Chec...'!U24)</f>
        <v/>
      </c>
      <c r="K26" s="113" t="str">
        <f>IF('Camera Detail Takeover Chec...'!V24=0,"",'Camera Detail Takeover Chec...'!V24)</f>
        <v/>
      </c>
      <c r="L26" s="114" t="str">
        <f>IF('Camera Detail Takeover Chec...'!AE24=0,"",)</f>
        <v/>
      </c>
      <c r="M26" s="114" t="str">
        <f>IF('Camera Detail Takeover Chec...'!AF24=0,"",'Camera Detail Takeover Chec...'!AF24)</f>
        <v/>
      </c>
      <c r="N26" s="115" t="str">
        <f>IF('Camera Detail Takeover Chec...'!AD24=0,"",'Camera Detail Takeover Chec...'!AD24)</f>
        <v/>
      </c>
      <c r="X26" s="105" t="str">
        <f t="shared" si="0"/>
        <v/>
      </c>
      <c r="Y26" s="105" t="str">
        <f t="shared" si="1"/>
        <v/>
      </c>
      <c r="AS26" s="195"/>
    </row>
    <row r="27" spans="1:45" s="105" customFormat="1" outlineLevel="1" x14ac:dyDescent="0.25">
      <c r="A27" s="216" t="str">
        <f>IF('Camera Detail Takeover Chec...'!R25=0,"",'Camera Detail Takeover Chec...'!R25)</f>
        <v/>
      </c>
      <c r="B27" s="108" t="str">
        <f>IF('Camera Detail Takeover Chec...'!F25=0,"",'Camera Detail Takeover Chec...'!F25)</f>
        <v/>
      </c>
      <c r="C27" s="109" t="str">
        <f>IF('Camera Detail Takeover Chec...'!E25=0,"",'Camera Detail Takeover Chec...'!E25)</f>
        <v/>
      </c>
      <c r="D27" s="111" t="str">
        <f>IF('Camera Detail Takeover Chec...'!M25=0,"",'Camera Detail Takeover Chec...'!M25)</f>
        <v/>
      </c>
      <c r="E27" s="111" t="str">
        <f>IF('Camera Detail Takeover Chec...'!N25=0,"",'Camera Detail Takeover Chec...'!N25)</f>
        <v/>
      </c>
      <c r="F27" s="198" t="str">
        <f>IF('Camera Detail Takeover Chec...'!O25=0,"",'Camera Detail Takeover Chec...'!O25)</f>
        <v/>
      </c>
      <c r="G27" s="112" t="str">
        <f>IF('Camera Detail Takeover Chec...'!P25=0,"",'Camera Detail Takeover Chec...'!P25)</f>
        <v/>
      </c>
      <c r="H27" s="108" t="str">
        <f>IF('Camera Detail Takeover Chec...'!S25=0,"",'Camera Detail Takeover Chec...'!S25)</f>
        <v/>
      </c>
      <c r="I27" s="113" t="str">
        <f>IF('Camera Detail Takeover Chec...'!T25=0,"",'Camera Detail Takeover Chec...'!T25)</f>
        <v/>
      </c>
      <c r="J27" s="113" t="str">
        <f>IF('Camera Detail Takeover Chec...'!U25=0,"",'Camera Detail Takeover Chec...'!U25)</f>
        <v/>
      </c>
      <c r="K27" s="113" t="str">
        <f>IF('Camera Detail Takeover Chec...'!V25=0,"",'Camera Detail Takeover Chec...'!V25)</f>
        <v/>
      </c>
      <c r="L27" s="114" t="str">
        <f>IF('Camera Detail Takeover Chec...'!AE25=0,"",)</f>
        <v/>
      </c>
      <c r="M27" s="114" t="str">
        <f>IF('Camera Detail Takeover Chec...'!AF25=0,"",'Camera Detail Takeover Chec...'!AF25)</f>
        <v/>
      </c>
      <c r="N27" s="115" t="str">
        <f>IF('Camera Detail Takeover Chec...'!AD25=0,"",'Camera Detail Takeover Chec...'!AD25)</f>
        <v/>
      </c>
      <c r="X27" s="105" t="str">
        <f t="shared" si="0"/>
        <v/>
      </c>
      <c r="Y27" s="105" t="str">
        <f t="shared" si="1"/>
        <v/>
      </c>
      <c r="AS27" s="195"/>
    </row>
    <row r="28" spans="1:45" s="105" customFormat="1" outlineLevel="1" x14ac:dyDescent="0.25">
      <c r="A28" s="216" t="str">
        <f>IF('Camera Detail Takeover Chec...'!R26=0,"",'Camera Detail Takeover Chec...'!R26)</f>
        <v/>
      </c>
      <c r="B28" s="108" t="str">
        <f>IF('Camera Detail Takeover Chec...'!F26=0,"",'Camera Detail Takeover Chec...'!F26)</f>
        <v/>
      </c>
      <c r="C28" s="109" t="str">
        <f>IF('Camera Detail Takeover Chec...'!E26=0,"",'Camera Detail Takeover Chec...'!E26)</f>
        <v/>
      </c>
      <c r="D28" s="111" t="str">
        <f>IF('Camera Detail Takeover Chec...'!M26=0,"",'Camera Detail Takeover Chec...'!M26)</f>
        <v/>
      </c>
      <c r="E28" s="111" t="str">
        <f>IF('Camera Detail Takeover Chec...'!N26=0,"",'Camera Detail Takeover Chec...'!N26)</f>
        <v/>
      </c>
      <c r="F28" s="198" t="str">
        <f>IF('Camera Detail Takeover Chec...'!O26=0,"",'Camera Detail Takeover Chec...'!O26)</f>
        <v/>
      </c>
      <c r="G28" s="112" t="str">
        <f>IF('Camera Detail Takeover Chec...'!P26=0,"",'Camera Detail Takeover Chec...'!P26)</f>
        <v/>
      </c>
      <c r="H28" s="108" t="str">
        <f>IF('Camera Detail Takeover Chec...'!S26=0,"",'Camera Detail Takeover Chec...'!S26)</f>
        <v/>
      </c>
      <c r="I28" s="113" t="str">
        <f>IF('Camera Detail Takeover Chec...'!T26=0,"",'Camera Detail Takeover Chec...'!T26)</f>
        <v/>
      </c>
      <c r="J28" s="113" t="str">
        <f>IF('Camera Detail Takeover Chec...'!U26=0,"",'Camera Detail Takeover Chec...'!U26)</f>
        <v/>
      </c>
      <c r="K28" s="113" t="str">
        <f>IF('Camera Detail Takeover Chec...'!V26=0,"",'Camera Detail Takeover Chec...'!V26)</f>
        <v/>
      </c>
      <c r="L28" s="114" t="str">
        <f>IF('Camera Detail Takeover Chec...'!AE26=0,"",)</f>
        <v/>
      </c>
      <c r="M28" s="114" t="str">
        <f>IF('Camera Detail Takeover Chec...'!AF26=0,"",'Camera Detail Takeover Chec...'!AF26)</f>
        <v/>
      </c>
      <c r="N28" s="115" t="str">
        <f>IF('Camera Detail Takeover Chec...'!AD26=0,"",'Camera Detail Takeover Chec...'!AD26)</f>
        <v/>
      </c>
      <c r="X28" s="105" t="str">
        <f t="shared" si="0"/>
        <v/>
      </c>
      <c r="Y28" s="105" t="str">
        <f t="shared" si="1"/>
        <v/>
      </c>
      <c r="AS28" s="195"/>
    </row>
    <row r="29" spans="1:45" s="105" customFormat="1" outlineLevel="1" x14ac:dyDescent="0.25">
      <c r="A29" s="216" t="str">
        <f>IF('Camera Detail Takeover Chec...'!R27=0,"",'Camera Detail Takeover Chec...'!R27)</f>
        <v/>
      </c>
      <c r="B29" s="108" t="str">
        <f>IF('Camera Detail Takeover Chec...'!F27=0,"",'Camera Detail Takeover Chec...'!F27)</f>
        <v/>
      </c>
      <c r="C29" s="109" t="str">
        <f>IF('Camera Detail Takeover Chec...'!E27=0,"",'Camera Detail Takeover Chec...'!E27)</f>
        <v/>
      </c>
      <c r="D29" s="111" t="str">
        <f>IF('Camera Detail Takeover Chec...'!M27=0,"",'Camera Detail Takeover Chec...'!M27)</f>
        <v/>
      </c>
      <c r="E29" s="111" t="str">
        <f>IF('Camera Detail Takeover Chec...'!N27=0,"",'Camera Detail Takeover Chec...'!N27)</f>
        <v/>
      </c>
      <c r="F29" s="198" t="str">
        <f>IF('Camera Detail Takeover Chec...'!O27=0,"",'Camera Detail Takeover Chec...'!O27)</f>
        <v/>
      </c>
      <c r="G29" s="112" t="str">
        <f>IF('Camera Detail Takeover Chec...'!P27=0,"",'Camera Detail Takeover Chec...'!P27)</f>
        <v/>
      </c>
      <c r="H29" s="108" t="str">
        <f>IF('Camera Detail Takeover Chec...'!S27=0,"",'Camera Detail Takeover Chec...'!S27)</f>
        <v/>
      </c>
      <c r="I29" s="113" t="str">
        <f>IF('Camera Detail Takeover Chec...'!T27=0,"",'Camera Detail Takeover Chec...'!T27)</f>
        <v/>
      </c>
      <c r="J29" s="113" t="str">
        <f>IF('Camera Detail Takeover Chec...'!U27=0,"",'Camera Detail Takeover Chec...'!U27)</f>
        <v/>
      </c>
      <c r="K29" s="113" t="str">
        <f>IF('Camera Detail Takeover Chec...'!V27=0,"",'Camera Detail Takeover Chec...'!V27)</f>
        <v/>
      </c>
      <c r="L29" s="114" t="str">
        <f>IF('Camera Detail Takeover Chec...'!AE27=0,"",)</f>
        <v/>
      </c>
      <c r="M29" s="114" t="str">
        <f>IF('Camera Detail Takeover Chec...'!AF27=0,"",'Camera Detail Takeover Chec...'!AF27)</f>
        <v/>
      </c>
      <c r="N29" s="115" t="str">
        <f>IF('Camera Detail Takeover Chec...'!AD27=0,"",'Camera Detail Takeover Chec...'!AD27)</f>
        <v/>
      </c>
      <c r="X29" s="105" t="str">
        <f t="shared" si="0"/>
        <v/>
      </c>
      <c r="Y29" s="105" t="str">
        <f t="shared" si="1"/>
        <v/>
      </c>
      <c r="AS29" s="195"/>
    </row>
    <row r="30" spans="1:45" s="105" customFormat="1" outlineLevel="1" x14ac:dyDescent="0.25">
      <c r="A30" s="216" t="str">
        <f>IF('Camera Detail Takeover Chec...'!R28=0,"",'Camera Detail Takeover Chec...'!R28)</f>
        <v/>
      </c>
      <c r="B30" s="108" t="str">
        <f>IF('Camera Detail Takeover Chec...'!F28=0,"",'Camera Detail Takeover Chec...'!F28)</f>
        <v/>
      </c>
      <c r="C30" s="109" t="str">
        <f>IF('Camera Detail Takeover Chec...'!E28=0,"",'Camera Detail Takeover Chec...'!E28)</f>
        <v/>
      </c>
      <c r="D30" s="111" t="str">
        <f>IF('Camera Detail Takeover Chec...'!M28=0,"",'Camera Detail Takeover Chec...'!M28)</f>
        <v/>
      </c>
      <c r="E30" s="111" t="str">
        <f>IF('Camera Detail Takeover Chec...'!N28=0,"",'Camera Detail Takeover Chec...'!N28)</f>
        <v/>
      </c>
      <c r="F30" s="198" t="str">
        <f>IF('Camera Detail Takeover Chec...'!O28=0,"",'Camera Detail Takeover Chec...'!O28)</f>
        <v/>
      </c>
      <c r="G30" s="112" t="str">
        <f>IF('Camera Detail Takeover Chec...'!P28=0,"",'Camera Detail Takeover Chec...'!P28)</f>
        <v/>
      </c>
      <c r="H30" s="108" t="str">
        <f>IF('Camera Detail Takeover Chec...'!S28=0,"",'Camera Detail Takeover Chec...'!S28)</f>
        <v/>
      </c>
      <c r="I30" s="113" t="str">
        <f>IF('Camera Detail Takeover Chec...'!T28=0,"",'Camera Detail Takeover Chec...'!T28)</f>
        <v/>
      </c>
      <c r="J30" s="113" t="str">
        <f>IF('Camera Detail Takeover Chec...'!U28=0,"",'Camera Detail Takeover Chec...'!U28)</f>
        <v/>
      </c>
      <c r="K30" s="113" t="str">
        <f>IF('Camera Detail Takeover Chec...'!V28=0,"",'Camera Detail Takeover Chec...'!V28)</f>
        <v/>
      </c>
      <c r="L30" s="114" t="str">
        <f>IF('Camera Detail Takeover Chec...'!AE28=0,"",)</f>
        <v/>
      </c>
      <c r="M30" s="114" t="str">
        <f>IF('Camera Detail Takeover Chec...'!AF28=0,"",'Camera Detail Takeover Chec...'!AF28)</f>
        <v/>
      </c>
      <c r="N30" s="115" t="str">
        <f>IF('Camera Detail Takeover Chec...'!AD28=0,"",'Camera Detail Takeover Chec...'!AD28)</f>
        <v/>
      </c>
      <c r="X30" s="105" t="str">
        <f t="shared" si="0"/>
        <v/>
      </c>
      <c r="Y30" s="105" t="str">
        <f t="shared" si="1"/>
        <v/>
      </c>
      <c r="AS30" s="195"/>
    </row>
    <row r="31" spans="1:45" s="105" customFormat="1" outlineLevel="1" x14ac:dyDescent="0.25">
      <c r="A31" s="216" t="str">
        <f>IF('Camera Detail Takeover Chec...'!R29=0,"",'Camera Detail Takeover Chec...'!R29)</f>
        <v/>
      </c>
      <c r="B31" s="108" t="str">
        <f>IF('Camera Detail Takeover Chec...'!F29=0,"",'Camera Detail Takeover Chec...'!F29)</f>
        <v/>
      </c>
      <c r="C31" s="109" t="str">
        <f>IF('Camera Detail Takeover Chec...'!E29=0,"",'Camera Detail Takeover Chec...'!E29)</f>
        <v/>
      </c>
      <c r="D31" s="111" t="str">
        <f>IF('Camera Detail Takeover Chec...'!M29=0,"",'Camera Detail Takeover Chec...'!M29)</f>
        <v/>
      </c>
      <c r="E31" s="111" t="str">
        <f>IF('Camera Detail Takeover Chec...'!N29=0,"",'Camera Detail Takeover Chec...'!N29)</f>
        <v/>
      </c>
      <c r="F31" s="198" t="str">
        <f>IF('Camera Detail Takeover Chec...'!O29=0,"",'Camera Detail Takeover Chec...'!O29)</f>
        <v/>
      </c>
      <c r="G31" s="112" t="str">
        <f>IF('Camera Detail Takeover Chec...'!P29=0,"",'Camera Detail Takeover Chec...'!P29)</f>
        <v/>
      </c>
      <c r="H31" s="108" t="str">
        <f>IF('Camera Detail Takeover Chec...'!S29=0,"",'Camera Detail Takeover Chec...'!S29)</f>
        <v/>
      </c>
      <c r="I31" s="113" t="str">
        <f>IF('Camera Detail Takeover Chec...'!T29=0,"",'Camera Detail Takeover Chec...'!T29)</f>
        <v/>
      </c>
      <c r="J31" s="113" t="str">
        <f>IF('Camera Detail Takeover Chec...'!U29=0,"",'Camera Detail Takeover Chec...'!U29)</f>
        <v/>
      </c>
      <c r="K31" s="113" t="str">
        <f>IF('Camera Detail Takeover Chec...'!V29=0,"",'Camera Detail Takeover Chec...'!V29)</f>
        <v/>
      </c>
      <c r="L31" s="114" t="str">
        <f>IF('Camera Detail Takeover Chec...'!AE29=0,"",)</f>
        <v/>
      </c>
      <c r="M31" s="114" t="str">
        <f>IF('Camera Detail Takeover Chec...'!AF29=0,"",'Camera Detail Takeover Chec...'!AF29)</f>
        <v/>
      </c>
      <c r="N31" s="115" t="str">
        <f>IF('Camera Detail Takeover Chec...'!AD29=0,"",'Camera Detail Takeover Chec...'!AD29)</f>
        <v/>
      </c>
      <c r="X31" s="105" t="str">
        <f t="shared" si="0"/>
        <v/>
      </c>
      <c r="Y31" s="105" t="str">
        <f t="shared" si="1"/>
        <v/>
      </c>
      <c r="AS31" s="195"/>
    </row>
    <row r="32" spans="1:45" s="105" customFormat="1" outlineLevel="1" x14ac:dyDescent="0.25">
      <c r="A32" s="216" t="str">
        <f>IF('Camera Detail Takeover Chec...'!R30=0,"",'Camera Detail Takeover Chec...'!R30)</f>
        <v/>
      </c>
      <c r="B32" s="108" t="str">
        <f>IF('Camera Detail Takeover Chec...'!F30=0,"",'Camera Detail Takeover Chec...'!F30)</f>
        <v/>
      </c>
      <c r="C32" s="109" t="str">
        <f>IF('Camera Detail Takeover Chec...'!E30=0,"",'Camera Detail Takeover Chec...'!E30)</f>
        <v/>
      </c>
      <c r="D32" s="111" t="str">
        <f>IF('Camera Detail Takeover Chec...'!M30=0,"",'Camera Detail Takeover Chec...'!M30)</f>
        <v/>
      </c>
      <c r="E32" s="111" t="str">
        <f>IF('Camera Detail Takeover Chec...'!N30=0,"",'Camera Detail Takeover Chec...'!N30)</f>
        <v/>
      </c>
      <c r="F32" s="198" t="str">
        <f>IF('Camera Detail Takeover Chec...'!O30=0,"",'Camera Detail Takeover Chec...'!O30)</f>
        <v/>
      </c>
      <c r="G32" s="112" t="str">
        <f>IF('Camera Detail Takeover Chec...'!P30=0,"",'Camera Detail Takeover Chec...'!P30)</f>
        <v/>
      </c>
      <c r="H32" s="108" t="str">
        <f>IF('Camera Detail Takeover Chec...'!S30=0,"",'Camera Detail Takeover Chec...'!S30)</f>
        <v/>
      </c>
      <c r="I32" s="113" t="str">
        <f>IF('Camera Detail Takeover Chec...'!T30=0,"",'Camera Detail Takeover Chec...'!T30)</f>
        <v/>
      </c>
      <c r="J32" s="113" t="str">
        <f>IF('Camera Detail Takeover Chec...'!U30=0,"",'Camera Detail Takeover Chec...'!U30)</f>
        <v/>
      </c>
      <c r="K32" s="113" t="str">
        <f>IF('Camera Detail Takeover Chec...'!V30=0,"",'Camera Detail Takeover Chec...'!V30)</f>
        <v/>
      </c>
      <c r="L32" s="114" t="str">
        <f>IF('Camera Detail Takeover Chec...'!AE30=0,"",)</f>
        <v/>
      </c>
      <c r="M32" s="114" t="str">
        <f>IF('Camera Detail Takeover Chec...'!AF30=0,"",'Camera Detail Takeover Chec...'!AF30)</f>
        <v/>
      </c>
      <c r="N32" s="115" t="str">
        <f>IF('Camera Detail Takeover Chec...'!AD30=0,"",'Camera Detail Takeover Chec...'!AD30)</f>
        <v/>
      </c>
      <c r="X32" s="105" t="str">
        <f t="shared" si="0"/>
        <v/>
      </c>
      <c r="Y32" s="105" t="str">
        <f t="shared" si="1"/>
        <v/>
      </c>
      <c r="AS32" s="195"/>
    </row>
    <row r="33" spans="1:45" s="105" customFormat="1" outlineLevel="1" x14ac:dyDescent="0.25">
      <c r="A33" s="216" t="str">
        <f>IF('Camera Detail Takeover Chec...'!R31=0,"",'Camera Detail Takeover Chec...'!R31)</f>
        <v/>
      </c>
      <c r="B33" s="108" t="str">
        <f>IF('Camera Detail Takeover Chec...'!F31=0,"",'Camera Detail Takeover Chec...'!F31)</f>
        <v/>
      </c>
      <c r="C33" s="109" t="str">
        <f>IF('Camera Detail Takeover Chec...'!E31=0,"",'Camera Detail Takeover Chec...'!E31)</f>
        <v/>
      </c>
      <c r="D33" s="111" t="str">
        <f>IF('Camera Detail Takeover Chec...'!M31=0,"",'Camera Detail Takeover Chec...'!M31)</f>
        <v/>
      </c>
      <c r="E33" s="111" t="str">
        <f>IF('Camera Detail Takeover Chec...'!N31=0,"",'Camera Detail Takeover Chec...'!N31)</f>
        <v/>
      </c>
      <c r="F33" s="198" t="str">
        <f>IF('Camera Detail Takeover Chec...'!O31=0,"",'Camera Detail Takeover Chec...'!O31)</f>
        <v/>
      </c>
      <c r="G33" s="112" t="str">
        <f>IF('Camera Detail Takeover Chec...'!P31=0,"",'Camera Detail Takeover Chec...'!P31)</f>
        <v/>
      </c>
      <c r="H33" s="108" t="str">
        <f>IF('Camera Detail Takeover Chec...'!S31=0,"",'Camera Detail Takeover Chec...'!S31)</f>
        <v/>
      </c>
      <c r="I33" s="113" t="str">
        <f>IF('Camera Detail Takeover Chec...'!T31=0,"",'Camera Detail Takeover Chec...'!T31)</f>
        <v/>
      </c>
      <c r="J33" s="113" t="str">
        <f>IF('Camera Detail Takeover Chec...'!U31=0,"",'Camera Detail Takeover Chec...'!U31)</f>
        <v/>
      </c>
      <c r="K33" s="113" t="str">
        <f>IF('Camera Detail Takeover Chec...'!V31=0,"",'Camera Detail Takeover Chec...'!V31)</f>
        <v/>
      </c>
      <c r="L33" s="114" t="str">
        <f>IF('Camera Detail Takeover Chec...'!AE31=0,"",)</f>
        <v/>
      </c>
      <c r="M33" s="114" t="str">
        <f>IF('Camera Detail Takeover Chec...'!AF31=0,"",'Camera Detail Takeover Chec...'!AF31)</f>
        <v/>
      </c>
      <c r="N33" s="115" t="str">
        <f>IF('Camera Detail Takeover Chec...'!AD31=0,"",'Camera Detail Takeover Chec...'!AD31)</f>
        <v/>
      </c>
      <c r="X33" s="105" t="str">
        <f t="shared" si="0"/>
        <v/>
      </c>
      <c r="Y33" s="105" t="str">
        <f t="shared" si="1"/>
        <v/>
      </c>
      <c r="AS33" s="195"/>
    </row>
    <row r="34" spans="1:45" s="105" customFormat="1" outlineLevel="1" x14ac:dyDescent="0.25">
      <c r="A34" s="216" t="str">
        <f>IF('Camera Detail Takeover Chec...'!R32=0,"",'Camera Detail Takeover Chec...'!R32)</f>
        <v/>
      </c>
      <c r="B34" s="108" t="str">
        <f>IF('Camera Detail Takeover Chec...'!F32=0,"",'Camera Detail Takeover Chec...'!F32)</f>
        <v/>
      </c>
      <c r="C34" s="109" t="str">
        <f>IF('Camera Detail Takeover Chec...'!E32=0,"",'Camera Detail Takeover Chec...'!E32)</f>
        <v/>
      </c>
      <c r="D34" s="111" t="str">
        <f>IF('Camera Detail Takeover Chec...'!M32=0,"",'Camera Detail Takeover Chec...'!M32)</f>
        <v/>
      </c>
      <c r="E34" s="111" t="str">
        <f>IF('Camera Detail Takeover Chec...'!N32=0,"",'Camera Detail Takeover Chec...'!N32)</f>
        <v/>
      </c>
      <c r="F34" s="198" t="str">
        <f>IF('Camera Detail Takeover Chec...'!O32=0,"",'Camera Detail Takeover Chec...'!O32)</f>
        <v/>
      </c>
      <c r="G34" s="112" t="str">
        <f>IF('Camera Detail Takeover Chec...'!P32=0,"",'Camera Detail Takeover Chec...'!P32)</f>
        <v/>
      </c>
      <c r="H34" s="108" t="str">
        <f>IF('Camera Detail Takeover Chec...'!S32=0,"",'Camera Detail Takeover Chec...'!S32)</f>
        <v/>
      </c>
      <c r="I34" s="113" t="str">
        <f>IF('Camera Detail Takeover Chec...'!T32=0,"",'Camera Detail Takeover Chec...'!T32)</f>
        <v/>
      </c>
      <c r="J34" s="113" t="str">
        <f>IF('Camera Detail Takeover Chec...'!U32=0,"",'Camera Detail Takeover Chec...'!U32)</f>
        <v/>
      </c>
      <c r="K34" s="113" t="str">
        <f>IF('Camera Detail Takeover Chec...'!V32=0,"",'Camera Detail Takeover Chec...'!V32)</f>
        <v/>
      </c>
      <c r="L34" s="114" t="str">
        <f>IF('Camera Detail Takeover Chec...'!AE32=0,"",)</f>
        <v/>
      </c>
      <c r="M34" s="114" t="str">
        <f>IF('Camera Detail Takeover Chec...'!AF32=0,"",'Camera Detail Takeover Chec...'!AF32)</f>
        <v/>
      </c>
      <c r="N34" s="115" t="str">
        <f>IF('Camera Detail Takeover Chec...'!AD32=0,"",'Camera Detail Takeover Chec...'!AD32)</f>
        <v/>
      </c>
      <c r="X34" s="105" t="str">
        <f t="shared" si="0"/>
        <v/>
      </c>
      <c r="Y34" s="105" t="str">
        <f t="shared" si="1"/>
        <v/>
      </c>
      <c r="AS34" s="195"/>
    </row>
    <row r="35" spans="1:45" s="105" customFormat="1" outlineLevel="1" x14ac:dyDescent="0.25">
      <c r="A35" s="216" t="str">
        <f>IF('Camera Detail Takeover Chec...'!R33=0,"",'Camera Detail Takeover Chec...'!R33)</f>
        <v/>
      </c>
      <c r="B35" s="108" t="str">
        <f>IF('Camera Detail Takeover Chec...'!F33=0,"",'Camera Detail Takeover Chec...'!F33)</f>
        <v/>
      </c>
      <c r="C35" s="109" t="str">
        <f>IF('Camera Detail Takeover Chec...'!E33=0,"",'Camera Detail Takeover Chec...'!E33)</f>
        <v/>
      </c>
      <c r="D35" s="111" t="str">
        <f>IF('Camera Detail Takeover Chec...'!M33=0,"",'Camera Detail Takeover Chec...'!M33)</f>
        <v/>
      </c>
      <c r="E35" s="111" t="str">
        <f>IF('Camera Detail Takeover Chec...'!N33=0,"",'Camera Detail Takeover Chec...'!N33)</f>
        <v/>
      </c>
      <c r="F35" s="198" t="str">
        <f>IF('Camera Detail Takeover Chec...'!O33=0,"",'Camera Detail Takeover Chec...'!O33)</f>
        <v/>
      </c>
      <c r="G35" s="112" t="str">
        <f>IF('Camera Detail Takeover Chec...'!P33=0,"",'Camera Detail Takeover Chec...'!P33)</f>
        <v/>
      </c>
      <c r="H35" s="108" t="str">
        <f>IF('Camera Detail Takeover Chec...'!S33=0,"",'Camera Detail Takeover Chec...'!S33)</f>
        <v/>
      </c>
      <c r="I35" s="113" t="str">
        <f>IF('Camera Detail Takeover Chec...'!T33=0,"",'Camera Detail Takeover Chec...'!T33)</f>
        <v/>
      </c>
      <c r="J35" s="113" t="str">
        <f>IF('Camera Detail Takeover Chec...'!U33=0,"",'Camera Detail Takeover Chec...'!U33)</f>
        <v/>
      </c>
      <c r="K35" s="113" t="str">
        <f>IF('Camera Detail Takeover Chec...'!V33=0,"",'Camera Detail Takeover Chec...'!V33)</f>
        <v/>
      </c>
      <c r="L35" s="114" t="str">
        <f>IF('Camera Detail Takeover Chec...'!AE33=0,"",)</f>
        <v/>
      </c>
      <c r="M35" s="114" t="str">
        <f>IF('Camera Detail Takeover Chec...'!AF33=0,"",'Camera Detail Takeover Chec...'!AF33)</f>
        <v/>
      </c>
      <c r="N35" s="115" t="str">
        <f>IF('Camera Detail Takeover Chec...'!AD33=0,"",'Camera Detail Takeover Chec...'!AD33)</f>
        <v/>
      </c>
      <c r="X35" s="105" t="str">
        <f t="shared" si="0"/>
        <v/>
      </c>
      <c r="Y35" s="105" t="str">
        <f t="shared" si="1"/>
        <v/>
      </c>
      <c r="AS35" s="195"/>
    </row>
    <row r="36" spans="1:45" s="105" customFormat="1" outlineLevel="1" x14ac:dyDescent="0.25">
      <c r="A36" s="216" t="str">
        <f>IF('Camera Detail Takeover Chec...'!R34=0,"",'Camera Detail Takeover Chec...'!R34)</f>
        <v/>
      </c>
      <c r="B36" s="108" t="str">
        <f>IF('Camera Detail Takeover Chec...'!F34=0,"",'Camera Detail Takeover Chec...'!F34)</f>
        <v/>
      </c>
      <c r="C36" s="109" t="str">
        <f>IF('Camera Detail Takeover Chec...'!E34=0,"",'Camera Detail Takeover Chec...'!E34)</f>
        <v/>
      </c>
      <c r="D36" s="111" t="str">
        <f>IF('Camera Detail Takeover Chec...'!M34=0,"",'Camera Detail Takeover Chec...'!M34)</f>
        <v/>
      </c>
      <c r="E36" s="111" t="str">
        <f>IF('Camera Detail Takeover Chec...'!N34=0,"",'Camera Detail Takeover Chec...'!N34)</f>
        <v/>
      </c>
      <c r="F36" s="198" t="str">
        <f>IF('Camera Detail Takeover Chec...'!O34=0,"",'Camera Detail Takeover Chec...'!O34)</f>
        <v/>
      </c>
      <c r="G36" s="112" t="str">
        <f>IF('Camera Detail Takeover Chec...'!P34=0,"",'Camera Detail Takeover Chec...'!P34)</f>
        <v/>
      </c>
      <c r="H36" s="108" t="str">
        <f>IF('Camera Detail Takeover Chec...'!S34=0,"",'Camera Detail Takeover Chec...'!S34)</f>
        <v/>
      </c>
      <c r="I36" s="113" t="str">
        <f>IF('Camera Detail Takeover Chec...'!T34=0,"",'Camera Detail Takeover Chec...'!T34)</f>
        <v/>
      </c>
      <c r="J36" s="113" t="str">
        <f>IF('Camera Detail Takeover Chec...'!U34=0,"",'Camera Detail Takeover Chec...'!U34)</f>
        <v/>
      </c>
      <c r="K36" s="113" t="str">
        <f>IF('Camera Detail Takeover Chec...'!V34=0,"",'Camera Detail Takeover Chec...'!V34)</f>
        <v/>
      </c>
      <c r="L36" s="114" t="str">
        <f>IF('Camera Detail Takeover Chec...'!AE34=0,"",)</f>
        <v/>
      </c>
      <c r="M36" s="114" t="str">
        <f>IF('Camera Detail Takeover Chec...'!AF34=0,"",'Camera Detail Takeover Chec...'!AF34)</f>
        <v/>
      </c>
      <c r="N36" s="115" t="str">
        <f>IF('Camera Detail Takeover Chec...'!AD34=0,"",'Camera Detail Takeover Chec...'!AD34)</f>
        <v/>
      </c>
      <c r="X36" s="105" t="str">
        <f t="shared" si="0"/>
        <v/>
      </c>
      <c r="Y36" s="105" t="str">
        <f t="shared" si="1"/>
        <v/>
      </c>
      <c r="AS36" s="195"/>
    </row>
    <row r="37" spans="1:45" s="105" customFormat="1" outlineLevel="1" x14ac:dyDescent="0.25">
      <c r="A37" s="216" t="str">
        <f>IF('Camera Detail Takeover Chec...'!R35=0,"",'Camera Detail Takeover Chec...'!R35)</f>
        <v/>
      </c>
      <c r="B37" s="108" t="str">
        <f>IF('Camera Detail Takeover Chec...'!F35=0,"",'Camera Detail Takeover Chec...'!F35)</f>
        <v/>
      </c>
      <c r="C37" s="109" t="str">
        <f>IF('Camera Detail Takeover Chec...'!E35=0,"",'Camera Detail Takeover Chec...'!E35)</f>
        <v/>
      </c>
      <c r="D37" s="111" t="str">
        <f>IF('Camera Detail Takeover Chec...'!M35=0,"",'Camera Detail Takeover Chec...'!M35)</f>
        <v/>
      </c>
      <c r="E37" s="111" t="str">
        <f>IF('Camera Detail Takeover Chec...'!N35=0,"",'Camera Detail Takeover Chec...'!N35)</f>
        <v/>
      </c>
      <c r="F37" s="198" t="str">
        <f>IF('Camera Detail Takeover Chec...'!O35=0,"",'Camera Detail Takeover Chec...'!O35)</f>
        <v/>
      </c>
      <c r="G37" s="112" t="str">
        <f>IF('Camera Detail Takeover Chec...'!P35=0,"",'Camera Detail Takeover Chec...'!P35)</f>
        <v/>
      </c>
      <c r="H37" s="108" t="str">
        <f>IF('Camera Detail Takeover Chec...'!S35=0,"",'Camera Detail Takeover Chec...'!S35)</f>
        <v/>
      </c>
      <c r="I37" s="113" t="str">
        <f>IF('Camera Detail Takeover Chec...'!T35=0,"",'Camera Detail Takeover Chec...'!T35)</f>
        <v/>
      </c>
      <c r="J37" s="113" t="str">
        <f>IF('Camera Detail Takeover Chec...'!U35=0,"",'Camera Detail Takeover Chec...'!U35)</f>
        <v/>
      </c>
      <c r="K37" s="113" t="str">
        <f>IF('Camera Detail Takeover Chec...'!V35=0,"",'Camera Detail Takeover Chec...'!V35)</f>
        <v/>
      </c>
      <c r="L37" s="114" t="str">
        <f>IF('Camera Detail Takeover Chec...'!AE35=0,"",)</f>
        <v/>
      </c>
      <c r="M37" s="114" t="str">
        <f>IF('Camera Detail Takeover Chec...'!AF35=0,"",'Camera Detail Takeover Chec...'!AF35)</f>
        <v/>
      </c>
      <c r="N37" s="115" t="str">
        <f>IF('Camera Detail Takeover Chec...'!AD35=0,"",'Camera Detail Takeover Chec...'!AD35)</f>
        <v/>
      </c>
      <c r="X37" s="105" t="str">
        <f t="shared" si="0"/>
        <v/>
      </c>
      <c r="Y37" s="105" t="str">
        <f t="shared" si="1"/>
        <v/>
      </c>
      <c r="AS37" s="195"/>
    </row>
    <row r="38" spans="1:45" s="105" customFormat="1" outlineLevel="1" x14ac:dyDescent="0.25">
      <c r="A38" s="216" t="str">
        <f>IF('Camera Detail Takeover Chec...'!R36=0,"",'Camera Detail Takeover Chec...'!R36)</f>
        <v/>
      </c>
      <c r="B38" s="108" t="str">
        <f>IF('Camera Detail Takeover Chec...'!F36=0,"",'Camera Detail Takeover Chec...'!F36)</f>
        <v/>
      </c>
      <c r="C38" s="109" t="str">
        <f>IF('Camera Detail Takeover Chec...'!E36=0,"",'Camera Detail Takeover Chec...'!E36)</f>
        <v/>
      </c>
      <c r="D38" s="111" t="str">
        <f>IF('Camera Detail Takeover Chec...'!M36=0,"",'Camera Detail Takeover Chec...'!M36)</f>
        <v/>
      </c>
      <c r="E38" s="111" t="str">
        <f>IF('Camera Detail Takeover Chec...'!N36=0,"",'Camera Detail Takeover Chec...'!N36)</f>
        <v/>
      </c>
      <c r="F38" s="198" t="str">
        <f>IF('Camera Detail Takeover Chec...'!O36=0,"",'Camera Detail Takeover Chec...'!O36)</f>
        <v/>
      </c>
      <c r="G38" s="112" t="str">
        <f>IF('Camera Detail Takeover Chec...'!P36=0,"",'Camera Detail Takeover Chec...'!P36)</f>
        <v/>
      </c>
      <c r="H38" s="108" t="str">
        <f>IF('Camera Detail Takeover Chec...'!S36=0,"",'Camera Detail Takeover Chec...'!S36)</f>
        <v/>
      </c>
      <c r="I38" s="113" t="str">
        <f>IF('Camera Detail Takeover Chec...'!T36=0,"",'Camera Detail Takeover Chec...'!T36)</f>
        <v/>
      </c>
      <c r="J38" s="113" t="str">
        <f>IF('Camera Detail Takeover Chec...'!U36=0,"",'Camera Detail Takeover Chec...'!U36)</f>
        <v/>
      </c>
      <c r="K38" s="113" t="str">
        <f>IF('Camera Detail Takeover Chec...'!V36=0,"",'Camera Detail Takeover Chec...'!V36)</f>
        <v/>
      </c>
      <c r="L38" s="114" t="str">
        <f>IF('Camera Detail Takeover Chec...'!AE36=0,"",)</f>
        <v/>
      </c>
      <c r="M38" s="114" t="str">
        <f>IF('Camera Detail Takeover Chec...'!AF36=0,"",'Camera Detail Takeover Chec...'!AF36)</f>
        <v/>
      </c>
      <c r="N38" s="115" t="str">
        <f>IF('Camera Detail Takeover Chec...'!AD36=0,"",'Camera Detail Takeover Chec...'!AD36)</f>
        <v/>
      </c>
      <c r="X38" s="105" t="str">
        <f t="shared" si="0"/>
        <v/>
      </c>
      <c r="Y38" s="105" t="str">
        <f t="shared" si="1"/>
        <v/>
      </c>
      <c r="AS38" s="195"/>
    </row>
    <row r="39" spans="1:45" s="105" customFormat="1" outlineLevel="1" x14ac:dyDescent="0.25">
      <c r="A39" s="216" t="str">
        <f>IF('Camera Detail Takeover Chec...'!R37=0,"",'Camera Detail Takeover Chec...'!R37)</f>
        <v/>
      </c>
      <c r="B39" s="108" t="str">
        <f>IF('Camera Detail Takeover Chec...'!F37=0,"",'Camera Detail Takeover Chec...'!F37)</f>
        <v/>
      </c>
      <c r="C39" s="109" t="str">
        <f>IF('Camera Detail Takeover Chec...'!E37=0,"",'Camera Detail Takeover Chec...'!E37)</f>
        <v/>
      </c>
      <c r="D39" s="111" t="str">
        <f>IF('Camera Detail Takeover Chec...'!M37=0,"",'Camera Detail Takeover Chec...'!M37)</f>
        <v/>
      </c>
      <c r="E39" s="111" t="str">
        <f>IF('Camera Detail Takeover Chec...'!N37=0,"",'Camera Detail Takeover Chec...'!N37)</f>
        <v/>
      </c>
      <c r="F39" s="198" t="str">
        <f>IF('Camera Detail Takeover Chec...'!O37=0,"",'Camera Detail Takeover Chec...'!O37)</f>
        <v/>
      </c>
      <c r="G39" s="112" t="str">
        <f>IF('Camera Detail Takeover Chec...'!P37=0,"",'Camera Detail Takeover Chec...'!P37)</f>
        <v/>
      </c>
      <c r="H39" s="108" t="str">
        <f>IF('Camera Detail Takeover Chec...'!S37=0,"",'Camera Detail Takeover Chec...'!S37)</f>
        <v/>
      </c>
      <c r="I39" s="113" t="str">
        <f>IF('Camera Detail Takeover Chec...'!T37=0,"",'Camera Detail Takeover Chec...'!T37)</f>
        <v/>
      </c>
      <c r="J39" s="113" t="str">
        <f>IF('Camera Detail Takeover Chec...'!U37=0,"",'Camera Detail Takeover Chec...'!U37)</f>
        <v/>
      </c>
      <c r="K39" s="113" t="str">
        <f>IF('Camera Detail Takeover Chec...'!V37=0,"",'Camera Detail Takeover Chec...'!V37)</f>
        <v/>
      </c>
      <c r="L39" s="114" t="str">
        <f>IF('Camera Detail Takeover Chec...'!AE37=0,"",)</f>
        <v/>
      </c>
      <c r="M39" s="114" t="str">
        <f>IF('Camera Detail Takeover Chec...'!AF37=0,"",'Camera Detail Takeover Chec...'!AF37)</f>
        <v/>
      </c>
      <c r="N39" s="115" t="str">
        <f>IF('Camera Detail Takeover Chec...'!AD37=0,"",'Camera Detail Takeover Chec...'!AD37)</f>
        <v/>
      </c>
      <c r="X39" s="105" t="str">
        <f t="shared" si="0"/>
        <v/>
      </c>
      <c r="Y39" s="105" t="str">
        <f t="shared" si="1"/>
        <v/>
      </c>
      <c r="AS39" s="195"/>
    </row>
    <row r="40" spans="1:45" s="105" customFormat="1" outlineLevel="1" x14ac:dyDescent="0.25">
      <c r="A40" s="216" t="str">
        <f>IF('Camera Detail Takeover Chec...'!R38=0,"",'Camera Detail Takeover Chec...'!R38)</f>
        <v/>
      </c>
      <c r="B40" s="108" t="str">
        <f>IF('Camera Detail Takeover Chec...'!F38=0,"",'Camera Detail Takeover Chec...'!F38)</f>
        <v/>
      </c>
      <c r="C40" s="109" t="str">
        <f>IF('Camera Detail Takeover Chec...'!E38=0,"",'Camera Detail Takeover Chec...'!E38)</f>
        <v/>
      </c>
      <c r="D40" s="111" t="str">
        <f>IF('Camera Detail Takeover Chec...'!M38=0,"",'Camera Detail Takeover Chec...'!M38)</f>
        <v/>
      </c>
      <c r="E40" s="111" t="str">
        <f>IF('Camera Detail Takeover Chec...'!N38=0,"",'Camera Detail Takeover Chec...'!N38)</f>
        <v/>
      </c>
      <c r="F40" s="198" t="str">
        <f>IF('Camera Detail Takeover Chec...'!O38=0,"",'Camera Detail Takeover Chec...'!O38)</f>
        <v/>
      </c>
      <c r="G40" s="112" t="str">
        <f>IF('Camera Detail Takeover Chec...'!P38=0,"",'Camera Detail Takeover Chec...'!P38)</f>
        <v/>
      </c>
      <c r="H40" s="108" t="str">
        <f>IF('Camera Detail Takeover Chec...'!S38=0,"",'Camera Detail Takeover Chec...'!S38)</f>
        <v/>
      </c>
      <c r="I40" s="113" t="str">
        <f>IF('Camera Detail Takeover Chec...'!T38=0,"",'Camera Detail Takeover Chec...'!T38)</f>
        <v/>
      </c>
      <c r="J40" s="113" t="str">
        <f>IF('Camera Detail Takeover Chec...'!U38=0,"",'Camera Detail Takeover Chec...'!U38)</f>
        <v/>
      </c>
      <c r="K40" s="113" t="str">
        <f>IF('Camera Detail Takeover Chec...'!V38=0,"",'Camera Detail Takeover Chec...'!V38)</f>
        <v/>
      </c>
      <c r="L40" s="114" t="str">
        <f>IF('Camera Detail Takeover Chec...'!AE38=0,"",)</f>
        <v/>
      </c>
      <c r="M40" s="114" t="str">
        <f>IF('Camera Detail Takeover Chec...'!AF38=0,"",'Camera Detail Takeover Chec...'!AF38)</f>
        <v/>
      </c>
      <c r="N40" s="115" t="str">
        <f>IF('Camera Detail Takeover Chec...'!AD38=0,"",'Camera Detail Takeover Chec...'!AD38)</f>
        <v/>
      </c>
      <c r="X40" s="105" t="str">
        <f t="shared" si="0"/>
        <v/>
      </c>
      <c r="Y40" s="105" t="str">
        <f t="shared" si="1"/>
        <v/>
      </c>
      <c r="AS40" s="195"/>
    </row>
    <row r="41" spans="1:45" s="105" customFormat="1" outlineLevel="1" x14ac:dyDescent="0.25">
      <c r="A41" s="216" t="str">
        <f>IF('Camera Detail Takeover Chec...'!R39=0,"",'Camera Detail Takeover Chec...'!R39)</f>
        <v/>
      </c>
      <c r="B41" s="108" t="str">
        <f>IF('Camera Detail Takeover Chec...'!F39=0,"",'Camera Detail Takeover Chec...'!F39)</f>
        <v/>
      </c>
      <c r="C41" s="109" t="str">
        <f>IF('Camera Detail Takeover Chec...'!E39=0,"",'Camera Detail Takeover Chec...'!E39)</f>
        <v/>
      </c>
      <c r="D41" s="111" t="str">
        <f>IF('Camera Detail Takeover Chec...'!M39=0,"",'Camera Detail Takeover Chec...'!M39)</f>
        <v/>
      </c>
      <c r="E41" s="111" t="str">
        <f>IF('Camera Detail Takeover Chec...'!N39=0,"",'Camera Detail Takeover Chec...'!N39)</f>
        <v/>
      </c>
      <c r="F41" s="198" t="str">
        <f>IF('Camera Detail Takeover Chec...'!O39=0,"",'Camera Detail Takeover Chec...'!O39)</f>
        <v/>
      </c>
      <c r="G41" s="112" t="str">
        <f>IF('Camera Detail Takeover Chec...'!P39=0,"",'Camera Detail Takeover Chec...'!P39)</f>
        <v/>
      </c>
      <c r="H41" s="108" t="str">
        <f>IF('Camera Detail Takeover Chec...'!S39=0,"",'Camera Detail Takeover Chec...'!S39)</f>
        <v/>
      </c>
      <c r="I41" s="113" t="str">
        <f>IF('Camera Detail Takeover Chec...'!T39=0,"",'Camera Detail Takeover Chec...'!T39)</f>
        <v/>
      </c>
      <c r="J41" s="113" t="str">
        <f>IF('Camera Detail Takeover Chec...'!U39=0,"",'Camera Detail Takeover Chec...'!U39)</f>
        <v/>
      </c>
      <c r="K41" s="113" t="str">
        <f>IF('Camera Detail Takeover Chec...'!V39=0,"",'Camera Detail Takeover Chec...'!V39)</f>
        <v/>
      </c>
      <c r="L41" s="114" t="str">
        <f>IF('Camera Detail Takeover Chec...'!AE39=0,"",)</f>
        <v/>
      </c>
      <c r="M41" s="114" t="str">
        <f>IF('Camera Detail Takeover Chec...'!AF39=0,"",'Camera Detail Takeover Chec...'!AF39)</f>
        <v/>
      </c>
      <c r="N41" s="115" t="str">
        <f>IF('Camera Detail Takeover Chec...'!AD39=0,"",'Camera Detail Takeover Chec...'!AD39)</f>
        <v/>
      </c>
      <c r="X41" s="105" t="str">
        <f t="shared" si="0"/>
        <v/>
      </c>
      <c r="Y41" s="105" t="str">
        <f t="shared" si="1"/>
        <v/>
      </c>
      <c r="AS41" s="195"/>
    </row>
    <row r="42" spans="1:45" s="105" customFormat="1" outlineLevel="1" x14ac:dyDescent="0.25">
      <c r="A42" s="216" t="str">
        <f>IF('Camera Detail Takeover Chec...'!R40=0,"",'Camera Detail Takeover Chec...'!R40)</f>
        <v/>
      </c>
      <c r="B42" s="108" t="str">
        <f>IF('Camera Detail Takeover Chec...'!F40=0,"",'Camera Detail Takeover Chec...'!F40)</f>
        <v/>
      </c>
      <c r="C42" s="109" t="str">
        <f>IF('Camera Detail Takeover Chec...'!E40=0,"",'Camera Detail Takeover Chec...'!E40)</f>
        <v/>
      </c>
      <c r="D42" s="111" t="str">
        <f>IF('Camera Detail Takeover Chec...'!M40=0,"",'Camera Detail Takeover Chec...'!M40)</f>
        <v/>
      </c>
      <c r="E42" s="111" t="str">
        <f>IF('Camera Detail Takeover Chec...'!N40=0,"",'Camera Detail Takeover Chec...'!N40)</f>
        <v/>
      </c>
      <c r="F42" s="198" t="str">
        <f>IF('Camera Detail Takeover Chec...'!O40=0,"",'Camera Detail Takeover Chec...'!O40)</f>
        <v/>
      </c>
      <c r="G42" s="112" t="str">
        <f>IF('Camera Detail Takeover Chec...'!P40=0,"",'Camera Detail Takeover Chec...'!P40)</f>
        <v/>
      </c>
      <c r="H42" s="108" t="str">
        <f>IF('Camera Detail Takeover Chec...'!S40=0,"",'Camera Detail Takeover Chec...'!S40)</f>
        <v/>
      </c>
      <c r="I42" s="113" t="str">
        <f>IF('Camera Detail Takeover Chec...'!T40=0,"",'Camera Detail Takeover Chec...'!T40)</f>
        <v/>
      </c>
      <c r="J42" s="113" t="str">
        <f>IF('Camera Detail Takeover Chec...'!U40=0,"",'Camera Detail Takeover Chec...'!U40)</f>
        <v/>
      </c>
      <c r="K42" s="113" t="str">
        <f>IF('Camera Detail Takeover Chec...'!V40=0,"",'Camera Detail Takeover Chec...'!V40)</f>
        <v/>
      </c>
      <c r="L42" s="114" t="str">
        <f>IF('Camera Detail Takeover Chec...'!AE40=0,"",)</f>
        <v/>
      </c>
      <c r="M42" s="114" t="str">
        <f>IF('Camera Detail Takeover Chec...'!AF40=0,"",'Camera Detail Takeover Chec...'!AF40)</f>
        <v/>
      </c>
      <c r="N42" s="115" t="str">
        <f>IF('Camera Detail Takeover Chec...'!AD40=0,"",'Camera Detail Takeover Chec...'!AD40)</f>
        <v/>
      </c>
      <c r="X42" s="105" t="str">
        <f t="shared" si="0"/>
        <v/>
      </c>
      <c r="Y42" s="105" t="str">
        <f t="shared" si="1"/>
        <v/>
      </c>
      <c r="AS42" s="195"/>
    </row>
    <row r="43" spans="1:45" s="105" customFormat="1" outlineLevel="1" x14ac:dyDescent="0.25">
      <c r="A43" s="216" t="str">
        <f>IF('Camera Detail Takeover Chec...'!R41=0,"",'Camera Detail Takeover Chec...'!R41)</f>
        <v/>
      </c>
      <c r="B43" s="108" t="str">
        <f>IF('Camera Detail Takeover Chec...'!F41=0,"",'Camera Detail Takeover Chec...'!F41)</f>
        <v/>
      </c>
      <c r="C43" s="109" t="str">
        <f>IF('Camera Detail Takeover Chec...'!E41=0,"",'Camera Detail Takeover Chec...'!E41)</f>
        <v/>
      </c>
      <c r="D43" s="111" t="str">
        <f>IF('Camera Detail Takeover Chec...'!M41=0,"",'Camera Detail Takeover Chec...'!M41)</f>
        <v/>
      </c>
      <c r="E43" s="111" t="str">
        <f>IF('Camera Detail Takeover Chec...'!N41=0,"",'Camera Detail Takeover Chec...'!N41)</f>
        <v/>
      </c>
      <c r="F43" s="198" t="str">
        <f>IF('Camera Detail Takeover Chec...'!O41=0,"",'Camera Detail Takeover Chec...'!O41)</f>
        <v/>
      </c>
      <c r="G43" s="112" t="str">
        <f>IF('Camera Detail Takeover Chec...'!P41=0,"",'Camera Detail Takeover Chec...'!P41)</f>
        <v/>
      </c>
      <c r="H43" s="108" t="str">
        <f>IF('Camera Detail Takeover Chec...'!S41=0,"",'Camera Detail Takeover Chec...'!S41)</f>
        <v/>
      </c>
      <c r="I43" s="113" t="str">
        <f>IF('Camera Detail Takeover Chec...'!T41=0,"",'Camera Detail Takeover Chec...'!T41)</f>
        <v/>
      </c>
      <c r="J43" s="113" t="str">
        <f>IF('Camera Detail Takeover Chec...'!U41=0,"",'Camera Detail Takeover Chec...'!U41)</f>
        <v/>
      </c>
      <c r="K43" s="113" t="str">
        <f>IF('Camera Detail Takeover Chec...'!V41=0,"",'Camera Detail Takeover Chec...'!V41)</f>
        <v/>
      </c>
      <c r="L43" s="114" t="str">
        <f>IF('Camera Detail Takeover Chec...'!AE41=0,"",)</f>
        <v/>
      </c>
      <c r="M43" s="114" t="str">
        <f>IF('Camera Detail Takeover Chec...'!AF41=0,"",'Camera Detail Takeover Chec...'!AF41)</f>
        <v/>
      </c>
      <c r="N43" s="115" t="str">
        <f>IF('Camera Detail Takeover Chec...'!AD41=0,"",'Camera Detail Takeover Chec...'!AD41)</f>
        <v/>
      </c>
      <c r="X43" s="105" t="str">
        <f t="shared" si="0"/>
        <v/>
      </c>
      <c r="Y43" s="105" t="str">
        <f t="shared" si="1"/>
        <v/>
      </c>
      <c r="AS43" s="195"/>
    </row>
    <row r="44" spans="1:45" s="105" customFormat="1" outlineLevel="1" x14ac:dyDescent="0.25">
      <c r="A44" s="216" t="str">
        <f>IF('Camera Detail Takeover Chec...'!R42=0,"",'Camera Detail Takeover Chec...'!R42)</f>
        <v/>
      </c>
      <c r="B44" s="108" t="str">
        <f>IF('Camera Detail Takeover Chec...'!F42=0,"",'Camera Detail Takeover Chec...'!F42)</f>
        <v/>
      </c>
      <c r="C44" s="109" t="str">
        <f>IF('Camera Detail Takeover Chec...'!E42=0,"",'Camera Detail Takeover Chec...'!E42)</f>
        <v/>
      </c>
      <c r="D44" s="111" t="str">
        <f>IF('Camera Detail Takeover Chec...'!M42=0,"",'Camera Detail Takeover Chec...'!M42)</f>
        <v/>
      </c>
      <c r="E44" s="111" t="str">
        <f>IF('Camera Detail Takeover Chec...'!N42=0,"",'Camera Detail Takeover Chec...'!N42)</f>
        <v/>
      </c>
      <c r="F44" s="198" t="str">
        <f>IF('Camera Detail Takeover Chec...'!O42=0,"",'Camera Detail Takeover Chec...'!O42)</f>
        <v/>
      </c>
      <c r="G44" s="112" t="str">
        <f>IF('Camera Detail Takeover Chec...'!P42=0,"",'Camera Detail Takeover Chec...'!P42)</f>
        <v/>
      </c>
      <c r="H44" s="108" t="str">
        <f>IF('Camera Detail Takeover Chec...'!S42=0,"",'Camera Detail Takeover Chec...'!S42)</f>
        <v/>
      </c>
      <c r="I44" s="113" t="str">
        <f>IF('Camera Detail Takeover Chec...'!T42=0,"",'Camera Detail Takeover Chec...'!T42)</f>
        <v/>
      </c>
      <c r="J44" s="113" t="str">
        <f>IF('Camera Detail Takeover Chec...'!U42=0,"",'Camera Detail Takeover Chec...'!U42)</f>
        <v/>
      </c>
      <c r="K44" s="113" t="str">
        <f>IF('Camera Detail Takeover Chec...'!V42=0,"",'Camera Detail Takeover Chec...'!V42)</f>
        <v/>
      </c>
      <c r="L44" s="114" t="str">
        <f>IF('Camera Detail Takeover Chec...'!AE42=0,"",)</f>
        <v/>
      </c>
      <c r="M44" s="114" t="str">
        <f>IF('Camera Detail Takeover Chec...'!AF42=0,"",'Camera Detail Takeover Chec...'!AF42)</f>
        <v/>
      </c>
      <c r="N44" s="115" t="str">
        <f>IF('Camera Detail Takeover Chec...'!AD42=0,"",'Camera Detail Takeover Chec...'!AD42)</f>
        <v/>
      </c>
      <c r="X44" s="105" t="str">
        <f t="shared" si="0"/>
        <v/>
      </c>
      <c r="Y44" s="105" t="str">
        <f t="shared" si="1"/>
        <v/>
      </c>
      <c r="AS44" s="195"/>
    </row>
    <row r="45" spans="1:45" s="105" customFormat="1" outlineLevel="1" x14ac:dyDescent="0.25">
      <c r="A45" s="216" t="str">
        <f>IF('Camera Detail Takeover Chec...'!R43=0,"",'Camera Detail Takeover Chec...'!R43)</f>
        <v/>
      </c>
      <c r="B45" s="108" t="str">
        <f>IF('Camera Detail Takeover Chec...'!F43=0,"",'Camera Detail Takeover Chec...'!F43)</f>
        <v/>
      </c>
      <c r="C45" s="109" t="str">
        <f>IF('Camera Detail Takeover Chec...'!E43=0,"",'Camera Detail Takeover Chec...'!E43)</f>
        <v/>
      </c>
      <c r="D45" s="111" t="str">
        <f>IF('Camera Detail Takeover Chec...'!M43=0,"",'Camera Detail Takeover Chec...'!M43)</f>
        <v/>
      </c>
      <c r="E45" s="111" t="str">
        <f>IF('Camera Detail Takeover Chec...'!N43=0,"",'Camera Detail Takeover Chec...'!N43)</f>
        <v/>
      </c>
      <c r="F45" s="198" t="str">
        <f>IF('Camera Detail Takeover Chec...'!O43=0,"",'Camera Detail Takeover Chec...'!O43)</f>
        <v/>
      </c>
      <c r="G45" s="112" t="str">
        <f>IF('Camera Detail Takeover Chec...'!P43=0,"",'Camera Detail Takeover Chec...'!P43)</f>
        <v/>
      </c>
      <c r="H45" s="108" t="str">
        <f>IF('Camera Detail Takeover Chec...'!S43=0,"",'Camera Detail Takeover Chec...'!S43)</f>
        <v/>
      </c>
      <c r="I45" s="113" t="str">
        <f>IF('Camera Detail Takeover Chec...'!T43=0,"",'Camera Detail Takeover Chec...'!T43)</f>
        <v/>
      </c>
      <c r="J45" s="113" t="str">
        <f>IF('Camera Detail Takeover Chec...'!U43=0,"",'Camera Detail Takeover Chec...'!U43)</f>
        <v/>
      </c>
      <c r="K45" s="113" t="str">
        <f>IF('Camera Detail Takeover Chec...'!V43=0,"",'Camera Detail Takeover Chec...'!V43)</f>
        <v/>
      </c>
      <c r="L45" s="114" t="str">
        <f>IF('Camera Detail Takeover Chec...'!AE43=0,"",)</f>
        <v/>
      </c>
      <c r="M45" s="114" t="str">
        <f>IF('Camera Detail Takeover Chec...'!AF43=0,"",'Camera Detail Takeover Chec...'!AF43)</f>
        <v/>
      </c>
      <c r="N45" s="115" t="str">
        <f>IF('Camera Detail Takeover Chec...'!AD43=0,"",'Camera Detail Takeover Chec...'!AD43)</f>
        <v/>
      </c>
      <c r="X45" s="105" t="str">
        <f t="shared" si="0"/>
        <v/>
      </c>
      <c r="Y45" s="105" t="str">
        <f t="shared" si="1"/>
        <v/>
      </c>
      <c r="AS45" s="195"/>
    </row>
    <row r="46" spans="1:45" s="105" customFormat="1" outlineLevel="1" x14ac:dyDescent="0.25">
      <c r="A46" s="216" t="str">
        <f>IF('Camera Detail Takeover Chec...'!R44=0,"",'Camera Detail Takeover Chec...'!R44)</f>
        <v/>
      </c>
      <c r="B46" s="108" t="str">
        <f>IF('Camera Detail Takeover Chec...'!F44=0,"",'Camera Detail Takeover Chec...'!F44)</f>
        <v/>
      </c>
      <c r="C46" s="109" t="str">
        <f>IF('Camera Detail Takeover Chec...'!E44=0,"",'Camera Detail Takeover Chec...'!E44)</f>
        <v/>
      </c>
      <c r="D46" s="111" t="str">
        <f>IF('Camera Detail Takeover Chec...'!M44=0,"",'Camera Detail Takeover Chec...'!M44)</f>
        <v/>
      </c>
      <c r="E46" s="111" t="str">
        <f>IF('Camera Detail Takeover Chec...'!N44=0,"",'Camera Detail Takeover Chec...'!N44)</f>
        <v/>
      </c>
      <c r="F46" s="198" t="str">
        <f>IF('Camera Detail Takeover Chec...'!O44=0,"",'Camera Detail Takeover Chec...'!O44)</f>
        <v/>
      </c>
      <c r="G46" s="112" t="str">
        <f>IF('Camera Detail Takeover Chec...'!P44=0,"",'Camera Detail Takeover Chec...'!P44)</f>
        <v/>
      </c>
      <c r="H46" s="108" t="str">
        <f>IF('Camera Detail Takeover Chec...'!S44=0,"",'Camera Detail Takeover Chec...'!S44)</f>
        <v/>
      </c>
      <c r="I46" s="113" t="str">
        <f>IF('Camera Detail Takeover Chec...'!T44=0,"",'Camera Detail Takeover Chec...'!T44)</f>
        <v/>
      </c>
      <c r="J46" s="113" t="str">
        <f>IF('Camera Detail Takeover Chec...'!U44=0,"",'Camera Detail Takeover Chec...'!U44)</f>
        <v/>
      </c>
      <c r="K46" s="113" t="str">
        <f>IF('Camera Detail Takeover Chec...'!V44=0,"",'Camera Detail Takeover Chec...'!V44)</f>
        <v/>
      </c>
      <c r="L46" s="114" t="str">
        <f>IF('Camera Detail Takeover Chec...'!AE44=0,"",)</f>
        <v/>
      </c>
      <c r="M46" s="114" t="str">
        <f>IF('Camera Detail Takeover Chec...'!AF44=0,"",'Camera Detail Takeover Chec...'!AF44)</f>
        <v/>
      </c>
      <c r="N46" s="115" t="str">
        <f>IF('Camera Detail Takeover Chec...'!AD44=0,"",'Camera Detail Takeover Chec...'!AD44)</f>
        <v/>
      </c>
      <c r="X46" s="105" t="str">
        <f t="shared" si="0"/>
        <v/>
      </c>
      <c r="Y46" s="105" t="str">
        <f t="shared" si="1"/>
        <v/>
      </c>
      <c r="AS46" s="195"/>
    </row>
    <row r="47" spans="1:45" s="105" customFormat="1" outlineLevel="1" x14ac:dyDescent="0.25">
      <c r="A47" s="216" t="str">
        <f>IF('Camera Detail Takeover Chec...'!R45=0,"",'Camera Detail Takeover Chec...'!R45)</f>
        <v/>
      </c>
      <c r="B47" s="108" t="str">
        <f>IF('Camera Detail Takeover Chec...'!F45=0,"",'Camera Detail Takeover Chec...'!F45)</f>
        <v/>
      </c>
      <c r="C47" s="109" t="str">
        <f>IF('Camera Detail Takeover Chec...'!E45=0,"",'Camera Detail Takeover Chec...'!E45)</f>
        <v/>
      </c>
      <c r="D47" s="111" t="str">
        <f>IF('Camera Detail Takeover Chec...'!M45=0,"",'Camera Detail Takeover Chec...'!M45)</f>
        <v/>
      </c>
      <c r="E47" s="111" t="str">
        <f>IF('Camera Detail Takeover Chec...'!N45=0,"",'Camera Detail Takeover Chec...'!N45)</f>
        <v/>
      </c>
      <c r="F47" s="198" t="str">
        <f>IF('Camera Detail Takeover Chec...'!O45=0,"",'Camera Detail Takeover Chec...'!O45)</f>
        <v/>
      </c>
      <c r="G47" s="112" t="str">
        <f>IF('Camera Detail Takeover Chec...'!P45=0,"",'Camera Detail Takeover Chec...'!P45)</f>
        <v/>
      </c>
      <c r="H47" s="108" t="str">
        <f>IF('Camera Detail Takeover Chec...'!S45=0,"",'Camera Detail Takeover Chec...'!S45)</f>
        <v/>
      </c>
      <c r="I47" s="113" t="str">
        <f>IF('Camera Detail Takeover Chec...'!T45=0,"",'Camera Detail Takeover Chec...'!T45)</f>
        <v/>
      </c>
      <c r="J47" s="113" t="str">
        <f>IF('Camera Detail Takeover Chec...'!U45=0,"",'Camera Detail Takeover Chec...'!U45)</f>
        <v/>
      </c>
      <c r="K47" s="113" t="str">
        <f>IF('Camera Detail Takeover Chec...'!V45=0,"",'Camera Detail Takeover Chec...'!V45)</f>
        <v/>
      </c>
      <c r="L47" s="114" t="str">
        <f>IF('Camera Detail Takeover Chec...'!AE45=0,"",)</f>
        <v/>
      </c>
      <c r="M47" s="114" t="str">
        <f>IF('Camera Detail Takeover Chec...'!AF45=0,"",'Camera Detail Takeover Chec...'!AF45)</f>
        <v/>
      </c>
      <c r="N47" s="115" t="str">
        <f>IF('Camera Detail Takeover Chec...'!AD45=0,"",'Camera Detail Takeover Chec...'!AD45)</f>
        <v/>
      </c>
      <c r="X47" s="105" t="str">
        <f t="shared" si="0"/>
        <v/>
      </c>
      <c r="Y47" s="105" t="str">
        <f t="shared" si="1"/>
        <v/>
      </c>
      <c r="AS47" s="195"/>
    </row>
    <row r="48" spans="1:45" s="105" customFormat="1" outlineLevel="1" x14ac:dyDescent="0.25">
      <c r="A48" s="216" t="str">
        <f>IF('Camera Detail Takeover Chec...'!R46=0,"",'Camera Detail Takeover Chec...'!R46)</f>
        <v/>
      </c>
      <c r="B48" s="108" t="str">
        <f>IF('Camera Detail Takeover Chec...'!F46=0,"",'Camera Detail Takeover Chec...'!F46)</f>
        <v/>
      </c>
      <c r="C48" s="109" t="str">
        <f>IF('Camera Detail Takeover Chec...'!E46=0,"",'Camera Detail Takeover Chec...'!E46)</f>
        <v/>
      </c>
      <c r="D48" s="111" t="str">
        <f>IF('Camera Detail Takeover Chec...'!M46=0,"",'Camera Detail Takeover Chec...'!M46)</f>
        <v/>
      </c>
      <c r="E48" s="111" t="str">
        <f>IF('Camera Detail Takeover Chec...'!N46=0,"",'Camera Detail Takeover Chec...'!N46)</f>
        <v/>
      </c>
      <c r="F48" s="198" t="str">
        <f>IF('Camera Detail Takeover Chec...'!O46=0,"",'Camera Detail Takeover Chec...'!O46)</f>
        <v/>
      </c>
      <c r="G48" s="112" t="str">
        <f>IF('Camera Detail Takeover Chec...'!P46=0,"",'Camera Detail Takeover Chec...'!P46)</f>
        <v/>
      </c>
      <c r="H48" s="108" t="str">
        <f>IF('Camera Detail Takeover Chec...'!S46=0,"",'Camera Detail Takeover Chec...'!S46)</f>
        <v/>
      </c>
      <c r="I48" s="113" t="str">
        <f>IF('Camera Detail Takeover Chec...'!T46=0,"",'Camera Detail Takeover Chec...'!T46)</f>
        <v/>
      </c>
      <c r="J48" s="113" t="str">
        <f>IF('Camera Detail Takeover Chec...'!U46=0,"",'Camera Detail Takeover Chec...'!U46)</f>
        <v/>
      </c>
      <c r="K48" s="113" t="str">
        <f>IF('Camera Detail Takeover Chec...'!V46=0,"",'Camera Detail Takeover Chec...'!V46)</f>
        <v/>
      </c>
      <c r="L48" s="114" t="str">
        <f>IF('Camera Detail Takeover Chec...'!AE46=0,"",)</f>
        <v/>
      </c>
      <c r="M48" s="114" t="str">
        <f>IF('Camera Detail Takeover Chec...'!AF46=0,"",'Camera Detail Takeover Chec...'!AF46)</f>
        <v/>
      </c>
      <c r="N48" s="115" t="str">
        <f>IF('Camera Detail Takeover Chec...'!AD46=0,"",'Camera Detail Takeover Chec...'!AD46)</f>
        <v/>
      </c>
      <c r="X48" s="105" t="str">
        <f t="shared" si="0"/>
        <v/>
      </c>
      <c r="Y48" s="105" t="str">
        <f t="shared" si="1"/>
        <v/>
      </c>
      <c r="AS48" s="195"/>
    </row>
    <row r="49" spans="1:45" s="105" customFormat="1" outlineLevel="1" x14ac:dyDescent="0.25">
      <c r="A49" s="216" t="str">
        <f>IF('Camera Detail Takeover Chec...'!R47=0,"",'Camera Detail Takeover Chec...'!R47)</f>
        <v/>
      </c>
      <c r="B49" s="108" t="str">
        <f>IF('Camera Detail Takeover Chec...'!F47=0,"",'Camera Detail Takeover Chec...'!F47)</f>
        <v/>
      </c>
      <c r="C49" s="109" t="str">
        <f>IF('Camera Detail Takeover Chec...'!E47=0,"",'Camera Detail Takeover Chec...'!E47)</f>
        <v/>
      </c>
      <c r="D49" s="111" t="str">
        <f>IF('Camera Detail Takeover Chec...'!M47=0,"",'Camera Detail Takeover Chec...'!M47)</f>
        <v/>
      </c>
      <c r="E49" s="111" t="str">
        <f>IF('Camera Detail Takeover Chec...'!N47=0,"",'Camera Detail Takeover Chec...'!N47)</f>
        <v/>
      </c>
      <c r="F49" s="198" t="str">
        <f>IF('Camera Detail Takeover Chec...'!O47=0,"",'Camera Detail Takeover Chec...'!O47)</f>
        <v/>
      </c>
      <c r="G49" s="112" t="str">
        <f>IF('Camera Detail Takeover Chec...'!P47=0,"",'Camera Detail Takeover Chec...'!P47)</f>
        <v/>
      </c>
      <c r="H49" s="108" t="str">
        <f>IF('Camera Detail Takeover Chec...'!S47=0,"",'Camera Detail Takeover Chec...'!S47)</f>
        <v/>
      </c>
      <c r="I49" s="113" t="str">
        <f>IF('Camera Detail Takeover Chec...'!T47=0,"",'Camera Detail Takeover Chec...'!T47)</f>
        <v/>
      </c>
      <c r="J49" s="113" t="str">
        <f>IF('Camera Detail Takeover Chec...'!U47=0,"",'Camera Detail Takeover Chec...'!U47)</f>
        <v/>
      </c>
      <c r="K49" s="113" t="str">
        <f>IF('Camera Detail Takeover Chec...'!V47=0,"",'Camera Detail Takeover Chec...'!V47)</f>
        <v/>
      </c>
      <c r="L49" s="114" t="str">
        <f>IF('Camera Detail Takeover Chec...'!AE47=0,"",)</f>
        <v/>
      </c>
      <c r="M49" s="114" t="str">
        <f>IF('Camera Detail Takeover Chec...'!AF47=0,"",'Camera Detail Takeover Chec...'!AF47)</f>
        <v/>
      </c>
      <c r="N49" s="115" t="str">
        <f>IF('Camera Detail Takeover Chec...'!AD47=0,"",'Camera Detail Takeover Chec...'!AD47)</f>
        <v/>
      </c>
      <c r="X49" s="105" t="str">
        <f t="shared" si="0"/>
        <v/>
      </c>
      <c r="Y49" s="105" t="str">
        <f t="shared" si="1"/>
        <v/>
      </c>
      <c r="AS49" s="195"/>
    </row>
    <row r="50" spans="1:45" s="105" customFormat="1" outlineLevel="1" x14ac:dyDescent="0.25">
      <c r="A50" s="216" t="str">
        <f>IF('Camera Detail Takeover Chec...'!R48=0,"",'Camera Detail Takeover Chec...'!R48)</f>
        <v/>
      </c>
      <c r="B50" s="108" t="str">
        <f>IF('Camera Detail Takeover Chec...'!F48=0,"",'Camera Detail Takeover Chec...'!F48)</f>
        <v/>
      </c>
      <c r="C50" s="109" t="str">
        <f>IF('Camera Detail Takeover Chec...'!E48=0,"",'Camera Detail Takeover Chec...'!E48)</f>
        <v/>
      </c>
      <c r="D50" s="111" t="str">
        <f>IF('Camera Detail Takeover Chec...'!M48=0,"",'Camera Detail Takeover Chec...'!M48)</f>
        <v/>
      </c>
      <c r="E50" s="111" t="str">
        <f>IF('Camera Detail Takeover Chec...'!N48=0,"",'Camera Detail Takeover Chec...'!N48)</f>
        <v/>
      </c>
      <c r="F50" s="198" t="str">
        <f>IF('Camera Detail Takeover Chec...'!O48=0,"",'Camera Detail Takeover Chec...'!O48)</f>
        <v/>
      </c>
      <c r="G50" s="112" t="str">
        <f>IF('Camera Detail Takeover Chec...'!P48=0,"",'Camera Detail Takeover Chec...'!P48)</f>
        <v/>
      </c>
      <c r="H50" s="108" t="str">
        <f>IF('Camera Detail Takeover Chec...'!S48=0,"",'Camera Detail Takeover Chec...'!S48)</f>
        <v/>
      </c>
      <c r="I50" s="113" t="str">
        <f>IF('Camera Detail Takeover Chec...'!T48=0,"",'Camera Detail Takeover Chec...'!T48)</f>
        <v/>
      </c>
      <c r="J50" s="113" t="str">
        <f>IF('Camera Detail Takeover Chec...'!U48=0,"",'Camera Detail Takeover Chec...'!U48)</f>
        <v/>
      </c>
      <c r="K50" s="113" t="str">
        <f>IF('Camera Detail Takeover Chec...'!V48=0,"",'Camera Detail Takeover Chec...'!V48)</f>
        <v/>
      </c>
      <c r="L50" s="114" t="str">
        <f>IF('Camera Detail Takeover Chec...'!AE48=0,"",)</f>
        <v/>
      </c>
      <c r="M50" s="114" t="str">
        <f>IF('Camera Detail Takeover Chec...'!AF48=0,"",'Camera Detail Takeover Chec...'!AF48)</f>
        <v/>
      </c>
      <c r="N50" s="115" t="str">
        <f>IF('Camera Detail Takeover Chec...'!AD48=0,"",'Camera Detail Takeover Chec...'!AD48)</f>
        <v/>
      </c>
      <c r="X50" s="105" t="str">
        <f t="shared" si="0"/>
        <v/>
      </c>
      <c r="Y50" s="105" t="str">
        <f t="shared" si="1"/>
        <v/>
      </c>
      <c r="AS50" s="195"/>
    </row>
    <row r="51" spans="1:45" s="105" customFormat="1" outlineLevel="1" x14ac:dyDescent="0.25">
      <c r="A51" s="216" t="str">
        <f>IF('Camera Detail Takeover Chec...'!R49=0,"",'Camera Detail Takeover Chec...'!R49)</f>
        <v/>
      </c>
      <c r="B51" s="108" t="str">
        <f>IF('Camera Detail Takeover Chec...'!F49=0,"",'Camera Detail Takeover Chec...'!F49)</f>
        <v/>
      </c>
      <c r="C51" s="109" t="str">
        <f>IF('Camera Detail Takeover Chec...'!E49=0,"",'Camera Detail Takeover Chec...'!E49)</f>
        <v/>
      </c>
      <c r="D51" s="111" t="str">
        <f>IF('Camera Detail Takeover Chec...'!M49=0,"",'Camera Detail Takeover Chec...'!M49)</f>
        <v/>
      </c>
      <c r="E51" s="111" t="str">
        <f>IF('Camera Detail Takeover Chec...'!N49=0,"",'Camera Detail Takeover Chec...'!N49)</f>
        <v/>
      </c>
      <c r="F51" s="198" t="str">
        <f>IF('Camera Detail Takeover Chec...'!O49=0,"",'Camera Detail Takeover Chec...'!O49)</f>
        <v/>
      </c>
      <c r="G51" s="112" t="str">
        <f>IF('Camera Detail Takeover Chec...'!P49=0,"",'Camera Detail Takeover Chec...'!P49)</f>
        <v/>
      </c>
      <c r="H51" s="108" t="str">
        <f>IF('Camera Detail Takeover Chec...'!S49=0,"",'Camera Detail Takeover Chec...'!S49)</f>
        <v/>
      </c>
      <c r="I51" s="113" t="str">
        <f>IF('Camera Detail Takeover Chec...'!T49=0,"",'Camera Detail Takeover Chec...'!T49)</f>
        <v/>
      </c>
      <c r="J51" s="113" t="str">
        <f>IF('Camera Detail Takeover Chec...'!U49=0,"",'Camera Detail Takeover Chec...'!U49)</f>
        <v/>
      </c>
      <c r="K51" s="113" t="str">
        <f>IF('Camera Detail Takeover Chec...'!V49=0,"",'Camera Detail Takeover Chec...'!V49)</f>
        <v/>
      </c>
      <c r="L51" s="114" t="str">
        <f>IF('Camera Detail Takeover Chec...'!AE49=0,"",)</f>
        <v/>
      </c>
      <c r="M51" s="114" t="str">
        <f>IF('Camera Detail Takeover Chec...'!AF49=0,"",'Camera Detail Takeover Chec...'!AF49)</f>
        <v/>
      </c>
      <c r="N51" s="115" t="str">
        <f>IF('Camera Detail Takeover Chec...'!AD49=0,"",'Camera Detail Takeover Chec...'!AD49)</f>
        <v/>
      </c>
      <c r="X51" s="105" t="str">
        <f t="shared" si="0"/>
        <v/>
      </c>
      <c r="Y51" s="105" t="str">
        <f t="shared" si="1"/>
        <v/>
      </c>
      <c r="AS51" s="195"/>
    </row>
    <row r="52" spans="1:45" s="105" customFormat="1" outlineLevel="1" x14ac:dyDescent="0.25">
      <c r="A52" s="216" t="str">
        <f>IF('Camera Detail Takeover Chec...'!R50=0,"",'Camera Detail Takeover Chec...'!R50)</f>
        <v/>
      </c>
      <c r="B52" s="108" t="str">
        <f>IF('Camera Detail Takeover Chec...'!F50=0,"",'Camera Detail Takeover Chec...'!F50)</f>
        <v/>
      </c>
      <c r="C52" s="109" t="str">
        <f>IF('Camera Detail Takeover Chec...'!E50=0,"",'Camera Detail Takeover Chec...'!E50)</f>
        <v/>
      </c>
      <c r="D52" s="111" t="str">
        <f>IF('Camera Detail Takeover Chec...'!M50=0,"",'Camera Detail Takeover Chec...'!M50)</f>
        <v/>
      </c>
      <c r="E52" s="111" t="str">
        <f>IF('Camera Detail Takeover Chec...'!N50=0,"",'Camera Detail Takeover Chec...'!N50)</f>
        <v/>
      </c>
      <c r="F52" s="198" t="str">
        <f>IF('Camera Detail Takeover Chec...'!O50=0,"",'Camera Detail Takeover Chec...'!O50)</f>
        <v/>
      </c>
      <c r="G52" s="112" t="str">
        <f>IF('Camera Detail Takeover Chec...'!P50=0,"",'Camera Detail Takeover Chec...'!P50)</f>
        <v/>
      </c>
      <c r="H52" s="108" t="str">
        <f>IF('Camera Detail Takeover Chec...'!S50=0,"",'Camera Detail Takeover Chec...'!S50)</f>
        <v/>
      </c>
      <c r="I52" s="113" t="str">
        <f>IF('Camera Detail Takeover Chec...'!T50=0,"",'Camera Detail Takeover Chec...'!T50)</f>
        <v/>
      </c>
      <c r="J52" s="113" t="str">
        <f>IF('Camera Detail Takeover Chec...'!U50=0,"",'Camera Detail Takeover Chec...'!U50)</f>
        <v/>
      </c>
      <c r="K52" s="113" t="str">
        <f>IF('Camera Detail Takeover Chec...'!V50=0,"",'Camera Detail Takeover Chec...'!V50)</f>
        <v/>
      </c>
      <c r="L52" s="114" t="str">
        <f>IF('Camera Detail Takeover Chec...'!AE50=0,"",)</f>
        <v/>
      </c>
      <c r="M52" s="114" t="str">
        <f>IF('Camera Detail Takeover Chec...'!AF50=0,"",'Camera Detail Takeover Chec...'!AF50)</f>
        <v/>
      </c>
      <c r="N52" s="115" t="str">
        <f>IF('Camera Detail Takeover Chec...'!AD50=0,"",'Camera Detail Takeover Chec...'!AD50)</f>
        <v/>
      </c>
      <c r="X52" s="105" t="str">
        <f t="shared" si="0"/>
        <v/>
      </c>
      <c r="Y52" s="105" t="str">
        <f t="shared" si="1"/>
        <v/>
      </c>
      <c r="AS52" s="195"/>
    </row>
    <row r="53" spans="1:45" s="105" customFormat="1" outlineLevel="1" x14ac:dyDescent="0.25">
      <c r="A53" s="216" t="str">
        <f>IF('Camera Detail Takeover Chec...'!R51=0,"",'Camera Detail Takeover Chec...'!R51)</f>
        <v/>
      </c>
      <c r="B53" s="108" t="str">
        <f>IF('Camera Detail Takeover Chec...'!F51=0,"",'Camera Detail Takeover Chec...'!F51)</f>
        <v/>
      </c>
      <c r="C53" s="109" t="str">
        <f>IF('Camera Detail Takeover Chec...'!E51=0,"",'Camera Detail Takeover Chec...'!E51)</f>
        <v/>
      </c>
      <c r="D53" s="111" t="str">
        <f>IF('Camera Detail Takeover Chec...'!M51=0,"",'Camera Detail Takeover Chec...'!M51)</f>
        <v/>
      </c>
      <c r="E53" s="111" t="str">
        <f>IF('Camera Detail Takeover Chec...'!N51=0,"",'Camera Detail Takeover Chec...'!N51)</f>
        <v/>
      </c>
      <c r="F53" s="198" t="str">
        <f>IF('Camera Detail Takeover Chec...'!O51=0,"",'Camera Detail Takeover Chec...'!O51)</f>
        <v/>
      </c>
      <c r="G53" s="112" t="str">
        <f>IF('Camera Detail Takeover Chec...'!P51=0,"",'Camera Detail Takeover Chec...'!P51)</f>
        <v/>
      </c>
      <c r="H53" s="108" t="str">
        <f>IF('Camera Detail Takeover Chec...'!S51=0,"",'Camera Detail Takeover Chec...'!S51)</f>
        <v/>
      </c>
      <c r="I53" s="113" t="str">
        <f>IF('Camera Detail Takeover Chec...'!T51=0,"",'Camera Detail Takeover Chec...'!T51)</f>
        <v/>
      </c>
      <c r="J53" s="113" t="str">
        <f>IF('Camera Detail Takeover Chec...'!U51=0,"",'Camera Detail Takeover Chec...'!U51)</f>
        <v/>
      </c>
      <c r="K53" s="113" t="str">
        <f>IF('Camera Detail Takeover Chec...'!V51=0,"",'Camera Detail Takeover Chec...'!V51)</f>
        <v/>
      </c>
      <c r="L53" s="114" t="str">
        <f>IF('Camera Detail Takeover Chec...'!AE51=0,"",)</f>
        <v/>
      </c>
      <c r="M53" s="114" t="str">
        <f>IF('Camera Detail Takeover Chec...'!AF51=0,"",'Camera Detail Takeover Chec...'!AF51)</f>
        <v/>
      </c>
      <c r="N53" s="115" t="str">
        <f>IF('Camera Detail Takeover Chec...'!AD51=0,"",'Camera Detail Takeover Chec...'!AD51)</f>
        <v/>
      </c>
      <c r="X53" s="105" t="str">
        <f t="shared" si="0"/>
        <v/>
      </c>
      <c r="Y53" s="105" t="str">
        <f t="shared" si="1"/>
        <v/>
      </c>
      <c r="AS53" s="195"/>
    </row>
    <row r="54" spans="1:45" s="105" customFormat="1" outlineLevel="1" x14ac:dyDescent="0.25">
      <c r="A54" s="216" t="str">
        <f>IF('Camera Detail Takeover Chec...'!R52=0,"",'Camera Detail Takeover Chec...'!R52)</f>
        <v/>
      </c>
      <c r="B54" s="108" t="str">
        <f>IF('Camera Detail Takeover Chec...'!F52=0,"",'Camera Detail Takeover Chec...'!F52)</f>
        <v/>
      </c>
      <c r="C54" s="109" t="str">
        <f>IF('Camera Detail Takeover Chec...'!E52=0,"",'Camera Detail Takeover Chec...'!E52)</f>
        <v/>
      </c>
      <c r="D54" s="111" t="str">
        <f>IF('Camera Detail Takeover Chec...'!M52=0,"",'Camera Detail Takeover Chec...'!M52)</f>
        <v/>
      </c>
      <c r="E54" s="111" t="str">
        <f>IF('Camera Detail Takeover Chec...'!N52=0,"",'Camera Detail Takeover Chec...'!N52)</f>
        <v/>
      </c>
      <c r="F54" s="198" t="str">
        <f>IF('Camera Detail Takeover Chec...'!O52=0,"",'Camera Detail Takeover Chec...'!O52)</f>
        <v/>
      </c>
      <c r="G54" s="112" t="str">
        <f>IF('Camera Detail Takeover Chec...'!P52=0,"",'Camera Detail Takeover Chec...'!P52)</f>
        <v/>
      </c>
      <c r="H54" s="108" t="str">
        <f>IF('Camera Detail Takeover Chec...'!S52=0,"",'Camera Detail Takeover Chec...'!S52)</f>
        <v/>
      </c>
      <c r="I54" s="113" t="str">
        <f>IF('Camera Detail Takeover Chec...'!T52=0,"",'Camera Detail Takeover Chec...'!T52)</f>
        <v/>
      </c>
      <c r="J54" s="113" t="str">
        <f>IF('Camera Detail Takeover Chec...'!U52=0,"",'Camera Detail Takeover Chec...'!U52)</f>
        <v/>
      </c>
      <c r="K54" s="113" t="str">
        <f>IF('Camera Detail Takeover Chec...'!V52=0,"",'Camera Detail Takeover Chec...'!V52)</f>
        <v/>
      </c>
      <c r="L54" s="114" t="str">
        <f>IF('Camera Detail Takeover Chec...'!AE52=0,"",)</f>
        <v/>
      </c>
      <c r="M54" s="114" t="str">
        <f>IF('Camera Detail Takeover Chec...'!AF52=0,"",'Camera Detail Takeover Chec...'!AF52)</f>
        <v/>
      </c>
      <c r="N54" s="115" t="str">
        <f>IF('Camera Detail Takeover Chec...'!AD52=0,"",'Camera Detail Takeover Chec...'!AD52)</f>
        <v/>
      </c>
      <c r="X54" s="105" t="str">
        <f t="shared" si="0"/>
        <v/>
      </c>
      <c r="Y54" s="105" t="str">
        <f t="shared" si="1"/>
        <v/>
      </c>
      <c r="AS54" s="195"/>
    </row>
    <row r="55" spans="1:45" s="105" customFormat="1" outlineLevel="1" x14ac:dyDescent="0.25">
      <c r="A55" s="216" t="str">
        <f>IF('Camera Detail Takeover Chec...'!R53=0,"",'Camera Detail Takeover Chec...'!R53)</f>
        <v/>
      </c>
      <c r="B55" s="108" t="str">
        <f>IF('Camera Detail Takeover Chec...'!F53=0,"",'Camera Detail Takeover Chec...'!F53)</f>
        <v/>
      </c>
      <c r="C55" s="109" t="str">
        <f>IF('Camera Detail Takeover Chec...'!E53=0,"",'Camera Detail Takeover Chec...'!E53)</f>
        <v/>
      </c>
      <c r="D55" s="111" t="str">
        <f>IF('Camera Detail Takeover Chec...'!M53=0,"",'Camera Detail Takeover Chec...'!M53)</f>
        <v/>
      </c>
      <c r="E55" s="111" t="str">
        <f>IF('Camera Detail Takeover Chec...'!N53=0,"",'Camera Detail Takeover Chec...'!N53)</f>
        <v/>
      </c>
      <c r="F55" s="198" t="str">
        <f>IF('Camera Detail Takeover Chec...'!O53=0,"",'Camera Detail Takeover Chec...'!O53)</f>
        <v/>
      </c>
      <c r="G55" s="112" t="str">
        <f>IF('Camera Detail Takeover Chec...'!P53=0,"",'Camera Detail Takeover Chec...'!P53)</f>
        <v/>
      </c>
      <c r="H55" s="108" t="str">
        <f>IF('Camera Detail Takeover Chec...'!S53=0,"",'Camera Detail Takeover Chec...'!S53)</f>
        <v/>
      </c>
      <c r="I55" s="113" t="str">
        <f>IF('Camera Detail Takeover Chec...'!T53=0,"",'Camera Detail Takeover Chec...'!T53)</f>
        <v/>
      </c>
      <c r="J55" s="113" t="str">
        <f>IF('Camera Detail Takeover Chec...'!U53=0,"",'Camera Detail Takeover Chec...'!U53)</f>
        <v/>
      </c>
      <c r="K55" s="113" t="str">
        <f>IF('Camera Detail Takeover Chec...'!V53=0,"",'Camera Detail Takeover Chec...'!V53)</f>
        <v/>
      </c>
      <c r="L55" s="114" t="str">
        <f>IF('Camera Detail Takeover Chec...'!AE53=0,"",)</f>
        <v/>
      </c>
      <c r="M55" s="114" t="str">
        <f>IF('Camera Detail Takeover Chec...'!AF53=0,"",'Camera Detail Takeover Chec...'!AF53)</f>
        <v/>
      </c>
      <c r="N55" s="115" t="str">
        <f>IF('Camera Detail Takeover Chec...'!AD53=0,"",'Camera Detail Takeover Chec...'!AD53)</f>
        <v/>
      </c>
      <c r="X55" s="105" t="str">
        <f t="shared" si="0"/>
        <v/>
      </c>
      <c r="Y55" s="105" t="str">
        <f t="shared" si="1"/>
        <v/>
      </c>
      <c r="AS55" s="195"/>
    </row>
    <row r="56" spans="1:45" s="105" customFormat="1" outlineLevel="1" x14ac:dyDescent="0.25">
      <c r="A56" s="216" t="str">
        <f>IF('Camera Detail Takeover Chec...'!R54=0,"",'Camera Detail Takeover Chec...'!R54)</f>
        <v/>
      </c>
      <c r="B56" s="108" t="str">
        <f>IF('Camera Detail Takeover Chec...'!F54=0,"",'Camera Detail Takeover Chec...'!F54)</f>
        <v/>
      </c>
      <c r="C56" s="109" t="str">
        <f>IF('Camera Detail Takeover Chec...'!E54=0,"",'Camera Detail Takeover Chec...'!E54)</f>
        <v/>
      </c>
      <c r="D56" s="111" t="str">
        <f>IF('Camera Detail Takeover Chec...'!M54=0,"",'Camera Detail Takeover Chec...'!M54)</f>
        <v/>
      </c>
      <c r="E56" s="111" t="str">
        <f>IF('Camera Detail Takeover Chec...'!N54=0,"",'Camera Detail Takeover Chec...'!N54)</f>
        <v/>
      </c>
      <c r="F56" s="198" t="str">
        <f>IF('Camera Detail Takeover Chec...'!O54=0,"",'Camera Detail Takeover Chec...'!O54)</f>
        <v/>
      </c>
      <c r="G56" s="112" t="str">
        <f>IF('Camera Detail Takeover Chec...'!P54=0,"",'Camera Detail Takeover Chec...'!P54)</f>
        <v/>
      </c>
      <c r="H56" s="108" t="str">
        <f>IF('Camera Detail Takeover Chec...'!S54=0,"",'Camera Detail Takeover Chec...'!S54)</f>
        <v/>
      </c>
      <c r="I56" s="113" t="str">
        <f>IF('Camera Detail Takeover Chec...'!T54=0,"",'Camera Detail Takeover Chec...'!T54)</f>
        <v/>
      </c>
      <c r="J56" s="113" t="str">
        <f>IF('Camera Detail Takeover Chec...'!U54=0,"",'Camera Detail Takeover Chec...'!U54)</f>
        <v/>
      </c>
      <c r="K56" s="113" t="str">
        <f>IF('Camera Detail Takeover Chec...'!V54=0,"",'Camera Detail Takeover Chec...'!V54)</f>
        <v/>
      </c>
      <c r="L56" s="114" t="str">
        <f>IF('Camera Detail Takeover Chec...'!AE54=0,"",)</f>
        <v/>
      </c>
      <c r="M56" s="114" t="str">
        <f>IF('Camera Detail Takeover Chec...'!AF54=0,"",'Camera Detail Takeover Chec...'!AF54)</f>
        <v/>
      </c>
      <c r="N56" s="115" t="str">
        <f>IF('Camera Detail Takeover Chec...'!AD54=0,"",'Camera Detail Takeover Chec...'!AD54)</f>
        <v/>
      </c>
      <c r="X56" s="105" t="str">
        <f t="shared" si="0"/>
        <v/>
      </c>
      <c r="Y56" s="105" t="str">
        <f t="shared" si="1"/>
        <v/>
      </c>
      <c r="AS56" s="195"/>
    </row>
    <row r="57" spans="1:45" s="105" customFormat="1" outlineLevel="1" x14ac:dyDescent="0.25">
      <c r="A57" s="216" t="str">
        <f>IF('Camera Detail Takeover Chec...'!R55=0,"",'Camera Detail Takeover Chec...'!R55)</f>
        <v/>
      </c>
      <c r="B57" s="108" t="str">
        <f>IF('Camera Detail Takeover Chec...'!F55=0,"",'Camera Detail Takeover Chec...'!F55)</f>
        <v/>
      </c>
      <c r="C57" s="109" t="str">
        <f>IF('Camera Detail Takeover Chec...'!E55=0,"",'Camera Detail Takeover Chec...'!E55)</f>
        <v/>
      </c>
      <c r="D57" s="111" t="str">
        <f>IF('Camera Detail Takeover Chec...'!M55=0,"",'Camera Detail Takeover Chec...'!M55)</f>
        <v/>
      </c>
      <c r="E57" s="111" t="str">
        <f>IF('Camera Detail Takeover Chec...'!N55=0,"",'Camera Detail Takeover Chec...'!N55)</f>
        <v/>
      </c>
      <c r="F57" s="198" t="str">
        <f>IF('Camera Detail Takeover Chec...'!O55=0,"",'Camera Detail Takeover Chec...'!O55)</f>
        <v/>
      </c>
      <c r="G57" s="112" t="str">
        <f>IF('Camera Detail Takeover Chec...'!P55=0,"",'Camera Detail Takeover Chec...'!P55)</f>
        <v/>
      </c>
      <c r="H57" s="108" t="str">
        <f>IF('Camera Detail Takeover Chec...'!S55=0,"",'Camera Detail Takeover Chec...'!S55)</f>
        <v/>
      </c>
      <c r="I57" s="113" t="str">
        <f>IF('Camera Detail Takeover Chec...'!T55=0,"",'Camera Detail Takeover Chec...'!T55)</f>
        <v/>
      </c>
      <c r="J57" s="113" t="str">
        <f>IF('Camera Detail Takeover Chec...'!U55=0,"",'Camera Detail Takeover Chec...'!U55)</f>
        <v/>
      </c>
      <c r="K57" s="113" t="str">
        <f>IF('Camera Detail Takeover Chec...'!V55=0,"",'Camera Detail Takeover Chec...'!V55)</f>
        <v/>
      </c>
      <c r="L57" s="114" t="str">
        <f>IF('Camera Detail Takeover Chec...'!AE55=0,"",)</f>
        <v/>
      </c>
      <c r="M57" s="114" t="str">
        <f>IF('Camera Detail Takeover Chec...'!AF55=0,"",'Camera Detail Takeover Chec...'!AF55)</f>
        <v/>
      </c>
      <c r="N57" s="115" t="str">
        <f>IF('Camera Detail Takeover Chec...'!AD55=0,"",'Camera Detail Takeover Chec...'!AD55)</f>
        <v/>
      </c>
      <c r="X57" s="105" t="str">
        <f t="shared" si="0"/>
        <v/>
      </c>
      <c r="Y57" s="105" t="str">
        <f t="shared" si="1"/>
        <v/>
      </c>
      <c r="AS57" s="195"/>
    </row>
    <row r="58" spans="1:45" s="105" customFormat="1" outlineLevel="1" x14ac:dyDescent="0.25">
      <c r="A58" s="216" t="str">
        <f>IF('Camera Detail Takeover Chec...'!R56=0,"",'Camera Detail Takeover Chec...'!R56)</f>
        <v/>
      </c>
      <c r="B58" s="108" t="str">
        <f>IF('Camera Detail Takeover Chec...'!F56=0,"",'Camera Detail Takeover Chec...'!F56)</f>
        <v/>
      </c>
      <c r="C58" s="109" t="str">
        <f>IF('Camera Detail Takeover Chec...'!E56=0,"",'Camera Detail Takeover Chec...'!E56)</f>
        <v/>
      </c>
      <c r="D58" s="111" t="str">
        <f>IF('Camera Detail Takeover Chec...'!M56=0,"",'Camera Detail Takeover Chec...'!M56)</f>
        <v/>
      </c>
      <c r="E58" s="111" t="str">
        <f>IF('Camera Detail Takeover Chec...'!N56=0,"",'Camera Detail Takeover Chec...'!N56)</f>
        <v/>
      </c>
      <c r="F58" s="198" t="str">
        <f>IF('Camera Detail Takeover Chec...'!O56=0,"",'Camera Detail Takeover Chec...'!O56)</f>
        <v/>
      </c>
      <c r="G58" s="112" t="str">
        <f>IF('Camera Detail Takeover Chec...'!P56=0,"",'Camera Detail Takeover Chec...'!P56)</f>
        <v/>
      </c>
      <c r="H58" s="108" t="str">
        <f>IF('Camera Detail Takeover Chec...'!S56=0,"",'Camera Detail Takeover Chec...'!S56)</f>
        <v/>
      </c>
      <c r="I58" s="113" t="str">
        <f>IF('Camera Detail Takeover Chec...'!T56=0,"",'Camera Detail Takeover Chec...'!T56)</f>
        <v/>
      </c>
      <c r="J58" s="113" t="str">
        <f>IF('Camera Detail Takeover Chec...'!U56=0,"",'Camera Detail Takeover Chec...'!U56)</f>
        <v/>
      </c>
      <c r="K58" s="113" t="str">
        <f>IF('Camera Detail Takeover Chec...'!V56=0,"",'Camera Detail Takeover Chec...'!V56)</f>
        <v/>
      </c>
      <c r="L58" s="114" t="str">
        <f>IF('Camera Detail Takeover Chec...'!AE56=0,"",)</f>
        <v/>
      </c>
      <c r="M58" s="114" t="str">
        <f>IF('Camera Detail Takeover Chec...'!AF56=0,"",'Camera Detail Takeover Chec...'!AF56)</f>
        <v/>
      </c>
      <c r="N58" s="115" t="str">
        <f>IF('Camera Detail Takeover Chec...'!AD56=0,"",'Camera Detail Takeover Chec...'!AD56)</f>
        <v/>
      </c>
      <c r="X58" s="105" t="str">
        <f t="shared" si="0"/>
        <v/>
      </c>
      <c r="Y58" s="105" t="str">
        <f t="shared" si="1"/>
        <v/>
      </c>
      <c r="AS58" s="195"/>
    </row>
    <row r="59" spans="1:45" s="105" customFormat="1" outlineLevel="1" x14ac:dyDescent="0.25">
      <c r="A59" s="216" t="str">
        <f>IF('Camera Detail Takeover Chec...'!R57=0,"",'Camera Detail Takeover Chec...'!R57)</f>
        <v/>
      </c>
      <c r="B59" s="108" t="str">
        <f>IF('Camera Detail Takeover Chec...'!F57=0,"",'Camera Detail Takeover Chec...'!F57)</f>
        <v/>
      </c>
      <c r="C59" s="109" t="str">
        <f>IF('Camera Detail Takeover Chec...'!E57=0,"",'Camera Detail Takeover Chec...'!E57)</f>
        <v/>
      </c>
      <c r="D59" s="111" t="str">
        <f>IF('Camera Detail Takeover Chec...'!M57=0,"",'Camera Detail Takeover Chec...'!M57)</f>
        <v/>
      </c>
      <c r="E59" s="111" t="str">
        <f>IF('Camera Detail Takeover Chec...'!N57=0,"",'Camera Detail Takeover Chec...'!N57)</f>
        <v/>
      </c>
      <c r="F59" s="198" t="str">
        <f>IF('Camera Detail Takeover Chec...'!O57=0,"",'Camera Detail Takeover Chec...'!O57)</f>
        <v/>
      </c>
      <c r="G59" s="112" t="str">
        <f>IF('Camera Detail Takeover Chec...'!P57=0,"",'Camera Detail Takeover Chec...'!P57)</f>
        <v/>
      </c>
      <c r="H59" s="108" t="str">
        <f>IF('Camera Detail Takeover Chec...'!S57=0,"",'Camera Detail Takeover Chec...'!S57)</f>
        <v/>
      </c>
      <c r="I59" s="113" t="str">
        <f>IF('Camera Detail Takeover Chec...'!T57=0,"",'Camera Detail Takeover Chec...'!T57)</f>
        <v/>
      </c>
      <c r="J59" s="113" t="str">
        <f>IF('Camera Detail Takeover Chec...'!U57=0,"",'Camera Detail Takeover Chec...'!U57)</f>
        <v/>
      </c>
      <c r="K59" s="113" t="str">
        <f>IF('Camera Detail Takeover Chec...'!V57=0,"",'Camera Detail Takeover Chec...'!V57)</f>
        <v/>
      </c>
      <c r="L59" s="114" t="str">
        <f>IF('Camera Detail Takeover Chec...'!AE57=0,"",)</f>
        <v/>
      </c>
      <c r="M59" s="114" t="str">
        <f>IF('Camera Detail Takeover Chec...'!AF57=0,"",'Camera Detail Takeover Chec...'!AF57)</f>
        <v/>
      </c>
      <c r="N59" s="115" t="str">
        <f>IF('Camera Detail Takeover Chec...'!AD57=0,"",'Camera Detail Takeover Chec...'!AD57)</f>
        <v/>
      </c>
      <c r="X59" s="105" t="str">
        <f t="shared" si="0"/>
        <v/>
      </c>
      <c r="Y59" s="105" t="str">
        <f t="shared" si="1"/>
        <v/>
      </c>
      <c r="AS59" s="195"/>
    </row>
    <row r="60" spans="1:45" s="105" customFormat="1" outlineLevel="1" x14ac:dyDescent="0.25">
      <c r="A60" s="216" t="str">
        <f>IF('Camera Detail Takeover Chec...'!R58=0,"",'Camera Detail Takeover Chec...'!R58)</f>
        <v/>
      </c>
      <c r="B60" s="108" t="str">
        <f>IF('Camera Detail Takeover Chec...'!F58=0,"",'Camera Detail Takeover Chec...'!F58)</f>
        <v/>
      </c>
      <c r="C60" s="109" t="str">
        <f>IF('Camera Detail Takeover Chec...'!E58=0,"",'Camera Detail Takeover Chec...'!E58)</f>
        <v/>
      </c>
      <c r="D60" s="111" t="str">
        <f>IF('Camera Detail Takeover Chec...'!M58=0,"",'Camera Detail Takeover Chec...'!M58)</f>
        <v/>
      </c>
      <c r="E60" s="111" t="str">
        <f>IF('Camera Detail Takeover Chec...'!N58=0,"",'Camera Detail Takeover Chec...'!N58)</f>
        <v/>
      </c>
      <c r="F60" s="198" t="str">
        <f>IF('Camera Detail Takeover Chec...'!O58=0,"",'Camera Detail Takeover Chec...'!O58)</f>
        <v/>
      </c>
      <c r="G60" s="112" t="str">
        <f>IF('Camera Detail Takeover Chec...'!P58=0,"",'Camera Detail Takeover Chec...'!P58)</f>
        <v/>
      </c>
      <c r="H60" s="108" t="str">
        <f>IF('Camera Detail Takeover Chec...'!S58=0,"",'Camera Detail Takeover Chec...'!S58)</f>
        <v/>
      </c>
      <c r="I60" s="113" t="str">
        <f>IF('Camera Detail Takeover Chec...'!T58=0,"",'Camera Detail Takeover Chec...'!T58)</f>
        <v/>
      </c>
      <c r="J60" s="113" t="str">
        <f>IF('Camera Detail Takeover Chec...'!U58=0,"",'Camera Detail Takeover Chec...'!U58)</f>
        <v/>
      </c>
      <c r="K60" s="113" t="str">
        <f>IF('Camera Detail Takeover Chec...'!V58=0,"",'Camera Detail Takeover Chec...'!V58)</f>
        <v/>
      </c>
      <c r="L60" s="114" t="str">
        <f>IF('Camera Detail Takeover Chec...'!AE58=0,"",)</f>
        <v/>
      </c>
      <c r="M60" s="114" t="str">
        <f>IF('Camera Detail Takeover Chec...'!AF58=0,"",'Camera Detail Takeover Chec...'!AF58)</f>
        <v/>
      </c>
      <c r="N60" s="115" t="str">
        <f>IF('Camera Detail Takeover Chec...'!AD58=0,"",'Camera Detail Takeover Chec...'!AD58)</f>
        <v/>
      </c>
      <c r="X60" s="105" t="str">
        <f t="shared" si="0"/>
        <v/>
      </c>
      <c r="Y60" s="105" t="str">
        <f t="shared" si="1"/>
        <v/>
      </c>
      <c r="AS60" s="195"/>
    </row>
    <row r="61" spans="1:45" s="105" customFormat="1" outlineLevel="1" x14ac:dyDescent="0.25">
      <c r="A61" s="216" t="str">
        <f>IF('Camera Detail Takeover Chec...'!R59=0,"",'Camera Detail Takeover Chec...'!R59)</f>
        <v/>
      </c>
      <c r="B61" s="108" t="str">
        <f>IF('Camera Detail Takeover Chec...'!F59=0,"",'Camera Detail Takeover Chec...'!F59)</f>
        <v/>
      </c>
      <c r="C61" s="109" t="str">
        <f>IF('Camera Detail Takeover Chec...'!E59=0,"",'Camera Detail Takeover Chec...'!E59)</f>
        <v/>
      </c>
      <c r="D61" s="111" t="str">
        <f>IF('Camera Detail Takeover Chec...'!M59=0,"",'Camera Detail Takeover Chec...'!M59)</f>
        <v/>
      </c>
      <c r="E61" s="111" t="str">
        <f>IF('Camera Detail Takeover Chec...'!N59=0,"",'Camera Detail Takeover Chec...'!N59)</f>
        <v/>
      </c>
      <c r="F61" s="198" t="str">
        <f>IF('Camera Detail Takeover Chec...'!O59=0,"",'Camera Detail Takeover Chec...'!O59)</f>
        <v/>
      </c>
      <c r="G61" s="112" t="str">
        <f>IF('Camera Detail Takeover Chec...'!P59=0,"",'Camera Detail Takeover Chec...'!P59)</f>
        <v/>
      </c>
      <c r="H61" s="108" t="str">
        <f>IF('Camera Detail Takeover Chec...'!S59=0,"",'Camera Detail Takeover Chec...'!S59)</f>
        <v/>
      </c>
      <c r="I61" s="113" t="str">
        <f>IF('Camera Detail Takeover Chec...'!T59=0,"",'Camera Detail Takeover Chec...'!T59)</f>
        <v/>
      </c>
      <c r="J61" s="113" t="str">
        <f>IF('Camera Detail Takeover Chec...'!U59=0,"",'Camera Detail Takeover Chec...'!U59)</f>
        <v/>
      </c>
      <c r="K61" s="113" t="str">
        <f>IF('Camera Detail Takeover Chec...'!V59=0,"",'Camera Detail Takeover Chec...'!V59)</f>
        <v/>
      </c>
      <c r="L61" s="114" t="str">
        <f>IF('Camera Detail Takeover Chec...'!AE59=0,"",)</f>
        <v/>
      </c>
      <c r="M61" s="114" t="str">
        <f>IF('Camera Detail Takeover Chec...'!AF59=0,"",'Camera Detail Takeover Chec...'!AF59)</f>
        <v/>
      </c>
      <c r="N61" s="115" t="str">
        <f>IF('Camera Detail Takeover Chec...'!AD59=0,"",'Camera Detail Takeover Chec...'!AD59)</f>
        <v/>
      </c>
      <c r="X61" s="105" t="str">
        <f t="shared" si="0"/>
        <v/>
      </c>
      <c r="Y61" s="105" t="str">
        <f t="shared" si="1"/>
        <v/>
      </c>
      <c r="AS61" s="195"/>
    </row>
    <row r="62" spans="1:45" s="105" customFormat="1" outlineLevel="1" x14ac:dyDescent="0.25">
      <c r="A62" s="216" t="str">
        <f>IF('Camera Detail Takeover Chec...'!R60=0,"",'Camera Detail Takeover Chec...'!R60)</f>
        <v/>
      </c>
      <c r="B62" s="108" t="str">
        <f>IF('Camera Detail Takeover Chec...'!F60=0,"",'Camera Detail Takeover Chec...'!F60)</f>
        <v/>
      </c>
      <c r="C62" s="109" t="str">
        <f>IF('Camera Detail Takeover Chec...'!E60=0,"",'Camera Detail Takeover Chec...'!E60)</f>
        <v/>
      </c>
      <c r="D62" s="111" t="str">
        <f>IF('Camera Detail Takeover Chec...'!M60=0,"",'Camera Detail Takeover Chec...'!M60)</f>
        <v/>
      </c>
      <c r="E62" s="111" t="str">
        <f>IF('Camera Detail Takeover Chec...'!N60=0,"",'Camera Detail Takeover Chec...'!N60)</f>
        <v/>
      </c>
      <c r="F62" s="198" t="str">
        <f>IF('Camera Detail Takeover Chec...'!O60=0,"",'Camera Detail Takeover Chec...'!O60)</f>
        <v/>
      </c>
      <c r="G62" s="112" t="str">
        <f>IF('Camera Detail Takeover Chec...'!P60=0,"",'Camera Detail Takeover Chec...'!P60)</f>
        <v/>
      </c>
      <c r="H62" s="108" t="str">
        <f>IF('Camera Detail Takeover Chec...'!S60=0,"",'Camera Detail Takeover Chec...'!S60)</f>
        <v/>
      </c>
      <c r="I62" s="113" t="str">
        <f>IF('Camera Detail Takeover Chec...'!T60=0,"",'Camera Detail Takeover Chec...'!T60)</f>
        <v/>
      </c>
      <c r="J62" s="113" t="str">
        <f>IF('Camera Detail Takeover Chec...'!U60=0,"",'Camera Detail Takeover Chec...'!U60)</f>
        <v/>
      </c>
      <c r="K62" s="113" t="str">
        <f>IF('Camera Detail Takeover Chec...'!V60=0,"",'Camera Detail Takeover Chec...'!V60)</f>
        <v/>
      </c>
      <c r="L62" s="114" t="str">
        <f>IF('Camera Detail Takeover Chec...'!AE60=0,"",)</f>
        <v/>
      </c>
      <c r="M62" s="114" t="str">
        <f>IF('Camera Detail Takeover Chec...'!AF60=0,"",'Camera Detail Takeover Chec...'!AF60)</f>
        <v/>
      </c>
      <c r="N62" s="115" t="str">
        <f>IF('Camera Detail Takeover Chec...'!AD60=0,"",'Camera Detail Takeover Chec...'!AD60)</f>
        <v/>
      </c>
      <c r="X62" s="105" t="str">
        <f t="shared" si="0"/>
        <v/>
      </c>
      <c r="Y62" s="105" t="str">
        <f t="shared" si="1"/>
        <v/>
      </c>
      <c r="AS62" s="195"/>
    </row>
    <row r="63" spans="1:45" s="105" customFormat="1" outlineLevel="1" x14ac:dyDescent="0.25">
      <c r="A63" s="216" t="str">
        <f>IF('Camera Detail Takeover Chec...'!R61=0,"",'Camera Detail Takeover Chec...'!R61)</f>
        <v/>
      </c>
      <c r="B63" s="108" t="str">
        <f>IF('Camera Detail Takeover Chec...'!F61=0,"",'Camera Detail Takeover Chec...'!F61)</f>
        <v/>
      </c>
      <c r="C63" s="109" t="str">
        <f>IF('Camera Detail Takeover Chec...'!E61=0,"",'Camera Detail Takeover Chec...'!E61)</f>
        <v/>
      </c>
      <c r="D63" s="111" t="str">
        <f>IF('Camera Detail Takeover Chec...'!M61=0,"",'Camera Detail Takeover Chec...'!M61)</f>
        <v/>
      </c>
      <c r="E63" s="111" t="str">
        <f>IF('Camera Detail Takeover Chec...'!N61=0,"",'Camera Detail Takeover Chec...'!N61)</f>
        <v/>
      </c>
      <c r="F63" s="198" t="str">
        <f>IF('Camera Detail Takeover Chec...'!O61=0,"",'Camera Detail Takeover Chec...'!O61)</f>
        <v/>
      </c>
      <c r="G63" s="112" t="str">
        <f>IF('Camera Detail Takeover Chec...'!P61=0,"",'Camera Detail Takeover Chec...'!P61)</f>
        <v/>
      </c>
      <c r="H63" s="108" t="str">
        <f>IF('Camera Detail Takeover Chec...'!S61=0,"",'Camera Detail Takeover Chec...'!S61)</f>
        <v/>
      </c>
      <c r="I63" s="113" t="str">
        <f>IF('Camera Detail Takeover Chec...'!T61=0,"",'Camera Detail Takeover Chec...'!T61)</f>
        <v/>
      </c>
      <c r="J63" s="113" t="str">
        <f>IF('Camera Detail Takeover Chec...'!U61=0,"",'Camera Detail Takeover Chec...'!U61)</f>
        <v/>
      </c>
      <c r="K63" s="113" t="str">
        <f>IF('Camera Detail Takeover Chec...'!V61=0,"",'Camera Detail Takeover Chec...'!V61)</f>
        <v/>
      </c>
      <c r="L63" s="114" t="str">
        <f>IF('Camera Detail Takeover Chec...'!AE61=0,"",)</f>
        <v/>
      </c>
      <c r="M63" s="114" t="str">
        <f>IF('Camera Detail Takeover Chec...'!AF61=0,"",'Camera Detail Takeover Chec...'!AF61)</f>
        <v/>
      </c>
      <c r="N63" s="115" t="str">
        <f>IF('Camera Detail Takeover Chec...'!AD61=0,"",'Camera Detail Takeover Chec...'!AD61)</f>
        <v/>
      </c>
      <c r="X63" s="105" t="str">
        <f t="shared" si="0"/>
        <v/>
      </c>
      <c r="Y63" s="105" t="str">
        <f t="shared" si="1"/>
        <v/>
      </c>
      <c r="AS63" s="195"/>
    </row>
    <row r="64" spans="1:45" s="105" customFormat="1" outlineLevel="1" x14ac:dyDescent="0.25">
      <c r="A64" s="216" t="str">
        <f>IF('Camera Detail Takeover Chec...'!R62=0,"",'Camera Detail Takeover Chec...'!R62)</f>
        <v/>
      </c>
      <c r="B64" s="108" t="str">
        <f>IF('Camera Detail Takeover Chec...'!F62=0,"",'Camera Detail Takeover Chec...'!F62)</f>
        <v/>
      </c>
      <c r="C64" s="109" t="str">
        <f>IF('Camera Detail Takeover Chec...'!E62=0,"",'Camera Detail Takeover Chec...'!E62)</f>
        <v/>
      </c>
      <c r="D64" s="111" t="str">
        <f>IF('Camera Detail Takeover Chec...'!M62=0,"",'Camera Detail Takeover Chec...'!M62)</f>
        <v/>
      </c>
      <c r="E64" s="111" t="str">
        <f>IF('Camera Detail Takeover Chec...'!N62=0,"",'Camera Detail Takeover Chec...'!N62)</f>
        <v/>
      </c>
      <c r="F64" s="198" t="str">
        <f>IF('Camera Detail Takeover Chec...'!O62=0,"",'Camera Detail Takeover Chec...'!O62)</f>
        <v/>
      </c>
      <c r="G64" s="112" t="str">
        <f>IF('Camera Detail Takeover Chec...'!P62=0,"",'Camera Detail Takeover Chec...'!P62)</f>
        <v/>
      </c>
      <c r="H64" s="108" t="str">
        <f>IF('Camera Detail Takeover Chec...'!S62=0,"",'Camera Detail Takeover Chec...'!S62)</f>
        <v/>
      </c>
      <c r="I64" s="113" t="str">
        <f>IF('Camera Detail Takeover Chec...'!T62=0,"",'Camera Detail Takeover Chec...'!T62)</f>
        <v/>
      </c>
      <c r="J64" s="113" t="str">
        <f>IF('Camera Detail Takeover Chec...'!U62=0,"",'Camera Detail Takeover Chec...'!U62)</f>
        <v/>
      </c>
      <c r="K64" s="113" t="str">
        <f>IF('Camera Detail Takeover Chec...'!V62=0,"",'Camera Detail Takeover Chec...'!V62)</f>
        <v/>
      </c>
      <c r="L64" s="114" t="str">
        <f>IF('Camera Detail Takeover Chec...'!AE62=0,"",)</f>
        <v/>
      </c>
      <c r="M64" s="114" t="str">
        <f>IF('Camera Detail Takeover Chec...'!AF62=0,"",'Camera Detail Takeover Chec...'!AF62)</f>
        <v/>
      </c>
      <c r="N64" s="115" t="str">
        <f>IF('Camera Detail Takeover Chec...'!AD62=0,"",'Camera Detail Takeover Chec...'!AD62)</f>
        <v/>
      </c>
      <c r="X64" s="105" t="str">
        <f t="shared" si="0"/>
        <v/>
      </c>
      <c r="Y64" s="105" t="str">
        <f t="shared" si="1"/>
        <v/>
      </c>
      <c r="AS64" s="195"/>
    </row>
    <row r="65" spans="1:45" s="105" customFormat="1" outlineLevel="1" x14ac:dyDescent="0.25">
      <c r="A65" s="216" t="str">
        <f>IF('Camera Detail Takeover Chec...'!R63=0,"",'Camera Detail Takeover Chec...'!R63)</f>
        <v/>
      </c>
      <c r="B65" s="108" t="str">
        <f>IF('Camera Detail Takeover Chec...'!F63=0,"",'Camera Detail Takeover Chec...'!F63)</f>
        <v/>
      </c>
      <c r="C65" s="109" t="str">
        <f>IF('Camera Detail Takeover Chec...'!E63=0,"",'Camera Detail Takeover Chec...'!E63)</f>
        <v/>
      </c>
      <c r="D65" s="111" t="str">
        <f>IF('Camera Detail Takeover Chec...'!M63=0,"",'Camera Detail Takeover Chec...'!M63)</f>
        <v/>
      </c>
      <c r="E65" s="111" t="str">
        <f>IF('Camera Detail Takeover Chec...'!N63=0,"",'Camera Detail Takeover Chec...'!N63)</f>
        <v/>
      </c>
      <c r="F65" s="198" t="str">
        <f>IF('Camera Detail Takeover Chec...'!O63=0,"",'Camera Detail Takeover Chec...'!O63)</f>
        <v/>
      </c>
      <c r="G65" s="112" t="str">
        <f>IF('Camera Detail Takeover Chec...'!P63=0,"",'Camera Detail Takeover Chec...'!P63)</f>
        <v/>
      </c>
      <c r="H65" s="108" t="str">
        <f>IF('Camera Detail Takeover Chec...'!S63=0,"",'Camera Detail Takeover Chec...'!S63)</f>
        <v/>
      </c>
      <c r="I65" s="113" t="str">
        <f>IF('Camera Detail Takeover Chec...'!T63=0,"",'Camera Detail Takeover Chec...'!T63)</f>
        <v/>
      </c>
      <c r="J65" s="113" t="str">
        <f>IF('Camera Detail Takeover Chec...'!U63=0,"",'Camera Detail Takeover Chec...'!U63)</f>
        <v/>
      </c>
      <c r="K65" s="113" t="str">
        <f>IF('Camera Detail Takeover Chec...'!V63=0,"",'Camera Detail Takeover Chec...'!V63)</f>
        <v/>
      </c>
      <c r="L65" s="114" t="str">
        <f>IF('Camera Detail Takeover Chec...'!AE63=0,"",)</f>
        <v/>
      </c>
      <c r="M65" s="114" t="str">
        <f>IF('Camera Detail Takeover Chec...'!AF63=0,"",'Camera Detail Takeover Chec...'!AF63)</f>
        <v/>
      </c>
      <c r="N65" s="115" t="str">
        <f>IF('Camera Detail Takeover Chec...'!AD63=0,"",'Camera Detail Takeover Chec...'!AD63)</f>
        <v/>
      </c>
      <c r="X65" s="105" t="str">
        <f t="shared" si="0"/>
        <v/>
      </c>
      <c r="Y65" s="105" t="str">
        <f t="shared" si="1"/>
        <v/>
      </c>
      <c r="AS65" s="195"/>
    </row>
    <row r="66" spans="1:45" s="105" customFormat="1" outlineLevel="1" x14ac:dyDescent="0.25">
      <c r="A66" s="216" t="str">
        <f>IF('Camera Detail Takeover Chec...'!R64=0,"",'Camera Detail Takeover Chec...'!R64)</f>
        <v/>
      </c>
      <c r="B66" s="108" t="str">
        <f>IF('Camera Detail Takeover Chec...'!F64=0,"",'Camera Detail Takeover Chec...'!F64)</f>
        <v/>
      </c>
      <c r="C66" s="109" t="str">
        <f>IF('Camera Detail Takeover Chec...'!E64=0,"",'Camera Detail Takeover Chec...'!E64)</f>
        <v/>
      </c>
      <c r="D66" s="111" t="str">
        <f>IF('Camera Detail Takeover Chec...'!M64=0,"",'Camera Detail Takeover Chec...'!M64)</f>
        <v/>
      </c>
      <c r="E66" s="111" t="str">
        <f>IF('Camera Detail Takeover Chec...'!N64=0,"",'Camera Detail Takeover Chec...'!N64)</f>
        <v/>
      </c>
      <c r="F66" s="198" t="str">
        <f>IF('Camera Detail Takeover Chec...'!O64=0,"",'Camera Detail Takeover Chec...'!O64)</f>
        <v/>
      </c>
      <c r="G66" s="112" t="str">
        <f>IF('Camera Detail Takeover Chec...'!P64=0,"",'Camera Detail Takeover Chec...'!P64)</f>
        <v/>
      </c>
      <c r="H66" s="108" t="str">
        <f>IF('Camera Detail Takeover Chec...'!S64=0,"",'Camera Detail Takeover Chec...'!S64)</f>
        <v/>
      </c>
      <c r="I66" s="113" t="str">
        <f>IF('Camera Detail Takeover Chec...'!T64=0,"",'Camera Detail Takeover Chec...'!T64)</f>
        <v/>
      </c>
      <c r="J66" s="113" t="str">
        <f>IF('Camera Detail Takeover Chec...'!U64=0,"",'Camera Detail Takeover Chec...'!U64)</f>
        <v/>
      </c>
      <c r="K66" s="113" t="str">
        <f>IF('Camera Detail Takeover Chec...'!V64=0,"",'Camera Detail Takeover Chec...'!V64)</f>
        <v/>
      </c>
      <c r="L66" s="114" t="str">
        <f>IF('Camera Detail Takeover Chec...'!AE64=0,"",)</f>
        <v/>
      </c>
      <c r="M66" s="114" t="str">
        <f>IF('Camera Detail Takeover Chec...'!AF64=0,"",'Camera Detail Takeover Chec...'!AF64)</f>
        <v/>
      </c>
      <c r="N66" s="115" t="str">
        <f>IF('Camera Detail Takeover Chec...'!AD64=0,"",'Camera Detail Takeover Chec...'!AD64)</f>
        <v/>
      </c>
      <c r="X66" s="105" t="str">
        <f t="shared" si="0"/>
        <v/>
      </c>
      <c r="Y66" s="105" t="str">
        <f t="shared" si="1"/>
        <v/>
      </c>
      <c r="AS66" s="195"/>
    </row>
    <row r="67" spans="1:45" s="105" customFormat="1" outlineLevel="1" x14ac:dyDescent="0.25">
      <c r="A67" s="216" t="str">
        <f>IF('Camera Detail Takeover Chec...'!R65=0,"",'Camera Detail Takeover Chec...'!R65)</f>
        <v/>
      </c>
      <c r="B67" s="108" t="str">
        <f>IF('Camera Detail Takeover Chec...'!F65=0,"",'Camera Detail Takeover Chec...'!F65)</f>
        <v/>
      </c>
      <c r="C67" s="109" t="str">
        <f>IF('Camera Detail Takeover Chec...'!E65=0,"",'Camera Detail Takeover Chec...'!E65)</f>
        <v/>
      </c>
      <c r="D67" s="111" t="str">
        <f>IF('Camera Detail Takeover Chec...'!M65=0,"",'Camera Detail Takeover Chec...'!M65)</f>
        <v/>
      </c>
      <c r="E67" s="111" t="str">
        <f>IF('Camera Detail Takeover Chec...'!N65=0,"",'Camera Detail Takeover Chec...'!N65)</f>
        <v/>
      </c>
      <c r="F67" s="198" t="str">
        <f>IF('Camera Detail Takeover Chec...'!O65=0,"",'Camera Detail Takeover Chec...'!O65)</f>
        <v/>
      </c>
      <c r="G67" s="112" t="str">
        <f>IF('Camera Detail Takeover Chec...'!P65=0,"",'Camera Detail Takeover Chec...'!P65)</f>
        <v/>
      </c>
      <c r="H67" s="108" t="str">
        <f>IF('Camera Detail Takeover Chec...'!S65=0,"",'Camera Detail Takeover Chec...'!S65)</f>
        <v/>
      </c>
      <c r="I67" s="113" t="str">
        <f>IF('Camera Detail Takeover Chec...'!T65=0,"",'Camera Detail Takeover Chec...'!T65)</f>
        <v/>
      </c>
      <c r="J67" s="113" t="str">
        <f>IF('Camera Detail Takeover Chec...'!U65=0,"",'Camera Detail Takeover Chec...'!U65)</f>
        <v/>
      </c>
      <c r="K67" s="113" t="str">
        <f>IF('Camera Detail Takeover Chec...'!V65=0,"",'Camera Detail Takeover Chec...'!V65)</f>
        <v/>
      </c>
      <c r="L67" s="114" t="str">
        <f>IF('Camera Detail Takeover Chec...'!AE65=0,"",)</f>
        <v/>
      </c>
      <c r="M67" s="114" t="str">
        <f>IF('Camera Detail Takeover Chec...'!AF65=0,"",'Camera Detail Takeover Chec...'!AF65)</f>
        <v/>
      </c>
      <c r="N67" s="115" t="str">
        <f>IF('Camera Detail Takeover Chec...'!AD65=0,"",'Camera Detail Takeover Chec...'!AD65)</f>
        <v/>
      </c>
      <c r="X67" s="105" t="str">
        <f t="shared" si="0"/>
        <v/>
      </c>
      <c r="Y67" s="105" t="str">
        <f t="shared" si="1"/>
        <v/>
      </c>
      <c r="AS67" s="195"/>
    </row>
    <row r="68" spans="1:45" s="105" customFormat="1" outlineLevel="1" x14ac:dyDescent="0.25">
      <c r="A68" s="216" t="str">
        <f>IF('Camera Detail Takeover Chec...'!R66=0,"",'Camera Detail Takeover Chec...'!R66)</f>
        <v/>
      </c>
      <c r="B68" s="108" t="str">
        <f>IF('Camera Detail Takeover Chec...'!F66=0,"",'Camera Detail Takeover Chec...'!F66)</f>
        <v/>
      </c>
      <c r="C68" s="109" t="str">
        <f>IF('Camera Detail Takeover Chec...'!E66=0,"",'Camera Detail Takeover Chec...'!E66)</f>
        <v/>
      </c>
      <c r="D68" s="111" t="str">
        <f>IF('Camera Detail Takeover Chec...'!M66=0,"",'Camera Detail Takeover Chec...'!M66)</f>
        <v/>
      </c>
      <c r="E68" s="111" t="str">
        <f>IF('Camera Detail Takeover Chec...'!N66=0,"",'Camera Detail Takeover Chec...'!N66)</f>
        <v/>
      </c>
      <c r="F68" s="198" t="str">
        <f>IF('Camera Detail Takeover Chec...'!O66=0,"",'Camera Detail Takeover Chec...'!O66)</f>
        <v/>
      </c>
      <c r="G68" s="112" t="str">
        <f>IF('Camera Detail Takeover Chec...'!P66=0,"",'Camera Detail Takeover Chec...'!P66)</f>
        <v/>
      </c>
      <c r="H68" s="108" t="str">
        <f>IF('Camera Detail Takeover Chec...'!S66=0,"",'Camera Detail Takeover Chec...'!S66)</f>
        <v/>
      </c>
      <c r="I68" s="113" t="str">
        <f>IF('Camera Detail Takeover Chec...'!T66=0,"",'Camera Detail Takeover Chec...'!T66)</f>
        <v/>
      </c>
      <c r="J68" s="113" t="str">
        <f>IF('Camera Detail Takeover Chec...'!U66=0,"",'Camera Detail Takeover Chec...'!U66)</f>
        <v/>
      </c>
      <c r="K68" s="113" t="str">
        <f>IF('Camera Detail Takeover Chec...'!V66=0,"",'Camera Detail Takeover Chec...'!V66)</f>
        <v/>
      </c>
      <c r="L68" s="114" t="str">
        <f>IF('Camera Detail Takeover Chec...'!AE66=0,"",)</f>
        <v/>
      </c>
      <c r="M68" s="114" t="str">
        <f>IF('Camera Detail Takeover Chec...'!AF66=0,"",'Camera Detail Takeover Chec...'!AF66)</f>
        <v/>
      </c>
      <c r="N68" s="115" t="str">
        <f>IF('Camera Detail Takeover Chec...'!AD66=0,"",'Camera Detail Takeover Chec...'!AD66)</f>
        <v/>
      </c>
      <c r="X68" s="105" t="str">
        <f t="shared" si="0"/>
        <v/>
      </c>
      <c r="Y68" s="105" t="str">
        <f t="shared" si="1"/>
        <v/>
      </c>
      <c r="AS68" s="195"/>
    </row>
    <row r="69" spans="1:45" s="105" customFormat="1" outlineLevel="1" x14ac:dyDescent="0.25">
      <c r="A69" s="216" t="str">
        <f>IF('Camera Detail Takeover Chec...'!R67=0,"",'Camera Detail Takeover Chec...'!R67)</f>
        <v/>
      </c>
      <c r="B69" s="108" t="str">
        <f>IF('Camera Detail Takeover Chec...'!F67=0,"",'Camera Detail Takeover Chec...'!F67)</f>
        <v/>
      </c>
      <c r="C69" s="109" t="str">
        <f>IF('Camera Detail Takeover Chec...'!E67=0,"",'Camera Detail Takeover Chec...'!E67)</f>
        <v/>
      </c>
      <c r="D69" s="111" t="str">
        <f>IF('Camera Detail Takeover Chec...'!M67=0,"",'Camera Detail Takeover Chec...'!M67)</f>
        <v/>
      </c>
      <c r="E69" s="111" t="str">
        <f>IF('Camera Detail Takeover Chec...'!N67=0,"",'Camera Detail Takeover Chec...'!N67)</f>
        <v/>
      </c>
      <c r="F69" s="198" t="str">
        <f>IF('Camera Detail Takeover Chec...'!O67=0,"",'Camera Detail Takeover Chec...'!O67)</f>
        <v/>
      </c>
      <c r="G69" s="112" t="str">
        <f>IF('Camera Detail Takeover Chec...'!P67=0,"",'Camera Detail Takeover Chec...'!P67)</f>
        <v/>
      </c>
      <c r="H69" s="108" t="str">
        <f>IF('Camera Detail Takeover Chec...'!S67=0,"",'Camera Detail Takeover Chec...'!S67)</f>
        <v/>
      </c>
      <c r="I69" s="113" t="str">
        <f>IF('Camera Detail Takeover Chec...'!T67=0,"",'Camera Detail Takeover Chec...'!T67)</f>
        <v/>
      </c>
      <c r="J69" s="113" t="str">
        <f>IF('Camera Detail Takeover Chec...'!U67=0,"",'Camera Detail Takeover Chec...'!U67)</f>
        <v/>
      </c>
      <c r="K69" s="113" t="str">
        <f>IF('Camera Detail Takeover Chec...'!V67=0,"",'Camera Detail Takeover Chec...'!V67)</f>
        <v/>
      </c>
      <c r="L69" s="114" t="str">
        <f>IF('Camera Detail Takeover Chec...'!AE67=0,"",)</f>
        <v/>
      </c>
      <c r="M69" s="114" t="str">
        <f>IF('Camera Detail Takeover Chec...'!AF67=0,"",'Camera Detail Takeover Chec...'!AF67)</f>
        <v/>
      </c>
      <c r="N69" s="115" t="str">
        <f>IF('Camera Detail Takeover Chec...'!AD67=0,"",'Camera Detail Takeover Chec...'!AD67)</f>
        <v/>
      </c>
      <c r="X69" s="105" t="str">
        <f t="shared" ref="X69:X101" si="2">D69&amp;E69</f>
        <v/>
      </c>
      <c r="Y69" s="105" t="str">
        <f t="shared" ref="Y69:Y112" si="3">D69&amp;E69&amp;F69</f>
        <v/>
      </c>
      <c r="AS69" s="195"/>
    </row>
    <row r="70" spans="1:45" s="105" customFormat="1" outlineLevel="1" x14ac:dyDescent="0.25">
      <c r="A70" s="216" t="str">
        <f>IF('Camera Detail Takeover Chec...'!R68=0,"",'Camera Detail Takeover Chec...'!R68)</f>
        <v/>
      </c>
      <c r="B70" s="108" t="str">
        <f>IF('Camera Detail Takeover Chec...'!F68=0,"",'Camera Detail Takeover Chec...'!F68)</f>
        <v/>
      </c>
      <c r="C70" s="109" t="str">
        <f>IF('Camera Detail Takeover Chec...'!E68=0,"",'Camera Detail Takeover Chec...'!E68)</f>
        <v/>
      </c>
      <c r="D70" s="111" t="str">
        <f>IF('Camera Detail Takeover Chec...'!M68=0,"",'Camera Detail Takeover Chec...'!M68)</f>
        <v/>
      </c>
      <c r="E70" s="111" t="str">
        <f>IF('Camera Detail Takeover Chec...'!N68=0,"",'Camera Detail Takeover Chec...'!N68)</f>
        <v/>
      </c>
      <c r="F70" s="198" t="str">
        <f>IF('Camera Detail Takeover Chec...'!O68=0,"",'Camera Detail Takeover Chec...'!O68)</f>
        <v/>
      </c>
      <c r="G70" s="112" t="str">
        <f>IF('Camera Detail Takeover Chec...'!P68=0,"",'Camera Detail Takeover Chec...'!P68)</f>
        <v/>
      </c>
      <c r="H70" s="108" t="str">
        <f>IF('Camera Detail Takeover Chec...'!S68=0,"",'Camera Detail Takeover Chec...'!S68)</f>
        <v/>
      </c>
      <c r="I70" s="113" t="str">
        <f>IF('Camera Detail Takeover Chec...'!T68=0,"",'Camera Detail Takeover Chec...'!T68)</f>
        <v/>
      </c>
      <c r="J70" s="113" t="str">
        <f>IF('Camera Detail Takeover Chec...'!U68=0,"",'Camera Detail Takeover Chec...'!U68)</f>
        <v/>
      </c>
      <c r="K70" s="113" t="str">
        <f>IF('Camera Detail Takeover Chec...'!V68=0,"",'Camera Detail Takeover Chec...'!V68)</f>
        <v/>
      </c>
      <c r="L70" s="114" t="str">
        <f>IF('Camera Detail Takeover Chec...'!AE68=0,"",)</f>
        <v/>
      </c>
      <c r="M70" s="114" t="str">
        <f>IF('Camera Detail Takeover Chec...'!AF68=0,"",'Camera Detail Takeover Chec...'!AF68)</f>
        <v/>
      </c>
      <c r="N70" s="115" t="str">
        <f>IF('Camera Detail Takeover Chec...'!AD68=0,"",'Camera Detail Takeover Chec...'!AD68)</f>
        <v/>
      </c>
      <c r="X70" s="105" t="str">
        <f t="shared" si="2"/>
        <v/>
      </c>
      <c r="Y70" s="105" t="str">
        <f t="shared" si="3"/>
        <v/>
      </c>
      <c r="AS70" s="195"/>
    </row>
    <row r="71" spans="1:45" s="105" customFormat="1" outlineLevel="1" x14ac:dyDescent="0.25">
      <c r="A71" s="216" t="str">
        <f>IF('Camera Detail Takeover Chec...'!R69=0,"",'Camera Detail Takeover Chec...'!R69)</f>
        <v/>
      </c>
      <c r="B71" s="108" t="str">
        <f>IF('Camera Detail Takeover Chec...'!F69=0,"",'Camera Detail Takeover Chec...'!F69)</f>
        <v/>
      </c>
      <c r="C71" s="109" t="str">
        <f>IF('Camera Detail Takeover Chec...'!E69=0,"",'Camera Detail Takeover Chec...'!E69)</f>
        <v/>
      </c>
      <c r="D71" s="111" t="str">
        <f>IF('Camera Detail Takeover Chec...'!M69=0,"",'Camera Detail Takeover Chec...'!M69)</f>
        <v/>
      </c>
      <c r="E71" s="111" t="str">
        <f>IF('Camera Detail Takeover Chec...'!N69=0,"",'Camera Detail Takeover Chec...'!N69)</f>
        <v/>
      </c>
      <c r="F71" s="198" t="str">
        <f>IF('Camera Detail Takeover Chec...'!O69=0,"",'Camera Detail Takeover Chec...'!O69)</f>
        <v/>
      </c>
      <c r="G71" s="112" t="str">
        <f>IF('Camera Detail Takeover Chec...'!P69=0,"",'Camera Detail Takeover Chec...'!P69)</f>
        <v/>
      </c>
      <c r="H71" s="108" t="str">
        <f>IF('Camera Detail Takeover Chec...'!S69=0,"",'Camera Detail Takeover Chec...'!S69)</f>
        <v/>
      </c>
      <c r="I71" s="113" t="str">
        <f>IF('Camera Detail Takeover Chec...'!T69=0,"",'Camera Detail Takeover Chec...'!T69)</f>
        <v/>
      </c>
      <c r="J71" s="113" t="str">
        <f>IF('Camera Detail Takeover Chec...'!U69=0,"",'Camera Detail Takeover Chec...'!U69)</f>
        <v/>
      </c>
      <c r="K71" s="113" t="str">
        <f>IF('Camera Detail Takeover Chec...'!V69=0,"",'Camera Detail Takeover Chec...'!V69)</f>
        <v/>
      </c>
      <c r="L71" s="114" t="str">
        <f>IF('Camera Detail Takeover Chec...'!AE69=0,"",)</f>
        <v/>
      </c>
      <c r="M71" s="114" t="str">
        <f>IF('Camera Detail Takeover Chec...'!AF69=0,"",'Camera Detail Takeover Chec...'!AF69)</f>
        <v/>
      </c>
      <c r="N71" s="115" t="str">
        <f>IF('Camera Detail Takeover Chec...'!AD69=0,"",'Camera Detail Takeover Chec...'!AD69)</f>
        <v/>
      </c>
      <c r="X71" s="105" t="str">
        <f t="shared" si="2"/>
        <v/>
      </c>
      <c r="Y71" s="105" t="str">
        <f t="shared" si="3"/>
        <v/>
      </c>
      <c r="AS71" s="195"/>
    </row>
    <row r="72" spans="1:45" s="105" customFormat="1" outlineLevel="1" x14ac:dyDescent="0.25">
      <c r="A72" s="216" t="str">
        <f>IF('Camera Detail Takeover Chec...'!R70=0,"",'Camera Detail Takeover Chec...'!R70)</f>
        <v/>
      </c>
      <c r="B72" s="108" t="str">
        <f>IF('Camera Detail Takeover Chec...'!F70=0,"",'Camera Detail Takeover Chec...'!F70)</f>
        <v/>
      </c>
      <c r="C72" s="109" t="str">
        <f>IF('Camera Detail Takeover Chec...'!E70=0,"",'Camera Detail Takeover Chec...'!E70)</f>
        <v/>
      </c>
      <c r="D72" s="111" t="str">
        <f>IF('Camera Detail Takeover Chec...'!M70=0,"",'Camera Detail Takeover Chec...'!M70)</f>
        <v/>
      </c>
      <c r="E72" s="111" t="str">
        <f>IF('Camera Detail Takeover Chec...'!N70=0,"",'Camera Detail Takeover Chec...'!N70)</f>
        <v/>
      </c>
      <c r="F72" s="198" t="str">
        <f>IF('Camera Detail Takeover Chec...'!O70=0,"",'Camera Detail Takeover Chec...'!O70)</f>
        <v/>
      </c>
      <c r="G72" s="112" t="str">
        <f>IF('Camera Detail Takeover Chec...'!P70=0,"",'Camera Detail Takeover Chec...'!P70)</f>
        <v/>
      </c>
      <c r="H72" s="108" t="str">
        <f>IF('Camera Detail Takeover Chec...'!S70=0,"",'Camera Detail Takeover Chec...'!S70)</f>
        <v/>
      </c>
      <c r="I72" s="113" t="str">
        <f>IF('Camera Detail Takeover Chec...'!T70=0,"",'Camera Detail Takeover Chec...'!T70)</f>
        <v/>
      </c>
      <c r="J72" s="113" t="str">
        <f>IF('Camera Detail Takeover Chec...'!U70=0,"",'Camera Detail Takeover Chec...'!U70)</f>
        <v/>
      </c>
      <c r="K72" s="113" t="str">
        <f>IF('Camera Detail Takeover Chec...'!V70=0,"",'Camera Detail Takeover Chec...'!V70)</f>
        <v/>
      </c>
      <c r="L72" s="114" t="str">
        <f>IF('Camera Detail Takeover Chec...'!AE70=0,"",)</f>
        <v/>
      </c>
      <c r="M72" s="114" t="str">
        <f>IF('Camera Detail Takeover Chec...'!AF70=0,"",'Camera Detail Takeover Chec...'!AF70)</f>
        <v/>
      </c>
      <c r="N72" s="115" t="str">
        <f>IF('Camera Detail Takeover Chec...'!AD70=0,"",'Camera Detail Takeover Chec...'!AD70)</f>
        <v/>
      </c>
      <c r="X72" s="105" t="str">
        <f t="shared" si="2"/>
        <v/>
      </c>
      <c r="Y72" s="105" t="str">
        <f t="shared" si="3"/>
        <v/>
      </c>
      <c r="AS72" s="195"/>
    </row>
    <row r="73" spans="1:45" s="105" customFormat="1" outlineLevel="1" x14ac:dyDescent="0.25">
      <c r="A73" s="216" t="str">
        <f>IF('Camera Detail Takeover Chec...'!R71=0,"",'Camera Detail Takeover Chec...'!R71)</f>
        <v/>
      </c>
      <c r="B73" s="108" t="str">
        <f>IF('Camera Detail Takeover Chec...'!F71=0,"",'Camera Detail Takeover Chec...'!F71)</f>
        <v/>
      </c>
      <c r="C73" s="109" t="str">
        <f>IF('Camera Detail Takeover Chec...'!E71=0,"",'Camera Detail Takeover Chec...'!E71)</f>
        <v/>
      </c>
      <c r="D73" s="111" t="str">
        <f>IF('Camera Detail Takeover Chec...'!M71=0,"",'Camera Detail Takeover Chec...'!M71)</f>
        <v/>
      </c>
      <c r="E73" s="111" t="str">
        <f>IF('Camera Detail Takeover Chec...'!N71=0,"",'Camera Detail Takeover Chec...'!N71)</f>
        <v/>
      </c>
      <c r="F73" s="198" t="str">
        <f>IF('Camera Detail Takeover Chec...'!O71=0,"",'Camera Detail Takeover Chec...'!O71)</f>
        <v/>
      </c>
      <c r="G73" s="112" t="str">
        <f>IF('Camera Detail Takeover Chec...'!P71=0,"",'Camera Detail Takeover Chec...'!P71)</f>
        <v/>
      </c>
      <c r="H73" s="108" t="str">
        <f>IF('Camera Detail Takeover Chec...'!S71=0,"",'Camera Detail Takeover Chec...'!S71)</f>
        <v/>
      </c>
      <c r="I73" s="113" t="str">
        <f>IF('Camera Detail Takeover Chec...'!T71=0,"",'Camera Detail Takeover Chec...'!T71)</f>
        <v/>
      </c>
      <c r="J73" s="113" t="str">
        <f>IF('Camera Detail Takeover Chec...'!U71=0,"",'Camera Detail Takeover Chec...'!U71)</f>
        <v/>
      </c>
      <c r="K73" s="113" t="str">
        <f>IF('Camera Detail Takeover Chec...'!V71=0,"",'Camera Detail Takeover Chec...'!V71)</f>
        <v/>
      </c>
      <c r="L73" s="114" t="str">
        <f>IF('Camera Detail Takeover Chec...'!AE71=0,"",)</f>
        <v/>
      </c>
      <c r="M73" s="114" t="str">
        <f>IF('Camera Detail Takeover Chec...'!AF71=0,"",'Camera Detail Takeover Chec...'!AF71)</f>
        <v/>
      </c>
      <c r="N73" s="115" t="str">
        <f>IF('Camera Detail Takeover Chec...'!AD71=0,"",'Camera Detail Takeover Chec...'!AD71)</f>
        <v/>
      </c>
      <c r="X73" s="105" t="str">
        <f t="shared" si="2"/>
        <v/>
      </c>
      <c r="Y73" s="105" t="str">
        <f t="shared" si="3"/>
        <v/>
      </c>
      <c r="AS73" s="195"/>
    </row>
    <row r="74" spans="1:45" s="105" customFormat="1" outlineLevel="1" x14ac:dyDescent="0.25">
      <c r="A74" s="216" t="str">
        <f>IF('Camera Detail Takeover Chec...'!R72=0,"",'Camera Detail Takeover Chec...'!R72)</f>
        <v/>
      </c>
      <c r="B74" s="108" t="str">
        <f>IF('Camera Detail Takeover Chec...'!F72=0,"",'Camera Detail Takeover Chec...'!F72)</f>
        <v/>
      </c>
      <c r="C74" s="109" t="str">
        <f>IF('Camera Detail Takeover Chec...'!E72=0,"",'Camera Detail Takeover Chec...'!E72)</f>
        <v/>
      </c>
      <c r="D74" s="111" t="str">
        <f>IF('Camera Detail Takeover Chec...'!M72=0,"",'Camera Detail Takeover Chec...'!M72)</f>
        <v/>
      </c>
      <c r="E74" s="111" t="str">
        <f>IF('Camera Detail Takeover Chec...'!N72=0,"",'Camera Detail Takeover Chec...'!N72)</f>
        <v/>
      </c>
      <c r="F74" s="198" t="str">
        <f>IF('Camera Detail Takeover Chec...'!O72=0,"",'Camera Detail Takeover Chec...'!O72)</f>
        <v/>
      </c>
      <c r="G74" s="112" t="str">
        <f>IF('Camera Detail Takeover Chec...'!P72=0,"",'Camera Detail Takeover Chec...'!P72)</f>
        <v/>
      </c>
      <c r="H74" s="108" t="str">
        <f>IF('Camera Detail Takeover Chec...'!S72=0,"",'Camera Detail Takeover Chec...'!S72)</f>
        <v/>
      </c>
      <c r="I74" s="113" t="str">
        <f>IF('Camera Detail Takeover Chec...'!T72=0,"",'Camera Detail Takeover Chec...'!T72)</f>
        <v/>
      </c>
      <c r="J74" s="113" t="str">
        <f>IF('Camera Detail Takeover Chec...'!U72=0,"",'Camera Detail Takeover Chec...'!U72)</f>
        <v/>
      </c>
      <c r="K74" s="113" t="str">
        <f>IF('Camera Detail Takeover Chec...'!V72=0,"",'Camera Detail Takeover Chec...'!V72)</f>
        <v/>
      </c>
      <c r="L74" s="114" t="str">
        <f>IF('Camera Detail Takeover Chec...'!AE72=0,"",)</f>
        <v/>
      </c>
      <c r="M74" s="114" t="str">
        <f>IF('Camera Detail Takeover Chec...'!AF72=0,"",'Camera Detail Takeover Chec...'!AF72)</f>
        <v/>
      </c>
      <c r="N74" s="115" t="str">
        <f>IF('Camera Detail Takeover Chec...'!AD72=0,"",'Camera Detail Takeover Chec...'!AD72)</f>
        <v/>
      </c>
      <c r="X74" s="105" t="str">
        <f t="shared" si="2"/>
        <v/>
      </c>
      <c r="Y74" s="105" t="str">
        <f t="shared" si="3"/>
        <v/>
      </c>
      <c r="AS74" s="195"/>
    </row>
    <row r="75" spans="1:45" s="105" customFormat="1" outlineLevel="1" x14ac:dyDescent="0.25">
      <c r="A75" s="216" t="str">
        <f>IF('Camera Detail Takeover Chec...'!R73=0,"",'Camera Detail Takeover Chec...'!R73)</f>
        <v/>
      </c>
      <c r="B75" s="108" t="str">
        <f>IF('Camera Detail Takeover Chec...'!F73=0,"",'Camera Detail Takeover Chec...'!F73)</f>
        <v/>
      </c>
      <c r="C75" s="109" t="str">
        <f>IF('Camera Detail Takeover Chec...'!E73=0,"",'Camera Detail Takeover Chec...'!E73)</f>
        <v/>
      </c>
      <c r="D75" s="111" t="str">
        <f>IF('Camera Detail Takeover Chec...'!M73=0,"",'Camera Detail Takeover Chec...'!M73)</f>
        <v/>
      </c>
      <c r="E75" s="111" t="str">
        <f>IF('Camera Detail Takeover Chec...'!N73=0,"",'Camera Detail Takeover Chec...'!N73)</f>
        <v/>
      </c>
      <c r="F75" s="198" t="str">
        <f>IF('Camera Detail Takeover Chec...'!O73=0,"",'Camera Detail Takeover Chec...'!O73)</f>
        <v/>
      </c>
      <c r="G75" s="112" t="str">
        <f>IF('Camera Detail Takeover Chec...'!P73=0,"",'Camera Detail Takeover Chec...'!P73)</f>
        <v/>
      </c>
      <c r="H75" s="108" t="str">
        <f>IF('Camera Detail Takeover Chec...'!S73=0,"",'Camera Detail Takeover Chec...'!S73)</f>
        <v/>
      </c>
      <c r="I75" s="113" t="str">
        <f>IF('Camera Detail Takeover Chec...'!T73=0,"",'Camera Detail Takeover Chec...'!T73)</f>
        <v/>
      </c>
      <c r="J75" s="113" t="str">
        <f>IF('Camera Detail Takeover Chec...'!U73=0,"",'Camera Detail Takeover Chec...'!U73)</f>
        <v/>
      </c>
      <c r="K75" s="113" t="str">
        <f>IF('Camera Detail Takeover Chec...'!V73=0,"",'Camera Detail Takeover Chec...'!V73)</f>
        <v/>
      </c>
      <c r="L75" s="114" t="str">
        <f>IF('Camera Detail Takeover Chec...'!AE73=0,"",)</f>
        <v/>
      </c>
      <c r="M75" s="114" t="str">
        <f>IF('Camera Detail Takeover Chec...'!AF73=0,"",'Camera Detail Takeover Chec...'!AF73)</f>
        <v/>
      </c>
      <c r="N75" s="115" t="str">
        <f>IF('Camera Detail Takeover Chec...'!AD73=0,"",'Camera Detail Takeover Chec...'!AD73)</f>
        <v/>
      </c>
      <c r="X75" s="105" t="str">
        <f t="shared" si="2"/>
        <v/>
      </c>
      <c r="Y75" s="105" t="str">
        <f t="shared" si="3"/>
        <v/>
      </c>
      <c r="AS75" s="195"/>
    </row>
    <row r="76" spans="1:45" s="105" customFormat="1" outlineLevel="1" x14ac:dyDescent="0.25">
      <c r="A76" s="216" t="str">
        <f>IF('Camera Detail Takeover Chec...'!R74=0,"",'Camera Detail Takeover Chec...'!R74)</f>
        <v/>
      </c>
      <c r="B76" s="108" t="str">
        <f>IF('Camera Detail Takeover Chec...'!F74=0,"",'Camera Detail Takeover Chec...'!F74)</f>
        <v/>
      </c>
      <c r="C76" s="109" t="str">
        <f>IF('Camera Detail Takeover Chec...'!E74=0,"",'Camera Detail Takeover Chec...'!E74)</f>
        <v/>
      </c>
      <c r="D76" s="111" t="str">
        <f>IF('Camera Detail Takeover Chec...'!M74=0,"",'Camera Detail Takeover Chec...'!M74)</f>
        <v/>
      </c>
      <c r="E76" s="111" t="str">
        <f>IF('Camera Detail Takeover Chec...'!N74=0,"",'Camera Detail Takeover Chec...'!N74)</f>
        <v/>
      </c>
      <c r="F76" s="198" t="str">
        <f>IF('Camera Detail Takeover Chec...'!O74=0,"",'Camera Detail Takeover Chec...'!O74)</f>
        <v/>
      </c>
      <c r="G76" s="112" t="str">
        <f>IF('Camera Detail Takeover Chec...'!P74=0,"",'Camera Detail Takeover Chec...'!P74)</f>
        <v/>
      </c>
      <c r="H76" s="108" t="str">
        <f>IF('Camera Detail Takeover Chec...'!S74=0,"",'Camera Detail Takeover Chec...'!S74)</f>
        <v/>
      </c>
      <c r="I76" s="113" t="str">
        <f>IF('Camera Detail Takeover Chec...'!T74=0,"",'Camera Detail Takeover Chec...'!T74)</f>
        <v/>
      </c>
      <c r="J76" s="113" t="str">
        <f>IF('Camera Detail Takeover Chec...'!U74=0,"",'Camera Detail Takeover Chec...'!U74)</f>
        <v/>
      </c>
      <c r="K76" s="113" t="str">
        <f>IF('Camera Detail Takeover Chec...'!V74=0,"",'Camera Detail Takeover Chec...'!V74)</f>
        <v/>
      </c>
      <c r="L76" s="114" t="str">
        <f>IF('Camera Detail Takeover Chec...'!AE74=0,"",)</f>
        <v/>
      </c>
      <c r="M76" s="114" t="str">
        <f>IF('Camera Detail Takeover Chec...'!AF74=0,"",'Camera Detail Takeover Chec...'!AF74)</f>
        <v/>
      </c>
      <c r="N76" s="115" t="str">
        <f>IF('Camera Detail Takeover Chec...'!AD74=0,"",'Camera Detail Takeover Chec...'!AD74)</f>
        <v/>
      </c>
      <c r="X76" s="105" t="str">
        <f t="shared" si="2"/>
        <v/>
      </c>
      <c r="Y76" s="105" t="str">
        <f t="shared" si="3"/>
        <v/>
      </c>
      <c r="AS76" s="195"/>
    </row>
    <row r="77" spans="1:45" s="105" customFormat="1" outlineLevel="1" x14ac:dyDescent="0.25">
      <c r="A77" s="216" t="str">
        <f>IF('Camera Detail Takeover Chec...'!R75=0,"",'Camera Detail Takeover Chec...'!R75)</f>
        <v/>
      </c>
      <c r="B77" s="108" t="str">
        <f>IF('Camera Detail Takeover Chec...'!F75=0,"",'Camera Detail Takeover Chec...'!F75)</f>
        <v/>
      </c>
      <c r="C77" s="109" t="str">
        <f>IF('Camera Detail Takeover Chec...'!E75=0,"",'Camera Detail Takeover Chec...'!E75)</f>
        <v/>
      </c>
      <c r="D77" s="111" t="str">
        <f>IF('Camera Detail Takeover Chec...'!M75=0,"",'Camera Detail Takeover Chec...'!M75)</f>
        <v/>
      </c>
      <c r="E77" s="111" t="str">
        <f>IF('Camera Detail Takeover Chec...'!N75=0,"",'Camera Detail Takeover Chec...'!N75)</f>
        <v/>
      </c>
      <c r="F77" s="198" t="str">
        <f>IF('Camera Detail Takeover Chec...'!O75=0,"",'Camera Detail Takeover Chec...'!O75)</f>
        <v/>
      </c>
      <c r="G77" s="112" t="str">
        <f>IF('Camera Detail Takeover Chec...'!P75=0,"",'Camera Detail Takeover Chec...'!P75)</f>
        <v/>
      </c>
      <c r="H77" s="108" t="str">
        <f>IF('Camera Detail Takeover Chec...'!S75=0,"",'Camera Detail Takeover Chec...'!S75)</f>
        <v/>
      </c>
      <c r="I77" s="113" t="str">
        <f>IF('Camera Detail Takeover Chec...'!T75=0,"",'Camera Detail Takeover Chec...'!T75)</f>
        <v/>
      </c>
      <c r="J77" s="113" t="str">
        <f>IF('Camera Detail Takeover Chec...'!U75=0,"",'Camera Detail Takeover Chec...'!U75)</f>
        <v/>
      </c>
      <c r="K77" s="113" t="str">
        <f>IF('Camera Detail Takeover Chec...'!V75=0,"",'Camera Detail Takeover Chec...'!V75)</f>
        <v/>
      </c>
      <c r="L77" s="114" t="str">
        <f>IF('Camera Detail Takeover Chec...'!AE75=0,"",)</f>
        <v/>
      </c>
      <c r="M77" s="114" t="str">
        <f>IF('Camera Detail Takeover Chec...'!AF75=0,"",'Camera Detail Takeover Chec...'!AF75)</f>
        <v/>
      </c>
      <c r="N77" s="115" t="str">
        <f>IF('Camera Detail Takeover Chec...'!AD75=0,"",'Camera Detail Takeover Chec...'!AD75)</f>
        <v/>
      </c>
      <c r="X77" s="105" t="str">
        <f t="shared" si="2"/>
        <v/>
      </c>
      <c r="Y77" s="105" t="str">
        <f t="shared" si="3"/>
        <v/>
      </c>
      <c r="AS77" s="195"/>
    </row>
    <row r="78" spans="1:45" s="105" customFormat="1" outlineLevel="1" x14ac:dyDescent="0.25">
      <c r="A78" s="216" t="str">
        <f>IF('Camera Detail Takeover Chec...'!R76=0,"",'Camera Detail Takeover Chec...'!R76)</f>
        <v/>
      </c>
      <c r="B78" s="108" t="str">
        <f>IF('Camera Detail Takeover Chec...'!F76=0,"",'Camera Detail Takeover Chec...'!F76)</f>
        <v/>
      </c>
      <c r="C78" s="109" t="str">
        <f>IF('Camera Detail Takeover Chec...'!E76=0,"",'Camera Detail Takeover Chec...'!E76)</f>
        <v/>
      </c>
      <c r="D78" s="111" t="str">
        <f>IF('Camera Detail Takeover Chec...'!M76=0,"",'Camera Detail Takeover Chec...'!M76)</f>
        <v/>
      </c>
      <c r="E78" s="111" t="str">
        <f>IF('Camera Detail Takeover Chec...'!N76=0,"",'Camera Detail Takeover Chec...'!N76)</f>
        <v/>
      </c>
      <c r="F78" s="198" t="str">
        <f>IF('Camera Detail Takeover Chec...'!O76=0,"",'Camera Detail Takeover Chec...'!O76)</f>
        <v/>
      </c>
      <c r="G78" s="112" t="str">
        <f>IF('Camera Detail Takeover Chec...'!P76=0,"",'Camera Detail Takeover Chec...'!P76)</f>
        <v/>
      </c>
      <c r="H78" s="108" t="str">
        <f>IF('Camera Detail Takeover Chec...'!S76=0,"",'Camera Detail Takeover Chec...'!S76)</f>
        <v/>
      </c>
      <c r="I78" s="113" t="str">
        <f>IF('Camera Detail Takeover Chec...'!T76=0,"",'Camera Detail Takeover Chec...'!T76)</f>
        <v/>
      </c>
      <c r="J78" s="113" t="str">
        <f>IF('Camera Detail Takeover Chec...'!U76=0,"",'Camera Detail Takeover Chec...'!U76)</f>
        <v/>
      </c>
      <c r="K78" s="113" t="str">
        <f>IF('Camera Detail Takeover Chec...'!V76=0,"",'Camera Detail Takeover Chec...'!V76)</f>
        <v/>
      </c>
      <c r="L78" s="114" t="str">
        <f>IF('Camera Detail Takeover Chec...'!AE76=0,"",)</f>
        <v/>
      </c>
      <c r="M78" s="114" t="str">
        <f>IF('Camera Detail Takeover Chec...'!AF76=0,"",'Camera Detail Takeover Chec...'!AF76)</f>
        <v/>
      </c>
      <c r="N78" s="115" t="str">
        <f>IF('Camera Detail Takeover Chec...'!AD76=0,"",'Camera Detail Takeover Chec...'!AD76)</f>
        <v/>
      </c>
      <c r="X78" s="105" t="str">
        <f t="shared" si="2"/>
        <v/>
      </c>
      <c r="Y78" s="105" t="str">
        <f t="shared" si="3"/>
        <v/>
      </c>
      <c r="AS78" s="195"/>
    </row>
    <row r="79" spans="1:45" s="105" customFormat="1" outlineLevel="1" x14ac:dyDescent="0.25">
      <c r="A79" s="216" t="str">
        <f>IF('Camera Detail Takeover Chec...'!R77=0,"",'Camera Detail Takeover Chec...'!R77)</f>
        <v/>
      </c>
      <c r="B79" s="108" t="str">
        <f>IF('Camera Detail Takeover Chec...'!F77=0,"",'Camera Detail Takeover Chec...'!F77)</f>
        <v/>
      </c>
      <c r="C79" s="109" t="str">
        <f>IF('Camera Detail Takeover Chec...'!E77=0,"",'Camera Detail Takeover Chec...'!E77)</f>
        <v/>
      </c>
      <c r="D79" s="111" t="str">
        <f>IF('Camera Detail Takeover Chec...'!M77=0,"",'Camera Detail Takeover Chec...'!M77)</f>
        <v/>
      </c>
      <c r="E79" s="111" t="str">
        <f>IF('Camera Detail Takeover Chec...'!N77=0,"",'Camera Detail Takeover Chec...'!N77)</f>
        <v/>
      </c>
      <c r="F79" s="198" t="str">
        <f>IF('Camera Detail Takeover Chec...'!O77=0,"",'Camera Detail Takeover Chec...'!O77)</f>
        <v/>
      </c>
      <c r="G79" s="112" t="str">
        <f>IF('Camera Detail Takeover Chec...'!P77=0,"",'Camera Detail Takeover Chec...'!P77)</f>
        <v/>
      </c>
      <c r="H79" s="108" t="str">
        <f>IF('Camera Detail Takeover Chec...'!S77=0,"",'Camera Detail Takeover Chec...'!S77)</f>
        <v/>
      </c>
      <c r="I79" s="113" t="str">
        <f>IF('Camera Detail Takeover Chec...'!T77=0,"",'Camera Detail Takeover Chec...'!T77)</f>
        <v/>
      </c>
      <c r="J79" s="113" t="str">
        <f>IF('Camera Detail Takeover Chec...'!U77=0,"",'Camera Detail Takeover Chec...'!U77)</f>
        <v/>
      </c>
      <c r="K79" s="113" t="str">
        <f>IF('Camera Detail Takeover Chec...'!V77=0,"",'Camera Detail Takeover Chec...'!V77)</f>
        <v/>
      </c>
      <c r="L79" s="114" t="str">
        <f>IF('Camera Detail Takeover Chec...'!AE77=0,"",)</f>
        <v/>
      </c>
      <c r="M79" s="114" t="str">
        <f>IF('Camera Detail Takeover Chec...'!AF77=0,"",'Camera Detail Takeover Chec...'!AF77)</f>
        <v/>
      </c>
      <c r="N79" s="115" t="str">
        <f>IF('Camera Detail Takeover Chec...'!AD77=0,"",'Camera Detail Takeover Chec...'!AD77)</f>
        <v/>
      </c>
      <c r="X79" s="105" t="str">
        <f t="shared" si="2"/>
        <v/>
      </c>
      <c r="Y79" s="105" t="str">
        <f t="shared" si="3"/>
        <v/>
      </c>
      <c r="AS79" s="195"/>
    </row>
    <row r="80" spans="1:45" s="105" customFormat="1" outlineLevel="1" x14ac:dyDescent="0.25">
      <c r="A80" s="216" t="str">
        <f>IF('Camera Detail Takeover Chec...'!R78=0,"",'Camera Detail Takeover Chec...'!R78)</f>
        <v/>
      </c>
      <c r="B80" s="108" t="str">
        <f>IF('Camera Detail Takeover Chec...'!F78=0,"",'Camera Detail Takeover Chec...'!F78)</f>
        <v/>
      </c>
      <c r="C80" s="109" t="str">
        <f>IF('Camera Detail Takeover Chec...'!E78=0,"",'Camera Detail Takeover Chec...'!E78)</f>
        <v/>
      </c>
      <c r="D80" s="111" t="str">
        <f>IF('Camera Detail Takeover Chec...'!M78=0,"",'Camera Detail Takeover Chec...'!M78)</f>
        <v/>
      </c>
      <c r="E80" s="111" t="str">
        <f>IF('Camera Detail Takeover Chec...'!N78=0,"",'Camera Detail Takeover Chec...'!N78)</f>
        <v/>
      </c>
      <c r="F80" s="198" t="str">
        <f>IF('Camera Detail Takeover Chec...'!O78=0,"",'Camera Detail Takeover Chec...'!O78)</f>
        <v/>
      </c>
      <c r="G80" s="112" t="str">
        <f>IF('Camera Detail Takeover Chec...'!P78=0,"",'Camera Detail Takeover Chec...'!P78)</f>
        <v/>
      </c>
      <c r="H80" s="108" t="str">
        <f>IF('Camera Detail Takeover Chec...'!S78=0,"",'Camera Detail Takeover Chec...'!S78)</f>
        <v/>
      </c>
      <c r="I80" s="113" t="str">
        <f>IF('Camera Detail Takeover Chec...'!T78=0,"",'Camera Detail Takeover Chec...'!T78)</f>
        <v/>
      </c>
      <c r="J80" s="113" t="str">
        <f>IF('Camera Detail Takeover Chec...'!U78=0,"",'Camera Detail Takeover Chec...'!U78)</f>
        <v/>
      </c>
      <c r="K80" s="113" t="str">
        <f>IF('Camera Detail Takeover Chec...'!V78=0,"",'Camera Detail Takeover Chec...'!V78)</f>
        <v/>
      </c>
      <c r="L80" s="114" t="str">
        <f>IF('Camera Detail Takeover Chec...'!AE78=0,"",)</f>
        <v/>
      </c>
      <c r="M80" s="114" t="str">
        <f>IF('Camera Detail Takeover Chec...'!AF78=0,"",'Camera Detail Takeover Chec...'!AF78)</f>
        <v/>
      </c>
      <c r="N80" s="115" t="str">
        <f>IF('Camera Detail Takeover Chec...'!AD78=0,"",'Camera Detail Takeover Chec...'!AD78)</f>
        <v/>
      </c>
      <c r="X80" s="105" t="str">
        <f t="shared" si="2"/>
        <v/>
      </c>
      <c r="Y80" s="105" t="str">
        <f t="shared" si="3"/>
        <v/>
      </c>
      <c r="AS80" s="195"/>
    </row>
    <row r="81" spans="1:45" s="105" customFormat="1" outlineLevel="1" x14ac:dyDescent="0.25">
      <c r="A81" s="216" t="str">
        <f>IF('Camera Detail Takeover Chec...'!R79=0,"",'Camera Detail Takeover Chec...'!R79)</f>
        <v/>
      </c>
      <c r="B81" s="108" t="str">
        <f>IF('Camera Detail Takeover Chec...'!F79=0,"",'Camera Detail Takeover Chec...'!F79)</f>
        <v/>
      </c>
      <c r="C81" s="109" t="str">
        <f>IF('Camera Detail Takeover Chec...'!E79=0,"",'Camera Detail Takeover Chec...'!E79)</f>
        <v/>
      </c>
      <c r="D81" s="111" t="str">
        <f>IF('Camera Detail Takeover Chec...'!M79=0,"",'Camera Detail Takeover Chec...'!M79)</f>
        <v/>
      </c>
      <c r="E81" s="111" t="str">
        <f>IF('Camera Detail Takeover Chec...'!N79=0,"",'Camera Detail Takeover Chec...'!N79)</f>
        <v/>
      </c>
      <c r="F81" s="198" t="str">
        <f>IF('Camera Detail Takeover Chec...'!O79=0,"",'Camera Detail Takeover Chec...'!O79)</f>
        <v/>
      </c>
      <c r="G81" s="112" t="str">
        <f>IF('Camera Detail Takeover Chec...'!P79=0,"",'Camera Detail Takeover Chec...'!P79)</f>
        <v/>
      </c>
      <c r="H81" s="108" t="str">
        <f>IF('Camera Detail Takeover Chec...'!S79=0,"",'Camera Detail Takeover Chec...'!S79)</f>
        <v/>
      </c>
      <c r="I81" s="113" t="str">
        <f>IF('Camera Detail Takeover Chec...'!T79=0,"",'Camera Detail Takeover Chec...'!T79)</f>
        <v/>
      </c>
      <c r="J81" s="113" t="str">
        <f>IF('Camera Detail Takeover Chec...'!U79=0,"",'Camera Detail Takeover Chec...'!U79)</f>
        <v/>
      </c>
      <c r="K81" s="113" t="str">
        <f>IF('Camera Detail Takeover Chec...'!V79=0,"",'Camera Detail Takeover Chec...'!V79)</f>
        <v/>
      </c>
      <c r="L81" s="114" t="str">
        <f>IF('Camera Detail Takeover Chec...'!AE79=0,"",)</f>
        <v/>
      </c>
      <c r="M81" s="114" t="str">
        <f>IF('Camera Detail Takeover Chec...'!AF79=0,"",'Camera Detail Takeover Chec...'!AF79)</f>
        <v/>
      </c>
      <c r="N81" s="115" t="str">
        <f>IF('Camera Detail Takeover Chec...'!AD79=0,"",'Camera Detail Takeover Chec...'!AD79)</f>
        <v/>
      </c>
      <c r="X81" s="105" t="str">
        <f t="shared" si="2"/>
        <v/>
      </c>
      <c r="Y81" s="105" t="str">
        <f t="shared" si="3"/>
        <v/>
      </c>
      <c r="AS81" s="195"/>
    </row>
    <row r="82" spans="1:45" s="105" customFormat="1" outlineLevel="1" x14ac:dyDescent="0.25">
      <c r="A82" s="216" t="str">
        <f>IF('Camera Detail Takeover Chec...'!R80=0,"",'Camera Detail Takeover Chec...'!R80)</f>
        <v/>
      </c>
      <c r="B82" s="108" t="str">
        <f>IF('Camera Detail Takeover Chec...'!F80=0,"",'Camera Detail Takeover Chec...'!F80)</f>
        <v/>
      </c>
      <c r="C82" s="109" t="str">
        <f>IF('Camera Detail Takeover Chec...'!E80=0,"",'Camera Detail Takeover Chec...'!E80)</f>
        <v/>
      </c>
      <c r="D82" s="111" t="str">
        <f>IF('Camera Detail Takeover Chec...'!M80=0,"",'Camera Detail Takeover Chec...'!M80)</f>
        <v/>
      </c>
      <c r="E82" s="111" t="str">
        <f>IF('Camera Detail Takeover Chec...'!N80=0,"",'Camera Detail Takeover Chec...'!N80)</f>
        <v/>
      </c>
      <c r="F82" s="198" t="str">
        <f>IF('Camera Detail Takeover Chec...'!O80=0,"",'Camera Detail Takeover Chec...'!O80)</f>
        <v/>
      </c>
      <c r="G82" s="112" t="str">
        <f>IF('Camera Detail Takeover Chec...'!P80=0,"",'Camera Detail Takeover Chec...'!P80)</f>
        <v/>
      </c>
      <c r="H82" s="108" t="str">
        <f>IF('Camera Detail Takeover Chec...'!S80=0,"",'Camera Detail Takeover Chec...'!S80)</f>
        <v/>
      </c>
      <c r="I82" s="113" t="str">
        <f>IF('Camera Detail Takeover Chec...'!T80=0,"",'Camera Detail Takeover Chec...'!T80)</f>
        <v/>
      </c>
      <c r="J82" s="113" t="str">
        <f>IF('Camera Detail Takeover Chec...'!U80=0,"",'Camera Detail Takeover Chec...'!U80)</f>
        <v/>
      </c>
      <c r="K82" s="113" t="str">
        <f>IF('Camera Detail Takeover Chec...'!V80=0,"",'Camera Detail Takeover Chec...'!V80)</f>
        <v/>
      </c>
      <c r="L82" s="114" t="str">
        <f>IF('Camera Detail Takeover Chec...'!AE80=0,"",)</f>
        <v/>
      </c>
      <c r="M82" s="114" t="str">
        <f>IF('Camera Detail Takeover Chec...'!AF80=0,"",'Camera Detail Takeover Chec...'!AF80)</f>
        <v/>
      </c>
      <c r="N82" s="115" t="str">
        <f>IF('Camera Detail Takeover Chec...'!AD80=0,"",'Camera Detail Takeover Chec...'!AD80)</f>
        <v/>
      </c>
      <c r="X82" s="105" t="str">
        <f t="shared" si="2"/>
        <v/>
      </c>
      <c r="Y82" s="105" t="str">
        <f t="shared" si="3"/>
        <v/>
      </c>
      <c r="AS82" s="195"/>
    </row>
    <row r="83" spans="1:45" s="105" customFormat="1" outlineLevel="1" x14ac:dyDescent="0.25">
      <c r="A83" s="216" t="str">
        <f>IF('Camera Detail Takeover Chec...'!R81=0,"",'Camera Detail Takeover Chec...'!R81)</f>
        <v/>
      </c>
      <c r="B83" s="108" t="str">
        <f>IF('Camera Detail Takeover Chec...'!F81=0,"",'Camera Detail Takeover Chec...'!F81)</f>
        <v/>
      </c>
      <c r="C83" s="109" t="str">
        <f>IF('Camera Detail Takeover Chec...'!E81=0,"",'Camera Detail Takeover Chec...'!E81)</f>
        <v/>
      </c>
      <c r="D83" s="111" t="str">
        <f>IF('Camera Detail Takeover Chec...'!M81=0,"",'Camera Detail Takeover Chec...'!M81)</f>
        <v/>
      </c>
      <c r="E83" s="111" t="str">
        <f>IF('Camera Detail Takeover Chec...'!N81=0,"",'Camera Detail Takeover Chec...'!N81)</f>
        <v/>
      </c>
      <c r="F83" s="198" t="str">
        <f>IF('Camera Detail Takeover Chec...'!O81=0,"",'Camera Detail Takeover Chec...'!O81)</f>
        <v/>
      </c>
      <c r="G83" s="112" t="str">
        <f>IF('Camera Detail Takeover Chec...'!P81=0,"",'Camera Detail Takeover Chec...'!P81)</f>
        <v/>
      </c>
      <c r="H83" s="108" t="str">
        <f>IF('Camera Detail Takeover Chec...'!S81=0,"",'Camera Detail Takeover Chec...'!S81)</f>
        <v/>
      </c>
      <c r="I83" s="113" t="str">
        <f>IF('Camera Detail Takeover Chec...'!T81=0,"",'Camera Detail Takeover Chec...'!T81)</f>
        <v/>
      </c>
      <c r="J83" s="113" t="str">
        <f>IF('Camera Detail Takeover Chec...'!U81=0,"",'Camera Detail Takeover Chec...'!U81)</f>
        <v/>
      </c>
      <c r="K83" s="113" t="str">
        <f>IF('Camera Detail Takeover Chec...'!V81=0,"",'Camera Detail Takeover Chec...'!V81)</f>
        <v/>
      </c>
      <c r="L83" s="114" t="str">
        <f>IF('Camera Detail Takeover Chec...'!AE81=0,"",)</f>
        <v/>
      </c>
      <c r="M83" s="114" t="str">
        <f>IF('Camera Detail Takeover Chec...'!AF81=0,"",'Camera Detail Takeover Chec...'!AF81)</f>
        <v/>
      </c>
      <c r="N83" s="115" t="str">
        <f>IF('Camera Detail Takeover Chec...'!AD81=0,"",'Camera Detail Takeover Chec...'!AD81)</f>
        <v/>
      </c>
      <c r="X83" s="105" t="str">
        <f t="shared" si="2"/>
        <v/>
      </c>
      <c r="Y83" s="105" t="str">
        <f t="shared" si="3"/>
        <v/>
      </c>
      <c r="AS83" s="195"/>
    </row>
    <row r="84" spans="1:45" s="105" customFormat="1" outlineLevel="1" x14ac:dyDescent="0.25">
      <c r="A84" s="216" t="str">
        <f>IF('Camera Detail Takeover Chec...'!R82=0,"",'Camera Detail Takeover Chec...'!R82)</f>
        <v/>
      </c>
      <c r="B84" s="108" t="str">
        <f>IF('Camera Detail Takeover Chec...'!F82=0,"",'Camera Detail Takeover Chec...'!F82)</f>
        <v/>
      </c>
      <c r="C84" s="109" t="str">
        <f>IF('Camera Detail Takeover Chec...'!E82=0,"",'Camera Detail Takeover Chec...'!E82)</f>
        <v/>
      </c>
      <c r="D84" s="111" t="str">
        <f>IF('Camera Detail Takeover Chec...'!M82=0,"",'Camera Detail Takeover Chec...'!M82)</f>
        <v/>
      </c>
      <c r="E84" s="111" t="str">
        <f>IF('Camera Detail Takeover Chec...'!N82=0,"",'Camera Detail Takeover Chec...'!N82)</f>
        <v/>
      </c>
      <c r="F84" s="198" t="str">
        <f>IF('Camera Detail Takeover Chec...'!O82=0,"",'Camera Detail Takeover Chec...'!O82)</f>
        <v/>
      </c>
      <c r="G84" s="112" t="str">
        <f>IF('Camera Detail Takeover Chec...'!P82=0,"",'Camera Detail Takeover Chec...'!P82)</f>
        <v/>
      </c>
      <c r="H84" s="108" t="str">
        <f>IF('Camera Detail Takeover Chec...'!S82=0,"",'Camera Detail Takeover Chec...'!S82)</f>
        <v/>
      </c>
      <c r="I84" s="113" t="str">
        <f>IF('Camera Detail Takeover Chec...'!T82=0,"",'Camera Detail Takeover Chec...'!T82)</f>
        <v/>
      </c>
      <c r="J84" s="113" t="str">
        <f>IF('Camera Detail Takeover Chec...'!U82=0,"",'Camera Detail Takeover Chec...'!U82)</f>
        <v/>
      </c>
      <c r="K84" s="113" t="str">
        <f>IF('Camera Detail Takeover Chec...'!V82=0,"",'Camera Detail Takeover Chec...'!V82)</f>
        <v/>
      </c>
      <c r="L84" s="114" t="str">
        <f>IF('Camera Detail Takeover Chec...'!AE82=0,"",)</f>
        <v/>
      </c>
      <c r="M84" s="114" t="str">
        <f>IF('Camera Detail Takeover Chec...'!AF82=0,"",'Camera Detail Takeover Chec...'!AF82)</f>
        <v/>
      </c>
      <c r="N84" s="115" t="str">
        <f>IF('Camera Detail Takeover Chec...'!AD82=0,"",'Camera Detail Takeover Chec...'!AD82)</f>
        <v/>
      </c>
      <c r="X84" s="105" t="str">
        <f t="shared" si="2"/>
        <v/>
      </c>
      <c r="Y84" s="105" t="str">
        <f t="shared" si="3"/>
        <v/>
      </c>
      <c r="AS84" s="195"/>
    </row>
    <row r="85" spans="1:45" s="105" customFormat="1" outlineLevel="1" x14ac:dyDescent="0.25">
      <c r="A85" s="216" t="str">
        <f>IF('Camera Detail Takeover Chec...'!R83=0,"",'Camera Detail Takeover Chec...'!R83)</f>
        <v/>
      </c>
      <c r="B85" s="108" t="str">
        <f>IF('Camera Detail Takeover Chec...'!F83=0,"",'Camera Detail Takeover Chec...'!F83)</f>
        <v/>
      </c>
      <c r="C85" s="109" t="str">
        <f>IF('Camera Detail Takeover Chec...'!E83=0,"",'Camera Detail Takeover Chec...'!E83)</f>
        <v/>
      </c>
      <c r="D85" s="111" t="str">
        <f>IF('Camera Detail Takeover Chec...'!M83=0,"",'Camera Detail Takeover Chec...'!M83)</f>
        <v/>
      </c>
      <c r="E85" s="111" t="str">
        <f>IF('Camera Detail Takeover Chec...'!N83=0,"",'Camera Detail Takeover Chec...'!N83)</f>
        <v/>
      </c>
      <c r="F85" s="198" t="str">
        <f>IF('Camera Detail Takeover Chec...'!O83=0,"",'Camera Detail Takeover Chec...'!O83)</f>
        <v/>
      </c>
      <c r="G85" s="112" t="str">
        <f>IF('Camera Detail Takeover Chec...'!P83=0,"",'Camera Detail Takeover Chec...'!P83)</f>
        <v/>
      </c>
      <c r="H85" s="108" t="str">
        <f>IF('Camera Detail Takeover Chec...'!S83=0,"",'Camera Detail Takeover Chec...'!S83)</f>
        <v/>
      </c>
      <c r="I85" s="113" t="str">
        <f>IF('Camera Detail Takeover Chec...'!T83=0,"",'Camera Detail Takeover Chec...'!T83)</f>
        <v/>
      </c>
      <c r="J85" s="113" t="str">
        <f>IF('Camera Detail Takeover Chec...'!U83=0,"",'Camera Detail Takeover Chec...'!U83)</f>
        <v/>
      </c>
      <c r="K85" s="113" t="str">
        <f>IF('Camera Detail Takeover Chec...'!V83=0,"",'Camera Detail Takeover Chec...'!V83)</f>
        <v/>
      </c>
      <c r="L85" s="114" t="str">
        <f>IF('Camera Detail Takeover Chec...'!AE83=0,"",)</f>
        <v/>
      </c>
      <c r="M85" s="114" t="str">
        <f>IF('Camera Detail Takeover Chec...'!AF83=0,"",'Camera Detail Takeover Chec...'!AF83)</f>
        <v/>
      </c>
      <c r="N85" s="115" t="str">
        <f>IF('Camera Detail Takeover Chec...'!AD83=0,"",'Camera Detail Takeover Chec...'!AD83)</f>
        <v/>
      </c>
      <c r="X85" s="105" t="str">
        <f t="shared" si="2"/>
        <v/>
      </c>
      <c r="Y85" s="105" t="str">
        <f t="shared" si="3"/>
        <v/>
      </c>
      <c r="AS85" s="195"/>
    </row>
    <row r="86" spans="1:45" s="105" customFormat="1" outlineLevel="1" x14ac:dyDescent="0.25">
      <c r="A86" s="216" t="str">
        <f>IF('Camera Detail Takeover Chec...'!R84=0,"",'Camera Detail Takeover Chec...'!R84)</f>
        <v/>
      </c>
      <c r="B86" s="108" t="str">
        <f>IF('Camera Detail Takeover Chec...'!F84=0,"",'Camera Detail Takeover Chec...'!F84)</f>
        <v/>
      </c>
      <c r="C86" s="109" t="str">
        <f>IF('Camera Detail Takeover Chec...'!E84=0,"",'Camera Detail Takeover Chec...'!E84)</f>
        <v/>
      </c>
      <c r="D86" s="111" t="str">
        <f>IF('Camera Detail Takeover Chec...'!M84=0,"",'Camera Detail Takeover Chec...'!M84)</f>
        <v/>
      </c>
      <c r="E86" s="111" t="str">
        <f>IF('Camera Detail Takeover Chec...'!N84=0,"",'Camera Detail Takeover Chec...'!N84)</f>
        <v/>
      </c>
      <c r="F86" s="198" t="str">
        <f>IF('Camera Detail Takeover Chec...'!O84=0,"",'Camera Detail Takeover Chec...'!O84)</f>
        <v/>
      </c>
      <c r="G86" s="112" t="str">
        <f>IF('Camera Detail Takeover Chec...'!P84=0,"",'Camera Detail Takeover Chec...'!P84)</f>
        <v/>
      </c>
      <c r="H86" s="108" t="str">
        <f>IF('Camera Detail Takeover Chec...'!S84=0,"",'Camera Detail Takeover Chec...'!S84)</f>
        <v/>
      </c>
      <c r="I86" s="113" t="str">
        <f>IF('Camera Detail Takeover Chec...'!T84=0,"",'Camera Detail Takeover Chec...'!T84)</f>
        <v/>
      </c>
      <c r="J86" s="113" t="str">
        <f>IF('Camera Detail Takeover Chec...'!U84=0,"",'Camera Detail Takeover Chec...'!U84)</f>
        <v/>
      </c>
      <c r="K86" s="113" t="str">
        <f>IF('Camera Detail Takeover Chec...'!V84=0,"",'Camera Detail Takeover Chec...'!V84)</f>
        <v/>
      </c>
      <c r="L86" s="114" t="str">
        <f>IF('Camera Detail Takeover Chec...'!AE84=0,"",)</f>
        <v/>
      </c>
      <c r="M86" s="114" t="str">
        <f>IF('Camera Detail Takeover Chec...'!AF84=0,"",'Camera Detail Takeover Chec...'!AF84)</f>
        <v/>
      </c>
      <c r="N86" s="115" t="str">
        <f>IF('Camera Detail Takeover Chec...'!AD84=0,"",'Camera Detail Takeover Chec...'!AD84)</f>
        <v/>
      </c>
      <c r="X86" s="105" t="str">
        <f t="shared" si="2"/>
        <v/>
      </c>
      <c r="Y86" s="105" t="str">
        <f t="shared" si="3"/>
        <v/>
      </c>
      <c r="AS86" s="195"/>
    </row>
    <row r="87" spans="1:45" s="105" customFormat="1" outlineLevel="1" x14ac:dyDescent="0.25">
      <c r="A87" s="216" t="str">
        <f>IF('Camera Detail Takeover Chec...'!R85=0,"",'Camera Detail Takeover Chec...'!R85)</f>
        <v/>
      </c>
      <c r="B87" s="108" t="str">
        <f>IF('Camera Detail Takeover Chec...'!F85=0,"",'Camera Detail Takeover Chec...'!F85)</f>
        <v/>
      </c>
      <c r="C87" s="109" t="str">
        <f>IF('Camera Detail Takeover Chec...'!E85=0,"",'Camera Detail Takeover Chec...'!E85)</f>
        <v/>
      </c>
      <c r="D87" s="111" t="str">
        <f>IF('Camera Detail Takeover Chec...'!M85=0,"",'Camera Detail Takeover Chec...'!M85)</f>
        <v/>
      </c>
      <c r="E87" s="111" t="str">
        <f>IF('Camera Detail Takeover Chec...'!N85=0,"",'Camera Detail Takeover Chec...'!N85)</f>
        <v/>
      </c>
      <c r="F87" s="198" t="str">
        <f>IF('Camera Detail Takeover Chec...'!O85=0,"",'Camera Detail Takeover Chec...'!O85)</f>
        <v/>
      </c>
      <c r="G87" s="112" t="str">
        <f>IF('Camera Detail Takeover Chec...'!P85=0,"",'Camera Detail Takeover Chec...'!P85)</f>
        <v/>
      </c>
      <c r="H87" s="108" t="str">
        <f>IF('Camera Detail Takeover Chec...'!S85=0,"",'Camera Detail Takeover Chec...'!S85)</f>
        <v/>
      </c>
      <c r="I87" s="113" t="str">
        <f>IF('Camera Detail Takeover Chec...'!T85=0,"",'Camera Detail Takeover Chec...'!T85)</f>
        <v/>
      </c>
      <c r="J87" s="113" t="str">
        <f>IF('Camera Detail Takeover Chec...'!U85=0,"",'Camera Detail Takeover Chec...'!U85)</f>
        <v/>
      </c>
      <c r="K87" s="113" t="str">
        <f>IF('Camera Detail Takeover Chec...'!V85=0,"",'Camera Detail Takeover Chec...'!V85)</f>
        <v/>
      </c>
      <c r="L87" s="114" t="str">
        <f>IF('Camera Detail Takeover Chec...'!AE85=0,"",)</f>
        <v/>
      </c>
      <c r="M87" s="114" t="str">
        <f>IF('Camera Detail Takeover Chec...'!AF85=0,"",'Camera Detail Takeover Chec...'!AF85)</f>
        <v/>
      </c>
      <c r="N87" s="115" t="str">
        <f>IF('Camera Detail Takeover Chec...'!AD85=0,"",'Camera Detail Takeover Chec...'!AD85)</f>
        <v/>
      </c>
      <c r="X87" s="105" t="str">
        <f t="shared" si="2"/>
        <v/>
      </c>
      <c r="Y87" s="105" t="str">
        <f t="shared" si="3"/>
        <v/>
      </c>
      <c r="AS87" s="195"/>
    </row>
    <row r="88" spans="1:45" s="105" customFormat="1" outlineLevel="1" x14ac:dyDescent="0.25">
      <c r="A88" s="216" t="str">
        <f>IF('Camera Detail Takeover Chec...'!R86=0,"",'Camera Detail Takeover Chec...'!R86)</f>
        <v/>
      </c>
      <c r="B88" s="108" t="str">
        <f>IF('Camera Detail Takeover Chec...'!F86=0,"",'Camera Detail Takeover Chec...'!F86)</f>
        <v/>
      </c>
      <c r="C88" s="109" t="str">
        <f>IF('Camera Detail Takeover Chec...'!E86=0,"",'Camera Detail Takeover Chec...'!E86)</f>
        <v/>
      </c>
      <c r="D88" s="111" t="str">
        <f>IF('Camera Detail Takeover Chec...'!M86=0,"",'Camera Detail Takeover Chec...'!M86)</f>
        <v/>
      </c>
      <c r="E88" s="111" t="str">
        <f>IF('Camera Detail Takeover Chec...'!N86=0,"",'Camera Detail Takeover Chec...'!N86)</f>
        <v/>
      </c>
      <c r="F88" s="198" t="str">
        <f>IF('Camera Detail Takeover Chec...'!O86=0,"",'Camera Detail Takeover Chec...'!O86)</f>
        <v/>
      </c>
      <c r="G88" s="112" t="str">
        <f>IF('Camera Detail Takeover Chec...'!P86=0,"",'Camera Detail Takeover Chec...'!P86)</f>
        <v/>
      </c>
      <c r="H88" s="108" t="str">
        <f>IF('Camera Detail Takeover Chec...'!S86=0,"",'Camera Detail Takeover Chec...'!S86)</f>
        <v/>
      </c>
      <c r="I88" s="113" t="str">
        <f>IF('Camera Detail Takeover Chec...'!T86=0,"",'Camera Detail Takeover Chec...'!T86)</f>
        <v/>
      </c>
      <c r="J88" s="113" t="str">
        <f>IF('Camera Detail Takeover Chec...'!U86=0,"",'Camera Detail Takeover Chec...'!U86)</f>
        <v/>
      </c>
      <c r="K88" s="113" t="str">
        <f>IF('Camera Detail Takeover Chec...'!V86=0,"",'Camera Detail Takeover Chec...'!V86)</f>
        <v/>
      </c>
      <c r="L88" s="114" t="str">
        <f>IF('Camera Detail Takeover Chec...'!AE86=0,"",)</f>
        <v/>
      </c>
      <c r="M88" s="114" t="str">
        <f>IF('Camera Detail Takeover Chec...'!AF86=0,"",'Camera Detail Takeover Chec...'!AF86)</f>
        <v/>
      </c>
      <c r="N88" s="115" t="str">
        <f>IF('Camera Detail Takeover Chec...'!AD86=0,"",'Camera Detail Takeover Chec...'!AD86)</f>
        <v/>
      </c>
      <c r="X88" s="105" t="str">
        <f t="shared" si="2"/>
        <v/>
      </c>
      <c r="Y88" s="105" t="str">
        <f t="shared" si="3"/>
        <v/>
      </c>
      <c r="AS88" s="195"/>
    </row>
    <row r="89" spans="1:45" s="105" customFormat="1" outlineLevel="1" x14ac:dyDescent="0.25">
      <c r="A89" s="216" t="str">
        <f>IF('Camera Detail Takeover Chec...'!R87=0,"",'Camera Detail Takeover Chec...'!R87)</f>
        <v/>
      </c>
      <c r="B89" s="108" t="str">
        <f>IF('Camera Detail Takeover Chec...'!F87=0,"",'Camera Detail Takeover Chec...'!F87)</f>
        <v/>
      </c>
      <c r="C89" s="109" t="str">
        <f>IF('Camera Detail Takeover Chec...'!E87=0,"",'Camera Detail Takeover Chec...'!E87)</f>
        <v/>
      </c>
      <c r="D89" s="111" t="str">
        <f>IF('Camera Detail Takeover Chec...'!M87=0,"",'Camera Detail Takeover Chec...'!M87)</f>
        <v/>
      </c>
      <c r="E89" s="111" t="str">
        <f>IF('Camera Detail Takeover Chec...'!N87=0,"",'Camera Detail Takeover Chec...'!N87)</f>
        <v/>
      </c>
      <c r="F89" s="198" t="str">
        <f>IF('Camera Detail Takeover Chec...'!O87=0,"",'Camera Detail Takeover Chec...'!O87)</f>
        <v/>
      </c>
      <c r="G89" s="112" t="str">
        <f>IF('Camera Detail Takeover Chec...'!P87=0,"",'Camera Detail Takeover Chec...'!P87)</f>
        <v/>
      </c>
      <c r="H89" s="108" t="str">
        <f>IF('Camera Detail Takeover Chec...'!S87=0,"",'Camera Detail Takeover Chec...'!S87)</f>
        <v/>
      </c>
      <c r="I89" s="113" t="str">
        <f>IF('Camera Detail Takeover Chec...'!T87=0,"",'Camera Detail Takeover Chec...'!T87)</f>
        <v/>
      </c>
      <c r="J89" s="113" t="str">
        <f>IF('Camera Detail Takeover Chec...'!U87=0,"",'Camera Detail Takeover Chec...'!U87)</f>
        <v/>
      </c>
      <c r="K89" s="113" t="str">
        <f>IF('Camera Detail Takeover Chec...'!V87=0,"",'Camera Detail Takeover Chec...'!V87)</f>
        <v/>
      </c>
      <c r="L89" s="114" t="str">
        <f>IF('Camera Detail Takeover Chec...'!AE87=0,"",)</f>
        <v/>
      </c>
      <c r="M89" s="114" t="str">
        <f>IF('Camera Detail Takeover Chec...'!AF87=0,"",'Camera Detail Takeover Chec...'!AF87)</f>
        <v/>
      </c>
      <c r="N89" s="115" t="str">
        <f>IF('Camera Detail Takeover Chec...'!AD87=0,"",'Camera Detail Takeover Chec...'!AD87)</f>
        <v/>
      </c>
      <c r="X89" s="105" t="str">
        <f t="shared" si="2"/>
        <v/>
      </c>
      <c r="Y89" s="105" t="str">
        <f t="shared" si="3"/>
        <v/>
      </c>
      <c r="AS89" s="195"/>
    </row>
    <row r="90" spans="1:45" s="105" customFormat="1" outlineLevel="1" x14ac:dyDescent="0.25">
      <c r="A90" s="216" t="str">
        <f>IF('Camera Detail Takeover Chec...'!R88=0,"",'Camera Detail Takeover Chec...'!R88)</f>
        <v/>
      </c>
      <c r="B90" s="108" t="str">
        <f>IF('Camera Detail Takeover Chec...'!F88=0,"",'Camera Detail Takeover Chec...'!F88)</f>
        <v/>
      </c>
      <c r="C90" s="109" t="str">
        <f>IF('Camera Detail Takeover Chec...'!E88=0,"",'Camera Detail Takeover Chec...'!E88)</f>
        <v/>
      </c>
      <c r="D90" s="111" t="str">
        <f>IF('Camera Detail Takeover Chec...'!M88=0,"",'Camera Detail Takeover Chec...'!M88)</f>
        <v/>
      </c>
      <c r="E90" s="111" t="str">
        <f>IF('Camera Detail Takeover Chec...'!N88=0,"",'Camera Detail Takeover Chec...'!N88)</f>
        <v/>
      </c>
      <c r="F90" s="198" t="str">
        <f>IF('Camera Detail Takeover Chec...'!O88=0,"",'Camera Detail Takeover Chec...'!O88)</f>
        <v/>
      </c>
      <c r="G90" s="112" t="str">
        <f>IF('Camera Detail Takeover Chec...'!P88=0,"",'Camera Detail Takeover Chec...'!P88)</f>
        <v/>
      </c>
      <c r="H90" s="108" t="str">
        <f>IF('Camera Detail Takeover Chec...'!S88=0,"",'Camera Detail Takeover Chec...'!S88)</f>
        <v/>
      </c>
      <c r="I90" s="113" t="str">
        <f>IF('Camera Detail Takeover Chec...'!T88=0,"",'Camera Detail Takeover Chec...'!T88)</f>
        <v/>
      </c>
      <c r="J90" s="113" t="str">
        <f>IF('Camera Detail Takeover Chec...'!U88=0,"",'Camera Detail Takeover Chec...'!U88)</f>
        <v/>
      </c>
      <c r="K90" s="113" t="str">
        <f>IF('Camera Detail Takeover Chec...'!V88=0,"",'Camera Detail Takeover Chec...'!V88)</f>
        <v/>
      </c>
      <c r="L90" s="114" t="str">
        <f>IF('Camera Detail Takeover Chec...'!AE88=0,"",)</f>
        <v/>
      </c>
      <c r="M90" s="114" t="str">
        <f>IF('Camera Detail Takeover Chec...'!AF88=0,"",'Camera Detail Takeover Chec...'!AF88)</f>
        <v/>
      </c>
      <c r="N90" s="115" t="str">
        <f>IF('Camera Detail Takeover Chec...'!AD88=0,"",'Camera Detail Takeover Chec...'!AD88)</f>
        <v/>
      </c>
      <c r="X90" s="105" t="str">
        <f t="shared" si="2"/>
        <v/>
      </c>
      <c r="Y90" s="105" t="str">
        <f t="shared" si="3"/>
        <v/>
      </c>
      <c r="AS90" s="195"/>
    </row>
    <row r="91" spans="1:45" s="105" customFormat="1" outlineLevel="1" x14ac:dyDescent="0.25">
      <c r="A91" s="216" t="str">
        <f>IF('Camera Detail Takeover Chec...'!R89=0,"",'Camera Detail Takeover Chec...'!R89)</f>
        <v/>
      </c>
      <c r="B91" s="108" t="str">
        <f>IF('Camera Detail Takeover Chec...'!F89=0,"",'Camera Detail Takeover Chec...'!F89)</f>
        <v/>
      </c>
      <c r="C91" s="109" t="str">
        <f>IF('Camera Detail Takeover Chec...'!E89=0,"",'Camera Detail Takeover Chec...'!E89)</f>
        <v/>
      </c>
      <c r="D91" s="111" t="str">
        <f>IF('Camera Detail Takeover Chec...'!M89=0,"",'Camera Detail Takeover Chec...'!M89)</f>
        <v/>
      </c>
      <c r="E91" s="111" t="str">
        <f>IF('Camera Detail Takeover Chec...'!N89=0,"",'Camera Detail Takeover Chec...'!N89)</f>
        <v/>
      </c>
      <c r="F91" s="198" t="str">
        <f>IF('Camera Detail Takeover Chec...'!O89=0,"",'Camera Detail Takeover Chec...'!O89)</f>
        <v/>
      </c>
      <c r="G91" s="112" t="str">
        <f>IF('Camera Detail Takeover Chec...'!P89=0,"",'Camera Detail Takeover Chec...'!P89)</f>
        <v/>
      </c>
      <c r="H91" s="108" t="str">
        <f>IF('Camera Detail Takeover Chec...'!S89=0,"",'Camera Detail Takeover Chec...'!S89)</f>
        <v/>
      </c>
      <c r="I91" s="113" t="str">
        <f>IF('Camera Detail Takeover Chec...'!T89=0,"",'Camera Detail Takeover Chec...'!T89)</f>
        <v/>
      </c>
      <c r="J91" s="113" t="str">
        <f>IF('Camera Detail Takeover Chec...'!U89=0,"",'Camera Detail Takeover Chec...'!U89)</f>
        <v/>
      </c>
      <c r="K91" s="113" t="str">
        <f>IF('Camera Detail Takeover Chec...'!V89=0,"",'Camera Detail Takeover Chec...'!V89)</f>
        <v/>
      </c>
      <c r="L91" s="114" t="str">
        <f>IF('Camera Detail Takeover Chec...'!AE89=0,"",)</f>
        <v/>
      </c>
      <c r="M91" s="114" t="str">
        <f>IF('Camera Detail Takeover Chec...'!AF89=0,"",'Camera Detail Takeover Chec...'!AF89)</f>
        <v/>
      </c>
      <c r="N91" s="115" t="str">
        <f>IF('Camera Detail Takeover Chec...'!AD89=0,"",'Camera Detail Takeover Chec...'!AD89)</f>
        <v/>
      </c>
      <c r="X91" s="105" t="str">
        <f t="shared" si="2"/>
        <v/>
      </c>
      <c r="Y91" s="105" t="str">
        <f t="shared" si="3"/>
        <v/>
      </c>
      <c r="AS91" s="195"/>
    </row>
    <row r="92" spans="1:45" s="105" customFormat="1" outlineLevel="1" x14ac:dyDescent="0.25">
      <c r="A92" s="216" t="str">
        <f>IF('Camera Detail Takeover Chec...'!R90=0,"",'Camera Detail Takeover Chec...'!R90)</f>
        <v/>
      </c>
      <c r="B92" s="108" t="str">
        <f>IF('Camera Detail Takeover Chec...'!F90=0,"",'Camera Detail Takeover Chec...'!F90)</f>
        <v/>
      </c>
      <c r="C92" s="109" t="str">
        <f>IF('Camera Detail Takeover Chec...'!E90=0,"",'Camera Detail Takeover Chec...'!E90)</f>
        <v/>
      </c>
      <c r="D92" s="111" t="str">
        <f>IF('Camera Detail Takeover Chec...'!M90=0,"",'Camera Detail Takeover Chec...'!M90)</f>
        <v/>
      </c>
      <c r="E92" s="111" t="str">
        <f>IF('Camera Detail Takeover Chec...'!N90=0,"",'Camera Detail Takeover Chec...'!N90)</f>
        <v/>
      </c>
      <c r="F92" s="198" t="str">
        <f>IF('Camera Detail Takeover Chec...'!O90=0,"",'Camera Detail Takeover Chec...'!O90)</f>
        <v/>
      </c>
      <c r="G92" s="112" t="str">
        <f>IF('Camera Detail Takeover Chec...'!P90=0,"",'Camera Detail Takeover Chec...'!P90)</f>
        <v/>
      </c>
      <c r="H92" s="108" t="str">
        <f>IF('Camera Detail Takeover Chec...'!S90=0,"",'Camera Detail Takeover Chec...'!S90)</f>
        <v/>
      </c>
      <c r="I92" s="113" t="str">
        <f>IF('Camera Detail Takeover Chec...'!T90=0,"",'Camera Detail Takeover Chec...'!T90)</f>
        <v/>
      </c>
      <c r="J92" s="113" t="str">
        <f>IF('Camera Detail Takeover Chec...'!U90=0,"",'Camera Detail Takeover Chec...'!U90)</f>
        <v/>
      </c>
      <c r="K92" s="113" t="str">
        <f>IF('Camera Detail Takeover Chec...'!V90=0,"",'Camera Detail Takeover Chec...'!V90)</f>
        <v/>
      </c>
      <c r="L92" s="114" t="str">
        <f>IF('Camera Detail Takeover Chec...'!AE90=0,"",)</f>
        <v/>
      </c>
      <c r="M92" s="114" t="str">
        <f>IF('Camera Detail Takeover Chec...'!AF90=0,"",'Camera Detail Takeover Chec...'!AF90)</f>
        <v/>
      </c>
      <c r="N92" s="115" t="str">
        <f>IF('Camera Detail Takeover Chec...'!AD90=0,"",'Camera Detail Takeover Chec...'!AD90)</f>
        <v/>
      </c>
      <c r="X92" s="105" t="str">
        <f t="shared" si="2"/>
        <v/>
      </c>
      <c r="Y92" s="105" t="str">
        <f t="shared" si="3"/>
        <v/>
      </c>
      <c r="AS92" s="195"/>
    </row>
    <row r="93" spans="1:45" s="105" customFormat="1" outlineLevel="1" x14ac:dyDescent="0.25">
      <c r="A93" s="216" t="str">
        <f>IF('Camera Detail Takeover Chec...'!R91=0,"",'Camera Detail Takeover Chec...'!R91)</f>
        <v/>
      </c>
      <c r="B93" s="108" t="str">
        <f>IF('Camera Detail Takeover Chec...'!F91=0,"",'Camera Detail Takeover Chec...'!F91)</f>
        <v/>
      </c>
      <c r="C93" s="109" t="str">
        <f>IF('Camera Detail Takeover Chec...'!E91=0,"",'Camera Detail Takeover Chec...'!E91)</f>
        <v/>
      </c>
      <c r="D93" s="111" t="str">
        <f>IF('Camera Detail Takeover Chec...'!M91=0,"",'Camera Detail Takeover Chec...'!M91)</f>
        <v/>
      </c>
      <c r="E93" s="111" t="str">
        <f>IF('Camera Detail Takeover Chec...'!N91=0,"",'Camera Detail Takeover Chec...'!N91)</f>
        <v/>
      </c>
      <c r="F93" s="198" t="str">
        <f>IF('Camera Detail Takeover Chec...'!O91=0,"",'Camera Detail Takeover Chec...'!O91)</f>
        <v/>
      </c>
      <c r="G93" s="112" t="str">
        <f>IF('Camera Detail Takeover Chec...'!P91=0,"",'Camera Detail Takeover Chec...'!P91)</f>
        <v/>
      </c>
      <c r="H93" s="108" t="str">
        <f>IF('Camera Detail Takeover Chec...'!S91=0,"",'Camera Detail Takeover Chec...'!S91)</f>
        <v/>
      </c>
      <c r="I93" s="113" t="str">
        <f>IF('Camera Detail Takeover Chec...'!T91=0,"",'Camera Detail Takeover Chec...'!T91)</f>
        <v/>
      </c>
      <c r="J93" s="113" t="str">
        <f>IF('Camera Detail Takeover Chec...'!U91=0,"",'Camera Detail Takeover Chec...'!U91)</f>
        <v/>
      </c>
      <c r="K93" s="113" t="str">
        <f>IF('Camera Detail Takeover Chec...'!V91=0,"",'Camera Detail Takeover Chec...'!V91)</f>
        <v/>
      </c>
      <c r="L93" s="114" t="str">
        <f>IF('Camera Detail Takeover Chec...'!AE91=0,"",)</f>
        <v/>
      </c>
      <c r="M93" s="114" t="str">
        <f>IF('Camera Detail Takeover Chec...'!AF91=0,"",'Camera Detail Takeover Chec...'!AF91)</f>
        <v/>
      </c>
      <c r="N93" s="115" t="str">
        <f>IF('Camera Detail Takeover Chec...'!AD91=0,"",'Camera Detail Takeover Chec...'!AD91)</f>
        <v/>
      </c>
      <c r="X93" s="105" t="str">
        <f t="shared" si="2"/>
        <v/>
      </c>
      <c r="Y93" s="105" t="str">
        <f t="shared" si="3"/>
        <v/>
      </c>
      <c r="AS93" s="195"/>
    </row>
    <row r="94" spans="1:45" s="105" customFormat="1" outlineLevel="1" x14ac:dyDescent="0.25">
      <c r="A94" s="216" t="str">
        <f>IF('Camera Detail Takeover Chec...'!R92=0,"",'Camera Detail Takeover Chec...'!R92)</f>
        <v/>
      </c>
      <c r="B94" s="108" t="str">
        <f>IF('Camera Detail Takeover Chec...'!F92=0,"",'Camera Detail Takeover Chec...'!F92)</f>
        <v/>
      </c>
      <c r="C94" s="109" t="str">
        <f>IF('Camera Detail Takeover Chec...'!E92=0,"",'Camera Detail Takeover Chec...'!E92)</f>
        <v/>
      </c>
      <c r="D94" s="111" t="str">
        <f>IF('Camera Detail Takeover Chec...'!M92=0,"",'Camera Detail Takeover Chec...'!M92)</f>
        <v/>
      </c>
      <c r="E94" s="111" t="str">
        <f>IF('Camera Detail Takeover Chec...'!N92=0,"",'Camera Detail Takeover Chec...'!N92)</f>
        <v/>
      </c>
      <c r="F94" s="198" t="str">
        <f>IF('Camera Detail Takeover Chec...'!O92=0,"",'Camera Detail Takeover Chec...'!O92)</f>
        <v/>
      </c>
      <c r="G94" s="112" t="str">
        <f>IF('Camera Detail Takeover Chec...'!P92=0,"",'Camera Detail Takeover Chec...'!P92)</f>
        <v/>
      </c>
      <c r="H94" s="108" t="str">
        <f>IF('Camera Detail Takeover Chec...'!S92=0,"",'Camera Detail Takeover Chec...'!S92)</f>
        <v/>
      </c>
      <c r="I94" s="113" t="str">
        <f>IF('Camera Detail Takeover Chec...'!T92=0,"",'Camera Detail Takeover Chec...'!T92)</f>
        <v/>
      </c>
      <c r="J94" s="113" t="str">
        <f>IF('Camera Detail Takeover Chec...'!U92=0,"",'Camera Detail Takeover Chec...'!U92)</f>
        <v/>
      </c>
      <c r="K94" s="113" t="str">
        <f>IF('Camera Detail Takeover Chec...'!V92=0,"",'Camera Detail Takeover Chec...'!V92)</f>
        <v/>
      </c>
      <c r="L94" s="114" t="str">
        <f>IF('Camera Detail Takeover Chec...'!AE92=0,"",)</f>
        <v/>
      </c>
      <c r="M94" s="114" t="str">
        <f>IF('Camera Detail Takeover Chec...'!AF92=0,"",'Camera Detail Takeover Chec...'!AF92)</f>
        <v/>
      </c>
      <c r="N94" s="115" t="str">
        <f>IF('Camera Detail Takeover Chec...'!AD92=0,"",'Camera Detail Takeover Chec...'!AD92)</f>
        <v/>
      </c>
      <c r="X94" s="105" t="str">
        <f t="shared" si="2"/>
        <v/>
      </c>
      <c r="Y94" s="105" t="str">
        <f t="shared" si="3"/>
        <v/>
      </c>
      <c r="AS94" s="195"/>
    </row>
    <row r="95" spans="1:45" s="105" customFormat="1" outlineLevel="1" x14ac:dyDescent="0.25">
      <c r="A95" s="216" t="str">
        <f>IF('Camera Detail Takeover Chec...'!R93=0,"",'Camera Detail Takeover Chec...'!R93)</f>
        <v/>
      </c>
      <c r="B95" s="108" t="str">
        <f>IF('Camera Detail Takeover Chec...'!F93=0,"",'Camera Detail Takeover Chec...'!F93)</f>
        <v/>
      </c>
      <c r="C95" s="109" t="str">
        <f>IF('Camera Detail Takeover Chec...'!E93=0,"",'Camera Detail Takeover Chec...'!E93)</f>
        <v/>
      </c>
      <c r="D95" s="111" t="str">
        <f>IF('Camera Detail Takeover Chec...'!M93=0,"",'Camera Detail Takeover Chec...'!M93)</f>
        <v/>
      </c>
      <c r="E95" s="111" t="str">
        <f>IF('Camera Detail Takeover Chec...'!N93=0,"",'Camera Detail Takeover Chec...'!N93)</f>
        <v/>
      </c>
      <c r="F95" s="198" t="str">
        <f>IF('Camera Detail Takeover Chec...'!O93=0,"",'Camera Detail Takeover Chec...'!O93)</f>
        <v/>
      </c>
      <c r="G95" s="112" t="str">
        <f>IF('Camera Detail Takeover Chec...'!P93=0,"",'Camera Detail Takeover Chec...'!P93)</f>
        <v/>
      </c>
      <c r="H95" s="108" t="str">
        <f>IF('Camera Detail Takeover Chec...'!S93=0,"",'Camera Detail Takeover Chec...'!S93)</f>
        <v/>
      </c>
      <c r="I95" s="113" t="str">
        <f>IF('Camera Detail Takeover Chec...'!T93=0,"",'Camera Detail Takeover Chec...'!T93)</f>
        <v/>
      </c>
      <c r="J95" s="113" t="str">
        <f>IF('Camera Detail Takeover Chec...'!U93=0,"",'Camera Detail Takeover Chec...'!U93)</f>
        <v/>
      </c>
      <c r="K95" s="113" t="str">
        <f>IF('Camera Detail Takeover Chec...'!V93=0,"",'Camera Detail Takeover Chec...'!V93)</f>
        <v/>
      </c>
      <c r="L95" s="114" t="str">
        <f>IF('Camera Detail Takeover Chec...'!AE93=0,"",)</f>
        <v/>
      </c>
      <c r="M95" s="114" t="str">
        <f>IF('Camera Detail Takeover Chec...'!AF93=0,"",'Camera Detail Takeover Chec...'!AF93)</f>
        <v/>
      </c>
      <c r="N95" s="115" t="str">
        <f>IF('Camera Detail Takeover Chec...'!AD93=0,"",'Camera Detail Takeover Chec...'!AD93)</f>
        <v/>
      </c>
      <c r="X95" s="105" t="str">
        <f t="shared" si="2"/>
        <v/>
      </c>
      <c r="Y95" s="105" t="str">
        <f t="shared" si="3"/>
        <v/>
      </c>
      <c r="AS95" s="195"/>
    </row>
    <row r="96" spans="1:45" s="105" customFormat="1" outlineLevel="1" x14ac:dyDescent="0.25">
      <c r="A96" s="216" t="str">
        <f>IF('Camera Detail Takeover Chec...'!R94=0,"",'Camera Detail Takeover Chec...'!R94)</f>
        <v/>
      </c>
      <c r="B96" s="108" t="str">
        <f>IF('Camera Detail Takeover Chec...'!F94=0,"",'Camera Detail Takeover Chec...'!F94)</f>
        <v/>
      </c>
      <c r="C96" s="109" t="str">
        <f>IF('Camera Detail Takeover Chec...'!E94=0,"",'Camera Detail Takeover Chec...'!E94)</f>
        <v/>
      </c>
      <c r="D96" s="111" t="str">
        <f>IF('Camera Detail Takeover Chec...'!M94=0,"",'Camera Detail Takeover Chec...'!M94)</f>
        <v/>
      </c>
      <c r="E96" s="111" t="str">
        <f>IF('Camera Detail Takeover Chec...'!N94=0,"",'Camera Detail Takeover Chec...'!N94)</f>
        <v/>
      </c>
      <c r="F96" s="198" t="str">
        <f>IF('Camera Detail Takeover Chec...'!O94=0,"",'Camera Detail Takeover Chec...'!O94)</f>
        <v/>
      </c>
      <c r="G96" s="112" t="str">
        <f>IF('Camera Detail Takeover Chec...'!P94=0,"",'Camera Detail Takeover Chec...'!P94)</f>
        <v/>
      </c>
      <c r="H96" s="108" t="str">
        <f>IF('Camera Detail Takeover Chec...'!S94=0,"",'Camera Detail Takeover Chec...'!S94)</f>
        <v/>
      </c>
      <c r="I96" s="113" t="str">
        <f>IF('Camera Detail Takeover Chec...'!T94=0,"",'Camera Detail Takeover Chec...'!T94)</f>
        <v/>
      </c>
      <c r="J96" s="113" t="str">
        <f>IF('Camera Detail Takeover Chec...'!U94=0,"",'Camera Detail Takeover Chec...'!U94)</f>
        <v/>
      </c>
      <c r="K96" s="113" t="str">
        <f>IF('Camera Detail Takeover Chec...'!V94=0,"",'Camera Detail Takeover Chec...'!V94)</f>
        <v/>
      </c>
      <c r="L96" s="114" t="str">
        <f>IF('Camera Detail Takeover Chec...'!AE94=0,"",)</f>
        <v/>
      </c>
      <c r="M96" s="114" t="str">
        <f>IF('Camera Detail Takeover Chec...'!AF94=0,"",'Camera Detail Takeover Chec...'!AF94)</f>
        <v/>
      </c>
      <c r="N96" s="115" t="str">
        <f>IF('Camera Detail Takeover Chec...'!AD94=0,"",'Camera Detail Takeover Chec...'!AD94)</f>
        <v/>
      </c>
      <c r="X96" s="105" t="str">
        <f t="shared" si="2"/>
        <v/>
      </c>
      <c r="Y96" s="105" t="str">
        <f t="shared" si="3"/>
        <v/>
      </c>
      <c r="AS96" s="195"/>
    </row>
    <row r="97" spans="1:45" s="105" customFormat="1" outlineLevel="1" x14ac:dyDescent="0.25">
      <c r="A97" s="216" t="str">
        <f>IF('Camera Detail Takeover Chec...'!R95=0,"",'Camera Detail Takeover Chec...'!R95)</f>
        <v/>
      </c>
      <c r="B97" s="108" t="str">
        <f>IF('Camera Detail Takeover Chec...'!F95=0,"",'Camera Detail Takeover Chec...'!F95)</f>
        <v/>
      </c>
      <c r="C97" s="109" t="str">
        <f>IF('Camera Detail Takeover Chec...'!E95=0,"",'Camera Detail Takeover Chec...'!E95)</f>
        <v/>
      </c>
      <c r="D97" s="111" t="str">
        <f>IF('Camera Detail Takeover Chec...'!M95=0,"",'Camera Detail Takeover Chec...'!M95)</f>
        <v/>
      </c>
      <c r="E97" s="111" t="str">
        <f>IF('Camera Detail Takeover Chec...'!N95=0,"",'Camera Detail Takeover Chec...'!N95)</f>
        <v/>
      </c>
      <c r="F97" s="198" t="str">
        <f>IF('Camera Detail Takeover Chec...'!O95=0,"",'Camera Detail Takeover Chec...'!O95)</f>
        <v/>
      </c>
      <c r="G97" s="112" t="str">
        <f>IF('Camera Detail Takeover Chec...'!P95=0,"",'Camera Detail Takeover Chec...'!P95)</f>
        <v/>
      </c>
      <c r="H97" s="108" t="str">
        <f>IF('Camera Detail Takeover Chec...'!S95=0,"",'Camera Detail Takeover Chec...'!S95)</f>
        <v/>
      </c>
      <c r="I97" s="113" t="str">
        <f>IF('Camera Detail Takeover Chec...'!T95=0,"",'Camera Detail Takeover Chec...'!T95)</f>
        <v/>
      </c>
      <c r="J97" s="113" t="str">
        <f>IF('Camera Detail Takeover Chec...'!U95=0,"",'Camera Detail Takeover Chec...'!U95)</f>
        <v/>
      </c>
      <c r="K97" s="113" t="str">
        <f>IF('Camera Detail Takeover Chec...'!V95=0,"",'Camera Detail Takeover Chec...'!V95)</f>
        <v/>
      </c>
      <c r="L97" s="114" t="str">
        <f>IF('Camera Detail Takeover Chec...'!AE95=0,"",)</f>
        <v/>
      </c>
      <c r="M97" s="114" t="str">
        <f>IF('Camera Detail Takeover Chec...'!AF95=0,"",'Camera Detail Takeover Chec...'!AF95)</f>
        <v/>
      </c>
      <c r="N97" s="115" t="str">
        <f>IF('Camera Detail Takeover Chec...'!AD95=0,"",'Camera Detail Takeover Chec...'!AD95)</f>
        <v/>
      </c>
      <c r="X97" s="105" t="str">
        <f t="shared" si="2"/>
        <v/>
      </c>
      <c r="Y97" s="105" t="str">
        <f t="shared" si="3"/>
        <v/>
      </c>
      <c r="AS97" s="195"/>
    </row>
    <row r="98" spans="1:45" s="105" customFormat="1" outlineLevel="1" x14ac:dyDescent="0.25">
      <c r="A98" s="216" t="str">
        <f>IF('Camera Detail Takeover Chec...'!R96=0,"",'Camera Detail Takeover Chec...'!R96)</f>
        <v/>
      </c>
      <c r="B98" s="108" t="str">
        <f>IF('Camera Detail Takeover Chec...'!F96=0,"",'Camera Detail Takeover Chec...'!F96)</f>
        <v/>
      </c>
      <c r="C98" s="109" t="str">
        <f>IF('Camera Detail Takeover Chec...'!E96=0,"",'Camera Detail Takeover Chec...'!E96)</f>
        <v/>
      </c>
      <c r="D98" s="111" t="str">
        <f>IF('Camera Detail Takeover Chec...'!M96=0,"",'Camera Detail Takeover Chec...'!M96)</f>
        <v/>
      </c>
      <c r="E98" s="111" t="str">
        <f>IF('Camera Detail Takeover Chec...'!N96=0,"",'Camera Detail Takeover Chec...'!N96)</f>
        <v/>
      </c>
      <c r="F98" s="198" t="str">
        <f>IF('Camera Detail Takeover Chec...'!O96=0,"",'Camera Detail Takeover Chec...'!O96)</f>
        <v/>
      </c>
      <c r="G98" s="112" t="str">
        <f>IF('Camera Detail Takeover Chec...'!P96=0,"",'Camera Detail Takeover Chec...'!P96)</f>
        <v/>
      </c>
      <c r="H98" s="108" t="str">
        <f>IF('Camera Detail Takeover Chec...'!S96=0,"",'Camera Detail Takeover Chec...'!S96)</f>
        <v/>
      </c>
      <c r="I98" s="113" t="str">
        <f>IF('Camera Detail Takeover Chec...'!T96=0,"",'Camera Detail Takeover Chec...'!T96)</f>
        <v/>
      </c>
      <c r="J98" s="113" t="str">
        <f>IF('Camera Detail Takeover Chec...'!U96=0,"",'Camera Detail Takeover Chec...'!U96)</f>
        <v/>
      </c>
      <c r="K98" s="113" t="str">
        <f>IF('Camera Detail Takeover Chec...'!V96=0,"",'Camera Detail Takeover Chec...'!V96)</f>
        <v/>
      </c>
      <c r="L98" s="114" t="str">
        <f>IF('Camera Detail Takeover Chec...'!AE96=0,"",)</f>
        <v/>
      </c>
      <c r="M98" s="114" t="str">
        <f>IF('Camera Detail Takeover Chec...'!AF96=0,"",'Camera Detail Takeover Chec...'!AF96)</f>
        <v/>
      </c>
      <c r="N98" s="115" t="str">
        <f>IF('Camera Detail Takeover Chec...'!AD96=0,"",'Camera Detail Takeover Chec...'!AD96)</f>
        <v/>
      </c>
      <c r="X98" s="105" t="str">
        <f t="shared" si="2"/>
        <v/>
      </c>
      <c r="Y98" s="105" t="str">
        <f t="shared" si="3"/>
        <v/>
      </c>
      <c r="AS98" s="195"/>
    </row>
    <row r="99" spans="1:45" s="105" customFormat="1" outlineLevel="1" x14ac:dyDescent="0.25">
      <c r="A99" s="216" t="str">
        <f>IF('Camera Detail Takeover Chec...'!R97=0,"",'Camera Detail Takeover Chec...'!R97)</f>
        <v/>
      </c>
      <c r="B99" s="108" t="str">
        <f>IF('Camera Detail Takeover Chec...'!F97=0,"",'Camera Detail Takeover Chec...'!F97)</f>
        <v/>
      </c>
      <c r="C99" s="109" t="str">
        <f>IF('Camera Detail Takeover Chec...'!E97=0,"",'Camera Detail Takeover Chec...'!E97)</f>
        <v/>
      </c>
      <c r="D99" s="111" t="str">
        <f>IF('Camera Detail Takeover Chec...'!M97=0,"",'Camera Detail Takeover Chec...'!M97)</f>
        <v/>
      </c>
      <c r="E99" s="111" t="str">
        <f>IF('Camera Detail Takeover Chec...'!N97=0,"",'Camera Detail Takeover Chec...'!N97)</f>
        <v/>
      </c>
      <c r="F99" s="198" t="str">
        <f>IF('Camera Detail Takeover Chec...'!O97=0,"",'Camera Detail Takeover Chec...'!O97)</f>
        <v/>
      </c>
      <c r="G99" s="112" t="str">
        <f>IF('Camera Detail Takeover Chec...'!P97=0,"",'Camera Detail Takeover Chec...'!P97)</f>
        <v/>
      </c>
      <c r="H99" s="108" t="str">
        <f>IF('Camera Detail Takeover Chec...'!S97=0,"",'Camera Detail Takeover Chec...'!S97)</f>
        <v/>
      </c>
      <c r="I99" s="113" t="str">
        <f>IF('Camera Detail Takeover Chec...'!T97=0,"",'Camera Detail Takeover Chec...'!T97)</f>
        <v/>
      </c>
      <c r="J99" s="113" t="str">
        <f>IF('Camera Detail Takeover Chec...'!U97=0,"",'Camera Detail Takeover Chec...'!U97)</f>
        <v/>
      </c>
      <c r="K99" s="113" t="str">
        <f>IF('Camera Detail Takeover Chec...'!V97=0,"",'Camera Detail Takeover Chec...'!V97)</f>
        <v/>
      </c>
      <c r="L99" s="114" t="str">
        <f>IF('Camera Detail Takeover Chec...'!AE97=0,"",)</f>
        <v/>
      </c>
      <c r="M99" s="114" t="str">
        <f>IF('Camera Detail Takeover Chec...'!AF97=0,"",'Camera Detail Takeover Chec...'!AF97)</f>
        <v/>
      </c>
      <c r="N99" s="115" t="str">
        <f>IF('Camera Detail Takeover Chec...'!AD97=0,"",'Camera Detail Takeover Chec...'!AD97)</f>
        <v/>
      </c>
      <c r="X99" s="105" t="str">
        <f t="shared" si="2"/>
        <v/>
      </c>
      <c r="Y99" s="105" t="str">
        <f t="shared" si="3"/>
        <v/>
      </c>
      <c r="AS99" s="195"/>
    </row>
    <row r="100" spans="1:45" s="105" customFormat="1" outlineLevel="1" x14ac:dyDescent="0.25">
      <c r="A100" s="216" t="str">
        <f>IF('Camera Detail Takeover Chec...'!R98=0,"",'Camera Detail Takeover Chec...'!R98)</f>
        <v/>
      </c>
      <c r="B100" s="108" t="str">
        <f>IF('Camera Detail Takeover Chec...'!F98=0,"",'Camera Detail Takeover Chec...'!F98)</f>
        <v/>
      </c>
      <c r="C100" s="109" t="str">
        <f>IF('Camera Detail Takeover Chec...'!E98=0,"",'Camera Detail Takeover Chec...'!E98)</f>
        <v/>
      </c>
      <c r="D100" s="111" t="str">
        <f>IF('Camera Detail Takeover Chec...'!M98=0,"",'Camera Detail Takeover Chec...'!M98)</f>
        <v/>
      </c>
      <c r="E100" s="111" t="str">
        <f>IF('Camera Detail Takeover Chec...'!N98=0,"",'Camera Detail Takeover Chec...'!N98)</f>
        <v/>
      </c>
      <c r="F100" s="198" t="str">
        <f>IF('Camera Detail Takeover Chec...'!O98=0,"",'Camera Detail Takeover Chec...'!O98)</f>
        <v/>
      </c>
      <c r="G100" s="112" t="str">
        <f>IF('Camera Detail Takeover Chec...'!P98=0,"",'Camera Detail Takeover Chec...'!P98)</f>
        <v/>
      </c>
      <c r="H100" s="108" t="str">
        <f>IF('Camera Detail Takeover Chec...'!S98=0,"",'Camera Detail Takeover Chec...'!S98)</f>
        <v/>
      </c>
      <c r="I100" s="113" t="str">
        <f>IF('Camera Detail Takeover Chec...'!T98=0,"",'Camera Detail Takeover Chec...'!T98)</f>
        <v/>
      </c>
      <c r="J100" s="113" t="str">
        <f>IF('Camera Detail Takeover Chec...'!U98=0,"",'Camera Detail Takeover Chec...'!U98)</f>
        <v/>
      </c>
      <c r="K100" s="113" t="str">
        <f>IF('Camera Detail Takeover Chec...'!V98=0,"",'Camera Detail Takeover Chec...'!V98)</f>
        <v/>
      </c>
      <c r="L100" s="114" t="str">
        <f>IF('Camera Detail Takeover Chec...'!AE98=0,"",)</f>
        <v/>
      </c>
      <c r="M100" s="114" t="str">
        <f>IF('Camera Detail Takeover Chec...'!AF98=0,"",'Camera Detail Takeover Chec...'!AF98)</f>
        <v/>
      </c>
      <c r="N100" s="115" t="str">
        <f>IF('Camera Detail Takeover Chec...'!AD98=0,"",'Camera Detail Takeover Chec...'!AD98)</f>
        <v/>
      </c>
      <c r="X100" s="105" t="str">
        <f t="shared" si="2"/>
        <v/>
      </c>
      <c r="Y100" s="105" t="str">
        <f t="shared" si="3"/>
        <v/>
      </c>
      <c r="AS100" s="195"/>
    </row>
    <row r="101" spans="1:45" s="105" customFormat="1" ht="15" customHeight="1" outlineLevel="1" x14ac:dyDescent="0.25">
      <c r="A101" s="216" t="str">
        <f>IF('Camera Detail Takeover Chec...'!R99=0,"",'Camera Detail Takeover Chec...'!R99)</f>
        <v/>
      </c>
      <c r="B101" s="108" t="str">
        <f>IF('Camera Detail Takeover Chec...'!F99=0,"",'Camera Detail Takeover Chec...'!F99)</f>
        <v/>
      </c>
      <c r="C101" s="109" t="str">
        <f>IF('Camera Detail Takeover Chec...'!E99=0,"",'Camera Detail Takeover Chec...'!E99)</f>
        <v/>
      </c>
      <c r="D101" s="111" t="str">
        <f>IF('Camera Detail Takeover Chec...'!M99=0,"",'Camera Detail Takeover Chec...'!M99)</f>
        <v/>
      </c>
      <c r="E101" s="111" t="str">
        <f>IF('Camera Detail Takeover Chec...'!N99=0,"",'Camera Detail Takeover Chec...'!N99)</f>
        <v/>
      </c>
      <c r="F101" s="198" t="str">
        <f>IF('Camera Detail Takeover Chec...'!O99=0,"",'Camera Detail Takeover Chec...'!O99)</f>
        <v/>
      </c>
      <c r="G101" s="112" t="str">
        <f>IF('Camera Detail Takeover Chec...'!P99=0,"",'Camera Detail Takeover Chec...'!P99)</f>
        <v/>
      </c>
      <c r="H101" s="108" t="str">
        <f>IF('Camera Detail Takeover Chec...'!S99=0,"",'Camera Detail Takeover Chec...'!S99)</f>
        <v/>
      </c>
      <c r="I101" s="113" t="str">
        <f>IF('Camera Detail Takeover Chec...'!T99=0,"",'Camera Detail Takeover Chec...'!T99)</f>
        <v/>
      </c>
      <c r="J101" s="113" t="str">
        <f>IF('Camera Detail Takeover Chec...'!U99=0,"",'Camera Detail Takeover Chec...'!U99)</f>
        <v/>
      </c>
      <c r="K101" s="113" t="str">
        <f>IF('Camera Detail Takeover Chec...'!V99=0,"",'Camera Detail Takeover Chec...'!V99)</f>
        <v/>
      </c>
      <c r="L101" s="114" t="str">
        <f>IF('Camera Detail Takeover Chec...'!AE99=0,"",)</f>
        <v/>
      </c>
      <c r="M101" s="114" t="str">
        <f>IF('Camera Detail Takeover Chec...'!AF99=0,"",'Camera Detail Takeover Chec...'!AF99)</f>
        <v/>
      </c>
      <c r="N101" s="115" t="str">
        <f>IF('Camera Detail Takeover Chec...'!AD99=0,"",'Camera Detail Takeover Chec...'!AD99)</f>
        <v/>
      </c>
      <c r="X101" s="105" t="str">
        <f t="shared" si="2"/>
        <v/>
      </c>
      <c r="Y101" s="105" t="str">
        <f t="shared" si="3"/>
        <v/>
      </c>
      <c r="AS101" s="195"/>
    </row>
    <row r="102" spans="1:45" ht="15" customHeight="1" outlineLevel="1" x14ac:dyDescent="0.25">
      <c r="A102" s="216" t="str">
        <f>IF('Camera Detail Takeover Chec...'!R100=0,"",'Camera Detail Takeover Chec...'!R100)</f>
        <v/>
      </c>
      <c r="B102" s="108" t="str">
        <f>IF('Camera Detail Takeover Chec...'!F100=0,"",'Camera Detail Takeover Chec...'!F100)</f>
        <v/>
      </c>
      <c r="C102" s="109" t="str">
        <f>IF('Camera Detail Takeover Chec...'!E100=0,"",'Camera Detail Takeover Chec...'!E100)</f>
        <v/>
      </c>
      <c r="D102" s="111" t="str">
        <f>IF('Camera Detail Takeover Chec...'!M100=0,"",'Camera Detail Takeover Chec...'!M100)</f>
        <v/>
      </c>
      <c r="E102" s="111" t="str">
        <f>IF('Camera Detail Takeover Chec...'!N100=0,"",'Camera Detail Takeover Chec...'!N100)</f>
        <v/>
      </c>
      <c r="F102" s="198" t="str">
        <f>IF('Camera Detail Takeover Chec...'!O100=0,"",'Camera Detail Takeover Chec...'!O100)</f>
        <v/>
      </c>
      <c r="G102" s="112" t="str">
        <f>IF('Camera Detail Takeover Chec...'!P100=0,"",'Camera Detail Takeover Chec...'!P100)</f>
        <v/>
      </c>
      <c r="H102" s="108" t="str">
        <f>IF('Camera Detail Takeover Chec...'!S100=0,"",'Camera Detail Takeover Chec...'!S100)</f>
        <v/>
      </c>
      <c r="I102" s="113" t="str">
        <f>IF('Camera Detail Takeover Chec...'!T100=0,"",'Camera Detail Takeover Chec...'!T100)</f>
        <v/>
      </c>
      <c r="J102" s="113" t="str">
        <f>IF('Camera Detail Takeover Chec...'!U100=0,"",'Camera Detail Takeover Chec...'!U100)</f>
        <v/>
      </c>
      <c r="K102" s="113" t="str">
        <f>IF('Camera Detail Takeover Chec...'!V100=0,"",'Camera Detail Takeover Chec...'!V100)</f>
        <v/>
      </c>
      <c r="L102" s="114" t="str">
        <f>IF('Camera Detail Takeover Chec...'!AE100=0,"",)</f>
        <v/>
      </c>
      <c r="M102" s="114" t="str">
        <f>IF('Camera Detail Takeover Chec...'!AF100=0,"",'Camera Detail Takeover Chec...'!AF100)</f>
        <v/>
      </c>
      <c r="N102" s="115" t="str">
        <f>IF('Camera Detail Takeover Chec...'!AD100=0,"",'Camera Detail Takeover Chec...'!AD100)</f>
        <v/>
      </c>
      <c r="X102" s="105" t="str">
        <f>D102&amp;E102</f>
        <v/>
      </c>
      <c r="Y102" s="105" t="str">
        <f t="shared" si="3"/>
        <v/>
      </c>
    </row>
    <row r="103" spans="1:45" x14ac:dyDescent="0.25">
      <c r="A103" s="361" t="s">
        <v>1685</v>
      </c>
      <c r="B103" s="362"/>
      <c r="C103" s="40"/>
      <c r="D103" s="40"/>
      <c r="E103" s="382" t="str">
        <f>IF('Camera Detail Takeover Chec...'!P1265=0,"",'Camera Detail Takeover Chec...'!P1265)</f>
        <v/>
      </c>
      <c r="F103" s="382"/>
      <c r="G103" s="382"/>
      <c r="H103" s="382"/>
      <c r="I103" s="382"/>
      <c r="J103" s="382"/>
      <c r="K103" s="382"/>
      <c r="L103" s="382"/>
      <c r="M103" s="382"/>
      <c r="N103" s="383"/>
      <c r="Y103" s="105" t="e">
        <f>D103&amp;#REF!&amp;#REF!</f>
        <v>#REF!</v>
      </c>
    </row>
    <row r="104" spans="1:45" ht="6.75" customHeight="1" thickBot="1" x14ac:dyDescent="0.3">
      <c r="A104" s="363"/>
      <c r="B104" s="364"/>
      <c r="C104" s="365"/>
      <c r="D104" s="364"/>
      <c r="E104" s="364"/>
      <c r="F104" s="364"/>
      <c r="G104" s="364"/>
      <c r="H104" s="366"/>
      <c r="I104" s="364"/>
      <c r="J104" s="364"/>
      <c r="K104" s="364"/>
      <c r="L104" s="364"/>
      <c r="M104" s="364"/>
      <c r="N104" s="364"/>
      <c r="Y104" s="105" t="str">
        <f t="shared" si="3"/>
        <v/>
      </c>
    </row>
    <row r="105" spans="1:45" x14ac:dyDescent="0.25">
      <c r="A105" s="367" t="s">
        <v>1584</v>
      </c>
      <c r="B105" s="368"/>
      <c r="C105" s="369"/>
      <c r="D105" s="368"/>
      <c r="E105" s="368"/>
      <c r="F105" s="368"/>
      <c r="G105" s="368"/>
      <c r="H105" s="370"/>
      <c r="I105" s="368"/>
      <c r="J105" s="368"/>
      <c r="K105" s="368"/>
      <c r="L105" s="368"/>
      <c r="M105" s="368"/>
      <c r="N105" s="371"/>
      <c r="Y105" s="105" t="str">
        <f t="shared" si="3"/>
        <v/>
      </c>
    </row>
    <row r="106" spans="1:45" x14ac:dyDescent="0.25">
      <c r="A106" s="372"/>
      <c r="B106" s="373"/>
      <c r="C106" s="374"/>
      <c r="D106" s="373"/>
      <c r="E106" s="373"/>
      <c r="F106" s="373"/>
      <c r="G106" s="373"/>
      <c r="H106" s="375"/>
      <c r="I106" s="373"/>
      <c r="J106" s="373"/>
      <c r="K106" s="373"/>
      <c r="L106" s="373"/>
      <c r="M106" s="373"/>
      <c r="N106" s="376"/>
      <c r="Y106" s="105" t="str">
        <f t="shared" si="3"/>
        <v/>
      </c>
    </row>
    <row r="107" spans="1:45" x14ac:dyDescent="0.25">
      <c r="A107" s="372"/>
      <c r="B107" s="373"/>
      <c r="C107" s="374"/>
      <c r="D107" s="373"/>
      <c r="E107" s="373"/>
      <c r="F107" s="373"/>
      <c r="G107" s="373"/>
      <c r="H107" s="375"/>
      <c r="I107" s="373"/>
      <c r="J107" s="373"/>
      <c r="K107" s="373"/>
      <c r="L107" s="373"/>
      <c r="M107" s="373"/>
      <c r="N107" s="376"/>
      <c r="Y107" s="105" t="str">
        <f t="shared" si="3"/>
        <v/>
      </c>
    </row>
    <row r="108" spans="1:45" x14ac:dyDescent="0.25">
      <c r="A108" s="372"/>
      <c r="B108" s="373"/>
      <c r="C108" s="374"/>
      <c r="D108" s="373"/>
      <c r="E108" s="373"/>
      <c r="F108" s="373"/>
      <c r="G108" s="373"/>
      <c r="H108" s="375"/>
      <c r="I108" s="373"/>
      <c r="J108" s="373"/>
      <c r="K108" s="373"/>
      <c r="L108" s="373"/>
      <c r="M108" s="373"/>
      <c r="N108" s="376"/>
      <c r="Y108" s="105" t="str">
        <f t="shared" si="3"/>
        <v/>
      </c>
    </row>
    <row r="109" spans="1:45" x14ac:dyDescent="0.25">
      <c r="A109" s="372"/>
      <c r="B109" s="373"/>
      <c r="C109" s="374"/>
      <c r="D109" s="373"/>
      <c r="E109" s="373"/>
      <c r="F109" s="373"/>
      <c r="G109" s="373"/>
      <c r="H109" s="375"/>
      <c r="I109" s="373"/>
      <c r="J109" s="373"/>
      <c r="K109" s="373"/>
      <c r="L109" s="373"/>
      <c r="M109" s="373"/>
      <c r="N109" s="376"/>
      <c r="Y109" s="105" t="str">
        <f t="shared" si="3"/>
        <v/>
      </c>
    </row>
    <row r="110" spans="1:45" x14ac:dyDescent="0.25">
      <c r="A110" s="372"/>
      <c r="B110" s="373"/>
      <c r="C110" s="374"/>
      <c r="D110" s="373"/>
      <c r="E110" s="373"/>
      <c r="F110" s="373"/>
      <c r="G110" s="373"/>
      <c r="H110" s="375"/>
      <c r="I110" s="373"/>
      <c r="J110" s="373"/>
      <c r="K110" s="373"/>
      <c r="L110" s="373"/>
      <c r="M110" s="373"/>
      <c r="N110" s="376"/>
      <c r="Y110" s="105" t="str">
        <f t="shared" si="3"/>
        <v/>
      </c>
    </row>
    <row r="111" spans="1:45" x14ac:dyDescent="0.25">
      <c r="A111" s="372"/>
      <c r="B111" s="373"/>
      <c r="C111" s="374"/>
      <c r="D111" s="373"/>
      <c r="E111" s="373"/>
      <c r="F111" s="373"/>
      <c r="G111" s="373"/>
      <c r="H111" s="375"/>
      <c r="I111" s="373"/>
      <c r="J111" s="373"/>
      <c r="K111" s="373"/>
      <c r="L111" s="373"/>
      <c r="M111" s="373"/>
      <c r="N111" s="376"/>
      <c r="Y111" s="105" t="str">
        <f t="shared" si="3"/>
        <v/>
      </c>
    </row>
    <row r="112" spans="1:45" ht="15.75" thickBot="1" x14ac:dyDescent="0.3">
      <c r="A112" s="377"/>
      <c r="B112" s="378"/>
      <c r="C112" s="379"/>
      <c r="D112" s="378"/>
      <c r="E112" s="378"/>
      <c r="F112" s="378"/>
      <c r="G112" s="378"/>
      <c r="H112" s="380"/>
      <c r="I112" s="378"/>
      <c r="J112" s="378"/>
      <c r="K112" s="378"/>
      <c r="L112" s="378"/>
      <c r="M112" s="378"/>
      <c r="N112" s="381"/>
      <c r="Y112" s="105" t="str">
        <f t="shared" si="3"/>
        <v/>
      </c>
    </row>
  </sheetData>
  <sheetProtection formatCells="0" formatColumns="0" formatRows="0" selectLockedCells="1" sort="0" autoFilter="0" pivotTables="0"/>
  <mergeCells count="6">
    <mergeCell ref="A1:N2"/>
    <mergeCell ref="A103:B103"/>
    <mergeCell ref="A104:N104"/>
    <mergeCell ref="A105:N105"/>
    <mergeCell ref="A106:N112"/>
    <mergeCell ref="E103:N103"/>
  </mergeCells>
  <dataValidations count="4">
    <dataValidation type="list" allowBlank="1" showInputMessage="1" showErrorMessage="1" sqref="F4:F102" xr:uid="{6B1C0CD0-DDAF-465F-9A36-04DA69770409}">
      <formula1>INDIRECT($AS$2)</formula1>
    </dataValidation>
    <dataValidation type="list" allowBlank="1" showInputMessage="1" showErrorMessage="1" sqref="D4:E102" xr:uid="{37F3044F-0C8A-4943-A075-DBCC5FCBE257}">
      <formula1>IndoorOutdoor</formula1>
    </dataValidation>
    <dataValidation type="list" allowBlank="1" showInputMessage="1" showErrorMessage="1" sqref="G4:G102" xr:uid="{2D7FBC06-9012-47CF-8A0E-6C4F208A038A}">
      <formula1>INDIRECT(Y4)</formula1>
    </dataValidation>
    <dataValidation type="list" allowBlank="1" showInputMessage="1" showErrorMessage="1" sqref="E103" xr:uid="{0EED2286-C1D0-4451-BCBF-ED434859EF1C}">
      <formula1>INDIRECT(Y103)</formula1>
    </dataValidation>
  </dataValidations>
  <pageMargins left="0.25" right="0.25" top="0.75" bottom="0.75" header="0.3" footer="0.3"/>
  <pageSetup paperSize="3" scale="54" fitToHeight="0" orientation="landscape" r:id="rId1"/>
  <headerFooter>
    <oddFooter>&amp;C&amp;P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AS1057"/>
  <sheetViews>
    <sheetView topLeftCell="D1" zoomScale="85" zoomScaleNormal="85" workbookViewId="0">
      <selection activeCell="L13" sqref="L13"/>
    </sheetView>
  </sheetViews>
  <sheetFormatPr defaultColWidth="9.42578125" defaultRowHeight="15" x14ac:dyDescent="0.25"/>
  <cols>
    <col min="1" max="1" width="9.42578125" style="1" hidden="1" customWidth="1"/>
    <col min="2" max="2" width="9.42578125" style="13" hidden="1" customWidth="1"/>
    <col min="3" max="3" width="9.42578125" style="14" hidden="1" customWidth="1"/>
    <col min="4" max="4" width="14.5703125" style="12" customWidth="1"/>
    <col min="5" max="5" width="36.42578125" style="13" customWidth="1"/>
    <col min="6" max="6" width="14" style="12" customWidth="1"/>
    <col min="7" max="7" width="18.140625" style="13" customWidth="1"/>
    <col min="8" max="8" width="14" style="11" customWidth="1"/>
    <col min="9" max="9" width="17.42578125" style="12" customWidth="1"/>
    <col min="10" max="10" width="19.42578125" style="12" customWidth="1"/>
    <col min="11" max="12" width="14" style="12" customWidth="1"/>
    <col min="13" max="13" width="14" style="11" customWidth="1"/>
    <col min="14" max="14" width="15" style="13" customWidth="1"/>
    <col min="15" max="15" width="14" style="13" customWidth="1"/>
    <col min="16" max="16" width="42.85546875" style="13" customWidth="1"/>
    <col min="17" max="17" width="14" style="13" customWidth="1"/>
    <col min="18" max="18" width="17" style="11" customWidth="1"/>
    <col min="20" max="20" width="9.42578125" style="1" customWidth="1"/>
    <col min="21" max="21" width="14" style="12" customWidth="1"/>
    <col min="22" max="28" width="14" style="13" customWidth="1"/>
    <col min="29" max="29" width="19" style="13" customWidth="1"/>
    <col min="30" max="30" width="14" style="13" customWidth="1"/>
    <col min="31" max="33" width="14" style="12" customWidth="1"/>
    <col min="34" max="34" width="36.140625" style="12" customWidth="1"/>
    <col min="35" max="35" width="35.5703125" style="13" hidden="1" customWidth="1"/>
    <col min="36" max="36" width="33.42578125" style="13" hidden="1" customWidth="1"/>
    <col min="37" max="37" width="15.140625" style="1" bestFit="1" customWidth="1"/>
    <col min="38" max="38" width="19.5703125" style="1" customWidth="1"/>
    <col min="39" max="39" width="9.42578125" style="1"/>
    <col min="40" max="41" width="14.5703125" style="1" customWidth="1"/>
    <col min="42" max="45" width="14.5703125" style="12" hidden="1" customWidth="1"/>
    <col min="46" max="46" width="14.5703125" style="1" customWidth="1"/>
    <col min="47" max="47" width="9.42578125" style="1" customWidth="1"/>
    <col min="48" max="16384" width="9.42578125" style="1"/>
  </cols>
  <sheetData>
    <row r="1" spans="1:45" s="18" customFormat="1" ht="29.85" customHeight="1" x14ac:dyDescent="0.25">
      <c r="A1" s="18" t="s">
        <v>1686</v>
      </c>
      <c r="B1" s="18" t="s">
        <v>1687</v>
      </c>
      <c r="C1" s="18" t="s">
        <v>1688</v>
      </c>
      <c r="D1" s="18" t="s">
        <v>1661</v>
      </c>
      <c r="E1" s="18" t="s">
        <v>1689</v>
      </c>
      <c r="F1" s="24" t="s">
        <v>1663</v>
      </c>
      <c r="G1" s="219" t="s">
        <v>1690</v>
      </c>
      <c r="H1" s="19" t="s">
        <v>1691</v>
      </c>
      <c r="I1" s="20" t="s">
        <v>1692</v>
      </c>
      <c r="J1" s="20" t="s">
        <v>1693</v>
      </c>
      <c r="K1" s="217" t="s">
        <v>1694</v>
      </c>
      <c r="L1" s="217" t="s">
        <v>1695</v>
      </c>
      <c r="M1" s="177" t="s">
        <v>1676</v>
      </c>
      <c r="N1" s="21" t="s">
        <v>192</v>
      </c>
      <c r="O1" s="178" t="s">
        <v>1677</v>
      </c>
      <c r="P1" s="21" t="s">
        <v>1678</v>
      </c>
      <c r="Q1" s="22" t="s">
        <v>1696</v>
      </c>
      <c r="R1" s="23" t="s">
        <v>1697</v>
      </c>
      <c r="S1" s="24" t="s">
        <v>1679</v>
      </c>
      <c r="T1" s="18" t="s">
        <v>1680</v>
      </c>
      <c r="U1" s="18" t="s">
        <v>1681</v>
      </c>
      <c r="V1" s="176" t="s">
        <v>1682</v>
      </c>
      <c r="W1" s="18" t="s">
        <v>1698</v>
      </c>
      <c r="X1" s="18" t="s">
        <v>1699</v>
      </c>
      <c r="Y1" s="18" t="s">
        <v>1700</v>
      </c>
      <c r="Z1" s="18" t="s">
        <v>1701</v>
      </c>
      <c r="AA1" s="18" t="s">
        <v>1702</v>
      </c>
      <c r="AB1" s="18" t="s">
        <v>1703</v>
      </c>
      <c r="AC1" s="24" t="s">
        <v>1704</v>
      </c>
      <c r="AD1" s="18" t="s">
        <v>1585</v>
      </c>
      <c r="AE1" s="176" t="s">
        <v>1683</v>
      </c>
      <c r="AF1" s="176" t="s">
        <v>1684</v>
      </c>
      <c r="AG1" s="176" t="s">
        <v>1705</v>
      </c>
      <c r="AH1" s="18" t="s">
        <v>1706</v>
      </c>
      <c r="AI1" s="176" t="s">
        <v>1707</v>
      </c>
      <c r="AN1" s="24"/>
      <c r="AO1" s="24"/>
      <c r="AP1" s="24"/>
      <c r="AQ1" s="24"/>
    </row>
    <row r="2" spans="1:45" x14ac:dyDescent="0.25">
      <c r="E2" s="218"/>
      <c r="G2" s="218"/>
      <c r="S2" s="1"/>
      <c r="T2" s="12"/>
      <c r="U2" s="13"/>
      <c r="AD2" s="12"/>
      <c r="AH2" s="13"/>
      <c r="AI2" s="218" t="s">
        <v>1708</v>
      </c>
      <c r="AJ2" s="1"/>
      <c r="AO2" s="12"/>
      <c r="AS2" s="1"/>
    </row>
    <row r="3" spans="1:45" x14ac:dyDescent="0.25">
      <c r="E3" s="218"/>
      <c r="G3" s="218"/>
      <c r="S3" s="1"/>
      <c r="T3" s="12"/>
      <c r="U3" s="13"/>
      <c r="AD3" s="12"/>
      <c r="AH3" s="13"/>
      <c r="AI3" s="218" t="s">
        <v>1709</v>
      </c>
      <c r="AJ3" s="1"/>
      <c r="AO3" s="12"/>
      <c r="AS3" s="1"/>
    </row>
    <row r="4" spans="1:45" x14ac:dyDescent="0.25">
      <c r="E4" s="218"/>
      <c r="G4" s="218"/>
      <c r="S4" s="1"/>
      <c r="T4" s="12"/>
      <c r="U4" s="13"/>
      <c r="AD4" s="12"/>
      <c r="AH4" s="13"/>
      <c r="AI4" s="218" t="s">
        <v>1710</v>
      </c>
      <c r="AJ4" s="1"/>
      <c r="AO4" s="12"/>
      <c r="AS4" s="1"/>
    </row>
    <row r="5" spans="1:45" x14ac:dyDescent="0.25">
      <c r="E5" s="218"/>
      <c r="G5" s="218"/>
      <c r="S5" s="1"/>
      <c r="T5" s="12"/>
      <c r="U5" s="13"/>
      <c r="AD5" s="12"/>
      <c r="AH5" s="13"/>
      <c r="AI5" s="218" t="s">
        <v>1711</v>
      </c>
      <c r="AJ5" s="1"/>
      <c r="AO5" s="12"/>
      <c r="AS5" s="1"/>
    </row>
    <row r="6" spans="1:45" x14ac:dyDescent="0.25">
      <c r="E6" s="218"/>
      <c r="G6" s="218"/>
      <c r="S6" s="1"/>
      <c r="T6" s="12"/>
      <c r="U6" s="13"/>
      <c r="AD6" s="12"/>
      <c r="AH6" s="13"/>
      <c r="AI6" s="218" t="s">
        <v>1712</v>
      </c>
      <c r="AJ6" s="1"/>
      <c r="AO6" s="12"/>
      <c r="AS6" s="1"/>
    </row>
    <row r="7" spans="1:45" x14ac:dyDescent="0.25">
      <c r="E7" s="218"/>
      <c r="G7" s="218"/>
      <c r="S7" s="1"/>
      <c r="T7" s="12"/>
      <c r="U7" s="13"/>
      <c r="AD7" s="12"/>
      <c r="AH7" s="13"/>
      <c r="AI7" s="218" t="s">
        <v>1713</v>
      </c>
      <c r="AJ7" s="1"/>
      <c r="AO7" s="12"/>
      <c r="AS7" s="1"/>
    </row>
    <row r="8" spans="1:45" x14ac:dyDescent="0.25">
      <c r="E8" s="218"/>
      <c r="G8" s="218"/>
      <c r="S8" s="1"/>
      <c r="T8" s="12"/>
      <c r="U8" s="13"/>
      <c r="AD8" s="12"/>
      <c r="AH8" s="13"/>
      <c r="AI8" s="218" t="s">
        <v>1714</v>
      </c>
      <c r="AJ8" s="1"/>
      <c r="AO8" s="12"/>
      <c r="AS8" s="1"/>
    </row>
    <row r="9" spans="1:45" x14ac:dyDescent="0.25">
      <c r="E9" s="218"/>
      <c r="G9" s="218"/>
      <c r="S9" s="1"/>
      <c r="T9" s="12"/>
      <c r="U9" s="13"/>
      <c r="AD9" s="12"/>
      <c r="AH9" s="13"/>
      <c r="AI9" s="218" t="s">
        <v>1715</v>
      </c>
      <c r="AJ9" s="1"/>
      <c r="AO9" s="12"/>
      <c r="AS9" s="1"/>
    </row>
    <row r="10" spans="1:45" x14ac:dyDescent="0.25">
      <c r="E10" s="218"/>
      <c r="G10" s="218"/>
      <c r="S10" s="1"/>
      <c r="T10" s="12"/>
      <c r="U10" s="13"/>
      <c r="AD10" s="12"/>
      <c r="AH10" s="13"/>
      <c r="AI10" s="218" t="s">
        <v>1716</v>
      </c>
      <c r="AJ10" s="1"/>
      <c r="AO10" s="12"/>
      <c r="AS10" s="1"/>
    </row>
    <row r="11" spans="1:45" x14ac:dyDescent="0.25">
      <c r="E11" s="218"/>
      <c r="G11" s="218"/>
      <c r="S11" s="1"/>
      <c r="T11" s="12"/>
      <c r="U11" s="13"/>
      <c r="AD11" s="12"/>
      <c r="AH11" s="13"/>
      <c r="AI11" s="218" t="s">
        <v>1717</v>
      </c>
      <c r="AJ11" s="1"/>
      <c r="AO11" s="12"/>
      <c r="AS11" s="1"/>
    </row>
    <row r="12" spans="1:45" x14ac:dyDescent="0.25">
      <c r="E12" s="218"/>
      <c r="G12" s="218"/>
      <c r="S12" s="1"/>
      <c r="T12" s="12"/>
      <c r="U12" s="13"/>
      <c r="AD12" s="12"/>
      <c r="AH12" s="13"/>
      <c r="AI12" s="218" t="s">
        <v>1718</v>
      </c>
      <c r="AJ12" s="1"/>
      <c r="AO12" s="12"/>
      <c r="AS12" s="1"/>
    </row>
    <row r="13" spans="1:45" x14ac:dyDescent="0.25">
      <c r="E13" s="218"/>
      <c r="G13" s="218"/>
      <c r="S13" s="1"/>
      <c r="T13" s="12"/>
      <c r="U13" s="13"/>
      <c r="AD13" s="12"/>
      <c r="AH13" s="13"/>
      <c r="AI13" s="218" t="s">
        <v>1719</v>
      </c>
      <c r="AJ13" s="1"/>
      <c r="AO13" s="12"/>
      <c r="AS13" s="1"/>
    </row>
    <row r="14" spans="1:45" x14ac:dyDescent="0.25">
      <c r="E14" s="218"/>
      <c r="G14" s="218"/>
      <c r="S14" s="1"/>
      <c r="T14" s="12"/>
      <c r="U14" s="13"/>
      <c r="AD14" s="12"/>
      <c r="AH14" s="13"/>
      <c r="AI14" s="218" t="s">
        <v>1720</v>
      </c>
      <c r="AJ14" s="1"/>
      <c r="AO14" s="12"/>
      <c r="AS14" s="1"/>
    </row>
    <row r="15" spans="1:45" x14ac:dyDescent="0.25">
      <c r="E15" s="218"/>
      <c r="G15" s="218"/>
      <c r="S15" s="1"/>
      <c r="T15" s="12"/>
      <c r="U15" s="13"/>
      <c r="AD15" s="12"/>
      <c r="AH15" s="13"/>
      <c r="AI15" s="218" t="s">
        <v>1721</v>
      </c>
      <c r="AJ15" s="1"/>
      <c r="AO15" s="12"/>
      <c r="AS15" s="1"/>
    </row>
    <row r="16" spans="1:45" x14ac:dyDescent="0.25">
      <c r="E16" s="218"/>
      <c r="G16" s="218"/>
      <c r="S16" s="1"/>
      <c r="T16" s="12"/>
      <c r="U16" s="13"/>
      <c r="AD16" s="12"/>
      <c r="AH16" s="13"/>
      <c r="AI16" s="218" t="s">
        <v>1722</v>
      </c>
      <c r="AJ16" s="1"/>
      <c r="AO16" s="12"/>
      <c r="AS16" s="1"/>
    </row>
    <row r="17" spans="5:45" x14ac:dyDescent="0.25">
      <c r="E17" s="218"/>
      <c r="G17" s="218"/>
      <c r="S17" s="1"/>
      <c r="T17" s="12"/>
      <c r="U17" s="13"/>
      <c r="AD17" s="12"/>
      <c r="AH17" s="13"/>
      <c r="AI17" s="218" t="s">
        <v>1723</v>
      </c>
      <c r="AJ17" s="1"/>
      <c r="AO17" s="12"/>
      <c r="AS17" s="1"/>
    </row>
    <row r="18" spans="5:45" x14ac:dyDescent="0.25">
      <c r="E18" s="218"/>
      <c r="G18" s="218"/>
      <c r="S18" s="1"/>
      <c r="T18" s="12"/>
      <c r="U18" s="13"/>
      <c r="AD18" s="12"/>
      <c r="AH18" s="13"/>
      <c r="AI18" s="218" t="s">
        <v>1724</v>
      </c>
      <c r="AJ18" s="1"/>
      <c r="AO18" s="12"/>
      <c r="AS18" s="1"/>
    </row>
    <row r="19" spans="5:45" x14ac:dyDescent="0.25">
      <c r="E19" s="218"/>
      <c r="G19" s="218"/>
      <c r="S19" s="1"/>
      <c r="T19" s="12"/>
      <c r="U19" s="13"/>
      <c r="AD19" s="12"/>
      <c r="AH19" s="13"/>
      <c r="AI19" s="218" t="s">
        <v>1725</v>
      </c>
      <c r="AJ19" s="1"/>
      <c r="AO19" s="12"/>
      <c r="AS19" s="1"/>
    </row>
    <row r="20" spans="5:45" x14ac:dyDescent="0.25">
      <c r="E20" s="218"/>
      <c r="G20" s="218"/>
      <c r="S20" s="1"/>
      <c r="T20" s="12"/>
      <c r="U20" s="13"/>
      <c r="AD20" s="12"/>
      <c r="AH20" s="13"/>
      <c r="AI20" s="218" t="s">
        <v>1726</v>
      </c>
      <c r="AJ20" s="1"/>
      <c r="AO20" s="12"/>
      <c r="AS20" s="1"/>
    </row>
    <row r="21" spans="5:45" x14ac:dyDescent="0.25">
      <c r="E21" s="218"/>
      <c r="G21" s="218"/>
      <c r="S21" s="1"/>
      <c r="T21" s="12"/>
      <c r="U21" s="13"/>
      <c r="AD21" s="12"/>
      <c r="AH21" s="13"/>
      <c r="AI21" s="218" t="s">
        <v>1727</v>
      </c>
      <c r="AJ21" s="1"/>
      <c r="AO21" s="12"/>
      <c r="AS21" s="1"/>
    </row>
    <row r="22" spans="5:45" x14ac:dyDescent="0.25">
      <c r="E22" s="218"/>
      <c r="G22" s="218"/>
      <c r="S22" s="1"/>
      <c r="T22" s="12"/>
      <c r="U22" s="13"/>
      <c r="AD22" s="12"/>
      <c r="AH22" s="13"/>
      <c r="AI22" s="218" t="s">
        <v>1728</v>
      </c>
      <c r="AJ22" s="1"/>
      <c r="AO22" s="12"/>
      <c r="AS22" s="1"/>
    </row>
    <row r="23" spans="5:45" x14ac:dyDescent="0.25">
      <c r="E23" s="218"/>
      <c r="G23" s="218"/>
      <c r="S23" s="1"/>
      <c r="T23" s="12"/>
      <c r="U23" s="13"/>
      <c r="AD23" s="12"/>
      <c r="AH23" s="13"/>
      <c r="AI23" s="218" t="s">
        <v>1729</v>
      </c>
      <c r="AJ23" s="1"/>
      <c r="AO23" s="12"/>
      <c r="AS23" s="1"/>
    </row>
    <row r="24" spans="5:45" x14ac:dyDescent="0.25">
      <c r="E24" s="218"/>
      <c r="G24" s="218"/>
      <c r="S24" s="1"/>
      <c r="T24" s="12"/>
      <c r="U24" s="13"/>
      <c r="AD24" s="12"/>
      <c r="AH24" s="13"/>
      <c r="AI24" s="218" t="s">
        <v>1730</v>
      </c>
      <c r="AJ24" s="1"/>
      <c r="AO24" s="12"/>
      <c r="AS24" s="1"/>
    </row>
    <row r="25" spans="5:45" x14ac:dyDescent="0.25">
      <c r="E25" s="218"/>
      <c r="G25" s="218"/>
      <c r="S25" s="1"/>
      <c r="T25" s="12"/>
      <c r="U25" s="13"/>
      <c r="AD25" s="12"/>
      <c r="AH25" s="13"/>
      <c r="AI25" s="218" t="s">
        <v>1731</v>
      </c>
      <c r="AJ25" s="1"/>
      <c r="AO25" s="12"/>
      <c r="AS25" s="1"/>
    </row>
    <row r="26" spans="5:45" x14ac:dyDescent="0.25">
      <c r="E26" s="218"/>
      <c r="G26" s="218"/>
      <c r="S26" s="1"/>
      <c r="T26" s="12"/>
      <c r="U26" s="13"/>
      <c r="AD26" s="12"/>
      <c r="AH26" s="13"/>
      <c r="AI26" s="218" t="s">
        <v>1732</v>
      </c>
      <c r="AJ26" s="1"/>
      <c r="AO26" s="12"/>
      <c r="AS26" s="1"/>
    </row>
    <row r="27" spans="5:45" x14ac:dyDescent="0.25">
      <c r="E27" s="218"/>
      <c r="G27" s="218"/>
      <c r="S27" s="1"/>
      <c r="T27" s="12"/>
      <c r="U27" s="13"/>
      <c r="AD27" s="12"/>
      <c r="AH27" s="13"/>
      <c r="AI27" s="218" t="s">
        <v>1733</v>
      </c>
      <c r="AJ27" s="1"/>
      <c r="AO27" s="12"/>
      <c r="AS27" s="1"/>
    </row>
    <row r="28" spans="5:45" x14ac:dyDescent="0.25">
      <c r="E28" s="218"/>
      <c r="G28" s="218"/>
      <c r="S28" s="1"/>
      <c r="T28" s="12"/>
      <c r="U28" s="13"/>
      <c r="AD28" s="12"/>
      <c r="AH28" s="13"/>
      <c r="AI28" s="218" t="s">
        <v>1734</v>
      </c>
      <c r="AJ28" s="1"/>
      <c r="AO28" s="12"/>
      <c r="AS28" s="1"/>
    </row>
    <row r="29" spans="5:45" x14ac:dyDescent="0.25">
      <c r="E29" s="218"/>
      <c r="G29" s="218"/>
      <c r="S29" s="1"/>
      <c r="T29" s="12"/>
      <c r="U29" s="13"/>
      <c r="AD29" s="12"/>
      <c r="AH29" s="13"/>
      <c r="AI29" s="218" t="s">
        <v>1735</v>
      </c>
      <c r="AJ29" s="1"/>
      <c r="AO29" s="12"/>
      <c r="AS29" s="1"/>
    </row>
    <row r="30" spans="5:45" x14ac:dyDescent="0.25">
      <c r="E30" s="218"/>
      <c r="G30" s="218"/>
      <c r="S30" s="1"/>
      <c r="T30" s="12"/>
      <c r="U30" s="13"/>
      <c r="AD30" s="12"/>
      <c r="AH30" s="13"/>
      <c r="AI30" s="218" t="s">
        <v>1736</v>
      </c>
      <c r="AJ30" s="1"/>
      <c r="AO30" s="12"/>
      <c r="AS30" s="1"/>
    </row>
    <row r="31" spans="5:45" x14ac:dyDescent="0.25">
      <c r="E31" s="218"/>
      <c r="G31" s="218"/>
      <c r="S31" s="1"/>
      <c r="T31" s="12"/>
      <c r="U31" s="13"/>
      <c r="AD31" s="12"/>
      <c r="AH31" s="13"/>
      <c r="AI31" s="218" t="s">
        <v>1737</v>
      </c>
      <c r="AJ31" s="1"/>
      <c r="AO31" s="12"/>
      <c r="AS31" s="1"/>
    </row>
    <row r="32" spans="5:45" x14ac:dyDescent="0.25">
      <c r="E32" s="218"/>
      <c r="G32" s="218"/>
      <c r="S32" s="1"/>
      <c r="T32" s="12"/>
      <c r="U32" s="13"/>
      <c r="AD32" s="12"/>
      <c r="AH32" s="13"/>
      <c r="AI32" s="218" t="s">
        <v>1738</v>
      </c>
      <c r="AJ32" s="1"/>
      <c r="AO32" s="12"/>
      <c r="AS32" s="1"/>
    </row>
    <row r="33" spans="5:45" x14ac:dyDescent="0.25">
      <c r="E33" s="218"/>
      <c r="G33" s="218"/>
      <c r="S33" s="1"/>
      <c r="T33" s="12"/>
      <c r="U33" s="13"/>
      <c r="AD33" s="12"/>
      <c r="AH33" s="13"/>
      <c r="AI33" s="218" t="s">
        <v>1739</v>
      </c>
      <c r="AJ33" s="1"/>
      <c r="AO33" s="12"/>
      <c r="AS33" s="1"/>
    </row>
    <row r="34" spans="5:45" x14ac:dyDescent="0.25">
      <c r="E34" s="218"/>
      <c r="G34" s="218"/>
      <c r="S34" s="1"/>
      <c r="T34" s="12"/>
      <c r="U34" s="13"/>
      <c r="AD34" s="12"/>
      <c r="AH34" s="13"/>
      <c r="AI34" s="218" t="s">
        <v>1740</v>
      </c>
      <c r="AJ34" s="1"/>
      <c r="AO34" s="12"/>
      <c r="AS34" s="1"/>
    </row>
    <row r="35" spans="5:45" x14ac:dyDescent="0.25">
      <c r="E35" s="218"/>
      <c r="G35" s="218"/>
      <c r="S35" s="1"/>
      <c r="T35" s="12"/>
      <c r="U35" s="13"/>
      <c r="AD35" s="12"/>
      <c r="AH35" s="13"/>
      <c r="AI35" s="218" t="s">
        <v>1741</v>
      </c>
      <c r="AJ35" s="1"/>
      <c r="AO35" s="12"/>
      <c r="AS35" s="1"/>
    </row>
    <row r="36" spans="5:45" x14ac:dyDescent="0.25">
      <c r="E36" s="218"/>
      <c r="G36" s="218"/>
      <c r="S36" s="1"/>
      <c r="T36" s="12"/>
      <c r="U36" s="13"/>
      <c r="AD36" s="12"/>
      <c r="AH36" s="13"/>
      <c r="AI36" s="218" t="s">
        <v>1742</v>
      </c>
      <c r="AJ36" s="1"/>
      <c r="AO36" s="12"/>
      <c r="AS36" s="1"/>
    </row>
    <row r="37" spans="5:45" x14ac:dyDescent="0.25">
      <c r="E37" s="218"/>
      <c r="G37" s="218"/>
      <c r="S37" s="1"/>
      <c r="T37" s="12"/>
      <c r="U37" s="13"/>
      <c r="AD37" s="12"/>
      <c r="AH37" s="13"/>
      <c r="AI37" s="218" t="s">
        <v>1743</v>
      </c>
      <c r="AJ37" s="1"/>
      <c r="AO37" s="12"/>
      <c r="AS37" s="1"/>
    </row>
    <row r="38" spans="5:45" x14ac:dyDescent="0.25">
      <c r="E38" s="218"/>
      <c r="G38" s="218"/>
      <c r="S38" s="1"/>
      <c r="T38" s="12"/>
      <c r="U38" s="13"/>
      <c r="AD38" s="12"/>
      <c r="AH38" s="13"/>
      <c r="AI38" s="218" t="s">
        <v>1744</v>
      </c>
      <c r="AJ38" s="1"/>
      <c r="AO38" s="12"/>
      <c r="AS38" s="1"/>
    </row>
    <row r="39" spans="5:45" x14ac:dyDescent="0.25">
      <c r="E39" s="218"/>
      <c r="G39" s="218"/>
      <c r="S39" s="1"/>
      <c r="T39" s="12"/>
      <c r="U39" s="13"/>
      <c r="AD39" s="12"/>
      <c r="AH39" s="13"/>
      <c r="AI39" s="218" t="s">
        <v>1745</v>
      </c>
      <c r="AJ39" s="1"/>
      <c r="AO39" s="12"/>
      <c r="AS39" s="1"/>
    </row>
    <row r="40" spans="5:45" x14ac:dyDescent="0.25">
      <c r="E40" s="218"/>
      <c r="G40" s="218"/>
      <c r="S40" s="1"/>
      <c r="T40" s="12"/>
      <c r="U40" s="13"/>
      <c r="AD40" s="12"/>
      <c r="AH40" s="13"/>
      <c r="AI40" s="218" t="s">
        <v>1746</v>
      </c>
      <c r="AJ40" s="1"/>
      <c r="AO40" s="12"/>
      <c r="AS40" s="1"/>
    </row>
    <row r="41" spans="5:45" x14ac:dyDescent="0.25">
      <c r="E41" s="218"/>
      <c r="G41" s="218"/>
      <c r="S41" s="1"/>
      <c r="T41" s="12"/>
      <c r="U41" s="13"/>
      <c r="AD41" s="12"/>
      <c r="AH41" s="13"/>
      <c r="AI41" s="218" t="s">
        <v>1747</v>
      </c>
      <c r="AJ41" s="1"/>
      <c r="AO41" s="12"/>
      <c r="AS41" s="1"/>
    </row>
    <row r="42" spans="5:45" x14ac:dyDescent="0.25">
      <c r="E42" s="218"/>
      <c r="G42" s="218"/>
      <c r="S42" s="1"/>
      <c r="T42" s="12"/>
      <c r="U42" s="13"/>
      <c r="AD42" s="12"/>
      <c r="AH42" s="13"/>
      <c r="AI42" s="218" t="s">
        <v>1748</v>
      </c>
      <c r="AJ42" s="1"/>
      <c r="AO42" s="12"/>
      <c r="AS42" s="1"/>
    </row>
    <row r="43" spans="5:45" x14ac:dyDescent="0.25">
      <c r="E43" s="218"/>
      <c r="G43" s="218"/>
      <c r="S43" s="1"/>
      <c r="T43" s="12"/>
      <c r="U43" s="13"/>
      <c r="AD43" s="12"/>
      <c r="AH43" s="13"/>
      <c r="AI43" s="218" t="s">
        <v>1749</v>
      </c>
      <c r="AJ43" s="1"/>
      <c r="AO43" s="12"/>
      <c r="AS43" s="1"/>
    </row>
    <row r="44" spans="5:45" x14ac:dyDescent="0.25">
      <c r="E44" s="218"/>
      <c r="G44" s="218"/>
      <c r="S44" s="1"/>
      <c r="T44" s="12"/>
      <c r="U44" s="13"/>
      <c r="AD44" s="12"/>
      <c r="AH44" s="13"/>
      <c r="AI44" s="218" t="s">
        <v>1750</v>
      </c>
      <c r="AJ44" s="1"/>
      <c r="AO44" s="12"/>
      <c r="AS44" s="1"/>
    </row>
    <row r="45" spans="5:45" x14ac:dyDescent="0.25">
      <c r="E45" s="218"/>
      <c r="G45" s="218"/>
      <c r="S45" s="1"/>
      <c r="T45" s="12"/>
      <c r="U45" s="13"/>
      <c r="AD45" s="12"/>
      <c r="AH45" s="13"/>
      <c r="AI45" s="218" t="s">
        <v>1751</v>
      </c>
      <c r="AJ45" s="1"/>
      <c r="AO45" s="12"/>
      <c r="AS45" s="1"/>
    </row>
    <row r="46" spans="5:45" x14ac:dyDescent="0.25">
      <c r="E46" s="218"/>
      <c r="G46" s="218"/>
      <c r="S46" s="1"/>
      <c r="T46" s="12"/>
      <c r="U46" s="13"/>
      <c r="AD46" s="12"/>
      <c r="AH46" s="13"/>
      <c r="AI46" s="218" t="s">
        <v>1752</v>
      </c>
      <c r="AJ46" s="1"/>
      <c r="AO46" s="12"/>
      <c r="AS46" s="1"/>
    </row>
    <row r="47" spans="5:45" x14ac:dyDescent="0.25">
      <c r="E47" s="218"/>
      <c r="G47" s="218"/>
      <c r="S47" s="1"/>
      <c r="T47" s="12"/>
      <c r="U47" s="13"/>
      <c r="AD47" s="12"/>
      <c r="AH47" s="13"/>
      <c r="AI47" s="218" t="s">
        <v>1753</v>
      </c>
      <c r="AJ47" s="1"/>
      <c r="AO47" s="12"/>
      <c r="AS47" s="1"/>
    </row>
    <row r="48" spans="5:45" x14ac:dyDescent="0.25">
      <c r="E48" s="218"/>
      <c r="G48" s="218"/>
      <c r="S48" s="1"/>
      <c r="T48" s="12"/>
      <c r="U48" s="13"/>
      <c r="AD48" s="12"/>
      <c r="AH48" s="13"/>
      <c r="AI48" s="218" t="s">
        <v>1754</v>
      </c>
      <c r="AJ48" s="1"/>
      <c r="AO48" s="12"/>
      <c r="AS48" s="1"/>
    </row>
    <row r="49" spans="5:45" x14ac:dyDescent="0.25">
      <c r="E49" s="218"/>
      <c r="G49" s="218"/>
      <c r="S49" s="1"/>
      <c r="T49" s="12"/>
      <c r="U49" s="13"/>
      <c r="AD49" s="12"/>
      <c r="AH49" s="13"/>
      <c r="AI49" s="218" t="s">
        <v>1755</v>
      </c>
      <c r="AJ49" s="1"/>
      <c r="AO49" s="12"/>
      <c r="AS49" s="1"/>
    </row>
    <row r="50" spans="5:45" x14ac:dyDescent="0.25">
      <c r="E50" s="218"/>
      <c r="G50" s="218"/>
      <c r="S50" s="1"/>
      <c r="T50" s="12"/>
      <c r="U50" s="13"/>
      <c r="AD50" s="12"/>
      <c r="AH50" s="13"/>
      <c r="AI50" s="218" t="s">
        <v>1756</v>
      </c>
      <c r="AJ50" s="1"/>
      <c r="AO50" s="12"/>
      <c r="AS50" s="1"/>
    </row>
    <row r="51" spans="5:45" x14ac:dyDescent="0.25">
      <c r="E51" s="218"/>
      <c r="G51" s="218"/>
      <c r="S51" s="1"/>
      <c r="T51" s="12"/>
      <c r="U51" s="13"/>
      <c r="AD51" s="12"/>
      <c r="AH51" s="13"/>
      <c r="AI51" s="218" t="s">
        <v>1757</v>
      </c>
      <c r="AJ51" s="1"/>
      <c r="AO51" s="12"/>
      <c r="AS51" s="1"/>
    </row>
    <row r="52" spans="5:45" x14ac:dyDescent="0.25">
      <c r="E52" s="218"/>
      <c r="G52" s="218"/>
      <c r="S52" s="1"/>
      <c r="T52" s="12"/>
      <c r="U52" s="13"/>
      <c r="AD52" s="12"/>
      <c r="AH52" s="13"/>
      <c r="AI52" s="218" t="s">
        <v>1758</v>
      </c>
      <c r="AJ52" s="1"/>
      <c r="AO52" s="12"/>
      <c r="AS52" s="1"/>
    </row>
    <row r="53" spans="5:45" x14ac:dyDescent="0.25">
      <c r="E53" s="218"/>
      <c r="G53" s="218"/>
      <c r="S53" s="1"/>
      <c r="T53" s="12"/>
      <c r="U53" s="13"/>
      <c r="AD53" s="12"/>
      <c r="AH53" s="13"/>
      <c r="AI53" s="218" t="s">
        <v>1759</v>
      </c>
      <c r="AJ53" s="1"/>
      <c r="AO53" s="12"/>
      <c r="AS53" s="1"/>
    </row>
    <row r="54" spans="5:45" x14ac:dyDescent="0.25">
      <c r="E54" s="218"/>
      <c r="G54" s="218"/>
      <c r="S54" s="1"/>
      <c r="T54" s="12"/>
      <c r="U54" s="13"/>
      <c r="AD54" s="12"/>
      <c r="AH54" s="13"/>
      <c r="AI54" s="218" t="s">
        <v>1760</v>
      </c>
      <c r="AJ54" s="1"/>
      <c r="AO54" s="12"/>
      <c r="AS54" s="1"/>
    </row>
    <row r="55" spans="5:45" x14ac:dyDescent="0.25">
      <c r="E55" s="218"/>
      <c r="G55" s="218"/>
      <c r="S55" s="1"/>
      <c r="T55" s="12"/>
      <c r="U55" s="13"/>
      <c r="AD55" s="12"/>
      <c r="AH55" s="13"/>
      <c r="AI55" s="218" t="s">
        <v>1761</v>
      </c>
      <c r="AJ55" s="1"/>
      <c r="AO55" s="12"/>
      <c r="AS55" s="1"/>
    </row>
    <row r="56" spans="5:45" x14ac:dyDescent="0.25">
      <c r="E56" s="218"/>
      <c r="G56" s="218"/>
      <c r="S56" s="1"/>
      <c r="T56" s="12"/>
      <c r="U56" s="13"/>
      <c r="AD56" s="12"/>
      <c r="AH56" s="13"/>
      <c r="AI56" s="218" t="s">
        <v>1762</v>
      </c>
      <c r="AJ56" s="1"/>
      <c r="AO56" s="12"/>
      <c r="AS56" s="1"/>
    </row>
    <row r="57" spans="5:45" x14ac:dyDescent="0.25">
      <c r="E57" s="218"/>
      <c r="G57" s="218"/>
      <c r="S57" s="1"/>
      <c r="T57" s="12"/>
      <c r="U57" s="13"/>
      <c r="AD57" s="12"/>
      <c r="AH57" s="13"/>
      <c r="AI57" s="218" t="s">
        <v>1763</v>
      </c>
      <c r="AJ57" s="1"/>
      <c r="AO57" s="12"/>
      <c r="AS57" s="1"/>
    </row>
    <row r="58" spans="5:45" x14ac:dyDescent="0.25">
      <c r="E58" s="218"/>
      <c r="G58" s="218"/>
      <c r="S58" s="1"/>
      <c r="T58" s="12"/>
      <c r="U58" s="13"/>
      <c r="AD58" s="12"/>
      <c r="AH58" s="13"/>
      <c r="AI58" s="218" t="s">
        <v>1764</v>
      </c>
      <c r="AJ58" s="1"/>
      <c r="AO58" s="12"/>
      <c r="AS58" s="1"/>
    </row>
    <row r="59" spans="5:45" x14ac:dyDescent="0.25">
      <c r="E59" s="218"/>
      <c r="G59" s="218"/>
      <c r="S59" s="1"/>
      <c r="T59" s="12"/>
      <c r="U59" s="13"/>
      <c r="AD59" s="12"/>
      <c r="AH59" s="13"/>
      <c r="AI59" s="218" t="s">
        <v>1765</v>
      </c>
      <c r="AJ59" s="1"/>
      <c r="AO59" s="12"/>
      <c r="AS59" s="1"/>
    </row>
    <row r="60" spans="5:45" x14ac:dyDescent="0.25">
      <c r="E60" s="218"/>
      <c r="G60" s="218"/>
      <c r="S60" s="1"/>
      <c r="T60" s="12"/>
      <c r="U60" s="13"/>
      <c r="AD60" s="12"/>
      <c r="AH60" s="13"/>
      <c r="AI60" s="218" t="s">
        <v>1766</v>
      </c>
      <c r="AJ60" s="1"/>
      <c r="AO60" s="12"/>
      <c r="AS60" s="1"/>
    </row>
    <row r="61" spans="5:45" x14ac:dyDescent="0.25">
      <c r="E61" s="218"/>
      <c r="G61" s="218"/>
      <c r="S61" s="1"/>
      <c r="T61" s="12"/>
      <c r="U61" s="13"/>
      <c r="AD61" s="12"/>
      <c r="AH61" s="13"/>
      <c r="AI61" s="218" t="s">
        <v>1767</v>
      </c>
      <c r="AJ61" s="1"/>
      <c r="AO61" s="12"/>
      <c r="AS61" s="1"/>
    </row>
    <row r="62" spans="5:45" x14ac:dyDescent="0.25">
      <c r="E62" s="218"/>
      <c r="G62" s="218"/>
      <c r="S62" s="1"/>
      <c r="T62" s="12"/>
      <c r="U62" s="13"/>
      <c r="AD62" s="12"/>
      <c r="AH62" s="13"/>
      <c r="AI62" s="218" t="s">
        <v>1768</v>
      </c>
      <c r="AJ62" s="1"/>
      <c r="AO62" s="12"/>
      <c r="AS62" s="1"/>
    </row>
    <row r="63" spans="5:45" x14ac:dyDescent="0.25">
      <c r="E63" s="218"/>
      <c r="G63" s="218"/>
      <c r="S63" s="1"/>
      <c r="T63" s="12"/>
      <c r="U63" s="13"/>
      <c r="AD63" s="12"/>
      <c r="AH63" s="13"/>
      <c r="AI63" s="218" t="s">
        <v>1769</v>
      </c>
      <c r="AJ63" s="1"/>
      <c r="AO63" s="12"/>
      <c r="AS63" s="1"/>
    </row>
    <row r="64" spans="5:45" x14ac:dyDescent="0.25">
      <c r="E64" s="218"/>
      <c r="G64" s="218"/>
      <c r="S64" s="1"/>
      <c r="T64" s="12"/>
      <c r="U64" s="13"/>
      <c r="AD64" s="12"/>
      <c r="AH64" s="13"/>
      <c r="AI64" s="218" t="s">
        <v>1770</v>
      </c>
      <c r="AJ64" s="1"/>
      <c r="AO64" s="12"/>
      <c r="AS64" s="1"/>
    </row>
    <row r="65" spans="5:45" x14ac:dyDescent="0.25">
      <c r="E65" s="218"/>
      <c r="G65" s="218"/>
      <c r="S65" s="1"/>
      <c r="T65" s="12"/>
      <c r="U65" s="13"/>
      <c r="AD65" s="12"/>
      <c r="AH65" s="13"/>
      <c r="AI65" s="218" t="s">
        <v>1771</v>
      </c>
      <c r="AJ65" s="1"/>
      <c r="AO65" s="12"/>
      <c r="AS65" s="1"/>
    </row>
    <row r="66" spans="5:45" x14ac:dyDescent="0.25">
      <c r="E66" s="218"/>
      <c r="G66" s="218"/>
      <c r="S66" s="1"/>
      <c r="T66" s="12"/>
      <c r="U66" s="13"/>
      <c r="AD66" s="12"/>
      <c r="AH66" s="13"/>
      <c r="AI66" s="218" t="s">
        <v>1772</v>
      </c>
      <c r="AJ66" s="1"/>
      <c r="AO66" s="12"/>
      <c r="AS66" s="1"/>
    </row>
    <row r="67" spans="5:45" x14ac:dyDescent="0.25">
      <c r="E67" s="218"/>
      <c r="G67" s="218"/>
      <c r="S67" s="1"/>
      <c r="T67" s="12"/>
      <c r="U67" s="13"/>
      <c r="AD67" s="12"/>
      <c r="AH67" s="13"/>
      <c r="AI67" s="218" t="s">
        <v>1773</v>
      </c>
      <c r="AJ67" s="1"/>
      <c r="AO67" s="12"/>
      <c r="AS67" s="1"/>
    </row>
    <row r="68" spans="5:45" x14ac:dyDescent="0.25">
      <c r="E68" s="218"/>
      <c r="G68" s="218"/>
      <c r="S68" s="1"/>
      <c r="T68" s="12"/>
      <c r="U68" s="13"/>
      <c r="AD68" s="12"/>
      <c r="AH68" s="13"/>
      <c r="AI68" s="218" t="s">
        <v>1774</v>
      </c>
      <c r="AJ68" s="1"/>
      <c r="AO68" s="12"/>
      <c r="AS68" s="1"/>
    </row>
    <row r="69" spans="5:45" x14ac:dyDescent="0.25">
      <c r="E69" s="218"/>
      <c r="G69" s="218"/>
      <c r="S69" s="1"/>
      <c r="T69" s="12"/>
      <c r="U69" s="13"/>
      <c r="AD69" s="12"/>
      <c r="AH69" s="13"/>
      <c r="AI69" s="218" t="s">
        <v>1775</v>
      </c>
      <c r="AJ69" s="1"/>
      <c r="AO69" s="12"/>
      <c r="AS69" s="1"/>
    </row>
    <row r="70" spans="5:45" x14ac:dyDescent="0.25">
      <c r="E70" s="218"/>
      <c r="G70" s="218"/>
      <c r="S70" s="1"/>
      <c r="T70" s="12"/>
      <c r="U70" s="13"/>
      <c r="AD70" s="12"/>
      <c r="AH70" s="13"/>
      <c r="AI70" s="218" t="s">
        <v>1776</v>
      </c>
      <c r="AJ70" s="1"/>
      <c r="AO70" s="12"/>
      <c r="AS70" s="1"/>
    </row>
    <row r="71" spans="5:45" x14ac:dyDescent="0.25">
      <c r="E71" s="218"/>
      <c r="G71" s="218"/>
      <c r="S71" s="1"/>
      <c r="T71" s="12"/>
      <c r="U71" s="13"/>
      <c r="AD71" s="12"/>
      <c r="AH71" s="13"/>
      <c r="AI71" s="218" t="s">
        <v>1777</v>
      </c>
      <c r="AJ71" s="1"/>
      <c r="AO71" s="12"/>
      <c r="AS71" s="1"/>
    </row>
    <row r="72" spans="5:45" x14ac:dyDescent="0.25">
      <c r="E72" s="218"/>
      <c r="G72" s="218"/>
      <c r="S72" s="1"/>
      <c r="T72" s="12"/>
      <c r="U72" s="13"/>
      <c r="AD72" s="12"/>
      <c r="AH72" s="13"/>
      <c r="AI72" s="218" t="s">
        <v>1778</v>
      </c>
      <c r="AJ72" s="1"/>
      <c r="AO72" s="12"/>
      <c r="AS72" s="1"/>
    </row>
    <row r="73" spans="5:45" x14ac:dyDescent="0.25">
      <c r="E73" s="218"/>
      <c r="G73" s="218"/>
      <c r="S73" s="1"/>
      <c r="T73" s="12"/>
      <c r="U73" s="13"/>
      <c r="AD73" s="12"/>
      <c r="AH73" s="13"/>
      <c r="AI73" s="218" t="s">
        <v>1779</v>
      </c>
      <c r="AJ73" s="1"/>
      <c r="AO73" s="12"/>
      <c r="AS73" s="1"/>
    </row>
    <row r="74" spans="5:45" x14ac:dyDescent="0.25">
      <c r="E74" s="218"/>
      <c r="G74" s="218"/>
      <c r="S74" s="1"/>
      <c r="T74" s="12"/>
      <c r="U74" s="13"/>
      <c r="AD74" s="12"/>
      <c r="AH74" s="13"/>
      <c r="AI74" s="218" t="s">
        <v>1780</v>
      </c>
      <c r="AJ74" s="1"/>
      <c r="AO74" s="12"/>
      <c r="AS74" s="1"/>
    </row>
    <row r="75" spans="5:45" x14ac:dyDescent="0.25">
      <c r="E75" s="218"/>
      <c r="G75" s="218"/>
      <c r="S75" s="1"/>
      <c r="T75" s="12"/>
      <c r="U75" s="13"/>
      <c r="AD75" s="12"/>
      <c r="AH75" s="13"/>
      <c r="AI75" s="218" t="s">
        <v>1781</v>
      </c>
      <c r="AJ75" s="1"/>
      <c r="AO75" s="12"/>
      <c r="AS75" s="1"/>
    </row>
    <row r="76" spans="5:45" x14ac:dyDescent="0.25">
      <c r="E76" s="218"/>
      <c r="G76" s="218"/>
      <c r="S76" s="1"/>
      <c r="T76" s="12"/>
      <c r="U76" s="13"/>
      <c r="AD76" s="12"/>
      <c r="AH76" s="13"/>
      <c r="AI76" s="218" t="s">
        <v>1782</v>
      </c>
      <c r="AJ76" s="1"/>
      <c r="AO76" s="12"/>
      <c r="AS76" s="1"/>
    </row>
    <row r="77" spans="5:45" x14ac:dyDescent="0.25">
      <c r="E77" s="218"/>
      <c r="G77" s="218"/>
      <c r="S77" s="1"/>
      <c r="T77" s="12"/>
      <c r="U77" s="13"/>
      <c r="AD77" s="12"/>
      <c r="AH77" s="13"/>
      <c r="AI77" s="218" t="s">
        <v>1783</v>
      </c>
      <c r="AJ77" s="1"/>
      <c r="AO77" s="12"/>
      <c r="AS77" s="1"/>
    </row>
    <row r="78" spans="5:45" x14ac:dyDescent="0.25">
      <c r="E78" s="218"/>
      <c r="G78" s="218"/>
      <c r="S78" s="1"/>
      <c r="T78" s="12"/>
      <c r="U78" s="13"/>
      <c r="AD78" s="12"/>
      <c r="AH78" s="13"/>
      <c r="AI78" s="218" t="s">
        <v>1784</v>
      </c>
      <c r="AJ78" s="1"/>
      <c r="AO78" s="12"/>
      <c r="AS78" s="1"/>
    </row>
    <row r="79" spans="5:45" x14ac:dyDescent="0.25">
      <c r="E79" s="218"/>
      <c r="G79" s="218"/>
      <c r="S79" s="1"/>
      <c r="T79" s="12"/>
      <c r="U79" s="13"/>
      <c r="AD79" s="12"/>
      <c r="AH79" s="13"/>
      <c r="AI79" s="218" t="s">
        <v>1785</v>
      </c>
      <c r="AJ79" s="1"/>
      <c r="AO79" s="12"/>
      <c r="AS79" s="1"/>
    </row>
    <row r="80" spans="5:45" x14ac:dyDescent="0.25">
      <c r="E80" s="218"/>
      <c r="G80" s="218"/>
      <c r="S80" s="1"/>
      <c r="T80" s="12"/>
      <c r="U80" s="13"/>
      <c r="AD80" s="12"/>
      <c r="AH80" s="13"/>
      <c r="AI80" s="218" t="s">
        <v>1786</v>
      </c>
      <c r="AJ80" s="1"/>
      <c r="AO80" s="12"/>
      <c r="AS80" s="1"/>
    </row>
    <row r="81" spans="5:45" x14ac:dyDescent="0.25">
      <c r="E81" s="218"/>
      <c r="G81" s="218"/>
      <c r="S81" s="1"/>
      <c r="T81" s="12"/>
      <c r="U81" s="13"/>
      <c r="AD81" s="12"/>
      <c r="AH81" s="13"/>
      <c r="AI81" s="218" t="s">
        <v>1787</v>
      </c>
      <c r="AJ81" s="1"/>
      <c r="AO81" s="12"/>
      <c r="AS81" s="1"/>
    </row>
    <row r="82" spans="5:45" x14ac:dyDescent="0.25">
      <c r="E82" s="218"/>
      <c r="G82" s="218"/>
      <c r="S82" s="1"/>
      <c r="T82" s="12"/>
      <c r="U82" s="13"/>
      <c r="AD82" s="12"/>
      <c r="AH82" s="13"/>
      <c r="AI82" s="218" t="s">
        <v>1788</v>
      </c>
      <c r="AJ82" s="1"/>
      <c r="AO82" s="12"/>
      <c r="AS82" s="1"/>
    </row>
    <row r="83" spans="5:45" x14ac:dyDescent="0.25">
      <c r="E83" s="218"/>
      <c r="G83" s="218"/>
      <c r="S83" s="1"/>
      <c r="T83" s="12"/>
      <c r="U83" s="13"/>
      <c r="AD83" s="12"/>
      <c r="AH83" s="13"/>
      <c r="AI83" s="218" t="s">
        <v>1789</v>
      </c>
      <c r="AJ83" s="1"/>
      <c r="AO83" s="12"/>
      <c r="AS83" s="1"/>
    </row>
    <row r="84" spans="5:45" x14ac:dyDescent="0.25">
      <c r="E84" s="218"/>
      <c r="G84" s="218"/>
      <c r="S84" s="1"/>
      <c r="T84" s="12"/>
      <c r="U84" s="13"/>
      <c r="AD84" s="12"/>
      <c r="AH84" s="13"/>
      <c r="AI84" s="218" t="s">
        <v>1790</v>
      </c>
      <c r="AJ84" s="1"/>
      <c r="AO84" s="12"/>
      <c r="AS84" s="1"/>
    </row>
    <row r="85" spans="5:45" x14ac:dyDescent="0.25">
      <c r="E85" s="218"/>
      <c r="G85" s="218"/>
      <c r="S85" s="1"/>
      <c r="T85" s="12"/>
      <c r="U85" s="13"/>
      <c r="AD85" s="12"/>
      <c r="AH85" s="13"/>
      <c r="AI85" s="218" t="s">
        <v>1791</v>
      </c>
      <c r="AJ85" s="1"/>
      <c r="AO85" s="12"/>
      <c r="AS85" s="1"/>
    </row>
    <row r="86" spans="5:45" x14ac:dyDescent="0.25">
      <c r="E86" s="218"/>
      <c r="G86" s="218"/>
      <c r="S86" s="1"/>
      <c r="T86" s="12"/>
      <c r="U86" s="13"/>
      <c r="AD86" s="12"/>
      <c r="AH86" s="13"/>
      <c r="AI86" s="218" t="s">
        <v>1792</v>
      </c>
      <c r="AJ86" s="1"/>
      <c r="AO86" s="12"/>
      <c r="AS86" s="1"/>
    </row>
    <row r="87" spans="5:45" x14ac:dyDescent="0.25">
      <c r="E87" s="218"/>
      <c r="G87" s="218"/>
      <c r="S87" s="1"/>
      <c r="T87" s="12"/>
      <c r="U87" s="13"/>
      <c r="AD87" s="12"/>
      <c r="AH87" s="13"/>
      <c r="AI87" s="218" t="s">
        <v>1793</v>
      </c>
      <c r="AJ87" s="1"/>
      <c r="AO87" s="12"/>
      <c r="AS87" s="1"/>
    </row>
    <row r="88" spans="5:45" x14ac:dyDescent="0.25">
      <c r="E88" s="218"/>
      <c r="G88" s="218"/>
      <c r="S88" s="1"/>
      <c r="T88" s="12"/>
      <c r="U88" s="13"/>
      <c r="AD88" s="12"/>
      <c r="AH88" s="13"/>
      <c r="AI88" s="218" t="s">
        <v>1794</v>
      </c>
      <c r="AJ88" s="1"/>
      <c r="AO88" s="12"/>
      <c r="AS88" s="1"/>
    </row>
    <row r="89" spans="5:45" x14ac:dyDescent="0.25">
      <c r="E89" s="218"/>
      <c r="G89" s="218"/>
      <c r="S89" s="1"/>
      <c r="T89" s="12"/>
      <c r="U89" s="13"/>
      <c r="AD89" s="12"/>
      <c r="AH89" s="13"/>
      <c r="AI89" s="218" t="s">
        <v>1795</v>
      </c>
      <c r="AJ89" s="1"/>
      <c r="AO89" s="12"/>
      <c r="AS89" s="1"/>
    </row>
    <row r="90" spans="5:45" x14ac:dyDescent="0.25">
      <c r="E90" s="218"/>
      <c r="G90" s="218"/>
      <c r="S90" s="1"/>
      <c r="T90" s="12"/>
      <c r="U90" s="13"/>
      <c r="AD90" s="12"/>
      <c r="AH90" s="13"/>
      <c r="AI90" s="218" t="s">
        <v>1796</v>
      </c>
      <c r="AJ90" s="1"/>
      <c r="AO90" s="12"/>
      <c r="AS90" s="1"/>
    </row>
    <row r="91" spans="5:45" x14ac:dyDescent="0.25">
      <c r="E91" s="218"/>
      <c r="G91" s="218"/>
      <c r="S91" s="1"/>
      <c r="T91" s="12"/>
      <c r="U91" s="13"/>
      <c r="AD91" s="12"/>
      <c r="AH91" s="13"/>
      <c r="AI91" s="218" t="s">
        <v>1797</v>
      </c>
      <c r="AJ91" s="1"/>
      <c r="AO91" s="12"/>
      <c r="AS91" s="1"/>
    </row>
    <row r="92" spans="5:45" x14ac:dyDescent="0.25">
      <c r="E92" s="218"/>
      <c r="G92" s="218"/>
      <c r="S92" s="1"/>
      <c r="T92" s="12"/>
      <c r="U92" s="13"/>
      <c r="AD92" s="12"/>
      <c r="AH92" s="13"/>
      <c r="AI92" s="218" t="s">
        <v>1798</v>
      </c>
      <c r="AJ92" s="1"/>
      <c r="AO92" s="12"/>
      <c r="AS92" s="1"/>
    </row>
    <row r="93" spans="5:45" x14ac:dyDescent="0.25">
      <c r="E93" s="218"/>
      <c r="G93" s="218"/>
      <c r="S93" s="1"/>
      <c r="T93" s="12"/>
      <c r="U93" s="13"/>
      <c r="AD93" s="12"/>
      <c r="AH93" s="13"/>
      <c r="AI93" s="218" t="s">
        <v>1799</v>
      </c>
      <c r="AJ93" s="1"/>
      <c r="AO93" s="12"/>
      <c r="AS93" s="1"/>
    </row>
    <row r="94" spans="5:45" x14ac:dyDescent="0.25">
      <c r="E94" s="218"/>
      <c r="G94" s="218"/>
      <c r="S94" s="1"/>
      <c r="T94" s="12"/>
      <c r="U94" s="13"/>
      <c r="AD94" s="12"/>
      <c r="AH94" s="13"/>
      <c r="AI94" s="218" t="s">
        <v>1800</v>
      </c>
      <c r="AJ94" s="1"/>
      <c r="AO94" s="12"/>
      <c r="AS94" s="1"/>
    </row>
    <row r="95" spans="5:45" x14ac:dyDescent="0.25">
      <c r="E95" s="218"/>
      <c r="G95" s="218"/>
      <c r="S95" s="1"/>
      <c r="T95" s="12"/>
      <c r="U95" s="13"/>
      <c r="AD95" s="12"/>
      <c r="AH95" s="13"/>
      <c r="AI95" s="218" t="s">
        <v>1801</v>
      </c>
      <c r="AJ95" s="1"/>
      <c r="AO95" s="12"/>
      <c r="AS95" s="1"/>
    </row>
    <row r="96" spans="5:45" x14ac:dyDescent="0.25">
      <c r="E96" s="218"/>
      <c r="G96" s="218"/>
      <c r="S96" s="1"/>
      <c r="T96" s="12"/>
      <c r="U96" s="13"/>
      <c r="AD96" s="12"/>
      <c r="AH96" s="13"/>
      <c r="AI96" s="218" t="s">
        <v>1802</v>
      </c>
      <c r="AJ96" s="1"/>
      <c r="AO96" s="12"/>
      <c r="AS96" s="1"/>
    </row>
    <row r="97" spans="5:45" x14ac:dyDescent="0.25">
      <c r="E97" s="218"/>
      <c r="G97" s="218"/>
      <c r="S97" s="1"/>
      <c r="T97" s="12"/>
      <c r="U97" s="13"/>
      <c r="AD97" s="12"/>
      <c r="AH97" s="13"/>
      <c r="AI97" s="218" t="s">
        <v>1803</v>
      </c>
      <c r="AJ97" s="1"/>
      <c r="AO97" s="12"/>
      <c r="AS97" s="1"/>
    </row>
    <row r="98" spans="5:45" x14ac:dyDescent="0.25">
      <c r="E98" s="218"/>
      <c r="G98" s="218"/>
      <c r="S98" s="1"/>
      <c r="T98" s="12"/>
      <c r="U98" s="13"/>
      <c r="AD98" s="12"/>
      <c r="AH98" s="13"/>
      <c r="AI98" s="218" t="s">
        <v>1804</v>
      </c>
      <c r="AJ98" s="1"/>
      <c r="AO98" s="12"/>
      <c r="AS98" s="1"/>
    </row>
    <row r="99" spans="5:45" x14ac:dyDescent="0.25">
      <c r="E99" s="218"/>
      <c r="G99" s="218"/>
      <c r="S99" s="1"/>
      <c r="T99" s="12"/>
      <c r="U99" s="13"/>
      <c r="AD99" s="12"/>
      <c r="AH99" s="13"/>
      <c r="AI99" s="218" t="s">
        <v>1805</v>
      </c>
      <c r="AJ99" s="1"/>
      <c r="AO99" s="12"/>
      <c r="AS99" s="1"/>
    </row>
    <row r="100" spans="5:45" x14ac:dyDescent="0.25">
      <c r="E100" s="218"/>
      <c r="G100" s="218"/>
      <c r="S100" s="1"/>
      <c r="T100" s="12"/>
      <c r="U100" s="13"/>
      <c r="AD100" s="12"/>
      <c r="AH100" s="13"/>
      <c r="AI100" s="218" t="s">
        <v>1806</v>
      </c>
      <c r="AJ100" s="1"/>
      <c r="AO100" s="12"/>
      <c r="AS100" s="1"/>
    </row>
    <row r="101" spans="5:45" x14ac:dyDescent="0.25">
      <c r="E101" s="218"/>
      <c r="G101" s="218"/>
      <c r="S101" s="1"/>
      <c r="T101" s="12"/>
      <c r="U101" s="13"/>
      <c r="AD101" s="12"/>
      <c r="AH101" s="13"/>
      <c r="AI101" s="218" t="s">
        <v>1807</v>
      </c>
      <c r="AJ101" s="1"/>
      <c r="AO101" s="12"/>
      <c r="AS101" s="1"/>
    </row>
    <row r="102" spans="5:45" x14ac:dyDescent="0.25">
      <c r="E102" s="218"/>
      <c r="G102" s="218"/>
      <c r="S102" s="1"/>
      <c r="T102" s="12"/>
      <c r="U102" s="13"/>
      <c r="AD102" s="12"/>
      <c r="AH102" s="13"/>
      <c r="AI102" s="218" t="s">
        <v>1808</v>
      </c>
      <c r="AJ102" s="1"/>
      <c r="AO102" s="12"/>
      <c r="AS102" s="1"/>
    </row>
    <row r="103" spans="5:45" x14ac:dyDescent="0.25">
      <c r="E103" s="218"/>
      <c r="G103" s="218"/>
      <c r="S103" s="1"/>
      <c r="T103" s="12"/>
      <c r="U103" s="13"/>
      <c r="AD103" s="12"/>
      <c r="AH103" s="13"/>
      <c r="AI103" s="218" t="s">
        <v>1809</v>
      </c>
      <c r="AJ103" s="1"/>
      <c r="AO103" s="12"/>
      <c r="AS103" s="1"/>
    </row>
    <row r="104" spans="5:45" x14ac:dyDescent="0.25">
      <c r="E104" s="218"/>
      <c r="G104" s="218"/>
      <c r="S104" s="1"/>
      <c r="T104" s="12"/>
      <c r="U104" s="13"/>
      <c r="AD104" s="12"/>
      <c r="AH104" s="13"/>
      <c r="AI104" s="218" t="s">
        <v>1810</v>
      </c>
      <c r="AJ104" s="1"/>
      <c r="AO104" s="12"/>
      <c r="AS104" s="1"/>
    </row>
    <row r="105" spans="5:45" x14ac:dyDescent="0.25">
      <c r="E105" s="218"/>
      <c r="G105" s="218"/>
      <c r="S105" s="1"/>
      <c r="T105" s="12"/>
      <c r="U105" s="13"/>
      <c r="AD105" s="12"/>
      <c r="AH105" s="13"/>
      <c r="AI105" s="218" t="s">
        <v>1811</v>
      </c>
      <c r="AJ105" s="1"/>
      <c r="AO105" s="12"/>
      <c r="AS105" s="1"/>
    </row>
    <row r="106" spans="5:45" x14ac:dyDescent="0.25">
      <c r="E106" s="218"/>
      <c r="G106" s="218"/>
      <c r="S106" s="1"/>
      <c r="T106" s="12"/>
      <c r="U106" s="13"/>
      <c r="AD106" s="12"/>
      <c r="AH106" s="13"/>
      <c r="AI106" s="218" t="s">
        <v>1812</v>
      </c>
      <c r="AJ106" s="1"/>
      <c r="AO106" s="12"/>
      <c r="AS106" s="1"/>
    </row>
    <row r="107" spans="5:45" x14ac:dyDescent="0.25">
      <c r="E107" s="218"/>
      <c r="G107" s="218"/>
      <c r="S107" s="1"/>
      <c r="T107" s="12"/>
      <c r="U107" s="13"/>
      <c r="AD107" s="12"/>
      <c r="AH107" s="13"/>
      <c r="AI107" s="218" t="s">
        <v>1813</v>
      </c>
      <c r="AJ107" s="1"/>
      <c r="AO107" s="12"/>
      <c r="AS107" s="1"/>
    </row>
    <row r="108" spans="5:45" x14ac:dyDescent="0.25">
      <c r="E108" s="218"/>
      <c r="G108" s="218"/>
      <c r="S108" s="1"/>
      <c r="T108" s="12"/>
      <c r="U108" s="13"/>
      <c r="AD108" s="12"/>
      <c r="AH108" s="13"/>
      <c r="AI108" s="218" t="s">
        <v>1814</v>
      </c>
      <c r="AJ108" s="1"/>
      <c r="AO108" s="12"/>
      <c r="AS108" s="1"/>
    </row>
    <row r="109" spans="5:45" x14ac:dyDescent="0.25">
      <c r="E109" s="218"/>
      <c r="G109" s="218"/>
      <c r="S109" s="1"/>
      <c r="T109" s="12"/>
      <c r="U109" s="13"/>
      <c r="AD109" s="12"/>
      <c r="AH109" s="13"/>
      <c r="AI109" s="218" t="s">
        <v>1815</v>
      </c>
      <c r="AJ109" s="1"/>
      <c r="AO109" s="12"/>
      <c r="AS109" s="1"/>
    </row>
    <row r="110" spans="5:45" x14ac:dyDescent="0.25">
      <c r="E110" s="218"/>
      <c r="G110" s="218"/>
      <c r="S110" s="1"/>
      <c r="T110" s="12"/>
      <c r="U110" s="13"/>
      <c r="AD110" s="12"/>
      <c r="AH110" s="13"/>
      <c r="AI110" s="218" t="s">
        <v>1816</v>
      </c>
      <c r="AJ110" s="1"/>
      <c r="AO110" s="12"/>
      <c r="AS110" s="1"/>
    </row>
    <row r="111" spans="5:45" x14ac:dyDescent="0.25">
      <c r="E111" s="218"/>
      <c r="G111" s="218"/>
      <c r="S111" s="1"/>
      <c r="T111" s="12"/>
      <c r="U111" s="13"/>
      <c r="AD111" s="12"/>
      <c r="AH111" s="13"/>
      <c r="AI111" s="218" t="s">
        <v>1817</v>
      </c>
      <c r="AJ111" s="1"/>
      <c r="AO111" s="12"/>
      <c r="AS111" s="1"/>
    </row>
    <row r="112" spans="5:45" x14ac:dyDescent="0.25">
      <c r="E112" s="218"/>
      <c r="G112" s="218"/>
      <c r="S112" s="1"/>
      <c r="T112" s="12"/>
      <c r="U112" s="13"/>
      <c r="AD112" s="12"/>
      <c r="AH112" s="13"/>
      <c r="AI112" s="218" t="s">
        <v>1818</v>
      </c>
      <c r="AJ112" s="1"/>
      <c r="AO112" s="12"/>
      <c r="AS112" s="1"/>
    </row>
    <row r="113" spans="5:45" x14ac:dyDescent="0.25">
      <c r="E113" s="218"/>
      <c r="G113" s="218"/>
      <c r="S113" s="1"/>
      <c r="T113" s="12"/>
      <c r="U113" s="13"/>
      <c r="AD113" s="12"/>
      <c r="AH113" s="13"/>
      <c r="AI113" s="218" t="s">
        <v>1819</v>
      </c>
      <c r="AJ113" s="1"/>
      <c r="AO113" s="12"/>
      <c r="AS113" s="1"/>
    </row>
    <row r="114" spans="5:45" x14ac:dyDescent="0.25">
      <c r="E114" s="218"/>
      <c r="G114" s="218"/>
      <c r="S114" s="1"/>
      <c r="T114" s="12"/>
      <c r="U114" s="13"/>
      <c r="AD114" s="12"/>
      <c r="AH114" s="13"/>
      <c r="AI114" s="218" t="s">
        <v>1820</v>
      </c>
      <c r="AJ114" s="1"/>
      <c r="AO114" s="12"/>
      <c r="AS114" s="1"/>
    </row>
    <row r="115" spans="5:45" x14ac:dyDescent="0.25">
      <c r="E115" s="218"/>
      <c r="G115" s="218"/>
      <c r="S115" s="1"/>
      <c r="T115" s="12"/>
      <c r="U115" s="13"/>
      <c r="AD115" s="12"/>
      <c r="AH115" s="13"/>
      <c r="AI115" s="218" t="s">
        <v>1821</v>
      </c>
      <c r="AJ115" s="1"/>
      <c r="AO115" s="12"/>
      <c r="AS115" s="1"/>
    </row>
    <row r="116" spans="5:45" x14ac:dyDescent="0.25">
      <c r="E116" s="218"/>
      <c r="G116" s="218"/>
      <c r="S116" s="1"/>
      <c r="T116" s="12"/>
      <c r="U116" s="13"/>
      <c r="AD116" s="12"/>
      <c r="AH116" s="13"/>
      <c r="AI116" s="218" t="s">
        <v>1822</v>
      </c>
      <c r="AJ116" s="1"/>
      <c r="AO116" s="12"/>
      <c r="AS116" s="1"/>
    </row>
    <row r="117" spans="5:45" x14ac:dyDescent="0.25">
      <c r="E117" s="218"/>
      <c r="G117" s="218"/>
      <c r="S117" s="1"/>
      <c r="T117" s="12"/>
      <c r="U117" s="13"/>
      <c r="AD117" s="12"/>
      <c r="AH117" s="13"/>
      <c r="AI117" s="218" t="s">
        <v>1823</v>
      </c>
      <c r="AJ117" s="1"/>
      <c r="AO117" s="12"/>
      <c r="AS117" s="1"/>
    </row>
    <row r="118" spans="5:45" x14ac:dyDescent="0.25">
      <c r="E118" s="218"/>
      <c r="G118" s="218"/>
      <c r="S118" s="1"/>
      <c r="T118" s="12"/>
      <c r="U118" s="13"/>
      <c r="AD118" s="12"/>
      <c r="AH118" s="13"/>
      <c r="AI118" s="218" t="s">
        <v>1824</v>
      </c>
      <c r="AJ118" s="1"/>
      <c r="AO118" s="12"/>
      <c r="AS118" s="1"/>
    </row>
    <row r="119" spans="5:45" x14ac:dyDescent="0.25">
      <c r="E119" s="218"/>
      <c r="G119" s="218"/>
      <c r="S119" s="1"/>
      <c r="T119" s="12"/>
      <c r="U119" s="13"/>
      <c r="AD119" s="12"/>
      <c r="AH119" s="13"/>
      <c r="AI119" s="218" t="s">
        <v>1825</v>
      </c>
      <c r="AJ119" s="1"/>
      <c r="AO119" s="12"/>
      <c r="AS119" s="1"/>
    </row>
    <row r="120" spans="5:45" x14ac:dyDescent="0.25">
      <c r="E120" s="218"/>
      <c r="G120" s="218"/>
      <c r="S120" s="1"/>
      <c r="T120" s="12"/>
      <c r="U120" s="13"/>
      <c r="AD120" s="12"/>
      <c r="AH120" s="13"/>
      <c r="AI120" s="218" t="s">
        <v>1826</v>
      </c>
      <c r="AJ120" s="1"/>
      <c r="AO120" s="12"/>
      <c r="AS120" s="1"/>
    </row>
    <row r="121" spans="5:45" x14ac:dyDescent="0.25">
      <c r="E121" s="218"/>
      <c r="G121" s="218"/>
      <c r="S121" s="1"/>
      <c r="T121" s="12"/>
      <c r="U121" s="13"/>
      <c r="AD121" s="12"/>
      <c r="AH121" s="13"/>
      <c r="AI121" s="218" t="s">
        <v>1827</v>
      </c>
      <c r="AJ121" s="1"/>
      <c r="AO121" s="12"/>
      <c r="AS121" s="1"/>
    </row>
    <row r="122" spans="5:45" x14ac:dyDescent="0.25">
      <c r="E122" s="218"/>
      <c r="G122" s="218"/>
      <c r="S122" s="1"/>
      <c r="T122" s="12"/>
      <c r="U122" s="13"/>
      <c r="AD122" s="12"/>
      <c r="AH122" s="13"/>
      <c r="AI122" s="218" t="s">
        <v>1828</v>
      </c>
      <c r="AJ122" s="1"/>
      <c r="AO122" s="12"/>
      <c r="AS122" s="1"/>
    </row>
    <row r="123" spans="5:45" x14ac:dyDescent="0.25">
      <c r="E123" s="218"/>
      <c r="G123" s="218"/>
      <c r="S123" s="1"/>
      <c r="T123" s="12"/>
      <c r="U123" s="13"/>
      <c r="AD123" s="12"/>
      <c r="AH123" s="13"/>
      <c r="AI123" s="218" t="s">
        <v>1829</v>
      </c>
      <c r="AJ123" s="1"/>
      <c r="AO123" s="12"/>
      <c r="AS123" s="1"/>
    </row>
    <row r="124" spans="5:45" x14ac:dyDescent="0.25">
      <c r="E124" s="218"/>
      <c r="G124" s="218"/>
      <c r="S124" s="1"/>
      <c r="T124" s="12"/>
      <c r="U124" s="13"/>
      <c r="AD124" s="12"/>
      <c r="AH124" s="13"/>
      <c r="AI124" s="218" t="s">
        <v>1830</v>
      </c>
      <c r="AJ124" s="1"/>
      <c r="AO124" s="12"/>
      <c r="AS124" s="1"/>
    </row>
    <row r="125" spans="5:45" x14ac:dyDescent="0.25">
      <c r="E125" s="218"/>
      <c r="G125" s="218"/>
      <c r="S125" s="1"/>
      <c r="T125" s="12"/>
      <c r="U125" s="13"/>
      <c r="AD125" s="12"/>
      <c r="AH125" s="13"/>
      <c r="AI125" s="218" t="s">
        <v>1831</v>
      </c>
      <c r="AJ125" s="1"/>
      <c r="AO125" s="12"/>
      <c r="AS125" s="1"/>
    </row>
    <row r="126" spans="5:45" x14ac:dyDescent="0.25">
      <c r="E126" s="218"/>
      <c r="G126" s="218"/>
      <c r="S126" s="1"/>
      <c r="T126" s="12"/>
      <c r="U126" s="13"/>
      <c r="AD126" s="12"/>
      <c r="AH126" s="13"/>
      <c r="AI126" s="218" t="s">
        <v>1832</v>
      </c>
      <c r="AJ126" s="1"/>
      <c r="AO126" s="12"/>
      <c r="AS126" s="1"/>
    </row>
    <row r="127" spans="5:45" x14ac:dyDescent="0.25">
      <c r="E127" s="218"/>
      <c r="G127" s="218"/>
      <c r="S127" s="1"/>
      <c r="T127" s="12"/>
      <c r="U127" s="13"/>
      <c r="AD127" s="12"/>
      <c r="AH127" s="13"/>
      <c r="AI127" s="218" t="s">
        <v>1833</v>
      </c>
      <c r="AJ127" s="1"/>
      <c r="AO127" s="12"/>
      <c r="AS127" s="1"/>
    </row>
    <row r="128" spans="5:45" x14ac:dyDescent="0.25">
      <c r="E128" s="218"/>
      <c r="G128" s="218"/>
      <c r="S128" s="1"/>
      <c r="T128" s="12"/>
      <c r="U128" s="13"/>
      <c r="AD128" s="12"/>
      <c r="AH128" s="13"/>
      <c r="AI128" s="218" t="s">
        <v>1834</v>
      </c>
      <c r="AJ128" s="1"/>
      <c r="AO128" s="12"/>
      <c r="AS128" s="1"/>
    </row>
    <row r="129" spans="5:45" x14ac:dyDescent="0.25">
      <c r="E129" s="218"/>
      <c r="G129" s="218"/>
      <c r="S129" s="1"/>
      <c r="T129" s="12"/>
      <c r="U129" s="13"/>
      <c r="AD129" s="12"/>
      <c r="AH129" s="13"/>
      <c r="AI129" s="218" t="s">
        <v>1835</v>
      </c>
      <c r="AJ129" s="1"/>
      <c r="AO129" s="12"/>
      <c r="AS129" s="1"/>
    </row>
    <row r="130" spans="5:45" x14ac:dyDescent="0.25">
      <c r="E130" s="218"/>
      <c r="G130" s="218"/>
      <c r="S130" s="1"/>
      <c r="T130" s="12"/>
      <c r="U130" s="13"/>
      <c r="AD130" s="12"/>
      <c r="AH130" s="13"/>
      <c r="AI130" s="218" t="s">
        <v>1836</v>
      </c>
      <c r="AJ130" s="1"/>
      <c r="AO130" s="12"/>
      <c r="AS130" s="1"/>
    </row>
    <row r="131" spans="5:45" x14ac:dyDescent="0.25">
      <c r="E131" s="218"/>
      <c r="G131" s="218"/>
      <c r="S131" s="1"/>
      <c r="T131" s="12"/>
      <c r="U131" s="13"/>
      <c r="AD131" s="12"/>
      <c r="AH131" s="13"/>
      <c r="AI131" s="218" t="s">
        <v>1837</v>
      </c>
      <c r="AJ131" s="1"/>
      <c r="AO131" s="12"/>
      <c r="AS131" s="1"/>
    </row>
    <row r="132" spans="5:45" x14ac:dyDescent="0.25">
      <c r="E132" s="218"/>
      <c r="G132" s="218"/>
      <c r="S132" s="1"/>
      <c r="T132" s="12"/>
      <c r="U132" s="13"/>
      <c r="AD132" s="12"/>
      <c r="AH132" s="13"/>
      <c r="AI132" s="218" t="s">
        <v>1838</v>
      </c>
      <c r="AJ132" s="1"/>
      <c r="AO132" s="12"/>
      <c r="AS132" s="1"/>
    </row>
    <row r="133" spans="5:45" x14ac:dyDescent="0.25">
      <c r="E133" s="218"/>
      <c r="G133" s="218"/>
      <c r="S133" s="1"/>
      <c r="T133" s="12"/>
      <c r="U133" s="13"/>
      <c r="AD133" s="12"/>
      <c r="AH133" s="13"/>
      <c r="AI133" s="218" t="s">
        <v>1839</v>
      </c>
      <c r="AJ133" s="1"/>
      <c r="AO133" s="12"/>
      <c r="AS133" s="1"/>
    </row>
    <row r="134" spans="5:45" x14ac:dyDescent="0.25">
      <c r="E134" s="218"/>
      <c r="G134" s="218"/>
      <c r="S134" s="1"/>
      <c r="T134" s="12"/>
      <c r="U134" s="13"/>
      <c r="AD134" s="12"/>
      <c r="AH134" s="13"/>
      <c r="AI134" s="218" t="s">
        <v>1840</v>
      </c>
      <c r="AJ134" s="1"/>
      <c r="AO134" s="12"/>
      <c r="AS134" s="1"/>
    </row>
    <row r="135" spans="5:45" x14ac:dyDescent="0.25">
      <c r="E135" s="218"/>
      <c r="G135" s="218"/>
      <c r="S135" s="1"/>
      <c r="T135" s="12"/>
      <c r="U135" s="13"/>
      <c r="AD135" s="12"/>
      <c r="AH135" s="13"/>
      <c r="AI135" s="218" t="s">
        <v>1841</v>
      </c>
      <c r="AJ135" s="1"/>
      <c r="AO135" s="12"/>
      <c r="AS135" s="1"/>
    </row>
    <row r="136" spans="5:45" x14ac:dyDescent="0.25">
      <c r="E136" s="218"/>
      <c r="G136" s="218"/>
      <c r="S136" s="1"/>
      <c r="T136" s="12"/>
      <c r="U136" s="13"/>
      <c r="AD136" s="12"/>
      <c r="AH136" s="13"/>
      <c r="AI136" s="218" t="s">
        <v>1842</v>
      </c>
      <c r="AJ136" s="1"/>
      <c r="AO136" s="12"/>
      <c r="AS136" s="1"/>
    </row>
    <row r="137" spans="5:45" x14ac:dyDescent="0.25">
      <c r="E137" s="218"/>
      <c r="G137" s="218"/>
      <c r="S137" s="1"/>
      <c r="T137" s="12"/>
      <c r="U137" s="13"/>
      <c r="AD137" s="12"/>
      <c r="AH137" s="13"/>
      <c r="AI137" s="218" t="s">
        <v>1843</v>
      </c>
      <c r="AJ137" s="1"/>
      <c r="AO137" s="12"/>
      <c r="AS137" s="1"/>
    </row>
    <row r="138" spans="5:45" x14ac:dyDescent="0.25">
      <c r="E138" s="218"/>
      <c r="G138" s="218"/>
      <c r="S138" s="1"/>
      <c r="T138" s="12"/>
      <c r="U138" s="13"/>
      <c r="AD138" s="12"/>
      <c r="AH138" s="13"/>
      <c r="AI138" s="218" t="s">
        <v>1844</v>
      </c>
      <c r="AJ138" s="1"/>
      <c r="AO138" s="12"/>
      <c r="AS138" s="1"/>
    </row>
    <row r="139" spans="5:45" x14ac:dyDescent="0.25">
      <c r="E139" s="218"/>
      <c r="G139" s="218"/>
      <c r="S139" s="1"/>
      <c r="T139" s="12"/>
      <c r="U139" s="13"/>
      <c r="AD139" s="12"/>
      <c r="AH139" s="13"/>
      <c r="AI139" s="218" t="s">
        <v>1845</v>
      </c>
      <c r="AJ139" s="1"/>
      <c r="AO139" s="12"/>
      <c r="AS139" s="1"/>
    </row>
    <row r="140" spans="5:45" x14ac:dyDescent="0.25">
      <c r="E140" s="218"/>
      <c r="G140" s="218"/>
      <c r="S140" s="1"/>
      <c r="T140" s="12"/>
      <c r="U140" s="13"/>
      <c r="AD140" s="12"/>
      <c r="AH140" s="13"/>
      <c r="AI140" s="218" t="s">
        <v>1846</v>
      </c>
      <c r="AJ140" s="1"/>
      <c r="AO140" s="12"/>
      <c r="AS140" s="1"/>
    </row>
    <row r="141" spans="5:45" x14ac:dyDescent="0.25">
      <c r="E141" s="218"/>
      <c r="G141" s="218"/>
      <c r="S141" s="1"/>
      <c r="T141" s="12"/>
      <c r="U141" s="13"/>
      <c r="AD141" s="12"/>
      <c r="AH141" s="13"/>
      <c r="AI141" s="218" t="s">
        <v>1847</v>
      </c>
      <c r="AJ141" s="1"/>
      <c r="AO141" s="12"/>
      <c r="AS141" s="1"/>
    </row>
    <row r="142" spans="5:45" x14ac:dyDescent="0.25">
      <c r="E142" s="218"/>
      <c r="G142" s="218"/>
      <c r="S142" s="1"/>
      <c r="T142" s="12"/>
      <c r="U142" s="13"/>
      <c r="AD142" s="12"/>
      <c r="AH142" s="13"/>
      <c r="AI142" s="218" t="s">
        <v>1848</v>
      </c>
      <c r="AJ142" s="1"/>
      <c r="AO142" s="12"/>
      <c r="AS142" s="1"/>
    </row>
    <row r="143" spans="5:45" x14ac:dyDescent="0.25">
      <c r="E143" s="218"/>
      <c r="G143" s="218"/>
      <c r="S143" s="1"/>
      <c r="T143" s="12"/>
      <c r="U143" s="13"/>
      <c r="AD143" s="12"/>
      <c r="AH143" s="13"/>
      <c r="AI143" s="218" t="s">
        <v>1849</v>
      </c>
      <c r="AJ143" s="1"/>
      <c r="AO143" s="12"/>
      <c r="AS143" s="1"/>
    </row>
    <row r="144" spans="5:45" x14ac:dyDescent="0.25">
      <c r="E144" s="218"/>
      <c r="G144" s="218"/>
      <c r="S144" s="1"/>
      <c r="T144" s="12"/>
      <c r="U144" s="13"/>
      <c r="AD144" s="12"/>
      <c r="AH144" s="13"/>
      <c r="AI144" s="218" t="s">
        <v>1850</v>
      </c>
      <c r="AJ144" s="1"/>
      <c r="AO144" s="12"/>
      <c r="AS144" s="1"/>
    </row>
    <row r="145" spans="5:45" x14ac:dyDescent="0.25">
      <c r="E145" s="218"/>
      <c r="G145" s="218"/>
      <c r="S145" s="1"/>
      <c r="T145" s="12"/>
      <c r="U145" s="13"/>
      <c r="AD145" s="12"/>
      <c r="AH145" s="13"/>
      <c r="AI145" s="218" t="s">
        <v>1851</v>
      </c>
      <c r="AJ145" s="1"/>
      <c r="AO145" s="12"/>
      <c r="AS145" s="1"/>
    </row>
    <row r="146" spans="5:45" x14ac:dyDescent="0.25">
      <c r="E146" s="218"/>
      <c r="G146" s="218"/>
      <c r="S146" s="1"/>
      <c r="T146" s="12"/>
      <c r="U146" s="13"/>
      <c r="AD146" s="12"/>
      <c r="AH146" s="13"/>
      <c r="AI146" s="218" t="s">
        <v>1852</v>
      </c>
      <c r="AJ146" s="1"/>
      <c r="AO146" s="12"/>
      <c r="AS146" s="1"/>
    </row>
    <row r="147" spans="5:45" x14ac:dyDescent="0.25">
      <c r="E147" s="218"/>
      <c r="G147" s="218"/>
      <c r="S147" s="1"/>
      <c r="T147" s="12"/>
      <c r="U147" s="13"/>
      <c r="AD147" s="12"/>
      <c r="AH147" s="13"/>
      <c r="AI147" s="218" t="s">
        <v>1853</v>
      </c>
      <c r="AJ147" s="1"/>
      <c r="AO147" s="12"/>
      <c r="AS147" s="1"/>
    </row>
    <row r="148" spans="5:45" x14ac:dyDescent="0.25">
      <c r="E148" s="218"/>
      <c r="G148" s="218"/>
      <c r="S148" s="1"/>
      <c r="T148" s="12"/>
      <c r="U148" s="13"/>
      <c r="AD148" s="12"/>
      <c r="AH148" s="13"/>
      <c r="AI148" s="218" t="s">
        <v>1854</v>
      </c>
      <c r="AJ148" s="1"/>
      <c r="AO148" s="12"/>
      <c r="AS148" s="1"/>
    </row>
    <row r="149" spans="5:45" x14ac:dyDescent="0.25">
      <c r="E149" s="218"/>
      <c r="G149" s="218"/>
      <c r="S149" s="1"/>
      <c r="T149" s="12"/>
      <c r="U149" s="13"/>
      <c r="AD149" s="12"/>
      <c r="AH149" s="13"/>
      <c r="AI149" s="218" t="s">
        <v>1855</v>
      </c>
      <c r="AJ149" s="1"/>
      <c r="AO149" s="12"/>
      <c r="AS149" s="1"/>
    </row>
    <row r="150" spans="5:45" x14ac:dyDescent="0.25">
      <c r="E150" s="218"/>
      <c r="G150" s="218"/>
      <c r="S150" s="1"/>
      <c r="T150" s="12"/>
      <c r="U150" s="13"/>
      <c r="AD150" s="12"/>
      <c r="AH150" s="13"/>
      <c r="AI150" s="218" t="s">
        <v>1856</v>
      </c>
      <c r="AJ150" s="1"/>
      <c r="AO150" s="12"/>
      <c r="AS150" s="1"/>
    </row>
    <row r="151" spans="5:45" x14ac:dyDescent="0.25">
      <c r="E151" s="218"/>
      <c r="G151" s="218"/>
      <c r="S151" s="1"/>
      <c r="T151" s="12"/>
      <c r="U151" s="13"/>
      <c r="AD151" s="12"/>
      <c r="AH151" s="13"/>
      <c r="AI151" s="218" t="s">
        <v>1857</v>
      </c>
      <c r="AJ151" s="1"/>
      <c r="AO151" s="12"/>
      <c r="AS151" s="1"/>
    </row>
    <row r="152" spans="5:45" x14ac:dyDescent="0.25">
      <c r="E152" s="218"/>
      <c r="G152" s="218"/>
      <c r="S152" s="1"/>
      <c r="T152" s="12"/>
      <c r="U152" s="13"/>
      <c r="AD152" s="12"/>
      <c r="AH152" s="13"/>
      <c r="AI152" s="218" t="s">
        <v>1858</v>
      </c>
      <c r="AJ152" s="1"/>
      <c r="AO152" s="12"/>
      <c r="AS152" s="1"/>
    </row>
    <row r="153" spans="5:45" x14ac:dyDescent="0.25">
      <c r="E153" s="218"/>
      <c r="G153" s="218"/>
      <c r="S153" s="1"/>
      <c r="T153" s="12"/>
      <c r="U153" s="13"/>
      <c r="AD153" s="12"/>
      <c r="AH153" s="13"/>
      <c r="AI153" s="218" t="s">
        <v>1859</v>
      </c>
      <c r="AJ153" s="1"/>
      <c r="AO153" s="12"/>
      <c r="AS153" s="1"/>
    </row>
    <row r="154" spans="5:45" x14ac:dyDescent="0.25">
      <c r="E154" s="218"/>
      <c r="G154" s="218"/>
      <c r="S154" s="1"/>
      <c r="T154" s="12"/>
      <c r="U154" s="13"/>
      <c r="AD154" s="12"/>
      <c r="AH154" s="13"/>
      <c r="AI154" s="218" t="s">
        <v>1860</v>
      </c>
      <c r="AJ154" s="1"/>
      <c r="AO154" s="12"/>
      <c r="AS154" s="1"/>
    </row>
    <row r="155" spans="5:45" x14ac:dyDescent="0.25">
      <c r="E155" s="218"/>
      <c r="G155" s="218"/>
      <c r="S155" s="1"/>
      <c r="T155" s="12"/>
      <c r="U155" s="13"/>
      <c r="AD155" s="12"/>
      <c r="AH155" s="13"/>
      <c r="AI155" s="218" t="s">
        <v>1861</v>
      </c>
      <c r="AJ155" s="1"/>
      <c r="AO155" s="12"/>
      <c r="AS155" s="1"/>
    </row>
    <row r="156" spans="5:45" x14ac:dyDescent="0.25">
      <c r="E156" s="218"/>
      <c r="G156" s="218"/>
      <c r="S156" s="1"/>
      <c r="T156" s="12"/>
      <c r="U156" s="13"/>
      <c r="AD156" s="12"/>
      <c r="AH156" s="13"/>
      <c r="AI156" s="218" t="s">
        <v>1862</v>
      </c>
      <c r="AJ156" s="1"/>
      <c r="AO156" s="12"/>
      <c r="AS156" s="1"/>
    </row>
    <row r="157" spans="5:45" x14ac:dyDescent="0.25">
      <c r="E157" s="218"/>
      <c r="G157" s="218"/>
      <c r="S157" s="1"/>
      <c r="T157" s="12"/>
      <c r="U157" s="13"/>
      <c r="AD157" s="12"/>
      <c r="AH157" s="13"/>
      <c r="AI157" s="218" t="s">
        <v>1863</v>
      </c>
      <c r="AJ157" s="1"/>
      <c r="AO157" s="12"/>
      <c r="AS157" s="1"/>
    </row>
    <row r="158" spans="5:45" x14ac:dyDescent="0.25">
      <c r="E158" s="218"/>
      <c r="G158" s="218"/>
      <c r="S158" s="1"/>
      <c r="T158" s="12"/>
      <c r="U158" s="13"/>
      <c r="AD158" s="12"/>
      <c r="AH158" s="13"/>
      <c r="AI158" s="218" t="s">
        <v>1864</v>
      </c>
      <c r="AJ158" s="1"/>
      <c r="AO158" s="12"/>
      <c r="AS158" s="1"/>
    </row>
    <row r="159" spans="5:45" x14ac:dyDescent="0.25">
      <c r="E159" s="218"/>
      <c r="G159" s="218"/>
      <c r="S159" s="1"/>
      <c r="T159" s="12"/>
      <c r="U159" s="13"/>
      <c r="AD159" s="12"/>
      <c r="AH159" s="13"/>
      <c r="AI159" s="218" t="s">
        <v>1865</v>
      </c>
      <c r="AJ159" s="1"/>
      <c r="AO159" s="12"/>
      <c r="AS159" s="1"/>
    </row>
    <row r="160" spans="5:45" x14ac:dyDescent="0.25">
      <c r="E160" s="218"/>
      <c r="G160" s="218"/>
      <c r="S160" s="1"/>
      <c r="T160" s="12"/>
      <c r="U160" s="13"/>
      <c r="AD160" s="12"/>
      <c r="AH160" s="13"/>
      <c r="AI160" s="218" t="s">
        <v>1866</v>
      </c>
      <c r="AJ160" s="1"/>
      <c r="AO160" s="12"/>
      <c r="AS160" s="1"/>
    </row>
    <row r="161" spans="5:45" x14ac:dyDescent="0.25">
      <c r="E161" s="218"/>
      <c r="G161" s="218"/>
      <c r="S161" s="1"/>
      <c r="T161" s="12"/>
      <c r="U161" s="13"/>
      <c r="AD161" s="12"/>
      <c r="AH161" s="13"/>
      <c r="AI161" s="218" t="s">
        <v>1867</v>
      </c>
      <c r="AJ161" s="1"/>
      <c r="AO161" s="12"/>
      <c r="AS161" s="1"/>
    </row>
    <row r="162" spans="5:45" x14ac:dyDescent="0.25">
      <c r="E162" s="218"/>
      <c r="G162" s="218"/>
      <c r="S162" s="1"/>
      <c r="T162" s="12"/>
      <c r="U162" s="13"/>
      <c r="AD162" s="12"/>
      <c r="AH162" s="13"/>
      <c r="AI162" s="218" t="s">
        <v>1868</v>
      </c>
      <c r="AJ162" s="1"/>
      <c r="AO162" s="12"/>
      <c r="AS162" s="1"/>
    </row>
    <row r="163" spans="5:45" x14ac:dyDescent="0.25">
      <c r="E163" s="218"/>
      <c r="G163" s="218"/>
      <c r="S163" s="1"/>
      <c r="T163" s="12"/>
      <c r="U163" s="13"/>
      <c r="AD163" s="12"/>
      <c r="AH163" s="13"/>
      <c r="AI163" s="218" t="s">
        <v>1869</v>
      </c>
      <c r="AJ163" s="1"/>
      <c r="AO163" s="12"/>
      <c r="AS163" s="1"/>
    </row>
    <row r="164" spans="5:45" x14ac:dyDescent="0.25">
      <c r="E164" s="218"/>
      <c r="G164" s="218"/>
      <c r="S164" s="1"/>
      <c r="T164" s="12"/>
      <c r="U164" s="13"/>
      <c r="AD164" s="12"/>
      <c r="AH164" s="13"/>
      <c r="AI164" s="218" t="s">
        <v>1870</v>
      </c>
      <c r="AJ164" s="1"/>
      <c r="AO164" s="12"/>
      <c r="AS164" s="1"/>
    </row>
    <row r="165" spans="5:45" x14ac:dyDescent="0.25">
      <c r="E165" s="218"/>
      <c r="G165" s="218"/>
      <c r="S165" s="1"/>
      <c r="T165" s="12"/>
      <c r="U165" s="13"/>
      <c r="AD165" s="12"/>
      <c r="AH165" s="13"/>
      <c r="AI165" s="218" t="s">
        <v>1871</v>
      </c>
      <c r="AJ165" s="1"/>
      <c r="AO165" s="12"/>
      <c r="AS165" s="1"/>
    </row>
    <row r="166" spans="5:45" x14ac:dyDescent="0.25">
      <c r="E166" s="218"/>
      <c r="G166" s="218"/>
      <c r="S166" s="1"/>
      <c r="T166" s="12"/>
      <c r="U166" s="13"/>
      <c r="AD166" s="12"/>
      <c r="AH166" s="13"/>
      <c r="AI166" s="218" t="s">
        <v>1872</v>
      </c>
      <c r="AJ166" s="1"/>
      <c r="AO166" s="12"/>
      <c r="AS166" s="1"/>
    </row>
    <row r="167" spans="5:45" x14ac:dyDescent="0.25">
      <c r="E167" s="218"/>
      <c r="G167" s="218"/>
      <c r="S167" s="1"/>
      <c r="T167" s="12"/>
      <c r="U167" s="13"/>
      <c r="AD167" s="12"/>
      <c r="AH167" s="13"/>
      <c r="AI167" s="218" t="s">
        <v>1873</v>
      </c>
      <c r="AJ167" s="1"/>
      <c r="AO167" s="12"/>
      <c r="AS167" s="1"/>
    </row>
    <row r="168" spans="5:45" x14ac:dyDescent="0.25">
      <c r="E168" s="218"/>
      <c r="G168" s="218"/>
      <c r="S168" s="1"/>
      <c r="T168" s="12"/>
      <c r="U168" s="13"/>
      <c r="AD168" s="12"/>
      <c r="AH168" s="13"/>
      <c r="AI168" s="218" t="s">
        <v>1874</v>
      </c>
      <c r="AJ168" s="1"/>
      <c r="AO168" s="12"/>
      <c r="AS168" s="1"/>
    </row>
    <row r="169" spans="5:45" x14ac:dyDescent="0.25">
      <c r="E169" s="218"/>
      <c r="G169" s="218"/>
      <c r="S169" s="1"/>
      <c r="T169" s="12"/>
      <c r="U169" s="13"/>
      <c r="AD169" s="12"/>
      <c r="AH169" s="13"/>
      <c r="AI169" s="218" t="s">
        <v>1875</v>
      </c>
      <c r="AJ169" s="1"/>
      <c r="AO169" s="12"/>
      <c r="AS169" s="1"/>
    </row>
    <row r="170" spans="5:45" x14ac:dyDescent="0.25">
      <c r="E170" s="218"/>
      <c r="G170" s="218"/>
      <c r="S170" s="1"/>
      <c r="T170" s="12"/>
      <c r="U170" s="13"/>
      <c r="AD170" s="12"/>
      <c r="AH170" s="13"/>
      <c r="AI170" s="218" t="s">
        <v>1876</v>
      </c>
      <c r="AJ170" s="1"/>
      <c r="AO170" s="12"/>
      <c r="AS170" s="1"/>
    </row>
    <row r="171" spans="5:45" x14ac:dyDescent="0.25">
      <c r="E171" s="218"/>
      <c r="G171" s="218"/>
      <c r="S171" s="1"/>
      <c r="T171" s="12"/>
      <c r="U171" s="13"/>
      <c r="AD171" s="12"/>
      <c r="AH171" s="13"/>
      <c r="AI171" s="218" t="s">
        <v>1877</v>
      </c>
      <c r="AJ171" s="1"/>
      <c r="AO171" s="12"/>
      <c r="AS171" s="1"/>
    </row>
    <row r="172" spans="5:45" x14ac:dyDescent="0.25">
      <c r="E172" s="218"/>
      <c r="G172" s="218"/>
      <c r="S172" s="1"/>
      <c r="T172" s="12"/>
      <c r="U172" s="13"/>
      <c r="AD172" s="12"/>
      <c r="AH172" s="13"/>
      <c r="AI172" s="218" t="s">
        <v>1878</v>
      </c>
      <c r="AJ172" s="1"/>
      <c r="AO172" s="12"/>
      <c r="AS172" s="1"/>
    </row>
    <row r="173" spans="5:45" x14ac:dyDescent="0.25">
      <c r="E173" s="218"/>
      <c r="G173" s="218"/>
      <c r="S173" s="1"/>
      <c r="T173" s="12"/>
      <c r="U173" s="13"/>
      <c r="AD173" s="12"/>
      <c r="AH173" s="13"/>
      <c r="AI173" s="218" t="s">
        <v>1879</v>
      </c>
      <c r="AJ173" s="1"/>
      <c r="AO173" s="12"/>
      <c r="AS173" s="1"/>
    </row>
    <row r="174" spans="5:45" x14ac:dyDescent="0.25">
      <c r="E174" s="218"/>
      <c r="G174" s="218"/>
      <c r="S174" s="1"/>
      <c r="T174" s="12"/>
      <c r="U174" s="13"/>
      <c r="AD174" s="12"/>
      <c r="AH174" s="13"/>
      <c r="AI174" s="218" t="s">
        <v>1880</v>
      </c>
      <c r="AJ174" s="1"/>
      <c r="AO174" s="12"/>
      <c r="AS174" s="1"/>
    </row>
    <row r="175" spans="5:45" x14ac:dyDescent="0.25">
      <c r="E175" s="218"/>
      <c r="G175" s="218"/>
      <c r="S175" s="1"/>
      <c r="T175" s="12"/>
      <c r="U175" s="13"/>
      <c r="AD175" s="12"/>
      <c r="AH175" s="13"/>
      <c r="AI175" s="218" t="s">
        <v>1881</v>
      </c>
      <c r="AJ175" s="1"/>
      <c r="AO175" s="12"/>
      <c r="AS175" s="1"/>
    </row>
    <row r="176" spans="5:45" x14ac:dyDescent="0.25">
      <c r="E176" s="218"/>
      <c r="G176" s="218"/>
      <c r="S176" s="1"/>
      <c r="T176" s="12"/>
      <c r="U176" s="13"/>
      <c r="AD176" s="12"/>
      <c r="AH176" s="13"/>
      <c r="AI176" s="218" t="s">
        <v>1882</v>
      </c>
      <c r="AJ176" s="1"/>
      <c r="AO176" s="12"/>
      <c r="AS176" s="1"/>
    </row>
    <row r="177" spans="5:45" x14ac:dyDescent="0.25">
      <c r="E177" s="218"/>
      <c r="G177" s="218"/>
      <c r="S177" s="1"/>
      <c r="T177" s="12"/>
      <c r="U177" s="13"/>
      <c r="AD177" s="12"/>
      <c r="AH177" s="13"/>
      <c r="AI177" s="218" t="s">
        <v>1883</v>
      </c>
      <c r="AJ177" s="1"/>
      <c r="AO177" s="12"/>
      <c r="AS177" s="1"/>
    </row>
    <row r="178" spans="5:45" x14ac:dyDescent="0.25">
      <c r="E178" s="218"/>
      <c r="G178" s="218"/>
      <c r="S178" s="1"/>
      <c r="T178" s="12"/>
      <c r="U178" s="13"/>
      <c r="AD178" s="12"/>
      <c r="AH178" s="13"/>
      <c r="AI178" s="218" t="s">
        <v>1884</v>
      </c>
      <c r="AJ178" s="1"/>
      <c r="AO178" s="12"/>
      <c r="AS178" s="1"/>
    </row>
    <row r="179" spans="5:45" x14ac:dyDescent="0.25">
      <c r="E179" s="218"/>
      <c r="G179" s="218"/>
      <c r="S179" s="1"/>
      <c r="T179" s="12"/>
      <c r="U179" s="13"/>
      <c r="AD179" s="12"/>
      <c r="AH179" s="13"/>
      <c r="AI179" s="218" t="s">
        <v>1885</v>
      </c>
      <c r="AJ179" s="1"/>
      <c r="AO179" s="12"/>
      <c r="AS179" s="1"/>
    </row>
    <row r="180" spans="5:45" x14ac:dyDescent="0.25">
      <c r="E180" s="218"/>
      <c r="G180" s="218"/>
      <c r="S180" s="1"/>
      <c r="T180" s="12"/>
      <c r="U180" s="13"/>
      <c r="AD180" s="12"/>
      <c r="AH180" s="13"/>
      <c r="AI180" s="218" t="s">
        <v>1886</v>
      </c>
      <c r="AJ180" s="1"/>
      <c r="AO180" s="12"/>
      <c r="AS180" s="1"/>
    </row>
    <row r="181" spans="5:45" x14ac:dyDescent="0.25">
      <c r="E181" s="218"/>
      <c r="G181" s="218"/>
      <c r="S181" s="1"/>
      <c r="T181" s="12"/>
      <c r="U181" s="13"/>
      <c r="AD181" s="12"/>
      <c r="AH181" s="13"/>
      <c r="AI181" s="218" t="s">
        <v>1887</v>
      </c>
      <c r="AJ181" s="1"/>
      <c r="AO181" s="12"/>
      <c r="AS181" s="1"/>
    </row>
    <row r="182" spans="5:45" x14ac:dyDescent="0.25">
      <c r="E182" s="218"/>
      <c r="G182" s="218"/>
      <c r="S182" s="1"/>
      <c r="T182" s="12"/>
      <c r="U182" s="13"/>
      <c r="AD182" s="12"/>
      <c r="AH182" s="13"/>
      <c r="AI182" s="218" t="s">
        <v>1888</v>
      </c>
      <c r="AJ182" s="1"/>
      <c r="AO182" s="12"/>
      <c r="AS182" s="1"/>
    </row>
    <row r="183" spans="5:45" x14ac:dyDescent="0.25">
      <c r="E183" s="218"/>
      <c r="G183" s="218"/>
      <c r="S183" s="1"/>
      <c r="T183" s="12"/>
      <c r="U183" s="13"/>
      <c r="AD183" s="12"/>
      <c r="AH183" s="13"/>
      <c r="AI183" s="218" t="s">
        <v>1889</v>
      </c>
      <c r="AJ183" s="1"/>
      <c r="AO183" s="12"/>
      <c r="AS183" s="1"/>
    </row>
    <row r="184" spans="5:45" x14ac:dyDescent="0.25">
      <c r="E184" s="218"/>
      <c r="G184" s="218"/>
      <c r="S184" s="1"/>
      <c r="T184" s="12"/>
      <c r="U184" s="13"/>
      <c r="AD184" s="12"/>
      <c r="AH184" s="13"/>
      <c r="AI184" s="218" t="s">
        <v>1890</v>
      </c>
      <c r="AJ184" s="1"/>
      <c r="AO184" s="12"/>
      <c r="AS184" s="1"/>
    </row>
    <row r="185" spans="5:45" x14ac:dyDescent="0.25">
      <c r="E185" s="218"/>
      <c r="G185" s="218"/>
      <c r="S185" s="1"/>
      <c r="T185" s="12"/>
      <c r="U185" s="13"/>
      <c r="AD185" s="12"/>
      <c r="AH185" s="13"/>
      <c r="AI185" s="218" t="s">
        <v>1891</v>
      </c>
      <c r="AJ185" s="1"/>
      <c r="AO185" s="12"/>
      <c r="AS185" s="1"/>
    </row>
    <row r="186" spans="5:45" x14ac:dyDescent="0.25">
      <c r="E186" s="218"/>
      <c r="G186" s="218"/>
      <c r="S186" s="1"/>
      <c r="T186" s="12"/>
      <c r="U186" s="13"/>
      <c r="AD186" s="12"/>
      <c r="AH186" s="13"/>
      <c r="AI186" s="218" t="s">
        <v>1892</v>
      </c>
      <c r="AJ186" s="1"/>
      <c r="AO186" s="12"/>
      <c r="AS186" s="1"/>
    </row>
    <row r="187" spans="5:45" x14ac:dyDescent="0.25">
      <c r="E187" s="218"/>
      <c r="G187" s="218"/>
      <c r="S187" s="1"/>
      <c r="T187" s="12"/>
      <c r="U187" s="13"/>
      <c r="AD187" s="12"/>
      <c r="AH187" s="13"/>
      <c r="AI187" s="218" t="s">
        <v>1893</v>
      </c>
      <c r="AJ187" s="1"/>
      <c r="AO187" s="12"/>
      <c r="AS187" s="1"/>
    </row>
    <row r="188" spans="5:45" x14ac:dyDescent="0.25">
      <c r="E188" s="218"/>
      <c r="G188" s="218"/>
      <c r="S188" s="1"/>
      <c r="T188" s="12"/>
      <c r="U188" s="13"/>
      <c r="AD188" s="12"/>
      <c r="AH188" s="13"/>
      <c r="AI188" s="218" t="s">
        <v>1894</v>
      </c>
      <c r="AJ188" s="1"/>
      <c r="AO188" s="12"/>
      <c r="AS188" s="1"/>
    </row>
    <row r="189" spans="5:45" x14ac:dyDescent="0.25">
      <c r="E189" s="218"/>
      <c r="G189" s="218"/>
      <c r="S189" s="1"/>
      <c r="T189" s="12"/>
      <c r="U189" s="13"/>
      <c r="AD189" s="12"/>
      <c r="AH189" s="13"/>
      <c r="AI189" s="218" t="s">
        <v>1895</v>
      </c>
      <c r="AJ189" s="1"/>
      <c r="AO189" s="12"/>
      <c r="AS189" s="1"/>
    </row>
    <row r="190" spans="5:45" x14ac:dyDescent="0.25">
      <c r="E190" s="218"/>
      <c r="G190" s="218"/>
      <c r="S190" s="1"/>
      <c r="T190" s="12"/>
      <c r="U190" s="13"/>
      <c r="AD190" s="12"/>
      <c r="AH190" s="13"/>
      <c r="AI190" s="218" t="s">
        <v>1896</v>
      </c>
      <c r="AJ190" s="1"/>
      <c r="AO190" s="12"/>
      <c r="AS190" s="1"/>
    </row>
    <row r="191" spans="5:45" x14ac:dyDescent="0.25">
      <c r="E191" s="218"/>
      <c r="G191" s="218"/>
      <c r="S191" s="1"/>
      <c r="T191" s="12"/>
      <c r="U191" s="13"/>
      <c r="AD191" s="12"/>
      <c r="AH191" s="13"/>
      <c r="AI191" s="218" t="s">
        <v>1897</v>
      </c>
      <c r="AJ191" s="1"/>
      <c r="AO191" s="12"/>
      <c r="AS191" s="1"/>
    </row>
    <row r="192" spans="5:45" x14ac:dyDescent="0.25">
      <c r="E192" s="218"/>
      <c r="G192" s="218"/>
      <c r="S192" s="1"/>
      <c r="T192" s="12"/>
      <c r="U192" s="13"/>
      <c r="AD192" s="12"/>
      <c r="AH192" s="13"/>
      <c r="AI192" s="218" t="s">
        <v>1898</v>
      </c>
      <c r="AJ192" s="1"/>
      <c r="AO192" s="12"/>
      <c r="AS192" s="1"/>
    </row>
    <row r="193" spans="5:45" x14ac:dyDescent="0.25">
      <c r="E193" s="218"/>
      <c r="G193" s="218"/>
      <c r="S193" s="1"/>
      <c r="T193" s="12"/>
      <c r="U193" s="13"/>
      <c r="AD193" s="12"/>
      <c r="AH193" s="13"/>
      <c r="AI193" s="218" t="s">
        <v>1899</v>
      </c>
      <c r="AJ193" s="1"/>
      <c r="AO193" s="12"/>
      <c r="AS193" s="1"/>
    </row>
    <row r="194" spans="5:45" x14ac:dyDescent="0.25">
      <c r="E194" s="218"/>
      <c r="G194" s="218"/>
      <c r="S194" s="1"/>
      <c r="T194" s="12"/>
      <c r="U194" s="13"/>
      <c r="AD194" s="12"/>
      <c r="AH194" s="13"/>
      <c r="AI194" s="218" t="s">
        <v>1900</v>
      </c>
      <c r="AJ194" s="1"/>
      <c r="AO194" s="12"/>
      <c r="AS194" s="1"/>
    </row>
    <row r="195" spans="5:45" x14ac:dyDescent="0.25">
      <c r="E195" s="218"/>
      <c r="G195" s="218"/>
      <c r="S195" s="1"/>
      <c r="T195" s="12"/>
      <c r="U195" s="13"/>
      <c r="AD195" s="12"/>
      <c r="AH195" s="13"/>
      <c r="AI195" s="218" t="s">
        <v>1901</v>
      </c>
      <c r="AJ195" s="1"/>
      <c r="AO195" s="12"/>
      <c r="AS195" s="1"/>
    </row>
    <row r="196" spans="5:45" x14ac:dyDescent="0.25">
      <c r="E196" s="218"/>
      <c r="G196" s="218"/>
      <c r="S196" s="1"/>
      <c r="T196" s="12"/>
      <c r="U196" s="13"/>
      <c r="AD196" s="12"/>
      <c r="AH196" s="13"/>
      <c r="AI196" s="218" t="s">
        <v>1902</v>
      </c>
      <c r="AJ196" s="1"/>
      <c r="AO196" s="12"/>
      <c r="AS196" s="1"/>
    </row>
    <row r="197" spans="5:45" x14ac:dyDescent="0.25">
      <c r="E197" s="218"/>
      <c r="G197" s="218"/>
      <c r="S197" s="1"/>
      <c r="T197" s="12"/>
      <c r="U197" s="13"/>
      <c r="AD197" s="12"/>
      <c r="AH197" s="13"/>
      <c r="AI197" s="218" t="s">
        <v>1903</v>
      </c>
      <c r="AJ197" s="1"/>
      <c r="AO197" s="12"/>
      <c r="AS197" s="1"/>
    </row>
    <row r="198" spans="5:45" x14ac:dyDescent="0.25">
      <c r="E198" s="218"/>
      <c r="G198" s="218"/>
      <c r="S198" s="1"/>
      <c r="T198" s="12"/>
      <c r="U198" s="13"/>
      <c r="AD198" s="12"/>
      <c r="AH198" s="13"/>
      <c r="AI198" s="218" t="s">
        <v>1904</v>
      </c>
      <c r="AJ198" s="1"/>
      <c r="AO198" s="12"/>
      <c r="AS198" s="1"/>
    </row>
    <row r="199" spans="5:45" x14ac:dyDescent="0.25">
      <c r="E199" s="218"/>
      <c r="G199" s="218"/>
      <c r="S199" s="1"/>
      <c r="T199" s="12"/>
      <c r="U199" s="13"/>
      <c r="AD199" s="12"/>
      <c r="AH199" s="13"/>
      <c r="AI199" s="218" t="s">
        <v>1905</v>
      </c>
      <c r="AJ199" s="1"/>
      <c r="AO199" s="12"/>
      <c r="AS199" s="1"/>
    </row>
    <row r="200" spans="5:45" x14ac:dyDescent="0.25">
      <c r="E200" s="218"/>
      <c r="G200" s="218"/>
      <c r="S200" s="1"/>
      <c r="T200" s="12"/>
      <c r="U200" s="13"/>
      <c r="AD200" s="12"/>
      <c r="AH200" s="13"/>
      <c r="AI200" s="218" t="s">
        <v>1906</v>
      </c>
      <c r="AJ200" s="1"/>
      <c r="AO200" s="12"/>
      <c r="AS200" s="1"/>
    </row>
    <row r="201" spans="5:45" x14ac:dyDescent="0.25">
      <c r="E201" s="218"/>
      <c r="G201" s="218"/>
      <c r="S201" s="1"/>
      <c r="T201" s="12"/>
      <c r="U201" s="13"/>
      <c r="AD201" s="12"/>
      <c r="AH201" s="13"/>
      <c r="AI201" s="218" t="s">
        <v>1907</v>
      </c>
      <c r="AJ201" s="1"/>
      <c r="AO201" s="12"/>
      <c r="AS201" s="1"/>
    </row>
    <row r="202" spans="5:45" x14ac:dyDescent="0.25">
      <c r="E202" s="218"/>
      <c r="G202" s="218"/>
      <c r="S202" s="1"/>
      <c r="T202" s="12"/>
      <c r="U202" s="13"/>
      <c r="AD202" s="12"/>
      <c r="AH202" s="13"/>
      <c r="AI202" s="218" t="s">
        <v>1908</v>
      </c>
      <c r="AJ202" s="1"/>
      <c r="AO202" s="12"/>
      <c r="AS202" s="1"/>
    </row>
    <row r="203" spans="5:45" x14ac:dyDescent="0.25">
      <c r="E203" s="218"/>
      <c r="G203" s="218"/>
      <c r="S203" s="1"/>
      <c r="T203" s="12"/>
      <c r="U203" s="13"/>
      <c r="AD203" s="12"/>
      <c r="AH203" s="13"/>
      <c r="AI203" s="218" t="s">
        <v>1909</v>
      </c>
      <c r="AJ203" s="1"/>
      <c r="AO203" s="12"/>
      <c r="AS203" s="1"/>
    </row>
    <row r="204" spans="5:45" x14ac:dyDescent="0.25">
      <c r="E204" s="218"/>
      <c r="G204" s="218"/>
      <c r="S204" s="1"/>
      <c r="T204" s="12"/>
      <c r="U204" s="13"/>
      <c r="AD204" s="12"/>
      <c r="AH204" s="13"/>
      <c r="AI204" s="218" t="s">
        <v>1910</v>
      </c>
      <c r="AJ204" s="1"/>
      <c r="AO204" s="12"/>
      <c r="AS204" s="1"/>
    </row>
    <row r="205" spans="5:45" x14ac:dyDescent="0.25">
      <c r="E205" s="218"/>
      <c r="G205" s="218"/>
      <c r="S205" s="1"/>
      <c r="T205" s="12"/>
      <c r="U205" s="13"/>
      <c r="AD205" s="12"/>
      <c r="AH205" s="13"/>
      <c r="AI205" s="218" t="s">
        <v>1911</v>
      </c>
      <c r="AJ205" s="1"/>
      <c r="AO205" s="12"/>
      <c r="AS205" s="1"/>
    </row>
    <row r="206" spans="5:45" x14ac:dyDescent="0.25">
      <c r="E206" s="218"/>
      <c r="G206" s="218"/>
      <c r="S206" s="1"/>
      <c r="T206" s="12"/>
      <c r="U206" s="13"/>
      <c r="AD206" s="12"/>
      <c r="AH206" s="13"/>
      <c r="AI206" s="218" t="s">
        <v>1912</v>
      </c>
      <c r="AJ206" s="1"/>
      <c r="AO206" s="12"/>
      <c r="AS206" s="1"/>
    </row>
    <row r="207" spans="5:45" x14ac:dyDescent="0.25">
      <c r="E207" s="218"/>
      <c r="G207" s="218"/>
      <c r="S207" s="1"/>
      <c r="T207" s="12"/>
      <c r="U207" s="13"/>
      <c r="AD207" s="12"/>
      <c r="AH207" s="13"/>
      <c r="AI207" s="218" t="s">
        <v>1913</v>
      </c>
      <c r="AJ207" s="1"/>
      <c r="AO207" s="12"/>
      <c r="AS207" s="1"/>
    </row>
    <row r="208" spans="5:45" x14ac:dyDescent="0.25">
      <c r="E208" s="218"/>
      <c r="G208" s="218"/>
      <c r="S208" s="1"/>
      <c r="T208" s="12"/>
      <c r="U208" s="13"/>
      <c r="AD208" s="12"/>
      <c r="AH208" s="13"/>
      <c r="AI208" s="218" t="s">
        <v>1914</v>
      </c>
      <c r="AJ208" s="1"/>
      <c r="AO208" s="12"/>
      <c r="AS208" s="1"/>
    </row>
    <row r="209" spans="5:45" x14ac:dyDescent="0.25">
      <c r="E209" s="218"/>
      <c r="G209" s="218"/>
      <c r="S209" s="1"/>
      <c r="T209" s="12"/>
      <c r="U209" s="13"/>
      <c r="AD209" s="12"/>
      <c r="AH209" s="13"/>
      <c r="AI209" s="218" t="s">
        <v>1915</v>
      </c>
      <c r="AJ209" s="1"/>
      <c r="AO209" s="12"/>
      <c r="AS209" s="1"/>
    </row>
    <row r="210" spans="5:45" x14ac:dyDescent="0.25">
      <c r="E210" s="218"/>
      <c r="G210" s="218"/>
      <c r="S210" s="1"/>
      <c r="T210" s="12"/>
      <c r="U210" s="13"/>
      <c r="AD210" s="12"/>
      <c r="AH210" s="13"/>
      <c r="AI210" s="218" t="s">
        <v>1916</v>
      </c>
      <c r="AJ210" s="1"/>
      <c r="AO210" s="12"/>
      <c r="AS210" s="1"/>
    </row>
    <row r="211" spans="5:45" x14ac:dyDescent="0.25">
      <c r="E211" s="218"/>
      <c r="G211" s="218"/>
      <c r="S211" s="1"/>
      <c r="T211" s="12"/>
      <c r="U211" s="13"/>
      <c r="AD211" s="12"/>
      <c r="AH211" s="13"/>
      <c r="AI211" s="218" t="s">
        <v>1917</v>
      </c>
      <c r="AJ211" s="1"/>
      <c r="AO211" s="12"/>
      <c r="AS211" s="1"/>
    </row>
    <row r="212" spans="5:45" x14ac:dyDescent="0.25">
      <c r="E212" s="218"/>
      <c r="G212" s="218"/>
      <c r="S212" s="1"/>
      <c r="T212" s="12"/>
      <c r="U212" s="13"/>
      <c r="AD212" s="12"/>
      <c r="AH212" s="13"/>
      <c r="AI212" s="218" t="s">
        <v>1918</v>
      </c>
      <c r="AJ212" s="1"/>
      <c r="AO212" s="12"/>
      <c r="AS212" s="1"/>
    </row>
    <row r="213" spans="5:45" x14ac:dyDescent="0.25">
      <c r="E213" s="218"/>
      <c r="G213" s="218"/>
      <c r="S213" s="1"/>
      <c r="T213" s="12"/>
      <c r="U213" s="13"/>
      <c r="AD213" s="12"/>
      <c r="AH213" s="13"/>
      <c r="AI213" s="218" t="s">
        <v>1919</v>
      </c>
      <c r="AJ213" s="1"/>
      <c r="AO213" s="12"/>
      <c r="AS213" s="1"/>
    </row>
    <row r="214" spans="5:45" x14ac:dyDescent="0.25">
      <c r="E214" s="218"/>
      <c r="G214" s="218"/>
      <c r="S214" s="1"/>
      <c r="T214" s="12"/>
      <c r="U214" s="13"/>
      <c r="AD214" s="12"/>
      <c r="AH214" s="13"/>
      <c r="AI214" s="218" t="s">
        <v>1920</v>
      </c>
      <c r="AJ214" s="1"/>
      <c r="AO214" s="12"/>
      <c r="AS214" s="1"/>
    </row>
    <row r="215" spans="5:45" x14ac:dyDescent="0.25">
      <c r="E215" s="218"/>
      <c r="G215" s="218"/>
      <c r="S215" s="1"/>
      <c r="T215" s="12"/>
      <c r="U215" s="13"/>
      <c r="AD215" s="12"/>
      <c r="AH215" s="13"/>
      <c r="AI215" s="218" t="s">
        <v>1921</v>
      </c>
      <c r="AJ215" s="1"/>
      <c r="AO215" s="12"/>
      <c r="AS215" s="1"/>
    </row>
    <row r="216" spans="5:45" x14ac:dyDescent="0.25">
      <c r="E216" s="218"/>
      <c r="G216" s="218"/>
      <c r="S216" s="1"/>
      <c r="T216" s="12"/>
      <c r="U216" s="13"/>
      <c r="AD216" s="12"/>
      <c r="AH216" s="13"/>
      <c r="AI216" s="218" t="s">
        <v>1922</v>
      </c>
      <c r="AJ216" s="1"/>
      <c r="AO216" s="12"/>
      <c r="AS216" s="1"/>
    </row>
    <row r="217" spans="5:45" x14ac:dyDescent="0.25">
      <c r="E217" s="218"/>
      <c r="G217" s="218"/>
      <c r="S217" s="1"/>
      <c r="T217" s="12"/>
      <c r="U217" s="13"/>
      <c r="AD217" s="12"/>
      <c r="AH217" s="13"/>
      <c r="AI217" s="218" t="s">
        <v>1923</v>
      </c>
      <c r="AJ217" s="1"/>
      <c r="AO217" s="12"/>
      <c r="AS217" s="1"/>
    </row>
    <row r="218" spans="5:45" x14ac:dyDescent="0.25">
      <c r="E218" s="218"/>
      <c r="G218" s="218"/>
      <c r="S218" s="1"/>
      <c r="T218" s="12"/>
      <c r="U218" s="13"/>
      <c r="AD218" s="12"/>
      <c r="AH218" s="13"/>
      <c r="AI218" s="218" t="s">
        <v>1924</v>
      </c>
      <c r="AJ218" s="1"/>
      <c r="AO218" s="12"/>
      <c r="AS218" s="1"/>
    </row>
    <row r="219" spans="5:45" x14ac:dyDescent="0.25">
      <c r="E219" s="218"/>
      <c r="G219" s="218"/>
      <c r="S219" s="1"/>
      <c r="T219" s="12"/>
      <c r="U219" s="13"/>
      <c r="AD219" s="12"/>
      <c r="AH219" s="13"/>
      <c r="AI219" s="218" t="s">
        <v>1925</v>
      </c>
      <c r="AJ219" s="1"/>
      <c r="AO219" s="12"/>
      <c r="AS219" s="1"/>
    </row>
    <row r="220" spans="5:45" x14ac:dyDescent="0.25">
      <c r="E220" s="218"/>
      <c r="G220" s="218"/>
      <c r="S220" s="1"/>
      <c r="T220" s="12"/>
      <c r="U220" s="13"/>
      <c r="AD220" s="12"/>
      <c r="AH220" s="13"/>
      <c r="AI220" s="218" t="s">
        <v>1926</v>
      </c>
      <c r="AJ220" s="1"/>
      <c r="AO220" s="12"/>
      <c r="AS220" s="1"/>
    </row>
    <row r="221" spans="5:45" x14ac:dyDescent="0.25">
      <c r="E221" s="218"/>
      <c r="G221" s="218"/>
      <c r="S221" s="1"/>
      <c r="T221" s="12"/>
      <c r="U221" s="13"/>
      <c r="AD221" s="12"/>
      <c r="AH221" s="13"/>
      <c r="AI221" s="218" t="s">
        <v>1927</v>
      </c>
      <c r="AJ221" s="1"/>
      <c r="AO221" s="12"/>
      <c r="AS221" s="1"/>
    </row>
    <row r="222" spans="5:45" x14ac:dyDescent="0.25">
      <c r="E222" s="218"/>
      <c r="G222" s="218"/>
      <c r="S222" s="1"/>
      <c r="T222" s="12"/>
      <c r="U222" s="13"/>
      <c r="AD222" s="12"/>
      <c r="AH222" s="13"/>
      <c r="AI222" s="218" t="s">
        <v>1928</v>
      </c>
      <c r="AJ222" s="1"/>
      <c r="AO222" s="12"/>
      <c r="AS222" s="1"/>
    </row>
    <row r="223" spans="5:45" x14ac:dyDescent="0.25">
      <c r="E223" s="218"/>
      <c r="G223" s="218"/>
      <c r="S223" s="1"/>
      <c r="T223" s="12"/>
      <c r="U223" s="13"/>
      <c r="AD223" s="12"/>
      <c r="AH223" s="13"/>
      <c r="AI223" s="218" t="s">
        <v>1929</v>
      </c>
      <c r="AJ223" s="1"/>
      <c r="AO223" s="12"/>
      <c r="AS223" s="1"/>
    </row>
    <row r="224" spans="5:45" x14ac:dyDescent="0.25">
      <c r="E224" s="218"/>
      <c r="G224" s="218"/>
      <c r="S224" s="1"/>
      <c r="T224" s="12"/>
      <c r="U224" s="13"/>
      <c r="AD224" s="12"/>
      <c r="AH224" s="13"/>
      <c r="AI224" s="218" t="s">
        <v>1930</v>
      </c>
      <c r="AJ224" s="1"/>
      <c r="AO224" s="12"/>
      <c r="AS224" s="1"/>
    </row>
    <row r="225" spans="5:45" x14ac:dyDescent="0.25">
      <c r="E225" s="218"/>
      <c r="G225" s="218"/>
      <c r="S225" s="1"/>
      <c r="T225" s="12"/>
      <c r="U225" s="13"/>
      <c r="AD225" s="12"/>
      <c r="AH225" s="13"/>
      <c r="AI225" s="218" t="s">
        <v>1931</v>
      </c>
      <c r="AJ225" s="1"/>
      <c r="AO225" s="12"/>
      <c r="AS225" s="1"/>
    </row>
    <row r="226" spans="5:45" x14ac:dyDescent="0.25">
      <c r="E226" s="218"/>
      <c r="G226" s="218"/>
      <c r="S226" s="1"/>
      <c r="T226" s="12"/>
      <c r="U226" s="13"/>
      <c r="AD226" s="12"/>
      <c r="AH226" s="13"/>
      <c r="AI226" s="218" t="s">
        <v>1932</v>
      </c>
      <c r="AJ226" s="1"/>
      <c r="AO226" s="12"/>
      <c r="AS226" s="1"/>
    </row>
    <row r="227" spans="5:45" x14ac:dyDescent="0.25">
      <c r="E227" s="218"/>
      <c r="G227" s="218"/>
      <c r="S227" s="1"/>
      <c r="T227" s="12"/>
      <c r="U227" s="13"/>
      <c r="AD227" s="12"/>
      <c r="AH227" s="13"/>
      <c r="AI227" s="218" t="s">
        <v>1933</v>
      </c>
      <c r="AJ227" s="1"/>
      <c r="AO227" s="12"/>
      <c r="AS227" s="1"/>
    </row>
    <row r="228" spans="5:45" x14ac:dyDescent="0.25">
      <c r="E228" s="218"/>
      <c r="G228" s="218"/>
      <c r="S228" s="1"/>
      <c r="T228" s="12"/>
      <c r="U228" s="13"/>
      <c r="AD228" s="12"/>
      <c r="AH228" s="13"/>
      <c r="AI228" s="218" t="s">
        <v>1934</v>
      </c>
      <c r="AJ228" s="1"/>
      <c r="AO228" s="12"/>
      <c r="AS228" s="1"/>
    </row>
    <row r="229" spans="5:45" x14ac:dyDescent="0.25">
      <c r="E229" s="218"/>
      <c r="G229" s="218"/>
      <c r="S229" s="1"/>
      <c r="T229" s="12"/>
      <c r="U229" s="13"/>
      <c r="AD229" s="12"/>
      <c r="AH229" s="13"/>
      <c r="AI229" s="218" t="s">
        <v>1935</v>
      </c>
      <c r="AJ229" s="1"/>
      <c r="AO229" s="12"/>
      <c r="AS229" s="1"/>
    </row>
    <row r="230" spans="5:45" x14ac:dyDescent="0.25">
      <c r="E230" s="218"/>
      <c r="G230" s="218"/>
      <c r="S230" s="1"/>
      <c r="T230" s="12"/>
      <c r="U230" s="13"/>
      <c r="AD230" s="12"/>
      <c r="AH230" s="13"/>
      <c r="AI230" s="218" t="s">
        <v>1936</v>
      </c>
      <c r="AJ230" s="1"/>
      <c r="AO230" s="12"/>
      <c r="AS230" s="1"/>
    </row>
    <row r="231" spans="5:45" x14ac:dyDescent="0.25">
      <c r="E231" s="218"/>
      <c r="G231" s="218"/>
      <c r="S231" s="1"/>
      <c r="T231" s="12"/>
      <c r="U231" s="13"/>
      <c r="AD231" s="12"/>
      <c r="AH231" s="13"/>
      <c r="AI231" s="218" t="s">
        <v>1937</v>
      </c>
      <c r="AJ231" s="1"/>
      <c r="AO231" s="12"/>
      <c r="AS231" s="1"/>
    </row>
    <row r="232" spans="5:45" x14ac:dyDescent="0.25">
      <c r="E232" s="218"/>
      <c r="G232" s="218"/>
      <c r="S232" s="1"/>
      <c r="T232" s="12"/>
      <c r="U232" s="13"/>
      <c r="AD232" s="12"/>
      <c r="AH232" s="13"/>
      <c r="AI232" s="218" t="s">
        <v>1938</v>
      </c>
      <c r="AJ232" s="1"/>
      <c r="AO232" s="12"/>
      <c r="AS232" s="1"/>
    </row>
    <row r="233" spans="5:45" x14ac:dyDescent="0.25">
      <c r="E233" s="218"/>
      <c r="G233" s="218"/>
      <c r="S233" s="1"/>
      <c r="T233" s="12"/>
      <c r="U233" s="13"/>
      <c r="AD233" s="12"/>
      <c r="AH233" s="13"/>
      <c r="AI233" s="218" t="s">
        <v>1939</v>
      </c>
      <c r="AJ233" s="1"/>
      <c r="AO233" s="12"/>
      <c r="AS233" s="1"/>
    </row>
    <row r="234" spans="5:45" x14ac:dyDescent="0.25">
      <c r="E234" s="218"/>
      <c r="G234" s="218"/>
      <c r="S234" s="1"/>
      <c r="T234" s="12"/>
      <c r="U234" s="13"/>
      <c r="AD234" s="12"/>
      <c r="AH234" s="13"/>
      <c r="AI234" s="218" t="s">
        <v>1940</v>
      </c>
      <c r="AJ234" s="1"/>
      <c r="AO234" s="12"/>
      <c r="AS234" s="1"/>
    </row>
    <row r="235" spans="5:45" x14ac:dyDescent="0.25">
      <c r="E235" s="218"/>
      <c r="G235" s="218"/>
      <c r="S235" s="1"/>
      <c r="T235" s="12"/>
      <c r="U235" s="13"/>
      <c r="AD235" s="12"/>
      <c r="AH235" s="13"/>
      <c r="AI235" s="218" t="s">
        <v>1941</v>
      </c>
      <c r="AJ235" s="1"/>
      <c r="AO235" s="12"/>
      <c r="AS235" s="1"/>
    </row>
    <row r="236" spans="5:45" x14ac:dyDescent="0.25">
      <c r="E236" s="218"/>
      <c r="G236" s="218"/>
      <c r="S236" s="1"/>
      <c r="T236" s="12"/>
      <c r="U236" s="13"/>
      <c r="AD236" s="12"/>
      <c r="AH236" s="13"/>
      <c r="AI236" s="218" t="s">
        <v>1942</v>
      </c>
      <c r="AJ236" s="1"/>
      <c r="AO236" s="12"/>
      <c r="AS236" s="1"/>
    </row>
    <row r="237" spans="5:45" x14ac:dyDescent="0.25">
      <c r="E237" s="218"/>
      <c r="G237" s="218"/>
      <c r="S237" s="1"/>
      <c r="T237" s="12"/>
      <c r="U237" s="13"/>
      <c r="AD237" s="12"/>
      <c r="AH237" s="13"/>
      <c r="AI237" s="218" t="s">
        <v>1943</v>
      </c>
      <c r="AJ237" s="1"/>
      <c r="AO237" s="12"/>
      <c r="AS237" s="1"/>
    </row>
    <row r="238" spans="5:45" x14ac:dyDescent="0.25">
      <c r="E238" s="218"/>
      <c r="G238" s="218"/>
      <c r="S238" s="1"/>
      <c r="T238" s="12"/>
      <c r="U238" s="13"/>
      <c r="AD238" s="12"/>
      <c r="AH238" s="13"/>
      <c r="AI238" s="218" t="s">
        <v>1944</v>
      </c>
      <c r="AJ238" s="1"/>
      <c r="AO238" s="12"/>
      <c r="AS238" s="1"/>
    </row>
    <row r="239" spans="5:45" x14ac:dyDescent="0.25">
      <c r="E239" s="218"/>
      <c r="G239" s="218"/>
      <c r="S239" s="1"/>
      <c r="T239" s="12"/>
      <c r="U239" s="13"/>
      <c r="AD239" s="12"/>
      <c r="AH239" s="13"/>
      <c r="AI239" s="218" t="s">
        <v>1945</v>
      </c>
      <c r="AJ239" s="1"/>
      <c r="AO239" s="12"/>
      <c r="AS239" s="1"/>
    </row>
    <row r="240" spans="5:45" x14ac:dyDescent="0.25">
      <c r="E240" s="218"/>
      <c r="G240" s="218"/>
      <c r="S240" s="1"/>
      <c r="T240" s="12"/>
      <c r="U240" s="13"/>
      <c r="AD240" s="12"/>
      <c r="AH240" s="13"/>
      <c r="AI240" s="218" t="s">
        <v>1946</v>
      </c>
      <c r="AJ240" s="1"/>
      <c r="AO240" s="12"/>
      <c r="AS240" s="1"/>
    </row>
    <row r="241" spans="5:45" x14ac:dyDescent="0.25">
      <c r="E241" s="218"/>
      <c r="G241" s="218"/>
      <c r="S241" s="1"/>
      <c r="T241" s="12"/>
      <c r="U241" s="13"/>
      <c r="AD241" s="12"/>
      <c r="AH241" s="13"/>
      <c r="AI241" s="218" t="s">
        <v>1947</v>
      </c>
      <c r="AJ241" s="1"/>
      <c r="AO241" s="12"/>
      <c r="AS241" s="1"/>
    </row>
    <row r="242" spans="5:45" x14ac:dyDescent="0.25">
      <c r="E242" s="218"/>
      <c r="G242" s="218"/>
      <c r="S242" s="1"/>
      <c r="T242" s="12"/>
      <c r="U242" s="13"/>
      <c r="AD242" s="12"/>
      <c r="AH242" s="13"/>
      <c r="AI242" s="218" t="s">
        <v>1948</v>
      </c>
      <c r="AJ242" s="1"/>
      <c r="AO242" s="12"/>
      <c r="AS242" s="1"/>
    </row>
    <row r="243" spans="5:45" x14ac:dyDescent="0.25">
      <c r="E243" s="218"/>
      <c r="G243" s="218"/>
      <c r="S243" s="1"/>
      <c r="T243" s="12"/>
      <c r="U243" s="13"/>
      <c r="AD243" s="12"/>
      <c r="AH243" s="13"/>
      <c r="AI243" s="218" t="s">
        <v>1949</v>
      </c>
      <c r="AJ243" s="1"/>
      <c r="AO243" s="12"/>
      <c r="AS243" s="1"/>
    </row>
    <row r="244" spans="5:45" x14ac:dyDescent="0.25">
      <c r="E244" s="218"/>
      <c r="G244" s="218"/>
      <c r="S244" s="1"/>
      <c r="T244" s="12"/>
      <c r="U244" s="13"/>
      <c r="AD244" s="12"/>
      <c r="AH244" s="13"/>
      <c r="AI244" s="218" t="s">
        <v>1950</v>
      </c>
      <c r="AJ244" s="1"/>
      <c r="AO244" s="12"/>
      <c r="AS244" s="1"/>
    </row>
    <row r="245" spans="5:45" x14ac:dyDescent="0.25">
      <c r="E245" s="218"/>
      <c r="G245" s="218"/>
      <c r="S245" s="1"/>
      <c r="T245" s="12"/>
      <c r="U245" s="13"/>
      <c r="AD245" s="12"/>
      <c r="AH245" s="13"/>
      <c r="AI245" s="218" t="s">
        <v>1951</v>
      </c>
      <c r="AJ245" s="1"/>
      <c r="AO245" s="12"/>
      <c r="AS245" s="1"/>
    </row>
    <row r="246" spans="5:45" x14ac:dyDescent="0.25">
      <c r="E246" s="218"/>
      <c r="G246" s="218"/>
      <c r="S246" s="1"/>
      <c r="T246" s="12"/>
      <c r="U246" s="13"/>
      <c r="AD246" s="12"/>
      <c r="AH246" s="13"/>
      <c r="AI246" s="218" t="s">
        <v>1952</v>
      </c>
      <c r="AJ246" s="1"/>
      <c r="AO246" s="12"/>
      <c r="AS246" s="1"/>
    </row>
    <row r="247" spans="5:45" x14ac:dyDescent="0.25">
      <c r="E247" s="218"/>
      <c r="G247" s="218"/>
      <c r="S247" s="1"/>
      <c r="T247" s="12"/>
      <c r="U247" s="13"/>
      <c r="AD247" s="12"/>
      <c r="AH247" s="13"/>
      <c r="AI247" s="218" t="s">
        <v>1953</v>
      </c>
      <c r="AJ247" s="1"/>
      <c r="AO247" s="12"/>
      <c r="AS247" s="1"/>
    </row>
    <row r="248" spans="5:45" x14ac:dyDescent="0.25">
      <c r="E248" s="218"/>
      <c r="G248" s="218"/>
      <c r="S248" s="1"/>
      <c r="T248" s="12"/>
      <c r="U248" s="13"/>
      <c r="AD248" s="12"/>
      <c r="AH248" s="13"/>
      <c r="AI248" s="218" t="s">
        <v>1954</v>
      </c>
      <c r="AJ248" s="1"/>
      <c r="AO248" s="12"/>
      <c r="AS248" s="1"/>
    </row>
    <row r="249" spans="5:45" x14ac:dyDescent="0.25">
      <c r="E249" s="218"/>
      <c r="G249" s="218"/>
      <c r="S249" s="1"/>
      <c r="T249" s="12"/>
      <c r="U249" s="13"/>
      <c r="AD249" s="12"/>
      <c r="AH249" s="13"/>
      <c r="AI249" s="218" t="s">
        <v>1955</v>
      </c>
      <c r="AJ249" s="1"/>
      <c r="AO249" s="12"/>
      <c r="AS249" s="1"/>
    </row>
    <row r="250" spans="5:45" x14ac:dyDescent="0.25">
      <c r="E250" s="218"/>
      <c r="G250" s="218"/>
      <c r="S250" s="1"/>
      <c r="T250" s="12"/>
      <c r="U250" s="13"/>
      <c r="AD250" s="12"/>
      <c r="AH250" s="13"/>
      <c r="AI250" s="218" t="s">
        <v>1956</v>
      </c>
      <c r="AJ250" s="1"/>
      <c r="AO250" s="12"/>
      <c r="AS250" s="1"/>
    </row>
    <row r="251" spans="5:45" x14ac:dyDescent="0.25">
      <c r="E251" s="218"/>
      <c r="G251" s="218"/>
      <c r="S251" s="1"/>
      <c r="T251" s="12"/>
      <c r="U251" s="13"/>
      <c r="AD251" s="12"/>
      <c r="AH251" s="13"/>
      <c r="AI251" s="218" t="s">
        <v>1957</v>
      </c>
      <c r="AJ251" s="1"/>
      <c r="AO251" s="12"/>
      <c r="AS251" s="1"/>
    </row>
    <row r="252" spans="5:45" x14ac:dyDescent="0.25">
      <c r="E252" s="218"/>
      <c r="G252" s="218"/>
      <c r="S252" s="1"/>
      <c r="T252" s="12"/>
      <c r="U252" s="13"/>
      <c r="AD252" s="12"/>
      <c r="AH252" s="13"/>
      <c r="AI252" s="218" t="s">
        <v>1958</v>
      </c>
      <c r="AJ252" s="1"/>
      <c r="AO252" s="12"/>
      <c r="AS252" s="1"/>
    </row>
    <row r="253" spans="5:45" x14ac:dyDescent="0.25">
      <c r="E253" s="218"/>
      <c r="G253" s="218"/>
      <c r="S253" s="1"/>
      <c r="T253" s="12"/>
      <c r="U253" s="13"/>
      <c r="AD253" s="12"/>
      <c r="AH253" s="13"/>
      <c r="AI253" s="218" t="s">
        <v>1959</v>
      </c>
      <c r="AJ253" s="1"/>
      <c r="AO253" s="12"/>
      <c r="AS253" s="1"/>
    </row>
    <row r="254" spans="5:45" x14ac:dyDescent="0.25">
      <c r="E254" s="218"/>
      <c r="G254" s="218"/>
      <c r="S254" s="1"/>
      <c r="T254" s="12"/>
      <c r="U254" s="13"/>
      <c r="AD254" s="12"/>
      <c r="AH254" s="13"/>
      <c r="AI254" s="218" t="s">
        <v>1960</v>
      </c>
      <c r="AJ254" s="1"/>
      <c r="AO254" s="12"/>
      <c r="AS254" s="1"/>
    </row>
    <row r="255" spans="5:45" x14ac:dyDescent="0.25">
      <c r="E255" s="218"/>
      <c r="G255" s="218"/>
      <c r="S255" s="1"/>
      <c r="T255" s="12"/>
      <c r="U255" s="13"/>
      <c r="AD255" s="12"/>
      <c r="AH255" s="13"/>
      <c r="AI255" s="218" t="s">
        <v>1961</v>
      </c>
      <c r="AJ255" s="1"/>
      <c r="AO255" s="12"/>
      <c r="AS255" s="1"/>
    </row>
    <row r="256" spans="5:45" x14ac:dyDescent="0.25">
      <c r="E256" s="218"/>
      <c r="G256" s="218"/>
      <c r="S256" s="1"/>
      <c r="T256" s="12"/>
      <c r="U256" s="13"/>
      <c r="AD256" s="12"/>
      <c r="AH256" s="13"/>
      <c r="AI256" s="218" t="s">
        <v>1962</v>
      </c>
      <c r="AJ256" s="1"/>
      <c r="AO256" s="12"/>
      <c r="AS256" s="1"/>
    </row>
    <row r="257" spans="5:45" x14ac:dyDescent="0.25">
      <c r="E257" s="218"/>
      <c r="G257" s="218"/>
      <c r="S257" s="1"/>
      <c r="T257" s="12"/>
      <c r="U257" s="13"/>
      <c r="AD257" s="12"/>
      <c r="AH257" s="13"/>
      <c r="AI257" s="218" t="s">
        <v>1963</v>
      </c>
      <c r="AJ257" s="1"/>
      <c r="AO257" s="12"/>
      <c r="AS257" s="1"/>
    </row>
    <row r="258" spans="5:45" x14ac:dyDescent="0.25">
      <c r="E258" s="218"/>
      <c r="G258" s="218"/>
      <c r="S258" s="1"/>
      <c r="T258" s="12"/>
      <c r="U258" s="13"/>
      <c r="AD258" s="12"/>
      <c r="AH258" s="13"/>
      <c r="AI258" s="218" t="s">
        <v>1964</v>
      </c>
      <c r="AJ258" s="1"/>
      <c r="AO258" s="12"/>
      <c r="AS258" s="1"/>
    </row>
    <row r="259" spans="5:45" x14ac:dyDescent="0.25">
      <c r="E259" s="218"/>
      <c r="G259" s="218"/>
      <c r="S259" s="1"/>
      <c r="T259" s="12"/>
      <c r="U259" s="13"/>
      <c r="AD259" s="12"/>
      <c r="AH259" s="13"/>
      <c r="AI259" s="218" t="s">
        <v>1965</v>
      </c>
      <c r="AJ259" s="1"/>
      <c r="AO259" s="12"/>
      <c r="AS259" s="1"/>
    </row>
    <row r="260" spans="5:45" x14ac:dyDescent="0.25">
      <c r="E260" s="218"/>
      <c r="G260" s="218"/>
      <c r="S260" s="1"/>
      <c r="T260" s="12"/>
      <c r="U260" s="13"/>
      <c r="AD260" s="12"/>
      <c r="AH260" s="13"/>
      <c r="AI260" s="218" t="s">
        <v>1966</v>
      </c>
      <c r="AJ260" s="1"/>
      <c r="AO260" s="12"/>
      <c r="AS260" s="1"/>
    </row>
    <row r="261" spans="5:45" x14ac:dyDescent="0.25">
      <c r="E261" s="218"/>
      <c r="G261" s="218"/>
      <c r="S261" s="1"/>
      <c r="T261" s="12"/>
      <c r="U261" s="13"/>
      <c r="AD261" s="12"/>
      <c r="AH261" s="13"/>
      <c r="AI261" s="218" t="s">
        <v>1967</v>
      </c>
      <c r="AJ261" s="1"/>
      <c r="AO261" s="12"/>
      <c r="AS261" s="1"/>
    </row>
    <row r="262" spans="5:45" x14ac:dyDescent="0.25">
      <c r="E262" s="218"/>
      <c r="G262" s="218"/>
      <c r="S262" s="1"/>
      <c r="T262" s="12"/>
      <c r="U262" s="13"/>
      <c r="AD262" s="12"/>
      <c r="AH262" s="13"/>
      <c r="AI262" s="218" t="s">
        <v>1968</v>
      </c>
      <c r="AJ262" s="1"/>
      <c r="AO262" s="12"/>
      <c r="AS262" s="1"/>
    </row>
    <row r="263" spans="5:45" x14ac:dyDescent="0.25">
      <c r="E263" s="218"/>
      <c r="G263" s="218"/>
      <c r="S263" s="1"/>
      <c r="T263" s="12"/>
      <c r="U263" s="13"/>
      <c r="AD263" s="12"/>
      <c r="AH263" s="13"/>
      <c r="AI263" s="218" t="s">
        <v>1969</v>
      </c>
      <c r="AJ263" s="1"/>
      <c r="AO263" s="12"/>
      <c r="AS263" s="1"/>
    </row>
    <row r="264" spans="5:45" x14ac:dyDescent="0.25">
      <c r="E264" s="218"/>
      <c r="G264" s="218"/>
      <c r="S264" s="1"/>
      <c r="T264" s="12"/>
      <c r="U264" s="13"/>
      <c r="AD264" s="12"/>
      <c r="AH264" s="13"/>
      <c r="AI264" s="218" t="s">
        <v>1970</v>
      </c>
      <c r="AJ264" s="1"/>
      <c r="AO264" s="12"/>
      <c r="AS264" s="1"/>
    </row>
    <row r="265" spans="5:45" x14ac:dyDescent="0.25">
      <c r="E265" s="218"/>
      <c r="G265" s="218"/>
      <c r="S265" s="1"/>
      <c r="T265" s="12"/>
      <c r="U265" s="13"/>
      <c r="AD265" s="12"/>
      <c r="AH265" s="13"/>
      <c r="AI265" s="218" t="s">
        <v>1971</v>
      </c>
      <c r="AJ265" s="1"/>
      <c r="AO265" s="12"/>
      <c r="AS265" s="1"/>
    </row>
    <row r="266" spans="5:45" x14ac:dyDescent="0.25">
      <c r="E266" s="218"/>
      <c r="G266" s="218"/>
      <c r="S266" s="1"/>
      <c r="T266" s="12"/>
      <c r="U266" s="13"/>
      <c r="AD266" s="12"/>
      <c r="AH266" s="13"/>
      <c r="AI266" s="218" t="s">
        <v>1972</v>
      </c>
      <c r="AJ266" s="1"/>
      <c r="AO266" s="12"/>
      <c r="AS266" s="1"/>
    </row>
    <row r="267" spans="5:45" x14ac:dyDescent="0.25">
      <c r="E267" s="218"/>
      <c r="G267" s="218"/>
      <c r="S267" s="1"/>
      <c r="T267" s="12"/>
      <c r="U267" s="13"/>
      <c r="AD267" s="12"/>
      <c r="AH267" s="13"/>
      <c r="AI267" s="218" t="s">
        <v>1973</v>
      </c>
      <c r="AJ267" s="1"/>
      <c r="AO267" s="12"/>
      <c r="AS267" s="1"/>
    </row>
    <row r="268" spans="5:45" x14ac:dyDescent="0.25">
      <c r="E268" s="218"/>
      <c r="G268" s="218"/>
      <c r="S268" s="1"/>
      <c r="T268" s="12"/>
      <c r="U268" s="13"/>
      <c r="AD268" s="12"/>
      <c r="AH268" s="13"/>
      <c r="AI268" s="218" t="s">
        <v>1974</v>
      </c>
      <c r="AJ268" s="1"/>
      <c r="AO268" s="12"/>
      <c r="AS268" s="1"/>
    </row>
    <row r="269" spans="5:45" x14ac:dyDescent="0.25">
      <c r="E269" s="218"/>
      <c r="G269" s="218"/>
      <c r="S269" s="1"/>
      <c r="T269" s="12"/>
      <c r="U269" s="13"/>
      <c r="AD269" s="12"/>
      <c r="AH269" s="13"/>
      <c r="AI269" s="218" t="s">
        <v>1975</v>
      </c>
      <c r="AJ269" s="1"/>
      <c r="AO269" s="12"/>
      <c r="AS269" s="1"/>
    </row>
    <row r="270" spans="5:45" x14ac:dyDescent="0.25">
      <c r="E270" s="218"/>
      <c r="G270" s="218"/>
      <c r="S270" s="1"/>
      <c r="T270" s="12"/>
      <c r="U270" s="13"/>
      <c r="AD270" s="12"/>
      <c r="AH270" s="13"/>
      <c r="AI270" s="218" t="s">
        <v>1976</v>
      </c>
      <c r="AJ270" s="1"/>
      <c r="AO270" s="12"/>
      <c r="AS270" s="1"/>
    </row>
    <row r="271" spans="5:45" x14ac:dyDescent="0.25">
      <c r="E271" s="218"/>
      <c r="G271" s="218"/>
      <c r="S271" s="1"/>
      <c r="T271" s="12"/>
      <c r="U271" s="13"/>
      <c r="AD271" s="12"/>
      <c r="AH271" s="13"/>
      <c r="AI271" s="218" t="s">
        <v>1977</v>
      </c>
      <c r="AJ271" s="1"/>
      <c r="AO271" s="12"/>
      <c r="AS271" s="1"/>
    </row>
    <row r="272" spans="5:45" x14ac:dyDescent="0.25">
      <c r="E272" s="218"/>
      <c r="G272" s="218"/>
      <c r="S272" s="1"/>
      <c r="T272" s="12"/>
      <c r="U272" s="13"/>
      <c r="AD272" s="12"/>
      <c r="AH272" s="13"/>
      <c r="AI272" s="218" t="s">
        <v>1978</v>
      </c>
      <c r="AJ272" s="1"/>
      <c r="AO272" s="12"/>
      <c r="AS272" s="1"/>
    </row>
    <row r="273" spans="5:45" x14ac:dyDescent="0.25">
      <c r="E273" s="218"/>
      <c r="G273" s="218"/>
      <c r="S273" s="1"/>
      <c r="T273" s="12"/>
      <c r="U273" s="13"/>
      <c r="AD273" s="12"/>
      <c r="AH273" s="13"/>
      <c r="AI273" s="218" t="s">
        <v>1979</v>
      </c>
      <c r="AJ273" s="1"/>
      <c r="AO273" s="12"/>
      <c r="AS273" s="1"/>
    </row>
    <row r="274" spans="5:45" x14ac:dyDescent="0.25">
      <c r="E274" s="218"/>
      <c r="G274" s="218"/>
      <c r="S274" s="1"/>
      <c r="T274" s="12"/>
      <c r="U274" s="13"/>
      <c r="AD274" s="12"/>
      <c r="AH274" s="13"/>
      <c r="AI274" s="218" t="s">
        <v>1980</v>
      </c>
      <c r="AJ274" s="1"/>
      <c r="AO274" s="12"/>
      <c r="AS274" s="1"/>
    </row>
    <row r="275" spans="5:45" x14ac:dyDescent="0.25">
      <c r="E275" s="218"/>
      <c r="G275" s="218"/>
      <c r="S275" s="1"/>
      <c r="T275" s="12"/>
      <c r="U275" s="13"/>
      <c r="AD275" s="12"/>
      <c r="AH275" s="13"/>
      <c r="AI275" s="218" t="s">
        <v>1981</v>
      </c>
      <c r="AJ275" s="1"/>
      <c r="AO275" s="12"/>
      <c r="AS275" s="1"/>
    </row>
    <row r="276" spans="5:45" x14ac:dyDescent="0.25">
      <c r="E276" s="218"/>
      <c r="G276" s="218"/>
      <c r="S276" s="1"/>
      <c r="T276" s="12"/>
      <c r="U276" s="13"/>
      <c r="AD276" s="12"/>
      <c r="AH276" s="13"/>
      <c r="AI276" s="218" t="s">
        <v>1982</v>
      </c>
      <c r="AJ276" s="1"/>
      <c r="AO276" s="12"/>
      <c r="AS276" s="1"/>
    </row>
    <row r="277" spans="5:45" x14ac:dyDescent="0.25">
      <c r="E277" s="218"/>
      <c r="G277" s="218"/>
      <c r="S277" s="1"/>
      <c r="T277" s="12"/>
      <c r="U277" s="13"/>
      <c r="AD277" s="12"/>
      <c r="AH277" s="13"/>
      <c r="AI277" s="218" t="s">
        <v>1983</v>
      </c>
      <c r="AJ277" s="1"/>
      <c r="AO277" s="12"/>
      <c r="AS277" s="1"/>
    </row>
    <row r="278" spans="5:45" x14ac:dyDescent="0.25">
      <c r="E278" s="218"/>
      <c r="G278" s="218"/>
      <c r="S278" s="1"/>
      <c r="T278" s="12"/>
      <c r="U278" s="13"/>
      <c r="AD278" s="12"/>
      <c r="AH278" s="13"/>
      <c r="AI278" s="218" t="s">
        <v>1984</v>
      </c>
      <c r="AJ278" s="1"/>
      <c r="AO278" s="12"/>
      <c r="AS278" s="1"/>
    </row>
    <row r="279" spans="5:45" x14ac:dyDescent="0.25">
      <c r="E279" s="218"/>
      <c r="G279" s="218"/>
      <c r="S279" s="1"/>
      <c r="T279" s="12"/>
      <c r="U279" s="13"/>
      <c r="AD279" s="12"/>
      <c r="AH279" s="13"/>
      <c r="AI279" s="218" t="s">
        <v>1985</v>
      </c>
      <c r="AJ279" s="1"/>
      <c r="AO279" s="12"/>
      <c r="AS279" s="1"/>
    </row>
    <row r="280" spans="5:45" x14ac:dyDescent="0.25">
      <c r="E280" s="218"/>
      <c r="G280" s="218"/>
      <c r="S280" s="1"/>
      <c r="T280" s="12"/>
      <c r="U280" s="13"/>
      <c r="AD280" s="12"/>
      <c r="AH280" s="13"/>
      <c r="AI280" s="218" t="s">
        <v>1986</v>
      </c>
      <c r="AJ280" s="1"/>
      <c r="AO280" s="12"/>
      <c r="AS280" s="1"/>
    </row>
    <row r="281" spans="5:45" x14ac:dyDescent="0.25">
      <c r="E281" s="218"/>
      <c r="G281" s="218"/>
      <c r="S281" s="1"/>
      <c r="T281" s="12"/>
      <c r="U281" s="13"/>
      <c r="AD281" s="12"/>
      <c r="AH281" s="13"/>
      <c r="AI281" s="218" t="s">
        <v>1987</v>
      </c>
      <c r="AJ281" s="1"/>
      <c r="AO281" s="12"/>
      <c r="AS281" s="1"/>
    </row>
    <row r="282" spans="5:45" x14ac:dyDescent="0.25">
      <c r="E282" s="218"/>
      <c r="G282" s="218"/>
      <c r="S282" s="1"/>
      <c r="T282" s="12"/>
      <c r="U282" s="13"/>
      <c r="AD282" s="12"/>
      <c r="AH282" s="13"/>
      <c r="AI282" s="218" t="s">
        <v>1988</v>
      </c>
      <c r="AJ282" s="1"/>
      <c r="AO282" s="12"/>
      <c r="AS282" s="1"/>
    </row>
    <row r="283" spans="5:45" x14ac:dyDescent="0.25">
      <c r="E283" s="218"/>
      <c r="G283" s="218"/>
      <c r="S283" s="1"/>
      <c r="T283" s="12"/>
      <c r="U283" s="13"/>
      <c r="AD283" s="12"/>
      <c r="AH283" s="13"/>
      <c r="AI283" s="218" t="s">
        <v>1989</v>
      </c>
      <c r="AJ283" s="1"/>
      <c r="AO283" s="12"/>
      <c r="AS283" s="1"/>
    </row>
    <row r="284" spans="5:45" x14ac:dyDescent="0.25">
      <c r="E284" s="218"/>
      <c r="G284" s="218"/>
      <c r="S284" s="1"/>
      <c r="T284" s="12"/>
      <c r="U284" s="13"/>
      <c r="AD284" s="12"/>
      <c r="AH284" s="13"/>
      <c r="AI284" s="218" t="s">
        <v>1990</v>
      </c>
      <c r="AJ284" s="1"/>
      <c r="AO284" s="12"/>
      <c r="AS284" s="1"/>
    </row>
    <row r="285" spans="5:45" x14ac:dyDescent="0.25">
      <c r="E285" s="218"/>
      <c r="G285" s="218"/>
      <c r="S285" s="1"/>
      <c r="T285" s="12"/>
      <c r="U285" s="13"/>
      <c r="AD285" s="12"/>
      <c r="AH285" s="13"/>
      <c r="AI285" s="218" t="s">
        <v>1991</v>
      </c>
      <c r="AJ285" s="1"/>
      <c r="AO285" s="12"/>
      <c r="AS285" s="1"/>
    </row>
    <row r="286" spans="5:45" x14ac:dyDescent="0.25">
      <c r="E286" s="218"/>
      <c r="G286" s="218"/>
      <c r="S286" s="1"/>
      <c r="T286" s="12"/>
      <c r="U286" s="13"/>
      <c r="AD286" s="12"/>
      <c r="AH286" s="13"/>
      <c r="AI286" s="218" t="s">
        <v>1992</v>
      </c>
      <c r="AJ286" s="1"/>
      <c r="AO286" s="12"/>
      <c r="AS286" s="1"/>
    </row>
    <row r="287" spans="5:45" x14ac:dyDescent="0.25">
      <c r="E287" s="218"/>
      <c r="G287" s="218"/>
      <c r="S287" s="1"/>
      <c r="T287" s="12"/>
      <c r="U287" s="13"/>
      <c r="AD287" s="12"/>
      <c r="AH287" s="13"/>
      <c r="AI287" s="218" t="s">
        <v>1993</v>
      </c>
      <c r="AJ287" s="1"/>
      <c r="AO287" s="12"/>
      <c r="AS287" s="1"/>
    </row>
    <row r="288" spans="5:45" x14ac:dyDescent="0.25">
      <c r="E288" s="218"/>
      <c r="G288" s="218"/>
      <c r="S288" s="1"/>
      <c r="T288" s="12"/>
      <c r="U288" s="13"/>
      <c r="AD288" s="12"/>
      <c r="AH288" s="13"/>
      <c r="AI288" s="218" t="s">
        <v>1994</v>
      </c>
      <c r="AJ288" s="1"/>
      <c r="AO288" s="12"/>
      <c r="AS288" s="1"/>
    </row>
    <row r="289" spans="5:45" x14ac:dyDescent="0.25">
      <c r="E289" s="218"/>
      <c r="G289" s="218"/>
      <c r="S289" s="1"/>
      <c r="T289" s="12"/>
      <c r="U289" s="13"/>
      <c r="AD289" s="12"/>
      <c r="AH289" s="13"/>
      <c r="AI289" s="218" t="s">
        <v>1995</v>
      </c>
      <c r="AJ289" s="1"/>
      <c r="AO289" s="12"/>
      <c r="AS289" s="1"/>
    </row>
    <row r="290" spans="5:45" x14ac:dyDescent="0.25">
      <c r="E290" s="218"/>
      <c r="G290" s="218"/>
      <c r="S290" s="1"/>
      <c r="T290" s="12"/>
      <c r="U290" s="13"/>
      <c r="AD290" s="12"/>
      <c r="AH290" s="13"/>
      <c r="AI290" s="218" t="s">
        <v>1996</v>
      </c>
      <c r="AJ290" s="1"/>
      <c r="AO290" s="12"/>
      <c r="AS290" s="1"/>
    </row>
    <row r="291" spans="5:45" x14ac:dyDescent="0.25">
      <c r="E291" s="218"/>
      <c r="G291" s="218"/>
      <c r="S291" s="1"/>
      <c r="T291" s="12"/>
      <c r="U291" s="13"/>
      <c r="AD291" s="12"/>
      <c r="AH291" s="13"/>
      <c r="AI291" s="218" t="s">
        <v>1997</v>
      </c>
      <c r="AJ291" s="1"/>
      <c r="AO291" s="12"/>
      <c r="AS291" s="1"/>
    </row>
    <row r="292" spans="5:45" x14ac:dyDescent="0.25">
      <c r="E292" s="218"/>
      <c r="G292" s="218"/>
      <c r="S292" s="1"/>
      <c r="T292" s="12"/>
      <c r="U292" s="13"/>
      <c r="AD292" s="12"/>
      <c r="AH292" s="13"/>
      <c r="AI292" s="218" t="s">
        <v>1998</v>
      </c>
      <c r="AJ292" s="1"/>
      <c r="AO292" s="12"/>
      <c r="AS292" s="1"/>
    </row>
    <row r="293" spans="5:45" x14ac:dyDescent="0.25">
      <c r="E293" s="218"/>
      <c r="G293" s="218"/>
      <c r="S293" s="1"/>
      <c r="T293" s="12"/>
      <c r="U293" s="13"/>
      <c r="AD293" s="12"/>
      <c r="AH293" s="13"/>
      <c r="AI293" s="218" t="s">
        <v>1999</v>
      </c>
      <c r="AJ293" s="1"/>
      <c r="AO293" s="12"/>
      <c r="AS293" s="1"/>
    </row>
    <row r="294" spans="5:45" x14ac:dyDescent="0.25">
      <c r="E294" s="218"/>
      <c r="G294" s="218"/>
      <c r="S294" s="1"/>
      <c r="T294" s="12"/>
      <c r="U294" s="13"/>
      <c r="AD294" s="12"/>
      <c r="AH294" s="13"/>
      <c r="AI294" s="218" t="s">
        <v>2000</v>
      </c>
      <c r="AJ294" s="1"/>
      <c r="AO294" s="12"/>
      <c r="AS294" s="1"/>
    </row>
    <row r="295" spans="5:45" x14ac:dyDescent="0.25">
      <c r="E295" s="218"/>
      <c r="G295" s="218"/>
      <c r="S295" s="1"/>
      <c r="T295" s="12"/>
      <c r="U295" s="13"/>
      <c r="AD295" s="12"/>
      <c r="AH295" s="13"/>
      <c r="AI295" s="218" t="s">
        <v>2001</v>
      </c>
      <c r="AJ295" s="1"/>
      <c r="AO295" s="12"/>
      <c r="AS295" s="1"/>
    </row>
    <row r="296" spans="5:45" x14ac:dyDescent="0.25">
      <c r="E296" s="218"/>
      <c r="G296" s="218"/>
      <c r="S296" s="1"/>
      <c r="T296" s="12"/>
      <c r="U296" s="13"/>
      <c r="AD296" s="12"/>
      <c r="AH296" s="13"/>
      <c r="AI296" s="218" t="s">
        <v>2002</v>
      </c>
      <c r="AJ296" s="1"/>
      <c r="AO296" s="12"/>
      <c r="AS296" s="1"/>
    </row>
    <row r="297" spans="5:45" x14ac:dyDescent="0.25">
      <c r="E297" s="218"/>
      <c r="G297" s="218"/>
      <c r="S297" s="1"/>
      <c r="T297" s="12"/>
      <c r="U297" s="13"/>
      <c r="AD297" s="12"/>
      <c r="AH297" s="13"/>
      <c r="AI297" s="218" t="s">
        <v>2003</v>
      </c>
      <c r="AJ297" s="1"/>
      <c r="AO297" s="12"/>
      <c r="AS297" s="1"/>
    </row>
    <row r="298" spans="5:45" x14ac:dyDescent="0.25">
      <c r="E298" s="218"/>
      <c r="G298" s="218"/>
      <c r="S298" s="1"/>
      <c r="T298" s="12"/>
      <c r="U298" s="13"/>
      <c r="AD298" s="12"/>
      <c r="AH298" s="13"/>
      <c r="AI298" s="218" t="s">
        <v>2004</v>
      </c>
      <c r="AJ298" s="1"/>
      <c r="AO298" s="12"/>
      <c r="AS298" s="1"/>
    </row>
    <row r="299" spans="5:45" x14ac:dyDescent="0.25">
      <c r="E299" s="218"/>
      <c r="G299" s="218"/>
      <c r="S299" s="1"/>
      <c r="T299" s="12"/>
      <c r="U299" s="13"/>
      <c r="AD299" s="12"/>
      <c r="AH299" s="13"/>
      <c r="AI299" s="218" t="s">
        <v>2005</v>
      </c>
      <c r="AJ299" s="1"/>
      <c r="AO299" s="12"/>
      <c r="AS299" s="1"/>
    </row>
    <row r="300" spans="5:45" x14ac:dyDescent="0.25">
      <c r="E300" s="218"/>
      <c r="G300" s="218"/>
      <c r="S300" s="1"/>
      <c r="T300" s="12"/>
      <c r="U300" s="13"/>
      <c r="AD300" s="12"/>
      <c r="AH300" s="13"/>
      <c r="AI300" s="218" t="s">
        <v>2006</v>
      </c>
      <c r="AJ300" s="1"/>
      <c r="AO300" s="12"/>
      <c r="AS300" s="1"/>
    </row>
    <row r="301" spans="5:45" x14ac:dyDescent="0.25">
      <c r="E301" s="218"/>
      <c r="G301" s="218"/>
      <c r="S301" s="1"/>
      <c r="T301" s="12"/>
      <c r="U301" s="13"/>
      <c r="AD301" s="12"/>
      <c r="AH301" s="13"/>
      <c r="AI301" s="218" t="s">
        <v>2007</v>
      </c>
      <c r="AJ301" s="1"/>
      <c r="AO301" s="12"/>
      <c r="AS301" s="1"/>
    </row>
    <row r="302" spans="5:45" x14ac:dyDescent="0.25">
      <c r="E302" s="218"/>
      <c r="G302" s="218"/>
      <c r="S302" s="1"/>
      <c r="T302" s="12"/>
      <c r="U302" s="13"/>
      <c r="AD302" s="12"/>
      <c r="AH302" s="13"/>
      <c r="AI302" s="218" t="s">
        <v>2008</v>
      </c>
      <c r="AJ302" s="1"/>
      <c r="AO302" s="12"/>
      <c r="AS302" s="1"/>
    </row>
    <row r="303" spans="5:45" x14ac:dyDescent="0.25">
      <c r="E303" s="218"/>
      <c r="G303" s="218"/>
      <c r="S303" s="1"/>
      <c r="T303" s="12"/>
      <c r="U303" s="13"/>
      <c r="AD303" s="12"/>
      <c r="AH303" s="13"/>
      <c r="AI303" s="218" t="s">
        <v>2009</v>
      </c>
      <c r="AJ303" s="1"/>
      <c r="AO303" s="12"/>
      <c r="AS303" s="1"/>
    </row>
    <row r="304" spans="5:45" x14ac:dyDescent="0.25">
      <c r="E304" s="218"/>
      <c r="G304" s="218"/>
      <c r="S304" s="1"/>
      <c r="T304" s="12"/>
      <c r="U304" s="13"/>
      <c r="AD304" s="12"/>
      <c r="AH304" s="13"/>
      <c r="AI304" s="218" t="s">
        <v>2010</v>
      </c>
      <c r="AJ304" s="1"/>
      <c r="AO304" s="12"/>
      <c r="AS304" s="1"/>
    </row>
    <row r="305" spans="5:45" x14ac:dyDescent="0.25">
      <c r="E305" s="218"/>
      <c r="G305" s="218"/>
      <c r="S305" s="1"/>
      <c r="T305" s="12"/>
      <c r="U305" s="13"/>
      <c r="AD305" s="12"/>
      <c r="AH305" s="13"/>
      <c r="AI305" s="218" t="s">
        <v>2011</v>
      </c>
      <c r="AJ305" s="1"/>
      <c r="AO305" s="12"/>
      <c r="AS305" s="1"/>
    </row>
    <row r="306" spans="5:45" x14ac:dyDescent="0.25">
      <c r="E306" s="218"/>
      <c r="G306" s="218"/>
      <c r="S306" s="1"/>
      <c r="T306" s="12"/>
      <c r="U306" s="13"/>
      <c r="AD306" s="12"/>
      <c r="AH306" s="13"/>
      <c r="AI306" s="218" t="s">
        <v>2012</v>
      </c>
      <c r="AJ306" s="1"/>
      <c r="AO306" s="12"/>
      <c r="AS306" s="1"/>
    </row>
    <row r="307" spans="5:45" x14ac:dyDescent="0.25">
      <c r="E307" s="218"/>
      <c r="G307" s="218"/>
      <c r="S307" s="1"/>
      <c r="T307" s="12"/>
      <c r="U307" s="13"/>
      <c r="AD307" s="12"/>
      <c r="AH307" s="13"/>
      <c r="AI307" s="218" t="s">
        <v>2013</v>
      </c>
      <c r="AJ307" s="1"/>
      <c r="AO307" s="12"/>
      <c r="AS307" s="1"/>
    </row>
    <row r="308" spans="5:45" x14ac:dyDescent="0.25">
      <c r="E308" s="218"/>
      <c r="G308" s="218"/>
      <c r="S308" s="1"/>
      <c r="T308" s="12"/>
      <c r="U308" s="13"/>
      <c r="AD308" s="12"/>
      <c r="AH308" s="13"/>
      <c r="AI308" s="218" t="s">
        <v>2014</v>
      </c>
      <c r="AJ308" s="1"/>
      <c r="AO308" s="12"/>
      <c r="AS308" s="1"/>
    </row>
    <row r="309" spans="5:45" x14ac:dyDescent="0.25">
      <c r="E309" s="218"/>
      <c r="G309" s="218"/>
      <c r="S309" s="1"/>
      <c r="T309" s="12"/>
      <c r="U309" s="13"/>
      <c r="AD309" s="12"/>
      <c r="AH309" s="13"/>
      <c r="AI309" s="218" t="s">
        <v>2015</v>
      </c>
      <c r="AJ309" s="1"/>
      <c r="AO309" s="12"/>
      <c r="AS309" s="1"/>
    </row>
    <row r="310" spans="5:45" x14ac:dyDescent="0.25">
      <c r="E310" s="218"/>
      <c r="G310" s="218"/>
      <c r="S310" s="1"/>
      <c r="T310" s="12"/>
      <c r="U310" s="13"/>
      <c r="AD310" s="12"/>
      <c r="AH310" s="13"/>
      <c r="AI310" s="218" t="s">
        <v>2016</v>
      </c>
      <c r="AJ310" s="1"/>
      <c r="AO310" s="12"/>
      <c r="AS310" s="1"/>
    </row>
    <row r="311" spans="5:45" x14ac:dyDescent="0.25">
      <c r="E311" s="218"/>
      <c r="G311" s="218"/>
      <c r="S311" s="1"/>
      <c r="T311" s="12"/>
      <c r="U311" s="13"/>
      <c r="AD311" s="12"/>
      <c r="AH311" s="13"/>
      <c r="AI311" s="218" t="s">
        <v>2017</v>
      </c>
      <c r="AJ311" s="1"/>
      <c r="AO311" s="12"/>
      <c r="AS311" s="1"/>
    </row>
    <row r="312" spans="5:45" x14ac:dyDescent="0.25">
      <c r="E312" s="218"/>
      <c r="G312" s="218"/>
      <c r="S312" s="1"/>
      <c r="T312" s="12"/>
      <c r="U312" s="13"/>
      <c r="AD312" s="12"/>
      <c r="AH312" s="13"/>
      <c r="AI312" s="218" t="s">
        <v>2018</v>
      </c>
      <c r="AJ312" s="1"/>
      <c r="AO312" s="12"/>
      <c r="AS312" s="1"/>
    </row>
    <row r="313" spans="5:45" x14ac:dyDescent="0.25">
      <c r="E313" s="218"/>
      <c r="G313" s="218"/>
      <c r="S313" s="1"/>
      <c r="T313" s="12"/>
      <c r="U313" s="13"/>
      <c r="AD313" s="12"/>
      <c r="AH313" s="13"/>
      <c r="AI313" s="218" t="s">
        <v>2019</v>
      </c>
      <c r="AJ313" s="1"/>
      <c r="AO313" s="12"/>
      <c r="AS313" s="1"/>
    </row>
    <row r="314" spans="5:45" x14ac:dyDescent="0.25">
      <c r="E314" s="218"/>
      <c r="G314" s="218"/>
      <c r="S314" s="1"/>
      <c r="T314" s="12"/>
      <c r="U314" s="13"/>
      <c r="AD314" s="12"/>
      <c r="AH314" s="13"/>
      <c r="AI314" s="218" t="s">
        <v>2020</v>
      </c>
      <c r="AJ314" s="1"/>
      <c r="AO314" s="12"/>
      <c r="AS314" s="1"/>
    </row>
    <row r="315" spans="5:45" x14ac:dyDescent="0.25">
      <c r="E315" s="218"/>
      <c r="G315" s="218"/>
      <c r="S315" s="1"/>
      <c r="T315" s="12"/>
      <c r="U315" s="13"/>
      <c r="AD315" s="12"/>
      <c r="AH315" s="13"/>
      <c r="AI315" s="218" t="s">
        <v>2021</v>
      </c>
      <c r="AJ315" s="1"/>
      <c r="AO315" s="12"/>
      <c r="AS315" s="1"/>
    </row>
    <row r="316" spans="5:45" x14ac:dyDescent="0.25">
      <c r="E316" s="218"/>
      <c r="G316" s="218"/>
      <c r="S316" s="1"/>
      <c r="T316" s="12"/>
      <c r="U316" s="13"/>
      <c r="AD316" s="12"/>
      <c r="AH316" s="13"/>
      <c r="AI316" s="218" t="s">
        <v>2022</v>
      </c>
      <c r="AJ316" s="1"/>
      <c r="AO316" s="12"/>
      <c r="AS316" s="1"/>
    </row>
    <row r="317" spans="5:45" x14ac:dyDescent="0.25">
      <c r="E317" s="218"/>
      <c r="G317" s="218"/>
      <c r="S317" s="1"/>
      <c r="T317" s="12"/>
      <c r="U317" s="13"/>
      <c r="AD317" s="12"/>
      <c r="AH317" s="13"/>
      <c r="AI317" s="218" t="s">
        <v>2023</v>
      </c>
      <c r="AJ317" s="1"/>
      <c r="AO317" s="12"/>
      <c r="AS317" s="1"/>
    </row>
    <row r="318" spans="5:45" x14ac:dyDescent="0.25">
      <c r="E318" s="218"/>
      <c r="G318" s="218"/>
      <c r="S318" s="1"/>
      <c r="T318" s="12"/>
      <c r="U318" s="13"/>
      <c r="AD318" s="12"/>
      <c r="AH318" s="13"/>
      <c r="AI318" s="218" t="s">
        <v>2024</v>
      </c>
      <c r="AJ318" s="1"/>
      <c r="AO318" s="12"/>
      <c r="AS318" s="1"/>
    </row>
    <row r="319" spans="5:45" x14ac:dyDescent="0.25">
      <c r="E319" s="218"/>
      <c r="G319" s="218"/>
      <c r="S319" s="1"/>
      <c r="T319" s="12"/>
      <c r="U319" s="13"/>
      <c r="AD319" s="12"/>
      <c r="AH319" s="13"/>
      <c r="AI319" s="218" t="s">
        <v>2025</v>
      </c>
      <c r="AJ319" s="1"/>
      <c r="AO319" s="12"/>
      <c r="AS319" s="1"/>
    </row>
    <row r="320" spans="5:45" x14ac:dyDescent="0.25">
      <c r="E320" s="218"/>
      <c r="G320" s="218"/>
      <c r="S320" s="1"/>
      <c r="T320" s="12"/>
      <c r="U320" s="13"/>
      <c r="AD320" s="12"/>
      <c r="AH320" s="13"/>
      <c r="AI320" s="218" t="s">
        <v>2026</v>
      </c>
      <c r="AJ320" s="1"/>
      <c r="AO320" s="12"/>
      <c r="AS320" s="1"/>
    </row>
    <row r="321" spans="5:45" x14ac:dyDescent="0.25">
      <c r="E321" s="218"/>
      <c r="G321" s="218"/>
      <c r="S321" s="1"/>
      <c r="T321" s="12"/>
      <c r="U321" s="13"/>
      <c r="AD321" s="12"/>
      <c r="AH321" s="13"/>
      <c r="AI321" s="218" t="s">
        <v>2027</v>
      </c>
      <c r="AJ321" s="1"/>
      <c r="AO321" s="12"/>
      <c r="AS321" s="1"/>
    </row>
    <row r="322" spans="5:45" x14ac:dyDescent="0.25">
      <c r="E322" s="218"/>
      <c r="G322" s="218"/>
      <c r="S322" s="1"/>
      <c r="T322" s="12"/>
      <c r="U322" s="13"/>
      <c r="AD322" s="12"/>
      <c r="AH322" s="13"/>
      <c r="AI322" s="218" t="s">
        <v>2028</v>
      </c>
      <c r="AJ322" s="1"/>
      <c r="AO322" s="12"/>
      <c r="AS322" s="1"/>
    </row>
    <row r="323" spans="5:45" x14ac:dyDescent="0.25">
      <c r="E323" s="218"/>
      <c r="G323" s="218"/>
      <c r="S323" s="1"/>
      <c r="T323" s="12"/>
      <c r="U323" s="13"/>
      <c r="AD323" s="12"/>
      <c r="AH323" s="13"/>
      <c r="AI323" s="218" t="s">
        <v>2029</v>
      </c>
      <c r="AJ323" s="1"/>
      <c r="AO323" s="12"/>
      <c r="AS323" s="1"/>
    </row>
    <row r="324" spans="5:45" x14ac:dyDescent="0.25">
      <c r="E324" s="218"/>
      <c r="G324" s="218"/>
      <c r="S324" s="1"/>
      <c r="T324" s="12"/>
      <c r="U324" s="13"/>
      <c r="AD324" s="12"/>
      <c r="AH324" s="13"/>
      <c r="AI324" s="218" t="s">
        <v>2030</v>
      </c>
      <c r="AJ324" s="1"/>
      <c r="AO324" s="12"/>
      <c r="AS324" s="1"/>
    </row>
    <row r="325" spans="5:45" x14ac:dyDescent="0.25">
      <c r="E325" s="218"/>
      <c r="G325" s="218"/>
      <c r="S325" s="1"/>
      <c r="T325" s="12"/>
      <c r="U325" s="13"/>
      <c r="AD325" s="12"/>
      <c r="AH325" s="13"/>
      <c r="AI325" s="218" t="s">
        <v>2031</v>
      </c>
      <c r="AJ325" s="1"/>
      <c r="AO325" s="12"/>
      <c r="AS325" s="1"/>
    </row>
    <row r="326" spans="5:45" x14ac:dyDescent="0.25">
      <c r="E326" s="218"/>
      <c r="G326" s="218"/>
      <c r="S326" s="1"/>
      <c r="T326" s="12"/>
      <c r="U326" s="13"/>
      <c r="AD326" s="12"/>
      <c r="AH326" s="13"/>
      <c r="AI326" s="218" t="s">
        <v>2032</v>
      </c>
      <c r="AJ326" s="1"/>
      <c r="AO326" s="12"/>
      <c r="AS326" s="1"/>
    </row>
    <row r="327" spans="5:45" x14ac:dyDescent="0.25">
      <c r="E327" s="218"/>
      <c r="G327" s="218"/>
      <c r="S327" s="1"/>
      <c r="T327" s="12"/>
      <c r="U327" s="13"/>
      <c r="AD327" s="12"/>
      <c r="AH327" s="13"/>
      <c r="AI327" s="218" t="s">
        <v>2033</v>
      </c>
      <c r="AJ327" s="1"/>
      <c r="AO327" s="12"/>
      <c r="AS327" s="1"/>
    </row>
    <row r="328" spans="5:45" x14ac:dyDescent="0.25">
      <c r="E328" s="218"/>
      <c r="G328" s="218"/>
      <c r="S328" s="1"/>
      <c r="T328" s="12"/>
      <c r="U328" s="13"/>
      <c r="AD328" s="12"/>
      <c r="AH328" s="13"/>
      <c r="AI328" s="218" t="s">
        <v>2034</v>
      </c>
      <c r="AJ328" s="1"/>
      <c r="AO328" s="12"/>
      <c r="AS328" s="1"/>
    </row>
    <row r="329" spans="5:45" x14ac:dyDescent="0.25">
      <c r="E329" s="218"/>
      <c r="G329" s="218"/>
      <c r="S329" s="1"/>
      <c r="T329" s="12"/>
      <c r="U329" s="13"/>
      <c r="AD329" s="12"/>
      <c r="AH329" s="13"/>
      <c r="AI329" s="218" t="s">
        <v>2035</v>
      </c>
      <c r="AJ329" s="1"/>
      <c r="AO329" s="12"/>
      <c r="AS329" s="1"/>
    </row>
    <row r="330" spans="5:45" x14ac:dyDescent="0.25">
      <c r="E330" s="218"/>
      <c r="G330" s="218"/>
      <c r="S330" s="1"/>
      <c r="T330" s="12"/>
      <c r="U330" s="13"/>
      <c r="AD330" s="12"/>
      <c r="AH330" s="13"/>
      <c r="AI330" s="218" t="s">
        <v>2036</v>
      </c>
      <c r="AJ330" s="1"/>
      <c r="AO330" s="12"/>
      <c r="AS330" s="1"/>
    </row>
    <row r="331" spans="5:45" x14ac:dyDescent="0.25">
      <c r="E331" s="218"/>
      <c r="G331" s="218"/>
      <c r="S331" s="1"/>
      <c r="T331" s="12"/>
      <c r="U331" s="13"/>
      <c r="AD331" s="12"/>
      <c r="AH331" s="13"/>
      <c r="AI331" s="218" t="s">
        <v>2037</v>
      </c>
      <c r="AJ331" s="1"/>
      <c r="AO331" s="12"/>
      <c r="AS331" s="1"/>
    </row>
    <row r="332" spans="5:45" x14ac:dyDescent="0.25">
      <c r="E332" s="218"/>
      <c r="G332" s="218"/>
      <c r="S332" s="1"/>
      <c r="T332" s="12"/>
      <c r="U332" s="13"/>
      <c r="AD332" s="12"/>
      <c r="AH332" s="13"/>
      <c r="AI332" s="218" t="s">
        <v>2038</v>
      </c>
      <c r="AJ332" s="1"/>
      <c r="AO332" s="12"/>
      <c r="AS332" s="1"/>
    </row>
    <row r="333" spans="5:45" x14ac:dyDescent="0.25">
      <c r="E333" s="218"/>
      <c r="G333" s="218"/>
      <c r="S333" s="1"/>
      <c r="T333" s="12"/>
      <c r="U333" s="13"/>
      <c r="AD333" s="12"/>
      <c r="AH333" s="13"/>
      <c r="AI333" s="218" t="s">
        <v>2039</v>
      </c>
      <c r="AJ333" s="1"/>
      <c r="AO333" s="12"/>
      <c r="AS333" s="1"/>
    </row>
    <row r="334" spans="5:45" x14ac:dyDescent="0.25">
      <c r="E334" s="218"/>
      <c r="G334" s="218"/>
      <c r="S334" s="1"/>
      <c r="T334" s="12"/>
      <c r="U334" s="13"/>
      <c r="AD334" s="12"/>
      <c r="AH334" s="13"/>
      <c r="AI334" s="218" t="s">
        <v>2040</v>
      </c>
      <c r="AJ334" s="1"/>
      <c r="AO334" s="12"/>
      <c r="AS334" s="1"/>
    </row>
    <row r="335" spans="5:45" x14ac:dyDescent="0.25">
      <c r="E335" s="218"/>
      <c r="G335" s="218"/>
      <c r="S335" s="1"/>
      <c r="T335" s="12"/>
      <c r="U335" s="13"/>
      <c r="AD335" s="12"/>
      <c r="AH335" s="13"/>
      <c r="AI335" s="218" t="s">
        <v>2041</v>
      </c>
      <c r="AJ335" s="1"/>
      <c r="AO335" s="12"/>
      <c r="AS335" s="1"/>
    </row>
    <row r="336" spans="5:45" x14ac:dyDescent="0.25">
      <c r="E336" s="218"/>
      <c r="G336" s="218"/>
      <c r="S336" s="1"/>
      <c r="T336" s="12"/>
      <c r="U336" s="13"/>
      <c r="AD336" s="12"/>
      <c r="AH336" s="13"/>
      <c r="AI336" s="218" t="s">
        <v>2042</v>
      </c>
      <c r="AJ336" s="1"/>
      <c r="AO336" s="12"/>
      <c r="AS336" s="1"/>
    </row>
    <row r="337" spans="5:45" x14ac:dyDescent="0.25">
      <c r="E337" s="218"/>
      <c r="G337" s="218"/>
      <c r="S337" s="1"/>
      <c r="T337" s="12"/>
      <c r="U337" s="13"/>
      <c r="AD337" s="12"/>
      <c r="AH337" s="13"/>
      <c r="AI337" s="218" t="s">
        <v>2043</v>
      </c>
      <c r="AJ337" s="1"/>
      <c r="AO337" s="12"/>
      <c r="AS337" s="1"/>
    </row>
    <row r="338" spans="5:45" x14ac:dyDescent="0.25">
      <c r="E338" s="218"/>
      <c r="G338" s="218"/>
      <c r="S338" s="1"/>
      <c r="T338" s="12"/>
      <c r="U338" s="13"/>
      <c r="AD338" s="12"/>
      <c r="AH338" s="13"/>
      <c r="AI338" s="218" t="s">
        <v>2044</v>
      </c>
      <c r="AJ338" s="1"/>
      <c r="AO338" s="12"/>
      <c r="AS338" s="1"/>
    </row>
    <row r="339" spans="5:45" x14ac:dyDescent="0.25">
      <c r="E339" s="218"/>
      <c r="G339" s="218"/>
      <c r="S339" s="1"/>
      <c r="T339" s="12"/>
      <c r="U339" s="13"/>
      <c r="AD339" s="12"/>
      <c r="AH339" s="13"/>
      <c r="AI339" s="218" t="s">
        <v>2045</v>
      </c>
      <c r="AJ339" s="1"/>
      <c r="AO339" s="12"/>
      <c r="AS339" s="1"/>
    </row>
    <row r="340" spans="5:45" x14ac:dyDescent="0.25">
      <c r="E340" s="218"/>
      <c r="G340" s="218"/>
      <c r="S340" s="1"/>
      <c r="T340" s="12"/>
      <c r="U340" s="13"/>
      <c r="AD340" s="12"/>
      <c r="AH340" s="13"/>
      <c r="AI340" s="218" t="s">
        <v>2046</v>
      </c>
      <c r="AJ340" s="1"/>
      <c r="AO340" s="12"/>
      <c r="AS340" s="1"/>
    </row>
    <row r="341" spans="5:45" x14ac:dyDescent="0.25">
      <c r="E341" s="218"/>
      <c r="G341" s="218"/>
      <c r="S341" s="1"/>
      <c r="T341" s="12"/>
      <c r="U341" s="13"/>
      <c r="AD341" s="12"/>
      <c r="AH341" s="13"/>
      <c r="AI341" s="218" t="s">
        <v>2047</v>
      </c>
      <c r="AJ341" s="1"/>
      <c r="AO341" s="12"/>
      <c r="AS341" s="1"/>
    </row>
    <row r="342" spans="5:45" x14ac:dyDescent="0.25">
      <c r="E342" s="218"/>
      <c r="G342" s="218"/>
      <c r="S342" s="1"/>
      <c r="T342" s="12"/>
      <c r="U342" s="13"/>
      <c r="AD342" s="12"/>
      <c r="AH342" s="13"/>
      <c r="AI342" s="218" t="s">
        <v>2048</v>
      </c>
      <c r="AJ342" s="1"/>
      <c r="AO342" s="12"/>
      <c r="AS342" s="1"/>
    </row>
    <row r="343" spans="5:45" x14ac:dyDescent="0.25">
      <c r="E343" s="218"/>
      <c r="G343" s="218"/>
      <c r="S343" s="1"/>
      <c r="T343" s="12"/>
      <c r="U343" s="13"/>
      <c r="AD343" s="12"/>
      <c r="AH343" s="13"/>
      <c r="AI343" s="218" t="s">
        <v>2049</v>
      </c>
      <c r="AJ343" s="1"/>
      <c r="AO343" s="12"/>
      <c r="AS343" s="1"/>
    </row>
    <row r="344" spans="5:45" x14ac:dyDescent="0.25">
      <c r="E344" s="218"/>
      <c r="G344" s="218"/>
      <c r="S344" s="1"/>
      <c r="T344" s="12"/>
      <c r="U344" s="13"/>
      <c r="AD344" s="12"/>
      <c r="AH344" s="13"/>
      <c r="AI344" s="218" t="s">
        <v>2050</v>
      </c>
      <c r="AJ344" s="1"/>
      <c r="AO344" s="12"/>
      <c r="AS344" s="1"/>
    </row>
    <row r="345" spans="5:45" x14ac:dyDescent="0.25">
      <c r="E345" s="218"/>
      <c r="G345" s="218"/>
      <c r="S345" s="1"/>
      <c r="T345" s="12"/>
      <c r="U345" s="13"/>
      <c r="AD345" s="12"/>
      <c r="AH345" s="13"/>
      <c r="AI345" s="218" t="s">
        <v>2051</v>
      </c>
      <c r="AJ345" s="1"/>
      <c r="AO345" s="12"/>
      <c r="AS345" s="1"/>
    </row>
    <row r="346" spans="5:45" x14ac:dyDescent="0.25">
      <c r="E346" s="218"/>
      <c r="G346" s="218"/>
      <c r="S346" s="1"/>
      <c r="T346" s="12"/>
      <c r="U346" s="13"/>
      <c r="AD346" s="12"/>
      <c r="AH346" s="13"/>
      <c r="AI346" s="218" t="s">
        <v>2052</v>
      </c>
      <c r="AJ346" s="1"/>
      <c r="AO346" s="12"/>
      <c r="AS346" s="1"/>
    </row>
    <row r="347" spans="5:45" x14ac:dyDescent="0.25">
      <c r="E347" s="218"/>
      <c r="G347" s="218"/>
      <c r="S347" s="1"/>
      <c r="T347" s="12"/>
      <c r="U347" s="13"/>
      <c r="AD347" s="12"/>
      <c r="AH347" s="13"/>
      <c r="AI347" s="218" t="s">
        <v>2053</v>
      </c>
      <c r="AJ347" s="1"/>
      <c r="AO347" s="12"/>
      <c r="AS347" s="1"/>
    </row>
    <row r="348" spans="5:45" x14ac:dyDescent="0.25">
      <c r="E348" s="218"/>
      <c r="G348" s="218"/>
      <c r="S348" s="1"/>
      <c r="T348" s="12"/>
      <c r="U348" s="13"/>
      <c r="AD348" s="12"/>
      <c r="AH348" s="13"/>
      <c r="AI348" s="218" t="s">
        <v>2054</v>
      </c>
      <c r="AJ348" s="1"/>
      <c r="AO348" s="12"/>
      <c r="AS348" s="1"/>
    </row>
    <row r="349" spans="5:45" x14ac:dyDescent="0.25">
      <c r="E349" s="218"/>
      <c r="G349" s="218"/>
      <c r="S349" s="1"/>
      <c r="T349" s="12"/>
      <c r="U349" s="13"/>
      <c r="AD349" s="12"/>
      <c r="AH349" s="13"/>
      <c r="AI349" s="218" t="s">
        <v>2055</v>
      </c>
      <c r="AJ349" s="1"/>
      <c r="AO349" s="12"/>
      <c r="AS349" s="1"/>
    </row>
    <row r="350" spans="5:45" x14ac:dyDescent="0.25">
      <c r="E350" s="218"/>
      <c r="G350" s="218"/>
      <c r="S350" s="1"/>
      <c r="T350" s="12"/>
      <c r="U350" s="13"/>
      <c r="AD350" s="12"/>
      <c r="AH350" s="13"/>
      <c r="AI350" s="218" t="s">
        <v>2056</v>
      </c>
      <c r="AJ350" s="1"/>
      <c r="AO350" s="12"/>
      <c r="AS350" s="1"/>
    </row>
    <row r="351" spans="5:45" x14ac:dyDescent="0.25">
      <c r="E351" s="218"/>
      <c r="G351" s="218"/>
      <c r="S351" s="1"/>
      <c r="T351" s="12"/>
      <c r="U351" s="13"/>
      <c r="AD351" s="12"/>
      <c r="AH351" s="13"/>
      <c r="AI351" s="218" t="s">
        <v>2057</v>
      </c>
      <c r="AJ351" s="1"/>
      <c r="AO351" s="12"/>
      <c r="AS351" s="1"/>
    </row>
    <row r="352" spans="5:45" x14ac:dyDescent="0.25">
      <c r="E352" s="218"/>
      <c r="G352" s="218"/>
      <c r="S352" s="1"/>
      <c r="T352" s="12"/>
      <c r="U352" s="13"/>
      <c r="AD352" s="12"/>
      <c r="AH352" s="13"/>
      <c r="AI352" s="218" t="s">
        <v>2058</v>
      </c>
      <c r="AJ352" s="1"/>
      <c r="AO352" s="12"/>
      <c r="AS352" s="1"/>
    </row>
    <row r="353" spans="5:45" x14ac:dyDescent="0.25">
      <c r="E353" s="218"/>
      <c r="G353" s="218"/>
      <c r="S353" s="1"/>
      <c r="T353" s="12"/>
      <c r="U353" s="13"/>
      <c r="AD353" s="12"/>
      <c r="AH353" s="13"/>
      <c r="AI353" s="218" t="s">
        <v>2059</v>
      </c>
      <c r="AJ353" s="1"/>
      <c r="AO353" s="12"/>
      <c r="AS353" s="1"/>
    </row>
    <row r="354" spans="5:45" x14ac:dyDescent="0.25">
      <c r="E354" s="218"/>
      <c r="G354" s="218"/>
      <c r="S354" s="1"/>
      <c r="T354" s="12"/>
      <c r="U354" s="13"/>
      <c r="AD354" s="12"/>
      <c r="AH354" s="13"/>
      <c r="AI354" s="218" t="s">
        <v>2060</v>
      </c>
      <c r="AJ354" s="1"/>
      <c r="AO354" s="12"/>
      <c r="AS354" s="1"/>
    </row>
    <row r="355" spans="5:45" x14ac:dyDescent="0.25">
      <c r="E355" s="218"/>
      <c r="G355" s="218"/>
      <c r="S355" s="1"/>
      <c r="T355" s="12"/>
      <c r="U355" s="13"/>
      <c r="AD355" s="12"/>
      <c r="AH355" s="13"/>
      <c r="AI355" s="218" t="s">
        <v>2061</v>
      </c>
      <c r="AJ355" s="1"/>
      <c r="AO355" s="12"/>
      <c r="AS355" s="1"/>
    </row>
    <row r="356" spans="5:45" x14ac:dyDescent="0.25">
      <c r="E356" s="218"/>
      <c r="G356" s="218"/>
      <c r="S356" s="1"/>
      <c r="T356" s="12"/>
      <c r="U356" s="13"/>
      <c r="AD356" s="12"/>
      <c r="AH356" s="13"/>
      <c r="AI356" s="218" t="s">
        <v>2062</v>
      </c>
      <c r="AJ356" s="1"/>
      <c r="AO356" s="12"/>
      <c r="AS356" s="1"/>
    </row>
    <row r="357" spans="5:45" x14ac:dyDescent="0.25">
      <c r="E357" s="218"/>
      <c r="G357" s="218"/>
      <c r="S357" s="1"/>
      <c r="T357" s="12"/>
      <c r="U357" s="13"/>
      <c r="AD357" s="12"/>
      <c r="AH357" s="13"/>
      <c r="AI357" s="218" t="s">
        <v>2063</v>
      </c>
      <c r="AJ357" s="1"/>
      <c r="AO357" s="12"/>
      <c r="AS357" s="1"/>
    </row>
    <row r="358" spans="5:45" x14ac:dyDescent="0.25">
      <c r="E358" s="218"/>
      <c r="G358" s="218"/>
      <c r="S358" s="1"/>
      <c r="T358" s="12"/>
      <c r="U358" s="13"/>
      <c r="AD358" s="12"/>
      <c r="AH358" s="13"/>
      <c r="AI358" s="218" t="s">
        <v>2064</v>
      </c>
      <c r="AJ358" s="1"/>
      <c r="AO358" s="12"/>
      <c r="AS358" s="1"/>
    </row>
    <row r="359" spans="5:45" x14ac:dyDescent="0.25">
      <c r="E359" s="218"/>
      <c r="G359" s="218"/>
      <c r="S359" s="1"/>
      <c r="T359" s="12"/>
      <c r="U359" s="13"/>
      <c r="AD359" s="12"/>
      <c r="AH359" s="13"/>
      <c r="AI359" s="218" t="s">
        <v>2065</v>
      </c>
      <c r="AJ359" s="1"/>
      <c r="AO359" s="12"/>
      <c r="AS359" s="1"/>
    </row>
    <row r="360" spans="5:45" x14ac:dyDescent="0.25">
      <c r="E360" s="218"/>
      <c r="G360" s="218"/>
      <c r="S360" s="1"/>
      <c r="T360" s="12"/>
      <c r="U360" s="13"/>
      <c r="AD360" s="12"/>
      <c r="AH360" s="13"/>
      <c r="AI360" s="218" t="s">
        <v>2066</v>
      </c>
      <c r="AJ360" s="1"/>
      <c r="AO360" s="12"/>
      <c r="AS360" s="1"/>
    </row>
    <row r="361" spans="5:45" x14ac:dyDescent="0.25">
      <c r="E361" s="218"/>
      <c r="G361" s="218"/>
      <c r="S361" s="1"/>
      <c r="T361" s="12"/>
      <c r="U361" s="13"/>
      <c r="AD361" s="12"/>
      <c r="AH361" s="13"/>
      <c r="AI361" s="218" t="s">
        <v>2067</v>
      </c>
      <c r="AJ361" s="1"/>
      <c r="AO361" s="12"/>
      <c r="AS361" s="1"/>
    </row>
    <row r="362" spans="5:45" x14ac:dyDescent="0.25">
      <c r="E362" s="218"/>
      <c r="G362" s="218"/>
      <c r="S362" s="1"/>
      <c r="T362" s="12"/>
      <c r="U362" s="13"/>
      <c r="AD362" s="12"/>
      <c r="AH362" s="13"/>
      <c r="AI362" s="218" t="s">
        <v>2068</v>
      </c>
      <c r="AJ362" s="1"/>
      <c r="AO362" s="12"/>
      <c r="AS362" s="1"/>
    </row>
    <row r="363" spans="5:45" x14ac:dyDescent="0.25">
      <c r="E363" s="218"/>
      <c r="G363" s="218"/>
      <c r="S363" s="1"/>
      <c r="T363" s="12"/>
      <c r="U363" s="13"/>
      <c r="AD363" s="12"/>
      <c r="AH363" s="13"/>
      <c r="AI363" s="218" t="s">
        <v>2069</v>
      </c>
      <c r="AJ363" s="1"/>
      <c r="AO363" s="12"/>
      <c r="AS363" s="1"/>
    </row>
    <row r="364" spans="5:45" x14ac:dyDescent="0.25">
      <c r="E364" s="218"/>
      <c r="G364" s="218"/>
      <c r="S364" s="1"/>
      <c r="T364" s="12"/>
      <c r="U364" s="13"/>
      <c r="AD364" s="12"/>
      <c r="AH364" s="13"/>
      <c r="AI364" s="218" t="s">
        <v>2070</v>
      </c>
      <c r="AJ364" s="1"/>
      <c r="AO364" s="12"/>
      <c r="AS364" s="1"/>
    </row>
    <row r="365" spans="5:45" x14ac:dyDescent="0.25">
      <c r="E365" s="218"/>
      <c r="G365" s="218"/>
      <c r="S365" s="1"/>
      <c r="T365" s="12"/>
      <c r="U365" s="13"/>
      <c r="AD365" s="12"/>
      <c r="AH365" s="13"/>
      <c r="AI365" s="218" t="s">
        <v>2071</v>
      </c>
      <c r="AJ365" s="1"/>
      <c r="AO365" s="12"/>
      <c r="AS365" s="1"/>
    </row>
    <row r="366" spans="5:45" x14ac:dyDescent="0.25">
      <c r="E366" s="218"/>
      <c r="G366" s="218"/>
      <c r="S366" s="1"/>
      <c r="T366" s="12"/>
      <c r="U366" s="13"/>
      <c r="AD366" s="12"/>
      <c r="AH366" s="13"/>
      <c r="AI366" s="218" t="s">
        <v>2072</v>
      </c>
      <c r="AJ366" s="1"/>
      <c r="AO366" s="12"/>
      <c r="AS366" s="1"/>
    </row>
    <row r="367" spans="5:45" x14ac:dyDescent="0.25">
      <c r="E367" s="218"/>
      <c r="G367" s="218"/>
      <c r="S367" s="1"/>
      <c r="T367" s="12"/>
      <c r="U367" s="13"/>
      <c r="AD367" s="12"/>
      <c r="AH367" s="13"/>
      <c r="AI367" s="218" t="s">
        <v>2073</v>
      </c>
      <c r="AJ367" s="1"/>
      <c r="AO367" s="12"/>
      <c r="AS367" s="1"/>
    </row>
    <row r="368" spans="5:45" x14ac:dyDescent="0.25">
      <c r="E368" s="218"/>
      <c r="G368" s="218"/>
      <c r="S368" s="1"/>
      <c r="T368" s="12"/>
      <c r="U368" s="13"/>
      <c r="AD368" s="12"/>
      <c r="AH368" s="13"/>
      <c r="AI368" s="218" t="s">
        <v>2074</v>
      </c>
      <c r="AJ368" s="1"/>
      <c r="AO368" s="12"/>
      <c r="AS368" s="1"/>
    </row>
    <row r="369" spans="5:45" x14ac:dyDescent="0.25">
      <c r="E369" s="218"/>
      <c r="G369" s="218"/>
      <c r="S369" s="1"/>
      <c r="T369" s="12"/>
      <c r="U369" s="13"/>
      <c r="AD369" s="12"/>
      <c r="AH369" s="13"/>
      <c r="AI369" s="218" t="s">
        <v>2075</v>
      </c>
      <c r="AJ369" s="1"/>
      <c r="AO369" s="12"/>
      <c r="AS369" s="1"/>
    </row>
    <row r="370" spans="5:45" x14ac:dyDescent="0.25">
      <c r="E370" s="218"/>
      <c r="G370" s="218"/>
      <c r="S370" s="1"/>
      <c r="T370" s="12"/>
      <c r="U370" s="13"/>
      <c r="AD370" s="12"/>
      <c r="AH370" s="13"/>
      <c r="AI370" s="218" t="s">
        <v>2076</v>
      </c>
      <c r="AJ370" s="1"/>
      <c r="AO370" s="12"/>
      <c r="AS370" s="1"/>
    </row>
    <row r="371" spans="5:45" x14ac:dyDescent="0.25">
      <c r="E371" s="218"/>
      <c r="G371" s="218"/>
      <c r="S371" s="1"/>
      <c r="T371" s="12"/>
      <c r="U371" s="13"/>
      <c r="AD371" s="12"/>
      <c r="AH371" s="13"/>
      <c r="AI371" s="218" t="s">
        <v>2077</v>
      </c>
      <c r="AJ371" s="1"/>
      <c r="AO371" s="12"/>
      <c r="AS371" s="1"/>
    </row>
    <row r="372" spans="5:45" x14ac:dyDescent="0.25">
      <c r="E372" s="218"/>
      <c r="G372" s="218"/>
      <c r="S372" s="1"/>
      <c r="T372" s="12"/>
      <c r="U372" s="13"/>
      <c r="AD372" s="12"/>
      <c r="AH372" s="13"/>
      <c r="AI372" s="218" t="s">
        <v>2078</v>
      </c>
      <c r="AJ372" s="1"/>
      <c r="AO372" s="12"/>
      <c r="AS372" s="1"/>
    </row>
    <row r="373" spans="5:45" x14ac:dyDescent="0.25">
      <c r="E373" s="218"/>
      <c r="G373" s="218"/>
      <c r="S373" s="1"/>
      <c r="T373" s="12"/>
      <c r="U373" s="13"/>
      <c r="AD373" s="12"/>
      <c r="AH373" s="13"/>
      <c r="AI373" s="218" t="s">
        <v>2079</v>
      </c>
      <c r="AJ373" s="1"/>
      <c r="AO373" s="12"/>
      <c r="AS373" s="1"/>
    </row>
    <row r="374" spans="5:45" x14ac:dyDescent="0.25">
      <c r="E374" s="218"/>
      <c r="G374" s="218"/>
      <c r="S374" s="1"/>
      <c r="T374" s="12"/>
      <c r="U374" s="13"/>
      <c r="AD374" s="12"/>
      <c r="AH374" s="13"/>
      <c r="AI374" s="218" t="s">
        <v>2080</v>
      </c>
      <c r="AJ374" s="1"/>
      <c r="AO374" s="12"/>
      <c r="AS374" s="1"/>
    </row>
    <row r="375" spans="5:45" x14ac:dyDescent="0.25">
      <c r="E375" s="218"/>
      <c r="G375" s="218"/>
      <c r="S375" s="1"/>
      <c r="T375" s="12"/>
      <c r="U375" s="13"/>
      <c r="AD375" s="12"/>
      <c r="AH375" s="13"/>
      <c r="AI375" s="218" t="s">
        <v>2081</v>
      </c>
      <c r="AJ375" s="1"/>
      <c r="AO375" s="12"/>
      <c r="AS375" s="1"/>
    </row>
    <row r="376" spans="5:45" x14ac:dyDescent="0.25">
      <c r="E376" s="218"/>
      <c r="G376" s="218"/>
      <c r="S376" s="1"/>
      <c r="T376" s="12"/>
      <c r="U376" s="13"/>
      <c r="AD376" s="12"/>
      <c r="AH376" s="13"/>
      <c r="AI376" s="218" t="s">
        <v>2082</v>
      </c>
      <c r="AJ376" s="1"/>
      <c r="AO376" s="12"/>
      <c r="AS376" s="1"/>
    </row>
    <row r="377" spans="5:45" x14ac:dyDescent="0.25">
      <c r="E377" s="218"/>
      <c r="G377" s="218"/>
      <c r="S377" s="1"/>
      <c r="T377" s="12"/>
      <c r="U377" s="13"/>
      <c r="AD377" s="12"/>
      <c r="AH377" s="13"/>
      <c r="AI377" s="218" t="s">
        <v>2083</v>
      </c>
      <c r="AJ377" s="1"/>
      <c r="AO377" s="12"/>
      <c r="AS377" s="1"/>
    </row>
    <row r="378" spans="5:45" x14ac:dyDescent="0.25">
      <c r="E378" s="218"/>
      <c r="G378" s="218"/>
      <c r="S378" s="1"/>
      <c r="T378" s="12"/>
      <c r="U378" s="13"/>
      <c r="AD378" s="12"/>
      <c r="AH378" s="13"/>
      <c r="AI378" s="218" t="s">
        <v>2084</v>
      </c>
      <c r="AJ378" s="1"/>
      <c r="AO378" s="12"/>
      <c r="AS378" s="1"/>
    </row>
    <row r="379" spans="5:45" x14ac:dyDescent="0.25">
      <c r="E379" s="218"/>
      <c r="G379" s="218"/>
      <c r="S379" s="1"/>
      <c r="T379" s="12"/>
      <c r="U379" s="13"/>
      <c r="AD379" s="12"/>
      <c r="AH379" s="13"/>
      <c r="AI379" s="218" t="s">
        <v>2085</v>
      </c>
      <c r="AJ379" s="1"/>
      <c r="AO379" s="12"/>
      <c r="AS379" s="1"/>
    </row>
    <row r="380" spans="5:45" x14ac:dyDescent="0.25">
      <c r="E380" s="218"/>
      <c r="G380" s="218"/>
      <c r="S380" s="1"/>
      <c r="T380" s="12"/>
      <c r="U380" s="13"/>
      <c r="AD380" s="12"/>
      <c r="AH380" s="13"/>
      <c r="AI380" s="218" t="s">
        <v>2086</v>
      </c>
      <c r="AJ380" s="1"/>
      <c r="AO380" s="12"/>
      <c r="AS380" s="1"/>
    </row>
    <row r="381" spans="5:45" x14ac:dyDescent="0.25">
      <c r="E381" s="218"/>
      <c r="G381" s="218"/>
      <c r="S381" s="1"/>
      <c r="T381" s="12"/>
      <c r="U381" s="13"/>
      <c r="AD381" s="12"/>
      <c r="AH381" s="13"/>
      <c r="AI381" s="218" t="s">
        <v>2087</v>
      </c>
      <c r="AJ381" s="1"/>
      <c r="AO381" s="12"/>
      <c r="AS381" s="1"/>
    </row>
    <row r="382" spans="5:45" x14ac:dyDescent="0.25">
      <c r="E382" s="218"/>
      <c r="G382" s="218"/>
      <c r="S382" s="1"/>
      <c r="T382" s="12"/>
      <c r="U382" s="13"/>
      <c r="AD382" s="12"/>
      <c r="AH382" s="13"/>
      <c r="AI382" s="218" t="s">
        <v>2088</v>
      </c>
      <c r="AJ382" s="1"/>
      <c r="AO382" s="12"/>
      <c r="AS382" s="1"/>
    </row>
    <row r="383" spans="5:45" x14ac:dyDescent="0.25">
      <c r="E383" s="218"/>
      <c r="G383" s="218"/>
      <c r="S383" s="1"/>
      <c r="T383" s="12"/>
      <c r="U383" s="13"/>
      <c r="AD383" s="12"/>
      <c r="AH383" s="13"/>
      <c r="AI383" s="218" t="s">
        <v>2089</v>
      </c>
      <c r="AJ383" s="1"/>
      <c r="AO383" s="12"/>
      <c r="AS383" s="1"/>
    </row>
    <row r="384" spans="5:45" x14ac:dyDescent="0.25">
      <c r="E384" s="218"/>
      <c r="G384" s="218"/>
      <c r="S384" s="1"/>
      <c r="T384" s="12"/>
      <c r="U384" s="13"/>
      <c r="AD384" s="12"/>
      <c r="AH384" s="13"/>
      <c r="AI384" s="218" t="s">
        <v>2090</v>
      </c>
      <c r="AJ384" s="1"/>
      <c r="AO384" s="12"/>
      <c r="AS384" s="1"/>
    </row>
    <row r="385" spans="5:45" x14ac:dyDescent="0.25">
      <c r="E385" s="218"/>
      <c r="G385" s="218"/>
      <c r="S385" s="1"/>
      <c r="T385" s="12"/>
      <c r="U385" s="13"/>
      <c r="AD385" s="12"/>
      <c r="AH385" s="13"/>
      <c r="AI385" s="218" t="s">
        <v>2091</v>
      </c>
      <c r="AJ385" s="1"/>
      <c r="AO385" s="12"/>
      <c r="AS385" s="1"/>
    </row>
    <row r="386" spans="5:45" x14ac:dyDescent="0.25">
      <c r="E386" s="218"/>
      <c r="G386" s="218"/>
      <c r="S386" s="1"/>
      <c r="T386" s="12"/>
      <c r="U386" s="13"/>
      <c r="AD386" s="12"/>
      <c r="AH386" s="13"/>
      <c r="AI386" s="218" t="s">
        <v>2092</v>
      </c>
      <c r="AJ386" s="1"/>
      <c r="AO386" s="12"/>
      <c r="AS386" s="1"/>
    </row>
    <row r="387" spans="5:45" x14ac:dyDescent="0.25">
      <c r="E387" s="218"/>
      <c r="G387" s="218"/>
      <c r="S387" s="1"/>
      <c r="T387" s="12"/>
      <c r="U387" s="13"/>
      <c r="AD387" s="12"/>
      <c r="AH387" s="13"/>
      <c r="AI387" s="218" t="s">
        <v>2093</v>
      </c>
      <c r="AJ387" s="1"/>
      <c r="AO387" s="12"/>
      <c r="AS387" s="1"/>
    </row>
    <row r="388" spans="5:45" x14ac:dyDescent="0.25">
      <c r="E388" s="218"/>
      <c r="G388" s="218"/>
      <c r="S388" s="1"/>
      <c r="T388" s="12"/>
      <c r="U388" s="13"/>
      <c r="AD388" s="12"/>
      <c r="AH388" s="13"/>
      <c r="AI388" s="218" t="s">
        <v>2094</v>
      </c>
      <c r="AJ388" s="1"/>
      <c r="AO388" s="12"/>
      <c r="AS388" s="1"/>
    </row>
    <row r="389" spans="5:45" x14ac:dyDescent="0.25">
      <c r="E389" s="218"/>
      <c r="G389" s="218"/>
      <c r="S389" s="1"/>
      <c r="T389" s="12"/>
      <c r="U389" s="13"/>
      <c r="AD389" s="12"/>
      <c r="AH389" s="13"/>
      <c r="AI389" s="218" t="s">
        <v>2095</v>
      </c>
      <c r="AJ389" s="1"/>
      <c r="AO389" s="12"/>
      <c r="AS389" s="1"/>
    </row>
    <row r="390" spans="5:45" x14ac:dyDescent="0.25">
      <c r="E390" s="218"/>
      <c r="G390" s="218"/>
      <c r="S390" s="1"/>
      <c r="T390" s="12"/>
      <c r="U390" s="13"/>
      <c r="AD390" s="12"/>
      <c r="AH390" s="13"/>
      <c r="AI390" s="218" t="s">
        <v>2096</v>
      </c>
      <c r="AJ390" s="1"/>
      <c r="AO390" s="12"/>
      <c r="AS390" s="1"/>
    </row>
    <row r="391" spans="5:45" x14ac:dyDescent="0.25">
      <c r="E391" s="218"/>
      <c r="G391" s="218"/>
      <c r="S391" s="1"/>
      <c r="T391" s="12"/>
      <c r="U391" s="13"/>
      <c r="AD391" s="12"/>
      <c r="AH391" s="13"/>
      <c r="AI391" s="218" t="s">
        <v>2097</v>
      </c>
      <c r="AJ391" s="1"/>
      <c r="AO391" s="12"/>
      <c r="AS391" s="1"/>
    </row>
    <row r="392" spans="5:45" x14ac:dyDescent="0.25">
      <c r="E392" s="218"/>
      <c r="G392" s="218"/>
      <c r="S392" s="1"/>
      <c r="T392" s="12"/>
      <c r="U392" s="13"/>
      <c r="AD392" s="12"/>
      <c r="AH392" s="13"/>
      <c r="AI392" s="218" t="s">
        <v>2098</v>
      </c>
      <c r="AJ392" s="1"/>
      <c r="AO392" s="12"/>
      <c r="AS392" s="1"/>
    </row>
    <row r="393" spans="5:45" x14ac:dyDescent="0.25">
      <c r="E393" s="218"/>
      <c r="G393" s="218"/>
      <c r="S393" s="1"/>
      <c r="T393" s="12"/>
      <c r="U393" s="13"/>
      <c r="AD393" s="12"/>
      <c r="AH393" s="13"/>
      <c r="AI393" s="218" t="s">
        <v>2099</v>
      </c>
      <c r="AJ393" s="1"/>
      <c r="AO393" s="12"/>
      <c r="AS393" s="1"/>
    </row>
    <row r="394" spans="5:45" x14ac:dyDescent="0.25">
      <c r="E394" s="218"/>
      <c r="G394" s="218"/>
      <c r="S394" s="1"/>
      <c r="T394" s="12"/>
      <c r="U394" s="13"/>
      <c r="AD394" s="12"/>
      <c r="AH394" s="13"/>
      <c r="AI394" s="218" t="s">
        <v>2100</v>
      </c>
      <c r="AJ394" s="1"/>
      <c r="AO394" s="12"/>
      <c r="AS394" s="1"/>
    </row>
    <row r="395" spans="5:45" x14ac:dyDescent="0.25">
      <c r="E395" s="218"/>
      <c r="G395" s="218"/>
      <c r="S395" s="1"/>
      <c r="T395" s="12"/>
      <c r="U395" s="13"/>
      <c r="AD395" s="12"/>
      <c r="AH395" s="13"/>
      <c r="AI395" s="218" t="s">
        <v>2101</v>
      </c>
      <c r="AJ395" s="1"/>
      <c r="AO395" s="12"/>
      <c r="AS395" s="1"/>
    </row>
    <row r="396" spans="5:45" x14ac:dyDescent="0.25">
      <c r="E396" s="218"/>
      <c r="G396" s="218"/>
      <c r="S396" s="1"/>
      <c r="T396" s="12"/>
      <c r="U396" s="13"/>
      <c r="AD396" s="12"/>
      <c r="AH396" s="13"/>
      <c r="AI396" s="218" t="s">
        <v>2102</v>
      </c>
      <c r="AJ396" s="1"/>
      <c r="AO396" s="12"/>
      <c r="AS396" s="1"/>
    </row>
    <row r="397" spans="5:45" x14ac:dyDescent="0.25">
      <c r="E397" s="218"/>
      <c r="G397" s="218"/>
      <c r="S397" s="1"/>
      <c r="T397" s="12"/>
      <c r="U397" s="13"/>
      <c r="AD397" s="12"/>
      <c r="AH397" s="13"/>
      <c r="AI397" s="218" t="s">
        <v>2103</v>
      </c>
      <c r="AJ397" s="1"/>
      <c r="AO397" s="12"/>
      <c r="AS397" s="1"/>
    </row>
    <row r="398" spans="5:45" x14ac:dyDescent="0.25">
      <c r="E398" s="218"/>
      <c r="G398" s="218"/>
      <c r="S398" s="1"/>
      <c r="T398" s="12"/>
      <c r="U398" s="13"/>
      <c r="AD398" s="12"/>
      <c r="AH398" s="13"/>
      <c r="AI398" s="218" t="s">
        <v>2104</v>
      </c>
      <c r="AJ398" s="1"/>
      <c r="AO398" s="12"/>
      <c r="AS398" s="1"/>
    </row>
    <row r="399" spans="5:45" x14ac:dyDescent="0.25">
      <c r="E399" s="218"/>
      <c r="G399" s="218"/>
      <c r="S399" s="1"/>
      <c r="T399" s="12"/>
      <c r="U399" s="13"/>
      <c r="AD399" s="12"/>
      <c r="AH399" s="13"/>
      <c r="AI399" s="218" t="s">
        <v>2105</v>
      </c>
      <c r="AJ399" s="1"/>
      <c r="AO399" s="12"/>
      <c r="AS399" s="1"/>
    </row>
    <row r="400" spans="5:45" x14ac:dyDescent="0.25">
      <c r="E400" s="218"/>
      <c r="G400" s="218"/>
      <c r="S400" s="1"/>
      <c r="T400" s="12"/>
      <c r="U400" s="13"/>
      <c r="AD400" s="12"/>
      <c r="AH400" s="13"/>
      <c r="AI400" s="218" t="s">
        <v>2106</v>
      </c>
      <c r="AJ400" s="1"/>
      <c r="AO400" s="12"/>
      <c r="AS400" s="1"/>
    </row>
    <row r="401" spans="5:45" x14ac:dyDescent="0.25">
      <c r="E401" s="218"/>
      <c r="G401" s="218"/>
      <c r="S401" s="1"/>
      <c r="T401" s="12"/>
      <c r="U401" s="13"/>
      <c r="AD401" s="12"/>
      <c r="AH401" s="13"/>
      <c r="AI401" s="218" t="s">
        <v>2107</v>
      </c>
      <c r="AJ401" s="1"/>
      <c r="AO401" s="12"/>
      <c r="AS401" s="1"/>
    </row>
    <row r="402" spans="5:45" x14ac:dyDescent="0.25">
      <c r="E402" s="218"/>
      <c r="G402" s="218"/>
      <c r="S402" s="1"/>
      <c r="T402" s="12"/>
      <c r="U402" s="13"/>
      <c r="AD402" s="12"/>
      <c r="AH402" s="13"/>
      <c r="AI402" s="218" t="s">
        <v>2108</v>
      </c>
      <c r="AJ402" s="1"/>
      <c r="AO402" s="12"/>
      <c r="AS402" s="1"/>
    </row>
    <row r="403" spans="5:45" x14ac:dyDescent="0.25">
      <c r="E403" s="218"/>
      <c r="G403" s="218"/>
      <c r="S403" s="1"/>
      <c r="T403" s="12"/>
      <c r="U403" s="13"/>
      <c r="AD403" s="12"/>
      <c r="AH403" s="13"/>
      <c r="AI403" s="218" t="s">
        <v>2109</v>
      </c>
      <c r="AJ403" s="1"/>
      <c r="AO403" s="12"/>
      <c r="AS403" s="1"/>
    </row>
    <row r="404" spans="5:45" x14ac:dyDescent="0.25">
      <c r="E404" s="218"/>
      <c r="G404" s="218"/>
      <c r="S404" s="1"/>
      <c r="T404" s="12"/>
      <c r="U404" s="13"/>
      <c r="AD404" s="12"/>
      <c r="AH404" s="13"/>
      <c r="AI404" s="218" t="s">
        <v>2110</v>
      </c>
      <c r="AJ404" s="1"/>
      <c r="AO404" s="12"/>
      <c r="AS404" s="1"/>
    </row>
    <row r="405" spans="5:45" x14ac:dyDescent="0.25">
      <c r="E405" s="218"/>
      <c r="G405" s="218"/>
      <c r="S405" s="1"/>
      <c r="T405" s="12"/>
      <c r="U405" s="13"/>
      <c r="AD405" s="12"/>
      <c r="AH405" s="13"/>
      <c r="AI405" s="218" t="s">
        <v>2111</v>
      </c>
      <c r="AJ405" s="1"/>
      <c r="AO405" s="12"/>
      <c r="AS405" s="1"/>
    </row>
    <row r="406" spans="5:45" x14ac:dyDescent="0.25">
      <c r="E406" s="218"/>
      <c r="G406" s="218"/>
      <c r="S406" s="1"/>
      <c r="T406" s="12"/>
      <c r="U406" s="13"/>
      <c r="AD406" s="12"/>
      <c r="AH406" s="13"/>
      <c r="AI406" s="218" t="s">
        <v>2112</v>
      </c>
      <c r="AJ406" s="1"/>
      <c r="AO406" s="12"/>
      <c r="AS406" s="1"/>
    </row>
    <row r="407" spans="5:45" x14ac:dyDescent="0.25">
      <c r="E407" s="218"/>
      <c r="G407" s="218"/>
      <c r="S407" s="1"/>
      <c r="T407" s="12"/>
      <c r="U407" s="13"/>
      <c r="AD407" s="12"/>
      <c r="AH407" s="13"/>
      <c r="AI407" s="218" t="s">
        <v>2113</v>
      </c>
      <c r="AJ407" s="1"/>
      <c r="AO407" s="12"/>
      <c r="AS407" s="1"/>
    </row>
    <row r="408" spans="5:45" x14ac:dyDescent="0.25">
      <c r="E408" s="218"/>
      <c r="G408" s="218"/>
      <c r="S408" s="1"/>
      <c r="T408" s="12"/>
      <c r="U408" s="13"/>
      <c r="AD408" s="12"/>
      <c r="AH408" s="13"/>
      <c r="AI408" s="218" t="s">
        <v>2114</v>
      </c>
      <c r="AJ408" s="1"/>
      <c r="AO408" s="12"/>
      <c r="AS408" s="1"/>
    </row>
    <row r="409" spans="5:45" x14ac:dyDescent="0.25">
      <c r="E409" s="218"/>
      <c r="G409" s="218"/>
      <c r="S409" s="1"/>
      <c r="T409" s="12"/>
      <c r="U409" s="13"/>
      <c r="AD409" s="12"/>
      <c r="AH409" s="13"/>
      <c r="AI409" s="218" t="s">
        <v>2115</v>
      </c>
      <c r="AJ409" s="1"/>
      <c r="AO409" s="12"/>
      <c r="AS409" s="1"/>
    </row>
    <row r="410" spans="5:45" x14ac:dyDescent="0.25">
      <c r="E410" s="218"/>
      <c r="G410" s="218"/>
      <c r="S410" s="1"/>
      <c r="T410" s="12"/>
      <c r="U410" s="13"/>
      <c r="AD410" s="12"/>
      <c r="AH410" s="13"/>
      <c r="AI410" s="218" t="s">
        <v>2116</v>
      </c>
      <c r="AJ410" s="1"/>
      <c r="AO410" s="12"/>
      <c r="AS410" s="1"/>
    </row>
    <row r="411" spans="5:45" x14ac:dyDescent="0.25">
      <c r="E411" s="218"/>
      <c r="G411" s="218"/>
      <c r="S411" s="1"/>
      <c r="T411" s="12"/>
      <c r="U411" s="13"/>
      <c r="AD411" s="12"/>
      <c r="AH411" s="13"/>
      <c r="AI411" s="218" t="s">
        <v>2117</v>
      </c>
      <c r="AJ411" s="1"/>
      <c r="AO411" s="12"/>
      <c r="AS411" s="1"/>
    </row>
    <row r="412" spans="5:45" x14ac:dyDescent="0.25">
      <c r="E412" s="218"/>
      <c r="G412" s="218"/>
      <c r="S412" s="1"/>
      <c r="T412" s="12"/>
      <c r="U412" s="13"/>
      <c r="AD412" s="12"/>
      <c r="AH412" s="13"/>
      <c r="AI412" s="218" t="s">
        <v>2118</v>
      </c>
      <c r="AJ412" s="1"/>
      <c r="AO412" s="12"/>
      <c r="AS412" s="1"/>
    </row>
    <row r="413" spans="5:45" x14ac:dyDescent="0.25">
      <c r="E413" s="218"/>
      <c r="G413" s="218"/>
      <c r="S413" s="1"/>
      <c r="T413" s="12"/>
      <c r="U413" s="13"/>
      <c r="AD413" s="12"/>
      <c r="AH413" s="13"/>
      <c r="AI413" s="218" t="s">
        <v>2119</v>
      </c>
      <c r="AJ413" s="1"/>
      <c r="AO413" s="12"/>
      <c r="AS413" s="1"/>
    </row>
    <row r="414" spans="5:45" x14ac:dyDescent="0.25">
      <c r="E414" s="218"/>
      <c r="G414" s="218"/>
      <c r="S414" s="1"/>
      <c r="T414" s="12"/>
      <c r="U414" s="13"/>
      <c r="AD414" s="12"/>
      <c r="AH414" s="13"/>
      <c r="AI414" s="218" t="s">
        <v>2120</v>
      </c>
      <c r="AJ414" s="1"/>
      <c r="AO414" s="12"/>
      <c r="AS414" s="1"/>
    </row>
    <row r="415" spans="5:45" x14ac:dyDescent="0.25">
      <c r="E415" s="218"/>
      <c r="G415" s="218"/>
      <c r="S415" s="1"/>
      <c r="T415" s="12"/>
      <c r="U415" s="13"/>
      <c r="AD415" s="12"/>
      <c r="AH415" s="13"/>
      <c r="AI415" s="218" t="s">
        <v>2121</v>
      </c>
      <c r="AJ415" s="1"/>
      <c r="AO415" s="12"/>
      <c r="AS415" s="1"/>
    </row>
    <row r="416" spans="5:45" x14ac:dyDescent="0.25">
      <c r="E416" s="218"/>
      <c r="G416" s="218"/>
      <c r="S416" s="1"/>
      <c r="T416" s="12"/>
      <c r="U416" s="13"/>
      <c r="AD416" s="12"/>
      <c r="AH416" s="13"/>
      <c r="AI416" s="218" t="s">
        <v>2122</v>
      </c>
      <c r="AJ416" s="1"/>
      <c r="AO416" s="12"/>
      <c r="AS416" s="1"/>
    </row>
    <row r="417" spans="5:45" x14ac:dyDescent="0.25">
      <c r="E417" s="218"/>
      <c r="G417" s="218"/>
      <c r="S417" s="1"/>
      <c r="T417" s="12"/>
      <c r="U417" s="13"/>
      <c r="AD417" s="12"/>
      <c r="AH417" s="13"/>
      <c r="AI417" s="218" t="s">
        <v>2123</v>
      </c>
      <c r="AJ417" s="1"/>
      <c r="AO417" s="12"/>
      <c r="AS417" s="1"/>
    </row>
    <row r="418" spans="5:45" x14ac:dyDescent="0.25">
      <c r="E418" s="218"/>
      <c r="G418" s="218"/>
      <c r="S418" s="1"/>
      <c r="T418" s="12"/>
      <c r="U418" s="13"/>
      <c r="AD418" s="12"/>
      <c r="AH418" s="13"/>
      <c r="AI418" s="218" t="s">
        <v>2124</v>
      </c>
      <c r="AJ418" s="1"/>
      <c r="AO418" s="12"/>
      <c r="AS418" s="1"/>
    </row>
    <row r="419" spans="5:45" x14ac:dyDescent="0.25">
      <c r="E419" s="218"/>
      <c r="G419" s="218"/>
      <c r="S419" s="1"/>
      <c r="T419" s="12"/>
      <c r="U419" s="13"/>
      <c r="AD419" s="12"/>
      <c r="AH419" s="13"/>
      <c r="AI419" s="218" t="s">
        <v>2125</v>
      </c>
      <c r="AJ419" s="1"/>
      <c r="AO419" s="12"/>
      <c r="AS419" s="1"/>
    </row>
    <row r="420" spans="5:45" x14ac:dyDescent="0.25">
      <c r="E420" s="218"/>
      <c r="G420" s="218"/>
      <c r="S420" s="1"/>
      <c r="T420" s="12"/>
      <c r="U420" s="13"/>
      <c r="AD420" s="12"/>
      <c r="AH420" s="13"/>
      <c r="AI420" s="218" t="s">
        <v>2126</v>
      </c>
      <c r="AJ420" s="1"/>
      <c r="AO420" s="12"/>
      <c r="AS420" s="1"/>
    </row>
    <row r="421" spans="5:45" x14ac:dyDescent="0.25">
      <c r="E421" s="218"/>
      <c r="G421" s="218"/>
      <c r="S421" s="1"/>
      <c r="T421" s="12"/>
      <c r="U421" s="13"/>
      <c r="AD421" s="12"/>
      <c r="AH421" s="13"/>
      <c r="AI421" s="218" t="s">
        <v>2127</v>
      </c>
      <c r="AJ421" s="1"/>
      <c r="AO421" s="12"/>
      <c r="AS421" s="1"/>
    </row>
    <row r="422" spans="5:45" x14ac:dyDescent="0.25">
      <c r="E422" s="218"/>
      <c r="G422" s="218"/>
      <c r="S422" s="1"/>
      <c r="T422" s="12"/>
      <c r="U422" s="13"/>
      <c r="AD422" s="12"/>
      <c r="AH422" s="13"/>
      <c r="AI422" s="218" t="s">
        <v>2128</v>
      </c>
      <c r="AJ422" s="1"/>
      <c r="AO422" s="12"/>
      <c r="AS422" s="1"/>
    </row>
    <row r="423" spans="5:45" x14ac:dyDescent="0.25">
      <c r="E423" s="218"/>
      <c r="G423" s="218"/>
      <c r="S423" s="1"/>
      <c r="T423" s="12"/>
      <c r="U423" s="13"/>
      <c r="AD423" s="12"/>
      <c r="AH423" s="13"/>
      <c r="AI423" s="218" t="s">
        <v>2129</v>
      </c>
      <c r="AJ423" s="1"/>
      <c r="AO423" s="12"/>
      <c r="AS423" s="1"/>
    </row>
    <row r="424" spans="5:45" x14ac:dyDescent="0.25">
      <c r="E424" s="218"/>
      <c r="G424" s="218"/>
      <c r="S424" s="1"/>
      <c r="T424" s="12"/>
      <c r="U424" s="13"/>
      <c r="AD424" s="12"/>
      <c r="AH424" s="13"/>
      <c r="AI424" s="218" t="s">
        <v>2130</v>
      </c>
      <c r="AJ424" s="1"/>
      <c r="AO424" s="12"/>
      <c r="AS424" s="1"/>
    </row>
    <row r="425" spans="5:45" x14ac:dyDescent="0.25">
      <c r="E425" s="218"/>
      <c r="G425" s="218"/>
      <c r="S425" s="1"/>
      <c r="T425" s="12"/>
      <c r="U425" s="13"/>
      <c r="AD425" s="12"/>
      <c r="AH425" s="13"/>
      <c r="AI425" s="218" t="s">
        <v>2131</v>
      </c>
      <c r="AJ425" s="1"/>
      <c r="AO425" s="12"/>
      <c r="AS425" s="1"/>
    </row>
    <row r="426" spans="5:45" x14ac:dyDescent="0.25">
      <c r="E426" s="218"/>
      <c r="G426" s="218"/>
      <c r="S426" s="1"/>
      <c r="T426" s="12"/>
      <c r="U426" s="13"/>
      <c r="AD426" s="12"/>
      <c r="AH426" s="13"/>
      <c r="AI426" s="218" t="s">
        <v>2132</v>
      </c>
      <c r="AJ426" s="1"/>
      <c r="AO426" s="12"/>
      <c r="AS426" s="1"/>
    </row>
    <row r="427" spans="5:45" x14ac:dyDescent="0.25">
      <c r="E427" s="218"/>
      <c r="G427" s="218"/>
      <c r="S427" s="1"/>
      <c r="T427" s="12"/>
      <c r="U427" s="13"/>
      <c r="AD427" s="12"/>
      <c r="AH427" s="13"/>
      <c r="AI427" s="218" t="s">
        <v>2133</v>
      </c>
      <c r="AJ427" s="1"/>
      <c r="AO427" s="12"/>
      <c r="AS427" s="1"/>
    </row>
    <row r="428" spans="5:45" x14ac:dyDescent="0.25">
      <c r="E428" s="218"/>
      <c r="G428" s="218"/>
      <c r="S428" s="1"/>
      <c r="T428" s="12"/>
      <c r="U428" s="13"/>
      <c r="AD428" s="12"/>
      <c r="AH428" s="13"/>
      <c r="AI428" s="218" t="s">
        <v>2134</v>
      </c>
      <c r="AJ428" s="1"/>
      <c r="AO428" s="12"/>
      <c r="AS428" s="1"/>
    </row>
    <row r="429" spans="5:45" x14ac:dyDescent="0.25">
      <c r="E429" s="218"/>
      <c r="G429" s="218"/>
      <c r="S429" s="1"/>
      <c r="T429" s="12"/>
      <c r="U429" s="13"/>
      <c r="AD429" s="12"/>
      <c r="AH429" s="13"/>
      <c r="AI429" s="218" t="s">
        <v>2135</v>
      </c>
      <c r="AJ429" s="1"/>
      <c r="AO429" s="12"/>
      <c r="AS429" s="1"/>
    </row>
    <row r="430" spans="5:45" x14ac:dyDescent="0.25">
      <c r="E430" s="218"/>
      <c r="G430" s="218"/>
      <c r="S430" s="1"/>
      <c r="T430" s="12"/>
      <c r="U430" s="13"/>
      <c r="AD430" s="12"/>
      <c r="AH430" s="13"/>
      <c r="AI430" s="218" t="s">
        <v>2136</v>
      </c>
      <c r="AJ430" s="1"/>
      <c r="AO430" s="12"/>
      <c r="AS430" s="1"/>
    </row>
    <row r="431" spans="5:45" x14ac:dyDescent="0.25">
      <c r="E431" s="218"/>
      <c r="G431" s="218"/>
      <c r="S431" s="1"/>
      <c r="T431" s="12"/>
      <c r="U431" s="13"/>
      <c r="AD431" s="12"/>
      <c r="AH431" s="13"/>
      <c r="AI431" s="218" t="s">
        <v>2137</v>
      </c>
      <c r="AJ431" s="1"/>
      <c r="AO431" s="12"/>
      <c r="AS431" s="1"/>
    </row>
    <row r="432" spans="5:45" x14ac:dyDescent="0.25">
      <c r="E432" s="218"/>
      <c r="G432" s="218"/>
      <c r="S432" s="1"/>
      <c r="T432" s="12"/>
      <c r="U432" s="13"/>
      <c r="AD432" s="12"/>
      <c r="AH432" s="13"/>
      <c r="AI432" s="218" t="s">
        <v>2138</v>
      </c>
      <c r="AJ432" s="1"/>
      <c r="AO432" s="12"/>
      <c r="AS432" s="1"/>
    </row>
    <row r="433" spans="5:45" x14ac:dyDescent="0.25">
      <c r="E433" s="218"/>
      <c r="G433" s="218"/>
      <c r="S433" s="1"/>
      <c r="T433" s="12"/>
      <c r="U433" s="13"/>
      <c r="AD433" s="12"/>
      <c r="AH433" s="13"/>
      <c r="AI433" s="218" t="s">
        <v>2139</v>
      </c>
      <c r="AJ433" s="1"/>
      <c r="AO433" s="12"/>
      <c r="AS433" s="1"/>
    </row>
    <row r="434" spans="5:45" x14ac:dyDescent="0.25">
      <c r="E434" s="218"/>
      <c r="G434" s="218"/>
      <c r="S434" s="1"/>
      <c r="T434" s="12"/>
      <c r="U434" s="13"/>
      <c r="AD434" s="12"/>
      <c r="AH434" s="13"/>
      <c r="AI434" s="218" t="s">
        <v>2140</v>
      </c>
      <c r="AJ434" s="1"/>
      <c r="AO434" s="12"/>
      <c r="AS434" s="1"/>
    </row>
    <row r="435" spans="5:45" x14ac:dyDescent="0.25">
      <c r="E435" s="218"/>
      <c r="G435" s="218"/>
      <c r="S435" s="1"/>
      <c r="T435" s="12"/>
      <c r="U435" s="13"/>
      <c r="AD435" s="12"/>
      <c r="AH435" s="13"/>
      <c r="AI435" s="218" t="s">
        <v>2141</v>
      </c>
      <c r="AJ435" s="1"/>
      <c r="AO435" s="12"/>
      <c r="AS435" s="1"/>
    </row>
    <row r="436" spans="5:45" x14ac:dyDescent="0.25">
      <c r="E436" s="218"/>
      <c r="G436" s="218"/>
      <c r="S436" s="1"/>
      <c r="T436" s="12"/>
      <c r="U436" s="13"/>
      <c r="AD436" s="12"/>
      <c r="AH436" s="13"/>
      <c r="AI436" s="218" t="s">
        <v>2142</v>
      </c>
      <c r="AJ436" s="1"/>
      <c r="AO436" s="12"/>
      <c r="AS436" s="1"/>
    </row>
    <row r="437" spans="5:45" x14ac:dyDescent="0.25">
      <c r="E437" s="218"/>
      <c r="G437" s="218"/>
      <c r="S437" s="1"/>
      <c r="T437" s="12"/>
      <c r="U437" s="13"/>
      <c r="AD437" s="12"/>
      <c r="AH437" s="13"/>
      <c r="AI437" s="218" t="s">
        <v>2143</v>
      </c>
      <c r="AJ437" s="1"/>
      <c r="AO437" s="12"/>
      <c r="AS437" s="1"/>
    </row>
    <row r="438" spans="5:45" x14ac:dyDescent="0.25">
      <c r="E438" s="218"/>
      <c r="G438" s="218"/>
      <c r="S438" s="1"/>
      <c r="T438" s="12"/>
      <c r="U438" s="13"/>
      <c r="AD438" s="12"/>
      <c r="AH438" s="13"/>
      <c r="AI438" s="218" t="s">
        <v>2144</v>
      </c>
      <c r="AJ438" s="1"/>
      <c r="AO438" s="12"/>
      <c r="AS438" s="1"/>
    </row>
    <row r="439" spans="5:45" x14ac:dyDescent="0.25">
      <c r="E439" s="218"/>
      <c r="G439" s="218"/>
      <c r="S439" s="1"/>
      <c r="T439" s="12"/>
      <c r="U439" s="13"/>
      <c r="AD439" s="12"/>
      <c r="AH439" s="13"/>
      <c r="AI439" s="218" t="s">
        <v>2145</v>
      </c>
      <c r="AJ439" s="1"/>
      <c r="AO439" s="12"/>
      <c r="AS439" s="1"/>
    </row>
    <row r="440" spans="5:45" x14ac:dyDescent="0.25">
      <c r="E440" s="218"/>
      <c r="G440" s="218"/>
      <c r="S440" s="1"/>
      <c r="T440" s="12"/>
      <c r="U440" s="13"/>
      <c r="AD440" s="12"/>
      <c r="AH440" s="13"/>
      <c r="AI440" s="218" t="s">
        <v>2146</v>
      </c>
      <c r="AJ440" s="1"/>
      <c r="AO440" s="12"/>
      <c r="AS440" s="1"/>
    </row>
    <row r="441" spans="5:45" x14ac:dyDescent="0.25">
      <c r="E441" s="218"/>
      <c r="G441" s="218"/>
      <c r="S441" s="1"/>
      <c r="T441" s="12"/>
      <c r="U441" s="13"/>
      <c r="AD441" s="12"/>
      <c r="AH441" s="13"/>
      <c r="AI441" s="218" t="s">
        <v>2147</v>
      </c>
      <c r="AJ441" s="1"/>
      <c r="AO441" s="12"/>
      <c r="AS441" s="1"/>
    </row>
    <row r="442" spans="5:45" x14ac:dyDescent="0.25">
      <c r="E442" s="218"/>
      <c r="G442" s="218"/>
      <c r="S442" s="1"/>
      <c r="T442" s="12"/>
      <c r="U442" s="13"/>
      <c r="AD442" s="12"/>
      <c r="AH442" s="13"/>
      <c r="AI442" s="218" t="s">
        <v>2148</v>
      </c>
      <c r="AJ442" s="1"/>
      <c r="AO442" s="12"/>
      <c r="AS442" s="1"/>
    </row>
    <row r="443" spans="5:45" x14ac:dyDescent="0.25">
      <c r="E443" s="218"/>
      <c r="G443" s="218"/>
      <c r="S443" s="1"/>
      <c r="T443" s="12"/>
      <c r="U443" s="13"/>
      <c r="AD443" s="12"/>
      <c r="AH443" s="13"/>
      <c r="AI443" s="218" t="s">
        <v>2149</v>
      </c>
      <c r="AJ443" s="1"/>
      <c r="AO443" s="12"/>
      <c r="AS443" s="1"/>
    </row>
    <row r="444" spans="5:45" x14ac:dyDescent="0.25">
      <c r="E444" s="218"/>
      <c r="G444" s="218"/>
      <c r="S444" s="1"/>
      <c r="T444" s="12"/>
      <c r="U444" s="13"/>
      <c r="AD444" s="12"/>
      <c r="AH444" s="13"/>
      <c r="AI444" s="218" t="s">
        <v>2150</v>
      </c>
      <c r="AJ444" s="1"/>
      <c r="AO444" s="12"/>
      <c r="AS444" s="1"/>
    </row>
    <row r="445" spans="5:45" x14ac:dyDescent="0.25">
      <c r="E445" s="218"/>
      <c r="G445" s="218"/>
      <c r="S445" s="1"/>
      <c r="T445" s="12"/>
      <c r="U445" s="13"/>
      <c r="AD445" s="12"/>
      <c r="AH445" s="13"/>
      <c r="AI445" s="218" t="s">
        <v>2151</v>
      </c>
      <c r="AJ445" s="1"/>
      <c r="AO445" s="12"/>
      <c r="AS445" s="1"/>
    </row>
    <row r="446" spans="5:45" x14ac:dyDescent="0.25">
      <c r="E446" s="218"/>
      <c r="G446" s="218"/>
      <c r="S446" s="1"/>
      <c r="T446" s="12"/>
      <c r="U446" s="13"/>
      <c r="AD446" s="12"/>
      <c r="AH446" s="13"/>
      <c r="AI446" s="218" t="s">
        <v>2152</v>
      </c>
      <c r="AJ446" s="1"/>
      <c r="AO446" s="12"/>
      <c r="AS446" s="1"/>
    </row>
    <row r="447" spans="5:45" x14ac:dyDescent="0.25">
      <c r="E447" s="218"/>
      <c r="G447" s="218"/>
      <c r="S447" s="1"/>
      <c r="T447" s="12"/>
      <c r="U447" s="13"/>
      <c r="AD447" s="12"/>
      <c r="AH447" s="13"/>
      <c r="AI447" s="218" t="s">
        <v>2153</v>
      </c>
      <c r="AJ447" s="1"/>
      <c r="AO447" s="12"/>
      <c r="AS447" s="1"/>
    </row>
    <row r="448" spans="5:45" x14ac:dyDescent="0.25">
      <c r="E448" s="218"/>
      <c r="G448" s="218"/>
      <c r="S448" s="1"/>
      <c r="T448" s="12"/>
      <c r="U448" s="13"/>
      <c r="AD448" s="12"/>
      <c r="AH448" s="13"/>
      <c r="AI448" s="218" t="s">
        <v>2154</v>
      </c>
      <c r="AJ448" s="1"/>
      <c r="AO448" s="12"/>
      <c r="AS448" s="1"/>
    </row>
    <row r="449" spans="5:45" x14ac:dyDescent="0.25">
      <c r="E449" s="218"/>
      <c r="G449" s="218"/>
      <c r="S449" s="1"/>
      <c r="T449" s="12"/>
      <c r="U449" s="13"/>
      <c r="AD449" s="12"/>
      <c r="AH449" s="13"/>
      <c r="AI449" s="218" t="s">
        <v>2155</v>
      </c>
      <c r="AJ449" s="1"/>
      <c r="AO449" s="12"/>
      <c r="AS449" s="1"/>
    </row>
    <row r="450" spans="5:45" x14ac:dyDescent="0.25">
      <c r="E450" s="218"/>
      <c r="G450" s="218"/>
      <c r="S450" s="1"/>
      <c r="T450" s="12"/>
      <c r="U450" s="13"/>
      <c r="AD450" s="12"/>
      <c r="AH450" s="13"/>
      <c r="AI450" s="218" t="s">
        <v>2156</v>
      </c>
      <c r="AJ450" s="1"/>
      <c r="AO450" s="12"/>
      <c r="AS450" s="1"/>
    </row>
    <row r="451" spans="5:45" x14ac:dyDescent="0.25">
      <c r="E451" s="218"/>
      <c r="G451" s="218"/>
      <c r="S451" s="1"/>
      <c r="T451" s="12"/>
      <c r="U451" s="13"/>
      <c r="AD451" s="12"/>
      <c r="AH451" s="13"/>
      <c r="AI451" s="218" t="s">
        <v>2157</v>
      </c>
      <c r="AJ451" s="1"/>
      <c r="AO451" s="12"/>
      <c r="AS451" s="1"/>
    </row>
    <row r="452" spans="5:45" x14ac:dyDescent="0.25">
      <c r="E452" s="218"/>
      <c r="G452" s="218"/>
      <c r="S452" s="1"/>
      <c r="T452" s="12"/>
      <c r="U452" s="13"/>
      <c r="AD452" s="12"/>
      <c r="AH452" s="13"/>
      <c r="AI452" s="218" t="s">
        <v>2158</v>
      </c>
      <c r="AJ452" s="1"/>
      <c r="AO452" s="12"/>
      <c r="AS452" s="1"/>
    </row>
    <row r="453" spans="5:45" x14ac:dyDescent="0.25">
      <c r="E453" s="218"/>
      <c r="G453" s="218"/>
      <c r="S453" s="1"/>
      <c r="T453" s="12"/>
      <c r="U453" s="13"/>
      <c r="AD453" s="12"/>
      <c r="AH453" s="13"/>
      <c r="AI453" s="218" t="s">
        <v>2159</v>
      </c>
      <c r="AJ453" s="1"/>
      <c r="AO453" s="12"/>
      <c r="AS453" s="1"/>
    </row>
    <row r="454" spans="5:45" x14ac:dyDescent="0.25">
      <c r="E454" s="218"/>
      <c r="G454" s="218"/>
      <c r="S454" s="1"/>
      <c r="T454" s="12"/>
      <c r="U454" s="13"/>
      <c r="AD454" s="12"/>
      <c r="AH454" s="13"/>
      <c r="AI454" s="218" t="s">
        <v>2160</v>
      </c>
      <c r="AJ454" s="1"/>
      <c r="AO454" s="12"/>
      <c r="AS454" s="1"/>
    </row>
    <row r="455" spans="5:45" x14ac:dyDescent="0.25">
      <c r="E455" s="218"/>
      <c r="G455" s="218"/>
      <c r="S455" s="1"/>
      <c r="T455" s="12"/>
      <c r="U455" s="13"/>
      <c r="AD455" s="12"/>
      <c r="AH455" s="13"/>
      <c r="AI455" s="218" t="s">
        <v>2161</v>
      </c>
      <c r="AJ455" s="1"/>
      <c r="AO455" s="12"/>
      <c r="AS455" s="1"/>
    </row>
    <row r="456" spans="5:45" x14ac:dyDescent="0.25">
      <c r="E456" s="218"/>
      <c r="G456" s="218"/>
      <c r="S456" s="1"/>
      <c r="T456" s="12"/>
      <c r="U456" s="13"/>
      <c r="AD456" s="12"/>
      <c r="AH456" s="13"/>
      <c r="AI456" s="218" t="s">
        <v>2162</v>
      </c>
      <c r="AJ456" s="1"/>
      <c r="AO456" s="12"/>
      <c r="AS456" s="1"/>
    </row>
    <row r="457" spans="5:45" x14ac:dyDescent="0.25">
      <c r="E457" s="218"/>
      <c r="G457" s="218"/>
      <c r="S457" s="1"/>
      <c r="T457" s="12"/>
      <c r="U457" s="13"/>
      <c r="AD457" s="12"/>
      <c r="AH457" s="13"/>
      <c r="AI457" s="218" t="s">
        <v>2163</v>
      </c>
      <c r="AJ457" s="1"/>
      <c r="AO457" s="12"/>
      <c r="AS457" s="1"/>
    </row>
    <row r="458" spans="5:45" x14ac:dyDescent="0.25">
      <c r="E458" s="218"/>
      <c r="G458" s="218"/>
      <c r="S458" s="1"/>
      <c r="T458" s="12"/>
      <c r="U458" s="13"/>
      <c r="AD458" s="12"/>
      <c r="AH458" s="13"/>
      <c r="AI458" s="218" t="s">
        <v>2164</v>
      </c>
      <c r="AJ458" s="1"/>
      <c r="AO458" s="12"/>
      <c r="AS458" s="1"/>
    </row>
    <row r="459" spans="5:45" x14ac:dyDescent="0.25">
      <c r="E459" s="218"/>
      <c r="G459" s="218"/>
      <c r="S459" s="1"/>
      <c r="T459" s="12"/>
      <c r="U459" s="13"/>
      <c r="AD459" s="12"/>
      <c r="AH459" s="13"/>
      <c r="AI459" s="218" t="s">
        <v>2165</v>
      </c>
      <c r="AJ459" s="1"/>
      <c r="AO459" s="12"/>
      <c r="AS459" s="1"/>
    </row>
    <row r="460" spans="5:45" x14ac:dyDescent="0.25">
      <c r="E460" s="218"/>
      <c r="G460" s="218"/>
      <c r="S460" s="1"/>
      <c r="T460" s="12"/>
      <c r="U460" s="13"/>
      <c r="AD460" s="12"/>
      <c r="AH460" s="13"/>
      <c r="AI460" s="218" t="s">
        <v>2166</v>
      </c>
      <c r="AJ460" s="1"/>
      <c r="AO460" s="12"/>
      <c r="AS460" s="1"/>
    </row>
    <row r="461" spans="5:45" x14ac:dyDescent="0.25">
      <c r="E461" s="218"/>
      <c r="G461" s="218"/>
      <c r="S461" s="1"/>
      <c r="T461" s="12"/>
      <c r="U461" s="13"/>
      <c r="AD461" s="12"/>
      <c r="AH461" s="13"/>
      <c r="AI461" s="218" t="s">
        <v>2167</v>
      </c>
      <c r="AJ461" s="1"/>
      <c r="AO461" s="12"/>
      <c r="AS461" s="1"/>
    </row>
    <row r="462" spans="5:45" x14ac:dyDescent="0.25">
      <c r="E462" s="218"/>
      <c r="G462" s="218"/>
      <c r="S462" s="1"/>
      <c r="T462" s="12"/>
      <c r="U462" s="13"/>
      <c r="AD462" s="12"/>
      <c r="AH462" s="13"/>
      <c r="AI462" s="218" t="s">
        <v>2168</v>
      </c>
      <c r="AJ462" s="1"/>
      <c r="AO462" s="12"/>
      <c r="AS462" s="1"/>
    </row>
    <row r="463" spans="5:45" x14ac:dyDescent="0.25">
      <c r="E463" s="218"/>
      <c r="G463" s="218"/>
      <c r="S463" s="1"/>
      <c r="T463" s="12"/>
      <c r="U463" s="13"/>
      <c r="AD463" s="12"/>
      <c r="AH463" s="13"/>
      <c r="AI463" s="218" t="s">
        <v>2169</v>
      </c>
      <c r="AJ463" s="1"/>
      <c r="AO463" s="12"/>
      <c r="AS463" s="1"/>
    </row>
    <row r="464" spans="5:45" x14ac:dyDescent="0.25">
      <c r="E464" s="218"/>
      <c r="G464" s="218"/>
      <c r="S464" s="1"/>
      <c r="T464" s="12"/>
      <c r="U464" s="13"/>
      <c r="AD464" s="12"/>
      <c r="AH464" s="13"/>
      <c r="AI464" s="218" t="s">
        <v>2170</v>
      </c>
      <c r="AJ464" s="1"/>
      <c r="AO464" s="12"/>
      <c r="AS464" s="1"/>
    </row>
    <row r="465" spans="5:45" x14ac:dyDescent="0.25">
      <c r="E465" s="218"/>
      <c r="G465" s="218"/>
      <c r="S465" s="1"/>
      <c r="T465" s="12"/>
      <c r="U465" s="13"/>
      <c r="AD465" s="12"/>
      <c r="AH465" s="13"/>
      <c r="AI465" s="218" t="s">
        <v>2171</v>
      </c>
      <c r="AJ465" s="1"/>
      <c r="AO465" s="12"/>
      <c r="AS465" s="1"/>
    </row>
    <row r="466" spans="5:45" x14ac:dyDescent="0.25">
      <c r="E466" s="218"/>
      <c r="G466" s="218"/>
      <c r="S466" s="1"/>
      <c r="T466" s="12"/>
      <c r="U466" s="13"/>
      <c r="AD466" s="12"/>
      <c r="AH466" s="13"/>
      <c r="AI466" s="218" t="s">
        <v>2172</v>
      </c>
      <c r="AJ466" s="1"/>
      <c r="AO466" s="12"/>
      <c r="AS466" s="1"/>
    </row>
    <row r="467" spans="5:45" x14ac:dyDescent="0.25">
      <c r="E467" s="218"/>
      <c r="G467" s="218"/>
      <c r="S467" s="1"/>
      <c r="T467" s="12"/>
      <c r="U467" s="13"/>
      <c r="AD467" s="12"/>
      <c r="AH467" s="13"/>
      <c r="AI467" s="218" t="s">
        <v>2173</v>
      </c>
      <c r="AJ467" s="1"/>
      <c r="AO467" s="12"/>
      <c r="AS467" s="1"/>
    </row>
    <row r="468" spans="5:45" x14ac:dyDescent="0.25">
      <c r="E468" s="218"/>
      <c r="G468" s="218"/>
      <c r="S468" s="1"/>
      <c r="T468" s="12"/>
      <c r="U468" s="13"/>
      <c r="AD468" s="12"/>
      <c r="AH468" s="13"/>
      <c r="AI468" s="218" t="s">
        <v>2174</v>
      </c>
      <c r="AJ468" s="1"/>
      <c r="AO468" s="12"/>
      <c r="AS468" s="1"/>
    </row>
    <row r="469" spans="5:45" x14ac:dyDescent="0.25">
      <c r="E469" s="218"/>
      <c r="G469" s="218"/>
      <c r="S469" s="1"/>
      <c r="T469" s="12"/>
      <c r="U469" s="13"/>
      <c r="AD469" s="12"/>
      <c r="AH469" s="13"/>
      <c r="AI469" s="218" t="s">
        <v>2175</v>
      </c>
      <c r="AJ469" s="1"/>
      <c r="AO469" s="12"/>
      <c r="AS469" s="1"/>
    </row>
    <row r="470" spans="5:45" x14ac:dyDescent="0.25">
      <c r="E470" s="218"/>
      <c r="G470" s="218"/>
      <c r="S470" s="1"/>
      <c r="T470" s="12"/>
      <c r="U470" s="13"/>
      <c r="AD470" s="12"/>
      <c r="AH470" s="13"/>
      <c r="AI470" s="218" t="s">
        <v>2176</v>
      </c>
      <c r="AJ470" s="1"/>
      <c r="AO470" s="12"/>
      <c r="AS470" s="1"/>
    </row>
    <row r="471" spans="5:45" x14ac:dyDescent="0.25">
      <c r="E471" s="218"/>
      <c r="G471" s="218"/>
      <c r="S471" s="1"/>
      <c r="T471" s="12"/>
      <c r="U471" s="13"/>
      <c r="AD471" s="12"/>
      <c r="AH471" s="13"/>
      <c r="AI471" s="218" t="s">
        <v>2177</v>
      </c>
      <c r="AJ471" s="1"/>
      <c r="AO471" s="12"/>
      <c r="AS471" s="1"/>
    </row>
    <row r="472" spans="5:45" x14ac:dyDescent="0.25">
      <c r="E472" s="218"/>
      <c r="G472" s="218"/>
      <c r="S472" s="1"/>
      <c r="T472" s="12"/>
      <c r="U472" s="13"/>
      <c r="AD472" s="12"/>
      <c r="AH472" s="13"/>
      <c r="AI472" s="218" t="s">
        <v>2178</v>
      </c>
      <c r="AJ472" s="1"/>
      <c r="AO472" s="12"/>
      <c r="AS472" s="1"/>
    </row>
    <row r="473" spans="5:45" x14ac:dyDescent="0.25">
      <c r="E473" s="218"/>
      <c r="G473" s="218"/>
      <c r="S473" s="1"/>
      <c r="T473" s="12"/>
      <c r="U473" s="13"/>
      <c r="AD473" s="12"/>
      <c r="AH473" s="13"/>
      <c r="AI473" s="218" t="s">
        <v>2179</v>
      </c>
      <c r="AJ473" s="1"/>
      <c r="AO473" s="12"/>
      <c r="AS473" s="1"/>
    </row>
    <row r="474" spans="5:45" x14ac:dyDescent="0.25">
      <c r="E474" s="218"/>
      <c r="G474" s="218"/>
      <c r="S474" s="1"/>
      <c r="T474" s="12"/>
      <c r="U474" s="13"/>
      <c r="AD474" s="12"/>
      <c r="AH474" s="13"/>
      <c r="AI474" s="218" t="s">
        <v>2180</v>
      </c>
      <c r="AJ474" s="1"/>
      <c r="AO474" s="12"/>
      <c r="AS474" s="1"/>
    </row>
    <row r="475" spans="5:45" x14ac:dyDescent="0.25">
      <c r="E475" s="218"/>
      <c r="G475" s="218"/>
      <c r="S475" s="1"/>
      <c r="T475" s="12"/>
      <c r="U475" s="13"/>
      <c r="AD475" s="12"/>
      <c r="AH475" s="13"/>
      <c r="AI475" s="218" t="s">
        <v>2181</v>
      </c>
      <c r="AJ475" s="1"/>
      <c r="AO475" s="12"/>
      <c r="AS475" s="1"/>
    </row>
    <row r="476" spans="5:45" x14ac:dyDescent="0.25">
      <c r="E476" s="218"/>
      <c r="G476" s="218"/>
      <c r="S476" s="1"/>
      <c r="T476" s="12"/>
      <c r="U476" s="13"/>
      <c r="AD476" s="12"/>
      <c r="AH476" s="13"/>
      <c r="AI476" s="218" t="s">
        <v>2182</v>
      </c>
      <c r="AJ476" s="1"/>
      <c r="AO476" s="12"/>
      <c r="AS476" s="1"/>
    </row>
    <row r="477" spans="5:45" x14ac:dyDescent="0.25">
      <c r="E477" s="218"/>
      <c r="G477" s="218"/>
      <c r="S477" s="1"/>
      <c r="T477" s="12"/>
      <c r="U477" s="13"/>
      <c r="AD477" s="12"/>
      <c r="AH477" s="13"/>
      <c r="AI477" s="218" t="s">
        <v>2183</v>
      </c>
      <c r="AJ477" s="1"/>
      <c r="AO477" s="12"/>
      <c r="AS477" s="1"/>
    </row>
    <row r="478" spans="5:45" x14ac:dyDescent="0.25">
      <c r="E478" s="218"/>
      <c r="G478" s="218"/>
      <c r="S478" s="1"/>
      <c r="T478" s="12"/>
      <c r="U478" s="13"/>
      <c r="AD478" s="12"/>
      <c r="AH478" s="13"/>
      <c r="AI478" s="218" t="s">
        <v>2184</v>
      </c>
      <c r="AJ478" s="1"/>
      <c r="AO478" s="12"/>
      <c r="AS478" s="1"/>
    </row>
    <row r="479" spans="5:45" x14ac:dyDescent="0.25">
      <c r="E479" s="218"/>
      <c r="G479" s="218"/>
      <c r="S479" s="1"/>
      <c r="T479" s="12"/>
      <c r="U479" s="13"/>
      <c r="AD479" s="12"/>
      <c r="AH479" s="13"/>
      <c r="AI479" s="218" t="s">
        <v>2185</v>
      </c>
      <c r="AJ479" s="1"/>
      <c r="AO479" s="12"/>
      <c r="AS479" s="1"/>
    </row>
    <row r="480" spans="5:45" x14ac:dyDescent="0.25">
      <c r="E480" s="218"/>
      <c r="G480" s="218"/>
      <c r="S480" s="1"/>
      <c r="T480" s="12"/>
      <c r="U480" s="13"/>
      <c r="AD480" s="12"/>
      <c r="AH480" s="13"/>
      <c r="AI480" s="218" t="s">
        <v>2186</v>
      </c>
      <c r="AJ480" s="1"/>
      <c r="AO480" s="12"/>
      <c r="AS480" s="1"/>
    </row>
    <row r="481" spans="5:45" x14ac:dyDescent="0.25">
      <c r="E481" s="218"/>
      <c r="G481" s="218"/>
      <c r="S481" s="1"/>
      <c r="T481" s="12"/>
      <c r="U481" s="13"/>
      <c r="AD481" s="12"/>
      <c r="AH481" s="13"/>
      <c r="AI481" s="218" t="s">
        <v>2187</v>
      </c>
      <c r="AJ481" s="1"/>
      <c r="AO481" s="12"/>
      <c r="AS481" s="1"/>
    </row>
    <row r="482" spans="5:45" x14ac:dyDescent="0.25">
      <c r="E482" s="218"/>
      <c r="G482" s="218"/>
      <c r="S482" s="1"/>
      <c r="T482" s="12"/>
      <c r="U482" s="13"/>
      <c r="AD482" s="12"/>
      <c r="AH482" s="13"/>
      <c r="AI482" s="218" t="s">
        <v>2188</v>
      </c>
      <c r="AJ482" s="1"/>
      <c r="AO482" s="12"/>
      <c r="AS482" s="1"/>
    </row>
    <row r="483" spans="5:45" x14ac:dyDescent="0.25">
      <c r="E483" s="218"/>
      <c r="G483" s="218"/>
      <c r="S483" s="1"/>
      <c r="T483" s="12"/>
      <c r="U483" s="13"/>
      <c r="AD483" s="12"/>
      <c r="AH483" s="13"/>
      <c r="AI483" s="218" t="s">
        <v>2189</v>
      </c>
      <c r="AJ483" s="1"/>
      <c r="AO483" s="12"/>
      <c r="AS483" s="1"/>
    </row>
    <row r="484" spans="5:45" x14ac:dyDescent="0.25">
      <c r="E484" s="218"/>
      <c r="G484" s="218"/>
      <c r="S484" s="1"/>
      <c r="T484" s="12"/>
      <c r="U484" s="13"/>
      <c r="AD484" s="12"/>
      <c r="AH484" s="13"/>
      <c r="AI484" s="218" t="s">
        <v>2190</v>
      </c>
      <c r="AJ484" s="1"/>
      <c r="AO484" s="12"/>
      <c r="AS484" s="1"/>
    </row>
    <row r="485" spans="5:45" x14ac:dyDescent="0.25">
      <c r="E485" s="218"/>
      <c r="G485" s="218"/>
      <c r="S485" s="1"/>
      <c r="T485" s="12"/>
      <c r="U485" s="13"/>
      <c r="AD485" s="12"/>
      <c r="AH485" s="13"/>
      <c r="AI485" s="218" t="s">
        <v>2191</v>
      </c>
      <c r="AJ485" s="1"/>
      <c r="AO485" s="12"/>
      <c r="AS485" s="1"/>
    </row>
    <row r="486" spans="5:45" x14ac:dyDescent="0.25">
      <c r="E486" s="218"/>
      <c r="G486" s="218"/>
      <c r="S486" s="1"/>
      <c r="T486" s="12"/>
      <c r="U486" s="13"/>
      <c r="AD486" s="12"/>
      <c r="AH486" s="13"/>
      <c r="AI486" s="218" t="s">
        <v>2192</v>
      </c>
      <c r="AJ486" s="1"/>
      <c r="AO486" s="12"/>
      <c r="AS486" s="1"/>
    </row>
    <row r="487" spans="5:45" x14ac:dyDescent="0.25">
      <c r="E487" s="218"/>
      <c r="G487" s="218"/>
      <c r="S487" s="1"/>
      <c r="T487" s="12"/>
      <c r="U487" s="13"/>
      <c r="AD487" s="12"/>
      <c r="AH487" s="13"/>
      <c r="AI487" s="218" t="s">
        <v>2193</v>
      </c>
      <c r="AJ487" s="1"/>
      <c r="AO487" s="12"/>
      <c r="AS487" s="1"/>
    </row>
    <row r="488" spans="5:45" x14ac:dyDescent="0.25">
      <c r="E488" s="218"/>
      <c r="G488" s="218"/>
      <c r="S488" s="1"/>
      <c r="T488" s="12"/>
      <c r="U488" s="13"/>
      <c r="AD488" s="12"/>
      <c r="AH488" s="13"/>
      <c r="AI488" s="218" t="s">
        <v>2194</v>
      </c>
      <c r="AJ488" s="1"/>
      <c r="AO488" s="12"/>
      <c r="AS488" s="1"/>
    </row>
    <row r="489" spans="5:45" x14ac:dyDescent="0.25">
      <c r="E489" s="218"/>
      <c r="G489" s="218"/>
      <c r="S489" s="1"/>
      <c r="T489" s="12"/>
      <c r="U489" s="13"/>
      <c r="AD489" s="12"/>
      <c r="AH489" s="13"/>
      <c r="AI489" s="218" t="s">
        <v>2195</v>
      </c>
      <c r="AJ489" s="1"/>
      <c r="AO489" s="12"/>
      <c r="AS489" s="1"/>
    </row>
    <row r="490" spans="5:45" x14ac:dyDescent="0.25">
      <c r="E490" s="218"/>
      <c r="G490" s="218"/>
      <c r="S490" s="1"/>
      <c r="T490" s="12"/>
      <c r="U490" s="13"/>
      <c r="AD490" s="12"/>
      <c r="AH490" s="13"/>
      <c r="AI490" s="218" t="s">
        <v>2196</v>
      </c>
      <c r="AJ490" s="1"/>
      <c r="AO490" s="12"/>
      <c r="AS490" s="1"/>
    </row>
    <row r="491" spans="5:45" x14ac:dyDescent="0.25">
      <c r="E491" s="218"/>
      <c r="G491" s="218"/>
      <c r="S491" s="1"/>
      <c r="T491" s="12"/>
      <c r="U491" s="13"/>
      <c r="AD491" s="12"/>
      <c r="AH491" s="13"/>
      <c r="AI491" s="218" t="s">
        <v>2197</v>
      </c>
      <c r="AJ491" s="1"/>
      <c r="AO491" s="12"/>
      <c r="AS491" s="1"/>
    </row>
    <row r="492" spans="5:45" x14ac:dyDescent="0.25">
      <c r="E492" s="218"/>
      <c r="G492" s="218"/>
      <c r="S492" s="1"/>
      <c r="T492" s="12"/>
      <c r="U492" s="13"/>
      <c r="AD492" s="12"/>
      <c r="AH492" s="13"/>
      <c r="AI492" s="218" t="s">
        <v>2198</v>
      </c>
      <c r="AJ492" s="1"/>
      <c r="AO492" s="12"/>
      <c r="AS492" s="1"/>
    </row>
    <row r="493" spans="5:45" x14ac:dyDescent="0.25">
      <c r="E493" s="218"/>
      <c r="G493" s="218"/>
      <c r="S493" s="1"/>
      <c r="T493" s="12"/>
      <c r="U493" s="13"/>
      <c r="AD493" s="12"/>
      <c r="AH493" s="13"/>
      <c r="AI493" s="218" t="s">
        <v>2199</v>
      </c>
      <c r="AJ493" s="1"/>
      <c r="AO493" s="12"/>
      <c r="AS493" s="1"/>
    </row>
    <row r="494" spans="5:45" x14ac:dyDescent="0.25">
      <c r="E494" s="218"/>
      <c r="G494" s="218"/>
      <c r="S494" s="1"/>
      <c r="T494" s="12"/>
      <c r="U494" s="13"/>
      <c r="AD494" s="12"/>
      <c r="AH494" s="13"/>
      <c r="AI494" s="218" t="s">
        <v>2200</v>
      </c>
      <c r="AJ494" s="1"/>
      <c r="AO494" s="12"/>
      <c r="AS494" s="1"/>
    </row>
    <row r="495" spans="5:45" x14ac:dyDescent="0.25">
      <c r="E495" s="218"/>
      <c r="G495" s="218"/>
      <c r="S495" s="1"/>
      <c r="T495" s="12"/>
      <c r="U495" s="13"/>
      <c r="AD495" s="12"/>
      <c r="AH495" s="13"/>
      <c r="AI495" s="218" t="s">
        <v>2201</v>
      </c>
      <c r="AJ495" s="1"/>
      <c r="AO495" s="12"/>
      <c r="AS495" s="1"/>
    </row>
    <row r="496" spans="5:45" x14ac:dyDescent="0.25">
      <c r="E496" s="218"/>
      <c r="G496" s="218"/>
      <c r="S496" s="1"/>
      <c r="T496" s="12"/>
      <c r="U496" s="13"/>
      <c r="AD496" s="12"/>
      <c r="AH496" s="13"/>
      <c r="AI496" s="218" t="s">
        <v>2202</v>
      </c>
      <c r="AJ496" s="1"/>
      <c r="AO496" s="12"/>
      <c r="AS496" s="1"/>
    </row>
    <row r="497" spans="5:45" x14ac:dyDescent="0.25">
      <c r="E497" s="218"/>
      <c r="G497" s="218"/>
      <c r="S497" s="1"/>
      <c r="T497" s="12"/>
      <c r="U497" s="13"/>
      <c r="AD497" s="12"/>
      <c r="AH497" s="13"/>
      <c r="AI497" s="218" t="s">
        <v>2203</v>
      </c>
      <c r="AJ497" s="1"/>
      <c r="AO497" s="12"/>
      <c r="AS497" s="1"/>
    </row>
    <row r="498" spans="5:45" x14ac:dyDescent="0.25">
      <c r="E498" s="218"/>
      <c r="G498" s="218"/>
      <c r="S498" s="1"/>
      <c r="T498" s="12"/>
      <c r="U498" s="13"/>
      <c r="AD498" s="12"/>
      <c r="AH498" s="13"/>
      <c r="AI498" s="218" t="s">
        <v>2204</v>
      </c>
      <c r="AJ498" s="1"/>
      <c r="AO498" s="12"/>
      <c r="AS498" s="1"/>
    </row>
    <row r="499" spans="5:45" x14ac:dyDescent="0.25">
      <c r="E499" s="218"/>
      <c r="G499" s="218"/>
      <c r="S499" s="1"/>
      <c r="T499" s="12"/>
      <c r="U499" s="13"/>
      <c r="AD499" s="12"/>
      <c r="AH499" s="13"/>
      <c r="AI499" s="218" t="s">
        <v>2205</v>
      </c>
      <c r="AJ499" s="1"/>
      <c r="AO499" s="12"/>
      <c r="AS499" s="1"/>
    </row>
    <row r="500" spans="5:45" x14ac:dyDescent="0.25">
      <c r="E500" s="218"/>
      <c r="G500" s="218"/>
      <c r="S500" s="1"/>
      <c r="T500" s="12"/>
      <c r="U500" s="13"/>
      <c r="AD500" s="12"/>
      <c r="AH500" s="13"/>
      <c r="AI500" s="218" t="s">
        <v>2206</v>
      </c>
      <c r="AJ500" s="1"/>
      <c r="AO500" s="12"/>
      <c r="AS500" s="1"/>
    </row>
    <row r="501" spans="5:45" x14ac:dyDescent="0.25">
      <c r="E501" s="218"/>
      <c r="G501" s="218"/>
      <c r="S501" s="1"/>
      <c r="T501" s="12"/>
      <c r="U501" s="13"/>
      <c r="AD501" s="12"/>
      <c r="AH501" s="13"/>
      <c r="AI501" s="218" t="s">
        <v>2207</v>
      </c>
      <c r="AJ501" s="1"/>
      <c r="AO501" s="12"/>
      <c r="AS501" s="1"/>
    </row>
    <row r="502" spans="5:45" x14ac:dyDescent="0.25">
      <c r="E502" s="218"/>
      <c r="G502" s="218"/>
      <c r="S502" s="1"/>
      <c r="T502" s="12"/>
      <c r="U502" s="13"/>
      <c r="AD502" s="12"/>
      <c r="AH502" s="13"/>
      <c r="AI502" s="218" t="s">
        <v>2208</v>
      </c>
      <c r="AJ502" s="1"/>
      <c r="AO502" s="12"/>
      <c r="AS502" s="1"/>
    </row>
    <row r="503" spans="5:45" x14ac:dyDescent="0.25">
      <c r="E503" s="218"/>
      <c r="G503" s="218"/>
      <c r="S503" s="1"/>
      <c r="T503" s="12"/>
      <c r="U503" s="13"/>
      <c r="AD503" s="12"/>
      <c r="AH503" s="13"/>
      <c r="AI503" s="218" t="s">
        <v>2209</v>
      </c>
      <c r="AJ503" s="1"/>
      <c r="AO503" s="12"/>
      <c r="AS503" s="1"/>
    </row>
    <row r="504" spans="5:45" x14ac:dyDescent="0.25">
      <c r="E504" s="218"/>
      <c r="G504" s="218"/>
      <c r="S504" s="1"/>
      <c r="T504" s="12"/>
      <c r="U504" s="13"/>
      <c r="AD504" s="12"/>
      <c r="AH504" s="13"/>
      <c r="AI504" s="218" t="s">
        <v>2210</v>
      </c>
      <c r="AJ504" s="1"/>
      <c r="AO504" s="12"/>
      <c r="AS504" s="1"/>
    </row>
    <row r="505" spans="5:45" x14ac:dyDescent="0.25">
      <c r="E505" s="218"/>
      <c r="G505" s="218"/>
      <c r="S505" s="1"/>
      <c r="T505" s="12"/>
      <c r="U505" s="13"/>
      <c r="AD505" s="12"/>
      <c r="AH505" s="13"/>
      <c r="AI505" s="218" t="s">
        <v>2211</v>
      </c>
      <c r="AJ505" s="1"/>
      <c r="AO505" s="12"/>
      <c r="AS505" s="1"/>
    </row>
    <row r="506" spans="5:45" x14ac:dyDescent="0.25">
      <c r="E506" s="218"/>
      <c r="G506" s="218"/>
      <c r="S506" s="1"/>
      <c r="T506" s="12"/>
      <c r="U506" s="13"/>
      <c r="AD506" s="12"/>
      <c r="AH506" s="13"/>
      <c r="AI506" s="218" t="s">
        <v>2212</v>
      </c>
      <c r="AJ506" s="1"/>
      <c r="AO506" s="12"/>
      <c r="AS506" s="1"/>
    </row>
    <row r="507" spans="5:45" x14ac:dyDescent="0.25">
      <c r="E507" s="218"/>
      <c r="G507" s="218"/>
      <c r="S507" s="1"/>
      <c r="T507" s="12"/>
      <c r="U507" s="13"/>
      <c r="AD507" s="12"/>
      <c r="AH507" s="13"/>
      <c r="AI507" s="218" t="s">
        <v>2213</v>
      </c>
      <c r="AJ507" s="1"/>
      <c r="AO507" s="12"/>
      <c r="AS507" s="1"/>
    </row>
    <row r="508" spans="5:45" x14ac:dyDescent="0.25">
      <c r="E508" s="218"/>
      <c r="G508" s="218"/>
      <c r="S508" s="1"/>
      <c r="T508" s="12"/>
      <c r="U508" s="13"/>
      <c r="AD508" s="12"/>
      <c r="AH508" s="13"/>
      <c r="AI508" s="218" t="s">
        <v>2214</v>
      </c>
      <c r="AJ508" s="1"/>
      <c r="AO508" s="12"/>
      <c r="AS508" s="1"/>
    </row>
    <row r="509" spans="5:45" x14ac:dyDescent="0.25">
      <c r="E509" s="218"/>
      <c r="G509" s="218"/>
      <c r="S509" s="1"/>
      <c r="T509" s="12"/>
      <c r="U509" s="13"/>
      <c r="AD509" s="12"/>
      <c r="AH509" s="13"/>
      <c r="AI509" s="218" t="s">
        <v>2215</v>
      </c>
      <c r="AJ509" s="1"/>
      <c r="AO509" s="12"/>
      <c r="AS509" s="1"/>
    </row>
    <row r="510" spans="5:45" x14ac:dyDescent="0.25">
      <c r="E510" s="218"/>
      <c r="G510" s="218"/>
      <c r="S510" s="1"/>
      <c r="T510" s="12"/>
      <c r="U510" s="13"/>
      <c r="AD510" s="12"/>
      <c r="AH510" s="13"/>
      <c r="AI510" s="218" t="s">
        <v>2216</v>
      </c>
      <c r="AJ510" s="1"/>
      <c r="AO510" s="12"/>
      <c r="AS510" s="1"/>
    </row>
    <row r="511" spans="5:45" x14ac:dyDescent="0.25">
      <c r="E511" s="218"/>
      <c r="G511" s="218"/>
      <c r="S511" s="1"/>
      <c r="T511" s="12"/>
      <c r="U511" s="13"/>
      <c r="AD511" s="12"/>
      <c r="AH511" s="13"/>
      <c r="AI511" s="218" t="s">
        <v>2217</v>
      </c>
      <c r="AJ511" s="1"/>
      <c r="AO511" s="12"/>
      <c r="AS511" s="1"/>
    </row>
    <row r="512" spans="5:45" x14ac:dyDescent="0.25">
      <c r="E512" s="218"/>
      <c r="G512" s="218"/>
      <c r="S512" s="1"/>
      <c r="T512" s="12"/>
      <c r="U512" s="13"/>
      <c r="AD512" s="12"/>
      <c r="AH512" s="13"/>
      <c r="AI512" s="218" t="s">
        <v>2218</v>
      </c>
      <c r="AJ512" s="1"/>
      <c r="AO512" s="12"/>
      <c r="AS512" s="1"/>
    </row>
    <row r="513" spans="5:45" x14ac:dyDescent="0.25">
      <c r="E513" s="218"/>
      <c r="G513" s="218"/>
      <c r="S513" s="1"/>
      <c r="T513" s="12"/>
      <c r="U513" s="13"/>
      <c r="AD513" s="12"/>
      <c r="AH513" s="13"/>
      <c r="AI513" s="218" t="s">
        <v>2219</v>
      </c>
      <c r="AJ513" s="1"/>
      <c r="AO513" s="12"/>
      <c r="AS513" s="1"/>
    </row>
    <row r="514" spans="5:45" x14ac:dyDescent="0.25">
      <c r="E514" s="218"/>
      <c r="G514" s="218"/>
      <c r="S514" s="1"/>
      <c r="T514" s="12"/>
      <c r="U514" s="13"/>
      <c r="AD514" s="12"/>
      <c r="AH514" s="13"/>
      <c r="AI514" s="218" t="s">
        <v>2220</v>
      </c>
      <c r="AJ514" s="1"/>
      <c r="AO514" s="12"/>
      <c r="AS514" s="1"/>
    </row>
    <row r="515" spans="5:45" x14ac:dyDescent="0.25">
      <c r="E515" s="218"/>
      <c r="G515" s="218"/>
      <c r="S515" s="1"/>
      <c r="T515" s="12"/>
      <c r="U515" s="13"/>
      <c r="AD515" s="12"/>
      <c r="AH515" s="13"/>
      <c r="AI515" s="218" t="s">
        <v>2221</v>
      </c>
      <c r="AJ515" s="1"/>
      <c r="AO515" s="12"/>
      <c r="AS515" s="1"/>
    </row>
    <row r="516" spans="5:45" x14ac:dyDescent="0.25">
      <c r="E516" s="218"/>
      <c r="G516" s="218"/>
      <c r="S516" s="1"/>
      <c r="T516" s="12"/>
      <c r="U516" s="13"/>
      <c r="AD516" s="12"/>
      <c r="AH516" s="13"/>
      <c r="AI516" s="218" t="s">
        <v>2222</v>
      </c>
      <c r="AJ516" s="1"/>
      <c r="AO516" s="12"/>
      <c r="AS516" s="1"/>
    </row>
    <row r="517" spans="5:45" x14ac:dyDescent="0.25">
      <c r="E517" s="218"/>
      <c r="G517" s="218"/>
      <c r="S517" s="1"/>
      <c r="T517" s="12"/>
      <c r="U517" s="13"/>
      <c r="AD517" s="12"/>
      <c r="AH517" s="13"/>
      <c r="AI517" s="218" t="s">
        <v>2223</v>
      </c>
      <c r="AJ517" s="1"/>
      <c r="AO517" s="12"/>
      <c r="AS517" s="1"/>
    </row>
    <row r="518" spans="5:45" x14ac:dyDescent="0.25">
      <c r="E518" s="218"/>
      <c r="G518" s="218"/>
      <c r="S518" s="1"/>
      <c r="T518" s="12"/>
      <c r="U518" s="13"/>
      <c r="AD518" s="12"/>
      <c r="AH518" s="13"/>
      <c r="AI518" s="218" t="s">
        <v>2224</v>
      </c>
      <c r="AJ518" s="1"/>
      <c r="AO518" s="12"/>
      <c r="AS518" s="1"/>
    </row>
    <row r="519" spans="5:45" x14ac:dyDescent="0.25">
      <c r="E519" s="218"/>
      <c r="G519" s="218"/>
      <c r="S519" s="1"/>
      <c r="T519" s="12"/>
      <c r="U519" s="13"/>
      <c r="AD519" s="12"/>
      <c r="AH519" s="13"/>
      <c r="AI519" s="218" t="s">
        <v>2225</v>
      </c>
      <c r="AJ519" s="1"/>
      <c r="AO519" s="12"/>
      <c r="AS519" s="1"/>
    </row>
    <row r="520" spans="5:45" x14ac:dyDescent="0.25">
      <c r="E520" s="218"/>
      <c r="G520" s="218"/>
      <c r="S520" s="1"/>
      <c r="T520" s="12"/>
      <c r="U520" s="13"/>
      <c r="AD520" s="12"/>
      <c r="AH520" s="13"/>
      <c r="AI520" s="218" t="s">
        <v>2226</v>
      </c>
      <c r="AJ520" s="1"/>
      <c r="AO520" s="12"/>
      <c r="AS520" s="1"/>
    </row>
    <row r="521" spans="5:45" x14ac:dyDescent="0.25">
      <c r="E521" s="218"/>
      <c r="G521" s="218"/>
      <c r="S521" s="1"/>
      <c r="T521" s="12"/>
      <c r="U521" s="13"/>
      <c r="AD521" s="12"/>
      <c r="AH521" s="13"/>
      <c r="AI521" s="218" t="s">
        <v>2227</v>
      </c>
      <c r="AJ521" s="1"/>
      <c r="AO521" s="12"/>
      <c r="AS521" s="1"/>
    </row>
    <row r="522" spans="5:45" x14ac:dyDescent="0.25">
      <c r="E522" s="218"/>
      <c r="G522" s="218"/>
      <c r="S522" s="1"/>
      <c r="T522" s="12"/>
      <c r="U522" s="13"/>
      <c r="AD522" s="12"/>
      <c r="AH522" s="13"/>
      <c r="AI522" s="218" t="s">
        <v>2228</v>
      </c>
      <c r="AJ522" s="1"/>
      <c r="AO522" s="12"/>
      <c r="AS522" s="1"/>
    </row>
    <row r="523" spans="5:45" x14ac:dyDescent="0.25">
      <c r="E523" s="218"/>
      <c r="G523" s="218"/>
      <c r="S523" s="1"/>
      <c r="T523" s="12"/>
      <c r="U523" s="13"/>
      <c r="AD523" s="12"/>
      <c r="AH523" s="13"/>
      <c r="AI523" s="218" t="s">
        <v>2229</v>
      </c>
      <c r="AJ523" s="1"/>
      <c r="AO523" s="12"/>
      <c r="AS523" s="1"/>
    </row>
    <row r="524" spans="5:45" x14ac:dyDescent="0.25">
      <c r="E524" s="218"/>
      <c r="G524" s="218"/>
      <c r="S524" s="1"/>
      <c r="T524" s="12"/>
      <c r="U524" s="13"/>
      <c r="AD524" s="12"/>
      <c r="AH524" s="13"/>
      <c r="AI524" s="218" t="s">
        <v>2230</v>
      </c>
      <c r="AJ524" s="1"/>
      <c r="AO524" s="12"/>
      <c r="AS524" s="1"/>
    </row>
    <row r="525" spans="5:45" x14ac:dyDescent="0.25">
      <c r="E525" s="218"/>
      <c r="G525" s="218"/>
      <c r="S525" s="1"/>
      <c r="T525" s="12"/>
      <c r="U525" s="13"/>
      <c r="AD525" s="12"/>
      <c r="AH525" s="13"/>
      <c r="AI525" s="218" t="s">
        <v>2231</v>
      </c>
      <c r="AJ525" s="1"/>
      <c r="AO525" s="12"/>
      <c r="AS525" s="1"/>
    </row>
    <row r="526" spans="5:45" x14ac:dyDescent="0.25">
      <c r="E526" s="218"/>
      <c r="G526" s="218"/>
      <c r="S526" s="1"/>
      <c r="T526" s="12"/>
      <c r="U526" s="13"/>
      <c r="AD526" s="12"/>
      <c r="AH526" s="13"/>
      <c r="AI526" s="218" t="s">
        <v>2232</v>
      </c>
      <c r="AJ526" s="1"/>
      <c r="AO526" s="12"/>
      <c r="AS526" s="1"/>
    </row>
    <row r="527" spans="5:45" x14ac:dyDescent="0.25">
      <c r="E527" s="218"/>
      <c r="G527" s="218"/>
      <c r="S527" s="1"/>
      <c r="T527" s="12"/>
      <c r="U527" s="13"/>
      <c r="AD527" s="12"/>
      <c r="AH527" s="13"/>
      <c r="AI527" s="218" t="s">
        <v>2233</v>
      </c>
      <c r="AJ527" s="1"/>
      <c r="AO527" s="12"/>
      <c r="AS527" s="1"/>
    </row>
    <row r="528" spans="5:45" x14ac:dyDescent="0.25">
      <c r="E528" s="218"/>
      <c r="G528" s="218"/>
      <c r="S528" s="1"/>
      <c r="T528" s="12"/>
      <c r="U528" s="13"/>
      <c r="AD528" s="12"/>
      <c r="AH528" s="13"/>
      <c r="AI528" s="218" t="s">
        <v>2234</v>
      </c>
      <c r="AJ528" s="1"/>
      <c r="AO528" s="12"/>
      <c r="AS528" s="1"/>
    </row>
    <row r="529" spans="5:45" x14ac:dyDescent="0.25">
      <c r="E529" s="218"/>
      <c r="G529" s="218"/>
      <c r="S529" s="1"/>
      <c r="T529" s="12"/>
      <c r="U529" s="13"/>
      <c r="AD529" s="12"/>
      <c r="AH529" s="13"/>
      <c r="AI529" s="218" t="s">
        <v>2235</v>
      </c>
      <c r="AJ529" s="1"/>
      <c r="AO529" s="12"/>
      <c r="AS529" s="1"/>
    </row>
    <row r="530" spans="5:45" x14ac:dyDescent="0.25">
      <c r="E530" s="218"/>
      <c r="G530" s="218"/>
      <c r="S530" s="1"/>
      <c r="T530" s="12"/>
      <c r="U530" s="13"/>
      <c r="AD530" s="12"/>
      <c r="AH530" s="13"/>
      <c r="AI530" s="218" t="s">
        <v>2236</v>
      </c>
      <c r="AJ530" s="1"/>
      <c r="AO530" s="12"/>
      <c r="AS530" s="1"/>
    </row>
    <row r="531" spans="5:45" x14ac:dyDescent="0.25">
      <c r="E531" s="218"/>
      <c r="G531" s="218"/>
      <c r="S531" s="1"/>
      <c r="T531" s="12"/>
      <c r="U531" s="13"/>
      <c r="AD531" s="12"/>
      <c r="AH531" s="13"/>
      <c r="AI531" s="218" t="s">
        <v>2237</v>
      </c>
      <c r="AJ531" s="1"/>
      <c r="AO531" s="12"/>
      <c r="AS531" s="1"/>
    </row>
    <row r="532" spans="5:45" x14ac:dyDescent="0.25">
      <c r="E532" s="218"/>
      <c r="G532" s="218"/>
      <c r="S532" s="1"/>
      <c r="T532" s="12"/>
      <c r="U532" s="13"/>
      <c r="AD532" s="12"/>
      <c r="AH532" s="13"/>
      <c r="AI532" s="218" t="s">
        <v>2238</v>
      </c>
      <c r="AJ532" s="1"/>
      <c r="AO532" s="12"/>
      <c r="AS532" s="1"/>
    </row>
    <row r="533" spans="5:45" x14ac:dyDescent="0.25">
      <c r="E533" s="218"/>
      <c r="G533" s="218"/>
      <c r="S533" s="1"/>
      <c r="T533" s="12"/>
      <c r="U533" s="13"/>
      <c r="AD533" s="12"/>
      <c r="AH533" s="13"/>
      <c r="AI533" s="218" t="s">
        <v>2239</v>
      </c>
      <c r="AJ533" s="1"/>
      <c r="AO533" s="12"/>
      <c r="AS533" s="1"/>
    </row>
    <row r="534" spans="5:45" x14ac:dyDescent="0.25">
      <c r="E534" s="218"/>
      <c r="G534" s="218"/>
      <c r="S534" s="1"/>
      <c r="T534" s="12"/>
      <c r="U534" s="13"/>
      <c r="AD534" s="12"/>
      <c r="AH534" s="13"/>
      <c r="AI534" s="218" t="s">
        <v>2240</v>
      </c>
      <c r="AJ534" s="1"/>
      <c r="AO534" s="12"/>
      <c r="AS534" s="1"/>
    </row>
    <row r="535" spans="5:45" x14ac:dyDescent="0.25">
      <c r="E535" s="218"/>
      <c r="G535" s="218"/>
      <c r="S535" s="1"/>
      <c r="T535" s="12"/>
      <c r="U535" s="13"/>
      <c r="AD535" s="12"/>
      <c r="AH535" s="13"/>
      <c r="AI535" s="218" t="s">
        <v>2241</v>
      </c>
      <c r="AJ535" s="1"/>
      <c r="AO535" s="12"/>
      <c r="AS535" s="1"/>
    </row>
    <row r="536" spans="5:45" x14ac:dyDescent="0.25">
      <c r="E536" s="218"/>
      <c r="G536" s="218"/>
      <c r="S536" s="1"/>
      <c r="T536" s="12"/>
      <c r="U536" s="13"/>
      <c r="AD536" s="12"/>
      <c r="AH536" s="13"/>
      <c r="AI536" s="218" t="s">
        <v>2242</v>
      </c>
      <c r="AJ536" s="1"/>
      <c r="AO536" s="12"/>
      <c r="AS536" s="1"/>
    </row>
    <row r="537" spans="5:45" x14ac:dyDescent="0.25">
      <c r="E537" s="218"/>
      <c r="G537" s="218"/>
      <c r="S537" s="1"/>
      <c r="T537" s="12"/>
      <c r="U537" s="13"/>
      <c r="AD537" s="12"/>
      <c r="AH537" s="13"/>
      <c r="AI537" s="218" t="s">
        <v>2243</v>
      </c>
      <c r="AJ537" s="1"/>
      <c r="AO537" s="12"/>
      <c r="AS537" s="1"/>
    </row>
    <row r="538" spans="5:45" x14ac:dyDescent="0.25">
      <c r="E538" s="218"/>
      <c r="G538" s="218"/>
      <c r="S538" s="1"/>
      <c r="T538" s="12"/>
      <c r="U538" s="13"/>
      <c r="AD538" s="12"/>
      <c r="AH538" s="13"/>
      <c r="AI538" s="218" t="s">
        <v>2244</v>
      </c>
      <c r="AJ538" s="1"/>
      <c r="AO538" s="12"/>
      <c r="AS538" s="1"/>
    </row>
    <row r="539" spans="5:45" x14ac:dyDescent="0.25">
      <c r="E539" s="218"/>
      <c r="G539" s="218"/>
      <c r="S539" s="1"/>
      <c r="T539" s="12"/>
      <c r="U539" s="13"/>
      <c r="AD539" s="12"/>
      <c r="AH539" s="13"/>
      <c r="AI539" s="218" t="s">
        <v>2245</v>
      </c>
      <c r="AJ539" s="1"/>
      <c r="AO539" s="12"/>
      <c r="AS539" s="1"/>
    </row>
    <row r="540" spans="5:45" x14ac:dyDescent="0.25">
      <c r="E540" s="218"/>
      <c r="G540" s="218"/>
      <c r="S540" s="1"/>
      <c r="T540" s="12"/>
      <c r="U540" s="13"/>
      <c r="AD540" s="12"/>
      <c r="AH540" s="13"/>
      <c r="AI540" s="218" t="s">
        <v>2246</v>
      </c>
      <c r="AJ540" s="1"/>
      <c r="AO540" s="12"/>
      <c r="AS540" s="1"/>
    </row>
    <row r="541" spans="5:45" x14ac:dyDescent="0.25">
      <c r="E541" s="218"/>
      <c r="G541" s="218"/>
      <c r="S541" s="1"/>
      <c r="T541" s="12"/>
      <c r="U541" s="13"/>
      <c r="AD541" s="12"/>
      <c r="AH541" s="13"/>
      <c r="AI541" s="218" t="s">
        <v>2247</v>
      </c>
      <c r="AJ541" s="1"/>
      <c r="AO541" s="12"/>
      <c r="AS541" s="1"/>
    </row>
    <row r="542" spans="5:45" x14ac:dyDescent="0.25">
      <c r="E542" s="218"/>
      <c r="G542" s="218"/>
      <c r="S542" s="1"/>
      <c r="T542" s="12"/>
      <c r="U542" s="13"/>
      <c r="AD542" s="12"/>
      <c r="AH542" s="13"/>
      <c r="AI542" s="218" t="s">
        <v>2248</v>
      </c>
      <c r="AJ542" s="1"/>
      <c r="AO542" s="12"/>
      <c r="AS542" s="1"/>
    </row>
    <row r="543" spans="5:45" x14ac:dyDescent="0.25">
      <c r="E543" s="218"/>
      <c r="G543" s="218"/>
      <c r="S543" s="1"/>
      <c r="T543" s="12"/>
      <c r="U543" s="13"/>
      <c r="AD543" s="12"/>
      <c r="AH543" s="13"/>
      <c r="AI543" s="218" t="s">
        <v>2249</v>
      </c>
      <c r="AJ543" s="1"/>
      <c r="AO543" s="12"/>
      <c r="AS543" s="1"/>
    </row>
    <row r="544" spans="5:45" x14ac:dyDescent="0.25">
      <c r="E544" s="218"/>
      <c r="G544" s="218"/>
      <c r="S544" s="1"/>
      <c r="T544" s="12"/>
      <c r="U544" s="13"/>
      <c r="AD544" s="12"/>
      <c r="AH544" s="13"/>
      <c r="AI544" s="218" t="s">
        <v>2250</v>
      </c>
      <c r="AJ544" s="1"/>
      <c r="AO544" s="12"/>
      <c r="AS544" s="1"/>
    </row>
    <row r="545" spans="5:45" x14ac:dyDescent="0.25">
      <c r="E545" s="218"/>
      <c r="G545" s="218"/>
      <c r="S545" s="1"/>
      <c r="T545" s="12"/>
      <c r="U545" s="13"/>
      <c r="AD545" s="12"/>
      <c r="AH545" s="13"/>
      <c r="AI545" s="218" t="s">
        <v>2251</v>
      </c>
      <c r="AJ545" s="1"/>
      <c r="AO545" s="12"/>
      <c r="AS545" s="1"/>
    </row>
    <row r="546" spans="5:45" x14ac:dyDescent="0.25">
      <c r="E546" s="218"/>
      <c r="G546" s="218"/>
      <c r="S546" s="1"/>
      <c r="T546" s="12"/>
      <c r="U546" s="13"/>
      <c r="AD546" s="12"/>
      <c r="AH546" s="13"/>
      <c r="AI546" s="218" t="s">
        <v>2252</v>
      </c>
      <c r="AJ546" s="1"/>
      <c r="AO546" s="12"/>
      <c r="AS546" s="1"/>
    </row>
    <row r="547" spans="5:45" x14ac:dyDescent="0.25">
      <c r="E547" s="218"/>
      <c r="G547" s="218"/>
      <c r="S547" s="1"/>
      <c r="T547" s="12"/>
      <c r="U547" s="13"/>
      <c r="AD547" s="12"/>
      <c r="AH547" s="13"/>
      <c r="AI547" s="218" t="s">
        <v>2253</v>
      </c>
      <c r="AJ547" s="1"/>
      <c r="AO547" s="12"/>
      <c r="AS547" s="1"/>
    </row>
    <row r="548" spans="5:45" x14ac:dyDescent="0.25">
      <c r="E548" s="218"/>
      <c r="G548" s="218"/>
      <c r="S548" s="1"/>
      <c r="T548" s="12"/>
      <c r="U548" s="13"/>
      <c r="AD548" s="12"/>
      <c r="AH548" s="13"/>
      <c r="AI548" s="218" t="s">
        <v>2254</v>
      </c>
      <c r="AJ548" s="1"/>
      <c r="AO548" s="12"/>
      <c r="AS548" s="1"/>
    </row>
    <row r="549" spans="5:45" x14ac:dyDescent="0.25">
      <c r="E549" s="218"/>
      <c r="G549" s="218"/>
      <c r="S549" s="1"/>
      <c r="T549" s="12"/>
      <c r="U549" s="13"/>
      <c r="AD549" s="12"/>
      <c r="AH549" s="13"/>
      <c r="AI549" s="218" t="s">
        <v>2255</v>
      </c>
      <c r="AJ549" s="1"/>
      <c r="AO549" s="12"/>
      <c r="AS549" s="1"/>
    </row>
    <row r="550" spans="5:45" x14ac:dyDescent="0.25">
      <c r="E550" s="218"/>
      <c r="G550" s="218"/>
      <c r="S550" s="1"/>
      <c r="T550" s="12"/>
      <c r="U550" s="13"/>
      <c r="AD550" s="12"/>
      <c r="AH550" s="13"/>
      <c r="AI550" s="218" t="s">
        <v>2256</v>
      </c>
      <c r="AJ550" s="1"/>
      <c r="AO550" s="12"/>
      <c r="AS550" s="1"/>
    </row>
    <row r="551" spans="5:45" x14ac:dyDescent="0.25">
      <c r="E551" s="218"/>
      <c r="G551" s="218"/>
      <c r="S551" s="1"/>
      <c r="T551" s="12"/>
      <c r="U551" s="13"/>
      <c r="AD551" s="12"/>
      <c r="AH551" s="13"/>
      <c r="AI551" s="218" t="s">
        <v>2257</v>
      </c>
      <c r="AJ551" s="1"/>
      <c r="AO551" s="12"/>
      <c r="AS551" s="1"/>
    </row>
    <row r="552" spans="5:45" x14ac:dyDescent="0.25">
      <c r="E552" s="218"/>
      <c r="G552" s="218"/>
      <c r="S552" s="1"/>
      <c r="T552" s="12"/>
      <c r="U552" s="13"/>
      <c r="AD552" s="12"/>
      <c r="AH552" s="13"/>
      <c r="AI552" s="218" t="s">
        <v>2258</v>
      </c>
      <c r="AJ552" s="1"/>
      <c r="AO552" s="12"/>
      <c r="AS552" s="1"/>
    </row>
    <row r="553" spans="5:45" x14ac:dyDescent="0.25">
      <c r="E553" s="218"/>
      <c r="G553" s="218"/>
      <c r="S553" s="1"/>
      <c r="T553" s="12"/>
      <c r="U553" s="13"/>
      <c r="AD553" s="12"/>
      <c r="AH553" s="13"/>
      <c r="AI553" s="218" t="s">
        <v>2259</v>
      </c>
      <c r="AJ553" s="1"/>
      <c r="AO553" s="12"/>
      <c r="AS553" s="1"/>
    </row>
    <row r="554" spans="5:45" x14ac:dyDescent="0.25">
      <c r="E554" s="218"/>
      <c r="G554" s="218"/>
      <c r="S554" s="1"/>
      <c r="T554" s="12"/>
      <c r="U554" s="13"/>
      <c r="AD554" s="12"/>
      <c r="AH554" s="13"/>
      <c r="AI554" s="218" t="s">
        <v>2260</v>
      </c>
      <c r="AJ554" s="1"/>
      <c r="AO554" s="12"/>
      <c r="AS554" s="1"/>
    </row>
    <row r="555" spans="5:45" x14ac:dyDescent="0.25">
      <c r="E555" s="218"/>
      <c r="G555" s="218"/>
      <c r="S555" s="1"/>
      <c r="T555" s="12"/>
      <c r="U555" s="13"/>
      <c r="AD555" s="12"/>
      <c r="AH555" s="13"/>
      <c r="AI555" s="218" t="s">
        <v>2261</v>
      </c>
      <c r="AJ555" s="1"/>
      <c r="AO555" s="12"/>
      <c r="AS555" s="1"/>
    </row>
    <row r="556" spans="5:45" x14ac:dyDescent="0.25">
      <c r="E556" s="218"/>
      <c r="G556" s="218"/>
      <c r="S556" s="1"/>
      <c r="T556" s="12"/>
      <c r="U556" s="13"/>
      <c r="AD556" s="12"/>
      <c r="AH556" s="13"/>
      <c r="AI556" s="218" t="s">
        <v>2262</v>
      </c>
      <c r="AJ556" s="1"/>
      <c r="AO556" s="12"/>
      <c r="AS556" s="1"/>
    </row>
    <row r="557" spans="5:45" x14ac:dyDescent="0.25">
      <c r="E557" s="218"/>
      <c r="G557" s="218"/>
      <c r="S557" s="1"/>
      <c r="T557" s="12"/>
      <c r="U557" s="13"/>
      <c r="AD557" s="12"/>
      <c r="AH557" s="13"/>
      <c r="AI557" s="218" t="s">
        <v>2263</v>
      </c>
      <c r="AJ557" s="1"/>
      <c r="AO557" s="12"/>
      <c r="AS557" s="1"/>
    </row>
    <row r="558" spans="5:45" x14ac:dyDescent="0.25">
      <c r="E558" s="218"/>
      <c r="G558" s="218"/>
      <c r="S558" s="1"/>
      <c r="T558" s="12"/>
      <c r="U558" s="13"/>
      <c r="AD558" s="12"/>
      <c r="AH558" s="13"/>
      <c r="AI558" s="218" t="s">
        <v>2264</v>
      </c>
      <c r="AJ558" s="1"/>
      <c r="AO558" s="12"/>
      <c r="AS558" s="1"/>
    </row>
    <row r="559" spans="5:45" x14ac:dyDescent="0.25">
      <c r="E559" s="218"/>
      <c r="G559" s="218"/>
      <c r="S559" s="1"/>
      <c r="T559" s="12"/>
      <c r="U559" s="13"/>
      <c r="AD559" s="12"/>
      <c r="AH559" s="13"/>
      <c r="AI559" s="218" t="s">
        <v>2265</v>
      </c>
      <c r="AJ559" s="1"/>
      <c r="AO559" s="12"/>
      <c r="AS559" s="1"/>
    </row>
    <row r="560" spans="5:45" x14ac:dyDescent="0.25">
      <c r="E560" s="218"/>
      <c r="G560" s="218"/>
      <c r="S560" s="1"/>
      <c r="T560" s="12"/>
      <c r="U560" s="13"/>
      <c r="AD560" s="12"/>
      <c r="AH560" s="13"/>
      <c r="AI560" s="218" t="s">
        <v>2266</v>
      </c>
      <c r="AJ560" s="1"/>
      <c r="AO560" s="12"/>
      <c r="AS560" s="1"/>
    </row>
    <row r="561" spans="5:45" x14ac:dyDescent="0.25">
      <c r="E561" s="218"/>
      <c r="G561" s="218"/>
      <c r="S561" s="1"/>
      <c r="T561" s="12"/>
      <c r="U561" s="13"/>
      <c r="AD561" s="12"/>
      <c r="AH561" s="13"/>
      <c r="AI561" s="218" t="s">
        <v>2267</v>
      </c>
      <c r="AJ561" s="1"/>
      <c r="AO561" s="12"/>
      <c r="AS561" s="1"/>
    </row>
    <row r="562" spans="5:45" x14ac:dyDescent="0.25">
      <c r="E562" s="218"/>
      <c r="G562" s="218"/>
      <c r="S562" s="1"/>
      <c r="T562" s="12"/>
      <c r="U562" s="13"/>
      <c r="AD562" s="12"/>
      <c r="AH562" s="13"/>
      <c r="AI562" s="218" t="s">
        <v>2268</v>
      </c>
      <c r="AJ562" s="1"/>
      <c r="AO562" s="12"/>
      <c r="AS562" s="1"/>
    </row>
    <row r="563" spans="5:45" x14ac:dyDescent="0.25">
      <c r="E563" s="218"/>
      <c r="G563" s="218"/>
      <c r="S563" s="1"/>
      <c r="T563" s="12"/>
      <c r="U563" s="13"/>
      <c r="AD563" s="12"/>
      <c r="AH563" s="13"/>
      <c r="AI563" s="218" t="s">
        <v>2269</v>
      </c>
      <c r="AJ563" s="1"/>
      <c r="AO563" s="12"/>
      <c r="AS563" s="1"/>
    </row>
    <row r="564" spans="5:45" x14ac:dyDescent="0.25">
      <c r="E564" s="218"/>
      <c r="G564" s="218"/>
      <c r="S564" s="1"/>
      <c r="T564" s="12"/>
      <c r="U564" s="13"/>
      <c r="AD564" s="12"/>
      <c r="AH564" s="13"/>
      <c r="AI564" s="218" t="s">
        <v>2270</v>
      </c>
      <c r="AJ564" s="1"/>
      <c r="AO564" s="12"/>
      <c r="AS564" s="1"/>
    </row>
    <row r="565" spans="5:45" x14ac:dyDescent="0.25">
      <c r="E565" s="218"/>
      <c r="G565" s="218"/>
      <c r="S565" s="1"/>
      <c r="T565" s="12"/>
      <c r="U565" s="13"/>
      <c r="AD565" s="12"/>
      <c r="AH565" s="13"/>
      <c r="AI565" s="218" t="s">
        <v>2271</v>
      </c>
      <c r="AJ565" s="1"/>
      <c r="AO565" s="12"/>
      <c r="AS565" s="1"/>
    </row>
    <row r="566" spans="5:45" x14ac:dyDescent="0.25">
      <c r="E566" s="218"/>
      <c r="G566" s="218"/>
      <c r="S566" s="1"/>
      <c r="T566" s="12"/>
      <c r="U566" s="13"/>
      <c r="AD566" s="12"/>
      <c r="AH566" s="13"/>
      <c r="AI566" s="218" t="s">
        <v>2272</v>
      </c>
      <c r="AJ566" s="1"/>
      <c r="AO566" s="12"/>
      <c r="AS566" s="1"/>
    </row>
    <row r="567" spans="5:45" x14ac:dyDescent="0.25">
      <c r="E567" s="218"/>
      <c r="G567" s="218"/>
      <c r="S567" s="1"/>
      <c r="T567" s="12"/>
      <c r="U567" s="13"/>
      <c r="AD567" s="12"/>
      <c r="AH567" s="13"/>
      <c r="AI567" s="218" t="s">
        <v>2273</v>
      </c>
      <c r="AJ567" s="1"/>
      <c r="AO567" s="12"/>
      <c r="AS567" s="1"/>
    </row>
    <row r="568" spans="5:45" x14ac:dyDescent="0.25">
      <c r="E568" s="218"/>
      <c r="G568" s="218"/>
      <c r="S568" s="1"/>
      <c r="T568" s="12"/>
      <c r="U568" s="13"/>
      <c r="AD568" s="12"/>
      <c r="AH568" s="13"/>
      <c r="AI568" s="218" t="s">
        <v>2274</v>
      </c>
      <c r="AJ568" s="1"/>
      <c r="AO568" s="12"/>
      <c r="AS568" s="1"/>
    </row>
    <row r="569" spans="5:45" x14ac:dyDescent="0.25">
      <c r="E569" s="218"/>
      <c r="G569" s="218"/>
      <c r="S569" s="1"/>
      <c r="T569" s="12"/>
      <c r="U569" s="13"/>
      <c r="AD569" s="12"/>
      <c r="AH569" s="13"/>
      <c r="AI569" s="218" t="s">
        <v>2275</v>
      </c>
      <c r="AJ569" s="1"/>
      <c r="AO569" s="12"/>
      <c r="AS569" s="1"/>
    </row>
    <row r="570" spans="5:45" x14ac:dyDescent="0.25">
      <c r="E570" s="218"/>
      <c r="G570" s="218"/>
      <c r="S570" s="1"/>
      <c r="T570" s="12"/>
      <c r="U570" s="13"/>
      <c r="AD570" s="12"/>
      <c r="AH570" s="13"/>
      <c r="AI570" s="218" t="s">
        <v>2276</v>
      </c>
      <c r="AJ570" s="1"/>
      <c r="AO570" s="12"/>
      <c r="AS570" s="1"/>
    </row>
    <row r="571" spans="5:45" x14ac:dyDescent="0.25">
      <c r="E571" s="218"/>
      <c r="G571" s="218"/>
      <c r="S571" s="1"/>
      <c r="T571" s="12"/>
      <c r="U571" s="13"/>
      <c r="AD571" s="12"/>
      <c r="AH571" s="13"/>
      <c r="AI571" s="218" t="s">
        <v>2277</v>
      </c>
      <c r="AJ571" s="1"/>
      <c r="AO571" s="12"/>
      <c r="AS571" s="1"/>
    </row>
    <row r="572" spans="5:45" x14ac:dyDescent="0.25">
      <c r="E572" s="218"/>
      <c r="G572" s="218"/>
      <c r="S572" s="1"/>
      <c r="T572" s="12"/>
      <c r="U572" s="13"/>
      <c r="AD572" s="12"/>
      <c r="AH572" s="13"/>
      <c r="AI572" s="218" t="s">
        <v>2278</v>
      </c>
      <c r="AJ572" s="1"/>
      <c r="AO572" s="12"/>
      <c r="AS572" s="1"/>
    </row>
    <row r="573" spans="5:45" x14ac:dyDescent="0.25">
      <c r="E573" s="218"/>
      <c r="G573" s="218"/>
      <c r="S573" s="1"/>
      <c r="T573" s="12"/>
      <c r="U573" s="13"/>
      <c r="AD573" s="12"/>
      <c r="AH573" s="13"/>
      <c r="AI573" s="218" t="s">
        <v>2279</v>
      </c>
      <c r="AJ573" s="1"/>
      <c r="AO573" s="12"/>
      <c r="AS573" s="1"/>
    </row>
    <row r="574" spans="5:45" x14ac:dyDescent="0.25">
      <c r="E574" s="218"/>
      <c r="G574" s="218"/>
      <c r="S574" s="1"/>
      <c r="T574" s="12"/>
      <c r="U574" s="13"/>
      <c r="AD574" s="12"/>
      <c r="AH574" s="13"/>
      <c r="AI574" s="218" t="s">
        <v>2280</v>
      </c>
      <c r="AJ574" s="1"/>
      <c r="AO574" s="12"/>
      <c r="AS574" s="1"/>
    </row>
    <row r="575" spans="5:45" x14ac:dyDescent="0.25">
      <c r="E575" s="218"/>
      <c r="G575" s="218"/>
      <c r="S575" s="1"/>
      <c r="T575" s="12"/>
      <c r="U575" s="13"/>
      <c r="AD575" s="12"/>
      <c r="AH575" s="13"/>
      <c r="AI575" s="218" t="s">
        <v>2281</v>
      </c>
      <c r="AJ575" s="1"/>
      <c r="AO575" s="12"/>
      <c r="AS575" s="1"/>
    </row>
    <row r="576" spans="5:45" x14ac:dyDescent="0.25">
      <c r="E576" s="218"/>
      <c r="G576" s="218"/>
      <c r="S576" s="1"/>
      <c r="T576" s="12"/>
      <c r="U576" s="13"/>
      <c r="AD576" s="12"/>
      <c r="AH576" s="13"/>
      <c r="AI576" s="218" t="s">
        <v>2282</v>
      </c>
      <c r="AJ576" s="1"/>
      <c r="AO576" s="12"/>
      <c r="AS576" s="1"/>
    </row>
    <row r="577" spans="5:45" x14ac:dyDescent="0.25">
      <c r="E577" s="218"/>
      <c r="G577" s="218"/>
      <c r="S577" s="1"/>
      <c r="T577" s="12"/>
      <c r="U577" s="13"/>
      <c r="AD577" s="12"/>
      <c r="AH577" s="13"/>
      <c r="AI577" s="218" t="s">
        <v>2283</v>
      </c>
      <c r="AJ577" s="1"/>
      <c r="AO577" s="12"/>
      <c r="AS577" s="1"/>
    </row>
    <row r="578" spans="5:45" x14ac:dyDescent="0.25">
      <c r="E578" s="218"/>
      <c r="G578" s="218"/>
      <c r="S578" s="1"/>
      <c r="T578" s="12"/>
      <c r="U578" s="13"/>
      <c r="AD578" s="12"/>
      <c r="AH578" s="13"/>
      <c r="AI578" s="218" t="s">
        <v>2284</v>
      </c>
      <c r="AJ578" s="1"/>
      <c r="AO578" s="12"/>
      <c r="AS578" s="1"/>
    </row>
    <row r="579" spans="5:45" x14ac:dyDescent="0.25">
      <c r="E579" s="218"/>
      <c r="G579" s="218"/>
      <c r="S579" s="1"/>
      <c r="T579" s="12"/>
      <c r="U579" s="13"/>
      <c r="AD579" s="12"/>
      <c r="AH579" s="13"/>
      <c r="AI579" s="218" t="s">
        <v>2285</v>
      </c>
      <c r="AJ579" s="1"/>
      <c r="AO579" s="12"/>
      <c r="AS579" s="1"/>
    </row>
    <row r="580" spans="5:45" x14ac:dyDescent="0.25">
      <c r="E580" s="218"/>
      <c r="G580" s="218"/>
      <c r="S580" s="1"/>
      <c r="T580" s="12"/>
      <c r="U580" s="13"/>
      <c r="AD580" s="12"/>
      <c r="AH580" s="13"/>
      <c r="AI580" s="218" t="s">
        <v>2286</v>
      </c>
      <c r="AJ580" s="1"/>
      <c r="AO580" s="12"/>
      <c r="AS580" s="1"/>
    </row>
    <row r="581" spans="5:45" x14ac:dyDescent="0.25">
      <c r="E581" s="218"/>
      <c r="G581" s="218"/>
      <c r="S581" s="1"/>
      <c r="T581" s="12"/>
      <c r="U581" s="13"/>
      <c r="AD581" s="12"/>
      <c r="AH581" s="13"/>
      <c r="AI581" s="218" t="s">
        <v>2287</v>
      </c>
      <c r="AJ581" s="1"/>
      <c r="AO581" s="12"/>
      <c r="AS581" s="1"/>
    </row>
    <row r="582" spans="5:45" x14ac:dyDescent="0.25">
      <c r="E582" s="218"/>
      <c r="G582" s="218"/>
      <c r="S582" s="1"/>
      <c r="T582" s="12"/>
      <c r="U582" s="13"/>
      <c r="AD582" s="12"/>
      <c r="AH582" s="13"/>
      <c r="AI582" s="218" t="s">
        <v>2288</v>
      </c>
      <c r="AJ582" s="1"/>
      <c r="AO582" s="12"/>
      <c r="AS582" s="1"/>
    </row>
    <row r="583" spans="5:45" x14ac:dyDescent="0.25">
      <c r="E583" s="218"/>
      <c r="G583" s="218"/>
      <c r="S583" s="1"/>
      <c r="T583" s="12"/>
      <c r="U583" s="13"/>
      <c r="AD583" s="12"/>
      <c r="AH583" s="13"/>
      <c r="AI583" s="218" t="s">
        <v>2289</v>
      </c>
      <c r="AJ583" s="1"/>
      <c r="AO583" s="12"/>
      <c r="AS583" s="1"/>
    </row>
    <row r="584" spans="5:45" x14ac:dyDescent="0.25">
      <c r="E584" s="218"/>
      <c r="G584" s="218"/>
      <c r="S584" s="1"/>
      <c r="T584" s="12"/>
      <c r="U584" s="13"/>
      <c r="AD584" s="12"/>
      <c r="AH584" s="13"/>
      <c r="AI584" s="218" t="s">
        <v>2290</v>
      </c>
      <c r="AJ584" s="1"/>
      <c r="AO584" s="12"/>
      <c r="AS584" s="1"/>
    </row>
    <row r="585" spans="5:45" x14ac:dyDescent="0.25">
      <c r="E585" s="218"/>
      <c r="G585" s="218"/>
      <c r="S585" s="1"/>
      <c r="T585" s="12"/>
      <c r="U585" s="13"/>
      <c r="AD585" s="12"/>
      <c r="AH585" s="13"/>
      <c r="AI585" s="218" t="s">
        <v>2291</v>
      </c>
      <c r="AJ585" s="1"/>
      <c r="AO585" s="12"/>
      <c r="AS585" s="1"/>
    </row>
    <row r="586" spans="5:45" x14ac:dyDescent="0.25">
      <c r="E586" s="218"/>
      <c r="G586" s="218"/>
      <c r="S586" s="1"/>
      <c r="T586" s="12"/>
      <c r="U586" s="13"/>
      <c r="AD586" s="12"/>
      <c r="AH586" s="13"/>
      <c r="AI586" s="218" t="s">
        <v>2292</v>
      </c>
      <c r="AJ586" s="1"/>
      <c r="AO586" s="12"/>
      <c r="AS586" s="1"/>
    </row>
    <row r="587" spans="5:45" x14ac:dyDescent="0.25">
      <c r="E587" s="218"/>
      <c r="G587" s="218"/>
      <c r="S587" s="1"/>
      <c r="T587" s="12"/>
      <c r="U587" s="13"/>
      <c r="AD587" s="12"/>
      <c r="AH587" s="13"/>
      <c r="AI587" s="218" t="s">
        <v>2293</v>
      </c>
      <c r="AJ587" s="1"/>
      <c r="AO587" s="12"/>
      <c r="AS587" s="1"/>
    </row>
    <row r="588" spans="5:45" x14ac:dyDescent="0.25">
      <c r="E588" s="218"/>
      <c r="G588" s="218"/>
      <c r="S588" s="1"/>
      <c r="T588" s="12"/>
      <c r="U588" s="13"/>
      <c r="AD588" s="12"/>
      <c r="AH588" s="13"/>
      <c r="AI588" s="218" t="s">
        <v>2294</v>
      </c>
      <c r="AJ588" s="1"/>
      <c r="AO588" s="12"/>
      <c r="AS588" s="1"/>
    </row>
    <row r="589" spans="5:45" x14ac:dyDescent="0.25">
      <c r="E589" s="218"/>
      <c r="G589" s="218"/>
      <c r="S589" s="1"/>
      <c r="T589" s="12"/>
      <c r="U589" s="13"/>
      <c r="AD589" s="12"/>
      <c r="AH589" s="13"/>
      <c r="AI589" s="218" t="s">
        <v>2295</v>
      </c>
      <c r="AJ589" s="1"/>
      <c r="AO589" s="12"/>
      <c r="AS589" s="1"/>
    </row>
    <row r="590" spans="5:45" x14ac:dyDescent="0.25">
      <c r="E590" s="218"/>
      <c r="G590" s="218"/>
      <c r="S590" s="1"/>
      <c r="T590" s="12"/>
      <c r="U590" s="13"/>
      <c r="AD590" s="12"/>
      <c r="AH590" s="13"/>
      <c r="AI590" s="218" t="s">
        <v>2296</v>
      </c>
      <c r="AJ590" s="1"/>
      <c r="AO590" s="12"/>
      <c r="AS590" s="1"/>
    </row>
    <row r="591" spans="5:45" x14ac:dyDescent="0.25">
      <c r="E591" s="218"/>
      <c r="G591" s="218"/>
      <c r="S591" s="1"/>
      <c r="T591" s="12"/>
      <c r="U591" s="13"/>
      <c r="AD591" s="12"/>
      <c r="AH591" s="13"/>
      <c r="AI591" s="218" t="s">
        <v>2297</v>
      </c>
      <c r="AJ591" s="1"/>
      <c r="AO591" s="12"/>
      <c r="AS591" s="1"/>
    </row>
    <row r="592" spans="5:45" x14ac:dyDescent="0.25">
      <c r="E592" s="218"/>
      <c r="G592" s="218"/>
      <c r="S592" s="1"/>
      <c r="T592" s="12"/>
      <c r="U592" s="13"/>
      <c r="AD592" s="12"/>
      <c r="AH592" s="13"/>
      <c r="AI592" s="218" t="s">
        <v>2298</v>
      </c>
      <c r="AJ592" s="1"/>
      <c r="AO592" s="12"/>
      <c r="AS592" s="1"/>
    </row>
    <row r="593" spans="5:45" x14ac:dyDescent="0.25">
      <c r="E593" s="218"/>
      <c r="G593" s="218"/>
      <c r="S593" s="1"/>
      <c r="T593" s="12"/>
      <c r="U593" s="13"/>
      <c r="AD593" s="12"/>
      <c r="AH593" s="13"/>
      <c r="AI593" s="218" t="s">
        <v>2299</v>
      </c>
      <c r="AJ593" s="1"/>
      <c r="AO593" s="12"/>
      <c r="AS593" s="1"/>
    </row>
    <row r="594" spans="5:45" x14ac:dyDescent="0.25">
      <c r="E594" s="218"/>
      <c r="G594" s="218"/>
      <c r="S594" s="1"/>
      <c r="T594" s="12"/>
      <c r="U594" s="13"/>
      <c r="AD594" s="12"/>
      <c r="AH594" s="13"/>
      <c r="AI594" s="218" t="s">
        <v>2300</v>
      </c>
      <c r="AJ594" s="1"/>
      <c r="AO594" s="12"/>
      <c r="AS594" s="1"/>
    </row>
    <row r="595" spans="5:45" x14ac:dyDescent="0.25">
      <c r="E595" s="218"/>
      <c r="G595" s="218"/>
      <c r="S595" s="1"/>
      <c r="T595" s="12"/>
      <c r="U595" s="13"/>
      <c r="AD595" s="12"/>
      <c r="AH595" s="13"/>
      <c r="AI595" s="218" t="s">
        <v>2301</v>
      </c>
      <c r="AJ595" s="1"/>
      <c r="AO595" s="12"/>
      <c r="AS595" s="1"/>
    </row>
    <row r="596" spans="5:45" x14ac:dyDescent="0.25">
      <c r="E596" s="218"/>
      <c r="G596" s="218"/>
      <c r="S596" s="1"/>
      <c r="T596" s="12"/>
      <c r="U596" s="13"/>
      <c r="AD596" s="12"/>
      <c r="AH596" s="13"/>
      <c r="AI596" s="218" t="s">
        <v>2302</v>
      </c>
      <c r="AJ596" s="1"/>
      <c r="AO596" s="12"/>
      <c r="AS596" s="1"/>
    </row>
    <row r="597" spans="5:45" x14ac:dyDescent="0.25">
      <c r="E597" s="218"/>
      <c r="G597" s="218"/>
      <c r="S597" s="1"/>
      <c r="T597" s="12"/>
      <c r="U597" s="13"/>
      <c r="AD597" s="12"/>
      <c r="AH597" s="13"/>
      <c r="AI597" s="218" t="s">
        <v>2303</v>
      </c>
      <c r="AJ597" s="1"/>
      <c r="AO597" s="12"/>
      <c r="AS597" s="1"/>
    </row>
    <row r="598" spans="5:45" x14ac:dyDescent="0.25">
      <c r="E598" s="218"/>
      <c r="G598" s="218"/>
      <c r="S598" s="1"/>
      <c r="T598" s="12"/>
      <c r="U598" s="13"/>
      <c r="AD598" s="12"/>
      <c r="AH598" s="13"/>
      <c r="AI598" s="218" t="s">
        <v>2304</v>
      </c>
      <c r="AJ598" s="1"/>
      <c r="AO598" s="12"/>
      <c r="AS598" s="1"/>
    </row>
    <row r="599" spans="5:45" x14ac:dyDescent="0.25">
      <c r="E599" s="218"/>
      <c r="G599" s="218"/>
      <c r="S599" s="1"/>
      <c r="T599" s="12"/>
      <c r="U599" s="13"/>
      <c r="AD599" s="12"/>
      <c r="AH599" s="13"/>
      <c r="AI599" s="218" t="s">
        <v>2305</v>
      </c>
      <c r="AJ599" s="1"/>
      <c r="AO599" s="12"/>
      <c r="AS599" s="1"/>
    </row>
    <row r="600" spans="5:45" x14ac:dyDescent="0.25">
      <c r="E600" s="218"/>
      <c r="G600" s="218"/>
      <c r="S600" s="1"/>
      <c r="T600" s="12"/>
      <c r="U600" s="13"/>
      <c r="AD600" s="12"/>
      <c r="AH600" s="13"/>
      <c r="AI600" s="218" t="s">
        <v>2306</v>
      </c>
      <c r="AJ600" s="1"/>
      <c r="AO600" s="12"/>
      <c r="AS600" s="1"/>
    </row>
    <row r="601" spans="5:45" x14ac:dyDescent="0.25">
      <c r="E601" s="218"/>
      <c r="G601" s="218"/>
      <c r="S601" s="1"/>
      <c r="T601" s="12"/>
      <c r="U601" s="13"/>
      <c r="AD601" s="12"/>
      <c r="AH601" s="13"/>
      <c r="AI601" s="218" t="s">
        <v>2307</v>
      </c>
      <c r="AJ601" s="1"/>
      <c r="AO601" s="12"/>
      <c r="AS601" s="1"/>
    </row>
    <row r="602" spans="5:45" x14ac:dyDescent="0.25">
      <c r="E602" s="218"/>
      <c r="G602" s="218"/>
      <c r="S602" s="1"/>
      <c r="T602" s="12"/>
      <c r="U602" s="13"/>
      <c r="AD602" s="12"/>
      <c r="AH602" s="13"/>
      <c r="AI602" s="218" t="s">
        <v>2308</v>
      </c>
      <c r="AJ602" s="1"/>
      <c r="AO602" s="12"/>
      <c r="AS602" s="1"/>
    </row>
    <row r="603" spans="5:45" x14ac:dyDescent="0.25">
      <c r="E603" s="218"/>
      <c r="G603" s="218"/>
      <c r="S603" s="1"/>
      <c r="T603" s="12"/>
      <c r="U603" s="13"/>
      <c r="AD603" s="12"/>
      <c r="AH603" s="13"/>
      <c r="AI603" s="218" t="s">
        <v>2309</v>
      </c>
      <c r="AJ603" s="1"/>
      <c r="AO603" s="12"/>
      <c r="AS603" s="1"/>
    </row>
    <row r="604" spans="5:45" x14ac:dyDescent="0.25">
      <c r="E604" s="218"/>
      <c r="G604" s="218"/>
      <c r="S604" s="1"/>
      <c r="T604" s="12"/>
      <c r="U604" s="13"/>
      <c r="AD604" s="12"/>
      <c r="AH604" s="13"/>
      <c r="AI604" s="218" t="s">
        <v>2310</v>
      </c>
      <c r="AJ604" s="1"/>
      <c r="AO604" s="12"/>
      <c r="AS604" s="1"/>
    </row>
    <row r="605" spans="5:45" x14ac:dyDescent="0.25">
      <c r="E605" s="218"/>
      <c r="G605" s="218"/>
      <c r="S605" s="1"/>
      <c r="T605" s="12"/>
      <c r="U605" s="13"/>
      <c r="AD605" s="12"/>
      <c r="AH605" s="13"/>
      <c r="AI605" s="218" t="s">
        <v>2311</v>
      </c>
      <c r="AJ605" s="1"/>
      <c r="AO605" s="12"/>
      <c r="AS605" s="1"/>
    </row>
    <row r="606" spans="5:45" x14ac:dyDescent="0.25">
      <c r="E606" s="218"/>
      <c r="G606" s="218"/>
      <c r="S606" s="1"/>
      <c r="T606" s="12"/>
      <c r="U606" s="13"/>
      <c r="AD606" s="12"/>
      <c r="AH606" s="13"/>
      <c r="AI606" s="218" t="s">
        <v>2312</v>
      </c>
      <c r="AJ606" s="1"/>
      <c r="AO606" s="12"/>
      <c r="AS606" s="1"/>
    </row>
    <row r="607" spans="5:45" x14ac:dyDescent="0.25">
      <c r="E607" s="218"/>
      <c r="G607" s="218"/>
      <c r="S607" s="1"/>
      <c r="T607" s="12"/>
      <c r="U607" s="13"/>
      <c r="AD607" s="12"/>
      <c r="AH607" s="13"/>
      <c r="AI607" s="218" t="s">
        <v>2313</v>
      </c>
      <c r="AJ607" s="1"/>
      <c r="AO607" s="12"/>
      <c r="AS607" s="1"/>
    </row>
    <row r="608" spans="5:45" x14ac:dyDescent="0.25">
      <c r="E608" s="218"/>
      <c r="G608" s="218"/>
      <c r="S608" s="1"/>
      <c r="T608" s="12"/>
      <c r="U608" s="13"/>
      <c r="AD608" s="12"/>
      <c r="AH608" s="13"/>
      <c r="AI608" s="218" t="s">
        <v>2314</v>
      </c>
      <c r="AJ608" s="1"/>
      <c r="AO608" s="12"/>
      <c r="AS608" s="1"/>
    </row>
    <row r="609" spans="5:45" x14ac:dyDescent="0.25">
      <c r="E609" s="218"/>
      <c r="G609" s="218"/>
      <c r="S609" s="1"/>
      <c r="T609" s="12"/>
      <c r="U609" s="13"/>
      <c r="AD609" s="12"/>
      <c r="AH609" s="13"/>
      <c r="AI609" s="218" t="s">
        <v>2315</v>
      </c>
      <c r="AJ609" s="1"/>
      <c r="AO609" s="12"/>
      <c r="AS609" s="1"/>
    </row>
    <row r="610" spans="5:45" x14ac:dyDescent="0.25">
      <c r="E610" s="218"/>
      <c r="G610" s="218"/>
      <c r="S610" s="1"/>
      <c r="T610" s="12"/>
      <c r="U610" s="13"/>
      <c r="AD610" s="12"/>
      <c r="AH610" s="13"/>
      <c r="AI610" s="218" t="s">
        <v>2316</v>
      </c>
      <c r="AJ610" s="1"/>
      <c r="AO610" s="12"/>
      <c r="AS610" s="1"/>
    </row>
    <row r="611" spans="5:45" x14ac:dyDescent="0.25">
      <c r="E611" s="218"/>
      <c r="G611" s="218"/>
      <c r="S611" s="1"/>
      <c r="T611" s="12"/>
      <c r="U611" s="13"/>
      <c r="AD611" s="12"/>
      <c r="AH611" s="13"/>
      <c r="AI611" s="218" t="s">
        <v>2317</v>
      </c>
      <c r="AJ611" s="1"/>
      <c r="AO611" s="12"/>
      <c r="AS611" s="1"/>
    </row>
    <row r="612" spans="5:45" x14ac:dyDescent="0.25">
      <c r="E612" s="218"/>
      <c r="G612" s="218"/>
      <c r="S612" s="1"/>
      <c r="T612" s="12"/>
      <c r="U612" s="13"/>
      <c r="AD612" s="12"/>
      <c r="AH612" s="13"/>
      <c r="AI612" s="218" t="s">
        <v>2318</v>
      </c>
      <c r="AJ612" s="1"/>
      <c r="AO612" s="12"/>
      <c r="AS612" s="1"/>
    </row>
    <row r="613" spans="5:45" x14ac:dyDescent="0.25">
      <c r="E613" s="218"/>
      <c r="G613" s="218"/>
      <c r="S613" s="1"/>
      <c r="T613" s="12"/>
      <c r="U613" s="13"/>
      <c r="AD613" s="12"/>
      <c r="AH613" s="13"/>
      <c r="AI613" s="218" t="s">
        <v>2319</v>
      </c>
      <c r="AJ613" s="1"/>
      <c r="AO613" s="12"/>
      <c r="AS613" s="1"/>
    </row>
    <row r="614" spans="5:45" x14ac:dyDescent="0.25">
      <c r="E614" s="218"/>
      <c r="G614" s="218"/>
      <c r="S614" s="1"/>
      <c r="T614" s="12"/>
      <c r="U614" s="13"/>
      <c r="AD614" s="12"/>
      <c r="AH614" s="13"/>
      <c r="AI614" s="218" t="s">
        <v>2320</v>
      </c>
      <c r="AJ614" s="1"/>
      <c r="AO614" s="12"/>
      <c r="AS614" s="1"/>
    </row>
    <row r="615" spans="5:45" x14ac:dyDescent="0.25">
      <c r="E615" s="218"/>
      <c r="G615" s="218"/>
      <c r="S615" s="1"/>
      <c r="T615" s="12"/>
      <c r="U615" s="13"/>
      <c r="AD615" s="12"/>
      <c r="AH615" s="13"/>
      <c r="AI615" s="218" t="s">
        <v>2321</v>
      </c>
      <c r="AJ615" s="1"/>
      <c r="AO615" s="12"/>
      <c r="AS615" s="1"/>
    </row>
    <row r="616" spans="5:45" x14ac:dyDescent="0.25">
      <c r="E616" s="218"/>
      <c r="G616" s="218"/>
      <c r="S616" s="1"/>
      <c r="T616" s="12"/>
      <c r="U616" s="13"/>
      <c r="AD616" s="12"/>
      <c r="AH616" s="13"/>
      <c r="AI616" s="218" t="s">
        <v>2322</v>
      </c>
      <c r="AJ616" s="1"/>
      <c r="AO616" s="12"/>
      <c r="AS616" s="1"/>
    </row>
    <row r="617" spans="5:45" x14ac:dyDescent="0.25">
      <c r="E617" s="218"/>
      <c r="G617" s="218"/>
      <c r="S617" s="1"/>
      <c r="T617" s="12"/>
      <c r="U617" s="13"/>
      <c r="AD617" s="12"/>
      <c r="AH617" s="13"/>
      <c r="AI617" s="218" t="s">
        <v>2323</v>
      </c>
      <c r="AJ617" s="1"/>
      <c r="AO617" s="12"/>
      <c r="AS617" s="1"/>
    </row>
    <row r="618" spans="5:45" x14ac:dyDescent="0.25">
      <c r="E618" s="218"/>
      <c r="G618" s="218"/>
      <c r="S618" s="1"/>
      <c r="T618" s="12"/>
      <c r="U618" s="13"/>
      <c r="AD618" s="12"/>
      <c r="AH618" s="13"/>
      <c r="AI618" s="218" t="s">
        <v>2324</v>
      </c>
      <c r="AJ618" s="1"/>
      <c r="AO618" s="12"/>
      <c r="AS618" s="1"/>
    </row>
    <row r="619" spans="5:45" x14ac:dyDescent="0.25">
      <c r="E619" s="218"/>
      <c r="G619" s="218"/>
      <c r="S619" s="1"/>
      <c r="T619" s="12"/>
      <c r="U619" s="13"/>
      <c r="AD619" s="12"/>
      <c r="AH619" s="13"/>
      <c r="AI619" s="218" t="s">
        <v>2325</v>
      </c>
      <c r="AJ619" s="1"/>
      <c r="AO619" s="12"/>
      <c r="AS619" s="1"/>
    </row>
    <row r="620" spans="5:45" x14ac:dyDescent="0.25">
      <c r="E620" s="218"/>
      <c r="G620" s="218"/>
      <c r="S620" s="1"/>
      <c r="T620" s="12"/>
      <c r="U620" s="13"/>
      <c r="AD620" s="12"/>
      <c r="AH620" s="13"/>
      <c r="AI620" s="218" t="s">
        <v>2326</v>
      </c>
      <c r="AJ620" s="1"/>
      <c r="AO620" s="12"/>
      <c r="AS620" s="1"/>
    </row>
    <row r="621" spans="5:45" x14ac:dyDescent="0.25">
      <c r="E621" s="218"/>
      <c r="G621" s="218"/>
      <c r="S621" s="1"/>
      <c r="T621" s="12"/>
      <c r="U621" s="13"/>
      <c r="AD621" s="12"/>
      <c r="AH621" s="13"/>
      <c r="AI621" s="218" t="s">
        <v>2327</v>
      </c>
      <c r="AJ621" s="1"/>
      <c r="AO621" s="12"/>
      <c r="AS621" s="1"/>
    </row>
    <row r="622" spans="5:45" x14ac:dyDescent="0.25">
      <c r="E622" s="218"/>
      <c r="G622" s="218"/>
      <c r="S622" s="1"/>
      <c r="T622" s="12"/>
      <c r="U622" s="13"/>
      <c r="AD622" s="12"/>
      <c r="AH622" s="13"/>
      <c r="AI622" s="218" t="s">
        <v>2328</v>
      </c>
      <c r="AJ622" s="1"/>
      <c r="AO622" s="12"/>
      <c r="AS622" s="1"/>
    </row>
    <row r="623" spans="5:45" x14ac:dyDescent="0.25">
      <c r="E623" s="218"/>
      <c r="G623" s="218"/>
      <c r="S623" s="1"/>
      <c r="T623" s="12"/>
      <c r="U623" s="13"/>
      <c r="AD623" s="12"/>
      <c r="AH623" s="13"/>
      <c r="AI623" s="218" t="s">
        <v>2329</v>
      </c>
      <c r="AJ623" s="1"/>
      <c r="AO623" s="12"/>
      <c r="AS623" s="1"/>
    </row>
    <row r="624" spans="5:45" x14ac:dyDescent="0.25">
      <c r="E624" s="218"/>
      <c r="G624" s="218"/>
      <c r="S624" s="1"/>
      <c r="T624" s="12"/>
      <c r="U624" s="13"/>
      <c r="AD624" s="12"/>
      <c r="AH624" s="13"/>
      <c r="AI624" s="218" t="s">
        <v>2330</v>
      </c>
      <c r="AJ624" s="1"/>
      <c r="AO624" s="12"/>
      <c r="AS624" s="1"/>
    </row>
    <row r="625" spans="5:45" x14ac:dyDescent="0.25">
      <c r="E625" s="218"/>
      <c r="G625" s="218"/>
      <c r="S625" s="1"/>
      <c r="T625" s="12"/>
      <c r="U625" s="13"/>
      <c r="AD625" s="12"/>
      <c r="AH625" s="13"/>
      <c r="AI625" s="218" t="s">
        <v>2331</v>
      </c>
      <c r="AJ625" s="1"/>
      <c r="AO625" s="12"/>
      <c r="AS625" s="1"/>
    </row>
    <row r="626" spans="5:45" x14ac:dyDescent="0.25">
      <c r="E626" s="218"/>
      <c r="G626" s="218"/>
      <c r="S626" s="1"/>
      <c r="T626" s="12"/>
      <c r="U626" s="13"/>
      <c r="AD626" s="12"/>
      <c r="AH626" s="13"/>
      <c r="AI626" s="218" t="s">
        <v>2332</v>
      </c>
      <c r="AJ626" s="1"/>
      <c r="AO626" s="12"/>
      <c r="AS626" s="1"/>
    </row>
    <row r="627" spans="5:45" x14ac:dyDescent="0.25">
      <c r="E627" s="218"/>
      <c r="G627" s="218"/>
      <c r="S627" s="1"/>
      <c r="T627" s="12"/>
      <c r="U627" s="13"/>
      <c r="AD627" s="12"/>
      <c r="AH627" s="13"/>
      <c r="AI627" s="218" t="s">
        <v>2333</v>
      </c>
      <c r="AJ627" s="1"/>
      <c r="AO627" s="12"/>
      <c r="AS627" s="1"/>
    </row>
    <row r="628" spans="5:45" x14ac:dyDescent="0.25">
      <c r="E628" s="218"/>
      <c r="G628" s="218"/>
      <c r="S628" s="1"/>
      <c r="T628" s="12"/>
      <c r="U628" s="13"/>
      <c r="AD628" s="12"/>
      <c r="AH628" s="13"/>
      <c r="AI628" s="218" t="s">
        <v>2334</v>
      </c>
      <c r="AJ628" s="1"/>
      <c r="AO628" s="12"/>
      <c r="AS628" s="1"/>
    </row>
    <row r="629" spans="5:45" x14ac:dyDescent="0.25">
      <c r="E629" s="218"/>
      <c r="G629" s="218"/>
      <c r="S629" s="1"/>
      <c r="T629" s="12"/>
      <c r="U629" s="13"/>
      <c r="AD629" s="12"/>
      <c r="AH629" s="13"/>
      <c r="AI629" s="218" t="s">
        <v>2335</v>
      </c>
      <c r="AJ629" s="1"/>
      <c r="AO629" s="12"/>
      <c r="AS629" s="1"/>
    </row>
    <row r="630" spans="5:45" x14ac:dyDescent="0.25">
      <c r="E630" s="218"/>
      <c r="G630" s="218"/>
      <c r="S630" s="1"/>
      <c r="T630" s="12"/>
      <c r="U630" s="13"/>
      <c r="AD630" s="12"/>
      <c r="AH630" s="13"/>
      <c r="AI630" s="218" t="s">
        <v>2336</v>
      </c>
      <c r="AJ630" s="1"/>
      <c r="AO630" s="12"/>
      <c r="AS630" s="1"/>
    </row>
    <row r="631" spans="5:45" x14ac:dyDescent="0.25">
      <c r="E631" s="218"/>
      <c r="G631" s="218"/>
      <c r="S631" s="1"/>
      <c r="T631" s="12"/>
      <c r="U631" s="13"/>
      <c r="AD631" s="12"/>
      <c r="AH631" s="13"/>
      <c r="AI631" s="218" t="s">
        <v>2337</v>
      </c>
      <c r="AJ631" s="1"/>
      <c r="AO631" s="12"/>
      <c r="AS631" s="1"/>
    </row>
    <row r="632" spans="5:45" x14ac:dyDescent="0.25">
      <c r="E632" s="218"/>
      <c r="G632" s="218"/>
      <c r="S632" s="1"/>
      <c r="T632" s="12"/>
      <c r="U632" s="13"/>
      <c r="AD632" s="12"/>
      <c r="AH632" s="13"/>
      <c r="AI632" s="218" t="s">
        <v>2338</v>
      </c>
      <c r="AJ632" s="1"/>
      <c r="AO632" s="12"/>
      <c r="AS632" s="1"/>
    </row>
    <row r="633" spans="5:45" x14ac:dyDescent="0.25">
      <c r="E633" s="218"/>
      <c r="G633" s="218"/>
      <c r="S633" s="1"/>
      <c r="T633" s="12"/>
      <c r="U633" s="13"/>
      <c r="AD633" s="12"/>
      <c r="AH633" s="13"/>
      <c r="AI633" s="218" t="s">
        <v>2339</v>
      </c>
      <c r="AJ633" s="1"/>
      <c r="AO633" s="12"/>
      <c r="AS633" s="1"/>
    </row>
    <row r="634" spans="5:45" x14ac:dyDescent="0.25">
      <c r="E634" s="218"/>
      <c r="G634" s="218"/>
      <c r="S634" s="1"/>
      <c r="T634" s="12"/>
      <c r="U634" s="13"/>
      <c r="AD634" s="12"/>
      <c r="AH634" s="13"/>
      <c r="AI634" s="218" t="s">
        <v>2340</v>
      </c>
      <c r="AJ634" s="1"/>
      <c r="AO634" s="12"/>
      <c r="AS634" s="1"/>
    </row>
    <row r="635" spans="5:45" x14ac:dyDescent="0.25">
      <c r="E635" s="218"/>
      <c r="G635" s="218"/>
      <c r="S635" s="1"/>
      <c r="T635" s="12"/>
      <c r="U635" s="13"/>
      <c r="AD635" s="12"/>
      <c r="AH635" s="13"/>
      <c r="AI635" s="218" t="s">
        <v>2341</v>
      </c>
      <c r="AJ635" s="1"/>
      <c r="AO635" s="12"/>
      <c r="AS635" s="1"/>
    </row>
    <row r="636" spans="5:45" x14ac:dyDescent="0.25">
      <c r="E636" s="218"/>
      <c r="G636" s="218"/>
      <c r="S636" s="1"/>
      <c r="T636" s="12"/>
      <c r="U636" s="13"/>
      <c r="AD636" s="12"/>
      <c r="AH636" s="13"/>
      <c r="AI636" s="218" t="s">
        <v>2342</v>
      </c>
      <c r="AJ636" s="1"/>
      <c r="AO636" s="12"/>
      <c r="AS636" s="1"/>
    </row>
    <row r="637" spans="5:45" x14ac:dyDescent="0.25">
      <c r="E637" s="218"/>
      <c r="G637" s="218"/>
      <c r="S637" s="1"/>
      <c r="T637" s="12"/>
      <c r="U637" s="13"/>
      <c r="AD637" s="12"/>
      <c r="AH637" s="13"/>
      <c r="AI637" s="218" t="s">
        <v>2343</v>
      </c>
      <c r="AJ637" s="1"/>
      <c r="AO637" s="12"/>
      <c r="AS637" s="1"/>
    </row>
    <row r="638" spans="5:45" x14ac:dyDescent="0.25">
      <c r="E638" s="218"/>
      <c r="G638" s="218"/>
      <c r="S638" s="1"/>
      <c r="T638" s="12"/>
      <c r="U638" s="13"/>
      <c r="AD638" s="12"/>
      <c r="AH638" s="13"/>
      <c r="AI638" s="218" t="s">
        <v>2344</v>
      </c>
      <c r="AJ638" s="1"/>
      <c r="AO638" s="12"/>
      <c r="AS638" s="1"/>
    </row>
    <row r="639" spans="5:45" x14ac:dyDescent="0.25">
      <c r="E639" s="218"/>
      <c r="G639" s="218"/>
      <c r="S639" s="1"/>
      <c r="T639" s="12"/>
      <c r="U639" s="13"/>
      <c r="AD639" s="12"/>
      <c r="AH639" s="13"/>
      <c r="AI639" s="218" t="s">
        <v>2345</v>
      </c>
      <c r="AJ639" s="1"/>
      <c r="AO639" s="12"/>
      <c r="AS639" s="1"/>
    </row>
    <row r="640" spans="5:45" x14ac:dyDescent="0.25">
      <c r="E640" s="218"/>
      <c r="G640" s="218"/>
      <c r="S640" s="1"/>
      <c r="T640" s="12"/>
      <c r="U640" s="13"/>
      <c r="AD640" s="12"/>
      <c r="AH640" s="13"/>
      <c r="AI640" s="218" t="s">
        <v>2346</v>
      </c>
      <c r="AJ640" s="1"/>
      <c r="AO640" s="12"/>
      <c r="AS640" s="1"/>
    </row>
    <row r="641" spans="5:45" x14ac:dyDescent="0.25">
      <c r="E641" s="218"/>
      <c r="G641" s="218"/>
      <c r="S641" s="1"/>
      <c r="T641" s="12"/>
      <c r="U641" s="13"/>
      <c r="AD641" s="12"/>
      <c r="AH641" s="13"/>
      <c r="AI641" s="218" t="s">
        <v>2347</v>
      </c>
      <c r="AJ641" s="1"/>
      <c r="AO641" s="12"/>
      <c r="AS641" s="1"/>
    </row>
    <row r="642" spans="5:45" x14ac:dyDescent="0.25">
      <c r="E642" s="218"/>
      <c r="G642" s="218"/>
      <c r="S642" s="1"/>
      <c r="T642" s="12"/>
      <c r="U642" s="13"/>
      <c r="AD642" s="12"/>
      <c r="AH642" s="13"/>
      <c r="AI642" s="218" t="s">
        <v>2348</v>
      </c>
      <c r="AJ642" s="1"/>
      <c r="AO642" s="12"/>
      <c r="AS642" s="1"/>
    </row>
    <row r="643" spans="5:45" x14ac:dyDescent="0.25">
      <c r="E643" s="218"/>
      <c r="G643" s="218"/>
      <c r="S643" s="1"/>
      <c r="T643" s="12"/>
      <c r="U643" s="13"/>
      <c r="AD643" s="12"/>
      <c r="AH643" s="13"/>
      <c r="AI643" s="218" t="s">
        <v>2349</v>
      </c>
      <c r="AJ643" s="1"/>
      <c r="AO643" s="12"/>
      <c r="AS643" s="1"/>
    </row>
    <row r="644" spans="5:45" x14ac:dyDescent="0.25">
      <c r="E644" s="218"/>
      <c r="G644" s="218"/>
      <c r="S644" s="1"/>
      <c r="T644" s="12"/>
      <c r="U644" s="13"/>
      <c r="AD644" s="12"/>
      <c r="AH644" s="13"/>
      <c r="AI644" s="218" t="s">
        <v>2350</v>
      </c>
      <c r="AJ644" s="1"/>
      <c r="AO644" s="12"/>
      <c r="AS644" s="1"/>
    </row>
    <row r="645" spans="5:45" x14ac:dyDescent="0.25">
      <c r="E645" s="218"/>
      <c r="G645" s="218"/>
      <c r="S645" s="1"/>
      <c r="T645" s="12"/>
      <c r="U645" s="13"/>
      <c r="AD645" s="12"/>
      <c r="AH645" s="13"/>
      <c r="AI645" s="218" t="s">
        <v>2351</v>
      </c>
      <c r="AJ645" s="1"/>
      <c r="AO645" s="12"/>
      <c r="AS645" s="1"/>
    </row>
    <row r="646" spans="5:45" x14ac:dyDescent="0.25">
      <c r="E646" s="218"/>
      <c r="G646" s="218"/>
      <c r="S646" s="1"/>
      <c r="T646" s="12"/>
      <c r="U646" s="13"/>
      <c r="AD646" s="12"/>
      <c r="AH646" s="13"/>
      <c r="AI646" s="218" t="s">
        <v>2352</v>
      </c>
      <c r="AJ646" s="1"/>
      <c r="AO646" s="12"/>
      <c r="AS646" s="1"/>
    </row>
    <row r="647" spans="5:45" x14ac:dyDescent="0.25">
      <c r="E647" s="218"/>
      <c r="G647" s="218"/>
      <c r="S647" s="1"/>
      <c r="T647" s="12"/>
      <c r="U647" s="13"/>
      <c r="AD647" s="12"/>
      <c r="AH647" s="13"/>
      <c r="AI647" s="218" t="s">
        <v>2353</v>
      </c>
      <c r="AJ647" s="1"/>
      <c r="AO647" s="12"/>
      <c r="AS647" s="1"/>
    </row>
    <row r="648" spans="5:45" x14ac:dyDescent="0.25">
      <c r="E648" s="218"/>
      <c r="G648" s="218"/>
      <c r="S648" s="1"/>
      <c r="T648" s="12"/>
      <c r="U648" s="13"/>
      <c r="AD648" s="12"/>
      <c r="AH648" s="13"/>
      <c r="AI648" s="218" t="s">
        <v>2354</v>
      </c>
      <c r="AJ648" s="1"/>
      <c r="AO648" s="12"/>
      <c r="AS648" s="1"/>
    </row>
    <row r="649" spans="5:45" x14ac:dyDescent="0.25">
      <c r="E649" s="218"/>
      <c r="G649" s="218"/>
      <c r="S649" s="1"/>
      <c r="T649" s="12"/>
      <c r="U649" s="13"/>
      <c r="AD649" s="12"/>
      <c r="AH649" s="13"/>
      <c r="AI649" s="218" t="s">
        <v>2355</v>
      </c>
      <c r="AJ649" s="1"/>
      <c r="AO649" s="12"/>
      <c r="AS649" s="1"/>
    </row>
    <row r="650" spans="5:45" x14ac:dyDescent="0.25">
      <c r="E650" s="218"/>
      <c r="G650" s="218"/>
      <c r="S650" s="1"/>
      <c r="T650" s="12"/>
      <c r="U650" s="13"/>
      <c r="AD650" s="12"/>
      <c r="AH650" s="13"/>
      <c r="AI650" s="218" t="s">
        <v>2356</v>
      </c>
      <c r="AJ650" s="1"/>
      <c r="AO650" s="12"/>
      <c r="AS650" s="1"/>
    </row>
    <row r="651" spans="5:45" x14ac:dyDescent="0.25">
      <c r="E651" s="218"/>
      <c r="G651" s="218"/>
      <c r="S651" s="1"/>
      <c r="T651" s="12"/>
      <c r="U651" s="13"/>
      <c r="AD651" s="12"/>
      <c r="AH651" s="13"/>
      <c r="AI651" s="218" t="s">
        <v>2357</v>
      </c>
      <c r="AJ651" s="1"/>
      <c r="AO651" s="12"/>
      <c r="AS651" s="1"/>
    </row>
    <row r="652" spans="5:45" x14ac:dyDescent="0.25">
      <c r="E652" s="218"/>
      <c r="G652" s="218"/>
      <c r="S652" s="1"/>
      <c r="T652" s="12"/>
      <c r="U652" s="13"/>
      <c r="AD652" s="12"/>
      <c r="AH652" s="13"/>
      <c r="AI652" s="218" t="s">
        <v>2358</v>
      </c>
      <c r="AJ652" s="1"/>
      <c r="AO652" s="12"/>
      <c r="AS652" s="1"/>
    </row>
    <row r="653" spans="5:45" x14ac:dyDescent="0.25">
      <c r="E653" s="218"/>
      <c r="G653" s="218"/>
      <c r="S653" s="1"/>
      <c r="T653" s="12"/>
      <c r="U653" s="13"/>
      <c r="AD653" s="12"/>
      <c r="AH653" s="13"/>
      <c r="AI653" s="218" t="s">
        <v>2359</v>
      </c>
      <c r="AJ653" s="1"/>
      <c r="AO653" s="12"/>
      <c r="AS653" s="1"/>
    </row>
    <row r="654" spans="5:45" x14ac:dyDescent="0.25">
      <c r="E654" s="218"/>
      <c r="G654" s="218"/>
      <c r="S654" s="1"/>
      <c r="T654" s="12"/>
      <c r="U654" s="13"/>
      <c r="AD654" s="12"/>
      <c r="AH654" s="13"/>
      <c r="AI654" s="218" t="s">
        <v>2360</v>
      </c>
      <c r="AJ654" s="1"/>
      <c r="AO654" s="12"/>
      <c r="AS654" s="1"/>
    </row>
    <row r="655" spans="5:45" x14ac:dyDescent="0.25">
      <c r="E655" s="218"/>
      <c r="G655" s="218"/>
      <c r="S655" s="1"/>
      <c r="T655" s="12"/>
      <c r="U655" s="13"/>
      <c r="AD655" s="12"/>
      <c r="AH655" s="13"/>
      <c r="AI655" s="218" t="s">
        <v>2361</v>
      </c>
      <c r="AJ655" s="1"/>
      <c r="AO655" s="12"/>
      <c r="AS655" s="1"/>
    </row>
    <row r="656" spans="5:45" x14ac:dyDescent="0.25">
      <c r="E656" s="218"/>
      <c r="G656" s="218"/>
      <c r="S656" s="1"/>
      <c r="T656" s="12"/>
      <c r="U656" s="13"/>
      <c r="AD656" s="12"/>
      <c r="AH656" s="13"/>
      <c r="AI656" s="218" t="s">
        <v>2362</v>
      </c>
      <c r="AJ656" s="1"/>
      <c r="AO656" s="12"/>
      <c r="AS656" s="1"/>
    </row>
    <row r="657" spans="5:45" x14ac:dyDescent="0.25">
      <c r="E657" s="218"/>
      <c r="G657" s="218"/>
      <c r="S657" s="1"/>
      <c r="T657" s="12"/>
      <c r="U657" s="13"/>
      <c r="AD657" s="12"/>
      <c r="AH657" s="13"/>
      <c r="AI657" s="218" t="s">
        <v>2363</v>
      </c>
      <c r="AJ657" s="1"/>
      <c r="AO657" s="12"/>
      <c r="AS657" s="1"/>
    </row>
    <row r="658" spans="5:45" x14ac:dyDescent="0.25">
      <c r="E658" s="218"/>
      <c r="G658" s="218"/>
      <c r="S658" s="1"/>
      <c r="T658" s="12"/>
      <c r="U658" s="13"/>
      <c r="AD658" s="12"/>
      <c r="AH658" s="13"/>
      <c r="AI658" s="218" t="s">
        <v>2364</v>
      </c>
      <c r="AJ658" s="1"/>
      <c r="AO658" s="12"/>
      <c r="AS658" s="1"/>
    </row>
    <row r="659" spans="5:45" x14ac:dyDescent="0.25">
      <c r="E659" s="218"/>
      <c r="G659" s="218"/>
      <c r="S659" s="1"/>
      <c r="T659" s="12"/>
      <c r="U659" s="13"/>
      <c r="AD659" s="12"/>
      <c r="AH659" s="13"/>
      <c r="AI659" s="218" t="s">
        <v>2365</v>
      </c>
      <c r="AJ659" s="1"/>
      <c r="AO659" s="12"/>
      <c r="AS659" s="1"/>
    </row>
    <row r="660" spans="5:45" x14ac:dyDescent="0.25">
      <c r="E660" s="218"/>
      <c r="G660" s="218"/>
      <c r="S660" s="1"/>
      <c r="T660" s="12"/>
      <c r="U660" s="13"/>
      <c r="AD660" s="12"/>
      <c r="AH660" s="13"/>
      <c r="AI660" s="218" t="s">
        <v>2366</v>
      </c>
      <c r="AJ660" s="1"/>
      <c r="AO660" s="12"/>
      <c r="AS660" s="1"/>
    </row>
    <row r="661" spans="5:45" x14ac:dyDescent="0.25">
      <c r="E661" s="218"/>
      <c r="G661" s="218"/>
      <c r="S661" s="1"/>
      <c r="T661" s="12"/>
      <c r="U661" s="13"/>
      <c r="AD661" s="12"/>
      <c r="AH661" s="13"/>
      <c r="AI661" s="218" t="s">
        <v>2367</v>
      </c>
      <c r="AJ661" s="1"/>
      <c r="AO661" s="12"/>
      <c r="AS661" s="1"/>
    </row>
    <row r="662" spans="5:45" x14ac:dyDescent="0.25">
      <c r="E662" s="218"/>
      <c r="G662" s="218"/>
      <c r="S662" s="1"/>
      <c r="T662" s="12"/>
      <c r="U662" s="13"/>
      <c r="AD662" s="12"/>
      <c r="AH662" s="13"/>
      <c r="AI662" s="218" t="s">
        <v>2368</v>
      </c>
      <c r="AJ662" s="1"/>
      <c r="AO662" s="12"/>
      <c r="AS662" s="1"/>
    </row>
    <row r="663" spans="5:45" x14ac:dyDescent="0.25">
      <c r="E663" s="218"/>
      <c r="G663" s="218"/>
      <c r="S663" s="1"/>
      <c r="T663" s="12"/>
      <c r="U663" s="13"/>
      <c r="AD663" s="12"/>
      <c r="AH663" s="13"/>
      <c r="AI663" s="218" t="s">
        <v>2369</v>
      </c>
      <c r="AJ663" s="1"/>
      <c r="AO663" s="12"/>
      <c r="AS663" s="1"/>
    </row>
    <row r="664" spans="5:45" x14ac:dyDescent="0.25">
      <c r="E664" s="218"/>
      <c r="G664" s="218"/>
      <c r="S664" s="1"/>
      <c r="T664" s="12"/>
      <c r="U664" s="13"/>
      <c r="AD664" s="12"/>
      <c r="AH664" s="13"/>
      <c r="AI664" s="218" t="s">
        <v>2370</v>
      </c>
      <c r="AJ664" s="1"/>
      <c r="AO664" s="12"/>
      <c r="AS664" s="1"/>
    </row>
    <row r="665" spans="5:45" x14ac:dyDescent="0.25">
      <c r="E665" s="218"/>
      <c r="G665" s="218"/>
      <c r="S665" s="1"/>
      <c r="T665" s="12"/>
      <c r="U665" s="13"/>
      <c r="AD665" s="12"/>
      <c r="AH665" s="13"/>
      <c r="AI665" s="218" t="s">
        <v>2371</v>
      </c>
      <c r="AJ665" s="1"/>
      <c r="AO665" s="12"/>
      <c r="AS665" s="1"/>
    </row>
    <row r="666" spans="5:45" x14ac:dyDescent="0.25">
      <c r="E666" s="218"/>
      <c r="G666" s="218"/>
      <c r="S666" s="1"/>
      <c r="T666" s="12"/>
      <c r="U666" s="13"/>
      <c r="AD666" s="12"/>
      <c r="AH666" s="13"/>
      <c r="AI666" s="218" t="s">
        <v>2372</v>
      </c>
      <c r="AJ666" s="1"/>
      <c r="AO666" s="12"/>
      <c r="AS666" s="1"/>
    </row>
    <row r="667" spans="5:45" x14ac:dyDescent="0.25">
      <c r="E667" s="218"/>
      <c r="G667" s="218"/>
      <c r="S667" s="1"/>
      <c r="T667" s="12"/>
      <c r="U667" s="13"/>
      <c r="AD667" s="12"/>
      <c r="AH667" s="13"/>
      <c r="AI667" s="218" t="s">
        <v>2373</v>
      </c>
      <c r="AJ667" s="1"/>
      <c r="AO667" s="12"/>
      <c r="AS667" s="1"/>
    </row>
    <row r="668" spans="5:45" x14ac:dyDescent="0.25">
      <c r="E668" s="218"/>
      <c r="G668" s="218"/>
      <c r="S668" s="1"/>
      <c r="T668" s="12"/>
      <c r="U668" s="13"/>
      <c r="AD668" s="12"/>
      <c r="AH668" s="13"/>
      <c r="AI668" s="218" t="s">
        <v>2374</v>
      </c>
      <c r="AJ668" s="1"/>
      <c r="AO668" s="12"/>
      <c r="AS668" s="1"/>
    </row>
    <row r="669" spans="5:45" x14ac:dyDescent="0.25">
      <c r="E669" s="218"/>
      <c r="G669" s="218"/>
      <c r="S669" s="1"/>
      <c r="T669" s="12"/>
      <c r="U669" s="13"/>
      <c r="AD669" s="12"/>
      <c r="AH669" s="13"/>
      <c r="AI669" s="218" t="s">
        <v>2375</v>
      </c>
      <c r="AJ669" s="1"/>
      <c r="AO669" s="12"/>
      <c r="AS669" s="1"/>
    </row>
    <row r="670" spans="5:45" x14ac:dyDescent="0.25">
      <c r="E670" s="218"/>
      <c r="G670" s="218"/>
      <c r="S670" s="1"/>
      <c r="T670" s="12"/>
      <c r="U670" s="13"/>
      <c r="AD670" s="12"/>
      <c r="AH670" s="13"/>
      <c r="AI670" s="218" t="s">
        <v>2376</v>
      </c>
      <c r="AJ670" s="1"/>
      <c r="AO670" s="12"/>
      <c r="AS670" s="1"/>
    </row>
    <row r="671" spans="5:45" x14ac:dyDescent="0.25">
      <c r="E671" s="218"/>
      <c r="G671" s="218"/>
      <c r="S671" s="1"/>
      <c r="T671" s="12"/>
      <c r="U671" s="13"/>
      <c r="AD671" s="12"/>
      <c r="AH671" s="13"/>
      <c r="AI671" s="218" t="s">
        <v>2377</v>
      </c>
      <c r="AJ671" s="1"/>
      <c r="AO671" s="12"/>
      <c r="AS671" s="1"/>
    </row>
    <row r="672" spans="5:45" x14ac:dyDescent="0.25">
      <c r="E672" s="218"/>
      <c r="G672" s="218"/>
      <c r="S672" s="1"/>
      <c r="T672" s="12"/>
      <c r="U672" s="13"/>
      <c r="AD672" s="12"/>
      <c r="AH672" s="13"/>
      <c r="AI672" s="218" t="s">
        <v>2378</v>
      </c>
      <c r="AJ672" s="1"/>
      <c r="AO672" s="12"/>
      <c r="AS672" s="1"/>
    </row>
    <row r="673" spans="5:45" x14ac:dyDescent="0.25">
      <c r="E673" s="218"/>
      <c r="G673" s="218"/>
      <c r="S673" s="1"/>
      <c r="T673" s="12"/>
      <c r="U673" s="13"/>
      <c r="AD673" s="12"/>
      <c r="AH673" s="13"/>
      <c r="AI673" s="218" t="s">
        <v>2379</v>
      </c>
      <c r="AJ673" s="1"/>
      <c r="AO673" s="12"/>
      <c r="AS673" s="1"/>
    </row>
    <row r="674" spans="5:45" x14ac:dyDescent="0.25">
      <c r="E674" s="218"/>
      <c r="G674" s="218"/>
      <c r="S674" s="1"/>
      <c r="T674" s="12"/>
      <c r="U674" s="13"/>
      <c r="AD674" s="12"/>
      <c r="AH674" s="13"/>
      <c r="AI674" s="218" t="s">
        <v>2380</v>
      </c>
      <c r="AJ674" s="1"/>
      <c r="AO674" s="12"/>
      <c r="AS674" s="1"/>
    </row>
    <row r="675" spans="5:45" x14ac:dyDescent="0.25">
      <c r="E675" s="218"/>
      <c r="G675" s="218"/>
      <c r="S675" s="1"/>
      <c r="T675" s="12"/>
      <c r="U675" s="13"/>
      <c r="AD675" s="12"/>
      <c r="AH675" s="13"/>
      <c r="AI675" s="218" t="s">
        <v>2381</v>
      </c>
      <c r="AJ675" s="1"/>
      <c r="AO675" s="12"/>
      <c r="AS675" s="1"/>
    </row>
    <row r="676" spans="5:45" x14ac:dyDescent="0.25">
      <c r="E676" s="218"/>
      <c r="G676" s="218"/>
      <c r="S676" s="1"/>
      <c r="T676" s="12"/>
      <c r="U676" s="13"/>
      <c r="AD676" s="12"/>
      <c r="AH676" s="13"/>
      <c r="AI676" s="218" t="s">
        <v>2382</v>
      </c>
      <c r="AJ676" s="1"/>
      <c r="AO676" s="12"/>
      <c r="AS676" s="1"/>
    </row>
    <row r="677" spans="5:45" x14ac:dyDescent="0.25">
      <c r="E677" s="218"/>
      <c r="G677" s="218"/>
      <c r="S677" s="1"/>
      <c r="T677" s="12"/>
      <c r="U677" s="13"/>
      <c r="AD677" s="12"/>
      <c r="AH677" s="13"/>
      <c r="AI677" s="218" t="s">
        <v>2383</v>
      </c>
      <c r="AJ677" s="1"/>
      <c r="AO677" s="12"/>
      <c r="AS677" s="1"/>
    </row>
    <row r="678" spans="5:45" x14ac:dyDescent="0.25">
      <c r="E678" s="218"/>
      <c r="G678" s="218"/>
      <c r="S678" s="1"/>
      <c r="T678" s="12"/>
      <c r="U678" s="13"/>
      <c r="AD678" s="12"/>
      <c r="AH678" s="13"/>
      <c r="AI678" s="218" t="s">
        <v>2384</v>
      </c>
      <c r="AJ678" s="1"/>
      <c r="AO678" s="12"/>
      <c r="AS678" s="1"/>
    </row>
    <row r="679" spans="5:45" x14ac:dyDescent="0.25">
      <c r="E679" s="218"/>
      <c r="G679" s="218"/>
      <c r="S679" s="1"/>
      <c r="T679" s="12"/>
      <c r="U679" s="13"/>
      <c r="AD679" s="12"/>
      <c r="AH679" s="13"/>
      <c r="AI679" s="218" t="s">
        <v>2385</v>
      </c>
      <c r="AJ679" s="1"/>
      <c r="AO679" s="12"/>
      <c r="AS679" s="1"/>
    </row>
    <row r="680" spans="5:45" x14ac:dyDescent="0.25">
      <c r="E680" s="218"/>
      <c r="G680" s="218"/>
      <c r="S680" s="1"/>
      <c r="T680" s="12"/>
      <c r="U680" s="13"/>
      <c r="AD680" s="12"/>
      <c r="AH680" s="13"/>
      <c r="AI680" s="218" t="s">
        <v>2386</v>
      </c>
      <c r="AJ680" s="1"/>
      <c r="AO680" s="12"/>
      <c r="AS680" s="1"/>
    </row>
    <row r="681" spans="5:45" x14ac:dyDescent="0.25">
      <c r="E681" s="218"/>
      <c r="G681" s="218"/>
      <c r="S681" s="1"/>
      <c r="T681" s="12"/>
      <c r="U681" s="13"/>
      <c r="AD681" s="12"/>
      <c r="AH681" s="13"/>
      <c r="AI681" s="218" t="s">
        <v>2387</v>
      </c>
      <c r="AJ681" s="1"/>
      <c r="AO681" s="12"/>
      <c r="AS681" s="1"/>
    </row>
    <row r="682" spans="5:45" x14ac:dyDescent="0.25">
      <c r="E682" s="218"/>
      <c r="G682" s="218"/>
      <c r="S682" s="1"/>
      <c r="T682" s="12"/>
      <c r="U682" s="13"/>
      <c r="AD682" s="12"/>
      <c r="AH682" s="13"/>
      <c r="AI682" s="218" t="s">
        <v>2388</v>
      </c>
      <c r="AJ682" s="1"/>
      <c r="AO682" s="12"/>
      <c r="AS682" s="1"/>
    </row>
    <row r="683" spans="5:45" x14ac:dyDescent="0.25">
      <c r="E683" s="218"/>
      <c r="G683" s="218"/>
      <c r="S683" s="1"/>
      <c r="T683" s="12"/>
      <c r="U683" s="13"/>
      <c r="AD683" s="12"/>
      <c r="AH683" s="13"/>
      <c r="AI683" s="218" t="s">
        <v>2389</v>
      </c>
      <c r="AJ683" s="1"/>
      <c r="AO683" s="12"/>
      <c r="AS683" s="1"/>
    </row>
    <row r="684" spans="5:45" x14ac:dyDescent="0.25">
      <c r="E684" s="218"/>
      <c r="G684" s="218"/>
      <c r="S684" s="1"/>
      <c r="T684" s="12"/>
      <c r="U684" s="13"/>
      <c r="AD684" s="12"/>
      <c r="AH684" s="13"/>
      <c r="AI684" s="218" t="s">
        <v>2390</v>
      </c>
      <c r="AJ684" s="1"/>
      <c r="AO684" s="12"/>
      <c r="AS684" s="1"/>
    </row>
    <row r="685" spans="5:45" x14ac:dyDescent="0.25">
      <c r="E685" s="218"/>
      <c r="G685" s="218"/>
      <c r="S685" s="1"/>
      <c r="T685" s="12"/>
      <c r="U685" s="13"/>
      <c r="AD685" s="12"/>
      <c r="AH685" s="13"/>
      <c r="AI685" s="218" t="s">
        <v>2391</v>
      </c>
      <c r="AJ685" s="1"/>
      <c r="AO685" s="12"/>
      <c r="AS685" s="1"/>
    </row>
    <row r="686" spans="5:45" x14ac:dyDescent="0.25">
      <c r="E686" s="218"/>
      <c r="G686" s="218"/>
      <c r="S686" s="1"/>
      <c r="T686" s="12"/>
      <c r="U686" s="13"/>
      <c r="AD686" s="12"/>
      <c r="AH686" s="13"/>
      <c r="AI686" s="218" t="s">
        <v>2392</v>
      </c>
      <c r="AJ686" s="1"/>
      <c r="AO686" s="12"/>
      <c r="AS686" s="1"/>
    </row>
    <row r="687" spans="5:45" x14ac:dyDescent="0.25">
      <c r="E687" s="218"/>
      <c r="G687" s="218"/>
      <c r="S687" s="1"/>
      <c r="T687" s="12"/>
      <c r="U687" s="13"/>
      <c r="AD687" s="12"/>
      <c r="AH687" s="13"/>
      <c r="AI687" s="218" t="s">
        <v>2393</v>
      </c>
      <c r="AJ687" s="1"/>
      <c r="AO687" s="12"/>
      <c r="AS687" s="1"/>
    </row>
    <row r="688" spans="5:45" x14ac:dyDescent="0.25">
      <c r="E688" s="218"/>
      <c r="G688" s="218"/>
      <c r="S688" s="1"/>
      <c r="T688" s="12"/>
      <c r="U688" s="13"/>
      <c r="AD688" s="12"/>
      <c r="AH688" s="13"/>
      <c r="AI688" s="218" t="s">
        <v>2394</v>
      </c>
      <c r="AJ688" s="1"/>
      <c r="AO688" s="12"/>
      <c r="AS688" s="1"/>
    </row>
    <row r="689" spans="5:45" x14ac:dyDescent="0.25">
      <c r="E689" s="218"/>
      <c r="G689" s="218"/>
      <c r="S689" s="1"/>
      <c r="T689" s="12"/>
      <c r="U689" s="13"/>
      <c r="AD689" s="12"/>
      <c r="AH689" s="13"/>
      <c r="AI689" s="218" t="s">
        <v>2395</v>
      </c>
      <c r="AJ689" s="1"/>
      <c r="AO689" s="12"/>
      <c r="AS689" s="1"/>
    </row>
    <row r="690" spans="5:45" x14ac:dyDescent="0.25">
      <c r="E690" s="218"/>
      <c r="G690" s="218"/>
      <c r="S690" s="1"/>
      <c r="T690" s="12"/>
      <c r="U690" s="13"/>
      <c r="AD690" s="12"/>
      <c r="AH690" s="13"/>
      <c r="AI690" s="218" t="s">
        <v>2396</v>
      </c>
      <c r="AJ690" s="1"/>
      <c r="AO690" s="12"/>
      <c r="AS690" s="1"/>
    </row>
    <row r="691" spans="5:45" x14ac:dyDescent="0.25">
      <c r="E691" s="218"/>
      <c r="G691" s="218"/>
      <c r="S691" s="1"/>
      <c r="T691" s="12"/>
      <c r="U691" s="13"/>
      <c r="AD691" s="12"/>
      <c r="AH691" s="13"/>
      <c r="AI691" s="218" t="s">
        <v>2397</v>
      </c>
      <c r="AJ691" s="1"/>
      <c r="AO691" s="12"/>
      <c r="AS691" s="1"/>
    </row>
    <row r="692" spans="5:45" x14ac:dyDescent="0.25">
      <c r="E692" s="218"/>
      <c r="G692" s="218"/>
      <c r="S692" s="1"/>
      <c r="T692" s="12"/>
      <c r="U692" s="13"/>
      <c r="AD692" s="12"/>
      <c r="AH692" s="13"/>
      <c r="AI692" s="218" t="s">
        <v>2398</v>
      </c>
      <c r="AJ692" s="1"/>
      <c r="AO692" s="12"/>
      <c r="AS692" s="1"/>
    </row>
    <row r="693" spans="5:45" x14ac:dyDescent="0.25">
      <c r="E693" s="218"/>
      <c r="G693" s="218"/>
      <c r="S693" s="1"/>
      <c r="T693" s="12"/>
      <c r="U693" s="13"/>
      <c r="AD693" s="12"/>
      <c r="AH693" s="13"/>
      <c r="AI693" s="218" t="s">
        <v>2399</v>
      </c>
      <c r="AJ693" s="1"/>
      <c r="AO693" s="12"/>
      <c r="AS693" s="1"/>
    </row>
    <row r="694" spans="5:45" x14ac:dyDescent="0.25">
      <c r="E694" s="218"/>
      <c r="G694" s="218"/>
      <c r="S694" s="1"/>
      <c r="T694" s="12"/>
      <c r="U694" s="13"/>
      <c r="AD694" s="12"/>
      <c r="AH694" s="13"/>
      <c r="AI694" s="218" t="s">
        <v>2400</v>
      </c>
      <c r="AJ694" s="1"/>
      <c r="AO694" s="12"/>
      <c r="AS694" s="1"/>
    </row>
    <row r="695" spans="5:45" x14ac:dyDescent="0.25">
      <c r="E695" s="218"/>
      <c r="G695" s="218"/>
      <c r="S695" s="1"/>
      <c r="T695" s="12"/>
      <c r="U695" s="13"/>
      <c r="AD695" s="12"/>
      <c r="AH695" s="13"/>
      <c r="AI695" s="218" t="s">
        <v>2401</v>
      </c>
      <c r="AJ695" s="1"/>
      <c r="AO695" s="12"/>
      <c r="AS695" s="1"/>
    </row>
    <row r="696" spans="5:45" x14ac:dyDescent="0.25">
      <c r="E696" s="218"/>
      <c r="G696" s="218"/>
      <c r="S696" s="1"/>
      <c r="T696" s="12"/>
      <c r="U696" s="13"/>
      <c r="AD696" s="12"/>
      <c r="AH696" s="13"/>
      <c r="AI696" s="218" t="s">
        <v>2402</v>
      </c>
      <c r="AJ696" s="1"/>
      <c r="AO696" s="12"/>
      <c r="AS696" s="1"/>
    </row>
    <row r="697" spans="5:45" x14ac:dyDescent="0.25">
      <c r="E697" s="218"/>
      <c r="G697" s="218"/>
      <c r="S697" s="1"/>
      <c r="T697" s="12"/>
      <c r="U697" s="13"/>
      <c r="AD697" s="12"/>
      <c r="AH697" s="13"/>
      <c r="AI697" s="218" t="s">
        <v>2403</v>
      </c>
      <c r="AJ697" s="1"/>
      <c r="AO697" s="12"/>
      <c r="AS697" s="1"/>
    </row>
    <row r="698" spans="5:45" x14ac:dyDescent="0.25">
      <c r="E698" s="218"/>
      <c r="G698" s="218"/>
      <c r="S698" s="1"/>
      <c r="T698" s="12"/>
      <c r="U698" s="13"/>
      <c r="AD698" s="12"/>
      <c r="AH698" s="13"/>
      <c r="AI698" s="218" t="s">
        <v>2404</v>
      </c>
      <c r="AJ698" s="1"/>
      <c r="AO698" s="12"/>
      <c r="AS698" s="1"/>
    </row>
    <row r="699" spans="5:45" x14ac:dyDescent="0.25">
      <c r="E699" s="218"/>
      <c r="G699" s="218"/>
      <c r="S699" s="1"/>
      <c r="T699" s="12"/>
      <c r="U699" s="13"/>
      <c r="AD699" s="12"/>
      <c r="AH699" s="13"/>
      <c r="AI699" s="218" t="s">
        <v>2405</v>
      </c>
      <c r="AJ699" s="1"/>
      <c r="AO699" s="12"/>
      <c r="AS699" s="1"/>
    </row>
    <row r="700" spans="5:45" x14ac:dyDescent="0.25">
      <c r="E700" s="218"/>
      <c r="G700" s="218"/>
      <c r="S700" s="1"/>
      <c r="T700" s="12"/>
      <c r="U700" s="13"/>
      <c r="AD700" s="12"/>
      <c r="AH700" s="13"/>
      <c r="AI700" s="218" t="s">
        <v>2406</v>
      </c>
      <c r="AJ700" s="1"/>
      <c r="AO700" s="12"/>
      <c r="AS700" s="1"/>
    </row>
    <row r="701" spans="5:45" x14ac:dyDescent="0.25">
      <c r="E701" s="218"/>
      <c r="G701" s="218"/>
      <c r="S701" s="1"/>
      <c r="T701" s="12"/>
      <c r="U701" s="13"/>
      <c r="AD701" s="12"/>
      <c r="AH701" s="13"/>
      <c r="AI701" s="218" t="s">
        <v>2407</v>
      </c>
      <c r="AJ701" s="1"/>
      <c r="AO701" s="12"/>
      <c r="AS701" s="1"/>
    </row>
    <row r="702" spans="5:45" x14ac:dyDescent="0.25">
      <c r="E702" s="218"/>
      <c r="G702" s="218"/>
      <c r="S702" s="1"/>
      <c r="T702" s="12"/>
      <c r="U702" s="13"/>
      <c r="AD702" s="12"/>
      <c r="AH702" s="13"/>
      <c r="AI702" s="218" t="s">
        <v>2408</v>
      </c>
      <c r="AJ702" s="1"/>
      <c r="AO702" s="12"/>
      <c r="AS702" s="1"/>
    </row>
    <row r="703" spans="5:45" x14ac:dyDescent="0.25">
      <c r="E703" s="218"/>
      <c r="G703" s="218"/>
      <c r="S703" s="1"/>
      <c r="T703" s="12"/>
      <c r="U703" s="13"/>
      <c r="AD703" s="12"/>
      <c r="AH703" s="13"/>
      <c r="AI703" s="218" t="s">
        <v>2409</v>
      </c>
      <c r="AJ703" s="1"/>
      <c r="AO703" s="12"/>
      <c r="AS703" s="1"/>
    </row>
    <row r="704" spans="5:45" x14ac:dyDescent="0.25">
      <c r="E704" s="218"/>
      <c r="G704" s="218"/>
      <c r="S704" s="1"/>
      <c r="T704" s="12"/>
      <c r="U704" s="13"/>
      <c r="AD704" s="12"/>
      <c r="AH704" s="13"/>
      <c r="AI704" s="218" t="s">
        <v>2410</v>
      </c>
      <c r="AJ704" s="1"/>
      <c r="AO704" s="12"/>
      <c r="AS704" s="1"/>
    </row>
    <row r="705" spans="5:45" x14ac:dyDescent="0.25">
      <c r="E705" s="218"/>
      <c r="G705" s="218"/>
      <c r="S705" s="1"/>
      <c r="T705" s="12"/>
      <c r="U705" s="13"/>
      <c r="AD705" s="12"/>
      <c r="AH705" s="13"/>
      <c r="AI705" s="218" t="s">
        <v>2411</v>
      </c>
      <c r="AJ705" s="1"/>
      <c r="AO705" s="12"/>
      <c r="AS705" s="1"/>
    </row>
    <row r="706" spans="5:45" x14ac:dyDescent="0.25">
      <c r="E706" s="218"/>
      <c r="G706" s="218"/>
      <c r="S706" s="1"/>
      <c r="T706" s="12"/>
      <c r="U706" s="13"/>
      <c r="AD706" s="12"/>
      <c r="AH706" s="13"/>
      <c r="AI706" s="218" t="s">
        <v>2412</v>
      </c>
      <c r="AJ706" s="1"/>
      <c r="AO706" s="12"/>
      <c r="AS706" s="1"/>
    </row>
    <row r="707" spans="5:45" x14ac:dyDescent="0.25">
      <c r="E707" s="218"/>
      <c r="G707" s="218"/>
      <c r="S707" s="1"/>
      <c r="T707" s="12"/>
      <c r="U707" s="13"/>
      <c r="AD707" s="12"/>
      <c r="AH707" s="13"/>
      <c r="AI707" s="218" t="s">
        <v>2413</v>
      </c>
      <c r="AJ707" s="1"/>
      <c r="AO707" s="12"/>
      <c r="AS707" s="1"/>
    </row>
    <row r="708" spans="5:45" x14ac:dyDescent="0.25">
      <c r="E708" s="218"/>
      <c r="G708" s="218"/>
      <c r="S708" s="1"/>
      <c r="T708" s="12"/>
      <c r="U708" s="13"/>
      <c r="AD708" s="12"/>
      <c r="AH708" s="13"/>
      <c r="AI708" s="218" t="s">
        <v>2414</v>
      </c>
      <c r="AJ708" s="1"/>
      <c r="AO708" s="12"/>
      <c r="AS708" s="1"/>
    </row>
    <row r="709" spans="5:45" x14ac:dyDescent="0.25">
      <c r="E709" s="218"/>
      <c r="G709" s="218"/>
      <c r="S709" s="1"/>
      <c r="T709" s="12"/>
      <c r="U709" s="13"/>
      <c r="AD709" s="12"/>
      <c r="AH709" s="13"/>
      <c r="AI709" s="218" t="s">
        <v>2415</v>
      </c>
      <c r="AJ709" s="1"/>
      <c r="AO709" s="12"/>
      <c r="AS709" s="1"/>
    </row>
    <row r="710" spans="5:45" x14ac:dyDescent="0.25">
      <c r="E710" s="218"/>
      <c r="G710" s="218"/>
      <c r="S710" s="1"/>
      <c r="T710" s="12"/>
      <c r="U710" s="13"/>
      <c r="AD710" s="12"/>
      <c r="AH710" s="13"/>
      <c r="AI710" s="218" t="s">
        <v>2416</v>
      </c>
      <c r="AJ710" s="1"/>
      <c r="AO710" s="12"/>
      <c r="AS710" s="1"/>
    </row>
    <row r="711" spans="5:45" x14ac:dyDescent="0.25">
      <c r="E711" s="218"/>
      <c r="G711" s="218"/>
      <c r="S711" s="1"/>
      <c r="T711" s="12"/>
      <c r="U711" s="13"/>
      <c r="AD711" s="12"/>
      <c r="AH711" s="13"/>
      <c r="AI711" s="218" t="s">
        <v>2417</v>
      </c>
      <c r="AJ711" s="1"/>
      <c r="AO711" s="12"/>
      <c r="AS711" s="1"/>
    </row>
    <row r="712" spans="5:45" x14ac:dyDescent="0.25">
      <c r="E712" s="218"/>
      <c r="G712" s="218"/>
      <c r="S712" s="1"/>
      <c r="T712" s="12"/>
      <c r="U712" s="13"/>
      <c r="AD712" s="12"/>
      <c r="AH712" s="13"/>
      <c r="AI712" s="218" t="s">
        <v>2418</v>
      </c>
      <c r="AJ712" s="1"/>
      <c r="AO712" s="12"/>
      <c r="AS712" s="1"/>
    </row>
    <row r="713" spans="5:45" x14ac:dyDescent="0.25">
      <c r="E713" s="218"/>
      <c r="G713" s="218"/>
      <c r="S713" s="1"/>
      <c r="T713" s="12"/>
      <c r="U713" s="13"/>
      <c r="AD713" s="12"/>
      <c r="AH713" s="13"/>
      <c r="AI713" s="218" t="s">
        <v>2419</v>
      </c>
      <c r="AJ713" s="1"/>
      <c r="AO713" s="12"/>
      <c r="AS713" s="1"/>
    </row>
    <row r="714" spans="5:45" x14ac:dyDescent="0.25">
      <c r="E714" s="218"/>
      <c r="G714" s="218"/>
      <c r="S714" s="1"/>
      <c r="T714" s="12"/>
      <c r="U714" s="13"/>
      <c r="AD714" s="12"/>
      <c r="AH714" s="13"/>
      <c r="AI714" s="218" t="s">
        <v>2420</v>
      </c>
      <c r="AJ714" s="1"/>
      <c r="AO714" s="12"/>
      <c r="AS714" s="1"/>
    </row>
    <row r="715" spans="5:45" x14ac:dyDescent="0.25">
      <c r="E715" s="218"/>
      <c r="G715" s="218"/>
      <c r="S715" s="1"/>
      <c r="T715" s="12"/>
      <c r="U715" s="13"/>
      <c r="AD715" s="12"/>
      <c r="AH715" s="13"/>
      <c r="AI715" s="218" t="s">
        <v>2421</v>
      </c>
      <c r="AJ715" s="1"/>
      <c r="AO715" s="12"/>
      <c r="AS715" s="1"/>
    </row>
    <row r="716" spans="5:45" x14ac:dyDescent="0.25">
      <c r="E716" s="218"/>
      <c r="G716" s="218"/>
      <c r="S716" s="1"/>
      <c r="T716" s="12"/>
      <c r="U716" s="13"/>
      <c r="AD716" s="12"/>
      <c r="AH716" s="13"/>
      <c r="AI716" s="218" t="s">
        <v>2422</v>
      </c>
      <c r="AJ716" s="1"/>
      <c r="AO716" s="12"/>
      <c r="AS716" s="1"/>
    </row>
    <row r="717" spans="5:45" x14ac:dyDescent="0.25">
      <c r="E717" s="218"/>
      <c r="G717" s="218"/>
      <c r="S717" s="1"/>
      <c r="T717" s="12"/>
      <c r="U717" s="13"/>
      <c r="AD717" s="12"/>
      <c r="AH717" s="13"/>
      <c r="AI717" s="218" t="s">
        <v>2423</v>
      </c>
      <c r="AJ717" s="1"/>
      <c r="AO717" s="12"/>
      <c r="AS717" s="1"/>
    </row>
    <row r="718" spans="5:45" x14ac:dyDescent="0.25">
      <c r="E718" s="218"/>
      <c r="G718" s="218"/>
      <c r="S718" s="1"/>
      <c r="T718" s="12"/>
      <c r="U718" s="13"/>
      <c r="AD718" s="12"/>
      <c r="AH718" s="13"/>
      <c r="AI718" s="218" t="s">
        <v>2424</v>
      </c>
      <c r="AJ718" s="1"/>
      <c r="AO718" s="12"/>
      <c r="AS718" s="1"/>
    </row>
    <row r="719" spans="5:45" x14ac:dyDescent="0.25">
      <c r="E719" s="218"/>
      <c r="G719" s="218"/>
      <c r="S719" s="1"/>
      <c r="T719" s="12"/>
      <c r="U719" s="13"/>
      <c r="AD719" s="12"/>
      <c r="AH719" s="13"/>
      <c r="AI719" s="218" t="s">
        <v>2425</v>
      </c>
      <c r="AJ719" s="1"/>
      <c r="AO719" s="12"/>
      <c r="AS719" s="1"/>
    </row>
    <row r="720" spans="5:45" x14ac:dyDescent="0.25">
      <c r="E720" s="218"/>
      <c r="G720" s="218"/>
      <c r="S720" s="1"/>
      <c r="T720" s="12"/>
      <c r="U720" s="13"/>
      <c r="AD720" s="12"/>
      <c r="AH720" s="13"/>
      <c r="AI720" s="218" t="s">
        <v>2426</v>
      </c>
      <c r="AJ720" s="1"/>
      <c r="AO720" s="12"/>
      <c r="AS720" s="1"/>
    </row>
    <row r="721" spans="5:45" x14ac:dyDescent="0.25">
      <c r="E721" s="218"/>
      <c r="G721" s="218"/>
      <c r="S721" s="1"/>
      <c r="T721" s="12"/>
      <c r="U721" s="13"/>
      <c r="AD721" s="12"/>
      <c r="AH721" s="13"/>
      <c r="AI721" s="218" t="s">
        <v>2427</v>
      </c>
      <c r="AJ721" s="1"/>
      <c r="AO721" s="12"/>
      <c r="AS721" s="1"/>
    </row>
    <row r="722" spans="5:45" x14ac:dyDescent="0.25">
      <c r="E722" s="218"/>
      <c r="G722" s="218"/>
      <c r="S722" s="1"/>
      <c r="T722" s="12"/>
      <c r="U722" s="13"/>
      <c r="AD722" s="12"/>
      <c r="AH722" s="13"/>
      <c r="AI722" s="218" t="s">
        <v>2428</v>
      </c>
      <c r="AJ722" s="1"/>
      <c r="AO722" s="12"/>
      <c r="AS722" s="1"/>
    </row>
    <row r="723" spans="5:45" x14ac:dyDescent="0.25">
      <c r="E723" s="218"/>
      <c r="G723" s="218"/>
      <c r="S723" s="1"/>
      <c r="T723" s="12"/>
      <c r="U723" s="13"/>
      <c r="AD723" s="12"/>
      <c r="AH723" s="13"/>
      <c r="AI723" s="218" t="s">
        <v>2429</v>
      </c>
      <c r="AJ723" s="1"/>
      <c r="AO723" s="12"/>
      <c r="AS723" s="1"/>
    </row>
    <row r="724" spans="5:45" x14ac:dyDescent="0.25">
      <c r="E724" s="218"/>
      <c r="G724" s="218"/>
      <c r="S724" s="1"/>
      <c r="T724" s="12"/>
      <c r="U724" s="13"/>
      <c r="AD724" s="12"/>
      <c r="AH724" s="13"/>
      <c r="AI724" s="218" t="s">
        <v>2430</v>
      </c>
      <c r="AJ724" s="1"/>
      <c r="AO724" s="12"/>
      <c r="AS724" s="1"/>
    </row>
    <row r="725" spans="5:45" x14ac:dyDescent="0.25">
      <c r="E725" s="218"/>
      <c r="G725" s="218"/>
      <c r="S725" s="1"/>
      <c r="T725" s="12"/>
      <c r="U725" s="13"/>
      <c r="AD725" s="12"/>
      <c r="AH725" s="13"/>
      <c r="AI725" s="218" t="s">
        <v>2431</v>
      </c>
      <c r="AJ725" s="1"/>
      <c r="AO725" s="12"/>
      <c r="AS725" s="1"/>
    </row>
    <row r="726" spans="5:45" x14ac:dyDescent="0.25">
      <c r="E726" s="218"/>
      <c r="G726" s="218"/>
      <c r="S726" s="1"/>
      <c r="T726" s="12"/>
      <c r="U726" s="13"/>
      <c r="AD726" s="12"/>
      <c r="AH726" s="13"/>
      <c r="AI726" s="218" t="s">
        <v>2432</v>
      </c>
      <c r="AJ726" s="1"/>
      <c r="AO726" s="12"/>
      <c r="AS726" s="1"/>
    </row>
    <row r="727" spans="5:45" x14ac:dyDescent="0.25">
      <c r="E727" s="218"/>
      <c r="G727" s="218"/>
      <c r="S727" s="1"/>
      <c r="T727" s="12"/>
      <c r="U727" s="13"/>
      <c r="AD727" s="12"/>
      <c r="AH727" s="13"/>
      <c r="AI727" s="218" t="s">
        <v>2433</v>
      </c>
      <c r="AJ727" s="1"/>
      <c r="AO727" s="12"/>
      <c r="AS727" s="1"/>
    </row>
    <row r="728" spans="5:45" x14ac:dyDescent="0.25">
      <c r="E728" s="218"/>
      <c r="G728" s="218"/>
      <c r="S728" s="1"/>
      <c r="T728" s="12"/>
      <c r="U728" s="13"/>
      <c r="AD728" s="12"/>
      <c r="AH728" s="13"/>
      <c r="AI728" s="218" t="s">
        <v>2434</v>
      </c>
      <c r="AJ728" s="1"/>
      <c r="AO728" s="12"/>
      <c r="AS728" s="1"/>
    </row>
    <row r="729" spans="5:45" x14ac:dyDescent="0.25">
      <c r="E729" s="218"/>
      <c r="G729" s="218"/>
      <c r="S729" s="1"/>
      <c r="T729" s="12"/>
      <c r="U729" s="13"/>
      <c r="AD729" s="12"/>
      <c r="AH729" s="13"/>
      <c r="AI729" s="218" t="s">
        <v>2435</v>
      </c>
      <c r="AJ729" s="1"/>
      <c r="AO729" s="12"/>
      <c r="AS729" s="1"/>
    </row>
    <row r="730" spans="5:45" x14ac:dyDescent="0.25">
      <c r="E730" s="218"/>
      <c r="G730" s="218"/>
      <c r="S730" s="1"/>
      <c r="T730" s="12"/>
      <c r="U730" s="13"/>
      <c r="AD730" s="12"/>
      <c r="AH730" s="13"/>
      <c r="AI730" s="218" t="s">
        <v>2436</v>
      </c>
      <c r="AJ730" s="1"/>
      <c r="AO730" s="12"/>
      <c r="AS730" s="1"/>
    </row>
    <row r="731" spans="5:45" x14ac:dyDescent="0.25">
      <c r="E731" s="218"/>
      <c r="G731" s="218"/>
      <c r="S731" s="1"/>
      <c r="T731" s="12"/>
      <c r="U731" s="13"/>
      <c r="AD731" s="12"/>
      <c r="AH731" s="13"/>
      <c r="AI731" s="218" t="s">
        <v>2437</v>
      </c>
      <c r="AJ731" s="1"/>
      <c r="AO731" s="12"/>
      <c r="AS731" s="1"/>
    </row>
    <row r="732" spans="5:45" x14ac:dyDescent="0.25">
      <c r="E732" s="218"/>
      <c r="G732" s="218"/>
      <c r="S732" s="1"/>
      <c r="T732" s="12"/>
      <c r="U732" s="13"/>
      <c r="AD732" s="12"/>
      <c r="AH732" s="13"/>
      <c r="AI732" s="218" t="s">
        <v>2438</v>
      </c>
      <c r="AJ732" s="1"/>
      <c r="AO732" s="12"/>
      <c r="AS732" s="1"/>
    </row>
    <row r="733" spans="5:45" x14ac:dyDescent="0.25">
      <c r="E733" s="218"/>
      <c r="G733" s="218"/>
      <c r="S733" s="1"/>
      <c r="T733" s="12"/>
      <c r="U733" s="13"/>
      <c r="AD733" s="12"/>
      <c r="AH733" s="13"/>
      <c r="AI733" s="218" t="s">
        <v>2439</v>
      </c>
      <c r="AJ733" s="1"/>
      <c r="AO733" s="12"/>
      <c r="AS733" s="1"/>
    </row>
    <row r="734" spans="5:45" x14ac:dyDescent="0.25">
      <c r="E734" s="218"/>
      <c r="G734" s="218"/>
      <c r="S734" s="1"/>
      <c r="T734" s="12"/>
      <c r="U734" s="13"/>
      <c r="AD734" s="12"/>
      <c r="AH734" s="13"/>
      <c r="AI734" s="218" t="s">
        <v>2440</v>
      </c>
      <c r="AJ734" s="1"/>
      <c r="AO734" s="12"/>
      <c r="AS734" s="1"/>
    </row>
    <row r="735" spans="5:45" x14ac:dyDescent="0.25">
      <c r="E735" s="218"/>
      <c r="G735" s="218"/>
      <c r="S735" s="1"/>
      <c r="T735" s="12"/>
      <c r="U735" s="13"/>
      <c r="AD735" s="12"/>
      <c r="AH735" s="13"/>
      <c r="AI735" s="218" t="s">
        <v>2441</v>
      </c>
      <c r="AJ735" s="1"/>
      <c r="AO735" s="12"/>
      <c r="AS735" s="1"/>
    </row>
    <row r="736" spans="5:45" x14ac:dyDescent="0.25">
      <c r="E736" s="218"/>
      <c r="G736" s="218"/>
      <c r="S736" s="1"/>
      <c r="T736" s="12"/>
      <c r="U736" s="13"/>
      <c r="AD736" s="12"/>
      <c r="AH736" s="13"/>
      <c r="AI736" s="218" t="s">
        <v>2442</v>
      </c>
      <c r="AJ736" s="1"/>
      <c r="AO736" s="12"/>
      <c r="AS736" s="1"/>
    </row>
    <row r="737" spans="5:45" x14ac:dyDescent="0.25">
      <c r="E737" s="218"/>
      <c r="G737" s="218"/>
      <c r="S737" s="1"/>
      <c r="T737" s="12"/>
      <c r="U737" s="13"/>
      <c r="AD737" s="12"/>
      <c r="AH737" s="13"/>
      <c r="AI737" s="218" t="s">
        <v>2443</v>
      </c>
      <c r="AJ737" s="1"/>
      <c r="AO737" s="12"/>
      <c r="AS737" s="1"/>
    </row>
    <row r="738" spans="5:45" x14ac:dyDescent="0.25">
      <c r="E738" s="218"/>
      <c r="G738" s="218"/>
      <c r="S738" s="1"/>
      <c r="T738" s="12"/>
      <c r="U738" s="13"/>
      <c r="AD738" s="12"/>
      <c r="AH738" s="13"/>
      <c r="AI738" s="218" t="s">
        <v>2444</v>
      </c>
      <c r="AJ738" s="1"/>
      <c r="AO738" s="12"/>
      <c r="AS738" s="1"/>
    </row>
    <row r="739" spans="5:45" x14ac:dyDescent="0.25">
      <c r="E739" s="218"/>
      <c r="G739" s="218"/>
      <c r="S739" s="1"/>
      <c r="T739" s="12"/>
      <c r="U739" s="13"/>
      <c r="AD739" s="12"/>
      <c r="AH739" s="13"/>
      <c r="AI739" s="218" t="s">
        <v>2445</v>
      </c>
      <c r="AJ739" s="1"/>
      <c r="AO739" s="12"/>
      <c r="AS739" s="1"/>
    </row>
    <row r="740" spans="5:45" x14ac:dyDescent="0.25">
      <c r="E740" s="218"/>
      <c r="G740" s="218"/>
      <c r="S740" s="1"/>
      <c r="T740" s="12"/>
      <c r="U740" s="13"/>
      <c r="AD740" s="12"/>
      <c r="AH740" s="13"/>
      <c r="AI740" s="218" t="s">
        <v>2446</v>
      </c>
      <c r="AJ740" s="1"/>
      <c r="AO740" s="12"/>
      <c r="AS740" s="1"/>
    </row>
    <row r="741" spans="5:45" x14ac:dyDescent="0.25">
      <c r="E741" s="218"/>
      <c r="G741" s="218"/>
      <c r="S741" s="1"/>
      <c r="T741" s="12"/>
      <c r="U741" s="13"/>
      <c r="AD741" s="12"/>
      <c r="AH741" s="13"/>
      <c r="AI741" s="218" t="s">
        <v>2447</v>
      </c>
      <c r="AJ741" s="1"/>
      <c r="AO741" s="12"/>
      <c r="AS741" s="1"/>
    </row>
    <row r="742" spans="5:45" x14ac:dyDescent="0.25">
      <c r="E742" s="218"/>
      <c r="G742" s="218"/>
      <c r="S742" s="1"/>
      <c r="T742" s="12"/>
      <c r="U742" s="13"/>
      <c r="AD742" s="12"/>
      <c r="AH742" s="13"/>
      <c r="AI742" s="218" t="s">
        <v>2448</v>
      </c>
      <c r="AJ742" s="1"/>
      <c r="AO742" s="12"/>
      <c r="AS742" s="1"/>
    </row>
    <row r="743" spans="5:45" x14ac:dyDescent="0.25">
      <c r="E743" s="218"/>
      <c r="G743" s="218"/>
      <c r="S743" s="1"/>
      <c r="T743" s="12"/>
      <c r="U743" s="13"/>
      <c r="AD743" s="12"/>
      <c r="AH743" s="13"/>
      <c r="AI743" s="218" t="s">
        <v>2449</v>
      </c>
      <c r="AJ743" s="1"/>
      <c r="AO743" s="12"/>
      <c r="AS743" s="1"/>
    </row>
    <row r="744" spans="5:45" x14ac:dyDescent="0.25">
      <c r="E744" s="218"/>
      <c r="G744" s="218"/>
      <c r="S744" s="1"/>
      <c r="T744" s="12"/>
      <c r="U744" s="13"/>
      <c r="AD744" s="12"/>
      <c r="AH744" s="13"/>
      <c r="AI744" s="218" t="s">
        <v>2450</v>
      </c>
      <c r="AJ744" s="1"/>
      <c r="AO744" s="12"/>
      <c r="AS744" s="1"/>
    </row>
    <row r="745" spans="5:45" x14ac:dyDescent="0.25">
      <c r="E745" s="218"/>
      <c r="G745" s="218"/>
      <c r="S745" s="1"/>
      <c r="T745" s="12"/>
      <c r="U745" s="13"/>
      <c r="AD745" s="12"/>
      <c r="AH745" s="13"/>
      <c r="AI745" s="218" t="s">
        <v>2451</v>
      </c>
      <c r="AJ745" s="1"/>
      <c r="AO745" s="12"/>
      <c r="AS745" s="1"/>
    </row>
    <row r="746" spans="5:45" x14ac:dyDescent="0.25">
      <c r="E746" s="218"/>
      <c r="G746" s="218"/>
      <c r="S746" s="1"/>
      <c r="T746" s="12"/>
      <c r="U746" s="13"/>
      <c r="AD746" s="12"/>
      <c r="AH746" s="13"/>
      <c r="AI746" s="218" t="s">
        <v>2452</v>
      </c>
      <c r="AJ746" s="1"/>
      <c r="AO746" s="12"/>
      <c r="AS746" s="1"/>
    </row>
    <row r="747" spans="5:45" x14ac:dyDescent="0.25">
      <c r="E747" s="218"/>
      <c r="G747" s="218"/>
      <c r="S747" s="1"/>
      <c r="T747" s="12"/>
      <c r="U747" s="13"/>
      <c r="AD747" s="12"/>
      <c r="AH747" s="13"/>
      <c r="AI747" s="218" t="s">
        <v>2453</v>
      </c>
      <c r="AJ747" s="1"/>
      <c r="AO747" s="12"/>
      <c r="AS747" s="1"/>
    </row>
    <row r="748" spans="5:45" x14ac:dyDescent="0.25">
      <c r="E748" s="218"/>
      <c r="G748" s="218"/>
      <c r="S748" s="1"/>
      <c r="T748" s="12"/>
      <c r="U748" s="13"/>
      <c r="AD748" s="12"/>
      <c r="AH748" s="13"/>
      <c r="AI748" s="218" t="s">
        <v>2454</v>
      </c>
      <c r="AJ748" s="1"/>
      <c r="AO748" s="12"/>
      <c r="AS748" s="1"/>
    </row>
    <row r="749" spans="5:45" x14ac:dyDescent="0.25">
      <c r="E749" s="218"/>
      <c r="G749" s="218"/>
      <c r="S749" s="1"/>
      <c r="T749" s="12"/>
      <c r="U749" s="13"/>
      <c r="AD749" s="12"/>
      <c r="AH749" s="13"/>
      <c r="AI749" s="218" t="s">
        <v>2455</v>
      </c>
      <c r="AJ749" s="1"/>
      <c r="AO749" s="12"/>
      <c r="AS749" s="1"/>
    </row>
    <row r="750" spans="5:45" x14ac:dyDescent="0.25">
      <c r="E750" s="218"/>
      <c r="G750" s="218"/>
      <c r="S750" s="1"/>
      <c r="T750" s="12"/>
      <c r="U750" s="13"/>
      <c r="AD750" s="12"/>
      <c r="AH750" s="13"/>
      <c r="AI750" s="218" t="s">
        <v>2456</v>
      </c>
      <c r="AJ750" s="1"/>
      <c r="AO750" s="12"/>
      <c r="AS750" s="1"/>
    </row>
    <row r="751" spans="5:45" x14ac:dyDescent="0.25">
      <c r="E751" s="218"/>
      <c r="G751" s="218"/>
      <c r="S751" s="1"/>
      <c r="T751" s="12"/>
      <c r="U751" s="13"/>
      <c r="AD751" s="12"/>
      <c r="AH751" s="13"/>
      <c r="AI751" s="218" t="s">
        <v>2457</v>
      </c>
      <c r="AJ751" s="1"/>
      <c r="AO751" s="12"/>
      <c r="AS751" s="1"/>
    </row>
    <row r="752" spans="5:45" x14ac:dyDescent="0.25">
      <c r="E752" s="218"/>
      <c r="G752" s="218"/>
      <c r="S752" s="1"/>
      <c r="T752" s="12"/>
      <c r="U752" s="13"/>
      <c r="AD752" s="12"/>
      <c r="AH752" s="13"/>
      <c r="AI752" s="218" t="s">
        <v>2458</v>
      </c>
      <c r="AJ752" s="1"/>
      <c r="AO752" s="12"/>
      <c r="AS752" s="1"/>
    </row>
    <row r="753" spans="5:45" x14ac:dyDescent="0.25">
      <c r="E753" s="218"/>
      <c r="G753" s="218"/>
      <c r="S753" s="1"/>
      <c r="T753" s="12"/>
      <c r="U753" s="13"/>
      <c r="AD753" s="12"/>
      <c r="AH753" s="13"/>
      <c r="AI753" s="218" t="s">
        <v>2459</v>
      </c>
      <c r="AJ753" s="1"/>
      <c r="AO753" s="12"/>
      <c r="AS753" s="1"/>
    </row>
    <row r="754" spans="5:45" x14ac:dyDescent="0.25">
      <c r="E754" s="218"/>
      <c r="G754" s="218"/>
      <c r="S754" s="1"/>
      <c r="T754" s="12"/>
      <c r="U754" s="13"/>
      <c r="AD754" s="12"/>
      <c r="AH754" s="13"/>
      <c r="AI754" s="218" t="s">
        <v>2460</v>
      </c>
      <c r="AJ754" s="1"/>
      <c r="AO754" s="12"/>
      <c r="AS754" s="1"/>
    </row>
    <row r="755" spans="5:45" x14ac:dyDescent="0.25">
      <c r="E755" s="218"/>
      <c r="G755" s="218"/>
      <c r="S755" s="1"/>
      <c r="T755" s="12"/>
      <c r="U755" s="13"/>
      <c r="AD755" s="12"/>
      <c r="AH755" s="13"/>
      <c r="AI755" s="218" t="s">
        <v>2461</v>
      </c>
      <c r="AJ755" s="1"/>
      <c r="AO755" s="12"/>
      <c r="AS755" s="1"/>
    </row>
    <row r="756" spans="5:45" x14ac:dyDescent="0.25">
      <c r="E756" s="218"/>
      <c r="G756" s="218"/>
      <c r="S756" s="1"/>
      <c r="T756" s="12"/>
      <c r="U756" s="13"/>
      <c r="AD756" s="12"/>
      <c r="AH756" s="13"/>
      <c r="AI756" s="218" t="s">
        <v>2462</v>
      </c>
      <c r="AJ756" s="1"/>
      <c r="AO756" s="12"/>
      <c r="AS756" s="1"/>
    </row>
    <row r="757" spans="5:45" x14ac:dyDescent="0.25">
      <c r="E757" s="218"/>
      <c r="G757" s="218"/>
      <c r="S757" s="1"/>
      <c r="T757" s="12"/>
      <c r="U757" s="13"/>
      <c r="AD757" s="12"/>
      <c r="AH757" s="13"/>
      <c r="AI757" s="218" t="s">
        <v>2463</v>
      </c>
      <c r="AJ757" s="1"/>
      <c r="AO757" s="12"/>
      <c r="AS757" s="1"/>
    </row>
    <row r="758" spans="5:45" x14ac:dyDescent="0.25">
      <c r="E758" s="218"/>
      <c r="G758" s="218"/>
      <c r="S758" s="1"/>
      <c r="T758" s="12"/>
      <c r="U758" s="13"/>
      <c r="AD758" s="12"/>
      <c r="AH758" s="13"/>
      <c r="AI758" s="218" t="s">
        <v>2464</v>
      </c>
      <c r="AJ758" s="1"/>
      <c r="AO758" s="12"/>
      <c r="AS758" s="1"/>
    </row>
    <row r="759" spans="5:45" x14ac:dyDescent="0.25">
      <c r="E759" s="218"/>
      <c r="G759" s="218"/>
      <c r="S759" s="1"/>
      <c r="T759" s="12"/>
      <c r="U759" s="13"/>
      <c r="AD759" s="12"/>
      <c r="AH759" s="13"/>
      <c r="AI759" s="218" t="s">
        <v>2465</v>
      </c>
      <c r="AJ759" s="1"/>
      <c r="AO759" s="12"/>
      <c r="AS759" s="1"/>
    </row>
    <row r="760" spans="5:45" x14ac:dyDescent="0.25">
      <c r="E760" s="218"/>
      <c r="G760" s="218"/>
      <c r="S760" s="1"/>
      <c r="T760" s="12"/>
      <c r="U760" s="13"/>
      <c r="AD760" s="12"/>
      <c r="AH760" s="13"/>
      <c r="AI760" s="218" t="s">
        <v>2466</v>
      </c>
      <c r="AJ760" s="1"/>
      <c r="AO760" s="12"/>
      <c r="AS760" s="1"/>
    </row>
    <row r="761" spans="5:45" x14ac:dyDescent="0.25">
      <c r="E761" s="218"/>
      <c r="G761" s="218"/>
      <c r="S761" s="1"/>
      <c r="T761" s="12"/>
      <c r="U761" s="13"/>
      <c r="AD761" s="12"/>
      <c r="AH761" s="13"/>
      <c r="AI761" s="218" t="s">
        <v>2467</v>
      </c>
      <c r="AJ761" s="1"/>
      <c r="AO761" s="12"/>
      <c r="AS761" s="1"/>
    </row>
    <row r="762" spans="5:45" x14ac:dyDescent="0.25">
      <c r="E762" s="218"/>
      <c r="G762" s="218"/>
      <c r="S762" s="1"/>
      <c r="T762" s="12"/>
      <c r="U762" s="13"/>
      <c r="AD762" s="12"/>
      <c r="AH762" s="13"/>
      <c r="AI762" s="218" t="s">
        <v>2468</v>
      </c>
      <c r="AJ762" s="1"/>
      <c r="AO762" s="12"/>
      <c r="AS762" s="1"/>
    </row>
    <row r="763" spans="5:45" x14ac:dyDescent="0.25">
      <c r="E763" s="218"/>
      <c r="G763" s="218"/>
      <c r="S763" s="1"/>
      <c r="T763" s="12"/>
      <c r="U763" s="13"/>
      <c r="AD763" s="12"/>
      <c r="AH763" s="13"/>
      <c r="AI763" s="218" t="s">
        <v>2469</v>
      </c>
      <c r="AJ763" s="1"/>
      <c r="AO763" s="12"/>
      <c r="AS763" s="1"/>
    </row>
    <row r="764" spans="5:45" x14ac:dyDescent="0.25">
      <c r="E764" s="218"/>
      <c r="G764" s="218"/>
      <c r="S764" s="1"/>
      <c r="T764" s="12"/>
      <c r="U764" s="13"/>
      <c r="AD764" s="12"/>
      <c r="AH764" s="13"/>
      <c r="AI764" s="218" t="s">
        <v>2470</v>
      </c>
      <c r="AJ764" s="1"/>
      <c r="AO764" s="12"/>
      <c r="AS764" s="1"/>
    </row>
    <row r="765" spans="5:45" x14ac:dyDescent="0.25">
      <c r="E765" s="218"/>
      <c r="G765" s="218"/>
      <c r="S765" s="1"/>
      <c r="T765" s="12"/>
      <c r="U765" s="13"/>
      <c r="AD765" s="12"/>
      <c r="AH765" s="13"/>
      <c r="AI765" s="218" t="s">
        <v>2471</v>
      </c>
      <c r="AJ765" s="1"/>
      <c r="AO765" s="12"/>
      <c r="AS765" s="1"/>
    </row>
    <row r="766" spans="5:45" x14ac:dyDescent="0.25">
      <c r="E766" s="218"/>
      <c r="G766" s="218"/>
      <c r="S766" s="1"/>
      <c r="T766" s="12"/>
      <c r="U766" s="13"/>
      <c r="AD766" s="12"/>
      <c r="AH766" s="13"/>
      <c r="AI766" s="218" t="s">
        <v>2472</v>
      </c>
      <c r="AJ766" s="1"/>
      <c r="AO766" s="12"/>
      <c r="AS766" s="1"/>
    </row>
    <row r="767" spans="5:45" x14ac:dyDescent="0.25">
      <c r="E767" s="218"/>
      <c r="G767" s="218"/>
      <c r="S767" s="1"/>
      <c r="T767" s="12"/>
      <c r="U767" s="13"/>
      <c r="AD767" s="12"/>
      <c r="AH767" s="13"/>
      <c r="AI767" s="218" t="s">
        <v>2473</v>
      </c>
      <c r="AJ767" s="1"/>
      <c r="AO767" s="12"/>
      <c r="AS767" s="1"/>
    </row>
    <row r="768" spans="5:45" x14ac:dyDescent="0.25">
      <c r="E768" s="218"/>
      <c r="G768" s="218"/>
      <c r="S768" s="1"/>
      <c r="T768" s="12"/>
      <c r="U768" s="13"/>
      <c r="AD768" s="12"/>
      <c r="AH768" s="13"/>
      <c r="AI768" s="218" t="s">
        <v>2474</v>
      </c>
      <c r="AJ768" s="1"/>
      <c r="AO768" s="12"/>
      <c r="AS768" s="1"/>
    </row>
    <row r="769" spans="5:45" x14ac:dyDescent="0.25">
      <c r="E769" s="218"/>
      <c r="G769" s="218"/>
      <c r="S769" s="1"/>
      <c r="T769" s="12"/>
      <c r="U769" s="13"/>
      <c r="AD769" s="12"/>
      <c r="AH769" s="13"/>
      <c r="AI769" s="218" t="s">
        <v>2475</v>
      </c>
      <c r="AJ769" s="1"/>
      <c r="AO769" s="12"/>
      <c r="AS769" s="1"/>
    </row>
    <row r="770" spans="5:45" x14ac:dyDescent="0.25">
      <c r="E770" s="218"/>
      <c r="G770" s="218"/>
      <c r="S770" s="1"/>
      <c r="T770" s="12"/>
      <c r="U770" s="13"/>
      <c r="AD770" s="12"/>
      <c r="AH770" s="13"/>
      <c r="AI770" s="218" t="s">
        <v>2476</v>
      </c>
      <c r="AJ770" s="1"/>
      <c r="AO770" s="12"/>
      <c r="AS770" s="1"/>
    </row>
    <row r="771" spans="5:45" x14ac:dyDescent="0.25">
      <c r="E771" s="218"/>
      <c r="G771" s="218"/>
      <c r="S771" s="1"/>
      <c r="T771" s="12"/>
      <c r="U771" s="13"/>
      <c r="AD771" s="12"/>
      <c r="AH771" s="13"/>
      <c r="AI771" s="218" t="s">
        <v>2477</v>
      </c>
      <c r="AJ771" s="1"/>
      <c r="AO771" s="12"/>
      <c r="AS771" s="1"/>
    </row>
    <row r="772" spans="5:45" x14ac:dyDescent="0.25">
      <c r="E772" s="218"/>
      <c r="G772" s="218"/>
      <c r="S772" s="1"/>
      <c r="T772" s="12"/>
      <c r="U772" s="13"/>
      <c r="AD772" s="12"/>
      <c r="AH772" s="13"/>
      <c r="AI772" s="218" t="s">
        <v>2478</v>
      </c>
      <c r="AJ772" s="1"/>
      <c r="AO772" s="12"/>
      <c r="AS772" s="1"/>
    </row>
    <row r="773" spans="5:45" x14ac:dyDescent="0.25">
      <c r="E773" s="218"/>
      <c r="G773" s="218"/>
      <c r="S773" s="1"/>
      <c r="T773" s="12"/>
      <c r="U773" s="13"/>
      <c r="AD773" s="12"/>
      <c r="AH773" s="13"/>
      <c r="AI773" s="218" t="s">
        <v>2479</v>
      </c>
      <c r="AJ773" s="1"/>
      <c r="AO773" s="12"/>
      <c r="AS773" s="1"/>
    </row>
    <row r="774" spans="5:45" x14ac:dyDescent="0.25">
      <c r="E774" s="218"/>
      <c r="G774" s="218"/>
      <c r="S774" s="1"/>
      <c r="T774" s="12"/>
      <c r="U774" s="13"/>
      <c r="AD774" s="12"/>
      <c r="AH774" s="13"/>
      <c r="AI774" s="218" t="s">
        <v>2480</v>
      </c>
      <c r="AJ774" s="1"/>
      <c r="AO774" s="12"/>
      <c r="AS774" s="1"/>
    </row>
    <row r="775" spans="5:45" x14ac:dyDescent="0.25">
      <c r="E775" s="218"/>
      <c r="G775" s="218"/>
      <c r="S775" s="1"/>
      <c r="T775" s="12"/>
      <c r="U775" s="13"/>
      <c r="AD775" s="12"/>
      <c r="AH775" s="13"/>
      <c r="AI775" s="218" t="s">
        <v>2481</v>
      </c>
      <c r="AJ775" s="1"/>
      <c r="AO775" s="12"/>
      <c r="AS775" s="1"/>
    </row>
    <row r="776" spans="5:45" x14ac:dyDescent="0.25">
      <c r="E776" s="218"/>
      <c r="G776" s="218"/>
      <c r="S776" s="1"/>
      <c r="T776" s="12"/>
      <c r="U776" s="13"/>
      <c r="AD776" s="12"/>
      <c r="AH776" s="13"/>
      <c r="AI776" s="218" t="s">
        <v>2482</v>
      </c>
      <c r="AJ776" s="1"/>
      <c r="AO776" s="12"/>
      <c r="AS776" s="1"/>
    </row>
    <row r="777" spans="5:45" x14ac:dyDescent="0.25">
      <c r="E777" s="218"/>
      <c r="G777" s="218"/>
      <c r="S777" s="1"/>
      <c r="T777" s="12"/>
      <c r="U777" s="13"/>
      <c r="AD777" s="12"/>
      <c r="AH777" s="13"/>
      <c r="AI777" s="218" t="s">
        <v>2483</v>
      </c>
      <c r="AJ777" s="1"/>
      <c r="AO777" s="12"/>
      <c r="AS777" s="1"/>
    </row>
    <row r="778" spans="5:45" x14ac:dyDescent="0.25">
      <c r="E778" s="218"/>
      <c r="G778" s="218"/>
      <c r="S778" s="1"/>
      <c r="T778" s="12"/>
      <c r="U778" s="13"/>
      <c r="AD778" s="12"/>
      <c r="AH778" s="13"/>
      <c r="AI778" s="218" t="s">
        <v>2484</v>
      </c>
      <c r="AJ778" s="1"/>
      <c r="AO778" s="12"/>
      <c r="AS778" s="1"/>
    </row>
    <row r="779" spans="5:45" x14ac:dyDescent="0.25">
      <c r="E779" s="218"/>
      <c r="G779" s="218"/>
      <c r="S779" s="1"/>
      <c r="T779" s="12"/>
      <c r="U779" s="13"/>
      <c r="AD779" s="12"/>
      <c r="AH779" s="13"/>
      <c r="AI779" s="218" t="s">
        <v>2485</v>
      </c>
      <c r="AJ779" s="1"/>
      <c r="AO779" s="12"/>
      <c r="AS779" s="1"/>
    </row>
    <row r="780" spans="5:45" x14ac:dyDescent="0.25">
      <c r="E780" s="218"/>
      <c r="G780" s="218"/>
      <c r="S780" s="1"/>
      <c r="T780" s="12"/>
      <c r="U780" s="13"/>
      <c r="AD780" s="12"/>
      <c r="AH780" s="13"/>
      <c r="AI780" s="218" t="s">
        <v>2486</v>
      </c>
      <c r="AJ780" s="1"/>
      <c r="AO780" s="12"/>
      <c r="AS780" s="1"/>
    </row>
    <row r="781" spans="5:45" x14ac:dyDescent="0.25">
      <c r="E781" s="218"/>
      <c r="G781" s="218"/>
      <c r="S781" s="1"/>
      <c r="T781" s="12"/>
      <c r="U781" s="13"/>
      <c r="AD781" s="12"/>
      <c r="AH781" s="13"/>
      <c r="AI781" s="218" t="s">
        <v>2487</v>
      </c>
      <c r="AJ781" s="1"/>
      <c r="AO781" s="12"/>
      <c r="AS781" s="1"/>
    </row>
    <row r="782" spans="5:45" x14ac:dyDescent="0.25">
      <c r="E782" s="218"/>
      <c r="G782" s="218"/>
      <c r="S782" s="1"/>
      <c r="T782" s="12"/>
      <c r="U782" s="13"/>
      <c r="AD782" s="12"/>
      <c r="AH782" s="13"/>
      <c r="AI782" s="218" t="s">
        <v>2488</v>
      </c>
      <c r="AJ782" s="1"/>
      <c r="AO782" s="12"/>
      <c r="AS782" s="1"/>
    </row>
    <row r="783" spans="5:45" x14ac:dyDescent="0.25">
      <c r="E783" s="218"/>
      <c r="G783" s="218"/>
      <c r="S783" s="1"/>
      <c r="T783" s="12"/>
      <c r="U783" s="13"/>
      <c r="AD783" s="12"/>
      <c r="AH783" s="13"/>
      <c r="AI783" s="218" t="s">
        <v>2489</v>
      </c>
      <c r="AJ783" s="1"/>
      <c r="AO783" s="12"/>
      <c r="AS783" s="1"/>
    </row>
    <row r="784" spans="5:45" x14ac:dyDescent="0.25">
      <c r="E784" s="218"/>
      <c r="G784" s="218"/>
      <c r="S784" s="1"/>
      <c r="T784" s="12"/>
      <c r="U784" s="13"/>
      <c r="AD784" s="12"/>
      <c r="AH784" s="13"/>
      <c r="AI784" s="218" t="s">
        <v>2490</v>
      </c>
      <c r="AJ784" s="1"/>
      <c r="AO784" s="12"/>
      <c r="AS784" s="1"/>
    </row>
    <row r="785" spans="5:45" x14ac:dyDescent="0.25">
      <c r="E785" s="218"/>
      <c r="G785" s="218"/>
      <c r="S785" s="1"/>
      <c r="T785" s="12"/>
      <c r="U785" s="13"/>
      <c r="AD785" s="12"/>
      <c r="AH785" s="13"/>
      <c r="AI785" s="218" t="s">
        <v>2491</v>
      </c>
      <c r="AJ785" s="1"/>
      <c r="AO785" s="12"/>
      <c r="AS785" s="1"/>
    </row>
    <row r="786" spans="5:45" x14ac:dyDescent="0.25">
      <c r="E786" s="218"/>
      <c r="G786" s="218"/>
      <c r="S786" s="1"/>
      <c r="T786" s="12"/>
      <c r="U786" s="13"/>
      <c r="AD786" s="12"/>
      <c r="AH786" s="13"/>
      <c r="AI786" s="218" t="s">
        <v>2492</v>
      </c>
      <c r="AJ786" s="1"/>
      <c r="AO786" s="12"/>
      <c r="AS786" s="1"/>
    </row>
    <row r="787" spans="5:45" x14ac:dyDescent="0.25">
      <c r="E787" s="218"/>
      <c r="G787" s="218"/>
      <c r="S787" s="1"/>
      <c r="T787" s="12"/>
      <c r="U787" s="13"/>
      <c r="AD787" s="12"/>
      <c r="AH787" s="13"/>
      <c r="AI787" s="218" t="s">
        <v>2493</v>
      </c>
      <c r="AJ787" s="1"/>
      <c r="AO787" s="12"/>
      <c r="AS787" s="1"/>
    </row>
    <row r="788" spans="5:45" x14ac:dyDescent="0.25">
      <c r="E788" s="218"/>
      <c r="G788" s="218"/>
      <c r="S788" s="1"/>
      <c r="T788" s="12"/>
      <c r="U788" s="13"/>
      <c r="AD788" s="12"/>
      <c r="AH788" s="13"/>
      <c r="AI788" s="218" t="s">
        <v>2494</v>
      </c>
      <c r="AJ788" s="1"/>
      <c r="AO788" s="12"/>
      <c r="AS788" s="1"/>
    </row>
    <row r="789" spans="5:45" x14ac:dyDescent="0.25">
      <c r="E789" s="218"/>
      <c r="G789" s="218"/>
      <c r="S789" s="1"/>
      <c r="T789" s="12"/>
      <c r="U789" s="13"/>
      <c r="AD789" s="12"/>
      <c r="AH789" s="13"/>
      <c r="AI789" s="218" t="s">
        <v>2495</v>
      </c>
      <c r="AJ789" s="1"/>
      <c r="AO789" s="12"/>
      <c r="AS789" s="1"/>
    </row>
    <row r="790" spans="5:45" x14ac:dyDescent="0.25">
      <c r="E790" s="218"/>
      <c r="G790" s="218"/>
      <c r="S790" s="1"/>
      <c r="T790" s="12"/>
      <c r="U790" s="13"/>
      <c r="AD790" s="12"/>
      <c r="AH790" s="13"/>
      <c r="AI790" s="218" t="s">
        <v>2496</v>
      </c>
      <c r="AJ790" s="1"/>
      <c r="AO790" s="12"/>
      <c r="AS790" s="1"/>
    </row>
    <row r="791" spans="5:45" x14ac:dyDescent="0.25">
      <c r="E791" s="218"/>
      <c r="G791" s="218"/>
      <c r="S791" s="1"/>
      <c r="T791" s="12"/>
      <c r="U791" s="13"/>
      <c r="AD791" s="12"/>
      <c r="AH791" s="13"/>
      <c r="AI791" s="218" t="s">
        <v>2497</v>
      </c>
      <c r="AJ791" s="1"/>
      <c r="AO791" s="12"/>
      <c r="AS791" s="1"/>
    </row>
    <row r="792" spans="5:45" x14ac:dyDescent="0.25">
      <c r="E792" s="218"/>
      <c r="G792" s="218"/>
      <c r="S792" s="1"/>
      <c r="T792" s="12"/>
      <c r="U792" s="13"/>
      <c r="AD792" s="12"/>
      <c r="AH792" s="13"/>
      <c r="AI792" s="218" t="s">
        <v>2498</v>
      </c>
      <c r="AJ792" s="1"/>
      <c r="AO792" s="12"/>
      <c r="AS792" s="1"/>
    </row>
    <row r="793" spans="5:45" x14ac:dyDescent="0.25">
      <c r="E793" s="218"/>
      <c r="G793" s="218"/>
      <c r="S793" s="1"/>
      <c r="T793" s="12"/>
      <c r="U793" s="13"/>
      <c r="AD793" s="12"/>
      <c r="AH793" s="13"/>
      <c r="AI793" s="218" t="s">
        <v>2499</v>
      </c>
      <c r="AJ793" s="1"/>
      <c r="AO793" s="12"/>
      <c r="AS793" s="1"/>
    </row>
    <row r="794" spans="5:45" x14ac:dyDescent="0.25">
      <c r="E794" s="218"/>
      <c r="G794" s="218"/>
      <c r="S794" s="1"/>
      <c r="T794" s="12"/>
      <c r="U794" s="13"/>
      <c r="AD794" s="12"/>
      <c r="AH794" s="13"/>
      <c r="AI794" s="218" t="s">
        <v>2500</v>
      </c>
      <c r="AJ794" s="1"/>
      <c r="AO794" s="12"/>
      <c r="AS794" s="1"/>
    </row>
    <row r="795" spans="5:45" x14ac:dyDescent="0.25">
      <c r="E795" s="218"/>
      <c r="G795" s="218"/>
      <c r="S795" s="1"/>
      <c r="T795" s="12"/>
      <c r="U795" s="13"/>
      <c r="AD795" s="12"/>
      <c r="AH795" s="13"/>
      <c r="AI795" s="218" t="s">
        <v>2501</v>
      </c>
      <c r="AJ795" s="1"/>
      <c r="AO795" s="12"/>
      <c r="AS795" s="1"/>
    </row>
    <row r="796" spans="5:45" x14ac:dyDescent="0.25">
      <c r="E796" s="218"/>
      <c r="G796" s="218"/>
      <c r="S796" s="1"/>
      <c r="T796" s="12"/>
      <c r="U796" s="13"/>
      <c r="AD796" s="12"/>
      <c r="AH796" s="13"/>
      <c r="AI796" s="218" t="s">
        <v>2502</v>
      </c>
      <c r="AJ796" s="1"/>
      <c r="AO796" s="12"/>
      <c r="AS796" s="1"/>
    </row>
    <row r="797" spans="5:45" x14ac:dyDescent="0.25">
      <c r="E797" s="218"/>
      <c r="G797" s="218"/>
      <c r="S797" s="1"/>
      <c r="T797" s="12"/>
      <c r="U797" s="13"/>
      <c r="AD797" s="12"/>
      <c r="AH797" s="13"/>
      <c r="AI797" s="218" t="s">
        <v>2503</v>
      </c>
      <c r="AJ797" s="1"/>
      <c r="AO797" s="12"/>
      <c r="AS797" s="1"/>
    </row>
    <row r="798" spans="5:45" x14ac:dyDescent="0.25">
      <c r="E798" s="218"/>
      <c r="G798" s="218"/>
      <c r="S798" s="1"/>
      <c r="T798" s="12"/>
      <c r="U798" s="13"/>
      <c r="AD798" s="12"/>
      <c r="AH798" s="13"/>
      <c r="AI798" s="218" t="s">
        <v>2504</v>
      </c>
      <c r="AJ798" s="1"/>
      <c r="AO798" s="12"/>
      <c r="AS798" s="1"/>
    </row>
    <row r="799" spans="5:45" x14ac:dyDescent="0.25">
      <c r="E799" s="218"/>
      <c r="G799" s="218"/>
      <c r="S799" s="1"/>
      <c r="T799" s="12"/>
      <c r="U799" s="13"/>
      <c r="AD799" s="12"/>
      <c r="AH799" s="13"/>
      <c r="AI799" s="218" t="s">
        <v>2505</v>
      </c>
      <c r="AJ799" s="1"/>
      <c r="AO799" s="12"/>
      <c r="AS799" s="1"/>
    </row>
    <row r="800" spans="5:45" x14ac:dyDescent="0.25">
      <c r="E800" s="218"/>
      <c r="G800" s="218"/>
      <c r="S800" s="1"/>
      <c r="T800" s="12"/>
      <c r="U800" s="13"/>
      <c r="AD800" s="12"/>
      <c r="AH800" s="13"/>
      <c r="AI800" s="218" t="s">
        <v>2506</v>
      </c>
      <c r="AJ800" s="1"/>
      <c r="AO800" s="12"/>
      <c r="AS800" s="1"/>
    </row>
    <row r="801" spans="5:45" x14ac:dyDescent="0.25">
      <c r="E801" s="218"/>
      <c r="G801" s="218"/>
      <c r="S801" s="1"/>
      <c r="T801" s="12"/>
      <c r="U801" s="13"/>
      <c r="AD801" s="12"/>
      <c r="AH801" s="13"/>
      <c r="AI801" s="218" t="s">
        <v>2507</v>
      </c>
      <c r="AJ801" s="1"/>
      <c r="AO801" s="12"/>
      <c r="AS801" s="1"/>
    </row>
    <row r="802" spans="5:45" x14ac:dyDescent="0.25">
      <c r="E802" s="218"/>
      <c r="G802" s="218"/>
      <c r="S802" s="1"/>
      <c r="T802" s="12"/>
      <c r="U802" s="13"/>
      <c r="AD802" s="12"/>
      <c r="AH802" s="13"/>
      <c r="AI802" s="218" t="s">
        <v>2508</v>
      </c>
      <c r="AJ802" s="1"/>
      <c r="AO802" s="12"/>
      <c r="AS802" s="1"/>
    </row>
    <row r="803" spans="5:45" x14ac:dyDescent="0.25">
      <c r="E803" s="218"/>
      <c r="G803" s="218"/>
      <c r="S803" s="1"/>
      <c r="T803" s="12"/>
      <c r="U803" s="13"/>
      <c r="AD803" s="12"/>
      <c r="AH803" s="13"/>
      <c r="AI803" s="218" t="s">
        <v>2509</v>
      </c>
      <c r="AJ803" s="1"/>
      <c r="AO803" s="12"/>
      <c r="AS803" s="1"/>
    </row>
    <row r="804" spans="5:45" x14ac:dyDescent="0.25">
      <c r="E804" s="218"/>
      <c r="G804" s="218"/>
      <c r="S804" s="1"/>
      <c r="T804" s="12"/>
      <c r="U804" s="13"/>
      <c r="AD804" s="12"/>
      <c r="AH804" s="13"/>
      <c r="AI804" s="218" t="s">
        <v>2510</v>
      </c>
      <c r="AJ804" s="1"/>
      <c r="AO804" s="12"/>
      <c r="AS804" s="1"/>
    </row>
    <row r="805" spans="5:45" x14ac:dyDescent="0.25">
      <c r="E805" s="218"/>
      <c r="G805" s="218"/>
      <c r="S805" s="1"/>
      <c r="T805" s="12"/>
      <c r="U805" s="13"/>
      <c r="AD805" s="12"/>
      <c r="AH805" s="13"/>
      <c r="AI805" s="218" t="s">
        <v>2511</v>
      </c>
      <c r="AJ805" s="1"/>
      <c r="AO805" s="12"/>
      <c r="AS805" s="1"/>
    </row>
    <row r="806" spans="5:45" x14ac:dyDescent="0.25">
      <c r="E806" s="218"/>
      <c r="G806" s="218"/>
      <c r="S806" s="1"/>
      <c r="T806" s="12"/>
      <c r="U806" s="13"/>
      <c r="AD806" s="12"/>
      <c r="AH806" s="13"/>
      <c r="AI806" s="218" t="s">
        <v>2512</v>
      </c>
      <c r="AJ806" s="1"/>
      <c r="AO806" s="12"/>
      <c r="AS806" s="1"/>
    </row>
    <row r="807" spans="5:45" x14ac:dyDescent="0.25">
      <c r="E807" s="218"/>
      <c r="G807" s="218"/>
      <c r="S807" s="1"/>
      <c r="T807" s="12"/>
      <c r="U807" s="13"/>
      <c r="AD807" s="12"/>
      <c r="AH807" s="13"/>
      <c r="AI807" s="218" t="s">
        <v>2513</v>
      </c>
      <c r="AJ807" s="1"/>
      <c r="AO807" s="12"/>
      <c r="AS807" s="1"/>
    </row>
    <row r="808" spans="5:45" x14ac:dyDescent="0.25">
      <c r="E808" s="218"/>
      <c r="G808" s="218"/>
      <c r="S808" s="1"/>
      <c r="T808" s="12"/>
      <c r="U808" s="13"/>
      <c r="AD808" s="12"/>
      <c r="AH808" s="13"/>
      <c r="AI808" s="218" t="s">
        <v>2514</v>
      </c>
      <c r="AJ808" s="1"/>
      <c r="AO808" s="12"/>
      <c r="AS808" s="1"/>
    </row>
    <row r="809" spans="5:45" x14ac:dyDescent="0.25">
      <c r="E809" s="218"/>
      <c r="G809" s="218"/>
      <c r="S809" s="1"/>
      <c r="T809" s="12"/>
      <c r="U809" s="13"/>
      <c r="AD809" s="12"/>
      <c r="AH809" s="13"/>
      <c r="AI809" s="218" t="s">
        <v>2515</v>
      </c>
      <c r="AJ809" s="1"/>
      <c r="AO809" s="12"/>
      <c r="AS809" s="1"/>
    </row>
    <row r="810" spans="5:45" x14ac:dyDescent="0.25">
      <c r="E810" s="218"/>
      <c r="G810" s="218"/>
      <c r="S810" s="1"/>
      <c r="T810" s="12"/>
      <c r="U810" s="13"/>
      <c r="AD810" s="12"/>
      <c r="AH810" s="13"/>
      <c r="AI810" s="218" t="s">
        <v>2516</v>
      </c>
      <c r="AJ810" s="1"/>
      <c r="AO810" s="12"/>
      <c r="AS810" s="1"/>
    </row>
    <row r="811" spans="5:45" x14ac:dyDescent="0.25">
      <c r="E811" s="218"/>
      <c r="G811" s="218"/>
      <c r="S811" s="1"/>
      <c r="T811" s="12"/>
      <c r="U811" s="13"/>
      <c r="AD811" s="12"/>
      <c r="AH811" s="13"/>
      <c r="AI811" s="218" t="s">
        <v>2517</v>
      </c>
      <c r="AJ811" s="1"/>
      <c r="AO811" s="12"/>
      <c r="AS811" s="1"/>
    </row>
    <row r="812" spans="5:45" x14ac:dyDescent="0.25">
      <c r="E812" s="218"/>
      <c r="G812" s="218"/>
      <c r="S812" s="1"/>
      <c r="T812" s="12"/>
      <c r="U812" s="13"/>
      <c r="AD812" s="12"/>
      <c r="AH812" s="13"/>
      <c r="AI812" s="218" t="s">
        <v>2518</v>
      </c>
      <c r="AJ812" s="1"/>
      <c r="AO812" s="12"/>
      <c r="AS812" s="1"/>
    </row>
    <row r="813" spans="5:45" x14ac:dyDescent="0.25">
      <c r="E813" s="218"/>
      <c r="G813" s="218"/>
      <c r="S813" s="1"/>
      <c r="T813" s="12"/>
      <c r="U813" s="13"/>
      <c r="AD813" s="12"/>
      <c r="AH813" s="13"/>
      <c r="AI813" s="218" t="s">
        <v>2519</v>
      </c>
      <c r="AJ813" s="1"/>
      <c r="AO813" s="12"/>
      <c r="AS813" s="1"/>
    </row>
    <row r="814" spans="5:45" x14ac:dyDescent="0.25">
      <c r="E814" s="218"/>
      <c r="G814" s="218"/>
      <c r="S814" s="1"/>
      <c r="T814" s="12"/>
      <c r="U814" s="13"/>
      <c r="AD814" s="12"/>
      <c r="AH814" s="13"/>
      <c r="AI814" s="218" t="s">
        <v>2520</v>
      </c>
      <c r="AJ814" s="1"/>
      <c r="AO814" s="12"/>
      <c r="AS814" s="1"/>
    </row>
    <row r="815" spans="5:45" x14ac:dyDescent="0.25">
      <c r="E815" s="218"/>
      <c r="G815" s="218"/>
      <c r="S815" s="1"/>
      <c r="T815" s="12"/>
      <c r="U815" s="13"/>
      <c r="AD815" s="12"/>
      <c r="AH815" s="13"/>
      <c r="AI815" s="218" t="s">
        <v>2521</v>
      </c>
      <c r="AJ815" s="1"/>
      <c r="AO815" s="12"/>
      <c r="AS815" s="1"/>
    </row>
    <row r="816" spans="5:45" x14ac:dyDescent="0.25">
      <c r="E816" s="218"/>
      <c r="G816" s="218"/>
      <c r="S816" s="1"/>
      <c r="T816" s="12"/>
      <c r="U816" s="13"/>
      <c r="AD816" s="12"/>
      <c r="AH816" s="13"/>
      <c r="AI816" s="218" t="s">
        <v>2522</v>
      </c>
      <c r="AJ816" s="1"/>
      <c r="AO816" s="12"/>
      <c r="AS816" s="1"/>
    </row>
    <row r="817" spans="5:45" x14ac:dyDescent="0.25">
      <c r="E817" s="218"/>
      <c r="G817" s="218"/>
      <c r="S817" s="1"/>
      <c r="T817" s="12"/>
      <c r="U817" s="13"/>
      <c r="AD817" s="12"/>
      <c r="AH817" s="13"/>
      <c r="AI817" s="218" t="s">
        <v>2523</v>
      </c>
      <c r="AJ817" s="1"/>
      <c r="AO817" s="12"/>
      <c r="AS817" s="1"/>
    </row>
    <row r="818" spans="5:45" x14ac:dyDescent="0.25">
      <c r="E818" s="218"/>
      <c r="G818" s="218"/>
      <c r="S818" s="1"/>
      <c r="T818" s="12"/>
      <c r="U818" s="13"/>
      <c r="AD818" s="12"/>
      <c r="AH818" s="13"/>
      <c r="AI818" s="218" t="s">
        <v>2524</v>
      </c>
      <c r="AJ818" s="1"/>
      <c r="AO818" s="12"/>
      <c r="AS818" s="1"/>
    </row>
    <row r="819" spans="5:45" x14ac:dyDescent="0.25">
      <c r="E819" s="218"/>
      <c r="G819" s="218"/>
      <c r="S819" s="1"/>
      <c r="T819" s="12"/>
      <c r="U819" s="13"/>
      <c r="AD819" s="12"/>
      <c r="AH819" s="13"/>
      <c r="AI819" s="218" t="s">
        <v>2525</v>
      </c>
      <c r="AJ819" s="1"/>
      <c r="AO819" s="12"/>
      <c r="AS819" s="1"/>
    </row>
    <row r="820" spans="5:45" x14ac:dyDescent="0.25">
      <c r="E820" s="218"/>
      <c r="G820" s="218"/>
      <c r="S820" s="1"/>
      <c r="T820" s="12"/>
      <c r="U820" s="13"/>
      <c r="AD820" s="12"/>
      <c r="AH820" s="13"/>
      <c r="AI820" s="218" t="s">
        <v>2526</v>
      </c>
      <c r="AJ820" s="1"/>
      <c r="AO820" s="12"/>
      <c r="AS820" s="1"/>
    </row>
    <row r="821" spans="5:45" x14ac:dyDescent="0.25">
      <c r="E821" s="218"/>
      <c r="G821" s="218"/>
      <c r="S821" s="1"/>
      <c r="T821" s="12"/>
      <c r="U821" s="13"/>
      <c r="AD821" s="12"/>
      <c r="AH821" s="13"/>
      <c r="AI821" s="218" t="s">
        <v>2527</v>
      </c>
      <c r="AJ821" s="1"/>
      <c r="AO821" s="12"/>
      <c r="AS821" s="1"/>
    </row>
    <row r="822" spans="5:45" x14ac:dyDescent="0.25">
      <c r="E822" s="218"/>
      <c r="G822" s="218"/>
      <c r="S822" s="1"/>
      <c r="T822" s="12"/>
      <c r="U822" s="13"/>
      <c r="AD822" s="12"/>
      <c r="AH822" s="13"/>
      <c r="AI822" s="218" t="s">
        <v>2528</v>
      </c>
      <c r="AJ822" s="1"/>
      <c r="AO822" s="12"/>
      <c r="AS822" s="1"/>
    </row>
    <row r="823" spans="5:45" x14ac:dyDescent="0.25">
      <c r="E823" s="218"/>
      <c r="G823" s="218"/>
      <c r="S823" s="1"/>
      <c r="T823" s="12"/>
      <c r="U823" s="13"/>
      <c r="AD823" s="12"/>
      <c r="AH823" s="13"/>
      <c r="AI823" s="218" t="s">
        <v>2529</v>
      </c>
      <c r="AJ823" s="1"/>
      <c r="AO823" s="12"/>
      <c r="AS823" s="1"/>
    </row>
    <row r="824" spans="5:45" x14ac:dyDescent="0.25">
      <c r="E824" s="218"/>
      <c r="G824" s="218"/>
      <c r="S824" s="1"/>
      <c r="T824" s="12"/>
      <c r="U824" s="13"/>
      <c r="AD824" s="12"/>
      <c r="AH824" s="13"/>
      <c r="AI824" s="218" t="s">
        <v>2530</v>
      </c>
      <c r="AJ824" s="1"/>
      <c r="AO824" s="12"/>
      <c r="AS824" s="1"/>
    </row>
    <row r="825" spans="5:45" x14ac:dyDescent="0.25">
      <c r="E825" s="218"/>
      <c r="G825" s="218"/>
      <c r="S825" s="1"/>
      <c r="T825" s="12"/>
      <c r="U825" s="13"/>
      <c r="AD825" s="12"/>
      <c r="AH825" s="13"/>
      <c r="AI825" s="218" t="s">
        <v>2531</v>
      </c>
      <c r="AJ825" s="1"/>
      <c r="AO825" s="12"/>
      <c r="AS825" s="1"/>
    </row>
    <row r="826" spans="5:45" x14ac:dyDescent="0.25">
      <c r="E826" s="218"/>
      <c r="G826" s="218"/>
      <c r="S826" s="1"/>
      <c r="T826" s="12"/>
      <c r="U826" s="13"/>
      <c r="AD826" s="12"/>
      <c r="AH826" s="13"/>
      <c r="AI826" s="218" t="s">
        <v>2532</v>
      </c>
      <c r="AJ826" s="1"/>
      <c r="AO826" s="12"/>
      <c r="AS826" s="1"/>
    </row>
    <row r="827" spans="5:45" x14ac:dyDescent="0.25">
      <c r="E827" s="218"/>
      <c r="G827" s="218"/>
      <c r="S827" s="1"/>
      <c r="T827" s="12"/>
      <c r="U827" s="13"/>
      <c r="AD827" s="12"/>
      <c r="AH827" s="13"/>
      <c r="AI827" s="218" t="s">
        <v>2533</v>
      </c>
      <c r="AJ827" s="1"/>
      <c r="AO827" s="12"/>
      <c r="AS827" s="1"/>
    </row>
    <row r="828" spans="5:45" x14ac:dyDescent="0.25">
      <c r="E828" s="218"/>
      <c r="G828" s="218"/>
      <c r="S828" s="1"/>
      <c r="T828" s="12"/>
      <c r="U828" s="13"/>
      <c r="AD828" s="12"/>
      <c r="AH828" s="13"/>
      <c r="AI828" s="218" t="s">
        <v>2534</v>
      </c>
      <c r="AJ828" s="1"/>
      <c r="AO828" s="12"/>
      <c r="AS828" s="1"/>
    </row>
    <row r="829" spans="5:45" x14ac:dyDescent="0.25">
      <c r="E829" s="218"/>
      <c r="G829" s="218"/>
      <c r="S829" s="1"/>
      <c r="T829" s="12"/>
      <c r="U829" s="13"/>
      <c r="AD829" s="12"/>
      <c r="AH829" s="13"/>
      <c r="AI829" s="218" t="s">
        <v>2535</v>
      </c>
      <c r="AJ829" s="1"/>
      <c r="AO829" s="12"/>
      <c r="AS829" s="1"/>
    </row>
    <row r="830" spans="5:45" x14ac:dyDescent="0.25">
      <c r="E830" s="218"/>
      <c r="G830" s="218"/>
      <c r="S830" s="1"/>
      <c r="T830" s="12"/>
      <c r="U830" s="13"/>
      <c r="AD830" s="12"/>
      <c r="AH830" s="13"/>
      <c r="AI830" s="218" t="s">
        <v>2536</v>
      </c>
      <c r="AJ830" s="1"/>
      <c r="AO830" s="12"/>
      <c r="AS830" s="1"/>
    </row>
    <row r="831" spans="5:45" x14ac:dyDescent="0.25">
      <c r="E831" s="218"/>
      <c r="G831" s="218"/>
      <c r="S831" s="1"/>
      <c r="T831" s="12"/>
      <c r="U831" s="13"/>
      <c r="AD831" s="12"/>
      <c r="AH831" s="13"/>
      <c r="AI831" s="218" t="s">
        <v>2537</v>
      </c>
      <c r="AJ831" s="1"/>
      <c r="AO831" s="12"/>
      <c r="AS831" s="1"/>
    </row>
    <row r="832" spans="5:45" x14ac:dyDescent="0.25">
      <c r="E832" s="218"/>
      <c r="G832" s="218"/>
      <c r="S832" s="1"/>
      <c r="T832" s="12"/>
      <c r="U832" s="13"/>
      <c r="AD832" s="12"/>
      <c r="AH832" s="13"/>
      <c r="AI832" s="218" t="s">
        <v>2538</v>
      </c>
      <c r="AJ832" s="1"/>
      <c r="AO832" s="12"/>
      <c r="AS832" s="1"/>
    </row>
    <row r="833" spans="5:45" x14ac:dyDescent="0.25">
      <c r="E833" s="218"/>
      <c r="G833" s="218"/>
      <c r="S833" s="1"/>
      <c r="T833" s="12"/>
      <c r="U833" s="13"/>
      <c r="AD833" s="12"/>
      <c r="AH833" s="13"/>
      <c r="AI833" s="218" t="s">
        <v>2539</v>
      </c>
      <c r="AJ833" s="1"/>
      <c r="AO833" s="12"/>
      <c r="AS833" s="1"/>
    </row>
    <row r="834" spans="5:45" x14ac:dyDescent="0.25">
      <c r="E834" s="218"/>
      <c r="G834" s="218"/>
      <c r="S834" s="1"/>
      <c r="T834" s="12"/>
      <c r="U834" s="13"/>
      <c r="AD834" s="12"/>
      <c r="AH834" s="13"/>
      <c r="AI834" s="218" t="s">
        <v>2540</v>
      </c>
      <c r="AJ834" s="1"/>
      <c r="AO834" s="12"/>
      <c r="AS834" s="1"/>
    </row>
    <row r="835" spans="5:45" x14ac:dyDescent="0.25">
      <c r="E835" s="218"/>
      <c r="G835" s="218"/>
      <c r="S835" s="1"/>
      <c r="T835" s="12"/>
      <c r="U835" s="13"/>
      <c r="AD835" s="12"/>
      <c r="AH835" s="13"/>
      <c r="AI835" s="218" t="s">
        <v>2541</v>
      </c>
      <c r="AJ835" s="1"/>
      <c r="AO835" s="12"/>
      <c r="AS835" s="1"/>
    </row>
    <row r="836" spans="5:45" x14ac:dyDescent="0.25">
      <c r="E836" s="218"/>
      <c r="G836" s="218"/>
      <c r="S836" s="1"/>
      <c r="T836" s="12"/>
      <c r="U836" s="13"/>
      <c r="AD836" s="12"/>
      <c r="AH836" s="13"/>
      <c r="AI836" s="218" t="s">
        <v>2542</v>
      </c>
      <c r="AJ836" s="1"/>
      <c r="AO836" s="12"/>
      <c r="AS836" s="1"/>
    </row>
    <row r="837" spans="5:45" x14ac:dyDescent="0.25">
      <c r="E837" s="218"/>
      <c r="G837" s="218"/>
      <c r="S837" s="1"/>
      <c r="T837" s="12"/>
      <c r="U837" s="13"/>
      <c r="AD837" s="12"/>
      <c r="AH837" s="13"/>
      <c r="AI837" s="218" t="s">
        <v>2543</v>
      </c>
      <c r="AJ837" s="1"/>
      <c r="AO837" s="12"/>
      <c r="AS837" s="1"/>
    </row>
    <row r="838" spans="5:45" x14ac:dyDescent="0.25">
      <c r="E838" s="218"/>
      <c r="G838" s="218"/>
      <c r="S838" s="1"/>
      <c r="T838" s="12"/>
      <c r="U838" s="13"/>
      <c r="AD838" s="12"/>
      <c r="AH838" s="13"/>
      <c r="AI838" s="218" t="s">
        <v>2544</v>
      </c>
      <c r="AJ838" s="1"/>
      <c r="AO838" s="12"/>
      <c r="AS838" s="1"/>
    </row>
    <row r="839" spans="5:45" x14ac:dyDescent="0.25">
      <c r="E839" s="218"/>
      <c r="G839" s="218"/>
      <c r="S839" s="1"/>
      <c r="T839" s="12"/>
      <c r="U839" s="13"/>
      <c r="AD839" s="12"/>
      <c r="AH839" s="13"/>
      <c r="AI839" s="218" t="s">
        <v>2545</v>
      </c>
      <c r="AJ839" s="1"/>
      <c r="AO839" s="12"/>
      <c r="AS839" s="1"/>
    </row>
    <row r="840" spans="5:45" x14ac:dyDescent="0.25">
      <c r="E840" s="218"/>
      <c r="G840" s="218"/>
      <c r="S840" s="1"/>
      <c r="T840" s="12"/>
      <c r="U840" s="13"/>
      <c r="AD840" s="12"/>
      <c r="AH840" s="13"/>
      <c r="AI840" s="218" t="s">
        <v>2546</v>
      </c>
      <c r="AJ840" s="1"/>
      <c r="AO840" s="12"/>
      <c r="AS840" s="1"/>
    </row>
    <row r="841" spans="5:45" x14ac:dyDescent="0.25">
      <c r="E841" s="218"/>
      <c r="G841" s="218"/>
      <c r="S841" s="1"/>
      <c r="T841" s="12"/>
      <c r="U841" s="13"/>
      <c r="AD841" s="12"/>
      <c r="AH841" s="13"/>
      <c r="AI841" s="218" t="s">
        <v>2547</v>
      </c>
      <c r="AJ841" s="1"/>
      <c r="AO841" s="12"/>
      <c r="AS841" s="1"/>
    </row>
    <row r="842" spans="5:45" x14ac:dyDescent="0.25">
      <c r="E842" s="218"/>
      <c r="G842" s="218"/>
      <c r="S842" s="1"/>
      <c r="T842" s="12"/>
      <c r="U842" s="13"/>
      <c r="AD842" s="12"/>
      <c r="AH842" s="13"/>
      <c r="AI842" s="218" t="s">
        <v>2548</v>
      </c>
      <c r="AJ842" s="1"/>
      <c r="AO842" s="12"/>
      <c r="AS842" s="1"/>
    </row>
    <row r="843" spans="5:45" x14ac:dyDescent="0.25">
      <c r="E843" s="218"/>
      <c r="G843" s="218"/>
      <c r="S843" s="1"/>
      <c r="T843" s="12"/>
      <c r="U843" s="13"/>
      <c r="AD843" s="12"/>
      <c r="AH843" s="13"/>
      <c r="AI843" s="218" t="s">
        <v>2549</v>
      </c>
      <c r="AJ843" s="1"/>
      <c r="AO843" s="12"/>
      <c r="AS843" s="1"/>
    </row>
    <row r="844" spans="5:45" x14ac:dyDescent="0.25">
      <c r="E844" s="218"/>
      <c r="G844" s="218"/>
      <c r="S844" s="1"/>
      <c r="T844" s="12"/>
      <c r="U844" s="13"/>
      <c r="AD844" s="12"/>
      <c r="AH844" s="13"/>
      <c r="AI844" s="218" t="s">
        <v>2550</v>
      </c>
      <c r="AJ844" s="1"/>
      <c r="AO844" s="12"/>
      <c r="AS844" s="1"/>
    </row>
    <row r="845" spans="5:45" x14ac:dyDescent="0.25">
      <c r="E845" s="218"/>
      <c r="G845" s="218"/>
      <c r="S845" s="1"/>
      <c r="T845" s="12"/>
      <c r="U845" s="13"/>
      <c r="AD845" s="12"/>
      <c r="AH845" s="13"/>
      <c r="AI845" s="218" t="s">
        <v>2551</v>
      </c>
      <c r="AJ845" s="1"/>
      <c r="AO845" s="12"/>
      <c r="AS845" s="1"/>
    </row>
    <row r="846" spans="5:45" x14ac:dyDescent="0.25">
      <c r="E846" s="218"/>
      <c r="G846" s="218"/>
      <c r="S846" s="1"/>
      <c r="T846" s="12"/>
      <c r="U846" s="13"/>
      <c r="AD846" s="12"/>
      <c r="AH846" s="13"/>
      <c r="AI846" s="218" t="s">
        <v>2552</v>
      </c>
      <c r="AJ846" s="1"/>
      <c r="AO846" s="12"/>
      <c r="AS846" s="1"/>
    </row>
    <row r="847" spans="5:45" x14ac:dyDescent="0.25">
      <c r="E847" s="218"/>
      <c r="G847" s="218"/>
      <c r="S847" s="1"/>
      <c r="T847" s="12"/>
      <c r="U847" s="13"/>
      <c r="AD847" s="12"/>
      <c r="AH847" s="13"/>
      <c r="AI847" s="218" t="s">
        <v>2553</v>
      </c>
      <c r="AJ847" s="1"/>
      <c r="AO847" s="12"/>
      <c r="AS847" s="1"/>
    </row>
    <row r="848" spans="5:45" x14ac:dyDescent="0.25">
      <c r="E848" s="218"/>
      <c r="G848" s="218"/>
      <c r="S848" s="1"/>
      <c r="T848" s="12"/>
      <c r="U848" s="13"/>
      <c r="AD848" s="12"/>
      <c r="AH848" s="13"/>
      <c r="AI848" s="218" t="s">
        <v>2554</v>
      </c>
      <c r="AJ848" s="1"/>
      <c r="AO848" s="12"/>
      <c r="AS848" s="1"/>
    </row>
    <row r="849" spans="5:45" x14ac:dyDescent="0.25">
      <c r="E849" s="218"/>
      <c r="G849" s="218"/>
      <c r="S849" s="1"/>
      <c r="T849" s="12"/>
      <c r="U849" s="13"/>
      <c r="AD849" s="12"/>
      <c r="AH849" s="13"/>
      <c r="AI849" s="218" t="s">
        <v>2555</v>
      </c>
      <c r="AJ849" s="1"/>
      <c r="AO849" s="12"/>
      <c r="AS849" s="1"/>
    </row>
    <row r="850" spans="5:45" x14ac:dyDescent="0.25">
      <c r="E850" s="218"/>
      <c r="G850" s="218"/>
      <c r="S850" s="1"/>
      <c r="T850" s="12"/>
      <c r="U850" s="13"/>
      <c r="AD850" s="12"/>
      <c r="AH850" s="13"/>
      <c r="AI850" s="218" t="s">
        <v>2556</v>
      </c>
      <c r="AJ850" s="1"/>
      <c r="AO850" s="12"/>
      <c r="AS850" s="1"/>
    </row>
    <row r="851" spans="5:45" x14ac:dyDescent="0.25">
      <c r="E851" s="218"/>
      <c r="G851" s="218"/>
      <c r="S851" s="1"/>
      <c r="T851" s="12"/>
      <c r="U851" s="13"/>
      <c r="AD851" s="12"/>
      <c r="AH851" s="13"/>
      <c r="AI851" s="218" t="s">
        <v>2557</v>
      </c>
      <c r="AJ851" s="1"/>
      <c r="AO851" s="12"/>
      <c r="AS851" s="1"/>
    </row>
    <row r="852" spans="5:45" x14ac:dyDescent="0.25">
      <c r="E852" s="218"/>
      <c r="G852" s="218"/>
      <c r="S852" s="1"/>
      <c r="T852" s="12"/>
      <c r="U852" s="13"/>
      <c r="AD852" s="12"/>
      <c r="AH852" s="13"/>
      <c r="AI852" s="218" t="s">
        <v>2558</v>
      </c>
      <c r="AJ852" s="1"/>
      <c r="AO852" s="12"/>
      <c r="AS852" s="1"/>
    </row>
    <row r="853" spans="5:45" x14ac:dyDescent="0.25">
      <c r="E853" s="218"/>
      <c r="G853" s="218"/>
      <c r="S853" s="1"/>
      <c r="T853" s="12"/>
      <c r="U853" s="13"/>
      <c r="AD853" s="12"/>
      <c r="AH853" s="13"/>
      <c r="AI853" s="218" t="s">
        <v>2559</v>
      </c>
      <c r="AJ853" s="1"/>
      <c r="AO853" s="12"/>
      <c r="AS853" s="1"/>
    </row>
    <row r="854" spans="5:45" x14ac:dyDescent="0.25">
      <c r="E854" s="218"/>
      <c r="G854" s="218"/>
      <c r="S854" s="1"/>
      <c r="T854" s="12"/>
      <c r="U854" s="13"/>
      <c r="AD854" s="12"/>
      <c r="AH854" s="13"/>
      <c r="AI854" s="218" t="s">
        <v>2560</v>
      </c>
      <c r="AJ854" s="1"/>
      <c r="AO854" s="12"/>
      <c r="AS854" s="1"/>
    </row>
    <row r="855" spans="5:45" x14ac:dyDescent="0.25">
      <c r="E855" s="218"/>
      <c r="G855" s="218"/>
      <c r="S855" s="1"/>
      <c r="T855" s="12"/>
      <c r="U855" s="13"/>
      <c r="AD855" s="12"/>
      <c r="AH855" s="13"/>
      <c r="AI855" s="218" t="s">
        <v>2561</v>
      </c>
      <c r="AJ855" s="1"/>
      <c r="AO855" s="12"/>
      <c r="AS855" s="1"/>
    </row>
    <row r="856" spans="5:45" x14ac:dyDescent="0.25">
      <c r="E856" s="218"/>
      <c r="G856" s="218"/>
      <c r="S856" s="1"/>
      <c r="T856" s="12"/>
      <c r="U856" s="13"/>
      <c r="AD856" s="12"/>
      <c r="AH856" s="13"/>
      <c r="AI856" s="218" t="s">
        <v>2562</v>
      </c>
      <c r="AJ856" s="1"/>
      <c r="AO856" s="12"/>
      <c r="AS856" s="1"/>
    </row>
    <row r="857" spans="5:45" x14ac:dyDescent="0.25">
      <c r="E857" s="218"/>
      <c r="G857" s="218"/>
      <c r="S857" s="1"/>
      <c r="T857" s="12"/>
      <c r="U857" s="13"/>
      <c r="AD857" s="12"/>
      <c r="AH857" s="13"/>
      <c r="AI857" s="218" t="s">
        <v>2563</v>
      </c>
      <c r="AJ857" s="1"/>
      <c r="AO857" s="12"/>
      <c r="AS857" s="1"/>
    </row>
    <row r="858" spans="5:45" x14ac:dyDescent="0.25">
      <c r="E858" s="218"/>
      <c r="G858" s="218"/>
      <c r="S858" s="1"/>
      <c r="T858" s="12"/>
      <c r="U858" s="13"/>
      <c r="AD858" s="12"/>
      <c r="AH858" s="13"/>
      <c r="AI858" s="218" t="s">
        <v>2564</v>
      </c>
      <c r="AJ858" s="1"/>
      <c r="AO858" s="12"/>
      <c r="AS858" s="1"/>
    </row>
    <row r="859" spans="5:45" x14ac:dyDescent="0.25">
      <c r="E859" s="218"/>
      <c r="G859" s="218"/>
      <c r="S859" s="1"/>
      <c r="T859" s="12"/>
      <c r="U859" s="13"/>
      <c r="AD859" s="12"/>
      <c r="AH859" s="13"/>
      <c r="AI859" s="218" t="s">
        <v>2565</v>
      </c>
      <c r="AJ859" s="1"/>
      <c r="AO859" s="12"/>
      <c r="AS859" s="1"/>
    </row>
    <row r="860" spans="5:45" x14ac:dyDescent="0.25">
      <c r="E860" s="218"/>
      <c r="G860" s="218"/>
      <c r="S860" s="1"/>
      <c r="T860" s="12"/>
      <c r="U860" s="13"/>
      <c r="AD860" s="12"/>
      <c r="AH860" s="13"/>
      <c r="AI860" s="218" t="s">
        <v>2566</v>
      </c>
      <c r="AJ860" s="1"/>
      <c r="AO860" s="12"/>
      <c r="AS860" s="1"/>
    </row>
    <row r="861" spans="5:45" x14ac:dyDescent="0.25">
      <c r="E861" s="218"/>
      <c r="G861" s="218"/>
      <c r="S861" s="1"/>
      <c r="T861" s="12"/>
      <c r="U861" s="13"/>
      <c r="AD861" s="12"/>
      <c r="AH861" s="13"/>
      <c r="AI861" s="218" t="s">
        <v>2567</v>
      </c>
      <c r="AJ861" s="1"/>
      <c r="AO861" s="12"/>
      <c r="AS861" s="1"/>
    </row>
    <row r="862" spans="5:45" x14ac:dyDescent="0.25">
      <c r="E862" s="218"/>
      <c r="G862" s="218"/>
      <c r="S862" s="1"/>
      <c r="T862" s="12"/>
      <c r="U862" s="13"/>
      <c r="AD862" s="12"/>
      <c r="AH862" s="13"/>
      <c r="AI862" s="218" t="s">
        <v>2568</v>
      </c>
      <c r="AJ862" s="1"/>
      <c r="AO862" s="12"/>
      <c r="AS862" s="1"/>
    </row>
    <row r="863" spans="5:45" x14ac:dyDescent="0.25">
      <c r="E863" s="218"/>
      <c r="G863" s="218"/>
      <c r="S863" s="1"/>
      <c r="T863" s="12"/>
      <c r="U863" s="13"/>
      <c r="AD863" s="12"/>
      <c r="AH863" s="13"/>
      <c r="AI863" s="218" t="s">
        <v>2569</v>
      </c>
      <c r="AJ863" s="1"/>
      <c r="AO863" s="12"/>
      <c r="AS863" s="1"/>
    </row>
    <row r="864" spans="5:45" x14ac:dyDescent="0.25">
      <c r="E864" s="218"/>
      <c r="G864" s="218"/>
      <c r="S864" s="1"/>
      <c r="T864" s="12"/>
      <c r="U864" s="13"/>
      <c r="AD864" s="12"/>
      <c r="AH864" s="13"/>
      <c r="AI864" s="218" t="s">
        <v>2570</v>
      </c>
      <c r="AJ864" s="1"/>
      <c r="AO864" s="12"/>
      <c r="AS864" s="1"/>
    </row>
    <row r="865" spans="5:45" x14ac:dyDescent="0.25">
      <c r="E865" s="218"/>
      <c r="G865" s="218"/>
      <c r="S865" s="1"/>
      <c r="T865" s="12"/>
      <c r="U865" s="13"/>
      <c r="AD865" s="12"/>
      <c r="AH865" s="13"/>
      <c r="AI865" s="218" t="s">
        <v>2571</v>
      </c>
      <c r="AJ865" s="1"/>
      <c r="AO865" s="12"/>
      <c r="AS865" s="1"/>
    </row>
    <row r="866" spans="5:45" x14ac:dyDescent="0.25">
      <c r="E866" s="218"/>
      <c r="G866" s="218"/>
      <c r="S866" s="1"/>
      <c r="T866" s="12"/>
      <c r="U866" s="13"/>
      <c r="AD866" s="12"/>
      <c r="AH866" s="13"/>
      <c r="AI866" s="218" t="s">
        <v>2572</v>
      </c>
      <c r="AJ866" s="1"/>
      <c r="AO866" s="12"/>
      <c r="AS866" s="1"/>
    </row>
    <row r="867" spans="5:45" x14ac:dyDescent="0.25">
      <c r="E867" s="218"/>
      <c r="G867" s="218"/>
      <c r="S867" s="1"/>
      <c r="T867" s="12"/>
      <c r="U867" s="13"/>
      <c r="AD867" s="12"/>
      <c r="AH867" s="13"/>
      <c r="AI867" s="218" t="s">
        <v>2573</v>
      </c>
      <c r="AJ867" s="1"/>
      <c r="AO867" s="12"/>
      <c r="AS867" s="1"/>
    </row>
    <row r="868" spans="5:45" x14ac:dyDescent="0.25">
      <c r="E868" s="218"/>
      <c r="G868" s="218"/>
      <c r="S868" s="1"/>
      <c r="T868" s="12"/>
      <c r="U868" s="13"/>
      <c r="AD868" s="12"/>
      <c r="AH868" s="13"/>
      <c r="AI868" s="218" t="s">
        <v>2574</v>
      </c>
      <c r="AJ868" s="1"/>
      <c r="AO868" s="12"/>
      <c r="AS868" s="1"/>
    </row>
    <row r="869" spans="5:45" x14ac:dyDescent="0.25">
      <c r="E869" s="218"/>
      <c r="G869" s="218"/>
      <c r="S869" s="1"/>
      <c r="T869" s="12"/>
      <c r="U869" s="13"/>
      <c r="AD869" s="12"/>
      <c r="AH869" s="13"/>
      <c r="AI869" s="218" t="s">
        <v>2575</v>
      </c>
      <c r="AJ869" s="1"/>
      <c r="AO869" s="12"/>
      <c r="AS869" s="1"/>
    </row>
    <row r="870" spans="5:45" x14ac:dyDescent="0.25">
      <c r="E870" s="218"/>
      <c r="G870" s="218"/>
      <c r="S870" s="1"/>
      <c r="T870" s="12"/>
      <c r="U870" s="13"/>
      <c r="AD870" s="12"/>
      <c r="AH870" s="13"/>
      <c r="AI870" s="218" t="s">
        <v>2576</v>
      </c>
      <c r="AJ870" s="1"/>
      <c r="AO870" s="12"/>
      <c r="AS870" s="1"/>
    </row>
    <row r="871" spans="5:45" x14ac:dyDescent="0.25">
      <c r="E871" s="218"/>
      <c r="G871" s="218"/>
      <c r="S871" s="1"/>
      <c r="T871" s="12"/>
      <c r="U871" s="13"/>
      <c r="AD871" s="12"/>
      <c r="AH871" s="13"/>
      <c r="AI871" s="218" t="s">
        <v>2577</v>
      </c>
      <c r="AJ871" s="1"/>
      <c r="AO871" s="12"/>
      <c r="AS871" s="1"/>
    </row>
    <row r="872" spans="5:45" x14ac:dyDescent="0.25">
      <c r="E872" s="218"/>
      <c r="G872" s="218"/>
      <c r="S872" s="1"/>
      <c r="T872" s="12"/>
      <c r="U872" s="13"/>
      <c r="AD872" s="12"/>
      <c r="AH872" s="13"/>
      <c r="AI872" s="218" t="s">
        <v>2578</v>
      </c>
      <c r="AJ872" s="1"/>
      <c r="AO872" s="12"/>
      <c r="AS872" s="1"/>
    </row>
    <row r="873" spans="5:45" x14ac:dyDescent="0.25">
      <c r="E873" s="218"/>
      <c r="G873" s="218"/>
      <c r="S873" s="1"/>
      <c r="T873" s="12"/>
      <c r="U873" s="13"/>
      <c r="AD873" s="12"/>
      <c r="AH873" s="13"/>
      <c r="AI873" s="218" t="s">
        <v>2579</v>
      </c>
      <c r="AJ873" s="1"/>
      <c r="AO873" s="12"/>
      <c r="AS873" s="1"/>
    </row>
    <row r="874" spans="5:45" x14ac:dyDescent="0.25">
      <c r="E874" s="218"/>
      <c r="G874" s="218"/>
      <c r="S874" s="1"/>
      <c r="T874" s="12"/>
      <c r="U874" s="13"/>
      <c r="AD874" s="12"/>
      <c r="AH874" s="13"/>
      <c r="AI874" s="218" t="s">
        <v>2580</v>
      </c>
      <c r="AJ874" s="1"/>
      <c r="AO874" s="12"/>
      <c r="AS874" s="1"/>
    </row>
    <row r="875" spans="5:45" x14ac:dyDescent="0.25">
      <c r="E875" s="218"/>
      <c r="G875" s="218"/>
      <c r="S875" s="1"/>
      <c r="T875" s="12"/>
      <c r="U875" s="13"/>
      <c r="AD875" s="12"/>
      <c r="AH875" s="13"/>
      <c r="AI875" s="218" t="s">
        <v>2581</v>
      </c>
      <c r="AJ875" s="1"/>
      <c r="AO875" s="12"/>
      <c r="AS875" s="1"/>
    </row>
    <row r="876" spans="5:45" x14ac:dyDescent="0.25">
      <c r="E876" s="218"/>
      <c r="G876" s="218"/>
      <c r="S876" s="1"/>
      <c r="T876" s="12"/>
      <c r="U876" s="13"/>
      <c r="AD876" s="12"/>
      <c r="AH876" s="13"/>
      <c r="AI876" s="218" t="s">
        <v>2582</v>
      </c>
      <c r="AJ876" s="1"/>
      <c r="AO876" s="12"/>
      <c r="AS876" s="1"/>
    </row>
    <row r="877" spans="5:45" x14ac:dyDescent="0.25">
      <c r="E877" s="218"/>
      <c r="G877" s="218"/>
      <c r="S877" s="1"/>
      <c r="T877" s="12"/>
      <c r="U877" s="13"/>
      <c r="AD877" s="12"/>
      <c r="AH877" s="13"/>
      <c r="AI877" s="218" t="s">
        <v>2583</v>
      </c>
      <c r="AJ877" s="1"/>
      <c r="AO877" s="12"/>
      <c r="AS877" s="1"/>
    </row>
    <row r="878" spans="5:45" x14ac:dyDescent="0.25">
      <c r="E878" s="218"/>
      <c r="G878" s="218"/>
      <c r="S878" s="1"/>
      <c r="T878" s="12"/>
      <c r="U878" s="13"/>
      <c r="AD878" s="12"/>
      <c r="AH878" s="13"/>
      <c r="AI878" s="218" t="s">
        <v>2584</v>
      </c>
      <c r="AJ878" s="1"/>
      <c r="AO878" s="12"/>
      <c r="AS878" s="1"/>
    </row>
    <row r="879" spans="5:45" x14ac:dyDescent="0.25">
      <c r="E879" s="218"/>
      <c r="G879" s="218"/>
      <c r="S879" s="1"/>
      <c r="T879" s="12"/>
      <c r="U879" s="13"/>
      <c r="AD879" s="12"/>
      <c r="AH879" s="13"/>
      <c r="AI879" s="218" t="s">
        <v>2585</v>
      </c>
      <c r="AJ879" s="1"/>
      <c r="AO879" s="12"/>
      <c r="AS879" s="1"/>
    </row>
    <row r="880" spans="5:45" x14ac:dyDescent="0.25">
      <c r="E880" s="218"/>
      <c r="G880" s="218"/>
      <c r="S880" s="1"/>
      <c r="T880" s="12"/>
      <c r="U880" s="13"/>
      <c r="AD880" s="12"/>
      <c r="AH880" s="13"/>
      <c r="AI880" s="218" t="s">
        <v>2586</v>
      </c>
      <c r="AJ880" s="1"/>
      <c r="AO880" s="12"/>
      <c r="AS880" s="1"/>
    </row>
    <row r="881" spans="5:45" x14ac:dyDescent="0.25">
      <c r="E881" s="218"/>
      <c r="G881" s="218"/>
      <c r="S881" s="1"/>
      <c r="T881" s="12"/>
      <c r="U881" s="13"/>
      <c r="AD881" s="12"/>
      <c r="AH881" s="13"/>
      <c r="AI881" s="218" t="s">
        <v>2587</v>
      </c>
      <c r="AJ881" s="1"/>
      <c r="AO881" s="12"/>
      <c r="AS881" s="1"/>
    </row>
    <row r="882" spans="5:45" x14ac:dyDescent="0.25">
      <c r="E882" s="218"/>
      <c r="G882" s="218"/>
      <c r="S882" s="1"/>
      <c r="T882" s="12"/>
      <c r="U882" s="13"/>
      <c r="AD882" s="12"/>
      <c r="AH882" s="13"/>
      <c r="AI882" s="218" t="s">
        <v>2588</v>
      </c>
      <c r="AJ882" s="1"/>
      <c r="AO882" s="12"/>
      <c r="AS882" s="1"/>
    </row>
    <row r="883" spans="5:45" x14ac:dyDescent="0.25">
      <c r="E883" s="218"/>
      <c r="G883" s="218"/>
      <c r="S883" s="1"/>
      <c r="T883" s="12"/>
      <c r="U883" s="13"/>
      <c r="AD883" s="12"/>
      <c r="AH883" s="13"/>
      <c r="AI883" s="218" t="s">
        <v>2589</v>
      </c>
      <c r="AJ883" s="1"/>
      <c r="AO883" s="12"/>
      <c r="AS883" s="1"/>
    </row>
    <row r="884" spans="5:45" x14ac:dyDescent="0.25">
      <c r="E884" s="218"/>
      <c r="G884" s="218"/>
      <c r="S884" s="1"/>
      <c r="T884" s="12"/>
      <c r="U884" s="13"/>
      <c r="AD884" s="12"/>
      <c r="AH884" s="13"/>
      <c r="AI884" s="218" t="s">
        <v>2590</v>
      </c>
      <c r="AJ884" s="1"/>
      <c r="AO884" s="12"/>
      <c r="AS884" s="1"/>
    </row>
    <row r="885" spans="5:45" x14ac:dyDescent="0.25">
      <c r="E885" s="218"/>
      <c r="G885" s="218"/>
      <c r="S885" s="1"/>
      <c r="T885" s="12"/>
      <c r="U885" s="13"/>
      <c r="AD885" s="12"/>
      <c r="AH885" s="13"/>
      <c r="AI885" s="218" t="s">
        <v>2591</v>
      </c>
      <c r="AJ885" s="1"/>
      <c r="AO885" s="12"/>
      <c r="AS885" s="1"/>
    </row>
    <row r="886" spans="5:45" x14ac:dyDescent="0.25">
      <c r="E886" s="218"/>
      <c r="G886" s="218"/>
      <c r="S886" s="1"/>
      <c r="T886" s="12"/>
      <c r="U886" s="13"/>
      <c r="AD886" s="12"/>
      <c r="AH886" s="13"/>
      <c r="AI886" s="218" t="s">
        <v>2592</v>
      </c>
      <c r="AJ886" s="1"/>
      <c r="AO886" s="12"/>
      <c r="AS886" s="1"/>
    </row>
    <row r="887" spans="5:45" x14ac:dyDescent="0.25">
      <c r="E887" s="218"/>
      <c r="G887" s="218"/>
      <c r="S887" s="1"/>
      <c r="T887" s="12"/>
      <c r="U887" s="13"/>
      <c r="AD887" s="12"/>
      <c r="AH887" s="13"/>
      <c r="AI887" s="218" t="s">
        <v>2593</v>
      </c>
      <c r="AJ887" s="1"/>
      <c r="AO887" s="12"/>
      <c r="AS887" s="1"/>
    </row>
    <row r="888" spans="5:45" x14ac:dyDescent="0.25">
      <c r="E888" s="218"/>
      <c r="G888" s="218"/>
      <c r="S888" s="1"/>
      <c r="T888" s="12"/>
      <c r="U888" s="13"/>
      <c r="AD888" s="12"/>
      <c r="AH888" s="13"/>
      <c r="AI888" s="218" t="s">
        <v>2594</v>
      </c>
      <c r="AJ888" s="1"/>
      <c r="AO888" s="12"/>
      <c r="AS888" s="1"/>
    </row>
    <row r="889" spans="5:45" x14ac:dyDescent="0.25">
      <c r="E889" s="218"/>
      <c r="G889" s="218"/>
      <c r="S889" s="1"/>
      <c r="T889" s="12"/>
      <c r="U889" s="13"/>
      <c r="AD889" s="12"/>
      <c r="AH889" s="13"/>
      <c r="AI889" s="218" t="s">
        <v>2595</v>
      </c>
      <c r="AJ889" s="1"/>
      <c r="AO889" s="12"/>
      <c r="AS889" s="1"/>
    </row>
    <row r="890" spans="5:45" x14ac:dyDescent="0.25">
      <c r="E890" s="218"/>
      <c r="G890" s="218"/>
      <c r="S890" s="1"/>
      <c r="T890" s="12"/>
      <c r="U890" s="13"/>
      <c r="AD890" s="12"/>
      <c r="AH890" s="13"/>
      <c r="AI890" s="218" t="s">
        <v>2596</v>
      </c>
      <c r="AJ890" s="1"/>
      <c r="AO890" s="12"/>
      <c r="AS890" s="1"/>
    </row>
    <row r="891" spans="5:45" x14ac:dyDescent="0.25">
      <c r="E891" s="218"/>
      <c r="G891" s="218"/>
      <c r="S891" s="1"/>
      <c r="T891" s="12"/>
      <c r="U891" s="13"/>
      <c r="AD891" s="12"/>
      <c r="AH891" s="13"/>
      <c r="AI891" s="218" t="s">
        <v>2597</v>
      </c>
      <c r="AJ891" s="1"/>
      <c r="AO891" s="12"/>
      <c r="AS891" s="1"/>
    </row>
    <row r="892" spans="5:45" x14ac:dyDescent="0.25">
      <c r="E892" s="218"/>
      <c r="G892" s="218"/>
      <c r="S892" s="1"/>
      <c r="T892" s="12"/>
      <c r="U892" s="13"/>
      <c r="AD892" s="12"/>
      <c r="AH892" s="13"/>
      <c r="AI892" s="218" t="s">
        <v>2598</v>
      </c>
      <c r="AJ892" s="1"/>
      <c r="AO892" s="12"/>
      <c r="AS892" s="1"/>
    </row>
    <row r="893" spans="5:45" x14ac:dyDescent="0.25">
      <c r="E893" s="218"/>
      <c r="G893" s="218"/>
      <c r="S893" s="1"/>
      <c r="T893" s="12"/>
      <c r="U893" s="13"/>
      <c r="AD893" s="12"/>
      <c r="AH893" s="13"/>
      <c r="AI893" s="218" t="s">
        <v>2599</v>
      </c>
      <c r="AJ893" s="1"/>
      <c r="AO893" s="12"/>
      <c r="AS893" s="1"/>
    </row>
    <row r="894" spans="5:45" x14ac:dyDescent="0.25">
      <c r="E894" s="218"/>
      <c r="G894" s="218"/>
      <c r="S894" s="1"/>
      <c r="T894" s="12"/>
      <c r="U894" s="13"/>
      <c r="AD894" s="12"/>
      <c r="AH894" s="13"/>
      <c r="AI894" s="218" t="s">
        <v>2600</v>
      </c>
      <c r="AJ894" s="1"/>
      <c r="AO894" s="12"/>
      <c r="AS894" s="1"/>
    </row>
    <row r="895" spans="5:45" x14ac:dyDescent="0.25">
      <c r="E895" s="218"/>
      <c r="G895" s="218"/>
      <c r="S895" s="1"/>
      <c r="T895" s="12"/>
      <c r="U895" s="13"/>
      <c r="AD895" s="12"/>
      <c r="AH895" s="13"/>
      <c r="AI895" s="218" t="s">
        <v>2601</v>
      </c>
      <c r="AJ895" s="1"/>
      <c r="AO895" s="12"/>
      <c r="AS895" s="1"/>
    </row>
    <row r="896" spans="5:45" x14ac:dyDescent="0.25">
      <c r="E896" s="218"/>
      <c r="G896" s="218"/>
      <c r="S896" s="1"/>
      <c r="T896" s="12"/>
      <c r="U896" s="13"/>
      <c r="AD896" s="12"/>
      <c r="AH896" s="13"/>
      <c r="AI896" s="218" t="s">
        <v>2602</v>
      </c>
      <c r="AJ896" s="1"/>
      <c r="AO896" s="12"/>
      <c r="AS896" s="1"/>
    </row>
    <row r="897" spans="5:45" x14ac:dyDescent="0.25">
      <c r="E897" s="218"/>
      <c r="G897" s="218"/>
      <c r="S897" s="1"/>
      <c r="T897" s="12"/>
      <c r="U897" s="13"/>
      <c r="AD897" s="12"/>
      <c r="AH897" s="13"/>
      <c r="AI897" s="218" t="s">
        <v>2603</v>
      </c>
      <c r="AJ897" s="1"/>
      <c r="AO897" s="12"/>
      <c r="AS897" s="1"/>
    </row>
    <row r="898" spans="5:45" x14ac:dyDescent="0.25">
      <c r="E898" s="218"/>
      <c r="G898" s="218"/>
      <c r="S898" s="1"/>
      <c r="T898" s="12"/>
      <c r="U898" s="13"/>
      <c r="AD898" s="12"/>
      <c r="AH898" s="13"/>
      <c r="AI898" s="218" t="s">
        <v>2604</v>
      </c>
      <c r="AJ898" s="1"/>
      <c r="AO898" s="12"/>
      <c r="AS898" s="1"/>
    </row>
    <row r="899" spans="5:45" x14ac:dyDescent="0.25">
      <c r="E899" s="218"/>
      <c r="G899" s="218"/>
      <c r="S899" s="1"/>
      <c r="T899" s="12"/>
      <c r="U899" s="13"/>
      <c r="AD899" s="12"/>
      <c r="AH899" s="13"/>
      <c r="AI899" s="218" t="s">
        <v>2605</v>
      </c>
      <c r="AJ899" s="1"/>
      <c r="AO899" s="12"/>
      <c r="AS899" s="1"/>
    </row>
    <row r="900" spans="5:45" x14ac:dyDescent="0.25">
      <c r="E900" s="218"/>
      <c r="G900" s="218"/>
      <c r="S900" s="1"/>
      <c r="T900" s="12"/>
      <c r="U900" s="13"/>
      <c r="AD900" s="12"/>
      <c r="AH900" s="13"/>
      <c r="AI900" s="218" t="s">
        <v>2606</v>
      </c>
      <c r="AJ900" s="1"/>
      <c r="AO900" s="12"/>
      <c r="AS900" s="1"/>
    </row>
    <row r="901" spans="5:45" x14ac:dyDescent="0.25">
      <c r="E901" s="218"/>
      <c r="G901" s="218"/>
      <c r="S901" s="1"/>
      <c r="T901" s="12"/>
      <c r="U901" s="13"/>
      <c r="AD901" s="12"/>
      <c r="AH901" s="13"/>
      <c r="AI901" s="218" t="s">
        <v>2607</v>
      </c>
      <c r="AJ901" s="1"/>
      <c r="AO901" s="12"/>
      <c r="AS901" s="1"/>
    </row>
    <row r="902" spans="5:45" x14ac:dyDescent="0.25">
      <c r="E902" s="218"/>
      <c r="G902" s="218"/>
      <c r="S902" s="1"/>
      <c r="T902" s="12"/>
      <c r="U902" s="13"/>
      <c r="AD902" s="12"/>
      <c r="AH902" s="13"/>
      <c r="AI902" s="218" t="s">
        <v>2608</v>
      </c>
      <c r="AJ902" s="1"/>
      <c r="AO902" s="12"/>
      <c r="AS902" s="1"/>
    </row>
    <row r="903" spans="5:45" x14ac:dyDescent="0.25">
      <c r="E903" s="218"/>
      <c r="G903" s="218"/>
      <c r="S903" s="1"/>
      <c r="T903" s="12"/>
      <c r="U903" s="13"/>
      <c r="AD903" s="12"/>
      <c r="AH903" s="13"/>
      <c r="AI903" s="218" t="s">
        <v>2609</v>
      </c>
      <c r="AJ903" s="1"/>
      <c r="AO903" s="12"/>
      <c r="AS903" s="1"/>
    </row>
    <row r="904" spans="5:45" x14ac:dyDescent="0.25">
      <c r="E904" s="218"/>
      <c r="G904" s="218"/>
      <c r="S904" s="1"/>
      <c r="T904" s="12"/>
      <c r="U904" s="13"/>
      <c r="AD904" s="12"/>
      <c r="AH904" s="13"/>
      <c r="AI904" s="218" t="s">
        <v>2610</v>
      </c>
      <c r="AJ904" s="1"/>
      <c r="AO904" s="12"/>
      <c r="AS904" s="1"/>
    </row>
    <row r="905" spans="5:45" x14ac:dyDescent="0.25">
      <c r="E905" s="218"/>
      <c r="G905" s="218"/>
      <c r="S905" s="1"/>
      <c r="T905" s="12"/>
      <c r="U905" s="13"/>
      <c r="AD905" s="12"/>
      <c r="AH905" s="13"/>
      <c r="AI905" s="218" t="s">
        <v>2611</v>
      </c>
      <c r="AJ905" s="1"/>
      <c r="AO905" s="12"/>
      <c r="AS905" s="1"/>
    </row>
    <row r="906" spans="5:45" x14ac:dyDescent="0.25">
      <c r="E906" s="218"/>
      <c r="G906" s="218"/>
      <c r="S906" s="1"/>
      <c r="T906" s="12"/>
      <c r="U906" s="13"/>
      <c r="AD906" s="12"/>
      <c r="AH906" s="13"/>
      <c r="AI906" s="218" t="s">
        <v>2612</v>
      </c>
      <c r="AJ906" s="1"/>
      <c r="AO906" s="12"/>
      <c r="AS906" s="1"/>
    </row>
    <row r="907" spans="5:45" x14ac:dyDescent="0.25">
      <c r="E907" s="218"/>
      <c r="G907" s="218"/>
      <c r="S907" s="1"/>
      <c r="T907" s="12"/>
      <c r="U907" s="13"/>
      <c r="AD907" s="12"/>
      <c r="AH907" s="13"/>
      <c r="AI907" s="218" t="s">
        <v>2613</v>
      </c>
      <c r="AJ907" s="1"/>
      <c r="AO907" s="12"/>
      <c r="AS907" s="1"/>
    </row>
    <row r="908" spans="5:45" x14ac:dyDescent="0.25">
      <c r="E908" s="218"/>
      <c r="G908" s="218"/>
      <c r="S908" s="1"/>
      <c r="T908" s="12"/>
      <c r="U908" s="13"/>
      <c r="AD908" s="12"/>
      <c r="AH908" s="13"/>
      <c r="AI908" s="218" t="s">
        <v>2614</v>
      </c>
      <c r="AJ908" s="1"/>
      <c r="AO908" s="12"/>
      <c r="AS908" s="1"/>
    </row>
    <row r="909" spans="5:45" x14ac:dyDescent="0.25">
      <c r="E909" s="218"/>
      <c r="G909" s="218"/>
      <c r="S909" s="1"/>
      <c r="T909" s="12"/>
      <c r="U909" s="13"/>
      <c r="AD909" s="12"/>
      <c r="AH909" s="13"/>
      <c r="AI909" s="218" t="s">
        <v>2615</v>
      </c>
      <c r="AJ909" s="1"/>
      <c r="AO909" s="12"/>
      <c r="AS909" s="1"/>
    </row>
    <row r="910" spans="5:45" x14ac:dyDescent="0.25">
      <c r="E910" s="218"/>
      <c r="G910" s="218"/>
      <c r="S910" s="1"/>
      <c r="T910" s="12"/>
      <c r="U910" s="13"/>
      <c r="AD910" s="12"/>
      <c r="AH910" s="13"/>
      <c r="AI910" s="218" t="s">
        <v>2616</v>
      </c>
      <c r="AJ910" s="1"/>
      <c r="AO910" s="12"/>
      <c r="AS910" s="1"/>
    </row>
    <row r="911" spans="5:45" x14ac:dyDescent="0.25">
      <c r="E911" s="218"/>
      <c r="G911" s="218"/>
      <c r="S911" s="1"/>
      <c r="T911" s="12"/>
      <c r="U911" s="13"/>
      <c r="AD911" s="12"/>
      <c r="AH911" s="13"/>
      <c r="AI911" s="218" t="s">
        <v>2617</v>
      </c>
      <c r="AJ911" s="1"/>
      <c r="AO911" s="12"/>
      <c r="AS911" s="1"/>
    </row>
    <row r="912" spans="5:45" x14ac:dyDescent="0.25">
      <c r="E912" s="218"/>
      <c r="G912" s="218"/>
      <c r="S912" s="1"/>
      <c r="T912" s="12"/>
      <c r="U912" s="13"/>
      <c r="AD912" s="12"/>
      <c r="AH912" s="13"/>
      <c r="AI912" s="218" t="s">
        <v>2618</v>
      </c>
      <c r="AJ912" s="1"/>
      <c r="AO912" s="12"/>
      <c r="AS912" s="1"/>
    </row>
    <row r="913" spans="5:45" x14ac:dyDescent="0.25">
      <c r="E913" s="218"/>
      <c r="G913" s="218"/>
      <c r="S913" s="1"/>
      <c r="T913" s="12"/>
      <c r="U913" s="13"/>
      <c r="AD913" s="12"/>
      <c r="AH913" s="13"/>
      <c r="AI913" s="218" t="s">
        <v>2619</v>
      </c>
      <c r="AJ913" s="1"/>
      <c r="AO913" s="12"/>
      <c r="AS913" s="1"/>
    </row>
    <row r="914" spans="5:45" x14ac:dyDescent="0.25">
      <c r="E914" s="218"/>
      <c r="G914" s="218"/>
      <c r="S914" s="1"/>
      <c r="T914" s="12"/>
      <c r="U914" s="13"/>
      <c r="AD914" s="12"/>
      <c r="AH914" s="13"/>
      <c r="AI914" s="218" t="s">
        <v>2620</v>
      </c>
      <c r="AJ914" s="1"/>
      <c r="AO914" s="12"/>
      <c r="AS914" s="1"/>
    </row>
    <row r="915" spans="5:45" x14ac:dyDescent="0.25">
      <c r="E915" s="218"/>
      <c r="G915" s="218"/>
      <c r="S915" s="1"/>
      <c r="T915" s="12"/>
      <c r="U915" s="13"/>
      <c r="AD915" s="12"/>
      <c r="AH915" s="13"/>
      <c r="AI915" s="218" t="s">
        <v>2621</v>
      </c>
      <c r="AJ915" s="1"/>
      <c r="AO915" s="12"/>
      <c r="AS915" s="1"/>
    </row>
    <row r="916" spans="5:45" x14ac:dyDescent="0.25">
      <c r="E916" s="218"/>
      <c r="G916" s="218"/>
      <c r="S916" s="1"/>
      <c r="T916" s="12"/>
      <c r="U916" s="13"/>
      <c r="AD916" s="12"/>
      <c r="AH916" s="13"/>
      <c r="AI916" s="218" t="s">
        <v>2622</v>
      </c>
      <c r="AJ916" s="1"/>
      <c r="AO916" s="12"/>
      <c r="AS916" s="1"/>
    </row>
    <row r="917" spans="5:45" x14ac:dyDescent="0.25">
      <c r="E917" s="218"/>
      <c r="G917" s="218"/>
      <c r="S917" s="1"/>
      <c r="T917" s="12"/>
      <c r="U917" s="13"/>
      <c r="AD917" s="12"/>
      <c r="AH917" s="13"/>
      <c r="AI917" s="218" t="s">
        <v>2623</v>
      </c>
      <c r="AJ917" s="1"/>
      <c r="AO917" s="12"/>
      <c r="AS917" s="1"/>
    </row>
    <row r="918" spans="5:45" x14ac:dyDescent="0.25">
      <c r="E918" s="218"/>
      <c r="G918" s="218"/>
      <c r="S918" s="1"/>
      <c r="T918" s="12"/>
      <c r="U918" s="13"/>
      <c r="AD918" s="12"/>
      <c r="AH918" s="13"/>
      <c r="AI918" s="218" t="s">
        <v>2624</v>
      </c>
      <c r="AJ918" s="1"/>
      <c r="AO918" s="12"/>
      <c r="AS918" s="1"/>
    </row>
    <row r="919" spans="5:45" x14ac:dyDescent="0.25">
      <c r="E919" s="218"/>
      <c r="G919" s="218"/>
      <c r="S919" s="1"/>
      <c r="T919" s="12"/>
      <c r="U919" s="13"/>
      <c r="AD919" s="12"/>
      <c r="AH919" s="13"/>
      <c r="AI919" s="218" t="s">
        <v>2625</v>
      </c>
      <c r="AJ919" s="1"/>
      <c r="AO919" s="12"/>
      <c r="AS919" s="1"/>
    </row>
    <row r="920" spans="5:45" x14ac:dyDescent="0.25">
      <c r="E920" s="218"/>
      <c r="G920" s="218"/>
      <c r="S920" s="1"/>
      <c r="T920" s="12"/>
      <c r="U920" s="13"/>
      <c r="AD920" s="12"/>
      <c r="AH920" s="13"/>
      <c r="AI920" s="218" t="s">
        <v>2626</v>
      </c>
      <c r="AJ920" s="1"/>
      <c r="AO920" s="12"/>
      <c r="AS920" s="1"/>
    </row>
    <row r="921" spans="5:45" x14ac:dyDescent="0.25">
      <c r="E921" s="218"/>
      <c r="G921" s="218"/>
      <c r="S921" s="1"/>
      <c r="T921" s="12"/>
      <c r="U921" s="13"/>
      <c r="AD921" s="12"/>
      <c r="AH921" s="13"/>
      <c r="AI921" s="218" t="s">
        <v>2627</v>
      </c>
      <c r="AJ921" s="1"/>
      <c r="AO921" s="12"/>
      <c r="AS921" s="1"/>
    </row>
    <row r="922" spans="5:45" x14ac:dyDescent="0.25">
      <c r="E922" s="218"/>
      <c r="G922" s="218"/>
      <c r="S922" s="1"/>
      <c r="T922" s="12"/>
      <c r="U922" s="13"/>
      <c r="AD922" s="12"/>
      <c r="AH922" s="13"/>
      <c r="AI922" s="218" t="s">
        <v>2628</v>
      </c>
      <c r="AJ922" s="1"/>
      <c r="AO922" s="12"/>
      <c r="AS922" s="1"/>
    </row>
    <row r="923" spans="5:45" x14ac:dyDescent="0.25">
      <c r="E923" s="218"/>
      <c r="G923" s="218"/>
      <c r="S923" s="1"/>
      <c r="T923" s="12"/>
      <c r="U923" s="13"/>
      <c r="AD923" s="12"/>
      <c r="AH923" s="13"/>
      <c r="AI923" s="218" t="s">
        <v>2629</v>
      </c>
      <c r="AJ923" s="1"/>
      <c r="AO923" s="12"/>
      <c r="AS923" s="1"/>
    </row>
    <row r="924" spans="5:45" x14ac:dyDescent="0.25">
      <c r="E924" s="218"/>
      <c r="G924" s="218"/>
      <c r="S924" s="1"/>
      <c r="T924" s="12"/>
      <c r="U924" s="13"/>
      <c r="AD924" s="12"/>
      <c r="AH924" s="13"/>
      <c r="AI924" s="218" t="s">
        <v>2630</v>
      </c>
      <c r="AJ924" s="1"/>
      <c r="AO924" s="12"/>
      <c r="AS924" s="1"/>
    </row>
    <row r="925" spans="5:45" x14ac:dyDescent="0.25">
      <c r="E925" s="218"/>
      <c r="G925" s="218"/>
      <c r="S925" s="1"/>
      <c r="T925" s="12"/>
      <c r="U925" s="13"/>
      <c r="AD925" s="12"/>
      <c r="AH925" s="13"/>
      <c r="AI925" s="218" t="s">
        <v>2631</v>
      </c>
      <c r="AJ925" s="1"/>
      <c r="AO925" s="12"/>
      <c r="AS925" s="1"/>
    </row>
    <row r="926" spans="5:45" x14ac:dyDescent="0.25">
      <c r="E926" s="218"/>
      <c r="G926" s="218"/>
      <c r="S926" s="1"/>
      <c r="T926" s="12"/>
      <c r="U926" s="13"/>
      <c r="AD926" s="12"/>
      <c r="AH926" s="13"/>
      <c r="AI926" s="218" t="s">
        <v>2632</v>
      </c>
      <c r="AJ926" s="1"/>
      <c r="AO926" s="12"/>
      <c r="AS926" s="1"/>
    </row>
    <row r="927" spans="5:45" x14ac:dyDescent="0.25">
      <c r="E927" s="218"/>
      <c r="G927" s="218"/>
      <c r="S927" s="1"/>
      <c r="T927" s="12"/>
      <c r="U927" s="13"/>
      <c r="AD927" s="12"/>
      <c r="AH927" s="13"/>
      <c r="AI927" s="218" t="s">
        <v>2633</v>
      </c>
      <c r="AJ927" s="1"/>
      <c r="AO927" s="12"/>
      <c r="AS927" s="1"/>
    </row>
    <row r="928" spans="5:45" x14ac:dyDescent="0.25">
      <c r="E928" s="218"/>
      <c r="G928" s="218"/>
      <c r="S928" s="1"/>
      <c r="T928" s="12"/>
      <c r="U928" s="13"/>
      <c r="AD928" s="12"/>
      <c r="AH928" s="13"/>
      <c r="AI928" s="218" t="s">
        <v>2634</v>
      </c>
      <c r="AJ928" s="1"/>
      <c r="AO928" s="12"/>
      <c r="AS928" s="1"/>
    </row>
    <row r="929" spans="5:45" x14ac:dyDescent="0.25">
      <c r="E929" s="218"/>
      <c r="G929" s="218"/>
      <c r="S929" s="1"/>
      <c r="T929" s="12"/>
      <c r="U929" s="13"/>
      <c r="AD929" s="12"/>
      <c r="AH929" s="13"/>
      <c r="AI929" s="218" t="s">
        <v>2635</v>
      </c>
      <c r="AJ929" s="1"/>
      <c r="AO929" s="12"/>
      <c r="AS929" s="1"/>
    </row>
    <row r="930" spans="5:45" x14ac:dyDescent="0.25">
      <c r="E930" s="218"/>
      <c r="G930" s="218"/>
      <c r="S930" s="1"/>
      <c r="T930" s="12"/>
      <c r="U930" s="13"/>
      <c r="AD930" s="12"/>
      <c r="AH930" s="13"/>
      <c r="AI930" s="218" t="s">
        <v>2636</v>
      </c>
      <c r="AJ930" s="1"/>
      <c r="AO930" s="12"/>
      <c r="AS930" s="1"/>
    </row>
    <row r="931" spans="5:45" x14ac:dyDescent="0.25">
      <c r="E931" s="218"/>
      <c r="G931" s="218"/>
      <c r="S931" s="1"/>
      <c r="T931" s="12"/>
      <c r="U931" s="13"/>
      <c r="AD931" s="12"/>
      <c r="AH931" s="13"/>
      <c r="AI931" s="218" t="s">
        <v>2637</v>
      </c>
      <c r="AJ931" s="1"/>
      <c r="AO931" s="12"/>
      <c r="AS931" s="1"/>
    </row>
    <row r="932" spans="5:45" x14ac:dyDescent="0.25">
      <c r="E932" s="218"/>
      <c r="G932" s="218"/>
      <c r="S932" s="1"/>
      <c r="T932" s="12"/>
      <c r="U932" s="13"/>
      <c r="AD932" s="12"/>
      <c r="AH932" s="13"/>
      <c r="AI932" s="218" t="s">
        <v>2638</v>
      </c>
      <c r="AJ932" s="1"/>
      <c r="AO932" s="12"/>
      <c r="AS932" s="1"/>
    </row>
    <row r="933" spans="5:45" x14ac:dyDescent="0.25">
      <c r="E933" s="218"/>
      <c r="G933" s="218"/>
      <c r="S933" s="1"/>
      <c r="T933" s="12"/>
      <c r="U933" s="13"/>
      <c r="AD933" s="12"/>
      <c r="AH933" s="13"/>
      <c r="AI933" s="218" t="s">
        <v>2639</v>
      </c>
      <c r="AJ933" s="1"/>
      <c r="AO933" s="12"/>
      <c r="AS933" s="1"/>
    </row>
    <row r="934" spans="5:45" x14ac:dyDescent="0.25">
      <c r="E934" s="218"/>
      <c r="G934" s="218"/>
      <c r="S934" s="1"/>
      <c r="T934" s="12"/>
      <c r="U934" s="13"/>
      <c r="AD934" s="12"/>
      <c r="AH934" s="13"/>
      <c r="AI934" s="218" t="s">
        <v>2640</v>
      </c>
      <c r="AJ934" s="1"/>
      <c r="AO934" s="12"/>
      <c r="AS934" s="1"/>
    </row>
    <row r="935" spans="5:45" x14ac:dyDescent="0.25">
      <c r="E935" s="218"/>
      <c r="G935" s="218"/>
      <c r="S935" s="1"/>
      <c r="T935" s="12"/>
      <c r="U935" s="13"/>
      <c r="AD935" s="12"/>
      <c r="AH935" s="13"/>
      <c r="AI935" s="218" t="s">
        <v>2641</v>
      </c>
      <c r="AJ935" s="1"/>
      <c r="AO935" s="12"/>
      <c r="AS935" s="1"/>
    </row>
    <row r="936" spans="5:45" x14ac:dyDescent="0.25">
      <c r="E936" s="218"/>
      <c r="G936" s="218"/>
      <c r="S936" s="1"/>
      <c r="T936" s="12"/>
      <c r="U936" s="13"/>
      <c r="AD936" s="12"/>
      <c r="AH936" s="13"/>
      <c r="AI936" s="218" t="s">
        <v>2642</v>
      </c>
      <c r="AJ936" s="1"/>
      <c r="AO936" s="12"/>
      <c r="AS936" s="1"/>
    </row>
    <row r="937" spans="5:45" x14ac:dyDescent="0.25">
      <c r="E937" s="218"/>
      <c r="G937" s="218"/>
      <c r="S937" s="1"/>
      <c r="T937" s="12"/>
      <c r="U937" s="13"/>
      <c r="AD937" s="12"/>
      <c r="AH937" s="13"/>
      <c r="AI937" s="218" t="s">
        <v>2643</v>
      </c>
      <c r="AJ937" s="1"/>
      <c r="AO937" s="12"/>
      <c r="AS937" s="1"/>
    </row>
    <row r="938" spans="5:45" x14ac:dyDescent="0.25">
      <c r="E938" s="218"/>
      <c r="G938" s="218"/>
      <c r="S938" s="1"/>
      <c r="T938" s="12"/>
      <c r="U938" s="13"/>
      <c r="AD938" s="12"/>
      <c r="AH938" s="13"/>
      <c r="AI938" s="218" t="s">
        <v>2644</v>
      </c>
      <c r="AJ938" s="1"/>
      <c r="AO938" s="12"/>
      <c r="AS938" s="1"/>
    </row>
    <row r="939" spans="5:45" x14ac:dyDescent="0.25">
      <c r="E939" s="218"/>
      <c r="G939" s="218"/>
      <c r="S939" s="1"/>
      <c r="T939" s="12"/>
      <c r="U939" s="13"/>
      <c r="AD939" s="12"/>
      <c r="AH939" s="13"/>
      <c r="AI939" s="218" t="s">
        <v>2645</v>
      </c>
      <c r="AJ939" s="1"/>
      <c r="AO939" s="12"/>
      <c r="AS939" s="1"/>
    </row>
    <row r="940" spans="5:45" x14ac:dyDescent="0.25">
      <c r="E940" s="218"/>
      <c r="G940" s="218"/>
      <c r="S940" s="1"/>
      <c r="T940" s="12"/>
      <c r="U940" s="13"/>
      <c r="AD940" s="12"/>
      <c r="AH940" s="13"/>
      <c r="AI940" s="218" t="s">
        <v>2646</v>
      </c>
      <c r="AJ940" s="1"/>
      <c r="AO940" s="12"/>
      <c r="AS940" s="1"/>
    </row>
    <row r="941" spans="5:45" x14ac:dyDescent="0.25">
      <c r="E941" s="218"/>
      <c r="G941" s="218"/>
      <c r="S941" s="1"/>
      <c r="T941" s="12"/>
      <c r="U941" s="13"/>
      <c r="AD941" s="12"/>
      <c r="AH941" s="13"/>
      <c r="AI941" s="218" t="s">
        <v>2647</v>
      </c>
      <c r="AJ941" s="1"/>
      <c r="AO941" s="12"/>
      <c r="AS941" s="1"/>
    </row>
    <row r="942" spans="5:45" x14ac:dyDescent="0.25">
      <c r="E942" s="218"/>
      <c r="G942" s="218"/>
      <c r="S942" s="1"/>
      <c r="T942" s="12"/>
      <c r="U942" s="13"/>
      <c r="AD942" s="12"/>
      <c r="AH942" s="13"/>
      <c r="AI942" s="218" t="s">
        <v>2648</v>
      </c>
      <c r="AJ942" s="1"/>
      <c r="AO942" s="12"/>
      <c r="AS942" s="1"/>
    </row>
    <row r="943" spans="5:45" x14ac:dyDescent="0.25">
      <c r="E943" s="218"/>
      <c r="G943" s="218"/>
      <c r="S943" s="1"/>
      <c r="T943" s="12"/>
      <c r="U943" s="13"/>
      <c r="AD943" s="12"/>
      <c r="AH943" s="13"/>
      <c r="AI943" s="218" t="s">
        <v>2649</v>
      </c>
      <c r="AJ943" s="1"/>
      <c r="AO943" s="12"/>
      <c r="AS943" s="1"/>
    </row>
    <row r="944" spans="5:45" x14ac:dyDescent="0.25">
      <c r="E944" s="218"/>
      <c r="G944" s="218"/>
      <c r="S944" s="1"/>
      <c r="T944" s="12"/>
      <c r="U944" s="13"/>
      <c r="AD944" s="12"/>
      <c r="AH944" s="13"/>
      <c r="AI944" s="218" t="s">
        <v>2650</v>
      </c>
      <c r="AJ944" s="1"/>
      <c r="AO944" s="12"/>
      <c r="AS944" s="1"/>
    </row>
    <row r="945" spans="5:45" x14ac:dyDescent="0.25">
      <c r="E945" s="218"/>
      <c r="G945" s="218"/>
      <c r="S945" s="1"/>
      <c r="T945" s="12"/>
      <c r="U945" s="13"/>
      <c r="AD945" s="12"/>
      <c r="AH945" s="13"/>
      <c r="AI945" s="218" t="s">
        <v>2651</v>
      </c>
      <c r="AJ945" s="1"/>
      <c r="AO945" s="12"/>
      <c r="AS945" s="1"/>
    </row>
    <row r="946" spans="5:45" x14ac:dyDescent="0.25">
      <c r="E946" s="218"/>
      <c r="G946" s="218"/>
      <c r="S946" s="1"/>
      <c r="T946" s="12"/>
      <c r="U946" s="13"/>
      <c r="AD946" s="12"/>
      <c r="AH946" s="13"/>
      <c r="AI946" s="218" t="s">
        <v>2652</v>
      </c>
      <c r="AJ946" s="1"/>
      <c r="AO946" s="12"/>
      <c r="AS946" s="1"/>
    </row>
    <row r="947" spans="5:45" x14ac:dyDescent="0.25">
      <c r="E947" s="218"/>
      <c r="G947" s="218"/>
      <c r="S947" s="1"/>
      <c r="T947" s="12"/>
      <c r="U947" s="13"/>
      <c r="AD947" s="12"/>
      <c r="AH947" s="13"/>
      <c r="AI947" s="218" t="s">
        <v>2653</v>
      </c>
      <c r="AJ947" s="1"/>
      <c r="AO947" s="12"/>
      <c r="AS947" s="1"/>
    </row>
    <row r="948" spans="5:45" x14ac:dyDescent="0.25">
      <c r="E948" s="218"/>
      <c r="G948" s="218"/>
      <c r="S948" s="1"/>
      <c r="T948" s="12"/>
      <c r="U948" s="13"/>
      <c r="AD948" s="12"/>
      <c r="AH948" s="13"/>
      <c r="AI948" s="218" t="s">
        <v>2654</v>
      </c>
      <c r="AJ948" s="1"/>
      <c r="AO948" s="12"/>
      <c r="AS948" s="1"/>
    </row>
    <row r="949" spans="5:45" x14ac:dyDescent="0.25">
      <c r="E949" s="218"/>
      <c r="G949" s="218"/>
      <c r="S949" s="1"/>
      <c r="T949" s="12"/>
      <c r="U949" s="13"/>
      <c r="AD949" s="12"/>
      <c r="AH949" s="13"/>
      <c r="AI949" s="218" t="s">
        <v>2655</v>
      </c>
      <c r="AJ949" s="1"/>
      <c r="AO949" s="12"/>
      <c r="AS949" s="1"/>
    </row>
    <row r="950" spans="5:45" x14ac:dyDescent="0.25">
      <c r="E950" s="218"/>
      <c r="G950" s="218"/>
      <c r="S950" s="1"/>
      <c r="T950" s="12"/>
      <c r="U950" s="13"/>
      <c r="AD950" s="12"/>
      <c r="AH950" s="13"/>
      <c r="AI950" s="218" t="s">
        <v>2656</v>
      </c>
      <c r="AJ950" s="1"/>
      <c r="AO950" s="12"/>
      <c r="AS950" s="1"/>
    </row>
    <row r="951" spans="5:45" x14ac:dyDescent="0.25">
      <c r="E951" s="218"/>
      <c r="G951" s="218"/>
      <c r="S951" s="1"/>
      <c r="T951" s="12"/>
      <c r="U951" s="13"/>
      <c r="AD951" s="12"/>
      <c r="AH951" s="13"/>
      <c r="AI951" s="218" t="s">
        <v>2657</v>
      </c>
      <c r="AJ951" s="1"/>
      <c r="AO951" s="12"/>
      <c r="AS951" s="1"/>
    </row>
    <row r="952" spans="5:45" x14ac:dyDescent="0.25">
      <c r="E952" s="218"/>
      <c r="G952" s="218"/>
      <c r="S952" s="1"/>
      <c r="T952" s="12"/>
      <c r="U952" s="13"/>
      <c r="AD952" s="12"/>
      <c r="AH952" s="13"/>
      <c r="AI952" s="218" t="s">
        <v>2658</v>
      </c>
      <c r="AJ952" s="1"/>
      <c r="AO952" s="12"/>
      <c r="AS952" s="1"/>
    </row>
    <row r="953" spans="5:45" x14ac:dyDescent="0.25">
      <c r="E953" s="218"/>
      <c r="G953" s="218"/>
      <c r="S953" s="1"/>
      <c r="T953" s="12"/>
      <c r="U953" s="13"/>
      <c r="AD953" s="12"/>
      <c r="AH953" s="13"/>
      <c r="AI953" s="218" t="s">
        <v>2659</v>
      </c>
      <c r="AJ953" s="1"/>
      <c r="AO953" s="12"/>
      <c r="AS953" s="1"/>
    </row>
    <row r="954" spans="5:45" x14ac:dyDescent="0.25">
      <c r="E954" s="218"/>
      <c r="G954" s="218"/>
      <c r="S954" s="1"/>
      <c r="T954" s="12"/>
      <c r="U954" s="13"/>
      <c r="AD954" s="12"/>
      <c r="AH954" s="13"/>
      <c r="AI954" s="218" t="s">
        <v>2660</v>
      </c>
      <c r="AJ954" s="1"/>
      <c r="AO954" s="12"/>
      <c r="AS954" s="1"/>
    </row>
    <row r="955" spans="5:45" x14ac:dyDescent="0.25">
      <c r="E955" s="218"/>
      <c r="G955" s="218"/>
      <c r="S955" s="1"/>
      <c r="T955" s="12"/>
      <c r="U955" s="13"/>
      <c r="AD955" s="12"/>
      <c r="AH955" s="13"/>
      <c r="AI955" s="218" t="s">
        <v>2661</v>
      </c>
      <c r="AJ955" s="1"/>
      <c r="AO955" s="12"/>
      <c r="AS955" s="1"/>
    </row>
    <row r="956" spans="5:45" x14ac:dyDescent="0.25">
      <c r="E956" s="218"/>
      <c r="G956" s="218"/>
      <c r="S956" s="1"/>
      <c r="T956" s="12"/>
      <c r="U956" s="13"/>
      <c r="AD956" s="12"/>
      <c r="AH956" s="13"/>
      <c r="AI956" s="218" t="s">
        <v>2662</v>
      </c>
      <c r="AJ956" s="1"/>
      <c r="AO956" s="12"/>
      <c r="AS956" s="1"/>
    </row>
    <row r="957" spans="5:45" x14ac:dyDescent="0.25">
      <c r="E957" s="218"/>
      <c r="G957" s="218"/>
      <c r="S957" s="1"/>
      <c r="T957" s="12"/>
      <c r="U957" s="13"/>
      <c r="AD957" s="12"/>
      <c r="AH957" s="13"/>
      <c r="AI957" s="218" t="s">
        <v>2663</v>
      </c>
      <c r="AJ957" s="1"/>
      <c r="AO957" s="12"/>
      <c r="AS957" s="1"/>
    </row>
    <row r="958" spans="5:45" x14ac:dyDescent="0.25">
      <c r="E958" s="218"/>
      <c r="G958" s="218"/>
      <c r="S958" s="1"/>
      <c r="T958" s="12"/>
      <c r="U958" s="13"/>
      <c r="AD958" s="12"/>
      <c r="AH958" s="13"/>
      <c r="AI958" s="218" t="s">
        <v>2664</v>
      </c>
      <c r="AJ958" s="1"/>
      <c r="AO958" s="12"/>
      <c r="AS958" s="1"/>
    </row>
    <row r="959" spans="5:45" x14ac:dyDescent="0.25">
      <c r="E959" s="218"/>
      <c r="G959" s="218"/>
      <c r="S959" s="1"/>
      <c r="T959" s="12"/>
      <c r="U959" s="13"/>
      <c r="AD959" s="12"/>
      <c r="AH959" s="13"/>
      <c r="AI959" s="218" t="s">
        <v>2665</v>
      </c>
      <c r="AJ959" s="1"/>
      <c r="AO959" s="12"/>
      <c r="AS959" s="1"/>
    </row>
    <row r="960" spans="5:45" x14ac:dyDescent="0.25">
      <c r="E960" s="218"/>
      <c r="G960" s="218"/>
      <c r="S960" s="1"/>
      <c r="T960" s="12"/>
      <c r="U960" s="13"/>
      <c r="AD960" s="12"/>
      <c r="AH960" s="13"/>
      <c r="AI960" s="218" t="s">
        <v>2666</v>
      </c>
      <c r="AJ960" s="1"/>
      <c r="AO960" s="12"/>
      <c r="AS960" s="1"/>
    </row>
    <row r="961" spans="5:45" x14ac:dyDescent="0.25">
      <c r="E961" s="218"/>
      <c r="G961" s="218"/>
      <c r="S961" s="1"/>
      <c r="T961" s="12"/>
      <c r="U961" s="13"/>
      <c r="AD961" s="12"/>
      <c r="AH961" s="13"/>
      <c r="AI961" s="218" t="s">
        <v>2667</v>
      </c>
      <c r="AJ961" s="1"/>
      <c r="AO961" s="12"/>
      <c r="AS961" s="1"/>
    </row>
    <row r="962" spans="5:45" x14ac:dyDescent="0.25">
      <c r="E962" s="218"/>
      <c r="G962" s="218"/>
      <c r="S962" s="1"/>
      <c r="T962" s="12"/>
      <c r="U962" s="13"/>
      <c r="AD962" s="12"/>
      <c r="AH962" s="13"/>
      <c r="AI962" s="218" t="s">
        <v>2668</v>
      </c>
      <c r="AJ962" s="1"/>
      <c r="AO962" s="12"/>
      <c r="AS962" s="1"/>
    </row>
    <row r="963" spans="5:45" x14ac:dyDescent="0.25">
      <c r="E963" s="218"/>
      <c r="G963" s="218"/>
      <c r="S963" s="1"/>
      <c r="T963" s="12"/>
      <c r="U963" s="13"/>
      <c r="AD963" s="12"/>
      <c r="AH963" s="13"/>
      <c r="AI963" s="218" t="s">
        <v>2669</v>
      </c>
      <c r="AJ963" s="1"/>
      <c r="AO963" s="12"/>
      <c r="AS963" s="1"/>
    </row>
    <row r="964" spans="5:45" x14ac:dyDescent="0.25">
      <c r="E964" s="218"/>
      <c r="G964" s="218"/>
      <c r="S964" s="1"/>
      <c r="T964" s="12"/>
      <c r="U964" s="13"/>
      <c r="AD964" s="12"/>
      <c r="AH964" s="13"/>
      <c r="AI964" s="218" t="s">
        <v>2670</v>
      </c>
      <c r="AJ964" s="1"/>
      <c r="AO964" s="12"/>
      <c r="AS964" s="1"/>
    </row>
    <row r="965" spans="5:45" x14ac:dyDescent="0.25">
      <c r="E965" s="218"/>
      <c r="G965" s="218"/>
      <c r="S965" s="1"/>
      <c r="T965" s="12"/>
      <c r="U965" s="13"/>
      <c r="AD965" s="12"/>
      <c r="AH965" s="13"/>
      <c r="AI965" s="218" t="s">
        <v>2671</v>
      </c>
      <c r="AJ965" s="1"/>
      <c r="AO965" s="12"/>
      <c r="AS965" s="1"/>
    </row>
    <row r="966" spans="5:45" x14ac:dyDescent="0.25">
      <c r="E966" s="218"/>
      <c r="G966" s="218"/>
      <c r="S966" s="1"/>
      <c r="T966" s="12"/>
      <c r="U966" s="13"/>
      <c r="AD966" s="12"/>
      <c r="AH966" s="13"/>
      <c r="AI966" s="218" t="s">
        <v>2672</v>
      </c>
      <c r="AJ966" s="1"/>
      <c r="AO966" s="12"/>
      <c r="AS966" s="1"/>
    </row>
    <row r="967" spans="5:45" x14ac:dyDescent="0.25">
      <c r="E967" s="218"/>
      <c r="G967" s="218"/>
      <c r="S967" s="1"/>
      <c r="T967" s="12"/>
      <c r="U967" s="13"/>
      <c r="AD967" s="12"/>
      <c r="AH967" s="13"/>
      <c r="AI967" s="218" t="s">
        <v>2673</v>
      </c>
      <c r="AJ967" s="1"/>
      <c r="AO967" s="12"/>
      <c r="AS967" s="1"/>
    </row>
    <row r="968" spans="5:45" x14ac:dyDescent="0.25">
      <c r="E968" s="218"/>
      <c r="G968" s="218"/>
      <c r="S968" s="1"/>
      <c r="T968" s="12"/>
      <c r="U968" s="13"/>
      <c r="AD968" s="12"/>
      <c r="AH968" s="13"/>
      <c r="AI968" s="218" t="s">
        <v>2674</v>
      </c>
      <c r="AJ968" s="1"/>
      <c r="AO968" s="12"/>
      <c r="AS968" s="1"/>
    </row>
    <row r="969" spans="5:45" x14ac:dyDescent="0.25">
      <c r="E969" s="218"/>
      <c r="G969" s="218"/>
      <c r="S969" s="1"/>
      <c r="T969" s="12"/>
      <c r="U969" s="13"/>
      <c r="AD969" s="12"/>
      <c r="AH969" s="13"/>
      <c r="AI969" s="218" t="s">
        <v>2675</v>
      </c>
      <c r="AJ969" s="1"/>
      <c r="AO969" s="12"/>
      <c r="AS969" s="1"/>
    </row>
    <row r="970" spans="5:45" x14ac:dyDescent="0.25">
      <c r="E970" s="218"/>
      <c r="G970" s="218"/>
      <c r="S970" s="1"/>
      <c r="T970" s="12"/>
      <c r="U970" s="13"/>
      <c r="AD970" s="12"/>
      <c r="AH970" s="13"/>
      <c r="AI970" s="218" t="s">
        <v>2676</v>
      </c>
      <c r="AJ970" s="1"/>
      <c r="AO970" s="12"/>
      <c r="AS970" s="1"/>
    </row>
    <row r="971" spans="5:45" x14ac:dyDescent="0.25">
      <c r="E971" s="218"/>
      <c r="G971" s="218"/>
      <c r="S971" s="1"/>
      <c r="T971" s="12"/>
      <c r="U971" s="13"/>
      <c r="AD971" s="12"/>
      <c r="AH971" s="13"/>
      <c r="AI971" s="218" t="s">
        <v>2677</v>
      </c>
      <c r="AJ971" s="1"/>
      <c r="AO971" s="12"/>
      <c r="AS971" s="1"/>
    </row>
    <row r="972" spans="5:45" x14ac:dyDescent="0.25">
      <c r="E972" s="218"/>
      <c r="G972" s="218"/>
      <c r="S972" s="1"/>
      <c r="T972" s="12"/>
      <c r="U972" s="13"/>
      <c r="AD972" s="12"/>
      <c r="AH972" s="13"/>
      <c r="AI972" s="218" t="s">
        <v>2678</v>
      </c>
      <c r="AJ972" s="1"/>
      <c r="AO972" s="12"/>
      <c r="AS972" s="1"/>
    </row>
    <row r="973" spans="5:45" x14ac:dyDescent="0.25">
      <c r="E973" s="218"/>
      <c r="G973" s="218"/>
      <c r="S973" s="1"/>
      <c r="T973" s="12"/>
      <c r="U973" s="13"/>
      <c r="AD973" s="12"/>
      <c r="AH973" s="13"/>
      <c r="AI973" s="218" t="s">
        <v>2679</v>
      </c>
      <c r="AJ973" s="1"/>
      <c r="AO973" s="12"/>
      <c r="AS973" s="1"/>
    </row>
    <row r="974" spans="5:45" x14ac:dyDescent="0.25">
      <c r="E974" s="218"/>
      <c r="G974" s="218"/>
      <c r="S974" s="1"/>
      <c r="T974" s="12"/>
      <c r="U974" s="13"/>
      <c r="AD974" s="12"/>
      <c r="AH974" s="13"/>
      <c r="AI974" s="218" t="s">
        <v>2680</v>
      </c>
      <c r="AJ974" s="1"/>
      <c r="AO974" s="12"/>
      <c r="AS974" s="1"/>
    </row>
    <row r="975" spans="5:45" x14ac:dyDescent="0.25">
      <c r="E975" s="218"/>
      <c r="G975" s="218"/>
      <c r="S975" s="1"/>
      <c r="T975" s="12"/>
      <c r="U975" s="13"/>
      <c r="AD975" s="12"/>
      <c r="AH975" s="13"/>
      <c r="AI975" s="218" t="s">
        <v>2681</v>
      </c>
      <c r="AJ975" s="1"/>
      <c r="AO975" s="12"/>
      <c r="AS975" s="1"/>
    </row>
    <row r="976" spans="5:45" x14ac:dyDescent="0.25">
      <c r="E976" s="218"/>
      <c r="G976" s="218"/>
      <c r="S976" s="1"/>
      <c r="T976" s="12"/>
      <c r="U976" s="13"/>
      <c r="AD976" s="12"/>
      <c r="AH976" s="13"/>
      <c r="AI976" s="218" t="s">
        <v>2682</v>
      </c>
      <c r="AJ976" s="1"/>
      <c r="AO976" s="12"/>
      <c r="AS976" s="1"/>
    </row>
    <row r="977" spans="5:45" x14ac:dyDescent="0.25">
      <c r="E977" s="218"/>
      <c r="G977" s="218"/>
      <c r="S977" s="1"/>
      <c r="T977" s="12"/>
      <c r="U977" s="13"/>
      <c r="AD977" s="12"/>
      <c r="AH977" s="13"/>
      <c r="AI977" s="218" t="s">
        <v>2683</v>
      </c>
      <c r="AJ977" s="1"/>
      <c r="AO977" s="12"/>
      <c r="AS977" s="1"/>
    </row>
    <row r="978" spans="5:45" x14ac:dyDescent="0.25">
      <c r="E978" s="218"/>
      <c r="G978" s="218"/>
      <c r="S978" s="1"/>
      <c r="T978" s="12"/>
      <c r="U978" s="13"/>
      <c r="AD978" s="12"/>
      <c r="AH978" s="13"/>
      <c r="AI978" s="218" t="s">
        <v>2684</v>
      </c>
      <c r="AJ978" s="1"/>
      <c r="AO978" s="12"/>
      <c r="AS978" s="1"/>
    </row>
    <row r="979" spans="5:45" x14ac:dyDescent="0.25">
      <c r="E979" s="218"/>
      <c r="G979" s="218"/>
      <c r="S979" s="1"/>
      <c r="T979" s="12"/>
      <c r="U979" s="13"/>
      <c r="AD979" s="12"/>
      <c r="AH979" s="13"/>
      <c r="AI979" s="218" t="s">
        <v>2685</v>
      </c>
      <c r="AJ979" s="1"/>
      <c r="AO979" s="12"/>
      <c r="AS979" s="1"/>
    </row>
    <row r="980" spans="5:45" x14ac:dyDescent="0.25">
      <c r="E980" s="218"/>
      <c r="G980" s="218"/>
      <c r="S980" s="1"/>
      <c r="T980" s="12"/>
      <c r="U980" s="13"/>
      <c r="AD980" s="12"/>
      <c r="AH980" s="13"/>
      <c r="AI980" s="218" t="s">
        <v>2686</v>
      </c>
      <c r="AJ980" s="1"/>
      <c r="AO980" s="12"/>
      <c r="AS980" s="1"/>
    </row>
    <row r="981" spans="5:45" x14ac:dyDescent="0.25">
      <c r="E981" s="218"/>
      <c r="G981" s="218"/>
      <c r="S981" s="1"/>
      <c r="T981" s="12"/>
      <c r="U981" s="13"/>
      <c r="AD981" s="12"/>
      <c r="AH981" s="13"/>
      <c r="AI981" s="218" t="s">
        <v>2687</v>
      </c>
      <c r="AJ981" s="1"/>
      <c r="AO981" s="12"/>
      <c r="AS981" s="1"/>
    </row>
    <row r="982" spans="5:45" x14ac:dyDescent="0.25">
      <c r="E982" s="218"/>
      <c r="G982" s="218"/>
      <c r="S982" s="1"/>
      <c r="T982" s="12"/>
      <c r="U982" s="13"/>
      <c r="AD982" s="12"/>
      <c r="AH982" s="13"/>
      <c r="AI982" s="218" t="s">
        <v>2688</v>
      </c>
      <c r="AJ982" s="1"/>
      <c r="AO982" s="12"/>
      <c r="AS982" s="1"/>
    </row>
    <row r="983" spans="5:45" x14ac:dyDescent="0.25">
      <c r="E983" s="218"/>
      <c r="G983" s="218"/>
      <c r="S983" s="1"/>
      <c r="T983" s="12"/>
      <c r="U983" s="13"/>
      <c r="AD983" s="12"/>
      <c r="AH983" s="13"/>
      <c r="AI983" s="218" t="s">
        <v>2689</v>
      </c>
      <c r="AJ983" s="1"/>
      <c r="AO983" s="12"/>
      <c r="AS983" s="1"/>
    </row>
    <row r="984" spans="5:45" x14ac:dyDescent="0.25">
      <c r="E984" s="218"/>
      <c r="G984" s="218"/>
      <c r="S984" s="1"/>
      <c r="T984" s="12"/>
      <c r="U984" s="13"/>
      <c r="AD984" s="12"/>
      <c r="AH984" s="13"/>
      <c r="AI984" s="218" t="s">
        <v>2690</v>
      </c>
      <c r="AJ984" s="1"/>
      <c r="AO984" s="12"/>
      <c r="AS984" s="1"/>
    </row>
    <row r="985" spans="5:45" x14ac:dyDescent="0.25">
      <c r="E985" s="218"/>
      <c r="G985" s="218"/>
      <c r="S985" s="1"/>
      <c r="T985" s="12"/>
      <c r="U985" s="13"/>
      <c r="AD985" s="12"/>
      <c r="AH985" s="13"/>
      <c r="AI985" s="218" t="s">
        <v>2691</v>
      </c>
      <c r="AJ985" s="1"/>
      <c r="AO985" s="12"/>
      <c r="AS985" s="1"/>
    </row>
    <row r="986" spans="5:45" x14ac:dyDescent="0.25">
      <c r="E986" s="218"/>
      <c r="G986" s="218"/>
      <c r="S986" s="1"/>
      <c r="T986" s="12"/>
      <c r="U986" s="13"/>
      <c r="AD986" s="12"/>
      <c r="AH986" s="13"/>
      <c r="AI986" s="218" t="s">
        <v>2692</v>
      </c>
      <c r="AJ986" s="1"/>
      <c r="AO986" s="12"/>
      <c r="AS986" s="1"/>
    </row>
    <row r="987" spans="5:45" x14ac:dyDescent="0.25">
      <c r="E987" s="218"/>
      <c r="G987" s="218"/>
      <c r="S987" s="1"/>
      <c r="T987" s="12"/>
      <c r="U987" s="13"/>
      <c r="AD987" s="12"/>
      <c r="AH987" s="13"/>
      <c r="AI987" s="218" t="s">
        <v>2693</v>
      </c>
      <c r="AJ987" s="1"/>
      <c r="AO987" s="12"/>
      <c r="AS987" s="1"/>
    </row>
    <row r="988" spans="5:45" x14ac:dyDescent="0.25">
      <c r="E988" s="218"/>
      <c r="G988" s="218"/>
      <c r="S988" s="1"/>
      <c r="T988" s="12"/>
      <c r="U988" s="13"/>
      <c r="AD988" s="12"/>
      <c r="AH988" s="13"/>
      <c r="AI988" s="218" t="s">
        <v>2694</v>
      </c>
      <c r="AJ988" s="1"/>
      <c r="AO988" s="12"/>
      <c r="AS988" s="1"/>
    </row>
    <row r="989" spans="5:45" x14ac:dyDescent="0.25">
      <c r="E989" s="218"/>
      <c r="G989" s="218"/>
      <c r="S989" s="1"/>
      <c r="T989" s="12"/>
      <c r="U989" s="13"/>
      <c r="AD989" s="12"/>
      <c r="AH989" s="13"/>
      <c r="AI989" s="218" t="s">
        <v>2695</v>
      </c>
      <c r="AJ989" s="1"/>
      <c r="AO989" s="12"/>
      <c r="AS989" s="1"/>
    </row>
    <row r="990" spans="5:45" x14ac:dyDescent="0.25">
      <c r="E990" s="218"/>
      <c r="G990" s="218"/>
      <c r="S990" s="1"/>
      <c r="T990" s="12"/>
      <c r="U990" s="13"/>
      <c r="AD990" s="12"/>
      <c r="AH990" s="13"/>
      <c r="AI990" s="218" t="s">
        <v>2696</v>
      </c>
      <c r="AJ990" s="1"/>
      <c r="AO990" s="12"/>
      <c r="AS990" s="1"/>
    </row>
    <row r="991" spans="5:45" x14ac:dyDescent="0.25">
      <c r="E991" s="218"/>
      <c r="G991" s="218"/>
      <c r="S991" s="1"/>
      <c r="T991" s="12"/>
      <c r="U991" s="13"/>
      <c r="AD991" s="12"/>
      <c r="AH991" s="13"/>
      <c r="AI991" s="218" t="s">
        <v>2697</v>
      </c>
      <c r="AJ991" s="1"/>
      <c r="AO991" s="12"/>
      <c r="AS991" s="1"/>
    </row>
    <row r="992" spans="5:45" x14ac:dyDescent="0.25">
      <c r="E992" s="218"/>
      <c r="G992" s="218"/>
      <c r="S992" s="1"/>
      <c r="T992" s="12"/>
      <c r="U992" s="13"/>
      <c r="AD992" s="12"/>
      <c r="AH992" s="13"/>
      <c r="AI992" s="218" t="s">
        <v>2698</v>
      </c>
      <c r="AJ992" s="1"/>
      <c r="AO992" s="12"/>
      <c r="AS992" s="1"/>
    </row>
    <row r="993" spans="5:45" x14ac:dyDescent="0.25">
      <c r="E993" s="218"/>
      <c r="G993" s="218"/>
      <c r="S993" s="1"/>
      <c r="T993" s="12"/>
      <c r="U993" s="13"/>
      <c r="AD993" s="12"/>
      <c r="AH993" s="13"/>
      <c r="AI993" s="218" t="s">
        <v>2699</v>
      </c>
      <c r="AJ993" s="1"/>
      <c r="AO993" s="12"/>
      <c r="AS993" s="1"/>
    </row>
    <row r="994" spans="5:45" x14ac:dyDescent="0.25">
      <c r="E994" s="218"/>
      <c r="G994" s="218"/>
      <c r="S994" s="1"/>
      <c r="T994" s="12"/>
      <c r="U994" s="13"/>
      <c r="AD994" s="12"/>
      <c r="AH994" s="13"/>
      <c r="AI994" s="218" t="s">
        <v>2700</v>
      </c>
      <c r="AJ994" s="1"/>
      <c r="AO994" s="12"/>
      <c r="AS994" s="1"/>
    </row>
    <row r="995" spans="5:45" x14ac:dyDescent="0.25">
      <c r="E995" s="218"/>
      <c r="G995" s="218"/>
      <c r="S995" s="1"/>
      <c r="T995" s="12"/>
      <c r="U995" s="13"/>
      <c r="AD995" s="12"/>
      <c r="AH995" s="13"/>
      <c r="AI995" s="218" t="s">
        <v>2701</v>
      </c>
      <c r="AJ995" s="1"/>
      <c r="AO995" s="12"/>
      <c r="AS995" s="1"/>
    </row>
    <row r="996" spans="5:45" x14ac:dyDescent="0.25">
      <c r="E996" s="218"/>
      <c r="G996" s="218"/>
      <c r="S996" s="1"/>
      <c r="T996" s="12"/>
      <c r="U996" s="13"/>
      <c r="AD996" s="12"/>
      <c r="AH996" s="13"/>
      <c r="AI996" s="218" t="s">
        <v>2702</v>
      </c>
      <c r="AJ996" s="1"/>
      <c r="AO996" s="12"/>
      <c r="AS996" s="1"/>
    </row>
    <row r="997" spans="5:45" x14ac:dyDescent="0.25">
      <c r="E997" s="218"/>
      <c r="G997" s="218"/>
      <c r="S997" s="1"/>
      <c r="T997" s="12"/>
      <c r="U997" s="13"/>
      <c r="AD997" s="12"/>
      <c r="AH997" s="13"/>
      <c r="AI997" s="218" t="s">
        <v>2703</v>
      </c>
      <c r="AJ997" s="1"/>
      <c r="AO997" s="12"/>
      <c r="AS997" s="1"/>
    </row>
    <row r="998" spans="5:45" x14ac:dyDescent="0.25">
      <c r="E998" s="218"/>
      <c r="G998" s="218"/>
      <c r="S998" s="1"/>
      <c r="T998" s="12"/>
      <c r="U998" s="13"/>
      <c r="AD998" s="12"/>
      <c r="AH998" s="13"/>
      <c r="AI998" s="218" t="s">
        <v>2704</v>
      </c>
      <c r="AJ998" s="1"/>
      <c r="AO998" s="12"/>
      <c r="AS998" s="1"/>
    </row>
    <row r="999" spans="5:45" x14ac:dyDescent="0.25">
      <c r="E999" s="218"/>
      <c r="G999" s="218"/>
      <c r="S999" s="1"/>
      <c r="T999" s="12"/>
      <c r="U999" s="13"/>
      <c r="AD999" s="12"/>
      <c r="AH999" s="13"/>
      <c r="AI999" s="218" t="s">
        <v>2705</v>
      </c>
      <c r="AJ999" s="1"/>
      <c r="AO999" s="12"/>
      <c r="AS999" s="1"/>
    </row>
    <row r="1000" spans="5:45" x14ac:dyDescent="0.25">
      <c r="E1000" s="218"/>
      <c r="G1000" s="218"/>
      <c r="S1000" s="1"/>
      <c r="T1000" s="12"/>
      <c r="U1000" s="13"/>
      <c r="AD1000" s="12"/>
      <c r="AH1000" s="13"/>
      <c r="AI1000" s="218" t="s">
        <v>2706</v>
      </c>
      <c r="AJ1000" s="1"/>
      <c r="AO1000" s="12"/>
      <c r="AS1000" s="1"/>
    </row>
    <row r="1001" spans="5:45" x14ac:dyDescent="0.25">
      <c r="E1001" s="218"/>
      <c r="G1001" s="218"/>
      <c r="S1001" s="1"/>
      <c r="T1001" s="12"/>
      <c r="U1001" s="13"/>
      <c r="AD1001" s="12"/>
      <c r="AH1001" s="13"/>
      <c r="AI1001" s="218" t="s">
        <v>2707</v>
      </c>
      <c r="AJ1001" s="1"/>
      <c r="AO1001" s="12"/>
      <c r="AS1001" s="1"/>
    </row>
    <row r="1002" spans="5:45" x14ac:dyDescent="0.25">
      <c r="E1002" s="218"/>
      <c r="G1002" s="218"/>
      <c r="S1002" s="1"/>
      <c r="T1002" s="12"/>
      <c r="U1002" s="13"/>
      <c r="AD1002" s="12"/>
      <c r="AH1002" s="13"/>
      <c r="AI1002" s="218" t="s">
        <v>2708</v>
      </c>
      <c r="AJ1002" s="1"/>
      <c r="AO1002" s="12"/>
      <c r="AS1002" s="1"/>
    </row>
    <row r="1003" spans="5:45" x14ac:dyDescent="0.25">
      <c r="E1003" s="218"/>
      <c r="G1003" s="218"/>
      <c r="S1003" s="1"/>
      <c r="T1003" s="12"/>
      <c r="U1003" s="13"/>
      <c r="AD1003" s="12"/>
      <c r="AH1003" s="13"/>
      <c r="AI1003" s="218" t="s">
        <v>2709</v>
      </c>
      <c r="AJ1003" s="1"/>
      <c r="AO1003" s="12"/>
      <c r="AS1003" s="1"/>
    </row>
    <row r="1004" spans="5:45" x14ac:dyDescent="0.25">
      <c r="E1004" s="218"/>
      <c r="G1004" s="218"/>
      <c r="S1004" s="1"/>
      <c r="T1004" s="12"/>
      <c r="U1004" s="13"/>
      <c r="AD1004" s="12"/>
      <c r="AH1004" s="13"/>
      <c r="AI1004" s="218" t="s">
        <v>2710</v>
      </c>
      <c r="AJ1004" s="1"/>
      <c r="AO1004" s="12"/>
      <c r="AS1004" s="1"/>
    </row>
    <row r="1005" spans="5:45" x14ac:dyDescent="0.25">
      <c r="E1005" s="218"/>
      <c r="G1005" s="218"/>
      <c r="S1005" s="1"/>
      <c r="T1005" s="12"/>
      <c r="U1005" s="13"/>
      <c r="AD1005" s="12"/>
      <c r="AH1005" s="13"/>
      <c r="AI1005" s="218" t="s">
        <v>2711</v>
      </c>
      <c r="AJ1005" s="1"/>
      <c r="AO1005" s="12"/>
      <c r="AS1005" s="1"/>
    </row>
    <row r="1006" spans="5:45" x14ac:dyDescent="0.25">
      <c r="E1006" s="218"/>
      <c r="G1006" s="218"/>
      <c r="S1006" s="1"/>
      <c r="T1006" s="12"/>
      <c r="U1006" s="13"/>
      <c r="AD1006" s="12"/>
      <c r="AH1006" s="13"/>
      <c r="AI1006" s="218" t="s">
        <v>2712</v>
      </c>
      <c r="AJ1006" s="1"/>
      <c r="AO1006" s="12"/>
      <c r="AS1006" s="1"/>
    </row>
    <row r="1007" spans="5:45" x14ac:dyDescent="0.25">
      <c r="E1007" s="218"/>
      <c r="G1007" s="218"/>
      <c r="S1007" s="1"/>
      <c r="T1007" s="12"/>
      <c r="U1007" s="13"/>
      <c r="AD1007" s="12"/>
      <c r="AH1007" s="13"/>
      <c r="AI1007" s="218" t="s">
        <v>2713</v>
      </c>
      <c r="AJ1007" s="1"/>
      <c r="AO1007" s="12"/>
      <c r="AS1007" s="1"/>
    </row>
    <row r="1008" spans="5:45" x14ac:dyDescent="0.25">
      <c r="E1008" s="218"/>
      <c r="G1008" s="218"/>
      <c r="S1008" s="1"/>
      <c r="T1008" s="12"/>
      <c r="U1008" s="13"/>
      <c r="AD1008" s="12"/>
      <c r="AH1008" s="13"/>
      <c r="AI1008" s="218" t="s">
        <v>2714</v>
      </c>
      <c r="AJ1008" s="1"/>
      <c r="AO1008" s="12"/>
      <c r="AS1008" s="1"/>
    </row>
    <row r="1009" spans="5:45" x14ac:dyDescent="0.25">
      <c r="E1009" s="218"/>
      <c r="G1009" s="218"/>
      <c r="S1009" s="1"/>
      <c r="T1009" s="12"/>
      <c r="U1009" s="13"/>
      <c r="AD1009" s="12"/>
      <c r="AH1009" s="13"/>
      <c r="AI1009" s="218" t="s">
        <v>2715</v>
      </c>
      <c r="AJ1009" s="1"/>
      <c r="AO1009" s="12"/>
      <c r="AS1009" s="1"/>
    </row>
    <row r="1010" spans="5:45" x14ac:dyDescent="0.25">
      <c r="E1010" s="218"/>
      <c r="G1010" s="218"/>
      <c r="S1010" s="1"/>
      <c r="T1010" s="12"/>
      <c r="U1010" s="13"/>
      <c r="AD1010" s="12"/>
      <c r="AH1010" s="13"/>
      <c r="AI1010" s="218" t="s">
        <v>2716</v>
      </c>
      <c r="AJ1010" s="1"/>
      <c r="AO1010" s="12"/>
      <c r="AS1010" s="1"/>
    </row>
    <row r="1011" spans="5:45" x14ac:dyDescent="0.25">
      <c r="E1011" s="218"/>
      <c r="G1011" s="218"/>
      <c r="S1011" s="1"/>
      <c r="T1011" s="12"/>
      <c r="U1011" s="13"/>
      <c r="AD1011" s="12"/>
      <c r="AH1011" s="13"/>
      <c r="AI1011" s="218" t="s">
        <v>2717</v>
      </c>
      <c r="AJ1011" s="1"/>
      <c r="AO1011" s="12"/>
      <c r="AS1011" s="1"/>
    </row>
    <row r="1012" spans="5:45" x14ac:dyDescent="0.25">
      <c r="E1012" s="218"/>
      <c r="G1012" s="218"/>
      <c r="S1012" s="1"/>
      <c r="T1012" s="12"/>
      <c r="U1012" s="13"/>
      <c r="AD1012" s="12"/>
      <c r="AH1012" s="13"/>
      <c r="AI1012" s="218" t="s">
        <v>2718</v>
      </c>
      <c r="AJ1012" s="1"/>
      <c r="AO1012" s="12"/>
      <c r="AS1012" s="1"/>
    </row>
    <row r="1013" spans="5:45" x14ac:dyDescent="0.25">
      <c r="E1013" s="218"/>
      <c r="G1013" s="218"/>
      <c r="S1013" s="1"/>
      <c r="T1013" s="12"/>
      <c r="U1013" s="13"/>
      <c r="AD1013" s="12"/>
      <c r="AH1013" s="13"/>
      <c r="AI1013" s="218" t="s">
        <v>2719</v>
      </c>
      <c r="AJ1013" s="1"/>
      <c r="AO1013" s="12"/>
      <c r="AS1013" s="1"/>
    </row>
    <row r="1014" spans="5:45" x14ac:dyDescent="0.25">
      <c r="E1014" s="218"/>
      <c r="G1014" s="218"/>
      <c r="S1014" s="1"/>
      <c r="T1014" s="12"/>
      <c r="U1014" s="13"/>
      <c r="AD1014" s="12"/>
      <c r="AH1014" s="13"/>
      <c r="AI1014" s="218" t="s">
        <v>2720</v>
      </c>
      <c r="AJ1014" s="1"/>
      <c r="AO1014" s="12"/>
      <c r="AS1014" s="1"/>
    </row>
    <row r="1015" spans="5:45" x14ac:dyDescent="0.25">
      <c r="E1015" s="218"/>
      <c r="G1015" s="218"/>
      <c r="S1015" s="1"/>
      <c r="T1015" s="12"/>
      <c r="U1015" s="13"/>
      <c r="AD1015" s="12"/>
      <c r="AH1015" s="13"/>
      <c r="AI1015" s="218" t="s">
        <v>2721</v>
      </c>
      <c r="AJ1015" s="1"/>
      <c r="AO1015" s="12"/>
      <c r="AS1015" s="1"/>
    </row>
    <row r="1016" spans="5:45" x14ac:dyDescent="0.25">
      <c r="E1016" s="218"/>
      <c r="G1016" s="218"/>
      <c r="S1016" s="1"/>
      <c r="T1016" s="12"/>
      <c r="U1016" s="13"/>
      <c r="AD1016" s="12"/>
      <c r="AH1016" s="13"/>
      <c r="AI1016" s="218" t="s">
        <v>2722</v>
      </c>
      <c r="AJ1016" s="1"/>
      <c r="AO1016" s="12"/>
      <c r="AS1016" s="1"/>
    </row>
    <row r="1017" spans="5:45" x14ac:dyDescent="0.25">
      <c r="E1017" s="218"/>
      <c r="G1017" s="218"/>
      <c r="S1017" s="1"/>
      <c r="T1017" s="12"/>
      <c r="U1017" s="13"/>
      <c r="AD1017" s="12"/>
      <c r="AH1017" s="13"/>
      <c r="AI1017" s="218" t="s">
        <v>2723</v>
      </c>
      <c r="AJ1017" s="1"/>
      <c r="AO1017" s="12"/>
      <c r="AS1017" s="1"/>
    </row>
    <row r="1018" spans="5:45" x14ac:dyDescent="0.25">
      <c r="E1018" s="218"/>
      <c r="G1018" s="218"/>
      <c r="S1018" s="1"/>
      <c r="T1018" s="12"/>
      <c r="U1018" s="13"/>
      <c r="AD1018" s="12"/>
      <c r="AH1018" s="13"/>
      <c r="AI1018" s="218" t="s">
        <v>2724</v>
      </c>
      <c r="AJ1018" s="1"/>
      <c r="AO1018" s="12"/>
      <c r="AS1018" s="1"/>
    </row>
    <row r="1019" spans="5:45" x14ac:dyDescent="0.25">
      <c r="E1019" s="218"/>
      <c r="G1019" s="218"/>
      <c r="S1019" s="1"/>
      <c r="T1019" s="12"/>
      <c r="U1019" s="13"/>
      <c r="AD1019" s="12"/>
      <c r="AH1019" s="13"/>
      <c r="AI1019" s="218" t="s">
        <v>2725</v>
      </c>
      <c r="AJ1019" s="1"/>
      <c r="AO1019" s="12"/>
      <c r="AS1019" s="1"/>
    </row>
    <row r="1020" spans="5:45" x14ac:dyDescent="0.25">
      <c r="E1020" s="218"/>
      <c r="G1020" s="218"/>
      <c r="S1020" s="1"/>
      <c r="T1020" s="12"/>
      <c r="U1020" s="13"/>
      <c r="AD1020" s="12"/>
      <c r="AH1020" s="13"/>
      <c r="AI1020" s="218" t="s">
        <v>2726</v>
      </c>
      <c r="AJ1020" s="1"/>
      <c r="AO1020" s="12"/>
      <c r="AS1020" s="1"/>
    </row>
    <row r="1021" spans="5:45" x14ac:dyDescent="0.25">
      <c r="E1021" s="218"/>
      <c r="G1021" s="218"/>
      <c r="S1021" s="1"/>
      <c r="T1021" s="12"/>
      <c r="U1021" s="13"/>
      <c r="AD1021" s="12"/>
      <c r="AH1021" s="13"/>
      <c r="AI1021" s="218" t="s">
        <v>2727</v>
      </c>
      <c r="AJ1021" s="1"/>
      <c r="AO1021" s="12"/>
      <c r="AS1021" s="1"/>
    </row>
    <row r="1022" spans="5:45" x14ac:dyDescent="0.25">
      <c r="E1022" s="218"/>
      <c r="G1022" s="218"/>
      <c r="S1022" s="1"/>
      <c r="T1022" s="12"/>
      <c r="U1022" s="13"/>
      <c r="AD1022" s="12"/>
      <c r="AH1022" s="13"/>
      <c r="AI1022" s="218" t="s">
        <v>2728</v>
      </c>
      <c r="AJ1022" s="1"/>
      <c r="AO1022" s="12"/>
      <c r="AS1022" s="1"/>
    </row>
    <row r="1023" spans="5:45" x14ac:dyDescent="0.25">
      <c r="E1023" s="218"/>
      <c r="G1023" s="218"/>
      <c r="S1023" s="1"/>
      <c r="T1023" s="12"/>
      <c r="U1023" s="13"/>
      <c r="AD1023" s="12"/>
      <c r="AH1023" s="13"/>
      <c r="AI1023" s="218" t="s">
        <v>2729</v>
      </c>
      <c r="AJ1023" s="1"/>
      <c r="AO1023" s="12"/>
      <c r="AS1023" s="1"/>
    </row>
    <row r="1024" spans="5:45" x14ac:dyDescent="0.25">
      <c r="E1024" s="218"/>
      <c r="G1024" s="218"/>
      <c r="S1024" s="1"/>
      <c r="T1024" s="12"/>
      <c r="U1024" s="13"/>
      <c r="AD1024" s="12"/>
      <c r="AH1024" s="13"/>
      <c r="AI1024" s="218" t="s">
        <v>2730</v>
      </c>
      <c r="AJ1024" s="1"/>
      <c r="AO1024" s="12"/>
      <c r="AS1024" s="1"/>
    </row>
    <row r="1025" spans="5:45" x14ac:dyDescent="0.25">
      <c r="E1025" s="218"/>
      <c r="G1025" s="218"/>
      <c r="S1025" s="1"/>
      <c r="T1025" s="12"/>
      <c r="U1025" s="13"/>
      <c r="AD1025" s="12"/>
      <c r="AH1025" s="13"/>
      <c r="AI1025" s="218" t="s">
        <v>2731</v>
      </c>
      <c r="AJ1025" s="1"/>
      <c r="AO1025" s="12"/>
      <c r="AS1025" s="1"/>
    </row>
    <row r="1026" spans="5:45" x14ac:dyDescent="0.25">
      <c r="E1026" s="218"/>
      <c r="G1026" s="218"/>
      <c r="S1026" s="1"/>
      <c r="T1026" s="12"/>
      <c r="U1026" s="13"/>
      <c r="AD1026" s="12"/>
      <c r="AH1026" s="13"/>
      <c r="AI1026" s="218" t="s">
        <v>2732</v>
      </c>
      <c r="AJ1026" s="1"/>
      <c r="AO1026" s="12"/>
      <c r="AS1026" s="1"/>
    </row>
    <row r="1027" spans="5:45" x14ac:dyDescent="0.25">
      <c r="E1027" s="218"/>
      <c r="G1027" s="218"/>
      <c r="S1027" s="1"/>
      <c r="T1027" s="12"/>
      <c r="U1027" s="13"/>
      <c r="AD1027" s="12"/>
      <c r="AH1027" s="13"/>
      <c r="AI1027" s="218" t="s">
        <v>2733</v>
      </c>
      <c r="AJ1027" s="1"/>
      <c r="AO1027" s="12"/>
      <c r="AS1027" s="1"/>
    </row>
    <row r="1028" spans="5:45" x14ac:dyDescent="0.25">
      <c r="E1028" s="218"/>
      <c r="G1028" s="218"/>
      <c r="S1028" s="1"/>
      <c r="T1028" s="12"/>
      <c r="U1028" s="13"/>
      <c r="AD1028" s="12"/>
      <c r="AH1028" s="13"/>
      <c r="AI1028" s="218" t="s">
        <v>2734</v>
      </c>
      <c r="AJ1028" s="1"/>
      <c r="AO1028" s="12"/>
      <c r="AS1028" s="1"/>
    </row>
    <row r="1029" spans="5:45" x14ac:dyDescent="0.25">
      <c r="E1029" s="218"/>
      <c r="G1029" s="218"/>
      <c r="S1029" s="1"/>
      <c r="T1029" s="12"/>
      <c r="U1029" s="13"/>
      <c r="AD1029" s="12"/>
      <c r="AH1029" s="13"/>
      <c r="AI1029" s="218" t="s">
        <v>2735</v>
      </c>
      <c r="AJ1029" s="1"/>
      <c r="AO1029" s="12"/>
      <c r="AS1029" s="1"/>
    </row>
    <row r="1030" spans="5:45" x14ac:dyDescent="0.25">
      <c r="E1030" s="218"/>
      <c r="G1030" s="218"/>
      <c r="S1030" s="1"/>
      <c r="T1030" s="12"/>
      <c r="U1030" s="13"/>
      <c r="AD1030" s="12"/>
      <c r="AH1030" s="13"/>
      <c r="AI1030" s="218" t="s">
        <v>2736</v>
      </c>
      <c r="AJ1030" s="1"/>
      <c r="AO1030" s="12"/>
      <c r="AS1030" s="1"/>
    </row>
    <row r="1031" spans="5:45" x14ac:dyDescent="0.25">
      <c r="E1031" s="218"/>
      <c r="G1031" s="218"/>
      <c r="S1031" s="1"/>
      <c r="T1031" s="12"/>
      <c r="U1031" s="13"/>
      <c r="AD1031" s="12"/>
      <c r="AH1031" s="13"/>
      <c r="AI1031" s="218" t="s">
        <v>2737</v>
      </c>
      <c r="AJ1031" s="1"/>
      <c r="AO1031" s="12"/>
      <c r="AS1031" s="1"/>
    </row>
    <row r="1032" spans="5:45" x14ac:dyDescent="0.25">
      <c r="E1032" s="218"/>
      <c r="G1032" s="218"/>
      <c r="S1032" s="1"/>
      <c r="T1032" s="12"/>
      <c r="U1032" s="13"/>
      <c r="AD1032" s="12"/>
      <c r="AH1032" s="13"/>
      <c r="AI1032" s="218" t="s">
        <v>2738</v>
      </c>
      <c r="AJ1032" s="1"/>
      <c r="AO1032" s="12"/>
      <c r="AS1032" s="1"/>
    </row>
    <row r="1033" spans="5:45" x14ac:dyDescent="0.25">
      <c r="E1033" s="218"/>
      <c r="G1033" s="218"/>
      <c r="S1033" s="1"/>
      <c r="T1033" s="12"/>
      <c r="U1033" s="13"/>
      <c r="AD1033" s="12"/>
      <c r="AH1033" s="13"/>
      <c r="AI1033" s="218" t="s">
        <v>2739</v>
      </c>
      <c r="AJ1033" s="1"/>
      <c r="AO1033" s="12"/>
      <c r="AS1033" s="1"/>
    </row>
    <row r="1034" spans="5:45" x14ac:dyDescent="0.25">
      <c r="E1034" s="218"/>
      <c r="G1034" s="218"/>
      <c r="S1034" s="1"/>
      <c r="T1034" s="12"/>
      <c r="U1034" s="13"/>
      <c r="AD1034" s="12"/>
      <c r="AH1034" s="13"/>
      <c r="AI1034" s="218" t="s">
        <v>2740</v>
      </c>
      <c r="AJ1034" s="1"/>
      <c r="AO1034" s="12"/>
      <c r="AS1034" s="1"/>
    </row>
    <row r="1035" spans="5:45" x14ac:dyDescent="0.25">
      <c r="E1035" s="218"/>
      <c r="G1035" s="218"/>
      <c r="S1035" s="1"/>
      <c r="T1035" s="12"/>
      <c r="U1035" s="13"/>
      <c r="AD1035" s="12"/>
      <c r="AH1035" s="13"/>
      <c r="AI1035" s="218" t="s">
        <v>2741</v>
      </c>
      <c r="AJ1035" s="1"/>
      <c r="AO1035" s="12"/>
      <c r="AS1035" s="1"/>
    </row>
    <row r="1036" spans="5:45" x14ac:dyDescent="0.25">
      <c r="E1036" s="218"/>
      <c r="G1036" s="218"/>
      <c r="S1036" s="1"/>
      <c r="T1036" s="12"/>
      <c r="U1036" s="13"/>
      <c r="AD1036" s="12"/>
      <c r="AH1036" s="13"/>
      <c r="AI1036" s="218" t="s">
        <v>2742</v>
      </c>
      <c r="AJ1036" s="1"/>
      <c r="AO1036" s="12"/>
      <c r="AS1036" s="1"/>
    </row>
    <row r="1037" spans="5:45" x14ac:dyDescent="0.25">
      <c r="E1037" s="218"/>
      <c r="G1037" s="218"/>
      <c r="S1037" s="1"/>
      <c r="T1037" s="12"/>
      <c r="U1037" s="13"/>
      <c r="AD1037" s="12"/>
      <c r="AH1037" s="13"/>
      <c r="AI1037" s="218" t="s">
        <v>2743</v>
      </c>
      <c r="AJ1037" s="1"/>
      <c r="AO1037" s="12"/>
      <c r="AS1037" s="1"/>
    </row>
    <row r="1038" spans="5:45" x14ac:dyDescent="0.25">
      <c r="E1038" s="218"/>
      <c r="G1038" s="218"/>
      <c r="S1038" s="1"/>
      <c r="T1038" s="12"/>
      <c r="U1038" s="13"/>
      <c r="AD1038" s="12"/>
      <c r="AH1038" s="13"/>
      <c r="AI1038" s="218" t="s">
        <v>2744</v>
      </c>
      <c r="AJ1038" s="1"/>
      <c r="AO1038" s="12"/>
      <c r="AS1038" s="1"/>
    </row>
    <row r="1039" spans="5:45" x14ac:dyDescent="0.25">
      <c r="E1039" s="218"/>
      <c r="G1039" s="218"/>
      <c r="S1039" s="1"/>
      <c r="T1039" s="12"/>
      <c r="U1039" s="13"/>
      <c r="AD1039" s="12"/>
      <c r="AH1039" s="13"/>
      <c r="AI1039" s="218" t="s">
        <v>2745</v>
      </c>
      <c r="AJ1039" s="1"/>
      <c r="AO1039" s="12"/>
      <c r="AS1039" s="1"/>
    </row>
    <row r="1040" spans="5:45" x14ac:dyDescent="0.25">
      <c r="E1040" s="218"/>
      <c r="G1040" s="218"/>
      <c r="S1040" s="1"/>
      <c r="T1040" s="12"/>
      <c r="U1040" s="13"/>
      <c r="AD1040" s="12"/>
      <c r="AH1040" s="13"/>
      <c r="AI1040" s="218" t="s">
        <v>2746</v>
      </c>
      <c r="AJ1040" s="1"/>
      <c r="AO1040" s="12"/>
      <c r="AS1040" s="1"/>
    </row>
    <row r="1041" spans="5:45" x14ac:dyDescent="0.25">
      <c r="E1041" s="218"/>
      <c r="G1041" s="218"/>
      <c r="S1041" s="1"/>
      <c r="T1041" s="12"/>
      <c r="U1041" s="13"/>
      <c r="AD1041" s="12"/>
      <c r="AH1041" s="13"/>
      <c r="AI1041" s="218" t="s">
        <v>2747</v>
      </c>
      <c r="AJ1041" s="1"/>
      <c r="AO1041" s="12"/>
      <c r="AS1041" s="1"/>
    </row>
    <row r="1042" spans="5:45" x14ac:dyDescent="0.25">
      <c r="E1042" s="218"/>
      <c r="G1042" s="218"/>
      <c r="S1042" s="1"/>
      <c r="T1042" s="12"/>
      <c r="U1042" s="13"/>
      <c r="AD1042" s="12"/>
      <c r="AH1042" s="13"/>
      <c r="AI1042" s="218" t="s">
        <v>2748</v>
      </c>
      <c r="AJ1042" s="1"/>
      <c r="AO1042" s="12"/>
      <c r="AS1042" s="1"/>
    </row>
    <row r="1043" spans="5:45" x14ac:dyDescent="0.25">
      <c r="E1043" s="218"/>
      <c r="G1043" s="218"/>
      <c r="S1043" s="1"/>
      <c r="T1043" s="12"/>
      <c r="U1043" s="13"/>
      <c r="AD1043" s="12"/>
      <c r="AH1043" s="13"/>
      <c r="AI1043" s="218" t="s">
        <v>2749</v>
      </c>
      <c r="AJ1043" s="1"/>
      <c r="AO1043" s="12"/>
      <c r="AS1043" s="1"/>
    </row>
    <row r="1044" spans="5:45" x14ac:dyDescent="0.25">
      <c r="E1044" s="218"/>
      <c r="G1044" s="218"/>
      <c r="S1044" s="1"/>
      <c r="T1044" s="12"/>
      <c r="U1044" s="13"/>
      <c r="AD1044" s="12"/>
      <c r="AH1044" s="13"/>
      <c r="AI1044" s="218" t="s">
        <v>2750</v>
      </c>
      <c r="AJ1044" s="1"/>
      <c r="AO1044" s="12"/>
      <c r="AS1044" s="1"/>
    </row>
    <row r="1045" spans="5:45" x14ac:dyDescent="0.25">
      <c r="E1045" s="218"/>
      <c r="G1045" s="218"/>
      <c r="S1045" s="1"/>
      <c r="T1045" s="12"/>
      <c r="U1045" s="13"/>
      <c r="AD1045" s="12"/>
      <c r="AH1045" s="13"/>
      <c r="AI1045" s="218" t="s">
        <v>2751</v>
      </c>
      <c r="AJ1045" s="1"/>
      <c r="AO1045" s="12"/>
      <c r="AS1045" s="1"/>
    </row>
    <row r="1046" spans="5:45" x14ac:dyDescent="0.25">
      <c r="E1046" s="218"/>
      <c r="G1046" s="218"/>
      <c r="S1046" s="1"/>
      <c r="T1046" s="12"/>
      <c r="U1046" s="13"/>
      <c r="AD1046" s="12"/>
      <c r="AH1046" s="13"/>
      <c r="AI1046" s="218" t="s">
        <v>2752</v>
      </c>
      <c r="AJ1046" s="1"/>
      <c r="AO1046" s="12"/>
      <c r="AS1046" s="1"/>
    </row>
    <row r="1047" spans="5:45" x14ac:dyDescent="0.25">
      <c r="E1047" s="218"/>
      <c r="G1047" s="218"/>
      <c r="S1047" s="1"/>
      <c r="T1047" s="12"/>
      <c r="U1047" s="13"/>
      <c r="AD1047" s="12"/>
      <c r="AH1047" s="13"/>
      <c r="AI1047" s="218" t="s">
        <v>2753</v>
      </c>
      <c r="AJ1047" s="1"/>
      <c r="AO1047" s="12"/>
      <c r="AS1047" s="1"/>
    </row>
    <row r="1048" spans="5:45" x14ac:dyDescent="0.25">
      <c r="E1048" s="218"/>
      <c r="G1048" s="218"/>
      <c r="S1048" s="1"/>
      <c r="T1048" s="12"/>
      <c r="U1048" s="13"/>
      <c r="AD1048" s="12"/>
      <c r="AH1048" s="13"/>
      <c r="AI1048" s="218" t="s">
        <v>2754</v>
      </c>
      <c r="AJ1048" s="1"/>
      <c r="AO1048" s="12"/>
      <c r="AS1048" s="1"/>
    </row>
    <row r="1049" spans="5:45" x14ac:dyDescent="0.25">
      <c r="E1049" s="218"/>
      <c r="G1049" s="218"/>
      <c r="S1049" s="1"/>
      <c r="T1049" s="12"/>
      <c r="U1049" s="13"/>
      <c r="AD1049" s="12"/>
      <c r="AH1049" s="13"/>
      <c r="AI1049" s="218" t="s">
        <v>2755</v>
      </c>
      <c r="AJ1049" s="1"/>
      <c r="AO1049" s="12"/>
      <c r="AS1049" s="1"/>
    </row>
    <row r="1050" spans="5:45" x14ac:dyDescent="0.25">
      <c r="E1050" s="218"/>
      <c r="G1050" s="218"/>
      <c r="S1050" s="1"/>
      <c r="T1050" s="12"/>
      <c r="U1050" s="13"/>
      <c r="AD1050" s="12"/>
      <c r="AH1050" s="13"/>
      <c r="AI1050" s="218" t="s">
        <v>2756</v>
      </c>
      <c r="AJ1050" s="1"/>
      <c r="AO1050" s="12"/>
      <c r="AS1050" s="1"/>
    </row>
    <row r="1051" spans="5:45" x14ac:dyDescent="0.25">
      <c r="E1051" s="218"/>
      <c r="G1051" s="218"/>
      <c r="S1051" s="1"/>
      <c r="T1051" s="12"/>
      <c r="U1051" s="13"/>
      <c r="AD1051" s="12"/>
      <c r="AH1051" s="13"/>
      <c r="AI1051" s="218" t="s">
        <v>2757</v>
      </c>
      <c r="AJ1051" s="1"/>
      <c r="AO1051" s="12"/>
      <c r="AS1051" s="1"/>
    </row>
    <row r="1052" spans="5:45" x14ac:dyDescent="0.25">
      <c r="E1052" s="218"/>
      <c r="G1052" s="218"/>
      <c r="S1052" s="1"/>
      <c r="T1052" s="12"/>
      <c r="U1052" s="13"/>
      <c r="AD1052" s="12"/>
      <c r="AH1052" s="13"/>
      <c r="AI1052" s="218" t="s">
        <v>2758</v>
      </c>
      <c r="AJ1052" s="1"/>
      <c r="AO1052" s="12"/>
      <c r="AS1052" s="1"/>
    </row>
    <row r="1053" spans="5:45" x14ac:dyDescent="0.25">
      <c r="E1053" s="218"/>
      <c r="G1053" s="218"/>
      <c r="S1053" s="1"/>
      <c r="T1053" s="12"/>
      <c r="U1053" s="13"/>
      <c r="AD1053" s="12"/>
      <c r="AH1053" s="13"/>
      <c r="AI1053" s="218" t="s">
        <v>2759</v>
      </c>
      <c r="AJ1053" s="1"/>
      <c r="AO1053" s="12"/>
      <c r="AS1053" s="1"/>
    </row>
    <row r="1054" spans="5:45" x14ac:dyDescent="0.25">
      <c r="E1054" s="218"/>
      <c r="G1054" s="218"/>
      <c r="S1054" s="1"/>
      <c r="T1054" s="12"/>
      <c r="U1054" s="13"/>
      <c r="AD1054" s="12"/>
      <c r="AH1054" s="13"/>
      <c r="AI1054" s="218" t="s">
        <v>2760</v>
      </c>
      <c r="AJ1054" s="1"/>
      <c r="AO1054" s="12"/>
      <c r="AS1054" s="1"/>
    </row>
    <row r="1055" spans="5:45" x14ac:dyDescent="0.25">
      <c r="E1055" s="218"/>
      <c r="G1055" s="218"/>
      <c r="S1055" s="1"/>
      <c r="T1055" s="12"/>
      <c r="U1055" s="13"/>
      <c r="AD1055" s="12"/>
      <c r="AH1055" s="13"/>
      <c r="AI1055" s="218" t="s">
        <v>2761</v>
      </c>
      <c r="AJ1055" s="1"/>
      <c r="AO1055" s="12"/>
      <c r="AS1055" s="1"/>
    </row>
    <row r="1056" spans="5:45" x14ac:dyDescent="0.25">
      <c r="E1056" s="218"/>
      <c r="G1056" s="218"/>
      <c r="S1056" s="1"/>
      <c r="T1056" s="12"/>
      <c r="U1056" s="13"/>
      <c r="AD1056" s="12"/>
      <c r="AH1056" s="13"/>
      <c r="AI1056" s="218" t="s">
        <v>2762</v>
      </c>
      <c r="AJ1056" s="1"/>
      <c r="AO1056" s="12"/>
      <c r="AS1056" s="1"/>
    </row>
    <row r="1057" spans="5:35" x14ac:dyDescent="0.25">
      <c r="E1057" s="218"/>
      <c r="F1057" s="221"/>
      <c r="G1057" s="218"/>
      <c r="S1057" s="12"/>
      <c r="T1057" s="12"/>
      <c r="U1057" s="13"/>
      <c r="AC1057" s="12"/>
      <c r="AD1057" s="12"/>
      <c r="AH1057" s="13"/>
      <c r="AI1057" s="218"/>
    </row>
  </sheetData>
  <sheetProtection formatCells="0" formatColumns="0" formatRows="0" insertColumns="0" insertRows="0" insertHyperlinks="0" deleteColumns="0" deleteRows="0" selectLockedCells="1" sort="0" autoFilter="0" pivotTables="0"/>
  <phoneticPr fontId="5" type="noConversion"/>
  <dataValidations xWindow="357" yWindow="780" count="10">
    <dataValidation type="list" allowBlank="1" showInputMessage="1" showErrorMessage="1" errorTitle="List Value" error="Streaming Resolution [MP] must be selected from the drop-down list." promptTitle="Option set" prompt="Select a value from the drop-down list." sqref="I2309:I1048576" xr:uid="{A8C2B2B7-E734-4079-A74D-2A8D11A489E3}">
      <formula1>$AN$2:$AN$8</formula1>
    </dataValidation>
    <dataValidation type="list" allowBlank="1" showInputMessage="1" showErrorMessage="1" errorTitle="List Value" error="Recording Resolution [MP] must be selected from the drop-down list." promptTitle="Option set" prompt="Select a value from the drop-down list." sqref="J2309:J1048576" xr:uid="{8D6A1A6D-5FE3-4F59-9A01-F6923DA989DF}">
      <formula1>#REF!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V1318:X1048576 U1058:V1317 AE1058:AH1317 T2:U1057 AD2:AG1057 R2:R1048576 AJ1317:AJ1048576 AI1318:AI1048576 F2:F1048576" xr:uid="{5CFD32BE-A327-44B0-B1B2-BD1236B6814A}">
      <formula1>100</formula1>
    </dataValidation>
    <dataValidation type="decimal" allowBlank="1" showInputMessage="1" showErrorMessage="1" errorTitle="Value beyond range" error="Exst. DVR# / NVR# must be a whole number from -2147483648 through 2147483647." promptTitle="Whole number" prompt="Minimum Value: -2147483648._x000d__x000a_Maximum Value: 2147483647._x000d__x000a_  " sqref="U1318:U1048576 T1058:T1317 S2:S1057" xr:uid="{378F6441-94FF-45F5-8341-E5A0B47C732D}">
      <formula1>-2147483648</formula1>
      <formula2>2147483647</formula2>
    </dataValidation>
    <dataValidation type="decimal" allowBlank="1" showInputMessage="1" showErrorMessage="1" errorTitle="Value beyond range" error="# of Viewing Stations Streamed must be a whole number from -2147483648 through 2147483647." promptTitle="Whole number" prompt="Minimum Value: -2147483648._x000d__x000a_Maximum Value: 2147483647._x000d__x000a_  " sqref="AE1318:AH1048576 AD1058:AD1317" xr:uid="{E5D6B575-CCA3-4411-B924-5ED328FBC2C5}">
      <formula1>-2147483648</formula1>
      <formula2>2147483647</formula2>
    </dataValidation>
    <dataValidation showInputMessage="1" showErrorMessage="1" error=" " promptTitle="Lookup (required)" prompt="This Owner record must already exist in Microsoft Dynamics 365 or in this source file." sqref="AH2:AJ2 AJ3:AJ153 AJ154:AK1056 AK1057:AL1048576 AH3:AI1057 AI1058:AI1317 AJ1057:AJ1316" xr:uid="{8D3F2247-F160-483B-AC27-30CE232F10DE}"/>
    <dataValidation type="list" allowBlank="1" showInputMessage="1" showErrorMessage="1" sqref="P1327:P1048576" xr:uid="{EF5E4DAB-AD4A-412A-9D57-EA823B0A9EB7}">
      <formula1>#REF!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1058:G1048576 E2:F1048576" xr:uid="{2ABBD15A-2418-45E9-957A-3D7BB962E4AC}">
      <formula1>200</formula1>
    </dataValidation>
    <dataValidation type="date" operator="greaterThanOrEqual" allowBlank="1" showInputMessage="1" showErrorMessage="1" errorTitle="Invalid Date" error="(Do Not Modify) Modified On must be in the correct date and time format." promptTitle="Date and time" prompt=" " sqref="C2:D1048576" xr:uid="{B966514A-9F5E-4191-ACEB-D304D57669A7}">
      <formula1>1</formula1>
    </dataValidation>
    <dataValidation allowBlank="1" showInputMessage="1" showErrorMessage="1" error=" " promptTitle="Lookup" prompt="This Sales Engineering Request record must already exist in Microsoft Dynamics 365 or in this source file." sqref="Q2:Q1048576" xr:uid="{0DE911A8-47DB-4A25-A994-07F41A9C3E52}"/>
  </dataValidations>
  <pageMargins left="0.7" right="0.7" top="0.75" bottom="0.75" header="0.3" footer="0.3"/>
  <pageSetup orientation="portrait" r:id="rId1"/>
  <ignoredErrors>
    <ignoredError sqref="L1833:L1048576 K1833:K10485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357" yWindow="780" count="33">
        <x14:dataValidation type="list" allowBlank="1" showInputMessage="1" showErrorMessage="1" errorTitle="List Value" error="Days of Storage 1 must be selected from the drop-down list." promptTitle="Option set" prompt="Select a value from the drop-down list." xr:uid="{3A699B88-5068-4573-9195-584DF76A517C}">
          <x14:formula1>
            <xm:f>hiddenSheet!$A$6:$J$6</xm:f>
          </x14:formula1>
          <xm:sqref>O1349:O1048576 L1058:L1048576</xm:sqref>
        </x14:dataValidation>
        <x14:dataValidation type="list" allowBlank="1" showInputMessage="1" showErrorMessage="1" errorTitle="List Value" error="Confirmed Credentials? must be selected from the drop-down list." promptTitle="Option set" prompt="Select a value from the drop-down list." xr:uid="{95F8DF82-0C01-4CC0-99C0-E06A4BDCEC49}">
          <x14:formula1>
            <xm:f>hiddenSheet!$A$8:$B$8</xm:f>
          </x14:formula1>
          <xm:sqref>Y2309:Y1048576</xm:sqref>
        </x14:dataValidation>
        <x14:dataValidation type="list" allowBlank="1" showInputMessage="1" showErrorMessage="1" errorTitle="List Value" error="Camera Working? must be selected from the drop-down list." promptTitle="Option set" prompt="Select a value from the drop-down list." xr:uid="{E53F0A49-46CA-4CF5-9FAF-B81965A539D3}">
          <x14:formula1>
            <xm:f>hiddenSheet!$A$9:$B$9</xm:f>
          </x14:formula1>
          <xm:sqref>Z2309:Z1048576</xm:sqref>
        </x14:dataValidation>
        <x14:dataValidation type="list" allowBlank="1" showInputMessage="1" showErrorMessage="1" errorTitle="List Value" error="ONVIF Compliant must be selected from the drop-down list." promptTitle="Option set" prompt="Select a value from the drop-down list." xr:uid="{A338BAFE-DF39-40ED-BAE1-A39E10C0F436}">
          <x14:formula1>
            <xm:f>hiddenSheet!$A$10:$B$10</xm:f>
          </x14:formula1>
          <xm:sqref>AA2309:AA1048576</xm:sqref>
        </x14:dataValidation>
        <x14:dataValidation type="list" allowBlank="1" showInputMessage="1" showErrorMessage="1" errorTitle="List Value" error="H.264 Compliant must be selected from the drop-down list." promptTitle="Option set" prompt="Select a value from the drop-down list." xr:uid="{A3CC795B-CB14-4915-A6C6-07CCDB7FF849}">
          <x14:formula1>
            <xm:f>hiddenSheet!$A$11:$B$11</xm:f>
          </x14:formula1>
          <xm:sqref>AB2309:AB1048576</xm:sqref>
        </x14:dataValidation>
        <x14:dataValidation type="list" allowBlank="1" showInputMessage="1" showErrorMessage="1" errorTitle="List Value" error="PTZ? must be selected from the drop-down list." promptTitle="Option set" prompt="Select a value from the drop-down list." xr:uid="{99000342-34BB-420E-B426-ABA24BE29D89}">
          <x14:formula1>
            <xm:f>hiddenSheet!$A$13:$B$13</xm:f>
          </x14:formula1>
          <xm:sqref>AD2309:AD1048576</xm:sqref>
        </x14:dataValidation>
        <x14:dataValidation type="list" allowBlank="1" showInputMessage="1" showErrorMessage="1" xr:uid="{40B34FB7-F77B-4629-9C58-9EE91A28EF24}">
          <x14:formula1>
            <xm:f>Sheet2!$AD$2:$AD$3</xm:f>
          </x14:formula1>
          <xm:sqref>O1349:O1048576 N1058:N1048576</xm:sqref>
        </x14:dataValidation>
        <x14:dataValidation type="list" allowBlank="1" showInputMessage="1" showErrorMessage="1" xr:uid="{F504CA80-9917-4057-B9B4-59BCCEBD4C21}">
          <x14:formula1>
            <xm:f>Sheet2!$W$2:$W$3</xm:f>
          </x14:formula1>
          <xm:sqref>X1058:AB1317 Y1318:AB2308 AD1318:AD2308 W2:AB1057</xm:sqref>
        </x14:dataValidation>
        <x14:dataValidation type="list" operator="lessThanOrEqual" showInputMessage="1" showErrorMessage="1" errorTitle="Length Exceeded" error="This value must be less than or equal to 200 characters long." promptTitle="Text (required)" prompt="Maximum Length: 200 characters." xr:uid="{1208A7A1-FF1E-4883-B9F6-262C3986E6D5}">
          <x14:formula1>
            <xm:f>'Drop Down List'!$C$2:$C$3</xm:f>
          </x14:formula1>
          <xm:sqref>G2:G1057</xm:sqref>
        </x14:dataValidation>
        <x14:dataValidation type="list" operator="lessThanOrEqual" allowBlank="1" showInputMessage="1" showErrorMessage="1" errorTitle="Length Exceeded" error="This value must be less than or equal to 100 characters long." promptTitle="Text" prompt="Maximum Length: 100 characters." xr:uid="{618BE9DB-8BA9-43B9-8BB5-670C4D7AAB7C}">
          <x14:formula1>
            <xm:f>'Drop Down List'!$C$19:$C$25</xm:f>
          </x14:formula1>
          <xm:sqref>W1058:W1317 V2:V1057</xm:sqref>
        </x14:dataValidation>
        <x14:dataValidation type="list" allowBlank="1" showInputMessage="1" showErrorMessage="1" errorTitle="List Value" error="Multi-lens? 1 must be selected from the drop-down list." promptTitle="Option set" prompt="Select a value from the drop-down list." xr:uid="{6B289091-14D7-4A4F-8867-C8C1A7AB7745}">
          <x14:formula1>
            <xm:f>hiddenSheet!$A$2:$C$2</xm:f>
          </x14:formula1>
          <xm:sqref>H2:H1048576</xm:sqref>
        </x14:dataValidation>
        <x14:dataValidation type="list" allowBlank="1" showInputMessage="1" showErrorMessage="1" errorTitle="List Value" error="Frame Rate [FPS] 1 must be selected from the drop-down list." promptTitle="Option set" prompt="Select a value from the drop-down list." xr:uid="{96DDDD57-5F2E-466D-B2B7-D6B9D0048641}">
          <x14:formula1>
            <xm:f>hiddenSheet!$A$5:$F$5</xm:f>
          </x14:formula1>
          <xm:sqref>K2:K1048576</xm:sqref>
        </x14:dataValidation>
        <x14:dataValidation type="list" allowBlank="1" showInputMessage="1" showErrorMessage="1" errorTitle="List Value" error="Streaming Resolution [MP] must be selected from the drop-down list." promptTitle="Option set" prompt="Select a value from the drop-down list." xr:uid="{293FF061-B917-4365-A51D-033190E18159}">
          <x14:formula1>
            <xm:f>Sheet2!$Y$2:$Y$9</xm:f>
          </x14:formula1>
          <xm:sqref>I2:I2308</xm:sqref>
        </x14:dataValidation>
        <x14:dataValidation type="list" allowBlank="1" showInputMessage="1" showErrorMessage="1" errorTitle="List Value" error="Days of Storage 1 must be selected from the drop-down list." promptTitle="Option set" prompt="Select a value from the drop-down list." xr:uid="{2409DE9A-B10C-4355-9215-037C67234F91}">
          <x14:formula1>
            <xm:f>'Drop Down List'!$B$19:$B$20</xm:f>
          </x14:formula1>
          <xm:sqref>M1058:M1048576</xm:sqref>
        </x14:dataValidation>
        <x14:dataValidation type="list" allowBlank="1" showInputMessage="1" showErrorMessage="1" errorTitle="List Value" error="Days of Storage 1 must be selected from the drop-down list." promptTitle="Option set" prompt="Select a value from the drop-down list." xr:uid="{842FEC94-F9FD-4770-B806-605D7FD5808F}">
          <x14:formula1>
            <xm:f>INDIRECT(Sheet2!$AE$2)</xm:f>
          </x14:formula1>
          <xm:sqref>N1058:N1048576</xm:sqref>
        </x14:dataValidation>
        <x14:dataValidation type="list" allowBlank="1" showErrorMessage="1" xr:uid="{95B42701-F47F-4D5A-B36D-634C350A0A10}">
          <x14:formula1>
            <xm:f>Sheet2!$AD$2:$AD$3</xm:f>
          </x14:formula1>
          <xm:sqref>N2:N1057</xm:sqref>
        </x14:dataValidation>
        <x14:dataValidation type="list" allowBlank="1" showErrorMessage="1" errorTitle="List Value" error="Days of Storage 1 must be selected from the drop-down list." promptTitle="Option set" prompt="Select a value from the drop-down list." xr:uid="{85A25416-A934-40FB-B51A-D84FEC26606D}">
          <x14:formula1>
            <xm:f>INDIRECT(Sheet2!$AE$2)</xm:f>
          </x14:formula1>
          <xm:sqref>N2:N1057</xm:sqref>
        </x14:dataValidation>
        <x14:dataValidation type="list" allowBlank="1" showErrorMessage="1" errorTitle="List Value" error="Days of Storage 1 must be selected from the drop-down list." promptTitle="Option set" prompt="Select a value from the drop-down list." xr:uid="{71A81826-443B-415B-9EB4-07496A27D2FF}">
          <x14:formula1>
            <xm:f>'Drop Down List'!$B$19:$B$20</xm:f>
          </x14:formula1>
          <xm:sqref>M2:M1057</xm:sqref>
        </x14:dataValidation>
        <x14:dataValidation type="list" allowBlank="1" showErrorMessage="1" errorTitle="List Value" error="Days of Storage 1 must be selected from the drop-down list." promptTitle="Option set" prompt="Select a value from the drop-down list." xr:uid="{4A6404B7-72FF-47F9-B52F-1422251EBF36}">
          <x14:formula1>
            <xm:f>hiddenSheet!$A$6:$J$6</xm:f>
          </x14:formula1>
          <xm:sqref>L2:L1057</xm:sqref>
        </x14:dataValidation>
        <x14:dataValidation type="list" allowBlank="1" showInputMessage="1" showErrorMessage="1" errorTitle="List Value" error="Recording Resolution [MP] must be selected from the drop-down list." promptTitle="Option set" prompt="Select a value from the drop-down list." xr:uid="{EF68A719-AD44-41DC-989B-142752CD370B}">
          <x14:formula1>
            <xm:f>Sheet2!AE7:AF7</xm:f>
          </x14:formula1>
          <xm:sqref>J1171:J2308</xm:sqref>
        </x14:dataValidation>
        <x14:dataValidation type="list" allowBlank="1" showInputMessage="1" showErrorMessage="1" xr:uid="{C616BEAD-2008-48DC-AE0A-A44CA8B16F84}">
          <x14:formula1>
            <xm:f>INDIRECT(Sheet2!AH21)</xm:f>
          </x14:formula1>
          <xm:sqref>P1185:P1326 O1185:O1348</xm:sqref>
        </x14:dataValidation>
        <x14:dataValidation type="list" allowBlank="1" showInputMessage="1" showErrorMessage="1" errorTitle="List Value" error="Days of Storage 1 must be selected from the drop-down list." promptTitle="Option set" prompt="Select a value from the drop-down list." xr:uid="{8DE07F3F-1079-4AB7-96C4-01A9ACE932F9}">
          <x14:formula1>
            <xm:f>INDIRECT(Sheet2!AH21)</xm:f>
          </x14:formula1>
          <xm:sqref>O1185:O1348</xm:sqref>
        </x14:dataValidation>
        <x14:dataValidation type="list" allowBlank="1" showInputMessage="1" showErrorMessage="1" errorTitle="List Value" error="Recording Resolution [MP] must be selected from the drop-down list." promptTitle="Option set" prompt="Select a value from the drop-down list." xr:uid="{EC46162D-2D4B-4832-AC44-FFE756F1EEAB}">
          <x14:formula1>
            <xm:f>Sheet2!AE3:AF3</xm:f>
          </x14:formula1>
          <xm:sqref>J1160:J1170</xm:sqref>
        </x14:dataValidation>
        <x14:dataValidation type="list" allowBlank="1" showInputMessage="1" showErrorMessage="1" xr:uid="{E24D3F77-6771-403B-BC74-8CFF59F3CE03}">
          <x14:formula1>
            <xm:f>INDIRECT(Sheet2!AH3)</xm:f>
          </x14:formula1>
          <xm:sqref>O1160:P1184</xm:sqref>
        </x14:dataValidation>
        <x14:dataValidation type="list" allowBlank="1" showInputMessage="1" showErrorMessage="1" errorTitle="List Value" error="Days of Storage 1 must be selected from the drop-down list." promptTitle="Option set" prompt="Select a value from the drop-down list." xr:uid="{872A822C-2A29-4E8F-A3E0-CE2EF57B1B7B}">
          <x14:formula1>
            <xm:f>INDIRECT(Sheet2!AH3)</xm:f>
          </x14:formula1>
          <xm:sqref>O1160:O1184</xm:sqref>
        </x14:dataValidation>
        <x14:dataValidation type="list" allowBlank="1" showInputMessage="1" showErrorMessage="1" errorTitle="List Value" error="Recording Resolution [MP] must be selected from the drop-down list." promptTitle="Option set" prompt="Select a value from the drop-down list." xr:uid="{DCF25E52-54CD-4428-AC4C-29A56AD1E108}">
          <x14:formula1>
            <xm:f>Sheet2!AE3:AF3</xm:f>
          </x14:formula1>
          <xm:sqref>J1058:J1159</xm:sqref>
        </x14:dataValidation>
        <x14:dataValidation type="list" allowBlank="1" showInputMessage="1" showErrorMessage="1" xr:uid="{E2E1545F-0A32-424A-B922-BE2FBCA0DD06}">
          <x14:formula1>
            <xm:f>INDIRECT(Sheet2!AH3)</xm:f>
          </x14:formula1>
          <xm:sqref>O1058:P1159</xm:sqref>
        </x14:dataValidation>
        <x14:dataValidation type="list" allowBlank="1" showInputMessage="1" showErrorMessage="1" errorTitle="List Value" error="Days of Storage 1 must be selected from the drop-down list." promptTitle="Option set" prompt="Select a value from the drop-down list." xr:uid="{9DC145EA-81BE-4E9F-8E02-96AAE36AE799}">
          <x14:formula1>
            <xm:f>INDIRECT(Sheet2!AH3)</xm:f>
          </x14:formula1>
          <xm:sqref>O1058:O1159</xm:sqref>
        </x14:dataValidation>
        <x14:dataValidation type="list" allowBlank="1" showInputMessage="1" showErrorMessage="1" errorTitle="List Value" error="Recording Resolution [MP] must be selected from the drop-down list." promptTitle="Option set" prompt="Select a value from the drop-down list." xr:uid="{08F04917-089E-40AB-B028-90F7FB2AC5C4}">
          <x14:formula1>
            <xm:f>Sheet2!AD52:AE52</xm:f>
          </x14:formula1>
          <xm:sqref>J52:J1057</xm:sqref>
        </x14:dataValidation>
        <x14:dataValidation type="list" allowBlank="1" showErrorMessage="1" errorTitle="List Value" error="Days of Storage 1 must be selected from the drop-down list." promptTitle="Option set" prompt="Select a value from the drop-down list." xr:uid="{2C38329B-24B1-4BC1-9351-3A4B5A9324F5}">
          <x14:formula1>
            <xm:f>INDIRECT(Sheet2!AF2)</xm:f>
          </x14:formula1>
          <xm:sqref>O2:O1057</xm:sqref>
        </x14:dataValidation>
        <x14:dataValidation type="list" allowBlank="1" showInputMessage="1" showErrorMessage="1" xr:uid="{ACD460B0-9C62-4056-8160-E5A66A58A087}">
          <x14:formula1>
            <xm:f>INDIRECT(Sheet2!AF2)</xm:f>
          </x14:formula1>
          <xm:sqref>O2:O1057</xm:sqref>
        </x14:dataValidation>
        <x14:dataValidation type="list" allowBlank="1" showErrorMessage="1" xr:uid="{AC02514C-5387-426C-B498-035226343DE3}">
          <x14:formula1>
            <xm:f>INDIRECT(Sheet2!AF2)</xm:f>
          </x14:formula1>
          <xm:sqref>P2:P1057</xm:sqref>
        </x14:dataValidation>
        <x14:dataValidation type="list" allowBlank="1" showInputMessage="1" showErrorMessage="1" errorTitle="List Value" error="Recording Resolution [MP] must be selected from the drop-down list." promptTitle="Option set" prompt="Select a value from the drop-down list." xr:uid="{9982153B-EE1E-4D21-92E5-4ACA7C9E6E2D}">
          <x14:formula1>
            <xm:f>Sheet2!AB2:AC2</xm:f>
          </x14:formula1>
          <xm:sqref>J2:J51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C9BF-8228-4FC9-BB96-61B3A80316F0}">
  <sheetPr codeName="Sheet12">
    <pageSetUpPr fitToPage="1"/>
  </sheetPr>
  <dimension ref="A1:J112"/>
  <sheetViews>
    <sheetView zoomScale="70" zoomScaleNormal="70" workbookViewId="0">
      <selection activeCell="F4" sqref="F4:J4"/>
    </sheetView>
  </sheetViews>
  <sheetFormatPr defaultColWidth="9.140625" defaultRowHeight="15" outlineLevelRow="1" x14ac:dyDescent="0.25"/>
  <cols>
    <col min="1" max="1" width="9.140625" style="25"/>
    <col min="2" max="2" width="21.5703125" style="25" customWidth="1"/>
    <col min="3" max="3" width="79.140625" style="25" customWidth="1"/>
    <col min="4" max="4" width="38" style="25" customWidth="1"/>
    <col min="5" max="5" width="35" style="25" customWidth="1"/>
    <col min="6" max="6" width="28.140625" style="25" customWidth="1"/>
    <col min="7" max="7" width="17.5703125" style="25" customWidth="1"/>
    <col min="8" max="8" width="33.140625" style="25" customWidth="1"/>
    <col min="9" max="9" width="63.42578125" style="25" bestFit="1" customWidth="1"/>
    <col min="10" max="10" width="68.5703125" style="25" customWidth="1"/>
    <col min="11" max="87" width="9.140625" style="25" customWidth="1"/>
    <col min="88" max="16384" width="9.140625" style="25"/>
  </cols>
  <sheetData>
    <row r="1" spans="1:10" x14ac:dyDescent="0.25">
      <c r="A1" s="347" t="s">
        <v>232</v>
      </c>
      <c r="B1" s="348"/>
      <c r="C1" s="348"/>
      <c r="D1" s="348"/>
      <c r="E1" s="348"/>
      <c r="F1" s="348"/>
      <c r="G1" s="348"/>
      <c r="H1" s="348"/>
      <c r="I1" s="348"/>
      <c r="J1" s="349"/>
    </row>
    <row r="2" spans="1:10" x14ac:dyDescent="0.25">
      <c r="A2" s="385"/>
      <c r="B2" s="386"/>
      <c r="C2" s="386"/>
      <c r="D2" s="386"/>
      <c r="E2" s="386"/>
      <c r="F2" s="386"/>
      <c r="G2" s="386"/>
      <c r="H2" s="386"/>
      <c r="I2" s="386"/>
      <c r="J2" s="387"/>
    </row>
    <row r="3" spans="1:10" x14ac:dyDescent="0.25">
      <c r="A3" s="106" t="s">
        <v>1661</v>
      </c>
      <c r="B3" s="107" t="s">
        <v>1663</v>
      </c>
      <c r="C3" s="107" t="s">
        <v>1675</v>
      </c>
      <c r="D3" s="107" t="s">
        <v>1580</v>
      </c>
      <c r="E3" s="107" t="s">
        <v>1678</v>
      </c>
      <c r="F3" s="388" t="s">
        <v>1585</v>
      </c>
      <c r="G3" s="389"/>
      <c r="H3" s="389"/>
      <c r="I3" s="389"/>
      <c r="J3" s="390"/>
    </row>
    <row r="4" spans="1:10" s="105" customFormat="1" x14ac:dyDescent="0.25">
      <c r="A4" s="117"/>
      <c r="B4" s="110"/>
      <c r="C4" s="110"/>
      <c r="D4" s="110"/>
      <c r="E4" s="118"/>
      <c r="F4" s="384"/>
      <c r="G4" s="384"/>
      <c r="H4" s="384"/>
      <c r="I4" s="384"/>
      <c r="J4" s="384"/>
    </row>
    <row r="5" spans="1:10" s="105" customFormat="1" x14ac:dyDescent="0.25">
      <c r="A5" s="117"/>
      <c r="B5" s="110"/>
      <c r="C5" s="110"/>
      <c r="D5" s="110"/>
      <c r="E5" s="118"/>
      <c r="F5" s="384"/>
      <c r="G5" s="384"/>
      <c r="H5" s="384"/>
      <c r="I5" s="384"/>
      <c r="J5" s="384"/>
    </row>
    <row r="6" spans="1:10" s="105" customFormat="1" x14ac:dyDescent="0.25">
      <c r="A6" s="117"/>
      <c r="B6" s="110"/>
      <c r="C6" s="110"/>
      <c r="D6" s="110"/>
      <c r="E6" s="110"/>
      <c r="F6" s="384"/>
      <c r="G6" s="384"/>
      <c r="H6" s="384"/>
      <c r="I6" s="384"/>
      <c r="J6" s="384"/>
    </row>
    <row r="7" spans="1:10" s="105" customFormat="1" x14ac:dyDescent="0.25">
      <c r="A7" s="117"/>
      <c r="B7" s="110"/>
      <c r="C7" s="110"/>
      <c r="D7" s="110"/>
      <c r="E7" s="110"/>
      <c r="F7" s="384"/>
      <c r="G7" s="384"/>
      <c r="H7" s="384"/>
      <c r="I7" s="384"/>
      <c r="J7" s="384"/>
    </row>
    <row r="8" spans="1:10" s="105" customFormat="1" x14ac:dyDescent="0.25">
      <c r="A8" s="117"/>
      <c r="B8" s="110"/>
      <c r="C8" s="110"/>
      <c r="D8" s="110"/>
      <c r="E8" s="110"/>
      <c r="F8" s="384"/>
      <c r="G8" s="384"/>
      <c r="H8" s="384"/>
      <c r="I8" s="384"/>
      <c r="J8" s="384"/>
    </row>
    <row r="9" spans="1:10" s="105" customFormat="1" x14ac:dyDescent="0.25">
      <c r="A9" s="117"/>
      <c r="B9" s="110"/>
      <c r="C9" s="110"/>
      <c r="D9" s="110"/>
      <c r="E9" s="110"/>
      <c r="F9" s="384"/>
      <c r="G9" s="384"/>
      <c r="H9" s="384"/>
      <c r="I9" s="384"/>
      <c r="J9" s="384"/>
    </row>
    <row r="10" spans="1:10" s="105" customFormat="1" x14ac:dyDescent="0.25">
      <c r="A10" s="117"/>
      <c r="B10" s="110"/>
      <c r="C10" s="110"/>
      <c r="D10" s="110"/>
      <c r="E10" s="110"/>
      <c r="F10" s="384"/>
      <c r="G10" s="384"/>
      <c r="H10" s="384"/>
      <c r="I10" s="384"/>
      <c r="J10" s="384"/>
    </row>
    <row r="11" spans="1:10" s="105" customFormat="1" x14ac:dyDescent="0.25">
      <c r="A11" s="117"/>
      <c r="B11" s="110"/>
      <c r="C11" s="110"/>
      <c r="D11" s="110"/>
      <c r="E11" s="110"/>
      <c r="F11" s="384"/>
      <c r="G11" s="384"/>
      <c r="H11" s="384"/>
      <c r="I11" s="384"/>
      <c r="J11" s="384"/>
    </row>
    <row r="12" spans="1:10" s="105" customFormat="1" x14ac:dyDescent="0.25">
      <c r="A12" s="117"/>
      <c r="B12" s="110"/>
      <c r="C12" s="110"/>
      <c r="D12" s="110"/>
      <c r="E12" s="110"/>
      <c r="F12" s="384"/>
      <c r="G12" s="384"/>
      <c r="H12" s="384"/>
      <c r="I12" s="384"/>
      <c r="J12" s="384"/>
    </row>
    <row r="13" spans="1:10" s="105" customFormat="1" outlineLevel="1" x14ac:dyDescent="0.25">
      <c r="A13" s="117"/>
      <c r="B13" s="110"/>
      <c r="C13" s="110"/>
      <c r="D13" s="110"/>
      <c r="E13" s="110"/>
      <c r="F13" s="384"/>
      <c r="G13" s="384"/>
      <c r="H13" s="384"/>
      <c r="I13" s="384"/>
      <c r="J13" s="384"/>
    </row>
    <row r="14" spans="1:10" s="105" customFormat="1" outlineLevel="1" x14ac:dyDescent="0.25">
      <c r="A14" s="117"/>
      <c r="B14" s="110"/>
      <c r="C14" s="110"/>
      <c r="D14" s="110"/>
      <c r="E14" s="110"/>
      <c r="F14" s="384"/>
      <c r="G14" s="384"/>
      <c r="H14" s="384"/>
      <c r="I14" s="384"/>
      <c r="J14" s="384"/>
    </row>
    <row r="15" spans="1:10" s="105" customFormat="1" outlineLevel="1" x14ac:dyDescent="0.25">
      <c r="A15" s="117"/>
      <c r="B15" s="110"/>
      <c r="C15" s="110"/>
      <c r="D15" s="110"/>
      <c r="E15" s="110"/>
      <c r="F15" s="384"/>
      <c r="G15" s="384"/>
      <c r="H15" s="384"/>
      <c r="I15" s="384"/>
      <c r="J15" s="384"/>
    </row>
    <row r="16" spans="1:10" s="105" customFormat="1" outlineLevel="1" x14ac:dyDescent="0.25">
      <c r="A16" s="117"/>
      <c r="B16" s="110"/>
      <c r="C16" s="110"/>
      <c r="D16" s="110"/>
      <c r="E16" s="110"/>
      <c r="F16" s="384"/>
      <c r="G16" s="384"/>
      <c r="H16" s="384"/>
      <c r="I16" s="384"/>
      <c r="J16" s="384"/>
    </row>
    <row r="17" spans="1:10" s="105" customFormat="1" outlineLevel="1" x14ac:dyDescent="0.25">
      <c r="A17" s="117"/>
      <c r="B17" s="110"/>
      <c r="C17" s="110"/>
      <c r="D17" s="110"/>
      <c r="E17" s="110"/>
      <c r="F17" s="384"/>
      <c r="G17" s="384"/>
      <c r="H17" s="384"/>
      <c r="I17" s="384"/>
      <c r="J17" s="384"/>
    </row>
    <row r="18" spans="1:10" s="105" customFormat="1" outlineLevel="1" x14ac:dyDescent="0.25">
      <c r="A18" s="117"/>
      <c r="B18" s="110"/>
      <c r="C18" s="110"/>
      <c r="D18" s="110"/>
      <c r="E18" s="110"/>
      <c r="F18" s="384"/>
      <c r="G18" s="384"/>
      <c r="H18" s="384"/>
      <c r="I18" s="384"/>
      <c r="J18" s="384"/>
    </row>
    <row r="19" spans="1:10" s="105" customFormat="1" outlineLevel="1" x14ac:dyDescent="0.25">
      <c r="A19" s="117"/>
      <c r="B19" s="110"/>
      <c r="C19" s="110"/>
      <c r="D19" s="110"/>
      <c r="E19" s="110"/>
      <c r="F19" s="384"/>
      <c r="G19" s="384"/>
      <c r="H19" s="384"/>
      <c r="I19" s="384"/>
      <c r="J19" s="384"/>
    </row>
    <row r="20" spans="1:10" s="105" customFormat="1" outlineLevel="1" x14ac:dyDescent="0.25">
      <c r="A20" s="117"/>
      <c r="B20" s="110"/>
      <c r="C20" s="110"/>
      <c r="D20" s="110"/>
      <c r="E20" s="110"/>
      <c r="F20" s="384"/>
      <c r="G20" s="384"/>
      <c r="H20" s="384"/>
      <c r="I20" s="384"/>
      <c r="J20" s="384"/>
    </row>
    <row r="21" spans="1:10" s="105" customFormat="1" outlineLevel="1" x14ac:dyDescent="0.25">
      <c r="A21" s="117"/>
      <c r="B21" s="110"/>
      <c r="C21" s="110"/>
      <c r="D21" s="110"/>
      <c r="E21" s="110"/>
      <c r="F21" s="384"/>
      <c r="G21" s="384"/>
      <c r="H21" s="384"/>
      <c r="I21" s="384"/>
      <c r="J21" s="384"/>
    </row>
    <row r="22" spans="1:10" s="105" customFormat="1" outlineLevel="1" x14ac:dyDescent="0.25">
      <c r="A22" s="117"/>
      <c r="B22" s="110"/>
      <c r="C22" s="110"/>
      <c r="D22" s="110"/>
      <c r="E22" s="110"/>
      <c r="F22" s="384"/>
      <c r="G22" s="384"/>
      <c r="H22" s="384"/>
      <c r="I22" s="384"/>
      <c r="J22" s="384"/>
    </row>
    <row r="23" spans="1:10" s="105" customFormat="1" outlineLevel="1" x14ac:dyDescent="0.25">
      <c r="A23" s="117"/>
      <c r="B23" s="110"/>
      <c r="C23" s="110"/>
      <c r="D23" s="110"/>
      <c r="E23" s="110"/>
      <c r="F23" s="384"/>
      <c r="G23" s="384"/>
      <c r="H23" s="384"/>
      <c r="I23" s="384"/>
      <c r="J23" s="384"/>
    </row>
    <row r="24" spans="1:10" s="105" customFormat="1" outlineLevel="1" x14ac:dyDescent="0.25">
      <c r="A24" s="117"/>
      <c r="B24" s="110"/>
      <c r="C24" s="110"/>
      <c r="D24" s="110"/>
      <c r="E24" s="110"/>
      <c r="F24" s="384"/>
      <c r="G24" s="384"/>
      <c r="H24" s="384"/>
      <c r="I24" s="384"/>
      <c r="J24" s="384"/>
    </row>
    <row r="25" spans="1:10" s="105" customFormat="1" outlineLevel="1" x14ac:dyDescent="0.25">
      <c r="A25" s="117"/>
      <c r="B25" s="110"/>
      <c r="C25" s="110"/>
      <c r="D25" s="110"/>
      <c r="E25" s="110"/>
      <c r="F25" s="384"/>
      <c r="G25" s="384"/>
      <c r="H25" s="384"/>
      <c r="I25" s="384"/>
      <c r="J25" s="384"/>
    </row>
    <row r="26" spans="1:10" s="105" customFormat="1" outlineLevel="1" x14ac:dyDescent="0.25">
      <c r="A26" s="117"/>
      <c r="B26" s="110"/>
      <c r="C26" s="110"/>
      <c r="D26" s="110"/>
      <c r="E26" s="110"/>
      <c r="F26" s="384"/>
      <c r="G26" s="384"/>
      <c r="H26" s="384"/>
      <c r="I26" s="384"/>
      <c r="J26" s="384"/>
    </row>
    <row r="27" spans="1:10" s="105" customFormat="1" outlineLevel="1" x14ac:dyDescent="0.25">
      <c r="A27" s="117"/>
      <c r="B27" s="110"/>
      <c r="C27" s="110"/>
      <c r="D27" s="110"/>
      <c r="E27" s="110"/>
      <c r="F27" s="384"/>
      <c r="G27" s="384"/>
      <c r="H27" s="384"/>
      <c r="I27" s="384"/>
      <c r="J27" s="384"/>
    </row>
    <row r="28" spans="1:10" s="105" customFormat="1" outlineLevel="1" x14ac:dyDescent="0.25">
      <c r="A28" s="117"/>
      <c r="B28" s="110"/>
      <c r="C28" s="110"/>
      <c r="D28" s="110"/>
      <c r="E28" s="110"/>
      <c r="F28" s="384"/>
      <c r="G28" s="384"/>
      <c r="H28" s="384"/>
      <c r="I28" s="384"/>
      <c r="J28" s="384"/>
    </row>
    <row r="29" spans="1:10" s="105" customFormat="1" outlineLevel="1" x14ac:dyDescent="0.25">
      <c r="A29" s="117"/>
      <c r="B29" s="110"/>
      <c r="C29" s="110"/>
      <c r="D29" s="110"/>
      <c r="E29" s="110"/>
      <c r="F29" s="384"/>
      <c r="G29" s="384"/>
      <c r="H29" s="384"/>
      <c r="I29" s="384"/>
      <c r="J29" s="384"/>
    </row>
    <row r="30" spans="1:10" s="105" customFormat="1" outlineLevel="1" x14ac:dyDescent="0.25">
      <c r="A30" s="117"/>
      <c r="B30" s="110"/>
      <c r="C30" s="110"/>
      <c r="D30" s="110"/>
      <c r="E30" s="110"/>
      <c r="F30" s="384"/>
      <c r="G30" s="384"/>
      <c r="H30" s="384"/>
      <c r="I30" s="384"/>
      <c r="J30" s="384"/>
    </row>
    <row r="31" spans="1:10" s="105" customFormat="1" outlineLevel="1" x14ac:dyDescent="0.25">
      <c r="A31" s="117"/>
      <c r="B31" s="110"/>
      <c r="C31" s="110"/>
      <c r="D31" s="110"/>
      <c r="E31" s="110"/>
      <c r="F31" s="384"/>
      <c r="G31" s="384"/>
      <c r="H31" s="384"/>
      <c r="I31" s="384"/>
      <c r="J31" s="384"/>
    </row>
    <row r="32" spans="1:10" s="105" customFormat="1" outlineLevel="1" x14ac:dyDescent="0.25">
      <c r="A32" s="117"/>
      <c r="B32" s="110"/>
      <c r="C32" s="110"/>
      <c r="D32" s="110"/>
      <c r="E32" s="110"/>
      <c r="F32" s="384"/>
      <c r="G32" s="384"/>
      <c r="H32" s="384"/>
      <c r="I32" s="384"/>
      <c r="J32" s="384"/>
    </row>
    <row r="33" spans="1:10" s="105" customFormat="1" outlineLevel="1" x14ac:dyDescent="0.25">
      <c r="A33" s="117"/>
      <c r="B33" s="110"/>
      <c r="C33" s="110"/>
      <c r="D33" s="110"/>
      <c r="E33" s="110"/>
      <c r="F33" s="384"/>
      <c r="G33" s="384"/>
      <c r="H33" s="384"/>
      <c r="I33" s="384"/>
      <c r="J33" s="384"/>
    </row>
    <row r="34" spans="1:10" s="105" customFormat="1" outlineLevel="1" x14ac:dyDescent="0.25">
      <c r="A34" s="117"/>
      <c r="B34" s="110"/>
      <c r="C34" s="110"/>
      <c r="D34" s="110"/>
      <c r="E34" s="110"/>
      <c r="F34" s="384"/>
      <c r="G34" s="384"/>
      <c r="H34" s="384"/>
      <c r="I34" s="384"/>
      <c r="J34" s="384"/>
    </row>
    <row r="35" spans="1:10" s="105" customFormat="1" outlineLevel="1" x14ac:dyDescent="0.25">
      <c r="A35" s="117"/>
      <c r="B35" s="110"/>
      <c r="C35" s="110"/>
      <c r="D35" s="110"/>
      <c r="E35" s="110"/>
      <c r="F35" s="384"/>
      <c r="G35" s="384"/>
      <c r="H35" s="384"/>
      <c r="I35" s="384"/>
      <c r="J35" s="384"/>
    </row>
    <row r="36" spans="1:10" s="105" customFormat="1" outlineLevel="1" x14ac:dyDescent="0.25">
      <c r="A36" s="117"/>
      <c r="B36" s="110"/>
      <c r="C36" s="110"/>
      <c r="D36" s="110"/>
      <c r="E36" s="110"/>
      <c r="F36" s="384"/>
      <c r="G36" s="384"/>
      <c r="H36" s="384"/>
      <c r="I36" s="384"/>
      <c r="J36" s="384"/>
    </row>
    <row r="37" spans="1:10" s="105" customFormat="1" outlineLevel="1" x14ac:dyDescent="0.25">
      <c r="A37" s="117"/>
      <c r="B37" s="110"/>
      <c r="C37" s="110"/>
      <c r="D37" s="110"/>
      <c r="E37" s="110"/>
      <c r="F37" s="384"/>
      <c r="G37" s="384"/>
      <c r="H37" s="384"/>
      <c r="I37" s="384"/>
      <c r="J37" s="384"/>
    </row>
    <row r="38" spans="1:10" s="105" customFormat="1" outlineLevel="1" x14ac:dyDescent="0.25">
      <c r="A38" s="117"/>
      <c r="B38" s="110"/>
      <c r="C38" s="110"/>
      <c r="D38" s="110"/>
      <c r="E38" s="110"/>
      <c r="F38" s="384"/>
      <c r="G38" s="384"/>
      <c r="H38" s="384"/>
      <c r="I38" s="384"/>
      <c r="J38" s="384"/>
    </row>
    <row r="39" spans="1:10" s="105" customFormat="1" outlineLevel="1" x14ac:dyDescent="0.25">
      <c r="A39" s="117"/>
      <c r="B39" s="110"/>
      <c r="C39" s="110"/>
      <c r="D39" s="110"/>
      <c r="E39" s="110"/>
      <c r="F39" s="384"/>
      <c r="G39" s="384"/>
      <c r="H39" s="384"/>
      <c r="I39" s="384"/>
      <c r="J39" s="384"/>
    </row>
    <row r="40" spans="1:10" s="105" customFormat="1" outlineLevel="1" x14ac:dyDescent="0.25">
      <c r="A40" s="117"/>
      <c r="B40" s="110"/>
      <c r="C40" s="110"/>
      <c r="D40" s="110"/>
      <c r="E40" s="110"/>
      <c r="F40" s="384"/>
      <c r="G40" s="384"/>
      <c r="H40" s="384"/>
      <c r="I40" s="384"/>
      <c r="J40" s="384"/>
    </row>
    <row r="41" spans="1:10" s="105" customFormat="1" outlineLevel="1" x14ac:dyDescent="0.25">
      <c r="A41" s="117"/>
      <c r="B41" s="110"/>
      <c r="C41" s="110"/>
      <c r="D41" s="110"/>
      <c r="E41" s="110"/>
      <c r="F41" s="384"/>
      <c r="G41" s="384"/>
      <c r="H41" s="384"/>
      <c r="I41" s="384"/>
      <c r="J41" s="384"/>
    </row>
    <row r="42" spans="1:10" s="105" customFormat="1" outlineLevel="1" x14ac:dyDescent="0.25">
      <c r="A42" s="117"/>
      <c r="B42" s="110"/>
      <c r="C42" s="110"/>
      <c r="D42" s="110"/>
      <c r="E42" s="110"/>
      <c r="F42" s="384"/>
      <c r="G42" s="384"/>
      <c r="H42" s="384"/>
      <c r="I42" s="384"/>
      <c r="J42" s="384"/>
    </row>
    <row r="43" spans="1:10" s="105" customFormat="1" outlineLevel="1" x14ac:dyDescent="0.25">
      <c r="A43" s="117"/>
      <c r="B43" s="110"/>
      <c r="C43" s="110"/>
      <c r="D43" s="110"/>
      <c r="E43" s="110"/>
      <c r="F43" s="384"/>
      <c r="G43" s="384"/>
      <c r="H43" s="384"/>
      <c r="I43" s="384"/>
      <c r="J43" s="384"/>
    </row>
    <row r="44" spans="1:10" s="105" customFormat="1" outlineLevel="1" x14ac:dyDescent="0.25">
      <c r="A44" s="117"/>
      <c r="B44" s="110"/>
      <c r="C44" s="110"/>
      <c r="D44" s="110"/>
      <c r="E44" s="110"/>
      <c r="F44" s="384"/>
      <c r="G44" s="384"/>
      <c r="H44" s="384"/>
      <c r="I44" s="384"/>
      <c r="J44" s="384"/>
    </row>
    <row r="45" spans="1:10" s="105" customFormat="1" outlineLevel="1" x14ac:dyDescent="0.25">
      <c r="A45" s="117"/>
      <c r="B45" s="110"/>
      <c r="C45" s="110"/>
      <c r="D45" s="110"/>
      <c r="E45" s="110"/>
      <c r="F45" s="384"/>
      <c r="G45" s="384"/>
      <c r="H45" s="384"/>
      <c r="I45" s="384"/>
      <c r="J45" s="384"/>
    </row>
    <row r="46" spans="1:10" s="105" customFormat="1" outlineLevel="1" x14ac:dyDescent="0.25">
      <c r="A46" s="117"/>
      <c r="B46" s="110"/>
      <c r="C46" s="110"/>
      <c r="D46" s="110"/>
      <c r="E46" s="110"/>
      <c r="F46" s="384"/>
      <c r="G46" s="384"/>
      <c r="H46" s="384"/>
      <c r="I46" s="384"/>
      <c r="J46" s="384"/>
    </row>
    <row r="47" spans="1:10" s="105" customFormat="1" outlineLevel="1" x14ac:dyDescent="0.25">
      <c r="A47" s="117"/>
      <c r="B47" s="110"/>
      <c r="C47" s="110"/>
      <c r="D47" s="110"/>
      <c r="E47" s="110"/>
      <c r="F47" s="384"/>
      <c r="G47" s="384"/>
      <c r="H47" s="384"/>
      <c r="I47" s="384"/>
      <c r="J47" s="384"/>
    </row>
    <row r="48" spans="1:10" s="105" customFormat="1" outlineLevel="1" x14ac:dyDescent="0.25">
      <c r="A48" s="117"/>
      <c r="B48" s="110"/>
      <c r="C48" s="110"/>
      <c r="D48" s="110"/>
      <c r="E48" s="110"/>
      <c r="F48" s="384"/>
      <c r="G48" s="384"/>
      <c r="H48" s="384"/>
      <c r="I48" s="384"/>
      <c r="J48" s="384"/>
    </row>
    <row r="49" spans="1:10" s="105" customFormat="1" outlineLevel="1" x14ac:dyDescent="0.25">
      <c r="A49" s="117"/>
      <c r="B49" s="110"/>
      <c r="C49" s="110"/>
      <c r="D49" s="110"/>
      <c r="E49" s="110"/>
      <c r="F49" s="384"/>
      <c r="G49" s="384"/>
      <c r="H49" s="384"/>
      <c r="I49" s="384"/>
      <c r="J49" s="384"/>
    </row>
    <row r="50" spans="1:10" s="105" customFormat="1" outlineLevel="1" x14ac:dyDescent="0.25">
      <c r="A50" s="117"/>
      <c r="B50" s="110"/>
      <c r="C50" s="110"/>
      <c r="D50" s="110"/>
      <c r="E50" s="110"/>
      <c r="F50" s="384"/>
      <c r="G50" s="384"/>
      <c r="H50" s="384"/>
      <c r="I50" s="384"/>
      <c r="J50" s="384"/>
    </row>
    <row r="51" spans="1:10" s="105" customFormat="1" outlineLevel="1" x14ac:dyDescent="0.25">
      <c r="A51" s="117"/>
      <c r="B51" s="110"/>
      <c r="C51" s="110"/>
      <c r="D51" s="110"/>
      <c r="E51" s="110"/>
      <c r="F51" s="384"/>
      <c r="G51" s="384"/>
      <c r="H51" s="384"/>
      <c r="I51" s="384"/>
      <c r="J51" s="384"/>
    </row>
    <row r="52" spans="1:10" s="105" customFormat="1" outlineLevel="1" x14ac:dyDescent="0.25">
      <c r="A52" s="117"/>
      <c r="B52" s="110"/>
      <c r="C52" s="110"/>
      <c r="D52" s="110"/>
      <c r="E52" s="110"/>
      <c r="F52" s="384"/>
      <c r="G52" s="384"/>
      <c r="H52" s="384"/>
      <c r="I52" s="384"/>
      <c r="J52" s="384"/>
    </row>
    <row r="53" spans="1:10" s="105" customFormat="1" outlineLevel="1" x14ac:dyDescent="0.25">
      <c r="A53" s="117"/>
      <c r="B53" s="110"/>
      <c r="C53" s="110"/>
      <c r="D53" s="110"/>
      <c r="E53" s="110"/>
      <c r="F53" s="384"/>
      <c r="G53" s="384"/>
      <c r="H53" s="384"/>
      <c r="I53" s="384"/>
      <c r="J53" s="384"/>
    </row>
    <row r="54" spans="1:10" s="105" customFormat="1" outlineLevel="1" x14ac:dyDescent="0.25">
      <c r="A54" s="117"/>
      <c r="B54" s="110"/>
      <c r="C54" s="110"/>
      <c r="D54" s="110"/>
      <c r="E54" s="110"/>
      <c r="F54" s="384"/>
      <c r="G54" s="384"/>
      <c r="H54" s="384"/>
      <c r="I54" s="384"/>
      <c r="J54" s="384"/>
    </row>
    <row r="55" spans="1:10" s="105" customFormat="1" outlineLevel="1" x14ac:dyDescent="0.25">
      <c r="A55" s="117"/>
      <c r="B55" s="110"/>
      <c r="C55" s="110"/>
      <c r="D55" s="110"/>
      <c r="E55" s="110"/>
      <c r="F55" s="384"/>
      <c r="G55" s="384"/>
      <c r="H55" s="384"/>
      <c r="I55" s="384"/>
      <c r="J55" s="384"/>
    </row>
    <row r="56" spans="1:10" s="105" customFormat="1" outlineLevel="1" x14ac:dyDescent="0.25">
      <c r="A56" s="117"/>
      <c r="B56" s="110"/>
      <c r="C56" s="110"/>
      <c r="D56" s="110"/>
      <c r="E56" s="110"/>
      <c r="F56" s="384"/>
      <c r="G56" s="384"/>
      <c r="H56" s="384"/>
      <c r="I56" s="384"/>
      <c r="J56" s="384"/>
    </row>
    <row r="57" spans="1:10" s="105" customFormat="1" outlineLevel="1" x14ac:dyDescent="0.25">
      <c r="A57" s="117"/>
      <c r="B57" s="110"/>
      <c r="C57" s="110"/>
      <c r="D57" s="110"/>
      <c r="E57" s="110"/>
      <c r="F57" s="384"/>
      <c r="G57" s="384"/>
      <c r="H57" s="384"/>
      <c r="I57" s="384"/>
      <c r="J57" s="384"/>
    </row>
    <row r="58" spans="1:10" s="105" customFormat="1" outlineLevel="1" x14ac:dyDescent="0.25">
      <c r="A58" s="117"/>
      <c r="B58" s="110"/>
      <c r="C58" s="110"/>
      <c r="D58" s="110"/>
      <c r="E58" s="110"/>
      <c r="F58" s="384"/>
      <c r="G58" s="384"/>
      <c r="H58" s="384"/>
      <c r="I58" s="384"/>
      <c r="J58" s="384"/>
    </row>
    <row r="59" spans="1:10" s="105" customFormat="1" outlineLevel="1" x14ac:dyDescent="0.25">
      <c r="A59" s="117"/>
      <c r="B59" s="110"/>
      <c r="C59" s="110"/>
      <c r="D59" s="110"/>
      <c r="E59" s="110"/>
      <c r="F59" s="384"/>
      <c r="G59" s="384"/>
      <c r="H59" s="384"/>
      <c r="I59" s="384"/>
      <c r="J59" s="384"/>
    </row>
    <row r="60" spans="1:10" s="105" customFormat="1" outlineLevel="1" x14ac:dyDescent="0.25">
      <c r="A60" s="117"/>
      <c r="B60" s="110"/>
      <c r="C60" s="110"/>
      <c r="D60" s="110"/>
      <c r="E60" s="110"/>
      <c r="F60" s="384"/>
      <c r="G60" s="384"/>
      <c r="H60" s="384"/>
      <c r="I60" s="384"/>
      <c r="J60" s="384"/>
    </row>
    <row r="61" spans="1:10" s="105" customFormat="1" outlineLevel="1" x14ac:dyDescent="0.25">
      <c r="A61" s="117"/>
      <c r="B61" s="110"/>
      <c r="C61" s="110"/>
      <c r="D61" s="110"/>
      <c r="E61" s="110"/>
      <c r="F61" s="384"/>
      <c r="G61" s="384"/>
      <c r="H61" s="384"/>
      <c r="I61" s="384"/>
      <c r="J61" s="384"/>
    </row>
    <row r="62" spans="1:10" s="105" customFormat="1" outlineLevel="1" x14ac:dyDescent="0.25">
      <c r="A62" s="117"/>
      <c r="B62" s="110"/>
      <c r="C62" s="110"/>
      <c r="D62" s="110"/>
      <c r="E62" s="110"/>
      <c r="F62" s="384"/>
      <c r="G62" s="384"/>
      <c r="H62" s="384"/>
      <c r="I62" s="384"/>
      <c r="J62" s="384"/>
    </row>
    <row r="63" spans="1:10" s="105" customFormat="1" outlineLevel="1" x14ac:dyDescent="0.25">
      <c r="A63" s="117"/>
      <c r="B63" s="110"/>
      <c r="C63" s="110"/>
      <c r="D63" s="110"/>
      <c r="E63" s="110"/>
      <c r="F63" s="384"/>
      <c r="G63" s="384"/>
      <c r="H63" s="384"/>
      <c r="I63" s="384"/>
      <c r="J63" s="384"/>
    </row>
    <row r="64" spans="1:10" s="105" customFormat="1" outlineLevel="1" x14ac:dyDescent="0.25">
      <c r="A64" s="117"/>
      <c r="B64" s="110"/>
      <c r="C64" s="110"/>
      <c r="D64" s="110"/>
      <c r="E64" s="110"/>
      <c r="F64" s="384"/>
      <c r="G64" s="384"/>
      <c r="H64" s="384"/>
      <c r="I64" s="384"/>
      <c r="J64" s="384"/>
    </row>
    <row r="65" spans="1:10" s="105" customFormat="1" outlineLevel="1" x14ac:dyDescent="0.25">
      <c r="A65" s="117"/>
      <c r="B65" s="110"/>
      <c r="C65" s="110"/>
      <c r="D65" s="110"/>
      <c r="E65" s="110"/>
      <c r="F65" s="384"/>
      <c r="G65" s="384"/>
      <c r="H65" s="384"/>
      <c r="I65" s="384"/>
      <c r="J65" s="384"/>
    </row>
    <row r="66" spans="1:10" s="105" customFormat="1" outlineLevel="1" x14ac:dyDescent="0.25">
      <c r="A66" s="117"/>
      <c r="B66" s="110"/>
      <c r="C66" s="110"/>
      <c r="D66" s="110"/>
      <c r="E66" s="110"/>
      <c r="F66" s="384"/>
      <c r="G66" s="384"/>
      <c r="H66" s="384"/>
      <c r="I66" s="384"/>
      <c r="J66" s="384"/>
    </row>
    <row r="67" spans="1:10" s="105" customFormat="1" outlineLevel="1" x14ac:dyDescent="0.25">
      <c r="A67" s="117"/>
      <c r="B67" s="110"/>
      <c r="C67" s="110"/>
      <c r="D67" s="110"/>
      <c r="E67" s="110"/>
      <c r="F67" s="384"/>
      <c r="G67" s="384"/>
      <c r="H67" s="384"/>
      <c r="I67" s="384"/>
      <c r="J67" s="384"/>
    </row>
    <row r="68" spans="1:10" s="105" customFormat="1" outlineLevel="1" x14ac:dyDescent="0.25">
      <c r="A68" s="117"/>
      <c r="B68" s="110"/>
      <c r="C68" s="110"/>
      <c r="D68" s="110"/>
      <c r="E68" s="110"/>
      <c r="F68" s="384"/>
      <c r="G68" s="384"/>
      <c r="H68" s="384"/>
      <c r="I68" s="384"/>
      <c r="J68" s="384"/>
    </row>
    <row r="69" spans="1:10" s="105" customFormat="1" outlineLevel="1" x14ac:dyDescent="0.25">
      <c r="A69" s="117"/>
      <c r="B69" s="110"/>
      <c r="C69" s="110"/>
      <c r="D69" s="110"/>
      <c r="E69" s="110"/>
      <c r="F69" s="384"/>
      <c r="G69" s="384"/>
      <c r="H69" s="384"/>
      <c r="I69" s="384"/>
      <c r="J69" s="384"/>
    </row>
    <row r="70" spans="1:10" s="105" customFormat="1" outlineLevel="1" x14ac:dyDescent="0.25">
      <c r="A70" s="117"/>
      <c r="B70" s="110"/>
      <c r="C70" s="110"/>
      <c r="D70" s="110"/>
      <c r="E70" s="110"/>
      <c r="F70" s="384"/>
      <c r="G70" s="384"/>
      <c r="H70" s="384"/>
      <c r="I70" s="384"/>
      <c r="J70" s="384"/>
    </row>
    <row r="71" spans="1:10" s="105" customFormat="1" outlineLevel="1" x14ac:dyDescent="0.25">
      <c r="A71" s="117"/>
      <c r="B71" s="110"/>
      <c r="C71" s="110"/>
      <c r="D71" s="110"/>
      <c r="E71" s="110"/>
      <c r="F71" s="384"/>
      <c r="G71" s="384"/>
      <c r="H71" s="384"/>
      <c r="I71" s="384"/>
      <c r="J71" s="384"/>
    </row>
    <row r="72" spans="1:10" s="105" customFormat="1" outlineLevel="1" x14ac:dyDescent="0.25">
      <c r="A72" s="117"/>
      <c r="B72" s="110"/>
      <c r="C72" s="110"/>
      <c r="D72" s="110"/>
      <c r="E72" s="110"/>
      <c r="F72" s="384"/>
      <c r="G72" s="384"/>
      <c r="H72" s="384"/>
      <c r="I72" s="384"/>
      <c r="J72" s="384"/>
    </row>
    <row r="73" spans="1:10" s="105" customFormat="1" outlineLevel="1" x14ac:dyDescent="0.25">
      <c r="A73" s="117"/>
      <c r="B73" s="110"/>
      <c r="C73" s="110"/>
      <c r="D73" s="110"/>
      <c r="E73" s="110"/>
      <c r="F73" s="384"/>
      <c r="G73" s="384"/>
      <c r="H73" s="384"/>
      <c r="I73" s="384"/>
      <c r="J73" s="384"/>
    </row>
    <row r="74" spans="1:10" s="105" customFormat="1" outlineLevel="1" x14ac:dyDescent="0.25">
      <c r="A74" s="117"/>
      <c r="B74" s="110"/>
      <c r="C74" s="110"/>
      <c r="D74" s="110"/>
      <c r="E74" s="110"/>
      <c r="F74" s="384"/>
      <c r="G74" s="384"/>
      <c r="H74" s="384"/>
      <c r="I74" s="384"/>
      <c r="J74" s="384"/>
    </row>
    <row r="75" spans="1:10" s="105" customFormat="1" outlineLevel="1" x14ac:dyDescent="0.25">
      <c r="A75" s="117"/>
      <c r="B75" s="110"/>
      <c r="C75" s="110"/>
      <c r="D75" s="110"/>
      <c r="E75" s="110"/>
      <c r="F75" s="384"/>
      <c r="G75" s="384"/>
      <c r="H75" s="384"/>
      <c r="I75" s="384"/>
      <c r="J75" s="384"/>
    </row>
    <row r="76" spans="1:10" s="105" customFormat="1" outlineLevel="1" x14ac:dyDescent="0.25">
      <c r="A76" s="117"/>
      <c r="B76" s="110"/>
      <c r="C76" s="110"/>
      <c r="D76" s="110"/>
      <c r="E76" s="110"/>
      <c r="F76" s="384"/>
      <c r="G76" s="384"/>
      <c r="H76" s="384"/>
      <c r="I76" s="384"/>
      <c r="J76" s="384"/>
    </row>
    <row r="77" spans="1:10" s="105" customFormat="1" outlineLevel="1" x14ac:dyDescent="0.25">
      <c r="A77" s="117"/>
      <c r="B77" s="110"/>
      <c r="C77" s="110"/>
      <c r="D77" s="110"/>
      <c r="E77" s="110"/>
      <c r="F77" s="384"/>
      <c r="G77" s="384"/>
      <c r="H77" s="384"/>
      <c r="I77" s="384"/>
      <c r="J77" s="384"/>
    </row>
    <row r="78" spans="1:10" s="105" customFormat="1" outlineLevel="1" x14ac:dyDescent="0.25">
      <c r="A78" s="117"/>
      <c r="B78" s="110"/>
      <c r="C78" s="110"/>
      <c r="D78" s="110"/>
      <c r="E78" s="110"/>
      <c r="F78" s="384"/>
      <c r="G78" s="384"/>
      <c r="H78" s="384"/>
      <c r="I78" s="384"/>
      <c r="J78" s="384"/>
    </row>
    <row r="79" spans="1:10" s="105" customFormat="1" outlineLevel="1" x14ac:dyDescent="0.25">
      <c r="A79" s="117"/>
      <c r="B79" s="110"/>
      <c r="C79" s="110"/>
      <c r="D79" s="110"/>
      <c r="E79" s="110"/>
      <c r="F79" s="384"/>
      <c r="G79" s="384"/>
      <c r="H79" s="384"/>
      <c r="I79" s="384"/>
      <c r="J79" s="384"/>
    </row>
    <row r="80" spans="1:10" s="105" customFormat="1" outlineLevel="1" x14ac:dyDescent="0.25">
      <c r="A80" s="117"/>
      <c r="B80" s="110"/>
      <c r="C80" s="110"/>
      <c r="D80" s="110"/>
      <c r="E80" s="110"/>
      <c r="F80" s="384"/>
      <c r="G80" s="384"/>
      <c r="H80" s="384"/>
      <c r="I80" s="384"/>
      <c r="J80" s="384"/>
    </row>
    <row r="81" spans="1:10" s="105" customFormat="1" outlineLevel="1" x14ac:dyDescent="0.25">
      <c r="A81" s="117"/>
      <c r="B81" s="110"/>
      <c r="C81" s="110"/>
      <c r="D81" s="110"/>
      <c r="E81" s="110"/>
      <c r="F81" s="384"/>
      <c r="G81" s="384"/>
      <c r="H81" s="384"/>
      <c r="I81" s="384"/>
      <c r="J81" s="384"/>
    </row>
    <row r="82" spans="1:10" s="105" customFormat="1" outlineLevel="1" x14ac:dyDescent="0.25">
      <c r="A82" s="117"/>
      <c r="B82" s="110"/>
      <c r="C82" s="110"/>
      <c r="D82" s="110"/>
      <c r="E82" s="110"/>
      <c r="F82" s="384"/>
      <c r="G82" s="384"/>
      <c r="H82" s="384"/>
      <c r="I82" s="384"/>
      <c r="J82" s="384"/>
    </row>
    <row r="83" spans="1:10" s="105" customFormat="1" outlineLevel="1" x14ac:dyDescent="0.25">
      <c r="A83" s="117"/>
      <c r="B83" s="110"/>
      <c r="C83" s="110"/>
      <c r="D83" s="110"/>
      <c r="E83" s="110"/>
      <c r="F83" s="384"/>
      <c r="G83" s="384"/>
      <c r="H83" s="384"/>
      <c r="I83" s="384"/>
      <c r="J83" s="384"/>
    </row>
    <row r="84" spans="1:10" s="105" customFormat="1" outlineLevel="1" x14ac:dyDescent="0.25">
      <c r="A84" s="117"/>
      <c r="B84" s="110"/>
      <c r="C84" s="110"/>
      <c r="D84" s="110"/>
      <c r="E84" s="110"/>
      <c r="F84" s="384"/>
      <c r="G84" s="384"/>
      <c r="H84" s="384"/>
      <c r="I84" s="384"/>
      <c r="J84" s="384"/>
    </row>
    <row r="85" spans="1:10" s="105" customFormat="1" outlineLevel="1" x14ac:dyDescent="0.25">
      <c r="A85" s="117"/>
      <c r="B85" s="110"/>
      <c r="C85" s="110"/>
      <c r="D85" s="110"/>
      <c r="E85" s="110"/>
      <c r="F85" s="384"/>
      <c r="G85" s="384"/>
      <c r="H85" s="384"/>
      <c r="I85" s="384"/>
      <c r="J85" s="384"/>
    </row>
    <row r="86" spans="1:10" s="105" customFormat="1" outlineLevel="1" x14ac:dyDescent="0.25">
      <c r="A86" s="117"/>
      <c r="B86" s="110"/>
      <c r="C86" s="110"/>
      <c r="D86" s="110"/>
      <c r="E86" s="110"/>
      <c r="F86" s="384"/>
      <c r="G86" s="384"/>
      <c r="H86" s="384"/>
      <c r="I86" s="384"/>
      <c r="J86" s="384"/>
    </row>
    <row r="87" spans="1:10" s="105" customFormat="1" outlineLevel="1" x14ac:dyDescent="0.25">
      <c r="A87" s="117"/>
      <c r="B87" s="110"/>
      <c r="C87" s="110"/>
      <c r="D87" s="110"/>
      <c r="E87" s="110"/>
      <c r="F87" s="384"/>
      <c r="G87" s="384"/>
      <c r="H87" s="384"/>
      <c r="I87" s="384"/>
      <c r="J87" s="384"/>
    </row>
    <row r="88" spans="1:10" s="105" customFormat="1" outlineLevel="1" x14ac:dyDescent="0.25">
      <c r="A88" s="117"/>
      <c r="B88" s="110"/>
      <c r="C88" s="110"/>
      <c r="D88" s="110"/>
      <c r="E88" s="110"/>
      <c r="F88" s="384"/>
      <c r="G88" s="384"/>
      <c r="H88" s="384"/>
      <c r="I88" s="384"/>
      <c r="J88" s="384"/>
    </row>
    <row r="89" spans="1:10" s="105" customFormat="1" outlineLevel="1" x14ac:dyDescent="0.25">
      <c r="A89" s="117"/>
      <c r="B89" s="110"/>
      <c r="C89" s="110"/>
      <c r="D89" s="110"/>
      <c r="E89" s="110"/>
      <c r="F89" s="384"/>
      <c r="G89" s="384"/>
      <c r="H89" s="384"/>
      <c r="I89" s="384"/>
      <c r="J89" s="384"/>
    </row>
    <row r="90" spans="1:10" s="105" customFormat="1" outlineLevel="1" x14ac:dyDescent="0.25">
      <c r="A90" s="117"/>
      <c r="B90" s="110"/>
      <c r="C90" s="110"/>
      <c r="D90" s="110"/>
      <c r="E90" s="110"/>
      <c r="F90" s="384"/>
      <c r="G90" s="384"/>
      <c r="H90" s="384"/>
      <c r="I90" s="384"/>
      <c r="J90" s="384"/>
    </row>
    <row r="91" spans="1:10" s="105" customFormat="1" outlineLevel="1" x14ac:dyDescent="0.25">
      <c r="A91" s="117"/>
      <c r="B91" s="110"/>
      <c r="C91" s="110"/>
      <c r="D91" s="110"/>
      <c r="E91" s="110"/>
      <c r="F91" s="384"/>
      <c r="G91" s="384"/>
      <c r="H91" s="384"/>
      <c r="I91" s="384"/>
      <c r="J91" s="384"/>
    </row>
    <row r="92" spans="1:10" s="105" customFormat="1" outlineLevel="1" x14ac:dyDescent="0.25">
      <c r="A92" s="117"/>
      <c r="B92" s="110"/>
      <c r="C92" s="110"/>
      <c r="D92" s="110"/>
      <c r="E92" s="110"/>
      <c r="F92" s="384"/>
      <c r="G92" s="384"/>
      <c r="H92" s="384"/>
      <c r="I92" s="384"/>
      <c r="J92" s="384"/>
    </row>
    <row r="93" spans="1:10" s="105" customFormat="1" outlineLevel="1" x14ac:dyDescent="0.25">
      <c r="A93" s="117"/>
      <c r="B93" s="110"/>
      <c r="C93" s="110"/>
      <c r="D93" s="110"/>
      <c r="E93" s="110"/>
      <c r="F93" s="384"/>
      <c r="G93" s="384"/>
      <c r="H93" s="384"/>
      <c r="I93" s="384"/>
      <c r="J93" s="384"/>
    </row>
    <row r="94" spans="1:10" s="105" customFormat="1" outlineLevel="1" x14ac:dyDescent="0.25">
      <c r="A94" s="117"/>
      <c r="B94" s="110"/>
      <c r="C94" s="110"/>
      <c r="D94" s="110"/>
      <c r="E94" s="110"/>
      <c r="F94" s="384"/>
      <c r="G94" s="384"/>
      <c r="H94" s="384"/>
      <c r="I94" s="384"/>
      <c r="J94" s="384"/>
    </row>
    <row r="95" spans="1:10" s="105" customFormat="1" outlineLevel="1" x14ac:dyDescent="0.25">
      <c r="A95" s="117"/>
      <c r="B95" s="110"/>
      <c r="C95" s="110"/>
      <c r="D95" s="110"/>
      <c r="E95" s="110"/>
      <c r="F95" s="384"/>
      <c r="G95" s="384"/>
      <c r="H95" s="384"/>
      <c r="I95" s="384"/>
      <c r="J95" s="384"/>
    </row>
    <row r="96" spans="1:10" s="105" customFormat="1" outlineLevel="1" x14ac:dyDescent="0.25">
      <c r="A96" s="117"/>
      <c r="B96" s="110"/>
      <c r="C96" s="110"/>
      <c r="D96" s="110"/>
      <c r="E96" s="110"/>
      <c r="F96" s="384"/>
      <c r="G96" s="384"/>
      <c r="H96" s="384"/>
      <c r="I96" s="384"/>
      <c r="J96" s="384"/>
    </row>
    <row r="97" spans="1:10" s="105" customFormat="1" outlineLevel="1" x14ac:dyDescent="0.25">
      <c r="A97" s="117"/>
      <c r="B97" s="110"/>
      <c r="C97" s="110"/>
      <c r="D97" s="110"/>
      <c r="E97" s="110"/>
      <c r="F97" s="384"/>
      <c r="G97" s="384"/>
      <c r="H97" s="384"/>
      <c r="I97" s="384"/>
      <c r="J97" s="384"/>
    </row>
    <row r="98" spans="1:10" s="105" customFormat="1" outlineLevel="1" x14ac:dyDescent="0.25">
      <c r="A98" s="117"/>
      <c r="B98" s="110"/>
      <c r="C98" s="110"/>
      <c r="D98" s="110"/>
      <c r="E98" s="110"/>
      <c r="F98" s="384"/>
      <c r="G98" s="384"/>
      <c r="H98" s="384"/>
      <c r="I98" s="384"/>
      <c r="J98" s="384"/>
    </row>
    <row r="99" spans="1:10" s="105" customFormat="1" outlineLevel="1" x14ac:dyDescent="0.25">
      <c r="A99" s="117"/>
      <c r="B99" s="110"/>
      <c r="C99" s="110"/>
      <c r="D99" s="110"/>
      <c r="E99" s="110"/>
      <c r="F99" s="384"/>
      <c r="G99" s="384"/>
      <c r="H99" s="384"/>
      <c r="I99" s="384"/>
      <c r="J99" s="384"/>
    </row>
    <row r="100" spans="1:10" s="105" customFormat="1" outlineLevel="1" x14ac:dyDescent="0.25">
      <c r="A100" s="117"/>
      <c r="B100" s="110"/>
      <c r="C100" s="110"/>
      <c r="D100" s="110"/>
      <c r="E100" s="110"/>
      <c r="F100" s="384"/>
      <c r="G100" s="384"/>
      <c r="H100" s="384"/>
      <c r="I100" s="384"/>
      <c r="J100" s="384"/>
    </row>
    <row r="101" spans="1:10" s="105" customFormat="1" outlineLevel="1" x14ac:dyDescent="0.25">
      <c r="A101" s="117"/>
      <c r="B101" s="110"/>
      <c r="C101" s="110"/>
      <c r="D101" s="110"/>
      <c r="E101" s="110"/>
      <c r="F101" s="384"/>
      <c r="G101" s="384"/>
      <c r="H101" s="384"/>
      <c r="I101" s="384"/>
      <c r="J101" s="384"/>
    </row>
    <row r="102" spans="1:10" ht="15.75" outlineLevel="1" thickBot="1" x14ac:dyDescent="0.3">
      <c r="A102" s="119"/>
      <c r="B102" s="120"/>
      <c r="C102" s="120"/>
      <c r="D102" s="110"/>
      <c r="E102" s="110"/>
      <c r="F102" s="384"/>
      <c r="G102" s="384"/>
      <c r="H102" s="384"/>
      <c r="I102" s="384"/>
      <c r="J102" s="384"/>
    </row>
    <row r="103" spans="1:10" x14ac:dyDescent="0.25">
      <c r="A103" s="361" t="s">
        <v>1685</v>
      </c>
      <c r="B103" s="362"/>
      <c r="C103" s="40">
        <f>COUNTA(A4:A102)</f>
        <v>0</v>
      </c>
      <c r="D103" s="40"/>
      <c r="E103" s="40"/>
      <c r="F103" s="40"/>
      <c r="G103" s="40"/>
      <c r="H103" s="40"/>
      <c r="I103" s="40"/>
      <c r="J103" s="40"/>
    </row>
    <row r="104" spans="1:10" ht="6.75" customHeight="1" thickBot="1" x14ac:dyDescent="0.3">
      <c r="A104" s="363"/>
      <c r="B104" s="364"/>
      <c r="C104" s="364"/>
      <c r="D104" s="364"/>
      <c r="E104" s="364"/>
      <c r="F104" s="364"/>
      <c r="G104" s="364"/>
      <c r="H104" s="364"/>
      <c r="I104" s="364"/>
      <c r="J104" s="364"/>
    </row>
    <row r="105" spans="1:10" x14ac:dyDescent="0.25">
      <c r="A105" s="367" t="s">
        <v>1584</v>
      </c>
      <c r="B105" s="368"/>
      <c r="C105" s="368"/>
      <c r="D105" s="368"/>
      <c r="E105" s="368"/>
      <c r="F105" s="368"/>
      <c r="G105" s="368"/>
      <c r="H105" s="368"/>
      <c r="I105" s="368"/>
      <c r="J105" s="371"/>
    </row>
    <row r="106" spans="1:10" x14ac:dyDescent="0.25">
      <c r="A106" s="372"/>
      <c r="B106" s="373"/>
      <c r="C106" s="373"/>
      <c r="D106" s="373"/>
      <c r="E106" s="373"/>
      <c r="F106" s="373"/>
      <c r="G106" s="373"/>
      <c r="H106" s="373"/>
      <c r="I106" s="373"/>
      <c r="J106" s="376"/>
    </row>
    <row r="107" spans="1:10" x14ac:dyDescent="0.25">
      <c r="A107" s="372"/>
      <c r="B107" s="373"/>
      <c r="C107" s="373"/>
      <c r="D107" s="373"/>
      <c r="E107" s="373"/>
      <c r="F107" s="373"/>
      <c r="G107" s="373"/>
      <c r="H107" s="373"/>
      <c r="I107" s="373"/>
      <c r="J107" s="376"/>
    </row>
    <row r="108" spans="1:10" x14ac:dyDescent="0.25">
      <c r="A108" s="372"/>
      <c r="B108" s="373"/>
      <c r="C108" s="373"/>
      <c r="D108" s="373"/>
      <c r="E108" s="373"/>
      <c r="F108" s="373"/>
      <c r="G108" s="373"/>
      <c r="H108" s="373"/>
      <c r="I108" s="373"/>
      <c r="J108" s="376"/>
    </row>
    <row r="109" spans="1:10" x14ac:dyDescent="0.25">
      <c r="A109" s="372"/>
      <c r="B109" s="373"/>
      <c r="C109" s="373"/>
      <c r="D109" s="373"/>
      <c r="E109" s="373"/>
      <c r="F109" s="373"/>
      <c r="G109" s="373"/>
      <c r="H109" s="373"/>
      <c r="I109" s="373"/>
      <c r="J109" s="376"/>
    </row>
    <row r="110" spans="1:10" x14ac:dyDescent="0.25">
      <c r="A110" s="372"/>
      <c r="B110" s="373"/>
      <c r="C110" s="373"/>
      <c r="D110" s="373"/>
      <c r="E110" s="373"/>
      <c r="F110" s="373"/>
      <c r="G110" s="373"/>
      <c r="H110" s="373"/>
      <c r="I110" s="373"/>
      <c r="J110" s="376"/>
    </row>
    <row r="111" spans="1:10" x14ac:dyDescent="0.25">
      <c r="A111" s="372"/>
      <c r="B111" s="373"/>
      <c r="C111" s="373"/>
      <c r="D111" s="373"/>
      <c r="E111" s="373"/>
      <c r="F111" s="373"/>
      <c r="G111" s="373"/>
      <c r="H111" s="373"/>
      <c r="I111" s="373"/>
      <c r="J111" s="376"/>
    </row>
    <row r="112" spans="1:10" ht="15.75" thickBot="1" x14ac:dyDescent="0.3">
      <c r="A112" s="377"/>
      <c r="B112" s="378"/>
      <c r="C112" s="378"/>
      <c r="D112" s="378"/>
      <c r="E112" s="378"/>
      <c r="F112" s="378"/>
      <c r="G112" s="378"/>
      <c r="H112" s="378"/>
      <c r="I112" s="378"/>
      <c r="J112" s="381"/>
    </row>
  </sheetData>
  <sheetProtection algorithmName="SHA-512" hashValue="chOMnTpfYgad0iuUecjwtCjrRt0EJ2x5sd5ZZNgbNUsKeOnZIKeXg6hfq69Z1BHbCHtfzB+rqqHL/BRVhVzXXw==" saltValue="5C0BvQHhXknhNrd3clkbsA==" spinCount="100000" sheet="1" formatCells="0" formatColumns="0" formatRows="0" insertHyperlinks="0" selectLockedCells="1" sort="0" autoFilter="0" pivotTables="0"/>
  <mergeCells count="105">
    <mergeCell ref="A104:J104"/>
    <mergeCell ref="A105:J105"/>
    <mergeCell ref="A106:J112"/>
    <mergeCell ref="F98:J98"/>
    <mergeCell ref="F99:J99"/>
    <mergeCell ref="F100:J100"/>
    <mergeCell ref="F101:J101"/>
    <mergeCell ref="F102:J102"/>
    <mergeCell ref="A103:B103"/>
    <mergeCell ref="F92:J92"/>
    <mergeCell ref="F93:J93"/>
    <mergeCell ref="F94:J94"/>
    <mergeCell ref="F95:J95"/>
    <mergeCell ref="F96:J96"/>
    <mergeCell ref="F97:J97"/>
    <mergeCell ref="F86:J86"/>
    <mergeCell ref="F87:J87"/>
    <mergeCell ref="F88:J88"/>
    <mergeCell ref="F89:J89"/>
    <mergeCell ref="F90:J90"/>
    <mergeCell ref="F91:J91"/>
    <mergeCell ref="F80:J80"/>
    <mergeCell ref="F81:J81"/>
    <mergeCell ref="F82:J82"/>
    <mergeCell ref="F83:J83"/>
    <mergeCell ref="F84:J84"/>
    <mergeCell ref="F85:J85"/>
    <mergeCell ref="F74:J74"/>
    <mergeCell ref="F75:J75"/>
    <mergeCell ref="F76:J76"/>
    <mergeCell ref="F77:J77"/>
    <mergeCell ref="F78:J78"/>
    <mergeCell ref="F79:J79"/>
    <mergeCell ref="F68:J68"/>
    <mergeCell ref="F69:J69"/>
    <mergeCell ref="F70:J70"/>
    <mergeCell ref="F71:J71"/>
    <mergeCell ref="F72:J72"/>
    <mergeCell ref="F73:J73"/>
    <mergeCell ref="F62:J62"/>
    <mergeCell ref="F63:J63"/>
    <mergeCell ref="F64:J64"/>
    <mergeCell ref="F65:J65"/>
    <mergeCell ref="F66:J66"/>
    <mergeCell ref="F67:J67"/>
    <mergeCell ref="F56:J56"/>
    <mergeCell ref="F57:J57"/>
    <mergeCell ref="F58:J58"/>
    <mergeCell ref="F59:J59"/>
    <mergeCell ref="F60:J60"/>
    <mergeCell ref="F61:J61"/>
    <mergeCell ref="F50:J50"/>
    <mergeCell ref="F51:J51"/>
    <mergeCell ref="F52:J52"/>
    <mergeCell ref="F53:J53"/>
    <mergeCell ref="F54:J54"/>
    <mergeCell ref="F55:J55"/>
    <mergeCell ref="F44:J44"/>
    <mergeCell ref="F45:J45"/>
    <mergeCell ref="F46:J46"/>
    <mergeCell ref="F47:J47"/>
    <mergeCell ref="F48:J48"/>
    <mergeCell ref="F49:J49"/>
    <mergeCell ref="F38:J38"/>
    <mergeCell ref="F39:J39"/>
    <mergeCell ref="F40:J40"/>
    <mergeCell ref="F41:J41"/>
    <mergeCell ref="F42:J42"/>
    <mergeCell ref="F43:J43"/>
    <mergeCell ref="F32:J32"/>
    <mergeCell ref="F33:J33"/>
    <mergeCell ref="F34:J34"/>
    <mergeCell ref="F35:J35"/>
    <mergeCell ref="F36:J36"/>
    <mergeCell ref="F37:J37"/>
    <mergeCell ref="F26:J26"/>
    <mergeCell ref="F27:J27"/>
    <mergeCell ref="F28:J28"/>
    <mergeCell ref="F29:J29"/>
    <mergeCell ref="F30:J30"/>
    <mergeCell ref="F31:J31"/>
    <mergeCell ref="F20:J20"/>
    <mergeCell ref="F21:J21"/>
    <mergeCell ref="F22:J22"/>
    <mergeCell ref="F23:J23"/>
    <mergeCell ref="F24:J24"/>
    <mergeCell ref="F25:J25"/>
    <mergeCell ref="F14:J14"/>
    <mergeCell ref="F15:J15"/>
    <mergeCell ref="F16:J16"/>
    <mergeCell ref="F17:J17"/>
    <mergeCell ref="F18:J18"/>
    <mergeCell ref="F19:J19"/>
    <mergeCell ref="F8:J8"/>
    <mergeCell ref="F9:J9"/>
    <mergeCell ref="F10:J10"/>
    <mergeCell ref="F11:J11"/>
    <mergeCell ref="F12:J12"/>
    <mergeCell ref="F13:J13"/>
    <mergeCell ref="A1:J2"/>
    <mergeCell ref="F3:J3"/>
    <mergeCell ref="F4:J4"/>
    <mergeCell ref="F5:J5"/>
    <mergeCell ref="F6:J6"/>
    <mergeCell ref="F7:J7"/>
  </mergeCells>
  <dataValidations count="1">
    <dataValidation type="list" allowBlank="1" showInputMessage="1" showErrorMessage="1" sqref="E4:E102" xr:uid="{D08B8ECC-339A-4F1C-AEEA-AC90668691F3}">
      <formula1>INDIRECT(D4)</formula1>
    </dataValidation>
  </dataValidations>
  <pageMargins left="0.25" right="0.25" top="0.75" bottom="0.75" header="0.3" footer="0.3"/>
  <pageSetup paperSize="3" scale="54" fitToHeight="0" orientation="landscape" r:id="rId1"/>
  <headerFooter>
    <oddFooter>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62B0-3DCB-4B67-8302-B72B7DFAE09E}">
  <sheetPr codeName="Sheet13">
    <pageSetUpPr fitToPage="1"/>
  </sheetPr>
  <dimension ref="A1:J227"/>
  <sheetViews>
    <sheetView zoomScaleNormal="100" workbookViewId="0">
      <selection activeCell="F4" sqref="F4"/>
    </sheetView>
  </sheetViews>
  <sheetFormatPr defaultColWidth="9.140625" defaultRowHeight="15" outlineLevelRow="1" x14ac:dyDescent="0.25"/>
  <cols>
    <col min="1" max="1" width="7" style="25" customWidth="1"/>
    <col min="2" max="2" width="30.5703125" style="25" customWidth="1"/>
    <col min="3" max="3" width="23.85546875" style="25" customWidth="1"/>
    <col min="4" max="4" width="23.42578125" style="25" customWidth="1"/>
    <col min="5" max="5" width="38.42578125" style="25" bestFit="1" customWidth="1"/>
    <col min="6" max="6" width="36.5703125" style="25" customWidth="1"/>
    <col min="7" max="7" width="27.42578125" style="25" customWidth="1"/>
    <col min="8" max="8" width="33.140625" style="25" customWidth="1"/>
    <col min="9" max="9" width="23.42578125" style="25" customWidth="1"/>
    <col min="10" max="10" width="65.5703125" style="25" customWidth="1"/>
    <col min="11" max="16384" width="9.140625" style="25"/>
  </cols>
  <sheetData>
    <row r="1" spans="1:10" ht="16.5" customHeight="1" x14ac:dyDescent="0.25">
      <c r="A1" s="347" t="s">
        <v>2763</v>
      </c>
      <c r="B1" s="348"/>
      <c r="C1" s="348"/>
      <c r="D1" s="348"/>
      <c r="E1" s="348"/>
      <c r="F1" s="348"/>
      <c r="G1" s="348"/>
      <c r="H1" s="348"/>
      <c r="I1" s="348"/>
      <c r="J1" s="349"/>
    </row>
    <row r="2" spans="1:10" ht="15.75" thickBot="1" x14ac:dyDescent="0.3">
      <c r="A2" s="350"/>
      <c r="B2" s="351"/>
      <c r="C2" s="351"/>
      <c r="D2" s="351"/>
      <c r="E2" s="351"/>
      <c r="F2" s="351"/>
      <c r="G2" s="351"/>
      <c r="H2" s="351"/>
      <c r="I2" s="351"/>
      <c r="J2" s="352"/>
    </row>
    <row r="3" spans="1:10" x14ac:dyDescent="0.25">
      <c r="A3" s="84" t="s">
        <v>1661</v>
      </c>
      <c r="B3" s="83" t="s">
        <v>2764</v>
      </c>
      <c r="C3" s="121" t="s">
        <v>1676</v>
      </c>
      <c r="D3" s="83" t="s">
        <v>2765</v>
      </c>
      <c r="E3" s="83" t="s">
        <v>2766</v>
      </c>
      <c r="F3" s="83" t="s">
        <v>2767</v>
      </c>
      <c r="G3" s="83" t="s">
        <v>1666</v>
      </c>
      <c r="H3" s="83" t="s">
        <v>1667</v>
      </c>
      <c r="I3" s="83" t="s">
        <v>1671</v>
      </c>
      <c r="J3" s="122" t="s">
        <v>1585</v>
      </c>
    </row>
    <row r="4" spans="1:10" x14ac:dyDescent="0.25">
      <c r="A4" s="123"/>
      <c r="B4" s="124"/>
      <c r="C4" s="124"/>
      <c r="D4" s="125"/>
      <c r="E4" s="125"/>
      <c r="F4" s="126"/>
      <c r="G4" s="98"/>
      <c r="H4" s="98"/>
      <c r="I4" s="98"/>
      <c r="J4" s="127"/>
    </row>
    <row r="5" spans="1:10" x14ac:dyDescent="0.25">
      <c r="A5" s="128"/>
      <c r="B5" s="124"/>
      <c r="C5" s="124"/>
      <c r="D5" s="125"/>
      <c r="E5" s="125"/>
      <c r="F5" s="129"/>
      <c r="G5" s="98"/>
      <c r="H5" s="98"/>
      <c r="I5" s="98"/>
      <c r="J5" s="127"/>
    </row>
    <row r="6" spans="1:10" x14ac:dyDescent="0.25">
      <c r="A6" s="128"/>
      <c r="B6" s="124"/>
      <c r="C6" s="124"/>
      <c r="D6" s="125"/>
      <c r="E6" s="125"/>
      <c r="F6" s="129"/>
      <c r="G6" s="98"/>
      <c r="H6" s="98"/>
      <c r="I6" s="98"/>
      <c r="J6" s="127"/>
    </row>
    <row r="7" spans="1:10" x14ac:dyDescent="0.25">
      <c r="A7" s="128"/>
      <c r="B7" s="124"/>
      <c r="C7" s="124"/>
      <c r="D7" s="125"/>
      <c r="E7" s="125"/>
      <c r="F7" s="129"/>
      <c r="G7" s="98"/>
      <c r="H7" s="98"/>
      <c r="I7" s="98"/>
      <c r="J7" s="127"/>
    </row>
    <row r="8" spans="1:10" x14ac:dyDescent="0.25">
      <c r="A8" s="128"/>
      <c r="B8" s="124"/>
      <c r="C8" s="124"/>
      <c r="D8" s="125"/>
      <c r="E8" s="125"/>
      <c r="F8" s="129"/>
      <c r="G8" s="98"/>
      <c r="H8" s="98"/>
      <c r="I8" s="98"/>
      <c r="J8" s="127"/>
    </row>
    <row r="9" spans="1:10" x14ac:dyDescent="0.25">
      <c r="A9" s="128"/>
      <c r="B9" s="124"/>
      <c r="C9" s="124"/>
      <c r="D9" s="125"/>
      <c r="E9" s="125"/>
      <c r="F9" s="129"/>
      <c r="G9" s="98"/>
      <c r="H9" s="98"/>
      <c r="I9" s="98"/>
      <c r="J9" s="127"/>
    </row>
    <row r="10" spans="1:10" x14ac:dyDescent="0.25">
      <c r="A10" s="128"/>
      <c r="B10" s="124"/>
      <c r="C10" s="124"/>
      <c r="D10" s="125"/>
      <c r="E10" s="125"/>
      <c r="F10" s="129"/>
      <c r="G10" s="98"/>
      <c r="H10" s="98"/>
      <c r="I10" s="98"/>
      <c r="J10" s="127"/>
    </row>
    <row r="11" spans="1:10" x14ac:dyDescent="0.25">
      <c r="A11" s="128"/>
      <c r="B11" s="124"/>
      <c r="C11" s="124"/>
      <c r="D11" s="125"/>
      <c r="E11" s="125"/>
      <c r="F11" s="129"/>
      <c r="G11" s="98"/>
      <c r="H11" s="98"/>
      <c r="I11" s="98"/>
      <c r="J11" s="127"/>
    </row>
    <row r="12" spans="1:10" x14ac:dyDescent="0.25">
      <c r="A12" s="128"/>
      <c r="B12" s="124"/>
      <c r="C12" s="124"/>
      <c r="D12" s="125"/>
      <c r="E12" s="125"/>
      <c r="F12" s="129"/>
      <c r="G12" s="98"/>
      <c r="H12" s="98"/>
      <c r="I12" s="98"/>
      <c r="J12" s="127"/>
    </row>
    <row r="13" spans="1:10" ht="15.75" thickBot="1" x14ac:dyDescent="0.3">
      <c r="A13" s="128"/>
      <c r="B13" s="124"/>
      <c r="C13" s="124"/>
      <c r="D13" s="125"/>
      <c r="E13" s="125"/>
      <c r="F13" s="129"/>
      <c r="G13" s="98"/>
      <c r="H13" s="98"/>
      <c r="I13" s="98"/>
      <c r="J13" s="127"/>
    </row>
    <row r="14" spans="1:10" ht="15.75" hidden="1" outlineLevel="1" thickBot="1" x14ac:dyDescent="0.3">
      <c r="A14" s="128"/>
      <c r="B14" s="124"/>
      <c r="C14" s="124"/>
      <c r="D14" s="125"/>
      <c r="E14" s="125"/>
      <c r="F14" s="129"/>
      <c r="G14" s="98"/>
      <c r="H14" s="98"/>
      <c r="I14" s="98"/>
      <c r="J14" s="127"/>
    </row>
    <row r="15" spans="1:10" ht="15.75" hidden="1" outlineLevel="1" thickBot="1" x14ac:dyDescent="0.3">
      <c r="A15" s="128"/>
      <c r="B15" s="124"/>
      <c r="C15" s="124"/>
      <c r="D15" s="125"/>
      <c r="E15" s="125"/>
      <c r="F15" s="129"/>
      <c r="G15" s="98"/>
      <c r="H15" s="98"/>
      <c r="I15" s="98"/>
      <c r="J15" s="127"/>
    </row>
    <row r="16" spans="1:10" ht="15.75" hidden="1" outlineLevel="1" thickBot="1" x14ac:dyDescent="0.3">
      <c r="A16" s="128"/>
      <c r="B16" s="124"/>
      <c r="C16" s="124"/>
      <c r="D16" s="125"/>
      <c r="E16" s="125"/>
      <c r="F16" s="129"/>
      <c r="G16" s="98"/>
      <c r="H16" s="98"/>
      <c r="I16" s="98"/>
      <c r="J16" s="127"/>
    </row>
    <row r="17" spans="1:10" ht="15.75" hidden="1" outlineLevel="1" thickBot="1" x14ac:dyDescent="0.3">
      <c r="A17" s="128"/>
      <c r="B17" s="124"/>
      <c r="C17" s="124"/>
      <c r="D17" s="125"/>
      <c r="E17" s="125"/>
      <c r="F17" s="129"/>
      <c r="G17" s="98"/>
      <c r="H17" s="98"/>
      <c r="I17" s="98"/>
      <c r="J17" s="127"/>
    </row>
    <row r="18" spans="1:10" ht="15.75" hidden="1" outlineLevel="1" thickBot="1" x14ac:dyDescent="0.3">
      <c r="A18" s="128"/>
      <c r="B18" s="124"/>
      <c r="C18" s="124"/>
      <c r="D18" s="125"/>
      <c r="E18" s="125"/>
      <c r="F18" s="129"/>
      <c r="G18" s="98"/>
      <c r="H18" s="98"/>
      <c r="I18" s="98"/>
      <c r="J18" s="127"/>
    </row>
    <row r="19" spans="1:10" ht="15.75" hidden="1" outlineLevel="1" thickBot="1" x14ac:dyDescent="0.3">
      <c r="A19" s="128"/>
      <c r="B19" s="124"/>
      <c r="C19" s="124"/>
      <c r="D19" s="125"/>
      <c r="E19" s="125"/>
      <c r="F19" s="129"/>
      <c r="G19" s="98"/>
      <c r="H19" s="98"/>
      <c r="I19" s="98"/>
      <c r="J19" s="127"/>
    </row>
    <row r="20" spans="1:10" ht="15.75" hidden="1" outlineLevel="1" thickBot="1" x14ac:dyDescent="0.3">
      <c r="A20" s="128"/>
      <c r="B20" s="124"/>
      <c r="C20" s="124"/>
      <c r="D20" s="125"/>
      <c r="E20" s="125"/>
      <c r="F20" s="129"/>
      <c r="G20" s="98"/>
      <c r="H20" s="98"/>
      <c r="I20" s="98"/>
      <c r="J20" s="127"/>
    </row>
    <row r="21" spans="1:10" ht="15.75" hidden="1" outlineLevel="1" thickBot="1" x14ac:dyDescent="0.3">
      <c r="A21" s="128"/>
      <c r="B21" s="124"/>
      <c r="C21" s="124"/>
      <c r="D21" s="125"/>
      <c r="E21" s="125"/>
      <c r="F21" s="129"/>
      <c r="G21" s="98"/>
      <c r="H21" s="98"/>
      <c r="I21" s="98"/>
      <c r="J21" s="127"/>
    </row>
    <row r="22" spans="1:10" ht="15.75" hidden="1" outlineLevel="1" thickBot="1" x14ac:dyDescent="0.3">
      <c r="A22" s="128"/>
      <c r="B22" s="124"/>
      <c r="C22" s="124"/>
      <c r="D22" s="125"/>
      <c r="E22" s="125"/>
      <c r="F22" s="129"/>
      <c r="G22" s="98"/>
      <c r="H22" s="98"/>
      <c r="I22" s="98"/>
      <c r="J22" s="127"/>
    </row>
    <row r="23" spans="1:10" ht="15.75" hidden="1" outlineLevel="1" thickBot="1" x14ac:dyDescent="0.3">
      <c r="A23" s="128"/>
      <c r="B23" s="124"/>
      <c r="C23" s="124"/>
      <c r="D23" s="125"/>
      <c r="E23" s="125"/>
      <c r="F23" s="129"/>
      <c r="G23" s="98"/>
      <c r="H23" s="98"/>
      <c r="I23" s="98"/>
      <c r="J23" s="127"/>
    </row>
    <row r="24" spans="1:10" ht="15.75" hidden="1" outlineLevel="1" thickBot="1" x14ac:dyDescent="0.3">
      <c r="A24" s="128"/>
      <c r="B24" s="124"/>
      <c r="C24" s="124"/>
      <c r="D24" s="125"/>
      <c r="E24" s="125"/>
      <c r="F24" s="129"/>
      <c r="G24" s="98"/>
      <c r="H24" s="98"/>
      <c r="I24" s="98"/>
      <c r="J24" s="127"/>
    </row>
    <row r="25" spans="1:10" ht="15.75" hidden="1" outlineLevel="1" thickBot="1" x14ac:dyDescent="0.3">
      <c r="A25" s="128"/>
      <c r="B25" s="124"/>
      <c r="C25" s="124"/>
      <c r="D25" s="125"/>
      <c r="E25" s="125"/>
      <c r="F25" s="129"/>
      <c r="G25" s="98"/>
      <c r="H25" s="98"/>
      <c r="I25" s="98"/>
      <c r="J25" s="127"/>
    </row>
    <row r="26" spans="1:10" ht="15.75" hidden="1" outlineLevel="1" thickBot="1" x14ac:dyDescent="0.3">
      <c r="A26" s="128"/>
      <c r="B26" s="124"/>
      <c r="C26" s="124"/>
      <c r="D26" s="125"/>
      <c r="E26" s="125"/>
      <c r="F26" s="129"/>
      <c r="G26" s="98"/>
      <c r="H26" s="98"/>
      <c r="I26" s="98"/>
      <c r="J26" s="127"/>
    </row>
    <row r="27" spans="1:10" ht="15.75" hidden="1" outlineLevel="1" thickBot="1" x14ac:dyDescent="0.3">
      <c r="A27" s="128"/>
      <c r="B27" s="124"/>
      <c r="C27" s="124"/>
      <c r="D27" s="125"/>
      <c r="E27" s="125"/>
      <c r="F27" s="129"/>
      <c r="G27" s="98"/>
      <c r="H27" s="98"/>
      <c r="I27" s="98"/>
      <c r="J27" s="127"/>
    </row>
    <row r="28" spans="1:10" ht="15.75" hidden="1" outlineLevel="1" thickBot="1" x14ac:dyDescent="0.3">
      <c r="A28" s="128"/>
      <c r="B28" s="124"/>
      <c r="C28" s="124"/>
      <c r="D28" s="125"/>
      <c r="E28" s="125"/>
      <c r="F28" s="129"/>
      <c r="G28" s="98"/>
      <c r="H28" s="98"/>
      <c r="I28" s="98"/>
      <c r="J28" s="127"/>
    </row>
    <row r="29" spans="1:10" ht="15.75" hidden="1" outlineLevel="1" thickBot="1" x14ac:dyDescent="0.3">
      <c r="A29" s="128"/>
      <c r="B29" s="124"/>
      <c r="C29" s="124"/>
      <c r="D29" s="125"/>
      <c r="E29" s="125"/>
      <c r="F29" s="129"/>
      <c r="G29" s="98"/>
      <c r="H29" s="98"/>
      <c r="I29" s="98"/>
      <c r="J29" s="127"/>
    </row>
    <row r="30" spans="1:10" ht="15.75" hidden="1" outlineLevel="1" thickBot="1" x14ac:dyDescent="0.3">
      <c r="A30" s="128"/>
      <c r="B30" s="124"/>
      <c r="C30" s="124"/>
      <c r="D30" s="125"/>
      <c r="E30" s="125"/>
      <c r="F30" s="129"/>
      <c r="G30" s="98"/>
      <c r="H30" s="98"/>
      <c r="I30" s="98"/>
      <c r="J30" s="127"/>
    </row>
    <row r="31" spans="1:10" ht="15.75" hidden="1" outlineLevel="1" thickBot="1" x14ac:dyDescent="0.3">
      <c r="A31" s="128"/>
      <c r="B31" s="124"/>
      <c r="C31" s="124"/>
      <c r="D31" s="125"/>
      <c r="E31" s="125"/>
      <c r="F31" s="129"/>
      <c r="G31" s="98"/>
      <c r="H31" s="98"/>
      <c r="I31" s="98"/>
      <c r="J31" s="127"/>
    </row>
    <row r="32" spans="1:10" ht="15.75" hidden="1" outlineLevel="1" thickBot="1" x14ac:dyDescent="0.3">
      <c r="A32" s="128"/>
      <c r="B32" s="124"/>
      <c r="C32" s="124"/>
      <c r="D32" s="125"/>
      <c r="E32" s="125"/>
      <c r="F32" s="129"/>
      <c r="G32" s="98"/>
      <c r="H32" s="98"/>
      <c r="I32" s="98"/>
      <c r="J32" s="127"/>
    </row>
    <row r="33" spans="1:10" ht="15.75" hidden="1" outlineLevel="1" thickBot="1" x14ac:dyDescent="0.3">
      <c r="A33" s="128"/>
      <c r="B33" s="124"/>
      <c r="C33" s="124"/>
      <c r="D33" s="125"/>
      <c r="E33" s="125"/>
      <c r="F33" s="129"/>
      <c r="G33" s="98"/>
      <c r="H33" s="98"/>
      <c r="I33" s="98"/>
      <c r="J33" s="127"/>
    </row>
    <row r="34" spans="1:10" ht="15.75" hidden="1" outlineLevel="1" thickBot="1" x14ac:dyDescent="0.3">
      <c r="A34" s="128"/>
      <c r="B34" s="124"/>
      <c r="C34" s="124"/>
      <c r="D34" s="125"/>
      <c r="E34" s="125"/>
      <c r="F34" s="129"/>
      <c r="G34" s="98"/>
      <c r="H34" s="98"/>
      <c r="I34" s="98"/>
      <c r="J34" s="127"/>
    </row>
    <row r="35" spans="1:10" ht="15.75" hidden="1" outlineLevel="1" thickBot="1" x14ac:dyDescent="0.3">
      <c r="A35" s="128"/>
      <c r="B35" s="124"/>
      <c r="C35" s="124"/>
      <c r="D35" s="125"/>
      <c r="E35" s="125"/>
      <c r="F35" s="129"/>
      <c r="G35" s="98"/>
      <c r="H35" s="98"/>
      <c r="I35" s="98"/>
      <c r="J35" s="127"/>
    </row>
    <row r="36" spans="1:10" ht="15.75" hidden="1" outlineLevel="1" thickBot="1" x14ac:dyDescent="0.3">
      <c r="A36" s="128"/>
      <c r="B36" s="124"/>
      <c r="C36" s="124"/>
      <c r="D36" s="125"/>
      <c r="E36" s="125"/>
      <c r="F36" s="129"/>
      <c r="G36" s="98"/>
      <c r="H36" s="98"/>
      <c r="I36" s="98"/>
      <c r="J36" s="127"/>
    </row>
    <row r="37" spans="1:10" ht="15.75" hidden="1" outlineLevel="1" thickBot="1" x14ac:dyDescent="0.3">
      <c r="A37" s="128"/>
      <c r="B37" s="124"/>
      <c r="C37" s="124"/>
      <c r="D37" s="125"/>
      <c r="E37" s="125"/>
      <c r="F37" s="129"/>
      <c r="G37" s="98"/>
      <c r="H37" s="98"/>
      <c r="I37" s="98"/>
      <c r="J37" s="127"/>
    </row>
    <row r="38" spans="1:10" ht="15.75" hidden="1" outlineLevel="1" thickBot="1" x14ac:dyDescent="0.3">
      <c r="A38" s="128"/>
      <c r="B38" s="124"/>
      <c r="C38" s="124"/>
      <c r="D38" s="125"/>
      <c r="E38" s="125"/>
      <c r="F38" s="129"/>
      <c r="G38" s="98"/>
      <c r="H38" s="98"/>
      <c r="I38" s="98"/>
      <c r="J38" s="127"/>
    </row>
    <row r="39" spans="1:10" ht="15.75" hidden="1" outlineLevel="1" thickBot="1" x14ac:dyDescent="0.3">
      <c r="A39" s="128"/>
      <c r="B39" s="124"/>
      <c r="C39" s="124"/>
      <c r="D39" s="125"/>
      <c r="E39" s="125"/>
      <c r="F39" s="129"/>
      <c r="G39" s="98"/>
      <c r="H39" s="98"/>
      <c r="I39" s="98"/>
      <c r="J39" s="127"/>
    </row>
    <row r="40" spans="1:10" ht="15.75" hidden="1" outlineLevel="1" thickBot="1" x14ac:dyDescent="0.3">
      <c r="A40" s="128"/>
      <c r="B40" s="124"/>
      <c r="C40" s="124"/>
      <c r="D40" s="125"/>
      <c r="E40" s="125"/>
      <c r="F40" s="129"/>
      <c r="G40" s="98"/>
      <c r="H40" s="98"/>
      <c r="I40" s="98"/>
      <c r="J40" s="127"/>
    </row>
    <row r="41" spans="1:10" ht="15.75" hidden="1" outlineLevel="1" thickBot="1" x14ac:dyDescent="0.3">
      <c r="A41" s="128"/>
      <c r="B41" s="124"/>
      <c r="C41" s="124"/>
      <c r="D41" s="125"/>
      <c r="E41" s="125"/>
      <c r="F41" s="129"/>
      <c r="G41" s="98"/>
      <c r="H41" s="98"/>
      <c r="I41" s="98"/>
      <c r="J41" s="127"/>
    </row>
    <row r="42" spans="1:10" ht="15.75" hidden="1" outlineLevel="1" thickBot="1" x14ac:dyDescent="0.3">
      <c r="A42" s="128"/>
      <c r="B42" s="124"/>
      <c r="C42" s="124"/>
      <c r="D42" s="125"/>
      <c r="E42" s="125"/>
      <c r="F42" s="129"/>
      <c r="G42" s="98"/>
      <c r="H42" s="98"/>
      <c r="I42" s="98"/>
      <c r="J42" s="127"/>
    </row>
    <row r="43" spans="1:10" ht="15.75" hidden="1" outlineLevel="1" thickBot="1" x14ac:dyDescent="0.3">
      <c r="A43" s="128"/>
      <c r="B43" s="124"/>
      <c r="C43" s="124"/>
      <c r="D43" s="125"/>
      <c r="E43" s="125"/>
      <c r="F43" s="129"/>
      <c r="G43" s="98"/>
      <c r="H43" s="98"/>
      <c r="I43" s="98"/>
      <c r="J43" s="127"/>
    </row>
    <row r="44" spans="1:10" ht="15.75" hidden="1" outlineLevel="1" thickBot="1" x14ac:dyDescent="0.3">
      <c r="A44" s="128"/>
      <c r="B44" s="124"/>
      <c r="C44" s="124"/>
      <c r="D44" s="125"/>
      <c r="E44" s="125"/>
      <c r="F44" s="129"/>
      <c r="G44" s="98"/>
      <c r="H44" s="98"/>
      <c r="I44" s="98"/>
      <c r="J44" s="127"/>
    </row>
    <row r="45" spans="1:10" ht="15.75" hidden="1" outlineLevel="1" thickBot="1" x14ac:dyDescent="0.3">
      <c r="A45" s="128"/>
      <c r="B45" s="124"/>
      <c r="C45" s="124"/>
      <c r="D45" s="125"/>
      <c r="E45" s="125"/>
      <c r="F45" s="129"/>
      <c r="G45" s="98"/>
      <c r="H45" s="98"/>
      <c r="I45" s="98"/>
      <c r="J45" s="127"/>
    </row>
    <row r="46" spans="1:10" ht="15.75" hidden="1" outlineLevel="1" thickBot="1" x14ac:dyDescent="0.3">
      <c r="A46" s="128"/>
      <c r="B46" s="124"/>
      <c r="C46" s="124"/>
      <c r="D46" s="125"/>
      <c r="E46" s="125"/>
      <c r="F46" s="129"/>
      <c r="G46" s="98"/>
      <c r="H46" s="98"/>
      <c r="I46" s="98"/>
      <c r="J46" s="127"/>
    </row>
    <row r="47" spans="1:10" ht="15.75" hidden="1" outlineLevel="1" thickBot="1" x14ac:dyDescent="0.3">
      <c r="A47" s="128"/>
      <c r="B47" s="124"/>
      <c r="C47" s="124"/>
      <c r="D47" s="125"/>
      <c r="E47" s="125"/>
      <c r="F47" s="129"/>
      <c r="G47" s="98"/>
      <c r="H47" s="98"/>
      <c r="I47" s="98"/>
      <c r="J47" s="127"/>
    </row>
    <row r="48" spans="1:10" ht="15.75" hidden="1" outlineLevel="1" thickBot="1" x14ac:dyDescent="0.3">
      <c r="A48" s="128"/>
      <c r="B48" s="124"/>
      <c r="C48" s="124"/>
      <c r="D48" s="125"/>
      <c r="E48" s="125"/>
      <c r="F48" s="129"/>
      <c r="G48" s="98"/>
      <c r="H48" s="98"/>
      <c r="I48" s="98"/>
      <c r="J48" s="127"/>
    </row>
    <row r="49" spans="1:10" ht="15.75" hidden="1" outlineLevel="1" thickBot="1" x14ac:dyDescent="0.3">
      <c r="A49" s="128"/>
      <c r="B49" s="124"/>
      <c r="C49" s="124"/>
      <c r="D49" s="125"/>
      <c r="E49" s="125"/>
      <c r="F49" s="129"/>
      <c r="G49" s="98"/>
      <c r="H49" s="98"/>
      <c r="I49" s="98"/>
      <c r="J49" s="127"/>
    </row>
    <row r="50" spans="1:10" ht="15.75" hidden="1" outlineLevel="1" thickBot="1" x14ac:dyDescent="0.3">
      <c r="A50" s="128"/>
      <c r="B50" s="124"/>
      <c r="C50" s="124"/>
      <c r="D50" s="125"/>
      <c r="E50" s="125"/>
      <c r="F50" s="129"/>
      <c r="G50" s="98"/>
      <c r="H50" s="98"/>
      <c r="I50" s="98"/>
      <c r="J50" s="127"/>
    </row>
    <row r="51" spans="1:10" ht="15.75" hidden="1" outlineLevel="1" thickBot="1" x14ac:dyDescent="0.3">
      <c r="A51" s="128"/>
      <c r="B51" s="124"/>
      <c r="C51" s="124"/>
      <c r="D51" s="125"/>
      <c r="E51" s="125"/>
      <c r="F51" s="129"/>
      <c r="G51" s="98"/>
      <c r="H51" s="98"/>
      <c r="I51" s="98"/>
      <c r="J51" s="127"/>
    </row>
    <row r="52" spans="1:10" ht="15.75" hidden="1" outlineLevel="1" thickBot="1" x14ac:dyDescent="0.3">
      <c r="A52" s="128"/>
      <c r="B52" s="124"/>
      <c r="C52" s="124"/>
      <c r="D52" s="125"/>
      <c r="E52" s="125"/>
      <c r="F52" s="129"/>
      <c r="G52" s="98"/>
      <c r="H52" s="98"/>
      <c r="I52" s="98"/>
      <c r="J52" s="127"/>
    </row>
    <row r="53" spans="1:10" ht="15.75" hidden="1" outlineLevel="1" thickBot="1" x14ac:dyDescent="0.3">
      <c r="A53" s="128"/>
      <c r="B53" s="124"/>
      <c r="C53" s="124"/>
      <c r="D53" s="125"/>
      <c r="E53" s="125"/>
      <c r="F53" s="129"/>
      <c r="G53" s="98"/>
      <c r="H53" s="98"/>
      <c r="I53" s="98"/>
      <c r="J53" s="127"/>
    </row>
    <row r="54" spans="1:10" ht="15.75" hidden="1" outlineLevel="1" thickBot="1" x14ac:dyDescent="0.3">
      <c r="A54" s="128"/>
      <c r="B54" s="124"/>
      <c r="C54" s="124"/>
      <c r="D54" s="125"/>
      <c r="E54" s="125"/>
      <c r="F54" s="129"/>
      <c r="G54" s="98"/>
      <c r="H54" s="98"/>
      <c r="I54" s="98"/>
      <c r="J54" s="127"/>
    </row>
    <row r="55" spans="1:10" ht="15.75" hidden="1" outlineLevel="1" thickBot="1" x14ac:dyDescent="0.3">
      <c r="A55" s="128"/>
      <c r="B55" s="124"/>
      <c r="C55" s="124"/>
      <c r="D55" s="125"/>
      <c r="E55" s="125"/>
      <c r="F55" s="129"/>
      <c r="G55" s="98"/>
      <c r="H55" s="98"/>
      <c r="I55" s="98"/>
      <c r="J55" s="127"/>
    </row>
    <row r="56" spans="1:10" ht="15.75" hidden="1" outlineLevel="1" thickBot="1" x14ac:dyDescent="0.3">
      <c r="A56" s="128"/>
      <c r="B56" s="124"/>
      <c r="C56" s="124"/>
      <c r="D56" s="125"/>
      <c r="E56" s="125"/>
      <c r="F56" s="129"/>
      <c r="G56" s="98"/>
      <c r="H56" s="98"/>
      <c r="I56" s="98"/>
      <c r="J56" s="127"/>
    </row>
    <row r="57" spans="1:10" ht="15.75" hidden="1" outlineLevel="1" thickBot="1" x14ac:dyDescent="0.3">
      <c r="A57" s="128"/>
      <c r="B57" s="124"/>
      <c r="C57" s="124"/>
      <c r="D57" s="125"/>
      <c r="E57" s="125"/>
      <c r="F57" s="129"/>
      <c r="G57" s="98"/>
      <c r="H57" s="98"/>
      <c r="I57" s="98"/>
      <c r="J57" s="127"/>
    </row>
    <row r="58" spans="1:10" ht="15.75" hidden="1" outlineLevel="1" thickBot="1" x14ac:dyDescent="0.3">
      <c r="A58" s="128"/>
      <c r="B58" s="124"/>
      <c r="C58" s="124"/>
      <c r="D58" s="125"/>
      <c r="E58" s="125"/>
      <c r="F58" s="129"/>
      <c r="G58" s="98"/>
      <c r="H58" s="98"/>
      <c r="I58" s="98"/>
      <c r="J58" s="127"/>
    </row>
    <row r="59" spans="1:10" ht="15.75" hidden="1" outlineLevel="1" thickBot="1" x14ac:dyDescent="0.3">
      <c r="A59" s="128"/>
      <c r="B59" s="124"/>
      <c r="C59" s="124"/>
      <c r="D59" s="125"/>
      <c r="E59" s="125"/>
      <c r="F59" s="129"/>
      <c r="G59" s="98"/>
      <c r="H59" s="98"/>
      <c r="I59" s="98"/>
      <c r="J59" s="127"/>
    </row>
    <row r="60" spans="1:10" ht="15.75" hidden="1" outlineLevel="1" thickBot="1" x14ac:dyDescent="0.3">
      <c r="A60" s="128"/>
      <c r="B60" s="124"/>
      <c r="C60" s="124"/>
      <c r="D60" s="125"/>
      <c r="E60" s="125"/>
      <c r="F60" s="129"/>
      <c r="G60" s="98"/>
      <c r="H60" s="98"/>
      <c r="I60" s="98"/>
      <c r="J60" s="127"/>
    </row>
    <row r="61" spans="1:10" ht="15.75" hidden="1" outlineLevel="1" thickBot="1" x14ac:dyDescent="0.3">
      <c r="A61" s="128"/>
      <c r="B61" s="124"/>
      <c r="C61" s="124"/>
      <c r="D61" s="125"/>
      <c r="E61" s="125"/>
      <c r="F61" s="129"/>
      <c r="G61" s="98"/>
      <c r="H61" s="98"/>
      <c r="I61" s="98"/>
      <c r="J61" s="127"/>
    </row>
    <row r="62" spans="1:10" ht="15.75" hidden="1" outlineLevel="1" thickBot="1" x14ac:dyDescent="0.3">
      <c r="A62" s="128"/>
      <c r="B62" s="124"/>
      <c r="C62" s="124"/>
      <c r="D62" s="125"/>
      <c r="E62" s="125"/>
      <c r="F62" s="129"/>
      <c r="G62" s="98"/>
      <c r="H62" s="98"/>
      <c r="I62" s="98"/>
      <c r="J62" s="127"/>
    </row>
    <row r="63" spans="1:10" ht="15.75" hidden="1" outlineLevel="1" thickBot="1" x14ac:dyDescent="0.3">
      <c r="A63" s="128"/>
      <c r="B63" s="124"/>
      <c r="C63" s="124"/>
      <c r="D63" s="125"/>
      <c r="E63" s="125"/>
      <c r="F63" s="129"/>
      <c r="G63" s="98"/>
      <c r="H63" s="98"/>
      <c r="I63" s="98"/>
      <c r="J63" s="127"/>
    </row>
    <row r="64" spans="1:10" ht="15.75" hidden="1" outlineLevel="1" thickBot="1" x14ac:dyDescent="0.3">
      <c r="A64" s="128"/>
      <c r="B64" s="124"/>
      <c r="C64" s="124"/>
      <c r="D64" s="125"/>
      <c r="E64" s="125"/>
      <c r="F64" s="129"/>
      <c r="G64" s="98"/>
      <c r="H64" s="98"/>
      <c r="I64" s="98"/>
      <c r="J64" s="127"/>
    </row>
    <row r="65" spans="1:10" ht="15.75" hidden="1" outlineLevel="1" thickBot="1" x14ac:dyDescent="0.3">
      <c r="A65" s="128"/>
      <c r="B65" s="124"/>
      <c r="C65" s="124"/>
      <c r="D65" s="125"/>
      <c r="E65" s="125"/>
      <c r="F65" s="129"/>
      <c r="G65" s="98"/>
      <c r="H65" s="98"/>
      <c r="I65" s="98"/>
      <c r="J65" s="127"/>
    </row>
    <row r="66" spans="1:10" ht="15.75" hidden="1" outlineLevel="1" thickBot="1" x14ac:dyDescent="0.3">
      <c r="A66" s="128"/>
      <c r="B66" s="124"/>
      <c r="C66" s="124"/>
      <c r="D66" s="125"/>
      <c r="E66" s="125"/>
      <c r="F66" s="129"/>
      <c r="G66" s="98"/>
      <c r="H66" s="98"/>
      <c r="I66" s="98"/>
      <c r="J66" s="127"/>
    </row>
    <row r="67" spans="1:10" ht="15.75" hidden="1" outlineLevel="1" thickBot="1" x14ac:dyDescent="0.3">
      <c r="A67" s="128"/>
      <c r="B67" s="124"/>
      <c r="C67" s="124"/>
      <c r="D67" s="125"/>
      <c r="E67" s="125"/>
      <c r="F67" s="129"/>
      <c r="G67" s="98"/>
      <c r="H67" s="98"/>
      <c r="I67" s="98"/>
      <c r="J67" s="127"/>
    </row>
    <row r="68" spans="1:10" ht="15.75" hidden="1" outlineLevel="1" thickBot="1" x14ac:dyDescent="0.3">
      <c r="A68" s="128"/>
      <c r="B68" s="124"/>
      <c r="C68" s="124"/>
      <c r="D68" s="125"/>
      <c r="E68" s="125"/>
      <c r="F68" s="129"/>
      <c r="G68" s="98"/>
      <c r="H68" s="98"/>
      <c r="I68" s="98"/>
      <c r="J68" s="127"/>
    </row>
    <row r="69" spans="1:10" ht="15.75" hidden="1" outlineLevel="1" thickBot="1" x14ac:dyDescent="0.3">
      <c r="A69" s="128"/>
      <c r="B69" s="124"/>
      <c r="C69" s="124"/>
      <c r="D69" s="125"/>
      <c r="E69" s="125"/>
      <c r="F69" s="129"/>
      <c r="G69" s="98"/>
      <c r="H69" s="98"/>
      <c r="I69" s="98"/>
      <c r="J69" s="127"/>
    </row>
    <row r="70" spans="1:10" ht="15.75" hidden="1" outlineLevel="1" thickBot="1" x14ac:dyDescent="0.3">
      <c r="A70" s="128"/>
      <c r="B70" s="124"/>
      <c r="C70" s="124"/>
      <c r="D70" s="125"/>
      <c r="E70" s="125"/>
      <c r="F70" s="129"/>
      <c r="G70" s="98"/>
      <c r="H70" s="98"/>
      <c r="I70" s="98"/>
      <c r="J70" s="127"/>
    </row>
    <row r="71" spans="1:10" ht="15.75" hidden="1" outlineLevel="1" thickBot="1" x14ac:dyDescent="0.3">
      <c r="A71" s="128"/>
      <c r="B71" s="124"/>
      <c r="C71" s="124"/>
      <c r="D71" s="125"/>
      <c r="E71" s="125"/>
      <c r="F71" s="129"/>
      <c r="G71" s="98"/>
      <c r="H71" s="98"/>
      <c r="I71" s="98"/>
      <c r="J71" s="127"/>
    </row>
    <row r="72" spans="1:10" ht="15.75" hidden="1" outlineLevel="1" thickBot="1" x14ac:dyDescent="0.3">
      <c r="A72" s="128"/>
      <c r="B72" s="124"/>
      <c r="C72" s="124"/>
      <c r="D72" s="125"/>
      <c r="E72" s="125"/>
      <c r="F72" s="129"/>
      <c r="G72" s="98"/>
      <c r="H72" s="98"/>
      <c r="I72" s="98"/>
      <c r="J72" s="127"/>
    </row>
    <row r="73" spans="1:10" ht="15.75" hidden="1" outlineLevel="1" thickBot="1" x14ac:dyDescent="0.3">
      <c r="A73" s="128"/>
      <c r="B73" s="124"/>
      <c r="C73" s="124"/>
      <c r="D73" s="125"/>
      <c r="E73" s="125"/>
      <c r="F73" s="129"/>
      <c r="G73" s="98"/>
      <c r="H73" s="98"/>
      <c r="I73" s="98"/>
      <c r="J73" s="127"/>
    </row>
    <row r="74" spans="1:10" ht="15.75" hidden="1" outlineLevel="1" thickBot="1" x14ac:dyDescent="0.3">
      <c r="A74" s="128"/>
      <c r="B74" s="124"/>
      <c r="C74" s="124"/>
      <c r="D74" s="125"/>
      <c r="E74" s="125"/>
      <c r="F74" s="129"/>
      <c r="G74" s="98"/>
      <c r="H74" s="98"/>
      <c r="I74" s="98"/>
      <c r="J74" s="127"/>
    </row>
    <row r="75" spans="1:10" ht="15.75" hidden="1" outlineLevel="1" thickBot="1" x14ac:dyDescent="0.3">
      <c r="A75" s="128"/>
      <c r="B75" s="124"/>
      <c r="C75" s="124"/>
      <c r="D75" s="125"/>
      <c r="E75" s="125"/>
      <c r="F75" s="129"/>
      <c r="G75" s="98"/>
      <c r="H75" s="98"/>
      <c r="I75" s="98"/>
      <c r="J75" s="127"/>
    </row>
    <row r="76" spans="1:10" ht="15.75" hidden="1" outlineLevel="1" thickBot="1" x14ac:dyDescent="0.3">
      <c r="A76" s="128"/>
      <c r="B76" s="124"/>
      <c r="C76" s="124"/>
      <c r="D76" s="125"/>
      <c r="E76" s="125"/>
      <c r="F76" s="129"/>
      <c r="G76" s="98"/>
      <c r="H76" s="98"/>
      <c r="I76" s="98"/>
      <c r="J76" s="127"/>
    </row>
    <row r="77" spans="1:10" ht="15.75" hidden="1" outlineLevel="1" thickBot="1" x14ac:dyDescent="0.3">
      <c r="A77" s="128"/>
      <c r="B77" s="124"/>
      <c r="C77" s="124"/>
      <c r="D77" s="125"/>
      <c r="E77" s="125"/>
      <c r="F77" s="129"/>
      <c r="G77" s="98"/>
      <c r="H77" s="98"/>
      <c r="I77" s="98"/>
      <c r="J77" s="127"/>
    </row>
    <row r="78" spans="1:10" ht="15.75" hidden="1" outlineLevel="1" thickBot="1" x14ac:dyDescent="0.3">
      <c r="A78" s="128"/>
      <c r="B78" s="124"/>
      <c r="C78" s="124"/>
      <c r="D78" s="125"/>
      <c r="E78" s="125"/>
      <c r="F78" s="129"/>
      <c r="G78" s="98"/>
      <c r="H78" s="98"/>
      <c r="I78" s="98"/>
      <c r="J78" s="127"/>
    </row>
    <row r="79" spans="1:10" ht="15.75" hidden="1" outlineLevel="1" thickBot="1" x14ac:dyDescent="0.3">
      <c r="A79" s="128"/>
      <c r="B79" s="124"/>
      <c r="C79" s="124"/>
      <c r="D79" s="125"/>
      <c r="E79" s="125"/>
      <c r="F79" s="129"/>
      <c r="G79" s="98"/>
      <c r="H79" s="98"/>
      <c r="I79" s="98"/>
      <c r="J79" s="127"/>
    </row>
    <row r="80" spans="1:10" ht="15.75" hidden="1" outlineLevel="1" thickBot="1" x14ac:dyDescent="0.3">
      <c r="A80" s="128"/>
      <c r="B80" s="124"/>
      <c r="C80" s="124"/>
      <c r="D80" s="125"/>
      <c r="E80" s="125"/>
      <c r="F80" s="129"/>
      <c r="G80" s="98"/>
      <c r="H80" s="98"/>
      <c r="I80" s="98"/>
      <c r="J80" s="127"/>
    </row>
    <row r="81" spans="1:10" ht="15.75" hidden="1" outlineLevel="1" thickBot="1" x14ac:dyDescent="0.3">
      <c r="A81" s="128"/>
      <c r="B81" s="124"/>
      <c r="C81" s="124"/>
      <c r="D81" s="125"/>
      <c r="E81" s="125"/>
      <c r="F81" s="129"/>
      <c r="G81" s="98"/>
      <c r="H81" s="98"/>
      <c r="I81" s="98"/>
      <c r="J81" s="127"/>
    </row>
    <row r="82" spans="1:10" ht="15.75" hidden="1" outlineLevel="1" thickBot="1" x14ac:dyDescent="0.3">
      <c r="A82" s="128"/>
      <c r="B82" s="124"/>
      <c r="C82" s="124"/>
      <c r="D82" s="125"/>
      <c r="E82" s="125"/>
      <c r="F82" s="129"/>
      <c r="G82" s="98"/>
      <c r="H82" s="98"/>
      <c r="I82" s="98"/>
      <c r="J82" s="127"/>
    </row>
    <row r="83" spans="1:10" ht="15.75" hidden="1" outlineLevel="1" thickBot="1" x14ac:dyDescent="0.3">
      <c r="A83" s="128"/>
      <c r="B83" s="124"/>
      <c r="C83" s="124"/>
      <c r="D83" s="125"/>
      <c r="E83" s="125"/>
      <c r="F83" s="129"/>
      <c r="G83" s="98"/>
      <c r="H83" s="98"/>
      <c r="I83" s="98"/>
      <c r="J83" s="127"/>
    </row>
    <row r="84" spans="1:10" ht="15.75" hidden="1" outlineLevel="1" thickBot="1" x14ac:dyDescent="0.3">
      <c r="A84" s="128"/>
      <c r="B84" s="124"/>
      <c r="C84" s="124"/>
      <c r="D84" s="125"/>
      <c r="E84" s="125"/>
      <c r="F84" s="129"/>
      <c r="G84" s="98"/>
      <c r="H84" s="98"/>
      <c r="I84" s="98"/>
      <c r="J84" s="127"/>
    </row>
    <row r="85" spans="1:10" ht="15.75" hidden="1" outlineLevel="1" thickBot="1" x14ac:dyDescent="0.3">
      <c r="A85" s="128"/>
      <c r="B85" s="124"/>
      <c r="C85" s="124"/>
      <c r="D85" s="125"/>
      <c r="E85" s="125"/>
      <c r="F85" s="129"/>
      <c r="G85" s="98"/>
      <c r="H85" s="98"/>
      <c r="I85" s="98"/>
      <c r="J85" s="127"/>
    </row>
    <row r="86" spans="1:10" ht="15.75" hidden="1" outlineLevel="1" thickBot="1" x14ac:dyDescent="0.3">
      <c r="A86" s="128"/>
      <c r="B86" s="124"/>
      <c r="C86" s="124"/>
      <c r="D86" s="125"/>
      <c r="E86" s="125"/>
      <c r="F86" s="129"/>
      <c r="G86" s="98"/>
      <c r="H86" s="98"/>
      <c r="I86" s="98"/>
      <c r="J86" s="127"/>
    </row>
    <row r="87" spans="1:10" ht="15.75" hidden="1" outlineLevel="1" thickBot="1" x14ac:dyDescent="0.3">
      <c r="A87" s="128"/>
      <c r="B87" s="124"/>
      <c r="C87" s="124"/>
      <c r="D87" s="125"/>
      <c r="E87" s="125"/>
      <c r="F87" s="129"/>
      <c r="G87" s="98"/>
      <c r="H87" s="98"/>
      <c r="I87" s="98"/>
      <c r="J87" s="127"/>
    </row>
    <row r="88" spans="1:10" ht="15.75" hidden="1" outlineLevel="1" thickBot="1" x14ac:dyDescent="0.3">
      <c r="A88" s="128"/>
      <c r="B88" s="124"/>
      <c r="C88" s="124"/>
      <c r="D88" s="125"/>
      <c r="E88" s="125"/>
      <c r="F88" s="129"/>
      <c r="G88" s="98"/>
      <c r="H88" s="98"/>
      <c r="I88" s="98"/>
      <c r="J88" s="127"/>
    </row>
    <row r="89" spans="1:10" ht="15.75" hidden="1" outlineLevel="1" thickBot="1" x14ac:dyDescent="0.3">
      <c r="A89" s="128"/>
      <c r="B89" s="124"/>
      <c r="C89" s="124"/>
      <c r="D89" s="125"/>
      <c r="E89" s="125"/>
      <c r="F89" s="129"/>
      <c r="G89" s="98"/>
      <c r="H89" s="98"/>
      <c r="I89" s="98"/>
      <c r="J89" s="127"/>
    </row>
    <row r="90" spans="1:10" ht="15.75" hidden="1" outlineLevel="1" thickBot="1" x14ac:dyDescent="0.3">
      <c r="A90" s="128"/>
      <c r="B90" s="124"/>
      <c r="C90" s="124"/>
      <c r="D90" s="125"/>
      <c r="E90" s="125"/>
      <c r="F90" s="129"/>
      <c r="G90" s="98"/>
      <c r="H90" s="98"/>
      <c r="I90" s="98"/>
      <c r="J90" s="127"/>
    </row>
    <row r="91" spans="1:10" ht="15.75" hidden="1" outlineLevel="1" thickBot="1" x14ac:dyDescent="0.3">
      <c r="A91" s="128"/>
      <c r="B91" s="124"/>
      <c r="C91" s="124"/>
      <c r="D91" s="125"/>
      <c r="E91" s="125"/>
      <c r="F91" s="129"/>
      <c r="G91" s="98"/>
      <c r="H91" s="98"/>
      <c r="I91" s="98"/>
      <c r="J91" s="127"/>
    </row>
    <row r="92" spans="1:10" ht="15.75" hidden="1" outlineLevel="1" thickBot="1" x14ac:dyDescent="0.3">
      <c r="A92" s="128"/>
      <c r="B92" s="124"/>
      <c r="C92" s="124"/>
      <c r="D92" s="125"/>
      <c r="E92" s="125"/>
      <c r="F92" s="129"/>
      <c r="G92" s="98"/>
      <c r="H92" s="98"/>
      <c r="I92" s="98"/>
      <c r="J92" s="127"/>
    </row>
    <row r="93" spans="1:10" ht="15.75" hidden="1" outlineLevel="1" thickBot="1" x14ac:dyDescent="0.3">
      <c r="A93" s="128"/>
      <c r="B93" s="124"/>
      <c r="C93" s="124"/>
      <c r="D93" s="125"/>
      <c r="E93" s="125"/>
      <c r="F93" s="129"/>
      <c r="G93" s="98"/>
      <c r="H93" s="98"/>
      <c r="I93" s="98"/>
      <c r="J93" s="127"/>
    </row>
    <row r="94" spans="1:10" ht="15.75" hidden="1" outlineLevel="1" thickBot="1" x14ac:dyDescent="0.3">
      <c r="A94" s="128"/>
      <c r="B94" s="124"/>
      <c r="C94" s="124"/>
      <c r="D94" s="125"/>
      <c r="E94" s="125"/>
      <c r="F94" s="129"/>
      <c r="G94" s="98"/>
      <c r="H94" s="98"/>
      <c r="I94" s="98"/>
      <c r="J94" s="127"/>
    </row>
    <row r="95" spans="1:10" ht="15.75" hidden="1" outlineLevel="1" thickBot="1" x14ac:dyDescent="0.3">
      <c r="A95" s="128"/>
      <c r="B95" s="124"/>
      <c r="C95" s="124"/>
      <c r="D95" s="125"/>
      <c r="E95" s="125"/>
      <c r="F95" s="129"/>
      <c r="G95" s="98"/>
      <c r="H95" s="98"/>
      <c r="I95" s="98"/>
      <c r="J95" s="127"/>
    </row>
    <row r="96" spans="1:10" ht="15.75" hidden="1" outlineLevel="1" thickBot="1" x14ac:dyDescent="0.3">
      <c r="A96" s="128"/>
      <c r="B96" s="124"/>
      <c r="C96" s="124"/>
      <c r="D96" s="125"/>
      <c r="E96" s="125"/>
      <c r="F96" s="129"/>
      <c r="G96" s="98"/>
      <c r="H96" s="98"/>
      <c r="I96" s="98"/>
      <c r="J96" s="127"/>
    </row>
    <row r="97" spans="1:10" ht="15.75" hidden="1" outlineLevel="1" thickBot="1" x14ac:dyDescent="0.3">
      <c r="A97" s="128"/>
      <c r="B97" s="124"/>
      <c r="C97" s="124"/>
      <c r="D97" s="125"/>
      <c r="E97" s="125"/>
      <c r="F97" s="129"/>
      <c r="G97" s="98"/>
      <c r="H97" s="98"/>
      <c r="I97" s="98"/>
      <c r="J97" s="127"/>
    </row>
    <row r="98" spans="1:10" ht="15.75" hidden="1" outlineLevel="1" thickBot="1" x14ac:dyDescent="0.3">
      <c r="A98" s="128"/>
      <c r="B98" s="124"/>
      <c r="C98" s="124"/>
      <c r="D98" s="125"/>
      <c r="E98" s="125"/>
      <c r="F98" s="129"/>
      <c r="G98" s="98"/>
      <c r="H98" s="98"/>
      <c r="I98" s="98"/>
      <c r="J98" s="127"/>
    </row>
    <row r="99" spans="1:10" ht="15.75" hidden="1" outlineLevel="1" thickBot="1" x14ac:dyDescent="0.3">
      <c r="A99" s="128"/>
      <c r="B99" s="124"/>
      <c r="C99" s="124"/>
      <c r="D99" s="125"/>
      <c r="E99" s="125"/>
      <c r="F99" s="129"/>
      <c r="G99" s="98"/>
      <c r="H99" s="98"/>
      <c r="I99" s="98"/>
      <c r="J99" s="127"/>
    </row>
    <row r="100" spans="1:10" ht="15.75" hidden="1" outlineLevel="1" thickBot="1" x14ac:dyDescent="0.3">
      <c r="A100" s="128"/>
      <c r="B100" s="124"/>
      <c r="C100" s="124"/>
      <c r="D100" s="125"/>
      <c r="E100" s="125"/>
      <c r="F100" s="129"/>
      <c r="G100" s="98"/>
      <c r="H100" s="98"/>
      <c r="I100" s="98"/>
      <c r="J100" s="127"/>
    </row>
    <row r="101" spans="1:10" ht="15.75" hidden="1" outlineLevel="1" thickBot="1" x14ac:dyDescent="0.3">
      <c r="A101" s="128"/>
      <c r="B101" s="124"/>
      <c r="C101" s="124"/>
      <c r="D101" s="125"/>
      <c r="E101" s="125"/>
      <c r="F101" s="129"/>
      <c r="G101" s="98"/>
      <c r="H101" s="98"/>
      <c r="I101" s="98"/>
      <c r="J101" s="127"/>
    </row>
    <row r="102" spans="1:10" ht="15.75" hidden="1" outlineLevel="1" thickBot="1" x14ac:dyDescent="0.3">
      <c r="A102" s="128"/>
      <c r="B102" s="124"/>
      <c r="C102" s="124"/>
      <c r="D102" s="125"/>
      <c r="E102" s="125"/>
      <c r="F102" s="129"/>
      <c r="G102" s="98"/>
      <c r="H102" s="98"/>
      <c r="I102" s="98"/>
      <c r="J102" s="127"/>
    </row>
    <row r="103" spans="1:10" ht="15.75" hidden="1" outlineLevel="1" thickBot="1" x14ac:dyDescent="0.3">
      <c r="A103" s="128"/>
      <c r="B103" s="124"/>
      <c r="C103" s="124"/>
      <c r="D103" s="125"/>
      <c r="E103" s="125"/>
      <c r="F103" s="129"/>
      <c r="G103" s="98"/>
      <c r="H103" s="98"/>
      <c r="I103" s="98"/>
      <c r="J103" s="127"/>
    </row>
    <row r="104" spans="1:10" ht="15.75" collapsed="1" thickBot="1" x14ac:dyDescent="0.3">
      <c r="A104" s="130" t="s">
        <v>1673</v>
      </c>
      <c r="B104" s="131"/>
      <c r="C104" s="131"/>
      <c r="D104" s="131"/>
      <c r="E104" s="131"/>
      <c r="F104" s="131"/>
      <c r="G104" s="131"/>
      <c r="H104" s="131"/>
      <c r="I104" s="132"/>
      <c r="J104" s="133"/>
    </row>
    <row r="105" spans="1:10" ht="6.75" customHeight="1" x14ac:dyDescent="0.25">
      <c r="A105" s="391"/>
      <c r="B105" s="392"/>
      <c r="C105" s="392"/>
      <c r="D105" s="392"/>
      <c r="E105" s="392"/>
      <c r="F105" s="392"/>
      <c r="G105" s="392"/>
      <c r="H105" s="392"/>
      <c r="I105" s="392"/>
      <c r="J105" s="393"/>
    </row>
    <row r="106" spans="1:10" x14ac:dyDescent="0.25">
      <c r="A106" s="361" t="s">
        <v>1584</v>
      </c>
      <c r="B106" s="362"/>
      <c r="C106" s="362"/>
      <c r="D106" s="362"/>
      <c r="E106" s="362"/>
      <c r="F106" s="362"/>
      <c r="G106" s="362"/>
      <c r="H106" s="362"/>
      <c r="I106" s="362"/>
      <c r="J106" s="394"/>
    </row>
    <row r="107" spans="1:10" x14ac:dyDescent="0.25">
      <c r="A107" s="338"/>
      <c r="B107" s="339"/>
      <c r="C107" s="339"/>
      <c r="D107" s="339"/>
      <c r="E107" s="339"/>
      <c r="F107" s="339"/>
      <c r="G107" s="339"/>
      <c r="H107" s="339"/>
      <c r="I107" s="339"/>
      <c r="J107" s="340"/>
    </row>
    <row r="108" spans="1:10" x14ac:dyDescent="0.25">
      <c r="A108" s="338"/>
      <c r="B108" s="339"/>
      <c r="C108" s="339"/>
      <c r="D108" s="339"/>
      <c r="E108" s="339"/>
      <c r="F108" s="339"/>
      <c r="G108" s="339"/>
      <c r="H108" s="339"/>
      <c r="I108" s="339"/>
      <c r="J108" s="340"/>
    </row>
    <row r="109" spans="1:10" x14ac:dyDescent="0.25">
      <c r="A109" s="338"/>
      <c r="B109" s="339"/>
      <c r="C109" s="339"/>
      <c r="D109" s="339"/>
      <c r="E109" s="339"/>
      <c r="F109" s="339"/>
      <c r="G109" s="339"/>
      <c r="H109" s="339"/>
      <c r="I109" s="339"/>
      <c r="J109" s="340"/>
    </row>
    <row r="110" spans="1:10" x14ac:dyDescent="0.25">
      <c r="A110" s="338"/>
      <c r="B110" s="339"/>
      <c r="C110" s="339"/>
      <c r="D110" s="339"/>
      <c r="E110" s="339"/>
      <c r="F110" s="339"/>
      <c r="G110" s="339"/>
      <c r="H110" s="339"/>
      <c r="I110" s="339"/>
      <c r="J110" s="340"/>
    </row>
    <row r="111" spans="1:10" x14ac:dyDescent="0.25">
      <c r="A111" s="338"/>
      <c r="B111" s="339"/>
      <c r="C111" s="339"/>
      <c r="D111" s="339"/>
      <c r="E111" s="339"/>
      <c r="F111" s="339"/>
      <c r="G111" s="339"/>
      <c r="H111" s="339"/>
      <c r="I111" s="339"/>
      <c r="J111" s="340"/>
    </row>
    <row r="112" spans="1:10" x14ac:dyDescent="0.25">
      <c r="A112" s="338"/>
      <c r="B112" s="339"/>
      <c r="C112" s="339"/>
      <c r="D112" s="339"/>
      <c r="E112" s="339"/>
      <c r="F112" s="339"/>
      <c r="G112" s="339"/>
      <c r="H112" s="339"/>
      <c r="I112" s="339"/>
      <c r="J112" s="340"/>
    </row>
    <row r="113" spans="1:10" ht="15.75" thickBot="1" x14ac:dyDescent="0.3">
      <c r="A113" s="341"/>
      <c r="B113" s="342"/>
      <c r="C113" s="342"/>
      <c r="D113" s="342"/>
      <c r="E113" s="342"/>
      <c r="F113" s="342"/>
      <c r="G113" s="342"/>
      <c r="H113" s="342"/>
      <c r="I113" s="342"/>
      <c r="J113" s="343"/>
    </row>
    <row r="114" spans="1:10" ht="15.75" x14ac:dyDescent="0.25">
      <c r="A114" s="26"/>
      <c r="B114" s="134"/>
      <c r="C114" s="134"/>
      <c r="D114" s="134"/>
      <c r="E114" s="134"/>
      <c r="F114" s="134"/>
      <c r="G114" s="135"/>
      <c r="H114" s="135"/>
      <c r="I114" s="135"/>
      <c r="J114" s="135"/>
    </row>
    <row r="115" spans="1:10" ht="15.75" customHeight="1" x14ac:dyDescent="0.25">
      <c r="A115" s="395" t="s">
        <v>2768</v>
      </c>
      <c r="B115" s="396"/>
      <c r="C115" s="396"/>
      <c r="D115" s="396"/>
      <c r="E115" s="396"/>
      <c r="F115" s="396"/>
      <c r="G115" s="396"/>
      <c r="H115" s="396"/>
      <c r="I115" s="396"/>
      <c r="J115" s="396"/>
    </row>
    <row r="116" spans="1:10" ht="15.75" customHeight="1" x14ac:dyDescent="0.25">
      <c r="A116" s="397"/>
      <c r="B116" s="398"/>
      <c r="C116" s="398"/>
      <c r="D116" s="398"/>
      <c r="E116" s="398"/>
      <c r="F116" s="398"/>
      <c r="G116" s="398"/>
      <c r="H116" s="398"/>
      <c r="I116" s="398"/>
      <c r="J116" s="398"/>
    </row>
    <row r="117" spans="1:10" x14ac:dyDescent="0.25">
      <c r="A117" s="136" t="s">
        <v>1661</v>
      </c>
      <c r="B117" s="137" t="s">
        <v>2764</v>
      </c>
      <c r="C117" s="138" t="s">
        <v>1676</v>
      </c>
      <c r="D117" s="137" t="s">
        <v>1665</v>
      </c>
      <c r="E117" s="137" t="s">
        <v>1666</v>
      </c>
      <c r="F117" s="137" t="s">
        <v>1667</v>
      </c>
      <c r="G117" s="137" t="s">
        <v>1671</v>
      </c>
      <c r="H117" s="137" t="s">
        <v>2769</v>
      </c>
      <c r="I117" s="139" t="s">
        <v>2770</v>
      </c>
      <c r="J117" s="139" t="s">
        <v>1585</v>
      </c>
    </row>
    <row r="118" spans="1:10" x14ac:dyDescent="0.25">
      <c r="A118" s="71"/>
      <c r="B118" s="140"/>
      <c r="C118" s="140"/>
      <c r="D118" s="48"/>
      <c r="E118" s="48"/>
      <c r="F118" s="68"/>
      <c r="G118" s="48"/>
      <c r="H118" s="48"/>
      <c r="I118" s="141"/>
      <c r="J118" s="141"/>
    </row>
    <row r="119" spans="1:10" x14ac:dyDescent="0.25">
      <c r="A119" s="81"/>
      <c r="B119" s="142"/>
      <c r="C119" s="142"/>
      <c r="D119" s="77"/>
      <c r="E119" s="77"/>
      <c r="F119" s="78"/>
      <c r="G119" s="48"/>
      <c r="H119" s="77"/>
      <c r="I119" s="143"/>
      <c r="J119" s="143"/>
    </row>
    <row r="120" spans="1:10" x14ac:dyDescent="0.25">
      <c r="A120" s="81"/>
      <c r="B120" s="142"/>
      <c r="C120" s="142"/>
      <c r="D120" s="77"/>
      <c r="E120" s="77"/>
      <c r="F120" s="78"/>
      <c r="G120" s="48"/>
      <c r="H120" s="77"/>
      <c r="I120" s="143"/>
      <c r="J120" s="143"/>
    </row>
    <row r="121" spans="1:10" x14ac:dyDescent="0.25">
      <c r="A121" s="81"/>
      <c r="B121" s="142"/>
      <c r="C121" s="142"/>
      <c r="D121" s="77"/>
      <c r="E121" s="77"/>
      <c r="F121" s="78"/>
      <c r="G121" s="48"/>
      <c r="H121" s="77"/>
      <c r="I121" s="143"/>
      <c r="J121" s="143"/>
    </row>
    <row r="122" spans="1:10" x14ac:dyDescent="0.25">
      <c r="A122" s="81"/>
      <c r="B122" s="142"/>
      <c r="C122" s="142"/>
      <c r="D122" s="77"/>
      <c r="E122" s="77"/>
      <c r="F122" s="78"/>
      <c r="G122" s="48"/>
      <c r="H122" s="77"/>
      <c r="I122" s="143"/>
      <c r="J122" s="143"/>
    </row>
    <row r="123" spans="1:10" x14ac:dyDescent="0.25">
      <c r="A123" s="81"/>
      <c r="B123" s="142"/>
      <c r="C123" s="142"/>
      <c r="D123" s="77"/>
      <c r="E123" s="77"/>
      <c r="F123" s="78"/>
      <c r="G123" s="48"/>
      <c r="H123" s="77"/>
      <c r="I123" s="143"/>
      <c r="J123" s="143"/>
    </row>
    <row r="124" spans="1:10" x14ac:dyDescent="0.25">
      <c r="A124" s="81"/>
      <c r="B124" s="142"/>
      <c r="C124" s="142"/>
      <c r="D124" s="77"/>
      <c r="E124" s="77"/>
      <c r="F124" s="78"/>
      <c r="G124" s="48"/>
      <c r="H124" s="77"/>
      <c r="I124" s="143"/>
      <c r="J124" s="143"/>
    </row>
    <row r="125" spans="1:10" x14ac:dyDescent="0.25">
      <c r="A125" s="81"/>
      <c r="B125" s="142"/>
      <c r="C125" s="142"/>
      <c r="D125" s="77"/>
      <c r="E125" s="77"/>
      <c r="F125" s="78"/>
      <c r="G125" s="48"/>
      <c r="H125" s="77"/>
      <c r="I125" s="143"/>
      <c r="J125" s="143"/>
    </row>
    <row r="126" spans="1:10" x14ac:dyDescent="0.25">
      <c r="A126" s="81"/>
      <c r="B126" s="142"/>
      <c r="C126" s="142"/>
      <c r="D126" s="77"/>
      <c r="E126" s="77"/>
      <c r="F126" s="78"/>
      <c r="G126" s="48"/>
      <c r="H126" s="77"/>
      <c r="I126" s="143"/>
      <c r="J126" s="143"/>
    </row>
    <row r="127" spans="1:10" x14ac:dyDescent="0.25">
      <c r="A127" s="81"/>
      <c r="B127" s="142"/>
      <c r="C127" s="142"/>
      <c r="D127" s="77"/>
      <c r="E127" s="77"/>
      <c r="F127" s="78"/>
      <c r="G127" s="48"/>
      <c r="H127" s="77"/>
      <c r="I127" s="143"/>
      <c r="J127" s="143"/>
    </row>
    <row r="128" spans="1:10" hidden="1" outlineLevel="1" x14ac:dyDescent="0.25">
      <c r="A128" s="81"/>
      <c r="B128" s="142"/>
      <c r="C128" s="142"/>
      <c r="D128" s="77"/>
      <c r="E128" s="77"/>
      <c r="F128" s="78"/>
      <c r="G128" s="48"/>
      <c r="H128" s="77"/>
      <c r="I128" s="143"/>
      <c r="J128" s="143"/>
    </row>
    <row r="129" spans="1:10" hidden="1" outlineLevel="1" x14ac:dyDescent="0.25">
      <c r="A129" s="81"/>
      <c r="B129" s="142"/>
      <c r="C129" s="142"/>
      <c r="D129" s="77"/>
      <c r="E129" s="77"/>
      <c r="F129" s="78"/>
      <c r="G129" s="48"/>
      <c r="H129" s="77"/>
      <c r="I129" s="143"/>
      <c r="J129" s="143"/>
    </row>
    <row r="130" spans="1:10" hidden="1" outlineLevel="1" x14ac:dyDescent="0.25">
      <c r="A130" s="81"/>
      <c r="B130" s="142"/>
      <c r="C130" s="142"/>
      <c r="D130" s="77"/>
      <c r="E130" s="77"/>
      <c r="F130" s="78"/>
      <c r="G130" s="48"/>
      <c r="H130" s="77"/>
      <c r="I130" s="143"/>
      <c r="J130" s="143"/>
    </row>
    <row r="131" spans="1:10" hidden="1" outlineLevel="1" x14ac:dyDescent="0.25">
      <c r="A131" s="81"/>
      <c r="B131" s="142"/>
      <c r="C131" s="142"/>
      <c r="D131" s="77"/>
      <c r="E131" s="77"/>
      <c r="F131" s="78"/>
      <c r="G131" s="48"/>
      <c r="H131" s="77"/>
      <c r="I131" s="143"/>
      <c r="J131" s="143"/>
    </row>
    <row r="132" spans="1:10" hidden="1" outlineLevel="1" x14ac:dyDescent="0.25">
      <c r="A132" s="81"/>
      <c r="B132" s="142"/>
      <c r="C132" s="142"/>
      <c r="D132" s="77"/>
      <c r="E132" s="77"/>
      <c r="F132" s="78"/>
      <c r="G132" s="48"/>
      <c r="H132" s="77"/>
      <c r="I132" s="143"/>
      <c r="J132" s="143"/>
    </row>
    <row r="133" spans="1:10" hidden="1" outlineLevel="1" x14ac:dyDescent="0.25">
      <c r="A133" s="81"/>
      <c r="B133" s="142"/>
      <c r="C133" s="142"/>
      <c r="D133" s="77"/>
      <c r="E133" s="77"/>
      <c r="F133" s="78"/>
      <c r="G133" s="48"/>
      <c r="H133" s="77"/>
      <c r="I133" s="143"/>
      <c r="J133" s="143"/>
    </row>
    <row r="134" spans="1:10" hidden="1" outlineLevel="1" x14ac:dyDescent="0.25">
      <c r="A134" s="81"/>
      <c r="B134" s="142"/>
      <c r="C134" s="142"/>
      <c r="D134" s="77"/>
      <c r="E134" s="77"/>
      <c r="F134" s="78"/>
      <c r="G134" s="48"/>
      <c r="H134" s="77"/>
      <c r="I134" s="143"/>
      <c r="J134" s="143"/>
    </row>
    <row r="135" spans="1:10" hidden="1" outlineLevel="1" x14ac:dyDescent="0.25">
      <c r="A135" s="81"/>
      <c r="B135" s="142"/>
      <c r="C135" s="142"/>
      <c r="D135" s="77"/>
      <c r="E135" s="77"/>
      <c r="F135" s="78"/>
      <c r="G135" s="48"/>
      <c r="H135" s="77"/>
      <c r="I135" s="143"/>
      <c r="J135" s="143"/>
    </row>
    <row r="136" spans="1:10" hidden="1" outlineLevel="1" x14ac:dyDescent="0.25">
      <c r="A136" s="81"/>
      <c r="B136" s="142"/>
      <c r="C136" s="142"/>
      <c r="D136" s="77"/>
      <c r="E136" s="77"/>
      <c r="F136" s="78"/>
      <c r="G136" s="48"/>
      <c r="H136" s="77"/>
      <c r="I136" s="143"/>
      <c r="J136" s="143"/>
    </row>
    <row r="137" spans="1:10" hidden="1" outlineLevel="1" x14ac:dyDescent="0.25">
      <c r="A137" s="81"/>
      <c r="B137" s="142"/>
      <c r="C137" s="142"/>
      <c r="D137" s="77"/>
      <c r="E137" s="77"/>
      <c r="F137" s="78"/>
      <c r="G137" s="48"/>
      <c r="H137" s="77"/>
      <c r="I137" s="143"/>
      <c r="J137" s="143"/>
    </row>
    <row r="138" spans="1:10" hidden="1" outlineLevel="1" x14ac:dyDescent="0.25">
      <c r="A138" s="81"/>
      <c r="B138" s="142"/>
      <c r="C138" s="142"/>
      <c r="D138" s="77"/>
      <c r="E138" s="77"/>
      <c r="F138" s="78"/>
      <c r="G138" s="48"/>
      <c r="H138" s="77"/>
      <c r="I138" s="143"/>
      <c r="J138" s="143"/>
    </row>
    <row r="139" spans="1:10" hidden="1" outlineLevel="1" x14ac:dyDescent="0.25">
      <c r="A139" s="81"/>
      <c r="B139" s="142"/>
      <c r="C139" s="142"/>
      <c r="D139" s="77"/>
      <c r="E139" s="77"/>
      <c r="F139" s="78"/>
      <c r="G139" s="48"/>
      <c r="H139" s="77"/>
      <c r="I139" s="143"/>
      <c r="J139" s="143"/>
    </row>
    <row r="140" spans="1:10" hidden="1" outlineLevel="1" x14ac:dyDescent="0.25">
      <c r="A140" s="81"/>
      <c r="B140" s="142"/>
      <c r="C140" s="142"/>
      <c r="D140" s="77"/>
      <c r="E140" s="77"/>
      <c r="F140" s="78"/>
      <c r="G140" s="48"/>
      <c r="H140" s="77"/>
      <c r="I140" s="143"/>
      <c r="J140" s="143"/>
    </row>
    <row r="141" spans="1:10" hidden="1" outlineLevel="1" x14ac:dyDescent="0.25">
      <c r="A141" s="81"/>
      <c r="B141" s="142"/>
      <c r="C141" s="142"/>
      <c r="D141" s="77"/>
      <c r="E141" s="77"/>
      <c r="F141" s="78"/>
      <c r="G141" s="48"/>
      <c r="H141" s="77"/>
      <c r="I141" s="143"/>
      <c r="J141" s="143"/>
    </row>
    <row r="142" spans="1:10" hidden="1" outlineLevel="1" x14ac:dyDescent="0.25">
      <c r="A142" s="81"/>
      <c r="B142" s="142"/>
      <c r="C142" s="142"/>
      <c r="D142" s="77"/>
      <c r="E142" s="77"/>
      <c r="F142" s="78"/>
      <c r="G142" s="48"/>
      <c r="H142" s="77"/>
      <c r="I142" s="143"/>
      <c r="J142" s="143"/>
    </row>
    <row r="143" spans="1:10" hidden="1" outlineLevel="1" x14ac:dyDescent="0.25">
      <c r="A143" s="81"/>
      <c r="B143" s="142"/>
      <c r="C143" s="142"/>
      <c r="D143" s="77"/>
      <c r="E143" s="77"/>
      <c r="F143" s="78"/>
      <c r="G143" s="48"/>
      <c r="H143" s="77"/>
      <c r="I143" s="143"/>
      <c r="J143" s="143"/>
    </row>
    <row r="144" spans="1:10" hidden="1" outlineLevel="1" x14ac:dyDescent="0.25">
      <c r="A144" s="81"/>
      <c r="B144" s="142"/>
      <c r="C144" s="142"/>
      <c r="D144" s="77"/>
      <c r="E144" s="77"/>
      <c r="F144" s="78"/>
      <c r="G144" s="48"/>
      <c r="H144" s="77"/>
      <c r="I144" s="143"/>
      <c r="J144" s="143"/>
    </row>
    <row r="145" spans="1:10" hidden="1" outlineLevel="1" x14ac:dyDescent="0.25">
      <c r="A145" s="81"/>
      <c r="B145" s="142"/>
      <c r="C145" s="142"/>
      <c r="D145" s="77"/>
      <c r="E145" s="77"/>
      <c r="F145" s="78"/>
      <c r="G145" s="48"/>
      <c r="H145" s="77"/>
      <c r="I145" s="143"/>
      <c r="J145" s="143"/>
    </row>
    <row r="146" spans="1:10" hidden="1" outlineLevel="1" x14ac:dyDescent="0.25">
      <c r="A146" s="81"/>
      <c r="B146" s="142"/>
      <c r="C146" s="142"/>
      <c r="D146" s="77"/>
      <c r="E146" s="77"/>
      <c r="F146" s="78"/>
      <c r="G146" s="48"/>
      <c r="H146" s="77"/>
      <c r="I146" s="143"/>
      <c r="J146" s="143"/>
    </row>
    <row r="147" spans="1:10" hidden="1" outlineLevel="1" x14ac:dyDescent="0.25">
      <c r="A147" s="81"/>
      <c r="B147" s="142"/>
      <c r="C147" s="142"/>
      <c r="D147" s="77"/>
      <c r="E147" s="77"/>
      <c r="F147" s="78"/>
      <c r="G147" s="48"/>
      <c r="H147" s="77"/>
      <c r="I147" s="143"/>
      <c r="J147" s="143"/>
    </row>
    <row r="148" spans="1:10" hidden="1" outlineLevel="1" x14ac:dyDescent="0.25">
      <c r="A148" s="81"/>
      <c r="B148" s="142"/>
      <c r="C148" s="142"/>
      <c r="D148" s="77"/>
      <c r="E148" s="77"/>
      <c r="F148" s="78"/>
      <c r="G148" s="48"/>
      <c r="H148" s="77"/>
      <c r="I148" s="143"/>
      <c r="J148" s="143"/>
    </row>
    <row r="149" spans="1:10" hidden="1" outlineLevel="1" x14ac:dyDescent="0.25">
      <c r="A149" s="81"/>
      <c r="B149" s="142"/>
      <c r="C149" s="142"/>
      <c r="D149" s="77"/>
      <c r="E149" s="77"/>
      <c r="F149" s="78"/>
      <c r="G149" s="48"/>
      <c r="H149" s="77"/>
      <c r="I149" s="143"/>
      <c r="J149" s="143"/>
    </row>
    <row r="150" spans="1:10" hidden="1" outlineLevel="1" x14ac:dyDescent="0.25">
      <c r="A150" s="81"/>
      <c r="B150" s="142"/>
      <c r="C150" s="142"/>
      <c r="D150" s="77"/>
      <c r="E150" s="77"/>
      <c r="F150" s="78"/>
      <c r="G150" s="48"/>
      <c r="H150" s="77"/>
      <c r="I150" s="143"/>
      <c r="J150" s="143"/>
    </row>
    <row r="151" spans="1:10" hidden="1" outlineLevel="1" x14ac:dyDescent="0.25">
      <c r="A151" s="81"/>
      <c r="B151" s="142"/>
      <c r="C151" s="142"/>
      <c r="D151" s="77"/>
      <c r="E151" s="77"/>
      <c r="F151" s="78"/>
      <c r="G151" s="48"/>
      <c r="H151" s="77"/>
      <c r="I151" s="143"/>
      <c r="J151" s="143"/>
    </row>
    <row r="152" spans="1:10" hidden="1" outlineLevel="1" x14ac:dyDescent="0.25">
      <c r="A152" s="81"/>
      <c r="B152" s="142"/>
      <c r="C152" s="142"/>
      <c r="D152" s="77"/>
      <c r="E152" s="77"/>
      <c r="F152" s="78"/>
      <c r="G152" s="48"/>
      <c r="H152" s="77"/>
      <c r="I152" s="143"/>
      <c r="J152" s="143"/>
    </row>
    <row r="153" spans="1:10" hidden="1" outlineLevel="1" x14ac:dyDescent="0.25">
      <c r="A153" s="81"/>
      <c r="B153" s="142"/>
      <c r="C153" s="142"/>
      <c r="D153" s="77"/>
      <c r="E153" s="77"/>
      <c r="F153" s="78"/>
      <c r="G153" s="48"/>
      <c r="H153" s="77"/>
      <c r="I153" s="143"/>
      <c r="J153" s="143"/>
    </row>
    <row r="154" spans="1:10" hidden="1" outlineLevel="1" x14ac:dyDescent="0.25">
      <c r="A154" s="81"/>
      <c r="B154" s="142"/>
      <c r="C154" s="142"/>
      <c r="D154" s="77"/>
      <c r="E154" s="77"/>
      <c r="F154" s="78"/>
      <c r="G154" s="48"/>
      <c r="H154" s="77"/>
      <c r="I154" s="143"/>
      <c r="J154" s="143"/>
    </row>
    <row r="155" spans="1:10" hidden="1" outlineLevel="1" x14ac:dyDescent="0.25">
      <c r="A155" s="81"/>
      <c r="B155" s="142"/>
      <c r="C155" s="142"/>
      <c r="D155" s="77"/>
      <c r="E155" s="77"/>
      <c r="F155" s="78"/>
      <c r="G155" s="48"/>
      <c r="H155" s="77"/>
      <c r="I155" s="143"/>
      <c r="J155" s="143"/>
    </row>
    <row r="156" spans="1:10" hidden="1" outlineLevel="1" x14ac:dyDescent="0.25">
      <c r="A156" s="81"/>
      <c r="B156" s="142"/>
      <c r="C156" s="142"/>
      <c r="D156" s="77"/>
      <c r="E156" s="77"/>
      <c r="F156" s="78"/>
      <c r="G156" s="48"/>
      <c r="H156" s="77"/>
      <c r="I156" s="143"/>
      <c r="J156" s="143"/>
    </row>
    <row r="157" spans="1:10" hidden="1" outlineLevel="1" x14ac:dyDescent="0.25">
      <c r="A157" s="81"/>
      <c r="B157" s="142"/>
      <c r="C157" s="142"/>
      <c r="D157" s="77"/>
      <c r="E157" s="77"/>
      <c r="F157" s="78"/>
      <c r="G157" s="48"/>
      <c r="H157" s="77"/>
      <c r="I157" s="143"/>
      <c r="J157" s="143"/>
    </row>
    <row r="158" spans="1:10" hidden="1" outlineLevel="1" x14ac:dyDescent="0.25">
      <c r="A158" s="81"/>
      <c r="B158" s="142"/>
      <c r="C158" s="142"/>
      <c r="D158" s="77"/>
      <c r="E158" s="77"/>
      <c r="F158" s="78"/>
      <c r="G158" s="48"/>
      <c r="H158" s="77"/>
      <c r="I158" s="143"/>
      <c r="J158" s="143"/>
    </row>
    <row r="159" spans="1:10" hidden="1" outlineLevel="1" x14ac:dyDescent="0.25">
      <c r="A159" s="81"/>
      <c r="B159" s="142"/>
      <c r="C159" s="142"/>
      <c r="D159" s="77"/>
      <c r="E159" s="77"/>
      <c r="F159" s="78"/>
      <c r="G159" s="48"/>
      <c r="H159" s="77"/>
      <c r="I159" s="143"/>
      <c r="J159" s="143"/>
    </row>
    <row r="160" spans="1:10" hidden="1" outlineLevel="1" x14ac:dyDescent="0.25">
      <c r="A160" s="81"/>
      <c r="B160" s="142"/>
      <c r="C160" s="142"/>
      <c r="D160" s="77"/>
      <c r="E160" s="77"/>
      <c r="F160" s="78"/>
      <c r="G160" s="48"/>
      <c r="H160" s="77"/>
      <c r="I160" s="143"/>
      <c r="J160" s="143"/>
    </row>
    <row r="161" spans="1:10" hidden="1" outlineLevel="1" x14ac:dyDescent="0.25">
      <c r="A161" s="81"/>
      <c r="B161" s="142"/>
      <c r="C161" s="142"/>
      <c r="D161" s="77"/>
      <c r="E161" s="77"/>
      <c r="F161" s="78"/>
      <c r="G161" s="48"/>
      <c r="H161" s="77"/>
      <c r="I161" s="143"/>
      <c r="J161" s="143"/>
    </row>
    <row r="162" spans="1:10" hidden="1" outlineLevel="1" x14ac:dyDescent="0.25">
      <c r="A162" s="81"/>
      <c r="B162" s="142"/>
      <c r="C162" s="142"/>
      <c r="D162" s="77"/>
      <c r="E162" s="77"/>
      <c r="F162" s="78"/>
      <c r="G162" s="48"/>
      <c r="H162" s="77"/>
      <c r="I162" s="143"/>
      <c r="J162" s="143"/>
    </row>
    <row r="163" spans="1:10" hidden="1" outlineLevel="1" x14ac:dyDescent="0.25">
      <c r="A163" s="81"/>
      <c r="B163" s="142"/>
      <c r="C163" s="142"/>
      <c r="D163" s="77"/>
      <c r="E163" s="77"/>
      <c r="F163" s="78"/>
      <c r="G163" s="48"/>
      <c r="H163" s="77"/>
      <c r="I163" s="143"/>
      <c r="J163" s="143"/>
    </row>
    <row r="164" spans="1:10" hidden="1" outlineLevel="1" x14ac:dyDescent="0.25">
      <c r="A164" s="81"/>
      <c r="B164" s="142"/>
      <c r="C164" s="142"/>
      <c r="D164" s="77"/>
      <c r="E164" s="77"/>
      <c r="F164" s="78"/>
      <c r="G164" s="48"/>
      <c r="H164" s="77"/>
      <c r="I164" s="143"/>
      <c r="J164" s="143"/>
    </row>
    <row r="165" spans="1:10" hidden="1" outlineLevel="1" x14ac:dyDescent="0.25">
      <c r="A165" s="81"/>
      <c r="B165" s="142"/>
      <c r="C165" s="142"/>
      <c r="D165" s="77"/>
      <c r="E165" s="77"/>
      <c r="F165" s="78"/>
      <c r="G165" s="48"/>
      <c r="H165" s="77"/>
      <c r="I165" s="143"/>
      <c r="J165" s="143"/>
    </row>
    <row r="166" spans="1:10" hidden="1" outlineLevel="1" x14ac:dyDescent="0.25">
      <c r="A166" s="81"/>
      <c r="B166" s="142"/>
      <c r="C166" s="142"/>
      <c r="D166" s="77"/>
      <c r="E166" s="77"/>
      <c r="F166" s="78"/>
      <c r="G166" s="48"/>
      <c r="H166" s="77"/>
      <c r="I166" s="143"/>
      <c r="J166" s="143"/>
    </row>
    <row r="167" spans="1:10" hidden="1" outlineLevel="1" x14ac:dyDescent="0.25">
      <c r="A167" s="81"/>
      <c r="B167" s="142"/>
      <c r="C167" s="142"/>
      <c r="D167" s="77"/>
      <c r="E167" s="77"/>
      <c r="F167" s="78"/>
      <c r="G167" s="48"/>
      <c r="H167" s="77"/>
      <c r="I167" s="143"/>
      <c r="J167" s="143"/>
    </row>
    <row r="168" spans="1:10" hidden="1" outlineLevel="1" x14ac:dyDescent="0.25">
      <c r="A168" s="81"/>
      <c r="B168" s="142"/>
      <c r="C168" s="142"/>
      <c r="D168" s="77"/>
      <c r="E168" s="77"/>
      <c r="F168" s="78"/>
      <c r="G168" s="48"/>
      <c r="H168" s="77"/>
      <c r="I168" s="143"/>
      <c r="J168" s="143"/>
    </row>
    <row r="169" spans="1:10" hidden="1" outlineLevel="1" x14ac:dyDescent="0.25">
      <c r="A169" s="81"/>
      <c r="B169" s="142"/>
      <c r="C169" s="142"/>
      <c r="D169" s="77"/>
      <c r="E169" s="77"/>
      <c r="F169" s="78"/>
      <c r="G169" s="48"/>
      <c r="H169" s="77"/>
      <c r="I169" s="143"/>
      <c r="J169" s="143"/>
    </row>
    <row r="170" spans="1:10" hidden="1" outlineLevel="1" x14ac:dyDescent="0.25">
      <c r="A170" s="81"/>
      <c r="B170" s="142"/>
      <c r="C170" s="142"/>
      <c r="D170" s="77"/>
      <c r="E170" s="77"/>
      <c r="F170" s="78"/>
      <c r="G170" s="48"/>
      <c r="H170" s="77"/>
      <c r="I170" s="143"/>
      <c r="J170" s="143"/>
    </row>
    <row r="171" spans="1:10" hidden="1" outlineLevel="1" x14ac:dyDescent="0.25">
      <c r="A171" s="81"/>
      <c r="B171" s="142"/>
      <c r="C171" s="142"/>
      <c r="D171" s="77"/>
      <c r="E171" s="77"/>
      <c r="F171" s="78"/>
      <c r="G171" s="48"/>
      <c r="H171" s="77"/>
      <c r="I171" s="143"/>
      <c r="J171" s="143"/>
    </row>
    <row r="172" spans="1:10" hidden="1" outlineLevel="1" x14ac:dyDescent="0.25">
      <c r="A172" s="81"/>
      <c r="B172" s="142"/>
      <c r="C172" s="142"/>
      <c r="D172" s="77"/>
      <c r="E172" s="77"/>
      <c r="F172" s="78"/>
      <c r="G172" s="48"/>
      <c r="H172" s="77"/>
      <c r="I172" s="143"/>
      <c r="J172" s="143"/>
    </row>
    <row r="173" spans="1:10" hidden="1" outlineLevel="1" x14ac:dyDescent="0.25">
      <c r="A173" s="81"/>
      <c r="B173" s="142"/>
      <c r="C173" s="142"/>
      <c r="D173" s="77"/>
      <c r="E173" s="77"/>
      <c r="F173" s="78"/>
      <c r="G173" s="48"/>
      <c r="H173" s="77"/>
      <c r="I173" s="143"/>
      <c r="J173" s="143"/>
    </row>
    <row r="174" spans="1:10" hidden="1" outlineLevel="1" x14ac:dyDescent="0.25">
      <c r="A174" s="81"/>
      <c r="B174" s="142"/>
      <c r="C174" s="142"/>
      <c r="D174" s="77"/>
      <c r="E174" s="77"/>
      <c r="F174" s="78"/>
      <c r="G174" s="48"/>
      <c r="H174" s="77"/>
      <c r="I174" s="143"/>
      <c r="J174" s="143"/>
    </row>
    <row r="175" spans="1:10" hidden="1" outlineLevel="1" x14ac:dyDescent="0.25">
      <c r="A175" s="81"/>
      <c r="B175" s="142"/>
      <c r="C175" s="142"/>
      <c r="D175" s="77"/>
      <c r="E175" s="77"/>
      <c r="F175" s="78"/>
      <c r="G175" s="48"/>
      <c r="H175" s="77"/>
      <c r="I175" s="143"/>
      <c r="J175" s="143"/>
    </row>
    <row r="176" spans="1:10" hidden="1" outlineLevel="1" x14ac:dyDescent="0.25">
      <c r="A176" s="81"/>
      <c r="B176" s="142"/>
      <c r="C176" s="142"/>
      <c r="D176" s="77"/>
      <c r="E176" s="77"/>
      <c r="F176" s="78"/>
      <c r="G176" s="48"/>
      <c r="H176" s="77"/>
      <c r="I176" s="143"/>
      <c r="J176" s="143"/>
    </row>
    <row r="177" spans="1:10" hidden="1" outlineLevel="1" x14ac:dyDescent="0.25">
      <c r="A177" s="81"/>
      <c r="B177" s="142"/>
      <c r="C177" s="142"/>
      <c r="D177" s="77"/>
      <c r="E177" s="77"/>
      <c r="F177" s="78"/>
      <c r="G177" s="48"/>
      <c r="H177" s="77"/>
      <c r="I177" s="143"/>
      <c r="J177" s="143"/>
    </row>
    <row r="178" spans="1:10" hidden="1" outlineLevel="1" x14ac:dyDescent="0.25">
      <c r="A178" s="81"/>
      <c r="B178" s="142"/>
      <c r="C178" s="142"/>
      <c r="D178" s="77"/>
      <c r="E178" s="77"/>
      <c r="F178" s="78"/>
      <c r="G178" s="48"/>
      <c r="H178" s="77"/>
      <c r="I178" s="143"/>
      <c r="J178" s="143"/>
    </row>
    <row r="179" spans="1:10" hidden="1" outlineLevel="1" x14ac:dyDescent="0.25">
      <c r="A179" s="81"/>
      <c r="B179" s="142"/>
      <c r="C179" s="142"/>
      <c r="D179" s="77"/>
      <c r="E179" s="77"/>
      <c r="F179" s="78"/>
      <c r="G179" s="48"/>
      <c r="H179" s="77"/>
      <c r="I179" s="143"/>
      <c r="J179" s="143"/>
    </row>
    <row r="180" spans="1:10" hidden="1" outlineLevel="1" x14ac:dyDescent="0.25">
      <c r="A180" s="81"/>
      <c r="B180" s="142"/>
      <c r="C180" s="142"/>
      <c r="D180" s="77"/>
      <c r="E180" s="77"/>
      <c r="F180" s="78"/>
      <c r="G180" s="48"/>
      <c r="H180" s="77"/>
      <c r="I180" s="143"/>
      <c r="J180" s="143"/>
    </row>
    <row r="181" spans="1:10" hidden="1" outlineLevel="1" x14ac:dyDescent="0.25">
      <c r="A181" s="81"/>
      <c r="B181" s="142"/>
      <c r="C181" s="142"/>
      <c r="D181" s="77"/>
      <c r="E181" s="77"/>
      <c r="F181" s="78"/>
      <c r="G181" s="48"/>
      <c r="H181" s="77"/>
      <c r="I181" s="143"/>
      <c r="J181" s="143"/>
    </row>
    <row r="182" spans="1:10" hidden="1" outlineLevel="1" x14ac:dyDescent="0.25">
      <c r="A182" s="81"/>
      <c r="B182" s="142"/>
      <c r="C182" s="142"/>
      <c r="D182" s="77"/>
      <c r="E182" s="77"/>
      <c r="F182" s="78"/>
      <c r="G182" s="48"/>
      <c r="H182" s="77"/>
      <c r="I182" s="143"/>
      <c r="J182" s="143"/>
    </row>
    <row r="183" spans="1:10" hidden="1" outlineLevel="1" x14ac:dyDescent="0.25">
      <c r="A183" s="81"/>
      <c r="B183" s="142"/>
      <c r="C183" s="142"/>
      <c r="D183" s="77"/>
      <c r="E183" s="77"/>
      <c r="F183" s="78"/>
      <c r="G183" s="48"/>
      <c r="H183" s="77"/>
      <c r="I183" s="143"/>
      <c r="J183" s="143"/>
    </row>
    <row r="184" spans="1:10" hidden="1" outlineLevel="1" x14ac:dyDescent="0.25">
      <c r="A184" s="81"/>
      <c r="B184" s="142"/>
      <c r="C184" s="142"/>
      <c r="D184" s="77"/>
      <c r="E184" s="77"/>
      <c r="F184" s="78"/>
      <c r="G184" s="48"/>
      <c r="H184" s="77"/>
      <c r="I184" s="143"/>
      <c r="J184" s="143"/>
    </row>
    <row r="185" spans="1:10" hidden="1" outlineLevel="1" x14ac:dyDescent="0.25">
      <c r="A185" s="81"/>
      <c r="B185" s="142"/>
      <c r="C185" s="142"/>
      <c r="D185" s="77"/>
      <c r="E185" s="77"/>
      <c r="F185" s="78"/>
      <c r="G185" s="48"/>
      <c r="H185" s="77"/>
      <c r="I185" s="143"/>
      <c r="J185" s="143"/>
    </row>
    <row r="186" spans="1:10" hidden="1" outlineLevel="1" x14ac:dyDescent="0.25">
      <c r="A186" s="81"/>
      <c r="B186" s="142"/>
      <c r="C186" s="142"/>
      <c r="D186" s="77"/>
      <c r="E186" s="77"/>
      <c r="F186" s="78"/>
      <c r="G186" s="48"/>
      <c r="H186" s="77"/>
      <c r="I186" s="143"/>
      <c r="J186" s="143"/>
    </row>
    <row r="187" spans="1:10" hidden="1" outlineLevel="1" x14ac:dyDescent="0.25">
      <c r="A187" s="81"/>
      <c r="B187" s="142"/>
      <c r="C187" s="142"/>
      <c r="D187" s="77"/>
      <c r="E187" s="77"/>
      <c r="F187" s="78"/>
      <c r="G187" s="48"/>
      <c r="H187" s="77"/>
      <c r="I187" s="143"/>
      <c r="J187" s="143"/>
    </row>
    <row r="188" spans="1:10" hidden="1" outlineLevel="1" x14ac:dyDescent="0.25">
      <c r="A188" s="81"/>
      <c r="B188" s="142"/>
      <c r="C188" s="142"/>
      <c r="D188" s="77"/>
      <c r="E188" s="77"/>
      <c r="F188" s="78"/>
      <c r="G188" s="48"/>
      <c r="H188" s="77"/>
      <c r="I188" s="143"/>
      <c r="J188" s="143"/>
    </row>
    <row r="189" spans="1:10" hidden="1" outlineLevel="1" x14ac:dyDescent="0.25">
      <c r="A189" s="81"/>
      <c r="B189" s="142"/>
      <c r="C189" s="142"/>
      <c r="D189" s="77"/>
      <c r="E189" s="77"/>
      <c r="F189" s="78"/>
      <c r="G189" s="48"/>
      <c r="H189" s="77"/>
      <c r="I189" s="143"/>
      <c r="J189" s="143"/>
    </row>
    <row r="190" spans="1:10" hidden="1" outlineLevel="1" x14ac:dyDescent="0.25">
      <c r="A190" s="81"/>
      <c r="B190" s="142"/>
      <c r="C190" s="142"/>
      <c r="D190" s="77"/>
      <c r="E190" s="77"/>
      <c r="F190" s="78"/>
      <c r="G190" s="48"/>
      <c r="H190" s="77"/>
      <c r="I190" s="143"/>
      <c r="J190" s="143"/>
    </row>
    <row r="191" spans="1:10" hidden="1" outlineLevel="1" x14ac:dyDescent="0.25">
      <c r="A191" s="81"/>
      <c r="B191" s="142"/>
      <c r="C191" s="142"/>
      <c r="D191" s="77"/>
      <c r="E191" s="77"/>
      <c r="F191" s="78"/>
      <c r="G191" s="48"/>
      <c r="H191" s="77"/>
      <c r="I191" s="143"/>
      <c r="J191" s="143"/>
    </row>
    <row r="192" spans="1:10" hidden="1" outlineLevel="1" x14ac:dyDescent="0.25">
      <c r="A192" s="81"/>
      <c r="B192" s="142"/>
      <c r="C192" s="142"/>
      <c r="D192" s="77"/>
      <c r="E192" s="77"/>
      <c r="F192" s="78"/>
      <c r="G192" s="48"/>
      <c r="H192" s="77"/>
      <c r="I192" s="143"/>
      <c r="J192" s="143"/>
    </row>
    <row r="193" spans="1:10" hidden="1" outlineLevel="1" x14ac:dyDescent="0.25">
      <c r="A193" s="81"/>
      <c r="B193" s="142"/>
      <c r="C193" s="142"/>
      <c r="D193" s="77"/>
      <c r="E193" s="77"/>
      <c r="F193" s="78"/>
      <c r="G193" s="48"/>
      <c r="H193" s="77"/>
      <c r="I193" s="143"/>
      <c r="J193" s="143"/>
    </row>
    <row r="194" spans="1:10" hidden="1" outlineLevel="1" x14ac:dyDescent="0.25">
      <c r="A194" s="81"/>
      <c r="B194" s="142"/>
      <c r="C194" s="142"/>
      <c r="D194" s="77"/>
      <c r="E194" s="77"/>
      <c r="F194" s="78"/>
      <c r="G194" s="48"/>
      <c r="H194" s="77"/>
      <c r="I194" s="143"/>
      <c r="J194" s="143"/>
    </row>
    <row r="195" spans="1:10" hidden="1" outlineLevel="1" x14ac:dyDescent="0.25">
      <c r="A195" s="81"/>
      <c r="B195" s="142"/>
      <c r="C195" s="142"/>
      <c r="D195" s="77"/>
      <c r="E195" s="77"/>
      <c r="F195" s="78"/>
      <c r="G195" s="48"/>
      <c r="H195" s="77"/>
      <c r="I195" s="143"/>
      <c r="J195" s="143"/>
    </row>
    <row r="196" spans="1:10" hidden="1" outlineLevel="1" x14ac:dyDescent="0.25">
      <c r="A196" s="81"/>
      <c r="B196" s="142"/>
      <c r="C196" s="142"/>
      <c r="D196" s="77"/>
      <c r="E196" s="77"/>
      <c r="F196" s="78"/>
      <c r="G196" s="48"/>
      <c r="H196" s="77"/>
      <c r="I196" s="143"/>
      <c r="J196" s="143"/>
    </row>
    <row r="197" spans="1:10" hidden="1" outlineLevel="1" x14ac:dyDescent="0.25">
      <c r="A197" s="81"/>
      <c r="B197" s="142"/>
      <c r="C197" s="142"/>
      <c r="D197" s="77"/>
      <c r="E197" s="77"/>
      <c r="F197" s="78"/>
      <c r="G197" s="48"/>
      <c r="H197" s="77"/>
      <c r="I197" s="143"/>
      <c r="J197" s="143"/>
    </row>
    <row r="198" spans="1:10" hidden="1" outlineLevel="1" x14ac:dyDescent="0.25">
      <c r="A198" s="81"/>
      <c r="B198" s="142"/>
      <c r="C198" s="142"/>
      <c r="D198" s="77"/>
      <c r="E198" s="77"/>
      <c r="F198" s="78"/>
      <c r="G198" s="48"/>
      <c r="H198" s="77"/>
      <c r="I198" s="143"/>
      <c r="J198" s="143"/>
    </row>
    <row r="199" spans="1:10" hidden="1" outlineLevel="1" x14ac:dyDescent="0.25">
      <c r="A199" s="81"/>
      <c r="B199" s="142"/>
      <c r="C199" s="142"/>
      <c r="D199" s="77"/>
      <c r="E199" s="77"/>
      <c r="F199" s="78"/>
      <c r="G199" s="48"/>
      <c r="H199" s="77"/>
      <c r="I199" s="143"/>
      <c r="J199" s="143"/>
    </row>
    <row r="200" spans="1:10" hidden="1" outlineLevel="1" x14ac:dyDescent="0.25">
      <c r="A200" s="81"/>
      <c r="B200" s="142"/>
      <c r="C200" s="142"/>
      <c r="D200" s="77"/>
      <c r="E200" s="77"/>
      <c r="F200" s="78"/>
      <c r="G200" s="48"/>
      <c r="H200" s="77"/>
      <c r="I200" s="143"/>
      <c r="J200" s="143"/>
    </row>
    <row r="201" spans="1:10" hidden="1" outlineLevel="1" x14ac:dyDescent="0.25">
      <c r="A201" s="81"/>
      <c r="B201" s="142"/>
      <c r="C201" s="142"/>
      <c r="D201" s="77"/>
      <c r="E201" s="77"/>
      <c r="F201" s="78"/>
      <c r="G201" s="48"/>
      <c r="H201" s="77"/>
      <c r="I201" s="143"/>
      <c r="J201" s="143"/>
    </row>
    <row r="202" spans="1:10" hidden="1" outlineLevel="1" x14ac:dyDescent="0.25">
      <c r="A202" s="81"/>
      <c r="B202" s="142"/>
      <c r="C202" s="142"/>
      <c r="D202" s="77"/>
      <c r="E202" s="77"/>
      <c r="F202" s="78"/>
      <c r="G202" s="48"/>
      <c r="H202" s="77"/>
      <c r="I202" s="143"/>
      <c r="J202" s="143"/>
    </row>
    <row r="203" spans="1:10" hidden="1" outlineLevel="1" x14ac:dyDescent="0.25">
      <c r="A203" s="81"/>
      <c r="B203" s="142"/>
      <c r="C203" s="142"/>
      <c r="D203" s="77"/>
      <c r="E203" s="77"/>
      <c r="F203" s="78"/>
      <c r="G203" s="48"/>
      <c r="H203" s="77"/>
      <c r="I203" s="143"/>
      <c r="J203" s="143"/>
    </row>
    <row r="204" spans="1:10" hidden="1" outlineLevel="1" x14ac:dyDescent="0.25">
      <c r="A204" s="81"/>
      <c r="B204" s="142"/>
      <c r="C204" s="142"/>
      <c r="D204" s="77"/>
      <c r="E204" s="77"/>
      <c r="F204" s="78"/>
      <c r="G204" s="48"/>
      <c r="H204" s="77"/>
      <c r="I204" s="143"/>
      <c r="J204" s="143"/>
    </row>
    <row r="205" spans="1:10" hidden="1" outlineLevel="1" x14ac:dyDescent="0.25">
      <c r="A205" s="81"/>
      <c r="B205" s="142"/>
      <c r="C205" s="142"/>
      <c r="D205" s="77"/>
      <c r="E205" s="77"/>
      <c r="F205" s="78"/>
      <c r="G205" s="48"/>
      <c r="H205" s="77"/>
      <c r="I205" s="143"/>
      <c r="J205" s="143"/>
    </row>
    <row r="206" spans="1:10" hidden="1" outlineLevel="1" x14ac:dyDescent="0.25">
      <c r="A206" s="81"/>
      <c r="B206" s="142"/>
      <c r="C206" s="142"/>
      <c r="D206" s="77"/>
      <c r="E206" s="77"/>
      <c r="F206" s="78"/>
      <c r="G206" s="48"/>
      <c r="H206" s="77"/>
      <c r="I206" s="143"/>
      <c r="J206" s="143"/>
    </row>
    <row r="207" spans="1:10" hidden="1" outlineLevel="1" x14ac:dyDescent="0.25">
      <c r="A207" s="81"/>
      <c r="B207" s="142"/>
      <c r="C207" s="142"/>
      <c r="D207" s="77"/>
      <c r="E207" s="77"/>
      <c r="F207" s="78"/>
      <c r="G207" s="48"/>
      <c r="H207" s="77"/>
      <c r="I207" s="143"/>
      <c r="J207" s="143"/>
    </row>
    <row r="208" spans="1:10" hidden="1" outlineLevel="1" x14ac:dyDescent="0.25">
      <c r="A208" s="71"/>
      <c r="B208" s="140"/>
      <c r="C208" s="140"/>
      <c r="D208" s="48"/>
      <c r="E208" s="48"/>
      <c r="F208" s="68"/>
      <c r="G208" s="48"/>
      <c r="H208" s="48"/>
      <c r="I208" s="141"/>
      <c r="J208" s="141"/>
    </row>
    <row r="209" spans="1:10" hidden="1" outlineLevel="1" x14ac:dyDescent="0.25">
      <c r="A209" s="71"/>
      <c r="B209" s="140"/>
      <c r="C209" s="140"/>
      <c r="D209" s="48"/>
      <c r="E209" s="48"/>
      <c r="F209" s="68"/>
      <c r="G209" s="48"/>
      <c r="H209" s="48"/>
      <c r="I209" s="141"/>
      <c r="J209" s="141"/>
    </row>
    <row r="210" spans="1:10" hidden="1" outlineLevel="1" x14ac:dyDescent="0.25">
      <c r="A210" s="71"/>
      <c r="B210" s="140"/>
      <c r="C210" s="140"/>
      <c r="D210" s="48"/>
      <c r="E210" s="48"/>
      <c r="F210" s="68"/>
      <c r="G210" s="48"/>
      <c r="H210" s="48"/>
      <c r="I210" s="141"/>
      <c r="J210" s="141"/>
    </row>
    <row r="211" spans="1:10" hidden="1" outlineLevel="1" x14ac:dyDescent="0.25">
      <c r="A211" s="71"/>
      <c r="B211" s="140"/>
      <c r="C211" s="140"/>
      <c r="D211" s="48"/>
      <c r="E211" s="48"/>
      <c r="F211" s="68"/>
      <c r="G211" s="48"/>
      <c r="H211" s="48"/>
      <c r="I211" s="141"/>
      <c r="J211" s="141"/>
    </row>
    <row r="212" spans="1:10" hidden="1" outlineLevel="1" x14ac:dyDescent="0.25">
      <c r="A212" s="71"/>
      <c r="B212" s="140"/>
      <c r="C212" s="140"/>
      <c r="D212" s="48"/>
      <c r="E212" s="48"/>
      <c r="F212" s="68"/>
      <c r="G212" s="48"/>
      <c r="H212" s="48"/>
      <c r="I212" s="141"/>
      <c r="J212" s="141"/>
    </row>
    <row r="213" spans="1:10" hidden="1" outlineLevel="1" x14ac:dyDescent="0.25">
      <c r="A213" s="71"/>
      <c r="B213" s="140"/>
      <c r="C213" s="140"/>
      <c r="D213" s="48"/>
      <c r="E213" s="48"/>
      <c r="F213" s="68"/>
      <c r="G213" s="48"/>
      <c r="H213" s="48"/>
      <c r="I213" s="141"/>
      <c r="J213" s="141"/>
    </row>
    <row r="214" spans="1:10" hidden="1" outlineLevel="1" x14ac:dyDescent="0.25">
      <c r="A214" s="71"/>
      <c r="B214" s="140"/>
      <c r="C214" s="140"/>
      <c r="D214" s="48"/>
      <c r="E214" s="48"/>
      <c r="F214" s="68"/>
      <c r="G214" s="48"/>
      <c r="H214" s="48"/>
      <c r="I214" s="141"/>
      <c r="J214" s="141"/>
    </row>
    <row r="215" spans="1:10" hidden="1" outlineLevel="1" x14ac:dyDescent="0.25">
      <c r="A215" s="71"/>
      <c r="B215" s="140"/>
      <c r="C215" s="140"/>
      <c r="D215" s="48"/>
      <c r="E215" s="48"/>
      <c r="F215" s="68"/>
      <c r="G215" s="48"/>
      <c r="H215" s="48"/>
      <c r="I215" s="141"/>
      <c r="J215" s="141"/>
    </row>
    <row r="216" spans="1:10" hidden="1" outlineLevel="1" x14ac:dyDescent="0.25">
      <c r="A216" s="71"/>
      <c r="B216" s="140"/>
      <c r="C216" s="140"/>
      <c r="D216" s="48"/>
      <c r="E216" s="48"/>
      <c r="F216" s="68"/>
      <c r="G216" s="48"/>
      <c r="H216" s="48"/>
      <c r="I216" s="141"/>
      <c r="J216" s="141"/>
    </row>
    <row r="217" spans="1:10" ht="15.75" hidden="1" outlineLevel="1" thickBot="1" x14ac:dyDescent="0.3">
      <c r="A217" s="65"/>
      <c r="B217" s="144"/>
      <c r="C217" s="144"/>
      <c r="D217" s="145"/>
      <c r="E217" s="145"/>
      <c r="F217" s="62"/>
      <c r="G217" s="48"/>
      <c r="H217" s="145"/>
      <c r="I217" s="146"/>
      <c r="J217" s="146"/>
    </row>
    <row r="218" spans="1:10" ht="15.75" collapsed="1" thickBot="1" x14ac:dyDescent="0.3">
      <c r="A218" s="147" t="s">
        <v>1673</v>
      </c>
      <c r="B218" s="148"/>
      <c r="C218" s="149">
        <f>COUNTA(A118:A217)</f>
        <v>0</v>
      </c>
      <c r="D218" s="148"/>
      <c r="E218" s="148"/>
      <c r="F218" s="148"/>
      <c r="G218" s="148"/>
      <c r="H218" s="148"/>
      <c r="I218" s="150"/>
      <c r="J218" s="150"/>
    </row>
    <row r="219" spans="1:10" ht="8.25" customHeight="1" x14ac:dyDescent="0.25">
      <c r="A219" s="151"/>
      <c r="B219" s="152"/>
      <c r="C219" s="152"/>
      <c r="D219" s="152"/>
      <c r="E219" s="152"/>
      <c r="F219" s="152"/>
      <c r="G219" s="152"/>
      <c r="H219" s="152"/>
      <c r="I219" s="153"/>
      <c r="J219" s="153"/>
    </row>
    <row r="220" spans="1:10" x14ac:dyDescent="0.25">
      <c r="A220" s="361" t="s">
        <v>1584</v>
      </c>
      <c r="B220" s="362"/>
      <c r="C220" s="362"/>
      <c r="D220" s="362"/>
      <c r="E220" s="362"/>
      <c r="F220" s="362"/>
      <c r="G220" s="362"/>
      <c r="H220" s="362"/>
      <c r="I220" s="362"/>
      <c r="J220" s="362"/>
    </row>
    <row r="221" spans="1:10" x14ac:dyDescent="0.25">
      <c r="A221" s="338"/>
      <c r="B221" s="339"/>
      <c r="C221" s="339"/>
      <c r="D221" s="339"/>
      <c r="E221" s="339"/>
      <c r="F221" s="339"/>
      <c r="G221" s="339"/>
      <c r="H221" s="339"/>
      <c r="I221" s="339"/>
      <c r="J221" s="339"/>
    </row>
    <row r="222" spans="1:10" x14ac:dyDescent="0.25">
      <c r="A222" s="338"/>
      <c r="B222" s="339"/>
      <c r="C222" s="339"/>
      <c r="D222" s="339"/>
      <c r="E222" s="339"/>
      <c r="F222" s="339"/>
      <c r="G222" s="339"/>
      <c r="H222" s="339"/>
      <c r="I222" s="339"/>
      <c r="J222" s="339"/>
    </row>
    <row r="223" spans="1:10" x14ac:dyDescent="0.25">
      <c r="A223" s="338"/>
      <c r="B223" s="339"/>
      <c r="C223" s="339"/>
      <c r="D223" s="339"/>
      <c r="E223" s="339"/>
      <c r="F223" s="339"/>
      <c r="G223" s="339"/>
      <c r="H223" s="339"/>
      <c r="I223" s="339"/>
      <c r="J223" s="339"/>
    </row>
    <row r="224" spans="1:10" x14ac:dyDescent="0.25">
      <c r="A224" s="338"/>
      <c r="B224" s="339"/>
      <c r="C224" s="339"/>
      <c r="D224" s="339"/>
      <c r="E224" s="339"/>
      <c r="F224" s="339"/>
      <c r="G224" s="339"/>
      <c r="H224" s="339"/>
      <c r="I224" s="339"/>
      <c r="J224" s="339"/>
    </row>
    <row r="225" spans="1:10" x14ac:dyDescent="0.25">
      <c r="A225" s="338"/>
      <c r="B225" s="339"/>
      <c r="C225" s="339"/>
      <c r="D225" s="339"/>
      <c r="E225" s="339"/>
      <c r="F225" s="339"/>
      <c r="G225" s="339"/>
      <c r="H225" s="339"/>
      <c r="I225" s="339"/>
      <c r="J225" s="339"/>
    </row>
    <row r="226" spans="1:10" x14ac:dyDescent="0.25">
      <c r="A226" s="338"/>
      <c r="B226" s="339"/>
      <c r="C226" s="339"/>
      <c r="D226" s="339"/>
      <c r="E226" s="339"/>
      <c r="F226" s="339"/>
      <c r="G226" s="339"/>
      <c r="H226" s="339"/>
      <c r="I226" s="339"/>
      <c r="J226" s="339"/>
    </row>
    <row r="227" spans="1:10" x14ac:dyDescent="0.25">
      <c r="A227" s="338"/>
      <c r="B227" s="339"/>
      <c r="C227" s="339"/>
      <c r="D227" s="339"/>
      <c r="E227" s="339"/>
      <c r="F227" s="339"/>
      <c r="G227" s="339"/>
      <c r="H227" s="339"/>
      <c r="I227" s="339"/>
      <c r="J227" s="339"/>
    </row>
  </sheetData>
  <sheetProtection algorithmName="SHA-512" hashValue="nYQCS0nbhsYZ1E1xcc0j3TD/LAjQFQlYgbmIYEs3HU3alQTIgVtB/DQYLo/2Xm4G1AKNdDeC16Rz3mxSA8ko+Q==" saltValue="1SmETPQY2Souqg3tGf8xww==" spinCount="100000" sheet="1" formatCells="0" formatColumns="0" formatRows="0" insertHyperlinks="0" selectLockedCells="1" sort="0" autoFilter="0" pivotTables="0"/>
  <protectedRanges>
    <protectedRange sqref="H1:L113" name="Range1"/>
  </protectedRanges>
  <mergeCells count="7">
    <mergeCell ref="A221:J227"/>
    <mergeCell ref="A1:J2"/>
    <mergeCell ref="A105:J105"/>
    <mergeCell ref="A106:J106"/>
    <mergeCell ref="A107:J113"/>
    <mergeCell ref="A115:J116"/>
    <mergeCell ref="A220:J220"/>
  </mergeCells>
  <dataValidations count="2">
    <dataValidation errorStyle="warning" allowBlank="1" showInputMessage="1" showErrorMessage="1" sqref="F118" xr:uid="{5FDB4924-9997-4E8E-92AA-93C45F8F486A}"/>
    <dataValidation allowBlank="1" showInputMessage="1" showErrorMessage="1" sqref="F119:F217" xr:uid="{364D8032-1D80-46F9-AD58-B94F9CDDB505}"/>
  </dataValidations>
  <pageMargins left="0.25" right="0.25" top="0.75" bottom="0.75" header="0.3" footer="0.3"/>
  <pageSetup paperSize="3" scale="61" fitToHeight="0" orientation="landscape" r:id="rId1"/>
  <headerFooter>
    <oddFooter>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2953-FE8C-4F9D-B57B-798E27487B07}">
  <sheetPr codeName="Sheet14">
    <pageSetUpPr fitToPage="1"/>
  </sheetPr>
  <dimension ref="A1:K115"/>
  <sheetViews>
    <sheetView zoomScale="85" zoomScaleNormal="85" workbookViewId="0">
      <selection activeCell="A5" sqref="A5"/>
    </sheetView>
  </sheetViews>
  <sheetFormatPr defaultColWidth="9.140625" defaultRowHeight="15" outlineLevelRow="1" x14ac:dyDescent="0.25"/>
  <cols>
    <col min="1" max="2" width="9.140625" style="25"/>
    <col min="3" max="4" width="23" style="25" customWidth="1"/>
    <col min="5" max="5" width="32.85546875" style="25" customWidth="1"/>
    <col min="6" max="6" width="31" style="25" customWidth="1"/>
    <col min="7" max="7" width="30" style="25" customWidth="1"/>
    <col min="8" max="8" width="55.42578125" style="25" customWidth="1"/>
    <col min="9" max="9" width="9.140625" style="25"/>
    <col min="10" max="10" width="59.5703125" style="25" bestFit="1" customWidth="1"/>
    <col min="11" max="16384" width="9.140625" style="25"/>
  </cols>
  <sheetData>
    <row r="1" spans="1:8" ht="16.5" customHeight="1" x14ac:dyDescent="0.25">
      <c r="A1" s="347" t="s">
        <v>2771</v>
      </c>
      <c r="B1" s="348"/>
      <c r="C1" s="348"/>
      <c r="D1" s="348"/>
      <c r="E1" s="348"/>
      <c r="F1" s="348"/>
      <c r="G1" s="348"/>
      <c r="H1" s="348"/>
    </row>
    <row r="2" spans="1:8" s="26" customFormat="1" ht="15" customHeight="1" thickBot="1" x14ac:dyDescent="0.25">
      <c r="A2" s="350"/>
      <c r="B2" s="351"/>
      <c r="C2" s="351"/>
      <c r="D2" s="351"/>
      <c r="E2" s="351"/>
      <c r="F2" s="351"/>
      <c r="G2" s="351"/>
      <c r="H2" s="351"/>
    </row>
    <row r="3" spans="1:8" s="26" customFormat="1" ht="15" customHeight="1" x14ac:dyDescent="0.2">
      <c r="A3" s="154" t="s">
        <v>1661</v>
      </c>
      <c r="B3" s="155" t="s">
        <v>1663</v>
      </c>
      <c r="C3" s="156" t="s">
        <v>2772</v>
      </c>
      <c r="D3" s="156" t="s">
        <v>2773</v>
      </c>
      <c r="E3" s="107" t="s">
        <v>1678</v>
      </c>
      <c r="F3" s="156" t="s">
        <v>2774</v>
      </c>
      <c r="G3" s="156" t="s">
        <v>2775</v>
      </c>
      <c r="H3" s="157" t="s">
        <v>1585</v>
      </c>
    </row>
    <row r="4" spans="1:8" s="26" customFormat="1" ht="15" customHeight="1" x14ac:dyDescent="0.2">
      <c r="A4" s="117"/>
      <c r="B4" s="158"/>
      <c r="C4" s="158"/>
      <c r="D4" s="158"/>
      <c r="E4" s="159"/>
      <c r="F4" s="110"/>
      <c r="G4" s="110"/>
      <c r="H4" s="111"/>
    </row>
    <row r="5" spans="1:8" s="26" customFormat="1" ht="15" customHeight="1" x14ac:dyDescent="0.2">
      <c r="A5" s="160"/>
      <c r="B5" s="161"/>
      <c r="C5" s="161"/>
      <c r="D5" s="161"/>
      <c r="E5" s="162"/>
      <c r="F5" s="163"/>
      <c r="G5" s="163"/>
      <c r="H5" s="111"/>
    </row>
    <row r="6" spans="1:8" s="26" customFormat="1" ht="15" customHeight="1" x14ac:dyDescent="0.2">
      <c r="A6" s="160"/>
      <c r="B6" s="161"/>
      <c r="C6" s="161"/>
      <c r="D6" s="161"/>
      <c r="E6" s="162"/>
      <c r="F6" s="163"/>
      <c r="G6" s="163"/>
      <c r="H6" s="111"/>
    </row>
    <row r="7" spans="1:8" s="26" customFormat="1" ht="15" customHeight="1" x14ac:dyDescent="0.2">
      <c r="A7" s="160"/>
      <c r="B7" s="161"/>
      <c r="C7" s="161"/>
      <c r="D7" s="161"/>
      <c r="E7" s="162"/>
      <c r="F7" s="163"/>
      <c r="G7" s="163"/>
      <c r="H7" s="111"/>
    </row>
    <row r="8" spans="1:8" s="26" customFormat="1" ht="15" customHeight="1" x14ac:dyDescent="0.2">
      <c r="A8" s="160"/>
      <c r="B8" s="161"/>
      <c r="C8" s="161"/>
      <c r="D8" s="161"/>
      <c r="E8" s="162"/>
      <c r="F8" s="163"/>
      <c r="G8" s="163"/>
      <c r="H8" s="111"/>
    </row>
    <row r="9" spans="1:8" s="26" customFormat="1" ht="15" customHeight="1" x14ac:dyDescent="0.2">
      <c r="A9" s="160"/>
      <c r="B9" s="161"/>
      <c r="C9" s="161"/>
      <c r="D9" s="161"/>
      <c r="E9" s="162"/>
      <c r="F9" s="163"/>
      <c r="G9" s="163"/>
      <c r="H9" s="111"/>
    </row>
    <row r="10" spans="1:8" s="26" customFormat="1" ht="15" customHeight="1" x14ac:dyDescent="0.2">
      <c r="A10" s="160"/>
      <c r="B10" s="161"/>
      <c r="C10" s="161"/>
      <c r="D10" s="161"/>
      <c r="E10" s="162"/>
      <c r="F10" s="163"/>
      <c r="G10" s="163"/>
      <c r="H10" s="111"/>
    </row>
    <row r="11" spans="1:8" s="26" customFormat="1" ht="15" customHeight="1" x14ac:dyDescent="0.2">
      <c r="A11" s="160"/>
      <c r="B11" s="161"/>
      <c r="C11" s="161"/>
      <c r="D11" s="161"/>
      <c r="E11" s="162"/>
      <c r="F11" s="163"/>
      <c r="G11" s="163"/>
      <c r="H11" s="111"/>
    </row>
    <row r="12" spans="1:8" s="26" customFormat="1" ht="15" customHeight="1" x14ac:dyDescent="0.2">
      <c r="A12" s="160"/>
      <c r="B12" s="161"/>
      <c r="C12" s="161"/>
      <c r="D12" s="161"/>
      <c r="E12" s="162"/>
      <c r="F12" s="163"/>
      <c r="G12" s="163"/>
      <c r="H12" s="111"/>
    </row>
    <row r="13" spans="1:8" s="26" customFormat="1" ht="15" customHeight="1" x14ac:dyDescent="0.2">
      <c r="A13" s="160"/>
      <c r="B13" s="161"/>
      <c r="C13" s="161"/>
      <c r="D13" s="161"/>
      <c r="E13" s="162"/>
      <c r="F13" s="163"/>
      <c r="G13" s="163"/>
      <c r="H13" s="111"/>
    </row>
    <row r="14" spans="1:8" s="26" customFormat="1" ht="15" hidden="1" customHeight="1" outlineLevel="1" x14ac:dyDescent="0.2">
      <c r="A14" s="160"/>
      <c r="B14" s="161"/>
      <c r="C14" s="161"/>
      <c r="D14" s="161"/>
      <c r="E14" s="162"/>
      <c r="F14" s="163"/>
      <c r="G14" s="163"/>
      <c r="H14" s="111"/>
    </row>
    <row r="15" spans="1:8" s="26" customFormat="1" ht="15" hidden="1" customHeight="1" outlineLevel="1" x14ac:dyDescent="0.2">
      <c r="A15" s="160"/>
      <c r="B15" s="161"/>
      <c r="C15" s="161"/>
      <c r="D15" s="161"/>
      <c r="E15" s="162"/>
      <c r="F15" s="163"/>
      <c r="G15" s="163"/>
      <c r="H15" s="111"/>
    </row>
    <row r="16" spans="1:8" s="26" customFormat="1" ht="15" hidden="1" customHeight="1" outlineLevel="1" x14ac:dyDescent="0.2">
      <c r="A16" s="160"/>
      <c r="B16" s="161"/>
      <c r="C16" s="161"/>
      <c r="D16" s="161"/>
      <c r="E16" s="162"/>
      <c r="F16" s="163"/>
      <c r="G16" s="163"/>
      <c r="H16" s="111"/>
    </row>
    <row r="17" spans="1:8" s="26" customFormat="1" ht="15" hidden="1" customHeight="1" outlineLevel="1" x14ac:dyDescent="0.2">
      <c r="A17" s="160"/>
      <c r="B17" s="161"/>
      <c r="C17" s="161"/>
      <c r="D17" s="161"/>
      <c r="E17" s="162"/>
      <c r="F17" s="163"/>
      <c r="G17" s="163"/>
      <c r="H17" s="111"/>
    </row>
    <row r="18" spans="1:8" s="26" customFormat="1" ht="15" hidden="1" customHeight="1" outlineLevel="1" x14ac:dyDescent="0.2">
      <c r="A18" s="160"/>
      <c r="B18" s="161"/>
      <c r="C18" s="161"/>
      <c r="D18" s="161"/>
      <c r="E18" s="162"/>
      <c r="F18" s="163"/>
      <c r="G18" s="163"/>
      <c r="H18" s="111"/>
    </row>
    <row r="19" spans="1:8" s="26" customFormat="1" ht="15" hidden="1" customHeight="1" outlineLevel="1" x14ac:dyDescent="0.2">
      <c r="A19" s="160"/>
      <c r="B19" s="161"/>
      <c r="C19" s="161"/>
      <c r="D19" s="161"/>
      <c r="E19" s="162"/>
      <c r="F19" s="163"/>
      <c r="G19" s="163"/>
      <c r="H19" s="111"/>
    </row>
    <row r="20" spans="1:8" s="26" customFormat="1" ht="15" hidden="1" customHeight="1" outlineLevel="1" x14ac:dyDescent="0.2">
      <c r="A20" s="160"/>
      <c r="B20" s="161"/>
      <c r="C20" s="161"/>
      <c r="D20" s="161"/>
      <c r="E20" s="162"/>
      <c r="F20" s="163"/>
      <c r="G20" s="163"/>
      <c r="H20" s="111"/>
    </row>
    <row r="21" spans="1:8" s="26" customFormat="1" ht="15" hidden="1" customHeight="1" outlineLevel="1" x14ac:dyDescent="0.2">
      <c r="A21" s="160"/>
      <c r="B21" s="161"/>
      <c r="C21" s="161"/>
      <c r="D21" s="161"/>
      <c r="E21" s="162"/>
      <c r="F21" s="163"/>
      <c r="G21" s="163"/>
      <c r="H21" s="111"/>
    </row>
    <row r="22" spans="1:8" s="26" customFormat="1" ht="15" hidden="1" customHeight="1" outlineLevel="1" x14ac:dyDescent="0.2">
      <c r="A22" s="160"/>
      <c r="B22" s="161"/>
      <c r="C22" s="161"/>
      <c r="D22" s="161"/>
      <c r="E22" s="162"/>
      <c r="F22" s="163"/>
      <c r="G22" s="163"/>
      <c r="H22" s="111"/>
    </row>
    <row r="23" spans="1:8" s="26" customFormat="1" ht="15" hidden="1" customHeight="1" outlineLevel="1" x14ac:dyDescent="0.2">
      <c r="A23" s="160"/>
      <c r="B23" s="161"/>
      <c r="C23" s="161"/>
      <c r="D23" s="161"/>
      <c r="E23" s="162"/>
      <c r="F23" s="163"/>
      <c r="G23" s="163"/>
      <c r="H23" s="111"/>
    </row>
    <row r="24" spans="1:8" s="26" customFormat="1" ht="15" hidden="1" customHeight="1" outlineLevel="1" x14ac:dyDescent="0.2">
      <c r="A24" s="160"/>
      <c r="B24" s="161"/>
      <c r="C24" s="161"/>
      <c r="D24" s="161"/>
      <c r="E24" s="162"/>
      <c r="F24" s="163"/>
      <c r="G24" s="163"/>
      <c r="H24" s="111"/>
    </row>
    <row r="25" spans="1:8" s="26" customFormat="1" ht="15" hidden="1" customHeight="1" outlineLevel="1" x14ac:dyDescent="0.2">
      <c r="A25" s="160"/>
      <c r="B25" s="161"/>
      <c r="C25" s="161"/>
      <c r="D25" s="161"/>
      <c r="E25" s="162"/>
      <c r="F25" s="163"/>
      <c r="G25" s="163"/>
      <c r="H25" s="111"/>
    </row>
    <row r="26" spans="1:8" s="26" customFormat="1" ht="15" hidden="1" customHeight="1" outlineLevel="1" x14ac:dyDescent="0.2">
      <c r="A26" s="160"/>
      <c r="B26" s="161"/>
      <c r="C26" s="161"/>
      <c r="D26" s="161"/>
      <c r="E26" s="162"/>
      <c r="F26" s="163"/>
      <c r="G26" s="163"/>
      <c r="H26" s="111"/>
    </row>
    <row r="27" spans="1:8" s="26" customFormat="1" ht="15" hidden="1" customHeight="1" outlineLevel="1" x14ac:dyDescent="0.2">
      <c r="A27" s="160"/>
      <c r="B27" s="161"/>
      <c r="C27" s="161"/>
      <c r="D27" s="161"/>
      <c r="E27" s="162"/>
      <c r="F27" s="163"/>
      <c r="G27" s="163"/>
      <c r="H27" s="111"/>
    </row>
    <row r="28" spans="1:8" s="26" customFormat="1" ht="15" hidden="1" customHeight="1" outlineLevel="1" x14ac:dyDescent="0.2">
      <c r="A28" s="160"/>
      <c r="B28" s="161"/>
      <c r="C28" s="161"/>
      <c r="D28" s="161"/>
      <c r="E28" s="162"/>
      <c r="F28" s="163"/>
      <c r="G28" s="163"/>
      <c r="H28" s="111"/>
    </row>
    <row r="29" spans="1:8" s="26" customFormat="1" ht="15" hidden="1" customHeight="1" outlineLevel="1" x14ac:dyDescent="0.2">
      <c r="A29" s="160"/>
      <c r="B29" s="161"/>
      <c r="C29" s="161"/>
      <c r="D29" s="161"/>
      <c r="E29" s="162"/>
      <c r="F29" s="163"/>
      <c r="G29" s="163"/>
      <c r="H29" s="111"/>
    </row>
    <row r="30" spans="1:8" s="26" customFormat="1" ht="15" hidden="1" customHeight="1" outlineLevel="1" x14ac:dyDescent="0.2">
      <c r="A30" s="160"/>
      <c r="B30" s="161"/>
      <c r="C30" s="161"/>
      <c r="D30" s="161"/>
      <c r="E30" s="162"/>
      <c r="F30" s="163"/>
      <c r="G30" s="163"/>
      <c r="H30" s="111"/>
    </row>
    <row r="31" spans="1:8" s="26" customFormat="1" ht="15" hidden="1" customHeight="1" outlineLevel="1" x14ac:dyDescent="0.2">
      <c r="A31" s="160"/>
      <c r="B31" s="161"/>
      <c r="C31" s="161"/>
      <c r="D31" s="161"/>
      <c r="E31" s="162"/>
      <c r="F31" s="163"/>
      <c r="G31" s="163"/>
      <c r="H31" s="111"/>
    </row>
    <row r="32" spans="1:8" s="26" customFormat="1" ht="15" hidden="1" customHeight="1" outlineLevel="1" x14ac:dyDescent="0.2">
      <c r="A32" s="160"/>
      <c r="B32" s="161"/>
      <c r="C32" s="161"/>
      <c r="D32" s="161"/>
      <c r="E32" s="162"/>
      <c r="F32" s="163"/>
      <c r="G32" s="163"/>
      <c r="H32" s="111"/>
    </row>
    <row r="33" spans="1:8" s="26" customFormat="1" ht="15" hidden="1" customHeight="1" outlineLevel="1" x14ac:dyDescent="0.2">
      <c r="A33" s="160"/>
      <c r="B33" s="161"/>
      <c r="C33" s="161"/>
      <c r="D33" s="161"/>
      <c r="E33" s="162"/>
      <c r="F33" s="163"/>
      <c r="G33" s="163"/>
      <c r="H33" s="111"/>
    </row>
    <row r="34" spans="1:8" s="26" customFormat="1" ht="15" hidden="1" customHeight="1" outlineLevel="1" x14ac:dyDescent="0.2">
      <c r="A34" s="160"/>
      <c r="B34" s="161"/>
      <c r="C34" s="161"/>
      <c r="D34" s="161"/>
      <c r="E34" s="162"/>
      <c r="F34" s="163"/>
      <c r="G34" s="163"/>
      <c r="H34" s="111"/>
    </row>
    <row r="35" spans="1:8" s="26" customFormat="1" ht="15" hidden="1" customHeight="1" outlineLevel="1" x14ac:dyDescent="0.2">
      <c r="A35" s="160"/>
      <c r="B35" s="161"/>
      <c r="C35" s="161"/>
      <c r="D35" s="161"/>
      <c r="E35" s="162"/>
      <c r="F35" s="163"/>
      <c r="G35" s="163"/>
      <c r="H35" s="111"/>
    </row>
    <row r="36" spans="1:8" s="26" customFormat="1" ht="15" hidden="1" customHeight="1" outlineLevel="1" x14ac:dyDescent="0.2">
      <c r="A36" s="160"/>
      <c r="B36" s="161"/>
      <c r="C36" s="161"/>
      <c r="D36" s="161"/>
      <c r="E36" s="162"/>
      <c r="F36" s="163"/>
      <c r="G36" s="163"/>
      <c r="H36" s="111"/>
    </row>
    <row r="37" spans="1:8" s="26" customFormat="1" ht="15" hidden="1" customHeight="1" outlineLevel="1" x14ac:dyDescent="0.2">
      <c r="A37" s="160"/>
      <c r="B37" s="161"/>
      <c r="C37" s="161"/>
      <c r="D37" s="161"/>
      <c r="E37" s="162"/>
      <c r="F37" s="163"/>
      <c r="G37" s="163"/>
      <c r="H37" s="111"/>
    </row>
    <row r="38" spans="1:8" s="26" customFormat="1" ht="15" hidden="1" customHeight="1" outlineLevel="1" x14ac:dyDescent="0.2">
      <c r="A38" s="160"/>
      <c r="B38" s="161"/>
      <c r="C38" s="161"/>
      <c r="D38" s="161"/>
      <c r="E38" s="162"/>
      <c r="F38" s="163"/>
      <c r="G38" s="163"/>
      <c r="H38" s="111"/>
    </row>
    <row r="39" spans="1:8" s="26" customFormat="1" ht="15" hidden="1" customHeight="1" outlineLevel="1" x14ac:dyDescent="0.2">
      <c r="A39" s="160"/>
      <c r="B39" s="161"/>
      <c r="C39" s="161"/>
      <c r="D39" s="161"/>
      <c r="E39" s="162"/>
      <c r="F39" s="163"/>
      <c r="G39" s="163"/>
      <c r="H39" s="111"/>
    </row>
    <row r="40" spans="1:8" s="26" customFormat="1" ht="15" hidden="1" customHeight="1" outlineLevel="1" x14ac:dyDescent="0.2">
      <c r="A40" s="160"/>
      <c r="B40" s="161"/>
      <c r="C40" s="161"/>
      <c r="D40" s="161"/>
      <c r="E40" s="162"/>
      <c r="F40" s="163"/>
      <c r="G40" s="163"/>
      <c r="H40" s="111"/>
    </row>
    <row r="41" spans="1:8" s="26" customFormat="1" ht="15" hidden="1" customHeight="1" outlineLevel="1" x14ac:dyDescent="0.2">
      <c r="A41" s="160"/>
      <c r="B41" s="161"/>
      <c r="C41" s="161"/>
      <c r="D41" s="161"/>
      <c r="E41" s="162"/>
      <c r="F41" s="163"/>
      <c r="G41" s="163"/>
      <c r="H41" s="111"/>
    </row>
    <row r="42" spans="1:8" s="26" customFormat="1" ht="15" hidden="1" customHeight="1" outlineLevel="1" x14ac:dyDescent="0.2">
      <c r="A42" s="160"/>
      <c r="B42" s="161"/>
      <c r="C42" s="161"/>
      <c r="D42" s="161"/>
      <c r="E42" s="162"/>
      <c r="F42" s="163"/>
      <c r="G42" s="163"/>
      <c r="H42" s="111"/>
    </row>
    <row r="43" spans="1:8" s="26" customFormat="1" ht="15" hidden="1" customHeight="1" outlineLevel="1" x14ac:dyDescent="0.2">
      <c r="A43" s="160"/>
      <c r="B43" s="161"/>
      <c r="C43" s="161"/>
      <c r="D43" s="161"/>
      <c r="E43" s="162"/>
      <c r="F43" s="163"/>
      <c r="G43" s="163"/>
      <c r="H43" s="111"/>
    </row>
    <row r="44" spans="1:8" s="26" customFormat="1" ht="15" hidden="1" customHeight="1" outlineLevel="1" x14ac:dyDescent="0.2">
      <c r="A44" s="160"/>
      <c r="B44" s="161"/>
      <c r="C44" s="161"/>
      <c r="D44" s="161"/>
      <c r="E44" s="162"/>
      <c r="F44" s="163"/>
      <c r="G44" s="163"/>
      <c r="H44" s="111"/>
    </row>
    <row r="45" spans="1:8" s="26" customFormat="1" ht="15" hidden="1" customHeight="1" outlineLevel="1" x14ac:dyDescent="0.2">
      <c r="A45" s="160"/>
      <c r="B45" s="161"/>
      <c r="C45" s="161"/>
      <c r="D45" s="161"/>
      <c r="E45" s="162"/>
      <c r="F45" s="163"/>
      <c r="G45" s="163"/>
      <c r="H45" s="111"/>
    </row>
    <row r="46" spans="1:8" s="26" customFormat="1" ht="15" hidden="1" customHeight="1" outlineLevel="1" x14ac:dyDescent="0.2">
      <c r="A46" s="160"/>
      <c r="B46" s="161"/>
      <c r="C46" s="161"/>
      <c r="D46" s="161"/>
      <c r="E46" s="162"/>
      <c r="F46" s="163"/>
      <c r="G46" s="163"/>
      <c r="H46" s="111"/>
    </row>
    <row r="47" spans="1:8" s="26" customFormat="1" ht="15" hidden="1" customHeight="1" outlineLevel="1" x14ac:dyDescent="0.2">
      <c r="A47" s="160"/>
      <c r="B47" s="161"/>
      <c r="C47" s="161"/>
      <c r="D47" s="161"/>
      <c r="E47" s="162"/>
      <c r="F47" s="163"/>
      <c r="G47" s="163"/>
      <c r="H47" s="111"/>
    </row>
    <row r="48" spans="1:8" s="26" customFormat="1" ht="15" hidden="1" customHeight="1" outlineLevel="1" x14ac:dyDescent="0.2">
      <c r="A48" s="160"/>
      <c r="B48" s="161"/>
      <c r="C48" s="161"/>
      <c r="D48" s="161"/>
      <c r="E48" s="162"/>
      <c r="F48" s="163"/>
      <c r="G48" s="163"/>
      <c r="H48" s="111"/>
    </row>
    <row r="49" spans="1:8" s="26" customFormat="1" ht="15" hidden="1" customHeight="1" outlineLevel="1" x14ac:dyDescent="0.2">
      <c r="A49" s="160"/>
      <c r="B49" s="161"/>
      <c r="C49" s="161"/>
      <c r="D49" s="161"/>
      <c r="E49" s="162"/>
      <c r="F49" s="163"/>
      <c r="G49" s="163"/>
      <c r="H49" s="111"/>
    </row>
    <row r="50" spans="1:8" s="26" customFormat="1" ht="15" hidden="1" customHeight="1" outlineLevel="1" x14ac:dyDescent="0.2">
      <c r="A50" s="160"/>
      <c r="B50" s="161"/>
      <c r="C50" s="161"/>
      <c r="D50" s="161"/>
      <c r="E50" s="162"/>
      <c r="F50" s="163"/>
      <c r="G50" s="163"/>
      <c r="H50" s="111"/>
    </row>
    <row r="51" spans="1:8" s="26" customFormat="1" ht="15" hidden="1" customHeight="1" outlineLevel="1" x14ac:dyDescent="0.2">
      <c r="A51" s="160"/>
      <c r="B51" s="161"/>
      <c r="C51" s="161"/>
      <c r="D51" s="161"/>
      <c r="E51" s="162"/>
      <c r="F51" s="163"/>
      <c r="G51" s="163"/>
      <c r="H51" s="111"/>
    </row>
    <row r="52" spans="1:8" s="26" customFormat="1" ht="15" hidden="1" customHeight="1" outlineLevel="1" x14ac:dyDescent="0.2">
      <c r="A52" s="160"/>
      <c r="B52" s="161"/>
      <c r="C52" s="161"/>
      <c r="D52" s="161"/>
      <c r="E52" s="162"/>
      <c r="F52" s="163"/>
      <c r="G52" s="163"/>
      <c r="H52" s="111"/>
    </row>
    <row r="53" spans="1:8" s="26" customFormat="1" ht="15" hidden="1" customHeight="1" outlineLevel="1" x14ac:dyDescent="0.2">
      <c r="A53" s="160"/>
      <c r="B53" s="161"/>
      <c r="C53" s="161"/>
      <c r="D53" s="161"/>
      <c r="E53" s="162"/>
      <c r="F53" s="163"/>
      <c r="G53" s="163"/>
      <c r="H53" s="111"/>
    </row>
    <row r="54" spans="1:8" s="26" customFormat="1" ht="15" hidden="1" customHeight="1" outlineLevel="1" x14ac:dyDescent="0.2">
      <c r="A54" s="160"/>
      <c r="B54" s="161"/>
      <c r="C54" s="161"/>
      <c r="D54" s="161"/>
      <c r="E54" s="162"/>
      <c r="F54" s="163"/>
      <c r="G54" s="163"/>
      <c r="H54" s="111"/>
    </row>
    <row r="55" spans="1:8" s="26" customFormat="1" ht="15" hidden="1" customHeight="1" outlineLevel="1" x14ac:dyDescent="0.2">
      <c r="A55" s="160"/>
      <c r="B55" s="161"/>
      <c r="C55" s="161"/>
      <c r="D55" s="161"/>
      <c r="E55" s="162"/>
      <c r="F55" s="163"/>
      <c r="G55" s="163"/>
      <c r="H55" s="111"/>
    </row>
    <row r="56" spans="1:8" s="26" customFormat="1" ht="15" hidden="1" customHeight="1" outlineLevel="1" x14ac:dyDescent="0.2">
      <c r="A56" s="160"/>
      <c r="B56" s="161"/>
      <c r="C56" s="161"/>
      <c r="D56" s="161"/>
      <c r="E56" s="162"/>
      <c r="F56" s="163"/>
      <c r="G56" s="163"/>
      <c r="H56" s="111"/>
    </row>
    <row r="57" spans="1:8" s="26" customFormat="1" ht="15" hidden="1" customHeight="1" outlineLevel="1" x14ac:dyDescent="0.2">
      <c r="A57" s="160"/>
      <c r="B57" s="161"/>
      <c r="C57" s="161"/>
      <c r="D57" s="161"/>
      <c r="E57" s="162"/>
      <c r="F57" s="163"/>
      <c r="G57" s="163"/>
      <c r="H57" s="111"/>
    </row>
    <row r="58" spans="1:8" s="26" customFormat="1" ht="15" hidden="1" customHeight="1" outlineLevel="1" x14ac:dyDescent="0.2">
      <c r="A58" s="160"/>
      <c r="B58" s="161"/>
      <c r="C58" s="161"/>
      <c r="D58" s="161"/>
      <c r="E58" s="162"/>
      <c r="F58" s="163"/>
      <c r="G58" s="163"/>
      <c r="H58" s="111"/>
    </row>
    <row r="59" spans="1:8" s="26" customFormat="1" ht="15" hidden="1" customHeight="1" outlineLevel="1" x14ac:dyDescent="0.2">
      <c r="A59" s="160"/>
      <c r="B59" s="161"/>
      <c r="C59" s="161"/>
      <c r="D59" s="161"/>
      <c r="E59" s="162"/>
      <c r="F59" s="163"/>
      <c r="G59" s="163"/>
      <c r="H59" s="111"/>
    </row>
    <row r="60" spans="1:8" s="26" customFormat="1" ht="15" hidden="1" customHeight="1" outlineLevel="1" x14ac:dyDescent="0.2">
      <c r="A60" s="160"/>
      <c r="B60" s="161"/>
      <c r="C60" s="161"/>
      <c r="D60" s="161"/>
      <c r="E60" s="162"/>
      <c r="F60" s="163"/>
      <c r="G60" s="163"/>
      <c r="H60" s="111"/>
    </row>
    <row r="61" spans="1:8" s="26" customFormat="1" ht="15" hidden="1" customHeight="1" outlineLevel="1" x14ac:dyDescent="0.2">
      <c r="A61" s="160"/>
      <c r="B61" s="161"/>
      <c r="C61" s="161"/>
      <c r="D61" s="161"/>
      <c r="E61" s="162"/>
      <c r="F61" s="163"/>
      <c r="G61" s="163"/>
      <c r="H61" s="111"/>
    </row>
    <row r="62" spans="1:8" s="26" customFormat="1" ht="15" hidden="1" customHeight="1" outlineLevel="1" x14ac:dyDescent="0.2">
      <c r="A62" s="160"/>
      <c r="B62" s="161"/>
      <c r="C62" s="161"/>
      <c r="D62" s="161"/>
      <c r="E62" s="162"/>
      <c r="F62" s="163"/>
      <c r="G62" s="163"/>
      <c r="H62" s="111"/>
    </row>
    <row r="63" spans="1:8" s="26" customFormat="1" ht="15" hidden="1" customHeight="1" outlineLevel="1" x14ac:dyDescent="0.2">
      <c r="A63" s="160"/>
      <c r="B63" s="161"/>
      <c r="C63" s="161"/>
      <c r="D63" s="161"/>
      <c r="E63" s="162"/>
      <c r="F63" s="163"/>
      <c r="G63" s="163"/>
      <c r="H63" s="111"/>
    </row>
    <row r="64" spans="1:8" s="26" customFormat="1" ht="15" hidden="1" customHeight="1" outlineLevel="1" x14ac:dyDescent="0.2">
      <c r="A64" s="160"/>
      <c r="B64" s="161"/>
      <c r="C64" s="161"/>
      <c r="D64" s="161"/>
      <c r="E64" s="162"/>
      <c r="F64" s="163"/>
      <c r="G64" s="163"/>
      <c r="H64" s="111"/>
    </row>
    <row r="65" spans="1:8" s="26" customFormat="1" ht="15" hidden="1" customHeight="1" outlineLevel="1" x14ac:dyDescent="0.2">
      <c r="A65" s="160"/>
      <c r="B65" s="161"/>
      <c r="C65" s="161"/>
      <c r="D65" s="161"/>
      <c r="E65" s="162"/>
      <c r="F65" s="163"/>
      <c r="G65" s="163"/>
      <c r="H65" s="111"/>
    </row>
    <row r="66" spans="1:8" s="26" customFormat="1" ht="15" hidden="1" customHeight="1" outlineLevel="1" x14ac:dyDescent="0.2">
      <c r="A66" s="160"/>
      <c r="B66" s="161"/>
      <c r="C66" s="161"/>
      <c r="D66" s="161"/>
      <c r="E66" s="162"/>
      <c r="F66" s="163"/>
      <c r="G66" s="163"/>
      <c r="H66" s="111"/>
    </row>
    <row r="67" spans="1:8" s="26" customFormat="1" ht="15" hidden="1" customHeight="1" outlineLevel="1" x14ac:dyDescent="0.2">
      <c r="A67" s="160"/>
      <c r="B67" s="161"/>
      <c r="C67" s="161"/>
      <c r="D67" s="161"/>
      <c r="E67" s="162"/>
      <c r="F67" s="163"/>
      <c r="G67" s="163"/>
      <c r="H67" s="111"/>
    </row>
    <row r="68" spans="1:8" s="26" customFormat="1" ht="15" hidden="1" customHeight="1" outlineLevel="1" x14ac:dyDescent="0.2">
      <c r="A68" s="160"/>
      <c r="B68" s="161"/>
      <c r="C68" s="161"/>
      <c r="D68" s="161"/>
      <c r="E68" s="162"/>
      <c r="F68" s="163"/>
      <c r="G68" s="163"/>
      <c r="H68" s="111"/>
    </row>
    <row r="69" spans="1:8" s="26" customFormat="1" ht="15" hidden="1" customHeight="1" outlineLevel="1" x14ac:dyDescent="0.2">
      <c r="A69" s="160"/>
      <c r="B69" s="161"/>
      <c r="C69" s="161"/>
      <c r="D69" s="161"/>
      <c r="E69" s="162"/>
      <c r="F69" s="163"/>
      <c r="G69" s="163"/>
      <c r="H69" s="111"/>
    </row>
    <row r="70" spans="1:8" s="26" customFormat="1" ht="15" hidden="1" customHeight="1" outlineLevel="1" x14ac:dyDescent="0.2">
      <c r="A70" s="160"/>
      <c r="B70" s="161"/>
      <c r="C70" s="161"/>
      <c r="D70" s="161"/>
      <c r="E70" s="162"/>
      <c r="F70" s="163"/>
      <c r="G70" s="163"/>
      <c r="H70" s="111"/>
    </row>
    <row r="71" spans="1:8" s="26" customFormat="1" ht="15" hidden="1" customHeight="1" outlineLevel="1" x14ac:dyDescent="0.2">
      <c r="A71" s="160"/>
      <c r="B71" s="161"/>
      <c r="C71" s="161"/>
      <c r="D71" s="161"/>
      <c r="E71" s="162"/>
      <c r="F71" s="163"/>
      <c r="G71" s="163"/>
      <c r="H71" s="111"/>
    </row>
    <row r="72" spans="1:8" s="26" customFormat="1" ht="15" hidden="1" customHeight="1" outlineLevel="1" x14ac:dyDescent="0.2">
      <c r="A72" s="160"/>
      <c r="B72" s="161"/>
      <c r="C72" s="161"/>
      <c r="D72" s="161"/>
      <c r="E72" s="162"/>
      <c r="F72" s="163"/>
      <c r="G72" s="163"/>
      <c r="H72" s="111"/>
    </row>
    <row r="73" spans="1:8" s="26" customFormat="1" ht="15" hidden="1" customHeight="1" outlineLevel="1" x14ac:dyDescent="0.2">
      <c r="A73" s="160"/>
      <c r="B73" s="161"/>
      <c r="C73" s="161"/>
      <c r="D73" s="161"/>
      <c r="E73" s="162"/>
      <c r="F73" s="163"/>
      <c r="G73" s="163"/>
      <c r="H73" s="111"/>
    </row>
    <row r="74" spans="1:8" s="26" customFormat="1" ht="15" hidden="1" customHeight="1" outlineLevel="1" x14ac:dyDescent="0.2">
      <c r="A74" s="160"/>
      <c r="B74" s="161"/>
      <c r="C74" s="161"/>
      <c r="D74" s="161"/>
      <c r="E74" s="162"/>
      <c r="F74" s="163"/>
      <c r="G74" s="163"/>
      <c r="H74" s="111"/>
    </row>
    <row r="75" spans="1:8" s="26" customFormat="1" ht="15" hidden="1" customHeight="1" outlineLevel="1" x14ac:dyDescent="0.2">
      <c r="A75" s="160"/>
      <c r="B75" s="161"/>
      <c r="C75" s="161"/>
      <c r="D75" s="161"/>
      <c r="E75" s="162"/>
      <c r="F75" s="163"/>
      <c r="G75" s="163"/>
      <c r="H75" s="111"/>
    </row>
    <row r="76" spans="1:8" s="26" customFormat="1" ht="15" hidden="1" customHeight="1" outlineLevel="1" x14ac:dyDescent="0.2">
      <c r="A76" s="160"/>
      <c r="B76" s="161"/>
      <c r="C76" s="161"/>
      <c r="D76" s="161"/>
      <c r="E76" s="162"/>
      <c r="F76" s="163"/>
      <c r="G76" s="163"/>
      <c r="H76" s="111"/>
    </row>
    <row r="77" spans="1:8" s="26" customFormat="1" ht="15" hidden="1" customHeight="1" outlineLevel="1" x14ac:dyDescent="0.2">
      <c r="A77" s="160"/>
      <c r="B77" s="161"/>
      <c r="C77" s="161"/>
      <c r="D77" s="161"/>
      <c r="E77" s="162"/>
      <c r="F77" s="163"/>
      <c r="G77" s="163"/>
      <c r="H77" s="111"/>
    </row>
    <row r="78" spans="1:8" s="26" customFormat="1" ht="15" hidden="1" customHeight="1" outlineLevel="1" x14ac:dyDescent="0.2">
      <c r="A78" s="160"/>
      <c r="B78" s="161"/>
      <c r="C78" s="161"/>
      <c r="D78" s="161"/>
      <c r="E78" s="162"/>
      <c r="F78" s="163"/>
      <c r="G78" s="163"/>
      <c r="H78" s="111"/>
    </row>
    <row r="79" spans="1:8" s="26" customFormat="1" ht="15" hidden="1" customHeight="1" outlineLevel="1" x14ac:dyDescent="0.2">
      <c r="A79" s="160"/>
      <c r="B79" s="161"/>
      <c r="C79" s="161"/>
      <c r="D79" s="161"/>
      <c r="E79" s="162"/>
      <c r="F79" s="163"/>
      <c r="G79" s="163"/>
      <c r="H79" s="111"/>
    </row>
    <row r="80" spans="1:8" s="26" customFormat="1" ht="15" hidden="1" customHeight="1" outlineLevel="1" x14ac:dyDescent="0.2">
      <c r="A80" s="160"/>
      <c r="B80" s="161"/>
      <c r="C80" s="161"/>
      <c r="D80" s="161"/>
      <c r="E80" s="162"/>
      <c r="F80" s="163"/>
      <c r="G80" s="163"/>
      <c r="H80" s="111"/>
    </row>
    <row r="81" spans="1:8" s="26" customFormat="1" ht="15" hidden="1" customHeight="1" outlineLevel="1" x14ac:dyDescent="0.2">
      <c r="A81" s="160"/>
      <c r="B81" s="161"/>
      <c r="C81" s="161"/>
      <c r="D81" s="161"/>
      <c r="E81" s="162"/>
      <c r="F81" s="163"/>
      <c r="G81" s="163"/>
      <c r="H81" s="111"/>
    </row>
    <row r="82" spans="1:8" s="26" customFormat="1" ht="15" hidden="1" customHeight="1" outlineLevel="1" x14ac:dyDescent="0.2">
      <c r="A82" s="160"/>
      <c r="B82" s="161"/>
      <c r="C82" s="161"/>
      <c r="D82" s="161"/>
      <c r="E82" s="162"/>
      <c r="F82" s="163"/>
      <c r="G82" s="163"/>
      <c r="H82" s="111"/>
    </row>
    <row r="83" spans="1:8" s="26" customFormat="1" ht="15" hidden="1" customHeight="1" outlineLevel="1" x14ac:dyDescent="0.2">
      <c r="A83" s="160"/>
      <c r="B83" s="161"/>
      <c r="C83" s="161"/>
      <c r="D83" s="161"/>
      <c r="E83" s="162"/>
      <c r="F83" s="163"/>
      <c r="G83" s="163"/>
      <c r="H83" s="111"/>
    </row>
    <row r="84" spans="1:8" s="26" customFormat="1" ht="15" hidden="1" customHeight="1" outlineLevel="1" x14ac:dyDescent="0.2">
      <c r="A84" s="160"/>
      <c r="B84" s="161"/>
      <c r="C84" s="161"/>
      <c r="D84" s="161"/>
      <c r="E84" s="162"/>
      <c r="F84" s="163"/>
      <c r="G84" s="163"/>
      <c r="H84" s="111"/>
    </row>
    <row r="85" spans="1:8" s="26" customFormat="1" ht="15" hidden="1" customHeight="1" outlineLevel="1" x14ac:dyDescent="0.2">
      <c r="A85" s="160"/>
      <c r="B85" s="161"/>
      <c r="C85" s="161"/>
      <c r="D85" s="161"/>
      <c r="E85" s="162"/>
      <c r="F85" s="163"/>
      <c r="G85" s="163"/>
      <c r="H85" s="111"/>
    </row>
    <row r="86" spans="1:8" s="26" customFormat="1" ht="15" hidden="1" customHeight="1" outlineLevel="1" x14ac:dyDescent="0.2">
      <c r="A86" s="160"/>
      <c r="B86" s="161"/>
      <c r="C86" s="161"/>
      <c r="D86" s="161"/>
      <c r="E86" s="162"/>
      <c r="F86" s="163"/>
      <c r="G86" s="163"/>
      <c r="H86" s="111"/>
    </row>
    <row r="87" spans="1:8" s="26" customFormat="1" ht="15" hidden="1" customHeight="1" outlineLevel="1" x14ac:dyDescent="0.2">
      <c r="A87" s="160"/>
      <c r="B87" s="161"/>
      <c r="C87" s="161"/>
      <c r="D87" s="161"/>
      <c r="E87" s="162"/>
      <c r="F87" s="163"/>
      <c r="G87" s="163"/>
      <c r="H87" s="111"/>
    </row>
    <row r="88" spans="1:8" s="26" customFormat="1" ht="15" hidden="1" customHeight="1" outlineLevel="1" x14ac:dyDescent="0.2">
      <c r="A88" s="160"/>
      <c r="B88" s="161"/>
      <c r="C88" s="161"/>
      <c r="D88" s="161"/>
      <c r="E88" s="162"/>
      <c r="F88" s="163"/>
      <c r="G88" s="163"/>
      <c r="H88" s="111"/>
    </row>
    <row r="89" spans="1:8" s="26" customFormat="1" ht="15" hidden="1" customHeight="1" outlineLevel="1" x14ac:dyDescent="0.2">
      <c r="A89" s="160"/>
      <c r="B89" s="161"/>
      <c r="C89" s="161"/>
      <c r="D89" s="161"/>
      <c r="E89" s="162"/>
      <c r="F89" s="163"/>
      <c r="G89" s="163"/>
      <c r="H89" s="111"/>
    </row>
    <row r="90" spans="1:8" s="26" customFormat="1" ht="15" hidden="1" customHeight="1" outlineLevel="1" x14ac:dyDescent="0.2">
      <c r="A90" s="160"/>
      <c r="B90" s="161"/>
      <c r="C90" s="161"/>
      <c r="D90" s="161"/>
      <c r="E90" s="162"/>
      <c r="F90" s="163"/>
      <c r="G90" s="163"/>
      <c r="H90" s="111"/>
    </row>
    <row r="91" spans="1:8" s="26" customFormat="1" ht="15" hidden="1" customHeight="1" outlineLevel="1" x14ac:dyDescent="0.2">
      <c r="A91" s="160"/>
      <c r="B91" s="161"/>
      <c r="C91" s="161"/>
      <c r="D91" s="161"/>
      <c r="E91" s="162"/>
      <c r="F91" s="163"/>
      <c r="G91" s="163"/>
      <c r="H91" s="111"/>
    </row>
    <row r="92" spans="1:8" s="26" customFormat="1" ht="15" hidden="1" customHeight="1" outlineLevel="1" x14ac:dyDescent="0.2">
      <c r="A92" s="160"/>
      <c r="B92" s="161"/>
      <c r="C92" s="161"/>
      <c r="D92" s="161"/>
      <c r="E92" s="162"/>
      <c r="F92" s="163"/>
      <c r="G92" s="163"/>
      <c r="H92" s="111"/>
    </row>
    <row r="93" spans="1:8" s="26" customFormat="1" ht="15" hidden="1" customHeight="1" outlineLevel="1" x14ac:dyDescent="0.2">
      <c r="A93" s="160"/>
      <c r="B93" s="161"/>
      <c r="C93" s="161"/>
      <c r="D93" s="161"/>
      <c r="E93" s="162"/>
      <c r="F93" s="163"/>
      <c r="G93" s="163"/>
      <c r="H93" s="111"/>
    </row>
    <row r="94" spans="1:8" s="26" customFormat="1" ht="15" hidden="1" customHeight="1" outlineLevel="1" x14ac:dyDescent="0.2">
      <c r="A94" s="160"/>
      <c r="B94" s="161"/>
      <c r="C94" s="161"/>
      <c r="D94" s="161"/>
      <c r="E94" s="162"/>
      <c r="F94" s="163"/>
      <c r="G94" s="163"/>
      <c r="H94" s="111"/>
    </row>
    <row r="95" spans="1:8" s="26" customFormat="1" ht="15" hidden="1" customHeight="1" outlineLevel="1" x14ac:dyDescent="0.2">
      <c r="A95" s="160"/>
      <c r="B95" s="161"/>
      <c r="C95" s="161"/>
      <c r="D95" s="161"/>
      <c r="E95" s="162"/>
      <c r="F95" s="163"/>
      <c r="G95" s="163"/>
      <c r="H95" s="111"/>
    </row>
    <row r="96" spans="1:8" s="26" customFormat="1" ht="15" hidden="1" customHeight="1" outlineLevel="1" x14ac:dyDescent="0.2">
      <c r="A96" s="160"/>
      <c r="B96" s="161"/>
      <c r="C96" s="161"/>
      <c r="D96" s="161"/>
      <c r="E96" s="162"/>
      <c r="F96" s="163"/>
      <c r="G96" s="163"/>
      <c r="H96" s="111"/>
    </row>
    <row r="97" spans="1:11" s="26" customFormat="1" ht="15" hidden="1" customHeight="1" outlineLevel="1" x14ac:dyDescent="0.2">
      <c r="A97" s="160"/>
      <c r="B97" s="161"/>
      <c r="C97" s="161"/>
      <c r="D97" s="161"/>
      <c r="E97" s="162"/>
      <c r="F97" s="163"/>
      <c r="G97" s="163"/>
      <c r="H97" s="111"/>
    </row>
    <row r="98" spans="1:11" s="26" customFormat="1" ht="15" hidden="1" customHeight="1" outlineLevel="1" x14ac:dyDescent="0.2">
      <c r="A98" s="160"/>
      <c r="B98" s="161"/>
      <c r="C98" s="161"/>
      <c r="D98" s="161"/>
      <c r="E98" s="162"/>
      <c r="F98" s="163"/>
      <c r="G98" s="163"/>
      <c r="H98" s="111"/>
    </row>
    <row r="99" spans="1:11" s="26" customFormat="1" ht="15" hidden="1" customHeight="1" outlineLevel="1" x14ac:dyDescent="0.2">
      <c r="A99" s="160"/>
      <c r="B99" s="161"/>
      <c r="C99" s="161"/>
      <c r="D99" s="161"/>
      <c r="E99" s="162"/>
      <c r="F99" s="163"/>
      <c r="G99" s="163"/>
      <c r="H99" s="111"/>
    </row>
    <row r="100" spans="1:11" s="26" customFormat="1" ht="15" hidden="1" customHeight="1" outlineLevel="1" x14ac:dyDescent="0.2">
      <c r="A100" s="160"/>
      <c r="B100" s="161"/>
      <c r="C100" s="161"/>
      <c r="D100" s="161"/>
      <c r="E100" s="162"/>
      <c r="F100" s="163"/>
      <c r="G100" s="163"/>
      <c r="H100" s="111"/>
    </row>
    <row r="101" spans="1:11" s="26" customFormat="1" ht="15" hidden="1" customHeight="1" outlineLevel="1" x14ac:dyDescent="0.2">
      <c r="A101" s="160"/>
      <c r="B101" s="161"/>
      <c r="C101" s="161"/>
      <c r="D101" s="161"/>
      <c r="E101" s="162"/>
      <c r="F101" s="163"/>
      <c r="G101" s="163"/>
      <c r="H101" s="111"/>
    </row>
    <row r="102" spans="1:11" s="26" customFormat="1" ht="15" hidden="1" customHeight="1" outlineLevel="1" x14ac:dyDescent="0.2">
      <c r="A102" s="160"/>
      <c r="B102" s="161"/>
      <c r="C102" s="161"/>
      <c r="D102" s="161"/>
      <c r="E102" s="162"/>
      <c r="F102" s="163"/>
      <c r="G102" s="163"/>
      <c r="H102" s="111"/>
    </row>
    <row r="103" spans="1:11" s="26" customFormat="1" ht="12.75" hidden="1" outlineLevel="1" x14ac:dyDescent="0.2">
      <c r="A103" s="128"/>
      <c r="B103" s="124"/>
      <c r="C103" s="124"/>
      <c r="D103" s="124"/>
      <c r="E103" s="162"/>
      <c r="F103" s="110"/>
      <c r="G103" s="110"/>
      <c r="H103" s="111"/>
    </row>
    <row r="104" spans="1:11" collapsed="1" x14ac:dyDescent="0.25">
      <c r="A104" s="164" t="s">
        <v>1673</v>
      </c>
      <c r="B104" s="40"/>
      <c r="C104" s="40">
        <f>COUNTA(A4:A103)</f>
        <v>0</v>
      </c>
      <c r="D104" s="165"/>
      <c r="E104" s="165"/>
      <c r="F104" s="165"/>
      <c r="G104" s="165"/>
      <c r="H104" s="165"/>
      <c r="I104" s="153"/>
      <c r="J104" s="153"/>
      <c r="K104" s="153"/>
    </row>
    <row r="105" spans="1:11" ht="6.75" customHeight="1" x14ac:dyDescent="0.25">
      <c r="A105" s="151"/>
      <c r="B105" s="152"/>
      <c r="C105" s="152"/>
      <c r="D105" s="152"/>
      <c r="E105" s="152"/>
      <c r="F105" s="152"/>
      <c r="G105" s="152"/>
      <c r="H105" s="152"/>
      <c r="I105" s="153"/>
      <c r="J105" s="153"/>
      <c r="K105" s="153"/>
    </row>
    <row r="106" spans="1:11" s="26" customFormat="1" ht="12.75" x14ac:dyDescent="0.2">
      <c r="A106" s="164" t="s">
        <v>1584</v>
      </c>
      <c r="B106" s="40"/>
      <c r="C106" s="40"/>
      <c r="D106" s="165"/>
      <c r="E106" s="165"/>
      <c r="F106" s="165"/>
      <c r="G106" s="165"/>
      <c r="H106" s="165"/>
    </row>
    <row r="107" spans="1:11" x14ac:dyDescent="0.25">
      <c r="A107" s="399"/>
      <c r="B107" s="400"/>
      <c r="C107" s="400"/>
      <c r="D107" s="400"/>
      <c r="E107" s="400"/>
      <c r="F107" s="400"/>
      <c r="G107" s="400"/>
      <c r="H107" s="400"/>
    </row>
    <row r="108" spans="1:11" x14ac:dyDescent="0.25">
      <c r="A108" s="399"/>
      <c r="B108" s="400"/>
      <c r="C108" s="400"/>
      <c r="D108" s="400"/>
      <c r="E108" s="400"/>
      <c r="F108" s="400"/>
      <c r="G108" s="400"/>
      <c r="H108" s="400"/>
    </row>
    <row r="109" spans="1:11" x14ac:dyDescent="0.25">
      <c r="A109" s="399"/>
      <c r="B109" s="400"/>
      <c r="C109" s="400"/>
      <c r="D109" s="400"/>
      <c r="E109" s="400"/>
      <c r="F109" s="400"/>
      <c r="G109" s="400"/>
      <c r="H109" s="400"/>
    </row>
    <row r="110" spans="1:11" x14ac:dyDescent="0.25">
      <c r="A110" s="399"/>
      <c r="B110" s="400"/>
      <c r="C110" s="400"/>
      <c r="D110" s="400"/>
      <c r="E110" s="400"/>
      <c r="F110" s="400"/>
      <c r="G110" s="400"/>
      <c r="H110" s="400"/>
    </row>
    <row r="111" spans="1:11" x14ac:dyDescent="0.25">
      <c r="A111" s="399"/>
      <c r="B111" s="400"/>
      <c r="C111" s="400"/>
      <c r="D111" s="400"/>
      <c r="E111" s="400"/>
      <c r="F111" s="400"/>
      <c r="G111" s="400"/>
      <c r="H111" s="400"/>
    </row>
    <row r="112" spans="1:11" x14ac:dyDescent="0.25">
      <c r="A112" s="399"/>
      <c r="B112" s="400"/>
      <c r="C112" s="400"/>
      <c r="D112" s="400"/>
      <c r="E112" s="400"/>
      <c r="F112" s="400"/>
      <c r="G112" s="400"/>
      <c r="H112" s="400"/>
    </row>
    <row r="113" spans="1:8" x14ac:dyDescent="0.25">
      <c r="A113" s="399"/>
      <c r="B113" s="400"/>
      <c r="C113" s="400"/>
      <c r="D113" s="400"/>
      <c r="E113" s="400"/>
      <c r="F113" s="400"/>
      <c r="G113" s="400"/>
      <c r="H113" s="400"/>
    </row>
    <row r="114" spans="1:8" x14ac:dyDescent="0.25">
      <c r="A114" s="399"/>
      <c r="B114" s="400"/>
      <c r="C114" s="400"/>
      <c r="D114" s="400"/>
      <c r="E114" s="400"/>
      <c r="F114" s="400"/>
      <c r="G114" s="400"/>
      <c r="H114" s="400"/>
    </row>
    <row r="115" spans="1:8" x14ac:dyDescent="0.25">
      <c r="A115" s="399"/>
      <c r="B115" s="400"/>
      <c r="C115" s="400"/>
      <c r="D115" s="400"/>
      <c r="E115" s="400"/>
      <c r="F115" s="400"/>
      <c r="G115" s="400"/>
      <c r="H115" s="400"/>
    </row>
  </sheetData>
  <sheetProtection algorithmName="SHA-512" hashValue="27GrLUU2Vq+7FTpby12Ii4ZvPc+v2m4FPoDcckR4ohxZCXTDsxODzSlYb5WXiI3RmHMzd7QwlN1RyY/bHgghcA==" saltValue="5LonBROIW0rUVJ6DRsZMwQ==" spinCount="100000" sheet="1" formatCells="0" formatColumns="0" formatRows="0" insertHyperlinks="0" selectLockedCells="1" sort="0" autoFilter="0" pivotTables="0"/>
  <mergeCells count="2">
    <mergeCell ref="A1:H2"/>
    <mergeCell ref="A107:H115"/>
  </mergeCells>
  <pageMargins left="0.25" right="0.25" top="0.75" bottom="0.75" header="0.3" footer="0.3"/>
  <pageSetup paperSize="3" scale="75" fitToHeight="0" orientation="landscape" r:id="rId1"/>
  <headerFooter>
    <oddFooter>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2A49-03DD-4228-B6E2-9CFE988960C6}">
  <dimension ref="A1:T52"/>
  <sheetViews>
    <sheetView showGridLines="0" zoomScale="145" zoomScaleNormal="145" workbookViewId="0">
      <selection activeCell="O4" sqref="O4"/>
    </sheetView>
  </sheetViews>
  <sheetFormatPr defaultRowHeight="15" x14ac:dyDescent="0.25"/>
  <cols>
    <col min="1" max="1" width="0.42578125" customWidth="1"/>
    <col min="2" max="2" width="6.7109375" customWidth="1"/>
    <col min="3" max="3" width="18" customWidth="1"/>
    <col min="4" max="4" width="5.140625" customWidth="1"/>
    <col min="5" max="5" width="9.85546875" bestFit="1" customWidth="1"/>
    <col min="6" max="6" width="16.7109375" bestFit="1" customWidth="1"/>
    <col min="7" max="7" width="6.85546875" bestFit="1" customWidth="1"/>
    <col min="8" max="9" width="6.42578125" customWidth="1"/>
    <col min="10" max="10" width="13.5703125" customWidth="1"/>
    <col min="11" max="14" width="6.140625" customWidth="1"/>
    <col min="15" max="15" width="4.5703125" customWidth="1"/>
    <col min="18" max="18" width="11" customWidth="1"/>
    <col min="19" max="19" width="19.5703125" customWidth="1"/>
    <col min="20" max="20" width="0.5703125" customWidth="1"/>
  </cols>
  <sheetData>
    <row r="1" spans="1:20" ht="4.3499999999999996" customHeight="1" thickBot="1" x14ac:dyDescent="0.3">
      <c r="A1" s="401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</row>
    <row r="2" spans="1:20" ht="16.5" thickBot="1" x14ac:dyDescent="0.3">
      <c r="B2" s="402" t="s">
        <v>2776</v>
      </c>
      <c r="C2" s="403"/>
      <c r="D2" s="403"/>
      <c r="E2" s="403"/>
      <c r="F2" s="403"/>
      <c r="G2" s="403"/>
      <c r="H2" s="403"/>
      <c r="I2" s="403"/>
      <c r="J2" s="404"/>
      <c r="K2" s="405" t="s">
        <v>2777</v>
      </c>
      <c r="L2" s="406"/>
      <c r="M2" s="406"/>
      <c r="N2" s="407"/>
      <c r="O2" s="222"/>
      <c r="P2" s="222"/>
      <c r="Q2" s="222"/>
      <c r="R2" s="222"/>
      <c r="S2" s="223"/>
    </row>
    <row r="3" spans="1:20" ht="58.7" customHeight="1" x14ac:dyDescent="0.25">
      <c r="B3" s="224" t="s">
        <v>2778</v>
      </c>
      <c r="C3" s="225" t="s">
        <v>2779</v>
      </c>
      <c r="D3" s="224" t="s">
        <v>1663</v>
      </c>
      <c r="E3" s="225" t="s">
        <v>2780</v>
      </c>
      <c r="F3" s="225" t="s">
        <v>2781</v>
      </c>
      <c r="G3" s="225" t="s">
        <v>2782</v>
      </c>
      <c r="H3" s="224" t="s">
        <v>2783</v>
      </c>
      <c r="I3" s="224" t="s">
        <v>2784</v>
      </c>
      <c r="J3" s="226" t="s">
        <v>318</v>
      </c>
      <c r="K3" s="227" t="s">
        <v>2785</v>
      </c>
      <c r="L3" s="228" t="s">
        <v>2786</v>
      </c>
      <c r="M3" s="228" t="s">
        <v>2787</v>
      </c>
      <c r="N3" s="229" t="s">
        <v>2788</v>
      </c>
      <c r="O3" s="230" t="s">
        <v>2789</v>
      </c>
      <c r="P3" s="224" t="s">
        <v>2790</v>
      </c>
      <c r="Q3" s="224" t="s">
        <v>2791</v>
      </c>
      <c r="R3" s="225" t="s">
        <v>2792</v>
      </c>
      <c r="S3" s="231" t="s">
        <v>1585</v>
      </c>
    </row>
    <row r="4" spans="1:20" x14ac:dyDescent="0.25">
      <c r="B4" s="256">
        <f>'Card Access'!A4</f>
        <v>0</v>
      </c>
      <c r="C4" s="257">
        <f>'Card Access'!B4</f>
        <v>0</v>
      </c>
      <c r="D4" s="258">
        <f>'Card Access'!C4</f>
        <v>0</v>
      </c>
      <c r="E4" s="257">
        <f>'Card Access'!D4</f>
        <v>0</v>
      </c>
      <c r="F4" s="257">
        <f>'Card Access'!E4</f>
        <v>0</v>
      </c>
      <c r="G4" s="259" t="s">
        <v>28</v>
      </c>
      <c r="H4" s="260" t="b">
        <v>0</v>
      </c>
      <c r="I4" s="260" t="b">
        <v>0</v>
      </c>
      <c r="J4" s="257">
        <f>'Card Access'!G4</f>
        <v>0</v>
      </c>
      <c r="K4" s="261" t="b">
        <v>0</v>
      </c>
      <c r="L4" s="261" t="b">
        <v>0</v>
      </c>
      <c r="M4" s="261" t="b">
        <v>0</v>
      </c>
      <c r="N4" s="261" t="b">
        <v>0</v>
      </c>
      <c r="O4" s="258"/>
      <c r="P4" s="257"/>
      <c r="Q4" s="257"/>
      <c r="R4" s="262"/>
      <c r="S4" s="263"/>
    </row>
    <row r="5" spans="1:20" x14ac:dyDescent="0.25">
      <c r="B5" s="256">
        <f>'Card Access'!A5</f>
        <v>0</v>
      </c>
      <c r="C5" s="257">
        <f>'Card Access'!B5</f>
        <v>0</v>
      </c>
      <c r="D5" s="258">
        <f>'Card Access'!C5</f>
        <v>0</v>
      </c>
      <c r="E5" s="257">
        <f>'Card Access'!D5</f>
        <v>0</v>
      </c>
      <c r="F5" s="257">
        <f>'Card Access'!E5</f>
        <v>0</v>
      </c>
      <c r="G5" s="259"/>
      <c r="H5" s="260" t="b">
        <v>0</v>
      </c>
      <c r="I5" s="260" t="b">
        <v>0</v>
      </c>
      <c r="J5" s="257">
        <f>'Card Access'!G5</f>
        <v>0</v>
      </c>
      <c r="K5" s="261" t="b">
        <v>0</v>
      </c>
      <c r="L5" s="261" t="b">
        <v>0</v>
      </c>
      <c r="M5" s="261" t="b">
        <v>0</v>
      </c>
      <c r="N5" s="261" t="b">
        <v>0</v>
      </c>
      <c r="O5" s="258"/>
      <c r="P5" s="257"/>
      <c r="Q5" s="257"/>
      <c r="R5" s="262"/>
      <c r="S5" s="263"/>
    </row>
    <row r="6" spans="1:20" x14ac:dyDescent="0.25">
      <c r="B6" s="256">
        <f>'Card Access'!A6</f>
        <v>0</v>
      </c>
      <c r="C6" s="257">
        <f>'Card Access'!B6</f>
        <v>0</v>
      </c>
      <c r="D6" s="258">
        <f>'Card Access'!C6</f>
        <v>0</v>
      </c>
      <c r="E6" s="257">
        <f>'Card Access'!D6</f>
        <v>0</v>
      </c>
      <c r="F6" s="257">
        <f>'Card Access'!E6</f>
        <v>0</v>
      </c>
      <c r="G6" s="259"/>
      <c r="H6" s="260" t="b">
        <v>0</v>
      </c>
      <c r="I6" s="260" t="b">
        <v>0</v>
      </c>
      <c r="J6" s="257">
        <f>'Card Access'!G6</f>
        <v>0</v>
      </c>
      <c r="K6" s="261" t="b">
        <v>0</v>
      </c>
      <c r="L6" s="261" t="b">
        <v>0</v>
      </c>
      <c r="M6" s="261" t="b">
        <v>0</v>
      </c>
      <c r="N6" s="261" t="b">
        <v>0</v>
      </c>
      <c r="O6" s="258"/>
      <c r="P6" s="257"/>
      <c r="Q6" s="257"/>
      <c r="R6" s="262"/>
      <c r="S6" s="263"/>
    </row>
    <row r="7" spans="1:20" x14ac:dyDescent="0.25">
      <c r="B7" s="256">
        <f>'Card Access'!A7</f>
        <v>0</v>
      </c>
      <c r="C7" s="257">
        <f>'Card Access'!B7</f>
        <v>0</v>
      </c>
      <c r="D7" s="258">
        <f>'Card Access'!C7</f>
        <v>0</v>
      </c>
      <c r="E7" s="257">
        <f>'Card Access'!D7</f>
        <v>0</v>
      </c>
      <c r="F7" s="257">
        <f>'Card Access'!E7</f>
        <v>0</v>
      </c>
      <c r="G7" s="259"/>
      <c r="H7" s="260" t="b">
        <v>0</v>
      </c>
      <c r="I7" s="260" t="b">
        <v>0</v>
      </c>
      <c r="J7" s="257">
        <f>'Card Access'!G7</f>
        <v>0</v>
      </c>
      <c r="K7" s="261" t="b">
        <v>0</v>
      </c>
      <c r="L7" s="261" t="b">
        <v>0</v>
      </c>
      <c r="M7" s="261" t="b">
        <v>0</v>
      </c>
      <c r="N7" s="261" t="b">
        <v>0</v>
      </c>
      <c r="O7" s="258"/>
      <c r="P7" s="257"/>
      <c r="Q7" s="257"/>
      <c r="R7" s="262"/>
      <c r="S7" s="263"/>
    </row>
    <row r="8" spans="1:20" x14ac:dyDescent="0.25">
      <c r="B8" s="256">
        <f>'Card Access'!A8</f>
        <v>0</v>
      </c>
      <c r="C8" s="257">
        <f>'Card Access'!B8</f>
        <v>0</v>
      </c>
      <c r="D8" s="258">
        <f>'Card Access'!C8</f>
        <v>0</v>
      </c>
      <c r="E8" s="257">
        <f>'Card Access'!D8</f>
        <v>0</v>
      </c>
      <c r="F8" s="257">
        <f>'Card Access'!E8</f>
        <v>0</v>
      </c>
      <c r="G8" s="259"/>
      <c r="H8" s="260" t="b">
        <v>0</v>
      </c>
      <c r="I8" s="260" t="b">
        <v>0</v>
      </c>
      <c r="J8" s="257">
        <f>'Card Access'!G8</f>
        <v>0</v>
      </c>
      <c r="K8" s="261" t="b">
        <v>0</v>
      </c>
      <c r="L8" s="261" t="b">
        <v>0</v>
      </c>
      <c r="M8" s="261" t="b">
        <v>0</v>
      </c>
      <c r="N8" s="261" t="b">
        <v>0</v>
      </c>
      <c r="O8" s="258"/>
      <c r="P8" s="257"/>
      <c r="Q8" s="257"/>
      <c r="R8" s="262"/>
      <c r="S8" s="263"/>
    </row>
    <row r="9" spans="1:20" x14ac:dyDescent="0.25">
      <c r="B9" s="256">
        <f>'Card Access'!A9</f>
        <v>0</v>
      </c>
      <c r="C9" s="257">
        <f>'Card Access'!B9</f>
        <v>0</v>
      </c>
      <c r="D9" s="258">
        <f>'Card Access'!C9</f>
        <v>0</v>
      </c>
      <c r="E9" s="257">
        <f>'Card Access'!D9</f>
        <v>0</v>
      </c>
      <c r="F9" s="257">
        <f>'Card Access'!E9</f>
        <v>0</v>
      </c>
      <c r="G9" s="259"/>
      <c r="H9" s="260" t="b">
        <v>0</v>
      </c>
      <c r="I9" s="260" t="b">
        <v>0</v>
      </c>
      <c r="J9" s="257">
        <f>'Card Access'!G9</f>
        <v>0</v>
      </c>
      <c r="K9" s="261" t="b">
        <v>0</v>
      </c>
      <c r="L9" s="261" t="b">
        <v>0</v>
      </c>
      <c r="M9" s="261" t="b">
        <v>0</v>
      </c>
      <c r="N9" s="261" t="b">
        <v>0</v>
      </c>
      <c r="O9" s="258"/>
      <c r="P9" s="257"/>
      <c r="Q9" s="257"/>
      <c r="R9" s="262"/>
      <c r="S9" s="263"/>
    </row>
    <row r="10" spans="1:20" x14ac:dyDescent="0.25">
      <c r="B10" s="256">
        <f>'Card Access'!A10</f>
        <v>0</v>
      </c>
      <c r="C10" s="257">
        <f>'Card Access'!B10</f>
        <v>0</v>
      </c>
      <c r="D10" s="258">
        <f>'Card Access'!C10</f>
        <v>0</v>
      </c>
      <c r="E10" s="257">
        <f>'Card Access'!D10</f>
        <v>0</v>
      </c>
      <c r="F10" s="257">
        <f>'Card Access'!E10</f>
        <v>0</v>
      </c>
      <c r="G10" s="259"/>
      <c r="H10" s="260" t="b">
        <v>0</v>
      </c>
      <c r="I10" s="260" t="b">
        <v>0</v>
      </c>
      <c r="J10" s="257">
        <f>'Card Access'!G10</f>
        <v>0</v>
      </c>
      <c r="K10" s="261" t="b">
        <v>0</v>
      </c>
      <c r="L10" s="261" t="b">
        <v>0</v>
      </c>
      <c r="M10" s="261" t="b">
        <v>0</v>
      </c>
      <c r="N10" s="261" t="b">
        <v>0</v>
      </c>
      <c r="O10" s="258"/>
      <c r="P10" s="257"/>
      <c r="Q10" s="257"/>
      <c r="R10" s="262"/>
      <c r="S10" s="263"/>
    </row>
    <row r="11" spans="1:20" x14ac:dyDescent="0.25">
      <c r="B11" s="256">
        <f>'Card Access'!A11</f>
        <v>0</v>
      </c>
      <c r="C11" s="257">
        <f>'Card Access'!B11</f>
        <v>0</v>
      </c>
      <c r="D11" s="258">
        <f>'Card Access'!C11</f>
        <v>0</v>
      </c>
      <c r="E11" s="257">
        <f>'Card Access'!D11</f>
        <v>0</v>
      </c>
      <c r="F11" s="257">
        <f>'Card Access'!E11</f>
        <v>0</v>
      </c>
      <c r="G11" s="259"/>
      <c r="H11" s="260" t="b">
        <v>0</v>
      </c>
      <c r="I11" s="260" t="b">
        <v>0</v>
      </c>
      <c r="J11" s="257">
        <f>'Card Access'!G11</f>
        <v>0</v>
      </c>
      <c r="K11" s="261" t="b">
        <v>0</v>
      </c>
      <c r="L11" s="261" t="b">
        <v>0</v>
      </c>
      <c r="M11" s="261" t="b">
        <v>0</v>
      </c>
      <c r="N11" s="261" t="b">
        <v>0</v>
      </c>
      <c r="O11" s="258"/>
      <c r="P11" s="257"/>
      <c r="Q11" s="257"/>
      <c r="R11" s="262"/>
      <c r="S11" s="263"/>
    </row>
    <row r="12" spans="1:20" x14ac:dyDescent="0.25">
      <c r="B12" s="256">
        <f>'Card Access'!A12</f>
        <v>0</v>
      </c>
      <c r="C12" s="257">
        <f>'Card Access'!B12</f>
        <v>0</v>
      </c>
      <c r="D12" s="258">
        <f>'Card Access'!C12</f>
        <v>0</v>
      </c>
      <c r="E12" s="257">
        <f>'Card Access'!D12</f>
        <v>0</v>
      </c>
      <c r="F12" s="257">
        <f>'Card Access'!E12</f>
        <v>0</v>
      </c>
      <c r="G12" s="259"/>
      <c r="H12" s="260" t="b">
        <v>0</v>
      </c>
      <c r="I12" s="260" t="b">
        <v>0</v>
      </c>
      <c r="J12" s="257">
        <f>'Card Access'!G12</f>
        <v>0</v>
      </c>
      <c r="K12" s="261" t="b">
        <v>0</v>
      </c>
      <c r="L12" s="261" t="b">
        <v>0</v>
      </c>
      <c r="M12" s="261" t="b">
        <v>0</v>
      </c>
      <c r="N12" s="261" t="b">
        <v>0</v>
      </c>
      <c r="O12" s="258"/>
      <c r="P12" s="257"/>
      <c r="Q12" s="257"/>
      <c r="R12" s="262"/>
      <c r="S12" s="263"/>
    </row>
    <row r="13" spans="1:20" x14ac:dyDescent="0.25">
      <c r="B13" s="256">
        <f>'Card Access'!A13</f>
        <v>0</v>
      </c>
      <c r="C13" s="257">
        <f>'Card Access'!B13</f>
        <v>0</v>
      </c>
      <c r="D13" s="258">
        <f>'Card Access'!C13</f>
        <v>0</v>
      </c>
      <c r="E13" s="257">
        <f>'Card Access'!D13</f>
        <v>0</v>
      </c>
      <c r="F13" s="257">
        <f>'Card Access'!E13</f>
        <v>0</v>
      </c>
      <c r="G13" s="259"/>
      <c r="H13" s="260" t="b">
        <v>0</v>
      </c>
      <c r="I13" s="260" t="b">
        <v>0</v>
      </c>
      <c r="J13" s="257">
        <f>'Card Access'!G13</f>
        <v>0</v>
      </c>
      <c r="K13" s="261" t="b">
        <v>0</v>
      </c>
      <c r="L13" s="261" t="b">
        <v>0</v>
      </c>
      <c r="M13" s="261" t="b">
        <v>0</v>
      </c>
      <c r="N13" s="261" t="b">
        <v>0</v>
      </c>
      <c r="O13" s="258"/>
      <c r="P13" s="257"/>
      <c r="Q13" s="257"/>
      <c r="R13" s="262"/>
      <c r="S13" s="263"/>
    </row>
    <row r="14" spans="1:20" x14ac:dyDescent="0.25">
      <c r="B14" s="256">
        <f>'Card Access'!A14</f>
        <v>0</v>
      </c>
      <c r="C14" s="257">
        <f>'Card Access'!B14</f>
        <v>0</v>
      </c>
      <c r="D14" s="258">
        <f>'Card Access'!C14</f>
        <v>0</v>
      </c>
      <c r="E14" s="257">
        <f>'Card Access'!D14</f>
        <v>0</v>
      </c>
      <c r="F14" s="257">
        <f>'Card Access'!E14</f>
        <v>0</v>
      </c>
      <c r="G14" s="259"/>
      <c r="H14" s="260" t="b">
        <v>0</v>
      </c>
      <c r="I14" s="260" t="b">
        <v>0</v>
      </c>
      <c r="J14" s="257">
        <f>'Card Access'!G14</f>
        <v>0</v>
      </c>
      <c r="K14" s="261" t="b">
        <v>0</v>
      </c>
      <c r="L14" s="261" t="b">
        <v>0</v>
      </c>
      <c r="M14" s="261" t="b">
        <v>0</v>
      </c>
      <c r="N14" s="261" t="b">
        <v>0</v>
      </c>
      <c r="O14" s="258"/>
      <c r="P14" s="257"/>
      <c r="Q14" s="257"/>
      <c r="R14" s="262"/>
      <c r="S14" s="263"/>
    </row>
    <row r="15" spans="1:20" x14ac:dyDescent="0.25">
      <c r="B15" s="256">
        <f>'Card Access'!A15</f>
        <v>0</v>
      </c>
      <c r="C15" s="257">
        <f>'Card Access'!B15</f>
        <v>0</v>
      </c>
      <c r="D15" s="258">
        <f>'Card Access'!C15</f>
        <v>0</v>
      </c>
      <c r="E15" s="257">
        <f>'Card Access'!D15</f>
        <v>0</v>
      </c>
      <c r="F15" s="257">
        <f>'Card Access'!E15</f>
        <v>0</v>
      </c>
      <c r="G15" s="259"/>
      <c r="H15" s="260" t="b">
        <v>0</v>
      </c>
      <c r="I15" s="260" t="b">
        <v>0</v>
      </c>
      <c r="J15" s="257">
        <f>'Card Access'!G15</f>
        <v>0</v>
      </c>
      <c r="K15" s="261" t="b">
        <v>0</v>
      </c>
      <c r="L15" s="261" t="b">
        <v>0</v>
      </c>
      <c r="M15" s="261" t="b">
        <v>0</v>
      </c>
      <c r="N15" s="261" t="b">
        <v>0</v>
      </c>
      <c r="O15" s="258"/>
      <c r="P15" s="257"/>
      <c r="Q15" s="257"/>
      <c r="R15" s="262"/>
      <c r="S15" s="263"/>
    </row>
    <row r="16" spans="1:20" x14ac:dyDescent="0.25">
      <c r="B16" s="256">
        <f>'Card Access'!A16</f>
        <v>0</v>
      </c>
      <c r="C16" s="257">
        <f>'Card Access'!B16</f>
        <v>0</v>
      </c>
      <c r="D16" s="258">
        <f>'Card Access'!C16</f>
        <v>0</v>
      </c>
      <c r="E16" s="257">
        <f>'Card Access'!D16</f>
        <v>0</v>
      </c>
      <c r="F16" s="257">
        <f>'Card Access'!E16</f>
        <v>0</v>
      </c>
      <c r="G16" s="259"/>
      <c r="H16" s="260" t="b">
        <v>0</v>
      </c>
      <c r="I16" s="260" t="b">
        <v>0</v>
      </c>
      <c r="J16" s="257">
        <f>'Card Access'!G16</f>
        <v>0</v>
      </c>
      <c r="K16" s="261" t="b">
        <v>0</v>
      </c>
      <c r="L16" s="261" t="b">
        <v>0</v>
      </c>
      <c r="M16" s="261" t="b">
        <v>0</v>
      </c>
      <c r="N16" s="261" t="b">
        <v>0</v>
      </c>
      <c r="O16" s="258"/>
      <c r="P16" s="257"/>
      <c r="Q16" s="257"/>
      <c r="R16" s="262"/>
      <c r="S16" s="263"/>
    </row>
    <row r="17" spans="2:19" x14ac:dyDescent="0.25">
      <c r="B17" s="256">
        <f>'Card Access'!A17</f>
        <v>0</v>
      </c>
      <c r="C17" s="257">
        <f>'Card Access'!B17</f>
        <v>0</v>
      </c>
      <c r="D17" s="258">
        <f>'Card Access'!C17</f>
        <v>0</v>
      </c>
      <c r="E17" s="257">
        <f>'Card Access'!D17</f>
        <v>0</v>
      </c>
      <c r="F17" s="257">
        <f>'Card Access'!E17</f>
        <v>0</v>
      </c>
      <c r="G17" s="259"/>
      <c r="H17" s="260" t="b">
        <v>0</v>
      </c>
      <c r="I17" s="260" t="b">
        <v>0</v>
      </c>
      <c r="J17" s="257">
        <f>'Card Access'!G17</f>
        <v>0</v>
      </c>
      <c r="K17" s="261" t="b">
        <v>0</v>
      </c>
      <c r="L17" s="261" t="b">
        <v>0</v>
      </c>
      <c r="M17" s="261" t="b">
        <v>0</v>
      </c>
      <c r="N17" s="261" t="b">
        <v>0</v>
      </c>
      <c r="O17" s="258"/>
      <c r="P17" s="257"/>
      <c r="Q17" s="257"/>
      <c r="R17" s="262"/>
      <c r="S17" s="263"/>
    </row>
    <row r="18" spans="2:19" x14ac:dyDescent="0.25">
      <c r="B18" s="256">
        <f>'Card Access'!A18</f>
        <v>0</v>
      </c>
      <c r="C18" s="257">
        <f>'Card Access'!B18</f>
        <v>0</v>
      </c>
      <c r="D18" s="258">
        <f>'Card Access'!C18</f>
        <v>0</v>
      </c>
      <c r="E18" s="257">
        <f>'Card Access'!D18</f>
        <v>0</v>
      </c>
      <c r="F18" s="257">
        <f>'Card Access'!E18</f>
        <v>0</v>
      </c>
      <c r="G18" s="259"/>
      <c r="H18" s="260" t="b">
        <v>0</v>
      </c>
      <c r="I18" s="260" t="b">
        <v>0</v>
      </c>
      <c r="J18" s="257">
        <f>'Card Access'!G18</f>
        <v>0</v>
      </c>
      <c r="K18" s="261" t="b">
        <v>0</v>
      </c>
      <c r="L18" s="261" t="b">
        <v>0</v>
      </c>
      <c r="M18" s="261" t="b">
        <v>0</v>
      </c>
      <c r="N18" s="261" t="b">
        <v>0</v>
      </c>
      <c r="O18" s="258"/>
      <c r="P18" s="257"/>
      <c r="Q18" s="257"/>
      <c r="R18" s="262"/>
      <c r="S18" s="263"/>
    </row>
    <row r="19" spans="2:19" x14ac:dyDescent="0.25">
      <c r="B19" s="256">
        <f>'Card Access'!A19</f>
        <v>0</v>
      </c>
      <c r="C19" s="257">
        <f>'Card Access'!B19</f>
        <v>0</v>
      </c>
      <c r="D19" s="258">
        <f>'Card Access'!C19</f>
        <v>0</v>
      </c>
      <c r="E19" s="257">
        <f>'Card Access'!D19</f>
        <v>0</v>
      </c>
      <c r="F19" s="257">
        <f>'Card Access'!E19</f>
        <v>0</v>
      </c>
      <c r="G19" s="259"/>
      <c r="H19" s="260" t="b">
        <v>0</v>
      </c>
      <c r="I19" s="260" t="b">
        <v>0</v>
      </c>
      <c r="J19" s="257">
        <f>'Card Access'!G19</f>
        <v>0</v>
      </c>
      <c r="K19" s="261" t="b">
        <v>0</v>
      </c>
      <c r="L19" s="261" t="b">
        <v>0</v>
      </c>
      <c r="M19" s="261" t="b">
        <v>0</v>
      </c>
      <c r="N19" s="261" t="b">
        <v>0</v>
      </c>
      <c r="O19" s="258"/>
      <c r="P19" s="257"/>
      <c r="Q19" s="257"/>
      <c r="R19" s="262"/>
      <c r="S19" s="263"/>
    </row>
    <row r="20" spans="2:19" x14ac:dyDescent="0.25">
      <c r="B20" s="256">
        <f>'Card Access'!A20</f>
        <v>0</v>
      </c>
      <c r="C20" s="257">
        <f>'Card Access'!B20</f>
        <v>0</v>
      </c>
      <c r="D20" s="258">
        <f>'Card Access'!C20</f>
        <v>0</v>
      </c>
      <c r="E20" s="257">
        <f>'Card Access'!D20</f>
        <v>0</v>
      </c>
      <c r="F20" s="257">
        <f>'Card Access'!E20</f>
        <v>0</v>
      </c>
      <c r="G20" s="259"/>
      <c r="H20" s="260" t="b">
        <v>0</v>
      </c>
      <c r="I20" s="260" t="b">
        <v>0</v>
      </c>
      <c r="J20" s="257">
        <f>'Card Access'!G20</f>
        <v>0</v>
      </c>
      <c r="K20" s="261" t="b">
        <v>0</v>
      </c>
      <c r="L20" s="261" t="b">
        <v>0</v>
      </c>
      <c r="M20" s="261" t="b">
        <v>0</v>
      </c>
      <c r="N20" s="261" t="b">
        <v>0</v>
      </c>
      <c r="O20" s="258"/>
      <c r="P20" s="257"/>
      <c r="Q20" s="257"/>
      <c r="R20" s="262"/>
      <c r="S20" s="263"/>
    </row>
    <row r="21" spans="2:19" x14ac:dyDescent="0.25">
      <c r="B21" s="256">
        <f>'Card Access'!A21</f>
        <v>0</v>
      </c>
      <c r="C21" s="257">
        <f>'Card Access'!B21</f>
        <v>0</v>
      </c>
      <c r="D21" s="258">
        <f>'Card Access'!C21</f>
        <v>0</v>
      </c>
      <c r="E21" s="257">
        <f>'Card Access'!D21</f>
        <v>0</v>
      </c>
      <c r="F21" s="257">
        <f>'Card Access'!E21</f>
        <v>0</v>
      </c>
      <c r="G21" s="259"/>
      <c r="H21" s="260" t="b">
        <v>0</v>
      </c>
      <c r="I21" s="260" t="b">
        <v>0</v>
      </c>
      <c r="J21" s="257">
        <f>'Card Access'!G21</f>
        <v>0</v>
      </c>
      <c r="K21" s="261" t="b">
        <v>0</v>
      </c>
      <c r="L21" s="261" t="b">
        <v>0</v>
      </c>
      <c r="M21" s="261" t="b">
        <v>0</v>
      </c>
      <c r="N21" s="261" t="b">
        <v>0</v>
      </c>
      <c r="O21" s="258"/>
      <c r="P21" s="257"/>
      <c r="Q21" s="257"/>
      <c r="R21" s="262"/>
      <c r="S21" s="263"/>
    </row>
    <row r="22" spans="2:19" x14ac:dyDescent="0.25">
      <c r="B22" s="256">
        <f>'Card Access'!A22</f>
        <v>0</v>
      </c>
      <c r="C22" s="257">
        <f>'Card Access'!B22</f>
        <v>0</v>
      </c>
      <c r="D22" s="258">
        <f>'Card Access'!C22</f>
        <v>0</v>
      </c>
      <c r="E22" s="257">
        <f>'Card Access'!D22</f>
        <v>0</v>
      </c>
      <c r="F22" s="257">
        <f>'Card Access'!E22</f>
        <v>0</v>
      </c>
      <c r="G22" s="259"/>
      <c r="H22" s="260" t="b">
        <v>0</v>
      </c>
      <c r="I22" s="260" t="b">
        <v>0</v>
      </c>
      <c r="J22" s="257">
        <f>'Card Access'!G22</f>
        <v>0</v>
      </c>
      <c r="K22" s="261" t="b">
        <v>0</v>
      </c>
      <c r="L22" s="261" t="b">
        <v>0</v>
      </c>
      <c r="M22" s="261" t="b">
        <v>0</v>
      </c>
      <c r="N22" s="261" t="b">
        <v>0</v>
      </c>
      <c r="O22" s="258"/>
      <c r="P22" s="257"/>
      <c r="Q22" s="257"/>
      <c r="R22" s="262"/>
      <c r="S22" s="263"/>
    </row>
    <row r="23" spans="2:19" x14ac:dyDescent="0.25">
      <c r="B23" s="256">
        <f>'Card Access'!A23</f>
        <v>0</v>
      </c>
      <c r="C23" s="257">
        <f>'Card Access'!B23</f>
        <v>0</v>
      </c>
      <c r="D23" s="258">
        <f>'Card Access'!C23</f>
        <v>0</v>
      </c>
      <c r="E23" s="257">
        <f>'Card Access'!D23</f>
        <v>0</v>
      </c>
      <c r="F23" s="257">
        <f>'Card Access'!E23</f>
        <v>0</v>
      </c>
      <c r="G23" s="259"/>
      <c r="H23" s="260" t="b">
        <v>0</v>
      </c>
      <c r="I23" s="260" t="b">
        <v>0</v>
      </c>
      <c r="J23" s="257">
        <f>'Card Access'!G23</f>
        <v>0</v>
      </c>
      <c r="K23" s="261" t="b">
        <v>0</v>
      </c>
      <c r="L23" s="261" t="b">
        <v>0</v>
      </c>
      <c r="M23" s="261" t="b">
        <v>0</v>
      </c>
      <c r="N23" s="261" t="b">
        <v>0</v>
      </c>
      <c r="O23" s="258"/>
      <c r="P23" s="257"/>
      <c r="Q23" s="257"/>
      <c r="R23" s="262"/>
      <c r="S23" s="263"/>
    </row>
    <row r="24" spans="2:19" x14ac:dyDescent="0.25">
      <c r="B24" s="256">
        <f>'Card Access'!A24</f>
        <v>0</v>
      </c>
      <c r="C24" s="257">
        <f>'Card Access'!B24</f>
        <v>0</v>
      </c>
      <c r="D24" s="258">
        <f>'Card Access'!C24</f>
        <v>0</v>
      </c>
      <c r="E24" s="257">
        <f>'Card Access'!D24</f>
        <v>0</v>
      </c>
      <c r="F24" s="257">
        <f>'Card Access'!E24</f>
        <v>0</v>
      </c>
      <c r="G24" s="259"/>
      <c r="H24" s="260" t="b">
        <v>0</v>
      </c>
      <c r="I24" s="260" t="b">
        <v>0</v>
      </c>
      <c r="J24" s="257">
        <f>'Card Access'!G24</f>
        <v>0</v>
      </c>
      <c r="K24" s="261" t="b">
        <v>0</v>
      </c>
      <c r="L24" s="261" t="b">
        <v>0</v>
      </c>
      <c r="M24" s="261" t="b">
        <v>0</v>
      </c>
      <c r="N24" s="261" t="b">
        <v>0</v>
      </c>
      <c r="O24" s="258"/>
      <c r="P24" s="257"/>
      <c r="Q24" s="257"/>
      <c r="R24" s="262"/>
      <c r="S24" s="263"/>
    </row>
    <row r="25" spans="2:19" x14ac:dyDescent="0.25">
      <c r="B25" s="256">
        <f>'Card Access'!A25</f>
        <v>0</v>
      </c>
      <c r="C25" s="257">
        <f>'Card Access'!B25</f>
        <v>0</v>
      </c>
      <c r="D25" s="258">
        <f>'Card Access'!C25</f>
        <v>0</v>
      </c>
      <c r="E25" s="257">
        <f>'Card Access'!D25</f>
        <v>0</v>
      </c>
      <c r="F25" s="257">
        <f>'Card Access'!E25</f>
        <v>0</v>
      </c>
      <c r="G25" s="259"/>
      <c r="H25" s="260" t="b">
        <v>0</v>
      </c>
      <c r="I25" s="260" t="b">
        <v>0</v>
      </c>
      <c r="J25" s="257">
        <f>'Card Access'!G25</f>
        <v>0</v>
      </c>
      <c r="K25" s="261" t="b">
        <v>0</v>
      </c>
      <c r="L25" s="261" t="b">
        <v>0</v>
      </c>
      <c r="M25" s="261" t="b">
        <v>0</v>
      </c>
      <c r="N25" s="261" t="b">
        <v>0</v>
      </c>
      <c r="O25" s="258"/>
      <c r="P25" s="257"/>
      <c r="Q25" s="257"/>
      <c r="R25" s="262"/>
      <c r="S25" s="263"/>
    </row>
    <row r="26" spans="2:19" x14ac:dyDescent="0.25">
      <c r="B26" s="256">
        <f>'Card Access'!A26</f>
        <v>0</v>
      </c>
      <c r="C26" s="257">
        <f>'Card Access'!B26</f>
        <v>0</v>
      </c>
      <c r="D26" s="258">
        <f>'Card Access'!C26</f>
        <v>0</v>
      </c>
      <c r="E26" s="257">
        <f>'Card Access'!D26</f>
        <v>0</v>
      </c>
      <c r="F26" s="257">
        <f>'Card Access'!E26</f>
        <v>0</v>
      </c>
      <c r="G26" s="259"/>
      <c r="H26" s="260" t="b">
        <v>0</v>
      </c>
      <c r="I26" s="260" t="b">
        <v>0</v>
      </c>
      <c r="J26" s="257">
        <f>'Card Access'!G26</f>
        <v>0</v>
      </c>
      <c r="K26" s="261" t="b">
        <v>0</v>
      </c>
      <c r="L26" s="261" t="b">
        <v>0</v>
      </c>
      <c r="M26" s="261" t="b">
        <v>0</v>
      </c>
      <c r="N26" s="261" t="b">
        <v>0</v>
      </c>
      <c r="O26" s="258"/>
      <c r="P26" s="257"/>
      <c r="Q26" s="257"/>
      <c r="R26" s="262"/>
      <c r="S26" s="263"/>
    </row>
    <row r="27" spans="2:19" x14ac:dyDescent="0.25">
      <c r="B27" s="256">
        <f>'Card Access'!A27</f>
        <v>0</v>
      </c>
      <c r="C27" s="257">
        <f>'Card Access'!B27</f>
        <v>0</v>
      </c>
      <c r="D27" s="258">
        <f>'Card Access'!C27</f>
        <v>0</v>
      </c>
      <c r="E27" s="257">
        <f>'Card Access'!D27</f>
        <v>0</v>
      </c>
      <c r="F27" s="257">
        <f>'Card Access'!E27</f>
        <v>0</v>
      </c>
      <c r="G27" s="259"/>
      <c r="H27" s="260" t="b">
        <v>0</v>
      </c>
      <c r="I27" s="260" t="b">
        <v>0</v>
      </c>
      <c r="J27" s="257">
        <f>'Card Access'!G27</f>
        <v>0</v>
      </c>
      <c r="K27" s="261" t="b">
        <v>0</v>
      </c>
      <c r="L27" s="261" t="b">
        <v>0</v>
      </c>
      <c r="M27" s="261" t="b">
        <v>0</v>
      </c>
      <c r="N27" s="261" t="b">
        <v>0</v>
      </c>
      <c r="O27" s="258"/>
      <c r="P27" s="257"/>
      <c r="Q27" s="257"/>
      <c r="R27" s="262"/>
      <c r="S27" s="263"/>
    </row>
    <row r="28" spans="2:19" x14ac:dyDescent="0.25">
      <c r="B28" s="256">
        <f>'Card Access'!A28</f>
        <v>0</v>
      </c>
      <c r="C28" s="257">
        <f>'Card Access'!B28</f>
        <v>0</v>
      </c>
      <c r="D28" s="258">
        <f>'Card Access'!C28</f>
        <v>0</v>
      </c>
      <c r="E28" s="257">
        <f>'Card Access'!D28</f>
        <v>0</v>
      </c>
      <c r="F28" s="257">
        <f>'Card Access'!E28</f>
        <v>0</v>
      </c>
      <c r="G28" s="259"/>
      <c r="H28" s="260" t="b">
        <v>0</v>
      </c>
      <c r="I28" s="260" t="b">
        <v>0</v>
      </c>
      <c r="J28" s="257">
        <f>'Card Access'!G28</f>
        <v>0</v>
      </c>
      <c r="K28" s="261" t="b">
        <v>0</v>
      </c>
      <c r="L28" s="261" t="b">
        <v>0</v>
      </c>
      <c r="M28" s="261" t="b">
        <v>0</v>
      </c>
      <c r="N28" s="261" t="b">
        <v>0</v>
      </c>
      <c r="O28" s="258"/>
      <c r="P28" s="257"/>
      <c r="Q28" s="257"/>
      <c r="R28" s="262"/>
      <c r="S28" s="263"/>
    </row>
    <row r="29" spans="2:19" x14ac:dyDescent="0.25">
      <c r="B29" s="256">
        <f>'Card Access'!A29</f>
        <v>0</v>
      </c>
      <c r="C29" s="257">
        <f>'Card Access'!B29</f>
        <v>0</v>
      </c>
      <c r="D29" s="258">
        <f>'Card Access'!C29</f>
        <v>0</v>
      </c>
      <c r="E29" s="257">
        <f>'Card Access'!D29</f>
        <v>0</v>
      </c>
      <c r="F29" s="257">
        <f>'Card Access'!E29</f>
        <v>0</v>
      </c>
      <c r="G29" s="259"/>
      <c r="H29" s="260" t="b">
        <v>0</v>
      </c>
      <c r="I29" s="260" t="b">
        <v>0</v>
      </c>
      <c r="J29" s="257">
        <f>'Card Access'!G29</f>
        <v>0</v>
      </c>
      <c r="K29" s="261" t="b">
        <v>0</v>
      </c>
      <c r="L29" s="261" t="b">
        <v>0</v>
      </c>
      <c r="M29" s="261" t="b">
        <v>0</v>
      </c>
      <c r="N29" s="261" t="b">
        <v>0</v>
      </c>
      <c r="O29" s="258"/>
      <c r="P29" s="257"/>
      <c r="Q29" s="257"/>
      <c r="R29" s="262"/>
      <c r="S29" s="263"/>
    </row>
    <row r="30" spans="2:19" x14ac:dyDescent="0.25">
      <c r="B30" s="256">
        <f>'Card Access'!A30</f>
        <v>0</v>
      </c>
      <c r="C30" s="257">
        <f>'Card Access'!B30</f>
        <v>0</v>
      </c>
      <c r="D30" s="258">
        <f>'Card Access'!C30</f>
        <v>0</v>
      </c>
      <c r="E30" s="257">
        <f>'Card Access'!D30</f>
        <v>0</v>
      </c>
      <c r="F30" s="257">
        <f>'Card Access'!E30</f>
        <v>0</v>
      </c>
      <c r="G30" s="259"/>
      <c r="H30" s="260" t="b">
        <v>0</v>
      </c>
      <c r="I30" s="260" t="b">
        <v>0</v>
      </c>
      <c r="J30" s="257">
        <f>'Card Access'!G30</f>
        <v>0</v>
      </c>
      <c r="K30" s="261" t="b">
        <v>0</v>
      </c>
      <c r="L30" s="261" t="b">
        <v>0</v>
      </c>
      <c r="M30" s="261" t="b">
        <v>0</v>
      </c>
      <c r="N30" s="261" t="b">
        <v>0</v>
      </c>
      <c r="O30" s="258"/>
      <c r="P30" s="257"/>
      <c r="Q30" s="257"/>
      <c r="R30" s="262"/>
      <c r="S30" s="263"/>
    </row>
    <row r="31" spans="2:19" x14ac:dyDescent="0.25">
      <c r="B31" s="256">
        <f>'Card Access'!A31</f>
        <v>0</v>
      </c>
      <c r="C31" s="257">
        <f>'Card Access'!B31</f>
        <v>0</v>
      </c>
      <c r="D31" s="258">
        <f>'Card Access'!C31</f>
        <v>0</v>
      </c>
      <c r="E31" s="257">
        <f>'Card Access'!D31</f>
        <v>0</v>
      </c>
      <c r="F31" s="257">
        <f>'Card Access'!E31</f>
        <v>0</v>
      </c>
      <c r="G31" s="259"/>
      <c r="H31" s="260" t="b">
        <v>0</v>
      </c>
      <c r="I31" s="260" t="b">
        <v>0</v>
      </c>
      <c r="J31" s="257">
        <f>'Card Access'!G31</f>
        <v>0</v>
      </c>
      <c r="K31" s="261" t="b">
        <v>0</v>
      </c>
      <c r="L31" s="261" t="b">
        <v>0</v>
      </c>
      <c r="M31" s="261" t="b">
        <v>0</v>
      </c>
      <c r="N31" s="261" t="b">
        <v>0</v>
      </c>
      <c r="O31" s="258"/>
      <c r="P31" s="257"/>
      <c r="Q31" s="257"/>
      <c r="R31" s="262"/>
      <c r="S31" s="263"/>
    </row>
    <row r="32" spans="2:19" x14ac:dyDescent="0.25">
      <c r="B32" s="256">
        <f>'Card Access'!A32</f>
        <v>0</v>
      </c>
      <c r="C32" s="257">
        <f>'Card Access'!B32</f>
        <v>0</v>
      </c>
      <c r="D32" s="258">
        <f>'Card Access'!C32</f>
        <v>0</v>
      </c>
      <c r="E32" s="257">
        <f>'Card Access'!D32</f>
        <v>0</v>
      </c>
      <c r="F32" s="257">
        <f>'Card Access'!E32</f>
        <v>0</v>
      </c>
      <c r="G32" s="259"/>
      <c r="H32" s="260" t="b">
        <v>0</v>
      </c>
      <c r="I32" s="260" t="b">
        <v>0</v>
      </c>
      <c r="J32" s="257">
        <f>'Card Access'!G32</f>
        <v>0</v>
      </c>
      <c r="K32" s="261" t="b">
        <v>0</v>
      </c>
      <c r="L32" s="261" t="b">
        <v>0</v>
      </c>
      <c r="M32" s="261" t="b">
        <v>0</v>
      </c>
      <c r="N32" s="261" t="b">
        <v>0</v>
      </c>
      <c r="O32" s="258"/>
      <c r="P32" s="257"/>
      <c r="Q32" s="257"/>
      <c r="R32" s="262"/>
      <c r="S32" s="263"/>
    </row>
    <row r="33" spans="2:19" x14ac:dyDescent="0.25">
      <c r="B33" s="256">
        <f>'Card Access'!A33</f>
        <v>0</v>
      </c>
      <c r="C33" s="257">
        <f>'Card Access'!B33</f>
        <v>0</v>
      </c>
      <c r="D33" s="258">
        <f>'Card Access'!C33</f>
        <v>0</v>
      </c>
      <c r="E33" s="257">
        <f>'Card Access'!D33</f>
        <v>0</v>
      </c>
      <c r="F33" s="257">
        <f>'Card Access'!E33</f>
        <v>0</v>
      </c>
      <c r="G33" s="259"/>
      <c r="H33" s="260" t="b">
        <v>0</v>
      </c>
      <c r="I33" s="260" t="b">
        <v>0</v>
      </c>
      <c r="J33" s="257">
        <f>'Card Access'!G33</f>
        <v>0</v>
      </c>
      <c r="K33" s="261" t="b">
        <v>0</v>
      </c>
      <c r="L33" s="261" t="b">
        <v>0</v>
      </c>
      <c r="M33" s="261" t="b">
        <v>0</v>
      </c>
      <c r="N33" s="261" t="b">
        <v>0</v>
      </c>
      <c r="O33" s="258"/>
      <c r="P33" s="257"/>
      <c r="Q33" s="257"/>
      <c r="R33" s="262"/>
      <c r="S33" s="263"/>
    </row>
    <row r="34" spans="2:19" x14ac:dyDescent="0.25">
      <c r="B34" s="256">
        <f>'Card Access'!A34</f>
        <v>0</v>
      </c>
      <c r="C34" s="257">
        <f>'Card Access'!B34</f>
        <v>0</v>
      </c>
      <c r="D34" s="258">
        <f>'Card Access'!C34</f>
        <v>0</v>
      </c>
      <c r="E34" s="257">
        <f>'Card Access'!D34</f>
        <v>0</v>
      </c>
      <c r="F34" s="257">
        <f>'Card Access'!E34</f>
        <v>0</v>
      </c>
      <c r="G34" s="259"/>
      <c r="H34" s="260" t="b">
        <v>0</v>
      </c>
      <c r="I34" s="260" t="b">
        <v>0</v>
      </c>
      <c r="J34" s="257">
        <f>'Card Access'!G34</f>
        <v>0</v>
      </c>
      <c r="K34" s="261" t="b">
        <v>0</v>
      </c>
      <c r="L34" s="261" t="b">
        <v>0</v>
      </c>
      <c r="M34" s="261" t="b">
        <v>0</v>
      </c>
      <c r="N34" s="261" t="b">
        <v>0</v>
      </c>
      <c r="O34" s="258"/>
      <c r="P34" s="257"/>
      <c r="Q34" s="257"/>
      <c r="R34" s="262"/>
      <c r="S34" s="263"/>
    </row>
    <row r="35" spans="2:19" x14ac:dyDescent="0.25">
      <c r="B35" s="256">
        <f>'Card Access'!A35</f>
        <v>0</v>
      </c>
      <c r="C35" s="257">
        <f>'Card Access'!B35</f>
        <v>0</v>
      </c>
      <c r="D35" s="258">
        <f>'Card Access'!C35</f>
        <v>0</v>
      </c>
      <c r="E35" s="257">
        <f>'Card Access'!D35</f>
        <v>0</v>
      </c>
      <c r="F35" s="257">
        <f>'Card Access'!E35</f>
        <v>0</v>
      </c>
      <c r="G35" s="259"/>
      <c r="H35" s="260" t="b">
        <v>0</v>
      </c>
      <c r="I35" s="260" t="b">
        <v>0</v>
      </c>
      <c r="J35" s="257">
        <f>'Card Access'!G35</f>
        <v>0</v>
      </c>
      <c r="K35" s="261" t="b">
        <v>0</v>
      </c>
      <c r="L35" s="261" t="b">
        <v>0</v>
      </c>
      <c r="M35" s="261" t="b">
        <v>0</v>
      </c>
      <c r="N35" s="261" t="b">
        <v>0</v>
      </c>
      <c r="O35" s="258"/>
      <c r="P35" s="257"/>
      <c r="Q35" s="257"/>
      <c r="R35" s="262"/>
      <c r="S35" s="263"/>
    </row>
    <row r="36" spans="2:19" x14ac:dyDescent="0.25">
      <c r="B36" s="256">
        <f>'Card Access'!A36</f>
        <v>0</v>
      </c>
      <c r="C36" s="257">
        <f>'Card Access'!B36</f>
        <v>0</v>
      </c>
      <c r="D36" s="258">
        <f>'Card Access'!C36</f>
        <v>0</v>
      </c>
      <c r="E36" s="257">
        <f>'Card Access'!D36</f>
        <v>0</v>
      </c>
      <c r="F36" s="257">
        <f>'Card Access'!E36</f>
        <v>0</v>
      </c>
      <c r="G36" s="259"/>
      <c r="H36" s="260" t="b">
        <v>0</v>
      </c>
      <c r="I36" s="260" t="b">
        <v>0</v>
      </c>
      <c r="J36" s="257">
        <f>'Card Access'!G36</f>
        <v>0</v>
      </c>
      <c r="K36" s="261" t="b">
        <v>0</v>
      </c>
      <c r="L36" s="261" t="b">
        <v>0</v>
      </c>
      <c r="M36" s="261" t="b">
        <v>0</v>
      </c>
      <c r="N36" s="261" t="b">
        <v>0</v>
      </c>
      <c r="O36" s="258"/>
      <c r="P36" s="257"/>
      <c r="Q36" s="257"/>
      <c r="R36" s="262"/>
      <c r="S36" s="263"/>
    </row>
    <row r="37" spans="2:19" x14ac:dyDescent="0.25">
      <c r="B37" s="256">
        <f>'Card Access'!A37</f>
        <v>0</v>
      </c>
      <c r="C37" s="257">
        <f>'Card Access'!B37</f>
        <v>0</v>
      </c>
      <c r="D37" s="258">
        <f>'Card Access'!C37</f>
        <v>0</v>
      </c>
      <c r="E37" s="257">
        <f>'Card Access'!D37</f>
        <v>0</v>
      </c>
      <c r="F37" s="257">
        <f>'Card Access'!E37</f>
        <v>0</v>
      </c>
      <c r="G37" s="259"/>
      <c r="H37" s="260" t="b">
        <v>0</v>
      </c>
      <c r="I37" s="260" t="b">
        <v>0</v>
      </c>
      <c r="J37" s="257">
        <f>'Card Access'!G37</f>
        <v>0</v>
      </c>
      <c r="K37" s="261" t="b">
        <v>0</v>
      </c>
      <c r="L37" s="261" t="b">
        <v>0</v>
      </c>
      <c r="M37" s="261" t="b">
        <v>0</v>
      </c>
      <c r="N37" s="261" t="b">
        <v>0</v>
      </c>
      <c r="O37" s="258"/>
      <c r="P37" s="257"/>
      <c r="Q37" s="257"/>
      <c r="R37" s="262"/>
      <c r="S37" s="263"/>
    </row>
    <row r="38" spans="2:19" x14ac:dyDescent="0.25">
      <c r="B38" s="256">
        <f>'Card Access'!A38</f>
        <v>0</v>
      </c>
      <c r="C38" s="257">
        <f>'Card Access'!B38</f>
        <v>0</v>
      </c>
      <c r="D38" s="258">
        <f>'Card Access'!C38</f>
        <v>0</v>
      </c>
      <c r="E38" s="257">
        <f>'Card Access'!D38</f>
        <v>0</v>
      </c>
      <c r="F38" s="257">
        <f>'Card Access'!E38</f>
        <v>0</v>
      </c>
      <c r="G38" s="259"/>
      <c r="H38" s="260" t="b">
        <v>0</v>
      </c>
      <c r="I38" s="260" t="b">
        <v>0</v>
      </c>
      <c r="J38" s="257">
        <f>'Card Access'!G38</f>
        <v>0</v>
      </c>
      <c r="K38" s="261" t="b">
        <v>0</v>
      </c>
      <c r="L38" s="261" t="b">
        <v>0</v>
      </c>
      <c r="M38" s="261" t="b">
        <v>0</v>
      </c>
      <c r="N38" s="261" t="b">
        <v>0</v>
      </c>
      <c r="O38" s="258"/>
      <c r="P38" s="257"/>
      <c r="Q38" s="257"/>
      <c r="R38" s="262"/>
      <c r="S38" s="263"/>
    </row>
    <row r="39" spans="2:19" x14ac:dyDescent="0.25">
      <c r="B39" s="256">
        <f>'Card Access'!A39</f>
        <v>0</v>
      </c>
      <c r="C39" s="257">
        <f>'Card Access'!B39</f>
        <v>0</v>
      </c>
      <c r="D39" s="258">
        <f>'Card Access'!C39</f>
        <v>0</v>
      </c>
      <c r="E39" s="257">
        <f>'Card Access'!D39</f>
        <v>0</v>
      </c>
      <c r="F39" s="257">
        <f>'Card Access'!E39</f>
        <v>0</v>
      </c>
      <c r="G39" s="259"/>
      <c r="H39" s="260" t="b">
        <v>0</v>
      </c>
      <c r="I39" s="260" t="b">
        <v>0</v>
      </c>
      <c r="J39" s="257">
        <f>'Card Access'!G39</f>
        <v>0</v>
      </c>
      <c r="K39" s="261" t="b">
        <v>0</v>
      </c>
      <c r="L39" s="261" t="b">
        <v>0</v>
      </c>
      <c r="M39" s="261" t="b">
        <v>0</v>
      </c>
      <c r="N39" s="261" t="b">
        <v>0</v>
      </c>
      <c r="O39" s="258"/>
      <c r="P39" s="257"/>
      <c r="Q39" s="257"/>
      <c r="R39" s="262"/>
      <c r="S39" s="263"/>
    </row>
    <row r="40" spans="2:19" x14ac:dyDescent="0.25">
      <c r="B40" s="256">
        <f>'Card Access'!A40</f>
        <v>0</v>
      </c>
      <c r="C40" s="257">
        <f>'Card Access'!B40</f>
        <v>0</v>
      </c>
      <c r="D40" s="258">
        <f>'Card Access'!C40</f>
        <v>0</v>
      </c>
      <c r="E40" s="257">
        <f>'Card Access'!D40</f>
        <v>0</v>
      </c>
      <c r="F40" s="257">
        <f>'Card Access'!E40</f>
        <v>0</v>
      </c>
      <c r="G40" s="259"/>
      <c r="H40" s="260" t="b">
        <v>0</v>
      </c>
      <c r="I40" s="260" t="b">
        <v>0</v>
      </c>
      <c r="J40" s="257">
        <f>'Card Access'!G40</f>
        <v>0</v>
      </c>
      <c r="K40" s="261" t="b">
        <v>0</v>
      </c>
      <c r="L40" s="261" t="b">
        <v>0</v>
      </c>
      <c r="M40" s="261" t="b">
        <v>0</v>
      </c>
      <c r="N40" s="261" t="b">
        <v>0</v>
      </c>
      <c r="O40" s="258"/>
      <c r="P40" s="257"/>
      <c r="Q40" s="257"/>
      <c r="R40" s="262"/>
      <c r="S40" s="263"/>
    </row>
    <row r="41" spans="2:19" x14ac:dyDescent="0.25">
      <c r="B41" s="256">
        <f>'Card Access'!A41</f>
        <v>0</v>
      </c>
      <c r="C41" s="257">
        <f>'Card Access'!B41</f>
        <v>0</v>
      </c>
      <c r="D41" s="258">
        <f>'Card Access'!C41</f>
        <v>0</v>
      </c>
      <c r="E41" s="257">
        <f>'Card Access'!D41</f>
        <v>0</v>
      </c>
      <c r="F41" s="257">
        <f>'Card Access'!E41</f>
        <v>0</v>
      </c>
      <c r="G41" s="259"/>
      <c r="H41" s="260" t="b">
        <v>0</v>
      </c>
      <c r="I41" s="260" t="b">
        <v>0</v>
      </c>
      <c r="J41" s="257">
        <f>'Card Access'!G41</f>
        <v>0</v>
      </c>
      <c r="K41" s="261" t="b">
        <v>0</v>
      </c>
      <c r="L41" s="261" t="b">
        <v>0</v>
      </c>
      <c r="M41" s="261" t="b">
        <v>0</v>
      </c>
      <c r="N41" s="261" t="b">
        <v>0</v>
      </c>
      <c r="O41" s="258"/>
      <c r="P41" s="257"/>
      <c r="Q41" s="257"/>
      <c r="R41" s="262"/>
      <c r="S41" s="263"/>
    </row>
    <row r="42" spans="2:19" x14ac:dyDescent="0.25">
      <c r="B42" s="256">
        <f>'Card Access'!A42</f>
        <v>0</v>
      </c>
      <c r="C42" s="257">
        <f>'Card Access'!B42</f>
        <v>0</v>
      </c>
      <c r="D42" s="258">
        <f>'Card Access'!C42</f>
        <v>0</v>
      </c>
      <c r="E42" s="257">
        <f>'Card Access'!D42</f>
        <v>0</v>
      </c>
      <c r="F42" s="257">
        <f>'Card Access'!E42</f>
        <v>0</v>
      </c>
      <c r="G42" s="259"/>
      <c r="H42" s="260" t="b">
        <v>0</v>
      </c>
      <c r="I42" s="260" t="b">
        <v>0</v>
      </c>
      <c r="J42" s="257">
        <f>'Card Access'!G42</f>
        <v>0</v>
      </c>
      <c r="K42" s="261" t="b">
        <v>0</v>
      </c>
      <c r="L42" s="261" t="b">
        <v>0</v>
      </c>
      <c r="M42" s="261" t="b">
        <v>0</v>
      </c>
      <c r="N42" s="261" t="b">
        <v>0</v>
      </c>
      <c r="O42" s="258"/>
      <c r="P42" s="257"/>
      <c r="Q42" s="257"/>
      <c r="R42" s="262"/>
      <c r="S42" s="263"/>
    </row>
    <row r="43" spans="2:19" x14ac:dyDescent="0.25">
      <c r="B43" s="256">
        <f>'Card Access'!A43</f>
        <v>0</v>
      </c>
      <c r="C43" s="257">
        <f>'Card Access'!B43</f>
        <v>0</v>
      </c>
      <c r="D43" s="258">
        <f>'Card Access'!C43</f>
        <v>0</v>
      </c>
      <c r="E43" s="257">
        <f>'Card Access'!D43</f>
        <v>0</v>
      </c>
      <c r="F43" s="257">
        <f>'Card Access'!E43</f>
        <v>0</v>
      </c>
      <c r="G43" s="259"/>
      <c r="H43" s="260" t="b">
        <v>0</v>
      </c>
      <c r="I43" s="260" t="b">
        <v>0</v>
      </c>
      <c r="J43" s="257">
        <f>'Card Access'!G43</f>
        <v>0</v>
      </c>
      <c r="K43" s="261" t="b">
        <v>0</v>
      </c>
      <c r="L43" s="261" t="b">
        <v>0</v>
      </c>
      <c r="M43" s="261" t="b">
        <v>0</v>
      </c>
      <c r="N43" s="261" t="b">
        <v>0</v>
      </c>
      <c r="O43" s="258"/>
      <c r="P43" s="257"/>
      <c r="Q43" s="257"/>
      <c r="R43" s="262"/>
      <c r="S43" s="263"/>
    </row>
    <row r="44" spans="2:19" x14ac:dyDescent="0.25">
      <c r="B44" s="256">
        <f>'Card Access'!A44</f>
        <v>0</v>
      </c>
      <c r="C44" s="257">
        <f>'Card Access'!B44</f>
        <v>0</v>
      </c>
      <c r="D44" s="258">
        <f>'Card Access'!C44</f>
        <v>0</v>
      </c>
      <c r="E44" s="257">
        <f>'Card Access'!D44</f>
        <v>0</v>
      </c>
      <c r="F44" s="257">
        <f>'Card Access'!E44</f>
        <v>0</v>
      </c>
      <c r="G44" s="259"/>
      <c r="H44" s="260" t="b">
        <v>0</v>
      </c>
      <c r="I44" s="260" t="b">
        <v>0</v>
      </c>
      <c r="J44" s="257">
        <f>'Card Access'!G44</f>
        <v>0</v>
      </c>
      <c r="K44" s="261" t="b">
        <v>0</v>
      </c>
      <c r="L44" s="261" t="b">
        <v>0</v>
      </c>
      <c r="M44" s="261" t="b">
        <v>0</v>
      </c>
      <c r="N44" s="261" t="b">
        <v>0</v>
      </c>
      <c r="O44" s="258"/>
      <c r="P44" s="257"/>
      <c r="Q44" s="257"/>
      <c r="R44" s="262"/>
      <c r="S44" s="263"/>
    </row>
    <row r="45" spans="2:19" x14ac:dyDescent="0.25">
      <c r="B45" s="256">
        <f>'Card Access'!A45</f>
        <v>0</v>
      </c>
      <c r="C45" s="257">
        <f>'Card Access'!B45</f>
        <v>0</v>
      </c>
      <c r="D45" s="258">
        <f>'Card Access'!C45</f>
        <v>0</v>
      </c>
      <c r="E45" s="257">
        <f>'Card Access'!D45</f>
        <v>0</v>
      </c>
      <c r="F45" s="257">
        <f>'Card Access'!E45</f>
        <v>0</v>
      </c>
      <c r="G45" s="259"/>
      <c r="H45" s="260" t="b">
        <v>0</v>
      </c>
      <c r="I45" s="260" t="b">
        <v>0</v>
      </c>
      <c r="J45" s="257">
        <f>'Card Access'!G45</f>
        <v>0</v>
      </c>
      <c r="K45" s="261" t="b">
        <v>0</v>
      </c>
      <c r="L45" s="261" t="b">
        <v>0</v>
      </c>
      <c r="M45" s="261" t="b">
        <v>0</v>
      </c>
      <c r="N45" s="261" t="b">
        <v>0</v>
      </c>
      <c r="O45" s="258"/>
      <c r="P45" s="257"/>
      <c r="Q45" s="257"/>
      <c r="R45" s="262"/>
      <c r="S45" s="263"/>
    </row>
    <row r="46" spans="2:19" x14ac:dyDescent="0.25">
      <c r="B46" s="256">
        <f>'Card Access'!A46</f>
        <v>0</v>
      </c>
      <c r="C46" s="257">
        <f>'Card Access'!B46</f>
        <v>0</v>
      </c>
      <c r="D46" s="258">
        <f>'Card Access'!C46</f>
        <v>0</v>
      </c>
      <c r="E46" s="257">
        <f>'Card Access'!D46</f>
        <v>0</v>
      </c>
      <c r="F46" s="257">
        <f>'Card Access'!E46</f>
        <v>0</v>
      </c>
      <c r="G46" s="259"/>
      <c r="H46" s="260" t="b">
        <v>0</v>
      </c>
      <c r="I46" s="260" t="b">
        <v>0</v>
      </c>
      <c r="J46" s="257">
        <f>'Card Access'!G46</f>
        <v>0</v>
      </c>
      <c r="K46" s="261" t="b">
        <v>0</v>
      </c>
      <c r="L46" s="261" t="b">
        <v>0</v>
      </c>
      <c r="M46" s="261" t="b">
        <v>0</v>
      </c>
      <c r="N46" s="261" t="b">
        <v>0</v>
      </c>
      <c r="O46" s="258"/>
      <c r="P46" s="257"/>
      <c r="Q46" s="257"/>
      <c r="R46" s="262"/>
      <c r="S46" s="263"/>
    </row>
    <row r="47" spans="2:19" x14ac:dyDescent="0.25">
      <c r="B47" s="256">
        <f>'Card Access'!A47</f>
        <v>0</v>
      </c>
      <c r="C47" s="257">
        <f>'Card Access'!B47</f>
        <v>0</v>
      </c>
      <c r="D47" s="258">
        <f>'Card Access'!C47</f>
        <v>0</v>
      </c>
      <c r="E47" s="257">
        <f>'Card Access'!D47</f>
        <v>0</v>
      </c>
      <c r="F47" s="257">
        <f>'Card Access'!E47</f>
        <v>0</v>
      </c>
      <c r="G47" s="259"/>
      <c r="H47" s="260" t="b">
        <v>0</v>
      </c>
      <c r="I47" s="260" t="b">
        <v>0</v>
      </c>
      <c r="J47" s="257">
        <f>'Card Access'!G47</f>
        <v>0</v>
      </c>
      <c r="K47" s="261" t="b">
        <v>0</v>
      </c>
      <c r="L47" s="261" t="b">
        <v>0</v>
      </c>
      <c r="M47" s="261" t="b">
        <v>0</v>
      </c>
      <c r="N47" s="261" t="b">
        <v>0</v>
      </c>
      <c r="O47" s="258"/>
      <c r="P47" s="257"/>
      <c r="Q47" s="257"/>
      <c r="R47" s="262"/>
      <c r="S47" s="263"/>
    </row>
    <row r="48" spans="2:19" x14ac:dyDescent="0.25">
      <c r="B48" s="256">
        <f>'Card Access'!A48</f>
        <v>0</v>
      </c>
      <c r="C48" s="257">
        <f>'Card Access'!B48</f>
        <v>0</v>
      </c>
      <c r="D48" s="258">
        <f>'Card Access'!C48</f>
        <v>0</v>
      </c>
      <c r="E48" s="257">
        <f>'Card Access'!D48</f>
        <v>0</v>
      </c>
      <c r="F48" s="257">
        <f>'Card Access'!E48</f>
        <v>0</v>
      </c>
      <c r="G48" s="259"/>
      <c r="H48" s="260" t="b">
        <v>0</v>
      </c>
      <c r="I48" s="260" t="b">
        <v>0</v>
      </c>
      <c r="J48" s="257">
        <f>'Card Access'!G48</f>
        <v>0</v>
      </c>
      <c r="K48" s="261" t="b">
        <v>0</v>
      </c>
      <c r="L48" s="261" t="b">
        <v>0</v>
      </c>
      <c r="M48" s="261" t="b">
        <v>0</v>
      </c>
      <c r="N48" s="261" t="b">
        <v>0</v>
      </c>
      <c r="O48" s="258"/>
      <c r="P48" s="257"/>
      <c r="Q48" s="257"/>
      <c r="R48" s="262"/>
      <c r="S48" s="263"/>
    </row>
    <row r="49" spans="2:19" x14ac:dyDescent="0.25">
      <c r="B49" s="256">
        <f>'Card Access'!A49</f>
        <v>0</v>
      </c>
      <c r="C49" s="257">
        <f>'Card Access'!B49</f>
        <v>0</v>
      </c>
      <c r="D49" s="258">
        <f>'Card Access'!C49</f>
        <v>0</v>
      </c>
      <c r="E49" s="257">
        <f>'Card Access'!D49</f>
        <v>0</v>
      </c>
      <c r="F49" s="257">
        <f>'Card Access'!E49</f>
        <v>0</v>
      </c>
      <c r="G49" s="259"/>
      <c r="H49" s="260" t="b">
        <v>0</v>
      </c>
      <c r="I49" s="260" t="b">
        <v>0</v>
      </c>
      <c r="J49" s="257">
        <f>'Card Access'!G49</f>
        <v>0</v>
      </c>
      <c r="K49" s="261" t="b">
        <v>0</v>
      </c>
      <c r="L49" s="261" t="b">
        <v>0</v>
      </c>
      <c r="M49" s="261" t="b">
        <v>0</v>
      </c>
      <c r="N49" s="261" t="b">
        <v>0</v>
      </c>
      <c r="O49" s="258"/>
      <c r="P49" s="257"/>
      <c r="Q49" s="257"/>
      <c r="R49" s="262"/>
      <c r="S49" s="263"/>
    </row>
    <row r="50" spans="2:19" x14ac:dyDescent="0.25">
      <c r="B50" s="256">
        <f>'Card Access'!A50</f>
        <v>0</v>
      </c>
      <c r="C50" s="257">
        <f>'Card Access'!B50</f>
        <v>0</v>
      </c>
      <c r="D50" s="258">
        <f>'Card Access'!C50</f>
        <v>0</v>
      </c>
      <c r="E50" s="257">
        <f>'Card Access'!D50</f>
        <v>0</v>
      </c>
      <c r="F50" s="257">
        <f>'Card Access'!E50</f>
        <v>0</v>
      </c>
      <c r="G50" s="259"/>
      <c r="H50" s="260" t="b">
        <v>0</v>
      </c>
      <c r="I50" s="260" t="b">
        <v>0</v>
      </c>
      <c r="J50" s="257">
        <f>'Card Access'!G50</f>
        <v>0</v>
      </c>
      <c r="K50" s="261" t="b">
        <v>0</v>
      </c>
      <c r="L50" s="261" t="b">
        <v>0</v>
      </c>
      <c r="M50" s="261" t="b">
        <v>0</v>
      </c>
      <c r="N50" s="261" t="b">
        <v>0</v>
      </c>
      <c r="O50" s="258"/>
      <c r="P50" s="257"/>
      <c r="Q50" s="257"/>
      <c r="R50" s="262"/>
      <c r="S50" s="263"/>
    </row>
    <row r="51" spans="2:19" x14ac:dyDescent="0.25">
      <c r="B51" s="256">
        <f>'Card Access'!A51</f>
        <v>0</v>
      </c>
      <c r="C51" s="257">
        <f>'Card Access'!B51</f>
        <v>0</v>
      </c>
      <c r="D51" s="258">
        <f>'Card Access'!C51</f>
        <v>0</v>
      </c>
      <c r="E51" s="257">
        <f>'Card Access'!D51</f>
        <v>0</v>
      </c>
      <c r="F51" s="257">
        <f>'Card Access'!E51</f>
        <v>0</v>
      </c>
      <c r="G51" s="259"/>
      <c r="H51" s="260" t="b">
        <v>0</v>
      </c>
      <c r="I51" s="260" t="b">
        <v>0</v>
      </c>
      <c r="J51" s="257">
        <f>'Card Access'!G51</f>
        <v>0</v>
      </c>
      <c r="K51" s="261" t="b">
        <v>0</v>
      </c>
      <c r="L51" s="261" t="b">
        <v>0</v>
      </c>
      <c r="M51" s="261" t="b">
        <v>0</v>
      </c>
      <c r="N51" s="261" t="b">
        <v>0</v>
      </c>
      <c r="O51" s="258"/>
      <c r="P51" s="257"/>
      <c r="Q51" s="257"/>
      <c r="R51" s="262"/>
      <c r="S51" s="263"/>
    </row>
    <row r="52" spans="2:19" x14ac:dyDescent="0.25">
      <c r="B52" s="256">
        <f>'Card Access'!A52</f>
        <v>0</v>
      </c>
      <c r="C52" s="257">
        <f>'Card Access'!B52</f>
        <v>0</v>
      </c>
      <c r="D52" s="258">
        <f>'Card Access'!C52</f>
        <v>0</v>
      </c>
      <c r="E52" s="257">
        <f>'Card Access'!D52</f>
        <v>0</v>
      </c>
      <c r="F52" s="257">
        <f>'Card Access'!E52</f>
        <v>0</v>
      </c>
      <c r="G52" s="259"/>
      <c r="H52" s="260" t="b">
        <v>0</v>
      </c>
      <c r="I52" s="260" t="b">
        <v>0</v>
      </c>
      <c r="J52" s="257">
        <f>'Card Access'!G52</f>
        <v>0</v>
      </c>
      <c r="K52" s="261" t="b">
        <v>0</v>
      </c>
      <c r="L52" s="261" t="b">
        <v>0</v>
      </c>
      <c r="M52" s="261" t="b">
        <v>0</v>
      </c>
      <c r="N52" s="261" t="b">
        <v>0</v>
      </c>
      <c r="O52" s="258"/>
      <c r="P52" s="257"/>
      <c r="Q52" s="257"/>
      <c r="R52" s="262"/>
      <c r="S52" s="263"/>
    </row>
  </sheetData>
  <mergeCells count="3">
    <mergeCell ref="A1:T1"/>
    <mergeCell ref="B2:J2"/>
    <mergeCell ref="K2:N2"/>
  </mergeCells>
  <phoneticPr fontId="40" type="noConversion"/>
  <dataValidations count="1">
    <dataValidation type="list" allowBlank="1" showInputMessage="1" showErrorMessage="1" sqref="G4:G52" xr:uid="{4CD77326-7C09-4301-A34E-60AC604551AD}">
      <formula1>"Takeover, HID RP40, HID RP40 w/ BLE, KR-200, KR-100, Signo, Architectural, AIO ThinLine (Wave, Biometric"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4E2E-BB39-468D-8DE3-A25644302524}">
  <sheetPr codeName="Sheet18"/>
  <dimension ref="A1:R76"/>
  <sheetViews>
    <sheetView showGridLines="0" workbookViewId="0">
      <selection activeCell="D4" sqref="D4"/>
    </sheetView>
  </sheetViews>
  <sheetFormatPr defaultRowHeight="15" x14ac:dyDescent="0.25"/>
  <cols>
    <col min="1" max="1" width="0.42578125" customWidth="1"/>
    <col min="2" max="2" width="8.42578125" customWidth="1"/>
    <col min="3" max="4" width="30.85546875" customWidth="1"/>
    <col min="5" max="5" width="8.5703125" customWidth="1"/>
    <col min="6" max="6" width="11" customWidth="1"/>
    <col min="7" max="7" width="10.42578125" customWidth="1"/>
    <col min="8" max="8" width="11.140625" customWidth="1"/>
    <col min="9" max="9" width="6.5703125" customWidth="1"/>
    <col min="10" max="10" width="8.5703125" customWidth="1"/>
    <col min="11" max="11" width="9.140625" customWidth="1"/>
    <col min="12" max="12" width="8.5703125" customWidth="1"/>
    <col min="13" max="13" width="9.85546875" customWidth="1"/>
    <col min="14" max="14" width="6.140625" customWidth="1"/>
    <col min="15" max="16" width="9.42578125" customWidth="1"/>
    <col min="17" max="17" width="33.5703125" customWidth="1"/>
    <col min="18" max="18" width="0.42578125" customWidth="1"/>
  </cols>
  <sheetData>
    <row r="1" spans="1:18" ht="11.1" customHeight="1" thickBot="1" x14ac:dyDescent="0.3">
      <c r="A1" s="401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</row>
    <row r="2" spans="1:18" ht="13.5" customHeight="1" thickBot="1" x14ac:dyDescent="0.3">
      <c r="B2" s="402" t="s">
        <v>2793</v>
      </c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8"/>
    </row>
    <row r="3" spans="1:18" ht="47.25" customHeight="1" x14ac:dyDescent="0.25">
      <c r="B3" s="224" t="s">
        <v>2794</v>
      </c>
      <c r="C3" s="225" t="s">
        <v>1689</v>
      </c>
      <c r="D3" s="225" t="s">
        <v>1663</v>
      </c>
      <c r="E3" s="224" t="s">
        <v>2795</v>
      </c>
      <c r="F3" s="225" t="s">
        <v>2796</v>
      </c>
      <c r="G3" s="225" t="s">
        <v>2797</v>
      </c>
      <c r="H3" s="225" t="s">
        <v>2798</v>
      </c>
      <c r="I3" s="224" t="s">
        <v>2799</v>
      </c>
      <c r="J3" s="234" t="s">
        <v>1676</v>
      </c>
      <c r="K3" s="230" t="s">
        <v>2800</v>
      </c>
      <c r="L3" s="224" t="s">
        <v>2801</v>
      </c>
      <c r="M3" s="224" t="s">
        <v>1682</v>
      </c>
      <c r="N3" s="224" t="s">
        <v>316</v>
      </c>
      <c r="O3" s="224" t="s">
        <v>2802</v>
      </c>
      <c r="P3" s="224" t="s">
        <v>2803</v>
      </c>
      <c r="Q3" s="231" t="s">
        <v>1585</v>
      </c>
    </row>
    <row r="4" spans="1:18" x14ac:dyDescent="0.25">
      <c r="B4" s="232">
        <f>'Camera Detail Takeover Chec...'!D2</f>
        <v>0</v>
      </c>
      <c r="C4" s="233">
        <f>'Camera Detail Takeover Chec...'!E2</f>
        <v>0</v>
      </c>
      <c r="D4" s="233">
        <f>'Camera Detail Takeover Chec...'!F2</f>
        <v>0</v>
      </c>
      <c r="E4" s="235">
        <f>'Camera Detail Takeover Chec...'!H2</f>
        <v>0</v>
      </c>
      <c r="F4" s="236">
        <f>'Camera Detail Takeover Chec...'!I2</f>
        <v>0</v>
      </c>
      <c r="G4" s="235">
        <f>'Camera Detail Takeover Chec...'!J2</f>
        <v>0</v>
      </c>
      <c r="H4" s="236">
        <f>'Camera Detail Takeover Chec...'!K2</f>
        <v>0</v>
      </c>
      <c r="I4" s="236">
        <f>'Camera Detail Takeover Chec...'!L2</f>
        <v>0</v>
      </c>
      <c r="J4" s="235">
        <f>'Camera Detail Takeover Chec...'!M2</f>
        <v>0</v>
      </c>
      <c r="K4" s="235">
        <f>'Camera Detail Takeover Chec...'!N2</f>
        <v>0</v>
      </c>
      <c r="L4" s="236"/>
      <c r="M4" s="236"/>
      <c r="N4" s="236"/>
      <c r="O4" s="235"/>
      <c r="P4" s="235"/>
      <c r="Q4" s="237"/>
    </row>
    <row r="5" spans="1:18" x14ac:dyDescent="0.25">
      <c r="B5" s="232">
        <f>'Camera Detail Takeover Chec...'!D3</f>
        <v>0</v>
      </c>
      <c r="C5" s="233">
        <f>'Camera Detail Takeover Chec...'!E3</f>
        <v>0</v>
      </c>
      <c r="D5" s="233">
        <f>'Camera Detail Takeover Chec...'!F3</f>
        <v>0</v>
      </c>
      <c r="E5" s="235">
        <f>'Camera Detail Takeover Chec...'!H3</f>
        <v>0</v>
      </c>
      <c r="F5" s="236">
        <f>'Camera Detail Takeover Chec...'!I3</f>
        <v>0</v>
      </c>
      <c r="G5" s="235">
        <f>'Camera Detail Takeover Chec...'!J3</f>
        <v>0</v>
      </c>
      <c r="H5" s="236">
        <f>'Camera Detail Takeover Chec...'!K3</f>
        <v>0</v>
      </c>
      <c r="I5" s="236">
        <f>'Camera Detail Takeover Chec...'!L3</f>
        <v>0</v>
      </c>
      <c r="J5" s="235">
        <f>'Camera Detail Takeover Chec...'!M3</f>
        <v>0</v>
      </c>
      <c r="K5" s="235">
        <f>'Camera Detail Takeover Chec...'!N3</f>
        <v>0</v>
      </c>
      <c r="L5" s="236"/>
      <c r="M5" s="236"/>
      <c r="N5" s="236"/>
      <c r="O5" s="235"/>
      <c r="P5" s="235"/>
      <c r="Q5" s="237"/>
    </row>
    <row r="6" spans="1:18" x14ac:dyDescent="0.25">
      <c r="B6" s="232">
        <f>'Camera Detail Takeover Chec...'!D4</f>
        <v>0</v>
      </c>
      <c r="C6" s="233">
        <f>'Camera Detail Takeover Chec...'!E4</f>
        <v>0</v>
      </c>
      <c r="D6" s="233">
        <f>'Camera Detail Takeover Chec...'!F4</f>
        <v>0</v>
      </c>
      <c r="E6" s="235">
        <f>'Camera Detail Takeover Chec...'!H4</f>
        <v>0</v>
      </c>
      <c r="F6" s="236">
        <f>'Camera Detail Takeover Chec...'!I4</f>
        <v>0</v>
      </c>
      <c r="G6" s="235">
        <f>'Camera Detail Takeover Chec...'!J4</f>
        <v>0</v>
      </c>
      <c r="H6" s="236">
        <f>'Camera Detail Takeover Chec...'!K4</f>
        <v>0</v>
      </c>
      <c r="I6" s="236">
        <f>'Camera Detail Takeover Chec...'!L4</f>
        <v>0</v>
      </c>
      <c r="J6" s="235">
        <f>'Camera Detail Takeover Chec...'!M4</f>
        <v>0</v>
      </c>
      <c r="K6" s="235">
        <f>'Camera Detail Takeover Chec...'!N4</f>
        <v>0</v>
      </c>
      <c r="L6" s="236"/>
      <c r="M6" s="236"/>
      <c r="N6" s="236"/>
      <c r="O6" s="235"/>
      <c r="P6" s="235"/>
      <c r="Q6" s="237"/>
    </row>
    <row r="7" spans="1:18" x14ac:dyDescent="0.25">
      <c r="B7" s="232">
        <f>'Camera Detail Takeover Chec...'!D5</f>
        <v>0</v>
      </c>
      <c r="C7" s="233">
        <f>'Camera Detail Takeover Chec...'!E5</f>
        <v>0</v>
      </c>
      <c r="D7" s="233">
        <f>'Camera Detail Takeover Chec...'!F5</f>
        <v>0</v>
      </c>
      <c r="E7" s="235">
        <f>'Camera Detail Takeover Chec...'!H5</f>
        <v>0</v>
      </c>
      <c r="F7" s="236">
        <f>'Camera Detail Takeover Chec...'!I5</f>
        <v>0</v>
      </c>
      <c r="G7" s="235">
        <f>'Camera Detail Takeover Chec...'!J5</f>
        <v>0</v>
      </c>
      <c r="H7" s="236">
        <f>'Camera Detail Takeover Chec...'!K5</f>
        <v>0</v>
      </c>
      <c r="I7" s="236">
        <f>'Camera Detail Takeover Chec...'!L5</f>
        <v>0</v>
      </c>
      <c r="J7" s="235">
        <f>'Camera Detail Takeover Chec...'!M5</f>
        <v>0</v>
      </c>
      <c r="K7" s="235">
        <f>'Camera Detail Takeover Chec...'!N5</f>
        <v>0</v>
      </c>
      <c r="L7" s="236"/>
      <c r="M7" s="236"/>
      <c r="N7" s="236"/>
      <c r="O7" s="235"/>
      <c r="P7" s="235"/>
      <c r="Q7" s="237"/>
    </row>
    <row r="8" spans="1:18" x14ac:dyDescent="0.25">
      <c r="B8" s="232">
        <f>'Camera Detail Takeover Chec...'!D6</f>
        <v>0</v>
      </c>
      <c r="C8" s="233">
        <f>'Camera Detail Takeover Chec...'!E6</f>
        <v>0</v>
      </c>
      <c r="D8" s="233">
        <f>'Camera Detail Takeover Chec...'!F6</f>
        <v>0</v>
      </c>
      <c r="E8" s="235">
        <f>'Camera Detail Takeover Chec...'!H6</f>
        <v>0</v>
      </c>
      <c r="F8" s="236">
        <f>'Camera Detail Takeover Chec...'!I6</f>
        <v>0</v>
      </c>
      <c r="G8" s="235">
        <f>'Camera Detail Takeover Chec...'!J6</f>
        <v>0</v>
      </c>
      <c r="H8" s="236">
        <f>'Camera Detail Takeover Chec...'!K6</f>
        <v>0</v>
      </c>
      <c r="I8" s="236">
        <f>'Camera Detail Takeover Chec...'!L6</f>
        <v>0</v>
      </c>
      <c r="J8" s="235">
        <f>'Camera Detail Takeover Chec...'!M6</f>
        <v>0</v>
      </c>
      <c r="K8" s="235">
        <f>'Camera Detail Takeover Chec...'!N6</f>
        <v>0</v>
      </c>
      <c r="L8" s="236"/>
      <c r="M8" s="236"/>
      <c r="N8" s="236"/>
      <c r="O8" s="235"/>
      <c r="P8" s="235"/>
      <c r="Q8" s="237"/>
    </row>
    <row r="9" spans="1:18" x14ac:dyDescent="0.25">
      <c r="B9" s="232">
        <f>'Camera Detail Takeover Chec...'!D7</f>
        <v>0</v>
      </c>
      <c r="C9" s="233">
        <f>'Camera Detail Takeover Chec...'!E7</f>
        <v>0</v>
      </c>
      <c r="D9" s="233">
        <f>'Camera Detail Takeover Chec...'!F7</f>
        <v>0</v>
      </c>
      <c r="E9" s="235">
        <f>'Camera Detail Takeover Chec...'!H7</f>
        <v>0</v>
      </c>
      <c r="F9" s="236">
        <f>'Camera Detail Takeover Chec...'!I7</f>
        <v>0</v>
      </c>
      <c r="G9" s="235">
        <f>'Camera Detail Takeover Chec...'!J7</f>
        <v>0</v>
      </c>
      <c r="H9" s="236">
        <f>'Camera Detail Takeover Chec...'!K7</f>
        <v>0</v>
      </c>
      <c r="I9" s="236">
        <f>'Camera Detail Takeover Chec...'!L7</f>
        <v>0</v>
      </c>
      <c r="J9" s="235">
        <f>'Camera Detail Takeover Chec...'!M7</f>
        <v>0</v>
      </c>
      <c r="K9" s="235">
        <f>'Camera Detail Takeover Chec...'!N7</f>
        <v>0</v>
      </c>
      <c r="L9" s="236"/>
      <c r="M9" s="236"/>
      <c r="N9" s="236"/>
      <c r="O9" s="235"/>
      <c r="P9" s="235"/>
      <c r="Q9" s="237"/>
    </row>
    <row r="10" spans="1:18" x14ac:dyDescent="0.25">
      <c r="B10" s="232">
        <f>'Camera Detail Takeover Chec...'!D8</f>
        <v>0</v>
      </c>
      <c r="C10" s="233">
        <f>'Camera Detail Takeover Chec...'!E8</f>
        <v>0</v>
      </c>
      <c r="D10" s="233">
        <f>'Camera Detail Takeover Chec...'!F8</f>
        <v>0</v>
      </c>
      <c r="E10" s="235">
        <f>'Camera Detail Takeover Chec...'!H8</f>
        <v>0</v>
      </c>
      <c r="F10" s="236">
        <f>'Camera Detail Takeover Chec...'!I8</f>
        <v>0</v>
      </c>
      <c r="G10" s="235">
        <f>'Camera Detail Takeover Chec...'!J8</f>
        <v>0</v>
      </c>
      <c r="H10" s="236">
        <f>'Camera Detail Takeover Chec...'!K8</f>
        <v>0</v>
      </c>
      <c r="I10" s="236">
        <f>'Camera Detail Takeover Chec...'!L8</f>
        <v>0</v>
      </c>
      <c r="J10" s="235">
        <f>'Camera Detail Takeover Chec...'!M8</f>
        <v>0</v>
      </c>
      <c r="K10" s="235">
        <f>'Camera Detail Takeover Chec...'!N8</f>
        <v>0</v>
      </c>
      <c r="L10" s="236"/>
      <c r="M10" s="236"/>
      <c r="N10" s="236"/>
      <c r="O10" s="235"/>
      <c r="P10" s="235"/>
      <c r="Q10" s="237"/>
    </row>
    <row r="11" spans="1:18" x14ac:dyDescent="0.25">
      <c r="B11" s="232">
        <f>'Camera Detail Takeover Chec...'!D9</f>
        <v>0</v>
      </c>
      <c r="C11" s="233">
        <f>'Camera Detail Takeover Chec...'!E9</f>
        <v>0</v>
      </c>
      <c r="D11" s="233">
        <f>'Camera Detail Takeover Chec...'!F9</f>
        <v>0</v>
      </c>
      <c r="E11" s="235">
        <f>'Camera Detail Takeover Chec...'!H9</f>
        <v>0</v>
      </c>
      <c r="F11" s="236">
        <f>'Camera Detail Takeover Chec...'!I9</f>
        <v>0</v>
      </c>
      <c r="G11" s="235">
        <f>'Camera Detail Takeover Chec...'!J9</f>
        <v>0</v>
      </c>
      <c r="H11" s="236">
        <f>'Camera Detail Takeover Chec...'!K9</f>
        <v>0</v>
      </c>
      <c r="I11" s="236">
        <f>'Camera Detail Takeover Chec...'!L9</f>
        <v>0</v>
      </c>
      <c r="J11" s="235">
        <f>'Camera Detail Takeover Chec...'!M9</f>
        <v>0</v>
      </c>
      <c r="K11" s="235">
        <f>'Camera Detail Takeover Chec...'!N9</f>
        <v>0</v>
      </c>
      <c r="L11" s="236"/>
      <c r="M11" s="236"/>
      <c r="N11" s="236"/>
      <c r="O11" s="235"/>
      <c r="P11" s="235"/>
      <c r="Q11" s="237"/>
    </row>
    <row r="12" spans="1:18" x14ac:dyDescent="0.25">
      <c r="B12" s="232">
        <f>'Camera Detail Takeover Chec...'!D10</f>
        <v>0</v>
      </c>
      <c r="C12" s="233">
        <f>'Camera Detail Takeover Chec...'!E10</f>
        <v>0</v>
      </c>
      <c r="D12" s="233">
        <f>'Camera Detail Takeover Chec...'!F10</f>
        <v>0</v>
      </c>
      <c r="E12" s="235">
        <f>'Camera Detail Takeover Chec...'!H10</f>
        <v>0</v>
      </c>
      <c r="F12" s="236">
        <f>'Camera Detail Takeover Chec...'!I10</f>
        <v>0</v>
      </c>
      <c r="G12" s="235">
        <f>'Camera Detail Takeover Chec...'!J10</f>
        <v>0</v>
      </c>
      <c r="H12" s="236">
        <f>'Camera Detail Takeover Chec...'!K10</f>
        <v>0</v>
      </c>
      <c r="I12" s="236">
        <f>'Camera Detail Takeover Chec...'!L10</f>
        <v>0</v>
      </c>
      <c r="J12" s="235">
        <f>'Camera Detail Takeover Chec...'!M10</f>
        <v>0</v>
      </c>
      <c r="K12" s="235">
        <f>'Camera Detail Takeover Chec...'!N10</f>
        <v>0</v>
      </c>
      <c r="L12" s="236"/>
      <c r="M12" s="236"/>
      <c r="N12" s="236"/>
      <c r="O12" s="235"/>
      <c r="P12" s="235"/>
      <c r="Q12" s="237"/>
    </row>
    <row r="13" spans="1:18" x14ac:dyDescent="0.25">
      <c r="B13" s="232">
        <f>'Camera Detail Takeover Chec...'!D11</f>
        <v>0</v>
      </c>
      <c r="C13" s="233">
        <f>'Camera Detail Takeover Chec...'!E11</f>
        <v>0</v>
      </c>
      <c r="D13" s="233">
        <f>'Camera Detail Takeover Chec...'!F11</f>
        <v>0</v>
      </c>
      <c r="E13" s="235">
        <f>'Camera Detail Takeover Chec...'!H11</f>
        <v>0</v>
      </c>
      <c r="F13" s="236">
        <f>'Camera Detail Takeover Chec...'!I11</f>
        <v>0</v>
      </c>
      <c r="G13" s="235">
        <f>'Camera Detail Takeover Chec...'!J11</f>
        <v>0</v>
      </c>
      <c r="H13" s="236">
        <f>'Camera Detail Takeover Chec...'!K11</f>
        <v>0</v>
      </c>
      <c r="I13" s="236">
        <f>'Camera Detail Takeover Chec...'!L11</f>
        <v>0</v>
      </c>
      <c r="J13" s="235">
        <f>'Camera Detail Takeover Chec...'!M11</f>
        <v>0</v>
      </c>
      <c r="K13" s="235">
        <f>'Camera Detail Takeover Chec...'!N11</f>
        <v>0</v>
      </c>
      <c r="L13" s="236"/>
      <c r="M13" s="236"/>
      <c r="N13" s="236"/>
      <c r="O13" s="235"/>
      <c r="P13" s="235"/>
      <c r="Q13" s="237"/>
    </row>
    <row r="14" spans="1:18" x14ac:dyDescent="0.25">
      <c r="B14" s="232">
        <f>'Camera Detail Takeover Chec...'!D12</f>
        <v>0</v>
      </c>
      <c r="C14" s="233">
        <f>'Camera Detail Takeover Chec...'!E12</f>
        <v>0</v>
      </c>
      <c r="D14" s="233">
        <f>'Camera Detail Takeover Chec...'!F12</f>
        <v>0</v>
      </c>
      <c r="E14" s="235">
        <f>'Camera Detail Takeover Chec...'!H12</f>
        <v>0</v>
      </c>
      <c r="F14" s="236">
        <f>'Camera Detail Takeover Chec...'!I12</f>
        <v>0</v>
      </c>
      <c r="G14" s="235">
        <f>'Camera Detail Takeover Chec...'!J12</f>
        <v>0</v>
      </c>
      <c r="H14" s="236">
        <f>'Camera Detail Takeover Chec...'!K12</f>
        <v>0</v>
      </c>
      <c r="I14" s="236">
        <f>'Camera Detail Takeover Chec...'!L12</f>
        <v>0</v>
      </c>
      <c r="J14" s="235">
        <f>'Camera Detail Takeover Chec...'!M12</f>
        <v>0</v>
      </c>
      <c r="K14" s="235">
        <f>'Camera Detail Takeover Chec...'!N12</f>
        <v>0</v>
      </c>
      <c r="L14" s="236"/>
      <c r="M14" s="236"/>
      <c r="N14" s="236"/>
      <c r="O14" s="235"/>
      <c r="P14" s="235"/>
      <c r="Q14" s="237"/>
    </row>
    <row r="15" spans="1:18" x14ac:dyDescent="0.25">
      <c r="B15" s="232">
        <f>'Camera Detail Takeover Chec...'!D13</f>
        <v>0</v>
      </c>
      <c r="C15" s="233">
        <f>'Camera Detail Takeover Chec...'!E13</f>
        <v>0</v>
      </c>
      <c r="D15" s="233">
        <f>'Camera Detail Takeover Chec...'!F13</f>
        <v>0</v>
      </c>
      <c r="E15" s="235">
        <f>'Camera Detail Takeover Chec...'!H13</f>
        <v>0</v>
      </c>
      <c r="F15" s="236">
        <f>'Camera Detail Takeover Chec...'!I13</f>
        <v>0</v>
      </c>
      <c r="G15" s="235">
        <f>'Camera Detail Takeover Chec...'!J13</f>
        <v>0</v>
      </c>
      <c r="H15" s="236">
        <f>'Camera Detail Takeover Chec...'!K13</f>
        <v>0</v>
      </c>
      <c r="I15" s="236">
        <f>'Camera Detail Takeover Chec...'!L13</f>
        <v>0</v>
      </c>
      <c r="J15" s="235">
        <f>'Camera Detail Takeover Chec...'!M13</f>
        <v>0</v>
      </c>
      <c r="K15" s="235">
        <f>'Camera Detail Takeover Chec...'!N13</f>
        <v>0</v>
      </c>
      <c r="L15" s="236"/>
      <c r="M15" s="236"/>
      <c r="N15" s="236"/>
      <c r="O15" s="235"/>
      <c r="P15" s="235"/>
      <c r="Q15" s="237"/>
    </row>
    <row r="16" spans="1:18" x14ac:dyDescent="0.25">
      <c r="B16" s="232">
        <f>'Camera Detail Takeover Chec...'!D14</f>
        <v>0</v>
      </c>
      <c r="C16" s="233">
        <f>'Camera Detail Takeover Chec...'!E14</f>
        <v>0</v>
      </c>
      <c r="D16" s="233">
        <f>'Camera Detail Takeover Chec...'!F14</f>
        <v>0</v>
      </c>
      <c r="E16" s="235">
        <f>'Camera Detail Takeover Chec...'!H14</f>
        <v>0</v>
      </c>
      <c r="F16" s="236">
        <f>'Camera Detail Takeover Chec...'!I14</f>
        <v>0</v>
      </c>
      <c r="G16" s="235">
        <f>'Camera Detail Takeover Chec...'!J14</f>
        <v>0</v>
      </c>
      <c r="H16" s="236">
        <f>'Camera Detail Takeover Chec...'!K14</f>
        <v>0</v>
      </c>
      <c r="I16" s="236">
        <f>'Camera Detail Takeover Chec...'!L14</f>
        <v>0</v>
      </c>
      <c r="J16" s="235">
        <f>'Camera Detail Takeover Chec...'!M14</f>
        <v>0</v>
      </c>
      <c r="K16" s="235">
        <f>'Camera Detail Takeover Chec...'!N14</f>
        <v>0</v>
      </c>
      <c r="L16" s="236"/>
      <c r="M16" s="236"/>
      <c r="N16" s="236"/>
      <c r="O16" s="235"/>
      <c r="P16" s="235"/>
      <c r="Q16" s="237"/>
    </row>
    <row r="17" spans="2:17" x14ac:dyDescent="0.25">
      <c r="B17" s="232">
        <f>'Camera Detail Takeover Chec...'!D15</f>
        <v>0</v>
      </c>
      <c r="C17" s="233">
        <f>'Camera Detail Takeover Chec...'!E15</f>
        <v>0</v>
      </c>
      <c r="D17" s="233">
        <f>'Camera Detail Takeover Chec...'!F15</f>
        <v>0</v>
      </c>
      <c r="E17" s="235">
        <f>'Camera Detail Takeover Chec...'!H15</f>
        <v>0</v>
      </c>
      <c r="F17" s="236">
        <f>'Camera Detail Takeover Chec...'!I15</f>
        <v>0</v>
      </c>
      <c r="G17" s="235">
        <f>'Camera Detail Takeover Chec...'!J15</f>
        <v>0</v>
      </c>
      <c r="H17" s="236">
        <f>'Camera Detail Takeover Chec...'!K15</f>
        <v>0</v>
      </c>
      <c r="I17" s="236">
        <f>'Camera Detail Takeover Chec...'!L15</f>
        <v>0</v>
      </c>
      <c r="J17" s="235">
        <f>'Camera Detail Takeover Chec...'!M15</f>
        <v>0</v>
      </c>
      <c r="K17" s="235">
        <f>'Camera Detail Takeover Chec...'!N15</f>
        <v>0</v>
      </c>
      <c r="L17" s="236"/>
      <c r="M17" s="236"/>
      <c r="N17" s="236"/>
      <c r="O17" s="235"/>
      <c r="P17" s="235"/>
      <c r="Q17" s="237"/>
    </row>
    <row r="18" spans="2:17" x14ac:dyDescent="0.25">
      <c r="B18" s="232">
        <f>'Camera Detail Takeover Chec...'!D16</f>
        <v>0</v>
      </c>
      <c r="C18" s="233">
        <f>'Camera Detail Takeover Chec...'!E16</f>
        <v>0</v>
      </c>
      <c r="D18" s="233">
        <f>'Camera Detail Takeover Chec...'!F16</f>
        <v>0</v>
      </c>
      <c r="E18" s="235">
        <f>'Camera Detail Takeover Chec...'!H16</f>
        <v>0</v>
      </c>
      <c r="F18" s="236">
        <f>'Camera Detail Takeover Chec...'!I16</f>
        <v>0</v>
      </c>
      <c r="G18" s="235">
        <f>'Camera Detail Takeover Chec...'!J16</f>
        <v>0</v>
      </c>
      <c r="H18" s="236">
        <f>'Camera Detail Takeover Chec...'!K16</f>
        <v>0</v>
      </c>
      <c r="I18" s="236">
        <f>'Camera Detail Takeover Chec...'!L16</f>
        <v>0</v>
      </c>
      <c r="J18" s="235">
        <f>'Camera Detail Takeover Chec...'!M16</f>
        <v>0</v>
      </c>
      <c r="K18" s="235">
        <f>'Camera Detail Takeover Chec...'!N16</f>
        <v>0</v>
      </c>
      <c r="L18" s="236"/>
      <c r="M18" s="236"/>
      <c r="N18" s="236"/>
      <c r="O18" s="235"/>
      <c r="P18" s="235"/>
      <c r="Q18" s="237"/>
    </row>
    <row r="19" spans="2:17" x14ac:dyDescent="0.25">
      <c r="B19" s="232">
        <f>'Camera Detail Takeover Chec...'!D17</f>
        <v>0</v>
      </c>
      <c r="C19" s="233">
        <f>'Camera Detail Takeover Chec...'!E17</f>
        <v>0</v>
      </c>
      <c r="D19" s="233">
        <f>'Camera Detail Takeover Chec...'!F17</f>
        <v>0</v>
      </c>
      <c r="E19" s="235">
        <f>'Camera Detail Takeover Chec...'!H17</f>
        <v>0</v>
      </c>
      <c r="F19" s="236">
        <f>'Camera Detail Takeover Chec...'!I17</f>
        <v>0</v>
      </c>
      <c r="G19" s="235">
        <f>'Camera Detail Takeover Chec...'!J17</f>
        <v>0</v>
      </c>
      <c r="H19" s="236">
        <f>'Camera Detail Takeover Chec...'!K17</f>
        <v>0</v>
      </c>
      <c r="I19" s="236">
        <f>'Camera Detail Takeover Chec...'!L17</f>
        <v>0</v>
      </c>
      <c r="J19" s="235">
        <f>'Camera Detail Takeover Chec...'!M17</f>
        <v>0</v>
      </c>
      <c r="K19" s="235">
        <f>'Camera Detail Takeover Chec...'!N17</f>
        <v>0</v>
      </c>
      <c r="L19" s="236"/>
      <c r="M19" s="236"/>
      <c r="N19" s="236"/>
      <c r="O19" s="235"/>
      <c r="P19" s="235"/>
      <c r="Q19" s="237"/>
    </row>
    <row r="20" spans="2:17" x14ac:dyDescent="0.25">
      <c r="B20" s="232">
        <f>'Camera Detail Takeover Chec...'!D18</f>
        <v>0</v>
      </c>
      <c r="C20" s="233">
        <f>'Camera Detail Takeover Chec...'!E18</f>
        <v>0</v>
      </c>
      <c r="D20" s="233">
        <f>'Camera Detail Takeover Chec...'!F18</f>
        <v>0</v>
      </c>
      <c r="E20" s="235">
        <f>'Camera Detail Takeover Chec...'!H18</f>
        <v>0</v>
      </c>
      <c r="F20" s="236">
        <f>'Camera Detail Takeover Chec...'!I18</f>
        <v>0</v>
      </c>
      <c r="G20" s="235">
        <f>'Camera Detail Takeover Chec...'!J18</f>
        <v>0</v>
      </c>
      <c r="H20" s="236">
        <f>'Camera Detail Takeover Chec...'!K18</f>
        <v>0</v>
      </c>
      <c r="I20" s="236">
        <f>'Camera Detail Takeover Chec...'!L18</f>
        <v>0</v>
      </c>
      <c r="J20" s="235">
        <f>'Camera Detail Takeover Chec...'!M18</f>
        <v>0</v>
      </c>
      <c r="K20" s="235">
        <f>'Camera Detail Takeover Chec...'!N18</f>
        <v>0</v>
      </c>
      <c r="L20" s="236"/>
      <c r="M20" s="236"/>
      <c r="N20" s="236"/>
      <c r="O20" s="235"/>
      <c r="P20" s="235"/>
      <c r="Q20" s="237"/>
    </row>
    <row r="21" spans="2:17" x14ac:dyDescent="0.25">
      <c r="B21" s="232">
        <f>'Camera Detail Takeover Chec...'!D19</f>
        <v>0</v>
      </c>
      <c r="C21" s="233">
        <f>'Camera Detail Takeover Chec...'!E19</f>
        <v>0</v>
      </c>
      <c r="D21" s="233">
        <f>'Camera Detail Takeover Chec...'!F19</f>
        <v>0</v>
      </c>
      <c r="E21" s="235">
        <f>'Camera Detail Takeover Chec...'!H19</f>
        <v>0</v>
      </c>
      <c r="F21" s="236">
        <f>'Camera Detail Takeover Chec...'!I19</f>
        <v>0</v>
      </c>
      <c r="G21" s="235">
        <f>'Camera Detail Takeover Chec...'!J19</f>
        <v>0</v>
      </c>
      <c r="H21" s="236">
        <f>'Camera Detail Takeover Chec...'!K19</f>
        <v>0</v>
      </c>
      <c r="I21" s="236">
        <f>'Camera Detail Takeover Chec...'!L19</f>
        <v>0</v>
      </c>
      <c r="J21" s="235">
        <f>'Camera Detail Takeover Chec...'!M19</f>
        <v>0</v>
      </c>
      <c r="K21" s="235">
        <f>'Camera Detail Takeover Chec...'!N19</f>
        <v>0</v>
      </c>
      <c r="L21" s="236"/>
      <c r="M21" s="236"/>
      <c r="N21" s="236"/>
      <c r="O21" s="235"/>
      <c r="P21" s="235"/>
      <c r="Q21" s="237"/>
    </row>
    <row r="22" spans="2:17" x14ac:dyDescent="0.25">
      <c r="B22" s="232">
        <f>'Camera Detail Takeover Chec...'!D20</f>
        <v>0</v>
      </c>
      <c r="C22" s="233">
        <f>'Camera Detail Takeover Chec...'!E20</f>
        <v>0</v>
      </c>
      <c r="D22" s="233">
        <f>'Camera Detail Takeover Chec...'!F20</f>
        <v>0</v>
      </c>
      <c r="E22" s="235">
        <f>'Camera Detail Takeover Chec...'!H20</f>
        <v>0</v>
      </c>
      <c r="F22" s="236">
        <f>'Camera Detail Takeover Chec...'!I20</f>
        <v>0</v>
      </c>
      <c r="G22" s="235">
        <f>'Camera Detail Takeover Chec...'!J20</f>
        <v>0</v>
      </c>
      <c r="H22" s="236">
        <f>'Camera Detail Takeover Chec...'!K20</f>
        <v>0</v>
      </c>
      <c r="I22" s="236">
        <f>'Camera Detail Takeover Chec...'!L20</f>
        <v>0</v>
      </c>
      <c r="J22" s="235">
        <f>'Camera Detail Takeover Chec...'!M20</f>
        <v>0</v>
      </c>
      <c r="K22" s="235">
        <f>'Camera Detail Takeover Chec...'!N20</f>
        <v>0</v>
      </c>
      <c r="L22" s="236"/>
      <c r="M22" s="236"/>
      <c r="N22" s="236"/>
      <c r="O22" s="235"/>
      <c r="P22" s="235"/>
      <c r="Q22" s="237"/>
    </row>
    <row r="23" spans="2:17" x14ac:dyDescent="0.25">
      <c r="B23" s="232">
        <f>'Camera Detail Takeover Chec...'!D21</f>
        <v>0</v>
      </c>
      <c r="C23" s="233">
        <f>'Camera Detail Takeover Chec...'!E21</f>
        <v>0</v>
      </c>
      <c r="D23" s="233">
        <f>'Camera Detail Takeover Chec...'!F21</f>
        <v>0</v>
      </c>
      <c r="E23" s="235">
        <f>'Camera Detail Takeover Chec...'!H21</f>
        <v>0</v>
      </c>
      <c r="F23" s="236">
        <f>'Camera Detail Takeover Chec...'!I21</f>
        <v>0</v>
      </c>
      <c r="G23" s="235">
        <f>'Camera Detail Takeover Chec...'!J21</f>
        <v>0</v>
      </c>
      <c r="H23" s="236">
        <f>'Camera Detail Takeover Chec...'!K21</f>
        <v>0</v>
      </c>
      <c r="I23" s="236">
        <f>'Camera Detail Takeover Chec...'!L21</f>
        <v>0</v>
      </c>
      <c r="J23" s="235">
        <f>'Camera Detail Takeover Chec...'!M21</f>
        <v>0</v>
      </c>
      <c r="K23" s="235">
        <f>'Camera Detail Takeover Chec...'!N21</f>
        <v>0</v>
      </c>
      <c r="L23" s="236"/>
      <c r="M23" s="236"/>
      <c r="N23" s="236"/>
      <c r="O23" s="235"/>
      <c r="P23" s="235"/>
      <c r="Q23" s="237"/>
    </row>
    <row r="24" spans="2:17" x14ac:dyDescent="0.25">
      <c r="B24" s="232">
        <f>'Camera Detail Takeover Chec...'!D22</f>
        <v>0</v>
      </c>
      <c r="C24" s="233">
        <f>'Camera Detail Takeover Chec...'!E22</f>
        <v>0</v>
      </c>
      <c r="D24" s="233">
        <f>'Camera Detail Takeover Chec...'!F22</f>
        <v>0</v>
      </c>
      <c r="E24" s="235">
        <f>'Camera Detail Takeover Chec...'!H22</f>
        <v>0</v>
      </c>
      <c r="F24" s="236">
        <f>'Camera Detail Takeover Chec...'!I22</f>
        <v>0</v>
      </c>
      <c r="G24" s="235">
        <f>'Camera Detail Takeover Chec...'!J22</f>
        <v>0</v>
      </c>
      <c r="H24" s="236">
        <f>'Camera Detail Takeover Chec...'!K22</f>
        <v>0</v>
      </c>
      <c r="I24" s="236">
        <f>'Camera Detail Takeover Chec...'!L22</f>
        <v>0</v>
      </c>
      <c r="J24" s="235">
        <f>'Camera Detail Takeover Chec...'!M22</f>
        <v>0</v>
      </c>
      <c r="K24" s="235">
        <f>'Camera Detail Takeover Chec...'!N22</f>
        <v>0</v>
      </c>
      <c r="L24" s="236"/>
      <c r="M24" s="236"/>
      <c r="N24" s="236"/>
      <c r="O24" s="235"/>
      <c r="P24" s="235"/>
      <c r="Q24" s="237"/>
    </row>
    <row r="25" spans="2:17" x14ac:dyDescent="0.25">
      <c r="B25" s="232">
        <f>'Camera Detail Takeover Chec...'!D23</f>
        <v>0</v>
      </c>
      <c r="C25" s="233">
        <f>'Camera Detail Takeover Chec...'!E23</f>
        <v>0</v>
      </c>
      <c r="D25" s="233">
        <f>'Camera Detail Takeover Chec...'!F23</f>
        <v>0</v>
      </c>
      <c r="E25" s="235">
        <f>'Camera Detail Takeover Chec...'!H23</f>
        <v>0</v>
      </c>
      <c r="F25" s="236">
        <f>'Camera Detail Takeover Chec...'!I23</f>
        <v>0</v>
      </c>
      <c r="G25" s="235">
        <f>'Camera Detail Takeover Chec...'!J23</f>
        <v>0</v>
      </c>
      <c r="H25" s="236">
        <f>'Camera Detail Takeover Chec...'!K23</f>
        <v>0</v>
      </c>
      <c r="I25" s="236">
        <f>'Camera Detail Takeover Chec...'!L23</f>
        <v>0</v>
      </c>
      <c r="J25" s="235">
        <f>'Camera Detail Takeover Chec...'!M23</f>
        <v>0</v>
      </c>
      <c r="K25" s="235">
        <f>'Camera Detail Takeover Chec...'!N23</f>
        <v>0</v>
      </c>
      <c r="L25" s="236"/>
      <c r="M25" s="236"/>
      <c r="N25" s="236"/>
      <c r="O25" s="235"/>
      <c r="P25" s="235"/>
      <c r="Q25" s="237"/>
    </row>
    <row r="26" spans="2:17" x14ac:dyDescent="0.25">
      <c r="B26" s="232">
        <f>'Camera Detail Takeover Chec...'!D24</f>
        <v>0</v>
      </c>
      <c r="C26" s="233">
        <f>'Camera Detail Takeover Chec...'!E24</f>
        <v>0</v>
      </c>
      <c r="D26" s="233">
        <f>'Camera Detail Takeover Chec...'!F24</f>
        <v>0</v>
      </c>
      <c r="E26" s="235">
        <f>'Camera Detail Takeover Chec...'!H24</f>
        <v>0</v>
      </c>
      <c r="F26" s="236">
        <f>'Camera Detail Takeover Chec...'!I24</f>
        <v>0</v>
      </c>
      <c r="G26" s="235">
        <f>'Camera Detail Takeover Chec...'!J24</f>
        <v>0</v>
      </c>
      <c r="H26" s="236">
        <f>'Camera Detail Takeover Chec...'!K24</f>
        <v>0</v>
      </c>
      <c r="I26" s="236">
        <f>'Camera Detail Takeover Chec...'!L24</f>
        <v>0</v>
      </c>
      <c r="J26" s="235">
        <f>'Camera Detail Takeover Chec...'!M24</f>
        <v>0</v>
      </c>
      <c r="K26" s="235">
        <f>'Camera Detail Takeover Chec...'!N24</f>
        <v>0</v>
      </c>
      <c r="L26" s="236"/>
      <c r="M26" s="236"/>
      <c r="N26" s="236"/>
      <c r="O26" s="235"/>
      <c r="P26" s="235"/>
      <c r="Q26" s="237"/>
    </row>
    <row r="27" spans="2:17" x14ac:dyDescent="0.25">
      <c r="B27" s="232">
        <f>'Camera Detail Takeover Chec...'!D25</f>
        <v>0</v>
      </c>
      <c r="C27" s="233">
        <f>'Camera Detail Takeover Chec...'!E25</f>
        <v>0</v>
      </c>
      <c r="D27" s="233">
        <f>'Camera Detail Takeover Chec...'!F25</f>
        <v>0</v>
      </c>
      <c r="E27" s="235">
        <f>'Camera Detail Takeover Chec...'!H25</f>
        <v>0</v>
      </c>
      <c r="F27" s="236">
        <f>'Camera Detail Takeover Chec...'!I25</f>
        <v>0</v>
      </c>
      <c r="G27" s="235">
        <f>'Camera Detail Takeover Chec...'!J25</f>
        <v>0</v>
      </c>
      <c r="H27" s="236">
        <f>'Camera Detail Takeover Chec...'!K25</f>
        <v>0</v>
      </c>
      <c r="I27" s="236">
        <f>'Camera Detail Takeover Chec...'!L25</f>
        <v>0</v>
      </c>
      <c r="J27" s="235">
        <f>'Camera Detail Takeover Chec...'!M25</f>
        <v>0</v>
      </c>
      <c r="K27" s="235">
        <f>'Camera Detail Takeover Chec...'!N25</f>
        <v>0</v>
      </c>
      <c r="L27" s="236"/>
      <c r="M27" s="236"/>
      <c r="N27" s="236"/>
      <c r="O27" s="235"/>
      <c r="P27" s="235"/>
      <c r="Q27" s="237"/>
    </row>
    <row r="28" spans="2:17" x14ac:dyDescent="0.25">
      <c r="B28" s="232">
        <f>'Camera Detail Takeover Chec...'!D26</f>
        <v>0</v>
      </c>
      <c r="C28" s="233">
        <f>'Camera Detail Takeover Chec...'!E26</f>
        <v>0</v>
      </c>
      <c r="D28" s="233">
        <f>'Camera Detail Takeover Chec...'!F26</f>
        <v>0</v>
      </c>
      <c r="E28" s="235">
        <f>'Camera Detail Takeover Chec...'!H26</f>
        <v>0</v>
      </c>
      <c r="F28" s="236">
        <f>'Camera Detail Takeover Chec...'!I26</f>
        <v>0</v>
      </c>
      <c r="G28" s="235">
        <f>'Camera Detail Takeover Chec...'!J26</f>
        <v>0</v>
      </c>
      <c r="H28" s="236">
        <f>'Camera Detail Takeover Chec...'!K26</f>
        <v>0</v>
      </c>
      <c r="I28" s="236">
        <f>'Camera Detail Takeover Chec...'!L26</f>
        <v>0</v>
      </c>
      <c r="J28" s="235">
        <f>'Camera Detail Takeover Chec...'!M26</f>
        <v>0</v>
      </c>
      <c r="K28" s="235">
        <f>'Camera Detail Takeover Chec...'!N26</f>
        <v>0</v>
      </c>
      <c r="L28" s="236"/>
      <c r="M28" s="236"/>
      <c r="N28" s="236"/>
      <c r="O28" s="235"/>
      <c r="P28" s="235"/>
      <c r="Q28" s="237"/>
    </row>
    <row r="29" spans="2:17" x14ac:dyDescent="0.25">
      <c r="B29" s="232">
        <f>'Camera Detail Takeover Chec...'!D27</f>
        <v>0</v>
      </c>
      <c r="C29" s="233">
        <f>'Camera Detail Takeover Chec...'!E27</f>
        <v>0</v>
      </c>
      <c r="D29" s="233">
        <f>'Camera Detail Takeover Chec...'!F27</f>
        <v>0</v>
      </c>
      <c r="E29" s="235">
        <f>'Camera Detail Takeover Chec...'!H27</f>
        <v>0</v>
      </c>
      <c r="F29" s="236">
        <f>'Camera Detail Takeover Chec...'!I27</f>
        <v>0</v>
      </c>
      <c r="G29" s="235">
        <f>'Camera Detail Takeover Chec...'!J27</f>
        <v>0</v>
      </c>
      <c r="H29" s="236">
        <f>'Camera Detail Takeover Chec...'!K27</f>
        <v>0</v>
      </c>
      <c r="I29" s="236">
        <f>'Camera Detail Takeover Chec...'!L27</f>
        <v>0</v>
      </c>
      <c r="J29" s="235">
        <f>'Camera Detail Takeover Chec...'!M27</f>
        <v>0</v>
      </c>
      <c r="K29" s="235">
        <f>'Camera Detail Takeover Chec...'!N27</f>
        <v>0</v>
      </c>
      <c r="L29" s="236"/>
      <c r="M29" s="236"/>
      <c r="N29" s="236"/>
      <c r="O29" s="235"/>
      <c r="P29" s="235"/>
      <c r="Q29" s="237"/>
    </row>
    <row r="30" spans="2:17" x14ac:dyDescent="0.25">
      <c r="B30" s="232">
        <f>'Camera Detail Takeover Chec...'!D28</f>
        <v>0</v>
      </c>
      <c r="C30" s="233">
        <f>'Camera Detail Takeover Chec...'!E28</f>
        <v>0</v>
      </c>
      <c r="D30" s="233">
        <f>'Camera Detail Takeover Chec...'!F28</f>
        <v>0</v>
      </c>
      <c r="E30" s="235">
        <f>'Camera Detail Takeover Chec...'!H28</f>
        <v>0</v>
      </c>
      <c r="F30" s="236">
        <f>'Camera Detail Takeover Chec...'!I28</f>
        <v>0</v>
      </c>
      <c r="G30" s="235">
        <f>'Camera Detail Takeover Chec...'!J28</f>
        <v>0</v>
      </c>
      <c r="H30" s="236">
        <f>'Camera Detail Takeover Chec...'!K28</f>
        <v>0</v>
      </c>
      <c r="I30" s="236">
        <f>'Camera Detail Takeover Chec...'!L28</f>
        <v>0</v>
      </c>
      <c r="J30" s="235">
        <f>'Camera Detail Takeover Chec...'!M28</f>
        <v>0</v>
      </c>
      <c r="K30" s="235">
        <f>'Camera Detail Takeover Chec...'!N28</f>
        <v>0</v>
      </c>
      <c r="L30" s="236"/>
      <c r="M30" s="236"/>
      <c r="N30" s="236"/>
      <c r="O30" s="235"/>
      <c r="P30" s="235"/>
      <c r="Q30" s="237"/>
    </row>
    <row r="31" spans="2:17" x14ac:dyDescent="0.25">
      <c r="B31" s="232">
        <f>'Camera Detail Takeover Chec...'!D29</f>
        <v>0</v>
      </c>
      <c r="C31" s="233">
        <f>'Camera Detail Takeover Chec...'!E29</f>
        <v>0</v>
      </c>
      <c r="D31" s="233">
        <f>'Camera Detail Takeover Chec...'!F29</f>
        <v>0</v>
      </c>
      <c r="E31" s="235">
        <f>'Camera Detail Takeover Chec...'!H29</f>
        <v>0</v>
      </c>
      <c r="F31" s="236">
        <f>'Camera Detail Takeover Chec...'!I29</f>
        <v>0</v>
      </c>
      <c r="G31" s="235">
        <f>'Camera Detail Takeover Chec...'!J29</f>
        <v>0</v>
      </c>
      <c r="H31" s="236">
        <f>'Camera Detail Takeover Chec...'!K29</f>
        <v>0</v>
      </c>
      <c r="I31" s="236">
        <f>'Camera Detail Takeover Chec...'!L29</f>
        <v>0</v>
      </c>
      <c r="J31" s="235">
        <f>'Camera Detail Takeover Chec...'!M29</f>
        <v>0</v>
      </c>
      <c r="K31" s="235">
        <f>'Camera Detail Takeover Chec...'!N29</f>
        <v>0</v>
      </c>
      <c r="L31" s="236"/>
      <c r="M31" s="236"/>
      <c r="N31" s="236"/>
      <c r="O31" s="235"/>
      <c r="P31" s="235"/>
      <c r="Q31" s="237"/>
    </row>
    <row r="32" spans="2:17" x14ac:dyDescent="0.25">
      <c r="B32" s="232">
        <f>'Camera Detail Takeover Chec...'!D30</f>
        <v>0</v>
      </c>
      <c r="C32" s="233">
        <f>'Camera Detail Takeover Chec...'!E30</f>
        <v>0</v>
      </c>
      <c r="D32" s="233">
        <f>'Camera Detail Takeover Chec...'!F30</f>
        <v>0</v>
      </c>
      <c r="E32" s="235">
        <f>'Camera Detail Takeover Chec...'!H30</f>
        <v>0</v>
      </c>
      <c r="F32" s="236">
        <f>'Camera Detail Takeover Chec...'!I30</f>
        <v>0</v>
      </c>
      <c r="G32" s="235">
        <f>'Camera Detail Takeover Chec...'!J30</f>
        <v>0</v>
      </c>
      <c r="H32" s="236">
        <f>'Camera Detail Takeover Chec...'!K30</f>
        <v>0</v>
      </c>
      <c r="I32" s="236">
        <f>'Camera Detail Takeover Chec...'!L30</f>
        <v>0</v>
      </c>
      <c r="J32" s="235">
        <f>'Camera Detail Takeover Chec...'!M30</f>
        <v>0</v>
      </c>
      <c r="K32" s="235">
        <f>'Camera Detail Takeover Chec...'!N30</f>
        <v>0</v>
      </c>
      <c r="L32" s="236"/>
      <c r="M32" s="236"/>
      <c r="N32" s="236"/>
      <c r="O32" s="235"/>
      <c r="P32" s="235"/>
      <c r="Q32" s="237"/>
    </row>
    <row r="33" spans="2:17" x14ac:dyDescent="0.25">
      <c r="B33" s="232">
        <f>'Camera Detail Takeover Chec...'!D31</f>
        <v>0</v>
      </c>
      <c r="C33" s="233">
        <f>'Camera Detail Takeover Chec...'!E31</f>
        <v>0</v>
      </c>
      <c r="D33" s="233">
        <f>'Camera Detail Takeover Chec...'!F31</f>
        <v>0</v>
      </c>
      <c r="E33" s="235">
        <f>'Camera Detail Takeover Chec...'!H31</f>
        <v>0</v>
      </c>
      <c r="F33" s="236">
        <f>'Camera Detail Takeover Chec...'!I31</f>
        <v>0</v>
      </c>
      <c r="G33" s="235">
        <f>'Camera Detail Takeover Chec...'!J31</f>
        <v>0</v>
      </c>
      <c r="H33" s="236">
        <f>'Camera Detail Takeover Chec...'!K31</f>
        <v>0</v>
      </c>
      <c r="I33" s="236">
        <f>'Camera Detail Takeover Chec...'!L31</f>
        <v>0</v>
      </c>
      <c r="J33" s="235">
        <f>'Camera Detail Takeover Chec...'!M31</f>
        <v>0</v>
      </c>
      <c r="K33" s="235">
        <f>'Camera Detail Takeover Chec...'!N31</f>
        <v>0</v>
      </c>
      <c r="L33" s="236"/>
      <c r="M33" s="236"/>
      <c r="N33" s="236"/>
      <c r="O33" s="235"/>
      <c r="P33" s="235"/>
      <c r="Q33" s="237"/>
    </row>
    <row r="34" spans="2:17" x14ac:dyDescent="0.25">
      <c r="B34" s="232">
        <f>'Camera Detail Takeover Chec...'!D32</f>
        <v>0</v>
      </c>
      <c r="C34" s="233">
        <f>'Camera Detail Takeover Chec...'!E32</f>
        <v>0</v>
      </c>
      <c r="D34" s="233">
        <f>'Camera Detail Takeover Chec...'!F32</f>
        <v>0</v>
      </c>
      <c r="E34" s="235">
        <f>'Camera Detail Takeover Chec...'!H32</f>
        <v>0</v>
      </c>
      <c r="F34" s="236">
        <f>'Camera Detail Takeover Chec...'!I32</f>
        <v>0</v>
      </c>
      <c r="G34" s="235">
        <f>'Camera Detail Takeover Chec...'!J32</f>
        <v>0</v>
      </c>
      <c r="H34" s="236">
        <f>'Camera Detail Takeover Chec...'!K32</f>
        <v>0</v>
      </c>
      <c r="I34" s="236">
        <f>'Camera Detail Takeover Chec...'!L32</f>
        <v>0</v>
      </c>
      <c r="J34" s="235">
        <f>'Camera Detail Takeover Chec...'!M32</f>
        <v>0</v>
      </c>
      <c r="K34" s="235">
        <f>'Camera Detail Takeover Chec...'!N32</f>
        <v>0</v>
      </c>
      <c r="L34" s="236"/>
      <c r="M34" s="236"/>
      <c r="N34" s="236"/>
      <c r="O34" s="235"/>
      <c r="P34" s="235"/>
      <c r="Q34" s="237"/>
    </row>
    <row r="35" spans="2:17" x14ac:dyDescent="0.25">
      <c r="B35" s="232">
        <f>'Camera Detail Takeover Chec...'!D33</f>
        <v>0</v>
      </c>
      <c r="C35" s="233">
        <f>'Camera Detail Takeover Chec...'!E33</f>
        <v>0</v>
      </c>
      <c r="D35" s="233">
        <f>'Camera Detail Takeover Chec...'!F33</f>
        <v>0</v>
      </c>
      <c r="E35" s="235">
        <f>'Camera Detail Takeover Chec...'!H33</f>
        <v>0</v>
      </c>
      <c r="F35" s="236">
        <f>'Camera Detail Takeover Chec...'!I33</f>
        <v>0</v>
      </c>
      <c r="G35" s="235">
        <f>'Camera Detail Takeover Chec...'!J33</f>
        <v>0</v>
      </c>
      <c r="H35" s="236">
        <f>'Camera Detail Takeover Chec...'!K33</f>
        <v>0</v>
      </c>
      <c r="I35" s="236">
        <f>'Camera Detail Takeover Chec...'!L33</f>
        <v>0</v>
      </c>
      <c r="J35" s="235">
        <f>'Camera Detail Takeover Chec...'!M33</f>
        <v>0</v>
      </c>
      <c r="K35" s="235">
        <f>'Camera Detail Takeover Chec...'!N33</f>
        <v>0</v>
      </c>
      <c r="L35" s="236"/>
      <c r="M35" s="236"/>
      <c r="N35" s="236"/>
      <c r="O35" s="235"/>
      <c r="P35" s="235"/>
      <c r="Q35" s="237"/>
    </row>
    <row r="36" spans="2:17" x14ac:dyDescent="0.25">
      <c r="B36" s="232">
        <f>'Camera Detail Takeover Chec...'!D34</f>
        <v>0</v>
      </c>
      <c r="C36" s="233">
        <f>'Camera Detail Takeover Chec...'!E34</f>
        <v>0</v>
      </c>
      <c r="D36" s="233">
        <f>'Camera Detail Takeover Chec...'!F34</f>
        <v>0</v>
      </c>
      <c r="E36" s="235">
        <f>'Camera Detail Takeover Chec...'!H34</f>
        <v>0</v>
      </c>
      <c r="F36" s="236">
        <f>'Camera Detail Takeover Chec...'!I34</f>
        <v>0</v>
      </c>
      <c r="G36" s="235">
        <f>'Camera Detail Takeover Chec...'!J34</f>
        <v>0</v>
      </c>
      <c r="H36" s="236">
        <f>'Camera Detail Takeover Chec...'!K34</f>
        <v>0</v>
      </c>
      <c r="I36" s="236">
        <f>'Camera Detail Takeover Chec...'!L34</f>
        <v>0</v>
      </c>
      <c r="J36" s="235">
        <f>'Camera Detail Takeover Chec...'!M34</f>
        <v>0</v>
      </c>
      <c r="K36" s="235">
        <f>'Camera Detail Takeover Chec...'!N34</f>
        <v>0</v>
      </c>
      <c r="L36" s="236"/>
      <c r="M36" s="236"/>
      <c r="N36" s="236"/>
      <c r="O36" s="235"/>
      <c r="P36" s="235"/>
      <c r="Q36" s="237"/>
    </row>
    <row r="37" spans="2:17" x14ac:dyDescent="0.25">
      <c r="B37" s="232">
        <f>'Camera Detail Takeover Chec...'!D35</f>
        <v>0</v>
      </c>
      <c r="C37" s="233">
        <f>'Camera Detail Takeover Chec...'!E35</f>
        <v>0</v>
      </c>
      <c r="D37" s="233">
        <f>'Camera Detail Takeover Chec...'!F35</f>
        <v>0</v>
      </c>
      <c r="E37" s="235">
        <f>'Camera Detail Takeover Chec...'!H35</f>
        <v>0</v>
      </c>
      <c r="F37" s="236">
        <f>'Camera Detail Takeover Chec...'!I35</f>
        <v>0</v>
      </c>
      <c r="G37" s="235">
        <f>'Camera Detail Takeover Chec...'!J35</f>
        <v>0</v>
      </c>
      <c r="H37" s="236">
        <f>'Camera Detail Takeover Chec...'!K35</f>
        <v>0</v>
      </c>
      <c r="I37" s="236">
        <f>'Camera Detail Takeover Chec...'!L35</f>
        <v>0</v>
      </c>
      <c r="J37" s="235">
        <f>'Camera Detail Takeover Chec...'!M35</f>
        <v>0</v>
      </c>
      <c r="K37" s="235">
        <f>'Camera Detail Takeover Chec...'!N35</f>
        <v>0</v>
      </c>
      <c r="L37" s="236"/>
      <c r="M37" s="236"/>
      <c r="N37" s="236"/>
      <c r="O37" s="235"/>
      <c r="P37" s="235"/>
      <c r="Q37" s="237"/>
    </row>
    <row r="38" spans="2:17" x14ac:dyDescent="0.25">
      <c r="B38" s="232">
        <f>'Camera Detail Takeover Chec...'!D36</f>
        <v>0</v>
      </c>
      <c r="C38" s="233">
        <f>'Camera Detail Takeover Chec...'!E36</f>
        <v>0</v>
      </c>
      <c r="D38" s="233">
        <f>'Camera Detail Takeover Chec...'!F36</f>
        <v>0</v>
      </c>
      <c r="E38" s="235">
        <f>'Camera Detail Takeover Chec...'!H36</f>
        <v>0</v>
      </c>
      <c r="F38" s="236">
        <f>'Camera Detail Takeover Chec...'!I36</f>
        <v>0</v>
      </c>
      <c r="G38" s="235">
        <f>'Camera Detail Takeover Chec...'!J36</f>
        <v>0</v>
      </c>
      <c r="H38" s="236">
        <f>'Camera Detail Takeover Chec...'!K36</f>
        <v>0</v>
      </c>
      <c r="I38" s="236">
        <f>'Camera Detail Takeover Chec...'!L36</f>
        <v>0</v>
      </c>
      <c r="J38" s="235">
        <f>'Camera Detail Takeover Chec...'!M36</f>
        <v>0</v>
      </c>
      <c r="K38" s="235">
        <f>'Camera Detail Takeover Chec...'!N36</f>
        <v>0</v>
      </c>
      <c r="L38" s="236"/>
      <c r="M38" s="236"/>
      <c r="N38" s="236"/>
      <c r="O38" s="235"/>
      <c r="P38" s="235"/>
      <c r="Q38" s="237"/>
    </row>
    <row r="39" spans="2:17" x14ac:dyDescent="0.25">
      <c r="B39" s="232">
        <f>'Camera Detail Takeover Chec...'!D37</f>
        <v>0</v>
      </c>
      <c r="C39" s="233">
        <f>'Camera Detail Takeover Chec...'!E37</f>
        <v>0</v>
      </c>
      <c r="D39" s="233">
        <f>'Camera Detail Takeover Chec...'!F37</f>
        <v>0</v>
      </c>
      <c r="E39" s="235">
        <f>'Camera Detail Takeover Chec...'!H37</f>
        <v>0</v>
      </c>
      <c r="F39" s="236">
        <f>'Camera Detail Takeover Chec...'!I37</f>
        <v>0</v>
      </c>
      <c r="G39" s="235">
        <f>'Camera Detail Takeover Chec...'!J37</f>
        <v>0</v>
      </c>
      <c r="H39" s="236">
        <f>'Camera Detail Takeover Chec...'!K37</f>
        <v>0</v>
      </c>
      <c r="I39" s="236">
        <f>'Camera Detail Takeover Chec...'!L37</f>
        <v>0</v>
      </c>
      <c r="J39" s="235">
        <f>'Camera Detail Takeover Chec...'!M37</f>
        <v>0</v>
      </c>
      <c r="K39" s="235">
        <f>'Camera Detail Takeover Chec...'!N37</f>
        <v>0</v>
      </c>
      <c r="L39" s="236"/>
      <c r="M39" s="236"/>
      <c r="N39" s="236"/>
      <c r="O39" s="235"/>
      <c r="P39" s="235"/>
      <c r="Q39" s="237"/>
    </row>
    <row r="40" spans="2:17" x14ac:dyDescent="0.25">
      <c r="B40" s="232">
        <f>'Camera Detail Takeover Chec...'!D38</f>
        <v>0</v>
      </c>
      <c r="C40" s="233">
        <f>'Camera Detail Takeover Chec...'!E38</f>
        <v>0</v>
      </c>
      <c r="D40" s="233">
        <f>'Camera Detail Takeover Chec...'!F38</f>
        <v>0</v>
      </c>
      <c r="E40" s="235">
        <f>'Camera Detail Takeover Chec...'!H38</f>
        <v>0</v>
      </c>
      <c r="F40" s="236">
        <f>'Camera Detail Takeover Chec...'!I38</f>
        <v>0</v>
      </c>
      <c r="G40" s="235">
        <f>'Camera Detail Takeover Chec...'!J38</f>
        <v>0</v>
      </c>
      <c r="H40" s="236">
        <f>'Camera Detail Takeover Chec...'!K38</f>
        <v>0</v>
      </c>
      <c r="I40" s="236">
        <f>'Camera Detail Takeover Chec...'!L38</f>
        <v>0</v>
      </c>
      <c r="J40" s="235">
        <f>'Camera Detail Takeover Chec...'!M38</f>
        <v>0</v>
      </c>
      <c r="K40" s="235">
        <f>'Camera Detail Takeover Chec...'!N38</f>
        <v>0</v>
      </c>
      <c r="L40" s="236"/>
      <c r="M40" s="236"/>
      <c r="N40" s="236"/>
      <c r="O40" s="235"/>
      <c r="P40" s="235"/>
      <c r="Q40" s="237"/>
    </row>
    <row r="41" spans="2:17" x14ac:dyDescent="0.25">
      <c r="B41" s="232">
        <f>'Camera Detail Takeover Chec...'!D39</f>
        <v>0</v>
      </c>
      <c r="C41" s="233">
        <f>'Camera Detail Takeover Chec...'!E39</f>
        <v>0</v>
      </c>
      <c r="D41" s="233">
        <f>'Camera Detail Takeover Chec...'!F39</f>
        <v>0</v>
      </c>
      <c r="E41" s="235">
        <f>'Camera Detail Takeover Chec...'!H39</f>
        <v>0</v>
      </c>
      <c r="F41" s="236">
        <f>'Camera Detail Takeover Chec...'!I39</f>
        <v>0</v>
      </c>
      <c r="G41" s="235">
        <f>'Camera Detail Takeover Chec...'!J39</f>
        <v>0</v>
      </c>
      <c r="H41" s="236">
        <f>'Camera Detail Takeover Chec...'!K39</f>
        <v>0</v>
      </c>
      <c r="I41" s="236">
        <f>'Camera Detail Takeover Chec...'!L39</f>
        <v>0</v>
      </c>
      <c r="J41" s="235">
        <f>'Camera Detail Takeover Chec...'!M39</f>
        <v>0</v>
      </c>
      <c r="K41" s="235">
        <f>'Camera Detail Takeover Chec...'!N39</f>
        <v>0</v>
      </c>
      <c r="L41" s="236"/>
      <c r="M41" s="236"/>
      <c r="N41" s="236"/>
      <c r="O41" s="235"/>
      <c r="P41" s="235"/>
      <c r="Q41" s="237"/>
    </row>
    <row r="42" spans="2:17" x14ac:dyDescent="0.25">
      <c r="B42" s="232">
        <f>'Camera Detail Takeover Chec...'!D40</f>
        <v>0</v>
      </c>
      <c r="C42" s="233">
        <f>'Camera Detail Takeover Chec...'!E40</f>
        <v>0</v>
      </c>
      <c r="D42" s="233">
        <f>'Camera Detail Takeover Chec...'!F40</f>
        <v>0</v>
      </c>
      <c r="E42" s="235">
        <f>'Camera Detail Takeover Chec...'!H40</f>
        <v>0</v>
      </c>
      <c r="F42" s="236">
        <f>'Camera Detail Takeover Chec...'!I40</f>
        <v>0</v>
      </c>
      <c r="G42" s="235">
        <f>'Camera Detail Takeover Chec...'!J40</f>
        <v>0</v>
      </c>
      <c r="H42" s="236">
        <f>'Camera Detail Takeover Chec...'!K40</f>
        <v>0</v>
      </c>
      <c r="I42" s="236">
        <f>'Camera Detail Takeover Chec...'!L40</f>
        <v>0</v>
      </c>
      <c r="J42" s="235">
        <f>'Camera Detail Takeover Chec...'!M40</f>
        <v>0</v>
      </c>
      <c r="K42" s="235">
        <f>'Camera Detail Takeover Chec...'!N40</f>
        <v>0</v>
      </c>
      <c r="L42" s="236"/>
      <c r="M42" s="236"/>
      <c r="N42" s="236"/>
      <c r="O42" s="235"/>
      <c r="P42" s="235"/>
      <c r="Q42" s="237"/>
    </row>
    <row r="43" spans="2:17" x14ac:dyDescent="0.25">
      <c r="B43" s="232">
        <f>'Camera Detail Takeover Chec...'!D41</f>
        <v>0</v>
      </c>
      <c r="C43" s="233">
        <f>'Camera Detail Takeover Chec...'!E41</f>
        <v>0</v>
      </c>
      <c r="D43" s="233">
        <f>'Camera Detail Takeover Chec...'!F41</f>
        <v>0</v>
      </c>
      <c r="E43" s="235">
        <f>'Camera Detail Takeover Chec...'!H41</f>
        <v>0</v>
      </c>
      <c r="F43" s="236">
        <f>'Camera Detail Takeover Chec...'!I41</f>
        <v>0</v>
      </c>
      <c r="G43" s="235">
        <f>'Camera Detail Takeover Chec...'!J41</f>
        <v>0</v>
      </c>
      <c r="H43" s="236">
        <f>'Camera Detail Takeover Chec...'!K41</f>
        <v>0</v>
      </c>
      <c r="I43" s="236">
        <f>'Camera Detail Takeover Chec...'!L41</f>
        <v>0</v>
      </c>
      <c r="J43" s="235">
        <f>'Camera Detail Takeover Chec...'!M41</f>
        <v>0</v>
      </c>
      <c r="K43" s="235">
        <f>'Camera Detail Takeover Chec...'!N41</f>
        <v>0</v>
      </c>
      <c r="L43" s="236"/>
      <c r="M43" s="236"/>
      <c r="N43" s="236"/>
      <c r="O43" s="235"/>
      <c r="P43" s="235"/>
      <c r="Q43" s="237"/>
    </row>
    <row r="44" spans="2:17" x14ac:dyDescent="0.25">
      <c r="B44" s="232">
        <f>'Camera Detail Takeover Chec...'!D42</f>
        <v>0</v>
      </c>
      <c r="C44" s="233">
        <f>'Camera Detail Takeover Chec...'!E42</f>
        <v>0</v>
      </c>
      <c r="D44" s="233">
        <f>'Camera Detail Takeover Chec...'!F42</f>
        <v>0</v>
      </c>
      <c r="E44" s="235">
        <f>'Camera Detail Takeover Chec...'!H42</f>
        <v>0</v>
      </c>
      <c r="F44" s="236">
        <f>'Camera Detail Takeover Chec...'!I42</f>
        <v>0</v>
      </c>
      <c r="G44" s="235">
        <f>'Camera Detail Takeover Chec...'!J42</f>
        <v>0</v>
      </c>
      <c r="H44" s="236">
        <f>'Camera Detail Takeover Chec...'!K42</f>
        <v>0</v>
      </c>
      <c r="I44" s="236">
        <f>'Camera Detail Takeover Chec...'!L42</f>
        <v>0</v>
      </c>
      <c r="J44" s="235">
        <f>'Camera Detail Takeover Chec...'!M42</f>
        <v>0</v>
      </c>
      <c r="K44" s="235">
        <f>'Camera Detail Takeover Chec...'!N42</f>
        <v>0</v>
      </c>
      <c r="L44" s="236"/>
      <c r="M44" s="236"/>
      <c r="N44" s="236"/>
      <c r="O44" s="235"/>
      <c r="P44" s="235"/>
      <c r="Q44" s="237"/>
    </row>
    <row r="45" spans="2:17" x14ac:dyDescent="0.25">
      <c r="B45" s="232">
        <f>'Camera Detail Takeover Chec...'!D43</f>
        <v>0</v>
      </c>
      <c r="C45" s="233">
        <f>'Camera Detail Takeover Chec...'!E43</f>
        <v>0</v>
      </c>
      <c r="D45" s="233">
        <f>'Camera Detail Takeover Chec...'!F43</f>
        <v>0</v>
      </c>
      <c r="E45" s="235">
        <f>'Camera Detail Takeover Chec...'!H43</f>
        <v>0</v>
      </c>
      <c r="F45" s="236">
        <f>'Camera Detail Takeover Chec...'!I43</f>
        <v>0</v>
      </c>
      <c r="G45" s="235">
        <f>'Camera Detail Takeover Chec...'!J43</f>
        <v>0</v>
      </c>
      <c r="H45" s="236">
        <f>'Camera Detail Takeover Chec...'!K43</f>
        <v>0</v>
      </c>
      <c r="I45" s="236">
        <f>'Camera Detail Takeover Chec...'!L43</f>
        <v>0</v>
      </c>
      <c r="J45" s="235">
        <f>'Camera Detail Takeover Chec...'!M43</f>
        <v>0</v>
      </c>
      <c r="K45" s="235">
        <f>'Camera Detail Takeover Chec...'!N43</f>
        <v>0</v>
      </c>
      <c r="L45" s="236"/>
      <c r="M45" s="236"/>
      <c r="N45" s="236"/>
      <c r="O45" s="235"/>
      <c r="P45" s="235"/>
      <c r="Q45" s="237"/>
    </row>
    <row r="46" spans="2:17" x14ac:dyDescent="0.25">
      <c r="B46" s="232">
        <f>'Camera Detail Takeover Chec...'!D44</f>
        <v>0</v>
      </c>
      <c r="C46" s="233">
        <f>'Camera Detail Takeover Chec...'!E44</f>
        <v>0</v>
      </c>
      <c r="D46" s="233">
        <f>'Camera Detail Takeover Chec...'!F44</f>
        <v>0</v>
      </c>
      <c r="E46" s="235">
        <f>'Camera Detail Takeover Chec...'!H44</f>
        <v>0</v>
      </c>
      <c r="F46" s="236">
        <f>'Camera Detail Takeover Chec...'!I44</f>
        <v>0</v>
      </c>
      <c r="G46" s="235">
        <f>'Camera Detail Takeover Chec...'!J44</f>
        <v>0</v>
      </c>
      <c r="H46" s="236">
        <f>'Camera Detail Takeover Chec...'!K44</f>
        <v>0</v>
      </c>
      <c r="I46" s="236">
        <f>'Camera Detail Takeover Chec...'!L44</f>
        <v>0</v>
      </c>
      <c r="J46" s="235">
        <f>'Camera Detail Takeover Chec...'!M44</f>
        <v>0</v>
      </c>
      <c r="K46" s="235">
        <f>'Camera Detail Takeover Chec...'!N44</f>
        <v>0</v>
      </c>
      <c r="L46" s="236"/>
      <c r="M46" s="236"/>
      <c r="N46" s="236"/>
      <c r="O46" s="235"/>
      <c r="P46" s="235"/>
      <c r="Q46" s="237"/>
    </row>
    <row r="47" spans="2:17" x14ac:dyDescent="0.25">
      <c r="B47" s="232">
        <f>'Camera Detail Takeover Chec...'!D45</f>
        <v>0</v>
      </c>
      <c r="C47" s="233">
        <f>'Camera Detail Takeover Chec...'!E45</f>
        <v>0</v>
      </c>
      <c r="D47" s="233">
        <f>'Camera Detail Takeover Chec...'!F45</f>
        <v>0</v>
      </c>
      <c r="E47" s="235">
        <f>'Camera Detail Takeover Chec...'!H45</f>
        <v>0</v>
      </c>
      <c r="F47" s="236">
        <f>'Camera Detail Takeover Chec...'!I45</f>
        <v>0</v>
      </c>
      <c r="G47" s="235">
        <f>'Camera Detail Takeover Chec...'!J45</f>
        <v>0</v>
      </c>
      <c r="H47" s="236">
        <f>'Camera Detail Takeover Chec...'!K45</f>
        <v>0</v>
      </c>
      <c r="I47" s="236">
        <f>'Camera Detail Takeover Chec...'!L45</f>
        <v>0</v>
      </c>
      <c r="J47" s="235">
        <f>'Camera Detail Takeover Chec...'!M45</f>
        <v>0</v>
      </c>
      <c r="K47" s="235">
        <f>'Camera Detail Takeover Chec...'!N45</f>
        <v>0</v>
      </c>
      <c r="L47" s="236"/>
      <c r="M47" s="236"/>
      <c r="N47" s="236"/>
      <c r="O47" s="235"/>
      <c r="P47" s="235"/>
      <c r="Q47" s="237"/>
    </row>
    <row r="48" spans="2:17" x14ac:dyDescent="0.25">
      <c r="B48" s="232">
        <f>'Camera Detail Takeover Chec...'!D46</f>
        <v>0</v>
      </c>
      <c r="C48" s="233">
        <f>'Camera Detail Takeover Chec...'!E46</f>
        <v>0</v>
      </c>
      <c r="D48" s="233">
        <f>'Camera Detail Takeover Chec...'!F46</f>
        <v>0</v>
      </c>
      <c r="E48" s="235">
        <f>'Camera Detail Takeover Chec...'!H46</f>
        <v>0</v>
      </c>
      <c r="F48" s="236">
        <f>'Camera Detail Takeover Chec...'!I46</f>
        <v>0</v>
      </c>
      <c r="G48" s="235">
        <f>'Camera Detail Takeover Chec...'!J46</f>
        <v>0</v>
      </c>
      <c r="H48" s="236">
        <f>'Camera Detail Takeover Chec...'!K46</f>
        <v>0</v>
      </c>
      <c r="I48" s="236">
        <f>'Camera Detail Takeover Chec...'!L46</f>
        <v>0</v>
      </c>
      <c r="J48" s="235">
        <f>'Camera Detail Takeover Chec...'!M46</f>
        <v>0</v>
      </c>
      <c r="K48" s="235">
        <f>'Camera Detail Takeover Chec...'!N46</f>
        <v>0</v>
      </c>
      <c r="L48" s="236"/>
      <c r="M48" s="236"/>
      <c r="N48" s="236"/>
      <c r="O48" s="235"/>
      <c r="P48" s="235"/>
      <c r="Q48" s="237"/>
    </row>
    <row r="49" spans="2:17" x14ac:dyDescent="0.25">
      <c r="B49" s="232">
        <f>'Camera Detail Takeover Chec...'!D47</f>
        <v>0</v>
      </c>
      <c r="C49" s="233">
        <f>'Camera Detail Takeover Chec...'!E47</f>
        <v>0</v>
      </c>
      <c r="D49" s="233">
        <f>'Camera Detail Takeover Chec...'!F47</f>
        <v>0</v>
      </c>
      <c r="E49" s="235">
        <f>'Camera Detail Takeover Chec...'!H47</f>
        <v>0</v>
      </c>
      <c r="F49" s="236">
        <f>'Camera Detail Takeover Chec...'!I47</f>
        <v>0</v>
      </c>
      <c r="G49" s="235">
        <f>'Camera Detail Takeover Chec...'!J47</f>
        <v>0</v>
      </c>
      <c r="H49" s="236">
        <f>'Camera Detail Takeover Chec...'!K47</f>
        <v>0</v>
      </c>
      <c r="I49" s="236">
        <f>'Camera Detail Takeover Chec...'!L47</f>
        <v>0</v>
      </c>
      <c r="J49" s="235">
        <f>'Camera Detail Takeover Chec...'!M47</f>
        <v>0</v>
      </c>
      <c r="K49" s="235">
        <f>'Camera Detail Takeover Chec...'!N47</f>
        <v>0</v>
      </c>
      <c r="L49" s="236"/>
      <c r="M49" s="236"/>
      <c r="N49" s="236"/>
      <c r="O49" s="235"/>
      <c r="P49" s="235"/>
      <c r="Q49" s="237"/>
    </row>
    <row r="50" spans="2:17" x14ac:dyDescent="0.25">
      <c r="B50" s="232">
        <f>'Camera Detail Takeover Chec...'!D48</f>
        <v>0</v>
      </c>
      <c r="C50" s="233">
        <f>'Camera Detail Takeover Chec...'!E48</f>
        <v>0</v>
      </c>
      <c r="D50" s="233">
        <f>'Camera Detail Takeover Chec...'!F48</f>
        <v>0</v>
      </c>
      <c r="E50" s="235">
        <f>'Camera Detail Takeover Chec...'!H48</f>
        <v>0</v>
      </c>
      <c r="F50" s="236">
        <f>'Camera Detail Takeover Chec...'!I48</f>
        <v>0</v>
      </c>
      <c r="G50" s="235">
        <f>'Camera Detail Takeover Chec...'!J48</f>
        <v>0</v>
      </c>
      <c r="H50" s="236">
        <f>'Camera Detail Takeover Chec...'!K48</f>
        <v>0</v>
      </c>
      <c r="I50" s="236">
        <f>'Camera Detail Takeover Chec...'!L48</f>
        <v>0</v>
      </c>
      <c r="J50" s="235">
        <f>'Camera Detail Takeover Chec...'!M48</f>
        <v>0</v>
      </c>
      <c r="K50" s="235">
        <f>'Camera Detail Takeover Chec...'!N48</f>
        <v>0</v>
      </c>
      <c r="L50" s="236"/>
      <c r="M50" s="236"/>
      <c r="N50" s="236"/>
      <c r="O50" s="235"/>
      <c r="P50" s="235"/>
      <c r="Q50" s="237"/>
    </row>
    <row r="51" spans="2:17" x14ac:dyDescent="0.25">
      <c r="B51" s="232">
        <f>'Camera Detail Takeover Chec...'!D49</f>
        <v>0</v>
      </c>
      <c r="C51" s="233">
        <f>'Camera Detail Takeover Chec...'!E49</f>
        <v>0</v>
      </c>
      <c r="D51" s="233">
        <f>'Camera Detail Takeover Chec...'!F49</f>
        <v>0</v>
      </c>
      <c r="E51" s="235">
        <f>'Camera Detail Takeover Chec...'!H49</f>
        <v>0</v>
      </c>
      <c r="F51" s="236">
        <f>'Camera Detail Takeover Chec...'!I49</f>
        <v>0</v>
      </c>
      <c r="G51" s="235">
        <f>'Camera Detail Takeover Chec...'!J49</f>
        <v>0</v>
      </c>
      <c r="H51" s="236">
        <f>'Camera Detail Takeover Chec...'!K49</f>
        <v>0</v>
      </c>
      <c r="I51" s="236">
        <f>'Camera Detail Takeover Chec...'!L49</f>
        <v>0</v>
      </c>
      <c r="J51" s="235">
        <f>'Camera Detail Takeover Chec...'!M49</f>
        <v>0</v>
      </c>
      <c r="K51" s="235">
        <f>'Camera Detail Takeover Chec...'!N49</f>
        <v>0</v>
      </c>
      <c r="L51" s="236"/>
      <c r="M51" s="236"/>
      <c r="N51" s="236"/>
      <c r="O51" s="235"/>
      <c r="P51" s="235"/>
      <c r="Q51" s="237"/>
    </row>
    <row r="52" spans="2:17" x14ac:dyDescent="0.25">
      <c r="B52" s="232">
        <f>'Camera Detail Takeover Chec...'!D50</f>
        <v>0</v>
      </c>
      <c r="C52" s="233">
        <f>'Camera Detail Takeover Chec...'!E50</f>
        <v>0</v>
      </c>
      <c r="D52" s="233">
        <f>'Camera Detail Takeover Chec...'!F50</f>
        <v>0</v>
      </c>
      <c r="E52" s="235">
        <f>'Camera Detail Takeover Chec...'!H50</f>
        <v>0</v>
      </c>
      <c r="F52" s="236">
        <f>'Camera Detail Takeover Chec...'!I50</f>
        <v>0</v>
      </c>
      <c r="G52" s="235">
        <f>'Camera Detail Takeover Chec...'!J50</f>
        <v>0</v>
      </c>
      <c r="H52" s="236">
        <f>'Camera Detail Takeover Chec...'!K50</f>
        <v>0</v>
      </c>
      <c r="I52" s="236">
        <f>'Camera Detail Takeover Chec...'!L50</f>
        <v>0</v>
      </c>
      <c r="J52" s="235">
        <f>'Camera Detail Takeover Chec...'!M50</f>
        <v>0</v>
      </c>
      <c r="K52" s="235">
        <f>'Camera Detail Takeover Chec...'!N50</f>
        <v>0</v>
      </c>
      <c r="L52" s="236"/>
      <c r="M52" s="236"/>
      <c r="N52" s="236"/>
      <c r="O52" s="235"/>
      <c r="P52" s="235"/>
      <c r="Q52" s="237"/>
    </row>
    <row r="53" spans="2:17" x14ac:dyDescent="0.25">
      <c r="B53" s="232">
        <f>'Camera Detail Takeover Chec...'!D51</f>
        <v>0</v>
      </c>
      <c r="C53" s="233">
        <f>'Camera Detail Takeover Chec...'!E51</f>
        <v>0</v>
      </c>
      <c r="D53" s="233">
        <f>'Camera Detail Takeover Chec...'!F51</f>
        <v>0</v>
      </c>
      <c r="E53" s="235">
        <f>'Camera Detail Takeover Chec...'!H51</f>
        <v>0</v>
      </c>
      <c r="F53" s="236">
        <f>'Camera Detail Takeover Chec...'!I51</f>
        <v>0</v>
      </c>
      <c r="G53" s="235">
        <f>'Camera Detail Takeover Chec...'!J51</f>
        <v>0</v>
      </c>
      <c r="H53" s="236">
        <f>'Camera Detail Takeover Chec...'!K51</f>
        <v>0</v>
      </c>
      <c r="I53" s="236">
        <f>'Camera Detail Takeover Chec...'!L51</f>
        <v>0</v>
      </c>
      <c r="J53" s="235">
        <f>'Camera Detail Takeover Chec...'!M51</f>
        <v>0</v>
      </c>
      <c r="K53" s="235">
        <f>'Camera Detail Takeover Chec...'!N51</f>
        <v>0</v>
      </c>
      <c r="L53" s="236"/>
      <c r="M53" s="236"/>
      <c r="N53" s="236"/>
      <c r="O53" s="235"/>
      <c r="P53" s="235"/>
      <c r="Q53" s="237"/>
    </row>
    <row r="54" spans="2:17" x14ac:dyDescent="0.25">
      <c r="B54" s="232">
        <f>'Camera Detail Takeover Chec...'!D52</f>
        <v>0</v>
      </c>
      <c r="C54" s="233">
        <f>'Camera Detail Takeover Chec...'!E52</f>
        <v>0</v>
      </c>
      <c r="D54" s="233">
        <f>'Camera Detail Takeover Chec...'!F52</f>
        <v>0</v>
      </c>
      <c r="E54" s="235">
        <f>'Camera Detail Takeover Chec...'!H52</f>
        <v>0</v>
      </c>
      <c r="F54" s="236">
        <f>'Camera Detail Takeover Chec...'!I52</f>
        <v>0</v>
      </c>
      <c r="G54" s="235">
        <f>'Camera Detail Takeover Chec...'!J52</f>
        <v>0</v>
      </c>
      <c r="H54" s="236">
        <f>'Camera Detail Takeover Chec...'!K52</f>
        <v>0</v>
      </c>
      <c r="I54" s="236">
        <f>'Camera Detail Takeover Chec...'!L52</f>
        <v>0</v>
      </c>
      <c r="J54" s="235">
        <f>'Camera Detail Takeover Chec...'!M52</f>
        <v>0</v>
      </c>
      <c r="K54" s="235">
        <f>'Camera Detail Takeover Chec...'!N52</f>
        <v>0</v>
      </c>
      <c r="L54" s="236"/>
      <c r="M54" s="236"/>
      <c r="N54" s="236"/>
      <c r="O54" s="235"/>
      <c r="P54" s="235"/>
      <c r="Q54" s="237"/>
    </row>
    <row r="55" spans="2:17" x14ac:dyDescent="0.25">
      <c r="B55" s="232">
        <f>'Camera Detail Takeover Chec...'!D53</f>
        <v>0</v>
      </c>
      <c r="C55" s="233">
        <f>'Camera Detail Takeover Chec...'!E53</f>
        <v>0</v>
      </c>
      <c r="D55" s="233">
        <f>'Camera Detail Takeover Chec...'!F53</f>
        <v>0</v>
      </c>
      <c r="E55" s="235">
        <f>'Camera Detail Takeover Chec...'!H53</f>
        <v>0</v>
      </c>
      <c r="F55" s="236">
        <f>'Camera Detail Takeover Chec...'!I53</f>
        <v>0</v>
      </c>
      <c r="G55" s="235">
        <f>'Camera Detail Takeover Chec...'!J53</f>
        <v>0</v>
      </c>
      <c r="H55" s="236">
        <f>'Camera Detail Takeover Chec...'!K53</f>
        <v>0</v>
      </c>
      <c r="I55" s="236">
        <f>'Camera Detail Takeover Chec...'!L53</f>
        <v>0</v>
      </c>
      <c r="J55" s="235">
        <f>'Camera Detail Takeover Chec...'!M53</f>
        <v>0</v>
      </c>
      <c r="K55" s="235">
        <f>'Camera Detail Takeover Chec...'!N53</f>
        <v>0</v>
      </c>
      <c r="L55" s="236"/>
      <c r="M55" s="236"/>
      <c r="N55" s="236"/>
      <c r="O55" s="235"/>
      <c r="P55" s="235"/>
      <c r="Q55" s="237"/>
    </row>
    <row r="56" spans="2:17" x14ac:dyDescent="0.25">
      <c r="B56" s="232">
        <f>'Camera Detail Takeover Chec...'!D54</f>
        <v>0</v>
      </c>
      <c r="C56" s="233">
        <f>'Camera Detail Takeover Chec...'!E54</f>
        <v>0</v>
      </c>
      <c r="D56" s="233">
        <f>'Camera Detail Takeover Chec...'!F54</f>
        <v>0</v>
      </c>
      <c r="E56" s="235">
        <f>'Camera Detail Takeover Chec...'!H54</f>
        <v>0</v>
      </c>
      <c r="F56" s="236">
        <f>'Camera Detail Takeover Chec...'!I54</f>
        <v>0</v>
      </c>
      <c r="G56" s="235">
        <f>'Camera Detail Takeover Chec...'!J54</f>
        <v>0</v>
      </c>
      <c r="H56" s="236">
        <f>'Camera Detail Takeover Chec...'!K54</f>
        <v>0</v>
      </c>
      <c r="I56" s="236">
        <f>'Camera Detail Takeover Chec...'!L54</f>
        <v>0</v>
      </c>
      <c r="J56" s="235">
        <f>'Camera Detail Takeover Chec...'!M54</f>
        <v>0</v>
      </c>
      <c r="K56" s="235">
        <f>'Camera Detail Takeover Chec...'!N54</f>
        <v>0</v>
      </c>
      <c r="L56" s="236"/>
      <c r="M56" s="236"/>
      <c r="N56" s="236"/>
      <c r="O56" s="235"/>
      <c r="P56" s="235"/>
      <c r="Q56" s="237"/>
    </row>
    <row r="57" spans="2:17" x14ac:dyDescent="0.25">
      <c r="B57" s="232">
        <f>'Camera Detail Takeover Chec...'!D55</f>
        <v>0</v>
      </c>
      <c r="C57" s="233">
        <f>'Camera Detail Takeover Chec...'!E55</f>
        <v>0</v>
      </c>
      <c r="D57" s="233">
        <f>'Camera Detail Takeover Chec...'!F55</f>
        <v>0</v>
      </c>
      <c r="E57" s="235">
        <f>'Camera Detail Takeover Chec...'!H55</f>
        <v>0</v>
      </c>
      <c r="F57" s="236">
        <f>'Camera Detail Takeover Chec...'!I55</f>
        <v>0</v>
      </c>
      <c r="G57" s="235">
        <f>'Camera Detail Takeover Chec...'!J55</f>
        <v>0</v>
      </c>
      <c r="H57" s="236">
        <f>'Camera Detail Takeover Chec...'!K55</f>
        <v>0</v>
      </c>
      <c r="I57" s="236">
        <f>'Camera Detail Takeover Chec...'!L55</f>
        <v>0</v>
      </c>
      <c r="J57" s="235">
        <f>'Camera Detail Takeover Chec...'!M55</f>
        <v>0</v>
      </c>
      <c r="K57" s="235">
        <f>'Camera Detail Takeover Chec...'!N55</f>
        <v>0</v>
      </c>
      <c r="L57" s="236"/>
      <c r="M57" s="236"/>
      <c r="N57" s="236"/>
      <c r="O57" s="235"/>
      <c r="P57" s="235"/>
      <c r="Q57" s="237"/>
    </row>
    <row r="58" spans="2:17" x14ac:dyDescent="0.25">
      <c r="B58" s="232">
        <f>'Camera Detail Takeover Chec...'!D56</f>
        <v>0</v>
      </c>
      <c r="C58" s="233">
        <f>'Camera Detail Takeover Chec...'!E56</f>
        <v>0</v>
      </c>
      <c r="D58" s="233">
        <f>'Camera Detail Takeover Chec...'!F56</f>
        <v>0</v>
      </c>
      <c r="E58" s="235">
        <f>'Camera Detail Takeover Chec...'!H56</f>
        <v>0</v>
      </c>
      <c r="F58" s="236">
        <f>'Camera Detail Takeover Chec...'!I56</f>
        <v>0</v>
      </c>
      <c r="G58" s="235">
        <f>'Camera Detail Takeover Chec...'!J56</f>
        <v>0</v>
      </c>
      <c r="H58" s="236">
        <f>'Camera Detail Takeover Chec...'!K56</f>
        <v>0</v>
      </c>
      <c r="I58" s="236">
        <f>'Camera Detail Takeover Chec...'!L56</f>
        <v>0</v>
      </c>
      <c r="J58" s="235">
        <f>'Camera Detail Takeover Chec...'!M56</f>
        <v>0</v>
      </c>
      <c r="K58" s="235">
        <f>'Camera Detail Takeover Chec...'!N56</f>
        <v>0</v>
      </c>
      <c r="L58" s="236"/>
      <c r="M58" s="236"/>
      <c r="N58" s="236"/>
      <c r="O58" s="235"/>
      <c r="P58" s="235"/>
      <c r="Q58" s="237"/>
    </row>
    <row r="59" spans="2:17" x14ac:dyDescent="0.25">
      <c r="B59" s="232">
        <f>'Camera Detail Takeover Chec...'!D57</f>
        <v>0</v>
      </c>
      <c r="C59" s="233">
        <f>'Camera Detail Takeover Chec...'!E57</f>
        <v>0</v>
      </c>
      <c r="D59" s="233">
        <f>'Camera Detail Takeover Chec...'!F57</f>
        <v>0</v>
      </c>
      <c r="E59" s="235">
        <f>'Camera Detail Takeover Chec...'!H57</f>
        <v>0</v>
      </c>
      <c r="F59" s="236">
        <f>'Camera Detail Takeover Chec...'!I57</f>
        <v>0</v>
      </c>
      <c r="G59" s="235">
        <f>'Camera Detail Takeover Chec...'!J57</f>
        <v>0</v>
      </c>
      <c r="H59" s="236">
        <f>'Camera Detail Takeover Chec...'!K57</f>
        <v>0</v>
      </c>
      <c r="I59" s="236">
        <f>'Camera Detail Takeover Chec...'!L57</f>
        <v>0</v>
      </c>
      <c r="J59" s="235">
        <f>'Camera Detail Takeover Chec...'!M57</f>
        <v>0</v>
      </c>
      <c r="K59" s="235">
        <f>'Camera Detail Takeover Chec...'!N57</f>
        <v>0</v>
      </c>
      <c r="L59" s="236"/>
      <c r="M59" s="236"/>
      <c r="N59" s="236"/>
      <c r="O59" s="235"/>
      <c r="P59" s="235"/>
      <c r="Q59" s="237"/>
    </row>
    <row r="60" spans="2:17" x14ac:dyDescent="0.25">
      <c r="B60" s="232">
        <f>'Camera Detail Takeover Chec...'!D58</f>
        <v>0</v>
      </c>
      <c r="C60" s="233">
        <f>'Camera Detail Takeover Chec...'!E58</f>
        <v>0</v>
      </c>
      <c r="D60" s="233">
        <f>'Camera Detail Takeover Chec...'!F58</f>
        <v>0</v>
      </c>
      <c r="E60" s="235">
        <f>'Camera Detail Takeover Chec...'!H58</f>
        <v>0</v>
      </c>
      <c r="F60" s="236">
        <f>'Camera Detail Takeover Chec...'!I58</f>
        <v>0</v>
      </c>
      <c r="G60" s="235">
        <f>'Camera Detail Takeover Chec...'!J58</f>
        <v>0</v>
      </c>
      <c r="H60" s="236">
        <f>'Camera Detail Takeover Chec...'!K58</f>
        <v>0</v>
      </c>
      <c r="I60" s="236">
        <f>'Camera Detail Takeover Chec...'!L58</f>
        <v>0</v>
      </c>
      <c r="J60" s="235">
        <f>'Camera Detail Takeover Chec...'!M58</f>
        <v>0</v>
      </c>
      <c r="K60" s="235">
        <f>'Camera Detail Takeover Chec...'!N58</f>
        <v>0</v>
      </c>
      <c r="L60" s="236"/>
      <c r="M60" s="236"/>
      <c r="N60" s="236"/>
      <c r="O60" s="235"/>
      <c r="P60" s="235"/>
      <c r="Q60" s="237"/>
    </row>
    <row r="61" spans="2:17" x14ac:dyDescent="0.25">
      <c r="B61" s="232">
        <f>'Camera Detail Takeover Chec...'!D59</f>
        <v>0</v>
      </c>
      <c r="C61" s="233">
        <f>'Camera Detail Takeover Chec...'!E59</f>
        <v>0</v>
      </c>
      <c r="D61" s="233">
        <f>'Camera Detail Takeover Chec...'!F59</f>
        <v>0</v>
      </c>
      <c r="E61" s="235">
        <f>'Camera Detail Takeover Chec...'!H59</f>
        <v>0</v>
      </c>
      <c r="F61" s="236">
        <f>'Camera Detail Takeover Chec...'!I59</f>
        <v>0</v>
      </c>
      <c r="G61" s="235">
        <f>'Camera Detail Takeover Chec...'!J59</f>
        <v>0</v>
      </c>
      <c r="H61" s="236">
        <f>'Camera Detail Takeover Chec...'!K59</f>
        <v>0</v>
      </c>
      <c r="I61" s="236">
        <f>'Camera Detail Takeover Chec...'!L59</f>
        <v>0</v>
      </c>
      <c r="J61" s="235">
        <f>'Camera Detail Takeover Chec...'!M59</f>
        <v>0</v>
      </c>
      <c r="K61" s="235">
        <f>'Camera Detail Takeover Chec...'!N59</f>
        <v>0</v>
      </c>
      <c r="L61" s="236"/>
      <c r="M61" s="236"/>
      <c r="N61" s="236"/>
      <c r="O61" s="235"/>
      <c r="P61" s="235"/>
      <c r="Q61" s="237"/>
    </row>
    <row r="62" spans="2:17" x14ac:dyDescent="0.25">
      <c r="B62" s="232">
        <f>'Camera Detail Takeover Chec...'!D60</f>
        <v>0</v>
      </c>
      <c r="C62" s="233">
        <f>'Camera Detail Takeover Chec...'!E60</f>
        <v>0</v>
      </c>
      <c r="D62" s="233">
        <f>'Camera Detail Takeover Chec...'!F60</f>
        <v>0</v>
      </c>
      <c r="E62" s="235">
        <f>'Camera Detail Takeover Chec...'!H60</f>
        <v>0</v>
      </c>
      <c r="F62" s="236">
        <f>'Camera Detail Takeover Chec...'!I60</f>
        <v>0</v>
      </c>
      <c r="G62" s="235">
        <f>'Camera Detail Takeover Chec...'!J60</f>
        <v>0</v>
      </c>
      <c r="H62" s="236">
        <f>'Camera Detail Takeover Chec...'!K60</f>
        <v>0</v>
      </c>
      <c r="I62" s="236">
        <f>'Camera Detail Takeover Chec...'!L60</f>
        <v>0</v>
      </c>
      <c r="J62" s="235">
        <f>'Camera Detail Takeover Chec...'!M60</f>
        <v>0</v>
      </c>
      <c r="K62" s="235">
        <f>'Camera Detail Takeover Chec...'!N60</f>
        <v>0</v>
      </c>
      <c r="L62" s="236"/>
      <c r="M62" s="236"/>
      <c r="N62" s="236"/>
      <c r="O62" s="235"/>
      <c r="P62" s="235"/>
      <c r="Q62" s="237"/>
    </row>
    <row r="63" spans="2:17" x14ac:dyDescent="0.25">
      <c r="B63" s="232">
        <f>'Camera Detail Takeover Chec...'!D61</f>
        <v>0</v>
      </c>
      <c r="C63" s="233">
        <f>'Camera Detail Takeover Chec...'!E61</f>
        <v>0</v>
      </c>
      <c r="D63" s="233">
        <f>'Camera Detail Takeover Chec...'!F61</f>
        <v>0</v>
      </c>
      <c r="E63" s="235">
        <f>'Camera Detail Takeover Chec...'!H61</f>
        <v>0</v>
      </c>
      <c r="F63" s="236">
        <f>'Camera Detail Takeover Chec...'!I61</f>
        <v>0</v>
      </c>
      <c r="G63" s="235">
        <f>'Camera Detail Takeover Chec...'!J61</f>
        <v>0</v>
      </c>
      <c r="H63" s="236">
        <f>'Camera Detail Takeover Chec...'!K61</f>
        <v>0</v>
      </c>
      <c r="I63" s="236">
        <f>'Camera Detail Takeover Chec...'!L61</f>
        <v>0</v>
      </c>
      <c r="J63" s="235">
        <f>'Camera Detail Takeover Chec...'!M61</f>
        <v>0</v>
      </c>
      <c r="K63" s="235">
        <f>'Camera Detail Takeover Chec...'!N61</f>
        <v>0</v>
      </c>
      <c r="L63" s="236"/>
      <c r="M63" s="236"/>
      <c r="N63" s="236"/>
      <c r="O63" s="235"/>
      <c r="P63" s="235"/>
      <c r="Q63" s="237"/>
    </row>
    <row r="64" spans="2:17" x14ac:dyDescent="0.25">
      <c r="B64" s="232">
        <f>'Camera Detail Takeover Chec...'!D62</f>
        <v>0</v>
      </c>
      <c r="C64" s="233">
        <f>'Camera Detail Takeover Chec...'!E62</f>
        <v>0</v>
      </c>
      <c r="D64" s="233">
        <f>'Camera Detail Takeover Chec...'!F62</f>
        <v>0</v>
      </c>
      <c r="E64" s="235">
        <f>'Camera Detail Takeover Chec...'!H62</f>
        <v>0</v>
      </c>
      <c r="F64" s="236">
        <f>'Camera Detail Takeover Chec...'!I62</f>
        <v>0</v>
      </c>
      <c r="G64" s="235">
        <f>'Camera Detail Takeover Chec...'!J62</f>
        <v>0</v>
      </c>
      <c r="H64" s="236">
        <f>'Camera Detail Takeover Chec...'!K62</f>
        <v>0</v>
      </c>
      <c r="I64" s="236">
        <f>'Camera Detail Takeover Chec...'!L62</f>
        <v>0</v>
      </c>
      <c r="J64" s="235">
        <f>'Camera Detail Takeover Chec...'!M62</f>
        <v>0</v>
      </c>
      <c r="K64" s="235">
        <f>'Camera Detail Takeover Chec...'!N62</f>
        <v>0</v>
      </c>
      <c r="L64" s="236"/>
      <c r="M64" s="236"/>
      <c r="N64" s="236"/>
      <c r="O64" s="235"/>
      <c r="P64" s="235"/>
      <c r="Q64" s="237"/>
    </row>
    <row r="65" spans="2:17" x14ac:dyDescent="0.25">
      <c r="B65" s="232">
        <f>'Camera Detail Takeover Chec...'!D63</f>
        <v>0</v>
      </c>
      <c r="C65" s="233">
        <f>'Camera Detail Takeover Chec...'!E63</f>
        <v>0</v>
      </c>
      <c r="D65" s="233">
        <f>'Camera Detail Takeover Chec...'!F63</f>
        <v>0</v>
      </c>
      <c r="E65" s="235">
        <f>'Camera Detail Takeover Chec...'!H63</f>
        <v>0</v>
      </c>
      <c r="F65" s="236">
        <f>'Camera Detail Takeover Chec...'!I63</f>
        <v>0</v>
      </c>
      <c r="G65" s="235">
        <f>'Camera Detail Takeover Chec...'!J63</f>
        <v>0</v>
      </c>
      <c r="H65" s="236">
        <f>'Camera Detail Takeover Chec...'!K63</f>
        <v>0</v>
      </c>
      <c r="I65" s="236">
        <f>'Camera Detail Takeover Chec...'!L63</f>
        <v>0</v>
      </c>
      <c r="J65" s="235">
        <f>'Camera Detail Takeover Chec...'!M63</f>
        <v>0</v>
      </c>
      <c r="K65" s="235">
        <f>'Camera Detail Takeover Chec...'!N63</f>
        <v>0</v>
      </c>
      <c r="L65" s="236"/>
      <c r="M65" s="236"/>
      <c r="N65" s="236"/>
      <c r="O65" s="235"/>
      <c r="P65" s="235"/>
      <c r="Q65" s="237"/>
    </row>
    <row r="66" spans="2:17" x14ac:dyDescent="0.25">
      <c r="B66" s="232">
        <f>'Camera Detail Takeover Chec...'!D64</f>
        <v>0</v>
      </c>
      <c r="C66" s="233">
        <f>'Camera Detail Takeover Chec...'!E64</f>
        <v>0</v>
      </c>
      <c r="D66" s="233">
        <f>'Camera Detail Takeover Chec...'!F64</f>
        <v>0</v>
      </c>
      <c r="E66" s="235">
        <f>'Camera Detail Takeover Chec...'!H64</f>
        <v>0</v>
      </c>
      <c r="F66" s="236">
        <f>'Camera Detail Takeover Chec...'!I64</f>
        <v>0</v>
      </c>
      <c r="G66" s="235">
        <f>'Camera Detail Takeover Chec...'!J64</f>
        <v>0</v>
      </c>
      <c r="H66" s="236">
        <f>'Camera Detail Takeover Chec...'!K64</f>
        <v>0</v>
      </c>
      <c r="I66" s="236">
        <f>'Camera Detail Takeover Chec...'!L64</f>
        <v>0</v>
      </c>
      <c r="J66" s="235">
        <f>'Camera Detail Takeover Chec...'!M64</f>
        <v>0</v>
      </c>
      <c r="K66" s="235">
        <f>'Camera Detail Takeover Chec...'!N64</f>
        <v>0</v>
      </c>
      <c r="L66" s="236"/>
      <c r="M66" s="236"/>
      <c r="N66" s="236"/>
      <c r="O66" s="235"/>
      <c r="P66" s="235"/>
      <c r="Q66" s="237"/>
    </row>
    <row r="67" spans="2:17" x14ac:dyDescent="0.25">
      <c r="B67" s="232">
        <f>'Camera Detail Takeover Chec...'!D65</f>
        <v>0</v>
      </c>
      <c r="C67" s="233">
        <f>'Camera Detail Takeover Chec...'!E65</f>
        <v>0</v>
      </c>
      <c r="D67" s="233">
        <f>'Camera Detail Takeover Chec...'!F65</f>
        <v>0</v>
      </c>
      <c r="E67" s="235">
        <f>'Camera Detail Takeover Chec...'!H65</f>
        <v>0</v>
      </c>
      <c r="F67" s="236">
        <f>'Camera Detail Takeover Chec...'!I65</f>
        <v>0</v>
      </c>
      <c r="G67" s="235">
        <f>'Camera Detail Takeover Chec...'!J65</f>
        <v>0</v>
      </c>
      <c r="H67" s="236">
        <f>'Camera Detail Takeover Chec...'!K65</f>
        <v>0</v>
      </c>
      <c r="I67" s="236">
        <f>'Camera Detail Takeover Chec...'!L65</f>
        <v>0</v>
      </c>
      <c r="J67" s="235">
        <f>'Camera Detail Takeover Chec...'!M65</f>
        <v>0</v>
      </c>
      <c r="K67" s="235">
        <f>'Camera Detail Takeover Chec...'!N65</f>
        <v>0</v>
      </c>
      <c r="L67" s="236"/>
      <c r="M67" s="236"/>
      <c r="N67" s="236"/>
      <c r="O67" s="235"/>
      <c r="P67" s="235"/>
      <c r="Q67" s="237"/>
    </row>
    <row r="68" spans="2:17" x14ac:dyDescent="0.25">
      <c r="B68" s="232">
        <f>'Camera Detail Takeover Chec...'!D66</f>
        <v>0</v>
      </c>
      <c r="C68" s="233">
        <f>'Camera Detail Takeover Chec...'!E66</f>
        <v>0</v>
      </c>
      <c r="D68" s="233">
        <f>'Camera Detail Takeover Chec...'!F66</f>
        <v>0</v>
      </c>
      <c r="E68" s="235">
        <f>'Camera Detail Takeover Chec...'!H66</f>
        <v>0</v>
      </c>
      <c r="F68" s="236">
        <f>'Camera Detail Takeover Chec...'!I66</f>
        <v>0</v>
      </c>
      <c r="G68" s="235">
        <f>'Camera Detail Takeover Chec...'!J66</f>
        <v>0</v>
      </c>
      <c r="H68" s="236">
        <f>'Camera Detail Takeover Chec...'!K66</f>
        <v>0</v>
      </c>
      <c r="I68" s="236">
        <f>'Camera Detail Takeover Chec...'!L66</f>
        <v>0</v>
      </c>
      <c r="J68" s="235">
        <f>'Camera Detail Takeover Chec...'!M66</f>
        <v>0</v>
      </c>
      <c r="K68" s="235">
        <f>'Camera Detail Takeover Chec...'!N66</f>
        <v>0</v>
      </c>
      <c r="L68" s="236"/>
      <c r="M68" s="236"/>
      <c r="N68" s="236"/>
      <c r="O68" s="235"/>
      <c r="P68" s="235"/>
      <c r="Q68" s="237"/>
    </row>
    <row r="69" spans="2:17" x14ac:dyDescent="0.25">
      <c r="B69" s="232">
        <f>'Camera Detail Takeover Chec...'!D67</f>
        <v>0</v>
      </c>
      <c r="C69" s="233">
        <f>'Camera Detail Takeover Chec...'!E67</f>
        <v>0</v>
      </c>
      <c r="D69" s="233">
        <f>'Camera Detail Takeover Chec...'!F67</f>
        <v>0</v>
      </c>
      <c r="E69" s="235">
        <f>'Camera Detail Takeover Chec...'!H67</f>
        <v>0</v>
      </c>
      <c r="F69" s="236">
        <f>'Camera Detail Takeover Chec...'!I67</f>
        <v>0</v>
      </c>
      <c r="G69" s="235">
        <f>'Camera Detail Takeover Chec...'!J67</f>
        <v>0</v>
      </c>
      <c r="H69" s="236">
        <f>'Camera Detail Takeover Chec...'!K67</f>
        <v>0</v>
      </c>
      <c r="I69" s="236">
        <f>'Camera Detail Takeover Chec...'!L67</f>
        <v>0</v>
      </c>
      <c r="J69" s="235">
        <f>'Camera Detail Takeover Chec...'!M67</f>
        <v>0</v>
      </c>
      <c r="K69" s="235">
        <f>'Camera Detail Takeover Chec...'!N67</f>
        <v>0</v>
      </c>
      <c r="L69" s="236"/>
      <c r="M69" s="236"/>
      <c r="N69" s="236"/>
      <c r="O69" s="235"/>
      <c r="P69" s="235"/>
      <c r="Q69" s="237"/>
    </row>
    <row r="70" spans="2:17" x14ac:dyDescent="0.25">
      <c r="B70" s="232">
        <f>'Camera Detail Takeover Chec...'!D68</f>
        <v>0</v>
      </c>
      <c r="C70" s="233">
        <f>'Camera Detail Takeover Chec...'!E68</f>
        <v>0</v>
      </c>
      <c r="D70" s="233">
        <f>'Camera Detail Takeover Chec...'!F68</f>
        <v>0</v>
      </c>
      <c r="E70" s="235">
        <f>'Camera Detail Takeover Chec...'!H68</f>
        <v>0</v>
      </c>
      <c r="F70" s="236">
        <f>'Camera Detail Takeover Chec...'!I68</f>
        <v>0</v>
      </c>
      <c r="G70" s="235">
        <f>'Camera Detail Takeover Chec...'!J68</f>
        <v>0</v>
      </c>
      <c r="H70" s="236">
        <f>'Camera Detail Takeover Chec...'!K68</f>
        <v>0</v>
      </c>
      <c r="I70" s="236">
        <f>'Camera Detail Takeover Chec...'!L68</f>
        <v>0</v>
      </c>
      <c r="J70" s="235">
        <f>'Camera Detail Takeover Chec...'!M68</f>
        <v>0</v>
      </c>
      <c r="K70" s="235">
        <f>'Camera Detail Takeover Chec...'!N68</f>
        <v>0</v>
      </c>
      <c r="L70" s="236"/>
      <c r="M70" s="236"/>
      <c r="N70" s="236"/>
      <c r="O70" s="235"/>
      <c r="P70" s="235"/>
      <c r="Q70" s="237"/>
    </row>
    <row r="71" spans="2:17" x14ac:dyDescent="0.25">
      <c r="B71" s="232">
        <f>'Camera Detail Takeover Chec...'!D69</f>
        <v>0</v>
      </c>
      <c r="C71" s="233">
        <f>'Camera Detail Takeover Chec...'!E69</f>
        <v>0</v>
      </c>
      <c r="D71" s="233">
        <f>'Camera Detail Takeover Chec...'!F69</f>
        <v>0</v>
      </c>
      <c r="E71" s="235">
        <f>'Camera Detail Takeover Chec...'!H69</f>
        <v>0</v>
      </c>
      <c r="F71" s="236">
        <f>'Camera Detail Takeover Chec...'!I69</f>
        <v>0</v>
      </c>
      <c r="G71" s="235">
        <f>'Camera Detail Takeover Chec...'!J69</f>
        <v>0</v>
      </c>
      <c r="H71" s="236">
        <f>'Camera Detail Takeover Chec...'!K69</f>
        <v>0</v>
      </c>
      <c r="I71" s="236">
        <f>'Camera Detail Takeover Chec...'!L69</f>
        <v>0</v>
      </c>
      <c r="J71" s="235">
        <f>'Camera Detail Takeover Chec...'!M69</f>
        <v>0</v>
      </c>
      <c r="K71" s="235">
        <f>'Camera Detail Takeover Chec...'!N69</f>
        <v>0</v>
      </c>
      <c r="L71" s="236"/>
      <c r="M71" s="236"/>
      <c r="N71" s="236"/>
      <c r="O71" s="235"/>
      <c r="P71" s="235"/>
      <c r="Q71" s="237"/>
    </row>
    <row r="72" spans="2:17" x14ac:dyDescent="0.25">
      <c r="B72" s="232">
        <f>'Camera Detail Takeover Chec...'!D70</f>
        <v>0</v>
      </c>
      <c r="C72" s="233">
        <f>'Camera Detail Takeover Chec...'!E70</f>
        <v>0</v>
      </c>
      <c r="D72" s="233">
        <f>'Camera Detail Takeover Chec...'!F70</f>
        <v>0</v>
      </c>
      <c r="E72" s="235">
        <f>'Camera Detail Takeover Chec...'!H70</f>
        <v>0</v>
      </c>
      <c r="F72" s="236">
        <f>'Camera Detail Takeover Chec...'!I70</f>
        <v>0</v>
      </c>
      <c r="G72" s="235">
        <f>'Camera Detail Takeover Chec...'!J70</f>
        <v>0</v>
      </c>
      <c r="H72" s="236">
        <f>'Camera Detail Takeover Chec...'!K70</f>
        <v>0</v>
      </c>
      <c r="I72" s="236">
        <f>'Camera Detail Takeover Chec...'!L70</f>
        <v>0</v>
      </c>
      <c r="J72" s="235">
        <f>'Camera Detail Takeover Chec...'!M70</f>
        <v>0</v>
      </c>
      <c r="K72" s="235">
        <f>'Camera Detail Takeover Chec...'!N70</f>
        <v>0</v>
      </c>
      <c r="L72" s="236"/>
      <c r="M72" s="236"/>
      <c r="N72" s="236"/>
      <c r="O72" s="235"/>
      <c r="P72" s="235"/>
      <c r="Q72" s="237"/>
    </row>
    <row r="73" spans="2:17" x14ac:dyDescent="0.25">
      <c r="B73" s="232">
        <f>'Camera Detail Takeover Chec...'!D71</f>
        <v>0</v>
      </c>
      <c r="C73" s="233">
        <f>'Camera Detail Takeover Chec...'!E71</f>
        <v>0</v>
      </c>
      <c r="D73" s="233">
        <f>'Camera Detail Takeover Chec...'!F71</f>
        <v>0</v>
      </c>
      <c r="E73" s="235">
        <f>'Camera Detail Takeover Chec...'!H71</f>
        <v>0</v>
      </c>
      <c r="F73" s="236">
        <f>'Camera Detail Takeover Chec...'!I71</f>
        <v>0</v>
      </c>
      <c r="G73" s="235">
        <f>'Camera Detail Takeover Chec...'!J71</f>
        <v>0</v>
      </c>
      <c r="H73" s="236">
        <f>'Camera Detail Takeover Chec...'!K71</f>
        <v>0</v>
      </c>
      <c r="I73" s="236">
        <f>'Camera Detail Takeover Chec...'!L71</f>
        <v>0</v>
      </c>
      <c r="J73" s="235">
        <f>'Camera Detail Takeover Chec...'!M71</f>
        <v>0</v>
      </c>
      <c r="K73" s="235">
        <f>'Camera Detail Takeover Chec...'!N71</f>
        <v>0</v>
      </c>
      <c r="L73" s="236"/>
      <c r="M73" s="236"/>
      <c r="N73" s="236"/>
      <c r="O73" s="235"/>
      <c r="P73" s="235"/>
      <c r="Q73" s="237"/>
    </row>
    <row r="74" spans="2:17" x14ac:dyDescent="0.25">
      <c r="B74" s="232">
        <f>'Camera Detail Takeover Chec...'!D72</f>
        <v>0</v>
      </c>
      <c r="C74" s="233">
        <f>'Camera Detail Takeover Chec...'!E72</f>
        <v>0</v>
      </c>
      <c r="D74" s="233">
        <f>'Camera Detail Takeover Chec...'!F72</f>
        <v>0</v>
      </c>
      <c r="E74" s="235">
        <f>'Camera Detail Takeover Chec...'!H72</f>
        <v>0</v>
      </c>
      <c r="F74" s="236">
        <f>'Camera Detail Takeover Chec...'!I72</f>
        <v>0</v>
      </c>
      <c r="G74" s="235">
        <f>'Camera Detail Takeover Chec...'!J72</f>
        <v>0</v>
      </c>
      <c r="H74" s="236">
        <f>'Camera Detail Takeover Chec...'!K72</f>
        <v>0</v>
      </c>
      <c r="I74" s="236">
        <f>'Camera Detail Takeover Chec...'!L72</f>
        <v>0</v>
      </c>
      <c r="J74" s="235">
        <f>'Camera Detail Takeover Chec...'!M72</f>
        <v>0</v>
      </c>
      <c r="K74" s="235">
        <f>'Camera Detail Takeover Chec...'!N72</f>
        <v>0</v>
      </c>
      <c r="L74" s="236"/>
      <c r="M74" s="236"/>
      <c r="N74" s="236"/>
      <c r="O74" s="235"/>
      <c r="P74" s="235"/>
      <c r="Q74" s="237"/>
    </row>
    <row r="75" spans="2:17" x14ac:dyDescent="0.25">
      <c r="B75" s="232">
        <f>'Camera Detail Takeover Chec...'!D73</f>
        <v>0</v>
      </c>
      <c r="C75" s="233">
        <f>'Camera Detail Takeover Chec...'!E73</f>
        <v>0</v>
      </c>
      <c r="D75" s="233">
        <f>'Camera Detail Takeover Chec...'!F73</f>
        <v>0</v>
      </c>
      <c r="E75" s="235">
        <f>'Camera Detail Takeover Chec...'!H73</f>
        <v>0</v>
      </c>
      <c r="F75" s="236">
        <f>'Camera Detail Takeover Chec...'!I73</f>
        <v>0</v>
      </c>
      <c r="G75" s="235">
        <f>'Camera Detail Takeover Chec...'!J73</f>
        <v>0</v>
      </c>
      <c r="H75" s="236">
        <f>'Camera Detail Takeover Chec...'!K73</f>
        <v>0</v>
      </c>
      <c r="I75" s="236">
        <f>'Camera Detail Takeover Chec...'!L73</f>
        <v>0</v>
      </c>
      <c r="J75" s="235">
        <f>'Camera Detail Takeover Chec...'!M73</f>
        <v>0</v>
      </c>
      <c r="K75" s="235">
        <f>'Camera Detail Takeover Chec...'!N73</f>
        <v>0</v>
      </c>
      <c r="L75" s="236"/>
      <c r="M75" s="236"/>
      <c r="N75" s="236"/>
      <c r="O75" s="235"/>
      <c r="P75" s="235"/>
      <c r="Q75" s="237"/>
    </row>
    <row r="76" spans="2:17" ht="15.75" thickBot="1" x14ac:dyDescent="0.3">
      <c r="B76" s="245">
        <f>'Camera Detail Takeover Chec...'!D74</f>
        <v>0</v>
      </c>
      <c r="C76" s="246">
        <f>'Camera Detail Takeover Chec...'!E74</f>
        <v>0</v>
      </c>
      <c r="D76" s="246">
        <f>'Camera Detail Takeover Chec...'!F74</f>
        <v>0</v>
      </c>
      <c r="E76" s="239">
        <f>'Camera Detail Takeover Chec...'!H74</f>
        <v>0</v>
      </c>
      <c r="F76" s="238">
        <f>'Camera Detail Takeover Chec...'!I74</f>
        <v>0</v>
      </c>
      <c r="G76" s="239">
        <f>'Camera Detail Takeover Chec...'!J74</f>
        <v>0</v>
      </c>
      <c r="H76" s="238">
        <f>'Camera Detail Takeover Chec...'!K74</f>
        <v>0</v>
      </c>
      <c r="I76" s="238">
        <f>'Camera Detail Takeover Chec...'!L74</f>
        <v>0</v>
      </c>
      <c r="J76" s="239">
        <f>'Camera Detail Takeover Chec...'!M74</f>
        <v>0</v>
      </c>
      <c r="K76" s="239">
        <f>'Camera Detail Takeover Chec...'!N74</f>
        <v>0</v>
      </c>
      <c r="L76" s="238"/>
      <c r="M76" s="238"/>
      <c r="N76" s="238"/>
      <c r="O76" s="239"/>
      <c r="P76" s="239"/>
      <c r="Q76" s="240"/>
    </row>
  </sheetData>
  <mergeCells count="2">
    <mergeCell ref="A1:R1"/>
    <mergeCell ref="B2:Q2"/>
  </mergeCells>
  <dataValidations count="3">
    <dataValidation showInputMessage="1" sqref="N4:N76" xr:uid="{B2B57191-C4A5-4939-92D1-047A0A51579A}"/>
    <dataValidation type="list" allowBlank="1" showInputMessage="1" showErrorMessage="1" sqref="L4:L76" xr:uid="{37F027C3-5F9C-416C-B562-B23F276C8BD5}">
      <formula1>"Hard Lid, Drop, Open"</formula1>
    </dataValidation>
    <dataValidation type="list" showInputMessage="1" sqref="M4:M76" xr:uid="{C28BC002-BEE0-47AF-830D-672FE2BAC83A}">
      <formula1>"Ceiling, Wall, Pendenant, Parapit, Corner"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48D9-C4A3-4DAA-8E94-4B89458DAB80}">
  <sheetPr codeName="Sheet19"/>
  <dimension ref="A1:Y26"/>
  <sheetViews>
    <sheetView showGridLines="0" zoomScaleNormal="100" workbookViewId="0">
      <selection activeCell="G19" sqref="G19"/>
    </sheetView>
  </sheetViews>
  <sheetFormatPr defaultRowHeight="15" x14ac:dyDescent="0.25"/>
  <cols>
    <col min="1" max="1" width="1" customWidth="1"/>
    <col min="2" max="2" width="17.85546875" customWidth="1"/>
    <col min="3" max="3" width="3.85546875" customWidth="1"/>
    <col min="5" max="5" width="5.42578125" customWidth="1"/>
    <col min="6" max="6" width="4.85546875" customWidth="1"/>
    <col min="7" max="7" width="7.42578125" customWidth="1"/>
    <col min="8" max="8" width="8.42578125" customWidth="1"/>
    <col min="9" max="9" width="7.140625" customWidth="1"/>
    <col min="10" max="10" width="8.42578125" customWidth="1"/>
    <col min="11" max="11" width="11.85546875" customWidth="1"/>
    <col min="12" max="12" width="7.140625" customWidth="1"/>
    <col min="13" max="13" width="7.42578125" customWidth="1"/>
    <col min="14" max="14" width="7" customWidth="1"/>
    <col min="15" max="15" width="6.85546875" customWidth="1"/>
    <col min="16" max="16" width="6.140625" customWidth="1"/>
    <col min="17" max="17" width="7.5703125" customWidth="1"/>
    <col min="18" max="18" width="8.85546875" customWidth="1"/>
    <col min="19" max="19" width="1" customWidth="1"/>
    <col min="22" max="25" width="23.5703125" customWidth="1"/>
  </cols>
  <sheetData>
    <row r="1" spans="1:25" ht="9.75" customHeight="1" thickBot="1" x14ac:dyDescent="0.3">
      <c r="A1" s="401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</row>
    <row r="2" spans="1:25" ht="15.75" thickBot="1" x14ac:dyDescent="0.3">
      <c r="B2" s="415" t="s">
        <v>2804</v>
      </c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</row>
    <row r="3" spans="1:25" ht="15.75" thickBot="1" x14ac:dyDescent="0.3">
      <c r="B3" s="253"/>
      <c r="C3" s="254"/>
      <c r="D3" s="415" t="s">
        <v>2805</v>
      </c>
      <c r="E3" s="415"/>
      <c r="F3" s="415"/>
      <c r="G3" s="415"/>
      <c r="H3" s="415" t="s">
        <v>19</v>
      </c>
      <c r="I3" s="415"/>
      <c r="J3" s="415" t="s">
        <v>2806</v>
      </c>
      <c r="K3" s="415"/>
      <c r="L3" s="415" t="s">
        <v>2807</v>
      </c>
      <c r="M3" s="415"/>
      <c r="N3" s="415"/>
      <c r="O3" s="415"/>
      <c r="P3" s="415" t="s">
        <v>2808</v>
      </c>
      <c r="Q3" s="415"/>
      <c r="R3" s="415"/>
    </row>
    <row r="4" spans="1:25" ht="62.45" customHeight="1" x14ac:dyDescent="0.25">
      <c r="B4" s="241" t="s">
        <v>2773</v>
      </c>
      <c r="C4" s="242" t="s">
        <v>1663</v>
      </c>
      <c r="D4" s="241" t="s">
        <v>2809</v>
      </c>
      <c r="E4" s="242" t="s">
        <v>2810</v>
      </c>
      <c r="F4" s="242" t="s">
        <v>2811</v>
      </c>
      <c r="G4" s="242" t="s">
        <v>2812</v>
      </c>
      <c r="H4" s="242" t="s">
        <v>2813</v>
      </c>
      <c r="I4" s="242" t="s">
        <v>2814</v>
      </c>
      <c r="J4" s="242" t="s">
        <v>2815</v>
      </c>
      <c r="K4" s="242" t="s">
        <v>2816</v>
      </c>
      <c r="L4" s="242" t="s">
        <v>2817</v>
      </c>
      <c r="M4" s="242" t="s">
        <v>2818</v>
      </c>
      <c r="N4" s="242" t="s">
        <v>2819</v>
      </c>
      <c r="O4" s="242" t="s">
        <v>2820</v>
      </c>
      <c r="P4" s="242" t="s">
        <v>2821</v>
      </c>
      <c r="Q4" s="242" t="s">
        <v>2822</v>
      </c>
      <c r="R4" s="242" t="s">
        <v>2823</v>
      </c>
    </row>
    <row r="5" spans="1:25" x14ac:dyDescent="0.25">
      <c r="B5" s="244"/>
      <c r="C5" s="243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50" t="b">
        <v>0</v>
      </c>
      <c r="Q5" s="251" t="b">
        <v>0</v>
      </c>
      <c r="R5" s="252" t="b">
        <v>0</v>
      </c>
    </row>
    <row r="6" spans="1:25" x14ac:dyDescent="0.25">
      <c r="B6" s="244"/>
      <c r="C6" s="243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50" t="b">
        <v>0</v>
      </c>
      <c r="Q6" s="251" t="b">
        <v>0</v>
      </c>
      <c r="R6" s="252" t="b">
        <v>0</v>
      </c>
    </row>
    <row r="7" spans="1:25" x14ac:dyDescent="0.25">
      <c r="B7" s="244"/>
      <c r="C7" s="243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8" t="s">
        <v>423</v>
      </c>
      <c r="O7" s="247"/>
      <c r="P7" s="250" t="b">
        <v>0</v>
      </c>
      <c r="Q7" s="251" t="b">
        <v>0</v>
      </c>
      <c r="R7" s="252" t="b">
        <v>0</v>
      </c>
    </row>
    <row r="8" spans="1:25" x14ac:dyDescent="0.25">
      <c r="B8" s="244"/>
      <c r="C8" s="244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50" t="b">
        <v>0</v>
      </c>
      <c r="Q8" s="251" t="b">
        <v>0</v>
      </c>
      <c r="R8" s="252" t="b">
        <v>0</v>
      </c>
    </row>
    <row r="9" spans="1:25" ht="15.75" thickBot="1" x14ac:dyDescent="0.3">
      <c r="B9" s="409" t="s">
        <v>1673</v>
      </c>
      <c r="C9" s="410"/>
      <c r="D9" s="411"/>
      <c r="E9" s="255">
        <f t="shared" ref="E9:F9" si="0">SUM(E5:E8)</f>
        <v>0</v>
      </c>
      <c r="F9" s="255">
        <f t="shared" si="0"/>
        <v>0</v>
      </c>
      <c r="G9" s="255">
        <f>SUM(G5:G8)</f>
        <v>0</v>
      </c>
      <c r="H9" s="255">
        <f>SUM(H5:H8)</f>
        <v>0</v>
      </c>
      <c r="I9" s="255">
        <f>SUM(I5:I8)</f>
        <v>0</v>
      </c>
      <c r="J9" s="255">
        <f>SUM(J5:J8)</f>
        <v>0</v>
      </c>
      <c r="K9" s="255"/>
      <c r="L9" s="255">
        <f>SUM(L5:L8)</f>
        <v>0</v>
      </c>
      <c r="M9" s="255">
        <f>SUM(M5:M8)</f>
        <v>0</v>
      </c>
      <c r="N9" s="255">
        <f>SUM(N5:N8)</f>
        <v>0</v>
      </c>
      <c r="O9" s="255">
        <f>SUM(O5:O8)</f>
        <v>0</v>
      </c>
      <c r="P9" s="412"/>
      <c r="Q9" s="413"/>
      <c r="R9" s="414"/>
    </row>
    <row r="11" spans="1:25" x14ac:dyDescent="0.25">
      <c r="V11" t="s">
        <v>1579</v>
      </c>
      <c r="W11" t="s">
        <v>2824</v>
      </c>
      <c r="X11" t="s">
        <v>2825</v>
      </c>
      <c r="Y11" t="s">
        <v>2826</v>
      </c>
    </row>
    <row r="13" spans="1:25" x14ac:dyDescent="0.25">
      <c r="V13" t="s">
        <v>2827</v>
      </c>
      <c r="W13">
        <v>109312</v>
      </c>
      <c r="X13">
        <v>1000</v>
      </c>
    </row>
    <row r="14" spans="1:25" x14ac:dyDescent="0.25">
      <c r="V14" t="s">
        <v>2828</v>
      </c>
      <c r="W14">
        <v>121185</v>
      </c>
      <c r="X14">
        <v>1000</v>
      </c>
    </row>
    <row r="15" spans="1:25" x14ac:dyDescent="0.25">
      <c r="V15" t="s">
        <v>2829</v>
      </c>
      <c r="W15">
        <v>109339</v>
      </c>
      <c r="X15">
        <v>1000</v>
      </c>
    </row>
    <row r="16" spans="1:25" x14ac:dyDescent="0.25">
      <c r="V16" t="s">
        <v>2830</v>
      </c>
      <c r="W16">
        <v>109924</v>
      </c>
      <c r="X16">
        <v>1000</v>
      </c>
    </row>
    <row r="17" spans="22:25" x14ac:dyDescent="0.25">
      <c r="V17" t="s">
        <v>2831</v>
      </c>
      <c r="W17">
        <v>109258</v>
      </c>
      <c r="X17">
        <v>1000</v>
      </c>
    </row>
    <row r="18" spans="22:25" x14ac:dyDescent="0.25">
      <c r="V18" t="s">
        <v>2832</v>
      </c>
      <c r="W18">
        <v>109185</v>
      </c>
      <c r="X18">
        <v>1000</v>
      </c>
    </row>
    <row r="19" spans="22:25" x14ac:dyDescent="0.25">
      <c r="V19" t="s">
        <v>2833</v>
      </c>
      <c r="W19">
        <v>120795</v>
      </c>
      <c r="X19">
        <v>1000</v>
      </c>
    </row>
    <row r="20" spans="22:25" x14ac:dyDescent="0.25">
      <c r="V20" t="s">
        <v>2834</v>
      </c>
      <c r="W20">
        <v>134325</v>
      </c>
      <c r="X20">
        <v>1000</v>
      </c>
    </row>
    <row r="21" spans="22:25" x14ac:dyDescent="0.25">
      <c r="V21" t="s">
        <v>2835</v>
      </c>
      <c r="W21">
        <v>210401</v>
      </c>
      <c r="X21">
        <v>1000</v>
      </c>
      <c r="Y21" t="s">
        <v>2836</v>
      </c>
    </row>
    <row r="22" spans="22:25" x14ac:dyDescent="0.25">
      <c r="V22" t="s">
        <v>2837</v>
      </c>
      <c r="W22">
        <v>109279</v>
      </c>
      <c r="X22">
        <v>1000</v>
      </c>
      <c r="Y22" t="s">
        <v>2838</v>
      </c>
    </row>
    <row r="23" spans="22:25" x14ac:dyDescent="0.25">
      <c r="V23" t="s">
        <v>2839</v>
      </c>
      <c r="W23">
        <v>160046</v>
      </c>
      <c r="X23" t="s">
        <v>2840</v>
      </c>
    </row>
    <row r="24" spans="22:25" x14ac:dyDescent="0.25">
      <c r="V24" t="s">
        <v>2841</v>
      </c>
      <c r="W24" s="249">
        <v>200289</v>
      </c>
      <c r="X24">
        <v>500</v>
      </c>
    </row>
    <row r="25" spans="22:25" x14ac:dyDescent="0.25">
      <c r="V25" t="s">
        <v>2842</v>
      </c>
      <c r="W25">
        <v>121187</v>
      </c>
      <c r="X25">
        <v>1000</v>
      </c>
    </row>
    <row r="26" spans="22:25" x14ac:dyDescent="0.25">
      <c r="V26" t="s">
        <v>2843</v>
      </c>
      <c r="W26">
        <v>201648</v>
      </c>
      <c r="X26" t="s">
        <v>2840</v>
      </c>
    </row>
  </sheetData>
  <mergeCells count="9">
    <mergeCell ref="B9:D9"/>
    <mergeCell ref="P9:R9"/>
    <mergeCell ref="A1:S1"/>
    <mergeCell ref="B2:R2"/>
    <mergeCell ref="D3:G3"/>
    <mergeCell ref="H3:I3"/>
    <mergeCell ref="J3:K3"/>
    <mergeCell ref="L3:O3"/>
    <mergeCell ref="P3:R3"/>
  </mergeCells>
  <dataValidations count="2">
    <dataValidation type="list" allowBlank="1" showInputMessage="1" showErrorMessage="1" sqref="D5:D8" xr:uid="{66C6C085-43BB-45EB-8FA6-12DF33D4984A}">
      <formula1>"V7, V6"</formula1>
    </dataValidation>
    <dataValidation type="list" allowBlank="1" showInputMessage="1" showErrorMessage="1" sqref="K5:K8" xr:uid="{79BACC46-57B7-4FF2-B395-D5436E181496}">
      <formula1>"RY-1824L (JP), IXW-MA (IX)"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7C88-940C-483C-9400-AFA4F4E17E30}">
  <sheetPr codeName="Sheet15">
    <pageSetUpPr fitToPage="1"/>
  </sheetPr>
  <dimension ref="A1:I38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9.140625" style="25"/>
    <col min="2" max="2" width="23" style="25" customWidth="1"/>
    <col min="3" max="3" width="25.5703125" style="25" customWidth="1"/>
    <col min="4" max="4" width="31" style="25" customWidth="1"/>
    <col min="5" max="5" width="30" style="25" customWidth="1"/>
    <col min="6" max="7" width="25.5703125" style="25" customWidth="1"/>
    <col min="8" max="8" width="33.5703125" style="25" customWidth="1"/>
    <col min="9" max="9" width="63.5703125" style="25" customWidth="1"/>
    <col min="10" max="16384" width="9.140625" style="25"/>
  </cols>
  <sheetData>
    <row r="1" spans="1:9" s="26" customFormat="1" ht="13.5" customHeight="1" x14ac:dyDescent="0.2">
      <c r="A1" s="416" t="s">
        <v>2844</v>
      </c>
      <c r="B1" s="417"/>
      <c r="C1" s="417"/>
      <c r="D1" s="417"/>
      <c r="E1" s="417"/>
      <c r="F1" s="417"/>
      <c r="G1" s="417"/>
      <c r="H1" s="417"/>
      <c r="I1" s="418"/>
    </row>
    <row r="2" spans="1:9" s="26" customFormat="1" ht="15" customHeight="1" thickBot="1" x14ac:dyDescent="0.25">
      <c r="A2" s="332"/>
      <c r="B2" s="333"/>
      <c r="C2" s="333"/>
      <c r="D2" s="333"/>
      <c r="E2" s="333"/>
      <c r="F2" s="333"/>
      <c r="G2" s="333"/>
      <c r="H2" s="333"/>
      <c r="I2" s="334"/>
    </row>
    <row r="3" spans="1:9" s="26" customFormat="1" ht="12.75" x14ac:dyDescent="0.2">
      <c r="A3" s="166" t="s">
        <v>2845</v>
      </c>
      <c r="B3" s="167" t="s">
        <v>319</v>
      </c>
      <c r="C3" s="167" t="s">
        <v>1579</v>
      </c>
      <c r="D3" s="167" t="s">
        <v>2774</v>
      </c>
      <c r="E3" s="167" t="s">
        <v>2775</v>
      </c>
      <c r="F3" s="167" t="s">
        <v>2846</v>
      </c>
      <c r="G3" s="168" t="s">
        <v>2847</v>
      </c>
      <c r="H3" s="168" t="s">
        <v>2848</v>
      </c>
      <c r="I3" s="169" t="s">
        <v>1585</v>
      </c>
    </row>
    <row r="4" spans="1:9" s="26" customFormat="1" ht="12.75" x14ac:dyDescent="0.2">
      <c r="A4" s="170"/>
      <c r="B4" s="70"/>
      <c r="C4" s="171"/>
      <c r="D4" s="67"/>
      <c r="E4" s="67"/>
      <c r="F4" s="67"/>
      <c r="G4" s="172"/>
      <c r="H4" s="172">
        <f>SUM(G4*A4)</f>
        <v>0</v>
      </c>
      <c r="I4" s="141"/>
    </row>
    <row r="5" spans="1:9" s="26" customFormat="1" ht="12.75" x14ac:dyDescent="0.2">
      <c r="A5" s="71"/>
      <c r="B5" s="70"/>
      <c r="C5" s="173"/>
      <c r="D5" s="171"/>
      <c r="E5" s="67"/>
      <c r="F5" s="67"/>
      <c r="G5" s="172"/>
      <c r="H5" s="172">
        <f t="shared" ref="H5:H13" si="0">SUM(G5*A5)</f>
        <v>0</v>
      </c>
      <c r="I5" s="141"/>
    </row>
    <row r="6" spans="1:9" s="26" customFormat="1" ht="12.75" x14ac:dyDescent="0.2">
      <c r="A6" s="71"/>
      <c r="B6" s="70"/>
      <c r="C6" s="171"/>
      <c r="D6" s="67"/>
      <c r="E6" s="67"/>
      <c r="F6" s="67"/>
      <c r="G6" s="172"/>
      <c r="H6" s="172">
        <f t="shared" si="0"/>
        <v>0</v>
      </c>
      <c r="I6" s="141"/>
    </row>
    <row r="7" spans="1:9" s="26" customFormat="1" ht="12.75" x14ac:dyDescent="0.2">
      <c r="A7" s="71"/>
      <c r="B7" s="70"/>
      <c r="C7" s="171"/>
      <c r="D7" s="67"/>
      <c r="E7" s="67"/>
      <c r="F7" s="67"/>
      <c r="G7" s="172"/>
      <c r="H7" s="172">
        <f t="shared" si="0"/>
        <v>0</v>
      </c>
      <c r="I7" s="141"/>
    </row>
    <row r="8" spans="1:9" s="26" customFormat="1" ht="12.75" x14ac:dyDescent="0.2">
      <c r="A8" s="71"/>
      <c r="B8" s="70"/>
      <c r="C8" s="171"/>
      <c r="D8" s="67"/>
      <c r="E8" s="67"/>
      <c r="F8" s="67"/>
      <c r="G8" s="172"/>
      <c r="H8" s="172">
        <f t="shared" si="0"/>
        <v>0</v>
      </c>
      <c r="I8" s="141"/>
    </row>
    <row r="9" spans="1:9" s="26" customFormat="1" ht="12.75" x14ac:dyDescent="0.2">
      <c r="A9" s="71"/>
      <c r="B9" s="70"/>
      <c r="C9" s="171"/>
      <c r="D9" s="67"/>
      <c r="E9" s="67"/>
      <c r="F9" s="67"/>
      <c r="G9" s="172"/>
      <c r="H9" s="172">
        <f t="shared" si="0"/>
        <v>0</v>
      </c>
      <c r="I9" s="141"/>
    </row>
    <row r="10" spans="1:9" s="26" customFormat="1" ht="12.75" x14ac:dyDescent="0.2">
      <c r="A10" s="71"/>
      <c r="B10" s="70"/>
      <c r="C10" s="171"/>
      <c r="D10" s="67"/>
      <c r="E10" s="67"/>
      <c r="F10" s="67"/>
      <c r="G10" s="172"/>
      <c r="H10" s="172">
        <f t="shared" si="0"/>
        <v>0</v>
      </c>
      <c r="I10" s="141"/>
    </row>
    <row r="11" spans="1:9" s="26" customFormat="1" ht="12.75" x14ac:dyDescent="0.2">
      <c r="A11" s="71"/>
      <c r="B11" s="70"/>
      <c r="C11" s="171"/>
      <c r="D11" s="67"/>
      <c r="E11" s="67"/>
      <c r="F11" s="67"/>
      <c r="G11" s="172"/>
      <c r="H11" s="172">
        <f t="shared" si="0"/>
        <v>0</v>
      </c>
      <c r="I11" s="141"/>
    </row>
    <row r="12" spans="1:9" s="26" customFormat="1" ht="12.75" x14ac:dyDescent="0.2">
      <c r="A12" s="71"/>
      <c r="B12" s="70"/>
      <c r="C12" s="171"/>
      <c r="D12" s="67"/>
      <c r="E12" s="67"/>
      <c r="F12" s="67"/>
      <c r="G12" s="172"/>
      <c r="H12" s="172">
        <f t="shared" si="0"/>
        <v>0</v>
      </c>
      <c r="I12" s="141"/>
    </row>
    <row r="13" spans="1:9" s="26" customFormat="1" ht="12.75" x14ac:dyDescent="0.2">
      <c r="A13" s="71"/>
      <c r="B13" s="70"/>
      <c r="C13" s="171"/>
      <c r="D13" s="67"/>
      <c r="E13" s="67"/>
      <c r="F13" s="67"/>
      <c r="G13" s="172"/>
      <c r="H13" s="172">
        <f t="shared" si="0"/>
        <v>0</v>
      </c>
      <c r="I13" s="141"/>
    </row>
    <row r="14" spans="1:9" s="26" customFormat="1" ht="15" customHeight="1" x14ac:dyDescent="0.2">
      <c r="A14" s="164" t="s">
        <v>1673</v>
      </c>
      <c r="B14" s="165"/>
      <c r="C14" s="165"/>
      <c r="D14" s="165"/>
      <c r="E14" s="165"/>
      <c r="F14" s="165"/>
      <c r="G14" s="165"/>
      <c r="H14" s="174">
        <f>SUM(H4:H13)</f>
        <v>0</v>
      </c>
      <c r="I14" s="175"/>
    </row>
    <row r="15" spans="1:9" s="26" customFormat="1" ht="4.5" customHeight="1" thickBot="1" x14ac:dyDescent="0.25">
      <c r="A15" s="391"/>
      <c r="B15" s="392"/>
      <c r="C15" s="392"/>
      <c r="D15" s="392"/>
      <c r="E15" s="392"/>
      <c r="F15" s="392"/>
      <c r="G15" s="392"/>
      <c r="H15" s="392"/>
      <c r="I15" s="393"/>
    </row>
    <row r="16" spans="1:9" s="26" customFormat="1" ht="12.75" x14ac:dyDescent="0.2">
      <c r="A16" s="416" t="s">
        <v>2849</v>
      </c>
      <c r="B16" s="417"/>
      <c r="C16" s="417"/>
      <c r="D16" s="417"/>
      <c r="E16" s="417"/>
      <c r="F16" s="417"/>
      <c r="G16" s="417"/>
      <c r="H16" s="417"/>
      <c r="I16" s="418"/>
    </row>
    <row r="17" spans="1:9" s="26" customFormat="1" ht="13.5" thickBot="1" x14ac:dyDescent="0.25">
      <c r="A17" s="332"/>
      <c r="B17" s="333"/>
      <c r="C17" s="333"/>
      <c r="D17" s="333"/>
      <c r="E17" s="333"/>
      <c r="F17" s="333"/>
      <c r="G17" s="333"/>
      <c r="H17" s="333"/>
      <c r="I17" s="334"/>
    </row>
    <row r="18" spans="1:9" s="26" customFormat="1" ht="12.75" x14ac:dyDescent="0.2">
      <c r="A18" s="166" t="s">
        <v>2845</v>
      </c>
      <c r="B18" s="167" t="s">
        <v>319</v>
      </c>
      <c r="C18" s="167" t="s">
        <v>1579</v>
      </c>
      <c r="D18" s="167" t="s">
        <v>2774</v>
      </c>
      <c r="E18" s="167" t="s">
        <v>2775</v>
      </c>
      <c r="F18" s="167" t="s">
        <v>2846</v>
      </c>
      <c r="G18" s="168" t="s">
        <v>2847</v>
      </c>
      <c r="H18" s="168" t="s">
        <v>2850</v>
      </c>
      <c r="I18" s="169" t="s">
        <v>1585</v>
      </c>
    </row>
    <row r="19" spans="1:9" s="26" customFormat="1" ht="12.75" x14ac:dyDescent="0.2">
      <c r="A19" s="71"/>
      <c r="B19" s="70"/>
      <c r="C19" s="171"/>
      <c r="D19" s="67"/>
      <c r="E19" s="67"/>
      <c r="F19" s="67"/>
      <c r="G19" s="172">
        <v>0</v>
      </c>
      <c r="H19" s="172">
        <f>SUM(G19*A19)</f>
        <v>0</v>
      </c>
      <c r="I19" s="141"/>
    </row>
    <row r="20" spans="1:9" s="26" customFormat="1" ht="12.75" x14ac:dyDescent="0.2">
      <c r="A20" s="71"/>
      <c r="B20" s="70"/>
      <c r="C20" s="171"/>
      <c r="D20" s="67"/>
      <c r="E20" s="67"/>
      <c r="F20" s="67"/>
      <c r="G20" s="172">
        <v>0</v>
      </c>
      <c r="H20" s="172">
        <f t="shared" ref="H20:H28" si="1">SUM(G20*A20)</f>
        <v>0</v>
      </c>
      <c r="I20" s="141"/>
    </row>
    <row r="21" spans="1:9" s="26" customFormat="1" ht="12.75" x14ac:dyDescent="0.2">
      <c r="A21" s="71"/>
      <c r="B21" s="70"/>
      <c r="C21" s="171"/>
      <c r="D21" s="67"/>
      <c r="E21" s="67"/>
      <c r="F21" s="67"/>
      <c r="G21" s="172">
        <v>0</v>
      </c>
      <c r="H21" s="172">
        <f>SUM(G21*A21)</f>
        <v>0</v>
      </c>
      <c r="I21" s="141"/>
    </row>
    <row r="22" spans="1:9" s="26" customFormat="1" ht="15" customHeight="1" x14ac:dyDescent="0.2">
      <c r="A22" s="71"/>
      <c r="B22" s="70"/>
      <c r="C22" s="171"/>
      <c r="D22" s="67"/>
      <c r="E22" s="67"/>
      <c r="F22" s="67"/>
      <c r="G22" s="172">
        <v>0</v>
      </c>
      <c r="H22" s="172">
        <f t="shared" si="1"/>
        <v>0</v>
      </c>
      <c r="I22" s="141"/>
    </row>
    <row r="23" spans="1:9" s="26" customFormat="1" ht="12.75" x14ac:dyDescent="0.2">
      <c r="A23" s="71"/>
      <c r="B23" s="70"/>
      <c r="C23" s="171"/>
      <c r="D23" s="67"/>
      <c r="E23" s="67"/>
      <c r="F23" s="67"/>
      <c r="G23" s="172">
        <v>0</v>
      </c>
      <c r="H23" s="172">
        <f t="shared" si="1"/>
        <v>0</v>
      </c>
      <c r="I23" s="141"/>
    </row>
    <row r="24" spans="1:9" s="26" customFormat="1" ht="12.75" x14ac:dyDescent="0.2">
      <c r="A24" s="71"/>
      <c r="B24" s="70"/>
      <c r="C24" s="171"/>
      <c r="D24" s="67"/>
      <c r="E24" s="67"/>
      <c r="F24" s="67"/>
      <c r="G24" s="172">
        <v>0</v>
      </c>
      <c r="H24" s="172">
        <f t="shared" si="1"/>
        <v>0</v>
      </c>
      <c r="I24" s="141"/>
    </row>
    <row r="25" spans="1:9" s="26" customFormat="1" ht="12.75" x14ac:dyDescent="0.2">
      <c r="A25" s="71"/>
      <c r="B25" s="70"/>
      <c r="C25" s="171"/>
      <c r="D25" s="67"/>
      <c r="E25" s="67"/>
      <c r="F25" s="67"/>
      <c r="G25" s="172">
        <v>0</v>
      </c>
      <c r="H25" s="172">
        <f t="shared" si="1"/>
        <v>0</v>
      </c>
      <c r="I25" s="141"/>
    </row>
    <row r="26" spans="1:9" s="26" customFormat="1" ht="12.75" x14ac:dyDescent="0.2">
      <c r="A26" s="71"/>
      <c r="B26" s="70"/>
      <c r="C26" s="171"/>
      <c r="D26" s="67"/>
      <c r="E26" s="67"/>
      <c r="F26" s="67"/>
      <c r="G26" s="172">
        <v>0</v>
      </c>
      <c r="H26" s="172">
        <f t="shared" si="1"/>
        <v>0</v>
      </c>
      <c r="I26" s="141"/>
    </row>
    <row r="27" spans="1:9" s="26" customFormat="1" ht="12.75" x14ac:dyDescent="0.2">
      <c r="A27" s="71"/>
      <c r="B27" s="70"/>
      <c r="C27" s="171"/>
      <c r="D27" s="67"/>
      <c r="E27" s="67"/>
      <c r="F27" s="67"/>
      <c r="G27" s="172">
        <v>0</v>
      </c>
      <c r="H27" s="172">
        <f t="shared" si="1"/>
        <v>0</v>
      </c>
      <c r="I27" s="141"/>
    </row>
    <row r="28" spans="1:9" s="26" customFormat="1" ht="12.75" x14ac:dyDescent="0.2">
      <c r="A28" s="71"/>
      <c r="B28" s="70"/>
      <c r="C28" s="171"/>
      <c r="D28" s="67"/>
      <c r="E28" s="67"/>
      <c r="F28" s="67"/>
      <c r="G28" s="172">
        <v>0</v>
      </c>
      <c r="H28" s="172">
        <f t="shared" si="1"/>
        <v>0</v>
      </c>
      <c r="I28" s="141"/>
    </row>
    <row r="29" spans="1:9" s="26" customFormat="1" ht="12.75" x14ac:dyDescent="0.2">
      <c r="A29" s="164" t="s">
        <v>1673</v>
      </c>
      <c r="B29" s="165"/>
      <c r="C29" s="165"/>
      <c r="D29" s="165"/>
      <c r="E29" s="165"/>
      <c r="F29" s="165"/>
      <c r="G29" s="165"/>
      <c r="H29" s="174">
        <f>SUM(H19:H28)</f>
        <v>0</v>
      </c>
      <c r="I29" s="175"/>
    </row>
    <row r="30" spans="1:9" ht="5.25" customHeight="1" x14ac:dyDescent="0.25">
      <c r="A30" s="391"/>
      <c r="B30" s="392"/>
      <c r="C30" s="392"/>
      <c r="D30" s="392"/>
      <c r="E30" s="392"/>
      <c r="F30" s="392"/>
      <c r="G30" s="392"/>
      <c r="H30" s="392"/>
      <c r="I30" s="393"/>
    </row>
    <row r="31" spans="1:9" x14ac:dyDescent="0.25">
      <c r="A31" s="361" t="s">
        <v>1584</v>
      </c>
      <c r="B31" s="362"/>
      <c r="C31" s="362"/>
      <c r="D31" s="362"/>
      <c r="E31" s="362"/>
      <c r="F31" s="362"/>
      <c r="G31" s="362"/>
      <c r="H31" s="362"/>
      <c r="I31" s="394"/>
    </row>
    <row r="32" spans="1:9" x14ac:dyDescent="0.25">
      <c r="A32" s="372" t="s">
        <v>2851</v>
      </c>
      <c r="B32" s="373"/>
      <c r="C32" s="373"/>
      <c r="D32" s="373"/>
      <c r="E32" s="373"/>
      <c r="F32" s="373"/>
      <c r="G32" s="373"/>
      <c r="H32" s="373"/>
      <c r="I32" s="376"/>
    </row>
    <row r="33" spans="1:9" x14ac:dyDescent="0.25">
      <c r="A33" s="372"/>
      <c r="B33" s="373"/>
      <c r="C33" s="373"/>
      <c r="D33" s="373"/>
      <c r="E33" s="373"/>
      <c r="F33" s="373"/>
      <c r="G33" s="373"/>
      <c r="H33" s="373"/>
      <c r="I33" s="376"/>
    </row>
    <row r="34" spans="1:9" x14ac:dyDescent="0.25">
      <c r="A34" s="372"/>
      <c r="B34" s="373"/>
      <c r="C34" s="373"/>
      <c r="D34" s="373"/>
      <c r="E34" s="373"/>
      <c r="F34" s="373"/>
      <c r="G34" s="373"/>
      <c r="H34" s="373"/>
      <c r="I34" s="376"/>
    </row>
    <row r="35" spans="1:9" x14ac:dyDescent="0.25">
      <c r="A35" s="372"/>
      <c r="B35" s="373"/>
      <c r="C35" s="373"/>
      <c r="D35" s="373"/>
      <c r="E35" s="373"/>
      <c r="F35" s="373"/>
      <c r="G35" s="373"/>
      <c r="H35" s="373"/>
      <c r="I35" s="376"/>
    </row>
    <row r="36" spans="1:9" x14ac:dyDescent="0.25">
      <c r="A36" s="372"/>
      <c r="B36" s="373"/>
      <c r="C36" s="373"/>
      <c r="D36" s="373"/>
      <c r="E36" s="373"/>
      <c r="F36" s="373"/>
      <c r="G36" s="373"/>
      <c r="H36" s="373"/>
      <c r="I36" s="376"/>
    </row>
    <row r="37" spans="1:9" x14ac:dyDescent="0.25">
      <c r="A37" s="372"/>
      <c r="B37" s="373"/>
      <c r="C37" s="373"/>
      <c r="D37" s="373"/>
      <c r="E37" s="373"/>
      <c r="F37" s="373"/>
      <c r="G37" s="373"/>
      <c r="H37" s="373"/>
      <c r="I37" s="376"/>
    </row>
    <row r="38" spans="1:9" ht="15.75" thickBot="1" x14ac:dyDescent="0.3">
      <c r="A38" s="377"/>
      <c r="B38" s="378"/>
      <c r="C38" s="378"/>
      <c r="D38" s="378"/>
      <c r="E38" s="378"/>
      <c r="F38" s="378"/>
      <c r="G38" s="378"/>
      <c r="H38" s="378"/>
      <c r="I38" s="381"/>
    </row>
  </sheetData>
  <sheetProtection algorithmName="SHA-512" hashValue="X6a+Y2G/tgoGYQpPRpzxqnognJrxwUhed1JCJXQmaVOqgqQjAaxb6hykfliSl4UcLWIY+9ceOnJlj/dw2E6/mA==" saltValue="4gHFKFaofXDXhZ4jr9G5Kg==" spinCount="100000" sheet="1" scenarios="1" formatCells="0" formatColumns="0" formatRows="0" insertColumns="0" insertRows="0" deleteRows="0" sort="0" autoFilter="0"/>
  <mergeCells count="6">
    <mergeCell ref="A32:I38"/>
    <mergeCell ref="A1:I2"/>
    <mergeCell ref="A15:I15"/>
    <mergeCell ref="A16:I17"/>
    <mergeCell ref="A30:I30"/>
    <mergeCell ref="A31:I31"/>
  </mergeCells>
  <pageMargins left="0.25" right="0.25" top="0.75" bottom="0.75" header="0.3" footer="0.3"/>
  <pageSetup paperSize="3" scale="74" fitToWidth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6955-0EBB-4C34-9273-F09A6F519588}">
  <sheetPr codeName="Sheet5"/>
  <dimension ref="H3:P41"/>
  <sheetViews>
    <sheetView workbookViewId="0">
      <selection activeCell="E26" sqref="E26"/>
    </sheetView>
  </sheetViews>
  <sheetFormatPr defaultColWidth="9.140625" defaultRowHeight="15" x14ac:dyDescent="0.25"/>
  <cols>
    <col min="1" max="2" width="9.140625" style="25"/>
    <col min="3" max="3" width="12.42578125" style="25" customWidth="1"/>
    <col min="4" max="7" width="9.140625" style="25"/>
    <col min="8" max="8" width="12.85546875" style="25" customWidth="1"/>
    <col min="9" max="9" width="10" style="25" customWidth="1"/>
    <col min="10" max="10" width="14.5703125" style="25" customWidth="1"/>
    <col min="11" max="12" width="9.140625" style="25"/>
    <col min="13" max="13" width="18.5703125" style="25" bestFit="1" customWidth="1"/>
    <col min="14" max="14" width="13.5703125" style="25" bestFit="1" customWidth="1"/>
    <col min="15" max="15" width="20.42578125" style="25" bestFit="1" customWidth="1"/>
    <col min="16" max="16384" width="9.140625" style="25"/>
  </cols>
  <sheetData>
    <row r="3" spans="12:16" x14ac:dyDescent="0.25">
      <c r="L3" s="180" t="s">
        <v>317</v>
      </c>
      <c r="M3" s="180" t="s">
        <v>2852</v>
      </c>
      <c r="N3" s="180" t="s">
        <v>2853</v>
      </c>
      <c r="O3" s="180" t="s">
        <v>2854</v>
      </c>
      <c r="P3" s="180" t="s">
        <v>2855</v>
      </c>
    </row>
    <row r="4" spans="12:16" x14ac:dyDescent="0.25">
      <c r="L4" s="25" t="s">
        <v>243</v>
      </c>
      <c r="M4" s="25" t="s">
        <v>207</v>
      </c>
      <c r="N4" s="25" t="s">
        <v>2856</v>
      </c>
      <c r="O4" s="25" t="s">
        <v>2857</v>
      </c>
      <c r="P4" s="25" t="s">
        <v>2858</v>
      </c>
    </row>
    <row r="5" spans="12:16" x14ac:dyDescent="0.25">
      <c r="L5" s="25" t="s">
        <v>216</v>
      </c>
      <c r="M5" s="25" t="s">
        <v>291</v>
      </c>
      <c r="N5" s="25" t="s">
        <v>2805</v>
      </c>
      <c r="O5" s="25" t="s">
        <v>129</v>
      </c>
      <c r="P5" s="25" t="s">
        <v>2859</v>
      </c>
    </row>
    <row r="6" spans="12:16" x14ac:dyDescent="0.25">
      <c r="N6" s="25" t="s">
        <v>2860</v>
      </c>
      <c r="O6" s="25" t="s">
        <v>164</v>
      </c>
      <c r="P6" s="25" t="s">
        <v>2861</v>
      </c>
    </row>
    <row r="7" spans="12:16" x14ac:dyDescent="0.25">
      <c r="L7" s="25" t="s">
        <v>2862</v>
      </c>
      <c r="O7" s="25" t="s">
        <v>2863</v>
      </c>
    </row>
    <row r="8" spans="12:16" x14ac:dyDescent="0.25">
      <c r="O8" s="25" t="s">
        <v>2864</v>
      </c>
    </row>
    <row r="9" spans="12:16" x14ac:dyDescent="0.25">
      <c r="L9" s="25" t="s">
        <v>2865</v>
      </c>
      <c r="O9" s="25" t="s">
        <v>2866</v>
      </c>
    </row>
    <row r="10" spans="12:16" x14ac:dyDescent="0.25">
      <c r="O10" s="25" t="s">
        <v>351</v>
      </c>
    </row>
    <row r="11" spans="12:16" x14ac:dyDescent="0.25">
      <c r="L11" s="25" t="s">
        <v>250</v>
      </c>
    </row>
    <row r="12" spans="12:16" x14ac:dyDescent="0.25">
      <c r="L12" s="25" t="s">
        <v>2867</v>
      </c>
    </row>
    <row r="13" spans="12:16" x14ac:dyDescent="0.25">
      <c r="L13" s="25" t="s">
        <v>2868</v>
      </c>
    </row>
    <row r="18" spans="8:10" x14ac:dyDescent="0.25">
      <c r="H18" s="25" t="s">
        <v>243</v>
      </c>
      <c r="I18" s="25" t="s">
        <v>129</v>
      </c>
      <c r="J18" s="25" t="s">
        <v>2869</v>
      </c>
    </row>
    <row r="19" spans="8:10" x14ac:dyDescent="0.25">
      <c r="H19" s="25" t="s">
        <v>243</v>
      </c>
      <c r="I19" s="25" t="s">
        <v>164</v>
      </c>
      <c r="J19" s="25" t="s">
        <v>2869</v>
      </c>
    </row>
    <row r="20" spans="8:10" x14ac:dyDescent="0.25">
      <c r="H20" s="25" t="s">
        <v>243</v>
      </c>
      <c r="I20" s="25" t="s">
        <v>139</v>
      </c>
      <c r="J20" s="25" t="s">
        <v>2869</v>
      </c>
    </row>
    <row r="21" spans="8:10" x14ac:dyDescent="0.25">
      <c r="H21" s="25" t="s">
        <v>243</v>
      </c>
      <c r="I21" s="25" t="s">
        <v>139</v>
      </c>
      <c r="J21" s="25" t="s">
        <v>279</v>
      </c>
    </row>
    <row r="22" spans="8:10" x14ac:dyDescent="0.25">
      <c r="H22" s="25" t="s">
        <v>216</v>
      </c>
      <c r="I22" s="25" t="s">
        <v>139</v>
      </c>
      <c r="J22" s="25" t="s">
        <v>2869</v>
      </c>
    </row>
    <row r="23" spans="8:10" x14ac:dyDescent="0.25">
      <c r="H23" s="25" t="s">
        <v>216</v>
      </c>
      <c r="I23" s="25" t="s">
        <v>139</v>
      </c>
      <c r="J23" s="25" t="s">
        <v>279</v>
      </c>
    </row>
    <row r="24" spans="8:10" x14ac:dyDescent="0.25">
      <c r="H24" s="25" t="s">
        <v>243</v>
      </c>
      <c r="I24" s="25" t="s">
        <v>129</v>
      </c>
      <c r="J24" s="25" t="s">
        <v>279</v>
      </c>
    </row>
    <row r="25" spans="8:10" x14ac:dyDescent="0.25">
      <c r="H25" s="25" t="s">
        <v>243</v>
      </c>
      <c r="I25" s="25" t="s">
        <v>164</v>
      </c>
      <c r="J25" s="25" t="s">
        <v>279</v>
      </c>
    </row>
    <row r="26" spans="8:10" x14ac:dyDescent="0.25">
      <c r="H26" s="25" t="s">
        <v>216</v>
      </c>
      <c r="I26" s="25" t="s">
        <v>129</v>
      </c>
      <c r="J26" s="25" t="s">
        <v>2869</v>
      </c>
    </row>
    <row r="27" spans="8:10" x14ac:dyDescent="0.25">
      <c r="H27" s="25" t="s">
        <v>216</v>
      </c>
      <c r="I27" s="25" t="s">
        <v>164</v>
      </c>
      <c r="J27" s="25" t="s">
        <v>2869</v>
      </c>
    </row>
    <row r="28" spans="8:10" x14ac:dyDescent="0.25">
      <c r="H28" s="25" t="s">
        <v>216</v>
      </c>
      <c r="I28" s="25" t="s">
        <v>129</v>
      </c>
      <c r="J28" s="25" t="s">
        <v>279</v>
      </c>
    </row>
    <row r="29" spans="8:10" x14ac:dyDescent="0.25">
      <c r="H29" s="25" t="s">
        <v>216</v>
      </c>
      <c r="I29" s="25" t="s">
        <v>164</v>
      </c>
      <c r="J29" s="25" t="s">
        <v>279</v>
      </c>
    </row>
    <row r="30" spans="8:10" x14ac:dyDescent="0.25">
      <c r="H30" s="25" t="s">
        <v>243</v>
      </c>
      <c r="I30" s="25" t="s">
        <v>2863</v>
      </c>
      <c r="J30" s="25" t="s">
        <v>291</v>
      </c>
    </row>
    <row r="31" spans="8:10" x14ac:dyDescent="0.25">
      <c r="H31" s="25" t="s">
        <v>243</v>
      </c>
      <c r="I31" s="25" t="s">
        <v>351</v>
      </c>
      <c r="J31" s="25" t="s">
        <v>291</v>
      </c>
    </row>
    <row r="32" spans="8:10" x14ac:dyDescent="0.25">
      <c r="H32" s="25" t="s">
        <v>243</v>
      </c>
      <c r="I32" s="25" t="s">
        <v>129</v>
      </c>
      <c r="J32" s="25" t="s">
        <v>291</v>
      </c>
    </row>
    <row r="33" spans="8:10" x14ac:dyDescent="0.25">
      <c r="H33" s="25" t="s">
        <v>243</v>
      </c>
      <c r="I33" s="25" t="s">
        <v>164</v>
      </c>
      <c r="J33" s="25" t="s">
        <v>291</v>
      </c>
    </row>
    <row r="34" spans="8:10" x14ac:dyDescent="0.25">
      <c r="H34" s="25" t="s">
        <v>243</v>
      </c>
      <c r="I34" s="25" t="s">
        <v>2864</v>
      </c>
      <c r="J34" s="25" t="s">
        <v>291</v>
      </c>
    </row>
    <row r="35" spans="8:10" x14ac:dyDescent="0.25">
      <c r="H35" s="25" t="s">
        <v>243</v>
      </c>
      <c r="I35" s="25" t="s">
        <v>2866</v>
      </c>
      <c r="J35" s="25" t="s">
        <v>291</v>
      </c>
    </row>
    <row r="36" spans="8:10" x14ac:dyDescent="0.25">
      <c r="H36" s="25" t="s">
        <v>243</v>
      </c>
      <c r="I36" s="25" t="s">
        <v>406</v>
      </c>
      <c r="J36" s="25" t="s">
        <v>291</v>
      </c>
    </row>
    <row r="37" spans="8:10" x14ac:dyDescent="0.25">
      <c r="H37" s="25" t="s">
        <v>216</v>
      </c>
      <c r="I37" s="25" t="s">
        <v>2863</v>
      </c>
      <c r="J37" s="25" t="s">
        <v>291</v>
      </c>
    </row>
    <row r="38" spans="8:10" x14ac:dyDescent="0.25">
      <c r="H38" s="25" t="s">
        <v>216</v>
      </c>
      <c r="I38" s="25" t="s">
        <v>129</v>
      </c>
      <c r="J38" s="25" t="s">
        <v>291</v>
      </c>
    </row>
    <row r="39" spans="8:10" x14ac:dyDescent="0.25">
      <c r="H39" s="25" t="s">
        <v>216</v>
      </c>
      <c r="I39" s="25" t="s">
        <v>164</v>
      </c>
      <c r="J39" s="25" t="s">
        <v>291</v>
      </c>
    </row>
    <row r="40" spans="8:10" x14ac:dyDescent="0.25">
      <c r="H40" s="25" t="s">
        <v>216</v>
      </c>
      <c r="I40" s="25" t="s">
        <v>2864</v>
      </c>
      <c r="J40" s="25" t="s">
        <v>291</v>
      </c>
    </row>
    <row r="41" spans="8:10" x14ac:dyDescent="0.25">
      <c r="H41" s="25" t="s">
        <v>216</v>
      </c>
      <c r="I41" s="25" t="s">
        <v>2866</v>
      </c>
      <c r="J41" s="25" t="s">
        <v>291</v>
      </c>
    </row>
  </sheetData>
  <dataValidations count="1">
    <dataValidation type="list" allowBlank="1" showInputMessage="1" showErrorMessage="1" sqref="C4" xr:uid="{B09CE2FC-57E3-443F-961F-9BBF9B53A693}">
      <formula1>Produce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412C-7990-4470-ACF7-0AC61C23F4C9}">
  <sheetPr codeName="Sheet4"/>
  <dimension ref="A1:T56"/>
  <sheetViews>
    <sheetView topLeftCell="A2" workbookViewId="0">
      <selection activeCell="B2" sqref="B2:H56"/>
    </sheetView>
  </sheetViews>
  <sheetFormatPr defaultColWidth="9.140625" defaultRowHeight="15" x14ac:dyDescent="0.25"/>
  <cols>
    <col min="1" max="1" width="8" style="25" bestFit="1" customWidth="1"/>
    <col min="2" max="2" width="21.42578125" style="25" bestFit="1" customWidth="1"/>
    <col min="3" max="3" width="49.5703125" style="25" bestFit="1" customWidth="1"/>
    <col min="4" max="4" width="9.42578125" style="25" bestFit="1" customWidth="1"/>
    <col min="5" max="5" width="24.42578125" style="25" bestFit="1" customWidth="1"/>
    <col min="6" max="6" width="91.85546875" style="25" bestFit="1" customWidth="1"/>
    <col min="7" max="7" width="49.5703125" style="25" bestFit="1" customWidth="1"/>
    <col min="8" max="8" width="9.85546875" style="25" customWidth="1"/>
    <col min="9" max="9" width="1.42578125" style="25" customWidth="1"/>
    <col min="10" max="10" width="20.42578125" style="25" bestFit="1" customWidth="1"/>
    <col min="11" max="11" width="10.5703125" style="25" bestFit="1" customWidth="1"/>
    <col min="12" max="12" width="20.42578125" style="25" bestFit="1" customWidth="1"/>
    <col min="13" max="13" width="1.140625" style="25" customWidth="1"/>
    <col min="14" max="14" width="18.5703125" style="25" bestFit="1" customWidth="1"/>
    <col min="15" max="15" width="19.5703125" style="25" bestFit="1" customWidth="1"/>
    <col min="16" max="16" width="9.42578125" style="25" bestFit="1" customWidth="1"/>
    <col min="17" max="17" width="19.42578125" style="25" bestFit="1" customWidth="1"/>
    <col min="18" max="18" width="41.85546875" style="25" customWidth="1"/>
    <col min="19" max="19" width="45.5703125" style="25" bestFit="1" customWidth="1"/>
    <col min="20" max="16384" width="9.140625" style="25"/>
  </cols>
  <sheetData>
    <row r="1" spans="1:20" x14ac:dyDescent="0.25">
      <c r="A1" s="419" t="s">
        <v>284</v>
      </c>
      <c r="B1" s="419"/>
      <c r="C1" s="419"/>
      <c r="D1" s="419"/>
      <c r="E1" s="419"/>
      <c r="F1" s="419"/>
      <c r="G1" s="419"/>
      <c r="H1" s="187"/>
    </row>
    <row r="2" spans="1:20" x14ac:dyDescent="0.25">
      <c r="A2" s="187"/>
      <c r="B2" s="187" t="s">
        <v>2870</v>
      </c>
      <c r="C2" s="180" t="s">
        <v>316</v>
      </c>
      <c r="D2" s="180" t="s">
        <v>317</v>
      </c>
      <c r="E2" s="180" t="s">
        <v>318</v>
      </c>
      <c r="F2" s="180"/>
      <c r="G2" s="180" t="s">
        <v>319</v>
      </c>
      <c r="H2" s="180" t="s">
        <v>320</v>
      </c>
      <c r="J2" s="180" t="s">
        <v>270</v>
      </c>
      <c r="K2" s="180" t="s">
        <v>2871</v>
      </c>
      <c r="L2" s="180" t="s">
        <v>191</v>
      </c>
      <c r="M2" s="180"/>
      <c r="N2" s="180" t="s">
        <v>2872</v>
      </c>
      <c r="O2" s="180" t="s">
        <v>316</v>
      </c>
      <c r="P2" s="180" t="s">
        <v>317</v>
      </c>
      <c r="Q2" s="180" t="s">
        <v>318</v>
      </c>
      <c r="R2" s="180"/>
      <c r="S2" s="180" t="s">
        <v>1678</v>
      </c>
      <c r="T2" s="180" t="s">
        <v>320</v>
      </c>
    </row>
    <row r="3" spans="1:20" x14ac:dyDescent="0.25">
      <c r="B3" s="25" t="s">
        <v>284</v>
      </c>
      <c r="C3" s="25" t="s">
        <v>279</v>
      </c>
      <c r="D3" s="25" t="s">
        <v>243</v>
      </c>
      <c r="E3" s="25" t="s">
        <v>139</v>
      </c>
      <c r="F3" s="25" t="str">
        <f>B3&amp;C3&amp;D3&amp;E3</f>
        <v>Alarm DoorsInstalled/Existing LockInteriorSingle Standard</v>
      </c>
      <c r="G3" s="25" t="s">
        <v>125</v>
      </c>
      <c r="H3" s="25" t="s">
        <v>325</v>
      </c>
      <c r="J3" s="25" t="s">
        <v>279</v>
      </c>
      <c r="K3" s="25" t="s">
        <v>243</v>
      </c>
      <c r="L3" s="25" t="s">
        <v>129</v>
      </c>
      <c r="N3" s="25" t="s">
        <v>284</v>
      </c>
      <c r="O3" s="25" t="s">
        <v>207</v>
      </c>
      <c r="P3" s="25" t="s">
        <v>216</v>
      </c>
      <c r="Q3" s="25" t="s">
        <v>155</v>
      </c>
      <c r="R3" s="25" t="str">
        <f>N3&amp;O3&amp;P3&amp;Q3</f>
        <v>Alarm DoorsTakeoverPerimeterDouble Delayed Egress Mag</v>
      </c>
      <c r="S3" s="25" t="str">
        <f>IFERROR(VLOOKUP(R3,$F$3:$G$30,2,0),"")</f>
        <v>Takeover - Double Delayed Egress Mag Perimeter</v>
      </c>
      <c r="T3" s="25" t="str">
        <f>IFERROR(VLOOKUP(S3,$G$3:$H$30,2,0),"")</f>
        <v>PS7V7TK</v>
      </c>
    </row>
    <row r="4" spans="1:20" x14ac:dyDescent="0.25">
      <c r="B4" s="25" t="s">
        <v>284</v>
      </c>
      <c r="C4" s="25" t="s">
        <v>279</v>
      </c>
      <c r="D4" s="25" t="s">
        <v>216</v>
      </c>
      <c r="E4" s="25" t="s">
        <v>139</v>
      </c>
      <c r="F4" s="25" t="str">
        <f t="shared" ref="F4:F30" si="0">B4&amp;C4&amp;D4&amp;E4</f>
        <v>Alarm DoorsInstalled/Existing LockPerimeterSingle Standard</v>
      </c>
      <c r="G4" s="25" t="s">
        <v>145</v>
      </c>
      <c r="H4" s="25" t="s">
        <v>331</v>
      </c>
      <c r="J4" s="25" t="s">
        <v>207</v>
      </c>
      <c r="K4" s="25" t="s">
        <v>216</v>
      </c>
      <c r="L4" s="25" t="s">
        <v>139</v>
      </c>
      <c r="N4" s="25" t="s">
        <v>284</v>
      </c>
      <c r="O4" s="25" t="s">
        <v>279</v>
      </c>
      <c r="P4" s="25" t="s">
        <v>216</v>
      </c>
      <c r="Q4" s="25" t="s">
        <v>139</v>
      </c>
      <c r="R4" s="25" t="str">
        <f t="shared" ref="R4:R56" si="1">N4&amp;O4&amp;P4&amp;Q4</f>
        <v>Alarm DoorsInstalled/Existing LockPerimeterSingle Standard</v>
      </c>
      <c r="S4" s="25" t="str">
        <f t="shared" ref="S4:S56" si="2">IFERROR(VLOOKUP(R4,$F$3:$G$30,2,0),"")</f>
        <v>Installed/Existing Lock - Perimeter - Single Standard Door</v>
      </c>
      <c r="T4" s="25" t="str">
        <f t="shared" ref="T4:T56" si="3">IFERROR(VLOOKUP(S4,$G$3:$H$30,2,0),"")</f>
        <v>GC24V7</v>
      </c>
    </row>
    <row r="5" spans="1:20" x14ac:dyDescent="0.25">
      <c r="B5" s="25" t="s">
        <v>284</v>
      </c>
      <c r="C5" s="25" t="s">
        <v>279</v>
      </c>
      <c r="D5" s="25" t="s">
        <v>243</v>
      </c>
      <c r="E5" s="25" t="s">
        <v>129</v>
      </c>
      <c r="F5" s="25" t="str">
        <f t="shared" si="0"/>
        <v>Alarm DoorsInstalled/Existing LockInteriorSingle Mag</v>
      </c>
      <c r="G5" s="25" t="s">
        <v>56</v>
      </c>
      <c r="H5" s="25" t="s">
        <v>335</v>
      </c>
      <c r="J5" s="25" t="s">
        <v>291</v>
      </c>
      <c r="L5" s="25" t="s">
        <v>146</v>
      </c>
      <c r="N5" s="25" t="s">
        <v>284</v>
      </c>
      <c r="R5" s="25" t="str">
        <f t="shared" si="1"/>
        <v>Alarm Doors</v>
      </c>
      <c r="S5" s="25" t="str">
        <f t="shared" si="2"/>
        <v/>
      </c>
      <c r="T5" s="25" t="str">
        <f t="shared" si="3"/>
        <v/>
      </c>
    </row>
    <row r="6" spans="1:20" x14ac:dyDescent="0.25">
      <c r="B6" s="25" t="s">
        <v>284</v>
      </c>
      <c r="C6" s="25" t="s">
        <v>279</v>
      </c>
      <c r="D6" s="25" t="s">
        <v>243</v>
      </c>
      <c r="E6" s="25" t="s">
        <v>164</v>
      </c>
      <c r="F6" s="25" t="str">
        <f t="shared" si="0"/>
        <v>Alarm DoorsInstalled/Existing LockInteriorDouble Mag</v>
      </c>
      <c r="G6" s="25" t="s">
        <v>69</v>
      </c>
      <c r="H6" s="25" t="s">
        <v>339</v>
      </c>
      <c r="L6" s="25" t="s">
        <v>155</v>
      </c>
      <c r="N6" s="25" t="s">
        <v>284</v>
      </c>
      <c r="R6" s="25" t="str">
        <f t="shared" si="1"/>
        <v>Alarm Doors</v>
      </c>
      <c r="S6" s="25" t="str">
        <f t="shared" si="2"/>
        <v/>
      </c>
      <c r="T6" s="25" t="str">
        <f t="shared" si="3"/>
        <v/>
      </c>
    </row>
    <row r="7" spans="1:20" x14ac:dyDescent="0.25">
      <c r="B7" s="25" t="s">
        <v>284</v>
      </c>
      <c r="C7" s="25" t="s">
        <v>279</v>
      </c>
      <c r="D7" s="25" t="s">
        <v>216</v>
      </c>
      <c r="E7" s="25" t="s">
        <v>129</v>
      </c>
      <c r="F7" s="25" t="str">
        <f t="shared" si="0"/>
        <v>Alarm DoorsInstalled/Existing LockPerimeterSingle Mag</v>
      </c>
      <c r="G7" s="25" t="s">
        <v>103</v>
      </c>
      <c r="H7" s="25" t="s">
        <v>344</v>
      </c>
      <c r="L7" s="25" t="s">
        <v>164</v>
      </c>
      <c r="N7" s="25" t="s">
        <v>284</v>
      </c>
      <c r="R7" s="25" t="str">
        <f t="shared" si="1"/>
        <v>Alarm Doors</v>
      </c>
      <c r="S7" s="25" t="str">
        <f t="shared" si="2"/>
        <v/>
      </c>
      <c r="T7" s="25" t="str">
        <f t="shared" si="3"/>
        <v/>
      </c>
    </row>
    <row r="8" spans="1:20" x14ac:dyDescent="0.25">
      <c r="B8" s="25" t="s">
        <v>284</v>
      </c>
      <c r="C8" s="25" t="s">
        <v>279</v>
      </c>
      <c r="D8" s="25" t="s">
        <v>216</v>
      </c>
      <c r="E8" s="25" t="s">
        <v>164</v>
      </c>
      <c r="F8" s="25" t="str">
        <f t="shared" si="0"/>
        <v>Alarm DoorsInstalled/Existing LockPerimeterDouble Mag</v>
      </c>
      <c r="G8" s="25" t="s">
        <v>112</v>
      </c>
      <c r="H8" s="25" t="s">
        <v>348</v>
      </c>
      <c r="N8" s="25" t="s">
        <v>284</v>
      </c>
      <c r="R8" s="25" t="str">
        <f t="shared" si="1"/>
        <v>Alarm Doors</v>
      </c>
      <c r="S8" s="25" t="str">
        <f t="shared" si="2"/>
        <v/>
      </c>
      <c r="T8" s="25" t="str">
        <f t="shared" si="3"/>
        <v/>
      </c>
    </row>
    <row r="9" spans="1:20" x14ac:dyDescent="0.25">
      <c r="B9" s="25" t="s">
        <v>284</v>
      </c>
      <c r="C9" s="25" t="s">
        <v>291</v>
      </c>
      <c r="D9" s="25" t="s">
        <v>243</v>
      </c>
      <c r="E9" s="25" t="s">
        <v>351</v>
      </c>
      <c r="F9" s="25" t="str">
        <f t="shared" si="0"/>
        <v>Alarm DoorsNew InstallInteriorNo Lock</v>
      </c>
      <c r="G9" s="25" t="s">
        <v>206</v>
      </c>
      <c r="H9" s="25" t="s">
        <v>353</v>
      </c>
      <c r="N9" s="25" t="s">
        <v>284</v>
      </c>
      <c r="R9" s="25" t="str">
        <f t="shared" si="1"/>
        <v>Alarm Doors</v>
      </c>
      <c r="S9" s="25" t="str">
        <f t="shared" si="2"/>
        <v/>
      </c>
      <c r="T9" s="25" t="str">
        <f t="shared" si="3"/>
        <v/>
      </c>
    </row>
    <row r="10" spans="1:20" x14ac:dyDescent="0.25">
      <c r="B10" s="25" t="s">
        <v>284</v>
      </c>
      <c r="C10" s="25" t="s">
        <v>291</v>
      </c>
      <c r="D10" s="25" t="s">
        <v>243</v>
      </c>
      <c r="E10" s="25" t="s">
        <v>139</v>
      </c>
      <c r="F10" s="25" t="str">
        <f t="shared" si="0"/>
        <v>Alarm DoorsNew InstallInteriorSingle Standard</v>
      </c>
      <c r="G10" s="25" t="s">
        <v>87</v>
      </c>
      <c r="H10" s="25" t="s">
        <v>358</v>
      </c>
      <c r="N10" s="25" t="s">
        <v>284</v>
      </c>
      <c r="R10" s="25" t="str">
        <f t="shared" si="1"/>
        <v>Alarm Doors</v>
      </c>
      <c r="S10" s="25" t="str">
        <f t="shared" si="2"/>
        <v/>
      </c>
      <c r="T10" s="25" t="str">
        <f t="shared" si="3"/>
        <v/>
      </c>
    </row>
    <row r="11" spans="1:20" x14ac:dyDescent="0.25">
      <c r="B11" s="25" t="s">
        <v>284</v>
      </c>
      <c r="C11" s="25" t="s">
        <v>207</v>
      </c>
      <c r="D11" s="25" t="s">
        <v>243</v>
      </c>
      <c r="E11" s="25" t="s">
        <v>139</v>
      </c>
      <c r="F11" s="25" t="str">
        <f t="shared" si="0"/>
        <v>Alarm DoorsTakeoverInteriorSingle Standard</v>
      </c>
      <c r="G11" s="25" t="s">
        <v>64</v>
      </c>
      <c r="H11" s="25" t="s">
        <v>362</v>
      </c>
      <c r="N11" s="25" t="s">
        <v>284</v>
      </c>
      <c r="R11" s="25" t="str">
        <f t="shared" si="1"/>
        <v>Alarm Doors</v>
      </c>
      <c r="S11" s="25" t="str">
        <f t="shared" si="2"/>
        <v/>
      </c>
      <c r="T11" s="25" t="str">
        <f t="shared" si="3"/>
        <v/>
      </c>
    </row>
    <row r="12" spans="1:20" x14ac:dyDescent="0.25">
      <c r="B12" s="25" t="s">
        <v>284</v>
      </c>
      <c r="C12" s="25" t="s">
        <v>291</v>
      </c>
      <c r="D12" s="25" t="s">
        <v>243</v>
      </c>
      <c r="E12" s="25" t="s">
        <v>129</v>
      </c>
      <c r="F12" s="25" t="str">
        <f t="shared" si="0"/>
        <v>Alarm DoorsNew InstallInteriorSingle Mag</v>
      </c>
      <c r="G12" s="25" t="s">
        <v>98</v>
      </c>
      <c r="H12" s="25" t="s">
        <v>366</v>
      </c>
      <c r="N12" s="25" t="s">
        <v>284</v>
      </c>
      <c r="R12" s="25" t="str">
        <f t="shared" si="1"/>
        <v>Alarm Doors</v>
      </c>
      <c r="S12" s="25" t="str">
        <f t="shared" si="2"/>
        <v/>
      </c>
      <c r="T12" s="25" t="str">
        <f t="shared" si="3"/>
        <v/>
      </c>
    </row>
    <row r="13" spans="1:20" x14ac:dyDescent="0.25">
      <c r="B13" s="25" t="s">
        <v>284</v>
      </c>
      <c r="C13" s="25" t="s">
        <v>207</v>
      </c>
      <c r="D13" s="25" t="s">
        <v>243</v>
      </c>
      <c r="E13" s="25" t="s">
        <v>129</v>
      </c>
      <c r="F13" s="25" t="str">
        <f t="shared" si="0"/>
        <v>Alarm DoorsTakeoverInteriorSingle Mag</v>
      </c>
      <c r="G13" s="25" t="s">
        <v>77</v>
      </c>
      <c r="H13" s="25" t="s">
        <v>370</v>
      </c>
      <c r="N13" s="25" t="s">
        <v>284</v>
      </c>
      <c r="R13" s="25" t="str">
        <f t="shared" si="1"/>
        <v>Alarm Doors</v>
      </c>
      <c r="S13" s="25" t="str">
        <f t="shared" si="2"/>
        <v/>
      </c>
      <c r="T13" s="25" t="str">
        <f t="shared" si="3"/>
        <v/>
      </c>
    </row>
    <row r="14" spans="1:20" x14ac:dyDescent="0.25">
      <c r="B14" s="25" t="s">
        <v>284</v>
      </c>
      <c r="C14" s="25" t="s">
        <v>291</v>
      </c>
      <c r="D14" s="25" t="s">
        <v>243</v>
      </c>
      <c r="E14" s="25" t="s">
        <v>164</v>
      </c>
      <c r="F14" s="25" t="str">
        <f t="shared" si="0"/>
        <v>Alarm DoorsNew InstallInteriorDouble Mag</v>
      </c>
      <c r="G14" s="25" t="s">
        <v>36</v>
      </c>
      <c r="H14" s="25" t="s">
        <v>375</v>
      </c>
      <c r="N14" s="25" t="s">
        <v>284</v>
      </c>
      <c r="R14" s="25" t="str">
        <f t="shared" si="1"/>
        <v>Alarm Doors</v>
      </c>
      <c r="S14" s="25" t="str">
        <f t="shared" si="2"/>
        <v/>
      </c>
      <c r="T14" s="25" t="str">
        <f t="shared" si="3"/>
        <v/>
      </c>
    </row>
    <row r="15" spans="1:20" x14ac:dyDescent="0.25">
      <c r="B15" s="25" t="s">
        <v>284</v>
      </c>
      <c r="C15" s="25" t="s">
        <v>207</v>
      </c>
      <c r="D15" s="25" t="s">
        <v>243</v>
      </c>
      <c r="E15" s="25" t="s">
        <v>164</v>
      </c>
      <c r="F15" s="25" t="str">
        <f t="shared" si="0"/>
        <v>Alarm DoorsTakeoverInteriorDouble Mag</v>
      </c>
      <c r="G15" s="25" t="s">
        <v>51</v>
      </c>
      <c r="H15" s="25" t="s">
        <v>379</v>
      </c>
      <c r="N15" s="25" t="s">
        <v>284</v>
      </c>
      <c r="R15" s="25" t="str">
        <f t="shared" si="1"/>
        <v>Alarm Doors</v>
      </c>
      <c r="S15" s="25" t="str">
        <f t="shared" si="2"/>
        <v/>
      </c>
      <c r="T15" s="25" t="str">
        <f t="shared" si="3"/>
        <v/>
      </c>
    </row>
    <row r="16" spans="1:20" x14ac:dyDescent="0.25">
      <c r="B16" s="25" t="s">
        <v>284</v>
      </c>
      <c r="C16" s="25" t="s">
        <v>291</v>
      </c>
      <c r="D16" s="25" t="s">
        <v>243</v>
      </c>
      <c r="E16" s="25" t="s">
        <v>146</v>
      </c>
      <c r="F16" s="25" t="str">
        <f t="shared" si="0"/>
        <v>Alarm DoorsNew InstallInteriorSingle Delayed Egress Mag</v>
      </c>
      <c r="G16" s="25" t="s">
        <v>186</v>
      </c>
      <c r="H16" s="25" t="s">
        <v>385</v>
      </c>
      <c r="N16" s="25" t="s">
        <v>284</v>
      </c>
      <c r="R16" s="25" t="str">
        <f t="shared" si="1"/>
        <v>Alarm Doors</v>
      </c>
      <c r="S16" s="25" t="str">
        <f t="shared" si="2"/>
        <v/>
      </c>
      <c r="T16" s="25" t="str">
        <f t="shared" si="3"/>
        <v/>
      </c>
    </row>
    <row r="17" spans="2:20" x14ac:dyDescent="0.25">
      <c r="B17" s="25" t="s">
        <v>284</v>
      </c>
      <c r="C17" s="25" t="s">
        <v>207</v>
      </c>
      <c r="D17" s="25" t="s">
        <v>243</v>
      </c>
      <c r="E17" s="25" t="s">
        <v>146</v>
      </c>
      <c r="F17" s="25" t="str">
        <f t="shared" si="0"/>
        <v>Alarm DoorsTakeoverInteriorSingle Delayed Egress Mag</v>
      </c>
      <c r="G17" s="25" t="s">
        <v>283</v>
      </c>
      <c r="H17" s="25" t="s">
        <v>391</v>
      </c>
      <c r="N17" s="25" t="s">
        <v>284</v>
      </c>
      <c r="R17" s="25" t="str">
        <f t="shared" si="1"/>
        <v>Alarm Doors</v>
      </c>
      <c r="S17" s="25" t="str">
        <f t="shared" si="2"/>
        <v/>
      </c>
      <c r="T17" s="25" t="str">
        <f t="shared" si="3"/>
        <v/>
      </c>
    </row>
    <row r="18" spans="2:20" x14ac:dyDescent="0.25">
      <c r="B18" s="25" t="s">
        <v>284</v>
      </c>
      <c r="C18" s="25" t="s">
        <v>291</v>
      </c>
      <c r="D18" s="25" t="s">
        <v>243</v>
      </c>
      <c r="E18" s="25" t="s">
        <v>155</v>
      </c>
      <c r="F18" s="25" t="str">
        <f t="shared" si="0"/>
        <v>Alarm DoorsNew InstallInteriorDouble Delayed Egress Mag</v>
      </c>
      <c r="G18" s="25" t="s">
        <v>196</v>
      </c>
      <c r="H18" s="25" t="s">
        <v>396</v>
      </c>
      <c r="N18" s="25" t="s">
        <v>284</v>
      </c>
      <c r="R18" s="25" t="str">
        <f t="shared" si="1"/>
        <v>Alarm Doors</v>
      </c>
      <c r="S18" s="25" t="str">
        <f t="shared" si="2"/>
        <v/>
      </c>
      <c r="T18" s="25" t="str">
        <f t="shared" si="3"/>
        <v/>
      </c>
    </row>
    <row r="19" spans="2:20" x14ac:dyDescent="0.25">
      <c r="B19" s="25" t="s">
        <v>284</v>
      </c>
      <c r="C19" s="25" t="s">
        <v>207</v>
      </c>
      <c r="D19" s="25" t="s">
        <v>243</v>
      </c>
      <c r="E19" s="25" t="s">
        <v>155</v>
      </c>
      <c r="F19" s="25" t="str">
        <f t="shared" si="0"/>
        <v>Alarm DoorsTakeoverInteriorDouble Delayed Egress Mag</v>
      </c>
      <c r="G19" s="25" t="s">
        <v>242</v>
      </c>
      <c r="H19" s="25" t="s">
        <v>402</v>
      </c>
      <c r="N19" s="25" t="s">
        <v>284</v>
      </c>
      <c r="R19" s="25" t="str">
        <f t="shared" si="1"/>
        <v>Alarm Doors</v>
      </c>
      <c r="S19" s="25" t="str">
        <f t="shared" si="2"/>
        <v/>
      </c>
      <c r="T19" s="25" t="str">
        <f t="shared" si="3"/>
        <v/>
      </c>
    </row>
    <row r="20" spans="2:20" x14ac:dyDescent="0.25">
      <c r="B20" s="25" t="s">
        <v>284</v>
      </c>
      <c r="C20" s="25" t="s">
        <v>291</v>
      </c>
      <c r="D20" s="25" t="s">
        <v>243</v>
      </c>
      <c r="E20" s="25" t="s">
        <v>406</v>
      </c>
      <c r="F20" s="25" t="str">
        <f t="shared" si="0"/>
        <v>Alarm DoorsNew InstallInteriorNo Door</v>
      </c>
      <c r="G20" s="25" t="s">
        <v>197</v>
      </c>
      <c r="H20" s="25" t="s">
        <v>408</v>
      </c>
      <c r="N20" s="25" t="s">
        <v>284</v>
      </c>
      <c r="R20" s="25" t="str">
        <f t="shared" si="1"/>
        <v>Alarm Doors</v>
      </c>
      <c r="S20" s="25" t="str">
        <f t="shared" si="2"/>
        <v/>
      </c>
      <c r="T20" s="25" t="str">
        <f t="shared" si="3"/>
        <v/>
      </c>
    </row>
    <row r="21" spans="2:20" x14ac:dyDescent="0.25">
      <c r="B21" s="25" t="s">
        <v>284</v>
      </c>
      <c r="C21" s="25" t="s">
        <v>291</v>
      </c>
      <c r="D21" s="25" t="s">
        <v>216</v>
      </c>
      <c r="E21" s="25" t="s">
        <v>139</v>
      </c>
      <c r="F21" s="25" t="str">
        <f t="shared" si="0"/>
        <v>Alarm DoorsNew InstallPerimeterSingle Standard</v>
      </c>
      <c r="G21" s="25" t="s">
        <v>205</v>
      </c>
      <c r="H21" s="25" t="s">
        <v>413</v>
      </c>
      <c r="N21" s="25" t="s">
        <v>284</v>
      </c>
      <c r="R21" s="25" t="str">
        <f t="shared" si="1"/>
        <v>Alarm Doors</v>
      </c>
      <c r="S21" s="25" t="str">
        <f t="shared" si="2"/>
        <v/>
      </c>
      <c r="T21" s="25" t="str">
        <f t="shared" si="3"/>
        <v/>
      </c>
    </row>
    <row r="22" spans="2:20" x14ac:dyDescent="0.25">
      <c r="B22" s="25" t="s">
        <v>284</v>
      </c>
      <c r="C22" s="25" t="s">
        <v>207</v>
      </c>
      <c r="D22" s="25" t="s">
        <v>216</v>
      </c>
      <c r="E22" s="25" t="s">
        <v>139</v>
      </c>
      <c r="F22" s="25" t="str">
        <f t="shared" si="0"/>
        <v>Alarm DoorsTakeoverPerimeterSingle Standard</v>
      </c>
      <c r="G22" s="25" t="s">
        <v>296</v>
      </c>
      <c r="H22" s="25" t="s">
        <v>417</v>
      </c>
      <c r="N22" s="25" t="s">
        <v>284</v>
      </c>
      <c r="R22" s="25" t="str">
        <f t="shared" si="1"/>
        <v>Alarm Doors</v>
      </c>
      <c r="S22" s="25" t="str">
        <f t="shared" si="2"/>
        <v/>
      </c>
      <c r="T22" s="25" t="str">
        <f t="shared" si="3"/>
        <v/>
      </c>
    </row>
    <row r="23" spans="2:20" x14ac:dyDescent="0.25">
      <c r="B23" s="25" t="s">
        <v>284</v>
      </c>
      <c r="C23" s="25" t="s">
        <v>291</v>
      </c>
      <c r="D23" s="25" t="s">
        <v>216</v>
      </c>
      <c r="E23" s="25" t="s">
        <v>129</v>
      </c>
      <c r="F23" s="25" t="str">
        <f t="shared" si="0"/>
        <v>Alarm DoorsNew InstallPerimeterSingle Mag</v>
      </c>
      <c r="G23" s="25" t="s">
        <v>213</v>
      </c>
      <c r="H23" s="25" t="s">
        <v>422</v>
      </c>
      <c r="N23" s="25" t="s">
        <v>284</v>
      </c>
      <c r="R23" s="25" t="str">
        <f t="shared" si="1"/>
        <v>Alarm Doors</v>
      </c>
      <c r="S23" s="25" t="str">
        <f t="shared" si="2"/>
        <v/>
      </c>
      <c r="T23" s="25" t="str">
        <f t="shared" si="3"/>
        <v/>
      </c>
    </row>
    <row r="24" spans="2:20" x14ac:dyDescent="0.25">
      <c r="B24" s="25" t="s">
        <v>284</v>
      </c>
      <c r="C24" s="25" t="s">
        <v>207</v>
      </c>
      <c r="D24" s="25" t="s">
        <v>216</v>
      </c>
      <c r="E24" s="25" t="s">
        <v>129</v>
      </c>
      <c r="F24" s="25" t="str">
        <f t="shared" si="0"/>
        <v>Alarm DoorsTakeoverPerimeterSingle Mag</v>
      </c>
      <c r="G24" s="25" t="s">
        <v>341</v>
      </c>
      <c r="H24" s="25" t="s">
        <v>428</v>
      </c>
      <c r="N24" s="25" t="s">
        <v>284</v>
      </c>
      <c r="R24" s="25" t="str">
        <f t="shared" si="1"/>
        <v>Alarm Doors</v>
      </c>
      <c r="S24" s="25" t="str">
        <f t="shared" si="2"/>
        <v/>
      </c>
      <c r="T24" s="25" t="str">
        <f t="shared" si="3"/>
        <v/>
      </c>
    </row>
    <row r="25" spans="2:20" x14ac:dyDescent="0.25">
      <c r="B25" s="25" t="s">
        <v>284</v>
      </c>
      <c r="C25" s="25" t="s">
        <v>291</v>
      </c>
      <c r="D25" s="25" t="s">
        <v>216</v>
      </c>
      <c r="E25" s="25" t="s">
        <v>164</v>
      </c>
      <c r="F25" s="25" t="str">
        <f t="shared" si="0"/>
        <v>Alarm DoorsNew InstallPerimeterDouble Mag</v>
      </c>
      <c r="G25" s="25" t="s">
        <v>219</v>
      </c>
      <c r="H25" s="25" t="s">
        <v>433</v>
      </c>
      <c r="N25" s="25" t="s">
        <v>284</v>
      </c>
      <c r="R25" s="25" t="str">
        <f t="shared" si="1"/>
        <v>Alarm Doors</v>
      </c>
      <c r="S25" s="25" t="str">
        <f t="shared" si="2"/>
        <v/>
      </c>
      <c r="T25" s="25" t="str">
        <f t="shared" si="3"/>
        <v/>
      </c>
    </row>
    <row r="26" spans="2:20" x14ac:dyDescent="0.25">
      <c r="B26" s="25" t="s">
        <v>284</v>
      </c>
      <c r="C26" s="25" t="s">
        <v>207</v>
      </c>
      <c r="D26" s="25" t="s">
        <v>216</v>
      </c>
      <c r="E26" s="25" t="s">
        <v>164</v>
      </c>
      <c r="F26" s="25" t="str">
        <f t="shared" si="0"/>
        <v>Alarm DoorsTakeoverPerimeterDouble Mag</v>
      </c>
      <c r="G26" s="25" t="s">
        <v>255</v>
      </c>
      <c r="H26" s="25" t="s">
        <v>438</v>
      </c>
      <c r="N26" s="25" t="s">
        <v>284</v>
      </c>
      <c r="R26" s="25" t="str">
        <f t="shared" si="1"/>
        <v>Alarm Doors</v>
      </c>
      <c r="S26" s="25" t="str">
        <f t="shared" si="2"/>
        <v/>
      </c>
      <c r="T26" s="25" t="str">
        <f t="shared" si="3"/>
        <v/>
      </c>
    </row>
    <row r="27" spans="2:20" x14ac:dyDescent="0.25">
      <c r="B27" s="25" t="s">
        <v>284</v>
      </c>
      <c r="C27" s="25" t="s">
        <v>291</v>
      </c>
      <c r="D27" s="25" t="s">
        <v>216</v>
      </c>
      <c r="E27" s="25" t="s">
        <v>146</v>
      </c>
      <c r="F27" s="25" t="str">
        <f t="shared" si="0"/>
        <v>Alarm DoorsNew InstallPerimeterSingle Delayed Egress Mag</v>
      </c>
      <c r="G27" s="25" t="s">
        <v>224</v>
      </c>
      <c r="H27" s="25" t="s">
        <v>443</v>
      </c>
      <c r="N27" s="25" t="s">
        <v>284</v>
      </c>
      <c r="R27" s="25" t="str">
        <f t="shared" si="1"/>
        <v>Alarm Doors</v>
      </c>
      <c r="S27" s="25" t="str">
        <f t="shared" si="2"/>
        <v/>
      </c>
      <c r="T27" s="25" t="str">
        <f t="shared" si="3"/>
        <v/>
      </c>
    </row>
    <row r="28" spans="2:20" x14ac:dyDescent="0.25">
      <c r="B28" s="25" t="s">
        <v>284</v>
      </c>
      <c r="C28" s="25" t="s">
        <v>207</v>
      </c>
      <c r="D28" s="25" t="s">
        <v>216</v>
      </c>
      <c r="E28" s="25" t="s">
        <v>146</v>
      </c>
      <c r="F28" s="25" t="str">
        <f t="shared" si="0"/>
        <v>Alarm DoorsTakeoverPerimeterSingle Delayed Egress Mag</v>
      </c>
      <c r="G28" s="25" t="s">
        <v>289</v>
      </c>
      <c r="H28" s="25" t="s">
        <v>448</v>
      </c>
      <c r="N28" s="25" t="s">
        <v>284</v>
      </c>
      <c r="R28" s="25" t="str">
        <f t="shared" si="1"/>
        <v>Alarm Doors</v>
      </c>
      <c r="S28" s="25" t="str">
        <f t="shared" si="2"/>
        <v/>
      </c>
      <c r="T28" s="25" t="str">
        <f t="shared" si="3"/>
        <v/>
      </c>
    </row>
    <row r="29" spans="2:20" x14ac:dyDescent="0.25">
      <c r="B29" s="25" t="s">
        <v>284</v>
      </c>
      <c r="C29" s="25" t="s">
        <v>291</v>
      </c>
      <c r="D29" s="25" t="s">
        <v>216</v>
      </c>
      <c r="E29" s="25" t="s">
        <v>155</v>
      </c>
      <c r="F29" s="25" t="str">
        <f t="shared" si="0"/>
        <v>Alarm DoorsNew InstallPerimeterDouble Delayed Egress Mag</v>
      </c>
      <c r="G29" s="25" t="s">
        <v>228</v>
      </c>
      <c r="H29" s="25" t="s">
        <v>452</v>
      </c>
      <c r="N29" s="25" t="s">
        <v>284</v>
      </c>
      <c r="R29" s="25" t="str">
        <f t="shared" si="1"/>
        <v>Alarm Doors</v>
      </c>
      <c r="S29" s="25" t="str">
        <f t="shared" si="2"/>
        <v/>
      </c>
      <c r="T29" s="25" t="str">
        <f t="shared" si="3"/>
        <v/>
      </c>
    </row>
    <row r="30" spans="2:20" x14ac:dyDescent="0.25">
      <c r="B30" s="25" t="s">
        <v>284</v>
      </c>
      <c r="C30" s="25" t="s">
        <v>207</v>
      </c>
      <c r="D30" s="25" t="s">
        <v>216</v>
      </c>
      <c r="E30" s="25" t="s">
        <v>155</v>
      </c>
      <c r="F30" s="25" t="str">
        <f t="shared" si="0"/>
        <v>Alarm DoorsTakeoverPerimeterDouble Delayed Egress Mag</v>
      </c>
      <c r="G30" s="25" t="s">
        <v>249</v>
      </c>
      <c r="H30" s="25" t="s">
        <v>456</v>
      </c>
      <c r="N30" s="25" t="s">
        <v>284</v>
      </c>
      <c r="R30" s="25" t="str">
        <f t="shared" si="1"/>
        <v>Alarm Doors</v>
      </c>
      <c r="S30" s="25" t="str">
        <f t="shared" si="2"/>
        <v/>
      </c>
      <c r="T30" s="25" t="str">
        <f t="shared" si="3"/>
        <v/>
      </c>
    </row>
    <row r="31" spans="2:20" x14ac:dyDescent="0.25">
      <c r="B31" s="25" t="s">
        <v>231</v>
      </c>
      <c r="C31" s="25" t="s">
        <v>279</v>
      </c>
      <c r="D31" s="25" t="s">
        <v>243</v>
      </c>
      <c r="E31" s="25" t="s">
        <v>129</v>
      </c>
      <c r="F31" s="25" t="str">
        <f t="shared" ref="F31:F56" si="4">B31&amp;G31&amp;H31&amp;E31</f>
        <v>Access Control Doors V7Installed/Existing Lock - Interior - Single Mag DoorGC11V7Single Mag</v>
      </c>
      <c r="G31" s="25" t="s">
        <v>56</v>
      </c>
      <c r="H31" s="25" t="s">
        <v>230</v>
      </c>
      <c r="J31" s="180" t="s">
        <v>270</v>
      </c>
      <c r="K31" s="180" t="s">
        <v>2871</v>
      </c>
      <c r="L31" s="180" t="s">
        <v>191</v>
      </c>
      <c r="N31" s="25" t="s">
        <v>278</v>
      </c>
      <c r="O31" s="25" t="s">
        <v>279</v>
      </c>
      <c r="P31" s="25" t="s">
        <v>216</v>
      </c>
      <c r="Q31" s="25" t="s">
        <v>164</v>
      </c>
      <c r="R31" s="25" t="str">
        <f t="shared" si="1"/>
        <v>Access Control DoorsInstalled/Existing LockPerimeterDouble Mag</v>
      </c>
      <c r="S31" s="25" t="str">
        <f>IFERROR(VLOOKUP(R31,F31:G56,2,0),"")</f>
        <v/>
      </c>
      <c r="T31" s="25" t="str">
        <f t="shared" si="3"/>
        <v/>
      </c>
    </row>
    <row r="32" spans="2:20" x14ac:dyDescent="0.25">
      <c r="B32" s="25" t="s">
        <v>231</v>
      </c>
      <c r="C32" s="25" t="s">
        <v>279</v>
      </c>
      <c r="D32" s="25" t="s">
        <v>243</v>
      </c>
      <c r="E32" s="25" t="s">
        <v>164</v>
      </c>
      <c r="F32" s="25" t="str">
        <f t="shared" si="4"/>
        <v>Access Control Doors V7Installed/Existing Lock - Interior - Double Mag DoorGC12V7Double Mag</v>
      </c>
      <c r="G32" s="25" t="s">
        <v>69</v>
      </c>
      <c r="H32" s="25" t="s">
        <v>235</v>
      </c>
      <c r="J32" s="25" t="s">
        <v>279</v>
      </c>
      <c r="K32" s="25" t="s">
        <v>243</v>
      </c>
      <c r="L32" s="25" t="s">
        <v>129</v>
      </c>
      <c r="N32" s="25" t="s">
        <v>278</v>
      </c>
      <c r="O32" s="25" t="s">
        <v>207</v>
      </c>
      <c r="P32" s="25" t="s">
        <v>243</v>
      </c>
      <c r="Q32" s="25" t="s">
        <v>139</v>
      </c>
      <c r="R32" s="25" t="str">
        <f t="shared" si="1"/>
        <v>Access Control DoorsTakeoverInteriorSingle Standard</v>
      </c>
      <c r="S32" s="25" t="str">
        <f t="shared" si="2"/>
        <v/>
      </c>
      <c r="T32" s="25" t="str">
        <f t="shared" si="3"/>
        <v/>
      </c>
    </row>
    <row r="33" spans="2:20" x14ac:dyDescent="0.25">
      <c r="B33" s="25" t="s">
        <v>231</v>
      </c>
      <c r="C33" s="25" t="s">
        <v>279</v>
      </c>
      <c r="D33" s="25" t="s">
        <v>216</v>
      </c>
      <c r="E33" s="25" t="s">
        <v>164</v>
      </c>
      <c r="F33" s="25" t="str">
        <f t="shared" si="4"/>
        <v>Access Control Doors V7Installed/Existing Lock - Perimeter - Single Mag DoorGC15V7Double Mag</v>
      </c>
      <c r="G33" s="25" t="s">
        <v>103</v>
      </c>
      <c r="H33" s="25" t="s">
        <v>241</v>
      </c>
      <c r="J33" s="25" t="s">
        <v>207</v>
      </c>
      <c r="K33" s="25" t="s">
        <v>216</v>
      </c>
      <c r="L33" s="25" t="s">
        <v>139</v>
      </c>
      <c r="N33" s="25" t="s">
        <v>278</v>
      </c>
      <c r="R33" s="25" t="str">
        <f t="shared" si="1"/>
        <v>Access Control Doors</v>
      </c>
      <c r="S33" s="25" t="str">
        <f t="shared" si="2"/>
        <v/>
      </c>
      <c r="T33" s="25" t="str">
        <f t="shared" si="3"/>
        <v/>
      </c>
    </row>
    <row r="34" spans="2:20" x14ac:dyDescent="0.25">
      <c r="B34" s="25" t="s">
        <v>231</v>
      </c>
      <c r="C34" s="25" t="s">
        <v>279</v>
      </c>
      <c r="D34" s="25" t="s">
        <v>216</v>
      </c>
      <c r="E34" s="25" t="s">
        <v>129</v>
      </c>
      <c r="F34" s="25" t="str">
        <f t="shared" si="4"/>
        <v>Access Control Doors V7Installed/Existing Lock - Perimeter - Double Mag DoorGC16V7Single Mag</v>
      </c>
      <c r="G34" s="25" t="s">
        <v>112</v>
      </c>
      <c r="H34" s="25" t="s">
        <v>248</v>
      </c>
      <c r="J34" s="25" t="s">
        <v>291</v>
      </c>
      <c r="L34" s="25" t="s">
        <v>146</v>
      </c>
      <c r="N34" s="25" t="s">
        <v>278</v>
      </c>
      <c r="R34" s="25" t="str">
        <f t="shared" si="1"/>
        <v>Access Control Doors</v>
      </c>
      <c r="S34" s="25" t="str">
        <f t="shared" si="2"/>
        <v/>
      </c>
      <c r="T34" s="25" t="str">
        <f t="shared" si="3"/>
        <v/>
      </c>
    </row>
    <row r="35" spans="2:20" x14ac:dyDescent="0.25">
      <c r="B35" s="25" t="s">
        <v>231</v>
      </c>
      <c r="C35" s="25" t="s">
        <v>279</v>
      </c>
      <c r="D35" s="25" t="s">
        <v>243</v>
      </c>
      <c r="E35" s="25" t="s">
        <v>164</v>
      </c>
      <c r="F35" s="25" t="str">
        <f t="shared" si="4"/>
        <v>Access Control Doors V7Installed/Existing Lock - Interior - Single Standard DoorGC26V7Double Mag</v>
      </c>
      <c r="G35" s="25" t="s">
        <v>125</v>
      </c>
      <c r="H35" s="25" t="s">
        <v>254</v>
      </c>
      <c r="L35" s="25" t="s">
        <v>155</v>
      </c>
      <c r="N35" s="25" t="s">
        <v>278</v>
      </c>
      <c r="R35" s="25" t="str">
        <f t="shared" si="1"/>
        <v>Access Control Doors</v>
      </c>
      <c r="S35" s="25" t="str">
        <f t="shared" si="2"/>
        <v/>
      </c>
      <c r="T35" s="25" t="str">
        <f t="shared" si="3"/>
        <v/>
      </c>
    </row>
    <row r="36" spans="2:20" x14ac:dyDescent="0.25">
      <c r="B36" s="25" t="s">
        <v>231</v>
      </c>
      <c r="C36" s="25" t="s">
        <v>279</v>
      </c>
      <c r="D36" s="25" t="s">
        <v>216</v>
      </c>
      <c r="E36" s="25" t="s">
        <v>2873</v>
      </c>
      <c r="F36" s="25" t="str">
        <f t="shared" si="4"/>
        <v>Access Control Doors V7Installed/Existing Lock - Perimeter - Single Standard DoorGC28V7Single Standard Door</v>
      </c>
      <c r="G36" s="25" t="s">
        <v>145</v>
      </c>
      <c r="H36" s="25" t="s">
        <v>261</v>
      </c>
      <c r="L36" s="25" t="s">
        <v>164</v>
      </c>
      <c r="N36" s="25" t="s">
        <v>278</v>
      </c>
      <c r="R36" s="25" t="str">
        <f t="shared" si="1"/>
        <v>Access Control Doors</v>
      </c>
      <c r="S36" s="25" t="str">
        <f t="shared" si="2"/>
        <v/>
      </c>
      <c r="T36" s="25" t="str">
        <f t="shared" si="3"/>
        <v/>
      </c>
    </row>
    <row r="37" spans="2:20" x14ac:dyDescent="0.25">
      <c r="B37" s="25" t="s">
        <v>231</v>
      </c>
      <c r="C37" s="25" t="s">
        <v>291</v>
      </c>
      <c r="D37" s="25" t="s">
        <v>243</v>
      </c>
      <c r="E37" s="25" t="s">
        <v>2873</v>
      </c>
      <c r="F37" s="25" t="str">
        <f t="shared" si="4"/>
        <v>Access Control Doors V7Single Standard Door InteriorIS17V7Single Standard Door</v>
      </c>
      <c r="G37" s="25" t="s">
        <v>87</v>
      </c>
      <c r="H37" s="25" t="s">
        <v>267</v>
      </c>
      <c r="N37" s="25" t="s">
        <v>278</v>
      </c>
      <c r="R37" s="25" t="str">
        <f t="shared" si="1"/>
        <v>Access Control Doors</v>
      </c>
      <c r="S37" s="25" t="str">
        <f t="shared" si="2"/>
        <v/>
      </c>
      <c r="T37" s="25" t="str">
        <f t="shared" si="3"/>
        <v/>
      </c>
    </row>
    <row r="38" spans="2:20" x14ac:dyDescent="0.25">
      <c r="B38" s="25" t="s">
        <v>231</v>
      </c>
      <c r="C38" s="25" t="s">
        <v>207</v>
      </c>
      <c r="D38" s="25" t="s">
        <v>243</v>
      </c>
      <c r="E38" s="25" t="s">
        <v>2873</v>
      </c>
      <c r="F38" s="25" t="str">
        <f t="shared" si="4"/>
        <v>Access Control Doors V7Takeover - Single Standard Door InteriorIS17V7TKSingle Standard Door</v>
      </c>
      <c r="G38" s="25" t="s">
        <v>64</v>
      </c>
      <c r="H38" s="25" t="s">
        <v>276</v>
      </c>
      <c r="N38" s="25" t="s">
        <v>278</v>
      </c>
      <c r="R38" s="25" t="str">
        <f t="shared" si="1"/>
        <v>Access Control Doors</v>
      </c>
      <c r="S38" s="25" t="str">
        <f t="shared" si="2"/>
        <v/>
      </c>
      <c r="T38" s="25" t="str">
        <f t="shared" si="3"/>
        <v/>
      </c>
    </row>
    <row r="39" spans="2:20" x14ac:dyDescent="0.25">
      <c r="B39" s="25" t="s">
        <v>231</v>
      </c>
      <c r="C39" s="25" t="s">
        <v>291</v>
      </c>
      <c r="D39" s="25" t="s">
        <v>243</v>
      </c>
      <c r="E39" s="25" t="s">
        <v>129</v>
      </c>
      <c r="F39" s="25" t="str">
        <f t="shared" si="4"/>
        <v>Access Control Doors V7Single Mag InteriorIS18V7Single Mag</v>
      </c>
      <c r="G39" s="25" t="s">
        <v>98</v>
      </c>
      <c r="H39" s="25" t="s">
        <v>282</v>
      </c>
      <c r="N39" s="25" t="s">
        <v>278</v>
      </c>
      <c r="R39" s="25" t="str">
        <f t="shared" si="1"/>
        <v>Access Control Doors</v>
      </c>
      <c r="S39" s="25" t="str">
        <f t="shared" si="2"/>
        <v/>
      </c>
      <c r="T39" s="25" t="str">
        <f t="shared" si="3"/>
        <v/>
      </c>
    </row>
    <row r="40" spans="2:20" x14ac:dyDescent="0.25">
      <c r="B40" s="25" t="s">
        <v>231</v>
      </c>
      <c r="C40" s="25" t="s">
        <v>207</v>
      </c>
      <c r="D40" s="25" t="s">
        <v>243</v>
      </c>
      <c r="E40" s="25" t="s">
        <v>129</v>
      </c>
      <c r="F40" s="25" t="str">
        <f t="shared" si="4"/>
        <v>Access Control Doors V7Takeover - Single Mag InteriorIS18V7TKSingle Mag</v>
      </c>
      <c r="G40" s="25" t="s">
        <v>77</v>
      </c>
      <c r="H40" s="25" t="s">
        <v>288</v>
      </c>
      <c r="N40" s="25" t="s">
        <v>278</v>
      </c>
      <c r="R40" s="25" t="str">
        <f t="shared" si="1"/>
        <v>Access Control Doors</v>
      </c>
      <c r="S40" s="25" t="str">
        <f t="shared" si="2"/>
        <v/>
      </c>
      <c r="T40" s="25" t="str">
        <f t="shared" si="3"/>
        <v/>
      </c>
    </row>
    <row r="41" spans="2:20" x14ac:dyDescent="0.25">
      <c r="B41" s="25" t="s">
        <v>231</v>
      </c>
      <c r="C41" s="25" t="s">
        <v>291</v>
      </c>
      <c r="D41" s="25" t="s">
        <v>243</v>
      </c>
      <c r="E41" s="25" t="s">
        <v>164</v>
      </c>
      <c r="F41" s="25" t="str">
        <f t="shared" si="4"/>
        <v>Access Control Doors V7Double Mag InteriorIS19V7Double Mag</v>
      </c>
      <c r="G41" s="25" t="s">
        <v>36</v>
      </c>
      <c r="H41" s="25" t="s">
        <v>295</v>
      </c>
      <c r="N41" s="25" t="s">
        <v>278</v>
      </c>
      <c r="R41" s="25" t="str">
        <f t="shared" si="1"/>
        <v>Access Control Doors</v>
      </c>
      <c r="S41" s="25" t="str">
        <f t="shared" si="2"/>
        <v/>
      </c>
      <c r="T41" s="25" t="str">
        <f t="shared" si="3"/>
        <v/>
      </c>
    </row>
    <row r="42" spans="2:20" x14ac:dyDescent="0.25">
      <c r="B42" s="25" t="s">
        <v>231</v>
      </c>
      <c r="C42" s="25" t="s">
        <v>207</v>
      </c>
      <c r="D42" s="25" t="s">
        <v>243</v>
      </c>
      <c r="E42" s="25" t="s">
        <v>164</v>
      </c>
      <c r="F42" s="25" t="str">
        <f t="shared" si="4"/>
        <v>Access Control Doors V7Takeover - Double Mag InteriorIS19V7TKDouble Mag</v>
      </c>
      <c r="G42" s="25" t="s">
        <v>51</v>
      </c>
      <c r="H42" s="25" t="s">
        <v>301</v>
      </c>
      <c r="N42" s="25" t="s">
        <v>278</v>
      </c>
      <c r="R42" s="25" t="str">
        <f t="shared" si="1"/>
        <v>Access Control Doors</v>
      </c>
      <c r="S42" s="25" t="str">
        <f t="shared" si="2"/>
        <v/>
      </c>
      <c r="T42" s="25" t="str">
        <f t="shared" si="3"/>
        <v/>
      </c>
    </row>
    <row r="43" spans="2:20" x14ac:dyDescent="0.25">
      <c r="B43" s="25" t="s">
        <v>231</v>
      </c>
      <c r="C43" s="25" t="s">
        <v>291</v>
      </c>
      <c r="D43" s="25" t="s">
        <v>243</v>
      </c>
      <c r="E43" s="25" t="s">
        <v>146</v>
      </c>
      <c r="F43" s="25" t="str">
        <f t="shared" si="4"/>
        <v>Access Control Doors V7Single Delayed Egress Mag InteriorIS23V7Single Delayed Egress Mag</v>
      </c>
      <c r="G43" s="25" t="s">
        <v>186</v>
      </c>
      <c r="H43" s="25" t="s">
        <v>307</v>
      </c>
      <c r="N43" s="25" t="s">
        <v>278</v>
      </c>
      <c r="R43" s="25" t="str">
        <f t="shared" si="1"/>
        <v>Access Control Doors</v>
      </c>
      <c r="S43" s="25" t="str">
        <f t="shared" si="2"/>
        <v/>
      </c>
      <c r="T43" s="25" t="str">
        <f t="shared" si="3"/>
        <v/>
      </c>
    </row>
    <row r="44" spans="2:20" x14ac:dyDescent="0.25">
      <c r="B44" s="25" t="s">
        <v>231</v>
      </c>
      <c r="C44" s="25" t="s">
        <v>207</v>
      </c>
      <c r="D44" s="25" t="s">
        <v>243</v>
      </c>
      <c r="E44" s="25" t="s">
        <v>146</v>
      </c>
      <c r="F44" s="25" t="str">
        <f t="shared" si="4"/>
        <v>Access Control Doors V7Takeover - Single Delayed Egress Mag InteriorIS23V7TKSingle Delayed Egress Mag</v>
      </c>
      <c r="G44" s="25" t="s">
        <v>283</v>
      </c>
      <c r="H44" s="25" t="s">
        <v>311</v>
      </c>
      <c r="N44" s="25" t="s">
        <v>278</v>
      </c>
      <c r="R44" s="25" t="str">
        <f t="shared" si="1"/>
        <v>Access Control Doors</v>
      </c>
      <c r="S44" s="25" t="str">
        <f t="shared" si="2"/>
        <v/>
      </c>
      <c r="T44" s="25" t="str">
        <f t="shared" si="3"/>
        <v/>
      </c>
    </row>
    <row r="45" spans="2:20" x14ac:dyDescent="0.25">
      <c r="B45" s="25" t="s">
        <v>231</v>
      </c>
      <c r="C45" s="25" t="s">
        <v>291</v>
      </c>
      <c r="D45" s="25" t="s">
        <v>243</v>
      </c>
      <c r="E45" s="25" t="s">
        <v>155</v>
      </c>
      <c r="F45" s="25" t="str">
        <f t="shared" si="4"/>
        <v>Access Control Doors V7Double Delayed Egress Mag InteriorIS24V7Double Delayed Egress Mag</v>
      </c>
      <c r="G45" s="25" t="s">
        <v>196</v>
      </c>
      <c r="H45" s="25" t="s">
        <v>314</v>
      </c>
      <c r="N45" s="25" t="s">
        <v>278</v>
      </c>
      <c r="R45" s="25" t="str">
        <f t="shared" si="1"/>
        <v>Access Control Doors</v>
      </c>
      <c r="S45" s="25" t="str">
        <f t="shared" si="2"/>
        <v/>
      </c>
      <c r="T45" s="25" t="str">
        <f t="shared" si="3"/>
        <v/>
      </c>
    </row>
    <row r="46" spans="2:20" x14ac:dyDescent="0.25">
      <c r="B46" s="25" t="s">
        <v>231</v>
      </c>
      <c r="C46" s="25" t="s">
        <v>207</v>
      </c>
      <c r="D46" s="25" t="s">
        <v>243</v>
      </c>
      <c r="E46" s="25" t="s">
        <v>155</v>
      </c>
      <c r="F46" s="25" t="str">
        <f t="shared" si="4"/>
        <v>Access Control Doors V7Takeover - Double Delayed Egress Mag InteriorIS24V7TKDouble Delayed Egress Mag</v>
      </c>
      <c r="G46" s="25" t="s">
        <v>242</v>
      </c>
      <c r="H46" s="25" t="s">
        <v>322</v>
      </c>
      <c r="N46" s="25" t="s">
        <v>278</v>
      </c>
      <c r="R46" s="25" t="str">
        <f t="shared" si="1"/>
        <v>Access Control Doors</v>
      </c>
      <c r="S46" s="25" t="str">
        <f t="shared" si="2"/>
        <v/>
      </c>
      <c r="T46" s="25" t="str">
        <f t="shared" si="3"/>
        <v/>
      </c>
    </row>
    <row r="47" spans="2:20" x14ac:dyDescent="0.25">
      <c r="B47" s="25" t="s">
        <v>231</v>
      </c>
      <c r="C47" s="25" t="s">
        <v>291</v>
      </c>
      <c r="D47" s="25" t="s">
        <v>216</v>
      </c>
      <c r="E47" s="25" t="s">
        <v>2873</v>
      </c>
      <c r="F47" s="25" t="str">
        <f t="shared" si="4"/>
        <v>Access Control Doors V7Single Standard Door PerimeterPS14V7Single Standard Door</v>
      </c>
      <c r="G47" s="25" t="s">
        <v>205</v>
      </c>
      <c r="H47" s="25" t="s">
        <v>328</v>
      </c>
      <c r="N47" s="25" t="s">
        <v>278</v>
      </c>
      <c r="R47" s="25" t="str">
        <f t="shared" si="1"/>
        <v>Access Control Doors</v>
      </c>
      <c r="S47" s="25" t="str">
        <f t="shared" si="2"/>
        <v/>
      </c>
      <c r="T47" s="25" t="str">
        <f t="shared" si="3"/>
        <v/>
      </c>
    </row>
    <row r="48" spans="2:20" x14ac:dyDescent="0.25">
      <c r="B48" s="25" t="s">
        <v>231</v>
      </c>
      <c r="C48" s="25" t="s">
        <v>207</v>
      </c>
      <c r="D48" s="25" t="s">
        <v>216</v>
      </c>
      <c r="E48" s="25" t="s">
        <v>2873</v>
      </c>
      <c r="F48" s="25" t="str">
        <f t="shared" si="4"/>
        <v>Access Control Doors V7Takeover - Single Standard Door PerimeterPS14V7TKSingle Standard Door</v>
      </c>
      <c r="G48" s="25" t="s">
        <v>296</v>
      </c>
      <c r="H48" s="25" t="s">
        <v>332</v>
      </c>
      <c r="N48" s="25" t="s">
        <v>278</v>
      </c>
      <c r="R48" s="25" t="str">
        <f t="shared" si="1"/>
        <v>Access Control Doors</v>
      </c>
      <c r="S48" s="25" t="str">
        <f t="shared" si="2"/>
        <v/>
      </c>
      <c r="T48" s="25" t="str">
        <f t="shared" si="3"/>
        <v/>
      </c>
    </row>
    <row r="49" spans="2:20" x14ac:dyDescent="0.25">
      <c r="B49" s="25" t="s">
        <v>231</v>
      </c>
      <c r="C49" s="25" t="s">
        <v>291</v>
      </c>
      <c r="D49" s="25" t="s">
        <v>216</v>
      </c>
      <c r="E49" s="25" t="s">
        <v>129</v>
      </c>
      <c r="F49" s="25" t="str">
        <f t="shared" si="4"/>
        <v>Access Control Doors V7Single Mag PerimeterPS15V7Single Mag</v>
      </c>
      <c r="G49" s="25" t="s">
        <v>213</v>
      </c>
      <c r="H49" s="25" t="s">
        <v>336</v>
      </c>
      <c r="N49" s="25" t="s">
        <v>278</v>
      </c>
      <c r="R49" s="25" t="str">
        <f t="shared" si="1"/>
        <v>Access Control Doors</v>
      </c>
      <c r="S49" s="25" t="str">
        <f t="shared" si="2"/>
        <v/>
      </c>
      <c r="T49" s="25" t="str">
        <f t="shared" si="3"/>
        <v/>
      </c>
    </row>
    <row r="50" spans="2:20" x14ac:dyDescent="0.25">
      <c r="B50" s="25" t="s">
        <v>231</v>
      </c>
      <c r="C50" s="25" t="s">
        <v>207</v>
      </c>
      <c r="D50" s="25" t="s">
        <v>216</v>
      </c>
      <c r="E50" s="25" t="s">
        <v>129</v>
      </c>
      <c r="F50" s="25" t="str">
        <f t="shared" si="4"/>
        <v>Access Control Doors V7Takeover - Single Mag PerimeterPS15V7TKSingle Mag</v>
      </c>
      <c r="G50" s="25" t="s">
        <v>341</v>
      </c>
      <c r="H50" s="25" t="s">
        <v>340</v>
      </c>
      <c r="N50" s="25" t="s">
        <v>278</v>
      </c>
      <c r="R50" s="25" t="str">
        <f t="shared" si="1"/>
        <v>Access Control Doors</v>
      </c>
      <c r="S50" s="25" t="str">
        <f t="shared" si="2"/>
        <v/>
      </c>
      <c r="T50" s="25" t="str">
        <f t="shared" si="3"/>
        <v/>
      </c>
    </row>
    <row r="51" spans="2:20" x14ac:dyDescent="0.25">
      <c r="B51" s="25" t="s">
        <v>231</v>
      </c>
      <c r="C51" s="25" t="s">
        <v>291</v>
      </c>
      <c r="D51" s="25" t="s">
        <v>216</v>
      </c>
      <c r="E51" s="25" t="s">
        <v>164</v>
      </c>
      <c r="F51" s="25" t="str">
        <f t="shared" si="4"/>
        <v>Access Control Doors V7Double Mag PerimeterPS16V7Double Mag</v>
      </c>
      <c r="G51" s="25" t="s">
        <v>219</v>
      </c>
      <c r="H51" s="25" t="s">
        <v>345</v>
      </c>
      <c r="N51" s="25" t="s">
        <v>278</v>
      </c>
      <c r="R51" s="25" t="str">
        <f t="shared" si="1"/>
        <v>Access Control Doors</v>
      </c>
      <c r="S51" s="25" t="str">
        <f t="shared" si="2"/>
        <v/>
      </c>
      <c r="T51" s="25" t="str">
        <f t="shared" si="3"/>
        <v/>
      </c>
    </row>
    <row r="52" spans="2:20" x14ac:dyDescent="0.25">
      <c r="B52" s="25" t="s">
        <v>231</v>
      </c>
      <c r="C52" s="25" t="s">
        <v>207</v>
      </c>
      <c r="D52" s="25" t="s">
        <v>216</v>
      </c>
      <c r="E52" s="25" t="s">
        <v>164</v>
      </c>
      <c r="F52" s="25" t="str">
        <f t="shared" si="4"/>
        <v>Access Control Doors V7Takeover - Double Mag PerimeterPS16V7TKDouble Mag</v>
      </c>
      <c r="G52" s="25" t="s">
        <v>255</v>
      </c>
      <c r="H52" s="25" t="s">
        <v>349</v>
      </c>
      <c r="N52" s="25" t="s">
        <v>278</v>
      </c>
      <c r="R52" s="25" t="str">
        <f t="shared" si="1"/>
        <v>Access Control Doors</v>
      </c>
      <c r="S52" s="25" t="str">
        <f t="shared" si="2"/>
        <v/>
      </c>
      <c r="T52" s="25" t="str">
        <f t="shared" si="3"/>
        <v/>
      </c>
    </row>
    <row r="53" spans="2:20" x14ac:dyDescent="0.25">
      <c r="B53" s="25" t="s">
        <v>231</v>
      </c>
      <c r="C53" s="25" t="s">
        <v>291</v>
      </c>
      <c r="D53" s="25" t="s">
        <v>216</v>
      </c>
      <c r="E53" s="25" t="s">
        <v>146</v>
      </c>
      <c r="F53" s="25" t="str">
        <f t="shared" si="4"/>
        <v>Access Control Doors V7Single Delayed Egress Mag PerimeterPS17V7Single Delayed Egress Mag</v>
      </c>
      <c r="G53" s="25" t="s">
        <v>224</v>
      </c>
      <c r="H53" s="25" t="s">
        <v>355</v>
      </c>
      <c r="N53" s="25" t="s">
        <v>278</v>
      </c>
      <c r="R53" s="25" t="str">
        <f t="shared" si="1"/>
        <v>Access Control Doors</v>
      </c>
      <c r="S53" s="25" t="str">
        <f t="shared" si="2"/>
        <v/>
      </c>
      <c r="T53" s="25" t="str">
        <f t="shared" si="3"/>
        <v/>
      </c>
    </row>
    <row r="54" spans="2:20" x14ac:dyDescent="0.25">
      <c r="B54" s="25" t="s">
        <v>231</v>
      </c>
      <c r="C54" s="25" t="s">
        <v>207</v>
      </c>
      <c r="D54" s="25" t="s">
        <v>216</v>
      </c>
      <c r="E54" s="25" t="s">
        <v>146</v>
      </c>
      <c r="F54" s="25" t="str">
        <f t="shared" si="4"/>
        <v>Access Control Doors V7Takeover - Single Delayed Egress Mag PerimeterPS17V7TKSingle Delayed Egress Mag</v>
      </c>
      <c r="G54" s="25" t="s">
        <v>289</v>
      </c>
      <c r="H54" s="25" t="s">
        <v>359</v>
      </c>
      <c r="N54" s="25" t="s">
        <v>278</v>
      </c>
      <c r="R54" s="25" t="str">
        <f t="shared" si="1"/>
        <v>Access Control Doors</v>
      </c>
      <c r="S54" s="25" t="str">
        <f t="shared" si="2"/>
        <v/>
      </c>
      <c r="T54" s="25" t="str">
        <f t="shared" si="3"/>
        <v/>
      </c>
    </row>
    <row r="55" spans="2:20" x14ac:dyDescent="0.25">
      <c r="B55" s="25" t="s">
        <v>231</v>
      </c>
      <c r="C55" s="25" t="s">
        <v>291</v>
      </c>
      <c r="D55" s="25" t="s">
        <v>216</v>
      </c>
      <c r="E55" s="25" t="s">
        <v>155</v>
      </c>
      <c r="F55" s="25" t="str">
        <f t="shared" si="4"/>
        <v>Access Control Doors V7Double Delayed Egress Mag PerimeterPS18V7Double Delayed Egress Mag</v>
      </c>
      <c r="G55" s="25" t="s">
        <v>228</v>
      </c>
      <c r="H55" s="25" t="s">
        <v>363</v>
      </c>
      <c r="N55" s="25" t="s">
        <v>278</v>
      </c>
      <c r="R55" s="25" t="str">
        <f t="shared" si="1"/>
        <v>Access Control Doors</v>
      </c>
      <c r="S55" s="25" t="str">
        <f t="shared" si="2"/>
        <v/>
      </c>
      <c r="T55" s="25" t="str">
        <f t="shared" si="3"/>
        <v/>
      </c>
    </row>
    <row r="56" spans="2:20" x14ac:dyDescent="0.25">
      <c r="B56" s="25" t="s">
        <v>231</v>
      </c>
      <c r="C56" s="25" t="s">
        <v>207</v>
      </c>
      <c r="D56" s="25" t="s">
        <v>216</v>
      </c>
      <c r="E56" s="25" t="s">
        <v>155</v>
      </c>
      <c r="F56" s="25" t="str">
        <f t="shared" si="4"/>
        <v>Access Control Doors V7Takeover - Double Delayed Egress Mag PerimeterPS18V7TKDouble Delayed Egress Mag</v>
      </c>
      <c r="G56" s="25" t="s">
        <v>249</v>
      </c>
      <c r="H56" s="25" t="s">
        <v>367</v>
      </c>
      <c r="N56" s="25" t="s">
        <v>278</v>
      </c>
      <c r="R56" s="25" t="str">
        <f t="shared" si="1"/>
        <v>Access Control Doors</v>
      </c>
      <c r="S56" s="25" t="str">
        <f t="shared" si="2"/>
        <v/>
      </c>
      <c r="T56" s="25" t="str">
        <f t="shared" si="3"/>
        <v/>
      </c>
    </row>
  </sheetData>
  <mergeCells count="1">
    <mergeCell ref="A1:G1"/>
  </mergeCells>
  <conditionalFormatting sqref="F3:F1048576">
    <cfRule type="duplicateValues" dxfId="0" priority="1"/>
  </conditionalFormatting>
  <dataValidations count="3">
    <dataValidation type="list" allowBlank="1" showInputMessage="1" showErrorMessage="1" sqref="Q3:Q56" xr:uid="{CCBDEF60-764C-4CF3-92B7-A14BED1BBA77}">
      <formula1>$L$3:$L$7</formula1>
    </dataValidation>
    <dataValidation type="list" allowBlank="1" showInputMessage="1" showErrorMessage="1" sqref="P3:P56" xr:uid="{F406E142-F918-420E-AC4C-30A8E48F2335}">
      <formula1>$K$3:$K$4</formula1>
    </dataValidation>
    <dataValidation type="list" allowBlank="1" showInputMessage="1" showErrorMessage="1" sqref="O3:O56" xr:uid="{0FB466C6-54C0-4860-BB01-34BE5DAF6005}">
      <formula1>$J$3:$J$5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J13"/>
  <sheetViews>
    <sheetView workbookViewId="0"/>
  </sheetViews>
  <sheetFormatPr defaultRowHeight="15" x14ac:dyDescent="0.25"/>
  <sheetData>
    <row r="1" spans="1:10" x14ac:dyDescent="0.25">
      <c r="A1" t="s">
        <v>2874</v>
      </c>
    </row>
    <row r="2" spans="1:10" x14ac:dyDescent="0.25">
      <c r="A2" t="s">
        <v>0</v>
      </c>
      <c r="B2" t="s">
        <v>175</v>
      </c>
      <c r="C2" t="s">
        <v>182</v>
      </c>
    </row>
    <row r="3" spans="1:10" x14ac:dyDescent="0.25">
      <c r="A3" t="s">
        <v>1708</v>
      </c>
      <c r="B3" t="s">
        <v>1709</v>
      </c>
      <c r="C3" t="s">
        <v>1710</v>
      </c>
      <c r="D3" t="s">
        <v>1711</v>
      </c>
      <c r="E3" t="s">
        <v>1712</v>
      </c>
      <c r="F3" t="s">
        <v>1713</v>
      </c>
      <c r="G3" t="s">
        <v>1715</v>
      </c>
      <c r="H3" t="s">
        <v>1719</v>
      </c>
    </row>
    <row r="4" spans="1:10" x14ac:dyDescent="0.25">
      <c r="A4" t="s">
        <v>1708</v>
      </c>
      <c r="B4" t="s">
        <v>1709</v>
      </c>
      <c r="C4" t="s">
        <v>1710</v>
      </c>
      <c r="D4" t="s">
        <v>1711</v>
      </c>
      <c r="E4" t="s">
        <v>1712</v>
      </c>
      <c r="F4" t="s">
        <v>1713</v>
      </c>
      <c r="G4" t="s">
        <v>1715</v>
      </c>
      <c r="H4" t="s">
        <v>1719</v>
      </c>
    </row>
    <row r="5" spans="1:10" x14ac:dyDescent="0.25">
      <c r="A5" t="s">
        <v>1712</v>
      </c>
      <c r="B5" t="s">
        <v>1717</v>
      </c>
      <c r="C5" t="s">
        <v>1722</v>
      </c>
      <c r="D5" t="s">
        <v>1727</v>
      </c>
      <c r="E5" t="s">
        <v>1732</v>
      </c>
      <c r="F5" t="s">
        <v>1737</v>
      </c>
    </row>
    <row r="6" spans="1:10" x14ac:dyDescent="0.25">
      <c r="A6" t="s">
        <v>1712</v>
      </c>
      <c r="B6" t="s">
        <v>1717</v>
      </c>
      <c r="C6" t="s">
        <v>1722</v>
      </c>
      <c r="D6" t="s">
        <v>1727</v>
      </c>
      <c r="E6" t="s">
        <v>1732</v>
      </c>
      <c r="F6" t="s">
        <v>1737</v>
      </c>
      <c r="G6" t="s">
        <v>1752</v>
      </c>
      <c r="H6" t="s">
        <v>1767</v>
      </c>
      <c r="I6" t="s">
        <v>1782</v>
      </c>
      <c r="J6" t="s">
        <v>1797</v>
      </c>
    </row>
    <row r="7" spans="1:10" x14ac:dyDescent="0.25">
      <c r="A7" t="s">
        <v>1</v>
      </c>
      <c r="B7" t="s">
        <v>4</v>
      </c>
    </row>
    <row r="8" spans="1:10" x14ac:dyDescent="0.25">
      <c r="A8" t="s">
        <v>2</v>
      </c>
      <c r="B8" t="s">
        <v>0</v>
      </c>
    </row>
    <row r="9" spans="1:10" x14ac:dyDescent="0.25">
      <c r="A9" t="s">
        <v>2</v>
      </c>
      <c r="B9" t="s">
        <v>0</v>
      </c>
    </row>
    <row r="10" spans="1:10" x14ac:dyDescent="0.25">
      <c r="A10" t="s">
        <v>2</v>
      </c>
      <c r="B10" t="s">
        <v>0</v>
      </c>
    </row>
    <row r="11" spans="1:10" x14ac:dyDescent="0.25">
      <c r="A11" t="s">
        <v>2</v>
      </c>
      <c r="B11" t="s">
        <v>0</v>
      </c>
    </row>
    <row r="12" spans="1:10" x14ac:dyDescent="0.25">
      <c r="A12" t="s">
        <v>2</v>
      </c>
      <c r="B12" t="s">
        <v>0</v>
      </c>
      <c r="C12" t="s">
        <v>2875</v>
      </c>
    </row>
    <row r="13" spans="1:10" x14ac:dyDescent="0.25">
      <c r="A13" t="s">
        <v>2</v>
      </c>
      <c r="B13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2BBC909284B4CA3F9005A591D84D3" ma:contentTypeVersion="22" ma:contentTypeDescription="Create a new document." ma:contentTypeScope="" ma:versionID="987d733c8a820796d67b1e9e653b45bb">
  <xsd:schema xmlns:xsd="http://www.w3.org/2001/XMLSchema" xmlns:xs="http://www.w3.org/2001/XMLSchema" xmlns:p="http://schemas.microsoft.com/office/2006/metadata/properties" xmlns:ns1="http://schemas.microsoft.com/sharepoint/v3" xmlns:ns2="1966565b-fd0c-4d1b-beb6-84af76cfe9ba" xmlns:ns3="c8fdcb8d-aabe-4754-8a02-34df51c9331a" targetNamespace="http://schemas.microsoft.com/office/2006/metadata/properties" ma:root="true" ma:fieldsID="1a34a42054fa86974907a661f33f51a8" ns1:_="" ns2:_="" ns3:_="">
    <xsd:import namespace="http://schemas.microsoft.com/sharepoint/v3"/>
    <xsd:import namespace="1966565b-fd0c-4d1b-beb6-84af76cfe9ba"/>
    <xsd:import namespace="c8fdcb8d-aabe-4754-8a02-34df51c933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6565b-fd0c-4d1b-beb6-84af76cfe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d69ffa1-bd32-44ea-953d-f4a002448e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cb8d-aabe-4754-8a02-34df51c933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3037787-94f6-4017-97c8-ffb7f2315354}" ma:internalName="TaxCatchAll" ma:showField="CatchAllData" ma:web="c8fdcb8d-aabe-4754-8a02-34df51c93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966565b-fd0c-4d1b-beb6-84af76cfe9ba">
      <Terms xmlns="http://schemas.microsoft.com/office/infopath/2007/PartnerControls"/>
    </lcf76f155ced4ddcb4097134ff3c332f>
    <TaxCatchAll xmlns="c8fdcb8d-aabe-4754-8a02-34df51c9331a" xsi:nil="true"/>
    <SharedWithUsers xmlns="c8fdcb8d-aabe-4754-8a02-34df51c9331a">
      <UserInfo>
        <DisplayName>Williams, Andre</DisplayName>
        <AccountId>51</AccountId>
        <AccountType/>
      </UserInfo>
      <UserInfo>
        <DisplayName>Moore, Bradley</DisplayName>
        <AccountId>47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6B6D4-03B5-41AD-B32C-0FE233155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66565b-fd0c-4d1b-beb6-84af76cfe9ba"/>
    <ds:schemaRef ds:uri="c8fdcb8d-aabe-4754-8a02-34df51c93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A5120-15D8-4337-A4D8-D86D1BFA81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966565b-fd0c-4d1b-beb6-84af76cfe9ba"/>
    <ds:schemaRef ds:uri="c8fdcb8d-aabe-4754-8a02-34df51c9331a"/>
  </ds:schemaRefs>
</ds:datastoreItem>
</file>

<file path=customXml/itemProps3.xml><?xml version="1.0" encoding="utf-8"?>
<ds:datastoreItem xmlns:ds="http://schemas.openxmlformats.org/officeDocument/2006/customXml" ds:itemID="{1C62144F-4D24-47E5-8AD7-BB8F2886EE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Overview</vt:lpstr>
      <vt:lpstr>Card Access</vt:lpstr>
      <vt:lpstr>Camera Detail Takeover Chec...</vt:lpstr>
      <vt:lpstr>Video Infrastructure $ Add Ons</vt:lpstr>
      <vt:lpstr>Elevators-Turnstiles</vt:lpstr>
      <vt:lpstr>Intercoms</vt:lpstr>
      <vt:lpstr>Door Schedule</vt:lpstr>
      <vt:lpstr>Camera Schedule</vt:lpstr>
      <vt:lpstr>Closet Locations</vt:lpstr>
      <vt:lpstr>Misc. Parts &amp; Equip.</vt:lpstr>
      <vt:lpstr>AAC</vt:lpstr>
      <vt:lpstr>CameraStreamName</vt:lpstr>
      <vt:lpstr>ExistingIndoor</vt:lpstr>
      <vt:lpstr>ExistingOutdoor</vt:lpstr>
      <vt:lpstr>ExistingUpgradeIndoor</vt:lpstr>
      <vt:lpstr>ExistingUpgradeOutdoor</vt:lpstr>
      <vt:lpstr>IndoorOutdoor</vt:lpstr>
      <vt:lpstr>InNe</vt:lpstr>
      <vt:lpstr>InTa</vt:lpstr>
      <vt:lpstr>LockType</vt:lpstr>
      <vt:lpstr>NewIndoor</vt:lpstr>
      <vt:lpstr>NewIndoorDome</vt:lpstr>
      <vt:lpstr>NewIndoorPanoramic</vt:lpstr>
      <vt:lpstr>NewIndoorPTZ</vt:lpstr>
      <vt:lpstr>NewInstallIndoorDome</vt:lpstr>
      <vt:lpstr>NewInstallIndoorPanoramic</vt:lpstr>
      <vt:lpstr>NewInstallIndoorPTZ</vt:lpstr>
      <vt:lpstr>NewInstallOutdoorBullet</vt:lpstr>
      <vt:lpstr>NewInstallOutdoorDome</vt:lpstr>
      <vt:lpstr>NewInstallOutdoorDual</vt:lpstr>
      <vt:lpstr>NewInstallOutdoorPanoramic</vt:lpstr>
      <vt:lpstr>NewInstallOutdoorQuad</vt:lpstr>
      <vt:lpstr>NewOutdoor</vt:lpstr>
      <vt:lpstr>NewOutdoorBullet</vt:lpstr>
      <vt:lpstr>NewOutdoorDome</vt:lpstr>
      <vt:lpstr>NewOutdoorDual</vt:lpstr>
      <vt:lpstr>NewOutdoorPanoramic</vt:lpstr>
      <vt:lpstr>NewOutdoorQuad</vt:lpstr>
      <vt:lpstr>PrNe</vt:lpstr>
      <vt:lpstr>PropPointsNewInstall</vt:lpstr>
      <vt:lpstr>PropPointsTakeover</vt:lpstr>
      <vt:lpstr>PrTa</vt:lpstr>
      <vt:lpstr>TakeOverIndoor</vt:lpstr>
      <vt:lpstr>TakeoverIndoorAnalog</vt:lpstr>
      <vt:lpstr>TakeoverIndoorIP</vt:lpstr>
      <vt:lpstr>TakeoverIndoorPanoramic</vt:lpstr>
      <vt:lpstr>TakeoverOutdoor</vt:lpstr>
      <vt:lpstr>TakeoverOutdoorAnalog</vt:lpstr>
      <vt:lpstr>TakeoverOutdoorIP</vt:lpstr>
      <vt:lpstr>TakeoverOutdoorPanoramic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Moore, Bradley</dc:creator>
  <cp:keywords/>
  <dc:description/>
  <cp:lastModifiedBy>Moore, Bradley</cp:lastModifiedBy>
  <cp:revision/>
  <dcterms:created xsi:type="dcterms:W3CDTF">2023-11-01T15:21:17Z</dcterms:created>
  <dcterms:modified xsi:type="dcterms:W3CDTF">2025-03-26T15:56:17Z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0x0101005712BBC909284B4CA3F9005A591D84D3</vt:lpwstr>
  </property>
  <property fmtid="{D5CDD505-2E9C-101B-9397-08002B2CF9AE}" pid="3" name="MediaServiceImageTags">
    <vt:lpwstr/>
  </property>
</Properties>
</file>